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T:\08個人\r-ito\DIYツール\excel\"/>
    </mc:Choice>
  </mc:AlternateContent>
  <bookViews>
    <workbookView xWindow="9075" yWindow="0" windowWidth="27180" windowHeight="12420" activeTab="1"/>
  </bookViews>
  <sheets>
    <sheet name="出力結果貼付" sheetId="11" r:id="rId1"/>
    <sheet name="抽出対象リスト" sheetId="5" r:id="rId2"/>
    <sheet name="データ取得対象の観測点決定（風のみ）" sheetId="7" r:id="rId3"/>
    <sheet name="Log_jma" sheetId="8" r:id="rId4"/>
    <sheet name="jma_output" sheetId="10" r:id="rId5"/>
    <sheet name="Log" sheetId="6" r:id="rId6"/>
    <sheet name="アメダスリスト (風のみ)" sheetId="3" r:id="rId7"/>
    <sheet name="アメダスリスト" sheetId="1" r:id="rId8"/>
    <sheet name="観測点コードリスト" sheetId="9" r:id="rId9"/>
    <sheet name="全国販売店名簿" sheetId="4" r:id="rId10"/>
  </sheets>
  <functionGroups builtInGroupCount="18"/>
  <definedNames>
    <definedName name="_xlnm._FilterDatabase" localSheetId="7" hidden="1">アメダスリスト!$A$3:$AK$1649</definedName>
    <definedName name="_xlnm._FilterDatabase" localSheetId="6" hidden="1">'アメダスリスト (風のみ)'!$A$3:$AB$3</definedName>
    <definedName name="_xlnm._FilterDatabase" localSheetId="2" hidden="1">'データ取得対象の観測点決定（風のみ）'!$A$3:$AT$918</definedName>
    <definedName name="_xlnm._FilterDatabase" localSheetId="8" hidden="1">観測点コードリスト!$A$1:$T$1665</definedName>
    <definedName name="_xlnm._FilterDatabase" localSheetId="9" hidden="1">全国販売店名簿!$A$2:$U$3475</definedName>
    <definedName name="_xlnm._FilterDatabase" localSheetId="1" hidden="1">抽出対象リスト!$A$10:$AE$10</definedName>
  </definedNames>
  <calcPr calcId="162913"/>
</workbook>
</file>

<file path=xl/calcChain.xml><?xml version="1.0" encoding="utf-8"?>
<calcChain xmlns="http://schemas.openxmlformats.org/spreadsheetml/2006/main">
  <c r="C5" i="5" l="1"/>
  <c r="AB2" i="1" l="1"/>
  <c r="AJ918" i="7"/>
  <c r="AJ917" i="7"/>
  <c r="AJ916" i="7"/>
  <c r="AJ915" i="7"/>
  <c r="AJ914" i="7"/>
  <c r="AJ913" i="7"/>
  <c r="AJ912" i="7"/>
  <c r="AJ911" i="7"/>
  <c r="AJ910" i="7"/>
  <c r="AJ909" i="7"/>
  <c r="AJ908" i="7"/>
  <c r="AJ907" i="7"/>
  <c r="AJ906" i="7"/>
  <c r="AJ905" i="7"/>
  <c r="AJ904" i="7"/>
  <c r="AJ903" i="7"/>
  <c r="AJ902" i="7"/>
  <c r="AJ901" i="7"/>
  <c r="AJ900" i="7"/>
  <c r="AJ899" i="7"/>
  <c r="AJ898" i="7"/>
  <c r="AJ897" i="7"/>
  <c r="AJ896" i="7"/>
  <c r="AJ895" i="7"/>
  <c r="AJ894" i="7"/>
  <c r="AJ893" i="7"/>
  <c r="AJ892" i="7"/>
  <c r="AJ891" i="7"/>
  <c r="AJ890" i="7"/>
  <c r="AJ889" i="7"/>
  <c r="AJ888" i="7"/>
  <c r="AJ887" i="7"/>
  <c r="AJ886" i="7"/>
  <c r="AJ885" i="7"/>
  <c r="AJ884" i="7"/>
  <c r="AJ883" i="7"/>
  <c r="AJ882" i="7"/>
  <c r="AJ881" i="7"/>
  <c r="AJ880" i="7"/>
  <c r="AJ879" i="7"/>
  <c r="AJ878" i="7"/>
  <c r="AJ877" i="7"/>
  <c r="AJ876" i="7"/>
  <c r="AJ875" i="7"/>
  <c r="AJ874" i="7"/>
  <c r="AJ873" i="7"/>
  <c r="AJ872" i="7"/>
  <c r="AJ871" i="7"/>
  <c r="AJ870" i="7"/>
  <c r="AJ869" i="7"/>
  <c r="AJ868" i="7"/>
  <c r="AJ867" i="7"/>
  <c r="AJ866" i="7"/>
  <c r="AJ865" i="7"/>
  <c r="AJ864" i="7"/>
  <c r="AJ863" i="7"/>
  <c r="AJ862" i="7"/>
  <c r="AJ861" i="7"/>
  <c r="AJ860" i="7"/>
  <c r="AJ859" i="7"/>
  <c r="AJ858" i="7"/>
  <c r="AJ857" i="7"/>
  <c r="AJ856" i="7"/>
  <c r="AJ855" i="7"/>
  <c r="AJ854" i="7"/>
  <c r="AJ853" i="7"/>
  <c r="AJ852" i="7"/>
  <c r="AJ851" i="7"/>
  <c r="AJ850" i="7"/>
  <c r="AJ849" i="7"/>
  <c r="AJ848" i="7"/>
  <c r="AJ847" i="7"/>
  <c r="AJ846" i="7"/>
  <c r="AJ845" i="7"/>
  <c r="AJ844" i="7"/>
  <c r="AJ843" i="7"/>
  <c r="AJ842" i="7"/>
  <c r="AJ841" i="7"/>
  <c r="AJ840" i="7"/>
  <c r="AJ839" i="7"/>
  <c r="AJ838" i="7"/>
  <c r="AJ837" i="7"/>
  <c r="AJ836" i="7"/>
  <c r="AJ835" i="7"/>
  <c r="AJ834" i="7"/>
  <c r="AJ833" i="7"/>
  <c r="AJ832" i="7"/>
  <c r="AJ831" i="7"/>
  <c r="AJ830" i="7"/>
  <c r="AJ829" i="7"/>
  <c r="AJ828" i="7"/>
  <c r="AJ827" i="7"/>
  <c r="AJ826" i="7"/>
  <c r="AJ825" i="7"/>
  <c r="AJ824" i="7"/>
  <c r="AJ823" i="7"/>
  <c r="AJ822" i="7"/>
  <c r="AJ821" i="7"/>
  <c r="AJ820" i="7"/>
  <c r="AJ819" i="7"/>
  <c r="AJ818" i="7"/>
  <c r="AJ817" i="7"/>
  <c r="AJ816" i="7"/>
  <c r="AJ815" i="7"/>
  <c r="AJ814" i="7"/>
  <c r="AJ813" i="7"/>
  <c r="AJ812" i="7"/>
  <c r="AJ811" i="7"/>
  <c r="AJ810" i="7"/>
  <c r="AJ809" i="7"/>
  <c r="AJ808" i="7"/>
  <c r="AJ807" i="7"/>
  <c r="AJ806" i="7"/>
  <c r="AJ805" i="7"/>
  <c r="AJ804" i="7"/>
  <c r="AJ803" i="7"/>
  <c r="AJ802" i="7"/>
  <c r="AJ801" i="7"/>
  <c r="AJ800" i="7"/>
  <c r="AJ799" i="7"/>
  <c r="AJ798" i="7"/>
  <c r="AJ797" i="7"/>
  <c r="AJ796" i="7"/>
  <c r="AJ795" i="7"/>
  <c r="AJ794" i="7"/>
  <c r="AJ793" i="7"/>
  <c r="AJ792" i="7"/>
  <c r="AJ791" i="7"/>
  <c r="AJ790" i="7"/>
  <c r="AJ789" i="7"/>
  <c r="AJ788" i="7"/>
  <c r="AJ787" i="7"/>
  <c r="AJ786" i="7"/>
  <c r="AJ785" i="7"/>
  <c r="AJ784" i="7"/>
  <c r="AJ783" i="7"/>
  <c r="AJ782" i="7"/>
  <c r="AJ781" i="7"/>
  <c r="AJ780" i="7"/>
  <c r="AJ779" i="7"/>
  <c r="AJ778" i="7"/>
  <c r="AJ777" i="7"/>
  <c r="AJ776" i="7"/>
  <c r="AJ775" i="7"/>
  <c r="AJ774" i="7"/>
  <c r="AJ773" i="7"/>
  <c r="AJ772" i="7"/>
  <c r="AJ771" i="7"/>
  <c r="AJ770" i="7"/>
  <c r="AJ769" i="7"/>
  <c r="AJ768" i="7"/>
  <c r="AJ767" i="7"/>
  <c r="AJ766" i="7"/>
  <c r="AJ765" i="7"/>
  <c r="AJ764" i="7"/>
  <c r="AJ763" i="7"/>
  <c r="AJ762" i="7"/>
  <c r="AJ761" i="7"/>
  <c r="AJ760" i="7"/>
  <c r="AJ759" i="7"/>
  <c r="AJ758" i="7"/>
  <c r="AJ757" i="7"/>
  <c r="AJ756" i="7"/>
  <c r="AJ755" i="7"/>
  <c r="AJ754" i="7"/>
  <c r="AJ753" i="7"/>
  <c r="AJ752" i="7"/>
  <c r="AJ751" i="7"/>
  <c r="AJ750" i="7"/>
  <c r="AJ749" i="7"/>
  <c r="AJ748" i="7"/>
  <c r="AJ747" i="7"/>
  <c r="AJ746" i="7"/>
  <c r="AJ745" i="7"/>
  <c r="AJ744" i="7"/>
  <c r="AJ743" i="7"/>
  <c r="AJ742" i="7"/>
  <c r="AJ741" i="7"/>
  <c r="AJ740" i="7"/>
  <c r="AJ739" i="7"/>
  <c r="AJ738" i="7"/>
  <c r="AJ737" i="7"/>
  <c r="AJ736" i="7"/>
  <c r="AJ735" i="7"/>
  <c r="AJ734" i="7"/>
  <c r="AJ733" i="7"/>
  <c r="AJ732" i="7"/>
  <c r="AJ731" i="7"/>
  <c r="AJ730" i="7"/>
  <c r="AJ729" i="7"/>
  <c r="AJ728" i="7"/>
  <c r="AJ727" i="7"/>
  <c r="AJ726" i="7"/>
  <c r="AJ725" i="7"/>
  <c r="AJ724" i="7"/>
  <c r="AJ723" i="7"/>
  <c r="AJ722" i="7"/>
  <c r="AJ721" i="7"/>
  <c r="AJ720" i="7"/>
  <c r="AJ719" i="7"/>
  <c r="AJ718" i="7"/>
  <c r="AJ717" i="7"/>
  <c r="AJ716" i="7"/>
  <c r="AJ715" i="7"/>
  <c r="AJ714" i="7"/>
  <c r="AJ713" i="7"/>
  <c r="AJ712" i="7"/>
  <c r="AJ711" i="7"/>
  <c r="AJ710" i="7"/>
  <c r="AJ709" i="7"/>
  <c r="AJ708" i="7"/>
  <c r="AJ707" i="7"/>
  <c r="AJ706" i="7"/>
  <c r="AJ705" i="7"/>
  <c r="AJ704" i="7"/>
  <c r="AJ703" i="7"/>
  <c r="AJ702" i="7"/>
  <c r="AJ701" i="7"/>
  <c r="AJ700" i="7"/>
  <c r="AJ699" i="7"/>
  <c r="AJ698" i="7"/>
  <c r="AJ697" i="7"/>
  <c r="AJ696" i="7"/>
  <c r="AJ695" i="7"/>
  <c r="AJ694" i="7"/>
  <c r="AJ693" i="7"/>
  <c r="AJ692" i="7"/>
  <c r="AJ691" i="7"/>
  <c r="AJ690" i="7"/>
  <c r="AJ689" i="7"/>
  <c r="AJ688" i="7"/>
  <c r="AJ687" i="7"/>
  <c r="AJ686" i="7"/>
  <c r="AJ685" i="7"/>
  <c r="AJ684" i="7"/>
  <c r="AJ683" i="7"/>
  <c r="AJ682" i="7"/>
  <c r="AJ681" i="7"/>
  <c r="AJ680" i="7"/>
  <c r="AJ679" i="7"/>
  <c r="AJ678" i="7"/>
  <c r="AJ677" i="7"/>
  <c r="AJ676" i="7"/>
  <c r="AJ675" i="7"/>
  <c r="AJ674" i="7"/>
  <c r="AJ673" i="7"/>
  <c r="AJ672" i="7"/>
  <c r="AJ671" i="7"/>
  <c r="AJ670" i="7"/>
  <c r="AJ669" i="7"/>
  <c r="AJ668" i="7"/>
  <c r="AJ667" i="7"/>
  <c r="AJ666" i="7"/>
  <c r="AJ665" i="7"/>
  <c r="AJ664" i="7"/>
  <c r="AJ663" i="7"/>
  <c r="AJ662" i="7"/>
  <c r="AJ661" i="7"/>
  <c r="AJ660" i="7"/>
  <c r="AJ659" i="7"/>
  <c r="AJ658" i="7"/>
  <c r="AJ657" i="7"/>
  <c r="AJ656" i="7"/>
  <c r="AJ655" i="7"/>
  <c r="AJ654" i="7"/>
  <c r="AJ653" i="7"/>
  <c r="AJ652" i="7"/>
  <c r="AJ651" i="7"/>
  <c r="AJ650" i="7"/>
  <c r="AJ649" i="7"/>
  <c r="AJ648" i="7"/>
  <c r="AJ647" i="7"/>
  <c r="AJ646" i="7"/>
  <c r="AJ645" i="7"/>
  <c r="AJ644" i="7"/>
  <c r="AJ643" i="7"/>
  <c r="AJ642" i="7"/>
  <c r="AJ641" i="7"/>
  <c r="AJ640" i="7"/>
  <c r="AJ639" i="7"/>
  <c r="AJ638" i="7"/>
  <c r="AJ637" i="7"/>
  <c r="AJ636" i="7"/>
  <c r="AJ635" i="7"/>
  <c r="AJ634" i="7"/>
  <c r="AJ633" i="7"/>
  <c r="AJ632" i="7"/>
  <c r="AJ631" i="7"/>
  <c r="AJ630" i="7"/>
  <c r="AJ629" i="7"/>
  <c r="AJ628" i="7"/>
  <c r="AJ627" i="7"/>
  <c r="AJ626" i="7"/>
  <c r="AJ625" i="7"/>
  <c r="AJ624" i="7"/>
  <c r="AJ623" i="7"/>
  <c r="AJ622" i="7"/>
  <c r="AJ621" i="7"/>
  <c r="AJ620" i="7"/>
  <c r="AJ619" i="7"/>
  <c r="AJ618" i="7"/>
  <c r="AJ617" i="7"/>
  <c r="AJ616" i="7"/>
  <c r="AJ615" i="7"/>
  <c r="AJ614" i="7"/>
  <c r="AJ613" i="7"/>
  <c r="AJ612" i="7"/>
  <c r="AJ611" i="7"/>
  <c r="AJ610" i="7"/>
  <c r="AJ609" i="7"/>
  <c r="AJ608" i="7"/>
  <c r="AJ607" i="7"/>
  <c r="AJ606" i="7"/>
  <c r="AJ605" i="7"/>
  <c r="AJ604" i="7"/>
  <c r="AJ603" i="7"/>
  <c r="AJ602" i="7"/>
  <c r="AJ601" i="7"/>
  <c r="AJ600" i="7"/>
  <c r="AJ599" i="7"/>
  <c r="AJ598" i="7"/>
  <c r="AJ597" i="7"/>
  <c r="AJ596" i="7"/>
  <c r="AJ595" i="7"/>
  <c r="AJ594" i="7"/>
  <c r="AJ593" i="7"/>
  <c r="AJ592" i="7"/>
  <c r="AJ591" i="7"/>
  <c r="AJ590" i="7"/>
  <c r="AJ589" i="7"/>
  <c r="AJ588" i="7"/>
  <c r="AJ587" i="7"/>
  <c r="AJ586" i="7"/>
  <c r="AJ585" i="7"/>
  <c r="AJ584" i="7"/>
  <c r="AJ583" i="7"/>
  <c r="AJ582" i="7"/>
  <c r="AJ581" i="7"/>
  <c r="AJ580" i="7"/>
  <c r="AJ579" i="7"/>
  <c r="AJ578" i="7"/>
  <c r="AJ577" i="7"/>
  <c r="AJ576" i="7"/>
  <c r="AJ575" i="7"/>
  <c r="AJ574" i="7"/>
  <c r="AJ573" i="7"/>
  <c r="AJ572" i="7"/>
  <c r="AJ571" i="7"/>
  <c r="AJ570" i="7"/>
  <c r="AJ569" i="7"/>
  <c r="AJ568" i="7"/>
  <c r="AJ567" i="7"/>
  <c r="AJ566" i="7"/>
  <c r="AJ565" i="7"/>
  <c r="AJ564" i="7"/>
  <c r="AJ563" i="7"/>
  <c r="AJ562" i="7"/>
  <c r="AJ561" i="7"/>
  <c r="AJ560" i="7"/>
  <c r="AJ559" i="7"/>
  <c r="AJ558" i="7"/>
  <c r="AJ557" i="7"/>
  <c r="AJ556" i="7"/>
  <c r="AJ555" i="7"/>
  <c r="AJ554" i="7"/>
  <c r="AJ553" i="7"/>
  <c r="AJ552" i="7"/>
  <c r="AJ551" i="7"/>
  <c r="AJ550" i="7"/>
  <c r="AJ549" i="7"/>
  <c r="AJ548" i="7"/>
  <c r="AJ547" i="7"/>
  <c r="AJ546" i="7"/>
  <c r="AJ545" i="7"/>
  <c r="AJ544" i="7"/>
  <c r="AJ543" i="7"/>
  <c r="AJ542" i="7"/>
  <c r="AJ541" i="7"/>
  <c r="AJ540" i="7"/>
  <c r="AJ539" i="7"/>
  <c r="AJ538" i="7"/>
  <c r="AJ537" i="7"/>
  <c r="AJ536" i="7"/>
  <c r="AJ535" i="7"/>
  <c r="AJ534" i="7"/>
  <c r="AJ533" i="7"/>
  <c r="AJ532" i="7"/>
  <c r="AJ531" i="7"/>
  <c r="AJ530" i="7"/>
  <c r="AJ529" i="7"/>
  <c r="AJ528" i="7"/>
  <c r="AJ527" i="7"/>
  <c r="AJ526" i="7"/>
  <c r="AJ525" i="7"/>
  <c r="AJ524" i="7"/>
  <c r="AJ523" i="7"/>
  <c r="AJ522" i="7"/>
  <c r="AJ521" i="7"/>
  <c r="AJ520" i="7"/>
  <c r="AJ519" i="7"/>
  <c r="AJ518" i="7"/>
  <c r="AJ517" i="7"/>
  <c r="AJ516" i="7"/>
  <c r="AJ515" i="7"/>
  <c r="AJ514" i="7"/>
  <c r="AJ513" i="7"/>
  <c r="AJ512" i="7"/>
  <c r="AJ511" i="7"/>
  <c r="AJ510" i="7"/>
  <c r="AJ509" i="7"/>
  <c r="AJ508" i="7"/>
  <c r="AJ507" i="7"/>
  <c r="AJ506" i="7"/>
  <c r="AJ505" i="7"/>
  <c r="AJ504" i="7"/>
  <c r="AJ503" i="7"/>
  <c r="AJ502" i="7"/>
  <c r="AJ501" i="7"/>
  <c r="AJ500" i="7"/>
  <c r="AJ499" i="7"/>
  <c r="AJ498" i="7"/>
  <c r="AJ497" i="7"/>
  <c r="AJ496" i="7"/>
  <c r="AJ495" i="7"/>
  <c r="AJ494" i="7"/>
  <c r="AJ493" i="7"/>
  <c r="AJ492" i="7"/>
  <c r="AJ491" i="7"/>
  <c r="AJ490" i="7"/>
  <c r="AJ489" i="7"/>
  <c r="AJ488" i="7"/>
  <c r="AJ487" i="7"/>
  <c r="AJ486" i="7"/>
  <c r="AJ485" i="7"/>
  <c r="AJ484" i="7"/>
  <c r="AJ483" i="7"/>
  <c r="AJ482" i="7"/>
  <c r="AJ481" i="7"/>
  <c r="AJ480" i="7"/>
  <c r="AJ479" i="7"/>
  <c r="AJ478" i="7"/>
  <c r="AJ477" i="7"/>
  <c r="AJ476" i="7"/>
  <c r="AJ475" i="7"/>
  <c r="AJ474" i="7"/>
  <c r="AJ473" i="7"/>
  <c r="AJ472" i="7"/>
  <c r="AJ471" i="7"/>
  <c r="AJ470" i="7"/>
  <c r="AJ469" i="7"/>
  <c r="AJ468" i="7"/>
  <c r="AJ467" i="7"/>
  <c r="AJ466" i="7"/>
  <c r="AJ465" i="7"/>
  <c r="AJ464" i="7"/>
  <c r="AJ463" i="7"/>
  <c r="AJ462" i="7"/>
  <c r="AJ461" i="7"/>
  <c r="AJ460" i="7"/>
  <c r="AJ459" i="7"/>
  <c r="AJ458" i="7"/>
  <c r="AJ457" i="7"/>
  <c r="AJ456" i="7"/>
  <c r="AJ455" i="7"/>
  <c r="AJ454" i="7"/>
  <c r="AJ453" i="7"/>
  <c r="AJ452" i="7"/>
  <c r="AJ451" i="7"/>
  <c r="AJ450" i="7"/>
  <c r="AJ449" i="7"/>
  <c r="AJ448" i="7"/>
  <c r="AJ447" i="7"/>
  <c r="AJ446" i="7"/>
  <c r="AJ445" i="7"/>
  <c r="AJ444" i="7"/>
  <c r="AJ443" i="7"/>
  <c r="AJ442" i="7"/>
  <c r="AJ441" i="7"/>
  <c r="AJ440" i="7"/>
  <c r="AJ439" i="7"/>
  <c r="AJ438" i="7"/>
  <c r="AJ437" i="7"/>
  <c r="AJ436" i="7"/>
  <c r="AJ435" i="7"/>
  <c r="AJ434" i="7"/>
  <c r="AJ433" i="7"/>
  <c r="AJ432" i="7"/>
  <c r="AJ431" i="7"/>
  <c r="AJ430" i="7"/>
  <c r="AJ429" i="7"/>
  <c r="AJ428" i="7"/>
  <c r="AJ427" i="7"/>
  <c r="AJ426" i="7"/>
  <c r="AJ425" i="7"/>
  <c r="AJ424" i="7"/>
  <c r="AJ423" i="7"/>
  <c r="AJ422" i="7"/>
  <c r="AJ421" i="7"/>
  <c r="AJ420" i="7"/>
  <c r="AJ419" i="7"/>
  <c r="AJ418" i="7"/>
  <c r="AJ417" i="7"/>
  <c r="AJ416" i="7"/>
  <c r="AJ415" i="7"/>
  <c r="AJ414" i="7"/>
  <c r="AJ413" i="7"/>
  <c r="AJ412" i="7"/>
  <c r="AJ411" i="7"/>
  <c r="AJ410" i="7"/>
  <c r="AJ409" i="7"/>
  <c r="AJ408" i="7"/>
  <c r="AJ407" i="7"/>
  <c r="AJ406" i="7"/>
  <c r="AJ405" i="7"/>
  <c r="AJ404" i="7"/>
  <c r="AJ403" i="7"/>
  <c r="AJ402" i="7"/>
  <c r="AJ401" i="7"/>
  <c r="AJ400" i="7"/>
  <c r="AJ399" i="7"/>
  <c r="AJ398" i="7"/>
  <c r="AJ397" i="7"/>
  <c r="AJ396" i="7"/>
  <c r="AJ395" i="7"/>
  <c r="AJ394" i="7"/>
  <c r="AJ393" i="7"/>
  <c r="AJ392" i="7"/>
  <c r="AJ391" i="7"/>
  <c r="AJ390" i="7"/>
  <c r="AJ389" i="7"/>
  <c r="AJ388" i="7"/>
  <c r="AJ387" i="7"/>
  <c r="AJ386" i="7"/>
  <c r="AJ385" i="7"/>
  <c r="AJ384" i="7"/>
  <c r="AJ383" i="7"/>
  <c r="AJ382" i="7"/>
  <c r="AJ381" i="7"/>
  <c r="AJ380" i="7"/>
  <c r="AJ379" i="7"/>
  <c r="AJ378" i="7"/>
  <c r="AJ377" i="7"/>
  <c r="AJ376" i="7"/>
  <c r="AJ375" i="7"/>
  <c r="AJ374" i="7"/>
  <c r="AJ373" i="7"/>
  <c r="AJ372" i="7"/>
  <c r="AJ371" i="7"/>
  <c r="AJ370" i="7"/>
  <c r="AJ369" i="7"/>
  <c r="AJ368" i="7"/>
  <c r="AJ367" i="7"/>
  <c r="AJ366" i="7"/>
  <c r="AJ365" i="7"/>
  <c r="AJ364" i="7"/>
  <c r="AJ363" i="7"/>
  <c r="AJ362" i="7"/>
  <c r="AJ361" i="7"/>
  <c r="AJ360" i="7"/>
  <c r="AJ359" i="7"/>
  <c r="AJ358" i="7"/>
  <c r="AJ357" i="7"/>
  <c r="AJ356" i="7"/>
  <c r="AJ355" i="7"/>
  <c r="AJ354" i="7"/>
  <c r="AJ353" i="7"/>
  <c r="AJ352" i="7"/>
  <c r="AJ351" i="7"/>
  <c r="AJ350" i="7"/>
  <c r="AJ349" i="7"/>
  <c r="AJ348" i="7"/>
  <c r="AJ347" i="7"/>
  <c r="AJ346" i="7"/>
  <c r="AJ345" i="7"/>
  <c r="AJ344" i="7"/>
  <c r="AJ343" i="7"/>
  <c r="AJ342" i="7"/>
  <c r="AJ341" i="7"/>
  <c r="AJ340" i="7"/>
  <c r="AJ339" i="7"/>
  <c r="AJ338" i="7"/>
  <c r="AJ337" i="7"/>
  <c r="AJ336" i="7"/>
  <c r="AJ335" i="7"/>
  <c r="AJ334" i="7"/>
  <c r="AJ333" i="7"/>
  <c r="AJ332" i="7"/>
  <c r="AJ331" i="7"/>
  <c r="AJ330" i="7"/>
  <c r="AJ329" i="7"/>
  <c r="AJ328" i="7"/>
  <c r="AJ327" i="7"/>
  <c r="AJ326" i="7"/>
  <c r="AJ325" i="7"/>
  <c r="AJ324" i="7"/>
  <c r="AJ323" i="7"/>
  <c r="AJ322" i="7"/>
  <c r="AJ321" i="7"/>
  <c r="AJ320" i="7"/>
  <c r="AJ319" i="7"/>
  <c r="AJ318" i="7"/>
  <c r="AJ317" i="7"/>
  <c r="AJ316" i="7"/>
  <c r="AJ315" i="7"/>
  <c r="AJ314" i="7"/>
  <c r="AJ313" i="7"/>
  <c r="AJ312" i="7"/>
  <c r="AJ311" i="7"/>
  <c r="AJ310" i="7"/>
  <c r="AJ309" i="7"/>
  <c r="AJ308" i="7"/>
  <c r="AJ307" i="7"/>
  <c r="AJ306" i="7"/>
  <c r="AJ305" i="7"/>
  <c r="AJ304" i="7"/>
  <c r="AJ303" i="7"/>
  <c r="AJ302" i="7"/>
  <c r="AJ301" i="7"/>
  <c r="AJ300" i="7"/>
  <c r="AJ299" i="7"/>
  <c r="AJ298" i="7"/>
  <c r="AJ297" i="7"/>
  <c r="AJ296" i="7"/>
  <c r="AJ295" i="7"/>
  <c r="AJ294" i="7"/>
  <c r="AJ293" i="7"/>
  <c r="AJ292" i="7"/>
  <c r="AJ291" i="7"/>
  <c r="AJ290" i="7"/>
  <c r="AJ289" i="7"/>
  <c r="AJ288" i="7"/>
  <c r="AJ287" i="7"/>
  <c r="AJ286" i="7"/>
  <c r="AJ285" i="7"/>
  <c r="AJ284" i="7"/>
  <c r="AJ283" i="7"/>
  <c r="AJ282" i="7"/>
  <c r="AJ281" i="7"/>
  <c r="AJ280" i="7"/>
  <c r="AJ279" i="7"/>
  <c r="AJ278" i="7"/>
  <c r="AJ277" i="7"/>
  <c r="AJ276" i="7"/>
  <c r="AJ275" i="7"/>
  <c r="AJ274" i="7"/>
  <c r="AJ273" i="7"/>
  <c r="AJ272" i="7"/>
  <c r="AJ271" i="7"/>
  <c r="AJ270" i="7"/>
  <c r="AJ269" i="7"/>
  <c r="AJ268" i="7"/>
  <c r="AJ267" i="7"/>
  <c r="AJ266" i="7"/>
  <c r="AJ265" i="7"/>
  <c r="AJ264" i="7"/>
  <c r="AJ263" i="7"/>
  <c r="AJ262" i="7"/>
  <c r="AJ261" i="7"/>
  <c r="AJ260" i="7"/>
  <c r="AJ259" i="7"/>
  <c r="AJ258" i="7"/>
  <c r="AJ257" i="7"/>
  <c r="AJ256" i="7"/>
  <c r="AJ255" i="7"/>
  <c r="AJ254" i="7"/>
  <c r="AJ253" i="7"/>
  <c r="AJ252" i="7"/>
  <c r="AJ251" i="7"/>
  <c r="AJ250" i="7"/>
  <c r="AJ249" i="7"/>
  <c r="AJ248" i="7"/>
  <c r="AJ247" i="7"/>
  <c r="AJ246" i="7"/>
  <c r="AJ245" i="7"/>
  <c r="AJ244" i="7"/>
  <c r="AJ243" i="7"/>
  <c r="AJ242" i="7"/>
  <c r="AJ241" i="7"/>
  <c r="AJ240" i="7"/>
  <c r="AJ239" i="7"/>
  <c r="AJ238" i="7"/>
  <c r="AJ237" i="7"/>
  <c r="AJ236" i="7"/>
  <c r="AJ235" i="7"/>
  <c r="AJ234" i="7"/>
  <c r="AJ233" i="7"/>
  <c r="AJ232" i="7"/>
  <c r="AJ231" i="7"/>
  <c r="AJ230" i="7"/>
  <c r="AJ229" i="7"/>
  <c r="AJ228" i="7"/>
  <c r="AJ227" i="7"/>
  <c r="AJ226" i="7"/>
  <c r="AJ225" i="7"/>
  <c r="AJ224" i="7"/>
  <c r="AJ223" i="7"/>
  <c r="AJ222" i="7"/>
  <c r="AJ221" i="7"/>
  <c r="AJ220" i="7"/>
  <c r="AJ219" i="7"/>
  <c r="AJ218" i="7"/>
  <c r="AJ217" i="7"/>
  <c r="AJ216" i="7"/>
  <c r="AJ215" i="7"/>
  <c r="AJ214" i="7"/>
  <c r="AJ213" i="7"/>
  <c r="AJ212" i="7"/>
  <c r="AJ211" i="7"/>
  <c r="AJ210" i="7"/>
  <c r="AJ209" i="7"/>
  <c r="AJ208" i="7"/>
  <c r="AJ207" i="7"/>
  <c r="AJ206" i="7"/>
  <c r="AJ205" i="7"/>
  <c r="AJ204" i="7"/>
  <c r="AJ203" i="7"/>
  <c r="AJ202" i="7"/>
  <c r="AJ201" i="7"/>
  <c r="AJ200" i="7"/>
  <c r="AJ199" i="7"/>
  <c r="AJ198" i="7"/>
  <c r="AJ197" i="7"/>
  <c r="AJ196" i="7"/>
  <c r="AJ195" i="7"/>
  <c r="AJ194" i="7"/>
  <c r="AJ193" i="7"/>
  <c r="AJ192" i="7"/>
  <c r="AJ191" i="7"/>
  <c r="AJ190" i="7"/>
  <c r="AJ189" i="7"/>
  <c r="AJ188" i="7"/>
  <c r="AJ187" i="7"/>
  <c r="AJ186" i="7"/>
  <c r="AJ185" i="7"/>
  <c r="AJ184" i="7"/>
  <c r="AJ183" i="7"/>
  <c r="AJ182" i="7"/>
  <c r="AJ181" i="7"/>
  <c r="AJ180" i="7"/>
  <c r="AJ179" i="7"/>
  <c r="AJ178" i="7"/>
  <c r="AJ177" i="7"/>
  <c r="AJ176" i="7"/>
  <c r="AJ175" i="7"/>
  <c r="AJ174" i="7"/>
  <c r="AJ173" i="7"/>
  <c r="AJ172" i="7"/>
  <c r="AJ171" i="7"/>
  <c r="AJ170" i="7"/>
  <c r="AJ169" i="7"/>
  <c r="AJ168" i="7"/>
  <c r="AJ167" i="7"/>
  <c r="AJ166" i="7"/>
  <c r="AJ165" i="7"/>
  <c r="AJ164" i="7"/>
  <c r="AJ163" i="7"/>
  <c r="AJ162" i="7"/>
  <c r="AJ161" i="7"/>
  <c r="AJ160" i="7"/>
  <c r="AJ159" i="7"/>
  <c r="AJ158" i="7"/>
  <c r="AJ157" i="7"/>
  <c r="AJ156" i="7"/>
  <c r="AJ155" i="7"/>
  <c r="AJ154" i="7"/>
  <c r="AJ153" i="7"/>
  <c r="AJ152" i="7"/>
  <c r="AJ151" i="7"/>
  <c r="AJ150" i="7"/>
  <c r="AJ149" i="7"/>
  <c r="AJ148" i="7"/>
  <c r="AJ147" i="7"/>
  <c r="AJ146" i="7"/>
  <c r="AJ145" i="7"/>
  <c r="AJ144" i="7"/>
  <c r="AJ143" i="7"/>
  <c r="AJ142" i="7"/>
  <c r="AJ141" i="7"/>
  <c r="AJ140" i="7"/>
  <c r="AJ139" i="7"/>
  <c r="AJ138" i="7"/>
  <c r="AJ137" i="7"/>
  <c r="AJ136" i="7"/>
  <c r="AJ135" i="7"/>
  <c r="AJ134" i="7"/>
  <c r="AJ133" i="7"/>
  <c r="AJ132" i="7"/>
  <c r="AJ131" i="7"/>
  <c r="AJ130" i="7"/>
  <c r="AJ129" i="7"/>
  <c r="AJ128" i="7"/>
  <c r="AJ127" i="7"/>
  <c r="AJ126" i="7"/>
  <c r="AJ125" i="7"/>
  <c r="AJ124" i="7"/>
  <c r="AJ123" i="7"/>
  <c r="AJ122" i="7"/>
  <c r="AJ121" i="7"/>
  <c r="AJ120" i="7"/>
  <c r="AJ119" i="7"/>
  <c r="AJ118" i="7"/>
  <c r="AJ117" i="7"/>
  <c r="AJ116" i="7"/>
  <c r="AJ115" i="7"/>
  <c r="AJ114" i="7"/>
  <c r="AJ113" i="7"/>
  <c r="AJ112" i="7"/>
  <c r="AJ111" i="7"/>
  <c r="AJ110" i="7"/>
  <c r="AJ109" i="7"/>
  <c r="AJ108" i="7"/>
  <c r="AJ107" i="7"/>
  <c r="AJ106" i="7"/>
  <c r="AJ105" i="7"/>
  <c r="AJ104" i="7"/>
  <c r="AJ103" i="7"/>
  <c r="AJ102" i="7"/>
  <c r="AJ101" i="7"/>
  <c r="AJ100" i="7"/>
  <c r="AJ99" i="7"/>
  <c r="AJ98" i="7"/>
  <c r="AJ97" i="7"/>
  <c r="AJ96" i="7"/>
  <c r="AJ95" i="7"/>
  <c r="AJ94" i="7"/>
  <c r="AJ93" i="7"/>
  <c r="AJ92" i="7"/>
  <c r="AJ91" i="7"/>
  <c r="AJ90" i="7"/>
  <c r="AJ89" i="7"/>
  <c r="AJ88" i="7"/>
  <c r="AJ87" i="7"/>
  <c r="AJ86" i="7"/>
  <c r="AJ85" i="7"/>
  <c r="AJ84" i="7"/>
  <c r="AJ83" i="7"/>
  <c r="AJ82" i="7"/>
  <c r="AJ81" i="7"/>
  <c r="AJ80" i="7"/>
  <c r="AJ79" i="7"/>
  <c r="AJ78" i="7"/>
  <c r="AJ77" i="7"/>
  <c r="AJ76" i="7"/>
  <c r="AJ75" i="7"/>
  <c r="AJ74" i="7"/>
  <c r="AJ73" i="7"/>
  <c r="AJ72" i="7"/>
  <c r="AJ71" i="7"/>
  <c r="AJ70" i="7"/>
  <c r="AJ69" i="7"/>
  <c r="AJ68" i="7"/>
  <c r="AJ67" i="7"/>
  <c r="AJ66" i="7"/>
  <c r="AJ65" i="7"/>
  <c r="AJ64" i="7"/>
  <c r="AJ63" i="7"/>
  <c r="AJ62" i="7"/>
  <c r="AJ61" i="7"/>
  <c r="AJ60" i="7"/>
  <c r="AJ59" i="7"/>
  <c r="AJ58" i="7"/>
  <c r="AJ57" i="7"/>
  <c r="AJ56" i="7"/>
  <c r="AJ55" i="7"/>
  <c r="AJ54" i="7"/>
  <c r="AJ53" i="7"/>
  <c r="AJ52" i="7"/>
  <c r="AJ51" i="7"/>
  <c r="AJ50" i="7"/>
  <c r="AJ49" i="7"/>
  <c r="AJ48" i="7"/>
  <c r="AJ47" i="7"/>
  <c r="AJ46" i="7"/>
  <c r="AJ45" i="7"/>
  <c r="AJ44" i="7"/>
  <c r="AJ43" i="7"/>
  <c r="AJ42" i="7"/>
  <c r="AJ41" i="7"/>
  <c r="AJ40" i="7"/>
  <c r="AJ39" i="7"/>
  <c r="AJ38" i="7"/>
  <c r="AJ37" i="7"/>
  <c r="AJ36" i="7"/>
  <c r="AJ35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J13" i="7"/>
  <c r="AJ12" i="7"/>
  <c r="AJ11" i="7"/>
  <c r="AJ10" i="7"/>
  <c r="AJ9" i="7"/>
  <c r="AJ8" i="7"/>
  <c r="AJ7" i="7"/>
  <c r="AJ6" i="7"/>
  <c r="AJ5" i="7"/>
  <c r="AJ4" i="7"/>
  <c r="AI918" i="7"/>
  <c r="AI917" i="7"/>
  <c r="AI916" i="7"/>
  <c r="AI915" i="7"/>
  <c r="AI914" i="7"/>
  <c r="AI913" i="7"/>
  <c r="AI912" i="7"/>
  <c r="AI911" i="7"/>
  <c r="AI910" i="7"/>
  <c r="AI909" i="7"/>
  <c r="AI908" i="7"/>
  <c r="AI907" i="7"/>
  <c r="AI906" i="7"/>
  <c r="AI905" i="7"/>
  <c r="AI904" i="7"/>
  <c r="AI903" i="7"/>
  <c r="AI902" i="7"/>
  <c r="AI901" i="7"/>
  <c r="AI900" i="7"/>
  <c r="AI899" i="7"/>
  <c r="AI898" i="7"/>
  <c r="AI897" i="7"/>
  <c r="AI896" i="7"/>
  <c r="AI895" i="7"/>
  <c r="AI894" i="7"/>
  <c r="AI893" i="7"/>
  <c r="AI892" i="7"/>
  <c r="AI891" i="7"/>
  <c r="AI890" i="7"/>
  <c r="AI889" i="7"/>
  <c r="AI888" i="7"/>
  <c r="AI887" i="7"/>
  <c r="AI886" i="7"/>
  <c r="AI885" i="7"/>
  <c r="AI884" i="7"/>
  <c r="AI883" i="7"/>
  <c r="AI882" i="7"/>
  <c r="AI881" i="7"/>
  <c r="AI880" i="7"/>
  <c r="AI879" i="7"/>
  <c r="AI878" i="7"/>
  <c r="AI877" i="7"/>
  <c r="AI876" i="7"/>
  <c r="AI875" i="7"/>
  <c r="AI874" i="7"/>
  <c r="AI873" i="7"/>
  <c r="AI872" i="7"/>
  <c r="AI871" i="7"/>
  <c r="AI870" i="7"/>
  <c r="AI869" i="7"/>
  <c r="AI868" i="7"/>
  <c r="AI867" i="7"/>
  <c r="AI866" i="7"/>
  <c r="AI865" i="7"/>
  <c r="AI864" i="7"/>
  <c r="AI863" i="7"/>
  <c r="AI862" i="7"/>
  <c r="AI861" i="7"/>
  <c r="AI860" i="7"/>
  <c r="AI859" i="7"/>
  <c r="AI858" i="7"/>
  <c r="AI857" i="7"/>
  <c r="AI856" i="7"/>
  <c r="AI855" i="7"/>
  <c r="AI854" i="7"/>
  <c r="AI853" i="7"/>
  <c r="AI852" i="7"/>
  <c r="AI851" i="7"/>
  <c r="AI850" i="7"/>
  <c r="AI849" i="7"/>
  <c r="AI848" i="7"/>
  <c r="AI847" i="7"/>
  <c r="AI846" i="7"/>
  <c r="AI845" i="7"/>
  <c r="AI844" i="7"/>
  <c r="AI843" i="7"/>
  <c r="AI842" i="7"/>
  <c r="AI841" i="7"/>
  <c r="AI840" i="7"/>
  <c r="AI839" i="7"/>
  <c r="AI838" i="7"/>
  <c r="AI837" i="7"/>
  <c r="AI836" i="7"/>
  <c r="AI835" i="7"/>
  <c r="AI834" i="7"/>
  <c r="AI833" i="7"/>
  <c r="AI832" i="7"/>
  <c r="AI831" i="7"/>
  <c r="AI830" i="7"/>
  <c r="AI829" i="7"/>
  <c r="AI828" i="7"/>
  <c r="AI827" i="7"/>
  <c r="AI826" i="7"/>
  <c r="AI825" i="7"/>
  <c r="AI824" i="7"/>
  <c r="AI823" i="7"/>
  <c r="AI822" i="7"/>
  <c r="AI821" i="7"/>
  <c r="AI820" i="7"/>
  <c r="AI819" i="7"/>
  <c r="AI818" i="7"/>
  <c r="AI817" i="7"/>
  <c r="AI816" i="7"/>
  <c r="AI815" i="7"/>
  <c r="AI814" i="7"/>
  <c r="AI813" i="7"/>
  <c r="AI812" i="7"/>
  <c r="AI811" i="7"/>
  <c r="AI810" i="7"/>
  <c r="AI809" i="7"/>
  <c r="AI808" i="7"/>
  <c r="AI807" i="7"/>
  <c r="AI806" i="7"/>
  <c r="AI805" i="7"/>
  <c r="AI804" i="7"/>
  <c r="AI803" i="7"/>
  <c r="AI802" i="7"/>
  <c r="AI801" i="7"/>
  <c r="AI800" i="7"/>
  <c r="AI799" i="7"/>
  <c r="AI798" i="7"/>
  <c r="AI797" i="7"/>
  <c r="AI796" i="7"/>
  <c r="AI795" i="7"/>
  <c r="AI794" i="7"/>
  <c r="AI793" i="7"/>
  <c r="AI792" i="7"/>
  <c r="AI791" i="7"/>
  <c r="AI790" i="7"/>
  <c r="AI789" i="7"/>
  <c r="AI788" i="7"/>
  <c r="AI787" i="7"/>
  <c r="AI786" i="7"/>
  <c r="AI785" i="7"/>
  <c r="AI784" i="7"/>
  <c r="AI783" i="7"/>
  <c r="AI782" i="7"/>
  <c r="AI781" i="7"/>
  <c r="AI780" i="7"/>
  <c r="AI779" i="7"/>
  <c r="AI778" i="7"/>
  <c r="AI777" i="7"/>
  <c r="AI776" i="7"/>
  <c r="AI775" i="7"/>
  <c r="AI774" i="7"/>
  <c r="AI773" i="7"/>
  <c r="AI772" i="7"/>
  <c r="AI771" i="7"/>
  <c r="AI770" i="7"/>
  <c r="AI769" i="7"/>
  <c r="AI768" i="7"/>
  <c r="AI767" i="7"/>
  <c r="AI766" i="7"/>
  <c r="AI765" i="7"/>
  <c r="AI764" i="7"/>
  <c r="AI763" i="7"/>
  <c r="AI762" i="7"/>
  <c r="AI761" i="7"/>
  <c r="AI760" i="7"/>
  <c r="AI759" i="7"/>
  <c r="AI758" i="7"/>
  <c r="AI757" i="7"/>
  <c r="AI756" i="7"/>
  <c r="AI755" i="7"/>
  <c r="AI754" i="7"/>
  <c r="AI753" i="7"/>
  <c r="AI752" i="7"/>
  <c r="AI751" i="7"/>
  <c r="AI750" i="7"/>
  <c r="AI749" i="7"/>
  <c r="AI748" i="7"/>
  <c r="AI747" i="7"/>
  <c r="AI746" i="7"/>
  <c r="AI745" i="7"/>
  <c r="AI744" i="7"/>
  <c r="AI743" i="7"/>
  <c r="AI742" i="7"/>
  <c r="AI741" i="7"/>
  <c r="AI740" i="7"/>
  <c r="AI739" i="7"/>
  <c r="AI738" i="7"/>
  <c r="AI737" i="7"/>
  <c r="AI736" i="7"/>
  <c r="AI735" i="7"/>
  <c r="AI734" i="7"/>
  <c r="AI733" i="7"/>
  <c r="AI732" i="7"/>
  <c r="AI731" i="7"/>
  <c r="AI730" i="7"/>
  <c r="AI729" i="7"/>
  <c r="AI728" i="7"/>
  <c r="AI727" i="7"/>
  <c r="AI726" i="7"/>
  <c r="AI725" i="7"/>
  <c r="AI724" i="7"/>
  <c r="AI723" i="7"/>
  <c r="AI722" i="7"/>
  <c r="AI721" i="7"/>
  <c r="AI720" i="7"/>
  <c r="AI719" i="7"/>
  <c r="AI718" i="7"/>
  <c r="AI717" i="7"/>
  <c r="AI716" i="7"/>
  <c r="AI715" i="7"/>
  <c r="AI714" i="7"/>
  <c r="AI713" i="7"/>
  <c r="AI712" i="7"/>
  <c r="AI711" i="7"/>
  <c r="AI710" i="7"/>
  <c r="AI709" i="7"/>
  <c r="AI708" i="7"/>
  <c r="AI707" i="7"/>
  <c r="AI706" i="7"/>
  <c r="AI705" i="7"/>
  <c r="AI704" i="7"/>
  <c r="AI703" i="7"/>
  <c r="AI702" i="7"/>
  <c r="AI701" i="7"/>
  <c r="AI700" i="7"/>
  <c r="AI699" i="7"/>
  <c r="AI698" i="7"/>
  <c r="AI697" i="7"/>
  <c r="AI696" i="7"/>
  <c r="AI695" i="7"/>
  <c r="AI694" i="7"/>
  <c r="AI693" i="7"/>
  <c r="AI692" i="7"/>
  <c r="AI691" i="7"/>
  <c r="AI690" i="7"/>
  <c r="AI689" i="7"/>
  <c r="AI688" i="7"/>
  <c r="AI687" i="7"/>
  <c r="AI686" i="7"/>
  <c r="AI685" i="7"/>
  <c r="AI684" i="7"/>
  <c r="AI683" i="7"/>
  <c r="AI682" i="7"/>
  <c r="AI681" i="7"/>
  <c r="AI680" i="7"/>
  <c r="AI679" i="7"/>
  <c r="AI678" i="7"/>
  <c r="AI677" i="7"/>
  <c r="AI676" i="7"/>
  <c r="AI675" i="7"/>
  <c r="AI674" i="7"/>
  <c r="AI673" i="7"/>
  <c r="AI672" i="7"/>
  <c r="AI671" i="7"/>
  <c r="AI670" i="7"/>
  <c r="AI669" i="7"/>
  <c r="AI668" i="7"/>
  <c r="AI667" i="7"/>
  <c r="AI666" i="7"/>
  <c r="AI665" i="7"/>
  <c r="AI664" i="7"/>
  <c r="AI663" i="7"/>
  <c r="AI662" i="7"/>
  <c r="AI661" i="7"/>
  <c r="AI660" i="7"/>
  <c r="AI659" i="7"/>
  <c r="AI658" i="7"/>
  <c r="AI657" i="7"/>
  <c r="AI656" i="7"/>
  <c r="AI655" i="7"/>
  <c r="AI654" i="7"/>
  <c r="AI653" i="7"/>
  <c r="AI652" i="7"/>
  <c r="AI651" i="7"/>
  <c r="AI650" i="7"/>
  <c r="AI649" i="7"/>
  <c r="AI648" i="7"/>
  <c r="AI647" i="7"/>
  <c r="AI646" i="7"/>
  <c r="AI645" i="7"/>
  <c r="AI644" i="7"/>
  <c r="AI643" i="7"/>
  <c r="AI642" i="7"/>
  <c r="AI641" i="7"/>
  <c r="AI640" i="7"/>
  <c r="AI639" i="7"/>
  <c r="AI638" i="7"/>
  <c r="AI637" i="7"/>
  <c r="AI636" i="7"/>
  <c r="AI635" i="7"/>
  <c r="AI634" i="7"/>
  <c r="AI633" i="7"/>
  <c r="AI632" i="7"/>
  <c r="AI631" i="7"/>
  <c r="AI630" i="7"/>
  <c r="AI629" i="7"/>
  <c r="AI628" i="7"/>
  <c r="AI627" i="7"/>
  <c r="AI626" i="7"/>
  <c r="AI625" i="7"/>
  <c r="AI624" i="7"/>
  <c r="AI623" i="7"/>
  <c r="AI622" i="7"/>
  <c r="AI621" i="7"/>
  <c r="AI620" i="7"/>
  <c r="AI619" i="7"/>
  <c r="AI618" i="7"/>
  <c r="AI617" i="7"/>
  <c r="AI616" i="7"/>
  <c r="AI615" i="7"/>
  <c r="AI614" i="7"/>
  <c r="AI613" i="7"/>
  <c r="AI612" i="7"/>
  <c r="AI611" i="7"/>
  <c r="AI610" i="7"/>
  <c r="AI609" i="7"/>
  <c r="AI608" i="7"/>
  <c r="AI607" i="7"/>
  <c r="AI606" i="7"/>
  <c r="AI605" i="7"/>
  <c r="AI604" i="7"/>
  <c r="AI603" i="7"/>
  <c r="AI602" i="7"/>
  <c r="AI601" i="7"/>
  <c r="AI600" i="7"/>
  <c r="AI599" i="7"/>
  <c r="AI598" i="7"/>
  <c r="AI597" i="7"/>
  <c r="AI596" i="7"/>
  <c r="AI595" i="7"/>
  <c r="AI594" i="7"/>
  <c r="AI593" i="7"/>
  <c r="AI592" i="7"/>
  <c r="AI591" i="7"/>
  <c r="AI590" i="7"/>
  <c r="AI589" i="7"/>
  <c r="AI588" i="7"/>
  <c r="AI587" i="7"/>
  <c r="AI586" i="7"/>
  <c r="AI585" i="7"/>
  <c r="AI584" i="7"/>
  <c r="AI583" i="7"/>
  <c r="AI582" i="7"/>
  <c r="AI581" i="7"/>
  <c r="AI580" i="7"/>
  <c r="AI579" i="7"/>
  <c r="AI578" i="7"/>
  <c r="AI577" i="7"/>
  <c r="AI576" i="7"/>
  <c r="AI575" i="7"/>
  <c r="AI574" i="7"/>
  <c r="AI573" i="7"/>
  <c r="AI572" i="7"/>
  <c r="AI571" i="7"/>
  <c r="AI570" i="7"/>
  <c r="AI569" i="7"/>
  <c r="AI568" i="7"/>
  <c r="AI567" i="7"/>
  <c r="AI566" i="7"/>
  <c r="AI565" i="7"/>
  <c r="AI564" i="7"/>
  <c r="AI563" i="7"/>
  <c r="AI562" i="7"/>
  <c r="AI561" i="7"/>
  <c r="AI560" i="7"/>
  <c r="AI559" i="7"/>
  <c r="AI558" i="7"/>
  <c r="AI557" i="7"/>
  <c r="AI556" i="7"/>
  <c r="AI555" i="7"/>
  <c r="AI554" i="7"/>
  <c r="AI553" i="7"/>
  <c r="AI552" i="7"/>
  <c r="AI551" i="7"/>
  <c r="AI550" i="7"/>
  <c r="AI549" i="7"/>
  <c r="AI548" i="7"/>
  <c r="AI547" i="7"/>
  <c r="AI546" i="7"/>
  <c r="AI545" i="7"/>
  <c r="AI544" i="7"/>
  <c r="AI543" i="7"/>
  <c r="AI542" i="7"/>
  <c r="AI541" i="7"/>
  <c r="AI540" i="7"/>
  <c r="AI539" i="7"/>
  <c r="AI538" i="7"/>
  <c r="AI537" i="7"/>
  <c r="AI536" i="7"/>
  <c r="AI535" i="7"/>
  <c r="AI534" i="7"/>
  <c r="AI533" i="7"/>
  <c r="AI532" i="7"/>
  <c r="AI531" i="7"/>
  <c r="AI530" i="7"/>
  <c r="AI529" i="7"/>
  <c r="AI528" i="7"/>
  <c r="AI527" i="7"/>
  <c r="AI526" i="7"/>
  <c r="AI525" i="7"/>
  <c r="AI524" i="7"/>
  <c r="AI523" i="7"/>
  <c r="AI522" i="7"/>
  <c r="AI521" i="7"/>
  <c r="AI520" i="7"/>
  <c r="AI519" i="7"/>
  <c r="AI518" i="7"/>
  <c r="AI517" i="7"/>
  <c r="AI516" i="7"/>
  <c r="AI515" i="7"/>
  <c r="AI514" i="7"/>
  <c r="AI513" i="7"/>
  <c r="AI512" i="7"/>
  <c r="AI511" i="7"/>
  <c r="AI510" i="7"/>
  <c r="AI509" i="7"/>
  <c r="AI508" i="7"/>
  <c r="AI507" i="7"/>
  <c r="AI506" i="7"/>
  <c r="AI505" i="7"/>
  <c r="AI504" i="7"/>
  <c r="AI503" i="7"/>
  <c r="AI502" i="7"/>
  <c r="AI501" i="7"/>
  <c r="AI500" i="7"/>
  <c r="AI499" i="7"/>
  <c r="AI498" i="7"/>
  <c r="AI497" i="7"/>
  <c r="AI496" i="7"/>
  <c r="AI495" i="7"/>
  <c r="AI494" i="7"/>
  <c r="AI493" i="7"/>
  <c r="AI492" i="7"/>
  <c r="AI491" i="7"/>
  <c r="AI490" i="7"/>
  <c r="AI489" i="7"/>
  <c r="AI488" i="7"/>
  <c r="AI487" i="7"/>
  <c r="AI486" i="7"/>
  <c r="AI485" i="7"/>
  <c r="AI484" i="7"/>
  <c r="AI483" i="7"/>
  <c r="AI482" i="7"/>
  <c r="AI481" i="7"/>
  <c r="AI480" i="7"/>
  <c r="AI479" i="7"/>
  <c r="AI478" i="7"/>
  <c r="AI477" i="7"/>
  <c r="AI476" i="7"/>
  <c r="AI475" i="7"/>
  <c r="AI474" i="7"/>
  <c r="AI473" i="7"/>
  <c r="AI472" i="7"/>
  <c r="AI471" i="7"/>
  <c r="AI470" i="7"/>
  <c r="AI469" i="7"/>
  <c r="AI468" i="7"/>
  <c r="AI467" i="7"/>
  <c r="AI466" i="7"/>
  <c r="AI465" i="7"/>
  <c r="AI464" i="7"/>
  <c r="AI463" i="7"/>
  <c r="AI462" i="7"/>
  <c r="AI461" i="7"/>
  <c r="AI460" i="7"/>
  <c r="AI459" i="7"/>
  <c r="AI458" i="7"/>
  <c r="AI457" i="7"/>
  <c r="AI456" i="7"/>
  <c r="AI455" i="7"/>
  <c r="AI454" i="7"/>
  <c r="AI453" i="7"/>
  <c r="AI452" i="7"/>
  <c r="AI451" i="7"/>
  <c r="AI450" i="7"/>
  <c r="AI449" i="7"/>
  <c r="AI448" i="7"/>
  <c r="AI447" i="7"/>
  <c r="AI446" i="7"/>
  <c r="AI445" i="7"/>
  <c r="AI444" i="7"/>
  <c r="AI443" i="7"/>
  <c r="AI442" i="7"/>
  <c r="AI441" i="7"/>
  <c r="AI440" i="7"/>
  <c r="AI439" i="7"/>
  <c r="AI438" i="7"/>
  <c r="AI437" i="7"/>
  <c r="AI436" i="7"/>
  <c r="AI435" i="7"/>
  <c r="AI434" i="7"/>
  <c r="AI433" i="7"/>
  <c r="AI432" i="7"/>
  <c r="AI431" i="7"/>
  <c r="AI430" i="7"/>
  <c r="AI429" i="7"/>
  <c r="AI428" i="7"/>
  <c r="AI427" i="7"/>
  <c r="AI426" i="7"/>
  <c r="AI425" i="7"/>
  <c r="AI424" i="7"/>
  <c r="AI423" i="7"/>
  <c r="AI422" i="7"/>
  <c r="AI421" i="7"/>
  <c r="AI420" i="7"/>
  <c r="AI419" i="7"/>
  <c r="AI418" i="7"/>
  <c r="AI417" i="7"/>
  <c r="AI416" i="7"/>
  <c r="AI415" i="7"/>
  <c r="AI414" i="7"/>
  <c r="AI413" i="7"/>
  <c r="AI412" i="7"/>
  <c r="AI411" i="7"/>
  <c r="AI410" i="7"/>
  <c r="AI409" i="7"/>
  <c r="AI408" i="7"/>
  <c r="AI407" i="7"/>
  <c r="AI406" i="7"/>
  <c r="AI405" i="7"/>
  <c r="AI404" i="7"/>
  <c r="AI403" i="7"/>
  <c r="AI402" i="7"/>
  <c r="AI401" i="7"/>
  <c r="AI400" i="7"/>
  <c r="AI399" i="7"/>
  <c r="AI398" i="7"/>
  <c r="AI397" i="7"/>
  <c r="AI396" i="7"/>
  <c r="AI395" i="7"/>
  <c r="AI394" i="7"/>
  <c r="AI393" i="7"/>
  <c r="AI392" i="7"/>
  <c r="AI391" i="7"/>
  <c r="AI390" i="7"/>
  <c r="AI389" i="7"/>
  <c r="AI388" i="7"/>
  <c r="AI387" i="7"/>
  <c r="AI386" i="7"/>
  <c r="AI385" i="7"/>
  <c r="AI384" i="7"/>
  <c r="AI383" i="7"/>
  <c r="AI382" i="7"/>
  <c r="AI381" i="7"/>
  <c r="AI380" i="7"/>
  <c r="AI379" i="7"/>
  <c r="AI378" i="7"/>
  <c r="AI377" i="7"/>
  <c r="AI376" i="7"/>
  <c r="AI375" i="7"/>
  <c r="AI374" i="7"/>
  <c r="AI373" i="7"/>
  <c r="AI372" i="7"/>
  <c r="AI371" i="7"/>
  <c r="AI370" i="7"/>
  <c r="AI369" i="7"/>
  <c r="AI368" i="7"/>
  <c r="AI367" i="7"/>
  <c r="AI366" i="7"/>
  <c r="AI365" i="7"/>
  <c r="AI364" i="7"/>
  <c r="AI363" i="7"/>
  <c r="AI362" i="7"/>
  <c r="AI361" i="7"/>
  <c r="AI360" i="7"/>
  <c r="AI359" i="7"/>
  <c r="AI358" i="7"/>
  <c r="AI357" i="7"/>
  <c r="AI356" i="7"/>
  <c r="AI355" i="7"/>
  <c r="AI354" i="7"/>
  <c r="AI353" i="7"/>
  <c r="AI352" i="7"/>
  <c r="AI351" i="7"/>
  <c r="AI350" i="7"/>
  <c r="AI349" i="7"/>
  <c r="AI348" i="7"/>
  <c r="AI347" i="7"/>
  <c r="AI346" i="7"/>
  <c r="AI345" i="7"/>
  <c r="AI344" i="7"/>
  <c r="AI343" i="7"/>
  <c r="AI342" i="7"/>
  <c r="AI341" i="7"/>
  <c r="AI340" i="7"/>
  <c r="AI339" i="7"/>
  <c r="AI338" i="7"/>
  <c r="AI337" i="7"/>
  <c r="AI336" i="7"/>
  <c r="AI335" i="7"/>
  <c r="AI334" i="7"/>
  <c r="AI333" i="7"/>
  <c r="AI332" i="7"/>
  <c r="AI331" i="7"/>
  <c r="AI330" i="7"/>
  <c r="AI329" i="7"/>
  <c r="AI328" i="7"/>
  <c r="AI327" i="7"/>
  <c r="AI326" i="7"/>
  <c r="AI325" i="7"/>
  <c r="AI324" i="7"/>
  <c r="AI323" i="7"/>
  <c r="AI322" i="7"/>
  <c r="AI321" i="7"/>
  <c r="AI320" i="7"/>
  <c r="AI319" i="7"/>
  <c r="AI318" i="7"/>
  <c r="AI317" i="7"/>
  <c r="AI316" i="7"/>
  <c r="AI315" i="7"/>
  <c r="AI314" i="7"/>
  <c r="AI313" i="7"/>
  <c r="AI312" i="7"/>
  <c r="AI311" i="7"/>
  <c r="AI310" i="7"/>
  <c r="AI309" i="7"/>
  <c r="AI308" i="7"/>
  <c r="AI307" i="7"/>
  <c r="AI306" i="7"/>
  <c r="AI305" i="7"/>
  <c r="AI304" i="7"/>
  <c r="AI303" i="7"/>
  <c r="AI302" i="7"/>
  <c r="AI301" i="7"/>
  <c r="AI300" i="7"/>
  <c r="AI299" i="7"/>
  <c r="AI298" i="7"/>
  <c r="AI297" i="7"/>
  <c r="AI296" i="7"/>
  <c r="AI295" i="7"/>
  <c r="AI294" i="7"/>
  <c r="AI293" i="7"/>
  <c r="AI292" i="7"/>
  <c r="AI291" i="7"/>
  <c r="AI290" i="7"/>
  <c r="AI289" i="7"/>
  <c r="AI288" i="7"/>
  <c r="AI287" i="7"/>
  <c r="AI286" i="7"/>
  <c r="AI285" i="7"/>
  <c r="AI284" i="7"/>
  <c r="AI283" i="7"/>
  <c r="AI282" i="7"/>
  <c r="AI281" i="7"/>
  <c r="AI280" i="7"/>
  <c r="AI279" i="7"/>
  <c r="AI278" i="7"/>
  <c r="AI277" i="7"/>
  <c r="AI276" i="7"/>
  <c r="AI275" i="7"/>
  <c r="AI274" i="7"/>
  <c r="AI273" i="7"/>
  <c r="AI272" i="7"/>
  <c r="AI271" i="7"/>
  <c r="AI270" i="7"/>
  <c r="AI269" i="7"/>
  <c r="AI268" i="7"/>
  <c r="AI267" i="7"/>
  <c r="AI266" i="7"/>
  <c r="AI265" i="7"/>
  <c r="AI264" i="7"/>
  <c r="AI263" i="7"/>
  <c r="AI262" i="7"/>
  <c r="AI261" i="7"/>
  <c r="AI260" i="7"/>
  <c r="AI259" i="7"/>
  <c r="AI258" i="7"/>
  <c r="AI257" i="7"/>
  <c r="AI256" i="7"/>
  <c r="AI255" i="7"/>
  <c r="AI254" i="7"/>
  <c r="AI253" i="7"/>
  <c r="AI252" i="7"/>
  <c r="AI251" i="7"/>
  <c r="AI250" i="7"/>
  <c r="AI249" i="7"/>
  <c r="AI248" i="7"/>
  <c r="AI247" i="7"/>
  <c r="AI246" i="7"/>
  <c r="AI245" i="7"/>
  <c r="AI244" i="7"/>
  <c r="AI243" i="7"/>
  <c r="AI242" i="7"/>
  <c r="AI241" i="7"/>
  <c r="AI240" i="7"/>
  <c r="AI239" i="7"/>
  <c r="AI238" i="7"/>
  <c r="AI237" i="7"/>
  <c r="AI236" i="7"/>
  <c r="AI235" i="7"/>
  <c r="AI234" i="7"/>
  <c r="AI233" i="7"/>
  <c r="AI232" i="7"/>
  <c r="AI231" i="7"/>
  <c r="AI230" i="7"/>
  <c r="AI229" i="7"/>
  <c r="AI228" i="7"/>
  <c r="AI227" i="7"/>
  <c r="AI226" i="7"/>
  <c r="AI225" i="7"/>
  <c r="AI224" i="7"/>
  <c r="AI223" i="7"/>
  <c r="AI222" i="7"/>
  <c r="AI221" i="7"/>
  <c r="AI220" i="7"/>
  <c r="AI219" i="7"/>
  <c r="AI218" i="7"/>
  <c r="AI217" i="7"/>
  <c r="AI216" i="7"/>
  <c r="AI215" i="7"/>
  <c r="AI214" i="7"/>
  <c r="AI213" i="7"/>
  <c r="AI212" i="7"/>
  <c r="AI211" i="7"/>
  <c r="AI210" i="7"/>
  <c r="AI209" i="7"/>
  <c r="AI208" i="7"/>
  <c r="AI207" i="7"/>
  <c r="AI206" i="7"/>
  <c r="AI205" i="7"/>
  <c r="AI204" i="7"/>
  <c r="AI203" i="7"/>
  <c r="AI202" i="7"/>
  <c r="AI201" i="7"/>
  <c r="AI200" i="7"/>
  <c r="AI199" i="7"/>
  <c r="AI198" i="7"/>
  <c r="AI197" i="7"/>
  <c r="AI196" i="7"/>
  <c r="AI195" i="7"/>
  <c r="AI194" i="7"/>
  <c r="AI193" i="7"/>
  <c r="AI192" i="7"/>
  <c r="AI191" i="7"/>
  <c r="AI190" i="7"/>
  <c r="AI189" i="7"/>
  <c r="AI188" i="7"/>
  <c r="AI187" i="7"/>
  <c r="AI186" i="7"/>
  <c r="AI185" i="7"/>
  <c r="AI184" i="7"/>
  <c r="AI183" i="7"/>
  <c r="AI182" i="7"/>
  <c r="AI181" i="7"/>
  <c r="AI180" i="7"/>
  <c r="AI179" i="7"/>
  <c r="AI178" i="7"/>
  <c r="AI177" i="7"/>
  <c r="AI176" i="7"/>
  <c r="AI175" i="7"/>
  <c r="AI174" i="7"/>
  <c r="AI173" i="7"/>
  <c r="AI172" i="7"/>
  <c r="AI171" i="7"/>
  <c r="AI170" i="7"/>
  <c r="AI169" i="7"/>
  <c r="AI168" i="7"/>
  <c r="AI167" i="7"/>
  <c r="AI166" i="7"/>
  <c r="AI165" i="7"/>
  <c r="AI164" i="7"/>
  <c r="AI163" i="7"/>
  <c r="AI162" i="7"/>
  <c r="AI161" i="7"/>
  <c r="AI160" i="7"/>
  <c r="AI159" i="7"/>
  <c r="AI158" i="7"/>
  <c r="AI157" i="7"/>
  <c r="AI156" i="7"/>
  <c r="AI155" i="7"/>
  <c r="AI154" i="7"/>
  <c r="AI153" i="7"/>
  <c r="AI152" i="7"/>
  <c r="AI151" i="7"/>
  <c r="AI150" i="7"/>
  <c r="AI149" i="7"/>
  <c r="AI148" i="7"/>
  <c r="AI147" i="7"/>
  <c r="AI146" i="7"/>
  <c r="AI145" i="7"/>
  <c r="AI144" i="7"/>
  <c r="AI143" i="7"/>
  <c r="AI142" i="7"/>
  <c r="AI141" i="7"/>
  <c r="AI140" i="7"/>
  <c r="AI139" i="7"/>
  <c r="AI138" i="7"/>
  <c r="AI137" i="7"/>
  <c r="AI136" i="7"/>
  <c r="AI135" i="7"/>
  <c r="AI134" i="7"/>
  <c r="AI133" i="7"/>
  <c r="AI132" i="7"/>
  <c r="AI131" i="7"/>
  <c r="AI130" i="7"/>
  <c r="AI129" i="7"/>
  <c r="AI128" i="7"/>
  <c r="AI127" i="7"/>
  <c r="AI126" i="7"/>
  <c r="AI125" i="7"/>
  <c r="AI124" i="7"/>
  <c r="AI123" i="7"/>
  <c r="AI122" i="7"/>
  <c r="AI121" i="7"/>
  <c r="AI120" i="7"/>
  <c r="AI119" i="7"/>
  <c r="AI118" i="7"/>
  <c r="AI117" i="7"/>
  <c r="AI116" i="7"/>
  <c r="AI115" i="7"/>
  <c r="AI114" i="7"/>
  <c r="AI113" i="7"/>
  <c r="AI112" i="7"/>
  <c r="AI111" i="7"/>
  <c r="AI110" i="7"/>
  <c r="AI109" i="7"/>
  <c r="AI108" i="7"/>
  <c r="AI107" i="7"/>
  <c r="AI106" i="7"/>
  <c r="AI105" i="7"/>
  <c r="AI104" i="7"/>
  <c r="AI103" i="7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I7" i="7"/>
  <c r="AI6" i="7"/>
  <c r="AI5" i="7"/>
  <c r="AI4" i="7"/>
  <c r="AF4" i="1"/>
  <c r="AI2" i="7" l="1"/>
  <c r="AJ2" i="7"/>
  <c r="AS918" i="7" l="1"/>
  <c r="AR918" i="7"/>
  <c r="AQ918" i="7"/>
  <c r="AS917" i="7"/>
  <c r="AR917" i="7"/>
  <c r="AQ917" i="7"/>
  <c r="AS916" i="7"/>
  <c r="AR916" i="7"/>
  <c r="AQ916" i="7"/>
  <c r="AS915" i="7"/>
  <c r="AR915" i="7"/>
  <c r="AQ915" i="7"/>
  <c r="AS914" i="7"/>
  <c r="AR914" i="7"/>
  <c r="AQ914" i="7"/>
  <c r="AS913" i="7"/>
  <c r="AR913" i="7"/>
  <c r="AQ913" i="7"/>
  <c r="AS912" i="7"/>
  <c r="AR912" i="7"/>
  <c r="AQ912" i="7"/>
  <c r="AS911" i="7"/>
  <c r="AR911" i="7"/>
  <c r="AQ911" i="7"/>
  <c r="AS910" i="7"/>
  <c r="AR910" i="7"/>
  <c r="AQ910" i="7"/>
  <c r="AS909" i="7"/>
  <c r="AR909" i="7"/>
  <c r="AQ909" i="7"/>
  <c r="AS908" i="7"/>
  <c r="AR908" i="7"/>
  <c r="AQ908" i="7"/>
  <c r="AS907" i="7"/>
  <c r="AR907" i="7"/>
  <c r="AQ907" i="7"/>
  <c r="AS906" i="7"/>
  <c r="AR906" i="7"/>
  <c r="AQ906" i="7"/>
  <c r="AS905" i="7"/>
  <c r="AR905" i="7"/>
  <c r="AQ905" i="7"/>
  <c r="AS904" i="7"/>
  <c r="AR904" i="7"/>
  <c r="AQ904" i="7"/>
  <c r="AR903" i="7"/>
  <c r="AQ903" i="7"/>
  <c r="AR902" i="7"/>
  <c r="AQ902" i="7"/>
  <c r="AR901" i="7"/>
  <c r="AQ901" i="7"/>
  <c r="AR900" i="7"/>
  <c r="AQ900" i="7"/>
  <c r="AR899" i="7"/>
  <c r="AQ899" i="7"/>
  <c r="AR898" i="7"/>
  <c r="AQ898" i="7"/>
  <c r="AR897" i="7"/>
  <c r="AQ897" i="7"/>
  <c r="AR896" i="7"/>
  <c r="AQ896" i="7"/>
  <c r="AR895" i="7"/>
  <c r="AQ895" i="7"/>
  <c r="AR894" i="7"/>
  <c r="AQ894" i="7"/>
  <c r="AR893" i="7"/>
  <c r="AQ893" i="7"/>
  <c r="AR892" i="7"/>
  <c r="AQ892" i="7"/>
  <c r="AR891" i="7"/>
  <c r="AQ891" i="7"/>
  <c r="AR890" i="7"/>
  <c r="AQ890" i="7"/>
  <c r="AR889" i="7"/>
  <c r="AQ889" i="7"/>
  <c r="AR888" i="7"/>
  <c r="AQ888" i="7"/>
  <c r="AR887" i="7"/>
  <c r="AQ887" i="7"/>
  <c r="AR886" i="7"/>
  <c r="AQ886" i="7"/>
  <c r="AR885" i="7"/>
  <c r="AQ885" i="7"/>
  <c r="AR884" i="7"/>
  <c r="AQ884" i="7"/>
  <c r="AR883" i="7"/>
  <c r="AQ883" i="7"/>
  <c r="AR882" i="7"/>
  <c r="AQ882" i="7"/>
  <c r="AR881" i="7"/>
  <c r="AQ881" i="7"/>
  <c r="AR880" i="7"/>
  <c r="AQ880" i="7"/>
  <c r="AR879" i="7"/>
  <c r="AQ879" i="7"/>
  <c r="AR878" i="7"/>
  <c r="AQ878" i="7"/>
  <c r="AR877" i="7"/>
  <c r="AQ877" i="7"/>
  <c r="AR876" i="7"/>
  <c r="AQ876" i="7"/>
  <c r="AR875" i="7"/>
  <c r="AQ875" i="7"/>
  <c r="AR874" i="7"/>
  <c r="AQ874" i="7"/>
  <c r="AR873" i="7"/>
  <c r="AQ873" i="7"/>
  <c r="AR872" i="7"/>
  <c r="AQ872" i="7"/>
  <c r="AR871" i="7"/>
  <c r="AQ871" i="7"/>
  <c r="AR870" i="7"/>
  <c r="AQ870" i="7"/>
  <c r="AR869" i="7"/>
  <c r="AQ869" i="7"/>
  <c r="AR868" i="7"/>
  <c r="AQ868" i="7"/>
  <c r="AR867" i="7"/>
  <c r="AQ867" i="7"/>
  <c r="AR866" i="7"/>
  <c r="AQ866" i="7"/>
  <c r="AR865" i="7"/>
  <c r="AQ865" i="7"/>
  <c r="AR864" i="7"/>
  <c r="AQ864" i="7"/>
  <c r="AR863" i="7"/>
  <c r="AQ863" i="7"/>
  <c r="AR862" i="7"/>
  <c r="AQ862" i="7"/>
  <c r="AR861" i="7"/>
  <c r="AQ861" i="7"/>
  <c r="AR860" i="7"/>
  <c r="AQ860" i="7"/>
  <c r="AR859" i="7"/>
  <c r="AQ859" i="7"/>
  <c r="AR858" i="7"/>
  <c r="AQ858" i="7"/>
  <c r="AR857" i="7"/>
  <c r="AQ857" i="7"/>
  <c r="AR856" i="7"/>
  <c r="AQ856" i="7"/>
  <c r="AR855" i="7"/>
  <c r="AQ855" i="7"/>
  <c r="AR854" i="7"/>
  <c r="AQ854" i="7"/>
  <c r="AR853" i="7"/>
  <c r="AQ853" i="7"/>
  <c r="AR852" i="7"/>
  <c r="AQ852" i="7"/>
  <c r="AR851" i="7"/>
  <c r="AQ851" i="7"/>
  <c r="AR850" i="7"/>
  <c r="AQ850" i="7"/>
  <c r="AR849" i="7"/>
  <c r="AQ849" i="7"/>
  <c r="AR848" i="7"/>
  <c r="AQ848" i="7"/>
  <c r="AR847" i="7"/>
  <c r="AQ847" i="7"/>
  <c r="AR846" i="7"/>
  <c r="AQ846" i="7"/>
  <c r="AR845" i="7"/>
  <c r="AQ845" i="7"/>
  <c r="AR844" i="7"/>
  <c r="AQ844" i="7"/>
  <c r="AR843" i="7"/>
  <c r="AQ843" i="7"/>
  <c r="AR842" i="7"/>
  <c r="AQ842" i="7"/>
  <c r="AR841" i="7"/>
  <c r="AQ841" i="7"/>
  <c r="AR840" i="7"/>
  <c r="AQ840" i="7"/>
  <c r="AR839" i="7"/>
  <c r="AQ839" i="7"/>
  <c r="AR838" i="7"/>
  <c r="AQ838" i="7"/>
  <c r="AR837" i="7"/>
  <c r="AQ837" i="7"/>
  <c r="AR836" i="7"/>
  <c r="AQ836" i="7"/>
  <c r="AR835" i="7"/>
  <c r="AQ835" i="7"/>
  <c r="AR834" i="7"/>
  <c r="AQ834" i="7"/>
  <c r="AR833" i="7"/>
  <c r="AQ833" i="7"/>
  <c r="AR832" i="7"/>
  <c r="AQ832" i="7"/>
  <c r="AR831" i="7"/>
  <c r="AQ831" i="7"/>
  <c r="AR830" i="7"/>
  <c r="AQ830" i="7"/>
  <c r="AR829" i="7"/>
  <c r="AQ829" i="7"/>
  <c r="AR828" i="7"/>
  <c r="AQ828" i="7"/>
  <c r="AR827" i="7"/>
  <c r="AQ827" i="7"/>
  <c r="AR826" i="7"/>
  <c r="AQ826" i="7"/>
  <c r="AR825" i="7"/>
  <c r="AQ825" i="7"/>
  <c r="AR824" i="7"/>
  <c r="AQ824" i="7"/>
  <c r="AR823" i="7"/>
  <c r="AQ823" i="7"/>
  <c r="AR822" i="7"/>
  <c r="AQ822" i="7"/>
  <c r="AR821" i="7"/>
  <c r="AQ821" i="7"/>
  <c r="AR820" i="7"/>
  <c r="AQ820" i="7"/>
  <c r="AT819" i="7"/>
  <c r="AR819" i="7"/>
  <c r="AQ819" i="7"/>
  <c r="AR818" i="7"/>
  <c r="AQ818" i="7"/>
  <c r="AR817" i="7"/>
  <c r="AQ817" i="7"/>
  <c r="AR816" i="7"/>
  <c r="AQ816" i="7"/>
  <c r="AR815" i="7"/>
  <c r="AQ815" i="7"/>
  <c r="AR814" i="7"/>
  <c r="AQ814" i="7"/>
  <c r="AR813" i="7"/>
  <c r="AQ813" i="7"/>
  <c r="AR812" i="7"/>
  <c r="AQ812" i="7"/>
  <c r="AR811" i="7"/>
  <c r="AQ811" i="7"/>
  <c r="AT810" i="7"/>
  <c r="AR810" i="7"/>
  <c r="AQ810" i="7"/>
  <c r="AR809" i="7"/>
  <c r="AQ809" i="7"/>
  <c r="AR808" i="7"/>
  <c r="AQ808" i="7"/>
  <c r="AR807" i="7"/>
  <c r="AQ807" i="7"/>
  <c r="AR806" i="7"/>
  <c r="AQ806" i="7"/>
  <c r="AR805" i="7"/>
  <c r="AQ805" i="7"/>
  <c r="AR804" i="7"/>
  <c r="AQ804" i="7"/>
  <c r="AR803" i="7"/>
  <c r="AQ803" i="7"/>
  <c r="AR802" i="7"/>
  <c r="AQ802" i="7"/>
  <c r="AR801" i="7"/>
  <c r="AQ801" i="7"/>
  <c r="AR800" i="7"/>
  <c r="AQ800" i="7"/>
  <c r="AR799" i="7"/>
  <c r="AQ799" i="7"/>
  <c r="AR798" i="7"/>
  <c r="AQ798" i="7"/>
  <c r="AR797" i="7"/>
  <c r="AQ797" i="7"/>
  <c r="AR796" i="7"/>
  <c r="AQ796" i="7"/>
  <c r="AR795" i="7"/>
  <c r="AQ795" i="7"/>
  <c r="AR794" i="7"/>
  <c r="AQ794" i="7"/>
  <c r="AR793" i="7"/>
  <c r="AQ793" i="7"/>
  <c r="AR792" i="7"/>
  <c r="AQ792" i="7"/>
  <c r="AR791" i="7"/>
  <c r="AQ791" i="7"/>
  <c r="AR790" i="7"/>
  <c r="AQ790" i="7"/>
  <c r="AR789" i="7"/>
  <c r="AQ789" i="7"/>
  <c r="AR788" i="7"/>
  <c r="AQ788" i="7"/>
  <c r="AR787" i="7"/>
  <c r="AQ787" i="7"/>
  <c r="AR786" i="7"/>
  <c r="AQ786" i="7"/>
  <c r="AR785" i="7"/>
  <c r="AQ785" i="7"/>
  <c r="AR784" i="7"/>
  <c r="AQ784" i="7"/>
  <c r="AR783" i="7"/>
  <c r="AQ783" i="7"/>
  <c r="AR782" i="7"/>
  <c r="AQ782" i="7"/>
  <c r="AR781" i="7"/>
  <c r="AQ781" i="7"/>
  <c r="AR780" i="7"/>
  <c r="AQ780" i="7"/>
  <c r="AR779" i="7"/>
  <c r="AQ779" i="7"/>
  <c r="AR778" i="7"/>
  <c r="AQ778" i="7"/>
  <c r="AR777" i="7"/>
  <c r="AQ777" i="7"/>
  <c r="AR776" i="7"/>
  <c r="AQ776" i="7"/>
  <c r="AR775" i="7"/>
  <c r="AQ775" i="7"/>
  <c r="AR774" i="7"/>
  <c r="AQ774" i="7"/>
  <c r="AR773" i="7"/>
  <c r="AQ773" i="7"/>
  <c r="AR772" i="7"/>
  <c r="AQ772" i="7"/>
  <c r="AR771" i="7"/>
  <c r="AQ771" i="7"/>
  <c r="AR770" i="7"/>
  <c r="AQ770" i="7"/>
  <c r="AR769" i="7"/>
  <c r="AQ769" i="7"/>
  <c r="AR768" i="7"/>
  <c r="AQ768" i="7"/>
  <c r="AR767" i="7"/>
  <c r="AQ767" i="7"/>
  <c r="AR766" i="7"/>
  <c r="AQ766" i="7"/>
  <c r="AR765" i="7"/>
  <c r="AQ765" i="7"/>
  <c r="AR764" i="7"/>
  <c r="AQ764" i="7"/>
  <c r="AR763" i="7"/>
  <c r="AQ763" i="7"/>
  <c r="AR762" i="7"/>
  <c r="AQ762" i="7"/>
  <c r="AR761" i="7"/>
  <c r="AQ761" i="7"/>
  <c r="AR760" i="7"/>
  <c r="AQ760" i="7"/>
  <c r="AR759" i="7"/>
  <c r="AQ759" i="7"/>
  <c r="AR758" i="7"/>
  <c r="AQ758" i="7"/>
  <c r="AR757" i="7"/>
  <c r="AQ757" i="7"/>
  <c r="AR756" i="7"/>
  <c r="AQ756" i="7"/>
  <c r="AR755" i="7"/>
  <c r="AQ755" i="7"/>
  <c r="AR754" i="7"/>
  <c r="AQ754" i="7"/>
  <c r="AR753" i="7"/>
  <c r="AQ753" i="7"/>
  <c r="AR752" i="7"/>
  <c r="AQ752" i="7"/>
  <c r="AR751" i="7"/>
  <c r="AQ751" i="7"/>
  <c r="AR750" i="7"/>
  <c r="AQ750" i="7"/>
  <c r="AR749" i="7"/>
  <c r="AQ749" i="7"/>
  <c r="AR748" i="7"/>
  <c r="AQ748" i="7"/>
  <c r="AR747" i="7"/>
  <c r="AQ747" i="7"/>
  <c r="AR746" i="7"/>
  <c r="AQ746" i="7"/>
  <c r="AR745" i="7"/>
  <c r="AQ745" i="7"/>
  <c r="AR744" i="7"/>
  <c r="AQ744" i="7"/>
  <c r="AR743" i="7"/>
  <c r="AQ743" i="7"/>
  <c r="AR742" i="7"/>
  <c r="AQ742" i="7"/>
  <c r="AR741" i="7"/>
  <c r="AQ741" i="7"/>
  <c r="AR740" i="7"/>
  <c r="AQ740" i="7"/>
  <c r="AR739" i="7"/>
  <c r="AQ739" i="7"/>
  <c r="AR738" i="7"/>
  <c r="AQ738" i="7"/>
  <c r="AR737" i="7"/>
  <c r="AQ737" i="7"/>
  <c r="AR736" i="7"/>
  <c r="AQ736" i="7"/>
  <c r="AR735" i="7"/>
  <c r="AQ735" i="7"/>
  <c r="AR734" i="7"/>
  <c r="AQ734" i="7"/>
  <c r="AR733" i="7"/>
  <c r="AQ733" i="7"/>
  <c r="AR732" i="7"/>
  <c r="AQ732" i="7"/>
  <c r="AR731" i="7"/>
  <c r="AQ731" i="7"/>
  <c r="AR730" i="7"/>
  <c r="AQ730" i="7"/>
  <c r="AR729" i="7"/>
  <c r="AQ729" i="7"/>
  <c r="AR728" i="7"/>
  <c r="AQ728" i="7"/>
  <c r="AR727" i="7"/>
  <c r="AQ727" i="7"/>
  <c r="AR726" i="7"/>
  <c r="AQ726" i="7"/>
  <c r="AR725" i="7"/>
  <c r="AQ725" i="7"/>
  <c r="AR724" i="7"/>
  <c r="AQ724" i="7"/>
  <c r="AR723" i="7"/>
  <c r="AQ723" i="7"/>
  <c r="AR722" i="7"/>
  <c r="AQ722" i="7"/>
  <c r="AR721" i="7"/>
  <c r="AQ721" i="7"/>
  <c r="AR720" i="7"/>
  <c r="AQ720" i="7"/>
  <c r="AR719" i="7"/>
  <c r="AQ719" i="7"/>
  <c r="AR718" i="7"/>
  <c r="AQ718" i="7"/>
  <c r="AR717" i="7"/>
  <c r="AQ717" i="7"/>
  <c r="AR716" i="7"/>
  <c r="AQ716" i="7"/>
  <c r="AR715" i="7"/>
  <c r="AQ715" i="7"/>
  <c r="AR714" i="7"/>
  <c r="AQ714" i="7"/>
  <c r="AR713" i="7"/>
  <c r="AQ713" i="7"/>
  <c r="AR712" i="7"/>
  <c r="AQ712" i="7"/>
  <c r="AR711" i="7"/>
  <c r="AQ711" i="7"/>
  <c r="AR710" i="7"/>
  <c r="AQ710" i="7"/>
  <c r="AR709" i="7"/>
  <c r="AQ709" i="7"/>
  <c r="AR708" i="7"/>
  <c r="AQ708" i="7"/>
  <c r="AR707" i="7"/>
  <c r="AQ707" i="7"/>
  <c r="AR706" i="7"/>
  <c r="AQ706" i="7"/>
  <c r="AR705" i="7"/>
  <c r="AQ705" i="7"/>
  <c r="AR704" i="7"/>
  <c r="AQ704" i="7"/>
  <c r="AR703" i="7"/>
  <c r="AQ703" i="7"/>
  <c r="AR702" i="7"/>
  <c r="AQ702" i="7"/>
  <c r="AR701" i="7"/>
  <c r="AQ701" i="7"/>
  <c r="AR700" i="7"/>
  <c r="AQ700" i="7"/>
  <c r="AR699" i="7"/>
  <c r="AQ699" i="7"/>
  <c r="AR698" i="7"/>
  <c r="AQ698" i="7"/>
  <c r="AR697" i="7"/>
  <c r="AQ697" i="7"/>
  <c r="AR696" i="7"/>
  <c r="AQ696" i="7"/>
  <c r="AR695" i="7"/>
  <c r="AQ695" i="7"/>
  <c r="AR694" i="7"/>
  <c r="AQ694" i="7"/>
  <c r="AR693" i="7"/>
  <c r="AQ693" i="7"/>
  <c r="AR692" i="7"/>
  <c r="AQ692" i="7"/>
  <c r="AR691" i="7"/>
  <c r="AQ691" i="7"/>
  <c r="AR690" i="7"/>
  <c r="AQ690" i="7"/>
  <c r="AR689" i="7"/>
  <c r="AQ689" i="7"/>
  <c r="AR688" i="7"/>
  <c r="AQ688" i="7"/>
  <c r="AR687" i="7"/>
  <c r="AQ687" i="7"/>
  <c r="AR686" i="7"/>
  <c r="AQ686" i="7"/>
  <c r="AR685" i="7"/>
  <c r="AQ685" i="7"/>
  <c r="AR684" i="7"/>
  <c r="AQ684" i="7"/>
  <c r="AR683" i="7"/>
  <c r="AQ683" i="7"/>
  <c r="AR682" i="7"/>
  <c r="AQ682" i="7"/>
  <c r="AR681" i="7"/>
  <c r="AQ681" i="7"/>
  <c r="AR680" i="7"/>
  <c r="AQ680" i="7"/>
  <c r="AR679" i="7"/>
  <c r="AQ679" i="7"/>
  <c r="AR678" i="7"/>
  <c r="AQ678" i="7"/>
  <c r="AR677" i="7"/>
  <c r="AQ677" i="7"/>
  <c r="AR676" i="7"/>
  <c r="AQ676" i="7"/>
  <c r="AR675" i="7"/>
  <c r="AQ675" i="7"/>
  <c r="AR674" i="7"/>
  <c r="AQ674" i="7"/>
  <c r="AR673" i="7"/>
  <c r="AQ673" i="7"/>
  <c r="AR672" i="7"/>
  <c r="AQ672" i="7"/>
  <c r="AR671" i="7"/>
  <c r="AQ671" i="7"/>
  <c r="AR670" i="7"/>
  <c r="AQ670" i="7"/>
  <c r="AR669" i="7"/>
  <c r="AQ669" i="7"/>
  <c r="AR668" i="7"/>
  <c r="AQ668" i="7"/>
  <c r="AR667" i="7"/>
  <c r="AQ667" i="7"/>
  <c r="AR666" i="7"/>
  <c r="AQ666" i="7"/>
  <c r="AR665" i="7"/>
  <c r="AQ665" i="7"/>
  <c r="AR664" i="7"/>
  <c r="AQ664" i="7"/>
  <c r="AR663" i="7"/>
  <c r="AQ663" i="7"/>
  <c r="AR662" i="7"/>
  <c r="AQ662" i="7"/>
  <c r="AR661" i="7"/>
  <c r="AQ661" i="7"/>
  <c r="AR660" i="7"/>
  <c r="AQ660" i="7"/>
  <c r="AR659" i="7"/>
  <c r="AQ659" i="7"/>
  <c r="AR658" i="7"/>
  <c r="AQ658" i="7"/>
  <c r="AR657" i="7"/>
  <c r="AQ657" i="7"/>
  <c r="AR656" i="7"/>
  <c r="AQ656" i="7"/>
  <c r="AR655" i="7"/>
  <c r="AQ655" i="7"/>
  <c r="AR654" i="7"/>
  <c r="AQ654" i="7"/>
  <c r="AR653" i="7"/>
  <c r="AQ653" i="7"/>
  <c r="AR652" i="7"/>
  <c r="AQ652" i="7"/>
  <c r="AR651" i="7"/>
  <c r="AQ651" i="7"/>
  <c r="AR650" i="7"/>
  <c r="AQ650" i="7"/>
  <c r="AR649" i="7"/>
  <c r="AQ649" i="7"/>
  <c r="AR648" i="7"/>
  <c r="AQ648" i="7"/>
  <c r="AR647" i="7"/>
  <c r="AQ647" i="7"/>
  <c r="AR646" i="7"/>
  <c r="AQ646" i="7"/>
  <c r="AR645" i="7"/>
  <c r="AQ645" i="7"/>
  <c r="AR644" i="7"/>
  <c r="AQ644" i="7"/>
  <c r="AR643" i="7"/>
  <c r="AQ643" i="7"/>
  <c r="AR642" i="7"/>
  <c r="AQ642" i="7"/>
  <c r="AR641" i="7"/>
  <c r="AQ641" i="7"/>
  <c r="AR640" i="7"/>
  <c r="AQ640" i="7"/>
  <c r="AR639" i="7"/>
  <c r="AQ639" i="7"/>
  <c r="AR638" i="7"/>
  <c r="AQ638" i="7"/>
  <c r="AR637" i="7"/>
  <c r="AQ637" i="7"/>
  <c r="AR636" i="7"/>
  <c r="AQ636" i="7"/>
  <c r="AR635" i="7"/>
  <c r="AQ635" i="7"/>
  <c r="AR634" i="7"/>
  <c r="AQ634" i="7"/>
  <c r="AR633" i="7"/>
  <c r="AQ633" i="7"/>
  <c r="AR632" i="7"/>
  <c r="AQ632" i="7"/>
  <c r="AR631" i="7"/>
  <c r="AQ631" i="7"/>
  <c r="AR630" i="7"/>
  <c r="AQ630" i="7"/>
  <c r="AR629" i="7"/>
  <c r="AQ629" i="7"/>
  <c r="AR628" i="7"/>
  <c r="AQ628" i="7"/>
  <c r="AR627" i="7"/>
  <c r="AQ627" i="7"/>
  <c r="AR626" i="7"/>
  <c r="AQ626" i="7"/>
  <c r="AR625" i="7"/>
  <c r="AQ625" i="7"/>
  <c r="AR624" i="7"/>
  <c r="AQ624" i="7"/>
  <c r="AR623" i="7"/>
  <c r="AQ623" i="7"/>
  <c r="AR622" i="7"/>
  <c r="AQ622" i="7"/>
  <c r="AR621" i="7"/>
  <c r="AQ621" i="7"/>
  <c r="AR620" i="7"/>
  <c r="AQ620" i="7"/>
  <c r="AR619" i="7"/>
  <c r="AQ619" i="7"/>
  <c r="AR618" i="7"/>
  <c r="AQ618" i="7"/>
  <c r="AR617" i="7"/>
  <c r="AQ617" i="7"/>
  <c r="AR616" i="7"/>
  <c r="AQ616" i="7"/>
  <c r="AR615" i="7"/>
  <c r="AQ615" i="7"/>
  <c r="AR614" i="7"/>
  <c r="AQ614" i="7"/>
  <c r="AR613" i="7"/>
  <c r="AQ613" i="7"/>
  <c r="AR612" i="7"/>
  <c r="AQ612" i="7"/>
  <c r="AR611" i="7"/>
  <c r="AQ611" i="7"/>
  <c r="AR610" i="7"/>
  <c r="AQ610" i="7"/>
  <c r="AR609" i="7"/>
  <c r="AQ609" i="7"/>
  <c r="AR608" i="7"/>
  <c r="AQ608" i="7"/>
  <c r="AR607" i="7"/>
  <c r="AQ607" i="7"/>
  <c r="AR606" i="7"/>
  <c r="AQ606" i="7"/>
  <c r="AR605" i="7"/>
  <c r="AQ605" i="7"/>
  <c r="AR604" i="7"/>
  <c r="AQ604" i="7"/>
  <c r="AR603" i="7"/>
  <c r="AQ603" i="7"/>
  <c r="AR602" i="7"/>
  <c r="AQ602" i="7"/>
  <c r="AR601" i="7"/>
  <c r="AQ601" i="7"/>
  <c r="AR600" i="7"/>
  <c r="AQ600" i="7"/>
  <c r="AR599" i="7"/>
  <c r="AQ599" i="7"/>
  <c r="AR598" i="7"/>
  <c r="AQ598" i="7"/>
  <c r="AR597" i="7"/>
  <c r="AQ597" i="7"/>
  <c r="AR596" i="7"/>
  <c r="AQ596" i="7"/>
  <c r="AR595" i="7"/>
  <c r="AQ595" i="7"/>
  <c r="AR594" i="7"/>
  <c r="AQ594" i="7"/>
  <c r="AR593" i="7"/>
  <c r="AQ593" i="7"/>
  <c r="AR592" i="7"/>
  <c r="AQ592" i="7"/>
  <c r="AR591" i="7"/>
  <c r="AQ591" i="7"/>
  <c r="AR590" i="7"/>
  <c r="AQ590" i="7"/>
  <c r="AR589" i="7"/>
  <c r="AQ589" i="7"/>
  <c r="AR588" i="7"/>
  <c r="AQ588" i="7"/>
  <c r="AR587" i="7"/>
  <c r="AQ587" i="7"/>
  <c r="AR586" i="7"/>
  <c r="AQ586" i="7"/>
  <c r="AR585" i="7"/>
  <c r="AQ585" i="7"/>
  <c r="AR584" i="7"/>
  <c r="AQ584" i="7"/>
  <c r="AR583" i="7"/>
  <c r="AQ583" i="7"/>
  <c r="AR582" i="7"/>
  <c r="AQ582" i="7"/>
  <c r="AR581" i="7"/>
  <c r="AQ581" i="7"/>
  <c r="AR580" i="7"/>
  <c r="AQ580" i="7"/>
  <c r="AR579" i="7"/>
  <c r="AQ579" i="7"/>
  <c r="AR578" i="7"/>
  <c r="AQ578" i="7"/>
  <c r="AR577" i="7"/>
  <c r="AQ577" i="7"/>
  <c r="AR576" i="7"/>
  <c r="AQ576" i="7"/>
  <c r="AR575" i="7"/>
  <c r="AQ575" i="7"/>
  <c r="AR574" i="7"/>
  <c r="AQ574" i="7"/>
  <c r="AR573" i="7"/>
  <c r="AQ573" i="7"/>
  <c r="AR572" i="7"/>
  <c r="AQ572" i="7"/>
  <c r="AR571" i="7"/>
  <c r="AQ571" i="7"/>
  <c r="AR570" i="7"/>
  <c r="AQ570" i="7"/>
  <c r="AR569" i="7"/>
  <c r="AQ569" i="7"/>
  <c r="AR568" i="7"/>
  <c r="AQ568" i="7"/>
  <c r="AR567" i="7"/>
  <c r="AQ567" i="7"/>
  <c r="AR566" i="7"/>
  <c r="AQ566" i="7"/>
  <c r="AR565" i="7"/>
  <c r="AQ565" i="7"/>
  <c r="AR564" i="7"/>
  <c r="AQ564" i="7"/>
  <c r="AR563" i="7"/>
  <c r="AQ563" i="7"/>
  <c r="AR562" i="7"/>
  <c r="AQ562" i="7"/>
  <c r="AR561" i="7"/>
  <c r="AQ561" i="7"/>
  <c r="AR560" i="7"/>
  <c r="AQ560" i="7"/>
  <c r="AR559" i="7"/>
  <c r="AQ559" i="7"/>
  <c r="AR558" i="7"/>
  <c r="AQ558" i="7"/>
  <c r="AR557" i="7"/>
  <c r="AQ557" i="7"/>
  <c r="AR556" i="7"/>
  <c r="AQ556" i="7"/>
  <c r="AR555" i="7"/>
  <c r="AQ555" i="7"/>
  <c r="AR554" i="7"/>
  <c r="AQ554" i="7"/>
  <c r="AR553" i="7"/>
  <c r="AQ553" i="7"/>
  <c r="AT552" i="7"/>
  <c r="AR552" i="7"/>
  <c r="AQ552" i="7"/>
  <c r="AR551" i="7"/>
  <c r="AQ551" i="7"/>
  <c r="AR550" i="7"/>
  <c r="AQ550" i="7"/>
  <c r="AR549" i="7"/>
  <c r="AQ549" i="7"/>
  <c r="AR548" i="7"/>
  <c r="AQ548" i="7"/>
  <c r="AR547" i="7"/>
  <c r="AQ547" i="7"/>
  <c r="AR546" i="7"/>
  <c r="AQ546" i="7"/>
  <c r="AR545" i="7"/>
  <c r="AQ545" i="7"/>
  <c r="AR544" i="7"/>
  <c r="AQ544" i="7"/>
  <c r="AR543" i="7"/>
  <c r="AQ543" i="7"/>
  <c r="AR542" i="7"/>
  <c r="AQ542" i="7"/>
  <c r="AR541" i="7"/>
  <c r="AQ541" i="7"/>
  <c r="AR540" i="7"/>
  <c r="AQ540" i="7"/>
  <c r="AR539" i="7"/>
  <c r="AQ539" i="7"/>
  <c r="AR538" i="7"/>
  <c r="AQ538" i="7"/>
  <c r="AR537" i="7"/>
  <c r="AQ537" i="7"/>
  <c r="AR536" i="7"/>
  <c r="AQ536" i="7"/>
  <c r="AR535" i="7"/>
  <c r="AQ535" i="7"/>
  <c r="AR534" i="7"/>
  <c r="AQ534" i="7"/>
  <c r="AR533" i="7"/>
  <c r="AQ533" i="7"/>
  <c r="AR532" i="7"/>
  <c r="AQ532" i="7"/>
  <c r="AR531" i="7"/>
  <c r="AQ531" i="7"/>
  <c r="AR530" i="7"/>
  <c r="AQ530" i="7"/>
  <c r="AR529" i="7"/>
  <c r="AQ529" i="7"/>
  <c r="AR528" i="7"/>
  <c r="AQ528" i="7"/>
  <c r="AR527" i="7"/>
  <c r="AQ527" i="7"/>
  <c r="AR526" i="7"/>
  <c r="AQ526" i="7"/>
  <c r="AR525" i="7"/>
  <c r="AQ525" i="7"/>
  <c r="AR524" i="7"/>
  <c r="AQ524" i="7"/>
  <c r="AR523" i="7"/>
  <c r="AQ523" i="7"/>
  <c r="AR522" i="7"/>
  <c r="AQ522" i="7"/>
  <c r="AR521" i="7"/>
  <c r="AQ521" i="7"/>
  <c r="AR520" i="7"/>
  <c r="AQ520" i="7"/>
  <c r="AR519" i="7"/>
  <c r="AQ519" i="7"/>
  <c r="AR518" i="7"/>
  <c r="AQ518" i="7"/>
  <c r="AR517" i="7"/>
  <c r="AQ517" i="7"/>
  <c r="AR516" i="7"/>
  <c r="AQ516" i="7"/>
  <c r="AR515" i="7"/>
  <c r="AQ515" i="7"/>
  <c r="AR514" i="7"/>
  <c r="AQ514" i="7"/>
  <c r="AR513" i="7"/>
  <c r="AQ513" i="7"/>
  <c r="AR512" i="7"/>
  <c r="AQ512" i="7"/>
  <c r="AR511" i="7"/>
  <c r="AQ511" i="7"/>
  <c r="AR510" i="7"/>
  <c r="AQ510" i="7"/>
  <c r="AR509" i="7"/>
  <c r="AQ509" i="7"/>
  <c r="AR508" i="7"/>
  <c r="AQ508" i="7"/>
  <c r="AR507" i="7"/>
  <c r="AQ507" i="7"/>
  <c r="AR506" i="7"/>
  <c r="AQ506" i="7"/>
  <c r="AR505" i="7"/>
  <c r="AQ505" i="7"/>
  <c r="AR504" i="7"/>
  <c r="AQ504" i="7"/>
  <c r="AR503" i="7"/>
  <c r="AQ503" i="7"/>
  <c r="AR502" i="7"/>
  <c r="AQ502" i="7"/>
  <c r="AR501" i="7"/>
  <c r="AQ501" i="7"/>
  <c r="AR500" i="7"/>
  <c r="AQ500" i="7"/>
  <c r="AR499" i="7"/>
  <c r="AQ499" i="7"/>
  <c r="AR498" i="7"/>
  <c r="AQ498" i="7"/>
  <c r="AR497" i="7"/>
  <c r="AQ497" i="7"/>
  <c r="AR496" i="7"/>
  <c r="AQ496" i="7"/>
  <c r="AR495" i="7"/>
  <c r="AQ495" i="7"/>
  <c r="AR494" i="7"/>
  <c r="AQ494" i="7"/>
  <c r="AR493" i="7"/>
  <c r="AQ493" i="7"/>
  <c r="AR492" i="7"/>
  <c r="AQ492" i="7"/>
  <c r="AR491" i="7"/>
  <c r="AQ491" i="7"/>
  <c r="AR490" i="7"/>
  <c r="AQ490" i="7"/>
  <c r="AR489" i="7"/>
  <c r="AQ489" i="7"/>
  <c r="AR488" i="7"/>
  <c r="AQ488" i="7"/>
  <c r="AR487" i="7"/>
  <c r="AQ487" i="7"/>
  <c r="AR486" i="7"/>
  <c r="AQ486" i="7"/>
  <c r="AR485" i="7"/>
  <c r="AQ485" i="7"/>
  <c r="AR484" i="7"/>
  <c r="AQ484" i="7"/>
  <c r="AR483" i="7"/>
  <c r="AQ483" i="7"/>
  <c r="AR482" i="7"/>
  <c r="AQ482" i="7"/>
  <c r="AR481" i="7"/>
  <c r="AQ481" i="7"/>
  <c r="AR480" i="7"/>
  <c r="AQ480" i="7"/>
  <c r="AR479" i="7"/>
  <c r="AQ479" i="7"/>
  <c r="AR478" i="7"/>
  <c r="AQ478" i="7"/>
  <c r="AR477" i="7"/>
  <c r="AQ477" i="7"/>
  <c r="AR476" i="7"/>
  <c r="AQ476" i="7"/>
  <c r="AR475" i="7"/>
  <c r="AQ475" i="7"/>
  <c r="AR474" i="7"/>
  <c r="AQ474" i="7"/>
  <c r="AR473" i="7"/>
  <c r="AQ473" i="7"/>
  <c r="AR472" i="7"/>
  <c r="AQ472" i="7"/>
  <c r="AR471" i="7"/>
  <c r="AQ471" i="7"/>
  <c r="AR470" i="7"/>
  <c r="AQ470" i="7"/>
  <c r="AR469" i="7"/>
  <c r="AQ469" i="7"/>
  <c r="AR468" i="7"/>
  <c r="AQ468" i="7"/>
  <c r="AR467" i="7"/>
  <c r="AQ467" i="7"/>
  <c r="AR466" i="7"/>
  <c r="AQ466" i="7"/>
  <c r="AR465" i="7"/>
  <c r="AQ465" i="7"/>
  <c r="AR464" i="7"/>
  <c r="AQ464" i="7"/>
  <c r="AR463" i="7"/>
  <c r="AQ463" i="7"/>
  <c r="AT462" i="7"/>
  <c r="AR462" i="7"/>
  <c r="AQ462" i="7"/>
  <c r="AR461" i="7"/>
  <c r="AQ461" i="7"/>
  <c r="AR460" i="7"/>
  <c r="AQ460" i="7"/>
  <c r="AR459" i="7"/>
  <c r="AQ459" i="7"/>
  <c r="AR458" i="7"/>
  <c r="AQ458" i="7"/>
  <c r="AR457" i="7"/>
  <c r="AQ457" i="7"/>
  <c r="AR456" i="7"/>
  <c r="AQ456" i="7"/>
  <c r="AR455" i="7"/>
  <c r="AQ455" i="7"/>
  <c r="AR454" i="7"/>
  <c r="AQ454" i="7"/>
  <c r="AR453" i="7"/>
  <c r="AQ453" i="7"/>
  <c r="AR452" i="7"/>
  <c r="AQ452" i="7"/>
  <c r="AR451" i="7"/>
  <c r="AQ451" i="7"/>
  <c r="AR450" i="7"/>
  <c r="AQ450" i="7"/>
  <c r="AR449" i="7"/>
  <c r="AQ449" i="7"/>
  <c r="AR448" i="7"/>
  <c r="AQ448" i="7"/>
  <c r="AR447" i="7"/>
  <c r="AQ447" i="7"/>
  <c r="AR446" i="7"/>
  <c r="AQ446" i="7"/>
  <c r="AR445" i="7"/>
  <c r="AQ445" i="7"/>
  <c r="AR444" i="7"/>
  <c r="AQ444" i="7"/>
  <c r="AR443" i="7"/>
  <c r="AQ443" i="7"/>
  <c r="AR442" i="7"/>
  <c r="AQ442" i="7"/>
  <c r="AR441" i="7"/>
  <c r="AQ441" i="7"/>
  <c r="AR440" i="7"/>
  <c r="AQ440" i="7"/>
  <c r="AR439" i="7"/>
  <c r="AQ439" i="7"/>
  <c r="AR438" i="7"/>
  <c r="AQ438" i="7"/>
  <c r="AT437" i="7"/>
  <c r="AR437" i="7"/>
  <c r="AQ437" i="7"/>
  <c r="AR436" i="7"/>
  <c r="AQ436" i="7"/>
  <c r="AR435" i="7"/>
  <c r="AQ435" i="7"/>
  <c r="AR434" i="7"/>
  <c r="AQ434" i="7"/>
  <c r="AR433" i="7"/>
  <c r="AQ433" i="7"/>
  <c r="AR432" i="7"/>
  <c r="AQ432" i="7"/>
  <c r="AR431" i="7"/>
  <c r="AQ431" i="7"/>
  <c r="AR430" i="7"/>
  <c r="AQ430" i="7"/>
  <c r="AR429" i="7"/>
  <c r="AQ429" i="7"/>
  <c r="AR428" i="7"/>
  <c r="AQ428" i="7"/>
  <c r="AR427" i="7"/>
  <c r="AQ427" i="7"/>
  <c r="AR426" i="7"/>
  <c r="AQ426" i="7"/>
  <c r="AR425" i="7"/>
  <c r="AQ425" i="7"/>
  <c r="AR424" i="7"/>
  <c r="AQ424" i="7"/>
  <c r="AR423" i="7"/>
  <c r="AQ423" i="7"/>
  <c r="AR422" i="7"/>
  <c r="AQ422" i="7"/>
  <c r="AR421" i="7"/>
  <c r="AQ421" i="7"/>
  <c r="AR420" i="7"/>
  <c r="AQ420" i="7"/>
  <c r="AR419" i="7"/>
  <c r="AQ419" i="7"/>
  <c r="AR418" i="7"/>
  <c r="AQ418" i="7"/>
  <c r="AR417" i="7"/>
  <c r="AQ417" i="7"/>
  <c r="AR416" i="7"/>
  <c r="AQ416" i="7"/>
  <c r="AR415" i="7"/>
  <c r="AQ415" i="7"/>
  <c r="AR414" i="7"/>
  <c r="AQ414" i="7"/>
  <c r="AR413" i="7"/>
  <c r="AQ413" i="7"/>
  <c r="AR412" i="7"/>
  <c r="AQ412" i="7"/>
  <c r="AR411" i="7"/>
  <c r="AQ411" i="7"/>
  <c r="AR410" i="7"/>
  <c r="AQ410" i="7"/>
  <c r="AR409" i="7"/>
  <c r="AQ409" i="7"/>
  <c r="AR408" i="7"/>
  <c r="AQ408" i="7"/>
  <c r="AR407" i="7"/>
  <c r="AQ407" i="7"/>
  <c r="AR406" i="7"/>
  <c r="AQ406" i="7"/>
  <c r="AR405" i="7"/>
  <c r="AQ405" i="7"/>
  <c r="AR404" i="7"/>
  <c r="AQ404" i="7"/>
  <c r="AR403" i="7"/>
  <c r="AQ403" i="7"/>
  <c r="AR402" i="7"/>
  <c r="AQ402" i="7"/>
  <c r="AR401" i="7"/>
  <c r="AQ401" i="7"/>
  <c r="AR400" i="7"/>
  <c r="AQ400" i="7"/>
  <c r="AR399" i="7"/>
  <c r="AQ399" i="7"/>
  <c r="AR398" i="7"/>
  <c r="AQ398" i="7"/>
  <c r="AR397" i="7"/>
  <c r="AQ397" i="7"/>
  <c r="AR396" i="7"/>
  <c r="AQ396" i="7"/>
  <c r="AR395" i="7"/>
  <c r="AQ395" i="7"/>
  <c r="AR394" i="7"/>
  <c r="AQ394" i="7"/>
  <c r="AR393" i="7"/>
  <c r="AQ393" i="7"/>
  <c r="AR392" i="7"/>
  <c r="AQ392" i="7"/>
  <c r="AR391" i="7"/>
  <c r="AQ391" i="7"/>
  <c r="AR390" i="7"/>
  <c r="AQ390" i="7"/>
  <c r="AR389" i="7"/>
  <c r="AQ389" i="7"/>
  <c r="AR388" i="7"/>
  <c r="AQ388" i="7"/>
  <c r="AR387" i="7"/>
  <c r="AQ387" i="7"/>
  <c r="AR386" i="7"/>
  <c r="AQ386" i="7"/>
  <c r="AR385" i="7"/>
  <c r="AQ385" i="7"/>
  <c r="AR384" i="7"/>
  <c r="AQ384" i="7"/>
  <c r="AR383" i="7"/>
  <c r="AQ383" i="7"/>
  <c r="AR382" i="7"/>
  <c r="AQ382" i="7"/>
  <c r="AR381" i="7"/>
  <c r="AQ381" i="7"/>
  <c r="AR380" i="7"/>
  <c r="AQ380" i="7"/>
  <c r="AR379" i="7"/>
  <c r="AQ379" i="7"/>
  <c r="AR378" i="7"/>
  <c r="AQ378" i="7"/>
  <c r="AR377" i="7"/>
  <c r="AQ377" i="7"/>
  <c r="AR376" i="7"/>
  <c r="AQ376" i="7"/>
  <c r="AR375" i="7"/>
  <c r="AQ375" i="7"/>
  <c r="AR374" i="7"/>
  <c r="AQ374" i="7"/>
  <c r="AR373" i="7"/>
  <c r="AQ373" i="7"/>
  <c r="AR372" i="7"/>
  <c r="AQ372" i="7"/>
  <c r="AR371" i="7"/>
  <c r="AQ371" i="7"/>
  <c r="AR370" i="7"/>
  <c r="AQ370" i="7"/>
  <c r="AR369" i="7"/>
  <c r="AQ369" i="7"/>
  <c r="AR368" i="7"/>
  <c r="AQ368" i="7"/>
  <c r="AR367" i="7"/>
  <c r="AQ367" i="7"/>
  <c r="AR366" i="7"/>
  <c r="AQ366" i="7"/>
  <c r="AR365" i="7"/>
  <c r="AQ365" i="7"/>
  <c r="AR364" i="7"/>
  <c r="AQ364" i="7"/>
  <c r="AR363" i="7"/>
  <c r="AQ363" i="7"/>
  <c r="AR362" i="7"/>
  <c r="AQ362" i="7"/>
  <c r="AR361" i="7"/>
  <c r="AQ361" i="7"/>
  <c r="AR360" i="7"/>
  <c r="AQ360" i="7"/>
  <c r="AR359" i="7"/>
  <c r="AQ359" i="7"/>
  <c r="AR358" i="7"/>
  <c r="AQ358" i="7"/>
  <c r="AR357" i="7"/>
  <c r="AQ357" i="7"/>
  <c r="AR356" i="7"/>
  <c r="AQ356" i="7"/>
  <c r="AR355" i="7"/>
  <c r="AQ355" i="7"/>
  <c r="AR354" i="7"/>
  <c r="AQ354" i="7"/>
  <c r="AR353" i="7"/>
  <c r="AQ353" i="7"/>
  <c r="AR352" i="7"/>
  <c r="AQ352" i="7"/>
  <c r="AR351" i="7"/>
  <c r="AQ351" i="7"/>
  <c r="AR350" i="7"/>
  <c r="AQ350" i="7"/>
  <c r="AR349" i="7"/>
  <c r="AQ349" i="7"/>
  <c r="AR348" i="7"/>
  <c r="AQ348" i="7"/>
  <c r="AR347" i="7"/>
  <c r="AQ347" i="7"/>
  <c r="AR346" i="7"/>
  <c r="AQ346" i="7"/>
  <c r="AR345" i="7"/>
  <c r="AQ345" i="7"/>
  <c r="AR344" i="7"/>
  <c r="AQ344" i="7"/>
  <c r="AR343" i="7"/>
  <c r="AQ343" i="7"/>
  <c r="AR342" i="7"/>
  <c r="AQ342" i="7"/>
  <c r="AR341" i="7"/>
  <c r="AQ341" i="7"/>
  <c r="AR340" i="7"/>
  <c r="AQ340" i="7"/>
  <c r="AR339" i="7"/>
  <c r="AQ339" i="7"/>
  <c r="AR338" i="7"/>
  <c r="AQ338" i="7"/>
  <c r="AR337" i="7"/>
  <c r="AQ337" i="7"/>
  <c r="AR336" i="7"/>
  <c r="AQ336" i="7"/>
  <c r="AR335" i="7"/>
  <c r="AQ335" i="7"/>
  <c r="AR334" i="7"/>
  <c r="AQ334" i="7"/>
  <c r="AR333" i="7"/>
  <c r="AQ333" i="7"/>
  <c r="AR332" i="7"/>
  <c r="AQ332" i="7"/>
  <c r="AR331" i="7"/>
  <c r="AQ331" i="7"/>
  <c r="AR330" i="7"/>
  <c r="AQ330" i="7"/>
  <c r="AR329" i="7"/>
  <c r="AQ329" i="7"/>
  <c r="AR328" i="7"/>
  <c r="AQ328" i="7"/>
  <c r="AR327" i="7"/>
  <c r="AQ327" i="7"/>
  <c r="AR326" i="7"/>
  <c r="AQ326" i="7"/>
  <c r="AR325" i="7"/>
  <c r="AQ325" i="7"/>
  <c r="AR324" i="7"/>
  <c r="AQ324" i="7"/>
  <c r="AR323" i="7"/>
  <c r="AQ323" i="7"/>
  <c r="AR322" i="7"/>
  <c r="AQ322" i="7"/>
  <c r="AR321" i="7"/>
  <c r="AQ321" i="7"/>
  <c r="AR320" i="7"/>
  <c r="AQ320" i="7"/>
  <c r="AR319" i="7"/>
  <c r="AQ319" i="7"/>
  <c r="AR318" i="7"/>
  <c r="AQ318" i="7"/>
  <c r="AR317" i="7"/>
  <c r="AQ317" i="7"/>
  <c r="AR316" i="7"/>
  <c r="AQ316" i="7"/>
  <c r="AR315" i="7"/>
  <c r="AQ315" i="7"/>
  <c r="AR314" i="7"/>
  <c r="AQ314" i="7"/>
  <c r="AR313" i="7"/>
  <c r="AQ313" i="7"/>
  <c r="AR312" i="7"/>
  <c r="AQ312" i="7"/>
  <c r="AR311" i="7"/>
  <c r="AQ311" i="7"/>
  <c r="AR310" i="7"/>
  <c r="AQ310" i="7"/>
  <c r="AR309" i="7"/>
  <c r="AQ309" i="7"/>
  <c r="AR308" i="7"/>
  <c r="AQ308" i="7"/>
  <c r="AR307" i="7"/>
  <c r="AQ307" i="7"/>
  <c r="AR306" i="7"/>
  <c r="AQ306" i="7"/>
  <c r="AR305" i="7"/>
  <c r="AQ305" i="7"/>
  <c r="AR304" i="7"/>
  <c r="AQ304" i="7"/>
  <c r="AR303" i="7"/>
  <c r="AQ303" i="7"/>
  <c r="AR302" i="7"/>
  <c r="AQ302" i="7"/>
  <c r="AR301" i="7"/>
  <c r="AQ301" i="7"/>
  <c r="AR300" i="7"/>
  <c r="AQ300" i="7"/>
  <c r="AR299" i="7"/>
  <c r="AQ299" i="7"/>
  <c r="AR298" i="7"/>
  <c r="AQ298" i="7"/>
  <c r="AR297" i="7"/>
  <c r="AQ297" i="7"/>
  <c r="AR296" i="7"/>
  <c r="AQ296" i="7"/>
  <c r="AR295" i="7"/>
  <c r="AQ295" i="7"/>
  <c r="AR294" i="7"/>
  <c r="AQ294" i="7"/>
  <c r="AR293" i="7"/>
  <c r="AQ293" i="7"/>
  <c r="AR292" i="7"/>
  <c r="AQ292" i="7"/>
  <c r="AR291" i="7"/>
  <c r="AQ291" i="7"/>
  <c r="AR290" i="7"/>
  <c r="AQ290" i="7"/>
  <c r="AR289" i="7"/>
  <c r="AQ289" i="7"/>
  <c r="AR288" i="7"/>
  <c r="AQ288" i="7"/>
  <c r="AR287" i="7"/>
  <c r="AQ287" i="7"/>
  <c r="AR286" i="7"/>
  <c r="AQ286" i="7"/>
  <c r="AR285" i="7"/>
  <c r="AQ285" i="7"/>
  <c r="AR284" i="7"/>
  <c r="AQ284" i="7"/>
  <c r="AR283" i="7"/>
  <c r="AQ283" i="7"/>
  <c r="AR282" i="7"/>
  <c r="AQ282" i="7"/>
  <c r="AR281" i="7"/>
  <c r="AQ281" i="7"/>
  <c r="AR280" i="7"/>
  <c r="AQ280" i="7"/>
  <c r="AR279" i="7"/>
  <c r="AQ279" i="7"/>
  <c r="AR278" i="7"/>
  <c r="AQ278" i="7"/>
  <c r="AR277" i="7"/>
  <c r="AQ277" i="7"/>
  <c r="AR276" i="7"/>
  <c r="AQ276" i="7"/>
  <c r="AR275" i="7"/>
  <c r="AQ275" i="7"/>
  <c r="AR274" i="7"/>
  <c r="AQ274" i="7"/>
  <c r="AR273" i="7"/>
  <c r="AQ273" i="7"/>
  <c r="AR272" i="7"/>
  <c r="AQ272" i="7"/>
  <c r="AR271" i="7"/>
  <c r="AQ271" i="7"/>
  <c r="AR270" i="7"/>
  <c r="AQ270" i="7"/>
  <c r="AR269" i="7"/>
  <c r="AQ269" i="7"/>
  <c r="AR268" i="7"/>
  <c r="AQ268" i="7"/>
  <c r="AR267" i="7"/>
  <c r="AQ267" i="7"/>
  <c r="AR266" i="7"/>
  <c r="AQ266" i="7"/>
  <c r="AR265" i="7"/>
  <c r="AQ265" i="7"/>
  <c r="AR264" i="7"/>
  <c r="AQ264" i="7"/>
  <c r="AR263" i="7"/>
  <c r="AQ263" i="7"/>
  <c r="AR262" i="7"/>
  <c r="AQ262" i="7"/>
  <c r="AR261" i="7"/>
  <c r="AQ261" i="7"/>
  <c r="AR260" i="7"/>
  <c r="AQ260" i="7"/>
  <c r="AR259" i="7"/>
  <c r="AQ259" i="7"/>
  <c r="AR258" i="7"/>
  <c r="AQ258" i="7"/>
  <c r="AR257" i="7"/>
  <c r="AQ257" i="7"/>
  <c r="AR256" i="7"/>
  <c r="AQ256" i="7"/>
  <c r="AR255" i="7"/>
  <c r="AQ255" i="7"/>
  <c r="AR254" i="7"/>
  <c r="AQ254" i="7"/>
  <c r="AR253" i="7"/>
  <c r="AQ253" i="7"/>
  <c r="AR252" i="7"/>
  <c r="AQ252" i="7"/>
  <c r="AR251" i="7"/>
  <c r="AQ251" i="7"/>
  <c r="AR250" i="7"/>
  <c r="AQ250" i="7"/>
  <c r="AR249" i="7"/>
  <c r="AQ249" i="7"/>
  <c r="AR248" i="7"/>
  <c r="AQ248" i="7"/>
  <c r="AR247" i="7"/>
  <c r="AQ247" i="7"/>
  <c r="AR246" i="7"/>
  <c r="AQ246" i="7"/>
  <c r="AR245" i="7"/>
  <c r="AQ245" i="7"/>
  <c r="AR244" i="7"/>
  <c r="AQ244" i="7"/>
  <c r="AR243" i="7"/>
  <c r="AQ243" i="7"/>
  <c r="AR242" i="7"/>
  <c r="AQ242" i="7"/>
  <c r="AR241" i="7"/>
  <c r="AQ241" i="7"/>
  <c r="AR240" i="7"/>
  <c r="AQ240" i="7"/>
  <c r="AR239" i="7"/>
  <c r="AQ239" i="7"/>
  <c r="AR238" i="7"/>
  <c r="AQ238" i="7"/>
  <c r="AR237" i="7"/>
  <c r="AQ237" i="7"/>
  <c r="AR236" i="7"/>
  <c r="AQ236" i="7"/>
  <c r="AR235" i="7"/>
  <c r="AQ235" i="7"/>
  <c r="AR234" i="7"/>
  <c r="AQ234" i="7"/>
  <c r="AR233" i="7"/>
  <c r="AQ233" i="7"/>
  <c r="AR232" i="7"/>
  <c r="AQ232" i="7"/>
  <c r="AR231" i="7"/>
  <c r="AQ231" i="7"/>
  <c r="AR230" i="7"/>
  <c r="AQ230" i="7"/>
  <c r="AR229" i="7"/>
  <c r="AQ229" i="7"/>
  <c r="AR228" i="7"/>
  <c r="AQ228" i="7"/>
  <c r="AR227" i="7"/>
  <c r="AQ227" i="7"/>
  <c r="AR226" i="7"/>
  <c r="AQ226" i="7"/>
  <c r="AR225" i="7"/>
  <c r="AQ225" i="7"/>
  <c r="AR224" i="7"/>
  <c r="AQ224" i="7"/>
  <c r="AR223" i="7"/>
  <c r="AQ223" i="7"/>
  <c r="AR222" i="7"/>
  <c r="AQ222" i="7"/>
  <c r="AR221" i="7"/>
  <c r="AQ221" i="7"/>
  <c r="AR220" i="7"/>
  <c r="AQ220" i="7"/>
  <c r="AR219" i="7"/>
  <c r="AQ219" i="7"/>
  <c r="AR218" i="7"/>
  <c r="AQ218" i="7"/>
  <c r="AR217" i="7"/>
  <c r="AQ217" i="7"/>
  <c r="AR216" i="7"/>
  <c r="AQ216" i="7"/>
  <c r="AR215" i="7"/>
  <c r="AQ215" i="7"/>
  <c r="AR214" i="7"/>
  <c r="AQ214" i="7"/>
  <c r="AR213" i="7"/>
  <c r="AQ213" i="7"/>
  <c r="AR212" i="7"/>
  <c r="AQ212" i="7"/>
  <c r="AR211" i="7"/>
  <c r="AQ211" i="7"/>
  <c r="AR210" i="7"/>
  <c r="AQ210" i="7"/>
  <c r="AR209" i="7"/>
  <c r="AQ209" i="7"/>
  <c r="AR208" i="7"/>
  <c r="AQ208" i="7"/>
  <c r="AR207" i="7"/>
  <c r="AQ207" i="7"/>
  <c r="AR206" i="7"/>
  <c r="AQ206" i="7"/>
  <c r="AR205" i="7"/>
  <c r="AQ205" i="7"/>
  <c r="AR204" i="7"/>
  <c r="AQ204" i="7"/>
  <c r="AR203" i="7"/>
  <c r="AQ203" i="7"/>
  <c r="AR202" i="7"/>
  <c r="AQ202" i="7"/>
  <c r="AR201" i="7"/>
  <c r="AQ201" i="7"/>
  <c r="AR200" i="7"/>
  <c r="AQ200" i="7"/>
  <c r="AR199" i="7"/>
  <c r="AQ199" i="7"/>
  <c r="AR198" i="7"/>
  <c r="AQ198" i="7"/>
  <c r="AR197" i="7"/>
  <c r="AQ197" i="7"/>
  <c r="AR196" i="7"/>
  <c r="AQ196" i="7"/>
  <c r="AR195" i="7"/>
  <c r="AQ195" i="7"/>
  <c r="AR194" i="7"/>
  <c r="AQ194" i="7"/>
  <c r="AR193" i="7"/>
  <c r="AQ193" i="7"/>
  <c r="AR192" i="7"/>
  <c r="AQ192" i="7"/>
  <c r="AR191" i="7"/>
  <c r="AQ191" i="7"/>
  <c r="AR190" i="7"/>
  <c r="AQ190" i="7"/>
  <c r="AR189" i="7"/>
  <c r="AQ189" i="7"/>
  <c r="AR188" i="7"/>
  <c r="AQ188" i="7"/>
  <c r="AR187" i="7"/>
  <c r="AQ187" i="7"/>
  <c r="AR186" i="7"/>
  <c r="AQ186" i="7"/>
  <c r="AR185" i="7"/>
  <c r="AQ185" i="7"/>
  <c r="AR184" i="7"/>
  <c r="AQ184" i="7"/>
  <c r="AR183" i="7"/>
  <c r="AQ183" i="7"/>
  <c r="AR182" i="7"/>
  <c r="AQ182" i="7"/>
  <c r="AR181" i="7"/>
  <c r="AQ181" i="7"/>
  <c r="AR180" i="7"/>
  <c r="AQ180" i="7"/>
  <c r="AR179" i="7"/>
  <c r="AQ179" i="7"/>
  <c r="AR178" i="7"/>
  <c r="AQ178" i="7"/>
  <c r="AR177" i="7"/>
  <c r="AQ177" i="7"/>
  <c r="AR176" i="7"/>
  <c r="AQ176" i="7"/>
  <c r="AR175" i="7"/>
  <c r="AQ175" i="7"/>
  <c r="AR174" i="7"/>
  <c r="AQ174" i="7"/>
  <c r="AS173" i="7"/>
  <c r="AR173" i="7"/>
  <c r="AQ173" i="7"/>
  <c r="AR172" i="7"/>
  <c r="AQ172" i="7"/>
  <c r="AR171" i="7"/>
  <c r="AQ171" i="7"/>
  <c r="AR170" i="7"/>
  <c r="AQ170" i="7"/>
  <c r="AR169" i="7"/>
  <c r="AQ169" i="7"/>
  <c r="AR168" i="7"/>
  <c r="AQ168" i="7"/>
  <c r="AR167" i="7"/>
  <c r="AQ167" i="7"/>
  <c r="AR166" i="7"/>
  <c r="AQ166" i="7"/>
  <c r="AR165" i="7"/>
  <c r="AQ165" i="7"/>
  <c r="AR164" i="7"/>
  <c r="AQ164" i="7"/>
  <c r="AR163" i="7"/>
  <c r="AQ163" i="7"/>
  <c r="AR162" i="7"/>
  <c r="AQ162" i="7"/>
  <c r="AR161" i="7"/>
  <c r="AQ161" i="7"/>
  <c r="AR160" i="7"/>
  <c r="AQ160" i="7"/>
  <c r="AR159" i="7"/>
  <c r="AQ159" i="7"/>
  <c r="AR158" i="7"/>
  <c r="AQ158" i="7"/>
  <c r="AR157" i="7"/>
  <c r="AQ157" i="7"/>
  <c r="AR156" i="7"/>
  <c r="AQ156" i="7"/>
  <c r="AR155" i="7"/>
  <c r="AQ155" i="7"/>
  <c r="AR154" i="7"/>
  <c r="AQ154" i="7"/>
  <c r="AR153" i="7"/>
  <c r="AQ153" i="7"/>
  <c r="AR152" i="7"/>
  <c r="AQ152" i="7"/>
  <c r="AR151" i="7"/>
  <c r="AQ151" i="7"/>
  <c r="AR150" i="7"/>
  <c r="AQ150" i="7"/>
  <c r="AR149" i="7"/>
  <c r="AQ149" i="7"/>
  <c r="AR148" i="7"/>
  <c r="AQ148" i="7"/>
  <c r="AR147" i="7"/>
  <c r="AQ147" i="7"/>
  <c r="AR146" i="7"/>
  <c r="AQ146" i="7"/>
  <c r="AR145" i="7"/>
  <c r="AQ145" i="7"/>
  <c r="AR144" i="7"/>
  <c r="AQ144" i="7"/>
  <c r="AR143" i="7"/>
  <c r="AQ143" i="7"/>
  <c r="AR142" i="7"/>
  <c r="AQ142" i="7"/>
  <c r="AR141" i="7"/>
  <c r="AQ141" i="7"/>
  <c r="AR140" i="7"/>
  <c r="AQ140" i="7"/>
  <c r="AR139" i="7"/>
  <c r="AQ139" i="7"/>
  <c r="AR138" i="7"/>
  <c r="AQ138" i="7"/>
  <c r="AR137" i="7"/>
  <c r="AQ137" i="7"/>
  <c r="AR136" i="7"/>
  <c r="AQ136" i="7"/>
  <c r="AR135" i="7"/>
  <c r="AQ135" i="7"/>
  <c r="AR134" i="7"/>
  <c r="AQ134" i="7"/>
  <c r="AR133" i="7"/>
  <c r="AQ133" i="7"/>
  <c r="AR132" i="7"/>
  <c r="AQ132" i="7"/>
  <c r="AR131" i="7"/>
  <c r="AQ131" i="7"/>
  <c r="AR130" i="7"/>
  <c r="AQ130" i="7"/>
  <c r="AR129" i="7"/>
  <c r="AQ129" i="7"/>
  <c r="AR128" i="7"/>
  <c r="AQ128" i="7"/>
  <c r="AR127" i="7"/>
  <c r="AQ127" i="7"/>
  <c r="AR126" i="7"/>
  <c r="AQ126" i="7"/>
  <c r="AR125" i="7"/>
  <c r="AQ125" i="7"/>
  <c r="AR124" i="7"/>
  <c r="AQ124" i="7"/>
  <c r="AR123" i="7"/>
  <c r="AQ123" i="7"/>
  <c r="AR122" i="7"/>
  <c r="AQ122" i="7"/>
  <c r="AR121" i="7"/>
  <c r="AQ121" i="7"/>
  <c r="AR120" i="7"/>
  <c r="AQ120" i="7"/>
  <c r="AR119" i="7"/>
  <c r="AQ119" i="7"/>
  <c r="AR118" i="7"/>
  <c r="AQ118" i="7"/>
  <c r="AR117" i="7"/>
  <c r="AQ117" i="7"/>
  <c r="AR116" i="7"/>
  <c r="AQ116" i="7"/>
  <c r="AR115" i="7"/>
  <c r="AQ115" i="7"/>
  <c r="AR114" i="7"/>
  <c r="AQ114" i="7"/>
  <c r="AR113" i="7"/>
  <c r="AQ113" i="7"/>
  <c r="AR112" i="7"/>
  <c r="AQ112" i="7"/>
  <c r="AR111" i="7"/>
  <c r="AQ111" i="7"/>
  <c r="AR110" i="7"/>
  <c r="AQ110" i="7"/>
  <c r="AR109" i="7"/>
  <c r="AQ109" i="7"/>
  <c r="AR108" i="7"/>
  <c r="AQ108" i="7"/>
  <c r="AR107" i="7"/>
  <c r="AQ107" i="7"/>
  <c r="AR106" i="7"/>
  <c r="AQ106" i="7"/>
  <c r="AR105" i="7"/>
  <c r="AQ105" i="7"/>
  <c r="AR104" i="7"/>
  <c r="AQ104" i="7"/>
  <c r="AR103" i="7"/>
  <c r="AQ103" i="7"/>
  <c r="AR102" i="7"/>
  <c r="AQ102" i="7"/>
  <c r="AR101" i="7"/>
  <c r="AQ101" i="7"/>
  <c r="AR100" i="7"/>
  <c r="AQ100" i="7"/>
  <c r="AR99" i="7"/>
  <c r="AQ99" i="7"/>
  <c r="AR98" i="7"/>
  <c r="AQ98" i="7"/>
  <c r="AR97" i="7"/>
  <c r="AQ97" i="7"/>
  <c r="AR96" i="7"/>
  <c r="AQ96" i="7"/>
  <c r="AR95" i="7"/>
  <c r="AQ95" i="7"/>
  <c r="AR94" i="7"/>
  <c r="AQ94" i="7"/>
  <c r="AR93" i="7"/>
  <c r="AQ93" i="7"/>
  <c r="AR92" i="7"/>
  <c r="AQ92" i="7"/>
  <c r="AR91" i="7"/>
  <c r="AQ91" i="7"/>
  <c r="AR90" i="7"/>
  <c r="AQ90" i="7"/>
  <c r="AR89" i="7"/>
  <c r="AQ89" i="7"/>
  <c r="AR88" i="7"/>
  <c r="AQ88" i="7"/>
  <c r="AR87" i="7"/>
  <c r="AQ87" i="7"/>
  <c r="AR86" i="7"/>
  <c r="AQ86" i="7"/>
  <c r="AR85" i="7"/>
  <c r="AQ85" i="7"/>
  <c r="AR84" i="7"/>
  <c r="AQ84" i="7"/>
  <c r="AR83" i="7"/>
  <c r="AQ83" i="7"/>
  <c r="AR82" i="7"/>
  <c r="AQ82" i="7"/>
  <c r="AR81" i="7"/>
  <c r="AQ81" i="7"/>
  <c r="AR80" i="7"/>
  <c r="AQ80" i="7"/>
  <c r="AR79" i="7"/>
  <c r="AQ79" i="7"/>
  <c r="AR78" i="7"/>
  <c r="AQ78" i="7"/>
  <c r="AR77" i="7"/>
  <c r="AQ77" i="7"/>
  <c r="AR76" i="7"/>
  <c r="AQ76" i="7"/>
  <c r="AR75" i="7"/>
  <c r="AQ75" i="7"/>
  <c r="AR74" i="7"/>
  <c r="AQ74" i="7"/>
  <c r="AR73" i="7"/>
  <c r="AQ73" i="7"/>
  <c r="AR72" i="7"/>
  <c r="AQ72" i="7"/>
  <c r="AR71" i="7"/>
  <c r="AQ71" i="7"/>
  <c r="AR70" i="7"/>
  <c r="AQ70" i="7"/>
  <c r="AR69" i="7"/>
  <c r="AQ69" i="7"/>
  <c r="AR68" i="7"/>
  <c r="AQ68" i="7"/>
  <c r="AR67" i="7"/>
  <c r="AQ67" i="7"/>
  <c r="AR66" i="7"/>
  <c r="AQ66" i="7"/>
  <c r="AR65" i="7"/>
  <c r="AQ65" i="7"/>
  <c r="AR64" i="7"/>
  <c r="AQ64" i="7"/>
  <c r="AR63" i="7"/>
  <c r="AQ63" i="7"/>
  <c r="AR62" i="7"/>
  <c r="AQ62" i="7"/>
  <c r="AR61" i="7"/>
  <c r="AQ61" i="7"/>
  <c r="AR60" i="7"/>
  <c r="AQ60" i="7"/>
  <c r="AR59" i="7"/>
  <c r="AQ59" i="7"/>
  <c r="AS58" i="7"/>
  <c r="AR58" i="7"/>
  <c r="AQ58" i="7"/>
  <c r="AS57" i="7"/>
  <c r="AR57" i="7"/>
  <c r="AQ57" i="7"/>
  <c r="AR56" i="7"/>
  <c r="AQ56" i="7"/>
  <c r="AR55" i="7"/>
  <c r="AQ55" i="7"/>
  <c r="AR54" i="7"/>
  <c r="AQ54" i="7"/>
  <c r="AR53" i="7"/>
  <c r="AQ53" i="7"/>
  <c r="AR52" i="7"/>
  <c r="AQ52" i="7"/>
  <c r="AR51" i="7"/>
  <c r="AQ51" i="7"/>
  <c r="AR50" i="7"/>
  <c r="AQ50" i="7"/>
  <c r="AR49" i="7"/>
  <c r="AQ49" i="7"/>
  <c r="AR48" i="7"/>
  <c r="AQ48" i="7"/>
  <c r="AR47" i="7"/>
  <c r="AQ47" i="7"/>
  <c r="AR46" i="7"/>
  <c r="AQ46" i="7"/>
  <c r="AR45" i="7"/>
  <c r="AQ45" i="7"/>
  <c r="AR44" i="7"/>
  <c r="AQ44" i="7"/>
  <c r="AR43" i="7"/>
  <c r="AQ43" i="7"/>
  <c r="AR42" i="7"/>
  <c r="AQ42" i="7"/>
  <c r="AR41" i="7"/>
  <c r="AQ41" i="7"/>
  <c r="AR40" i="7"/>
  <c r="AQ40" i="7"/>
  <c r="AR39" i="7"/>
  <c r="AQ39" i="7"/>
  <c r="AR38" i="7"/>
  <c r="AQ38" i="7"/>
  <c r="AR37" i="7"/>
  <c r="AQ37" i="7"/>
  <c r="AR36" i="7"/>
  <c r="AQ36" i="7"/>
  <c r="AR35" i="7"/>
  <c r="AQ35" i="7"/>
  <c r="AR34" i="7"/>
  <c r="AQ34" i="7"/>
  <c r="AR33" i="7"/>
  <c r="AQ33" i="7"/>
  <c r="AR32" i="7"/>
  <c r="AQ32" i="7"/>
  <c r="AR31" i="7"/>
  <c r="AQ31" i="7"/>
  <c r="AR30" i="7"/>
  <c r="AQ30" i="7"/>
  <c r="AR29" i="7"/>
  <c r="AQ29" i="7"/>
  <c r="AR27" i="7"/>
  <c r="AQ27" i="7"/>
  <c r="AR26" i="7"/>
  <c r="AQ26" i="7"/>
  <c r="AR25" i="7"/>
  <c r="AQ25" i="7"/>
  <c r="AR24" i="7"/>
  <c r="AQ24" i="7"/>
  <c r="AR23" i="7"/>
  <c r="AQ23" i="7"/>
  <c r="AR22" i="7"/>
  <c r="AQ22" i="7"/>
  <c r="AR21" i="7"/>
  <c r="AQ21" i="7"/>
  <c r="AR20" i="7"/>
  <c r="AQ20" i="7"/>
  <c r="AR19" i="7"/>
  <c r="AQ19" i="7"/>
  <c r="AR18" i="7"/>
  <c r="AQ18" i="7"/>
  <c r="AR17" i="7"/>
  <c r="AQ17" i="7"/>
  <c r="AR16" i="7"/>
  <c r="AQ16" i="7"/>
  <c r="AR15" i="7"/>
  <c r="AQ15" i="7"/>
  <c r="AR14" i="7"/>
  <c r="AQ14" i="7"/>
  <c r="AR13" i="7"/>
  <c r="AQ13" i="7"/>
  <c r="AR12" i="7"/>
  <c r="AQ12" i="7"/>
  <c r="AR11" i="7"/>
  <c r="AQ11" i="7"/>
  <c r="AR10" i="7"/>
  <c r="AQ10" i="7"/>
  <c r="AR9" i="7"/>
  <c r="AQ9" i="7"/>
  <c r="AR8" i="7"/>
  <c r="AQ8" i="7"/>
  <c r="AR7" i="7"/>
  <c r="AQ7" i="7"/>
  <c r="AR6" i="7"/>
  <c r="AQ6" i="7"/>
  <c r="AR5" i="7"/>
  <c r="AQ5" i="7"/>
  <c r="AR4" i="7"/>
  <c r="AQ4" i="7"/>
  <c r="AQ28" i="7"/>
  <c r="AR28" i="7"/>
  <c r="AG1" i="3"/>
  <c r="AF1" i="3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P456" i="9"/>
  <c r="P457" i="9"/>
  <c r="P458" i="9"/>
  <c r="P459" i="9"/>
  <c r="P460" i="9"/>
  <c r="P461" i="9"/>
  <c r="P462" i="9"/>
  <c r="P463" i="9"/>
  <c r="P464" i="9"/>
  <c r="P465" i="9"/>
  <c r="P466" i="9"/>
  <c r="P467" i="9"/>
  <c r="P468" i="9"/>
  <c r="P469" i="9"/>
  <c r="P470" i="9"/>
  <c r="P471" i="9"/>
  <c r="P472" i="9"/>
  <c r="P473" i="9"/>
  <c r="P474" i="9"/>
  <c r="P475" i="9"/>
  <c r="P476" i="9"/>
  <c r="P477" i="9"/>
  <c r="P478" i="9"/>
  <c r="P479" i="9"/>
  <c r="P480" i="9"/>
  <c r="P481" i="9"/>
  <c r="P482" i="9"/>
  <c r="P483" i="9"/>
  <c r="P484" i="9"/>
  <c r="P485" i="9"/>
  <c r="P486" i="9"/>
  <c r="P487" i="9"/>
  <c r="P488" i="9"/>
  <c r="P489" i="9"/>
  <c r="P490" i="9"/>
  <c r="P491" i="9"/>
  <c r="P492" i="9"/>
  <c r="P493" i="9"/>
  <c r="P494" i="9"/>
  <c r="P495" i="9"/>
  <c r="P496" i="9"/>
  <c r="P497" i="9"/>
  <c r="P498" i="9"/>
  <c r="P499" i="9"/>
  <c r="P500" i="9"/>
  <c r="P501" i="9"/>
  <c r="P502" i="9"/>
  <c r="P503" i="9"/>
  <c r="P504" i="9"/>
  <c r="P505" i="9"/>
  <c r="P506" i="9"/>
  <c r="P507" i="9"/>
  <c r="P508" i="9"/>
  <c r="P509" i="9"/>
  <c r="P510" i="9"/>
  <c r="P511" i="9"/>
  <c r="P512" i="9"/>
  <c r="P513" i="9"/>
  <c r="P514" i="9"/>
  <c r="P515" i="9"/>
  <c r="P516" i="9"/>
  <c r="P517" i="9"/>
  <c r="P518" i="9"/>
  <c r="P519" i="9"/>
  <c r="P520" i="9"/>
  <c r="P521" i="9"/>
  <c r="P522" i="9"/>
  <c r="P523" i="9"/>
  <c r="P524" i="9"/>
  <c r="P525" i="9"/>
  <c r="P526" i="9"/>
  <c r="P527" i="9"/>
  <c r="P528" i="9"/>
  <c r="P529" i="9"/>
  <c r="P530" i="9"/>
  <c r="P531" i="9"/>
  <c r="P532" i="9"/>
  <c r="P533" i="9"/>
  <c r="P534" i="9"/>
  <c r="P535" i="9"/>
  <c r="P536" i="9"/>
  <c r="P537" i="9"/>
  <c r="P538" i="9"/>
  <c r="P539" i="9"/>
  <c r="P540" i="9"/>
  <c r="P541" i="9"/>
  <c r="P542" i="9"/>
  <c r="P543" i="9"/>
  <c r="P544" i="9"/>
  <c r="P545" i="9"/>
  <c r="P546" i="9"/>
  <c r="P547" i="9"/>
  <c r="P548" i="9"/>
  <c r="P549" i="9"/>
  <c r="P550" i="9"/>
  <c r="P551" i="9"/>
  <c r="P552" i="9"/>
  <c r="P553" i="9"/>
  <c r="P554" i="9"/>
  <c r="P555" i="9"/>
  <c r="P556" i="9"/>
  <c r="P557" i="9"/>
  <c r="P558" i="9"/>
  <c r="P559" i="9"/>
  <c r="P560" i="9"/>
  <c r="P561" i="9"/>
  <c r="P562" i="9"/>
  <c r="P563" i="9"/>
  <c r="P564" i="9"/>
  <c r="P565" i="9"/>
  <c r="P566" i="9"/>
  <c r="P567" i="9"/>
  <c r="P568" i="9"/>
  <c r="P569" i="9"/>
  <c r="P570" i="9"/>
  <c r="P571" i="9"/>
  <c r="P572" i="9"/>
  <c r="P573" i="9"/>
  <c r="P574" i="9"/>
  <c r="P575" i="9"/>
  <c r="P576" i="9"/>
  <c r="P577" i="9"/>
  <c r="P578" i="9"/>
  <c r="P579" i="9"/>
  <c r="P580" i="9"/>
  <c r="P581" i="9"/>
  <c r="P582" i="9"/>
  <c r="P583" i="9"/>
  <c r="P584" i="9"/>
  <c r="P585" i="9"/>
  <c r="P586" i="9"/>
  <c r="P587" i="9"/>
  <c r="P588" i="9"/>
  <c r="P589" i="9"/>
  <c r="P590" i="9"/>
  <c r="P591" i="9"/>
  <c r="P592" i="9"/>
  <c r="P593" i="9"/>
  <c r="P594" i="9"/>
  <c r="P595" i="9"/>
  <c r="P596" i="9"/>
  <c r="P597" i="9"/>
  <c r="P598" i="9"/>
  <c r="P599" i="9"/>
  <c r="P600" i="9"/>
  <c r="P601" i="9"/>
  <c r="P602" i="9"/>
  <c r="P603" i="9"/>
  <c r="P604" i="9"/>
  <c r="P605" i="9"/>
  <c r="P606" i="9"/>
  <c r="P607" i="9"/>
  <c r="P608" i="9"/>
  <c r="P609" i="9"/>
  <c r="P610" i="9"/>
  <c r="P611" i="9"/>
  <c r="P612" i="9"/>
  <c r="P613" i="9"/>
  <c r="P614" i="9"/>
  <c r="P615" i="9"/>
  <c r="P616" i="9"/>
  <c r="P617" i="9"/>
  <c r="P618" i="9"/>
  <c r="P619" i="9"/>
  <c r="P620" i="9"/>
  <c r="P621" i="9"/>
  <c r="P622" i="9"/>
  <c r="P623" i="9"/>
  <c r="P624" i="9"/>
  <c r="P625" i="9"/>
  <c r="P626" i="9"/>
  <c r="P627" i="9"/>
  <c r="P628" i="9"/>
  <c r="P629" i="9"/>
  <c r="P630" i="9"/>
  <c r="P631" i="9"/>
  <c r="P632" i="9"/>
  <c r="P633" i="9"/>
  <c r="P634" i="9"/>
  <c r="P635" i="9"/>
  <c r="P636" i="9"/>
  <c r="P637" i="9"/>
  <c r="P638" i="9"/>
  <c r="P639" i="9"/>
  <c r="P640" i="9"/>
  <c r="P641" i="9"/>
  <c r="P642" i="9"/>
  <c r="P643" i="9"/>
  <c r="P644" i="9"/>
  <c r="P645" i="9"/>
  <c r="P646" i="9"/>
  <c r="P647" i="9"/>
  <c r="P648" i="9"/>
  <c r="P649" i="9"/>
  <c r="P650" i="9"/>
  <c r="P651" i="9"/>
  <c r="P652" i="9"/>
  <c r="P653" i="9"/>
  <c r="P654" i="9"/>
  <c r="P655" i="9"/>
  <c r="P656" i="9"/>
  <c r="P657" i="9"/>
  <c r="P658" i="9"/>
  <c r="P659" i="9"/>
  <c r="P660" i="9"/>
  <c r="P661" i="9"/>
  <c r="P662" i="9"/>
  <c r="P663" i="9"/>
  <c r="P664" i="9"/>
  <c r="P665" i="9"/>
  <c r="P666" i="9"/>
  <c r="P667" i="9"/>
  <c r="P668" i="9"/>
  <c r="P669" i="9"/>
  <c r="P670" i="9"/>
  <c r="P671" i="9"/>
  <c r="P672" i="9"/>
  <c r="P673" i="9"/>
  <c r="P674" i="9"/>
  <c r="P675" i="9"/>
  <c r="P676" i="9"/>
  <c r="P677" i="9"/>
  <c r="P678" i="9"/>
  <c r="P679" i="9"/>
  <c r="P680" i="9"/>
  <c r="P681" i="9"/>
  <c r="P682" i="9"/>
  <c r="P683" i="9"/>
  <c r="P684" i="9"/>
  <c r="P685" i="9"/>
  <c r="P686" i="9"/>
  <c r="P687" i="9"/>
  <c r="P688" i="9"/>
  <c r="P689" i="9"/>
  <c r="P690" i="9"/>
  <c r="P691" i="9"/>
  <c r="P692" i="9"/>
  <c r="P693" i="9"/>
  <c r="P694" i="9"/>
  <c r="P695" i="9"/>
  <c r="P696" i="9"/>
  <c r="P697" i="9"/>
  <c r="P698" i="9"/>
  <c r="P699" i="9"/>
  <c r="P700" i="9"/>
  <c r="P701" i="9"/>
  <c r="P702" i="9"/>
  <c r="P703" i="9"/>
  <c r="P704" i="9"/>
  <c r="P705" i="9"/>
  <c r="P706" i="9"/>
  <c r="P707" i="9"/>
  <c r="P708" i="9"/>
  <c r="P709" i="9"/>
  <c r="P710" i="9"/>
  <c r="P711" i="9"/>
  <c r="P712" i="9"/>
  <c r="P713" i="9"/>
  <c r="P714" i="9"/>
  <c r="P715" i="9"/>
  <c r="P716" i="9"/>
  <c r="P717" i="9"/>
  <c r="P718" i="9"/>
  <c r="P719" i="9"/>
  <c r="P720" i="9"/>
  <c r="P721" i="9"/>
  <c r="P722" i="9"/>
  <c r="P723" i="9"/>
  <c r="P724" i="9"/>
  <c r="P725" i="9"/>
  <c r="P726" i="9"/>
  <c r="P727" i="9"/>
  <c r="P728" i="9"/>
  <c r="P729" i="9"/>
  <c r="P730" i="9"/>
  <c r="P731" i="9"/>
  <c r="P732" i="9"/>
  <c r="P733" i="9"/>
  <c r="P734" i="9"/>
  <c r="P735" i="9"/>
  <c r="P736" i="9"/>
  <c r="P737" i="9"/>
  <c r="P738" i="9"/>
  <c r="P739" i="9"/>
  <c r="P740" i="9"/>
  <c r="P741" i="9"/>
  <c r="P742" i="9"/>
  <c r="P743" i="9"/>
  <c r="P744" i="9"/>
  <c r="P745" i="9"/>
  <c r="P746" i="9"/>
  <c r="P747" i="9"/>
  <c r="P748" i="9"/>
  <c r="P749" i="9"/>
  <c r="P750" i="9"/>
  <c r="P751" i="9"/>
  <c r="P752" i="9"/>
  <c r="P753" i="9"/>
  <c r="P754" i="9"/>
  <c r="P755" i="9"/>
  <c r="P756" i="9"/>
  <c r="P757" i="9"/>
  <c r="P758" i="9"/>
  <c r="P759" i="9"/>
  <c r="P760" i="9"/>
  <c r="P761" i="9"/>
  <c r="P762" i="9"/>
  <c r="P763" i="9"/>
  <c r="P764" i="9"/>
  <c r="P765" i="9"/>
  <c r="P766" i="9"/>
  <c r="P767" i="9"/>
  <c r="P768" i="9"/>
  <c r="P769" i="9"/>
  <c r="P770" i="9"/>
  <c r="P771" i="9"/>
  <c r="P772" i="9"/>
  <c r="P773" i="9"/>
  <c r="P774" i="9"/>
  <c r="P775" i="9"/>
  <c r="P776" i="9"/>
  <c r="P777" i="9"/>
  <c r="P778" i="9"/>
  <c r="P779" i="9"/>
  <c r="P780" i="9"/>
  <c r="P781" i="9"/>
  <c r="P782" i="9"/>
  <c r="P783" i="9"/>
  <c r="P784" i="9"/>
  <c r="P785" i="9"/>
  <c r="P786" i="9"/>
  <c r="P787" i="9"/>
  <c r="P788" i="9"/>
  <c r="P789" i="9"/>
  <c r="P790" i="9"/>
  <c r="P791" i="9"/>
  <c r="P792" i="9"/>
  <c r="P793" i="9"/>
  <c r="P794" i="9"/>
  <c r="P795" i="9"/>
  <c r="P796" i="9"/>
  <c r="P797" i="9"/>
  <c r="P798" i="9"/>
  <c r="P799" i="9"/>
  <c r="P800" i="9"/>
  <c r="P801" i="9"/>
  <c r="P802" i="9"/>
  <c r="P803" i="9"/>
  <c r="P804" i="9"/>
  <c r="P805" i="9"/>
  <c r="P806" i="9"/>
  <c r="P807" i="9"/>
  <c r="P808" i="9"/>
  <c r="P809" i="9"/>
  <c r="P810" i="9"/>
  <c r="P811" i="9"/>
  <c r="P812" i="9"/>
  <c r="P813" i="9"/>
  <c r="P814" i="9"/>
  <c r="P815" i="9"/>
  <c r="P816" i="9"/>
  <c r="P817" i="9"/>
  <c r="P818" i="9"/>
  <c r="P819" i="9"/>
  <c r="P820" i="9"/>
  <c r="P821" i="9"/>
  <c r="P822" i="9"/>
  <c r="P823" i="9"/>
  <c r="P824" i="9"/>
  <c r="P825" i="9"/>
  <c r="P826" i="9"/>
  <c r="P827" i="9"/>
  <c r="P828" i="9"/>
  <c r="P829" i="9"/>
  <c r="P830" i="9"/>
  <c r="P831" i="9"/>
  <c r="P832" i="9"/>
  <c r="P833" i="9"/>
  <c r="P834" i="9"/>
  <c r="P835" i="9"/>
  <c r="P836" i="9"/>
  <c r="P837" i="9"/>
  <c r="P838" i="9"/>
  <c r="P839" i="9"/>
  <c r="P840" i="9"/>
  <c r="P841" i="9"/>
  <c r="P842" i="9"/>
  <c r="P843" i="9"/>
  <c r="P844" i="9"/>
  <c r="P845" i="9"/>
  <c r="P846" i="9"/>
  <c r="P847" i="9"/>
  <c r="P848" i="9"/>
  <c r="P849" i="9"/>
  <c r="P850" i="9"/>
  <c r="P851" i="9"/>
  <c r="P852" i="9"/>
  <c r="P853" i="9"/>
  <c r="P854" i="9"/>
  <c r="P855" i="9"/>
  <c r="P856" i="9"/>
  <c r="P857" i="9"/>
  <c r="P858" i="9"/>
  <c r="P859" i="9"/>
  <c r="P860" i="9"/>
  <c r="P861" i="9"/>
  <c r="P862" i="9"/>
  <c r="P863" i="9"/>
  <c r="P864" i="9"/>
  <c r="P865" i="9"/>
  <c r="P866" i="9"/>
  <c r="P867" i="9"/>
  <c r="P868" i="9"/>
  <c r="P869" i="9"/>
  <c r="P870" i="9"/>
  <c r="P871" i="9"/>
  <c r="P872" i="9"/>
  <c r="P873" i="9"/>
  <c r="P874" i="9"/>
  <c r="P875" i="9"/>
  <c r="P876" i="9"/>
  <c r="P877" i="9"/>
  <c r="P878" i="9"/>
  <c r="P879" i="9"/>
  <c r="P880" i="9"/>
  <c r="P881" i="9"/>
  <c r="P882" i="9"/>
  <c r="P883" i="9"/>
  <c r="P884" i="9"/>
  <c r="P885" i="9"/>
  <c r="P886" i="9"/>
  <c r="P887" i="9"/>
  <c r="P888" i="9"/>
  <c r="P889" i="9"/>
  <c r="P890" i="9"/>
  <c r="P891" i="9"/>
  <c r="P892" i="9"/>
  <c r="P893" i="9"/>
  <c r="P894" i="9"/>
  <c r="P895" i="9"/>
  <c r="P896" i="9"/>
  <c r="P897" i="9"/>
  <c r="P898" i="9"/>
  <c r="P899" i="9"/>
  <c r="P900" i="9"/>
  <c r="P901" i="9"/>
  <c r="P902" i="9"/>
  <c r="P903" i="9"/>
  <c r="P904" i="9"/>
  <c r="P905" i="9"/>
  <c r="P906" i="9"/>
  <c r="P907" i="9"/>
  <c r="P908" i="9"/>
  <c r="P909" i="9"/>
  <c r="P910" i="9"/>
  <c r="P911" i="9"/>
  <c r="P912" i="9"/>
  <c r="P913" i="9"/>
  <c r="P914" i="9"/>
  <c r="P915" i="9"/>
  <c r="P916" i="9"/>
  <c r="P917" i="9"/>
  <c r="P918" i="9"/>
  <c r="P919" i="9"/>
  <c r="P920" i="9"/>
  <c r="P921" i="9"/>
  <c r="P922" i="9"/>
  <c r="P923" i="9"/>
  <c r="P924" i="9"/>
  <c r="P925" i="9"/>
  <c r="P926" i="9"/>
  <c r="P927" i="9"/>
  <c r="P928" i="9"/>
  <c r="P929" i="9"/>
  <c r="P930" i="9"/>
  <c r="P931" i="9"/>
  <c r="P932" i="9"/>
  <c r="P933" i="9"/>
  <c r="P934" i="9"/>
  <c r="P935" i="9"/>
  <c r="P936" i="9"/>
  <c r="P937" i="9"/>
  <c r="P938" i="9"/>
  <c r="P939" i="9"/>
  <c r="P940" i="9"/>
  <c r="P941" i="9"/>
  <c r="P942" i="9"/>
  <c r="P943" i="9"/>
  <c r="P944" i="9"/>
  <c r="P945" i="9"/>
  <c r="P946" i="9"/>
  <c r="P947" i="9"/>
  <c r="P948" i="9"/>
  <c r="P949" i="9"/>
  <c r="P950" i="9"/>
  <c r="P951" i="9"/>
  <c r="P952" i="9"/>
  <c r="P953" i="9"/>
  <c r="P954" i="9"/>
  <c r="P955" i="9"/>
  <c r="P956" i="9"/>
  <c r="P957" i="9"/>
  <c r="P958" i="9"/>
  <c r="P959" i="9"/>
  <c r="P960" i="9"/>
  <c r="P961" i="9"/>
  <c r="P962" i="9"/>
  <c r="P963" i="9"/>
  <c r="P964" i="9"/>
  <c r="P965" i="9"/>
  <c r="P966" i="9"/>
  <c r="P967" i="9"/>
  <c r="P968" i="9"/>
  <c r="P969" i="9"/>
  <c r="P970" i="9"/>
  <c r="P971" i="9"/>
  <c r="P972" i="9"/>
  <c r="P973" i="9"/>
  <c r="P974" i="9"/>
  <c r="P975" i="9"/>
  <c r="P976" i="9"/>
  <c r="P977" i="9"/>
  <c r="P978" i="9"/>
  <c r="P979" i="9"/>
  <c r="P980" i="9"/>
  <c r="P981" i="9"/>
  <c r="P982" i="9"/>
  <c r="P983" i="9"/>
  <c r="P984" i="9"/>
  <c r="P985" i="9"/>
  <c r="P986" i="9"/>
  <c r="P987" i="9"/>
  <c r="P988" i="9"/>
  <c r="P989" i="9"/>
  <c r="P990" i="9"/>
  <c r="P991" i="9"/>
  <c r="P992" i="9"/>
  <c r="P993" i="9"/>
  <c r="P994" i="9"/>
  <c r="P995" i="9"/>
  <c r="P996" i="9"/>
  <c r="P997" i="9"/>
  <c r="P998" i="9"/>
  <c r="P999" i="9"/>
  <c r="P1000" i="9"/>
  <c r="P1001" i="9"/>
  <c r="P1002" i="9"/>
  <c r="P1003" i="9"/>
  <c r="P1004" i="9"/>
  <c r="P1005" i="9"/>
  <c r="P1006" i="9"/>
  <c r="P1007" i="9"/>
  <c r="P1008" i="9"/>
  <c r="P1009" i="9"/>
  <c r="P1010" i="9"/>
  <c r="P1011" i="9"/>
  <c r="P1012" i="9"/>
  <c r="P1013" i="9"/>
  <c r="P1014" i="9"/>
  <c r="P1015" i="9"/>
  <c r="P1016" i="9"/>
  <c r="P1017" i="9"/>
  <c r="P1018" i="9"/>
  <c r="P1019" i="9"/>
  <c r="P1020" i="9"/>
  <c r="P1021" i="9"/>
  <c r="P1022" i="9"/>
  <c r="P1023" i="9"/>
  <c r="P1024" i="9"/>
  <c r="P1025" i="9"/>
  <c r="P1026" i="9"/>
  <c r="P1027" i="9"/>
  <c r="P1028" i="9"/>
  <c r="P1029" i="9"/>
  <c r="P1030" i="9"/>
  <c r="P1031" i="9"/>
  <c r="P1032" i="9"/>
  <c r="P1033" i="9"/>
  <c r="P1034" i="9"/>
  <c r="P1035" i="9"/>
  <c r="P1036" i="9"/>
  <c r="P1037" i="9"/>
  <c r="P1038" i="9"/>
  <c r="P1039" i="9"/>
  <c r="P1040" i="9"/>
  <c r="P1041" i="9"/>
  <c r="P1042" i="9"/>
  <c r="P1043" i="9"/>
  <c r="P1044" i="9"/>
  <c r="P1045" i="9"/>
  <c r="P1046" i="9"/>
  <c r="P1047" i="9"/>
  <c r="P1048" i="9"/>
  <c r="P1049" i="9"/>
  <c r="P1050" i="9"/>
  <c r="P1051" i="9"/>
  <c r="P1052" i="9"/>
  <c r="P1053" i="9"/>
  <c r="P1054" i="9"/>
  <c r="P1055" i="9"/>
  <c r="P1056" i="9"/>
  <c r="P1057" i="9"/>
  <c r="P1058" i="9"/>
  <c r="P1059" i="9"/>
  <c r="P1060" i="9"/>
  <c r="P1061" i="9"/>
  <c r="P1062" i="9"/>
  <c r="P1063" i="9"/>
  <c r="P1064" i="9"/>
  <c r="P1065" i="9"/>
  <c r="P1066" i="9"/>
  <c r="P1067" i="9"/>
  <c r="P1068" i="9"/>
  <c r="P1069" i="9"/>
  <c r="P1070" i="9"/>
  <c r="P1071" i="9"/>
  <c r="P1072" i="9"/>
  <c r="P1073" i="9"/>
  <c r="P1074" i="9"/>
  <c r="P1075" i="9"/>
  <c r="P1076" i="9"/>
  <c r="P1077" i="9"/>
  <c r="P1078" i="9"/>
  <c r="P1079" i="9"/>
  <c r="P1080" i="9"/>
  <c r="P1081" i="9"/>
  <c r="P1082" i="9"/>
  <c r="P1083" i="9"/>
  <c r="P1084" i="9"/>
  <c r="P1085" i="9"/>
  <c r="P1086" i="9"/>
  <c r="P1087" i="9"/>
  <c r="P1088" i="9"/>
  <c r="P1089" i="9"/>
  <c r="P1090" i="9"/>
  <c r="P1091" i="9"/>
  <c r="P1092" i="9"/>
  <c r="P1093" i="9"/>
  <c r="P1094" i="9"/>
  <c r="P1095" i="9"/>
  <c r="P1096" i="9"/>
  <c r="P1097" i="9"/>
  <c r="P1098" i="9"/>
  <c r="P1099" i="9"/>
  <c r="P1100" i="9"/>
  <c r="P1101" i="9"/>
  <c r="P1102" i="9"/>
  <c r="P1103" i="9"/>
  <c r="P1104" i="9"/>
  <c r="P1105" i="9"/>
  <c r="P1106" i="9"/>
  <c r="P1107" i="9"/>
  <c r="P1108" i="9"/>
  <c r="P1109" i="9"/>
  <c r="P1110" i="9"/>
  <c r="P1111" i="9"/>
  <c r="P1112" i="9"/>
  <c r="P1113" i="9"/>
  <c r="P1114" i="9"/>
  <c r="P1115" i="9"/>
  <c r="P1116" i="9"/>
  <c r="P1117" i="9"/>
  <c r="P1118" i="9"/>
  <c r="P1119" i="9"/>
  <c r="P1120" i="9"/>
  <c r="P1121" i="9"/>
  <c r="P1122" i="9"/>
  <c r="P1123" i="9"/>
  <c r="P1124" i="9"/>
  <c r="P1125" i="9"/>
  <c r="P1126" i="9"/>
  <c r="P1127" i="9"/>
  <c r="P1128" i="9"/>
  <c r="P1129" i="9"/>
  <c r="P1130" i="9"/>
  <c r="P1131" i="9"/>
  <c r="P1132" i="9"/>
  <c r="P1133" i="9"/>
  <c r="P1134" i="9"/>
  <c r="P1135" i="9"/>
  <c r="P1136" i="9"/>
  <c r="P1137" i="9"/>
  <c r="P1138" i="9"/>
  <c r="P1139" i="9"/>
  <c r="P1140" i="9"/>
  <c r="P1141" i="9"/>
  <c r="P1142" i="9"/>
  <c r="P1143" i="9"/>
  <c r="P1144" i="9"/>
  <c r="P1145" i="9"/>
  <c r="P1146" i="9"/>
  <c r="P1147" i="9"/>
  <c r="P1148" i="9"/>
  <c r="P1149" i="9"/>
  <c r="P1150" i="9"/>
  <c r="P1151" i="9"/>
  <c r="P1152" i="9"/>
  <c r="P1153" i="9"/>
  <c r="P1154" i="9"/>
  <c r="P1155" i="9"/>
  <c r="P1156" i="9"/>
  <c r="P1157" i="9"/>
  <c r="P1158" i="9"/>
  <c r="P1159" i="9"/>
  <c r="P1160" i="9"/>
  <c r="P1161" i="9"/>
  <c r="P1162" i="9"/>
  <c r="P1163" i="9"/>
  <c r="P1164" i="9"/>
  <c r="P1165" i="9"/>
  <c r="P1166" i="9"/>
  <c r="P1167" i="9"/>
  <c r="P1168" i="9"/>
  <c r="P1169" i="9"/>
  <c r="P1170" i="9"/>
  <c r="P1171" i="9"/>
  <c r="P1172" i="9"/>
  <c r="P1173" i="9"/>
  <c r="P1174" i="9"/>
  <c r="P1175" i="9"/>
  <c r="P1176" i="9"/>
  <c r="P1177" i="9"/>
  <c r="P1178" i="9"/>
  <c r="P1179" i="9"/>
  <c r="P1180" i="9"/>
  <c r="P1181" i="9"/>
  <c r="P1182" i="9"/>
  <c r="P1183" i="9"/>
  <c r="P1184" i="9"/>
  <c r="P1185" i="9"/>
  <c r="P1186" i="9"/>
  <c r="P1187" i="9"/>
  <c r="P1188" i="9"/>
  <c r="P1189" i="9"/>
  <c r="P1190" i="9"/>
  <c r="P1191" i="9"/>
  <c r="P1192" i="9"/>
  <c r="P1193" i="9"/>
  <c r="P1194" i="9"/>
  <c r="P1195" i="9"/>
  <c r="P1196" i="9"/>
  <c r="P1197" i="9"/>
  <c r="P1198" i="9"/>
  <c r="P1199" i="9"/>
  <c r="P1200" i="9"/>
  <c r="P1201" i="9"/>
  <c r="P1202" i="9"/>
  <c r="P1203" i="9"/>
  <c r="P1204" i="9"/>
  <c r="P1205" i="9"/>
  <c r="P1206" i="9"/>
  <c r="P1207" i="9"/>
  <c r="P1208" i="9"/>
  <c r="P1209" i="9"/>
  <c r="P1210" i="9"/>
  <c r="P1211" i="9"/>
  <c r="P1212" i="9"/>
  <c r="P1213" i="9"/>
  <c r="P1214" i="9"/>
  <c r="P1215" i="9"/>
  <c r="P1216" i="9"/>
  <c r="P1217" i="9"/>
  <c r="P1218" i="9"/>
  <c r="P1219" i="9"/>
  <c r="P1220" i="9"/>
  <c r="P1221" i="9"/>
  <c r="P1222" i="9"/>
  <c r="P1223" i="9"/>
  <c r="P1224" i="9"/>
  <c r="P1225" i="9"/>
  <c r="P1226" i="9"/>
  <c r="P1227" i="9"/>
  <c r="P1228" i="9"/>
  <c r="P1229" i="9"/>
  <c r="P1230" i="9"/>
  <c r="P1231" i="9"/>
  <c r="P1232" i="9"/>
  <c r="P1233" i="9"/>
  <c r="P1234" i="9"/>
  <c r="P1235" i="9"/>
  <c r="P1236" i="9"/>
  <c r="P1237" i="9"/>
  <c r="P1238" i="9"/>
  <c r="P1239" i="9"/>
  <c r="P1240" i="9"/>
  <c r="P1241" i="9"/>
  <c r="P1242" i="9"/>
  <c r="P1243" i="9"/>
  <c r="P1244" i="9"/>
  <c r="P1245" i="9"/>
  <c r="P1246" i="9"/>
  <c r="P1247" i="9"/>
  <c r="P1248" i="9"/>
  <c r="P1249" i="9"/>
  <c r="P1250" i="9"/>
  <c r="P1251" i="9"/>
  <c r="P1252" i="9"/>
  <c r="P1253" i="9"/>
  <c r="P1254" i="9"/>
  <c r="P1255" i="9"/>
  <c r="P1256" i="9"/>
  <c r="P1257" i="9"/>
  <c r="P1258" i="9"/>
  <c r="P1259" i="9"/>
  <c r="P1260" i="9"/>
  <c r="P1261" i="9"/>
  <c r="P1262" i="9"/>
  <c r="P1263" i="9"/>
  <c r="P1264" i="9"/>
  <c r="P1265" i="9"/>
  <c r="P1266" i="9"/>
  <c r="P1267" i="9"/>
  <c r="P1268" i="9"/>
  <c r="P1269" i="9"/>
  <c r="P1270" i="9"/>
  <c r="P1271" i="9"/>
  <c r="P1272" i="9"/>
  <c r="P1273" i="9"/>
  <c r="P1274" i="9"/>
  <c r="P1275" i="9"/>
  <c r="P1276" i="9"/>
  <c r="P1277" i="9"/>
  <c r="P1278" i="9"/>
  <c r="P1279" i="9"/>
  <c r="P1280" i="9"/>
  <c r="P1281" i="9"/>
  <c r="P1282" i="9"/>
  <c r="P1283" i="9"/>
  <c r="P1284" i="9"/>
  <c r="P1285" i="9"/>
  <c r="P1286" i="9"/>
  <c r="P1287" i="9"/>
  <c r="P1288" i="9"/>
  <c r="P1289" i="9"/>
  <c r="P1290" i="9"/>
  <c r="P1291" i="9"/>
  <c r="P1292" i="9"/>
  <c r="P1293" i="9"/>
  <c r="P1294" i="9"/>
  <c r="P1295" i="9"/>
  <c r="P1296" i="9"/>
  <c r="P1297" i="9"/>
  <c r="P1298" i="9"/>
  <c r="P1299" i="9"/>
  <c r="P1300" i="9"/>
  <c r="P1301" i="9"/>
  <c r="P1302" i="9"/>
  <c r="P1303" i="9"/>
  <c r="P1304" i="9"/>
  <c r="P1305" i="9"/>
  <c r="P1306" i="9"/>
  <c r="P1307" i="9"/>
  <c r="P1308" i="9"/>
  <c r="P1309" i="9"/>
  <c r="P1310" i="9"/>
  <c r="P1311" i="9"/>
  <c r="P1312" i="9"/>
  <c r="P1313" i="9"/>
  <c r="P1314" i="9"/>
  <c r="P1315" i="9"/>
  <c r="P1316" i="9"/>
  <c r="P1317" i="9"/>
  <c r="P1318" i="9"/>
  <c r="P1319" i="9"/>
  <c r="P1320" i="9"/>
  <c r="P1321" i="9"/>
  <c r="P1322" i="9"/>
  <c r="P1323" i="9"/>
  <c r="P1324" i="9"/>
  <c r="P1325" i="9"/>
  <c r="P1326" i="9"/>
  <c r="P1327" i="9"/>
  <c r="P1328" i="9"/>
  <c r="P1329" i="9"/>
  <c r="P1330" i="9"/>
  <c r="P1331" i="9"/>
  <c r="P1332" i="9"/>
  <c r="P1333" i="9"/>
  <c r="P1334" i="9"/>
  <c r="P1335" i="9"/>
  <c r="P1336" i="9"/>
  <c r="P1337" i="9"/>
  <c r="P1338" i="9"/>
  <c r="P1339" i="9"/>
  <c r="P1340" i="9"/>
  <c r="P1341" i="9"/>
  <c r="P1342" i="9"/>
  <c r="P1343" i="9"/>
  <c r="P1344" i="9"/>
  <c r="P1345" i="9"/>
  <c r="P1346" i="9"/>
  <c r="P1347" i="9"/>
  <c r="P1348" i="9"/>
  <c r="P1349" i="9"/>
  <c r="P1350" i="9"/>
  <c r="P1351" i="9"/>
  <c r="P1352" i="9"/>
  <c r="P1353" i="9"/>
  <c r="P1354" i="9"/>
  <c r="P1355" i="9"/>
  <c r="P1356" i="9"/>
  <c r="P1357" i="9"/>
  <c r="P1358" i="9"/>
  <c r="P1359" i="9"/>
  <c r="P1360" i="9"/>
  <c r="P1361" i="9"/>
  <c r="P1362" i="9"/>
  <c r="P1363" i="9"/>
  <c r="P1364" i="9"/>
  <c r="P1365" i="9"/>
  <c r="P1366" i="9"/>
  <c r="P1367" i="9"/>
  <c r="P1368" i="9"/>
  <c r="P1369" i="9"/>
  <c r="P1370" i="9"/>
  <c r="P1371" i="9"/>
  <c r="P1372" i="9"/>
  <c r="P1373" i="9"/>
  <c r="P1374" i="9"/>
  <c r="P1375" i="9"/>
  <c r="P1376" i="9"/>
  <c r="P1377" i="9"/>
  <c r="P1378" i="9"/>
  <c r="P1379" i="9"/>
  <c r="P1380" i="9"/>
  <c r="P1381" i="9"/>
  <c r="P1382" i="9"/>
  <c r="P1383" i="9"/>
  <c r="P1384" i="9"/>
  <c r="P1385" i="9"/>
  <c r="P1386" i="9"/>
  <c r="P1387" i="9"/>
  <c r="P1388" i="9"/>
  <c r="P1389" i="9"/>
  <c r="P1390" i="9"/>
  <c r="P1391" i="9"/>
  <c r="P1392" i="9"/>
  <c r="P1393" i="9"/>
  <c r="P1394" i="9"/>
  <c r="P1395" i="9"/>
  <c r="P1396" i="9"/>
  <c r="P1397" i="9"/>
  <c r="P1398" i="9"/>
  <c r="P1399" i="9"/>
  <c r="P1400" i="9"/>
  <c r="P1401" i="9"/>
  <c r="P1402" i="9"/>
  <c r="P1403" i="9"/>
  <c r="P1404" i="9"/>
  <c r="P1405" i="9"/>
  <c r="P1406" i="9"/>
  <c r="P1407" i="9"/>
  <c r="P1408" i="9"/>
  <c r="P1409" i="9"/>
  <c r="P1410" i="9"/>
  <c r="P1411" i="9"/>
  <c r="P1412" i="9"/>
  <c r="P1413" i="9"/>
  <c r="P1414" i="9"/>
  <c r="P1415" i="9"/>
  <c r="P1416" i="9"/>
  <c r="P1417" i="9"/>
  <c r="P1418" i="9"/>
  <c r="P1419" i="9"/>
  <c r="P1420" i="9"/>
  <c r="P1421" i="9"/>
  <c r="P1422" i="9"/>
  <c r="P1423" i="9"/>
  <c r="P1424" i="9"/>
  <c r="P1425" i="9"/>
  <c r="P1426" i="9"/>
  <c r="P1427" i="9"/>
  <c r="P1428" i="9"/>
  <c r="P1429" i="9"/>
  <c r="P1430" i="9"/>
  <c r="P1431" i="9"/>
  <c r="P1432" i="9"/>
  <c r="P1433" i="9"/>
  <c r="P1434" i="9"/>
  <c r="P1435" i="9"/>
  <c r="P1436" i="9"/>
  <c r="P1437" i="9"/>
  <c r="P1438" i="9"/>
  <c r="P1439" i="9"/>
  <c r="P1440" i="9"/>
  <c r="P1441" i="9"/>
  <c r="P1442" i="9"/>
  <c r="P1443" i="9"/>
  <c r="P1444" i="9"/>
  <c r="P1445" i="9"/>
  <c r="P1446" i="9"/>
  <c r="P1447" i="9"/>
  <c r="P1448" i="9"/>
  <c r="P1449" i="9"/>
  <c r="P1450" i="9"/>
  <c r="P1451" i="9"/>
  <c r="P1452" i="9"/>
  <c r="P1453" i="9"/>
  <c r="P1454" i="9"/>
  <c r="P1455" i="9"/>
  <c r="P1456" i="9"/>
  <c r="P1457" i="9"/>
  <c r="P1458" i="9"/>
  <c r="P1459" i="9"/>
  <c r="P1460" i="9"/>
  <c r="P1461" i="9"/>
  <c r="P1462" i="9"/>
  <c r="P1463" i="9"/>
  <c r="P1464" i="9"/>
  <c r="P1465" i="9"/>
  <c r="P1466" i="9"/>
  <c r="P1467" i="9"/>
  <c r="P1468" i="9"/>
  <c r="P1469" i="9"/>
  <c r="P1470" i="9"/>
  <c r="P1471" i="9"/>
  <c r="P1472" i="9"/>
  <c r="P1473" i="9"/>
  <c r="P1474" i="9"/>
  <c r="P1475" i="9"/>
  <c r="P1476" i="9"/>
  <c r="P1477" i="9"/>
  <c r="P1478" i="9"/>
  <c r="P1479" i="9"/>
  <c r="P1480" i="9"/>
  <c r="P1481" i="9"/>
  <c r="P1482" i="9"/>
  <c r="P1483" i="9"/>
  <c r="P1484" i="9"/>
  <c r="P1485" i="9"/>
  <c r="P1486" i="9"/>
  <c r="P1487" i="9"/>
  <c r="P1488" i="9"/>
  <c r="P1489" i="9"/>
  <c r="P1490" i="9"/>
  <c r="P1491" i="9"/>
  <c r="P1492" i="9"/>
  <c r="P1493" i="9"/>
  <c r="P1494" i="9"/>
  <c r="P1495" i="9"/>
  <c r="P1496" i="9"/>
  <c r="P1497" i="9"/>
  <c r="P1498" i="9"/>
  <c r="P1499" i="9"/>
  <c r="P1500" i="9"/>
  <c r="P1501" i="9"/>
  <c r="P1502" i="9"/>
  <c r="P1503" i="9"/>
  <c r="P1504" i="9"/>
  <c r="P1505" i="9"/>
  <c r="P1506" i="9"/>
  <c r="P1507" i="9"/>
  <c r="P1508" i="9"/>
  <c r="P1509" i="9"/>
  <c r="P1510" i="9"/>
  <c r="P1511" i="9"/>
  <c r="P1512" i="9"/>
  <c r="P1513" i="9"/>
  <c r="P1514" i="9"/>
  <c r="P1515" i="9"/>
  <c r="P1516" i="9"/>
  <c r="P1517" i="9"/>
  <c r="P1518" i="9"/>
  <c r="P1519" i="9"/>
  <c r="P1520" i="9"/>
  <c r="P1521" i="9"/>
  <c r="P1522" i="9"/>
  <c r="P1523" i="9"/>
  <c r="P1524" i="9"/>
  <c r="P1525" i="9"/>
  <c r="P1526" i="9"/>
  <c r="P1527" i="9"/>
  <c r="P1528" i="9"/>
  <c r="P1529" i="9"/>
  <c r="P1530" i="9"/>
  <c r="P1531" i="9"/>
  <c r="P1532" i="9"/>
  <c r="P1533" i="9"/>
  <c r="P1534" i="9"/>
  <c r="P1535" i="9"/>
  <c r="P1536" i="9"/>
  <c r="P1537" i="9"/>
  <c r="P1538" i="9"/>
  <c r="P1539" i="9"/>
  <c r="P1540" i="9"/>
  <c r="P1541" i="9"/>
  <c r="P1542" i="9"/>
  <c r="P1543" i="9"/>
  <c r="P1544" i="9"/>
  <c r="P1545" i="9"/>
  <c r="P1546" i="9"/>
  <c r="P1547" i="9"/>
  <c r="P1548" i="9"/>
  <c r="P1549" i="9"/>
  <c r="P1550" i="9"/>
  <c r="P1551" i="9"/>
  <c r="P1552" i="9"/>
  <c r="P1553" i="9"/>
  <c r="P1554" i="9"/>
  <c r="P1555" i="9"/>
  <c r="P1556" i="9"/>
  <c r="P1557" i="9"/>
  <c r="P1558" i="9"/>
  <c r="P1559" i="9"/>
  <c r="P1560" i="9"/>
  <c r="P1561" i="9"/>
  <c r="P1562" i="9"/>
  <c r="P1563" i="9"/>
  <c r="P1564" i="9"/>
  <c r="P1565" i="9"/>
  <c r="P1566" i="9"/>
  <c r="P1567" i="9"/>
  <c r="P1568" i="9"/>
  <c r="P1569" i="9"/>
  <c r="P1570" i="9"/>
  <c r="P1571" i="9"/>
  <c r="P1572" i="9"/>
  <c r="P1573" i="9"/>
  <c r="P1574" i="9"/>
  <c r="P1575" i="9"/>
  <c r="P1576" i="9"/>
  <c r="P1577" i="9"/>
  <c r="P1578" i="9"/>
  <c r="P1579" i="9"/>
  <c r="P1580" i="9"/>
  <c r="P1581" i="9"/>
  <c r="P1582" i="9"/>
  <c r="P1583" i="9"/>
  <c r="P1584" i="9"/>
  <c r="P1585" i="9"/>
  <c r="P1586" i="9"/>
  <c r="P1587" i="9"/>
  <c r="P1588" i="9"/>
  <c r="P1589" i="9"/>
  <c r="P1590" i="9"/>
  <c r="P1591" i="9"/>
  <c r="P1592" i="9"/>
  <c r="P1593" i="9"/>
  <c r="P1594" i="9"/>
  <c r="P1595" i="9"/>
  <c r="P1596" i="9"/>
  <c r="P1597" i="9"/>
  <c r="P1598" i="9"/>
  <c r="P1599" i="9"/>
  <c r="P1600" i="9"/>
  <c r="P1601" i="9"/>
  <c r="P1602" i="9"/>
  <c r="P1603" i="9"/>
  <c r="P1604" i="9"/>
  <c r="P1605" i="9"/>
  <c r="P1606" i="9"/>
  <c r="P1607" i="9"/>
  <c r="P1608" i="9"/>
  <c r="P1609" i="9"/>
  <c r="P1610" i="9"/>
  <c r="P1611" i="9"/>
  <c r="P1612" i="9"/>
  <c r="P1613" i="9"/>
  <c r="P1614" i="9"/>
  <c r="P1615" i="9"/>
  <c r="P1616" i="9"/>
  <c r="P1617" i="9"/>
  <c r="P1618" i="9"/>
  <c r="P1619" i="9"/>
  <c r="P1620" i="9"/>
  <c r="P1621" i="9"/>
  <c r="P1622" i="9"/>
  <c r="P1623" i="9"/>
  <c r="P1624" i="9"/>
  <c r="P1625" i="9"/>
  <c r="P1626" i="9"/>
  <c r="P1627" i="9"/>
  <c r="P1628" i="9"/>
  <c r="P1629" i="9"/>
  <c r="P1630" i="9"/>
  <c r="P1631" i="9"/>
  <c r="P1632" i="9"/>
  <c r="P1633" i="9"/>
  <c r="P1634" i="9"/>
  <c r="P1635" i="9"/>
  <c r="P1636" i="9"/>
  <c r="P1637" i="9"/>
  <c r="P1638" i="9"/>
  <c r="P1639" i="9"/>
  <c r="P1640" i="9"/>
  <c r="P1641" i="9"/>
  <c r="P1642" i="9"/>
  <c r="P1643" i="9"/>
  <c r="P1644" i="9"/>
  <c r="P1645" i="9"/>
  <c r="P1646" i="9"/>
  <c r="P1647" i="9"/>
  <c r="P1648" i="9"/>
  <c r="P1649" i="9"/>
  <c r="P1650" i="9"/>
  <c r="P1651" i="9"/>
  <c r="P1652" i="9"/>
  <c r="P1653" i="9"/>
  <c r="P1654" i="9"/>
  <c r="P1655" i="9"/>
  <c r="P1656" i="9"/>
  <c r="P1657" i="9"/>
  <c r="P1658" i="9"/>
  <c r="P1659" i="9"/>
  <c r="P1660" i="9"/>
  <c r="P1661" i="9"/>
  <c r="P1662" i="9"/>
  <c r="P1663" i="9"/>
  <c r="P1664" i="9"/>
  <c r="P1665" i="9"/>
  <c r="P3" i="9"/>
  <c r="P2" i="9"/>
  <c r="AJ1639" i="1"/>
  <c r="AK1639" i="1" s="1"/>
  <c r="AJ1647" i="1"/>
  <c r="AK1647" i="1" s="1"/>
  <c r="AI5" i="1"/>
  <c r="AJ5" i="1" s="1"/>
  <c r="AK5" i="1" s="1"/>
  <c r="AI6" i="1"/>
  <c r="AJ6" i="1" s="1"/>
  <c r="AK6" i="1" s="1"/>
  <c r="AI7" i="1"/>
  <c r="AJ7" i="1" s="1"/>
  <c r="AK7" i="1" s="1"/>
  <c r="AI8" i="1"/>
  <c r="AJ8" i="1" s="1"/>
  <c r="AK8" i="1" s="1"/>
  <c r="AI9" i="1"/>
  <c r="AJ9" i="1" s="1"/>
  <c r="AK9" i="1" s="1"/>
  <c r="AI10" i="1"/>
  <c r="AJ10" i="1" s="1"/>
  <c r="AK10" i="1" s="1"/>
  <c r="AI11" i="1"/>
  <c r="AJ11" i="1" s="1"/>
  <c r="AK11" i="1" s="1"/>
  <c r="AI12" i="1"/>
  <c r="AJ12" i="1" s="1"/>
  <c r="AK12" i="1" s="1"/>
  <c r="AI13" i="1"/>
  <c r="AJ13" i="1" s="1"/>
  <c r="AK13" i="1" s="1"/>
  <c r="AI14" i="1"/>
  <c r="AJ14" i="1" s="1"/>
  <c r="AK14" i="1" s="1"/>
  <c r="AI15" i="1"/>
  <c r="AJ15" i="1" s="1"/>
  <c r="AK15" i="1" s="1"/>
  <c r="AI16" i="1"/>
  <c r="AJ16" i="1" s="1"/>
  <c r="AK16" i="1" s="1"/>
  <c r="AI17" i="1"/>
  <c r="AJ17" i="1" s="1"/>
  <c r="AK17" i="1" s="1"/>
  <c r="AI18" i="1"/>
  <c r="AJ18" i="1" s="1"/>
  <c r="AK18" i="1" s="1"/>
  <c r="AI19" i="1"/>
  <c r="AJ19" i="1" s="1"/>
  <c r="AK19" i="1" s="1"/>
  <c r="AI20" i="1"/>
  <c r="AJ20" i="1" s="1"/>
  <c r="AK20" i="1" s="1"/>
  <c r="AI21" i="1"/>
  <c r="AJ21" i="1" s="1"/>
  <c r="AK21" i="1" s="1"/>
  <c r="AI22" i="1"/>
  <c r="AJ22" i="1" s="1"/>
  <c r="AK22" i="1" s="1"/>
  <c r="AI23" i="1"/>
  <c r="AJ23" i="1" s="1"/>
  <c r="AK23" i="1" s="1"/>
  <c r="AI24" i="1"/>
  <c r="AJ24" i="1" s="1"/>
  <c r="AK24" i="1" s="1"/>
  <c r="AI25" i="1"/>
  <c r="AJ25" i="1" s="1"/>
  <c r="AK25" i="1" s="1"/>
  <c r="AI26" i="1"/>
  <c r="AJ26" i="1" s="1"/>
  <c r="AK26" i="1" s="1"/>
  <c r="AI27" i="1"/>
  <c r="AJ27" i="1" s="1"/>
  <c r="AK27" i="1" s="1"/>
  <c r="AI28" i="1"/>
  <c r="AJ28" i="1" s="1"/>
  <c r="AK28" i="1" s="1"/>
  <c r="AI29" i="1"/>
  <c r="AJ29" i="1" s="1"/>
  <c r="AK29" i="1" s="1"/>
  <c r="AI30" i="1"/>
  <c r="AJ30" i="1" s="1"/>
  <c r="AK30" i="1" s="1"/>
  <c r="AI31" i="1"/>
  <c r="AJ31" i="1" s="1"/>
  <c r="AK31" i="1" s="1"/>
  <c r="AI32" i="1"/>
  <c r="AJ32" i="1" s="1"/>
  <c r="AK32" i="1" s="1"/>
  <c r="AI33" i="1"/>
  <c r="AJ33" i="1" s="1"/>
  <c r="AK33" i="1" s="1"/>
  <c r="AI34" i="1"/>
  <c r="AJ34" i="1" s="1"/>
  <c r="AK34" i="1" s="1"/>
  <c r="AI35" i="1"/>
  <c r="AJ35" i="1" s="1"/>
  <c r="AK35" i="1" s="1"/>
  <c r="AI36" i="1"/>
  <c r="AJ36" i="1" s="1"/>
  <c r="AK36" i="1" s="1"/>
  <c r="AI37" i="1"/>
  <c r="AJ37" i="1" s="1"/>
  <c r="AK37" i="1" s="1"/>
  <c r="AI38" i="1"/>
  <c r="AJ38" i="1" s="1"/>
  <c r="AK38" i="1" s="1"/>
  <c r="AI39" i="1"/>
  <c r="AJ39" i="1" s="1"/>
  <c r="AK39" i="1" s="1"/>
  <c r="AI40" i="1"/>
  <c r="AJ40" i="1" s="1"/>
  <c r="AK40" i="1" s="1"/>
  <c r="AI41" i="1"/>
  <c r="AJ41" i="1" s="1"/>
  <c r="AK41" i="1" s="1"/>
  <c r="AI42" i="1"/>
  <c r="AJ42" i="1" s="1"/>
  <c r="AK42" i="1" s="1"/>
  <c r="AI43" i="1"/>
  <c r="AJ43" i="1" s="1"/>
  <c r="AK43" i="1" s="1"/>
  <c r="AI44" i="1"/>
  <c r="AJ44" i="1" s="1"/>
  <c r="AK44" i="1" s="1"/>
  <c r="AI45" i="1"/>
  <c r="AJ45" i="1" s="1"/>
  <c r="AK45" i="1" s="1"/>
  <c r="AI46" i="1"/>
  <c r="AJ46" i="1" s="1"/>
  <c r="AK46" i="1" s="1"/>
  <c r="AI47" i="1"/>
  <c r="AJ47" i="1" s="1"/>
  <c r="AK47" i="1" s="1"/>
  <c r="AI48" i="1"/>
  <c r="AJ48" i="1" s="1"/>
  <c r="AK48" i="1" s="1"/>
  <c r="AI49" i="1"/>
  <c r="AJ49" i="1" s="1"/>
  <c r="AK49" i="1" s="1"/>
  <c r="AI50" i="1"/>
  <c r="AJ50" i="1" s="1"/>
  <c r="AK50" i="1" s="1"/>
  <c r="AI51" i="1"/>
  <c r="AJ51" i="1" s="1"/>
  <c r="AK51" i="1" s="1"/>
  <c r="AI52" i="1"/>
  <c r="AJ52" i="1" s="1"/>
  <c r="AK52" i="1" s="1"/>
  <c r="AI53" i="1"/>
  <c r="AJ53" i="1" s="1"/>
  <c r="AK53" i="1" s="1"/>
  <c r="AI54" i="1"/>
  <c r="AJ54" i="1" s="1"/>
  <c r="AK54" i="1" s="1"/>
  <c r="AI55" i="1"/>
  <c r="AJ55" i="1" s="1"/>
  <c r="AK55" i="1" s="1"/>
  <c r="AI56" i="1"/>
  <c r="AJ56" i="1" s="1"/>
  <c r="AK56" i="1" s="1"/>
  <c r="AI57" i="1"/>
  <c r="AJ57" i="1" s="1"/>
  <c r="AK57" i="1" s="1"/>
  <c r="AI58" i="1"/>
  <c r="AJ58" i="1" s="1"/>
  <c r="AK58" i="1" s="1"/>
  <c r="AI59" i="1"/>
  <c r="AJ59" i="1" s="1"/>
  <c r="AK59" i="1" s="1"/>
  <c r="AI60" i="1"/>
  <c r="AJ60" i="1" s="1"/>
  <c r="AK60" i="1" s="1"/>
  <c r="AI61" i="1"/>
  <c r="AJ61" i="1" s="1"/>
  <c r="AK61" i="1" s="1"/>
  <c r="AI62" i="1"/>
  <c r="AJ62" i="1" s="1"/>
  <c r="AK62" i="1" s="1"/>
  <c r="AI63" i="1"/>
  <c r="AJ63" i="1" s="1"/>
  <c r="AK63" i="1" s="1"/>
  <c r="AI64" i="1"/>
  <c r="AJ64" i="1" s="1"/>
  <c r="AK64" i="1" s="1"/>
  <c r="AI65" i="1"/>
  <c r="AJ65" i="1" s="1"/>
  <c r="AK65" i="1" s="1"/>
  <c r="AJ66" i="1"/>
  <c r="AI67" i="1"/>
  <c r="AJ67" i="1" s="1"/>
  <c r="AK67" i="1" s="1"/>
  <c r="AI68" i="1"/>
  <c r="AJ68" i="1" s="1"/>
  <c r="AK68" i="1" s="1"/>
  <c r="AI69" i="1"/>
  <c r="AJ69" i="1" s="1"/>
  <c r="AK69" i="1" s="1"/>
  <c r="AI70" i="1"/>
  <c r="AJ70" i="1" s="1"/>
  <c r="AK70" i="1" s="1"/>
  <c r="AI71" i="1"/>
  <c r="AJ71" i="1" s="1"/>
  <c r="AK71" i="1" s="1"/>
  <c r="AI72" i="1"/>
  <c r="AJ72" i="1" s="1"/>
  <c r="AK72" i="1" s="1"/>
  <c r="AI73" i="1"/>
  <c r="AJ73" i="1" s="1"/>
  <c r="AK73" i="1" s="1"/>
  <c r="AI74" i="1"/>
  <c r="AJ74" i="1" s="1"/>
  <c r="AK74" i="1" s="1"/>
  <c r="AI75" i="1"/>
  <c r="AJ75" i="1" s="1"/>
  <c r="AK75" i="1" s="1"/>
  <c r="AI76" i="1"/>
  <c r="AJ76" i="1" s="1"/>
  <c r="AK76" i="1" s="1"/>
  <c r="AI77" i="1"/>
  <c r="AJ77" i="1" s="1"/>
  <c r="AK77" i="1" s="1"/>
  <c r="AI78" i="1"/>
  <c r="AJ78" i="1" s="1"/>
  <c r="AK78" i="1" s="1"/>
  <c r="AI79" i="1"/>
  <c r="AJ79" i="1" s="1"/>
  <c r="AK79" i="1" s="1"/>
  <c r="AI80" i="1"/>
  <c r="AJ80" i="1" s="1"/>
  <c r="AK80" i="1" s="1"/>
  <c r="AI81" i="1"/>
  <c r="AJ81" i="1" s="1"/>
  <c r="AK81" i="1" s="1"/>
  <c r="AI82" i="1"/>
  <c r="AJ82" i="1" s="1"/>
  <c r="AK82" i="1" s="1"/>
  <c r="AI83" i="1"/>
  <c r="AJ83" i="1" s="1"/>
  <c r="AK83" i="1" s="1"/>
  <c r="AI84" i="1"/>
  <c r="AJ84" i="1" s="1"/>
  <c r="AK84" i="1" s="1"/>
  <c r="AI85" i="1"/>
  <c r="AJ85" i="1" s="1"/>
  <c r="AK85" i="1" s="1"/>
  <c r="AI86" i="1"/>
  <c r="AJ86" i="1" s="1"/>
  <c r="AK86" i="1" s="1"/>
  <c r="AI87" i="1"/>
  <c r="AJ87" i="1" s="1"/>
  <c r="AK87" i="1" s="1"/>
  <c r="AI88" i="1"/>
  <c r="AJ88" i="1" s="1"/>
  <c r="AK88" i="1" s="1"/>
  <c r="AI89" i="1"/>
  <c r="AJ89" i="1" s="1"/>
  <c r="AK89" i="1" s="1"/>
  <c r="AI90" i="1"/>
  <c r="AJ90" i="1" s="1"/>
  <c r="AK90" i="1" s="1"/>
  <c r="AI91" i="1"/>
  <c r="AJ91" i="1" s="1"/>
  <c r="AK91" i="1" s="1"/>
  <c r="AI92" i="1"/>
  <c r="AJ92" i="1" s="1"/>
  <c r="AK92" i="1" s="1"/>
  <c r="AI93" i="1"/>
  <c r="AJ93" i="1" s="1"/>
  <c r="AK93" i="1" s="1"/>
  <c r="AI94" i="1"/>
  <c r="AJ94" i="1" s="1"/>
  <c r="AK94" i="1" s="1"/>
  <c r="AI95" i="1"/>
  <c r="AJ95" i="1" s="1"/>
  <c r="AK95" i="1" s="1"/>
  <c r="AI96" i="1"/>
  <c r="AJ96" i="1" s="1"/>
  <c r="AK96" i="1" s="1"/>
  <c r="AI97" i="1"/>
  <c r="AJ97" i="1" s="1"/>
  <c r="AK97" i="1" s="1"/>
  <c r="AI98" i="1"/>
  <c r="AJ98" i="1" s="1"/>
  <c r="AK98" i="1" s="1"/>
  <c r="AI99" i="1"/>
  <c r="AJ99" i="1" s="1"/>
  <c r="AK99" i="1" s="1"/>
  <c r="AI100" i="1"/>
  <c r="AJ100" i="1" s="1"/>
  <c r="AK100" i="1" s="1"/>
  <c r="AI101" i="1"/>
  <c r="AJ101" i="1" s="1"/>
  <c r="AK101" i="1" s="1"/>
  <c r="AI102" i="1"/>
  <c r="AJ102" i="1" s="1"/>
  <c r="AK102" i="1" s="1"/>
  <c r="AJ103" i="1"/>
  <c r="AK103" i="1" s="1"/>
  <c r="AJ104" i="1"/>
  <c r="AK104" i="1" s="1"/>
  <c r="AI105" i="1"/>
  <c r="AJ105" i="1" s="1"/>
  <c r="AK105" i="1" s="1"/>
  <c r="AI106" i="1"/>
  <c r="AJ106" i="1" s="1"/>
  <c r="AK106" i="1" s="1"/>
  <c r="AI107" i="1"/>
  <c r="AJ107" i="1" s="1"/>
  <c r="AK107" i="1" s="1"/>
  <c r="AI108" i="1"/>
  <c r="AJ108" i="1" s="1"/>
  <c r="AK108" i="1" s="1"/>
  <c r="AI109" i="1"/>
  <c r="AJ109" i="1" s="1"/>
  <c r="AK109" i="1" s="1"/>
  <c r="AI110" i="1"/>
  <c r="AJ110" i="1" s="1"/>
  <c r="AK110" i="1" s="1"/>
  <c r="AI111" i="1"/>
  <c r="AJ111" i="1" s="1"/>
  <c r="AK111" i="1" s="1"/>
  <c r="AI112" i="1"/>
  <c r="AJ112" i="1" s="1"/>
  <c r="AK112" i="1" s="1"/>
  <c r="AI113" i="1"/>
  <c r="AJ113" i="1" s="1"/>
  <c r="AK113" i="1" s="1"/>
  <c r="AI114" i="1"/>
  <c r="AJ114" i="1" s="1"/>
  <c r="AK114" i="1" s="1"/>
  <c r="AI115" i="1"/>
  <c r="AJ115" i="1" s="1"/>
  <c r="AK115" i="1" s="1"/>
  <c r="AI116" i="1"/>
  <c r="AJ116" i="1" s="1"/>
  <c r="AK116" i="1" s="1"/>
  <c r="AI117" i="1"/>
  <c r="AJ117" i="1" s="1"/>
  <c r="AK117" i="1" s="1"/>
  <c r="AI118" i="1"/>
  <c r="AJ118" i="1" s="1"/>
  <c r="AK118" i="1" s="1"/>
  <c r="AI119" i="1"/>
  <c r="AJ119" i="1" s="1"/>
  <c r="AK119" i="1" s="1"/>
  <c r="AI120" i="1"/>
  <c r="AJ120" i="1" s="1"/>
  <c r="AK120" i="1" s="1"/>
  <c r="AI121" i="1"/>
  <c r="AJ121" i="1" s="1"/>
  <c r="AK121" i="1" s="1"/>
  <c r="AJ122" i="1"/>
  <c r="AK122" i="1" s="1"/>
  <c r="AJ123" i="1"/>
  <c r="AK123" i="1" s="1"/>
  <c r="AI124" i="1"/>
  <c r="AJ124" i="1" s="1"/>
  <c r="AK124" i="1" s="1"/>
  <c r="AI125" i="1"/>
  <c r="AJ125" i="1" s="1"/>
  <c r="AK125" i="1" s="1"/>
  <c r="AI126" i="1"/>
  <c r="AJ126" i="1" s="1"/>
  <c r="AK126" i="1" s="1"/>
  <c r="AI127" i="1"/>
  <c r="AJ127" i="1" s="1"/>
  <c r="AK127" i="1" s="1"/>
  <c r="AI128" i="1"/>
  <c r="AJ128" i="1" s="1"/>
  <c r="AK128" i="1" s="1"/>
  <c r="AI129" i="1"/>
  <c r="AJ129" i="1" s="1"/>
  <c r="AK129" i="1" s="1"/>
  <c r="AI130" i="1"/>
  <c r="AJ130" i="1" s="1"/>
  <c r="AK130" i="1" s="1"/>
  <c r="AI131" i="1"/>
  <c r="AJ131" i="1" s="1"/>
  <c r="AK131" i="1" s="1"/>
  <c r="AI132" i="1"/>
  <c r="AJ132" i="1" s="1"/>
  <c r="AK132" i="1" s="1"/>
  <c r="AI133" i="1"/>
  <c r="AJ133" i="1" s="1"/>
  <c r="AK133" i="1" s="1"/>
  <c r="AI134" i="1"/>
  <c r="AJ134" i="1" s="1"/>
  <c r="AK134" i="1" s="1"/>
  <c r="AI135" i="1"/>
  <c r="AJ135" i="1" s="1"/>
  <c r="AK135" i="1" s="1"/>
  <c r="AI136" i="1"/>
  <c r="AJ136" i="1" s="1"/>
  <c r="AK136" i="1" s="1"/>
  <c r="AI137" i="1"/>
  <c r="AJ137" i="1" s="1"/>
  <c r="AK137" i="1" s="1"/>
  <c r="AI138" i="1"/>
  <c r="AJ138" i="1" s="1"/>
  <c r="AK138" i="1" s="1"/>
  <c r="AI139" i="1"/>
  <c r="AJ139" i="1" s="1"/>
  <c r="AK139" i="1" s="1"/>
  <c r="AI140" i="1"/>
  <c r="AJ140" i="1" s="1"/>
  <c r="AK140" i="1" s="1"/>
  <c r="AI141" i="1"/>
  <c r="AJ141" i="1" s="1"/>
  <c r="AK141" i="1" s="1"/>
  <c r="AI142" i="1"/>
  <c r="AJ142" i="1" s="1"/>
  <c r="AK142" i="1" s="1"/>
  <c r="AI143" i="1"/>
  <c r="AJ143" i="1" s="1"/>
  <c r="AK143" i="1" s="1"/>
  <c r="AI144" i="1"/>
  <c r="AJ144" i="1" s="1"/>
  <c r="AK144" i="1" s="1"/>
  <c r="AI145" i="1"/>
  <c r="AJ145" i="1" s="1"/>
  <c r="AK145" i="1" s="1"/>
  <c r="AI146" i="1"/>
  <c r="AJ146" i="1" s="1"/>
  <c r="AK146" i="1" s="1"/>
  <c r="AI147" i="1"/>
  <c r="AJ147" i="1" s="1"/>
  <c r="AK147" i="1" s="1"/>
  <c r="AI148" i="1"/>
  <c r="AJ148" i="1" s="1"/>
  <c r="AK148" i="1" s="1"/>
  <c r="AI149" i="1"/>
  <c r="AJ149" i="1" s="1"/>
  <c r="AK149" i="1" s="1"/>
  <c r="AI150" i="1"/>
  <c r="AJ150" i="1" s="1"/>
  <c r="AK150" i="1" s="1"/>
  <c r="AI151" i="1"/>
  <c r="AJ151" i="1" s="1"/>
  <c r="AK151" i="1" s="1"/>
  <c r="AI152" i="1"/>
  <c r="AJ152" i="1" s="1"/>
  <c r="AK152" i="1" s="1"/>
  <c r="AI153" i="1"/>
  <c r="AJ153" i="1" s="1"/>
  <c r="AK153" i="1" s="1"/>
  <c r="AI154" i="1"/>
  <c r="AJ154" i="1" s="1"/>
  <c r="AK154" i="1" s="1"/>
  <c r="AI155" i="1"/>
  <c r="AJ155" i="1" s="1"/>
  <c r="AK155" i="1" s="1"/>
  <c r="AI156" i="1"/>
  <c r="AJ156" i="1" s="1"/>
  <c r="AK156" i="1" s="1"/>
  <c r="AI157" i="1"/>
  <c r="AJ157" i="1" s="1"/>
  <c r="AK157" i="1" s="1"/>
  <c r="AI158" i="1"/>
  <c r="AJ158" i="1" s="1"/>
  <c r="AK158" i="1" s="1"/>
  <c r="AI159" i="1"/>
  <c r="AJ159" i="1" s="1"/>
  <c r="AK159" i="1" s="1"/>
  <c r="AI160" i="1"/>
  <c r="AJ160" i="1" s="1"/>
  <c r="AK160" i="1" s="1"/>
  <c r="AI161" i="1"/>
  <c r="AJ161" i="1" s="1"/>
  <c r="AK161" i="1" s="1"/>
  <c r="AI162" i="1"/>
  <c r="AJ162" i="1" s="1"/>
  <c r="AK162" i="1" s="1"/>
  <c r="AI163" i="1"/>
  <c r="AJ163" i="1" s="1"/>
  <c r="AK163" i="1" s="1"/>
  <c r="AI164" i="1"/>
  <c r="AJ164" i="1" s="1"/>
  <c r="AK164" i="1" s="1"/>
  <c r="AI165" i="1"/>
  <c r="AJ165" i="1" s="1"/>
  <c r="AK165" i="1" s="1"/>
  <c r="AI166" i="1"/>
  <c r="AJ166" i="1" s="1"/>
  <c r="AK166" i="1" s="1"/>
  <c r="AI167" i="1"/>
  <c r="AJ167" i="1" s="1"/>
  <c r="AK167" i="1" s="1"/>
  <c r="AI168" i="1"/>
  <c r="AJ168" i="1" s="1"/>
  <c r="AK168" i="1" s="1"/>
  <c r="AI169" i="1"/>
  <c r="AJ169" i="1" s="1"/>
  <c r="AK169" i="1" s="1"/>
  <c r="AI170" i="1"/>
  <c r="AJ170" i="1" s="1"/>
  <c r="AK170" i="1" s="1"/>
  <c r="AI171" i="1"/>
  <c r="AJ171" i="1" s="1"/>
  <c r="AK171" i="1" s="1"/>
  <c r="AI172" i="1"/>
  <c r="AJ172" i="1" s="1"/>
  <c r="AK172" i="1" s="1"/>
  <c r="AI173" i="1"/>
  <c r="AJ173" i="1" s="1"/>
  <c r="AK173" i="1" s="1"/>
  <c r="AI174" i="1"/>
  <c r="AJ174" i="1" s="1"/>
  <c r="AK174" i="1" s="1"/>
  <c r="AI175" i="1"/>
  <c r="AJ175" i="1" s="1"/>
  <c r="AK175" i="1" s="1"/>
  <c r="AI176" i="1"/>
  <c r="AJ176" i="1" s="1"/>
  <c r="AK176" i="1" s="1"/>
  <c r="AI177" i="1"/>
  <c r="AJ177" i="1" s="1"/>
  <c r="AK177" i="1" s="1"/>
  <c r="AI178" i="1"/>
  <c r="AJ178" i="1" s="1"/>
  <c r="AK178" i="1" s="1"/>
  <c r="AI179" i="1"/>
  <c r="AJ179" i="1" s="1"/>
  <c r="AK179" i="1" s="1"/>
  <c r="AI180" i="1"/>
  <c r="AJ180" i="1" s="1"/>
  <c r="AK180" i="1" s="1"/>
  <c r="AI181" i="1"/>
  <c r="AJ181" i="1" s="1"/>
  <c r="AK181" i="1" s="1"/>
  <c r="AI182" i="1"/>
  <c r="AJ182" i="1" s="1"/>
  <c r="AK182" i="1" s="1"/>
  <c r="AI183" i="1"/>
  <c r="AJ183" i="1" s="1"/>
  <c r="AK183" i="1" s="1"/>
  <c r="AI184" i="1"/>
  <c r="AJ184" i="1" s="1"/>
  <c r="AK184" i="1" s="1"/>
  <c r="AI185" i="1"/>
  <c r="AJ185" i="1" s="1"/>
  <c r="AK185" i="1" s="1"/>
  <c r="AI186" i="1"/>
  <c r="AJ186" i="1" s="1"/>
  <c r="AK186" i="1" s="1"/>
  <c r="AI187" i="1"/>
  <c r="AJ187" i="1" s="1"/>
  <c r="AK187" i="1" s="1"/>
  <c r="AI188" i="1"/>
  <c r="AJ188" i="1" s="1"/>
  <c r="AK188" i="1" s="1"/>
  <c r="AI189" i="1"/>
  <c r="AJ189" i="1" s="1"/>
  <c r="AK189" i="1" s="1"/>
  <c r="AI190" i="1"/>
  <c r="AJ190" i="1" s="1"/>
  <c r="AK190" i="1" s="1"/>
  <c r="AI191" i="1"/>
  <c r="AJ191" i="1" s="1"/>
  <c r="AK191" i="1" s="1"/>
  <c r="AI192" i="1"/>
  <c r="AJ192" i="1" s="1"/>
  <c r="AK192" i="1" s="1"/>
  <c r="AI193" i="1"/>
  <c r="AJ193" i="1" s="1"/>
  <c r="AK193" i="1" s="1"/>
  <c r="AI194" i="1"/>
  <c r="AJ194" i="1" s="1"/>
  <c r="AK194" i="1" s="1"/>
  <c r="AI195" i="1"/>
  <c r="AJ195" i="1" s="1"/>
  <c r="AK195" i="1" s="1"/>
  <c r="AI196" i="1"/>
  <c r="AJ196" i="1" s="1"/>
  <c r="AK196" i="1" s="1"/>
  <c r="AI197" i="1"/>
  <c r="AJ197" i="1" s="1"/>
  <c r="AK197" i="1" s="1"/>
  <c r="AI198" i="1"/>
  <c r="AJ198" i="1" s="1"/>
  <c r="AK198" i="1" s="1"/>
  <c r="AI199" i="1"/>
  <c r="AJ199" i="1" s="1"/>
  <c r="AK199" i="1" s="1"/>
  <c r="AI200" i="1"/>
  <c r="AJ200" i="1" s="1"/>
  <c r="AK200" i="1" s="1"/>
  <c r="AI201" i="1"/>
  <c r="AJ201" i="1" s="1"/>
  <c r="AK201" i="1" s="1"/>
  <c r="AI202" i="1"/>
  <c r="AJ202" i="1" s="1"/>
  <c r="AK202" i="1" s="1"/>
  <c r="AI203" i="1"/>
  <c r="AJ203" i="1" s="1"/>
  <c r="AK203" i="1" s="1"/>
  <c r="AI204" i="1"/>
  <c r="AJ204" i="1" s="1"/>
  <c r="AK204" i="1" s="1"/>
  <c r="AI205" i="1"/>
  <c r="AJ205" i="1" s="1"/>
  <c r="AK205" i="1" s="1"/>
  <c r="AI206" i="1"/>
  <c r="AJ206" i="1" s="1"/>
  <c r="AK206" i="1" s="1"/>
  <c r="AI207" i="1"/>
  <c r="AJ207" i="1" s="1"/>
  <c r="AK207" i="1" s="1"/>
  <c r="AI208" i="1"/>
  <c r="AJ208" i="1" s="1"/>
  <c r="AK208" i="1" s="1"/>
  <c r="AI209" i="1"/>
  <c r="AJ209" i="1" s="1"/>
  <c r="AK209" i="1" s="1"/>
  <c r="AI210" i="1"/>
  <c r="AJ210" i="1" s="1"/>
  <c r="AK210" i="1" s="1"/>
  <c r="AI211" i="1"/>
  <c r="AJ211" i="1" s="1"/>
  <c r="AK211" i="1" s="1"/>
  <c r="AI212" i="1"/>
  <c r="AJ212" i="1" s="1"/>
  <c r="AK212" i="1" s="1"/>
  <c r="AI213" i="1"/>
  <c r="AJ213" i="1" s="1"/>
  <c r="AK213" i="1" s="1"/>
  <c r="AI214" i="1"/>
  <c r="AJ214" i="1" s="1"/>
  <c r="AK214" i="1" s="1"/>
  <c r="AI215" i="1"/>
  <c r="AJ215" i="1" s="1"/>
  <c r="AK215" i="1" s="1"/>
  <c r="AI216" i="1"/>
  <c r="AJ216" i="1" s="1"/>
  <c r="AK216" i="1" s="1"/>
  <c r="AI217" i="1"/>
  <c r="AJ217" i="1" s="1"/>
  <c r="AK217" i="1" s="1"/>
  <c r="AI218" i="1"/>
  <c r="AJ218" i="1" s="1"/>
  <c r="AK218" i="1" s="1"/>
  <c r="AI219" i="1"/>
  <c r="AJ219" i="1" s="1"/>
  <c r="AK219" i="1" s="1"/>
  <c r="AI220" i="1"/>
  <c r="AJ220" i="1" s="1"/>
  <c r="AK220" i="1" s="1"/>
  <c r="AI221" i="1"/>
  <c r="AJ221" i="1" s="1"/>
  <c r="AK221" i="1" s="1"/>
  <c r="AI222" i="1"/>
  <c r="AJ222" i="1" s="1"/>
  <c r="AK222" i="1" s="1"/>
  <c r="AI223" i="1"/>
  <c r="AJ223" i="1" s="1"/>
  <c r="AK223" i="1" s="1"/>
  <c r="AI224" i="1"/>
  <c r="AJ224" i="1" s="1"/>
  <c r="AK224" i="1" s="1"/>
  <c r="AI225" i="1"/>
  <c r="AJ225" i="1" s="1"/>
  <c r="AK225" i="1" s="1"/>
  <c r="AI226" i="1"/>
  <c r="AJ226" i="1" s="1"/>
  <c r="AK226" i="1" s="1"/>
  <c r="AI227" i="1"/>
  <c r="AJ227" i="1" s="1"/>
  <c r="AK227" i="1" s="1"/>
  <c r="AI228" i="1"/>
  <c r="AJ228" i="1" s="1"/>
  <c r="AK228" i="1" s="1"/>
  <c r="AI229" i="1"/>
  <c r="AJ229" i="1" s="1"/>
  <c r="AK229" i="1" s="1"/>
  <c r="AI230" i="1"/>
  <c r="AJ230" i="1" s="1"/>
  <c r="AK230" i="1" s="1"/>
  <c r="AI231" i="1"/>
  <c r="AJ231" i="1" s="1"/>
  <c r="AK231" i="1" s="1"/>
  <c r="AI232" i="1"/>
  <c r="AJ232" i="1" s="1"/>
  <c r="AK232" i="1" s="1"/>
  <c r="AI233" i="1"/>
  <c r="AJ233" i="1" s="1"/>
  <c r="AK233" i="1" s="1"/>
  <c r="AI234" i="1"/>
  <c r="AJ234" i="1" s="1"/>
  <c r="AK234" i="1" s="1"/>
  <c r="AI235" i="1"/>
  <c r="AJ235" i="1" s="1"/>
  <c r="AK235" i="1" s="1"/>
  <c r="AI236" i="1"/>
  <c r="AJ236" i="1" s="1"/>
  <c r="AK236" i="1" s="1"/>
  <c r="AI237" i="1"/>
  <c r="AJ237" i="1" s="1"/>
  <c r="AK237" i="1" s="1"/>
  <c r="AI238" i="1"/>
  <c r="AJ238" i="1" s="1"/>
  <c r="AK238" i="1" s="1"/>
  <c r="AI239" i="1"/>
  <c r="AJ239" i="1" s="1"/>
  <c r="AK239" i="1" s="1"/>
  <c r="AI240" i="1"/>
  <c r="AJ240" i="1" s="1"/>
  <c r="AK240" i="1" s="1"/>
  <c r="AI241" i="1"/>
  <c r="AJ241" i="1" s="1"/>
  <c r="AK241" i="1" s="1"/>
  <c r="AI242" i="1"/>
  <c r="AJ242" i="1" s="1"/>
  <c r="AK242" i="1" s="1"/>
  <c r="AI243" i="1"/>
  <c r="AJ243" i="1" s="1"/>
  <c r="AK243" i="1" s="1"/>
  <c r="AI244" i="1"/>
  <c r="AJ244" i="1" s="1"/>
  <c r="AK244" i="1" s="1"/>
  <c r="AI245" i="1"/>
  <c r="AJ245" i="1" s="1"/>
  <c r="AK245" i="1" s="1"/>
  <c r="AI246" i="1"/>
  <c r="AJ246" i="1" s="1"/>
  <c r="AK246" i="1" s="1"/>
  <c r="AI247" i="1"/>
  <c r="AJ247" i="1" s="1"/>
  <c r="AK247" i="1" s="1"/>
  <c r="AI248" i="1"/>
  <c r="AJ248" i="1" s="1"/>
  <c r="AK248" i="1" s="1"/>
  <c r="AI249" i="1"/>
  <c r="AJ249" i="1" s="1"/>
  <c r="AK249" i="1" s="1"/>
  <c r="AI250" i="1"/>
  <c r="AJ250" i="1" s="1"/>
  <c r="AK250" i="1" s="1"/>
  <c r="AI251" i="1"/>
  <c r="AJ251" i="1" s="1"/>
  <c r="AK251" i="1" s="1"/>
  <c r="AI252" i="1"/>
  <c r="AJ252" i="1" s="1"/>
  <c r="AK252" i="1" s="1"/>
  <c r="AI253" i="1"/>
  <c r="AJ253" i="1" s="1"/>
  <c r="AK253" i="1" s="1"/>
  <c r="AI254" i="1"/>
  <c r="AJ254" i="1" s="1"/>
  <c r="AK254" i="1" s="1"/>
  <c r="AI255" i="1"/>
  <c r="AJ255" i="1" s="1"/>
  <c r="AK255" i="1" s="1"/>
  <c r="AI256" i="1"/>
  <c r="AJ256" i="1" s="1"/>
  <c r="AK256" i="1" s="1"/>
  <c r="AI257" i="1"/>
  <c r="AJ257" i="1" s="1"/>
  <c r="AK257" i="1" s="1"/>
  <c r="AI258" i="1"/>
  <c r="AJ258" i="1" s="1"/>
  <c r="AK258" i="1" s="1"/>
  <c r="AI259" i="1"/>
  <c r="AJ259" i="1" s="1"/>
  <c r="AK259" i="1" s="1"/>
  <c r="AI260" i="1"/>
  <c r="AJ260" i="1" s="1"/>
  <c r="AK260" i="1" s="1"/>
  <c r="AI261" i="1"/>
  <c r="AJ261" i="1" s="1"/>
  <c r="AK261" i="1" s="1"/>
  <c r="AI262" i="1"/>
  <c r="AJ262" i="1" s="1"/>
  <c r="AK262" i="1" s="1"/>
  <c r="AI263" i="1"/>
  <c r="AJ263" i="1" s="1"/>
  <c r="AK263" i="1" s="1"/>
  <c r="AI264" i="1"/>
  <c r="AJ264" i="1" s="1"/>
  <c r="AK264" i="1" s="1"/>
  <c r="AI265" i="1"/>
  <c r="AJ265" i="1" s="1"/>
  <c r="AK265" i="1" s="1"/>
  <c r="AI266" i="1"/>
  <c r="AJ266" i="1" s="1"/>
  <c r="AK266" i="1" s="1"/>
  <c r="AI267" i="1"/>
  <c r="AJ267" i="1" s="1"/>
  <c r="AK267" i="1" s="1"/>
  <c r="AI268" i="1"/>
  <c r="AJ268" i="1" s="1"/>
  <c r="AK268" i="1" s="1"/>
  <c r="AI269" i="1"/>
  <c r="AJ269" i="1" s="1"/>
  <c r="AK269" i="1" s="1"/>
  <c r="AI270" i="1"/>
  <c r="AJ270" i="1" s="1"/>
  <c r="AK270" i="1" s="1"/>
  <c r="AI271" i="1"/>
  <c r="AJ271" i="1" s="1"/>
  <c r="AK271" i="1" s="1"/>
  <c r="AI272" i="1"/>
  <c r="AJ272" i="1" s="1"/>
  <c r="AK272" i="1" s="1"/>
  <c r="AI273" i="1"/>
  <c r="AJ273" i="1" s="1"/>
  <c r="AK273" i="1" s="1"/>
  <c r="AI274" i="1"/>
  <c r="AJ274" i="1" s="1"/>
  <c r="AK274" i="1" s="1"/>
  <c r="AI275" i="1"/>
  <c r="AJ275" i="1" s="1"/>
  <c r="AK275" i="1" s="1"/>
  <c r="AI276" i="1"/>
  <c r="AJ276" i="1" s="1"/>
  <c r="AK276" i="1" s="1"/>
  <c r="AI277" i="1"/>
  <c r="AJ277" i="1" s="1"/>
  <c r="AK277" i="1" s="1"/>
  <c r="AI278" i="1"/>
  <c r="AJ278" i="1" s="1"/>
  <c r="AK278" i="1" s="1"/>
  <c r="AI279" i="1"/>
  <c r="AJ279" i="1" s="1"/>
  <c r="AK279" i="1" s="1"/>
  <c r="AI280" i="1"/>
  <c r="AJ280" i="1" s="1"/>
  <c r="AK280" i="1" s="1"/>
  <c r="AI281" i="1"/>
  <c r="AJ281" i="1" s="1"/>
  <c r="AK281" i="1" s="1"/>
  <c r="AI282" i="1"/>
  <c r="AJ282" i="1" s="1"/>
  <c r="AK282" i="1" s="1"/>
  <c r="AI283" i="1"/>
  <c r="AJ283" i="1" s="1"/>
  <c r="AK283" i="1" s="1"/>
  <c r="AI284" i="1"/>
  <c r="AJ284" i="1" s="1"/>
  <c r="AK284" i="1" s="1"/>
  <c r="AI285" i="1"/>
  <c r="AJ285" i="1" s="1"/>
  <c r="AK285" i="1" s="1"/>
  <c r="AI286" i="1"/>
  <c r="AJ286" i="1" s="1"/>
  <c r="AK286" i="1" s="1"/>
  <c r="AI287" i="1"/>
  <c r="AJ287" i="1" s="1"/>
  <c r="AK287" i="1" s="1"/>
  <c r="AI288" i="1"/>
  <c r="AJ288" i="1" s="1"/>
  <c r="AK288" i="1" s="1"/>
  <c r="AI289" i="1"/>
  <c r="AJ289" i="1" s="1"/>
  <c r="AK289" i="1" s="1"/>
  <c r="AI290" i="1"/>
  <c r="AJ290" i="1" s="1"/>
  <c r="AK290" i="1" s="1"/>
  <c r="AI291" i="1"/>
  <c r="AJ291" i="1" s="1"/>
  <c r="AK291" i="1" s="1"/>
  <c r="AI292" i="1"/>
  <c r="AJ292" i="1" s="1"/>
  <c r="AK292" i="1" s="1"/>
  <c r="AI293" i="1"/>
  <c r="AJ293" i="1" s="1"/>
  <c r="AK293" i="1" s="1"/>
  <c r="AI294" i="1"/>
  <c r="AJ294" i="1" s="1"/>
  <c r="AK294" i="1" s="1"/>
  <c r="AI295" i="1"/>
  <c r="AJ295" i="1" s="1"/>
  <c r="AK295" i="1" s="1"/>
  <c r="AI296" i="1"/>
  <c r="AJ296" i="1" s="1"/>
  <c r="AK296" i="1" s="1"/>
  <c r="AI297" i="1"/>
  <c r="AJ297" i="1" s="1"/>
  <c r="AK297" i="1" s="1"/>
  <c r="AI298" i="1"/>
  <c r="AJ298" i="1" s="1"/>
  <c r="AK298" i="1" s="1"/>
  <c r="AI299" i="1"/>
  <c r="AJ299" i="1" s="1"/>
  <c r="AK299" i="1" s="1"/>
  <c r="AI300" i="1"/>
  <c r="AJ300" i="1" s="1"/>
  <c r="AK300" i="1" s="1"/>
  <c r="AI301" i="1"/>
  <c r="AJ301" i="1" s="1"/>
  <c r="AK301" i="1" s="1"/>
  <c r="AI302" i="1"/>
  <c r="AJ302" i="1" s="1"/>
  <c r="AK302" i="1" s="1"/>
  <c r="AI303" i="1"/>
  <c r="AJ303" i="1" s="1"/>
  <c r="AK303" i="1" s="1"/>
  <c r="AI304" i="1"/>
  <c r="AJ304" i="1" s="1"/>
  <c r="AK304" i="1" s="1"/>
  <c r="AI305" i="1"/>
  <c r="AJ305" i="1" s="1"/>
  <c r="AK305" i="1" s="1"/>
  <c r="AI306" i="1"/>
  <c r="AJ306" i="1" s="1"/>
  <c r="AK306" i="1" s="1"/>
  <c r="AI307" i="1"/>
  <c r="AJ307" i="1" s="1"/>
  <c r="AK307" i="1" s="1"/>
  <c r="AI308" i="1"/>
  <c r="AJ308" i="1" s="1"/>
  <c r="AK308" i="1" s="1"/>
  <c r="AI309" i="1"/>
  <c r="AJ309" i="1" s="1"/>
  <c r="AK309" i="1" s="1"/>
  <c r="AI310" i="1"/>
  <c r="AJ310" i="1" s="1"/>
  <c r="AK310" i="1" s="1"/>
  <c r="AI311" i="1"/>
  <c r="AJ311" i="1" s="1"/>
  <c r="AK311" i="1" s="1"/>
  <c r="AI312" i="1"/>
  <c r="AJ312" i="1" s="1"/>
  <c r="AK312" i="1" s="1"/>
  <c r="AI313" i="1"/>
  <c r="AJ313" i="1" s="1"/>
  <c r="AK313" i="1" s="1"/>
  <c r="AI314" i="1"/>
  <c r="AJ314" i="1" s="1"/>
  <c r="AK314" i="1" s="1"/>
  <c r="AI315" i="1"/>
  <c r="AJ315" i="1" s="1"/>
  <c r="AK315" i="1" s="1"/>
  <c r="AI316" i="1"/>
  <c r="AJ316" i="1" s="1"/>
  <c r="AK316" i="1" s="1"/>
  <c r="AI317" i="1"/>
  <c r="AJ317" i="1" s="1"/>
  <c r="AK317" i="1" s="1"/>
  <c r="AI318" i="1"/>
  <c r="AJ318" i="1" s="1"/>
  <c r="AK318" i="1" s="1"/>
  <c r="AI319" i="1"/>
  <c r="AJ319" i="1" s="1"/>
  <c r="AK319" i="1" s="1"/>
  <c r="AI320" i="1"/>
  <c r="AJ320" i="1" s="1"/>
  <c r="AK320" i="1" s="1"/>
  <c r="AI321" i="1"/>
  <c r="AJ321" i="1" s="1"/>
  <c r="AK321" i="1" s="1"/>
  <c r="AI322" i="1"/>
  <c r="AJ322" i="1" s="1"/>
  <c r="AK322" i="1" s="1"/>
  <c r="AI323" i="1"/>
  <c r="AJ323" i="1" s="1"/>
  <c r="AK323" i="1" s="1"/>
  <c r="AI324" i="1"/>
  <c r="AJ324" i="1" s="1"/>
  <c r="AK324" i="1" s="1"/>
  <c r="AI325" i="1"/>
  <c r="AJ325" i="1" s="1"/>
  <c r="AK325" i="1" s="1"/>
  <c r="AI326" i="1"/>
  <c r="AJ326" i="1" s="1"/>
  <c r="AK326" i="1" s="1"/>
  <c r="AI327" i="1"/>
  <c r="AJ327" i="1" s="1"/>
  <c r="AK327" i="1" s="1"/>
  <c r="AI328" i="1"/>
  <c r="AJ328" i="1" s="1"/>
  <c r="AK328" i="1" s="1"/>
  <c r="AI329" i="1"/>
  <c r="AJ329" i="1" s="1"/>
  <c r="AK329" i="1" s="1"/>
  <c r="AI330" i="1"/>
  <c r="AJ330" i="1" s="1"/>
  <c r="AK330" i="1" s="1"/>
  <c r="AI331" i="1"/>
  <c r="AJ331" i="1" s="1"/>
  <c r="AK331" i="1" s="1"/>
  <c r="AI332" i="1"/>
  <c r="AJ332" i="1" s="1"/>
  <c r="AK332" i="1" s="1"/>
  <c r="AI333" i="1"/>
  <c r="AJ333" i="1" s="1"/>
  <c r="AK333" i="1" s="1"/>
  <c r="AI334" i="1"/>
  <c r="AJ334" i="1" s="1"/>
  <c r="AK334" i="1" s="1"/>
  <c r="AI335" i="1"/>
  <c r="AJ335" i="1" s="1"/>
  <c r="AK335" i="1" s="1"/>
  <c r="AI336" i="1"/>
  <c r="AJ336" i="1" s="1"/>
  <c r="AK336" i="1" s="1"/>
  <c r="AI337" i="1"/>
  <c r="AJ337" i="1" s="1"/>
  <c r="AK337" i="1" s="1"/>
  <c r="AI338" i="1"/>
  <c r="AJ338" i="1" s="1"/>
  <c r="AK338" i="1" s="1"/>
  <c r="AJ339" i="1"/>
  <c r="AK339" i="1" s="1"/>
  <c r="AI340" i="1"/>
  <c r="AJ340" i="1" s="1"/>
  <c r="AK340" i="1" s="1"/>
  <c r="AI341" i="1"/>
  <c r="AJ341" i="1" s="1"/>
  <c r="AK341" i="1" s="1"/>
  <c r="AI342" i="1"/>
  <c r="AJ342" i="1" s="1"/>
  <c r="AK342" i="1" s="1"/>
  <c r="AI343" i="1"/>
  <c r="AJ343" i="1" s="1"/>
  <c r="AK343" i="1" s="1"/>
  <c r="AI344" i="1"/>
  <c r="AJ344" i="1" s="1"/>
  <c r="AK344" i="1" s="1"/>
  <c r="AI345" i="1"/>
  <c r="AJ345" i="1" s="1"/>
  <c r="AK345" i="1" s="1"/>
  <c r="AJ346" i="1"/>
  <c r="AK346" i="1" s="1"/>
  <c r="AI347" i="1"/>
  <c r="AJ347" i="1" s="1"/>
  <c r="AK347" i="1" s="1"/>
  <c r="AI348" i="1"/>
  <c r="AJ348" i="1" s="1"/>
  <c r="AK348" i="1" s="1"/>
  <c r="AI349" i="1"/>
  <c r="AJ349" i="1" s="1"/>
  <c r="AK349" i="1" s="1"/>
  <c r="AI350" i="1"/>
  <c r="AJ350" i="1" s="1"/>
  <c r="AK350" i="1" s="1"/>
  <c r="AI351" i="1"/>
  <c r="AJ351" i="1" s="1"/>
  <c r="AK351" i="1" s="1"/>
  <c r="AI352" i="1"/>
  <c r="AJ352" i="1" s="1"/>
  <c r="AK352" i="1" s="1"/>
  <c r="AI353" i="1"/>
  <c r="AJ353" i="1" s="1"/>
  <c r="AK353" i="1" s="1"/>
  <c r="AI354" i="1"/>
  <c r="AJ354" i="1" s="1"/>
  <c r="AK354" i="1" s="1"/>
  <c r="AI355" i="1"/>
  <c r="AJ355" i="1" s="1"/>
  <c r="AK355" i="1" s="1"/>
  <c r="AI356" i="1"/>
  <c r="AJ356" i="1" s="1"/>
  <c r="AK356" i="1" s="1"/>
  <c r="AI357" i="1"/>
  <c r="AJ357" i="1" s="1"/>
  <c r="AK357" i="1" s="1"/>
  <c r="AI358" i="1"/>
  <c r="AJ358" i="1" s="1"/>
  <c r="AK358" i="1" s="1"/>
  <c r="AI359" i="1"/>
  <c r="AJ359" i="1" s="1"/>
  <c r="AK359" i="1" s="1"/>
  <c r="AI360" i="1"/>
  <c r="AJ360" i="1" s="1"/>
  <c r="AK360" i="1" s="1"/>
  <c r="AI361" i="1"/>
  <c r="AJ361" i="1" s="1"/>
  <c r="AK361" i="1" s="1"/>
  <c r="AI362" i="1"/>
  <c r="AJ362" i="1" s="1"/>
  <c r="AK362" i="1" s="1"/>
  <c r="AI363" i="1"/>
  <c r="AJ363" i="1" s="1"/>
  <c r="AK363" i="1" s="1"/>
  <c r="AI364" i="1"/>
  <c r="AJ364" i="1" s="1"/>
  <c r="AK364" i="1" s="1"/>
  <c r="AI365" i="1"/>
  <c r="AJ365" i="1" s="1"/>
  <c r="AK365" i="1" s="1"/>
  <c r="AI366" i="1"/>
  <c r="AJ366" i="1" s="1"/>
  <c r="AK366" i="1" s="1"/>
  <c r="AI367" i="1"/>
  <c r="AJ367" i="1" s="1"/>
  <c r="AK367" i="1" s="1"/>
  <c r="AI368" i="1"/>
  <c r="AJ368" i="1" s="1"/>
  <c r="AK368" i="1" s="1"/>
  <c r="AI369" i="1"/>
  <c r="AJ369" i="1" s="1"/>
  <c r="AK369" i="1" s="1"/>
  <c r="AI370" i="1"/>
  <c r="AJ370" i="1" s="1"/>
  <c r="AK370" i="1" s="1"/>
  <c r="AI371" i="1"/>
  <c r="AJ371" i="1" s="1"/>
  <c r="AK371" i="1" s="1"/>
  <c r="AI372" i="1"/>
  <c r="AJ372" i="1" s="1"/>
  <c r="AK372" i="1" s="1"/>
  <c r="AI373" i="1"/>
  <c r="AJ373" i="1" s="1"/>
  <c r="AK373" i="1" s="1"/>
  <c r="AI374" i="1"/>
  <c r="AJ374" i="1" s="1"/>
  <c r="AK374" i="1" s="1"/>
  <c r="AI375" i="1"/>
  <c r="AJ375" i="1" s="1"/>
  <c r="AK375" i="1" s="1"/>
  <c r="AI376" i="1"/>
  <c r="AJ376" i="1" s="1"/>
  <c r="AK376" i="1" s="1"/>
  <c r="AI377" i="1"/>
  <c r="AJ377" i="1" s="1"/>
  <c r="AK377" i="1" s="1"/>
  <c r="AI378" i="1"/>
  <c r="AJ378" i="1" s="1"/>
  <c r="AK378" i="1" s="1"/>
  <c r="AI379" i="1"/>
  <c r="AJ379" i="1" s="1"/>
  <c r="AK379" i="1" s="1"/>
  <c r="AI380" i="1"/>
  <c r="AJ380" i="1" s="1"/>
  <c r="AK380" i="1" s="1"/>
  <c r="AI381" i="1"/>
  <c r="AJ381" i="1" s="1"/>
  <c r="AK381" i="1" s="1"/>
  <c r="AI382" i="1"/>
  <c r="AJ382" i="1" s="1"/>
  <c r="AK382" i="1" s="1"/>
  <c r="AI383" i="1"/>
  <c r="AJ383" i="1" s="1"/>
  <c r="AK383" i="1" s="1"/>
  <c r="AI384" i="1"/>
  <c r="AJ384" i="1" s="1"/>
  <c r="AK384" i="1" s="1"/>
  <c r="AI385" i="1"/>
  <c r="AJ385" i="1" s="1"/>
  <c r="AK385" i="1" s="1"/>
  <c r="AI386" i="1"/>
  <c r="AJ386" i="1" s="1"/>
  <c r="AK386" i="1" s="1"/>
  <c r="AI387" i="1"/>
  <c r="AJ387" i="1" s="1"/>
  <c r="AK387" i="1" s="1"/>
  <c r="AI388" i="1"/>
  <c r="AJ388" i="1" s="1"/>
  <c r="AK388" i="1" s="1"/>
  <c r="AI389" i="1"/>
  <c r="AJ389" i="1" s="1"/>
  <c r="AK389" i="1" s="1"/>
  <c r="AI390" i="1"/>
  <c r="AJ390" i="1" s="1"/>
  <c r="AK390" i="1" s="1"/>
  <c r="AI391" i="1"/>
  <c r="AJ391" i="1" s="1"/>
  <c r="AK391" i="1" s="1"/>
  <c r="AI392" i="1"/>
  <c r="AJ392" i="1" s="1"/>
  <c r="AK392" i="1" s="1"/>
  <c r="AI393" i="1"/>
  <c r="AJ393" i="1" s="1"/>
  <c r="AK393" i="1" s="1"/>
  <c r="AI394" i="1"/>
  <c r="AJ394" i="1" s="1"/>
  <c r="AK394" i="1" s="1"/>
  <c r="AI395" i="1"/>
  <c r="AJ395" i="1" s="1"/>
  <c r="AK395" i="1" s="1"/>
  <c r="AI396" i="1"/>
  <c r="AJ396" i="1" s="1"/>
  <c r="AK396" i="1" s="1"/>
  <c r="AI397" i="1"/>
  <c r="AJ397" i="1" s="1"/>
  <c r="AK397" i="1" s="1"/>
  <c r="AI398" i="1"/>
  <c r="AJ398" i="1" s="1"/>
  <c r="AK398" i="1" s="1"/>
  <c r="AI399" i="1"/>
  <c r="AJ399" i="1" s="1"/>
  <c r="AK399" i="1" s="1"/>
  <c r="AI400" i="1"/>
  <c r="AJ400" i="1" s="1"/>
  <c r="AK400" i="1" s="1"/>
  <c r="AI401" i="1"/>
  <c r="AJ401" i="1" s="1"/>
  <c r="AK401" i="1" s="1"/>
  <c r="AI402" i="1"/>
  <c r="AJ402" i="1" s="1"/>
  <c r="AK402" i="1" s="1"/>
  <c r="AI403" i="1"/>
  <c r="AJ403" i="1" s="1"/>
  <c r="AK403" i="1" s="1"/>
  <c r="AI404" i="1"/>
  <c r="AJ404" i="1" s="1"/>
  <c r="AK404" i="1" s="1"/>
  <c r="AI405" i="1"/>
  <c r="AJ405" i="1" s="1"/>
  <c r="AK405" i="1" s="1"/>
  <c r="AI406" i="1"/>
  <c r="AJ406" i="1" s="1"/>
  <c r="AK406" i="1" s="1"/>
  <c r="AI407" i="1"/>
  <c r="AJ407" i="1" s="1"/>
  <c r="AK407" i="1" s="1"/>
  <c r="AI408" i="1"/>
  <c r="AJ408" i="1" s="1"/>
  <c r="AK408" i="1" s="1"/>
  <c r="AI409" i="1"/>
  <c r="AJ409" i="1" s="1"/>
  <c r="AK409" i="1" s="1"/>
  <c r="AI410" i="1"/>
  <c r="AJ410" i="1" s="1"/>
  <c r="AK410" i="1" s="1"/>
  <c r="AI411" i="1"/>
  <c r="AJ411" i="1" s="1"/>
  <c r="AK411" i="1" s="1"/>
  <c r="AI412" i="1"/>
  <c r="AJ412" i="1" s="1"/>
  <c r="AK412" i="1" s="1"/>
  <c r="AI413" i="1"/>
  <c r="AJ413" i="1" s="1"/>
  <c r="AK413" i="1" s="1"/>
  <c r="AI414" i="1"/>
  <c r="AJ414" i="1" s="1"/>
  <c r="AK414" i="1" s="1"/>
  <c r="AI415" i="1"/>
  <c r="AJ415" i="1" s="1"/>
  <c r="AK415" i="1" s="1"/>
  <c r="AI416" i="1"/>
  <c r="AJ416" i="1" s="1"/>
  <c r="AK416" i="1" s="1"/>
  <c r="AI417" i="1"/>
  <c r="AJ417" i="1" s="1"/>
  <c r="AK417" i="1" s="1"/>
  <c r="AI418" i="1"/>
  <c r="AJ418" i="1" s="1"/>
  <c r="AK418" i="1" s="1"/>
  <c r="AI419" i="1"/>
  <c r="AJ419" i="1" s="1"/>
  <c r="AK419" i="1" s="1"/>
  <c r="AI420" i="1"/>
  <c r="AJ420" i="1" s="1"/>
  <c r="AK420" i="1" s="1"/>
  <c r="AI421" i="1"/>
  <c r="AJ421" i="1" s="1"/>
  <c r="AK421" i="1" s="1"/>
  <c r="AI422" i="1"/>
  <c r="AJ422" i="1" s="1"/>
  <c r="AK422" i="1" s="1"/>
  <c r="AI423" i="1"/>
  <c r="AJ423" i="1" s="1"/>
  <c r="AK423" i="1" s="1"/>
  <c r="AI424" i="1"/>
  <c r="AJ424" i="1" s="1"/>
  <c r="AK424" i="1" s="1"/>
  <c r="AI425" i="1"/>
  <c r="AJ425" i="1" s="1"/>
  <c r="AK425" i="1" s="1"/>
  <c r="AI426" i="1"/>
  <c r="AJ426" i="1" s="1"/>
  <c r="AK426" i="1" s="1"/>
  <c r="AI427" i="1"/>
  <c r="AJ427" i="1" s="1"/>
  <c r="AK427" i="1" s="1"/>
  <c r="AI428" i="1"/>
  <c r="AJ428" i="1" s="1"/>
  <c r="AK428" i="1" s="1"/>
  <c r="AI429" i="1"/>
  <c r="AJ429" i="1" s="1"/>
  <c r="AK429" i="1" s="1"/>
  <c r="AI430" i="1"/>
  <c r="AJ430" i="1" s="1"/>
  <c r="AK430" i="1" s="1"/>
  <c r="AI431" i="1"/>
  <c r="AJ431" i="1" s="1"/>
  <c r="AK431" i="1" s="1"/>
  <c r="AI432" i="1"/>
  <c r="AJ432" i="1" s="1"/>
  <c r="AK432" i="1" s="1"/>
  <c r="AI433" i="1"/>
  <c r="AJ433" i="1" s="1"/>
  <c r="AK433" i="1" s="1"/>
  <c r="AI434" i="1"/>
  <c r="AJ434" i="1" s="1"/>
  <c r="AK434" i="1" s="1"/>
  <c r="AI435" i="1"/>
  <c r="AJ435" i="1" s="1"/>
  <c r="AK435" i="1" s="1"/>
  <c r="AI436" i="1"/>
  <c r="AJ436" i="1" s="1"/>
  <c r="AK436" i="1" s="1"/>
  <c r="AI437" i="1"/>
  <c r="AJ437" i="1" s="1"/>
  <c r="AK437" i="1" s="1"/>
  <c r="AI438" i="1"/>
  <c r="AJ438" i="1" s="1"/>
  <c r="AK438" i="1" s="1"/>
  <c r="AI439" i="1"/>
  <c r="AJ439" i="1" s="1"/>
  <c r="AK439" i="1" s="1"/>
  <c r="AI440" i="1"/>
  <c r="AJ440" i="1" s="1"/>
  <c r="AK440" i="1" s="1"/>
  <c r="AI441" i="1"/>
  <c r="AJ441" i="1" s="1"/>
  <c r="AK441" i="1" s="1"/>
  <c r="AI442" i="1"/>
  <c r="AJ442" i="1" s="1"/>
  <c r="AK442" i="1" s="1"/>
  <c r="AI443" i="1"/>
  <c r="AJ443" i="1" s="1"/>
  <c r="AK443" i="1" s="1"/>
  <c r="AI444" i="1"/>
  <c r="AJ444" i="1" s="1"/>
  <c r="AK444" i="1" s="1"/>
  <c r="AI445" i="1"/>
  <c r="AJ445" i="1" s="1"/>
  <c r="AK445" i="1" s="1"/>
  <c r="AI446" i="1"/>
  <c r="AJ446" i="1" s="1"/>
  <c r="AK446" i="1" s="1"/>
  <c r="AI447" i="1"/>
  <c r="AJ447" i="1" s="1"/>
  <c r="AK447" i="1" s="1"/>
  <c r="AI448" i="1"/>
  <c r="AJ448" i="1" s="1"/>
  <c r="AK448" i="1" s="1"/>
  <c r="AI449" i="1"/>
  <c r="AJ449" i="1" s="1"/>
  <c r="AK449" i="1" s="1"/>
  <c r="AI450" i="1"/>
  <c r="AJ450" i="1" s="1"/>
  <c r="AK450" i="1" s="1"/>
  <c r="AI451" i="1"/>
  <c r="AJ451" i="1" s="1"/>
  <c r="AK451" i="1" s="1"/>
  <c r="AI452" i="1"/>
  <c r="AJ452" i="1" s="1"/>
  <c r="AK452" i="1" s="1"/>
  <c r="AI453" i="1"/>
  <c r="AJ453" i="1" s="1"/>
  <c r="AK453" i="1" s="1"/>
  <c r="AI454" i="1"/>
  <c r="AJ454" i="1" s="1"/>
  <c r="AK454" i="1" s="1"/>
  <c r="AI455" i="1"/>
  <c r="AJ455" i="1" s="1"/>
  <c r="AK455" i="1" s="1"/>
  <c r="AI456" i="1"/>
  <c r="AJ456" i="1" s="1"/>
  <c r="AK456" i="1" s="1"/>
  <c r="AI457" i="1"/>
  <c r="AJ457" i="1" s="1"/>
  <c r="AK457" i="1" s="1"/>
  <c r="AI458" i="1"/>
  <c r="AJ458" i="1" s="1"/>
  <c r="AK458" i="1" s="1"/>
  <c r="AI459" i="1"/>
  <c r="AJ459" i="1" s="1"/>
  <c r="AK459" i="1" s="1"/>
  <c r="AI460" i="1"/>
  <c r="AJ460" i="1" s="1"/>
  <c r="AK460" i="1" s="1"/>
  <c r="AI461" i="1"/>
  <c r="AJ461" i="1" s="1"/>
  <c r="AK461" i="1" s="1"/>
  <c r="AI462" i="1"/>
  <c r="AJ462" i="1" s="1"/>
  <c r="AK462" i="1" s="1"/>
  <c r="AI463" i="1"/>
  <c r="AJ463" i="1" s="1"/>
  <c r="AK463" i="1" s="1"/>
  <c r="AI464" i="1"/>
  <c r="AJ464" i="1" s="1"/>
  <c r="AK464" i="1" s="1"/>
  <c r="AI465" i="1"/>
  <c r="AJ465" i="1" s="1"/>
  <c r="AK465" i="1" s="1"/>
  <c r="AI466" i="1"/>
  <c r="AJ466" i="1" s="1"/>
  <c r="AK466" i="1" s="1"/>
  <c r="AI467" i="1"/>
  <c r="AJ467" i="1" s="1"/>
  <c r="AK467" i="1" s="1"/>
  <c r="AI468" i="1"/>
  <c r="AJ468" i="1" s="1"/>
  <c r="AK468" i="1" s="1"/>
  <c r="AI469" i="1"/>
  <c r="AJ469" i="1" s="1"/>
  <c r="AK469" i="1" s="1"/>
  <c r="AI470" i="1"/>
  <c r="AJ470" i="1" s="1"/>
  <c r="AK470" i="1" s="1"/>
  <c r="AI471" i="1"/>
  <c r="AJ471" i="1" s="1"/>
  <c r="AK471" i="1" s="1"/>
  <c r="AI472" i="1"/>
  <c r="AJ472" i="1" s="1"/>
  <c r="AK472" i="1" s="1"/>
  <c r="AI473" i="1"/>
  <c r="AJ473" i="1" s="1"/>
  <c r="AK473" i="1" s="1"/>
  <c r="AI474" i="1"/>
  <c r="AJ474" i="1" s="1"/>
  <c r="AK474" i="1" s="1"/>
  <c r="AI475" i="1"/>
  <c r="AJ475" i="1" s="1"/>
  <c r="AK475" i="1" s="1"/>
  <c r="AI476" i="1"/>
  <c r="AJ476" i="1" s="1"/>
  <c r="AK476" i="1" s="1"/>
  <c r="AI477" i="1"/>
  <c r="AJ477" i="1" s="1"/>
  <c r="AK477" i="1" s="1"/>
  <c r="AI478" i="1"/>
  <c r="AJ478" i="1" s="1"/>
  <c r="AK478" i="1" s="1"/>
  <c r="AI479" i="1"/>
  <c r="AJ479" i="1" s="1"/>
  <c r="AK479" i="1" s="1"/>
  <c r="AI480" i="1"/>
  <c r="AJ480" i="1" s="1"/>
  <c r="AK480" i="1" s="1"/>
  <c r="AI481" i="1"/>
  <c r="AJ481" i="1" s="1"/>
  <c r="AK481" i="1" s="1"/>
  <c r="AI482" i="1"/>
  <c r="AJ482" i="1" s="1"/>
  <c r="AK482" i="1" s="1"/>
  <c r="AI483" i="1"/>
  <c r="AJ483" i="1" s="1"/>
  <c r="AK483" i="1" s="1"/>
  <c r="AI484" i="1"/>
  <c r="AJ484" i="1" s="1"/>
  <c r="AK484" i="1" s="1"/>
  <c r="AI485" i="1"/>
  <c r="AJ485" i="1" s="1"/>
  <c r="AK485" i="1" s="1"/>
  <c r="AI486" i="1"/>
  <c r="AJ486" i="1" s="1"/>
  <c r="AK486" i="1" s="1"/>
  <c r="AI487" i="1"/>
  <c r="AJ487" i="1" s="1"/>
  <c r="AK487" i="1" s="1"/>
  <c r="AI488" i="1"/>
  <c r="AJ488" i="1" s="1"/>
  <c r="AK488" i="1" s="1"/>
  <c r="AI489" i="1"/>
  <c r="AJ489" i="1" s="1"/>
  <c r="AK489" i="1" s="1"/>
  <c r="AI490" i="1"/>
  <c r="AJ490" i="1" s="1"/>
  <c r="AK490" i="1" s="1"/>
  <c r="AI491" i="1"/>
  <c r="AJ491" i="1" s="1"/>
  <c r="AK491" i="1" s="1"/>
  <c r="AI492" i="1"/>
  <c r="AJ492" i="1" s="1"/>
  <c r="AK492" i="1" s="1"/>
  <c r="AI493" i="1"/>
  <c r="AJ493" i="1" s="1"/>
  <c r="AK493" i="1" s="1"/>
  <c r="AI494" i="1"/>
  <c r="AJ494" i="1" s="1"/>
  <c r="AK494" i="1" s="1"/>
  <c r="AI495" i="1"/>
  <c r="AJ495" i="1" s="1"/>
  <c r="AK495" i="1" s="1"/>
  <c r="AI496" i="1"/>
  <c r="AJ496" i="1" s="1"/>
  <c r="AK496" i="1" s="1"/>
  <c r="AI497" i="1"/>
  <c r="AJ497" i="1" s="1"/>
  <c r="AK497" i="1" s="1"/>
  <c r="AI498" i="1"/>
  <c r="AJ498" i="1" s="1"/>
  <c r="AK498" i="1" s="1"/>
  <c r="AI499" i="1"/>
  <c r="AJ499" i="1" s="1"/>
  <c r="AK499" i="1" s="1"/>
  <c r="AI500" i="1"/>
  <c r="AJ500" i="1" s="1"/>
  <c r="AK500" i="1" s="1"/>
  <c r="AI501" i="1"/>
  <c r="AJ501" i="1" s="1"/>
  <c r="AK501" i="1" s="1"/>
  <c r="AI502" i="1"/>
  <c r="AJ502" i="1" s="1"/>
  <c r="AK502" i="1" s="1"/>
  <c r="AI503" i="1"/>
  <c r="AJ503" i="1" s="1"/>
  <c r="AK503" i="1" s="1"/>
  <c r="AI504" i="1"/>
  <c r="AJ504" i="1" s="1"/>
  <c r="AK504" i="1" s="1"/>
  <c r="AI505" i="1"/>
  <c r="AJ505" i="1" s="1"/>
  <c r="AK505" i="1" s="1"/>
  <c r="AI506" i="1"/>
  <c r="AJ506" i="1" s="1"/>
  <c r="AK506" i="1" s="1"/>
  <c r="AI507" i="1"/>
  <c r="AJ507" i="1" s="1"/>
  <c r="AK507" i="1" s="1"/>
  <c r="AI508" i="1"/>
  <c r="AJ508" i="1" s="1"/>
  <c r="AK508" i="1" s="1"/>
  <c r="AI509" i="1"/>
  <c r="AJ509" i="1" s="1"/>
  <c r="AK509" i="1" s="1"/>
  <c r="AI510" i="1"/>
  <c r="AJ510" i="1" s="1"/>
  <c r="AK510" i="1" s="1"/>
  <c r="AI511" i="1"/>
  <c r="AJ511" i="1" s="1"/>
  <c r="AK511" i="1" s="1"/>
  <c r="AI512" i="1"/>
  <c r="AJ512" i="1" s="1"/>
  <c r="AK512" i="1" s="1"/>
  <c r="AI513" i="1"/>
  <c r="AJ513" i="1" s="1"/>
  <c r="AK513" i="1" s="1"/>
  <c r="AI514" i="1"/>
  <c r="AJ514" i="1" s="1"/>
  <c r="AK514" i="1" s="1"/>
  <c r="AI515" i="1"/>
  <c r="AJ515" i="1" s="1"/>
  <c r="AK515" i="1" s="1"/>
  <c r="AI516" i="1"/>
  <c r="AJ516" i="1" s="1"/>
  <c r="AK516" i="1" s="1"/>
  <c r="AI517" i="1"/>
  <c r="AJ517" i="1" s="1"/>
  <c r="AK517" i="1" s="1"/>
  <c r="AI518" i="1"/>
  <c r="AJ518" i="1" s="1"/>
  <c r="AK518" i="1" s="1"/>
  <c r="AI519" i="1"/>
  <c r="AJ519" i="1" s="1"/>
  <c r="AK519" i="1" s="1"/>
  <c r="AI520" i="1"/>
  <c r="AJ520" i="1" s="1"/>
  <c r="AK520" i="1" s="1"/>
  <c r="AI521" i="1"/>
  <c r="AJ521" i="1" s="1"/>
  <c r="AK521" i="1" s="1"/>
  <c r="AI522" i="1"/>
  <c r="AJ522" i="1" s="1"/>
  <c r="AK522" i="1" s="1"/>
  <c r="AI523" i="1"/>
  <c r="AJ523" i="1" s="1"/>
  <c r="AK523" i="1" s="1"/>
  <c r="AI524" i="1"/>
  <c r="AJ524" i="1" s="1"/>
  <c r="AK524" i="1" s="1"/>
  <c r="AI525" i="1"/>
  <c r="AJ525" i="1" s="1"/>
  <c r="AK525" i="1" s="1"/>
  <c r="AI526" i="1"/>
  <c r="AJ526" i="1" s="1"/>
  <c r="AK526" i="1" s="1"/>
  <c r="AI527" i="1"/>
  <c r="AJ527" i="1" s="1"/>
  <c r="AK527" i="1" s="1"/>
  <c r="AI528" i="1"/>
  <c r="AJ528" i="1" s="1"/>
  <c r="AK528" i="1" s="1"/>
  <c r="AI529" i="1"/>
  <c r="AJ529" i="1" s="1"/>
  <c r="AK529" i="1" s="1"/>
  <c r="AI530" i="1"/>
  <c r="AJ530" i="1" s="1"/>
  <c r="AK530" i="1" s="1"/>
  <c r="AI531" i="1"/>
  <c r="AJ531" i="1" s="1"/>
  <c r="AK531" i="1" s="1"/>
  <c r="AI532" i="1"/>
  <c r="AJ532" i="1" s="1"/>
  <c r="AK532" i="1" s="1"/>
  <c r="AI533" i="1"/>
  <c r="AJ533" i="1" s="1"/>
  <c r="AK533" i="1" s="1"/>
  <c r="AI534" i="1"/>
  <c r="AJ534" i="1" s="1"/>
  <c r="AK534" i="1" s="1"/>
  <c r="AI535" i="1"/>
  <c r="AJ535" i="1" s="1"/>
  <c r="AK535" i="1" s="1"/>
  <c r="AI536" i="1"/>
  <c r="AJ536" i="1" s="1"/>
  <c r="AK536" i="1" s="1"/>
  <c r="AI537" i="1"/>
  <c r="AJ537" i="1" s="1"/>
  <c r="AK537" i="1" s="1"/>
  <c r="AI538" i="1"/>
  <c r="AJ538" i="1" s="1"/>
  <c r="AK538" i="1" s="1"/>
  <c r="AI539" i="1"/>
  <c r="AJ539" i="1" s="1"/>
  <c r="AK539" i="1" s="1"/>
  <c r="AI540" i="1"/>
  <c r="AJ540" i="1" s="1"/>
  <c r="AK540" i="1" s="1"/>
  <c r="AI541" i="1"/>
  <c r="AJ541" i="1" s="1"/>
  <c r="AK541" i="1" s="1"/>
  <c r="AI542" i="1"/>
  <c r="AJ542" i="1" s="1"/>
  <c r="AK542" i="1" s="1"/>
  <c r="AI543" i="1"/>
  <c r="AJ543" i="1" s="1"/>
  <c r="AK543" i="1" s="1"/>
  <c r="AI544" i="1"/>
  <c r="AJ544" i="1" s="1"/>
  <c r="AI545" i="1"/>
  <c r="AJ545" i="1" s="1"/>
  <c r="AK545" i="1" s="1"/>
  <c r="AI546" i="1"/>
  <c r="AJ546" i="1" s="1"/>
  <c r="AK546" i="1" s="1"/>
  <c r="AI547" i="1"/>
  <c r="AJ547" i="1" s="1"/>
  <c r="AK547" i="1" s="1"/>
  <c r="AI548" i="1"/>
  <c r="AJ548" i="1" s="1"/>
  <c r="AK548" i="1" s="1"/>
  <c r="AI549" i="1"/>
  <c r="AJ549" i="1" s="1"/>
  <c r="AK549" i="1" s="1"/>
  <c r="AI550" i="1"/>
  <c r="AJ550" i="1" s="1"/>
  <c r="AK550" i="1" s="1"/>
  <c r="AI551" i="1"/>
  <c r="AJ551" i="1" s="1"/>
  <c r="AK551" i="1" s="1"/>
  <c r="AI552" i="1"/>
  <c r="AJ552" i="1" s="1"/>
  <c r="AK552" i="1" s="1"/>
  <c r="AI553" i="1"/>
  <c r="AJ553" i="1" s="1"/>
  <c r="AK553" i="1" s="1"/>
  <c r="AI554" i="1"/>
  <c r="AJ554" i="1" s="1"/>
  <c r="AK554" i="1" s="1"/>
  <c r="AI555" i="1"/>
  <c r="AJ555" i="1" s="1"/>
  <c r="AK555" i="1" s="1"/>
  <c r="AI556" i="1"/>
  <c r="AJ556" i="1" s="1"/>
  <c r="AK556" i="1" s="1"/>
  <c r="AI557" i="1"/>
  <c r="AJ557" i="1" s="1"/>
  <c r="AK557" i="1" s="1"/>
  <c r="AI558" i="1"/>
  <c r="AJ558" i="1" s="1"/>
  <c r="AK558" i="1" s="1"/>
  <c r="AI559" i="1"/>
  <c r="AJ559" i="1" s="1"/>
  <c r="AK559" i="1" s="1"/>
  <c r="AI560" i="1"/>
  <c r="AJ560" i="1" s="1"/>
  <c r="AK560" i="1" s="1"/>
  <c r="AI561" i="1"/>
  <c r="AJ561" i="1" s="1"/>
  <c r="AK561" i="1" s="1"/>
  <c r="AI562" i="1"/>
  <c r="AJ562" i="1" s="1"/>
  <c r="AK562" i="1" s="1"/>
  <c r="AI563" i="1"/>
  <c r="AJ563" i="1" s="1"/>
  <c r="AK563" i="1" s="1"/>
  <c r="AI564" i="1"/>
  <c r="AJ564" i="1" s="1"/>
  <c r="AK564" i="1" s="1"/>
  <c r="AI565" i="1"/>
  <c r="AJ565" i="1" s="1"/>
  <c r="AK565" i="1" s="1"/>
  <c r="AI566" i="1"/>
  <c r="AJ566" i="1" s="1"/>
  <c r="AK566" i="1" s="1"/>
  <c r="AI567" i="1"/>
  <c r="AJ567" i="1" s="1"/>
  <c r="AK567" i="1" s="1"/>
  <c r="AI568" i="1"/>
  <c r="AJ568" i="1" s="1"/>
  <c r="AK568" i="1" s="1"/>
  <c r="AI569" i="1"/>
  <c r="AJ569" i="1" s="1"/>
  <c r="AK569" i="1" s="1"/>
  <c r="AI570" i="1"/>
  <c r="AJ570" i="1" s="1"/>
  <c r="AK570" i="1" s="1"/>
  <c r="AI571" i="1"/>
  <c r="AJ571" i="1" s="1"/>
  <c r="AK571" i="1" s="1"/>
  <c r="AI572" i="1"/>
  <c r="AJ572" i="1" s="1"/>
  <c r="AK572" i="1" s="1"/>
  <c r="AI573" i="1"/>
  <c r="AJ573" i="1" s="1"/>
  <c r="AK573" i="1" s="1"/>
  <c r="AI574" i="1"/>
  <c r="AJ574" i="1" s="1"/>
  <c r="AK574" i="1" s="1"/>
  <c r="AI575" i="1"/>
  <c r="AJ575" i="1" s="1"/>
  <c r="AK575" i="1" s="1"/>
  <c r="AI576" i="1"/>
  <c r="AJ576" i="1" s="1"/>
  <c r="AK576" i="1" s="1"/>
  <c r="AI577" i="1"/>
  <c r="AJ577" i="1" s="1"/>
  <c r="AK577" i="1" s="1"/>
  <c r="AI578" i="1"/>
  <c r="AJ578" i="1" s="1"/>
  <c r="AK578" i="1" s="1"/>
  <c r="AI579" i="1"/>
  <c r="AJ579" i="1" s="1"/>
  <c r="AK579" i="1" s="1"/>
  <c r="AI580" i="1"/>
  <c r="AJ580" i="1" s="1"/>
  <c r="AK580" i="1" s="1"/>
  <c r="AI581" i="1"/>
  <c r="AJ581" i="1" s="1"/>
  <c r="AK581" i="1" s="1"/>
  <c r="AI582" i="1"/>
  <c r="AJ582" i="1" s="1"/>
  <c r="AK582" i="1" s="1"/>
  <c r="AI583" i="1"/>
  <c r="AJ583" i="1" s="1"/>
  <c r="AK583" i="1" s="1"/>
  <c r="AI584" i="1"/>
  <c r="AJ584" i="1" s="1"/>
  <c r="AK584" i="1" s="1"/>
  <c r="AI585" i="1"/>
  <c r="AJ585" i="1" s="1"/>
  <c r="AK585" i="1" s="1"/>
  <c r="AI586" i="1"/>
  <c r="AJ586" i="1" s="1"/>
  <c r="AK586" i="1" s="1"/>
  <c r="AI587" i="1"/>
  <c r="AJ587" i="1" s="1"/>
  <c r="AK587" i="1" s="1"/>
  <c r="AI588" i="1"/>
  <c r="AJ588" i="1" s="1"/>
  <c r="AK588" i="1" s="1"/>
  <c r="AI589" i="1"/>
  <c r="AJ589" i="1" s="1"/>
  <c r="AK589" i="1" s="1"/>
  <c r="AI590" i="1"/>
  <c r="AJ590" i="1" s="1"/>
  <c r="AK590" i="1" s="1"/>
  <c r="AI591" i="1"/>
  <c r="AJ591" i="1" s="1"/>
  <c r="AK591" i="1" s="1"/>
  <c r="AI592" i="1"/>
  <c r="AJ592" i="1" s="1"/>
  <c r="AK592" i="1" s="1"/>
  <c r="AI593" i="1"/>
  <c r="AJ593" i="1" s="1"/>
  <c r="AK593" i="1" s="1"/>
  <c r="AI594" i="1"/>
  <c r="AJ594" i="1" s="1"/>
  <c r="AK594" i="1" s="1"/>
  <c r="AI595" i="1"/>
  <c r="AJ595" i="1" s="1"/>
  <c r="AK595" i="1" s="1"/>
  <c r="AI596" i="1"/>
  <c r="AJ596" i="1" s="1"/>
  <c r="AK596" i="1" s="1"/>
  <c r="AI597" i="1"/>
  <c r="AJ597" i="1" s="1"/>
  <c r="AK597" i="1" s="1"/>
  <c r="AI598" i="1"/>
  <c r="AJ598" i="1" s="1"/>
  <c r="AK598" i="1" s="1"/>
  <c r="AI599" i="1"/>
  <c r="AJ599" i="1" s="1"/>
  <c r="AK599" i="1" s="1"/>
  <c r="AI600" i="1"/>
  <c r="AJ600" i="1" s="1"/>
  <c r="AK600" i="1" s="1"/>
  <c r="AI601" i="1"/>
  <c r="AJ601" i="1" s="1"/>
  <c r="AK601" i="1" s="1"/>
  <c r="AI602" i="1"/>
  <c r="AJ602" i="1" s="1"/>
  <c r="AK602" i="1" s="1"/>
  <c r="AI603" i="1"/>
  <c r="AJ603" i="1" s="1"/>
  <c r="AK603" i="1" s="1"/>
  <c r="AI604" i="1"/>
  <c r="AJ604" i="1" s="1"/>
  <c r="AK604" i="1" s="1"/>
  <c r="AI605" i="1"/>
  <c r="AJ605" i="1" s="1"/>
  <c r="AK605" i="1" s="1"/>
  <c r="AI606" i="1"/>
  <c r="AJ606" i="1" s="1"/>
  <c r="AK606" i="1" s="1"/>
  <c r="AI607" i="1"/>
  <c r="AJ607" i="1" s="1"/>
  <c r="AK607" i="1" s="1"/>
  <c r="AI608" i="1"/>
  <c r="AJ608" i="1" s="1"/>
  <c r="AK608" i="1" s="1"/>
  <c r="AI609" i="1"/>
  <c r="AJ609" i="1" s="1"/>
  <c r="AK609" i="1" s="1"/>
  <c r="AI610" i="1"/>
  <c r="AJ610" i="1" s="1"/>
  <c r="AK610" i="1" s="1"/>
  <c r="AI611" i="1"/>
  <c r="AJ611" i="1" s="1"/>
  <c r="AK611" i="1" s="1"/>
  <c r="AI612" i="1"/>
  <c r="AJ612" i="1" s="1"/>
  <c r="AK612" i="1" s="1"/>
  <c r="AI613" i="1"/>
  <c r="AJ613" i="1" s="1"/>
  <c r="AK613" i="1" s="1"/>
  <c r="AI614" i="1"/>
  <c r="AJ614" i="1" s="1"/>
  <c r="AK614" i="1" s="1"/>
  <c r="AI615" i="1"/>
  <c r="AJ615" i="1" s="1"/>
  <c r="AK615" i="1" s="1"/>
  <c r="AI616" i="1"/>
  <c r="AJ616" i="1" s="1"/>
  <c r="AK616" i="1" s="1"/>
  <c r="AI617" i="1"/>
  <c r="AJ617" i="1" s="1"/>
  <c r="AK617" i="1" s="1"/>
  <c r="AI618" i="1"/>
  <c r="AJ618" i="1" s="1"/>
  <c r="AK618" i="1" s="1"/>
  <c r="AI619" i="1"/>
  <c r="AJ619" i="1" s="1"/>
  <c r="AK619" i="1" s="1"/>
  <c r="AI620" i="1"/>
  <c r="AJ620" i="1" s="1"/>
  <c r="AK620" i="1" s="1"/>
  <c r="AI621" i="1"/>
  <c r="AJ621" i="1" s="1"/>
  <c r="AK621" i="1" s="1"/>
  <c r="AI622" i="1"/>
  <c r="AJ622" i="1" s="1"/>
  <c r="AK622" i="1" s="1"/>
  <c r="AI623" i="1"/>
  <c r="AJ623" i="1" s="1"/>
  <c r="AK623" i="1" s="1"/>
  <c r="AI624" i="1"/>
  <c r="AJ624" i="1" s="1"/>
  <c r="AK624" i="1" s="1"/>
  <c r="AI625" i="1"/>
  <c r="AJ625" i="1" s="1"/>
  <c r="AK625" i="1" s="1"/>
  <c r="AI626" i="1"/>
  <c r="AJ626" i="1" s="1"/>
  <c r="AK626" i="1" s="1"/>
  <c r="AI627" i="1"/>
  <c r="AJ627" i="1" s="1"/>
  <c r="AK627" i="1" s="1"/>
  <c r="AI628" i="1"/>
  <c r="AJ628" i="1" s="1"/>
  <c r="AK628" i="1" s="1"/>
  <c r="AI629" i="1"/>
  <c r="AJ629" i="1" s="1"/>
  <c r="AK629" i="1" s="1"/>
  <c r="AI630" i="1"/>
  <c r="AJ630" i="1" s="1"/>
  <c r="AK630" i="1" s="1"/>
  <c r="AI631" i="1"/>
  <c r="AJ631" i="1" s="1"/>
  <c r="AK631" i="1" s="1"/>
  <c r="AI632" i="1"/>
  <c r="AJ632" i="1" s="1"/>
  <c r="AK632" i="1" s="1"/>
  <c r="AI633" i="1"/>
  <c r="AJ633" i="1" s="1"/>
  <c r="AK633" i="1" s="1"/>
  <c r="AI634" i="1"/>
  <c r="AJ634" i="1" s="1"/>
  <c r="AK634" i="1" s="1"/>
  <c r="AI635" i="1"/>
  <c r="AJ635" i="1" s="1"/>
  <c r="AK635" i="1" s="1"/>
  <c r="AI636" i="1"/>
  <c r="AJ636" i="1" s="1"/>
  <c r="AK636" i="1" s="1"/>
  <c r="AI637" i="1"/>
  <c r="AJ637" i="1" s="1"/>
  <c r="AK637" i="1" s="1"/>
  <c r="AI638" i="1"/>
  <c r="AJ638" i="1" s="1"/>
  <c r="AK638" i="1" s="1"/>
  <c r="AI639" i="1"/>
  <c r="AJ639" i="1" s="1"/>
  <c r="AK639" i="1" s="1"/>
  <c r="AI640" i="1"/>
  <c r="AJ640" i="1" s="1"/>
  <c r="AK640" i="1" s="1"/>
  <c r="AI641" i="1"/>
  <c r="AJ641" i="1" s="1"/>
  <c r="AK641" i="1" s="1"/>
  <c r="AI642" i="1"/>
  <c r="AJ642" i="1" s="1"/>
  <c r="AK642" i="1" s="1"/>
  <c r="AI643" i="1"/>
  <c r="AJ643" i="1" s="1"/>
  <c r="AK643" i="1" s="1"/>
  <c r="AI644" i="1"/>
  <c r="AJ644" i="1" s="1"/>
  <c r="AK644" i="1" s="1"/>
  <c r="AI645" i="1"/>
  <c r="AJ645" i="1" s="1"/>
  <c r="AK645" i="1" s="1"/>
  <c r="AI646" i="1"/>
  <c r="AJ646" i="1" s="1"/>
  <c r="AK646" i="1" s="1"/>
  <c r="AI647" i="1"/>
  <c r="AJ647" i="1" s="1"/>
  <c r="AK647" i="1" s="1"/>
  <c r="AI648" i="1"/>
  <c r="AJ648" i="1" s="1"/>
  <c r="AK648" i="1" s="1"/>
  <c r="AI649" i="1"/>
  <c r="AJ649" i="1" s="1"/>
  <c r="AK649" i="1" s="1"/>
  <c r="AI650" i="1"/>
  <c r="AJ650" i="1" s="1"/>
  <c r="AK650" i="1" s="1"/>
  <c r="AI651" i="1"/>
  <c r="AJ651" i="1" s="1"/>
  <c r="AK651" i="1" s="1"/>
  <c r="AI652" i="1"/>
  <c r="AJ652" i="1" s="1"/>
  <c r="AK652" i="1" s="1"/>
  <c r="AI653" i="1"/>
  <c r="AJ653" i="1" s="1"/>
  <c r="AK653" i="1" s="1"/>
  <c r="AI654" i="1"/>
  <c r="AJ654" i="1" s="1"/>
  <c r="AK654" i="1" s="1"/>
  <c r="AI655" i="1"/>
  <c r="AJ655" i="1" s="1"/>
  <c r="AK655" i="1" s="1"/>
  <c r="AI656" i="1"/>
  <c r="AJ656" i="1" s="1"/>
  <c r="AK656" i="1" s="1"/>
  <c r="AI657" i="1"/>
  <c r="AJ657" i="1" s="1"/>
  <c r="AK657" i="1" s="1"/>
  <c r="AI658" i="1"/>
  <c r="AJ658" i="1" s="1"/>
  <c r="AK658" i="1" s="1"/>
  <c r="AI659" i="1"/>
  <c r="AJ659" i="1" s="1"/>
  <c r="AK659" i="1" s="1"/>
  <c r="AI660" i="1"/>
  <c r="AJ660" i="1" s="1"/>
  <c r="AK660" i="1" s="1"/>
  <c r="AI661" i="1"/>
  <c r="AJ661" i="1" s="1"/>
  <c r="AK661" i="1" s="1"/>
  <c r="AI662" i="1"/>
  <c r="AJ662" i="1" s="1"/>
  <c r="AK662" i="1" s="1"/>
  <c r="AI663" i="1"/>
  <c r="AJ663" i="1" s="1"/>
  <c r="AK663" i="1" s="1"/>
  <c r="AI664" i="1"/>
  <c r="AJ664" i="1" s="1"/>
  <c r="AK664" i="1" s="1"/>
  <c r="AI665" i="1"/>
  <c r="AJ665" i="1" s="1"/>
  <c r="AK665" i="1" s="1"/>
  <c r="AI666" i="1"/>
  <c r="AJ666" i="1" s="1"/>
  <c r="AK666" i="1" s="1"/>
  <c r="AI667" i="1"/>
  <c r="AJ667" i="1" s="1"/>
  <c r="AK667" i="1" s="1"/>
  <c r="AI668" i="1"/>
  <c r="AJ668" i="1" s="1"/>
  <c r="AK668" i="1" s="1"/>
  <c r="AI669" i="1"/>
  <c r="AJ669" i="1" s="1"/>
  <c r="AK669" i="1" s="1"/>
  <c r="AI670" i="1"/>
  <c r="AJ670" i="1" s="1"/>
  <c r="AK670" i="1" s="1"/>
  <c r="AI671" i="1"/>
  <c r="AJ671" i="1" s="1"/>
  <c r="AK671" i="1" s="1"/>
  <c r="AI672" i="1"/>
  <c r="AJ672" i="1" s="1"/>
  <c r="AK672" i="1" s="1"/>
  <c r="AI673" i="1"/>
  <c r="AJ673" i="1" s="1"/>
  <c r="AK673" i="1" s="1"/>
  <c r="AI674" i="1"/>
  <c r="AJ674" i="1" s="1"/>
  <c r="AK674" i="1" s="1"/>
  <c r="AI675" i="1"/>
  <c r="AJ675" i="1" s="1"/>
  <c r="AK675" i="1" s="1"/>
  <c r="AI676" i="1"/>
  <c r="AJ676" i="1" s="1"/>
  <c r="AK676" i="1" s="1"/>
  <c r="AI677" i="1"/>
  <c r="AJ677" i="1" s="1"/>
  <c r="AK677" i="1" s="1"/>
  <c r="AI678" i="1"/>
  <c r="AJ678" i="1" s="1"/>
  <c r="AK678" i="1" s="1"/>
  <c r="AI679" i="1"/>
  <c r="AJ679" i="1" s="1"/>
  <c r="AK679" i="1" s="1"/>
  <c r="AI680" i="1"/>
  <c r="AJ680" i="1" s="1"/>
  <c r="AK680" i="1" s="1"/>
  <c r="AI681" i="1"/>
  <c r="AJ681" i="1" s="1"/>
  <c r="AK681" i="1" s="1"/>
  <c r="AI682" i="1"/>
  <c r="AJ682" i="1" s="1"/>
  <c r="AK682" i="1" s="1"/>
  <c r="AI683" i="1"/>
  <c r="AJ683" i="1" s="1"/>
  <c r="AK683" i="1" s="1"/>
  <c r="AI684" i="1"/>
  <c r="AJ684" i="1" s="1"/>
  <c r="AK684" i="1" s="1"/>
  <c r="AI685" i="1"/>
  <c r="AJ685" i="1" s="1"/>
  <c r="AK685" i="1" s="1"/>
  <c r="AI686" i="1"/>
  <c r="AJ686" i="1" s="1"/>
  <c r="AK686" i="1" s="1"/>
  <c r="AI687" i="1"/>
  <c r="AJ687" i="1" s="1"/>
  <c r="AK687" i="1" s="1"/>
  <c r="AI688" i="1"/>
  <c r="AJ688" i="1" s="1"/>
  <c r="AK688" i="1" s="1"/>
  <c r="AI689" i="1"/>
  <c r="AJ689" i="1" s="1"/>
  <c r="AK689" i="1" s="1"/>
  <c r="AI690" i="1"/>
  <c r="AJ690" i="1" s="1"/>
  <c r="AK690" i="1" s="1"/>
  <c r="AI691" i="1"/>
  <c r="AJ691" i="1" s="1"/>
  <c r="AK691" i="1" s="1"/>
  <c r="AI692" i="1"/>
  <c r="AJ692" i="1" s="1"/>
  <c r="AK692" i="1" s="1"/>
  <c r="AI693" i="1"/>
  <c r="AJ693" i="1" s="1"/>
  <c r="AK693" i="1" s="1"/>
  <c r="AI694" i="1"/>
  <c r="AJ694" i="1" s="1"/>
  <c r="AK694" i="1" s="1"/>
  <c r="AI695" i="1"/>
  <c r="AJ695" i="1" s="1"/>
  <c r="AK695" i="1" s="1"/>
  <c r="AI696" i="1"/>
  <c r="AJ696" i="1" s="1"/>
  <c r="AK696" i="1" s="1"/>
  <c r="AI697" i="1"/>
  <c r="AJ697" i="1" s="1"/>
  <c r="AK697" i="1" s="1"/>
  <c r="AI698" i="1"/>
  <c r="AJ698" i="1" s="1"/>
  <c r="AK698" i="1" s="1"/>
  <c r="AI699" i="1"/>
  <c r="AJ699" i="1" s="1"/>
  <c r="AK699" i="1" s="1"/>
  <c r="AI700" i="1"/>
  <c r="AJ700" i="1" s="1"/>
  <c r="AK700" i="1" s="1"/>
  <c r="AI701" i="1"/>
  <c r="AJ701" i="1" s="1"/>
  <c r="AK701" i="1" s="1"/>
  <c r="AI702" i="1"/>
  <c r="AJ702" i="1" s="1"/>
  <c r="AK702" i="1" s="1"/>
  <c r="AI703" i="1"/>
  <c r="AJ703" i="1" s="1"/>
  <c r="AK703" i="1" s="1"/>
  <c r="AI704" i="1"/>
  <c r="AJ704" i="1" s="1"/>
  <c r="AK704" i="1" s="1"/>
  <c r="AI705" i="1"/>
  <c r="AJ705" i="1" s="1"/>
  <c r="AK705" i="1" s="1"/>
  <c r="AI706" i="1"/>
  <c r="AJ706" i="1" s="1"/>
  <c r="AK706" i="1" s="1"/>
  <c r="AI707" i="1"/>
  <c r="AJ707" i="1" s="1"/>
  <c r="AK707" i="1" s="1"/>
  <c r="AI708" i="1"/>
  <c r="AJ708" i="1" s="1"/>
  <c r="AK708" i="1" s="1"/>
  <c r="AI709" i="1"/>
  <c r="AJ709" i="1" s="1"/>
  <c r="AK709" i="1" s="1"/>
  <c r="AI710" i="1"/>
  <c r="AJ710" i="1" s="1"/>
  <c r="AK710" i="1" s="1"/>
  <c r="AI711" i="1"/>
  <c r="AJ711" i="1" s="1"/>
  <c r="AK711" i="1" s="1"/>
  <c r="AI712" i="1"/>
  <c r="AJ712" i="1" s="1"/>
  <c r="AK712" i="1" s="1"/>
  <c r="AI713" i="1"/>
  <c r="AJ713" i="1" s="1"/>
  <c r="AK713" i="1" s="1"/>
  <c r="AI714" i="1"/>
  <c r="AJ714" i="1" s="1"/>
  <c r="AK714" i="1" s="1"/>
  <c r="AI715" i="1"/>
  <c r="AJ715" i="1" s="1"/>
  <c r="AK715" i="1" s="1"/>
  <c r="AI716" i="1"/>
  <c r="AJ716" i="1" s="1"/>
  <c r="AK716" i="1" s="1"/>
  <c r="AI717" i="1"/>
  <c r="AJ717" i="1" s="1"/>
  <c r="AK717" i="1" s="1"/>
  <c r="AI718" i="1"/>
  <c r="AJ718" i="1" s="1"/>
  <c r="AK718" i="1" s="1"/>
  <c r="AI719" i="1"/>
  <c r="AJ719" i="1" s="1"/>
  <c r="AK719" i="1" s="1"/>
  <c r="AI720" i="1"/>
  <c r="AJ720" i="1" s="1"/>
  <c r="AK720" i="1" s="1"/>
  <c r="AI721" i="1"/>
  <c r="AJ721" i="1" s="1"/>
  <c r="AK721" i="1" s="1"/>
  <c r="AI722" i="1"/>
  <c r="AJ722" i="1" s="1"/>
  <c r="AK722" i="1" s="1"/>
  <c r="AI723" i="1"/>
  <c r="AJ723" i="1" s="1"/>
  <c r="AK723" i="1" s="1"/>
  <c r="AI724" i="1"/>
  <c r="AJ724" i="1" s="1"/>
  <c r="AK724" i="1" s="1"/>
  <c r="AI725" i="1"/>
  <c r="AJ725" i="1" s="1"/>
  <c r="AK725" i="1" s="1"/>
  <c r="AI726" i="1"/>
  <c r="AJ726" i="1" s="1"/>
  <c r="AK726" i="1" s="1"/>
  <c r="AI727" i="1"/>
  <c r="AJ727" i="1" s="1"/>
  <c r="AK727" i="1" s="1"/>
  <c r="AI728" i="1"/>
  <c r="AJ728" i="1" s="1"/>
  <c r="AK728" i="1" s="1"/>
  <c r="AI729" i="1"/>
  <c r="AJ729" i="1" s="1"/>
  <c r="AK729" i="1" s="1"/>
  <c r="AI730" i="1"/>
  <c r="AJ730" i="1" s="1"/>
  <c r="AK730" i="1" s="1"/>
  <c r="AI731" i="1"/>
  <c r="AJ731" i="1" s="1"/>
  <c r="AK731" i="1" s="1"/>
  <c r="AI732" i="1"/>
  <c r="AJ732" i="1" s="1"/>
  <c r="AK732" i="1" s="1"/>
  <c r="AI733" i="1"/>
  <c r="AJ733" i="1" s="1"/>
  <c r="AK733" i="1" s="1"/>
  <c r="AI734" i="1"/>
  <c r="AJ734" i="1" s="1"/>
  <c r="AK734" i="1" s="1"/>
  <c r="AI735" i="1"/>
  <c r="AJ735" i="1" s="1"/>
  <c r="AK735" i="1" s="1"/>
  <c r="AI736" i="1"/>
  <c r="AJ736" i="1" s="1"/>
  <c r="AK736" i="1" s="1"/>
  <c r="AI737" i="1"/>
  <c r="AJ737" i="1" s="1"/>
  <c r="AK737" i="1" s="1"/>
  <c r="AI738" i="1"/>
  <c r="AJ738" i="1" s="1"/>
  <c r="AK738" i="1" s="1"/>
  <c r="AI739" i="1"/>
  <c r="AJ739" i="1" s="1"/>
  <c r="AK739" i="1" s="1"/>
  <c r="AI740" i="1"/>
  <c r="AJ740" i="1" s="1"/>
  <c r="AK740" i="1" s="1"/>
  <c r="AI741" i="1"/>
  <c r="AJ741" i="1" s="1"/>
  <c r="AK741" i="1" s="1"/>
  <c r="AI742" i="1"/>
  <c r="AJ742" i="1" s="1"/>
  <c r="AK742" i="1" s="1"/>
  <c r="AI743" i="1"/>
  <c r="AJ743" i="1" s="1"/>
  <c r="AK743" i="1" s="1"/>
  <c r="AI744" i="1"/>
  <c r="AJ744" i="1" s="1"/>
  <c r="AK744" i="1" s="1"/>
  <c r="AI745" i="1"/>
  <c r="AJ745" i="1" s="1"/>
  <c r="AK745" i="1" s="1"/>
  <c r="AI746" i="1"/>
  <c r="AJ746" i="1" s="1"/>
  <c r="AK746" i="1" s="1"/>
  <c r="AI747" i="1"/>
  <c r="AJ747" i="1" s="1"/>
  <c r="AK747" i="1" s="1"/>
  <c r="AI748" i="1"/>
  <c r="AJ748" i="1" s="1"/>
  <c r="AK748" i="1" s="1"/>
  <c r="AI749" i="1"/>
  <c r="AJ749" i="1" s="1"/>
  <c r="AK749" i="1" s="1"/>
  <c r="AI750" i="1"/>
  <c r="AJ750" i="1" s="1"/>
  <c r="AK750" i="1" s="1"/>
  <c r="AI751" i="1"/>
  <c r="AJ751" i="1" s="1"/>
  <c r="AK751" i="1" s="1"/>
  <c r="AI752" i="1"/>
  <c r="AJ752" i="1" s="1"/>
  <c r="AK752" i="1" s="1"/>
  <c r="AI753" i="1"/>
  <c r="AJ753" i="1" s="1"/>
  <c r="AK753" i="1" s="1"/>
  <c r="AI754" i="1"/>
  <c r="AJ754" i="1" s="1"/>
  <c r="AK754" i="1" s="1"/>
  <c r="AI755" i="1"/>
  <c r="AJ755" i="1" s="1"/>
  <c r="AK755" i="1" s="1"/>
  <c r="AI756" i="1"/>
  <c r="AJ756" i="1" s="1"/>
  <c r="AK756" i="1" s="1"/>
  <c r="AI757" i="1"/>
  <c r="AJ757" i="1" s="1"/>
  <c r="AK757" i="1" s="1"/>
  <c r="AI758" i="1"/>
  <c r="AJ758" i="1" s="1"/>
  <c r="AK758" i="1" s="1"/>
  <c r="AI759" i="1"/>
  <c r="AJ759" i="1" s="1"/>
  <c r="AK759" i="1" s="1"/>
  <c r="AI760" i="1"/>
  <c r="AJ760" i="1" s="1"/>
  <c r="AK760" i="1" s="1"/>
  <c r="AI761" i="1"/>
  <c r="AJ761" i="1" s="1"/>
  <c r="AK761" i="1" s="1"/>
  <c r="AI762" i="1"/>
  <c r="AJ762" i="1" s="1"/>
  <c r="AK762" i="1" s="1"/>
  <c r="AI763" i="1"/>
  <c r="AJ763" i="1" s="1"/>
  <c r="AK763" i="1" s="1"/>
  <c r="AI764" i="1"/>
  <c r="AJ764" i="1" s="1"/>
  <c r="AK764" i="1" s="1"/>
  <c r="AI765" i="1"/>
  <c r="AJ765" i="1" s="1"/>
  <c r="AK765" i="1" s="1"/>
  <c r="AI766" i="1"/>
  <c r="AJ766" i="1" s="1"/>
  <c r="AK766" i="1" s="1"/>
  <c r="AI767" i="1"/>
  <c r="AJ767" i="1" s="1"/>
  <c r="AK767" i="1" s="1"/>
  <c r="AI768" i="1"/>
  <c r="AJ768" i="1" s="1"/>
  <c r="AK768" i="1" s="1"/>
  <c r="AI769" i="1"/>
  <c r="AJ769" i="1" s="1"/>
  <c r="AK769" i="1" s="1"/>
  <c r="AI770" i="1"/>
  <c r="AJ770" i="1" s="1"/>
  <c r="AK770" i="1" s="1"/>
  <c r="AI771" i="1"/>
  <c r="AJ771" i="1" s="1"/>
  <c r="AK771" i="1" s="1"/>
  <c r="AI772" i="1"/>
  <c r="AJ772" i="1" s="1"/>
  <c r="AK772" i="1" s="1"/>
  <c r="AI773" i="1"/>
  <c r="AJ773" i="1" s="1"/>
  <c r="AK773" i="1" s="1"/>
  <c r="AI774" i="1"/>
  <c r="AJ774" i="1" s="1"/>
  <c r="AK774" i="1" s="1"/>
  <c r="AI775" i="1"/>
  <c r="AJ775" i="1" s="1"/>
  <c r="AK775" i="1" s="1"/>
  <c r="AI776" i="1"/>
  <c r="AJ776" i="1" s="1"/>
  <c r="AK776" i="1" s="1"/>
  <c r="AI777" i="1"/>
  <c r="AJ777" i="1" s="1"/>
  <c r="AK777" i="1" s="1"/>
  <c r="AI778" i="1"/>
  <c r="AJ778" i="1" s="1"/>
  <c r="AK778" i="1" s="1"/>
  <c r="AI779" i="1"/>
  <c r="AJ779" i="1" s="1"/>
  <c r="AK779" i="1" s="1"/>
  <c r="AI780" i="1"/>
  <c r="AJ780" i="1" s="1"/>
  <c r="AK780" i="1" s="1"/>
  <c r="AI781" i="1"/>
  <c r="AJ781" i="1" s="1"/>
  <c r="AK781" i="1" s="1"/>
  <c r="AI782" i="1"/>
  <c r="AJ782" i="1" s="1"/>
  <c r="AK782" i="1" s="1"/>
  <c r="AI783" i="1"/>
  <c r="AJ783" i="1" s="1"/>
  <c r="AK783" i="1" s="1"/>
  <c r="AI784" i="1"/>
  <c r="AJ784" i="1" s="1"/>
  <c r="AK784" i="1" s="1"/>
  <c r="AI785" i="1"/>
  <c r="AJ785" i="1" s="1"/>
  <c r="AK785" i="1" s="1"/>
  <c r="AI786" i="1"/>
  <c r="AJ786" i="1" s="1"/>
  <c r="AK786" i="1" s="1"/>
  <c r="AI787" i="1"/>
  <c r="AJ787" i="1" s="1"/>
  <c r="AK787" i="1" s="1"/>
  <c r="AI788" i="1"/>
  <c r="AJ788" i="1" s="1"/>
  <c r="AK788" i="1" s="1"/>
  <c r="AI789" i="1"/>
  <c r="AJ789" i="1" s="1"/>
  <c r="AK789" i="1" s="1"/>
  <c r="AI790" i="1"/>
  <c r="AJ790" i="1" s="1"/>
  <c r="AK790" i="1" s="1"/>
  <c r="AI791" i="1"/>
  <c r="AJ791" i="1" s="1"/>
  <c r="AK791" i="1" s="1"/>
  <c r="AI792" i="1"/>
  <c r="AJ792" i="1" s="1"/>
  <c r="AK792" i="1" s="1"/>
  <c r="AI793" i="1"/>
  <c r="AJ793" i="1" s="1"/>
  <c r="AK793" i="1" s="1"/>
  <c r="AI794" i="1"/>
  <c r="AJ794" i="1" s="1"/>
  <c r="AK794" i="1" s="1"/>
  <c r="AI795" i="1"/>
  <c r="AJ795" i="1" s="1"/>
  <c r="AK795" i="1" s="1"/>
  <c r="AI796" i="1"/>
  <c r="AJ796" i="1" s="1"/>
  <c r="AK796" i="1" s="1"/>
  <c r="AI797" i="1"/>
  <c r="AJ797" i="1" s="1"/>
  <c r="AK797" i="1" s="1"/>
  <c r="AI798" i="1"/>
  <c r="AJ798" i="1" s="1"/>
  <c r="AK798" i="1" s="1"/>
  <c r="AI799" i="1"/>
  <c r="AJ799" i="1" s="1"/>
  <c r="AK799" i="1" s="1"/>
  <c r="AI800" i="1"/>
  <c r="AJ800" i="1" s="1"/>
  <c r="AK800" i="1" s="1"/>
  <c r="AI801" i="1"/>
  <c r="AJ801" i="1" s="1"/>
  <c r="AK801" i="1" s="1"/>
  <c r="AI802" i="1"/>
  <c r="AJ802" i="1" s="1"/>
  <c r="AK802" i="1" s="1"/>
  <c r="AI803" i="1"/>
  <c r="AJ803" i="1" s="1"/>
  <c r="AK803" i="1" s="1"/>
  <c r="AI804" i="1"/>
  <c r="AJ804" i="1" s="1"/>
  <c r="AK804" i="1" s="1"/>
  <c r="AI805" i="1"/>
  <c r="AJ805" i="1" s="1"/>
  <c r="AK805" i="1" s="1"/>
  <c r="AI806" i="1"/>
  <c r="AJ806" i="1" s="1"/>
  <c r="AK806" i="1" s="1"/>
  <c r="AI807" i="1"/>
  <c r="AJ807" i="1" s="1"/>
  <c r="AK807" i="1" s="1"/>
  <c r="AI808" i="1"/>
  <c r="AJ808" i="1" s="1"/>
  <c r="AK808" i="1" s="1"/>
  <c r="AI809" i="1"/>
  <c r="AJ809" i="1" s="1"/>
  <c r="AK809" i="1" s="1"/>
  <c r="AI810" i="1"/>
  <c r="AJ810" i="1" s="1"/>
  <c r="AK810" i="1" s="1"/>
  <c r="AI811" i="1"/>
  <c r="AJ811" i="1" s="1"/>
  <c r="AI812" i="1"/>
  <c r="AJ812" i="1" s="1"/>
  <c r="AK812" i="1" s="1"/>
  <c r="AI813" i="1"/>
  <c r="AJ813" i="1" s="1"/>
  <c r="AK813" i="1" s="1"/>
  <c r="AI814" i="1"/>
  <c r="AJ814" i="1" s="1"/>
  <c r="AK814" i="1" s="1"/>
  <c r="AI815" i="1"/>
  <c r="AJ815" i="1" s="1"/>
  <c r="AK815" i="1" s="1"/>
  <c r="AI816" i="1"/>
  <c r="AJ816" i="1" s="1"/>
  <c r="AK816" i="1" s="1"/>
  <c r="AI817" i="1"/>
  <c r="AJ817" i="1" s="1"/>
  <c r="AK817" i="1" s="1"/>
  <c r="AI818" i="1"/>
  <c r="AJ818" i="1" s="1"/>
  <c r="AK818" i="1" s="1"/>
  <c r="AI819" i="1"/>
  <c r="AJ819" i="1" s="1"/>
  <c r="AK819" i="1" s="1"/>
  <c r="AI820" i="1"/>
  <c r="AJ820" i="1" s="1"/>
  <c r="AK820" i="1" s="1"/>
  <c r="AI821" i="1"/>
  <c r="AJ821" i="1" s="1"/>
  <c r="AK821" i="1" s="1"/>
  <c r="AI822" i="1"/>
  <c r="AJ822" i="1" s="1"/>
  <c r="AK822" i="1" s="1"/>
  <c r="AI823" i="1"/>
  <c r="AJ823" i="1" s="1"/>
  <c r="AK823" i="1" s="1"/>
  <c r="AI824" i="1"/>
  <c r="AJ824" i="1" s="1"/>
  <c r="AK824" i="1" s="1"/>
  <c r="AI825" i="1"/>
  <c r="AJ825" i="1" s="1"/>
  <c r="AK825" i="1" s="1"/>
  <c r="AI826" i="1"/>
  <c r="AJ826" i="1" s="1"/>
  <c r="AK826" i="1" s="1"/>
  <c r="AI827" i="1"/>
  <c r="AJ827" i="1" s="1"/>
  <c r="AK827" i="1" s="1"/>
  <c r="AI828" i="1"/>
  <c r="AJ828" i="1" s="1"/>
  <c r="AK828" i="1" s="1"/>
  <c r="AI829" i="1"/>
  <c r="AJ829" i="1" s="1"/>
  <c r="AK829" i="1" s="1"/>
  <c r="AI830" i="1"/>
  <c r="AJ830" i="1" s="1"/>
  <c r="AK830" i="1" s="1"/>
  <c r="AI831" i="1"/>
  <c r="AJ831" i="1" s="1"/>
  <c r="AK831" i="1" s="1"/>
  <c r="AI832" i="1"/>
  <c r="AJ832" i="1" s="1"/>
  <c r="AK832" i="1" s="1"/>
  <c r="AI833" i="1"/>
  <c r="AJ833" i="1" s="1"/>
  <c r="AK833" i="1" s="1"/>
  <c r="AI834" i="1"/>
  <c r="AJ834" i="1" s="1"/>
  <c r="AK834" i="1" s="1"/>
  <c r="AI835" i="1"/>
  <c r="AJ835" i="1" s="1"/>
  <c r="AK835" i="1" s="1"/>
  <c r="AI836" i="1"/>
  <c r="AJ836" i="1" s="1"/>
  <c r="AK836" i="1" s="1"/>
  <c r="AI837" i="1"/>
  <c r="AJ837" i="1" s="1"/>
  <c r="AK837" i="1" s="1"/>
  <c r="AI838" i="1"/>
  <c r="AJ838" i="1" s="1"/>
  <c r="AK838" i="1" s="1"/>
  <c r="AI839" i="1"/>
  <c r="AJ839" i="1" s="1"/>
  <c r="AK839" i="1" s="1"/>
  <c r="AI840" i="1"/>
  <c r="AJ840" i="1" s="1"/>
  <c r="AK840" i="1" s="1"/>
  <c r="AI841" i="1"/>
  <c r="AJ841" i="1" s="1"/>
  <c r="AK841" i="1" s="1"/>
  <c r="AI842" i="1"/>
  <c r="AJ842" i="1" s="1"/>
  <c r="AK842" i="1" s="1"/>
  <c r="AI843" i="1"/>
  <c r="AJ843" i="1" s="1"/>
  <c r="AK843" i="1" s="1"/>
  <c r="AI844" i="1"/>
  <c r="AJ844" i="1" s="1"/>
  <c r="AK844" i="1" s="1"/>
  <c r="AI845" i="1"/>
  <c r="AJ845" i="1" s="1"/>
  <c r="AK845" i="1" s="1"/>
  <c r="AI846" i="1"/>
  <c r="AJ846" i="1" s="1"/>
  <c r="AK846" i="1" s="1"/>
  <c r="AI847" i="1"/>
  <c r="AJ847" i="1" s="1"/>
  <c r="AK847" i="1" s="1"/>
  <c r="AI848" i="1"/>
  <c r="AJ848" i="1" s="1"/>
  <c r="AK848" i="1" s="1"/>
  <c r="AI849" i="1"/>
  <c r="AJ849" i="1" s="1"/>
  <c r="AK849" i="1" s="1"/>
  <c r="AI850" i="1"/>
  <c r="AJ850" i="1" s="1"/>
  <c r="AK850" i="1" s="1"/>
  <c r="AI851" i="1"/>
  <c r="AJ851" i="1" s="1"/>
  <c r="AK851" i="1" s="1"/>
  <c r="AI852" i="1"/>
  <c r="AJ852" i="1" s="1"/>
  <c r="AK852" i="1" s="1"/>
  <c r="AI853" i="1"/>
  <c r="AJ853" i="1" s="1"/>
  <c r="AK853" i="1" s="1"/>
  <c r="AI854" i="1"/>
  <c r="AJ854" i="1" s="1"/>
  <c r="AK854" i="1" s="1"/>
  <c r="AI855" i="1"/>
  <c r="AJ855" i="1" s="1"/>
  <c r="AK855" i="1" s="1"/>
  <c r="AI856" i="1"/>
  <c r="AJ856" i="1" s="1"/>
  <c r="AK856" i="1" s="1"/>
  <c r="AI857" i="1"/>
  <c r="AJ857" i="1" s="1"/>
  <c r="AK857" i="1" s="1"/>
  <c r="AI858" i="1"/>
  <c r="AJ858" i="1" s="1"/>
  <c r="AK858" i="1" s="1"/>
  <c r="AI859" i="1"/>
  <c r="AJ859" i="1" s="1"/>
  <c r="AK859" i="1" s="1"/>
  <c r="AI860" i="1"/>
  <c r="AJ860" i="1" s="1"/>
  <c r="AI861" i="1"/>
  <c r="AJ861" i="1" s="1"/>
  <c r="AK861" i="1" s="1"/>
  <c r="AI862" i="1"/>
  <c r="AJ862" i="1" s="1"/>
  <c r="AK862" i="1" s="1"/>
  <c r="AI863" i="1"/>
  <c r="AJ863" i="1" s="1"/>
  <c r="AK863" i="1" s="1"/>
  <c r="AI864" i="1"/>
  <c r="AJ864" i="1" s="1"/>
  <c r="AI865" i="1"/>
  <c r="AJ865" i="1" s="1"/>
  <c r="AK865" i="1" s="1"/>
  <c r="AI866" i="1"/>
  <c r="AJ866" i="1" s="1"/>
  <c r="AK866" i="1" s="1"/>
  <c r="AI867" i="1"/>
  <c r="AJ867" i="1" s="1"/>
  <c r="AK867" i="1" s="1"/>
  <c r="AI868" i="1"/>
  <c r="AJ868" i="1" s="1"/>
  <c r="AK868" i="1" s="1"/>
  <c r="AI869" i="1"/>
  <c r="AJ869" i="1" s="1"/>
  <c r="AK869" i="1" s="1"/>
  <c r="AI870" i="1"/>
  <c r="AJ870" i="1" s="1"/>
  <c r="AK870" i="1" s="1"/>
  <c r="AI871" i="1"/>
  <c r="AJ871" i="1" s="1"/>
  <c r="AK871" i="1" s="1"/>
  <c r="AI872" i="1"/>
  <c r="AJ872" i="1" s="1"/>
  <c r="AK872" i="1" s="1"/>
  <c r="AI873" i="1"/>
  <c r="AJ873" i="1" s="1"/>
  <c r="AK873" i="1" s="1"/>
  <c r="AI874" i="1"/>
  <c r="AJ874" i="1" s="1"/>
  <c r="AK874" i="1" s="1"/>
  <c r="AI875" i="1"/>
  <c r="AJ875" i="1" s="1"/>
  <c r="AK875" i="1" s="1"/>
  <c r="AI876" i="1"/>
  <c r="AJ876" i="1" s="1"/>
  <c r="AK876" i="1" s="1"/>
  <c r="AI877" i="1"/>
  <c r="AJ877" i="1" s="1"/>
  <c r="AK877" i="1" s="1"/>
  <c r="AI878" i="1"/>
  <c r="AJ878" i="1" s="1"/>
  <c r="AK878" i="1" s="1"/>
  <c r="AI879" i="1"/>
  <c r="AJ879" i="1" s="1"/>
  <c r="AK879" i="1" s="1"/>
  <c r="AI880" i="1"/>
  <c r="AJ880" i="1" s="1"/>
  <c r="AK880" i="1" s="1"/>
  <c r="AI881" i="1"/>
  <c r="AJ881" i="1" s="1"/>
  <c r="AK881" i="1" s="1"/>
  <c r="AI882" i="1"/>
  <c r="AJ882" i="1" s="1"/>
  <c r="AK882" i="1" s="1"/>
  <c r="AI883" i="1"/>
  <c r="AJ883" i="1" s="1"/>
  <c r="AK883" i="1" s="1"/>
  <c r="AI884" i="1"/>
  <c r="AJ884" i="1" s="1"/>
  <c r="AK884" i="1" s="1"/>
  <c r="AI885" i="1"/>
  <c r="AJ885" i="1" s="1"/>
  <c r="AK885" i="1" s="1"/>
  <c r="AI886" i="1"/>
  <c r="AJ886" i="1" s="1"/>
  <c r="AK886" i="1" s="1"/>
  <c r="AI887" i="1"/>
  <c r="AJ887" i="1" s="1"/>
  <c r="AK887" i="1" s="1"/>
  <c r="AI888" i="1"/>
  <c r="AJ888" i="1" s="1"/>
  <c r="AK888" i="1" s="1"/>
  <c r="AI889" i="1"/>
  <c r="AJ889" i="1" s="1"/>
  <c r="AK889" i="1" s="1"/>
  <c r="AI890" i="1"/>
  <c r="AJ890" i="1" s="1"/>
  <c r="AK890" i="1" s="1"/>
  <c r="AI891" i="1"/>
  <c r="AJ891" i="1" s="1"/>
  <c r="AK891" i="1" s="1"/>
  <c r="AI892" i="1"/>
  <c r="AJ892" i="1" s="1"/>
  <c r="AK892" i="1" s="1"/>
  <c r="AI893" i="1"/>
  <c r="AJ893" i="1" s="1"/>
  <c r="AK893" i="1" s="1"/>
  <c r="AI894" i="1"/>
  <c r="AJ894" i="1" s="1"/>
  <c r="AK894" i="1" s="1"/>
  <c r="AI895" i="1"/>
  <c r="AJ895" i="1" s="1"/>
  <c r="AK895" i="1" s="1"/>
  <c r="AI896" i="1"/>
  <c r="AJ896" i="1" s="1"/>
  <c r="AK896" i="1" s="1"/>
  <c r="AI897" i="1"/>
  <c r="AJ897" i="1" s="1"/>
  <c r="AK897" i="1" s="1"/>
  <c r="AI898" i="1"/>
  <c r="AJ898" i="1" s="1"/>
  <c r="AK898" i="1" s="1"/>
  <c r="AI899" i="1"/>
  <c r="AJ899" i="1" s="1"/>
  <c r="AK899" i="1" s="1"/>
  <c r="AI900" i="1"/>
  <c r="AJ900" i="1" s="1"/>
  <c r="AK900" i="1" s="1"/>
  <c r="AI901" i="1"/>
  <c r="AJ901" i="1" s="1"/>
  <c r="AK901" i="1" s="1"/>
  <c r="AI902" i="1"/>
  <c r="AJ902" i="1" s="1"/>
  <c r="AK902" i="1" s="1"/>
  <c r="AI903" i="1"/>
  <c r="AJ903" i="1" s="1"/>
  <c r="AK903" i="1" s="1"/>
  <c r="AI904" i="1"/>
  <c r="AJ904" i="1" s="1"/>
  <c r="AK904" i="1" s="1"/>
  <c r="AI905" i="1"/>
  <c r="AJ905" i="1" s="1"/>
  <c r="AK905" i="1" s="1"/>
  <c r="AI906" i="1"/>
  <c r="AJ906" i="1" s="1"/>
  <c r="AK906" i="1" s="1"/>
  <c r="AI907" i="1"/>
  <c r="AJ907" i="1" s="1"/>
  <c r="AK907" i="1" s="1"/>
  <c r="AI908" i="1"/>
  <c r="AJ908" i="1" s="1"/>
  <c r="AK908" i="1" s="1"/>
  <c r="AI909" i="1"/>
  <c r="AJ909" i="1" s="1"/>
  <c r="AK909" i="1" s="1"/>
  <c r="AI910" i="1"/>
  <c r="AJ910" i="1" s="1"/>
  <c r="AK910" i="1" s="1"/>
  <c r="AI911" i="1"/>
  <c r="AJ911" i="1" s="1"/>
  <c r="AK911" i="1" s="1"/>
  <c r="AI912" i="1"/>
  <c r="AJ912" i="1" s="1"/>
  <c r="AK912" i="1" s="1"/>
  <c r="AI913" i="1"/>
  <c r="AJ913" i="1" s="1"/>
  <c r="AK913" i="1" s="1"/>
  <c r="AI914" i="1"/>
  <c r="AJ914" i="1" s="1"/>
  <c r="AK914" i="1" s="1"/>
  <c r="AI915" i="1"/>
  <c r="AJ915" i="1" s="1"/>
  <c r="AK915" i="1" s="1"/>
  <c r="AI916" i="1"/>
  <c r="AJ916" i="1" s="1"/>
  <c r="AK916" i="1" s="1"/>
  <c r="AI917" i="1"/>
  <c r="AJ917" i="1" s="1"/>
  <c r="AK917" i="1" s="1"/>
  <c r="AI918" i="1"/>
  <c r="AJ918" i="1" s="1"/>
  <c r="AK918" i="1" s="1"/>
  <c r="AI919" i="1"/>
  <c r="AJ919" i="1" s="1"/>
  <c r="AK919" i="1" s="1"/>
  <c r="AI920" i="1"/>
  <c r="AJ920" i="1" s="1"/>
  <c r="AK920" i="1" s="1"/>
  <c r="AI921" i="1"/>
  <c r="AJ921" i="1" s="1"/>
  <c r="AK921" i="1" s="1"/>
  <c r="AI922" i="1"/>
  <c r="AJ922" i="1" s="1"/>
  <c r="AK922" i="1" s="1"/>
  <c r="AI923" i="1"/>
  <c r="AJ923" i="1" s="1"/>
  <c r="AK923" i="1" s="1"/>
  <c r="AI924" i="1"/>
  <c r="AJ924" i="1" s="1"/>
  <c r="AK924" i="1" s="1"/>
  <c r="AI925" i="1"/>
  <c r="AJ925" i="1" s="1"/>
  <c r="AK925" i="1" s="1"/>
  <c r="AI926" i="1"/>
  <c r="AJ926" i="1" s="1"/>
  <c r="AK926" i="1" s="1"/>
  <c r="AI927" i="1"/>
  <c r="AJ927" i="1" s="1"/>
  <c r="AK927" i="1" s="1"/>
  <c r="AI928" i="1"/>
  <c r="AJ928" i="1" s="1"/>
  <c r="AK928" i="1" s="1"/>
  <c r="AI929" i="1"/>
  <c r="AJ929" i="1" s="1"/>
  <c r="AK929" i="1" s="1"/>
  <c r="AI930" i="1"/>
  <c r="AJ930" i="1" s="1"/>
  <c r="AK930" i="1" s="1"/>
  <c r="AI931" i="1"/>
  <c r="AJ931" i="1" s="1"/>
  <c r="AK931" i="1" s="1"/>
  <c r="AI932" i="1"/>
  <c r="AJ932" i="1" s="1"/>
  <c r="AK932" i="1" s="1"/>
  <c r="AI933" i="1"/>
  <c r="AJ933" i="1" s="1"/>
  <c r="AK933" i="1" s="1"/>
  <c r="AI934" i="1"/>
  <c r="AJ934" i="1" s="1"/>
  <c r="AK934" i="1" s="1"/>
  <c r="AI935" i="1"/>
  <c r="AJ935" i="1" s="1"/>
  <c r="AK935" i="1" s="1"/>
  <c r="AI936" i="1"/>
  <c r="AJ936" i="1" s="1"/>
  <c r="AK936" i="1" s="1"/>
  <c r="AI937" i="1"/>
  <c r="AJ937" i="1" s="1"/>
  <c r="AK937" i="1" s="1"/>
  <c r="AI938" i="1"/>
  <c r="AJ938" i="1" s="1"/>
  <c r="AK938" i="1" s="1"/>
  <c r="AI939" i="1"/>
  <c r="AJ939" i="1" s="1"/>
  <c r="AK939" i="1" s="1"/>
  <c r="AI940" i="1"/>
  <c r="AJ940" i="1" s="1"/>
  <c r="AK940" i="1" s="1"/>
  <c r="AI941" i="1"/>
  <c r="AJ941" i="1" s="1"/>
  <c r="AK941" i="1" s="1"/>
  <c r="AI942" i="1"/>
  <c r="AJ942" i="1" s="1"/>
  <c r="AK942" i="1" s="1"/>
  <c r="AI943" i="1"/>
  <c r="AJ943" i="1" s="1"/>
  <c r="AK943" i="1" s="1"/>
  <c r="AI944" i="1"/>
  <c r="AJ944" i="1" s="1"/>
  <c r="AK944" i="1" s="1"/>
  <c r="AI945" i="1"/>
  <c r="AJ945" i="1" s="1"/>
  <c r="AK945" i="1" s="1"/>
  <c r="AI946" i="1"/>
  <c r="AJ946" i="1" s="1"/>
  <c r="AK946" i="1" s="1"/>
  <c r="AI947" i="1"/>
  <c r="AJ947" i="1" s="1"/>
  <c r="AK947" i="1" s="1"/>
  <c r="AI948" i="1"/>
  <c r="AJ948" i="1" s="1"/>
  <c r="AK948" i="1" s="1"/>
  <c r="AI949" i="1"/>
  <c r="AJ949" i="1" s="1"/>
  <c r="AK949" i="1" s="1"/>
  <c r="AI950" i="1"/>
  <c r="AJ950" i="1" s="1"/>
  <c r="AK950" i="1" s="1"/>
  <c r="AI951" i="1"/>
  <c r="AJ951" i="1" s="1"/>
  <c r="AK951" i="1" s="1"/>
  <c r="AI952" i="1"/>
  <c r="AJ952" i="1" s="1"/>
  <c r="AK952" i="1" s="1"/>
  <c r="AI953" i="1"/>
  <c r="AJ953" i="1" s="1"/>
  <c r="AK953" i="1" s="1"/>
  <c r="AI954" i="1"/>
  <c r="AJ954" i="1" s="1"/>
  <c r="AK954" i="1" s="1"/>
  <c r="AI955" i="1"/>
  <c r="AJ955" i="1" s="1"/>
  <c r="AK955" i="1" s="1"/>
  <c r="AI956" i="1"/>
  <c r="AJ956" i="1" s="1"/>
  <c r="AK956" i="1" s="1"/>
  <c r="AI957" i="1"/>
  <c r="AJ957" i="1" s="1"/>
  <c r="AK957" i="1" s="1"/>
  <c r="AI958" i="1"/>
  <c r="AJ958" i="1" s="1"/>
  <c r="AK958" i="1" s="1"/>
  <c r="AI959" i="1"/>
  <c r="AJ959" i="1" s="1"/>
  <c r="AK959" i="1" s="1"/>
  <c r="AI960" i="1"/>
  <c r="AJ960" i="1" s="1"/>
  <c r="AK960" i="1" s="1"/>
  <c r="AI961" i="1"/>
  <c r="AJ961" i="1" s="1"/>
  <c r="AK961" i="1" s="1"/>
  <c r="AI962" i="1"/>
  <c r="AJ962" i="1" s="1"/>
  <c r="AK962" i="1" s="1"/>
  <c r="AI963" i="1"/>
  <c r="AJ963" i="1" s="1"/>
  <c r="AK963" i="1" s="1"/>
  <c r="AI964" i="1"/>
  <c r="AJ964" i="1" s="1"/>
  <c r="AK964" i="1" s="1"/>
  <c r="AI965" i="1"/>
  <c r="AJ965" i="1" s="1"/>
  <c r="AK965" i="1" s="1"/>
  <c r="AI966" i="1"/>
  <c r="AJ966" i="1" s="1"/>
  <c r="AK966" i="1" s="1"/>
  <c r="AI967" i="1"/>
  <c r="AJ967" i="1" s="1"/>
  <c r="AK967" i="1" s="1"/>
  <c r="AI968" i="1"/>
  <c r="AJ968" i="1" s="1"/>
  <c r="AK968" i="1" s="1"/>
  <c r="AI969" i="1"/>
  <c r="AJ969" i="1" s="1"/>
  <c r="AK969" i="1" s="1"/>
  <c r="AI970" i="1"/>
  <c r="AJ970" i="1" s="1"/>
  <c r="AK970" i="1" s="1"/>
  <c r="AI971" i="1"/>
  <c r="AJ971" i="1" s="1"/>
  <c r="AK971" i="1" s="1"/>
  <c r="AI972" i="1"/>
  <c r="AJ972" i="1" s="1"/>
  <c r="AK972" i="1" s="1"/>
  <c r="AI973" i="1"/>
  <c r="AJ973" i="1" s="1"/>
  <c r="AK973" i="1" s="1"/>
  <c r="AI974" i="1"/>
  <c r="AJ974" i="1" s="1"/>
  <c r="AK974" i="1" s="1"/>
  <c r="AI975" i="1"/>
  <c r="AJ975" i="1" s="1"/>
  <c r="AK975" i="1" s="1"/>
  <c r="AI976" i="1"/>
  <c r="AJ976" i="1" s="1"/>
  <c r="AK976" i="1" s="1"/>
  <c r="AI977" i="1"/>
  <c r="AJ977" i="1" s="1"/>
  <c r="AK977" i="1" s="1"/>
  <c r="AI978" i="1"/>
  <c r="AJ978" i="1" s="1"/>
  <c r="AK978" i="1" s="1"/>
  <c r="AI979" i="1"/>
  <c r="AJ979" i="1" s="1"/>
  <c r="AK979" i="1" s="1"/>
  <c r="AI980" i="1"/>
  <c r="AJ980" i="1" s="1"/>
  <c r="AK980" i="1" s="1"/>
  <c r="AI981" i="1"/>
  <c r="AJ981" i="1" s="1"/>
  <c r="AK981" i="1" s="1"/>
  <c r="AI982" i="1"/>
  <c r="AJ982" i="1" s="1"/>
  <c r="AK982" i="1" s="1"/>
  <c r="AI983" i="1"/>
  <c r="AJ983" i="1" s="1"/>
  <c r="AK983" i="1" s="1"/>
  <c r="AI984" i="1"/>
  <c r="AJ984" i="1" s="1"/>
  <c r="AK984" i="1" s="1"/>
  <c r="AI985" i="1"/>
  <c r="AJ985" i="1" s="1"/>
  <c r="AK985" i="1" s="1"/>
  <c r="AI986" i="1"/>
  <c r="AJ986" i="1" s="1"/>
  <c r="AK986" i="1" s="1"/>
  <c r="AI987" i="1"/>
  <c r="AJ987" i="1" s="1"/>
  <c r="AK987" i="1" s="1"/>
  <c r="AI988" i="1"/>
  <c r="AJ988" i="1" s="1"/>
  <c r="AK988" i="1" s="1"/>
  <c r="AI989" i="1"/>
  <c r="AJ989" i="1" s="1"/>
  <c r="AK989" i="1" s="1"/>
  <c r="AI990" i="1"/>
  <c r="AJ990" i="1" s="1"/>
  <c r="AK990" i="1" s="1"/>
  <c r="AI991" i="1"/>
  <c r="AJ991" i="1" s="1"/>
  <c r="AK991" i="1" s="1"/>
  <c r="AI992" i="1"/>
  <c r="AJ992" i="1" s="1"/>
  <c r="AK992" i="1" s="1"/>
  <c r="AI993" i="1"/>
  <c r="AJ993" i="1" s="1"/>
  <c r="AK993" i="1" s="1"/>
  <c r="AI994" i="1"/>
  <c r="AJ994" i="1" s="1"/>
  <c r="AK994" i="1" s="1"/>
  <c r="AI995" i="1"/>
  <c r="AJ995" i="1" s="1"/>
  <c r="AK995" i="1" s="1"/>
  <c r="AI996" i="1"/>
  <c r="AJ996" i="1" s="1"/>
  <c r="AK996" i="1" s="1"/>
  <c r="AI997" i="1"/>
  <c r="AJ997" i="1" s="1"/>
  <c r="AK997" i="1" s="1"/>
  <c r="AI998" i="1"/>
  <c r="AJ998" i="1" s="1"/>
  <c r="AK998" i="1" s="1"/>
  <c r="AI999" i="1"/>
  <c r="AJ999" i="1" s="1"/>
  <c r="AK999" i="1" s="1"/>
  <c r="AI1000" i="1"/>
  <c r="AJ1000" i="1" s="1"/>
  <c r="AK1000" i="1" s="1"/>
  <c r="AI1001" i="1"/>
  <c r="AJ1001" i="1" s="1"/>
  <c r="AK1001" i="1" s="1"/>
  <c r="AI1002" i="1"/>
  <c r="AJ1002" i="1" s="1"/>
  <c r="AK1002" i="1" s="1"/>
  <c r="AI1003" i="1"/>
  <c r="AJ1003" i="1" s="1"/>
  <c r="AK1003" i="1" s="1"/>
  <c r="AI1004" i="1"/>
  <c r="AJ1004" i="1" s="1"/>
  <c r="AK1004" i="1" s="1"/>
  <c r="AI1005" i="1"/>
  <c r="AJ1005" i="1" s="1"/>
  <c r="AK1005" i="1" s="1"/>
  <c r="AI1006" i="1"/>
  <c r="AJ1006" i="1" s="1"/>
  <c r="AK1006" i="1" s="1"/>
  <c r="AI1007" i="1"/>
  <c r="AJ1007" i="1" s="1"/>
  <c r="AK1007" i="1" s="1"/>
  <c r="AI1008" i="1"/>
  <c r="AJ1008" i="1" s="1"/>
  <c r="AK1008" i="1" s="1"/>
  <c r="AI1009" i="1"/>
  <c r="AJ1009" i="1" s="1"/>
  <c r="AK1009" i="1" s="1"/>
  <c r="AI1010" i="1"/>
  <c r="AJ1010" i="1" s="1"/>
  <c r="AK1010" i="1" s="1"/>
  <c r="AI1011" i="1"/>
  <c r="AJ1011" i="1" s="1"/>
  <c r="AK1011" i="1" s="1"/>
  <c r="AI1012" i="1"/>
  <c r="AJ1012" i="1" s="1"/>
  <c r="AK1012" i="1" s="1"/>
  <c r="AI1013" i="1"/>
  <c r="AJ1013" i="1" s="1"/>
  <c r="AK1013" i="1" s="1"/>
  <c r="AI1014" i="1"/>
  <c r="AJ1014" i="1" s="1"/>
  <c r="AK1014" i="1" s="1"/>
  <c r="AI1015" i="1"/>
  <c r="AJ1015" i="1" s="1"/>
  <c r="AK1015" i="1" s="1"/>
  <c r="AI1016" i="1"/>
  <c r="AJ1016" i="1" s="1"/>
  <c r="AK1016" i="1" s="1"/>
  <c r="AI1017" i="1"/>
  <c r="AJ1017" i="1" s="1"/>
  <c r="AK1017" i="1" s="1"/>
  <c r="AI1018" i="1"/>
  <c r="AJ1018" i="1" s="1"/>
  <c r="AK1018" i="1" s="1"/>
  <c r="AI1019" i="1"/>
  <c r="AJ1019" i="1" s="1"/>
  <c r="AK1019" i="1" s="1"/>
  <c r="AI1020" i="1"/>
  <c r="AJ1020" i="1" s="1"/>
  <c r="AK1020" i="1" s="1"/>
  <c r="AI1021" i="1"/>
  <c r="AJ1021" i="1" s="1"/>
  <c r="AK1021" i="1" s="1"/>
  <c r="AI1022" i="1"/>
  <c r="AJ1022" i="1" s="1"/>
  <c r="AK1022" i="1" s="1"/>
  <c r="AI1023" i="1"/>
  <c r="AJ1023" i="1" s="1"/>
  <c r="AK1023" i="1" s="1"/>
  <c r="AI1024" i="1"/>
  <c r="AJ1024" i="1" s="1"/>
  <c r="AK1024" i="1" s="1"/>
  <c r="AI1025" i="1"/>
  <c r="AJ1025" i="1" s="1"/>
  <c r="AK1025" i="1" s="1"/>
  <c r="AI1026" i="1"/>
  <c r="AJ1026" i="1" s="1"/>
  <c r="AK1026" i="1" s="1"/>
  <c r="AI1027" i="1"/>
  <c r="AJ1027" i="1" s="1"/>
  <c r="AK1027" i="1" s="1"/>
  <c r="AI1028" i="1"/>
  <c r="AJ1028" i="1" s="1"/>
  <c r="AK1028" i="1" s="1"/>
  <c r="AI1029" i="1"/>
  <c r="AJ1029" i="1" s="1"/>
  <c r="AK1029" i="1" s="1"/>
  <c r="AI1030" i="1"/>
  <c r="AJ1030" i="1" s="1"/>
  <c r="AK1030" i="1" s="1"/>
  <c r="AI1031" i="1"/>
  <c r="AJ1031" i="1" s="1"/>
  <c r="AK1031" i="1" s="1"/>
  <c r="AI1032" i="1"/>
  <c r="AJ1032" i="1" s="1"/>
  <c r="AK1032" i="1" s="1"/>
  <c r="AI1033" i="1"/>
  <c r="AJ1033" i="1" s="1"/>
  <c r="AK1033" i="1" s="1"/>
  <c r="AI1034" i="1"/>
  <c r="AJ1034" i="1" s="1"/>
  <c r="AK1034" i="1" s="1"/>
  <c r="AI1035" i="1"/>
  <c r="AJ1035" i="1" s="1"/>
  <c r="AI1036" i="1"/>
  <c r="AJ1036" i="1" s="1"/>
  <c r="AK1036" i="1" s="1"/>
  <c r="AI1037" i="1"/>
  <c r="AJ1037" i="1" s="1"/>
  <c r="AK1037" i="1" s="1"/>
  <c r="AI1038" i="1"/>
  <c r="AJ1038" i="1" s="1"/>
  <c r="AK1038" i="1" s="1"/>
  <c r="AI1039" i="1"/>
  <c r="AJ1039" i="1" s="1"/>
  <c r="AK1039" i="1" s="1"/>
  <c r="AI1040" i="1"/>
  <c r="AJ1040" i="1" s="1"/>
  <c r="AK1040" i="1" s="1"/>
  <c r="AI1041" i="1"/>
  <c r="AJ1041" i="1" s="1"/>
  <c r="AK1041" i="1" s="1"/>
  <c r="AI1042" i="1"/>
  <c r="AJ1042" i="1" s="1"/>
  <c r="AK1042" i="1" s="1"/>
  <c r="AI1043" i="1"/>
  <c r="AJ1043" i="1" s="1"/>
  <c r="AK1043" i="1" s="1"/>
  <c r="AI1044" i="1"/>
  <c r="AJ1044" i="1" s="1"/>
  <c r="AK1044" i="1" s="1"/>
  <c r="AI1045" i="1"/>
  <c r="AJ1045" i="1" s="1"/>
  <c r="AK1045" i="1" s="1"/>
  <c r="AI1046" i="1"/>
  <c r="AJ1046" i="1" s="1"/>
  <c r="AK1046" i="1" s="1"/>
  <c r="AI1047" i="1"/>
  <c r="AJ1047" i="1" s="1"/>
  <c r="AK1047" i="1" s="1"/>
  <c r="AI1048" i="1"/>
  <c r="AJ1048" i="1" s="1"/>
  <c r="AK1048" i="1" s="1"/>
  <c r="AI1049" i="1"/>
  <c r="AJ1049" i="1" s="1"/>
  <c r="AK1049" i="1" s="1"/>
  <c r="AI1050" i="1"/>
  <c r="AJ1050" i="1" s="1"/>
  <c r="AI1051" i="1"/>
  <c r="AJ1051" i="1" s="1"/>
  <c r="AK1051" i="1" s="1"/>
  <c r="AI1052" i="1"/>
  <c r="AJ1052" i="1" s="1"/>
  <c r="AK1052" i="1" s="1"/>
  <c r="AI1053" i="1"/>
  <c r="AJ1053" i="1" s="1"/>
  <c r="AK1053" i="1" s="1"/>
  <c r="AI1054" i="1"/>
  <c r="AJ1054" i="1" s="1"/>
  <c r="AK1054" i="1" s="1"/>
  <c r="AI1055" i="1"/>
  <c r="AJ1055" i="1" s="1"/>
  <c r="AK1055" i="1" s="1"/>
  <c r="AI1056" i="1"/>
  <c r="AJ1056" i="1" s="1"/>
  <c r="AK1056" i="1" s="1"/>
  <c r="AI1057" i="1"/>
  <c r="AJ1057" i="1" s="1"/>
  <c r="AK1057" i="1" s="1"/>
  <c r="AI1058" i="1"/>
  <c r="AJ1058" i="1" s="1"/>
  <c r="AK1058" i="1" s="1"/>
  <c r="AI1059" i="1"/>
  <c r="AJ1059" i="1" s="1"/>
  <c r="AK1059" i="1" s="1"/>
  <c r="AI1060" i="1"/>
  <c r="AJ1060" i="1" s="1"/>
  <c r="AK1060" i="1" s="1"/>
  <c r="AI1061" i="1"/>
  <c r="AJ1061" i="1" s="1"/>
  <c r="AK1061" i="1" s="1"/>
  <c r="AI1062" i="1"/>
  <c r="AJ1062" i="1" s="1"/>
  <c r="AK1062" i="1" s="1"/>
  <c r="AI1063" i="1"/>
  <c r="AJ1063" i="1" s="1"/>
  <c r="AK1063" i="1" s="1"/>
  <c r="AI1064" i="1"/>
  <c r="AJ1064" i="1" s="1"/>
  <c r="AK1064" i="1" s="1"/>
  <c r="AI1065" i="1"/>
  <c r="AJ1065" i="1" s="1"/>
  <c r="AK1065" i="1" s="1"/>
  <c r="AI1066" i="1"/>
  <c r="AJ1066" i="1" s="1"/>
  <c r="AK1066" i="1" s="1"/>
  <c r="AI1067" i="1"/>
  <c r="AJ1067" i="1" s="1"/>
  <c r="AK1067" i="1" s="1"/>
  <c r="AI1068" i="1"/>
  <c r="AJ1068" i="1" s="1"/>
  <c r="AK1068" i="1" s="1"/>
  <c r="AI1069" i="1"/>
  <c r="AJ1069" i="1" s="1"/>
  <c r="AK1069" i="1" s="1"/>
  <c r="AI1070" i="1"/>
  <c r="AJ1070" i="1" s="1"/>
  <c r="AK1070" i="1" s="1"/>
  <c r="AI1071" i="1"/>
  <c r="AJ1071" i="1" s="1"/>
  <c r="AK1071" i="1" s="1"/>
  <c r="AI1072" i="1"/>
  <c r="AJ1072" i="1" s="1"/>
  <c r="AK1072" i="1" s="1"/>
  <c r="AI1073" i="1"/>
  <c r="AJ1073" i="1" s="1"/>
  <c r="AK1073" i="1" s="1"/>
  <c r="AI1074" i="1"/>
  <c r="AJ1074" i="1" s="1"/>
  <c r="AK1074" i="1" s="1"/>
  <c r="AI1075" i="1"/>
  <c r="AJ1075" i="1" s="1"/>
  <c r="AK1075" i="1" s="1"/>
  <c r="AI1076" i="1"/>
  <c r="AJ1076" i="1" s="1"/>
  <c r="AK1076" i="1" s="1"/>
  <c r="AI1077" i="1"/>
  <c r="AJ1077" i="1" s="1"/>
  <c r="AK1077" i="1" s="1"/>
  <c r="AI1078" i="1"/>
  <c r="AJ1078" i="1" s="1"/>
  <c r="AK1078" i="1" s="1"/>
  <c r="AI1079" i="1"/>
  <c r="AJ1079" i="1" s="1"/>
  <c r="AK1079" i="1" s="1"/>
  <c r="AI1080" i="1"/>
  <c r="AJ1080" i="1" s="1"/>
  <c r="AK1080" i="1" s="1"/>
  <c r="AI1081" i="1"/>
  <c r="AJ1081" i="1" s="1"/>
  <c r="AK1081" i="1" s="1"/>
  <c r="AI1082" i="1"/>
  <c r="AJ1082" i="1" s="1"/>
  <c r="AK1082" i="1" s="1"/>
  <c r="AI1083" i="1"/>
  <c r="AJ1083" i="1" s="1"/>
  <c r="AK1083" i="1" s="1"/>
  <c r="AI1084" i="1"/>
  <c r="AJ1084" i="1" s="1"/>
  <c r="AK1084" i="1" s="1"/>
  <c r="AI1085" i="1"/>
  <c r="AJ1085" i="1" s="1"/>
  <c r="AK1085" i="1" s="1"/>
  <c r="AI1086" i="1"/>
  <c r="AJ1086" i="1" s="1"/>
  <c r="AK1086" i="1" s="1"/>
  <c r="AI1087" i="1"/>
  <c r="AJ1087" i="1" s="1"/>
  <c r="AK1087" i="1" s="1"/>
  <c r="AI1088" i="1"/>
  <c r="AJ1088" i="1" s="1"/>
  <c r="AK1088" i="1" s="1"/>
  <c r="AI1089" i="1"/>
  <c r="AJ1089" i="1" s="1"/>
  <c r="AK1089" i="1" s="1"/>
  <c r="AI1090" i="1"/>
  <c r="AJ1090" i="1" s="1"/>
  <c r="AK1090" i="1" s="1"/>
  <c r="AI1091" i="1"/>
  <c r="AJ1091" i="1" s="1"/>
  <c r="AK1091" i="1" s="1"/>
  <c r="AI1092" i="1"/>
  <c r="AJ1092" i="1" s="1"/>
  <c r="AK1092" i="1" s="1"/>
  <c r="AI1093" i="1"/>
  <c r="AJ1093" i="1" s="1"/>
  <c r="AK1093" i="1" s="1"/>
  <c r="AI1094" i="1"/>
  <c r="AJ1094" i="1" s="1"/>
  <c r="AK1094" i="1" s="1"/>
  <c r="AI1095" i="1"/>
  <c r="AJ1095" i="1" s="1"/>
  <c r="AK1095" i="1" s="1"/>
  <c r="AI1096" i="1"/>
  <c r="AJ1096" i="1" s="1"/>
  <c r="AK1096" i="1" s="1"/>
  <c r="AI1097" i="1"/>
  <c r="AJ1097" i="1" s="1"/>
  <c r="AK1097" i="1" s="1"/>
  <c r="AI1098" i="1"/>
  <c r="AJ1098" i="1" s="1"/>
  <c r="AK1098" i="1" s="1"/>
  <c r="AI1099" i="1"/>
  <c r="AJ1099" i="1" s="1"/>
  <c r="AK1099" i="1" s="1"/>
  <c r="AI1100" i="1"/>
  <c r="AJ1100" i="1" s="1"/>
  <c r="AK1100" i="1" s="1"/>
  <c r="AI1101" i="1"/>
  <c r="AJ1101" i="1" s="1"/>
  <c r="AK1101" i="1" s="1"/>
  <c r="AI1102" i="1"/>
  <c r="AJ1102" i="1" s="1"/>
  <c r="AK1102" i="1" s="1"/>
  <c r="AI1103" i="1"/>
  <c r="AJ1103" i="1" s="1"/>
  <c r="AK1103" i="1" s="1"/>
  <c r="AI1104" i="1"/>
  <c r="AJ1104" i="1" s="1"/>
  <c r="AK1104" i="1" s="1"/>
  <c r="AI1105" i="1"/>
  <c r="AJ1105" i="1" s="1"/>
  <c r="AK1105" i="1" s="1"/>
  <c r="AI1106" i="1"/>
  <c r="AJ1106" i="1" s="1"/>
  <c r="AK1106" i="1" s="1"/>
  <c r="AI1107" i="1"/>
  <c r="AJ1107" i="1" s="1"/>
  <c r="AK1107" i="1" s="1"/>
  <c r="AI1108" i="1"/>
  <c r="AJ1108" i="1" s="1"/>
  <c r="AK1108" i="1" s="1"/>
  <c r="AI1109" i="1"/>
  <c r="AJ1109" i="1" s="1"/>
  <c r="AK1109" i="1" s="1"/>
  <c r="AI1110" i="1"/>
  <c r="AJ1110" i="1" s="1"/>
  <c r="AK1110" i="1" s="1"/>
  <c r="AI1111" i="1"/>
  <c r="AJ1111" i="1" s="1"/>
  <c r="AK1111" i="1" s="1"/>
  <c r="AI1112" i="1"/>
  <c r="AJ1112" i="1" s="1"/>
  <c r="AK1112" i="1" s="1"/>
  <c r="AI1113" i="1"/>
  <c r="AJ1113" i="1" s="1"/>
  <c r="AK1113" i="1" s="1"/>
  <c r="AI1114" i="1"/>
  <c r="AJ1114" i="1" s="1"/>
  <c r="AK1114" i="1" s="1"/>
  <c r="AI1115" i="1"/>
  <c r="AJ1115" i="1" s="1"/>
  <c r="AK1115" i="1" s="1"/>
  <c r="AI1116" i="1"/>
  <c r="AJ1116" i="1" s="1"/>
  <c r="AK1116" i="1" s="1"/>
  <c r="AI1117" i="1"/>
  <c r="AJ1117" i="1" s="1"/>
  <c r="AK1117" i="1" s="1"/>
  <c r="AI1118" i="1"/>
  <c r="AJ1118" i="1" s="1"/>
  <c r="AK1118" i="1" s="1"/>
  <c r="AI1119" i="1"/>
  <c r="AJ1119" i="1" s="1"/>
  <c r="AK1119" i="1" s="1"/>
  <c r="AI1120" i="1"/>
  <c r="AJ1120" i="1" s="1"/>
  <c r="AK1120" i="1" s="1"/>
  <c r="AI1121" i="1"/>
  <c r="AJ1121" i="1" s="1"/>
  <c r="AK1121" i="1" s="1"/>
  <c r="AI1122" i="1"/>
  <c r="AJ1122" i="1" s="1"/>
  <c r="AK1122" i="1" s="1"/>
  <c r="AI1123" i="1"/>
  <c r="AJ1123" i="1" s="1"/>
  <c r="AK1123" i="1" s="1"/>
  <c r="AI1124" i="1"/>
  <c r="AJ1124" i="1" s="1"/>
  <c r="AK1124" i="1" s="1"/>
  <c r="AI1125" i="1"/>
  <c r="AJ1125" i="1" s="1"/>
  <c r="AI1126" i="1"/>
  <c r="AJ1126" i="1" s="1"/>
  <c r="AK1126" i="1" s="1"/>
  <c r="AI1127" i="1"/>
  <c r="AJ1127" i="1" s="1"/>
  <c r="AK1127" i="1" s="1"/>
  <c r="AI1128" i="1"/>
  <c r="AJ1128" i="1" s="1"/>
  <c r="AK1128" i="1" s="1"/>
  <c r="AI1129" i="1"/>
  <c r="AJ1129" i="1" s="1"/>
  <c r="AK1129" i="1" s="1"/>
  <c r="AI1130" i="1"/>
  <c r="AJ1130" i="1" s="1"/>
  <c r="AK1130" i="1" s="1"/>
  <c r="AI1131" i="1"/>
  <c r="AJ1131" i="1" s="1"/>
  <c r="AK1131" i="1" s="1"/>
  <c r="AI1132" i="1"/>
  <c r="AJ1132" i="1" s="1"/>
  <c r="AK1132" i="1" s="1"/>
  <c r="AI1133" i="1"/>
  <c r="AJ1133" i="1" s="1"/>
  <c r="AK1133" i="1" s="1"/>
  <c r="AI1134" i="1"/>
  <c r="AJ1134" i="1" s="1"/>
  <c r="AK1134" i="1" s="1"/>
  <c r="AI1135" i="1"/>
  <c r="AJ1135" i="1" s="1"/>
  <c r="AK1135" i="1" s="1"/>
  <c r="AI1136" i="1"/>
  <c r="AJ1136" i="1" s="1"/>
  <c r="AK1136" i="1" s="1"/>
  <c r="AI1137" i="1"/>
  <c r="AJ1137" i="1" s="1"/>
  <c r="AK1137" i="1" s="1"/>
  <c r="AI1138" i="1"/>
  <c r="AJ1138" i="1" s="1"/>
  <c r="AK1138" i="1" s="1"/>
  <c r="AI1139" i="1"/>
  <c r="AJ1139" i="1" s="1"/>
  <c r="AK1139" i="1" s="1"/>
  <c r="AI1140" i="1"/>
  <c r="AJ1140" i="1" s="1"/>
  <c r="AK1140" i="1" s="1"/>
  <c r="AI1141" i="1"/>
  <c r="AJ1141" i="1" s="1"/>
  <c r="AK1141" i="1" s="1"/>
  <c r="AI1142" i="1"/>
  <c r="AJ1142" i="1" s="1"/>
  <c r="AK1142" i="1" s="1"/>
  <c r="AI1143" i="1"/>
  <c r="AJ1143" i="1" s="1"/>
  <c r="AK1143" i="1" s="1"/>
  <c r="AI1144" i="1"/>
  <c r="AJ1144" i="1" s="1"/>
  <c r="AK1144" i="1" s="1"/>
  <c r="AI1145" i="1"/>
  <c r="AJ1145" i="1" s="1"/>
  <c r="AK1145" i="1" s="1"/>
  <c r="AI1146" i="1"/>
  <c r="AJ1146" i="1" s="1"/>
  <c r="AK1146" i="1" s="1"/>
  <c r="AI1147" i="1"/>
  <c r="AJ1147" i="1" s="1"/>
  <c r="AK1147" i="1" s="1"/>
  <c r="AI1148" i="1"/>
  <c r="AJ1148" i="1" s="1"/>
  <c r="AK1148" i="1" s="1"/>
  <c r="AI1149" i="1"/>
  <c r="AJ1149" i="1" s="1"/>
  <c r="AK1149" i="1" s="1"/>
  <c r="AI1150" i="1"/>
  <c r="AJ1150" i="1" s="1"/>
  <c r="AK1150" i="1" s="1"/>
  <c r="AI1151" i="1"/>
  <c r="AJ1151" i="1" s="1"/>
  <c r="AK1151" i="1" s="1"/>
  <c r="AI1152" i="1"/>
  <c r="AJ1152" i="1" s="1"/>
  <c r="AK1152" i="1" s="1"/>
  <c r="AI1153" i="1"/>
  <c r="AJ1153" i="1" s="1"/>
  <c r="AK1153" i="1" s="1"/>
  <c r="AI1154" i="1"/>
  <c r="AJ1154" i="1" s="1"/>
  <c r="AK1154" i="1" s="1"/>
  <c r="AI1155" i="1"/>
  <c r="AJ1155" i="1" s="1"/>
  <c r="AK1155" i="1" s="1"/>
  <c r="AI1156" i="1"/>
  <c r="AJ1156" i="1" s="1"/>
  <c r="AK1156" i="1" s="1"/>
  <c r="AI1157" i="1"/>
  <c r="AJ1157" i="1" s="1"/>
  <c r="AK1157" i="1" s="1"/>
  <c r="AI1158" i="1"/>
  <c r="AJ1158" i="1" s="1"/>
  <c r="AK1158" i="1" s="1"/>
  <c r="AI1159" i="1"/>
  <c r="AJ1159" i="1" s="1"/>
  <c r="AK1159" i="1" s="1"/>
  <c r="AI1160" i="1"/>
  <c r="AJ1160" i="1" s="1"/>
  <c r="AK1160" i="1" s="1"/>
  <c r="AI1161" i="1"/>
  <c r="AJ1161" i="1" s="1"/>
  <c r="AK1161" i="1" s="1"/>
  <c r="AI1162" i="1"/>
  <c r="AJ1162" i="1" s="1"/>
  <c r="AK1162" i="1" s="1"/>
  <c r="AI1163" i="1"/>
  <c r="AJ1163" i="1" s="1"/>
  <c r="AK1163" i="1" s="1"/>
  <c r="AI1164" i="1"/>
  <c r="AJ1164" i="1" s="1"/>
  <c r="AK1164" i="1" s="1"/>
  <c r="AI1165" i="1"/>
  <c r="AJ1165" i="1" s="1"/>
  <c r="AK1165" i="1" s="1"/>
  <c r="AI1166" i="1"/>
  <c r="AJ1166" i="1" s="1"/>
  <c r="AK1166" i="1" s="1"/>
  <c r="AI1167" i="1"/>
  <c r="AJ1167" i="1" s="1"/>
  <c r="AK1167" i="1" s="1"/>
  <c r="AI1168" i="1"/>
  <c r="AJ1168" i="1" s="1"/>
  <c r="AK1168" i="1" s="1"/>
  <c r="AI1169" i="1"/>
  <c r="AJ1169" i="1" s="1"/>
  <c r="AK1169" i="1" s="1"/>
  <c r="AI1170" i="1"/>
  <c r="AJ1170" i="1" s="1"/>
  <c r="AK1170" i="1" s="1"/>
  <c r="AI1171" i="1"/>
  <c r="AJ1171" i="1" s="1"/>
  <c r="AK1171" i="1" s="1"/>
  <c r="AI1172" i="1"/>
  <c r="AJ1172" i="1" s="1"/>
  <c r="AK1172" i="1" s="1"/>
  <c r="AI1173" i="1"/>
  <c r="AJ1173" i="1" s="1"/>
  <c r="AK1173" i="1" s="1"/>
  <c r="AI1174" i="1"/>
  <c r="AJ1174" i="1" s="1"/>
  <c r="AK1174" i="1" s="1"/>
  <c r="AI1175" i="1"/>
  <c r="AJ1175" i="1" s="1"/>
  <c r="AK1175" i="1" s="1"/>
  <c r="AI1176" i="1"/>
  <c r="AJ1176" i="1" s="1"/>
  <c r="AK1176" i="1" s="1"/>
  <c r="AI1177" i="1"/>
  <c r="AJ1177" i="1" s="1"/>
  <c r="AK1177" i="1" s="1"/>
  <c r="AI1178" i="1"/>
  <c r="AJ1178" i="1" s="1"/>
  <c r="AK1178" i="1" s="1"/>
  <c r="AI1179" i="1"/>
  <c r="AJ1179" i="1" s="1"/>
  <c r="AK1179" i="1" s="1"/>
  <c r="AI1180" i="1"/>
  <c r="AJ1180" i="1" s="1"/>
  <c r="AK1180" i="1" s="1"/>
  <c r="AI1181" i="1"/>
  <c r="AJ1181" i="1" s="1"/>
  <c r="AK1181" i="1" s="1"/>
  <c r="AI1182" i="1"/>
  <c r="AJ1182" i="1" s="1"/>
  <c r="AK1182" i="1" s="1"/>
  <c r="AI1183" i="1"/>
  <c r="AJ1183" i="1" s="1"/>
  <c r="AK1183" i="1" s="1"/>
  <c r="AI1184" i="1"/>
  <c r="AJ1184" i="1" s="1"/>
  <c r="AK1184" i="1" s="1"/>
  <c r="AI1185" i="1"/>
  <c r="AJ1185" i="1" s="1"/>
  <c r="AK1185" i="1" s="1"/>
  <c r="AI1186" i="1"/>
  <c r="AJ1186" i="1" s="1"/>
  <c r="AK1186" i="1" s="1"/>
  <c r="AI1187" i="1"/>
  <c r="AJ1187" i="1" s="1"/>
  <c r="AK1187" i="1" s="1"/>
  <c r="AI1188" i="1"/>
  <c r="AJ1188" i="1" s="1"/>
  <c r="AK1188" i="1" s="1"/>
  <c r="AI1189" i="1"/>
  <c r="AJ1189" i="1" s="1"/>
  <c r="AK1189" i="1" s="1"/>
  <c r="AI1190" i="1"/>
  <c r="AJ1190" i="1" s="1"/>
  <c r="AK1190" i="1" s="1"/>
  <c r="AI1191" i="1"/>
  <c r="AJ1191" i="1" s="1"/>
  <c r="AK1191" i="1" s="1"/>
  <c r="AI1192" i="1"/>
  <c r="AJ1192" i="1" s="1"/>
  <c r="AK1192" i="1" s="1"/>
  <c r="AI1193" i="1"/>
  <c r="AJ1193" i="1" s="1"/>
  <c r="AK1193" i="1" s="1"/>
  <c r="AI1194" i="1"/>
  <c r="AJ1194" i="1" s="1"/>
  <c r="AK1194" i="1" s="1"/>
  <c r="AI1195" i="1"/>
  <c r="AJ1195" i="1" s="1"/>
  <c r="AK1195" i="1" s="1"/>
  <c r="AI1196" i="1"/>
  <c r="AJ1196" i="1" s="1"/>
  <c r="AK1196" i="1" s="1"/>
  <c r="AI1197" i="1"/>
  <c r="AJ1197" i="1" s="1"/>
  <c r="AI1198" i="1"/>
  <c r="AJ1198" i="1" s="1"/>
  <c r="AK1198" i="1" s="1"/>
  <c r="AI1199" i="1"/>
  <c r="AJ1199" i="1" s="1"/>
  <c r="AK1199" i="1" s="1"/>
  <c r="AI1200" i="1"/>
  <c r="AJ1200" i="1" s="1"/>
  <c r="AK1200" i="1" s="1"/>
  <c r="AI1201" i="1"/>
  <c r="AJ1201" i="1" s="1"/>
  <c r="AK1201" i="1" s="1"/>
  <c r="AI1202" i="1"/>
  <c r="AJ1202" i="1" s="1"/>
  <c r="AK1202" i="1" s="1"/>
  <c r="AI1203" i="1"/>
  <c r="AJ1203" i="1" s="1"/>
  <c r="AK1203" i="1" s="1"/>
  <c r="AI1204" i="1"/>
  <c r="AJ1204" i="1" s="1"/>
  <c r="AK1204" i="1" s="1"/>
  <c r="AI1205" i="1"/>
  <c r="AJ1205" i="1" s="1"/>
  <c r="AK1205" i="1" s="1"/>
  <c r="AI1206" i="1"/>
  <c r="AJ1206" i="1" s="1"/>
  <c r="AK1206" i="1" s="1"/>
  <c r="AI1207" i="1"/>
  <c r="AJ1207" i="1" s="1"/>
  <c r="AK1207" i="1" s="1"/>
  <c r="AI1208" i="1"/>
  <c r="AJ1208" i="1" s="1"/>
  <c r="AK1208" i="1" s="1"/>
  <c r="AI1209" i="1"/>
  <c r="AJ1209" i="1" s="1"/>
  <c r="AK1209" i="1" s="1"/>
  <c r="AI1210" i="1"/>
  <c r="AJ1210" i="1" s="1"/>
  <c r="AK1210" i="1" s="1"/>
  <c r="AI1211" i="1"/>
  <c r="AJ1211" i="1" s="1"/>
  <c r="AK1211" i="1" s="1"/>
  <c r="AI1212" i="1"/>
  <c r="AJ1212" i="1" s="1"/>
  <c r="AK1212" i="1" s="1"/>
  <c r="AI1213" i="1"/>
  <c r="AJ1213" i="1" s="1"/>
  <c r="AK1213" i="1" s="1"/>
  <c r="AI1214" i="1"/>
  <c r="AJ1214" i="1" s="1"/>
  <c r="AK1214" i="1" s="1"/>
  <c r="AI1215" i="1"/>
  <c r="AJ1215" i="1" s="1"/>
  <c r="AK1215" i="1" s="1"/>
  <c r="AI1216" i="1"/>
  <c r="AJ1216" i="1" s="1"/>
  <c r="AK1216" i="1" s="1"/>
  <c r="AI1217" i="1"/>
  <c r="AJ1217" i="1" s="1"/>
  <c r="AK1217" i="1" s="1"/>
  <c r="AI1218" i="1"/>
  <c r="AJ1218" i="1" s="1"/>
  <c r="AK1218" i="1" s="1"/>
  <c r="AI1219" i="1"/>
  <c r="AJ1219" i="1" s="1"/>
  <c r="AK1219" i="1" s="1"/>
  <c r="AI1220" i="1"/>
  <c r="AJ1220" i="1" s="1"/>
  <c r="AK1220" i="1" s="1"/>
  <c r="AI1221" i="1"/>
  <c r="AJ1221" i="1" s="1"/>
  <c r="AK1221" i="1" s="1"/>
  <c r="AI1222" i="1"/>
  <c r="AJ1222" i="1" s="1"/>
  <c r="AK1222" i="1" s="1"/>
  <c r="AI1223" i="1"/>
  <c r="AJ1223" i="1" s="1"/>
  <c r="AK1223" i="1" s="1"/>
  <c r="AI1224" i="1"/>
  <c r="AJ1224" i="1" s="1"/>
  <c r="AK1224" i="1" s="1"/>
  <c r="AI1225" i="1"/>
  <c r="AJ1225" i="1" s="1"/>
  <c r="AK1225" i="1" s="1"/>
  <c r="AI1226" i="1"/>
  <c r="AJ1226" i="1" s="1"/>
  <c r="AK1226" i="1" s="1"/>
  <c r="AI1227" i="1"/>
  <c r="AJ1227" i="1" s="1"/>
  <c r="AK1227" i="1" s="1"/>
  <c r="AI1228" i="1"/>
  <c r="AJ1228" i="1" s="1"/>
  <c r="AK1228" i="1" s="1"/>
  <c r="AI1229" i="1"/>
  <c r="AJ1229" i="1" s="1"/>
  <c r="AK1229" i="1" s="1"/>
  <c r="AI1230" i="1"/>
  <c r="AJ1230" i="1" s="1"/>
  <c r="AK1230" i="1" s="1"/>
  <c r="AI1231" i="1"/>
  <c r="AJ1231" i="1" s="1"/>
  <c r="AK1231" i="1" s="1"/>
  <c r="AI1232" i="1"/>
  <c r="AJ1232" i="1" s="1"/>
  <c r="AK1232" i="1" s="1"/>
  <c r="AI1233" i="1"/>
  <c r="AJ1233" i="1" s="1"/>
  <c r="AK1233" i="1" s="1"/>
  <c r="AI1234" i="1"/>
  <c r="AJ1234" i="1" s="1"/>
  <c r="AK1234" i="1" s="1"/>
  <c r="AI1235" i="1"/>
  <c r="AJ1235" i="1" s="1"/>
  <c r="AK1235" i="1" s="1"/>
  <c r="AI1236" i="1"/>
  <c r="AJ1236" i="1" s="1"/>
  <c r="AK1236" i="1" s="1"/>
  <c r="AI1237" i="1"/>
  <c r="AJ1237" i="1" s="1"/>
  <c r="AK1237" i="1" s="1"/>
  <c r="AI1238" i="1"/>
  <c r="AJ1238" i="1" s="1"/>
  <c r="AK1238" i="1" s="1"/>
  <c r="AI1239" i="1"/>
  <c r="AJ1239" i="1" s="1"/>
  <c r="AK1239" i="1" s="1"/>
  <c r="AI1240" i="1"/>
  <c r="AJ1240" i="1" s="1"/>
  <c r="AK1240" i="1" s="1"/>
  <c r="AI1241" i="1"/>
  <c r="AJ1241" i="1" s="1"/>
  <c r="AK1241" i="1" s="1"/>
  <c r="AI1242" i="1"/>
  <c r="AJ1242" i="1" s="1"/>
  <c r="AK1242" i="1" s="1"/>
  <c r="AI1243" i="1"/>
  <c r="AJ1243" i="1" s="1"/>
  <c r="AK1243" i="1" s="1"/>
  <c r="AI1244" i="1"/>
  <c r="AJ1244" i="1" s="1"/>
  <c r="AK1244" i="1" s="1"/>
  <c r="AI1245" i="1"/>
  <c r="AJ1245" i="1" s="1"/>
  <c r="AK1245" i="1" s="1"/>
  <c r="AI1246" i="1"/>
  <c r="AJ1246" i="1" s="1"/>
  <c r="AK1246" i="1" s="1"/>
  <c r="AI1247" i="1"/>
  <c r="AJ1247" i="1" s="1"/>
  <c r="AK1247" i="1" s="1"/>
  <c r="AI1248" i="1"/>
  <c r="AJ1248" i="1" s="1"/>
  <c r="AK1248" i="1" s="1"/>
  <c r="AI1249" i="1"/>
  <c r="AJ1249" i="1" s="1"/>
  <c r="AK1249" i="1" s="1"/>
  <c r="AI1250" i="1"/>
  <c r="AJ1250" i="1" s="1"/>
  <c r="AK1250" i="1" s="1"/>
  <c r="AI1251" i="1"/>
  <c r="AJ1251" i="1" s="1"/>
  <c r="AK1251" i="1" s="1"/>
  <c r="AI1252" i="1"/>
  <c r="AJ1252" i="1" s="1"/>
  <c r="AK1252" i="1" s="1"/>
  <c r="AI1253" i="1"/>
  <c r="AJ1253" i="1" s="1"/>
  <c r="AK1253" i="1" s="1"/>
  <c r="AI1254" i="1"/>
  <c r="AJ1254" i="1" s="1"/>
  <c r="AK1254" i="1" s="1"/>
  <c r="AI1255" i="1"/>
  <c r="AJ1255" i="1" s="1"/>
  <c r="AK1255" i="1" s="1"/>
  <c r="AI1256" i="1"/>
  <c r="AJ1256" i="1" s="1"/>
  <c r="AK1256" i="1" s="1"/>
  <c r="AI1257" i="1"/>
  <c r="AJ1257" i="1" s="1"/>
  <c r="AK1257" i="1" s="1"/>
  <c r="AI1258" i="1"/>
  <c r="AJ1258" i="1" s="1"/>
  <c r="AK1258" i="1" s="1"/>
  <c r="AI1259" i="1"/>
  <c r="AJ1259" i="1" s="1"/>
  <c r="AK1259" i="1" s="1"/>
  <c r="AI1260" i="1"/>
  <c r="AJ1260" i="1" s="1"/>
  <c r="AK1260" i="1" s="1"/>
  <c r="AI1261" i="1"/>
  <c r="AJ1261" i="1" s="1"/>
  <c r="AK1261" i="1" s="1"/>
  <c r="AI1262" i="1"/>
  <c r="AJ1262" i="1" s="1"/>
  <c r="AK1262" i="1" s="1"/>
  <c r="AI1263" i="1"/>
  <c r="AJ1263" i="1" s="1"/>
  <c r="AK1263" i="1" s="1"/>
  <c r="AI1264" i="1"/>
  <c r="AJ1264" i="1" s="1"/>
  <c r="AK1264" i="1" s="1"/>
  <c r="AI1265" i="1"/>
  <c r="AJ1265" i="1" s="1"/>
  <c r="AK1265" i="1" s="1"/>
  <c r="AI1266" i="1"/>
  <c r="AJ1266" i="1" s="1"/>
  <c r="AK1266" i="1" s="1"/>
  <c r="AI1267" i="1"/>
  <c r="AJ1267" i="1" s="1"/>
  <c r="AK1267" i="1" s="1"/>
  <c r="AI1268" i="1"/>
  <c r="AJ1268" i="1" s="1"/>
  <c r="AK1268" i="1" s="1"/>
  <c r="AI1269" i="1"/>
  <c r="AJ1269" i="1" s="1"/>
  <c r="AK1269" i="1" s="1"/>
  <c r="AI1270" i="1"/>
  <c r="AJ1270" i="1" s="1"/>
  <c r="AK1270" i="1" s="1"/>
  <c r="AI1271" i="1"/>
  <c r="AJ1271" i="1" s="1"/>
  <c r="AK1271" i="1" s="1"/>
  <c r="AI1272" i="1"/>
  <c r="AJ1272" i="1" s="1"/>
  <c r="AK1272" i="1" s="1"/>
  <c r="AI1273" i="1"/>
  <c r="AJ1273" i="1" s="1"/>
  <c r="AK1273" i="1" s="1"/>
  <c r="AI1274" i="1"/>
  <c r="AJ1274" i="1" s="1"/>
  <c r="AK1274" i="1" s="1"/>
  <c r="AI1275" i="1"/>
  <c r="AJ1275" i="1" s="1"/>
  <c r="AK1275" i="1" s="1"/>
  <c r="AI1276" i="1"/>
  <c r="AJ1276" i="1" s="1"/>
  <c r="AK1276" i="1" s="1"/>
  <c r="AI1277" i="1"/>
  <c r="AJ1277" i="1" s="1"/>
  <c r="AK1277" i="1" s="1"/>
  <c r="AI1278" i="1"/>
  <c r="AJ1278" i="1" s="1"/>
  <c r="AK1278" i="1" s="1"/>
  <c r="AI1279" i="1"/>
  <c r="AJ1279" i="1" s="1"/>
  <c r="AK1279" i="1" s="1"/>
  <c r="AI1280" i="1"/>
  <c r="AJ1280" i="1" s="1"/>
  <c r="AK1280" i="1" s="1"/>
  <c r="AI1281" i="1"/>
  <c r="AJ1281" i="1" s="1"/>
  <c r="AK1281" i="1" s="1"/>
  <c r="AI1282" i="1"/>
  <c r="AJ1282" i="1" s="1"/>
  <c r="AK1282" i="1" s="1"/>
  <c r="AI1283" i="1"/>
  <c r="AJ1283" i="1" s="1"/>
  <c r="AK1283" i="1" s="1"/>
  <c r="AI1284" i="1"/>
  <c r="AJ1284" i="1" s="1"/>
  <c r="AK1284" i="1" s="1"/>
  <c r="AI1285" i="1"/>
  <c r="AJ1285" i="1" s="1"/>
  <c r="AK1285" i="1" s="1"/>
  <c r="AI1286" i="1"/>
  <c r="AJ1286" i="1" s="1"/>
  <c r="AK1286" i="1" s="1"/>
  <c r="AI1287" i="1"/>
  <c r="AJ1287" i="1" s="1"/>
  <c r="AK1287" i="1" s="1"/>
  <c r="AI1288" i="1"/>
  <c r="AJ1288" i="1" s="1"/>
  <c r="AK1288" i="1" s="1"/>
  <c r="AI1289" i="1"/>
  <c r="AJ1289" i="1" s="1"/>
  <c r="AK1289" i="1" s="1"/>
  <c r="AI1290" i="1"/>
  <c r="AJ1290" i="1" s="1"/>
  <c r="AK1290" i="1" s="1"/>
  <c r="AI1291" i="1"/>
  <c r="AJ1291" i="1" s="1"/>
  <c r="AK1291" i="1" s="1"/>
  <c r="AI1292" i="1"/>
  <c r="AJ1292" i="1" s="1"/>
  <c r="AK1292" i="1" s="1"/>
  <c r="AI1293" i="1"/>
  <c r="AJ1293" i="1" s="1"/>
  <c r="AK1293" i="1" s="1"/>
  <c r="AI1294" i="1"/>
  <c r="AJ1294" i="1" s="1"/>
  <c r="AK1294" i="1" s="1"/>
  <c r="AI1295" i="1"/>
  <c r="AJ1295" i="1" s="1"/>
  <c r="AK1295" i="1" s="1"/>
  <c r="AI1296" i="1"/>
  <c r="AJ1296" i="1" s="1"/>
  <c r="AK1296" i="1" s="1"/>
  <c r="AI1297" i="1"/>
  <c r="AJ1297" i="1" s="1"/>
  <c r="AK1297" i="1" s="1"/>
  <c r="AI1298" i="1"/>
  <c r="AJ1298" i="1" s="1"/>
  <c r="AK1298" i="1" s="1"/>
  <c r="AI1299" i="1"/>
  <c r="AJ1299" i="1" s="1"/>
  <c r="AK1299" i="1" s="1"/>
  <c r="AI1300" i="1"/>
  <c r="AJ1300" i="1" s="1"/>
  <c r="AK1300" i="1" s="1"/>
  <c r="AI1301" i="1"/>
  <c r="AJ1301" i="1" s="1"/>
  <c r="AK1301" i="1" s="1"/>
  <c r="AI1302" i="1"/>
  <c r="AJ1302" i="1" s="1"/>
  <c r="AK1302" i="1" s="1"/>
  <c r="AI1303" i="1"/>
  <c r="AJ1303" i="1" s="1"/>
  <c r="AK1303" i="1" s="1"/>
  <c r="AI1304" i="1"/>
  <c r="AJ1304" i="1" s="1"/>
  <c r="AK1304" i="1" s="1"/>
  <c r="AI1305" i="1"/>
  <c r="AJ1305" i="1" s="1"/>
  <c r="AK1305" i="1" s="1"/>
  <c r="AI1306" i="1"/>
  <c r="AJ1306" i="1" s="1"/>
  <c r="AK1306" i="1" s="1"/>
  <c r="AI1307" i="1"/>
  <c r="AJ1307" i="1" s="1"/>
  <c r="AK1307" i="1" s="1"/>
  <c r="AI1308" i="1"/>
  <c r="AJ1308" i="1" s="1"/>
  <c r="AK1308" i="1" s="1"/>
  <c r="AI1309" i="1"/>
  <c r="AJ1309" i="1" s="1"/>
  <c r="AK1309" i="1" s="1"/>
  <c r="AI1310" i="1"/>
  <c r="AJ1310" i="1" s="1"/>
  <c r="AK1310" i="1" s="1"/>
  <c r="AI1311" i="1"/>
  <c r="AJ1311" i="1" s="1"/>
  <c r="AK1311" i="1" s="1"/>
  <c r="AI1312" i="1"/>
  <c r="AJ1312" i="1" s="1"/>
  <c r="AK1312" i="1" s="1"/>
  <c r="AI1313" i="1"/>
  <c r="AJ1313" i="1" s="1"/>
  <c r="AK1313" i="1" s="1"/>
  <c r="AI1314" i="1"/>
  <c r="AJ1314" i="1" s="1"/>
  <c r="AK1314" i="1" s="1"/>
  <c r="AI1315" i="1"/>
  <c r="AJ1315" i="1" s="1"/>
  <c r="AK1315" i="1" s="1"/>
  <c r="AI1316" i="1"/>
  <c r="AJ1316" i="1" s="1"/>
  <c r="AK1316" i="1" s="1"/>
  <c r="AI1317" i="1"/>
  <c r="AJ1317" i="1" s="1"/>
  <c r="AK1317" i="1" s="1"/>
  <c r="AI1318" i="1"/>
  <c r="AJ1318" i="1" s="1"/>
  <c r="AK1318" i="1" s="1"/>
  <c r="AI1319" i="1"/>
  <c r="AJ1319" i="1" s="1"/>
  <c r="AK1319" i="1" s="1"/>
  <c r="AI1320" i="1"/>
  <c r="AJ1320" i="1" s="1"/>
  <c r="AK1320" i="1" s="1"/>
  <c r="AI1321" i="1"/>
  <c r="AJ1321" i="1" s="1"/>
  <c r="AK1321" i="1" s="1"/>
  <c r="AI1322" i="1"/>
  <c r="AJ1322" i="1" s="1"/>
  <c r="AK1322" i="1" s="1"/>
  <c r="AI1323" i="1"/>
  <c r="AJ1323" i="1" s="1"/>
  <c r="AK1323" i="1" s="1"/>
  <c r="AI1324" i="1"/>
  <c r="AJ1324" i="1" s="1"/>
  <c r="AK1324" i="1" s="1"/>
  <c r="AI1325" i="1"/>
  <c r="AJ1325" i="1" s="1"/>
  <c r="AK1325" i="1" s="1"/>
  <c r="AI1326" i="1"/>
  <c r="AJ1326" i="1" s="1"/>
  <c r="AK1326" i="1" s="1"/>
  <c r="AI1327" i="1"/>
  <c r="AJ1327" i="1" s="1"/>
  <c r="AK1327" i="1" s="1"/>
  <c r="AI1328" i="1"/>
  <c r="AJ1328" i="1" s="1"/>
  <c r="AK1328" i="1" s="1"/>
  <c r="AI1329" i="1"/>
  <c r="AJ1329" i="1" s="1"/>
  <c r="AK1329" i="1" s="1"/>
  <c r="AI1330" i="1"/>
  <c r="AJ1330" i="1" s="1"/>
  <c r="AK1330" i="1" s="1"/>
  <c r="AI1331" i="1"/>
  <c r="AJ1331" i="1" s="1"/>
  <c r="AK1331" i="1" s="1"/>
  <c r="AI1332" i="1"/>
  <c r="AJ1332" i="1" s="1"/>
  <c r="AK1332" i="1" s="1"/>
  <c r="AI1333" i="1"/>
  <c r="AJ1333" i="1" s="1"/>
  <c r="AK1333" i="1" s="1"/>
  <c r="AI1334" i="1"/>
  <c r="AJ1334" i="1" s="1"/>
  <c r="AK1334" i="1" s="1"/>
  <c r="AI1335" i="1"/>
  <c r="AJ1335" i="1" s="1"/>
  <c r="AK1335" i="1" s="1"/>
  <c r="AI1336" i="1"/>
  <c r="AJ1336" i="1" s="1"/>
  <c r="AK1336" i="1" s="1"/>
  <c r="AI1337" i="1"/>
  <c r="AJ1337" i="1" s="1"/>
  <c r="AK1337" i="1" s="1"/>
  <c r="AI1338" i="1"/>
  <c r="AJ1338" i="1" s="1"/>
  <c r="AK1338" i="1" s="1"/>
  <c r="AI1339" i="1"/>
  <c r="AJ1339" i="1" s="1"/>
  <c r="AK1339" i="1" s="1"/>
  <c r="AI1340" i="1"/>
  <c r="AJ1340" i="1" s="1"/>
  <c r="AK1340" i="1" s="1"/>
  <c r="AI1341" i="1"/>
  <c r="AJ1341" i="1" s="1"/>
  <c r="AK1341" i="1" s="1"/>
  <c r="AI1342" i="1"/>
  <c r="AJ1342" i="1" s="1"/>
  <c r="AK1342" i="1" s="1"/>
  <c r="AI1343" i="1"/>
  <c r="AJ1343" i="1" s="1"/>
  <c r="AK1343" i="1" s="1"/>
  <c r="AI1344" i="1"/>
  <c r="AJ1344" i="1" s="1"/>
  <c r="AK1344" i="1" s="1"/>
  <c r="AI1345" i="1"/>
  <c r="AJ1345" i="1" s="1"/>
  <c r="AK1345" i="1" s="1"/>
  <c r="AI1346" i="1"/>
  <c r="AJ1346" i="1" s="1"/>
  <c r="AK1346" i="1" s="1"/>
  <c r="AI1347" i="1"/>
  <c r="AJ1347" i="1" s="1"/>
  <c r="AK1347" i="1" s="1"/>
  <c r="AI1348" i="1"/>
  <c r="AJ1348" i="1" s="1"/>
  <c r="AK1348" i="1" s="1"/>
  <c r="AI1349" i="1"/>
  <c r="AJ1349" i="1" s="1"/>
  <c r="AK1349" i="1" s="1"/>
  <c r="AI1350" i="1"/>
  <c r="AJ1350" i="1" s="1"/>
  <c r="AK1350" i="1" s="1"/>
  <c r="AI1351" i="1"/>
  <c r="AJ1351" i="1" s="1"/>
  <c r="AK1351" i="1" s="1"/>
  <c r="AI1352" i="1"/>
  <c r="AJ1352" i="1" s="1"/>
  <c r="AK1352" i="1" s="1"/>
  <c r="AI1353" i="1"/>
  <c r="AJ1353" i="1" s="1"/>
  <c r="AK1353" i="1" s="1"/>
  <c r="AI1354" i="1"/>
  <c r="AJ1354" i="1" s="1"/>
  <c r="AK1354" i="1" s="1"/>
  <c r="AI1355" i="1"/>
  <c r="AJ1355" i="1" s="1"/>
  <c r="AK1355" i="1" s="1"/>
  <c r="AI1356" i="1"/>
  <c r="AJ1356" i="1" s="1"/>
  <c r="AK1356" i="1" s="1"/>
  <c r="AI1357" i="1"/>
  <c r="AJ1357" i="1" s="1"/>
  <c r="AK1357" i="1" s="1"/>
  <c r="AI1358" i="1"/>
  <c r="AJ1358" i="1" s="1"/>
  <c r="AK1358" i="1" s="1"/>
  <c r="AI1359" i="1"/>
  <c r="AJ1359" i="1" s="1"/>
  <c r="AK1359" i="1" s="1"/>
  <c r="AI1360" i="1"/>
  <c r="AJ1360" i="1" s="1"/>
  <c r="AK1360" i="1" s="1"/>
  <c r="AI1361" i="1"/>
  <c r="AJ1361" i="1" s="1"/>
  <c r="AK1361" i="1" s="1"/>
  <c r="AI1362" i="1"/>
  <c r="AJ1362" i="1" s="1"/>
  <c r="AK1362" i="1" s="1"/>
  <c r="AI1363" i="1"/>
  <c r="AJ1363" i="1" s="1"/>
  <c r="AK1363" i="1" s="1"/>
  <c r="AI1364" i="1"/>
  <c r="AJ1364" i="1" s="1"/>
  <c r="AK1364" i="1" s="1"/>
  <c r="AI1365" i="1"/>
  <c r="AJ1365" i="1" s="1"/>
  <c r="AK1365" i="1" s="1"/>
  <c r="AI1366" i="1"/>
  <c r="AJ1366" i="1" s="1"/>
  <c r="AK1366" i="1" s="1"/>
  <c r="AI1367" i="1"/>
  <c r="AJ1367" i="1" s="1"/>
  <c r="AK1367" i="1" s="1"/>
  <c r="AI1368" i="1"/>
  <c r="AJ1368" i="1" s="1"/>
  <c r="AK1368" i="1" s="1"/>
  <c r="AI1369" i="1"/>
  <c r="AJ1369" i="1" s="1"/>
  <c r="AK1369" i="1" s="1"/>
  <c r="AI1370" i="1"/>
  <c r="AJ1370" i="1" s="1"/>
  <c r="AK1370" i="1" s="1"/>
  <c r="AI1371" i="1"/>
  <c r="AJ1371" i="1" s="1"/>
  <c r="AK1371" i="1" s="1"/>
  <c r="AI1372" i="1"/>
  <c r="AJ1372" i="1" s="1"/>
  <c r="AK1372" i="1" s="1"/>
  <c r="AI1373" i="1"/>
  <c r="AJ1373" i="1" s="1"/>
  <c r="AK1373" i="1" s="1"/>
  <c r="AI1374" i="1"/>
  <c r="AJ1374" i="1" s="1"/>
  <c r="AK1374" i="1" s="1"/>
  <c r="AI1375" i="1"/>
  <c r="AJ1375" i="1" s="1"/>
  <c r="AK1375" i="1" s="1"/>
  <c r="AI1376" i="1"/>
  <c r="AJ1376" i="1" s="1"/>
  <c r="AK1376" i="1" s="1"/>
  <c r="AI1377" i="1"/>
  <c r="AJ1377" i="1" s="1"/>
  <c r="AK1377" i="1" s="1"/>
  <c r="AI1378" i="1"/>
  <c r="AJ1378" i="1" s="1"/>
  <c r="AK1378" i="1" s="1"/>
  <c r="AI1379" i="1"/>
  <c r="AJ1379" i="1" s="1"/>
  <c r="AK1379" i="1" s="1"/>
  <c r="AI1380" i="1"/>
  <c r="AJ1380" i="1" s="1"/>
  <c r="AK1380" i="1" s="1"/>
  <c r="AI1381" i="1"/>
  <c r="AJ1381" i="1" s="1"/>
  <c r="AK1381" i="1" s="1"/>
  <c r="AI1382" i="1"/>
  <c r="AJ1382" i="1" s="1"/>
  <c r="AK1382" i="1" s="1"/>
  <c r="AI1383" i="1"/>
  <c r="AJ1383" i="1" s="1"/>
  <c r="AK1383" i="1" s="1"/>
  <c r="AI1384" i="1"/>
  <c r="AJ1384" i="1" s="1"/>
  <c r="AK1384" i="1" s="1"/>
  <c r="AI1385" i="1"/>
  <c r="AJ1385" i="1" s="1"/>
  <c r="AK1385" i="1" s="1"/>
  <c r="AI1386" i="1"/>
  <c r="AJ1386" i="1" s="1"/>
  <c r="AK1386" i="1" s="1"/>
  <c r="AI1387" i="1"/>
  <c r="AJ1387" i="1" s="1"/>
  <c r="AK1387" i="1" s="1"/>
  <c r="AI1388" i="1"/>
  <c r="AJ1388" i="1" s="1"/>
  <c r="AK1388" i="1" s="1"/>
  <c r="AI1389" i="1"/>
  <c r="AJ1389" i="1" s="1"/>
  <c r="AK1389" i="1" s="1"/>
  <c r="AI1390" i="1"/>
  <c r="AJ1390" i="1" s="1"/>
  <c r="AK1390" i="1" s="1"/>
  <c r="AI1391" i="1"/>
  <c r="AJ1391" i="1" s="1"/>
  <c r="AK1391" i="1" s="1"/>
  <c r="AI1392" i="1"/>
  <c r="AJ1392" i="1" s="1"/>
  <c r="AK1392" i="1" s="1"/>
  <c r="AI1393" i="1"/>
  <c r="AJ1393" i="1" s="1"/>
  <c r="AK1393" i="1" s="1"/>
  <c r="AI1394" i="1"/>
  <c r="AJ1394" i="1" s="1"/>
  <c r="AK1394" i="1" s="1"/>
  <c r="AI1395" i="1"/>
  <c r="AJ1395" i="1" s="1"/>
  <c r="AK1395" i="1" s="1"/>
  <c r="AI1396" i="1"/>
  <c r="AJ1396" i="1" s="1"/>
  <c r="AK1396" i="1" s="1"/>
  <c r="AI1397" i="1"/>
  <c r="AJ1397" i="1" s="1"/>
  <c r="AK1397" i="1" s="1"/>
  <c r="AI1398" i="1"/>
  <c r="AJ1398" i="1" s="1"/>
  <c r="AK1398" i="1" s="1"/>
  <c r="AI1399" i="1"/>
  <c r="AJ1399" i="1" s="1"/>
  <c r="AK1399" i="1" s="1"/>
  <c r="AI1400" i="1"/>
  <c r="AJ1400" i="1" s="1"/>
  <c r="AK1400" i="1" s="1"/>
  <c r="AI1401" i="1"/>
  <c r="AJ1401" i="1" s="1"/>
  <c r="AK1401" i="1" s="1"/>
  <c r="AI1402" i="1"/>
  <c r="AJ1402" i="1" s="1"/>
  <c r="AK1402" i="1" s="1"/>
  <c r="AI1403" i="1"/>
  <c r="AJ1403" i="1" s="1"/>
  <c r="AK1403" i="1" s="1"/>
  <c r="AI1404" i="1"/>
  <c r="AJ1404" i="1" s="1"/>
  <c r="AK1404" i="1" s="1"/>
  <c r="AI1405" i="1"/>
  <c r="AJ1405" i="1" s="1"/>
  <c r="AK1405" i="1" s="1"/>
  <c r="AI1406" i="1"/>
  <c r="AJ1406" i="1" s="1"/>
  <c r="AK1406" i="1" s="1"/>
  <c r="AI1407" i="1"/>
  <c r="AJ1407" i="1" s="1"/>
  <c r="AK1407" i="1" s="1"/>
  <c r="AI1408" i="1"/>
  <c r="AJ1408" i="1" s="1"/>
  <c r="AK1408" i="1" s="1"/>
  <c r="AI1409" i="1"/>
  <c r="AJ1409" i="1" s="1"/>
  <c r="AK1409" i="1" s="1"/>
  <c r="AI1410" i="1"/>
  <c r="AJ1410" i="1" s="1"/>
  <c r="AK1410" i="1" s="1"/>
  <c r="AI1411" i="1"/>
  <c r="AJ1411" i="1" s="1"/>
  <c r="AK1411" i="1" s="1"/>
  <c r="AI1412" i="1"/>
  <c r="AJ1412" i="1" s="1"/>
  <c r="AK1412" i="1" s="1"/>
  <c r="AI1413" i="1"/>
  <c r="AJ1413" i="1" s="1"/>
  <c r="AK1413" i="1" s="1"/>
  <c r="AI1414" i="1"/>
  <c r="AJ1414" i="1" s="1"/>
  <c r="AK1414" i="1" s="1"/>
  <c r="AI1415" i="1"/>
  <c r="AJ1415" i="1" s="1"/>
  <c r="AK1415" i="1" s="1"/>
  <c r="AI1416" i="1"/>
  <c r="AJ1416" i="1" s="1"/>
  <c r="AK1416" i="1" s="1"/>
  <c r="AI1417" i="1"/>
  <c r="AJ1417" i="1" s="1"/>
  <c r="AK1417" i="1" s="1"/>
  <c r="AI1418" i="1"/>
  <c r="AJ1418" i="1" s="1"/>
  <c r="AK1418" i="1" s="1"/>
  <c r="AI1419" i="1"/>
  <c r="AJ1419" i="1" s="1"/>
  <c r="AK1419" i="1" s="1"/>
  <c r="AI1420" i="1"/>
  <c r="AJ1420" i="1" s="1"/>
  <c r="AK1420" i="1" s="1"/>
  <c r="AI1421" i="1"/>
  <c r="AJ1421" i="1" s="1"/>
  <c r="AK1421" i="1" s="1"/>
  <c r="AI1422" i="1"/>
  <c r="AJ1422" i="1" s="1"/>
  <c r="AK1422" i="1" s="1"/>
  <c r="AI1423" i="1"/>
  <c r="AJ1423" i="1" s="1"/>
  <c r="AK1423" i="1" s="1"/>
  <c r="AI1424" i="1"/>
  <c r="AJ1424" i="1" s="1"/>
  <c r="AK1424" i="1" s="1"/>
  <c r="AI1425" i="1"/>
  <c r="AJ1425" i="1" s="1"/>
  <c r="AK1425" i="1" s="1"/>
  <c r="AI1426" i="1"/>
  <c r="AJ1426" i="1" s="1"/>
  <c r="AK1426" i="1" s="1"/>
  <c r="AI1427" i="1"/>
  <c r="AJ1427" i="1" s="1"/>
  <c r="AK1427" i="1" s="1"/>
  <c r="AI1428" i="1"/>
  <c r="AJ1428" i="1" s="1"/>
  <c r="AK1428" i="1" s="1"/>
  <c r="AI1429" i="1"/>
  <c r="AJ1429" i="1" s="1"/>
  <c r="AK1429" i="1" s="1"/>
  <c r="AI1430" i="1"/>
  <c r="AJ1430" i="1" s="1"/>
  <c r="AK1430" i="1" s="1"/>
  <c r="AI1431" i="1"/>
  <c r="AJ1431" i="1" s="1"/>
  <c r="AK1431" i="1" s="1"/>
  <c r="AI1432" i="1"/>
  <c r="AJ1432" i="1" s="1"/>
  <c r="AK1432" i="1" s="1"/>
  <c r="AI1433" i="1"/>
  <c r="AJ1433" i="1" s="1"/>
  <c r="AK1433" i="1" s="1"/>
  <c r="AI1434" i="1"/>
  <c r="AJ1434" i="1" s="1"/>
  <c r="AK1434" i="1" s="1"/>
  <c r="AI1435" i="1"/>
  <c r="AJ1435" i="1" s="1"/>
  <c r="AK1435" i="1" s="1"/>
  <c r="AI1436" i="1"/>
  <c r="AJ1436" i="1" s="1"/>
  <c r="AK1436" i="1" s="1"/>
  <c r="AI1437" i="1"/>
  <c r="AJ1437" i="1" s="1"/>
  <c r="AK1437" i="1" s="1"/>
  <c r="AI1438" i="1"/>
  <c r="AJ1438" i="1" s="1"/>
  <c r="AK1438" i="1" s="1"/>
  <c r="AI1439" i="1"/>
  <c r="AJ1439" i="1" s="1"/>
  <c r="AK1439" i="1" s="1"/>
  <c r="AI1440" i="1"/>
  <c r="AJ1440" i="1" s="1"/>
  <c r="AK1440" i="1" s="1"/>
  <c r="AI1441" i="1"/>
  <c r="AJ1441" i="1" s="1"/>
  <c r="AK1441" i="1" s="1"/>
  <c r="AI1442" i="1"/>
  <c r="AJ1442" i="1" s="1"/>
  <c r="AK1442" i="1" s="1"/>
  <c r="AI1443" i="1"/>
  <c r="AJ1443" i="1" s="1"/>
  <c r="AK1443" i="1" s="1"/>
  <c r="AI1444" i="1"/>
  <c r="AJ1444" i="1" s="1"/>
  <c r="AK1444" i="1" s="1"/>
  <c r="AI1445" i="1"/>
  <c r="AJ1445" i="1" s="1"/>
  <c r="AK1445" i="1" s="1"/>
  <c r="AI1446" i="1"/>
  <c r="AJ1446" i="1" s="1"/>
  <c r="AK1446" i="1" s="1"/>
  <c r="AI1447" i="1"/>
  <c r="AJ1447" i="1" s="1"/>
  <c r="AK1447" i="1" s="1"/>
  <c r="AI1448" i="1"/>
  <c r="AJ1448" i="1" s="1"/>
  <c r="AK1448" i="1" s="1"/>
  <c r="AI1449" i="1"/>
  <c r="AJ1449" i="1" s="1"/>
  <c r="AK1449" i="1" s="1"/>
  <c r="AI1450" i="1"/>
  <c r="AJ1450" i="1" s="1"/>
  <c r="AK1450" i="1" s="1"/>
  <c r="AI1451" i="1"/>
  <c r="AJ1451" i="1" s="1"/>
  <c r="AK1451" i="1" s="1"/>
  <c r="AI1452" i="1"/>
  <c r="AJ1452" i="1" s="1"/>
  <c r="AK1452" i="1" s="1"/>
  <c r="AI1453" i="1"/>
  <c r="AJ1453" i="1" s="1"/>
  <c r="AK1453" i="1" s="1"/>
  <c r="AI1454" i="1"/>
  <c r="AJ1454" i="1" s="1"/>
  <c r="AK1454" i="1" s="1"/>
  <c r="AI1455" i="1"/>
  <c r="AJ1455" i="1" s="1"/>
  <c r="AK1455" i="1" s="1"/>
  <c r="AI1456" i="1"/>
  <c r="AJ1456" i="1" s="1"/>
  <c r="AK1456" i="1" s="1"/>
  <c r="AI1457" i="1"/>
  <c r="AJ1457" i="1" s="1"/>
  <c r="AK1457" i="1" s="1"/>
  <c r="AI1458" i="1"/>
  <c r="AJ1458" i="1" s="1"/>
  <c r="AK1458" i="1" s="1"/>
  <c r="AI1459" i="1"/>
  <c r="AJ1459" i="1" s="1"/>
  <c r="AK1459" i="1" s="1"/>
  <c r="AI1460" i="1"/>
  <c r="AJ1460" i="1" s="1"/>
  <c r="AK1460" i="1" s="1"/>
  <c r="AI1461" i="1"/>
  <c r="AJ1461" i="1" s="1"/>
  <c r="AK1461" i="1" s="1"/>
  <c r="AI1462" i="1"/>
  <c r="AJ1462" i="1" s="1"/>
  <c r="AK1462" i="1" s="1"/>
  <c r="AI1463" i="1"/>
  <c r="AJ1463" i="1" s="1"/>
  <c r="AK1463" i="1" s="1"/>
  <c r="AI1464" i="1"/>
  <c r="AJ1464" i="1" s="1"/>
  <c r="AK1464" i="1" s="1"/>
  <c r="AI1465" i="1"/>
  <c r="AJ1465" i="1" s="1"/>
  <c r="AK1465" i="1" s="1"/>
  <c r="AI1466" i="1"/>
  <c r="AJ1466" i="1" s="1"/>
  <c r="AK1466" i="1" s="1"/>
  <c r="AI1467" i="1"/>
  <c r="AJ1467" i="1" s="1"/>
  <c r="AK1467" i="1" s="1"/>
  <c r="AI1468" i="1"/>
  <c r="AJ1468" i="1" s="1"/>
  <c r="AK1468" i="1" s="1"/>
  <c r="AI1469" i="1"/>
  <c r="AJ1469" i="1" s="1"/>
  <c r="AK1469" i="1" s="1"/>
  <c r="AI1470" i="1"/>
  <c r="AJ1470" i="1" s="1"/>
  <c r="AK1470" i="1" s="1"/>
  <c r="AI1471" i="1"/>
  <c r="AJ1471" i="1" s="1"/>
  <c r="AK1471" i="1" s="1"/>
  <c r="AI1472" i="1"/>
  <c r="AJ1472" i="1" s="1"/>
  <c r="AK1472" i="1" s="1"/>
  <c r="AI1473" i="1"/>
  <c r="AJ1473" i="1" s="1"/>
  <c r="AK1473" i="1" s="1"/>
  <c r="AI1474" i="1"/>
  <c r="AJ1474" i="1" s="1"/>
  <c r="AK1474" i="1" s="1"/>
  <c r="AI1475" i="1"/>
  <c r="AJ1475" i="1" s="1"/>
  <c r="AK1475" i="1" s="1"/>
  <c r="AI1476" i="1"/>
  <c r="AJ1476" i="1" s="1"/>
  <c r="AK1476" i="1" s="1"/>
  <c r="AI1477" i="1"/>
  <c r="AJ1477" i="1" s="1"/>
  <c r="AK1477" i="1" s="1"/>
  <c r="AI1478" i="1"/>
  <c r="AJ1478" i="1" s="1"/>
  <c r="AK1478" i="1" s="1"/>
  <c r="AI1479" i="1"/>
  <c r="AJ1479" i="1" s="1"/>
  <c r="AK1479" i="1" s="1"/>
  <c r="AI1480" i="1"/>
  <c r="AJ1480" i="1" s="1"/>
  <c r="AK1480" i="1" s="1"/>
  <c r="AI1481" i="1"/>
  <c r="AJ1481" i="1" s="1"/>
  <c r="AK1481" i="1" s="1"/>
  <c r="AI1482" i="1"/>
  <c r="AJ1482" i="1" s="1"/>
  <c r="AK1482" i="1" s="1"/>
  <c r="AI1483" i="1"/>
  <c r="AJ1483" i="1" s="1"/>
  <c r="AK1483" i="1" s="1"/>
  <c r="AI1484" i="1"/>
  <c r="AJ1484" i="1" s="1"/>
  <c r="AK1484" i="1" s="1"/>
  <c r="AI1485" i="1"/>
  <c r="AJ1485" i="1" s="1"/>
  <c r="AK1485" i="1" s="1"/>
  <c r="AI1486" i="1"/>
  <c r="AJ1486" i="1" s="1"/>
  <c r="AK1486" i="1" s="1"/>
  <c r="AI1487" i="1"/>
  <c r="AJ1487" i="1" s="1"/>
  <c r="AK1487" i="1" s="1"/>
  <c r="AI1488" i="1"/>
  <c r="AJ1488" i="1" s="1"/>
  <c r="AK1488" i="1" s="1"/>
  <c r="AI1489" i="1"/>
  <c r="AJ1489" i="1" s="1"/>
  <c r="AK1489" i="1" s="1"/>
  <c r="AI1490" i="1"/>
  <c r="AJ1490" i="1" s="1"/>
  <c r="AK1490" i="1" s="1"/>
  <c r="AI1491" i="1"/>
  <c r="AJ1491" i="1" s="1"/>
  <c r="AI1492" i="1"/>
  <c r="AJ1492" i="1" s="1"/>
  <c r="AK1492" i="1" s="1"/>
  <c r="AI1493" i="1"/>
  <c r="AJ1493" i="1" s="1"/>
  <c r="AK1493" i="1" s="1"/>
  <c r="AI1494" i="1"/>
  <c r="AJ1494" i="1" s="1"/>
  <c r="AK1494" i="1" s="1"/>
  <c r="AI1495" i="1"/>
  <c r="AJ1495" i="1" s="1"/>
  <c r="AK1495" i="1" s="1"/>
  <c r="AI1496" i="1"/>
  <c r="AJ1496" i="1" s="1"/>
  <c r="AK1496" i="1" s="1"/>
  <c r="AI1497" i="1"/>
  <c r="AJ1497" i="1" s="1"/>
  <c r="AK1497" i="1" s="1"/>
  <c r="AI1498" i="1"/>
  <c r="AJ1498" i="1" s="1"/>
  <c r="AK1498" i="1" s="1"/>
  <c r="AI1499" i="1"/>
  <c r="AJ1499" i="1" s="1"/>
  <c r="AK1499" i="1" s="1"/>
  <c r="AI1500" i="1"/>
  <c r="AJ1500" i="1" s="1"/>
  <c r="AK1500" i="1" s="1"/>
  <c r="AI1501" i="1"/>
  <c r="AJ1501" i="1" s="1"/>
  <c r="AK1501" i="1" s="1"/>
  <c r="AI1502" i="1"/>
  <c r="AJ1502" i="1" s="1"/>
  <c r="AK1502" i="1" s="1"/>
  <c r="AI1503" i="1"/>
  <c r="AJ1503" i="1" s="1"/>
  <c r="AI1504" i="1"/>
  <c r="AJ1504" i="1" s="1"/>
  <c r="AK1504" i="1" s="1"/>
  <c r="AI1505" i="1"/>
  <c r="AJ1505" i="1" s="1"/>
  <c r="AK1505" i="1" s="1"/>
  <c r="AI1506" i="1"/>
  <c r="AJ1506" i="1" s="1"/>
  <c r="AK1506" i="1" s="1"/>
  <c r="AI1507" i="1"/>
  <c r="AJ1507" i="1" s="1"/>
  <c r="AK1507" i="1" s="1"/>
  <c r="AI1508" i="1"/>
  <c r="AJ1508" i="1" s="1"/>
  <c r="AK1508" i="1" s="1"/>
  <c r="AI1509" i="1"/>
  <c r="AJ1509" i="1" s="1"/>
  <c r="AK1509" i="1" s="1"/>
  <c r="AI1510" i="1"/>
  <c r="AJ1510" i="1" s="1"/>
  <c r="AK1510" i="1" s="1"/>
  <c r="AI1511" i="1"/>
  <c r="AJ1511" i="1" s="1"/>
  <c r="AK1511" i="1" s="1"/>
  <c r="AI1512" i="1"/>
  <c r="AJ1512" i="1" s="1"/>
  <c r="AK1512" i="1" s="1"/>
  <c r="AI1513" i="1"/>
  <c r="AJ1513" i="1" s="1"/>
  <c r="AK1513" i="1" s="1"/>
  <c r="AI1514" i="1"/>
  <c r="AJ1514" i="1" s="1"/>
  <c r="AK1514" i="1" s="1"/>
  <c r="AI1515" i="1"/>
  <c r="AJ1515" i="1" s="1"/>
  <c r="AK1515" i="1" s="1"/>
  <c r="AI1516" i="1"/>
  <c r="AJ1516" i="1" s="1"/>
  <c r="AK1516" i="1" s="1"/>
  <c r="AI1517" i="1"/>
  <c r="AJ1517" i="1" s="1"/>
  <c r="AK1517" i="1" s="1"/>
  <c r="AI1518" i="1"/>
  <c r="AJ1518" i="1" s="1"/>
  <c r="AK1518" i="1" s="1"/>
  <c r="AI1519" i="1"/>
  <c r="AJ1519" i="1" s="1"/>
  <c r="AK1519" i="1" s="1"/>
  <c r="AI1520" i="1"/>
  <c r="AJ1520" i="1" s="1"/>
  <c r="AK1520" i="1" s="1"/>
  <c r="AI1521" i="1"/>
  <c r="AJ1521" i="1" s="1"/>
  <c r="AK1521" i="1" s="1"/>
  <c r="AI1522" i="1"/>
  <c r="AJ1522" i="1" s="1"/>
  <c r="AK1522" i="1" s="1"/>
  <c r="AI1523" i="1"/>
  <c r="AJ1523" i="1" s="1"/>
  <c r="AK1523" i="1" s="1"/>
  <c r="AI1524" i="1"/>
  <c r="AJ1524" i="1" s="1"/>
  <c r="AK1524" i="1" s="1"/>
  <c r="AI1525" i="1"/>
  <c r="AJ1525" i="1" s="1"/>
  <c r="AK1525" i="1" s="1"/>
  <c r="AI1526" i="1"/>
  <c r="AJ1526" i="1" s="1"/>
  <c r="AK1526" i="1" s="1"/>
  <c r="AI1527" i="1"/>
  <c r="AJ1527" i="1" s="1"/>
  <c r="AK1527" i="1" s="1"/>
  <c r="AI1528" i="1"/>
  <c r="AJ1528" i="1" s="1"/>
  <c r="AK1528" i="1" s="1"/>
  <c r="AI1529" i="1"/>
  <c r="AJ1529" i="1" s="1"/>
  <c r="AK1529" i="1" s="1"/>
  <c r="AI1530" i="1"/>
  <c r="AJ1530" i="1" s="1"/>
  <c r="AK1530" i="1" s="1"/>
  <c r="AI1531" i="1"/>
  <c r="AJ1531" i="1" s="1"/>
  <c r="AK1531" i="1" s="1"/>
  <c r="AI1532" i="1"/>
  <c r="AJ1532" i="1" s="1"/>
  <c r="AK1532" i="1" s="1"/>
  <c r="AI1533" i="1"/>
  <c r="AJ1533" i="1" s="1"/>
  <c r="AK1533" i="1" s="1"/>
  <c r="AI1534" i="1"/>
  <c r="AJ1534" i="1" s="1"/>
  <c r="AK1534" i="1" s="1"/>
  <c r="AI1535" i="1"/>
  <c r="AJ1535" i="1" s="1"/>
  <c r="AK1535" i="1" s="1"/>
  <c r="AI1536" i="1"/>
  <c r="AJ1536" i="1" s="1"/>
  <c r="AK1536" i="1" s="1"/>
  <c r="AI1537" i="1"/>
  <c r="AJ1537" i="1" s="1"/>
  <c r="AK1537" i="1" s="1"/>
  <c r="AI1538" i="1"/>
  <c r="AJ1538" i="1" s="1"/>
  <c r="AK1538" i="1" s="1"/>
  <c r="AI1539" i="1"/>
  <c r="AJ1539" i="1" s="1"/>
  <c r="AK1539" i="1" s="1"/>
  <c r="AI1540" i="1"/>
  <c r="AJ1540" i="1" s="1"/>
  <c r="AK1540" i="1" s="1"/>
  <c r="AI1541" i="1"/>
  <c r="AJ1541" i="1" s="1"/>
  <c r="AK1541" i="1" s="1"/>
  <c r="AI1542" i="1"/>
  <c r="AJ1542" i="1" s="1"/>
  <c r="AK1542" i="1" s="1"/>
  <c r="AI1543" i="1"/>
  <c r="AJ1543" i="1" s="1"/>
  <c r="AK1543" i="1" s="1"/>
  <c r="AI1544" i="1"/>
  <c r="AJ1544" i="1" s="1"/>
  <c r="AK1544" i="1" s="1"/>
  <c r="AI1545" i="1"/>
  <c r="AJ1545" i="1" s="1"/>
  <c r="AK1545" i="1" s="1"/>
  <c r="AI1546" i="1"/>
  <c r="AJ1546" i="1" s="1"/>
  <c r="AK1546" i="1" s="1"/>
  <c r="AI1547" i="1"/>
  <c r="AJ1547" i="1" s="1"/>
  <c r="AK1547" i="1" s="1"/>
  <c r="AI1548" i="1"/>
  <c r="AJ1548" i="1" s="1"/>
  <c r="AK1548" i="1" s="1"/>
  <c r="AI1549" i="1"/>
  <c r="AJ1549" i="1" s="1"/>
  <c r="AK1549" i="1" s="1"/>
  <c r="AI1550" i="1"/>
  <c r="AJ1550" i="1" s="1"/>
  <c r="AK1550" i="1" s="1"/>
  <c r="AI1551" i="1"/>
  <c r="AJ1551" i="1" s="1"/>
  <c r="AK1551" i="1" s="1"/>
  <c r="AI1552" i="1"/>
  <c r="AJ1552" i="1" s="1"/>
  <c r="AK1552" i="1" s="1"/>
  <c r="AI1553" i="1"/>
  <c r="AJ1553" i="1" s="1"/>
  <c r="AK1553" i="1" s="1"/>
  <c r="AI1554" i="1"/>
  <c r="AJ1554" i="1" s="1"/>
  <c r="AK1554" i="1" s="1"/>
  <c r="AI1555" i="1"/>
  <c r="AJ1555" i="1" s="1"/>
  <c r="AK1555" i="1" s="1"/>
  <c r="AI1556" i="1"/>
  <c r="AJ1556" i="1" s="1"/>
  <c r="AK1556" i="1" s="1"/>
  <c r="AI1557" i="1"/>
  <c r="AJ1557" i="1" s="1"/>
  <c r="AK1557" i="1" s="1"/>
  <c r="AI1558" i="1"/>
  <c r="AJ1558" i="1" s="1"/>
  <c r="AK1558" i="1" s="1"/>
  <c r="AI1559" i="1"/>
  <c r="AJ1559" i="1" s="1"/>
  <c r="AK1559" i="1" s="1"/>
  <c r="AI1560" i="1"/>
  <c r="AJ1560" i="1" s="1"/>
  <c r="AK1560" i="1" s="1"/>
  <c r="AI1561" i="1"/>
  <c r="AJ1561" i="1" s="1"/>
  <c r="AK1561" i="1" s="1"/>
  <c r="AI1562" i="1"/>
  <c r="AJ1562" i="1" s="1"/>
  <c r="AK1562" i="1" s="1"/>
  <c r="AI1563" i="1"/>
  <c r="AJ1563" i="1" s="1"/>
  <c r="AK1563" i="1" s="1"/>
  <c r="AI1564" i="1"/>
  <c r="AJ1564" i="1" s="1"/>
  <c r="AK1564" i="1" s="1"/>
  <c r="AI1565" i="1"/>
  <c r="AJ1565" i="1" s="1"/>
  <c r="AK1565" i="1" s="1"/>
  <c r="AI1566" i="1"/>
  <c r="AJ1566" i="1" s="1"/>
  <c r="AK1566" i="1" s="1"/>
  <c r="AI1567" i="1"/>
  <c r="AJ1567" i="1" s="1"/>
  <c r="AK1567" i="1" s="1"/>
  <c r="AI1568" i="1"/>
  <c r="AJ1568" i="1" s="1"/>
  <c r="AK1568" i="1" s="1"/>
  <c r="AI1569" i="1"/>
  <c r="AJ1569" i="1" s="1"/>
  <c r="AK1569" i="1" s="1"/>
  <c r="AI1570" i="1"/>
  <c r="AJ1570" i="1" s="1"/>
  <c r="AK1570" i="1" s="1"/>
  <c r="AI1571" i="1"/>
  <c r="AJ1571" i="1" s="1"/>
  <c r="AK1571" i="1" s="1"/>
  <c r="AI1572" i="1"/>
  <c r="AJ1572" i="1" s="1"/>
  <c r="AK1572" i="1" s="1"/>
  <c r="AI1573" i="1"/>
  <c r="AJ1573" i="1" s="1"/>
  <c r="AK1573" i="1" s="1"/>
  <c r="AI1574" i="1"/>
  <c r="AJ1574" i="1" s="1"/>
  <c r="AK1574" i="1" s="1"/>
  <c r="AI1575" i="1"/>
  <c r="AJ1575" i="1" s="1"/>
  <c r="AK1575" i="1" s="1"/>
  <c r="AI1576" i="1"/>
  <c r="AJ1576" i="1" s="1"/>
  <c r="AK1576" i="1" s="1"/>
  <c r="AI1577" i="1"/>
  <c r="AJ1577" i="1" s="1"/>
  <c r="AK1577" i="1" s="1"/>
  <c r="AI1578" i="1"/>
  <c r="AJ1578" i="1" s="1"/>
  <c r="AK1578" i="1" s="1"/>
  <c r="AI1579" i="1"/>
  <c r="AJ1579" i="1" s="1"/>
  <c r="AK1579" i="1" s="1"/>
  <c r="AI1580" i="1"/>
  <c r="AJ1580" i="1" s="1"/>
  <c r="AK1580" i="1" s="1"/>
  <c r="AI1581" i="1"/>
  <c r="AJ1581" i="1" s="1"/>
  <c r="AK1581" i="1" s="1"/>
  <c r="AI1582" i="1"/>
  <c r="AJ1582" i="1" s="1"/>
  <c r="AK1582" i="1" s="1"/>
  <c r="AI1583" i="1"/>
  <c r="AJ1583" i="1" s="1"/>
  <c r="AK1583" i="1" s="1"/>
  <c r="AI1584" i="1"/>
  <c r="AJ1584" i="1" s="1"/>
  <c r="AK1584" i="1" s="1"/>
  <c r="AI1585" i="1"/>
  <c r="AJ1585" i="1" s="1"/>
  <c r="AK1585" i="1" s="1"/>
  <c r="AI1586" i="1"/>
  <c r="AJ1586" i="1" s="1"/>
  <c r="AK1586" i="1" s="1"/>
  <c r="AI1587" i="1"/>
  <c r="AJ1587" i="1" s="1"/>
  <c r="AK1587" i="1" s="1"/>
  <c r="AI1588" i="1"/>
  <c r="AJ1588" i="1" s="1"/>
  <c r="AK1588" i="1" s="1"/>
  <c r="AI1589" i="1"/>
  <c r="AJ1589" i="1" s="1"/>
  <c r="AK1589" i="1" s="1"/>
  <c r="AI1590" i="1"/>
  <c r="AJ1590" i="1" s="1"/>
  <c r="AK1590" i="1" s="1"/>
  <c r="AI1591" i="1"/>
  <c r="AJ1591" i="1" s="1"/>
  <c r="AK1591" i="1" s="1"/>
  <c r="AI1592" i="1"/>
  <c r="AJ1592" i="1" s="1"/>
  <c r="AK1592" i="1" s="1"/>
  <c r="AI1593" i="1"/>
  <c r="AJ1593" i="1" s="1"/>
  <c r="AK1593" i="1" s="1"/>
  <c r="AI1594" i="1"/>
  <c r="AJ1594" i="1" s="1"/>
  <c r="AK1594" i="1" s="1"/>
  <c r="AI1595" i="1"/>
  <c r="AJ1595" i="1" s="1"/>
  <c r="AK1595" i="1" s="1"/>
  <c r="AI1596" i="1"/>
  <c r="AJ1596" i="1" s="1"/>
  <c r="AK1596" i="1" s="1"/>
  <c r="AI1597" i="1"/>
  <c r="AJ1597" i="1" s="1"/>
  <c r="AK1597" i="1" s="1"/>
  <c r="AI1598" i="1"/>
  <c r="AJ1598" i="1" s="1"/>
  <c r="AK1598" i="1" s="1"/>
  <c r="AI1599" i="1"/>
  <c r="AJ1599" i="1" s="1"/>
  <c r="AK1599" i="1" s="1"/>
  <c r="AI1600" i="1"/>
  <c r="AJ1600" i="1" s="1"/>
  <c r="AK1600" i="1" s="1"/>
  <c r="AI1601" i="1"/>
  <c r="AJ1601" i="1" s="1"/>
  <c r="AK1601" i="1" s="1"/>
  <c r="AI1602" i="1"/>
  <c r="AJ1602" i="1" s="1"/>
  <c r="AK1602" i="1" s="1"/>
  <c r="AI1603" i="1"/>
  <c r="AJ1603" i="1" s="1"/>
  <c r="AK1603" i="1" s="1"/>
  <c r="AI1604" i="1"/>
  <c r="AJ1604" i="1" s="1"/>
  <c r="AK1604" i="1" s="1"/>
  <c r="AI1605" i="1"/>
  <c r="AJ1605" i="1" s="1"/>
  <c r="AK1605" i="1" s="1"/>
  <c r="AI1606" i="1"/>
  <c r="AJ1606" i="1" s="1"/>
  <c r="AK1606" i="1" s="1"/>
  <c r="AI1607" i="1"/>
  <c r="AJ1607" i="1" s="1"/>
  <c r="AK1607" i="1" s="1"/>
  <c r="AI1608" i="1"/>
  <c r="AJ1608" i="1" s="1"/>
  <c r="AK1608" i="1" s="1"/>
  <c r="AI1609" i="1"/>
  <c r="AJ1609" i="1" s="1"/>
  <c r="AK1609" i="1" s="1"/>
  <c r="AI1610" i="1"/>
  <c r="AJ1610" i="1" s="1"/>
  <c r="AK1610" i="1" s="1"/>
  <c r="AI1611" i="1"/>
  <c r="AJ1611" i="1" s="1"/>
  <c r="AK1611" i="1" s="1"/>
  <c r="AI1612" i="1"/>
  <c r="AJ1612" i="1" s="1"/>
  <c r="AK1612" i="1" s="1"/>
  <c r="AI1613" i="1"/>
  <c r="AJ1613" i="1" s="1"/>
  <c r="AK1613" i="1" s="1"/>
  <c r="AI1614" i="1"/>
  <c r="AJ1614" i="1" s="1"/>
  <c r="AK1614" i="1" s="1"/>
  <c r="AI1615" i="1"/>
  <c r="AJ1615" i="1" s="1"/>
  <c r="AK1615" i="1" s="1"/>
  <c r="AI1616" i="1"/>
  <c r="AJ1616" i="1" s="1"/>
  <c r="AK1616" i="1" s="1"/>
  <c r="AI1617" i="1"/>
  <c r="AJ1617" i="1" s="1"/>
  <c r="AK1617" i="1" s="1"/>
  <c r="AI1618" i="1"/>
  <c r="AJ1618" i="1" s="1"/>
  <c r="AK1618" i="1" s="1"/>
  <c r="AI1619" i="1"/>
  <c r="AJ1619" i="1" s="1"/>
  <c r="AK1619" i="1" s="1"/>
  <c r="AI1620" i="1"/>
  <c r="AJ1620" i="1" s="1"/>
  <c r="AK1620" i="1" s="1"/>
  <c r="AI1621" i="1"/>
  <c r="AJ1621" i="1" s="1"/>
  <c r="AK1621" i="1" s="1"/>
  <c r="AI1622" i="1"/>
  <c r="AJ1622" i="1" s="1"/>
  <c r="AK1622" i="1" s="1"/>
  <c r="AI1623" i="1"/>
  <c r="AJ1623" i="1" s="1"/>
  <c r="AK1623" i="1" s="1"/>
  <c r="AI1624" i="1"/>
  <c r="AJ1624" i="1" s="1"/>
  <c r="AK1624" i="1" s="1"/>
  <c r="AI1625" i="1"/>
  <c r="AJ1625" i="1" s="1"/>
  <c r="AK1625" i="1" s="1"/>
  <c r="AI1626" i="1"/>
  <c r="AJ1626" i="1" s="1"/>
  <c r="AK1626" i="1" s="1"/>
  <c r="AI1627" i="1"/>
  <c r="AJ1627" i="1" s="1"/>
  <c r="AK1627" i="1" s="1"/>
  <c r="AI1628" i="1"/>
  <c r="AJ1628" i="1" s="1"/>
  <c r="AK1628" i="1" s="1"/>
  <c r="AI1629" i="1"/>
  <c r="AJ1629" i="1" s="1"/>
  <c r="AK1629" i="1" s="1"/>
  <c r="AI1630" i="1"/>
  <c r="AJ1630" i="1" s="1"/>
  <c r="AK1630" i="1" s="1"/>
  <c r="AI1631" i="1"/>
  <c r="AJ1631" i="1" s="1"/>
  <c r="AK1631" i="1" s="1"/>
  <c r="AI1632" i="1"/>
  <c r="AJ1632" i="1" s="1"/>
  <c r="AK1632" i="1" s="1"/>
  <c r="AJ1633" i="1"/>
  <c r="AK1633" i="1" s="1"/>
  <c r="AJ1634" i="1"/>
  <c r="AK1634" i="1" s="1"/>
  <c r="AJ1635" i="1"/>
  <c r="AK1635" i="1" s="1"/>
  <c r="AJ1636" i="1"/>
  <c r="AK1636" i="1" s="1"/>
  <c r="AJ1637" i="1"/>
  <c r="AK1637" i="1" s="1"/>
  <c r="AJ1638" i="1"/>
  <c r="AK1638" i="1" s="1"/>
  <c r="AJ1640" i="1"/>
  <c r="AK1640" i="1" s="1"/>
  <c r="AJ1641" i="1"/>
  <c r="AK1641" i="1" s="1"/>
  <c r="AJ1642" i="1"/>
  <c r="AK1642" i="1" s="1"/>
  <c r="AJ1643" i="1"/>
  <c r="AK1643" i="1" s="1"/>
  <c r="AJ1644" i="1"/>
  <c r="AK1644" i="1" s="1"/>
  <c r="AJ1645" i="1"/>
  <c r="AK1645" i="1" s="1"/>
  <c r="AJ1646" i="1"/>
  <c r="AK1646" i="1" s="1"/>
  <c r="AJ1648" i="1"/>
  <c r="AK1648" i="1" s="1"/>
  <c r="AJ1649" i="1"/>
  <c r="AK1649" i="1" s="1"/>
  <c r="AI4" i="1"/>
  <c r="AJ4" i="1" s="1"/>
  <c r="AK4" i="1" s="1"/>
  <c r="AL907" i="7"/>
  <c r="AN907" i="7" s="1"/>
  <c r="AT907" i="7" s="1"/>
  <c r="AL915" i="7"/>
  <c r="AN915" i="7" s="1"/>
  <c r="AT915" i="7" s="1"/>
  <c r="AH5" i="7"/>
  <c r="AO5" i="7" s="1"/>
  <c r="AH6" i="7"/>
  <c r="AO6" i="7" s="1"/>
  <c r="AH7" i="7"/>
  <c r="AO7" i="7" s="1"/>
  <c r="AH8" i="7"/>
  <c r="AO8" i="7" s="1"/>
  <c r="AH9" i="7"/>
  <c r="AO9" i="7" s="1"/>
  <c r="AH10" i="7"/>
  <c r="AO10" i="7" s="1"/>
  <c r="AH11" i="7"/>
  <c r="AO11" i="7" s="1"/>
  <c r="AH12" i="7"/>
  <c r="AO12" i="7" s="1"/>
  <c r="AH13" i="7"/>
  <c r="AO13" i="7" s="1"/>
  <c r="AH14" i="7"/>
  <c r="AO14" i="7" s="1"/>
  <c r="AH15" i="7"/>
  <c r="AO15" i="7" s="1"/>
  <c r="AH16" i="7"/>
  <c r="AO16" i="7" s="1"/>
  <c r="AH17" i="7"/>
  <c r="AO17" i="7" s="1"/>
  <c r="AH18" i="7"/>
  <c r="AO18" i="7" s="1"/>
  <c r="AH19" i="7"/>
  <c r="AO19" i="7" s="1"/>
  <c r="AH20" i="7"/>
  <c r="AO20" i="7" s="1"/>
  <c r="AH21" i="7"/>
  <c r="AO21" i="7" s="1"/>
  <c r="AH22" i="7"/>
  <c r="AO22" i="7" s="1"/>
  <c r="AH23" i="7"/>
  <c r="AO23" i="7" s="1"/>
  <c r="AH24" i="7"/>
  <c r="AO24" i="7" s="1"/>
  <c r="AH25" i="7"/>
  <c r="AO25" i="7" s="1"/>
  <c r="AH26" i="7"/>
  <c r="AO26" i="7" s="1"/>
  <c r="AH27" i="7"/>
  <c r="AO27" i="7" s="1"/>
  <c r="AH28" i="7"/>
  <c r="AO28" i="7" s="1"/>
  <c r="AH29" i="7"/>
  <c r="AO29" i="7" s="1"/>
  <c r="AH30" i="7"/>
  <c r="AO30" i="7" s="1"/>
  <c r="AH31" i="7"/>
  <c r="AO31" i="7" s="1"/>
  <c r="AH32" i="7"/>
  <c r="AO32" i="7" s="1"/>
  <c r="AH33" i="7"/>
  <c r="AO33" i="7" s="1"/>
  <c r="AH34" i="7"/>
  <c r="AO34" i="7" s="1"/>
  <c r="AH35" i="7"/>
  <c r="AO35" i="7" s="1"/>
  <c r="AH36" i="7"/>
  <c r="AO36" i="7" s="1"/>
  <c r="AH37" i="7"/>
  <c r="AO37" i="7" s="1"/>
  <c r="AH38" i="7"/>
  <c r="AO38" i="7" s="1"/>
  <c r="AH39" i="7"/>
  <c r="AO39" i="7" s="1"/>
  <c r="AH40" i="7"/>
  <c r="AO40" i="7" s="1"/>
  <c r="AH41" i="7"/>
  <c r="AO41" i="7" s="1"/>
  <c r="AH42" i="7"/>
  <c r="AO42" i="7" s="1"/>
  <c r="AH43" i="7"/>
  <c r="AO43" i="7" s="1"/>
  <c r="AH44" i="7"/>
  <c r="AO44" i="7" s="1"/>
  <c r="AH45" i="7"/>
  <c r="AO45" i="7" s="1"/>
  <c r="AH46" i="7"/>
  <c r="AO46" i="7" s="1"/>
  <c r="AH47" i="7"/>
  <c r="AO47" i="7" s="1"/>
  <c r="AH48" i="7"/>
  <c r="AO48" i="7" s="1"/>
  <c r="AH49" i="7"/>
  <c r="AO49" i="7" s="1"/>
  <c r="AH50" i="7"/>
  <c r="AO50" i="7" s="1"/>
  <c r="AH51" i="7"/>
  <c r="AO51" i="7" s="1"/>
  <c r="AH52" i="7"/>
  <c r="AO52" i="7" s="1"/>
  <c r="AH53" i="7"/>
  <c r="AO53" i="7" s="1"/>
  <c r="AH54" i="7"/>
  <c r="AO54" i="7" s="1"/>
  <c r="AH55" i="7"/>
  <c r="AO55" i="7" s="1"/>
  <c r="AH56" i="7"/>
  <c r="AO56" i="7" s="1"/>
  <c r="AH57" i="7"/>
  <c r="AO57" i="7" s="1"/>
  <c r="AH58" i="7"/>
  <c r="AO58" i="7" s="1"/>
  <c r="AH59" i="7"/>
  <c r="AO59" i="7" s="1"/>
  <c r="AH60" i="7"/>
  <c r="AO60" i="7" s="1"/>
  <c r="AH61" i="7"/>
  <c r="AO61" i="7" s="1"/>
  <c r="AH62" i="7"/>
  <c r="AO62" i="7" s="1"/>
  <c r="AH63" i="7"/>
  <c r="AO63" i="7" s="1"/>
  <c r="AH64" i="7"/>
  <c r="AO64" i="7" s="1"/>
  <c r="AH65" i="7"/>
  <c r="AO65" i="7" s="1"/>
  <c r="AH66" i="7"/>
  <c r="AO66" i="7" s="1"/>
  <c r="AH67" i="7"/>
  <c r="AO67" i="7" s="1"/>
  <c r="AH68" i="7"/>
  <c r="AO68" i="7" s="1"/>
  <c r="AH69" i="7"/>
  <c r="AO69" i="7" s="1"/>
  <c r="AH70" i="7"/>
  <c r="AO70" i="7" s="1"/>
  <c r="AH71" i="7"/>
  <c r="AO71" i="7" s="1"/>
  <c r="AH72" i="7"/>
  <c r="AO72" i="7" s="1"/>
  <c r="AH73" i="7"/>
  <c r="AO73" i="7" s="1"/>
  <c r="AH74" i="7"/>
  <c r="AO74" i="7" s="1"/>
  <c r="AH75" i="7"/>
  <c r="AO75" i="7" s="1"/>
  <c r="AH76" i="7"/>
  <c r="AO76" i="7" s="1"/>
  <c r="AH77" i="7"/>
  <c r="AO77" i="7" s="1"/>
  <c r="AH78" i="7"/>
  <c r="AO78" i="7" s="1"/>
  <c r="AH79" i="7"/>
  <c r="AO79" i="7" s="1"/>
  <c r="AH80" i="7"/>
  <c r="AO80" i="7" s="1"/>
  <c r="AH81" i="7"/>
  <c r="AO81" i="7" s="1"/>
  <c r="AH82" i="7"/>
  <c r="AO82" i="7" s="1"/>
  <c r="AH83" i="7"/>
  <c r="AO83" i="7" s="1"/>
  <c r="AH84" i="7"/>
  <c r="AO84" i="7" s="1"/>
  <c r="AH85" i="7"/>
  <c r="AO85" i="7" s="1"/>
  <c r="AH86" i="7"/>
  <c r="AO86" i="7" s="1"/>
  <c r="AH87" i="7"/>
  <c r="AO87" i="7" s="1"/>
  <c r="AH88" i="7"/>
  <c r="AO88" i="7" s="1"/>
  <c r="AH89" i="7"/>
  <c r="AO89" i="7" s="1"/>
  <c r="AH90" i="7"/>
  <c r="AO90" i="7" s="1"/>
  <c r="AH91" i="7"/>
  <c r="AO91" i="7" s="1"/>
  <c r="AH92" i="7"/>
  <c r="AO92" i="7" s="1"/>
  <c r="AH93" i="7"/>
  <c r="AO93" i="7" s="1"/>
  <c r="AH94" i="7"/>
  <c r="AO94" i="7" s="1"/>
  <c r="AH95" i="7"/>
  <c r="AO95" i="7" s="1"/>
  <c r="AH96" i="7"/>
  <c r="AO96" i="7" s="1"/>
  <c r="AH97" i="7"/>
  <c r="AO97" i="7" s="1"/>
  <c r="AH98" i="7"/>
  <c r="AO98" i="7" s="1"/>
  <c r="AH99" i="7"/>
  <c r="AO99" i="7" s="1"/>
  <c r="AH100" i="7"/>
  <c r="AO100" i="7" s="1"/>
  <c r="AH101" i="7"/>
  <c r="AO101" i="7" s="1"/>
  <c r="AH102" i="7"/>
  <c r="AO102" i="7" s="1"/>
  <c r="AH103" i="7"/>
  <c r="AO103" i="7" s="1"/>
  <c r="AH104" i="7"/>
  <c r="AO104" i="7" s="1"/>
  <c r="AH105" i="7"/>
  <c r="AO105" i="7" s="1"/>
  <c r="AH106" i="7"/>
  <c r="AO106" i="7" s="1"/>
  <c r="AH107" i="7"/>
  <c r="AO107" i="7" s="1"/>
  <c r="AH108" i="7"/>
  <c r="AO108" i="7" s="1"/>
  <c r="AH109" i="7"/>
  <c r="AO109" i="7" s="1"/>
  <c r="AH110" i="7"/>
  <c r="AO110" i="7" s="1"/>
  <c r="AH111" i="7"/>
  <c r="AO111" i="7" s="1"/>
  <c r="AH112" i="7"/>
  <c r="AO112" i="7" s="1"/>
  <c r="AH113" i="7"/>
  <c r="AO113" i="7" s="1"/>
  <c r="AH114" i="7"/>
  <c r="AO114" i="7" s="1"/>
  <c r="AH115" i="7"/>
  <c r="AO115" i="7" s="1"/>
  <c r="AH116" i="7"/>
  <c r="AO116" i="7" s="1"/>
  <c r="AH117" i="7"/>
  <c r="AO117" i="7" s="1"/>
  <c r="AH118" i="7"/>
  <c r="AO118" i="7" s="1"/>
  <c r="AH119" i="7"/>
  <c r="AO119" i="7" s="1"/>
  <c r="AH120" i="7"/>
  <c r="AO120" i="7" s="1"/>
  <c r="AH121" i="7"/>
  <c r="AO121" i="7" s="1"/>
  <c r="AH122" i="7"/>
  <c r="AO122" i="7" s="1"/>
  <c r="AH123" i="7"/>
  <c r="AO123" i="7" s="1"/>
  <c r="AH124" i="7"/>
  <c r="AO124" i="7" s="1"/>
  <c r="AH125" i="7"/>
  <c r="AO125" i="7" s="1"/>
  <c r="AH126" i="7"/>
  <c r="AO126" i="7" s="1"/>
  <c r="AH127" i="7"/>
  <c r="AO127" i="7" s="1"/>
  <c r="AH128" i="7"/>
  <c r="AO128" i="7" s="1"/>
  <c r="AH129" i="7"/>
  <c r="AO129" i="7" s="1"/>
  <c r="AH130" i="7"/>
  <c r="AO130" i="7" s="1"/>
  <c r="AH131" i="7"/>
  <c r="AO131" i="7" s="1"/>
  <c r="AH132" i="7"/>
  <c r="AO132" i="7" s="1"/>
  <c r="AH133" i="7"/>
  <c r="AO133" i="7" s="1"/>
  <c r="AH134" i="7"/>
  <c r="AO134" i="7" s="1"/>
  <c r="AH135" i="7"/>
  <c r="AO135" i="7" s="1"/>
  <c r="AH136" i="7"/>
  <c r="AO136" i="7" s="1"/>
  <c r="AH137" i="7"/>
  <c r="AO137" i="7" s="1"/>
  <c r="AH138" i="7"/>
  <c r="AO138" i="7" s="1"/>
  <c r="AH139" i="7"/>
  <c r="AO139" i="7" s="1"/>
  <c r="AH140" i="7"/>
  <c r="AO140" i="7" s="1"/>
  <c r="AH141" i="7"/>
  <c r="AO141" i="7" s="1"/>
  <c r="AH142" i="7"/>
  <c r="AO142" i="7" s="1"/>
  <c r="AH143" i="7"/>
  <c r="AO143" i="7" s="1"/>
  <c r="AH144" i="7"/>
  <c r="AO144" i="7" s="1"/>
  <c r="AH145" i="7"/>
  <c r="AO145" i="7" s="1"/>
  <c r="AH146" i="7"/>
  <c r="AO146" i="7" s="1"/>
  <c r="AH147" i="7"/>
  <c r="AO147" i="7" s="1"/>
  <c r="AH148" i="7"/>
  <c r="AO148" i="7" s="1"/>
  <c r="AH149" i="7"/>
  <c r="AO149" i="7" s="1"/>
  <c r="AH150" i="7"/>
  <c r="AO150" i="7" s="1"/>
  <c r="AH151" i="7"/>
  <c r="AO151" i="7" s="1"/>
  <c r="AH152" i="7"/>
  <c r="AO152" i="7" s="1"/>
  <c r="AH153" i="7"/>
  <c r="AO153" i="7" s="1"/>
  <c r="AH154" i="7"/>
  <c r="AO154" i="7" s="1"/>
  <c r="AH155" i="7"/>
  <c r="AO155" i="7" s="1"/>
  <c r="AH156" i="7"/>
  <c r="AO156" i="7" s="1"/>
  <c r="AH157" i="7"/>
  <c r="AO157" i="7" s="1"/>
  <c r="AH158" i="7"/>
  <c r="AO158" i="7" s="1"/>
  <c r="AH159" i="7"/>
  <c r="AO159" i="7" s="1"/>
  <c r="AH160" i="7"/>
  <c r="AO160" i="7" s="1"/>
  <c r="AH161" i="7"/>
  <c r="AO161" i="7" s="1"/>
  <c r="AH162" i="7"/>
  <c r="AO162" i="7" s="1"/>
  <c r="AH163" i="7"/>
  <c r="AO163" i="7" s="1"/>
  <c r="AH164" i="7"/>
  <c r="AO164" i="7" s="1"/>
  <c r="AH165" i="7"/>
  <c r="AO165" i="7" s="1"/>
  <c r="AH166" i="7"/>
  <c r="AO166" i="7" s="1"/>
  <c r="AH167" i="7"/>
  <c r="AO167" i="7" s="1"/>
  <c r="AH168" i="7"/>
  <c r="AO168" i="7" s="1"/>
  <c r="AH169" i="7"/>
  <c r="AO169" i="7" s="1"/>
  <c r="AH170" i="7"/>
  <c r="AO170" i="7" s="1"/>
  <c r="AH171" i="7"/>
  <c r="AO171" i="7" s="1"/>
  <c r="AH172" i="7"/>
  <c r="AO172" i="7" s="1"/>
  <c r="AH173" i="7"/>
  <c r="AO173" i="7" s="1"/>
  <c r="AH174" i="7"/>
  <c r="AO174" i="7" s="1"/>
  <c r="AH175" i="7"/>
  <c r="AO175" i="7" s="1"/>
  <c r="AH176" i="7"/>
  <c r="AO176" i="7" s="1"/>
  <c r="AH177" i="7"/>
  <c r="AO177" i="7" s="1"/>
  <c r="AH178" i="7"/>
  <c r="AO178" i="7" s="1"/>
  <c r="AH179" i="7"/>
  <c r="AO179" i="7" s="1"/>
  <c r="AH180" i="7"/>
  <c r="AO180" i="7" s="1"/>
  <c r="AH181" i="7"/>
  <c r="AO181" i="7" s="1"/>
  <c r="AH182" i="7"/>
  <c r="AO182" i="7" s="1"/>
  <c r="AH183" i="7"/>
  <c r="AO183" i="7" s="1"/>
  <c r="AH184" i="7"/>
  <c r="AO184" i="7" s="1"/>
  <c r="AH185" i="7"/>
  <c r="AO185" i="7" s="1"/>
  <c r="AH186" i="7"/>
  <c r="AO186" i="7" s="1"/>
  <c r="AH187" i="7"/>
  <c r="AO187" i="7" s="1"/>
  <c r="AH188" i="7"/>
  <c r="AO188" i="7" s="1"/>
  <c r="AH189" i="7"/>
  <c r="AO189" i="7" s="1"/>
  <c r="AH190" i="7"/>
  <c r="AO190" i="7" s="1"/>
  <c r="AH191" i="7"/>
  <c r="AO191" i="7" s="1"/>
  <c r="AH192" i="7"/>
  <c r="AO192" i="7" s="1"/>
  <c r="AH193" i="7"/>
  <c r="AO193" i="7" s="1"/>
  <c r="AH194" i="7"/>
  <c r="AO194" i="7" s="1"/>
  <c r="AH195" i="7"/>
  <c r="AO195" i="7" s="1"/>
  <c r="AH196" i="7"/>
  <c r="AO196" i="7" s="1"/>
  <c r="AH197" i="7"/>
  <c r="AO197" i="7" s="1"/>
  <c r="AH198" i="7"/>
  <c r="AO198" i="7" s="1"/>
  <c r="AH199" i="7"/>
  <c r="AO199" i="7" s="1"/>
  <c r="AH200" i="7"/>
  <c r="AO200" i="7" s="1"/>
  <c r="AH201" i="7"/>
  <c r="AO201" i="7" s="1"/>
  <c r="AH202" i="7"/>
  <c r="AO202" i="7" s="1"/>
  <c r="AH203" i="7"/>
  <c r="AO203" i="7" s="1"/>
  <c r="AH204" i="7"/>
  <c r="AO204" i="7" s="1"/>
  <c r="AH205" i="7"/>
  <c r="AO205" i="7" s="1"/>
  <c r="AH206" i="7"/>
  <c r="AO206" i="7" s="1"/>
  <c r="AH207" i="7"/>
  <c r="AO207" i="7" s="1"/>
  <c r="AH208" i="7"/>
  <c r="AO208" i="7" s="1"/>
  <c r="AH209" i="7"/>
  <c r="AO209" i="7" s="1"/>
  <c r="AH210" i="7"/>
  <c r="AO210" i="7" s="1"/>
  <c r="AH211" i="7"/>
  <c r="AO211" i="7" s="1"/>
  <c r="AH212" i="7"/>
  <c r="AO212" i="7" s="1"/>
  <c r="AH213" i="7"/>
  <c r="AO213" i="7" s="1"/>
  <c r="AH214" i="7"/>
  <c r="AO214" i="7" s="1"/>
  <c r="AH215" i="7"/>
  <c r="AO215" i="7" s="1"/>
  <c r="AH216" i="7"/>
  <c r="AO216" i="7" s="1"/>
  <c r="AH217" i="7"/>
  <c r="AO217" i="7" s="1"/>
  <c r="AH218" i="7"/>
  <c r="AO218" i="7" s="1"/>
  <c r="AH219" i="7"/>
  <c r="AO219" i="7" s="1"/>
  <c r="AH220" i="7"/>
  <c r="AO220" i="7" s="1"/>
  <c r="AH221" i="7"/>
  <c r="AO221" i="7" s="1"/>
  <c r="AH222" i="7"/>
  <c r="AO222" i="7" s="1"/>
  <c r="AH223" i="7"/>
  <c r="AO223" i="7" s="1"/>
  <c r="AH224" i="7"/>
  <c r="AO224" i="7" s="1"/>
  <c r="AH225" i="7"/>
  <c r="AO225" i="7" s="1"/>
  <c r="AH226" i="7"/>
  <c r="AO226" i="7" s="1"/>
  <c r="AH227" i="7"/>
  <c r="AO227" i="7" s="1"/>
  <c r="AH228" i="7"/>
  <c r="AO228" i="7" s="1"/>
  <c r="AH229" i="7"/>
  <c r="AO229" i="7" s="1"/>
  <c r="AH230" i="7"/>
  <c r="AO230" i="7" s="1"/>
  <c r="AH231" i="7"/>
  <c r="AO231" i="7" s="1"/>
  <c r="AH232" i="7"/>
  <c r="AO232" i="7" s="1"/>
  <c r="AH233" i="7"/>
  <c r="AO233" i="7" s="1"/>
  <c r="AH234" i="7"/>
  <c r="AO234" i="7" s="1"/>
  <c r="AH235" i="7"/>
  <c r="AO235" i="7" s="1"/>
  <c r="AH236" i="7"/>
  <c r="AO236" i="7" s="1"/>
  <c r="AH237" i="7"/>
  <c r="AO237" i="7" s="1"/>
  <c r="AH238" i="7"/>
  <c r="AO238" i="7" s="1"/>
  <c r="AH239" i="7"/>
  <c r="AO239" i="7" s="1"/>
  <c r="AH240" i="7"/>
  <c r="AO240" i="7" s="1"/>
  <c r="AH241" i="7"/>
  <c r="AO241" i="7" s="1"/>
  <c r="AH242" i="7"/>
  <c r="AO242" i="7" s="1"/>
  <c r="AH243" i="7"/>
  <c r="AO243" i="7" s="1"/>
  <c r="AH244" i="7"/>
  <c r="AO244" i="7" s="1"/>
  <c r="AH245" i="7"/>
  <c r="AO245" i="7" s="1"/>
  <c r="AH246" i="7"/>
  <c r="AO246" i="7" s="1"/>
  <c r="AH247" i="7"/>
  <c r="AO247" i="7" s="1"/>
  <c r="AH248" i="7"/>
  <c r="AO248" i="7" s="1"/>
  <c r="AH249" i="7"/>
  <c r="AO249" i="7" s="1"/>
  <c r="AH250" i="7"/>
  <c r="AO250" i="7" s="1"/>
  <c r="AH251" i="7"/>
  <c r="AO251" i="7" s="1"/>
  <c r="AH252" i="7"/>
  <c r="AO252" i="7" s="1"/>
  <c r="AH253" i="7"/>
  <c r="AO253" i="7" s="1"/>
  <c r="AH254" i="7"/>
  <c r="AO254" i="7" s="1"/>
  <c r="AH255" i="7"/>
  <c r="AO255" i="7" s="1"/>
  <c r="AH256" i="7"/>
  <c r="AO256" i="7" s="1"/>
  <c r="AH257" i="7"/>
  <c r="AO257" i="7" s="1"/>
  <c r="AH258" i="7"/>
  <c r="AO258" i="7" s="1"/>
  <c r="AH259" i="7"/>
  <c r="AO259" i="7" s="1"/>
  <c r="AH260" i="7"/>
  <c r="AO260" i="7" s="1"/>
  <c r="AH261" i="7"/>
  <c r="AO261" i="7" s="1"/>
  <c r="AH262" i="7"/>
  <c r="AO262" i="7" s="1"/>
  <c r="AH263" i="7"/>
  <c r="AO263" i="7" s="1"/>
  <c r="AH264" i="7"/>
  <c r="AO264" i="7" s="1"/>
  <c r="AH265" i="7"/>
  <c r="AO265" i="7" s="1"/>
  <c r="AH266" i="7"/>
  <c r="AO266" i="7" s="1"/>
  <c r="AH267" i="7"/>
  <c r="AO267" i="7" s="1"/>
  <c r="AH268" i="7"/>
  <c r="AO268" i="7" s="1"/>
  <c r="AH269" i="7"/>
  <c r="AO269" i="7" s="1"/>
  <c r="AH270" i="7"/>
  <c r="AO270" i="7" s="1"/>
  <c r="AH271" i="7"/>
  <c r="AO271" i="7" s="1"/>
  <c r="AH272" i="7"/>
  <c r="AO272" i="7" s="1"/>
  <c r="AH273" i="7"/>
  <c r="AO273" i="7" s="1"/>
  <c r="AH274" i="7"/>
  <c r="AO274" i="7" s="1"/>
  <c r="AH275" i="7"/>
  <c r="AO275" i="7" s="1"/>
  <c r="AH276" i="7"/>
  <c r="AO276" i="7" s="1"/>
  <c r="AH277" i="7"/>
  <c r="AO277" i="7" s="1"/>
  <c r="AH278" i="7"/>
  <c r="AO278" i="7" s="1"/>
  <c r="AH279" i="7"/>
  <c r="AO279" i="7" s="1"/>
  <c r="AH280" i="7"/>
  <c r="AO280" i="7" s="1"/>
  <c r="AH281" i="7"/>
  <c r="AO281" i="7" s="1"/>
  <c r="AH282" i="7"/>
  <c r="AO282" i="7" s="1"/>
  <c r="AH283" i="7"/>
  <c r="AO283" i="7" s="1"/>
  <c r="AH284" i="7"/>
  <c r="AO284" i="7" s="1"/>
  <c r="AH285" i="7"/>
  <c r="AO285" i="7" s="1"/>
  <c r="AH286" i="7"/>
  <c r="AO286" i="7" s="1"/>
  <c r="AH287" i="7"/>
  <c r="AO287" i="7" s="1"/>
  <c r="AH288" i="7"/>
  <c r="AO288" i="7" s="1"/>
  <c r="AH289" i="7"/>
  <c r="AO289" i="7" s="1"/>
  <c r="AH290" i="7"/>
  <c r="AO290" i="7" s="1"/>
  <c r="AH291" i="7"/>
  <c r="AO291" i="7" s="1"/>
  <c r="AH292" i="7"/>
  <c r="AO292" i="7" s="1"/>
  <c r="AH293" i="7"/>
  <c r="AO293" i="7" s="1"/>
  <c r="AH294" i="7"/>
  <c r="AO294" i="7" s="1"/>
  <c r="AH295" i="7"/>
  <c r="AO295" i="7" s="1"/>
  <c r="AH296" i="7"/>
  <c r="AO296" i="7" s="1"/>
  <c r="AH297" i="7"/>
  <c r="AO297" i="7" s="1"/>
  <c r="AH298" i="7"/>
  <c r="AO298" i="7" s="1"/>
  <c r="AH299" i="7"/>
  <c r="AO299" i="7" s="1"/>
  <c r="AH300" i="7"/>
  <c r="AO300" i="7" s="1"/>
  <c r="AH301" i="7"/>
  <c r="AO301" i="7" s="1"/>
  <c r="AH302" i="7"/>
  <c r="AO302" i="7" s="1"/>
  <c r="AH303" i="7"/>
  <c r="AO303" i="7" s="1"/>
  <c r="AH304" i="7"/>
  <c r="AO304" i="7" s="1"/>
  <c r="AH305" i="7"/>
  <c r="AO305" i="7" s="1"/>
  <c r="AH306" i="7"/>
  <c r="AO306" i="7" s="1"/>
  <c r="AH307" i="7"/>
  <c r="AO307" i="7" s="1"/>
  <c r="AH308" i="7"/>
  <c r="AO308" i="7" s="1"/>
  <c r="AH309" i="7"/>
  <c r="AO309" i="7" s="1"/>
  <c r="AH310" i="7"/>
  <c r="AO310" i="7" s="1"/>
  <c r="AH311" i="7"/>
  <c r="AO311" i="7" s="1"/>
  <c r="AH312" i="7"/>
  <c r="AO312" i="7" s="1"/>
  <c r="AH313" i="7"/>
  <c r="AO313" i="7" s="1"/>
  <c r="AH314" i="7"/>
  <c r="AO314" i="7" s="1"/>
  <c r="AH315" i="7"/>
  <c r="AO315" i="7" s="1"/>
  <c r="AH316" i="7"/>
  <c r="AO316" i="7" s="1"/>
  <c r="AH317" i="7"/>
  <c r="AO317" i="7" s="1"/>
  <c r="AH318" i="7"/>
  <c r="AO318" i="7" s="1"/>
  <c r="AH319" i="7"/>
  <c r="AO319" i="7" s="1"/>
  <c r="AH320" i="7"/>
  <c r="AO320" i="7" s="1"/>
  <c r="AH321" i="7"/>
  <c r="AO321" i="7" s="1"/>
  <c r="AH322" i="7"/>
  <c r="AO322" i="7" s="1"/>
  <c r="AH323" i="7"/>
  <c r="AO323" i="7" s="1"/>
  <c r="AH324" i="7"/>
  <c r="AO324" i="7" s="1"/>
  <c r="AH325" i="7"/>
  <c r="AO325" i="7" s="1"/>
  <c r="AH326" i="7"/>
  <c r="AO326" i="7" s="1"/>
  <c r="AH327" i="7"/>
  <c r="AO327" i="7" s="1"/>
  <c r="AH328" i="7"/>
  <c r="AO328" i="7" s="1"/>
  <c r="AH329" i="7"/>
  <c r="AO329" i="7" s="1"/>
  <c r="AH330" i="7"/>
  <c r="AO330" i="7" s="1"/>
  <c r="AH331" i="7"/>
  <c r="AO331" i="7" s="1"/>
  <c r="AH332" i="7"/>
  <c r="AO332" i="7" s="1"/>
  <c r="AH333" i="7"/>
  <c r="AO333" i="7" s="1"/>
  <c r="AH334" i="7"/>
  <c r="AO334" i="7" s="1"/>
  <c r="AH335" i="7"/>
  <c r="AO335" i="7" s="1"/>
  <c r="AH336" i="7"/>
  <c r="AO336" i="7" s="1"/>
  <c r="AH337" i="7"/>
  <c r="AO337" i="7" s="1"/>
  <c r="AH338" i="7"/>
  <c r="AO338" i="7" s="1"/>
  <c r="AH339" i="7"/>
  <c r="AO339" i="7" s="1"/>
  <c r="AH340" i="7"/>
  <c r="AO340" i="7" s="1"/>
  <c r="AH341" i="7"/>
  <c r="AO341" i="7" s="1"/>
  <c r="AH342" i="7"/>
  <c r="AO342" i="7" s="1"/>
  <c r="AH343" i="7"/>
  <c r="AO343" i="7" s="1"/>
  <c r="AH344" i="7"/>
  <c r="AO344" i="7" s="1"/>
  <c r="AH345" i="7"/>
  <c r="AO345" i="7" s="1"/>
  <c r="AH346" i="7"/>
  <c r="AO346" i="7" s="1"/>
  <c r="AH347" i="7"/>
  <c r="AO347" i="7" s="1"/>
  <c r="AH348" i="7"/>
  <c r="AO348" i="7" s="1"/>
  <c r="AH349" i="7"/>
  <c r="AO349" i="7" s="1"/>
  <c r="AH350" i="7"/>
  <c r="AO350" i="7" s="1"/>
  <c r="AH351" i="7"/>
  <c r="AO351" i="7" s="1"/>
  <c r="AH352" i="7"/>
  <c r="AO352" i="7" s="1"/>
  <c r="AH353" i="7"/>
  <c r="AO353" i="7" s="1"/>
  <c r="AH354" i="7"/>
  <c r="AO354" i="7" s="1"/>
  <c r="AH355" i="7"/>
  <c r="AO355" i="7" s="1"/>
  <c r="AH356" i="7"/>
  <c r="AO356" i="7" s="1"/>
  <c r="AH357" i="7"/>
  <c r="AO357" i="7" s="1"/>
  <c r="AH358" i="7"/>
  <c r="AO358" i="7" s="1"/>
  <c r="AH359" i="7"/>
  <c r="AO359" i="7" s="1"/>
  <c r="AH360" i="7"/>
  <c r="AO360" i="7" s="1"/>
  <c r="AH361" i="7"/>
  <c r="AO361" i="7" s="1"/>
  <c r="AH362" i="7"/>
  <c r="AO362" i="7" s="1"/>
  <c r="AH363" i="7"/>
  <c r="AO363" i="7" s="1"/>
  <c r="AH364" i="7"/>
  <c r="AO364" i="7" s="1"/>
  <c r="AH365" i="7"/>
  <c r="AO365" i="7" s="1"/>
  <c r="AH366" i="7"/>
  <c r="AO366" i="7" s="1"/>
  <c r="AH367" i="7"/>
  <c r="AO367" i="7" s="1"/>
  <c r="AH368" i="7"/>
  <c r="AO368" i="7" s="1"/>
  <c r="AH369" i="7"/>
  <c r="AO369" i="7" s="1"/>
  <c r="AH370" i="7"/>
  <c r="AO370" i="7" s="1"/>
  <c r="AH371" i="7"/>
  <c r="AO371" i="7" s="1"/>
  <c r="AH372" i="7"/>
  <c r="AO372" i="7" s="1"/>
  <c r="AH373" i="7"/>
  <c r="AO373" i="7" s="1"/>
  <c r="AH374" i="7"/>
  <c r="AO374" i="7" s="1"/>
  <c r="AH375" i="7"/>
  <c r="AO375" i="7" s="1"/>
  <c r="AH376" i="7"/>
  <c r="AO376" i="7" s="1"/>
  <c r="AH377" i="7"/>
  <c r="AO377" i="7" s="1"/>
  <c r="AH378" i="7"/>
  <c r="AO378" i="7" s="1"/>
  <c r="AH379" i="7"/>
  <c r="AO379" i="7" s="1"/>
  <c r="AH380" i="7"/>
  <c r="AO380" i="7" s="1"/>
  <c r="AH381" i="7"/>
  <c r="AO381" i="7" s="1"/>
  <c r="AH382" i="7"/>
  <c r="AO382" i="7" s="1"/>
  <c r="AH383" i="7"/>
  <c r="AO383" i="7" s="1"/>
  <c r="AH384" i="7"/>
  <c r="AO384" i="7" s="1"/>
  <c r="AH385" i="7"/>
  <c r="AO385" i="7" s="1"/>
  <c r="AH386" i="7"/>
  <c r="AO386" i="7" s="1"/>
  <c r="AH387" i="7"/>
  <c r="AO387" i="7" s="1"/>
  <c r="AH388" i="7"/>
  <c r="AO388" i="7" s="1"/>
  <c r="AH389" i="7"/>
  <c r="AO389" i="7" s="1"/>
  <c r="AH390" i="7"/>
  <c r="AO390" i="7" s="1"/>
  <c r="AH391" i="7"/>
  <c r="AO391" i="7" s="1"/>
  <c r="AH392" i="7"/>
  <c r="AO392" i="7" s="1"/>
  <c r="AH393" i="7"/>
  <c r="AO393" i="7" s="1"/>
  <c r="AH394" i="7"/>
  <c r="AO394" i="7" s="1"/>
  <c r="AH395" i="7"/>
  <c r="AO395" i="7" s="1"/>
  <c r="AH396" i="7"/>
  <c r="AO396" i="7" s="1"/>
  <c r="AH397" i="7"/>
  <c r="AO397" i="7" s="1"/>
  <c r="AH398" i="7"/>
  <c r="AO398" i="7" s="1"/>
  <c r="AH399" i="7"/>
  <c r="AO399" i="7" s="1"/>
  <c r="AH400" i="7"/>
  <c r="AO400" i="7" s="1"/>
  <c r="AH401" i="7"/>
  <c r="AO401" i="7" s="1"/>
  <c r="AH402" i="7"/>
  <c r="AO402" i="7" s="1"/>
  <c r="AH403" i="7"/>
  <c r="AO403" i="7" s="1"/>
  <c r="AH404" i="7"/>
  <c r="AO404" i="7" s="1"/>
  <c r="AH405" i="7"/>
  <c r="AO405" i="7" s="1"/>
  <c r="AH406" i="7"/>
  <c r="AO406" i="7" s="1"/>
  <c r="AH407" i="7"/>
  <c r="AO407" i="7" s="1"/>
  <c r="AH408" i="7"/>
  <c r="AO408" i="7" s="1"/>
  <c r="AH409" i="7"/>
  <c r="AO409" i="7" s="1"/>
  <c r="AH410" i="7"/>
  <c r="AO410" i="7" s="1"/>
  <c r="AH411" i="7"/>
  <c r="AO411" i="7" s="1"/>
  <c r="AH412" i="7"/>
  <c r="AO412" i="7" s="1"/>
  <c r="AH413" i="7"/>
  <c r="AO413" i="7" s="1"/>
  <c r="AH414" i="7"/>
  <c r="AO414" i="7" s="1"/>
  <c r="AH415" i="7"/>
  <c r="AO415" i="7" s="1"/>
  <c r="AH416" i="7"/>
  <c r="AO416" i="7" s="1"/>
  <c r="AH417" i="7"/>
  <c r="AO417" i="7" s="1"/>
  <c r="AH418" i="7"/>
  <c r="AO418" i="7" s="1"/>
  <c r="AH419" i="7"/>
  <c r="AO419" i="7" s="1"/>
  <c r="AH420" i="7"/>
  <c r="AO420" i="7" s="1"/>
  <c r="AH421" i="7"/>
  <c r="AO421" i="7" s="1"/>
  <c r="AH422" i="7"/>
  <c r="AO422" i="7" s="1"/>
  <c r="AH423" i="7"/>
  <c r="AO423" i="7" s="1"/>
  <c r="AH424" i="7"/>
  <c r="AO424" i="7" s="1"/>
  <c r="AH425" i="7"/>
  <c r="AO425" i="7" s="1"/>
  <c r="AH426" i="7"/>
  <c r="AO426" i="7" s="1"/>
  <c r="AH427" i="7"/>
  <c r="AO427" i="7" s="1"/>
  <c r="AH428" i="7"/>
  <c r="AO428" i="7" s="1"/>
  <c r="AH429" i="7"/>
  <c r="AO429" i="7" s="1"/>
  <c r="AH430" i="7"/>
  <c r="AO430" i="7" s="1"/>
  <c r="AH431" i="7"/>
  <c r="AO431" i="7" s="1"/>
  <c r="AH432" i="7"/>
  <c r="AO432" i="7" s="1"/>
  <c r="AH433" i="7"/>
  <c r="AO433" i="7" s="1"/>
  <c r="AH434" i="7"/>
  <c r="AO434" i="7" s="1"/>
  <c r="AH435" i="7"/>
  <c r="AO435" i="7" s="1"/>
  <c r="AH436" i="7"/>
  <c r="AO436" i="7" s="1"/>
  <c r="AH437" i="7"/>
  <c r="AO437" i="7" s="1"/>
  <c r="AH438" i="7"/>
  <c r="AO438" i="7" s="1"/>
  <c r="AH439" i="7"/>
  <c r="AO439" i="7" s="1"/>
  <c r="AH440" i="7"/>
  <c r="AO440" i="7" s="1"/>
  <c r="AH441" i="7"/>
  <c r="AO441" i="7" s="1"/>
  <c r="AH442" i="7"/>
  <c r="AO442" i="7" s="1"/>
  <c r="AH443" i="7"/>
  <c r="AO443" i="7" s="1"/>
  <c r="AH444" i="7"/>
  <c r="AO444" i="7" s="1"/>
  <c r="AH445" i="7"/>
  <c r="AO445" i="7" s="1"/>
  <c r="AH446" i="7"/>
  <c r="AO446" i="7" s="1"/>
  <c r="AH447" i="7"/>
  <c r="AO447" i="7" s="1"/>
  <c r="AH448" i="7"/>
  <c r="AO448" i="7" s="1"/>
  <c r="AH449" i="7"/>
  <c r="AO449" i="7" s="1"/>
  <c r="AH450" i="7"/>
  <c r="AO450" i="7" s="1"/>
  <c r="AH451" i="7"/>
  <c r="AO451" i="7" s="1"/>
  <c r="AH452" i="7"/>
  <c r="AO452" i="7" s="1"/>
  <c r="AH453" i="7"/>
  <c r="AO453" i="7" s="1"/>
  <c r="AH454" i="7"/>
  <c r="AO454" i="7" s="1"/>
  <c r="AH455" i="7"/>
  <c r="AO455" i="7" s="1"/>
  <c r="AH456" i="7"/>
  <c r="AO456" i="7" s="1"/>
  <c r="AH457" i="7"/>
  <c r="AO457" i="7" s="1"/>
  <c r="AH458" i="7"/>
  <c r="AO458" i="7" s="1"/>
  <c r="AH459" i="7"/>
  <c r="AO459" i="7" s="1"/>
  <c r="AH460" i="7"/>
  <c r="AO460" i="7" s="1"/>
  <c r="AH461" i="7"/>
  <c r="AO461" i="7" s="1"/>
  <c r="AH462" i="7"/>
  <c r="AO462" i="7" s="1"/>
  <c r="AH463" i="7"/>
  <c r="AO463" i="7" s="1"/>
  <c r="AH464" i="7"/>
  <c r="AO464" i="7" s="1"/>
  <c r="AH465" i="7"/>
  <c r="AO465" i="7" s="1"/>
  <c r="AH466" i="7"/>
  <c r="AO466" i="7" s="1"/>
  <c r="AH467" i="7"/>
  <c r="AO467" i="7" s="1"/>
  <c r="AH468" i="7"/>
  <c r="AO468" i="7" s="1"/>
  <c r="AH469" i="7"/>
  <c r="AO469" i="7" s="1"/>
  <c r="AH470" i="7"/>
  <c r="AO470" i="7" s="1"/>
  <c r="AH471" i="7"/>
  <c r="AO471" i="7" s="1"/>
  <c r="AH472" i="7"/>
  <c r="AO472" i="7" s="1"/>
  <c r="AH473" i="7"/>
  <c r="AO473" i="7" s="1"/>
  <c r="AH474" i="7"/>
  <c r="AO474" i="7" s="1"/>
  <c r="AH475" i="7"/>
  <c r="AO475" i="7" s="1"/>
  <c r="AH476" i="7"/>
  <c r="AO476" i="7" s="1"/>
  <c r="AH477" i="7"/>
  <c r="AO477" i="7" s="1"/>
  <c r="AH478" i="7"/>
  <c r="AO478" i="7" s="1"/>
  <c r="AH479" i="7"/>
  <c r="AO479" i="7" s="1"/>
  <c r="AH480" i="7"/>
  <c r="AO480" i="7" s="1"/>
  <c r="AH481" i="7"/>
  <c r="AO481" i="7" s="1"/>
  <c r="AH482" i="7"/>
  <c r="AO482" i="7" s="1"/>
  <c r="AH483" i="7"/>
  <c r="AO483" i="7" s="1"/>
  <c r="AH484" i="7"/>
  <c r="AO484" i="7" s="1"/>
  <c r="AH485" i="7"/>
  <c r="AO485" i="7" s="1"/>
  <c r="AH486" i="7"/>
  <c r="AO486" i="7" s="1"/>
  <c r="AH487" i="7"/>
  <c r="AO487" i="7" s="1"/>
  <c r="AH488" i="7"/>
  <c r="AO488" i="7" s="1"/>
  <c r="AH489" i="7"/>
  <c r="AO489" i="7" s="1"/>
  <c r="AH490" i="7"/>
  <c r="AO490" i="7" s="1"/>
  <c r="AH491" i="7"/>
  <c r="AO491" i="7" s="1"/>
  <c r="AH492" i="7"/>
  <c r="AO492" i="7" s="1"/>
  <c r="AH493" i="7"/>
  <c r="AO493" i="7" s="1"/>
  <c r="AH494" i="7"/>
  <c r="AO494" i="7" s="1"/>
  <c r="AH495" i="7"/>
  <c r="AO495" i="7" s="1"/>
  <c r="AH496" i="7"/>
  <c r="AO496" i="7" s="1"/>
  <c r="AH497" i="7"/>
  <c r="AO497" i="7" s="1"/>
  <c r="AH498" i="7"/>
  <c r="AO498" i="7" s="1"/>
  <c r="AH499" i="7"/>
  <c r="AO499" i="7" s="1"/>
  <c r="AH500" i="7"/>
  <c r="AO500" i="7" s="1"/>
  <c r="AH501" i="7"/>
  <c r="AO501" i="7" s="1"/>
  <c r="AH502" i="7"/>
  <c r="AO502" i="7" s="1"/>
  <c r="AH503" i="7"/>
  <c r="AO503" i="7" s="1"/>
  <c r="AH504" i="7"/>
  <c r="AO504" i="7" s="1"/>
  <c r="AH505" i="7"/>
  <c r="AO505" i="7" s="1"/>
  <c r="AH506" i="7"/>
  <c r="AO506" i="7" s="1"/>
  <c r="AH507" i="7"/>
  <c r="AO507" i="7" s="1"/>
  <c r="AH508" i="7"/>
  <c r="AO508" i="7" s="1"/>
  <c r="AH509" i="7"/>
  <c r="AO509" i="7" s="1"/>
  <c r="AH510" i="7"/>
  <c r="AO510" i="7" s="1"/>
  <c r="AH511" i="7"/>
  <c r="AO511" i="7" s="1"/>
  <c r="AH512" i="7"/>
  <c r="AO512" i="7" s="1"/>
  <c r="AH513" i="7"/>
  <c r="AO513" i="7" s="1"/>
  <c r="AH514" i="7"/>
  <c r="AO514" i="7" s="1"/>
  <c r="AH515" i="7"/>
  <c r="AO515" i="7" s="1"/>
  <c r="AH516" i="7"/>
  <c r="AO516" i="7" s="1"/>
  <c r="AH517" i="7"/>
  <c r="AO517" i="7" s="1"/>
  <c r="AH518" i="7"/>
  <c r="AO518" i="7" s="1"/>
  <c r="AH519" i="7"/>
  <c r="AO519" i="7" s="1"/>
  <c r="AH520" i="7"/>
  <c r="AO520" i="7" s="1"/>
  <c r="AH521" i="7"/>
  <c r="AO521" i="7" s="1"/>
  <c r="AH522" i="7"/>
  <c r="AO522" i="7" s="1"/>
  <c r="AH523" i="7"/>
  <c r="AO523" i="7" s="1"/>
  <c r="AH524" i="7"/>
  <c r="AO524" i="7" s="1"/>
  <c r="AH525" i="7"/>
  <c r="AO525" i="7" s="1"/>
  <c r="AH526" i="7"/>
  <c r="AO526" i="7" s="1"/>
  <c r="AH527" i="7"/>
  <c r="AO527" i="7" s="1"/>
  <c r="AH528" i="7"/>
  <c r="AO528" i="7" s="1"/>
  <c r="AH529" i="7"/>
  <c r="AO529" i="7" s="1"/>
  <c r="AH530" i="7"/>
  <c r="AO530" i="7" s="1"/>
  <c r="AH531" i="7"/>
  <c r="AO531" i="7" s="1"/>
  <c r="AH532" i="7"/>
  <c r="AO532" i="7" s="1"/>
  <c r="AH533" i="7"/>
  <c r="AO533" i="7" s="1"/>
  <c r="AH534" i="7"/>
  <c r="AO534" i="7" s="1"/>
  <c r="AH535" i="7"/>
  <c r="AO535" i="7" s="1"/>
  <c r="AH536" i="7"/>
  <c r="AO536" i="7" s="1"/>
  <c r="AH537" i="7"/>
  <c r="AO537" i="7" s="1"/>
  <c r="AH538" i="7"/>
  <c r="AO538" i="7" s="1"/>
  <c r="AH539" i="7"/>
  <c r="AO539" i="7" s="1"/>
  <c r="AH540" i="7"/>
  <c r="AO540" i="7" s="1"/>
  <c r="AH541" i="7"/>
  <c r="AO541" i="7" s="1"/>
  <c r="AH542" i="7"/>
  <c r="AO542" i="7" s="1"/>
  <c r="AH543" i="7"/>
  <c r="AO543" i="7" s="1"/>
  <c r="AH544" i="7"/>
  <c r="AO544" i="7" s="1"/>
  <c r="AH545" i="7"/>
  <c r="AO545" i="7" s="1"/>
  <c r="AH546" i="7"/>
  <c r="AO546" i="7" s="1"/>
  <c r="AH547" i="7"/>
  <c r="AO547" i="7" s="1"/>
  <c r="AH548" i="7"/>
  <c r="AO548" i="7" s="1"/>
  <c r="AH549" i="7"/>
  <c r="AO549" i="7" s="1"/>
  <c r="AH550" i="7"/>
  <c r="AO550" i="7" s="1"/>
  <c r="AH551" i="7"/>
  <c r="AO551" i="7" s="1"/>
  <c r="AH552" i="7"/>
  <c r="AO552" i="7" s="1"/>
  <c r="AH553" i="7"/>
  <c r="AO553" i="7" s="1"/>
  <c r="AH554" i="7"/>
  <c r="AO554" i="7" s="1"/>
  <c r="AH555" i="7"/>
  <c r="AO555" i="7" s="1"/>
  <c r="AH556" i="7"/>
  <c r="AO556" i="7" s="1"/>
  <c r="AH557" i="7"/>
  <c r="AO557" i="7" s="1"/>
  <c r="AH558" i="7"/>
  <c r="AO558" i="7" s="1"/>
  <c r="AH559" i="7"/>
  <c r="AO559" i="7" s="1"/>
  <c r="AH560" i="7"/>
  <c r="AO560" i="7" s="1"/>
  <c r="AH561" i="7"/>
  <c r="AO561" i="7" s="1"/>
  <c r="AH562" i="7"/>
  <c r="AO562" i="7" s="1"/>
  <c r="AH563" i="7"/>
  <c r="AO563" i="7" s="1"/>
  <c r="AH564" i="7"/>
  <c r="AO564" i="7" s="1"/>
  <c r="AH565" i="7"/>
  <c r="AO565" i="7" s="1"/>
  <c r="AH566" i="7"/>
  <c r="AO566" i="7" s="1"/>
  <c r="AH567" i="7"/>
  <c r="AO567" i="7" s="1"/>
  <c r="AH568" i="7"/>
  <c r="AO568" i="7" s="1"/>
  <c r="AH569" i="7"/>
  <c r="AO569" i="7" s="1"/>
  <c r="AH570" i="7"/>
  <c r="AO570" i="7" s="1"/>
  <c r="AH571" i="7"/>
  <c r="AO571" i="7" s="1"/>
  <c r="AH572" i="7"/>
  <c r="AO572" i="7" s="1"/>
  <c r="AH573" i="7"/>
  <c r="AO573" i="7" s="1"/>
  <c r="AH574" i="7"/>
  <c r="AO574" i="7" s="1"/>
  <c r="AH575" i="7"/>
  <c r="AO575" i="7" s="1"/>
  <c r="AH576" i="7"/>
  <c r="AO576" i="7" s="1"/>
  <c r="AH577" i="7"/>
  <c r="AO577" i="7" s="1"/>
  <c r="AH578" i="7"/>
  <c r="AO578" i="7" s="1"/>
  <c r="AH579" i="7"/>
  <c r="AO579" i="7" s="1"/>
  <c r="AH580" i="7"/>
  <c r="AO580" i="7" s="1"/>
  <c r="AH581" i="7"/>
  <c r="AO581" i="7" s="1"/>
  <c r="AH582" i="7"/>
  <c r="AO582" i="7" s="1"/>
  <c r="AH583" i="7"/>
  <c r="AO583" i="7" s="1"/>
  <c r="AH584" i="7"/>
  <c r="AO584" i="7" s="1"/>
  <c r="AH585" i="7"/>
  <c r="AO585" i="7" s="1"/>
  <c r="AH586" i="7"/>
  <c r="AO586" i="7" s="1"/>
  <c r="AH587" i="7"/>
  <c r="AO587" i="7" s="1"/>
  <c r="AH588" i="7"/>
  <c r="AO588" i="7" s="1"/>
  <c r="AH589" i="7"/>
  <c r="AO589" i="7" s="1"/>
  <c r="AH590" i="7"/>
  <c r="AO590" i="7" s="1"/>
  <c r="AH591" i="7"/>
  <c r="AO591" i="7" s="1"/>
  <c r="AH592" i="7"/>
  <c r="AO592" i="7" s="1"/>
  <c r="AH593" i="7"/>
  <c r="AO593" i="7" s="1"/>
  <c r="AH594" i="7"/>
  <c r="AO594" i="7" s="1"/>
  <c r="AH595" i="7"/>
  <c r="AO595" i="7" s="1"/>
  <c r="AH596" i="7"/>
  <c r="AO596" i="7" s="1"/>
  <c r="AH597" i="7"/>
  <c r="AO597" i="7" s="1"/>
  <c r="AH598" i="7"/>
  <c r="AO598" i="7" s="1"/>
  <c r="AH599" i="7"/>
  <c r="AO599" i="7" s="1"/>
  <c r="AH600" i="7"/>
  <c r="AO600" i="7" s="1"/>
  <c r="AH601" i="7"/>
  <c r="AO601" i="7" s="1"/>
  <c r="AH602" i="7"/>
  <c r="AO602" i="7" s="1"/>
  <c r="AH603" i="7"/>
  <c r="AO603" i="7" s="1"/>
  <c r="AH604" i="7"/>
  <c r="AO604" i="7" s="1"/>
  <c r="AH605" i="7"/>
  <c r="AO605" i="7" s="1"/>
  <c r="AH606" i="7"/>
  <c r="AO606" i="7" s="1"/>
  <c r="AH607" i="7"/>
  <c r="AO607" i="7" s="1"/>
  <c r="AH608" i="7"/>
  <c r="AO608" i="7" s="1"/>
  <c r="AH609" i="7"/>
  <c r="AO609" i="7" s="1"/>
  <c r="AH610" i="7"/>
  <c r="AO610" i="7" s="1"/>
  <c r="AH611" i="7"/>
  <c r="AO611" i="7" s="1"/>
  <c r="AH612" i="7"/>
  <c r="AO612" i="7" s="1"/>
  <c r="AH613" i="7"/>
  <c r="AO613" i="7" s="1"/>
  <c r="AH614" i="7"/>
  <c r="AO614" i="7" s="1"/>
  <c r="AH615" i="7"/>
  <c r="AO615" i="7" s="1"/>
  <c r="AH616" i="7"/>
  <c r="AO616" i="7" s="1"/>
  <c r="AH617" i="7"/>
  <c r="AO617" i="7" s="1"/>
  <c r="AH618" i="7"/>
  <c r="AO618" i="7" s="1"/>
  <c r="AH619" i="7"/>
  <c r="AO619" i="7" s="1"/>
  <c r="AH620" i="7"/>
  <c r="AO620" i="7" s="1"/>
  <c r="AH621" i="7"/>
  <c r="AO621" i="7" s="1"/>
  <c r="AH622" i="7"/>
  <c r="AO622" i="7" s="1"/>
  <c r="AH623" i="7"/>
  <c r="AO623" i="7" s="1"/>
  <c r="AH624" i="7"/>
  <c r="AO624" i="7" s="1"/>
  <c r="AH625" i="7"/>
  <c r="AO625" i="7" s="1"/>
  <c r="AH626" i="7"/>
  <c r="AO626" i="7" s="1"/>
  <c r="AH627" i="7"/>
  <c r="AO627" i="7" s="1"/>
  <c r="AH628" i="7"/>
  <c r="AO628" i="7" s="1"/>
  <c r="AH629" i="7"/>
  <c r="AO629" i="7" s="1"/>
  <c r="AH630" i="7"/>
  <c r="AO630" i="7" s="1"/>
  <c r="AH631" i="7"/>
  <c r="AO631" i="7" s="1"/>
  <c r="AH632" i="7"/>
  <c r="AO632" i="7" s="1"/>
  <c r="AH633" i="7"/>
  <c r="AO633" i="7" s="1"/>
  <c r="AH634" i="7"/>
  <c r="AO634" i="7" s="1"/>
  <c r="AH635" i="7"/>
  <c r="AO635" i="7" s="1"/>
  <c r="AH636" i="7"/>
  <c r="AO636" i="7" s="1"/>
  <c r="AH637" i="7"/>
  <c r="AO637" i="7" s="1"/>
  <c r="AH638" i="7"/>
  <c r="AO638" i="7" s="1"/>
  <c r="AH639" i="7"/>
  <c r="AO639" i="7" s="1"/>
  <c r="AH640" i="7"/>
  <c r="AO640" i="7" s="1"/>
  <c r="AH641" i="7"/>
  <c r="AO641" i="7" s="1"/>
  <c r="AH642" i="7"/>
  <c r="AO642" i="7" s="1"/>
  <c r="AH643" i="7"/>
  <c r="AO643" i="7" s="1"/>
  <c r="AH644" i="7"/>
  <c r="AO644" i="7" s="1"/>
  <c r="AH645" i="7"/>
  <c r="AO645" i="7" s="1"/>
  <c r="AH646" i="7"/>
  <c r="AO646" i="7" s="1"/>
  <c r="AH647" i="7"/>
  <c r="AO647" i="7" s="1"/>
  <c r="AH648" i="7"/>
  <c r="AO648" i="7" s="1"/>
  <c r="AH649" i="7"/>
  <c r="AO649" i="7" s="1"/>
  <c r="AH650" i="7"/>
  <c r="AO650" i="7" s="1"/>
  <c r="AH651" i="7"/>
  <c r="AO651" i="7" s="1"/>
  <c r="AH652" i="7"/>
  <c r="AO652" i="7" s="1"/>
  <c r="AH653" i="7"/>
  <c r="AO653" i="7" s="1"/>
  <c r="AH654" i="7"/>
  <c r="AO654" i="7" s="1"/>
  <c r="AH655" i="7"/>
  <c r="AO655" i="7" s="1"/>
  <c r="AH656" i="7"/>
  <c r="AO656" i="7" s="1"/>
  <c r="AH657" i="7"/>
  <c r="AO657" i="7" s="1"/>
  <c r="AH658" i="7"/>
  <c r="AO658" i="7" s="1"/>
  <c r="AH659" i="7"/>
  <c r="AO659" i="7" s="1"/>
  <c r="AH660" i="7"/>
  <c r="AO660" i="7" s="1"/>
  <c r="AH661" i="7"/>
  <c r="AO661" i="7" s="1"/>
  <c r="AH662" i="7"/>
  <c r="AO662" i="7" s="1"/>
  <c r="AH663" i="7"/>
  <c r="AO663" i="7" s="1"/>
  <c r="AH664" i="7"/>
  <c r="AO664" i="7" s="1"/>
  <c r="AH665" i="7"/>
  <c r="AO665" i="7" s="1"/>
  <c r="AH666" i="7"/>
  <c r="AO666" i="7" s="1"/>
  <c r="AH667" i="7"/>
  <c r="AO667" i="7" s="1"/>
  <c r="AH668" i="7"/>
  <c r="AO668" i="7" s="1"/>
  <c r="AH669" i="7"/>
  <c r="AO669" i="7" s="1"/>
  <c r="AH670" i="7"/>
  <c r="AO670" i="7" s="1"/>
  <c r="AH671" i="7"/>
  <c r="AO671" i="7" s="1"/>
  <c r="AH672" i="7"/>
  <c r="AO672" i="7" s="1"/>
  <c r="AH673" i="7"/>
  <c r="AO673" i="7" s="1"/>
  <c r="AH674" i="7"/>
  <c r="AO674" i="7" s="1"/>
  <c r="AH675" i="7"/>
  <c r="AO675" i="7" s="1"/>
  <c r="AH676" i="7"/>
  <c r="AO676" i="7" s="1"/>
  <c r="AH677" i="7"/>
  <c r="AO677" i="7" s="1"/>
  <c r="AH678" i="7"/>
  <c r="AO678" i="7" s="1"/>
  <c r="AH679" i="7"/>
  <c r="AO679" i="7" s="1"/>
  <c r="AH680" i="7"/>
  <c r="AO680" i="7" s="1"/>
  <c r="AH681" i="7"/>
  <c r="AO681" i="7" s="1"/>
  <c r="AH682" i="7"/>
  <c r="AO682" i="7" s="1"/>
  <c r="AH683" i="7"/>
  <c r="AO683" i="7" s="1"/>
  <c r="AH684" i="7"/>
  <c r="AO684" i="7" s="1"/>
  <c r="AH685" i="7"/>
  <c r="AO685" i="7" s="1"/>
  <c r="AH686" i="7"/>
  <c r="AO686" i="7" s="1"/>
  <c r="AH687" i="7"/>
  <c r="AO687" i="7" s="1"/>
  <c r="AH688" i="7"/>
  <c r="AO688" i="7" s="1"/>
  <c r="AH689" i="7"/>
  <c r="AO689" i="7" s="1"/>
  <c r="AH690" i="7"/>
  <c r="AO690" i="7" s="1"/>
  <c r="AH691" i="7"/>
  <c r="AO691" i="7" s="1"/>
  <c r="AH692" i="7"/>
  <c r="AO692" i="7" s="1"/>
  <c r="AH693" i="7"/>
  <c r="AO693" i="7" s="1"/>
  <c r="AH694" i="7"/>
  <c r="AO694" i="7" s="1"/>
  <c r="AH695" i="7"/>
  <c r="AO695" i="7" s="1"/>
  <c r="AH696" i="7"/>
  <c r="AO696" i="7" s="1"/>
  <c r="AH697" i="7"/>
  <c r="AO697" i="7" s="1"/>
  <c r="AH698" i="7"/>
  <c r="AO698" i="7" s="1"/>
  <c r="AH699" i="7"/>
  <c r="AO699" i="7" s="1"/>
  <c r="AH700" i="7"/>
  <c r="AO700" i="7" s="1"/>
  <c r="AH701" i="7"/>
  <c r="AO701" i="7" s="1"/>
  <c r="AH702" i="7"/>
  <c r="AO702" i="7" s="1"/>
  <c r="AH703" i="7"/>
  <c r="AO703" i="7" s="1"/>
  <c r="AH704" i="7"/>
  <c r="AO704" i="7" s="1"/>
  <c r="AH705" i="7"/>
  <c r="AO705" i="7" s="1"/>
  <c r="AH706" i="7"/>
  <c r="AO706" i="7" s="1"/>
  <c r="AH707" i="7"/>
  <c r="AO707" i="7" s="1"/>
  <c r="AH708" i="7"/>
  <c r="AO708" i="7" s="1"/>
  <c r="AH709" i="7"/>
  <c r="AO709" i="7" s="1"/>
  <c r="AH710" i="7"/>
  <c r="AO710" i="7" s="1"/>
  <c r="AH711" i="7"/>
  <c r="AO711" i="7" s="1"/>
  <c r="AH712" i="7"/>
  <c r="AO712" i="7" s="1"/>
  <c r="AH713" i="7"/>
  <c r="AO713" i="7" s="1"/>
  <c r="AH714" i="7"/>
  <c r="AO714" i="7" s="1"/>
  <c r="AH715" i="7"/>
  <c r="AO715" i="7" s="1"/>
  <c r="AH716" i="7"/>
  <c r="AO716" i="7" s="1"/>
  <c r="AH717" i="7"/>
  <c r="AO717" i="7" s="1"/>
  <c r="AH718" i="7"/>
  <c r="AO718" i="7" s="1"/>
  <c r="AH719" i="7"/>
  <c r="AO719" i="7" s="1"/>
  <c r="AH720" i="7"/>
  <c r="AO720" i="7" s="1"/>
  <c r="AH721" i="7"/>
  <c r="AO721" i="7" s="1"/>
  <c r="AH722" i="7"/>
  <c r="AO722" i="7" s="1"/>
  <c r="AH723" i="7"/>
  <c r="AO723" i="7" s="1"/>
  <c r="AH724" i="7"/>
  <c r="AO724" i="7" s="1"/>
  <c r="AH725" i="7"/>
  <c r="AO725" i="7" s="1"/>
  <c r="AH726" i="7"/>
  <c r="AO726" i="7" s="1"/>
  <c r="AH727" i="7"/>
  <c r="AO727" i="7" s="1"/>
  <c r="AH728" i="7"/>
  <c r="AO728" i="7" s="1"/>
  <c r="AH729" i="7"/>
  <c r="AO729" i="7" s="1"/>
  <c r="AH730" i="7"/>
  <c r="AO730" i="7" s="1"/>
  <c r="AH731" i="7"/>
  <c r="AO731" i="7" s="1"/>
  <c r="AH732" i="7"/>
  <c r="AO732" i="7" s="1"/>
  <c r="AH733" i="7"/>
  <c r="AO733" i="7" s="1"/>
  <c r="AH734" i="7"/>
  <c r="AO734" i="7" s="1"/>
  <c r="AH735" i="7"/>
  <c r="AO735" i="7" s="1"/>
  <c r="AH736" i="7"/>
  <c r="AO736" i="7" s="1"/>
  <c r="AH737" i="7"/>
  <c r="AO737" i="7" s="1"/>
  <c r="AH738" i="7"/>
  <c r="AO738" i="7" s="1"/>
  <c r="AH739" i="7"/>
  <c r="AO739" i="7" s="1"/>
  <c r="AH740" i="7"/>
  <c r="AO740" i="7" s="1"/>
  <c r="AH741" i="7"/>
  <c r="AO741" i="7" s="1"/>
  <c r="AH742" i="7"/>
  <c r="AO742" i="7" s="1"/>
  <c r="AH743" i="7"/>
  <c r="AO743" i="7" s="1"/>
  <c r="AH744" i="7"/>
  <c r="AO744" i="7" s="1"/>
  <c r="AH745" i="7"/>
  <c r="AO745" i="7" s="1"/>
  <c r="AH746" i="7"/>
  <c r="AO746" i="7" s="1"/>
  <c r="AH747" i="7"/>
  <c r="AO747" i="7" s="1"/>
  <c r="AH748" i="7"/>
  <c r="AO748" i="7" s="1"/>
  <c r="AH749" i="7"/>
  <c r="AO749" i="7" s="1"/>
  <c r="AH750" i="7"/>
  <c r="AO750" i="7" s="1"/>
  <c r="AH751" i="7"/>
  <c r="AO751" i="7" s="1"/>
  <c r="AH752" i="7"/>
  <c r="AO752" i="7" s="1"/>
  <c r="AH753" i="7"/>
  <c r="AO753" i="7" s="1"/>
  <c r="AH754" i="7"/>
  <c r="AO754" i="7" s="1"/>
  <c r="AH755" i="7"/>
  <c r="AO755" i="7" s="1"/>
  <c r="AH756" i="7"/>
  <c r="AO756" i="7" s="1"/>
  <c r="AH757" i="7"/>
  <c r="AO757" i="7" s="1"/>
  <c r="AH758" i="7"/>
  <c r="AO758" i="7" s="1"/>
  <c r="AH759" i="7"/>
  <c r="AO759" i="7" s="1"/>
  <c r="AH760" i="7"/>
  <c r="AO760" i="7" s="1"/>
  <c r="AH761" i="7"/>
  <c r="AO761" i="7" s="1"/>
  <c r="AH762" i="7"/>
  <c r="AO762" i="7" s="1"/>
  <c r="AH763" i="7"/>
  <c r="AO763" i="7" s="1"/>
  <c r="AH764" i="7"/>
  <c r="AO764" i="7" s="1"/>
  <c r="AH765" i="7"/>
  <c r="AO765" i="7" s="1"/>
  <c r="AH766" i="7"/>
  <c r="AO766" i="7" s="1"/>
  <c r="AH767" i="7"/>
  <c r="AO767" i="7" s="1"/>
  <c r="AH768" i="7"/>
  <c r="AO768" i="7" s="1"/>
  <c r="AH769" i="7"/>
  <c r="AO769" i="7" s="1"/>
  <c r="AH770" i="7"/>
  <c r="AO770" i="7" s="1"/>
  <c r="AH771" i="7"/>
  <c r="AO771" i="7" s="1"/>
  <c r="AH772" i="7"/>
  <c r="AO772" i="7" s="1"/>
  <c r="AH773" i="7"/>
  <c r="AO773" i="7" s="1"/>
  <c r="AH774" i="7"/>
  <c r="AO774" i="7" s="1"/>
  <c r="AH775" i="7"/>
  <c r="AO775" i="7" s="1"/>
  <c r="AH776" i="7"/>
  <c r="AO776" i="7" s="1"/>
  <c r="AH777" i="7"/>
  <c r="AO777" i="7" s="1"/>
  <c r="AH778" i="7"/>
  <c r="AO778" i="7" s="1"/>
  <c r="AH779" i="7"/>
  <c r="AO779" i="7" s="1"/>
  <c r="AH780" i="7"/>
  <c r="AO780" i="7" s="1"/>
  <c r="AH781" i="7"/>
  <c r="AO781" i="7" s="1"/>
  <c r="AH782" i="7"/>
  <c r="AO782" i="7" s="1"/>
  <c r="AH783" i="7"/>
  <c r="AO783" i="7" s="1"/>
  <c r="AH784" i="7"/>
  <c r="AO784" i="7" s="1"/>
  <c r="AH785" i="7"/>
  <c r="AO785" i="7" s="1"/>
  <c r="AH786" i="7"/>
  <c r="AO786" i="7" s="1"/>
  <c r="AH787" i="7"/>
  <c r="AO787" i="7" s="1"/>
  <c r="AH788" i="7"/>
  <c r="AO788" i="7" s="1"/>
  <c r="AH789" i="7"/>
  <c r="AO789" i="7" s="1"/>
  <c r="AH790" i="7"/>
  <c r="AO790" i="7" s="1"/>
  <c r="AH791" i="7"/>
  <c r="AO791" i="7" s="1"/>
  <c r="AH792" i="7"/>
  <c r="AO792" i="7" s="1"/>
  <c r="AH793" i="7"/>
  <c r="AO793" i="7" s="1"/>
  <c r="AH794" i="7"/>
  <c r="AO794" i="7" s="1"/>
  <c r="AH795" i="7"/>
  <c r="AO795" i="7" s="1"/>
  <c r="AH796" i="7"/>
  <c r="AO796" i="7" s="1"/>
  <c r="AH797" i="7"/>
  <c r="AO797" i="7" s="1"/>
  <c r="AH798" i="7"/>
  <c r="AO798" i="7" s="1"/>
  <c r="AH799" i="7"/>
  <c r="AO799" i="7" s="1"/>
  <c r="AH800" i="7"/>
  <c r="AO800" i="7" s="1"/>
  <c r="AH801" i="7"/>
  <c r="AO801" i="7" s="1"/>
  <c r="AH802" i="7"/>
  <c r="AO802" i="7" s="1"/>
  <c r="AH803" i="7"/>
  <c r="AO803" i="7" s="1"/>
  <c r="AH804" i="7"/>
  <c r="AO804" i="7" s="1"/>
  <c r="AH805" i="7"/>
  <c r="AO805" i="7" s="1"/>
  <c r="AH806" i="7"/>
  <c r="AO806" i="7" s="1"/>
  <c r="AH807" i="7"/>
  <c r="AO807" i="7" s="1"/>
  <c r="AH808" i="7"/>
  <c r="AO808" i="7" s="1"/>
  <c r="AH809" i="7"/>
  <c r="AO809" i="7" s="1"/>
  <c r="AH810" i="7"/>
  <c r="AO810" i="7" s="1"/>
  <c r="AH811" i="7"/>
  <c r="AO811" i="7" s="1"/>
  <c r="AH812" i="7"/>
  <c r="AO812" i="7" s="1"/>
  <c r="AH813" i="7"/>
  <c r="AO813" i="7" s="1"/>
  <c r="AH814" i="7"/>
  <c r="AO814" i="7" s="1"/>
  <c r="AH815" i="7"/>
  <c r="AO815" i="7" s="1"/>
  <c r="AH816" i="7"/>
  <c r="AO816" i="7" s="1"/>
  <c r="AH817" i="7"/>
  <c r="AO817" i="7" s="1"/>
  <c r="AH818" i="7"/>
  <c r="AO818" i="7" s="1"/>
  <c r="AH819" i="7"/>
  <c r="AO819" i="7" s="1"/>
  <c r="AH820" i="7"/>
  <c r="AO820" i="7" s="1"/>
  <c r="AH821" i="7"/>
  <c r="AO821" i="7" s="1"/>
  <c r="AH822" i="7"/>
  <c r="AO822" i="7" s="1"/>
  <c r="AH823" i="7"/>
  <c r="AO823" i="7" s="1"/>
  <c r="AH824" i="7"/>
  <c r="AO824" i="7" s="1"/>
  <c r="AH825" i="7"/>
  <c r="AO825" i="7" s="1"/>
  <c r="AH826" i="7"/>
  <c r="AO826" i="7" s="1"/>
  <c r="AH827" i="7"/>
  <c r="AO827" i="7" s="1"/>
  <c r="AH828" i="7"/>
  <c r="AO828" i="7" s="1"/>
  <c r="AH829" i="7"/>
  <c r="AO829" i="7" s="1"/>
  <c r="AH830" i="7"/>
  <c r="AO830" i="7" s="1"/>
  <c r="AH831" i="7"/>
  <c r="AO831" i="7" s="1"/>
  <c r="AH832" i="7"/>
  <c r="AO832" i="7" s="1"/>
  <c r="AH833" i="7"/>
  <c r="AO833" i="7" s="1"/>
  <c r="AH834" i="7"/>
  <c r="AO834" i="7" s="1"/>
  <c r="AH835" i="7"/>
  <c r="AO835" i="7" s="1"/>
  <c r="AH836" i="7"/>
  <c r="AO836" i="7" s="1"/>
  <c r="AH837" i="7"/>
  <c r="AO837" i="7" s="1"/>
  <c r="AH838" i="7"/>
  <c r="AO838" i="7" s="1"/>
  <c r="AH839" i="7"/>
  <c r="AO839" i="7" s="1"/>
  <c r="AH840" i="7"/>
  <c r="AO840" i="7" s="1"/>
  <c r="AH841" i="7"/>
  <c r="AO841" i="7" s="1"/>
  <c r="AH842" i="7"/>
  <c r="AO842" i="7" s="1"/>
  <c r="AH843" i="7"/>
  <c r="AO843" i="7" s="1"/>
  <c r="AH844" i="7"/>
  <c r="AO844" i="7" s="1"/>
  <c r="AH845" i="7"/>
  <c r="AO845" i="7" s="1"/>
  <c r="AH846" i="7"/>
  <c r="AO846" i="7" s="1"/>
  <c r="AH847" i="7"/>
  <c r="AO847" i="7" s="1"/>
  <c r="AH848" i="7"/>
  <c r="AO848" i="7" s="1"/>
  <c r="AH849" i="7"/>
  <c r="AO849" i="7" s="1"/>
  <c r="AH850" i="7"/>
  <c r="AO850" i="7" s="1"/>
  <c r="AH851" i="7"/>
  <c r="AO851" i="7" s="1"/>
  <c r="AH852" i="7"/>
  <c r="AO852" i="7" s="1"/>
  <c r="AH853" i="7"/>
  <c r="AO853" i="7" s="1"/>
  <c r="AH854" i="7"/>
  <c r="AO854" i="7" s="1"/>
  <c r="AH855" i="7"/>
  <c r="AO855" i="7" s="1"/>
  <c r="AH856" i="7"/>
  <c r="AO856" i="7" s="1"/>
  <c r="AH857" i="7"/>
  <c r="AO857" i="7" s="1"/>
  <c r="AH858" i="7"/>
  <c r="AO858" i="7" s="1"/>
  <c r="AH859" i="7"/>
  <c r="AO859" i="7" s="1"/>
  <c r="AH860" i="7"/>
  <c r="AO860" i="7" s="1"/>
  <c r="AH861" i="7"/>
  <c r="AO861" i="7" s="1"/>
  <c r="AH862" i="7"/>
  <c r="AO862" i="7" s="1"/>
  <c r="AH863" i="7"/>
  <c r="AO863" i="7" s="1"/>
  <c r="AH864" i="7"/>
  <c r="AO864" i="7" s="1"/>
  <c r="AH865" i="7"/>
  <c r="AO865" i="7" s="1"/>
  <c r="AH866" i="7"/>
  <c r="AO866" i="7" s="1"/>
  <c r="AH867" i="7"/>
  <c r="AO867" i="7" s="1"/>
  <c r="AH868" i="7"/>
  <c r="AO868" i="7" s="1"/>
  <c r="AH869" i="7"/>
  <c r="AO869" i="7" s="1"/>
  <c r="AH870" i="7"/>
  <c r="AO870" i="7" s="1"/>
  <c r="AH871" i="7"/>
  <c r="AO871" i="7" s="1"/>
  <c r="AH872" i="7"/>
  <c r="AO872" i="7" s="1"/>
  <c r="AH873" i="7"/>
  <c r="AO873" i="7" s="1"/>
  <c r="AH874" i="7"/>
  <c r="AO874" i="7" s="1"/>
  <c r="AH875" i="7"/>
  <c r="AO875" i="7" s="1"/>
  <c r="AH876" i="7"/>
  <c r="AO876" i="7" s="1"/>
  <c r="AH877" i="7"/>
  <c r="AO877" i="7" s="1"/>
  <c r="AH878" i="7"/>
  <c r="AO878" i="7" s="1"/>
  <c r="AH879" i="7"/>
  <c r="AO879" i="7" s="1"/>
  <c r="AH880" i="7"/>
  <c r="AO880" i="7" s="1"/>
  <c r="AH881" i="7"/>
  <c r="AO881" i="7" s="1"/>
  <c r="AH882" i="7"/>
  <c r="AO882" i="7" s="1"/>
  <c r="AH883" i="7"/>
  <c r="AO883" i="7" s="1"/>
  <c r="AH884" i="7"/>
  <c r="AO884" i="7" s="1"/>
  <c r="AH885" i="7"/>
  <c r="AO885" i="7" s="1"/>
  <c r="AH886" i="7"/>
  <c r="AO886" i="7" s="1"/>
  <c r="AH887" i="7"/>
  <c r="AO887" i="7" s="1"/>
  <c r="AH888" i="7"/>
  <c r="AO888" i="7" s="1"/>
  <c r="AH889" i="7"/>
  <c r="AO889" i="7" s="1"/>
  <c r="AH890" i="7"/>
  <c r="AO890" i="7" s="1"/>
  <c r="AH891" i="7"/>
  <c r="AO891" i="7" s="1"/>
  <c r="AH892" i="7"/>
  <c r="AO892" i="7" s="1"/>
  <c r="AH893" i="7"/>
  <c r="AO893" i="7" s="1"/>
  <c r="AH894" i="7"/>
  <c r="AO894" i="7" s="1"/>
  <c r="AH895" i="7"/>
  <c r="AO895" i="7" s="1"/>
  <c r="AH896" i="7"/>
  <c r="AO896" i="7" s="1"/>
  <c r="AH897" i="7"/>
  <c r="AO897" i="7" s="1"/>
  <c r="AH898" i="7"/>
  <c r="AO898" i="7" s="1"/>
  <c r="AH899" i="7"/>
  <c r="AO899" i="7" s="1"/>
  <c r="AH900" i="7"/>
  <c r="AO900" i="7" s="1"/>
  <c r="AH901" i="7"/>
  <c r="AO901" i="7" s="1"/>
  <c r="AH902" i="7"/>
  <c r="AO902" i="7" s="1"/>
  <c r="AH903" i="7"/>
  <c r="AO903" i="7" s="1"/>
  <c r="AH904" i="7"/>
  <c r="AO904" i="7" s="1"/>
  <c r="AH905" i="7"/>
  <c r="AO905" i="7" s="1"/>
  <c r="AH906" i="7"/>
  <c r="AO906" i="7" s="1"/>
  <c r="AH907" i="7"/>
  <c r="AO907" i="7" s="1"/>
  <c r="AH908" i="7"/>
  <c r="AO908" i="7" s="1"/>
  <c r="AH909" i="7"/>
  <c r="AO909" i="7" s="1"/>
  <c r="AH910" i="7"/>
  <c r="AO910" i="7" s="1"/>
  <c r="AH911" i="7"/>
  <c r="AO911" i="7" s="1"/>
  <c r="AH912" i="7"/>
  <c r="AO912" i="7" s="1"/>
  <c r="AH913" i="7"/>
  <c r="AO913" i="7" s="1"/>
  <c r="AH914" i="7"/>
  <c r="AO914" i="7" s="1"/>
  <c r="AH915" i="7"/>
  <c r="AO915" i="7" s="1"/>
  <c r="AH916" i="7"/>
  <c r="AO916" i="7" s="1"/>
  <c r="AH917" i="7"/>
  <c r="AO917" i="7" s="1"/>
  <c r="AH918" i="7"/>
  <c r="AO918" i="7" s="1"/>
  <c r="AH4" i="7"/>
  <c r="AO4" i="7" s="1"/>
  <c r="AK5" i="7"/>
  <c r="AM5" i="7" s="1"/>
  <c r="AL5" i="7" s="1"/>
  <c r="AN5" i="7" s="1"/>
  <c r="AT5" i="7" s="1"/>
  <c r="AK6" i="7"/>
  <c r="AM6" i="7" s="1"/>
  <c r="AL6" i="7" s="1"/>
  <c r="AN6" i="7" s="1"/>
  <c r="AT6" i="7" s="1"/>
  <c r="AK7" i="7"/>
  <c r="AM7" i="7" s="1"/>
  <c r="AL7" i="7" s="1"/>
  <c r="AN7" i="7" s="1"/>
  <c r="AT7" i="7" s="1"/>
  <c r="AK8" i="7"/>
  <c r="AM8" i="7" s="1"/>
  <c r="AL8" i="7" s="1"/>
  <c r="AN8" i="7" s="1"/>
  <c r="AT8" i="7" s="1"/>
  <c r="AK9" i="7"/>
  <c r="AM9" i="7" s="1"/>
  <c r="AL9" i="7" s="1"/>
  <c r="AN9" i="7" s="1"/>
  <c r="AT9" i="7" s="1"/>
  <c r="AK10" i="7"/>
  <c r="AM10" i="7" s="1"/>
  <c r="AL10" i="7" s="1"/>
  <c r="AN10" i="7" s="1"/>
  <c r="AT10" i="7" s="1"/>
  <c r="AK11" i="7"/>
  <c r="AM11" i="7" s="1"/>
  <c r="AL11" i="7" s="1"/>
  <c r="AN11" i="7" s="1"/>
  <c r="AT11" i="7" s="1"/>
  <c r="AK12" i="7"/>
  <c r="AM12" i="7" s="1"/>
  <c r="AL12" i="7" s="1"/>
  <c r="AN12" i="7" s="1"/>
  <c r="AT12" i="7" s="1"/>
  <c r="AK13" i="7"/>
  <c r="AM13" i="7" s="1"/>
  <c r="AL13" i="7" s="1"/>
  <c r="AN13" i="7" s="1"/>
  <c r="AT13" i="7" s="1"/>
  <c r="AK14" i="7"/>
  <c r="AM14" i="7" s="1"/>
  <c r="AL14" i="7" s="1"/>
  <c r="AN14" i="7" s="1"/>
  <c r="AT14" i="7" s="1"/>
  <c r="AK15" i="7"/>
  <c r="AM15" i="7" s="1"/>
  <c r="AL15" i="7" s="1"/>
  <c r="AN15" i="7" s="1"/>
  <c r="AT15" i="7" s="1"/>
  <c r="AK16" i="7"/>
  <c r="AM16" i="7" s="1"/>
  <c r="AL16" i="7" s="1"/>
  <c r="AN16" i="7" s="1"/>
  <c r="AT16" i="7" s="1"/>
  <c r="AK17" i="7"/>
  <c r="AM17" i="7" s="1"/>
  <c r="AL17" i="7" s="1"/>
  <c r="AN17" i="7" s="1"/>
  <c r="AT17" i="7" s="1"/>
  <c r="AK18" i="7"/>
  <c r="AM18" i="7" s="1"/>
  <c r="AL18" i="7" s="1"/>
  <c r="AN18" i="7" s="1"/>
  <c r="AT18" i="7" s="1"/>
  <c r="AK19" i="7"/>
  <c r="AM19" i="7" s="1"/>
  <c r="AL19" i="7" s="1"/>
  <c r="AN19" i="7" s="1"/>
  <c r="AT19" i="7" s="1"/>
  <c r="AK20" i="7"/>
  <c r="AM20" i="7" s="1"/>
  <c r="AL20" i="7" s="1"/>
  <c r="AN20" i="7" s="1"/>
  <c r="AT20" i="7" s="1"/>
  <c r="AK21" i="7"/>
  <c r="AM21" i="7" s="1"/>
  <c r="AL21" i="7" s="1"/>
  <c r="AN21" i="7" s="1"/>
  <c r="AT21" i="7" s="1"/>
  <c r="AK22" i="7"/>
  <c r="AM22" i="7" s="1"/>
  <c r="AL22" i="7" s="1"/>
  <c r="AN22" i="7" s="1"/>
  <c r="AT22" i="7" s="1"/>
  <c r="AK23" i="7"/>
  <c r="AM23" i="7" s="1"/>
  <c r="AL23" i="7" s="1"/>
  <c r="AN23" i="7" s="1"/>
  <c r="AT23" i="7" s="1"/>
  <c r="AK24" i="7"/>
  <c r="AM24" i="7" s="1"/>
  <c r="AL24" i="7" s="1"/>
  <c r="AN24" i="7" s="1"/>
  <c r="AT24" i="7" s="1"/>
  <c r="AK25" i="7"/>
  <c r="AM25" i="7" s="1"/>
  <c r="AL25" i="7" s="1"/>
  <c r="AN25" i="7" s="1"/>
  <c r="AT25" i="7" s="1"/>
  <c r="AK26" i="7"/>
  <c r="AM26" i="7" s="1"/>
  <c r="AL26" i="7" s="1"/>
  <c r="AN26" i="7" s="1"/>
  <c r="AT26" i="7" s="1"/>
  <c r="AK27" i="7"/>
  <c r="AM27" i="7" s="1"/>
  <c r="AL27" i="7" s="1"/>
  <c r="AN27" i="7" s="1"/>
  <c r="AT27" i="7" s="1"/>
  <c r="AK28" i="7"/>
  <c r="AM28" i="7" s="1"/>
  <c r="AL28" i="7" s="1"/>
  <c r="AN28" i="7" s="1"/>
  <c r="AT28" i="7" s="1"/>
  <c r="AK29" i="7"/>
  <c r="AM29" i="7" s="1"/>
  <c r="AL29" i="7" s="1"/>
  <c r="AN29" i="7" s="1"/>
  <c r="AT29" i="7" s="1"/>
  <c r="AK30" i="7"/>
  <c r="AM30" i="7" s="1"/>
  <c r="AL30" i="7" s="1"/>
  <c r="AN30" i="7" s="1"/>
  <c r="AT30" i="7" s="1"/>
  <c r="AK31" i="7"/>
  <c r="AM31" i="7" s="1"/>
  <c r="AL31" i="7" s="1"/>
  <c r="AN31" i="7" s="1"/>
  <c r="AT31" i="7" s="1"/>
  <c r="AK32" i="7"/>
  <c r="AM32" i="7" s="1"/>
  <c r="AK33" i="7"/>
  <c r="AM33" i="7" s="1"/>
  <c r="AL33" i="7" s="1"/>
  <c r="AN33" i="7" s="1"/>
  <c r="AT33" i="7" s="1"/>
  <c r="AK34" i="7"/>
  <c r="AM34" i="7" s="1"/>
  <c r="AL34" i="7" s="1"/>
  <c r="AN34" i="7" s="1"/>
  <c r="AT34" i="7" s="1"/>
  <c r="AK35" i="7"/>
  <c r="AM35" i="7" s="1"/>
  <c r="AL35" i="7" s="1"/>
  <c r="AN35" i="7" s="1"/>
  <c r="AT35" i="7" s="1"/>
  <c r="AK36" i="7"/>
  <c r="AM36" i="7" s="1"/>
  <c r="AL36" i="7" s="1"/>
  <c r="AN36" i="7" s="1"/>
  <c r="AT36" i="7" s="1"/>
  <c r="AK37" i="7"/>
  <c r="AM37" i="7" s="1"/>
  <c r="AL37" i="7" s="1"/>
  <c r="AN37" i="7" s="1"/>
  <c r="AT37" i="7" s="1"/>
  <c r="AK38" i="7"/>
  <c r="AM38" i="7" s="1"/>
  <c r="AL38" i="7" s="1"/>
  <c r="AN38" i="7" s="1"/>
  <c r="AT38" i="7" s="1"/>
  <c r="AK39" i="7"/>
  <c r="AM39" i="7" s="1"/>
  <c r="AL39" i="7" s="1"/>
  <c r="AN39" i="7" s="1"/>
  <c r="AT39" i="7" s="1"/>
  <c r="AK40" i="7"/>
  <c r="AM40" i="7" s="1"/>
  <c r="AL40" i="7" s="1"/>
  <c r="AN40" i="7" s="1"/>
  <c r="AT40" i="7" s="1"/>
  <c r="AK41" i="7"/>
  <c r="AM41" i="7" s="1"/>
  <c r="AL41" i="7" s="1"/>
  <c r="AN41" i="7" s="1"/>
  <c r="AT41" i="7" s="1"/>
  <c r="AK42" i="7"/>
  <c r="AM42" i="7" s="1"/>
  <c r="AL42" i="7" s="1"/>
  <c r="AN42" i="7" s="1"/>
  <c r="AT42" i="7" s="1"/>
  <c r="AK43" i="7"/>
  <c r="AM43" i="7" s="1"/>
  <c r="AL43" i="7" s="1"/>
  <c r="AN43" i="7" s="1"/>
  <c r="AT43" i="7" s="1"/>
  <c r="AK44" i="7"/>
  <c r="AM44" i="7" s="1"/>
  <c r="AL44" i="7" s="1"/>
  <c r="AN44" i="7" s="1"/>
  <c r="AT44" i="7" s="1"/>
  <c r="AK45" i="7"/>
  <c r="AM45" i="7" s="1"/>
  <c r="AL45" i="7" s="1"/>
  <c r="AN45" i="7" s="1"/>
  <c r="AT45" i="7" s="1"/>
  <c r="AK46" i="7"/>
  <c r="AM46" i="7" s="1"/>
  <c r="AL46" i="7" s="1"/>
  <c r="AN46" i="7" s="1"/>
  <c r="AT46" i="7" s="1"/>
  <c r="AK47" i="7"/>
  <c r="AM47" i="7" s="1"/>
  <c r="AL47" i="7" s="1"/>
  <c r="AN47" i="7" s="1"/>
  <c r="AT47" i="7" s="1"/>
  <c r="AK48" i="7"/>
  <c r="AM48" i="7" s="1"/>
  <c r="AL48" i="7" s="1"/>
  <c r="AN48" i="7" s="1"/>
  <c r="AT48" i="7" s="1"/>
  <c r="AK49" i="7"/>
  <c r="AM49" i="7" s="1"/>
  <c r="AL49" i="7" s="1"/>
  <c r="AN49" i="7" s="1"/>
  <c r="AT49" i="7" s="1"/>
  <c r="AK50" i="7"/>
  <c r="AM50" i="7" s="1"/>
  <c r="AL50" i="7" s="1"/>
  <c r="AN50" i="7" s="1"/>
  <c r="AT50" i="7" s="1"/>
  <c r="AK51" i="7"/>
  <c r="AM51" i="7" s="1"/>
  <c r="AL51" i="7" s="1"/>
  <c r="AN51" i="7" s="1"/>
  <c r="AT51" i="7" s="1"/>
  <c r="AK52" i="7"/>
  <c r="AM52" i="7" s="1"/>
  <c r="AK53" i="7"/>
  <c r="AM53" i="7" s="1"/>
  <c r="AL53" i="7" s="1"/>
  <c r="AN53" i="7" s="1"/>
  <c r="AT53" i="7" s="1"/>
  <c r="AK54" i="7"/>
  <c r="AM54" i="7" s="1"/>
  <c r="AK55" i="7"/>
  <c r="AM55" i="7" s="1"/>
  <c r="AL55" i="7" s="1"/>
  <c r="AN55" i="7" s="1"/>
  <c r="AT55" i="7" s="1"/>
  <c r="AK56" i="7"/>
  <c r="AM56" i="7" s="1"/>
  <c r="AK57" i="7"/>
  <c r="AL57" i="7" s="1"/>
  <c r="AN57" i="7" s="1"/>
  <c r="AT57" i="7" s="1"/>
  <c r="AK58" i="7"/>
  <c r="AL58" i="7" s="1"/>
  <c r="AN58" i="7" s="1"/>
  <c r="AT58" i="7" s="1"/>
  <c r="AK59" i="7"/>
  <c r="AM59" i="7" s="1"/>
  <c r="AL59" i="7" s="1"/>
  <c r="AN59" i="7" s="1"/>
  <c r="AT59" i="7" s="1"/>
  <c r="AK60" i="7"/>
  <c r="AM60" i="7" s="1"/>
  <c r="AK61" i="7"/>
  <c r="AM61" i="7" s="1"/>
  <c r="AL61" i="7" s="1"/>
  <c r="AN61" i="7" s="1"/>
  <c r="AT61" i="7" s="1"/>
  <c r="AK62" i="7"/>
  <c r="AM62" i="7" s="1"/>
  <c r="AK63" i="7"/>
  <c r="AM63" i="7" s="1"/>
  <c r="AL63" i="7" s="1"/>
  <c r="AN63" i="7" s="1"/>
  <c r="AT63" i="7" s="1"/>
  <c r="AK64" i="7"/>
  <c r="AM64" i="7" s="1"/>
  <c r="AK65" i="7"/>
  <c r="AM65" i="7" s="1"/>
  <c r="AL65" i="7" s="1"/>
  <c r="AN65" i="7" s="1"/>
  <c r="AT65" i="7" s="1"/>
  <c r="AK66" i="7"/>
  <c r="AM66" i="7" s="1"/>
  <c r="AK67" i="7"/>
  <c r="AM67" i="7" s="1"/>
  <c r="AL67" i="7" s="1"/>
  <c r="AN67" i="7" s="1"/>
  <c r="AT67" i="7" s="1"/>
  <c r="AK68" i="7"/>
  <c r="AM68" i="7" s="1"/>
  <c r="AK69" i="7"/>
  <c r="AM69" i="7" s="1"/>
  <c r="AL69" i="7" s="1"/>
  <c r="AN69" i="7" s="1"/>
  <c r="AT69" i="7" s="1"/>
  <c r="AK70" i="7"/>
  <c r="AM70" i="7" s="1"/>
  <c r="AK71" i="7"/>
  <c r="AM71" i="7" s="1"/>
  <c r="AL71" i="7" s="1"/>
  <c r="AN71" i="7" s="1"/>
  <c r="AT71" i="7" s="1"/>
  <c r="AK72" i="7"/>
  <c r="AM72" i="7" s="1"/>
  <c r="AK73" i="7"/>
  <c r="AM73" i="7" s="1"/>
  <c r="AL73" i="7" s="1"/>
  <c r="AN73" i="7" s="1"/>
  <c r="AT73" i="7" s="1"/>
  <c r="AK74" i="7"/>
  <c r="AM74" i="7" s="1"/>
  <c r="AK75" i="7"/>
  <c r="AM75" i="7" s="1"/>
  <c r="AL75" i="7" s="1"/>
  <c r="AN75" i="7" s="1"/>
  <c r="AT75" i="7" s="1"/>
  <c r="AK76" i="7"/>
  <c r="AM76" i="7" s="1"/>
  <c r="AK77" i="7"/>
  <c r="AM77" i="7" s="1"/>
  <c r="AL77" i="7" s="1"/>
  <c r="AN77" i="7" s="1"/>
  <c r="AT77" i="7" s="1"/>
  <c r="AK78" i="7"/>
  <c r="AM78" i="7" s="1"/>
  <c r="AK79" i="7"/>
  <c r="AM79" i="7" s="1"/>
  <c r="AL79" i="7" s="1"/>
  <c r="AN79" i="7" s="1"/>
  <c r="AT79" i="7" s="1"/>
  <c r="AK80" i="7"/>
  <c r="AM80" i="7" s="1"/>
  <c r="AK81" i="7"/>
  <c r="AM81" i="7" s="1"/>
  <c r="AL81" i="7" s="1"/>
  <c r="AN81" i="7" s="1"/>
  <c r="AT81" i="7" s="1"/>
  <c r="AK82" i="7"/>
  <c r="AM82" i="7" s="1"/>
  <c r="AK83" i="7"/>
  <c r="AM83" i="7" s="1"/>
  <c r="AL83" i="7" s="1"/>
  <c r="AN83" i="7" s="1"/>
  <c r="AT83" i="7" s="1"/>
  <c r="AK84" i="7"/>
  <c r="AM84" i="7" s="1"/>
  <c r="AK85" i="7"/>
  <c r="AM85" i="7" s="1"/>
  <c r="AL85" i="7" s="1"/>
  <c r="AN85" i="7" s="1"/>
  <c r="AT85" i="7" s="1"/>
  <c r="AK86" i="7"/>
  <c r="AM86" i="7" s="1"/>
  <c r="AK87" i="7"/>
  <c r="AM87" i="7" s="1"/>
  <c r="AL87" i="7" s="1"/>
  <c r="AN87" i="7" s="1"/>
  <c r="AT87" i="7" s="1"/>
  <c r="AK88" i="7"/>
  <c r="AM88" i="7" s="1"/>
  <c r="AK89" i="7"/>
  <c r="AM89" i="7" s="1"/>
  <c r="AL89" i="7" s="1"/>
  <c r="AN89" i="7" s="1"/>
  <c r="AT89" i="7" s="1"/>
  <c r="AK90" i="7"/>
  <c r="AM90" i="7" s="1"/>
  <c r="AK91" i="7"/>
  <c r="AM91" i="7" s="1"/>
  <c r="AL91" i="7" s="1"/>
  <c r="AN91" i="7" s="1"/>
  <c r="AT91" i="7" s="1"/>
  <c r="AK92" i="7"/>
  <c r="AM92" i="7" s="1"/>
  <c r="AK93" i="7"/>
  <c r="AM93" i="7" s="1"/>
  <c r="AL93" i="7" s="1"/>
  <c r="AN93" i="7" s="1"/>
  <c r="AT93" i="7" s="1"/>
  <c r="AK94" i="7"/>
  <c r="AM94" i="7" s="1"/>
  <c r="AK95" i="7"/>
  <c r="AM95" i="7" s="1"/>
  <c r="AL95" i="7" s="1"/>
  <c r="AN95" i="7" s="1"/>
  <c r="AT95" i="7" s="1"/>
  <c r="AK96" i="7"/>
  <c r="AM96" i="7" s="1"/>
  <c r="AK97" i="7"/>
  <c r="AM97" i="7" s="1"/>
  <c r="AL97" i="7" s="1"/>
  <c r="AN97" i="7" s="1"/>
  <c r="AT97" i="7" s="1"/>
  <c r="AK98" i="7"/>
  <c r="AM98" i="7" s="1"/>
  <c r="AK99" i="7"/>
  <c r="AM99" i="7" s="1"/>
  <c r="AL99" i="7" s="1"/>
  <c r="AN99" i="7" s="1"/>
  <c r="AT99" i="7" s="1"/>
  <c r="AK100" i="7"/>
  <c r="AM100" i="7" s="1"/>
  <c r="AK101" i="7"/>
  <c r="AM101" i="7" s="1"/>
  <c r="AL101" i="7" s="1"/>
  <c r="AN101" i="7" s="1"/>
  <c r="AT101" i="7" s="1"/>
  <c r="AK102" i="7"/>
  <c r="AM102" i="7" s="1"/>
  <c r="AK103" i="7"/>
  <c r="AM103" i="7" s="1"/>
  <c r="AL103" i="7" s="1"/>
  <c r="AN103" i="7" s="1"/>
  <c r="AT103" i="7" s="1"/>
  <c r="AK104" i="7"/>
  <c r="AM104" i="7" s="1"/>
  <c r="AK105" i="7"/>
  <c r="AM105" i="7" s="1"/>
  <c r="AL105" i="7" s="1"/>
  <c r="AN105" i="7" s="1"/>
  <c r="AT105" i="7" s="1"/>
  <c r="AK106" i="7"/>
  <c r="AM106" i="7" s="1"/>
  <c r="AK107" i="7"/>
  <c r="AM107" i="7" s="1"/>
  <c r="AL107" i="7" s="1"/>
  <c r="AN107" i="7" s="1"/>
  <c r="AT107" i="7" s="1"/>
  <c r="AK108" i="7"/>
  <c r="AM108" i="7" s="1"/>
  <c r="AK109" i="7"/>
  <c r="AM109" i="7" s="1"/>
  <c r="AL109" i="7" s="1"/>
  <c r="AN109" i="7" s="1"/>
  <c r="AT109" i="7" s="1"/>
  <c r="AK110" i="7"/>
  <c r="AM110" i="7" s="1"/>
  <c r="AK111" i="7"/>
  <c r="AM111" i="7" s="1"/>
  <c r="AL111" i="7" s="1"/>
  <c r="AN111" i="7" s="1"/>
  <c r="AT111" i="7" s="1"/>
  <c r="AK112" i="7"/>
  <c r="AM112" i="7" s="1"/>
  <c r="AK113" i="7"/>
  <c r="AM113" i="7" s="1"/>
  <c r="AL113" i="7" s="1"/>
  <c r="AN113" i="7" s="1"/>
  <c r="AT113" i="7" s="1"/>
  <c r="AK114" i="7"/>
  <c r="AM114" i="7" s="1"/>
  <c r="AK115" i="7"/>
  <c r="AM115" i="7" s="1"/>
  <c r="AL115" i="7" s="1"/>
  <c r="AN115" i="7" s="1"/>
  <c r="AT115" i="7" s="1"/>
  <c r="AK116" i="7"/>
  <c r="AM116" i="7" s="1"/>
  <c r="AK117" i="7"/>
  <c r="AM117" i="7" s="1"/>
  <c r="AL117" i="7" s="1"/>
  <c r="AN117" i="7" s="1"/>
  <c r="AT117" i="7" s="1"/>
  <c r="AK118" i="7"/>
  <c r="AM118" i="7" s="1"/>
  <c r="AK119" i="7"/>
  <c r="AM119" i="7" s="1"/>
  <c r="AL119" i="7" s="1"/>
  <c r="AN119" i="7" s="1"/>
  <c r="AT119" i="7" s="1"/>
  <c r="AK120" i="7"/>
  <c r="AM120" i="7" s="1"/>
  <c r="AK121" i="7"/>
  <c r="AM121" i="7" s="1"/>
  <c r="AL121" i="7" s="1"/>
  <c r="AN121" i="7" s="1"/>
  <c r="AT121" i="7" s="1"/>
  <c r="AK122" i="7"/>
  <c r="AM122" i="7" s="1"/>
  <c r="AK123" i="7"/>
  <c r="AM123" i="7" s="1"/>
  <c r="AL123" i="7" s="1"/>
  <c r="AN123" i="7" s="1"/>
  <c r="AT123" i="7" s="1"/>
  <c r="AK124" i="7"/>
  <c r="AM124" i="7" s="1"/>
  <c r="AK125" i="7"/>
  <c r="AM125" i="7" s="1"/>
  <c r="AL125" i="7" s="1"/>
  <c r="AN125" i="7" s="1"/>
  <c r="AT125" i="7" s="1"/>
  <c r="AK126" i="7"/>
  <c r="AM126" i="7" s="1"/>
  <c r="AK127" i="7"/>
  <c r="AM127" i="7" s="1"/>
  <c r="AL127" i="7" s="1"/>
  <c r="AN127" i="7" s="1"/>
  <c r="AT127" i="7" s="1"/>
  <c r="AK128" i="7"/>
  <c r="AM128" i="7" s="1"/>
  <c r="AK129" i="7"/>
  <c r="AM129" i="7" s="1"/>
  <c r="AL129" i="7" s="1"/>
  <c r="AN129" i="7" s="1"/>
  <c r="AT129" i="7" s="1"/>
  <c r="AK130" i="7"/>
  <c r="AM130" i="7" s="1"/>
  <c r="AK131" i="7"/>
  <c r="AM131" i="7" s="1"/>
  <c r="AL131" i="7" s="1"/>
  <c r="AN131" i="7" s="1"/>
  <c r="AT131" i="7" s="1"/>
  <c r="AK132" i="7"/>
  <c r="AM132" i="7" s="1"/>
  <c r="AK133" i="7"/>
  <c r="AM133" i="7" s="1"/>
  <c r="AL133" i="7" s="1"/>
  <c r="AN133" i="7" s="1"/>
  <c r="AT133" i="7" s="1"/>
  <c r="AK134" i="7"/>
  <c r="AM134" i="7" s="1"/>
  <c r="AK135" i="7"/>
  <c r="AM135" i="7" s="1"/>
  <c r="AL135" i="7" s="1"/>
  <c r="AN135" i="7" s="1"/>
  <c r="AT135" i="7" s="1"/>
  <c r="AK136" i="7"/>
  <c r="AM136" i="7" s="1"/>
  <c r="AK137" i="7"/>
  <c r="AM137" i="7" s="1"/>
  <c r="AL137" i="7" s="1"/>
  <c r="AN137" i="7" s="1"/>
  <c r="AT137" i="7" s="1"/>
  <c r="AK138" i="7"/>
  <c r="AM138" i="7" s="1"/>
  <c r="AK139" i="7"/>
  <c r="AM139" i="7" s="1"/>
  <c r="AL139" i="7" s="1"/>
  <c r="AN139" i="7" s="1"/>
  <c r="AT139" i="7" s="1"/>
  <c r="AK140" i="7"/>
  <c r="AM140" i="7" s="1"/>
  <c r="AK141" i="7"/>
  <c r="AM141" i="7" s="1"/>
  <c r="AL141" i="7" s="1"/>
  <c r="AN141" i="7" s="1"/>
  <c r="AT141" i="7" s="1"/>
  <c r="AK142" i="7"/>
  <c r="AM142" i="7" s="1"/>
  <c r="AK143" i="7"/>
  <c r="AM143" i="7" s="1"/>
  <c r="AL143" i="7" s="1"/>
  <c r="AN143" i="7" s="1"/>
  <c r="AT143" i="7" s="1"/>
  <c r="AK144" i="7"/>
  <c r="AM144" i="7" s="1"/>
  <c r="AK145" i="7"/>
  <c r="AM145" i="7" s="1"/>
  <c r="AL145" i="7" s="1"/>
  <c r="AN145" i="7" s="1"/>
  <c r="AT145" i="7" s="1"/>
  <c r="AK146" i="7"/>
  <c r="AM146" i="7" s="1"/>
  <c r="AK147" i="7"/>
  <c r="AM147" i="7" s="1"/>
  <c r="AL147" i="7" s="1"/>
  <c r="AN147" i="7" s="1"/>
  <c r="AT147" i="7" s="1"/>
  <c r="AK148" i="7"/>
  <c r="AM148" i="7" s="1"/>
  <c r="AK149" i="7"/>
  <c r="AM149" i="7" s="1"/>
  <c r="AL149" i="7" s="1"/>
  <c r="AN149" i="7" s="1"/>
  <c r="AT149" i="7" s="1"/>
  <c r="AK150" i="7"/>
  <c r="AM150" i="7" s="1"/>
  <c r="AK151" i="7"/>
  <c r="AM151" i="7" s="1"/>
  <c r="AL151" i="7" s="1"/>
  <c r="AN151" i="7" s="1"/>
  <c r="AT151" i="7" s="1"/>
  <c r="AK152" i="7"/>
  <c r="AM152" i="7" s="1"/>
  <c r="AK153" i="7"/>
  <c r="AM153" i="7" s="1"/>
  <c r="AL153" i="7" s="1"/>
  <c r="AN153" i="7" s="1"/>
  <c r="AT153" i="7" s="1"/>
  <c r="AK154" i="7"/>
  <c r="AM154" i="7" s="1"/>
  <c r="AK155" i="7"/>
  <c r="AM155" i="7" s="1"/>
  <c r="AL155" i="7" s="1"/>
  <c r="AN155" i="7" s="1"/>
  <c r="AT155" i="7" s="1"/>
  <c r="AK156" i="7"/>
  <c r="AM156" i="7" s="1"/>
  <c r="AK157" i="7"/>
  <c r="AM157" i="7" s="1"/>
  <c r="AL157" i="7" s="1"/>
  <c r="AN157" i="7" s="1"/>
  <c r="AT157" i="7" s="1"/>
  <c r="AK158" i="7"/>
  <c r="AM158" i="7" s="1"/>
  <c r="AK159" i="7"/>
  <c r="AM159" i="7" s="1"/>
  <c r="AL159" i="7" s="1"/>
  <c r="AN159" i="7" s="1"/>
  <c r="AT159" i="7" s="1"/>
  <c r="AK160" i="7"/>
  <c r="AM160" i="7" s="1"/>
  <c r="AK161" i="7"/>
  <c r="AM161" i="7" s="1"/>
  <c r="AL161" i="7" s="1"/>
  <c r="AN161" i="7" s="1"/>
  <c r="AT161" i="7" s="1"/>
  <c r="AK162" i="7"/>
  <c r="AM162" i="7" s="1"/>
  <c r="AK163" i="7"/>
  <c r="AM163" i="7" s="1"/>
  <c r="AL163" i="7" s="1"/>
  <c r="AN163" i="7" s="1"/>
  <c r="AT163" i="7" s="1"/>
  <c r="AK164" i="7"/>
  <c r="AM164" i="7" s="1"/>
  <c r="AK165" i="7"/>
  <c r="AM165" i="7" s="1"/>
  <c r="AL165" i="7" s="1"/>
  <c r="AN165" i="7" s="1"/>
  <c r="AT165" i="7" s="1"/>
  <c r="AK166" i="7"/>
  <c r="AM166" i="7" s="1"/>
  <c r="AK167" i="7"/>
  <c r="AM167" i="7" s="1"/>
  <c r="AL167" i="7" s="1"/>
  <c r="AN167" i="7" s="1"/>
  <c r="AT167" i="7" s="1"/>
  <c r="AK168" i="7"/>
  <c r="AM168" i="7" s="1"/>
  <c r="AK169" i="7"/>
  <c r="AM169" i="7" s="1"/>
  <c r="AL169" i="7" s="1"/>
  <c r="AN169" i="7" s="1"/>
  <c r="AT169" i="7" s="1"/>
  <c r="AK170" i="7"/>
  <c r="AM170" i="7" s="1"/>
  <c r="AK171" i="7"/>
  <c r="AM171" i="7" s="1"/>
  <c r="AL171" i="7" s="1"/>
  <c r="AN171" i="7" s="1"/>
  <c r="AT171" i="7" s="1"/>
  <c r="AK172" i="7"/>
  <c r="AM172" i="7" s="1"/>
  <c r="AK173" i="7"/>
  <c r="AL173" i="7" s="1"/>
  <c r="AN173" i="7" s="1"/>
  <c r="AT173" i="7" s="1"/>
  <c r="AK174" i="7"/>
  <c r="AM174" i="7" s="1"/>
  <c r="AK175" i="7"/>
  <c r="AM175" i="7" s="1"/>
  <c r="AL175" i="7" s="1"/>
  <c r="AN175" i="7" s="1"/>
  <c r="AT175" i="7" s="1"/>
  <c r="AK176" i="7"/>
  <c r="AM176" i="7" s="1"/>
  <c r="AK177" i="7"/>
  <c r="AM177" i="7" s="1"/>
  <c r="AL177" i="7" s="1"/>
  <c r="AN177" i="7" s="1"/>
  <c r="AT177" i="7" s="1"/>
  <c r="AK178" i="7"/>
  <c r="AM178" i="7" s="1"/>
  <c r="AK179" i="7"/>
  <c r="AM179" i="7" s="1"/>
  <c r="AL179" i="7" s="1"/>
  <c r="AN179" i="7" s="1"/>
  <c r="AT179" i="7" s="1"/>
  <c r="AK180" i="7"/>
  <c r="AM180" i="7" s="1"/>
  <c r="AK181" i="7"/>
  <c r="AM181" i="7" s="1"/>
  <c r="AL181" i="7" s="1"/>
  <c r="AN181" i="7" s="1"/>
  <c r="AT181" i="7" s="1"/>
  <c r="AK182" i="7"/>
  <c r="AM182" i="7" s="1"/>
  <c r="AK183" i="7"/>
  <c r="AM183" i="7" s="1"/>
  <c r="AL183" i="7" s="1"/>
  <c r="AN183" i="7" s="1"/>
  <c r="AT183" i="7" s="1"/>
  <c r="AK184" i="7"/>
  <c r="AM184" i="7" s="1"/>
  <c r="AK185" i="7"/>
  <c r="AM185" i="7" s="1"/>
  <c r="AL185" i="7" s="1"/>
  <c r="AN185" i="7" s="1"/>
  <c r="AT185" i="7" s="1"/>
  <c r="AK186" i="7"/>
  <c r="AM186" i="7" s="1"/>
  <c r="AK187" i="7"/>
  <c r="AM187" i="7" s="1"/>
  <c r="AL187" i="7" s="1"/>
  <c r="AN187" i="7" s="1"/>
  <c r="AT187" i="7" s="1"/>
  <c r="AK188" i="7"/>
  <c r="AM188" i="7" s="1"/>
  <c r="AK189" i="7"/>
  <c r="AM189" i="7" s="1"/>
  <c r="AK190" i="7"/>
  <c r="AM190" i="7" s="1"/>
  <c r="AL190" i="7" s="1"/>
  <c r="AN190" i="7" s="1"/>
  <c r="AT190" i="7" s="1"/>
  <c r="AK191" i="7"/>
  <c r="AM191" i="7" s="1"/>
  <c r="AK192" i="7"/>
  <c r="AM192" i="7" s="1"/>
  <c r="AK193" i="7"/>
  <c r="AM193" i="7" s="1"/>
  <c r="AK194" i="7"/>
  <c r="AM194" i="7" s="1"/>
  <c r="AK195" i="7"/>
  <c r="AM195" i="7" s="1"/>
  <c r="AK196" i="7"/>
  <c r="AM196" i="7" s="1"/>
  <c r="AK197" i="7"/>
  <c r="AM197" i="7" s="1"/>
  <c r="AL197" i="7" s="1"/>
  <c r="AN197" i="7" s="1"/>
  <c r="AT197" i="7" s="1"/>
  <c r="AK198" i="7"/>
  <c r="AM198" i="7" s="1"/>
  <c r="AK199" i="7"/>
  <c r="AM199" i="7" s="1"/>
  <c r="AK200" i="7"/>
  <c r="AM200" i="7" s="1"/>
  <c r="AK201" i="7"/>
  <c r="AM201" i="7" s="1"/>
  <c r="AK202" i="7"/>
  <c r="AM202" i="7" s="1"/>
  <c r="AK203" i="7"/>
  <c r="AM203" i="7" s="1"/>
  <c r="AK204" i="7"/>
  <c r="AM204" i="7" s="1"/>
  <c r="AK205" i="7"/>
  <c r="AM205" i="7" s="1"/>
  <c r="AK206" i="7"/>
  <c r="AM206" i="7" s="1"/>
  <c r="AK207" i="7"/>
  <c r="AM207" i="7" s="1"/>
  <c r="AK208" i="7"/>
  <c r="AM208" i="7" s="1"/>
  <c r="AK209" i="7"/>
  <c r="AM209" i="7" s="1"/>
  <c r="AK210" i="7"/>
  <c r="AM210" i="7" s="1"/>
  <c r="AK211" i="7"/>
  <c r="AM211" i="7" s="1"/>
  <c r="AL211" i="7" s="1"/>
  <c r="AN211" i="7" s="1"/>
  <c r="AT211" i="7" s="1"/>
  <c r="AK212" i="7"/>
  <c r="AM212" i="7" s="1"/>
  <c r="AK213" i="7"/>
  <c r="AM213" i="7" s="1"/>
  <c r="AL213" i="7" s="1"/>
  <c r="AN213" i="7" s="1"/>
  <c r="AT213" i="7" s="1"/>
  <c r="AK214" i="7"/>
  <c r="AM214" i="7" s="1"/>
  <c r="AK215" i="7"/>
  <c r="AM215" i="7" s="1"/>
  <c r="AK216" i="7"/>
  <c r="AM216" i="7" s="1"/>
  <c r="AK217" i="7"/>
  <c r="AM217" i="7" s="1"/>
  <c r="AK218" i="7"/>
  <c r="AM218" i="7" s="1"/>
  <c r="AK219" i="7"/>
  <c r="AM219" i="7" s="1"/>
  <c r="AK220" i="7"/>
  <c r="AM220" i="7" s="1"/>
  <c r="AK221" i="7"/>
  <c r="AM221" i="7" s="1"/>
  <c r="AK222" i="7"/>
  <c r="AM222" i="7" s="1"/>
  <c r="AK223" i="7"/>
  <c r="AM223" i="7" s="1"/>
  <c r="AK224" i="7"/>
  <c r="AM224" i="7" s="1"/>
  <c r="AK225" i="7"/>
  <c r="AM225" i="7" s="1"/>
  <c r="AK226" i="7"/>
  <c r="AM226" i="7" s="1"/>
  <c r="AK227" i="7"/>
  <c r="AM227" i="7" s="1"/>
  <c r="AL227" i="7" s="1"/>
  <c r="AN227" i="7" s="1"/>
  <c r="AT227" i="7" s="1"/>
  <c r="AK228" i="7"/>
  <c r="AM228" i="7" s="1"/>
  <c r="AK229" i="7"/>
  <c r="AM229" i="7" s="1"/>
  <c r="AL229" i="7" s="1"/>
  <c r="AN229" i="7" s="1"/>
  <c r="AT229" i="7" s="1"/>
  <c r="AK230" i="7"/>
  <c r="AM230" i="7" s="1"/>
  <c r="AK231" i="7"/>
  <c r="AM231" i="7" s="1"/>
  <c r="AK232" i="7"/>
  <c r="AM232" i="7" s="1"/>
  <c r="AK233" i="7"/>
  <c r="AM233" i="7" s="1"/>
  <c r="AK234" i="7"/>
  <c r="AM234" i="7" s="1"/>
  <c r="AK235" i="7"/>
  <c r="AM235" i="7" s="1"/>
  <c r="AK236" i="7"/>
  <c r="AM236" i="7" s="1"/>
  <c r="AK237" i="7"/>
  <c r="AM237" i="7" s="1"/>
  <c r="AK238" i="7"/>
  <c r="AM238" i="7" s="1"/>
  <c r="AK239" i="7"/>
  <c r="AM239" i="7" s="1"/>
  <c r="AK240" i="7"/>
  <c r="AM240" i="7" s="1"/>
  <c r="AK241" i="7"/>
  <c r="AM241" i="7" s="1"/>
  <c r="AK242" i="7"/>
  <c r="AM242" i="7" s="1"/>
  <c r="AK243" i="7"/>
  <c r="AM243" i="7" s="1"/>
  <c r="AL243" i="7" s="1"/>
  <c r="AN243" i="7" s="1"/>
  <c r="AT243" i="7" s="1"/>
  <c r="AK244" i="7"/>
  <c r="AM244" i="7" s="1"/>
  <c r="AK245" i="7"/>
  <c r="AM245" i="7" s="1"/>
  <c r="AL245" i="7" s="1"/>
  <c r="AN245" i="7" s="1"/>
  <c r="AT245" i="7" s="1"/>
  <c r="AK246" i="7"/>
  <c r="AM246" i="7" s="1"/>
  <c r="AK247" i="7"/>
  <c r="AM247" i="7" s="1"/>
  <c r="AK248" i="7"/>
  <c r="AM248" i="7" s="1"/>
  <c r="AK249" i="7"/>
  <c r="AM249" i="7" s="1"/>
  <c r="AK250" i="7"/>
  <c r="AM250" i="7" s="1"/>
  <c r="AK251" i="7"/>
  <c r="AM251" i="7" s="1"/>
  <c r="AK252" i="7"/>
  <c r="AM252" i="7" s="1"/>
  <c r="AK253" i="7"/>
  <c r="AM253" i="7" s="1"/>
  <c r="AK254" i="7"/>
  <c r="AM254" i="7" s="1"/>
  <c r="AK255" i="7"/>
  <c r="AM255" i="7" s="1"/>
  <c r="AK256" i="7"/>
  <c r="AM256" i="7" s="1"/>
  <c r="AK257" i="7"/>
  <c r="AM257" i="7" s="1"/>
  <c r="AK258" i="7"/>
  <c r="AM258" i="7" s="1"/>
  <c r="AK259" i="7"/>
  <c r="AM259" i="7" s="1"/>
  <c r="AL259" i="7" s="1"/>
  <c r="AN259" i="7" s="1"/>
  <c r="AT259" i="7" s="1"/>
  <c r="AK260" i="7"/>
  <c r="AM260" i="7" s="1"/>
  <c r="AK261" i="7"/>
  <c r="AM261" i="7" s="1"/>
  <c r="AL261" i="7" s="1"/>
  <c r="AN261" i="7" s="1"/>
  <c r="AT261" i="7" s="1"/>
  <c r="AK262" i="7"/>
  <c r="AM262" i="7" s="1"/>
  <c r="AK263" i="7"/>
  <c r="AM263" i="7" s="1"/>
  <c r="AK264" i="7"/>
  <c r="AM264" i="7" s="1"/>
  <c r="AK265" i="7"/>
  <c r="AM265" i="7" s="1"/>
  <c r="AK266" i="7"/>
  <c r="AM266" i="7" s="1"/>
  <c r="AK267" i="7"/>
  <c r="AM267" i="7" s="1"/>
  <c r="AK268" i="7"/>
  <c r="AM268" i="7" s="1"/>
  <c r="AK269" i="7"/>
  <c r="AM269" i="7" s="1"/>
  <c r="AK270" i="7"/>
  <c r="AM270" i="7" s="1"/>
  <c r="AK271" i="7"/>
  <c r="AM271" i="7" s="1"/>
  <c r="AK272" i="7"/>
  <c r="AM272" i="7" s="1"/>
  <c r="AK273" i="7"/>
  <c r="AM273" i="7" s="1"/>
  <c r="AK274" i="7"/>
  <c r="AM274" i="7" s="1"/>
  <c r="AK275" i="7"/>
  <c r="AM275" i="7" s="1"/>
  <c r="AK276" i="7"/>
  <c r="AM276" i="7" s="1"/>
  <c r="AK277" i="7"/>
  <c r="AM277" i="7" s="1"/>
  <c r="AK278" i="7"/>
  <c r="AM278" i="7" s="1"/>
  <c r="AK279" i="7"/>
  <c r="AM279" i="7" s="1"/>
  <c r="AK280" i="7"/>
  <c r="AM280" i="7" s="1"/>
  <c r="AK281" i="7"/>
  <c r="AM281" i="7" s="1"/>
  <c r="AK282" i="7"/>
  <c r="AM282" i="7" s="1"/>
  <c r="AK283" i="7"/>
  <c r="AM283" i="7" s="1"/>
  <c r="AK284" i="7"/>
  <c r="AM284" i="7" s="1"/>
  <c r="AK285" i="7"/>
  <c r="AM285" i="7" s="1"/>
  <c r="AK286" i="7"/>
  <c r="AM286" i="7" s="1"/>
  <c r="AK287" i="7"/>
  <c r="AM287" i="7" s="1"/>
  <c r="AK288" i="7"/>
  <c r="AM288" i="7" s="1"/>
  <c r="AK289" i="7"/>
  <c r="AM289" i="7" s="1"/>
  <c r="AK290" i="7"/>
  <c r="AM290" i="7" s="1"/>
  <c r="AK291" i="7"/>
  <c r="AM291" i="7" s="1"/>
  <c r="AK292" i="7"/>
  <c r="AM292" i="7" s="1"/>
  <c r="AK293" i="7"/>
  <c r="AM293" i="7" s="1"/>
  <c r="AK294" i="7"/>
  <c r="AM294" i="7" s="1"/>
  <c r="AL294" i="7" s="1"/>
  <c r="AN294" i="7" s="1"/>
  <c r="AT294" i="7" s="1"/>
  <c r="AK295" i="7"/>
  <c r="AM295" i="7" s="1"/>
  <c r="AK296" i="7"/>
  <c r="AM296" i="7" s="1"/>
  <c r="AK297" i="7"/>
  <c r="AM297" i="7" s="1"/>
  <c r="AL297" i="7" s="1"/>
  <c r="AN297" i="7" s="1"/>
  <c r="AT297" i="7" s="1"/>
  <c r="AK298" i="7"/>
  <c r="AM298" i="7" s="1"/>
  <c r="AK299" i="7"/>
  <c r="AM299" i="7" s="1"/>
  <c r="AK300" i="7"/>
  <c r="AM300" i="7" s="1"/>
  <c r="AK301" i="7"/>
  <c r="AM301" i="7" s="1"/>
  <c r="AK302" i="7"/>
  <c r="AM302" i="7" s="1"/>
  <c r="AK303" i="7"/>
  <c r="AM303" i="7" s="1"/>
  <c r="AK304" i="7"/>
  <c r="AM304" i="7" s="1"/>
  <c r="AL304" i="7" s="1"/>
  <c r="AN304" i="7" s="1"/>
  <c r="AT304" i="7" s="1"/>
  <c r="AK305" i="7"/>
  <c r="AM305" i="7" s="1"/>
  <c r="AK306" i="7"/>
  <c r="AM306" i="7" s="1"/>
  <c r="AK307" i="7"/>
  <c r="AM307" i="7" s="1"/>
  <c r="AK308" i="7"/>
  <c r="AM308" i="7" s="1"/>
  <c r="AK309" i="7"/>
  <c r="AM309" i="7" s="1"/>
  <c r="AK310" i="7"/>
  <c r="AM310" i="7" s="1"/>
  <c r="AK311" i="7"/>
  <c r="AM311" i="7" s="1"/>
  <c r="AK312" i="7"/>
  <c r="AM312" i="7" s="1"/>
  <c r="AK313" i="7"/>
  <c r="AM313" i="7" s="1"/>
  <c r="AK314" i="7"/>
  <c r="AM314" i="7" s="1"/>
  <c r="AK315" i="7"/>
  <c r="AM315" i="7" s="1"/>
  <c r="AK316" i="7"/>
  <c r="AM316" i="7" s="1"/>
  <c r="AK317" i="7"/>
  <c r="AM317" i="7" s="1"/>
  <c r="AK318" i="7"/>
  <c r="AM318" i="7" s="1"/>
  <c r="AK319" i="7"/>
  <c r="AM319" i="7" s="1"/>
  <c r="AL319" i="7" s="1"/>
  <c r="AN319" i="7" s="1"/>
  <c r="AT319" i="7" s="1"/>
  <c r="AK320" i="7"/>
  <c r="AM320" i="7" s="1"/>
  <c r="AK321" i="7"/>
  <c r="AM321" i="7" s="1"/>
  <c r="AK322" i="7"/>
  <c r="AM322" i="7" s="1"/>
  <c r="AK323" i="7"/>
  <c r="AM323" i="7" s="1"/>
  <c r="AK324" i="7"/>
  <c r="AM324" i="7" s="1"/>
  <c r="AK325" i="7"/>
  <c r="AM325" i="7" s="1"/>
  <c r="AK326" i="7"/>
  <c r="AM326" i="7" s="1"/>
  <c r="AK327" i="7"/>
  <c r="AM327" i="7" s="1"/>
  <c r="AK328" i="7"/>
  <c r="AM328" i="7" s="1"/>
  <c r="AK329" i="7"/>
  <c r="AM329" i="7" s="1"/>
  <c r="AK330" i="7"/>
  <c r="AM330" i="7" s="1"/>
  <c r="AK331" i="7"/>
  <c r="AM331" i="7" s="1"/>
  <c r="AK332" i="7"/>
  <c r="AM332" i="7" s="1"/>
  <c r="AK333" i="7"/>
  <c r="AM333" i="7" s="1"/>
  <c r="AK334" i="7"/>
  <c r="AM334" i="7" s="1"/>
  <c r="AK335" i="7"/>
  <c r="AM335" i="7" s="1"/>
  <c r="AK336" i="7"/>
  <c r="AM336" i="7" s="1"/>
  <c r="AK337" i="7"/>
  <c r="AM337" i="7" s="1"/>
  <c r="AK338" i="7"/>
  <c r="AM338" i="7" s="1"/>
  <c r="AK339" i="7"/>
  <c r="AM339" i="7" s="1"/>
  <c r="AK340" i="7"/>
  <c r="AM340" i="7" s="1"/>
  <c r="AK341" i="7"/>
  <c r="AM341" i="7" s="1"/>
  <c r="AK342" i="7"/>
  <c r="AM342" i="7" s="1"/>
  <c r="AK343" i="7"/>
  <c r="AM343" i="7" s="1"/>
  <c r="AK344" i="7"/>
  <c r="AM344" i="7" s="1"/>
  <c r="AK345" i="7"/>
  <c r="AM345" i="7" s="1"/>
  <c r="AK346" i="7"/>
  <c r="AM346" i="7" s="1"/>
  <c r="AK347" i="7"/>
  <c r="AM347" i="7" s="1"/>
  <c r="AK348" i="7"/>
  <c r="AM348" i="7" s="1"/>
  <c r="AK349" i="7"/>
  <c r="AM349" i="7" s="1"/>
  <c r="AK350" i="7"/>
  <c r="AM350" i="7" s="1"/>
  <c r="AK351" i="7"/>
  <c r="AM351" i="7" s="1"/>
  <c r="AK352" i="7"/>
  <c r="AM352" i="7" s="1"/>
  <c r="AK353" i="7"/>
  <c r="AM353" i="7" s="1"/>
  <c r="AK354" i="7"/>
  <c r="AM354" i="7" s="1"/>
  <c r="AK355" i="7"/>
  <c r="AM355" i="7" s="1"/>
  <c r="AK356" i="7"/>
  <c r="AM356" i="7" s="1"/>
  <c r="AK357" i="7"/>
  <c r="AM357" i="7" s="1"/>
  <c r="AK358" i="7"/>
  <c r="AM358" i="7" s="1"/>
  <c r="AL358" i="7" s="1"/>
  <c r="AN358" i="7" s="1"/>
  <c r="AT358" i="7" s="1"/>
  <c r="AK359" i="7"/>
  <c r="AM359" i="7" s="1"/>
  <c r="AK360" i="7"/>
  <c r="AM360" i="7" s="1"/>
  <c r="AK361" i="7"/>
  <c r="AM361" i="7" s="1"/>
  <c r="AL361" i="7" s="1"/>
  <c r="AN361" i="7" s="1"/>
  <c r="AT361" i="7" s="1"/>
  <c r="AK362" i="7"/>
  <c r="AM362" i="7" s="1"/>
  <c r="AK363" i="7"/>
  <c r="AM363" i="7" s="1"/>
  <c r="AK364" i="7"/>
  <c r="AM364" i="7" s="1"/>
  <c r="AK365" i="7"/>
  <c r="AM365" i="7" s="1"/>
  <c r="AK366" i="7"/>
  <c r="AM366" i="7" s="1"/>
  <c r="AK367" i="7"/>
  <c r="AM367" i="7" s="1"/>
  <c r="AK368" i="7"/>
  <c r="AM368" i="7" s="1"/>
  <c r="AL368" i="7" s="1"/>
  <c r="AN368" i="7" s="1"/>
  <c r="AT368" i="7" s="1"/>
  <c r="AK369" i="7"/>
  <c r="AM369" i="7" s="1"/>
  <c r="AK370" i="7"/>
  <c r="AM370" i="7" s="1"/>
  <c r="AK371" i="7"/>
  <c r="AM371" i="7" s="1"/>
  <c r="AK372" i="7"/>
  <c r="AM372" i="7" s="1"/>
  <c r="AK373" i="7"/>
  <c r="AM373" i="7" s="1"/>
  <c r="AK374" i="7"/>
  <c r="AM374" i="7" s="1"/>
  <c r="AK375" i="7"/>
  <c r="AM375" i="7" s="1"/>
  <c r="AK376" i="7"/>
  <c r="AM376" i="7" s="1"/>
  <c r="AK377" i="7"/>
  <c r="AM377" i="7" s="1"/>
  <c r="AK378" i="7"/>
  <c r="AM378" i="7" s="1"/>
  <c r="AK379" i="7"/>
  <c r="AM379" i="7" s="1"/>
  <c r="AK380" i="7"/>
  <c r="AM380" i="7" s="1"/>
  <c r="AK381" i="7"/>
  <c r="AM381" i="7" s="1"/>
  <c r="AK382" i="7"/>
  <c r="AM382" i="7" s="1"/>
  <c r="AK383" i="7"/>
  <c r="AM383" i="7" s="1"/>
  <c r="AL383" i="7" s="1"/>
  <c r="AN383" i="7" s="1"/>
  <c r="AT383" i="7" s="1"/>
  <c r="AK384" i="7"/>
  <c r="AM384" i="7" s="1"/>
  <c r="AK385" i="7"/>
  <c r="AM385" i="7" s="1"/>
  <c r="AK386" i="7"/>
  <c r="AM386" i="7" s="1"/>
  <c r="AK387" i="7"/>
  <c r="AM387" i="7" s="1"/>
  <c r="AK388" i="7"/>
  <c r="AM388" i="7" s="1"/>
  <c r="AK389" i="7"/>
  <c r="AM389" i="7" s="1"/>
  <c r="AK390" i="7"/>
  <c r="AM390" i="7" s="1"/>
  <c r="AK391" i="7"/>
  <c r="AM391" i="7" s="1"/>
  <c r="AK392" i="7"/>
  <c r="AM392" i="7" s="1"/>
  <c r="AK393" i="7"/>
  <c r="AM393" i="7" s="1"/>
  <c r="AK394" i="7"/>
  <c r="AM394" i="7" s="1"/>
  <c r="AK395" i="7"/>
  <c r="AM395" i="7" s="1"/>
  <c r="AK396" i="7"/>
  <c r="AM396" i="7" s="1"/>
  <c r="AK397" i="7"/>
  <c r="AM397" i="7" s="1"/>
  <c r="AK398" i="7"/>
  <c r="AM398" i="7" s="1"/>
  <c r="AK399" i="7"/>
  <c r="AM399" i="7" s="1"/>
  <c r="AK400" i="7"/>
  <c r="AM400" i="7" s="1"/>
  <c r="AK401" i="7"/>
  <c r="AM401" i="7" s="1"/>
  <c r="AK402" i="7"/>
  <c r="AM402" i="7" s="1"/>
  <c r="AK403" i="7"/>
  <c r="AM403" i="7" s="1"/>
  <c r="AK404" i="7"/>
  <c r="AM404" i="7" s="1"/>
  <c r="AK405" i="7"/>
  <c r="AM405" i="7" s="1"/>
  <c r="AK406" i="7"/>
  <c r="AM406" i="7" s="1"/>
  <c r="AK407" i="7"/>
  <c r="AM407" i="7" s="1"/>
  <c r="AK408" i="7"/>
  <c r="AM408" i="7" s="1"/>
  <c r="AK409" i="7"/>
  <c r="AM409" i="7" s="1"/>
  <c r="AK410" i="7"/>
  <c r="AM410" i="7" s="1"/>
  <c r="AK411" i="7"/>
  <c r="AM411" i="7" s="1"/>
  <c r="AK412" i="7"/>
  <c r="AM412" i="7" s="1"/>
  <c r="AK413" i="7"/>
  <c r="AM413" i="7" s="1"/>
  <c r="AK414" i="7"/>
  <c r="AM414" i="7" s="1"/>
  <c r="AK415" i="7"/>
  <c r="AM415" i="7" s="1"/>
  <c r="AK416" i="7"/>
  <c r="AM416" i="7" s="1"/>
  <c r="AK417" i="7"/>
  <c r="AM417" i="7" s="1"/>
  <c r="AK418" i="7"/>
  <c r="AM418" i="7" s="1"/>
  <c r="AK419" i="7"/>
  <c r="AM419" i="7" s="1"/>
  <c r="AK420" i="7"/>
  <c r="AM420" i="7" s="1"/>
  <c r="AK421" i="7"/>
  <c r="AM421" i="7" s="1"/>
  <c r="AK422" i="7"/>
  <c r="AM422" i="7" s="1"/>
  <c r="AK423" i="7"/>
  <c r="AM423" i="7" s="1"/>
  <c r="AK424" i="7"/>
  <c r="AM424" i="7" s="1"/>
  <c r="AK425" i="7"/>
  <c r="AM425" i="7" s="1"/>
  <c r="AL425" i="7" s="1"/>
  <c r="AN425" i="7" s="1"/>
  <c r="AT425" i="7" s="1"/>
  <c r="AK426" i="7"/>
  <c r="AM426" i="7" s="1"/>
  <c r="AK427" i="7"/>
  <c r="AM427" i="7" s="1"/>
  <c r="AK428" i="7"/>
  <c r="AM428" i="7" s="1"/>
  <c r="AK429" i="7"/>
  <c r="AM429" i="7" s="1"/>
  <c r="AK430" i="7"/>
  <c r="AM430" i="7" s="1"/>
  <c r="AK431" i="7"/>
  <c r="AM431" i="7" s="1"/>
  <c r="AK432" i="7"/>
  <c r="AM432" i="7" s="1"/>
  <c r="AL432" i="7" s="1"/>
  <c r="AN432" i="7" s="1"/>
  <c r="AT432" i="7" s="1"/>
  <c r="AK433" i="7"/>
  <c r="AM433" i="7" s="1"/>
  <c r="AK434" i="7"/>
  <c r="AM434" i="7" s="1"/>
  <c r="AK435" i="7"/>
  <c r="AM435" i="7" s="1"/>
  <c r="AK436" i="7"/>
  <c r="AM436" i="7" s="1"/>
  <c r="AK437" i="7"/>
  <c r="AM437" i="7" s="1"/>
  <c r="AK438" i="7"/>
  <c r="AM438" i="7" s="1"/>
  <c r="AK439" i="7"/>
  <c r="AM439" i="7" s="1"/>
  <c r="AK440" i="7"/>
  <c r="AM440" i="7" s="1"/>
  <c r="AL440" i="7" s="1"/>
  <c r="AN440" i="7" s="1"/>
  <c r="AT440" i="7" s="1"/>
  <c r="AK441" i="7"/>
  <c r="AM441" i="7" s="1"/>
  <c r="AK442" i="7"/>
  <c r="AM442" i="7" s="1"/>
  <c r="AK443" i="7"/>
  <c r="AM443" i="7" s="1"/>
  <c r="AL443" i="7" s="1"/>
  <c r="AN443" i="7" s="1"/>
  <c r="AT443" i="7" s="1"/>
  <c r="AK444" i="7"/>
  <c r="AM444" i="7" s="1"/>
  <c r="AK445" i="7"/>
  <c r="AM445" i="7" s="1"/>
  <c r="AK446" i="7"/>
  <c r="AM446" i="7" s="1"/>
  <c r="AK447" i="7"/>
  <c r="AM447" i="7" s="1"/>
  <c r="AK448" i="7"/>
  <c r="AM448" i="7" s="1"/>
  <c r="AK449" i="7"/>
  <c r="AM449" i="7" s="1"/>
  <c r="AK450" i="7"/>
  <c r="AM450" i="7" s="1"/>
  <c r="AK451" i="7"/>
  <c r="AM451" i="7" s="1"/>
  <c r="AK452" i="7"/>
  <c r="AM452" i="7" s="1"/>
  <c r="AK453" i="7"/>
  <c r="AM453" i="7" s="1"/>
  <c r="AK454" i="7"/>
  <c r="AM454" i="7" s="1"/>
  <c r="AK455" i="7"/>
  <c r="AM455" i="7" s="1"/>
  <c r="AK456" i="7"/>
  <c r="AM456" i="7" s="1"/>
  <c r="AK457" i="7"/>
  <c r="AM457" i="7" s="1"/>
  <c r="AK458" i="7"/>
  <c r="AM458" i="7" s="1"/>
  <c r="AK459" i="7"/>
  <c r="AM459" i="7" s="1"/>
  <c r="AK460" i="7"/>
  <c r="AM460" i="7" s="1"/>
  <c r="AK461" i="7"/>
  <c r="AM461" i="7" s="1"/>
  <c r="AK462" i="7"/>
  <c r="AM462" i="7" s="1"/>
  <c r="AK463" i="7"/>
  <c r="AM463" i="7" s="1"/>
  <c r="AK464" i="7"/>
  <c r="AM464" i="7" s="1"/>
  <c r="AK465" i="7"/>
  <c r="AM465" i="7" s="1"/>
  <c r="AK466" i="7"/>
  <c r="AM466" i="7" s="1"/>
  <c r="AK467" i="7"/>
  <c r="AM467" i="7" s="1"/>
  <c r="AK468" i="7"/>
  <c r="AM468" i="7" s="1"/>
  <c r="AK469" i="7"/>
  <c r="AM469" i="7" s="1"/>
  <c r="AK470" i="7"/>
  <c r="AM470" i="7" s="1"/>
  <c r="AK471" i="7"/>
  <c r="AM471" i="7" s="1"/>
  <c r="AK472" i="7"/>
  <c r="AM472" i="7" s="1"/>
  <c r="AK473" i="7"/>
  <c r="AM473" i="7" s="1"/>
  <c r="AK474" i="7"/>
  <c r="AM474" i="7" s="1"/>
  <c r="AK475" i="7"/>
  <c r="AM475" i="7" s="1"/>
  <c r="AK476" i="7"/>
  <c r="AM476" i="7" s="1"/>
  <c r="AK477" i="7"/>
  <c r="AM477" i="7" s="1"/>
  <c r="AK478" i="7"/>
  <c r="AM478" i="7" s="1"/>
  <c r="AK479" i="7"/>
  <c r="AM479" i="7" s="1"/>
  <c r="AK480" i="7"/>
  <c r="AM480" i="7" s="1"/>
  <c r="AK481" i="7"/>
  <c r="AM481" i="7" s="1"/>
  <c r="AK482" i="7"/>
  <c r="AM482" i="7" s="1"/>
  <c r="AK483" i="7"/>
  <c r="AM483" i="7" s="1"/>
  <c r="AK484" i="7"/>
  <c r="AM484" i="7" s="1"/>
  <c r="AK485" i="7"/>
  <c r="AM485" i="7" s="1"/>
  <c r="AK486" i="7"/>
  <c r="AM486" i="7" s="1"/>
  <c r="AK487" i="7"/>
  <c r="AM487" i="7" s="1"/>
  <c r="AK488" i="7"/>
  <c r="AM488" i="7" s="1"/>
  <c r="AK489" i="7"/>
  <c r="AM489" i="7" s="1"/>
  <c r="AK490" i="7"/>
  <c r="AM490" i="7" s="1"/>
  <c r="AK491" i="7"/>
  <c r="AM491" i="7" s="1"/>
  <c r="AK492" i="7"/>
  <c r="AM492" i="7" s="1"/>
  <c r="AK493" i="7"/>
  <c r="AM493" i="7" s="1"/>
  <c r="AK494" i="7"/>
  <c r="AM494" i="7" s="1"/>
  <c r="AK495" i="7"/>
  <c r="AM495" i="7" s="1"/>
  <c r="AK496" i="7"/>
  <c r="AM496" i="7" s="1"/>
  <c r="AK497" i="7"/>
  <c r="AM497" i="7" s="1"/>
  <c r="AK498" i="7"/>
  <c r="AM498" i="7" s="1"/>
  <c r="AK499" i="7"/>
  <c r="AM499" i="7" s="1"/>
  <c r="AL499" i="7" s="1"/>
  <c r="AN499" i="7" s="1"/>
  <c r="AT499" i="7" s="1"/>
  <c r="AK500" i="7"/>
  <c r="AM500" i="7" s="1"/>
  <c r="AK501" i="7"/>
  <c r="AM501" i="7" s="1"/>
  <c r="AL501" i="7" s="1"/>
  <c r="AN501" i="7" s="1"/>
  <c r="AT501" i="7" s="1"/>
  <c r="AK502" i="7"/>
  <c r="AM502" i="7" s="1"/>
  <c r="AK503" i="7"/>
  <c r="AM503" i="7" s="1"/>
  <c r="AK504" i="7"/>
  <c r="AM504" i="7" s="1"/>
  <c r="AK505" i="7"/>
  <c r="AM505" i="7" s="1"/>
  <c r="AK506" i="7"/>
  <c r="AM506" i="7" s="1"/>
  <c r="AK507" i="7"/>
  <c r="AM507" i="7" s="1"/>
  <c r="AK508" i="7"/>
  <c r="AM508" i="7" s="1"/>
  <c r="AK509" i="7"/>
  <c r="AM509" i="7" s="1"/>
  <c r="AK510" i="7"/>
  <c r="AM510" i="7" s="1"/>
  <c r="AK511" i="7"/>
  <c r="AM511" i="7" s="1"/>
  <c r="AK512" i="7"/>
  <c r="AM512" i="7" s="1"/>
  <c r="AK513" i="7"/>
  <c r="AM513" i="7" s="1"/>
  <c r="AK514" i="7"/>
  <c r="AM514" i="7" s="1"/>
  <c r="AK515" i="7"/>
  <c r="AM515" i="7" s="1"/>
  <c r="AK516" i="7"/>
  <c r="AM516" i="7" s="1"/>
  <c r="AK517" i="7"/>
  <c r="AM517" i="7" s="1"/>
  <c r="AK518" i="7"/>
  <c r="AM518" i="7" s="1"/>
  <c r="AK519" i="7"/>
  <c r="AM519" i="7" s="1"/>
  <c r="AK520" i="7"/>
  <c r="AM520" i="7" s="1"/>
  <c r="AK521" i="7"/>
  <c r="AM521" i="7" s="1"/>
  <c r="AK522" i="7"/>
  <c r="AM522" i="7" s="1"/>
  <c r="AK523" i="7"/>
  <c r="AM523" i="7" s="1"/>
  <c r="AK524" i="7"/>
  <c r="AM524" i="7" s="1"/>
  <c r="AK525" i="7"/>
  <c r="AM525" i="7" s="1"/>
  <c r="AK526" i="7"/>
  <c r="AM526" i="7" s="1"/>
  <c r="AK527" i="7"/>
  <c r="AM527" i="7" s="1"/>
  <c r="AK528" i="7"/>
  <c r="AM528" i="7" s="1"/>
  <c r="AK529" i="7"/>
  <c r="AM529" i="7" s="1"/>
  <c r="AK530" i="7"/>
  <c r="AM530" i="7" s="1"/>
  <c r="AK531" i="7"/>
  <c r="AM531" i="7" s="1"/>
  <c r="AK532" i="7"/>
  <c r="AM532" i="7" s="1"/>
  <c r="AK533" i="7"/>
  <c r="AM533" i="7" s="1"/>
  <c r="AK534" i="7"/>
  <c r="AM534" i="7" s="1"/>
  <c r="AK535" i="7"/>
  <c r="AM535" i="7" s="1"/>
  <c r="AK536" i="7"/>
  <c r="AM536" i="7" s="1"/>
  <c r="AK537" i="7"/>
  <c r="AM537" i="7" s="1"/>
  <c r="AK538" i="7"/>
  <c r="AM538" i="7" s="1"/>
  <c r="AK539" i="7"/>
  <c r="AM539" i="7" s="1"/>
  <c r="AK540" i="7"/>
  <c r="AM540" i="7" s="1"/>
  <c r="AK541" i="7"/>
  <c r="AM541" i="7" s="1"/>
  <c r="AK542" i="7"/>
  <c r="AM542" i="7" s="1"/>
  <c r="AK543" i="7"/>
  <c r="AM543" i="7" s="1"/>
  <c r="AK544" i="7"/>
  <c r="AM544" i="7" s="1"/>
  <c r="AK545" i="7"/>
  <c r="AM545" i="7" s="1"/>
  <c r="AK546" i="7"/>
  <c r="AM546" i="7" s="1"/>
  <c r="AK547" i="7"/>
  <c r="AM547" i="7" s="1"/>
  <c r="AK548" i="7"/>
  <c r="AM548" i="7" s="1"/>
  <c r="AK549" i="7"/>
  <c r="AM549" i="7" s="1"/>
  <c r="AK550" i="7"/>
  <c r="AM550" i="7" s="1"/>
  <c r="AK551" i="7"/>
  <c r="AM551" i="7" s="1"/>
  <c r="AK552" i="7"/>
  <c r="AM552" i="7" s="1"/>
  <c r="AK553" i="7"/>
  <c r="AM553" i="7" s="1"/>
  <c r="AL553" i="7" s="1"/>
  <c r="AN553" i="7" s="1"/>
  <c r="AT553" i="7" s="1"/>
  <c r="AK554" i="7"/>
  <c r="AM554" i="7" s="1"/>
  <c r="AK555" i="7"/>
  <c r="AM555" i="7" s="1"/>
  <c r="AK556" i="7"/>
  <c r="AM556" i="7" s="1"/>
  <c r="AK557" i="7"/>
  <c r="AM557" i="7" s="1"/>
  <c r="AK558" i="7"/>
  <c r="AM558" i="7" s="1"/>
  <c r="AK559" i="7"/>
  <c r="AM559" i="7" s="1"/>
  <c r="AK560" i="7"/>
  <c r="AM560" i="7" s="1"/>
  <c r="AK561" i="7"/>
  <c r="AM561" i="7" s="1"/>
  <c r="AK562" i="7"/>
  <c r="AM562" i="7" s="1"/>
  <c r="AK563" i="7"/>
  <c r="AM563" i="7" s="1"/>
  <c r="AK564" i="7"/>
  <c r="AM564" i="7" s="1"/>
  <c r="AK565" i="7"/>
  <c r="AM565" i="7" s="1"/>
  <c r="AK566" i="7"/>
  <c r="AM566" i="7" s="1"/>
  <c r="AK567" i="7"/>
  <c r="AM567" i="7" s="1"/>
  <c r="AK568" i="7"/>
  <c r="AM568" i="7" s="1"/>
  <c r="AK569" i="7"/>
  <c r="AM569" i="7" s="1"/>
  <c r="AK570" i="7"/>
  <c r="AM570" i="7" s="1"/>
  <c r="AK571" i="7"/>
  <c r="AM571" i="7" s="1"/>
  <c r="AK572" i="7"/>
  <c r="AM572" i="7" s="1"/>
  <c r="AK573" i="7"/>
  <c r="AM573" i="7" s="1"/>
  <c r="AK574" i="7"/>
  <c r="AM574" i="7" s="1"/>
  <c r="AK575" i="7"/>
  <c r="AM575" i="7" s="1"/>
  <c r="AK576" i="7"/>
  <c r="AM576" i="7" s="1"/>
  <c r="AK577" i="7"/>
  <c r="AM577" i="7" s="1"/>
  <c r="AK578" i="7"/>
  <c r="AM578" i="7" s="1"/>
  <c r="AK579" i="7"/>
  <c r="AM579" i="7" s="1"/>
  <c r="AK580" i="7"/>
  <c r="AM580" i="7" s="1"/>
  <c r="AK581" i="7"/>
  <c r="AM581" i="7" s="1"/>
  <c r="AK582" i="7"/>
  <c r="AM582" i="7" s="1"/>
  <c r="AK583" i="7"/>
  <c r="AM583" i="7" s="1"/>
  <c r="AK584" i="7"/>
  <c r="AM584" i="7" s="1"/>
  <c r="AK585" i="7"/>
  <c r="AM585" i="7" s="1"/>
  <c r="AK586" i="7"/>
  <c r="AM586" i="7" s="1"/>
  <c r="AK587" i="7"/>
  <c r="AM587" i="7" s="1"/>
  <c r="AK588" i="7"/>
  <c r="AM588" i="7" s="1"/>
  <c r="AK589" i="7"/>
  <c r="AM589" i="7" s="1"/>
  <c r="AK590" i="7"/>
  <c r="AM590" i="7" s="1"/>
  <c r="AK591" i="7"/>
  <c r="AM591" i="7" s="1"/>
  <c r="AK592" i="7"/>
  <c r="AM592" i="7" s="1"/>
  <c r="AK593" i="7"/>
  <c r="AM593" i="7" s="1"/>
  <c r="AK594" i="7"/>
  <c r="AM594" i="7" s="1"/>
  <c r="AK595" i="7"/>
  <c r="AM595" i="7" s="1"/>
  <c r="AK596" i="7"/>
  <c r="AM596" i="7" s="1"/>
  <c r="AK597" i="7"/>
  <c r="AM597" i="7" s="1"/>
  <c r="AK598" i="7"/>
  <c r="AM598" i="7" s="1"/>
  <c r="AK599" i="7"/>
  <c r="AM599" i="7" s="1"/>
  <c r="AK600" i="7"/>
  <c r="AM600" i="7" s="1"/>
  <c r="AK601" i="7"/>
  <c r="AM601" i="7" s="1"/>
  <c r="AK602" i="7"/>
  <c r="AM602" i="7" s="1"/>
  <c r="AK603" i="7"/>
  <c r="AM603" i="7" s="1"/>
  <c r="AK604" i="7"/>
  <c r="AM604" i="7" s="1"/>
  <c r="AK605" i="7"/>
  <c r="AM605" i="7" s="1"/>
  <c r="AK606" i="7"/>
  <c r="AM606" i="7" s="1"/>
  <c r="AK607" i="7"/>
  <c r="AM607" i="7" s="1"/>
  <c r="AK608" i="7"/>
  <c r="AM608" i="7" s="1"/>
  <c r="AK609" i="7"/>
  <c r="AM609" i="7" s="1"/>
  <c r="AK610" i="7"/>
  <c r="AM610" i="7" s="1"/>
  <c r="AK611" i="7"/>
  <c r="AM611" i="7" s="1"/>
  <c r="AK612" i="7"/>
  <c r="AM612" i="7" s="1"/>
  <c r="AK613" i="7"/>
  <c r="AM613" i="7" s="1"/>
  <c r="AK614" i="7"/>
  <c r="AM614" i="7" s="1"/>
  <c r="AK615" i="7"/>
  <c r="AM615" i="7" s="1"/>
  <c r="AK616" i="7"/>
  <c r="AM616" i="7" s="1"/>
  <c r="AK617" i="7"/>
  <c r="AM617" i="7" s="1"/>
  <c r="AK618" i="7"/>
  <c r="AM618" i="7" s="1"/>
  <c r="AK619" i="7"/>
  <c r="AM619" i="7" s="1"/>
  <c r="AK620" i="7"/>
  <c r="AM620" i="7" s="1"/>
  <c r="AK621" i="7"/>
  <c r="AM621" i="7" s="1"/>
  <c r="AK622" i="7"/>
  <c r="AM622" i="7" s="1"/>
  <c r="AK623" i="7"/>
  <c r="AM623" i="7" s="1"/>
  <c r="AK624" i="7"/>
  <c r="AM624" i="7" s="1"/>
  <c r="AK625" i="7"/>
  <c r="AM625" i="7" s="1"/>
  <c r="AK626" i="7"/>
  <c r="AM626" i="7" s="1"/>
  <c r="AK627" i="7"/>
  <c r="AM627" i="7" s="1"/>
  <c r="AK628" i="7"/>
  <c r="AM628" i="7" s="1"/>
  <c r="AK629" i="7"/>
  <c r="AM629" i="7" s="1"/>
  <c r="AK630" i="7"/>
  <c r="AM630" i="7" s="1"/>
  <c r="AK631" i="7"/>
  <c r="AM631" i="7" s="1"/>
  <c r="AK632" i="7"/>
  <c r="AM632" i="7" s="1"/>
  <c r="AK633" i="7"/>
  <c r="AM633" i="7" s="1"/>
  <c r="AK634" i="7"/>
  <c r="AM634" i="7" s="1"/>
  <c r="AK635" i="7"/>
  <c r="AM635" i="7" s="1"/>
  <c r="AK636" i="7"/>
  <c r="AM636" i="7" s="1"/>
  <c r="AK637" i="7"/>
  <c r="AM637" i="7" s="1"/>
  <c r="AK638" i="7"/>
  <c r="AM638" i="7" s="1"/>
  <c r="AK639" i="7"/>
  <c r="AM639" i="7" s="1"/>
  <c r="AK640" i="7"/>
  <c r="AM640" i="7" s="1"/>
  <c r="AK641" i="7"/>
  <c r="AM641" i="7" s="1"/>
  <c r="AK642" i="7"/>
  <c r="AM642" i="7" s="1"/>
  <c r="AK643" i="7"/>
  <c r="AM643" i="7" s="1"/>
  <c r="AK644" i="7"/>
  <c r="AM644" i="7" s="1"/>
  <c r="AK645" i="7"/>
  <c r="AM645" i="7" s="1"/>
  <c r="AK646" i="7"/>
  <c r="AM646" i="7" s="1"/>
  <c r="AK647" i="7"/>
  <c r="AM647" i="7" s="1"/>
  <c r="AK648" i="7"/>
  <c r="AM648" i="7" s="1"/>
  <c r="AK649" i="7"/>
  <c r="AM649" i="7" s="1"/>
  <c r="AK650" i="7"/>
  <c r="AM650" i="7" s="1"/>
  <c r="AK651" i="7"/>
  <c r="AM651" i="7" s="1"/>
  <c r="AK652" i="7"/>
  <c r="AM652" i="7" s="1"/>
  <c r="AK653" i="7"/>
  <c r="AM653" i="7" s="1"/>
  <c r="AK654" i="7"/>
  <c r="AM654" i="7" s="1"/>
  <c r="AK655" i="7"/>
  <c r="AM655" i="7" s="1"/>
  <c r="AK656" i="7"/>
  <c r="AM656" i="7" s="1"/>
  <c r="AK657" i="7"/>
  <c r="AM657" i="7" s="1"/>
  <c r="AK658" i="7"/>
  <c r="AM658" i="7" s="1"/>
  <c r="AK659" i="7"/>
  <c r="AM659" i="7" s="1"/>
  <c r="AK660" i="7"/>
  <c r="AM660" i="7" s="1"/>
  <c r="AK661" i="7"/>
  <c r="AM661" i="7" s="1"/>
  <c r="AK662" i="7"/>
  <c r="AM662" i="7" s="1"/>
  <c r="AK663" i="7"/>
  <c r="AM663" i="7" s="1"/>
  <c r="AK664" i="7"/>
  <c r="AM664" i="7" s="1"/>
  <c r="AK665" i="7"/>
  <c r="AM665" i="7" s="1"/>
  <c r="AK666" i="7"/>
  <c r="AM666" i="7" s="1"/>
  <c r="AK667" i="7"/>
  <c r="AM667" i="7" s="1"/>
  <c r="AK668" i="7"/>
  <c r="AM668" i="7" s="1"/>
  <c r="AK669" i="7"/>
  <c r="AM669" i="7" s="1"/>
  <c r="AK670" i="7"/>
  <c r="AM670" i="7" s="1"/>
  <c r="AL670" i="7" s="1"/>
  <c r="AN670" i="7" s="1"/>
  <c r="AT670" i="7" s="1"/>
  <c r="AK671" i="7"/>
  <c r="AM671" i="7" s="1"/>
  <c r="AK672" i="7"/>
  <c r="AM672" i="7" s="1"/>
  <c r="AK673" i="7"/>
  <c r="AM673" i="7" s="1"/>
  <c r="AK674" i="7"/>
  <c r="AM674" i="7" s="1"/>
  <c r="AK675" i="7"/>
  <c r="AM675" i="7" s="1"/>
  <c r="AK676" i="7"/>
  <c r="AM676" i="7" s="1"/>
  <c r="AK677" i="7"/>
  <c r="AM677" i="7" s="1"/>
  <c r="AK678" i="7"/>
  <c r="AM678" i="7" s="1"/>
  <c r="AK679" i="7"/>
  <c r="AM679" i="7" s="1"/>
  <c r="AK680" i="7"/>
  <c r="AM680" i="7" s="1"/>
  <c r="AK681" i="7"/>
  <c r="AM681" i="7" s="1"/>
  <c r="AK682" i="7"/>
  <c r="AM682" i="7" s="1"/>
  <c r="AK683" i="7"/>
  <c r="AM683" i="7" s="1"/>
  <c r="AK684" i="7"/>
  <c r="AM684" i="7" s="1"/>
  <c r="AK685" i="7"/>
  <c r="AM685" i="7" s="1"/>
  <c r="AK686" i="7"/>
  <c r="AM686" i="7" s="1"/>
  <c r="AK687" i="7"/>
  <c r="AM687" i="7" s="1"/>
  <c r="AK688" i="7"/>
  <c r="AM688" i="7" s="1"/>
  <c r="AK689" i="7"/>
  <c r="AM689" i="7" s="1"/>
  <c r="AK690" i="7"/>
  <c r="AM690" i="7" s="1"/>
  <c r="AK691" i="7"/>
  <c r="AM691" i="7" s="1"/>
  <c r="AK692" i="7"/>
  <c r="AM692" i="7" s="1"/>
  <c r="AK693" i="7"/>
  <c r="AM693" i="7" s="1"/>
  <c r="AK694" i="7"/>
  <c r="AM694" i="7" s="1"/>
  <c r="AK695" i="7"/>
  <c r="AM695" i="7" s="1"/>
  <c r="AK696" i="7"/>
  <c r="AM696" i="7" s="1"/>
  <c r="AL696" i="7" s="1"/>
  <c r="AN696" i="7" s="1"/>
  <c r="AT696" i="7" s="1"/>
  <c r="AK697" i="7"/>
  <c r="AM697" i="7" s="1"/>
  <c r="AK698" i="7"/>
  <c r="AM698" i="7" s="1"/>
  <c r="AK699" i="7"/>
  <c r="AM699" i="7" s="1"/>
  <c r="AK700" i="7"/>
  <c r="AM700" i="7" s="1"/>
  <c r="AK701" i="7"/>
  <c r="AM701" i="7" s="1"/>
  <c r="AK702" i="7"/>
  <c r="AM702" i="7" s="1"/>
  <c r="AK703" i="7"/>
  <c r="AM703" i="7" s="1"/>
  <c r="AK704" i="7"/>
  <c r="AM704" i="7" s="1"/>
  <c r="AK705" i="7"/>
  <c r="AM705" i="7" s="1"/>
  <c r="AK706" i="7"/>
  <c r="AM706" i="7" s="1"/>
  <c r="AK707" i="7"/>
  <c r="AM707" i="7" s="1"/>
  <c r="AK708" i="7"/>
  <c r="AM708" i="7" s="1"/>
  <c r="AK709" i="7"/>
  <c r="AM709" i="7" s="1"/>
  <c r="AK710" i="7"/>
  <c r="AM710" i="7" s="1"/>
  <c r="AK711" i="7"/>
  <c r="AM711" i="7" s="1"/>
  <c r="AK712" i="7"/>
  <c r="AM712" i="7" s="1"/>
  <c r="AK713" i="7"/>
  <c r="AM713" i="7" s="1"/>
  <c r="AK714" i="7"/>
  <c r="AM714" i="7" s="1"/>
  <c r="AK715" i="7"/>
  <c r="AM715" i="7" s="1"/>
  <c r="AK716" i="7"/>
  <c r="AM716" i="7" s="1"/>
  <c r="AK717" i="7"/>
  <c r="AM717" i="7" s="1"/>
  <c r="AK718" i="7"/>
  <c r="AM718" i="7" s="1"/>
  <c r="AK719" i="7"/>
  <c r="AM719" i="7" s="1"/>
  <c r="AK720" i="7"/>
  <c r="AM720" i="7" s="1"/>
  <c r="AK721" i="7"/>
  <c r="AM721" i="7" s="1"/>
  <c r="AK722" i="7"/>
  <c r="AM722" i="7" s="1"/>
  <c r="AK723" i="7"/>
  <c r="AM723" i="7" s="1"/>
  <c r="AK724" i="7"/>
  <c r="AM724" i="7" s="1"/>
  <c r="AK725" i="7"/>
  <c r="AM725" i="7" s="1"/>
  <c r="AK726" i="7"/>
  <c r="AM726" i="7" s="1"/>
  <c r="AK727" i="7"/>
  <c r="AM727" i="7" s="1"/>
  <c r="AK728" i="7"/>
  <c r="AM728" i="7" s="1"/>
  <c r="AK729" i="7"/>
  <c r="AM729" i="7" s="1"/>
  <c r="AK730" i="7"/>
  <c r="AM730" i="7" s="1"/>
  <c r="AK731" i="7"/>
  <c r="AM731" i="7" s="1"/>
  <c r="AK732" i="7"/>
  <c r="AM732" i="7" s="1"/>
  <c r="AK733" i="7"/>
  <c r="AM733" i="7" s="1"/>
  <c r="AK734" i="7"/>
  <c r="AM734" i="7" s="1"/>
  <c r="AK735" i="7"/>
  <c r="AM735" i="7" s="1"/>
  <c r="AK736" i="7"/>
  <c r="AM736" i="7" s="1"/>
  <c r="AK737" i="7"/>
  <c r="AM737" i="7" s="1"/>
  <c r="AK738" i="7"/>
  <c r="AM738" i="7" s="1"/>
  <c r="AK739" i="7"/>
  <c r="AM739" i="7" s="1"/>
  <c r="AK740" i="7"/>
  <c r="AM740" i="7" s="1"/>
  <c r="AK741" i="7"/>
  <c r="AM741" i="7" s="1"/>
  <c r="AK742" i="7"/>
  <c r="AM742" i="7" s="1"/>
  <c r="AK743" i="7"/>
  <c r="AM743" i="7" s="1"/>
  <c r="AK744" i="7"/>
  <c r="AM744" i="7" s="1"/>
  <c r="AK745" i="7"/>
  <c r="AM745" i="7" s="1"/>
  <c r="AK746" i="7"/>
  <c r="AM746" i="7" s="1"/>
  <c r="AK747" i="7"/>
  <c r="AM747" i="7" s="1"/>
  <c r="AK748" i="7"/>
  <c r="AM748" i="7" s="1"/>
  <c r="AK749" i="7"/>
  <c r="AM749" i="7" s="1"/>
  <c r="AK750" i="7"/>
  <c r="AM750" i="7" s="1"/>
  <c r="AK751" i="7"/>
  <c r="AM751" i="7" s="1"/>
  <c r="AK752" i="7"/>
  <c r="AM752" i="7" s="1"/>
  <c r="AK753" i="7"/>
  <c r="AM753" i="7" s="1"/>
  <c r="AK754" i="7"/>
  <c r="AM754" i="7" s="1"/>
  <c r="AK755" i="7"/>
  <c r="AM755" i="7" s="1"/>
  <c r="AK756" i="7"/>
  <c r="AM756" i="7" s="1"/>
  <c r="AK757" i="7"/>
  <c r="AM757" i="7" s="1"/>
  <c r="AK758" i="7"/>
  <c r="AM758" i="7" s="1"/>
  <c r="AK759" i="7"/>
  <c r="AM759" i="7" s="1"/>
  <c r="AK760" i="7"/>
  <c r="AM760" i="7" s="1"/>
  <c r="AK761" i="7"/>
  <c r="AM761" i="7" s="1"/>
  <c r="AK762" i="7"/>
  <c r="AM762" i="7" s="1"/>
  <c r="AK763" i="7"/>
  <c r="AM763" i="7" s="1"/>
  <c r="AK764" i="7"/>
  <c r="AM764" i="7" s="1"/>
  <c r="AK765" i="7"/>
  <c r="AM765" i="7" s="1"/>
  <c r="AK766" i="7"/>
  <c r="AM766" i="7" s="1"/>
  <c r="AK767" i="7"/>
  <c r="AM767" i="7" s="1"/>
  <c r="AK768" i="7"/>
  <c r="AM768" i="7" s="1"/>
  <c r="AK769" i="7"/>
  <c r="AM769" i="7" s="1"/>
  <c r="AK770" i="7"/>
  <c r="AM770" i="7" s="1"/>
  <c r="AK771" i="7"/>
  <c r="AM771" i="7" s="1"/>
  <c r="AK772" i="7"/>
  <c r="AM772" i="7" s="1"/>
  <c r="AK773" i="7"/>
  <c r="AM773" i="7" s="1"/>
  <c r="AK774" i="7"/>
  <c r="AM774" i="7" s="1"/>
  <c r="AK775" i="7"/>
  <c r="AM775" i="7" s="1"/>
  <c r="AK776" i="7"/>
  <c r="AM776" i="7" s="1"/>
  <c r="AK777" i="7"/>
  <c r="AM777" i="7" s="1"/>
  <c r="AK778" i="7"/>
  <c r="AM778" i="7" s="1"/>
  <c r="AK779" i="7"/>
  <c r="AM779" i="7" s="1"/>
  <c r="AK780" i="7"/>
  <c r="AM780" i="7" s="1"/>
  <c r="AK781" i="7"/>
  <c r="AM781" i="7" s="1"/>
  <c r="AK782" i="7"/>
  <c r="AM782" i="7" s="1"/>
  <c r="AK783" i="7"/>
  <c r="AM783" i="7" s="1"/>
  <c r="AK784" i="7"/>
  <c r="AM784" i="7" s="1"/>
  <c r="AK785" i="7"/>
  <c r="AM785" i="7" s="1"/>
  <c r="AK786" i="7"/>
  <c r="AM786" i="7" s="1"/>
  <c r="AK787" i="7"/>
  <c r="AM787" i="7" s="1"/>
  <c r="AK788" i="7"/>
  <c r="AM788" i="7" s="1"/>
  <c r="AK789" i="7"/>
  <c r="AM789" i="7" s="1"/>
  <c r="AK790" i="7"/>
  <c r="AM790" i="7" s="1"/>
  <c r="AK791" i="7"/>
  <c r="AM791" i="7" s="1"/>
  <c r="AK792" i="7"/>
  <c r="AM792" i="7" s="1"/>
  <c r="AK793" i="7"/>
  <c r="AM793" i="7" s="1"/>
  <c r="AK794" i="7"/>
  <c r="AM794" i="7" s="1"/>
  <c r="AK795" i="7"/>
  <c r="AM795" i="7" s="1"/>
  <c r="AK796" i="7"/>
  <c r="AM796" i="7" s="1"/>
  <c r="AK797" i="7"/>
  <c r="AM797" i="7" s="1"/>
  <c r="AK798" i="7"/>
  <c r="AM798" i="7" s="1"/>
  <c r="AK799" i="7"/>
  <c r="AM799" i="7" s="1"/>
  <c r="AK800" i="7"/>
  <c r="AM800" i="7" s="1"/>
  <c r="AK801" i="7"/>
  <c r="AM801" i="7" s="1"/>
  <c r="AK802" i="7"/>
  <c r="AM802" i="7" s="1"/>
  <c r="AK803" i="7"/>
  <c r="AM803" i="7" s="1"/>
  <c r="AK804" i="7"/>
  <c r="AM804" i="7" s="1"/>
  <c r="AK805" i="7"/>
  <c r="AM805" i="7" s="1"/>
  <c r="AK806" i="7"/>
  <c r="AM806" i="7" s="1"/>
  <c r="AK807" i="7"/>
  <c r="AM807" i="7" s="1"/>
  <c r="AK808" i="7"/>
  <c r="AM808" i="7" s="1"/>
  <c r="AK809" i="7"/>
  <c r="AM809" i="7" s="1"/>
  <c r="AK810" i="7"/>
  <c r="AM810" i="7" s="1"/>
  <c r="AK811" i="7"/>
  <c r="AM811" i="7" s="1"/>
  <c r="AK812" i="7"/>
  <c r="AM812" i="7" s="1"/>
  <c r="AK813" i="7"/>
  <c r="AM813" i="7" s="1"/>
  <c r="AK814" i="7"/>
  <c r="AM814" i="7" s="1"/>
  <c r="AK815" i="7"/>
  <c r="AM815" i="7" s="1"/>
  <c r="AK816" i="7"/>
  <c r="AM816" i="7" s="1"/>
  <c r="AK817" i="7"/>
  <c r="AM817" i="7" s="1"/>
  <c r="AK818" i="7"/>
  <c r="AM818" i="7" s="1"/>
  <c r="AK819" i="7"/>
  <c r="AM819" i="7" s="1"/>
  <c r="AK820" i="7"/>
  <c r="AM820" i="7" s="1"/>
  <c r="AK821" i="7"/>
  <c r="AM821" i="7" s="1"/>
  <c r="AK822" i="7"/>
  <c r="AM822" i="7" s="1"/>
  <c r="AK823" i="7"/>
  <c r="AM823" i="7" s="1"/>
  <c r="AK824" i="7"/>
  <c r="AM824" i="7" s="1"/>
  <c r="AK825" i="7"/>
  <c r="AM825" i="7" s="1"/>
  <c r="AK826" i="7"/>
  <c r="AM826" i="7" s="1"/>
  <c r="AK827" i="7"/>
  <c r="AM827" i="7" s="1"/>
  <c r="AK828" i="7"/>
  <c r="AM828" i="7" s="1"/>
  <c r="AK829" i="7"/>
  <c r="AM829" i="7" s="1"/>
  <c r="AK830" i="7"/>
  <c r="AM830" i="7" s="1"/>
  <c r="AK831" i="7"/>
  <c r="AM831" i="7" s="1"/>
  <c r="AK832" i="7"/>
  <c r="AM832" i="7" s="1"/>
  <c r="AK833" i="7"/>
  <c r="AM833" i="7" s="1"/>
  <c r="AK834" i="7"/>
  <c r="AM834" i="7" s="1"/>
  <c r="AK835" i="7"/>
  <c r="AM835" i="7" s="1"/>
  <c r="AK836" i="7"/>
  <c r="AM836" i="7" s="1"/>
  <c r="AK837" i="7"/>
  <c r="AM837" i="7" s="1"/>
  <c r="AK838" i="7"/>
  <c r="AM838" i="7" s="1"/>
  <c r="AK839" i="7"/>
  <c r="AM839" i="7" s="1"/>
  <c r="AK840" i="7"/>
  <c r="AM840" i="7" s="1"/>
  <c r="AK841" i="7"/>
  <c r="AM841" i="7" s="1"/>
  <c r="AK842" i="7"/>
  <c r="AM842" i="7" s="1"/>
  <c r="AK843" i="7"/>
  <c r="AM843" i="7" s="1"/>
  <c r="AK844" i="7"/>
  <c r="AM844" i="7" s="1"/>
  <c r="AK845" i="7"/>
  <c r="AM845" i="7" s="1"/>
  <c r="AK846" i="7"/>
  <c r="AM846" i="7" s="1"/>
  <c r="AK847" i="7"/>
  <c r="AM847" i="7" s="1"/>
  <c r="AK848" i="7"/>
  <c r="AM848" i="7" s="1"/>
  <c r="AK849" i="7"/>
  <c r="AM849" i="7" s="1"/>
  <c r="AK850" i="7"/>
  <c r="AM850" i="7" s="1"/>
  <c r="AK851" i="7"/>
  <c r="AM851" i="7" s="1"/>
  <c r="AK852" i="7"/>
  <c r="AM852" i="7" s="1"/>
  <c r="AK853" i="7"/>
  <c r="AM853" i="7" s="1"/>
  <c r="AK854" i="7"/>
  <c r="AM854" i="7" s="1"/>
  <c r="AK855" i="7"/>
  <c r="AM855" i="7" s="1"/>
  <c r="AK856" i="7"/>
  <c r="AM856" i="7" s="1"/>
  <c r="AK857" i="7"/>
  <c r="AM857" i="7" s="1"/>
  <c r="AK858" i="7"/>
  <c r="AM858" i="7" s="1"/>
  <c r="AK859" i="7"/>
  <c r="AM859" i="7" s="1"/>
  <c r="AK860" i="7"/>
  <c r="AM860" i="7" s="1"/>
  <c r="AK861" i="7"/>
  <c r="AM861" i="7" s="1"/>
  <c r="AK862" i="7"/>
  <c r="AM862" i="7" s="1"/>
  <c r="AK863" i="7"/>
  <c r="AM863" i="7" s="1"/>
  <c r="AK864" i="7"/>
  <c r="AM864" i="7" s="1"/>
  <c r="AK865" i="7"/>
  <c r="AM865" i="7" s="1"/>
  <c r="AK866" i="7"/>
  <c r="AM866" i="7" s="1"/>
  <c r="AK867" i="7"/>
  <c r="AM867" i="7" s="1"/>
  <c r="AK868" i="7"/>
  <c r="AM868" i="7" s="1"/>
  <c r="AK869" i="7"/>
  <c r="AM869" i="7" s="1"/>
  <c r="AK870" i="7"/>
  <c r="AM870" i="7" s="1"/>
  <c r="AK871" i="7"/>
  <c r="AM871" i="7" s="1"/>
  <c r="AK872" i="7"/>
  <c r="AM872" i="7" s="1"/>
  <c r="AK873" i="7"/>
  <c r="AM873" i="7" s="1"/>
  <c r="AK874" i="7"/>
  <c r="AM874" i="7" s="1"/>
  <c r="AK875" i="7"/>
  <c r="AM875" i="7" s="1"/>
  <c r="AK876" i="7"/>
  <c r="AM876" i="7" s="1"/>
  <c r="AK877" i="7"/>
  <c r="AM877" i="7" s="1"/>
  <c r="AK878" i="7"/>
  <c r="AM878" i="7" s="1"/>
  <c r="AK879" i="7"/>
  <c r="AM879" i="7" s="1"/>
  <c r="AK880" i="7"/>
  <c r="AM880" i="7" s="1"/>
  <c r="AK881" i="7"/>
  <c r="AM881" i="7" s="1"/>
  <c r="AK882" i="7"/>
  <c r="AM882" i="7" s="1"/>
  <c r="AK883" i="7"/>
  <c r="AM883" i="7" s="1"/>
  <c r="AK884" i="7"/>
  <c r="AM884" i="7" s="1"/>
  <c r="AK885" i="7"/>
  <c r="AM885" i="7" s="1"/>
  <c r="AK886" i="7"/>
  <c r="AM886" i="7" s="1"/>
  <c r="AK887" i="7"/>
  <c r="AM887" i="7" s="1"/>
  <c r="AK888" i="7"/>
  <c r="AM888" i="7" s="1"/>
  <c r="AK889" i="7"/>
  <c r="AM889" i="7" s="1"/>
  <c r="AK890" i="7"/>
  <c r="AM890" i="7" s="1"/>
  <c r="AK891" i="7"/>
  <c r="AM891" i="7" s="1"/>
  <c r="AK892" i="7"/>
  <c r="AM892" i="7" s="1"/>
  <c r="AK893" i="7"/>
  <c r="AM893" i="7" s="1"/>
  <c r="AK894" i="7"/>
  <c r="AM894" i="7" s="1"/>
  <c r="AK895" i="7"/>
  <c r="AM895" i="7" s="1"/>
  <c r="AK896" i="7"/>
  <c r="AM896" i="7" s="1"/>
  <c r="AK897" i="7"/>
  <c r="AM897" i="7" s="1"/>
  <c r="AK898" i="7"/>
  <c r="AM898" i="7" s="1"/>
  <c r="AK899" i="7"/>
  <c r="AM899" i="7" s="1"/>
  <c r="AK900" i="7"/>
  <c r="AM900" i="7" s="1"/>
  <c r="AK901" i="7"/>
  <c r="AM901" i="7" s="1"/>
  <c r="AK902" i="7"/>
  <c r="AM902" i="7" s="1"/>
  <c r="AK903" i="7"/>
  <c r="AM903" i="7" s="1"/>
  <c r="AK904" i="7"/>
  <c r="AL904" i="7"/>
  <c r="AN904" i="7" s="1"/>
  <c r="AT904" i="7" s="1"/>
  <c r="AK905" i="7"/>
  <c r="AL905" i="7"/>
  <c r="AN905" i="7" s="1"/>
  <c r="AT905" i="7" s="1"/>
  <c r="AK906" i="7"/>
  <c r="AL906" i="7"/>
  <c r="AN906" i="7" s="1"/>
  <c r="AT906" i="7" s="1"/>
  <c r="AK907" i="7"/>
  <c r="AK908" i="7"/>
  <c r="AL908" i="7"/>
  <c r="AN908" i="7" s="1"/>
  <c r="AT908" i="7" s="1"/>
  <c r="AK909" i="7"/>
  <c r="AL909" i="7"/>
  <c r="AN909" i="7" s="1"/>
  <c r="AT909" i="7" s="1"/>
  <c r="AK910" i="7"/>
  <c r="AL910" i="7"/>
  <c r="AN910" i="7" s="1"/>
  <c r="AT910" i="7" s="1"/>
  <c r="AK911" i="7"/>
  <c r="AL911" i="7"/>
  <c r="AN911" i="7" s="1"/>
  <c r="AT911" i="7" s="1"/>
  <c r="AK912" i="7"/>
  <c r="AL912" i="7"/>
  <c r="AN912" i="7" s="1"/>
  <c r="AT912" i="7" s="1"/>
  <c r="AK913" i="7"/>
  <c r="AL913" i="7"/>
  <c r="AN913" i="7" s="1"/>
  <c r="AT913" i="7" s="1"/>
  <c r="AK914" i="7"/>
  <c r="AL914" i="7"/>
  <c r="AN914" i="7" s="1"/>
  <c r="AT914" i="7" s="1"/>
  <c r="AK915" i="7"/>
  <c r="AK916" i="7"/>
  <c r="AL916" i="7"/>
  <c r="AN916" i="7" s="1"/>
  <c r="AT916" i="7" s="1"/>
  <c r="AK917" i="7"/>
  <c r="AL917" i="7"/>
  <c r="AN917" i="7" s="1"/>
  <c r="AT917" i="7" s="1"/>
  <c r="AK918" i="7"/>
  <c r="AL918" i="7"/>
  <c r="AN918" i="7" s="1"/>
  <c r="AT918" i="7" s="1"/>
  <c r="AK4" i="7"/>
  <c r="AM4" i="7" s="1"/>
  <c r="AL4" i="7" s="1"/>
  <c r="AN4" i="7" s="1"/>
  <c r="AJ5" i="5"/>
  <c r="AJ6" i="5" s="1"/>
  <c r="AJ7" i="5" s="1"/>
  <c r="AO1" i="7" l="1"/>
  <c r="AS44" i="7"/>
  <c r="AS37" i="7"/>
  <c r="AS183" i="7"/>
  <c r="AS383" i="7"/>
  <c r="AS368" i="7"/>
  <c r="AS443" i="7"/>
  <c r="AL743" i="7"/>
  <c r="AN743" i="7" s="1"/>
  <c r="AT743" i="7" s="1"/>
  <c r="AS743" i="7"/>
  <c r="AL699" i="7"/>
  <c r="AN699" i="7" s="1"/>
  <c r="AT699" i="7" s="1"/>
  <c r="AS699" i="7"/>
  <c r="AL615" i="7"/>
  <c r="AN615" i="7" s="1"/>
  <c r="AT615" i="7" s="1"/>
  <c r="AS615" i="7"/>
  <c r="AL322" i="7"/>
  <c r="AN322" i="7" s="1"/>
  <c r="AT322" i="7" s="1"/>
  <c r="AS322" i="7"/>
  <c r="AL268" i="7"/>
  <c r="AN268" i="7" s="1"/>
  <c r="AT268" i="7" s="1"/>
  <c r="AS268" i="7"/>
  <c r="AL32" i="7"/>
  <c r="AN32" i="7" s="1"/>
  <c r="AT32" i="7" s="1"/>
  <c r="AS32" i="7"/>
  <c r="AL583" i="7"/>
  <c r="AN583" i="7" s="1"/>
  <c r="AT583" i="7" s="1"/>
  <c r="AS583" i="7"/>
  <c r="AL876" i="7"/>
  <c r="AN876" i="7" s="1"/>
  <c r="AT876" i="7" s="1"/>
  <c r="AS876" i="7"/>
  <c r="AL320" i="7"/>
  <c r="AN320" i="7" s="1"/>
  <c r="AT320" i="7" s="1"/>
  <c r="AS320" i="7"/>
  <c r="AL824" i="7"/>
  <c r="AN824" i="7" s="1"/>
  <c r="AT824" i="7" s="1"/>
  <c r="AS824" i="7"/>
  <c r="AL800" i="7"/>
  <c r="AN800" i="7" s="1"/>
  <c r="AT800" i="7" s="1"/>
  <c r="AS800" i="7"/>
  <c r="AL748" i="7"/>
  <c r="AN748" i="7" s="1"/>
  <c r="AT748" i="7" s="1"/>
  <c r="AS748" i="7"/>
  <c r="AL672" i="7"/>
  <c r="AN672" i="7" s="1"/>
  <c r="AT672" i="7" s="1"/>
  <c r="AS672" i="7"/>
  <c r="AL620" i="7"/>
  <c r="AN620" i="7" s="1"/>
  <c r="AT620" i="7" s="1"/>
  <c r="AS620" i="7"/>
  <c r="AL422" i="7"/>
  <c r="AN422" i="7" s="1"/>
  <c r="AT422" i="7" s="1"/>
  <c r="AS422" i="7"/>
  <c r="AL807" i="7"/>
  <c r="AN807" i="7" s="1"/>
  <c r="AT807" i="7" s="1"/>
  <c r="AS807" i="7"/>
  <c r="AL763" i="7"/>
  <c r="AN763" i="7" s="1"/>
  <c r="AT763" i="7" s="1"/>
  <c r="AS763" i="7"/>
  <c r="AL679" i="7"/>
  <c r="AN679" i="7" s="1"/>
  <c r="AT679" i="7" s="1"/>
  <c r="AS679" i="7"/>
  <c r="AL635" i="7"/>
  <c r="AN635" i="7" s="1"/>
  <c r="AT635" i="7" s="1"/>
  <c r="AS635" i="7"/>
  <c r="AL461" i="7"/>
  <c r="AN461" i="7" s="1"/>
  <c r="AT461" i="7" s="1"/>
  <c r="AS461" i="7"/>
  <c r="AL350" i="7"/>
  <c r="AN350" i="7" s="1"/>
  <c r="AT350" i="7" s="1"/>
  <c r="AS350" i="7"/>
  <c r="AL372" i="7"/>
  <c r="AN372" i="7" s="1"/>
  <c r="AT372" i="7" s="1"/>
  <c r="AS372" i="7"/>
  <c r="AL239" i="7"/>
  <c r="AN239" i="7" s="1"/>
  <c r="AT239" i="7" s="1"/>
  <c r="AS239" i="7"/>
  <c r="AL896" i="7"/>
  <c r="AN896" i="7" s="1"/>
  <c r="AT896" i="7" s="1"/>
  <c r="AS896" i="7"/>
  <c r="AL880" i="7"/>
  <c r="AN880" i="7" s="1"/>
  <c r="AT880" i="7" s="1"/>
  <c r="AS880" i="7"/>
  <c r="AL856" i="7"/>
  <c r="AN856" i="7" s="1"/>
  <c r="AT856" i="7" s="1"/>
  <c r="AS856" i="7"/>
  <c r="AL812" i="7"/>
  <c r="AN812" i="7" s="1"/>
  <c r="AT812" i="7" s="1"/>
  <c r="AS812" i="7"/>
  <c r="AL736" i="7"/>
  <c r="AN736" i="7" s="1"/>
  <c r="AT736" i="7" s="1"/>
  <c r="AS736" i="7"/>
  <c r="AL684" i="7"/>
  <c r="AN684" i="7" s="1"/>
  <c r="AT684" i="7" s="1"/>
  <c r="AS684" i="7"/>
  <c r="AL655" i="7"/>
  <c r="AN655" i="7" s="1"/>
  <c r="AT655" i="7" s="1"/>
  <c r="AS655" i="7"/>
  <c r="AL641" i="7"/>
  <c r="AN641" i="7" s="1"/>
  <c r="AT641" i="7" s="1"/>
  <c r="AS641" i="7"/>
  <c r="AL606" i="7"/>
  <c r="AN606" i="7" s="1"/>
  <c r="AT606" i="7" s="1"/>
  <c r="AS606" i="7"/>
  <c r="AL590" i="7"/>
  <c r="AN590" i="7" s="1"/>
  <c r="AT590" i="7" s="1"/>
  <c r="AS590" i="7"/>
  <c r="AL575" i="7"/>
  <c r="AN575" i="7" s="1"/>
  <c r="AT575" i="7" s="1"/>
  <c r="AS575" i="7"/>
  <c r="AL559" i="7"/>
  <c r="AN559" i="7" s="1"/>
  <c r="AT559" i="7" s="1"/>
  <c r="AS559" i="7"/>
  <c r="AL535" i="7"/>
  <c r="AN535" i="7" s="1"/>
  <c r="AT535" i="7" s="1"/>
  <c r="AS535" i="7"/>
  <c r="AL519" i="7"/>
  <c r="AN519" i="7" s="1"/>
  <c r="AT519" i="7" s="1"/>
  <c r="AS519" i="7"/>
  <c r="AL504" i="7"/>
  <c r="AN504" i="7" s="1"/>
  <c r="AT504" i="7" s="1"/>
  <c r="AS504" i="7"/>
  <c r="AL488" i="7"/>
  <c r="AN488" i="7" s="1"/>
  <c r="AT488" i="7" s="1"/>
  <c r="AS488" i="7"/>
  <c r="AL472" i="7"/>
  <c r="AN472" i="7" s="1"/>
  <c r="AT472" i="7" s="1"/>
  <c r="AS472" i="7"/>
  <c r="AL457" i="7"/>
  <c r="AN457" i="7" s="1"/>
  <c r="AT457" i="7" s="1"/>
  <c r="AS457" i="7"/>
  <c r="AL441" i="7"/>
  <c r="AN441" i="7" s="1"/>
  <c r="AT441" i="7" s="1"/>
  <c r="AS441" i="7"/>
  <c r="AL433" i="7"/>
  <c r="AN433" i="7" s="1"/>
  <c r="AT433" i="7" s="1"/>
  <c r="AS433" i="7"/>
  <c r="AL410" i="7"/>
  <c r="AN410" i="7" s="1"/>
  <c r="AT410" i="7" s="1"/>
  <c r="AS410" i="7"/>
  <c r="AL378" i="7"/>
  <c r="AN378" i="7" s="1"/>
  <c r="AT378" i="7" s="1"/>
  <c r="AS378" i="7"/>
  <c r="AL401" i="7"/>
  <c r="AN401" i="7" s="1"/>
  <c r="AT401" i="7" s="1"/>
  <c r="AS401" i="7"/>
  <c r="AL370" i="7"/>
  <c r="AN370" i="7" s="1"/>
  <c r="AT370" i="7" s="1"/>
  <c r="AS370" i="7"/>
  <c r="AL348" i="7"/>
  <c r="AN348" i="7" s="1"/>
  <c r="AT348" i="7" s="1"/>
  <c r="AS348" i="7"/>
  <c r="AL324" i="7"/>
  <c r="AN324" i="7" s="1"/>
  <c r="AT324" i="7" s="1"/>
  <c r="AS324" i="7"/>
  <c r="AL302" i="7"/>
  <c r="AN302" i="7" s="1"/>
  <c r="AT302" i="7" s="1"/>
  <c r="AS302" i="7"/>
  <c r="AL280" i="7"/>
  <c r="AN280" i="7" s="1"/>
  <c r="AT280" i="7" s="1"/>
  <c r="AS280" i="7"/>
  <c r="AL249" i="7"/>
  <c r="AN249" i="7" s="1"/>
  <c r="AT249" i="7" s="1"/>
  <c r="AS249" i="7"/>
  <c r="AL226" i="7"/>
  <c r="AN226" i="7" s="1"/>
  <c r="AT226" i="7" s="1"/>
  <c r="AS226" i="7"/>
  <c r="AL203" i="7"/>
  <c r="AN203" i="7" s="1"/>
  <c r="AT203" i="7" s="1"/>
  <c r="AS203" i="7"/>
  <c r="AL188" i="7"/>
  <c r="AN188" i="7" s="1"/>
  <c r="AT188" i="7" s="1"/>
  <c r="AS188" i="7"/>
  <c r="AL174" i="7"/>
  <c r="AN174" i="7" s="1"/>
  <c r="AT174" i="7" s="1"/>
  <c r="AS174" i="7"/>
  <c r="AL150" i="7"/>
  <c r="AN150" i="7" s="1"/>
  <c r="AT150" i="7" s="1"/>
  <c r="AS150" i="7"/>
  <c r="AL126" i="7"/>
  <c r="AN126" i="7" s="1"/>
  <c r="AT126" i="7" s="1"/>
  <c r="AS126" i="7"/>
  <c r="AL110" i="7"/>
  <c r="AN110" i="7" s="1"/>
  <c r="AT110" i="7" s="1"/>
  <c r="AS110" i="7"/>
  <c r="AL94" i="7"/>
  <c r="AN94" i="7" s="1"/>
  <c r="AT94" i="7" s="1"/>
  <c r="AS94" i="7"/>
  <c r="AL70" i="7"/>
  <c r="AN70" i="7" s="1"/>
  <c r="AT70" i="7" s="1"/>
  <c r="AS70" i="7"/>
  <c r="AL901" i="7"/>
  <c r="AN901" i="7" s="1"/>
  <c r="AT901" i="7" s="1"/>
  <c r="AS901" i="7"/>
  <c r="AL894" i="7"/>
  <c r="AN894" i="7" s="1"/>
  <c r="AT894" i="7" s="1"/>
  <c r="AS894" i="7"/>
  <c r="AL874" i="7"/>
  <c r="AN874" i="7" s="1"/>
  <c r="AT874" i="7" s="1"/>
  <c r="AS874" i="7"/>
  <c r="AL866" i="7"/>
  <c r="AN866" i="7" s="1"/>
  <c r="AT866" i="7" s="1"/>
  <c r="AS866" i="7"/>
  <c r="AL859" i="7"/>
  <c r="AN859" i="7" s="1"/>
  <c r="AT859" i="7" s="1"/>
  <c r="AS859" i="7"/>
  <c r="AL852" i="7"/>
  <c r="AN852" i="7" s="1"/>
  <c r="AT852" i="7" s="1"/>
  <c r="AS852" i="7"/>
  <c r="AL845" i="7"/>
  <c r="AN845" i="7" s="1"/>
  <c r="AT845" i="7" s="1"/>
  <c r="AS845" i="7"/>
  <c r="AL838" i="7"/>
  <c r="AN838" i="7" s="1"/>
  <c r="AT838" i="7" s="1"/>
  <c r="AS838" i="7"/>
  <c r="AL830" i="7"/>
  <c r="AN830" i="7" s="1"/>
  <c r="AT830" i="7" s="1"/>
  <c r="AS830" i="7"/>
  <c r="AL817" i="7"/>
  <c r="AN817" i="7" s="1"/>
  <c r="AT817" i="7" s="1"/>
  <c r="AS817" i="7"/>
  <c r="AL810" i="7"/>
  <c r="AS810" i="7"/>
  <c r="AL803" i="7"/>
  <c r="AN803" i="7" s="1"/>
  <c r="AT803" i="7" s="1"/>
  <c r="AS803" i="7"/>
  <c r="AL796" i="7"/>
  <c r="AN796" i="7" s="1"/>
  <c r="AT796" i="7" s="1"/>
  <c r="AS796" i="7"/>
  <c r="AL789" i="7"/>
  <c r="AN789" i="7" s="1"/>
  <c r="AT789" i="7" s="1"/>
  <c r="AS789" i="7"/>
  <c r="AL781" i="7"/>
  <c r="AN781" i="7" s="1"/>
  <c r="AT781" i="7" s="1"/>
  <c r="AS781" i="7"/>
  <c r="AL761" i="7"/>
  <c r="AN761" i="7" s="1"/>
  <c r="AT761" i="7" s="1"/>
  <c r="AS761" i="7"/>
  <c r="AL753" i="7"/>
  <c r="AN753" i="7" s="1"/>
  <c r="AT753" i="7" s="1"/>
  <c r="AS753" i="7"/>
  <c r="AL746" i="7"/>
  <c r="AN746" i="7" s="1"/>
  <c r="AT746" i="7" s="1"/>
  <c r="AS746" i="7"/>
  <c r="AL739" i="7"/>
  <c r="AN739" i="7" s="1"/>
  <c r="AT739" i="7" s="1"/>
  <c r="AS739" i="7"/>
  <c r="AL732" i="7"/>
  <c r="AN732" i="7" s="1"/>
  <c r="AT732" i="7" s="1"/>
  <c r="AS732" i="7"/>
  <c r="AL725" i="7"/>
  <c r="AN725" i="7" s="1"/>
  <c r="AT725" i="7" s="1"/>
  <c r="AS725" i="7"/>
  <c r="AL717" i="7"/>
  <c r="AN717" i="7" s="1"/>
  <c r="AT717" i="7" s="1"/>
  <c r="AS717" i="7"/>
  <c r="AL697" i="7"/>
  <c r="AN697" i="7" s="1"/>
  <c r="AT697" i="7" s="1"/>
  <c r="AS697" i="7"/>
  <c r="AL689" i="7"/>
  <c r="AN689" i="7" s="1"/>
  <c r="AT689" i="7" s="1"/>
  <c r="AS689" i="7"/>
  <c r="AL682" i="7"/>
  <c r="AN682" i="7" s="1"/>
  <c r="AT682" i="7" s="1"/>
  <c r="AS682" i="7"/>
  <c r="AL675" i="7"/>
  <c r="AN675" i="7" s="1"/>
  <c r="AT675" i="7" s="1"/>
  <c r="AS675" i="7"/>
  <c r="AL668" i="7"/>
  <c r="AN668" i="7" s="1"/>
  <c r="AT668" i="7" s="1"/>
  <c r="AS668" i="7"/>
  <c r="AL661" i="7"/>
  <c r="AN661" i="7" s="1"/>
  <c r="AT661" i="7" s="1"/>
  <c r="AS661" i="7"/>
  <c r="AL653" i="7"/>
  <c r="AN653" i="7" s="1"/>
  <c r="AT653" i="7" s="1"/>
  <c r="AS653" i="7"/>
  <c r="AL633" i="7"/>
  <c r="AN633" i="7" s="1"/>
  <c r="AT633" i="7" s="1"/>
  <c r="AS633" i="7"/>
  <c r="AL625" i="7"/>
  <c r="AN625" i="7" s="1"/>
  <c r="AT625" i="7" s="1"/>
  <c r="AS625" i="7"/>
  <c r="AL618" i="7"/>
  <c r="AN618" i="7" s="1"/>
  <c r="AT618" i="7" s="1"/>
  <c r="AS618" i="7"/>
  <c r="AL611" i="7"/>
  <c r="AN611" i="7" s="1"/>
  <c r="AT611" i="7" s="1"/>
  <c r="AS611" i="7"/>
  <c r="AL604" i="7"/>
  <c r="AN604" i="7" s="1"/>
  <c r="AT604" i="7" s="1"/>
  <c r="AS604" i="7"/>
  <c r="AL596" i="7"/>
  <c r="AN596" i="7" s="1"/>
  <c r="AT596" i="7" s="1"/>
  <c r="AS596" i="7"/>
  <c r="AL588" i="7"/>
  <c r="AN588" i="7" s="1"/>
  <c r="AT588" i="7" s="1"/>
  <c r="AS588" i="7"/>
  <c r="AL581" i="7"/>
  <c r="AN581" i="7" s="1"/>
  <c r="AT581" i="7" s="1"/>
  <c r="AS581" i="7"/>
  <c r="AL573" i="7"/>
  <c r="AN573" i="7" s="1"/>
  <c r="AT573" i="7" s="1"/>
  <c r="AS573" i="7"/>
  <c r="AL565" i="7"/>
  <c r="AN565" i="7" s="1"/>
  <c r="AT565" i="7" s="1"/>
  <c r="AS565" i="7"/>
  <c r="AL557" i="7"/>
  <c r="AN557" i="7" s="1"/>
  <c r="AT557" i="7" s="1"/>
  <c r="AS557" i="7"/>
  <c r="AL549" i="7"/>
  <c r="AN549" i="7" s="1"/>
  <c r="AT549" i="7" s="1"/>
  <c r="AS549" i="7"/>
  <c r="AL541" i="7"/>
  <c r="AN541" i="7" s="1"/>
  <c r="AT541" i="7" s="1"/>
  <c r="AS541" i="7"/>
  <c r="AL533" i="7"/>
  <c r="AN533" i="7" s="1"/>
  <c r="AT533" i="7" s="1"/>
  <c r="AS533" i="7"/>
  <c r="AL525" i="7"/>
  <c r="AN525" i="7" s="1"/>
  <c r="AT525" i="7" s="1"/>
  <c r="AS525" i="7"/>
  <c r="AL510" i="7"/>
  <c r="AN510" i="7" s="1"/>
  <c r="AT510" i="7" s="1"/>
  <c r="AS510" i="7"/>
  <c r="AL502" i="7"/>
  <c r="AN502" i="7" s="1"/>
  <c r="AT502" i="7" s="1"/>
  <c r="AS502" i="7"/>
  <c r="AL494" i="7"/>
  <c r="AN494" i="7" s="1"/>
  <c r="AT494" i="7" s="1"/>
  <c r="AS494" i="7"/>
  <c r="AL486" i="7"/>
  <c r="AN486" i="7" s="1"/>
  <c r="AT486" i="7" s="1"/>
  <c r="AS486" i="7"/>
  <c r="AL478" i="7"/>
  <c r="AN478" i="7" s="1"/>
  <c r="AT478" i="7" s="1"/>
  <c r="AS478" i="7"/>
  <c r="AL470" i="7"/>
  <c r="AN470" i="7" s="1"/>
  <c r="AT470" i="7" s="1"/>
  <c r="AS470" i="7"/>
  <c r="AL462" i="7"/>
  <c r="AS462" i="7"/>
  <c r="AL455" i="7"/>
  <c r="AN455" i="7" s="1"/>
  <c r="AT455" i="7" s="1"/>
  <c r="AS455" i="7"/>
  <c r="AL447" i="7"/>
  <c r="AN447" i="7" s="1"/>
  <c r="AT447" i="7" s="1"/>
  <c r="AS447" i="7"/>
  <c r="AL439" i="7"/>
  <c r="AN439" i="7" s="1"/>
  <c r="AT439" i="7" s="1"/>
  <c r="AS439" i="7"/>
  <c r="AL431" i="7"/>
  <c r="AN431" i="7" s="1"/>
  <c r="AT431" i="7" s="1"/>
  <c r="AS431" i="7"/>
  <c r="AL423" i="7"/>
  <c r="AN423" i="7" s="1"/>
  <c r="AT423" i="7" s="1"/>
  <c r="AS423" i="7"/>
  <c r="AL416" i="7"/>
  <c r="AN416" i="7" s="1"/>
  <c r="AT416" i="7" s="1"/>
  <c r="AS416" i="7"/>
  <c r="AL408" i="7"/>
  <c r="AN408" i="7" s="1"/>
  <c r="AT408" i="7" s="1"/>
  <c r="AS408" i="7"/>
  <c r="AL400" i="7"/>
  <c r="AN400" i="7" s="1"/>
  <c r="AT400" i="7" s="1"/>
  <c r="AS400" i="7"/>
  <c r="AL392" i="7"/>
  <c r="AN392" i="7" s="1"/>
  <c r="AT392" i="7" s="1"/>
  <c r="AS392" i="7"/>
  <c r="AL384" i="7"/>
  <c r="AN384" i="7" s="1"/>
  <c r="AT384" i="7" s="1"/>
  <c r="AS384" i="7"/>
  <c r="AL376" i="7"/>
  <c r="AN376" i="7" s="1"/>
  <c r="AT376" i="7" s="1"/>
  <c r="AS376" i="7"/>
  <c r="AL369" i="7"/>
  <c r="AN369" i="7" s="1"/>
  <c r="AT369" i="7" s="1"/>
  <c r="AS369" i="7"/>
  <c r="AL362" i="7"/>
  <c r="AN362" i="7" s="1"/>
  <c r="AT362" i="7" s="1"/>
  <c r="AS362" i="7"/>
  <c r="AL354" i="7"/>
  <c r="AN354" i="7" s="1"/>
  <c r="AT354" i="7" s="1"/>
  <c r="AS354" i="7"/>
  <c r="AL347" i="7"/>
  <c r="AN347" i="7" s="1"/>
  <c r="AT347" i="7" s="1"/>
  <c r="AS347" i="7"/>
  <c r="AL339" i="7"/>
  <c r="AN339" i="7" s="1"/>
  <c r="AT339" i="7" s="1"/>
  <c r="AS339" i="7"/>
  <c r="AL331" i="7"/>
  <c r="AN331" i="7" s="1"/>
  <c r="AT331" i="7" s="1"/>
  <c r="AS331" i="7"/>
  <c r="AL323" i="7"/>
  <c r="AN323" i="7" s="1"/>
  <c r="AT323" i="7" s="1"/>
  <c r="AS323" i="7"/>
  <c r="AL317" i="7"/>
  <c r="AN317" i="7" s="1"/>
  <c r="AT317" i="7" s="1"/>
  <c r="AS317" i="7"/>
  <c r="AL309" i="7"/>
  <c r="AN309" i="7" s="1"/>
  <c r="AT309" i="7" s="1"/>
  <c r="AS309" i="7"/>
  <c r="AL295" i="7"/>
  <c r="AN295" i="7" s="1"/>
  <c r="AT295" i="7" s="1"/>
  <c r="AS295" i="7"/>
  <c r="AL287" i="7"/>
  <c r="AN287" i="7" s="1"/>
  <c r="AT287" i="7" s="1"/>
  <c r="AS287" i="7"/>
  <c r="AL279" i="7"/>
  <c r="AN279" i="7" s="1"/>
  <c r="AT279" i="7" s="1"/>
  <c r="AS279" i="7"/>
  <c r="AL271" i="7"/>
  <c r="AN271" i="7" s="1"/>
  <c r="AT271" i="7" s="1"/>
  <c r="AS271" i="7"/>
  <c r="AL264" i="7"/>
  <c r="AN264" i="7" s="1"/>
  <c r="AT264" i="7" s="1"/>
  <c r="AS264" i="7"/>
  <c r="AL256" i="7"/>
  <c r="AN256" i="7" s="1"/>
  <c r="AT256" i="7" s="1"/>
  <c r="AS256" i="7"/>
  <c r="AL248" i="7"/>
  <c r="AN248" i="7" s="1"/>
  <c r="AT248" i="7" s="1"/>
  <c r="AS248" i="7"/>
  <c r="AL240" i="7"/>
  <c r="AN240" i="7" s="1"/>
  <c r="AT240" i="7" s="1"/>
  <c r="AS240" i="7"/>
  <c r="AL233" i="7"/>
  <c r="AN233" i="7" s="1"/>
  <c r="AT233" i="7" s="1"/>
  <c r="AS233" i="7"/>
  <c r="AL225" i="7"/>
  <c r="AN225" i="7" s="1"/>
  <c r="AT225" i="7" s="1"/>
  <c r="AS225" i="7"/>
  <c r="AL217" i="7"/>
  <c r="AN217" i="7" s="1"/>
  <c r="AT217" i="7" s="1"/>
  <c r="AS217" i="7"/>
  <c r="AL209" i="7"/>
  <c r="AN209" i="7" s="1"/>
  <c r="AT209" i="7" s="1"/>
  <c r="AS209" i="7"/>
  <c r="AL202" i="7"/>
  <c r="AN202" i="7" s="1"/>
  <c r="AT202" i="7" s="1"/>
  <c r="AS202" i="7"/>
  <c r="AL194" i="7"/>
  <c r="AN194" i="7" s="1"/>
  <c r="AT194" i="7" s="1"/>
  <c r="AS194" i="7"/>
  <c r="AL180" i="7"/>
  <c r="AN180" i="7" s="1"/>
  <c r="AT180" i="7" s="1"/>
  <c r="AS180" i="7"/>
  <c r="AS35" i="7"/>
  <c r="AS42" i="7"/>
  <c r="AS47" i="7"/>
  <c r="AS65" i="7"/>
  <c r="AS81" i="7"/>
  <c r="AS97" i="7"/>
  <c r="AS113" i="7"/>
  <c r="AS129" i="7"/>
  <c r="AS145" i="7"/>
  <c r="AS161" i="7"/>
  <c r="AS177" i="7"/>
  <c r="AS197" i="7"/>
  <c r="AS261" i="7"/>
  <c r="AS361" i="7"/>
  <c r="AS553" i="7"/>
  <c r="AS696" i="7"/>
  <c r="AL402" i="7"/>
  <c r="AN402" i="7" s="1"/>
  <c r="AT402" i="7" s="1"/>
  <c r="AS402" i="7"/>
  <c r="AL394" i="7"/>
  <c r="AN394" i="7" s="1"/>
  <c r="AT394" i="7" s="1"/>
  <c r="AS394" i="7"/>
  <c r="AL386" i="7"/>
  <c r="AN386" i="7" s="1"/>
  <c r="AT386" i="7" s="1"/>
  <c r="AS386" i="7"/>
  <c r="AL371" i="7"/>
  <c r="AN371" i="7" s="1"/>
  <c r="AT371" i="7" s="1"/>
  <c r="AS371" i="7"/>
  <c r="AL364" i="7"/>
  <c r="AN364" i="7" s="1"/>
  <c r="AT364" i="7" s="1"/>
  <c r="AS364" i="7"/>
  <c r="AL356" i="7"/>
  <c r="AN356" i="7" s="1"/>
  <c r="AT356" i="7" s="1"/>
  <c r="AS356" i="7"/>
  <c r="AL349" i="7"/>
  <c r="AN349" i="7" s="1"/>
  <c r="AT349" i="7" s="1"/>
  <c r="AS349" i="7"/>
  <c r="AL341" i="7"/>
  <c r="AN341" i="7" s="1"/>
  <c r="AT341" i="7" s="1"/>
  <c r="AS341" i="7"/>
  <c r="AL333" i="7"/>
  <c r="AN333" i="7" s="1"/>
  <c r="AT333" i="7" s="1"/>
  <c r="AS333" i="7"/>
  <c r="AL325" i="7"/>
  <c r="AN325" i="7" s="1"/>
  <c r="AT325" i="7" s="1"/>
  <c r="AS325" i="7"/>
  <c r="AL902" i="7"/>
  <c r="AN902" i="7" s="1"/>
  <c r="AT902" i="7" s="1"/>
  <c r="AS902" i="7"/>
  <c r="AL881" i="7"/>
  <c r="AN881" i="7" s="1"/>
  <c r="AT881" i="7" s="1"/>
  <c r="AS881" i="7"/>
  <c r="AL867" i="7"/>
  <c r="AN867" i="7" s="1"/>
  <c r="AT867" i="7" s="1"/>
  <c r="AS867" i="7"/>
  <c r="AL846" i="7"/>
  <c r="AN846" i="7" s="1"/>
  <c r="AT846" i="7" s="1"/>
  <c r="AS846" i="7"/>
  <c r="AL831" i="7"/>
  <c r="AN831" i="7" s="1"/>
  <c r="AT831" i="7" s="1"/>
  <c r="AS831" i="7"/>
  <c r="AL811" i="7"/>
  <c r="AN811" i="7" s="1"/>
  <c r="AT811" i="7" s="1"/>
  <c r="AS811" i="7"/>
  <c r="AL797" i="7"/>
  <c r="AN797" i="7" s="1"/>
  <c r="AT797" i="7" s="1"/>
  <c r="AS797" i="7"/>
  <c r="AL790" i="7"/>
  <c r="AN790" i="7" s="1"/>
  <c r="AT790" i="7" s="1"/>
  <c r="AS790" i="7"/>
  <c r="AL775" i="7"/>
  <c r="AN775" i="7" s="1"/>
  <c r="AT775" i="7" s="1"/>
  <c r="AS775" i="7"/>
  <c r="AL762" i="7"/>
  <c r="AN762" i="7" s="1"/>
  <c r="AT762" i="7" s="1"/>
  <c r="AS762" i="7"/>
  <c r="AL747" i="7"/>
  <c r="AN747" i="7" s="1"/>
  <c r="AT747" i="7" s="1"/>
  <c r="AS747" i="7"/>
  <c r="AL733" i="7"/>
  <c r="AN733" i="7" s="1"/>
  <c r="AT733" i="7" s="1"/>
  <c r="AS733" i="7"/>
  <c r="AL718" i="7"/>
  <c r="AN718" i="7" s="1"/>
  <c r="AT718" i="7" s="1"/>
  <c r="AS718" i="7"/>
  <c r="AL704" i="7"/>
  <c r="AN704" i="7" s="1"/>
  <c r="AT704" i="7" s="1"/>
  <c r="AS704" i="7"/>
  <c r="AL690" i="7"/>
  <c r="AN690" i="7" s="1"/>
  <c r="AT690" i="7" s="1"/>
  <c r="AS690" i="7"/>
  <c r="AL676" i="7"/>
  <c r="AN676" i="7" s="1"/>
  <c r="AT676" i="7" s="1"/>
  <c r="AS676" i="7"/>
  <c r="AL669" i="7"/>
  <c r="AN669" i="7" s="1"/>
  <c r="AT669" i="7" s="1"/>
  <c r="AS669" i="7"/>
  <c r="AL654" i="7"/>
  <c r="AN654" i="7" s="1"/>
  <c r="AT654" i="7" s="1"/>
  <c r="AS654" i="7"/>
  <c r="AL640" i="7"/>
  <c r="AN640" i="7" s="1"/>
  <c r="AT640" i="7" s="1"/>
  <c r="AS640" i="7"/>
  <c r="AL626" i="7"/>
  <c r="AN626" i="7" s="1"/>
  <c r="AT626" i="7" s="1"/>
  <c r="AS626" i="7"/>
  <c r="AL619" i="7"/>
  <c r="AN619" i="7" s="1"/>
  <c r="AT619" i="7" s="1"/>
  <c r="AS619" i="7"/>
  <c r="AL605" i="7"/>
  <c r="AN605" i="7" s="1"/>
  <c r="AT605" i="7" s="1"/>
  <c r="AS605" i="7"/>
  <c r="AL582" i="7"/>
  <c r="AN582" i="7" s="1"/>
  <c r="AT582" i="7" s="1"/>
  <c r="AS582" i="7"/>
  <c r="AL566" i="7"/>
  <c r="AN566" i="7" s="1"/>
  <c r="AT566" i="7" s="1"/>
  <c r="AS566" i="7"/>
  <c r="AL550" i="7"/>
  <c r="AN550" i="7" s="1"/>
  <c r="AT550" i="7" s="1"/>
  <c r="AS550" i="7"/>
  <c r="AL534" i="7"/>
  <c r="AN534" i="7" s="1"/>
  <c r="AT534" i="7" s="1"/>
  <c r="AS534" i="7"/>
  <c r="AL518" i="7"/>
  <c r="AN518" i="7" s="1"/>
  <c r="AT518" i="7" s="1"/>
  <c r="AS518" i="7"/>
  <c r="AL503" i="7"/>
  <c r="AN503" i="7" s="1"/>
  <c r="AT503" i="7" s="1"/>
  <c r="AS503" i="7"/>
  <c r="AL487" i="7"/>
  <c r="AN487" i="7" s="1"/>
  <c r="AT487" i="7" s="1"/>
  <c r="AS487" i="7"/>
  <c r="AL471" i="7"/>
  <c r="AN471" i="7" s="1"/>
  <c r="AT471" i="7" s="1"/>
  <c r="AS471" i="7"/>
  <c r="AL456" i="7"/>
  <c r="AN456" i="7" s="1"/>
  <c r="AT456" i="7" s="1"/>
  <c r="AS456" i="7"/>
  <c r="AL385" i="7"/>
  <c r="AN385" i="7" s="1"/>
  <c r="AT385" i="7" s="1"/>
  <c r="AS385" i="7"/>
  <c r="AL900" i="7"/>
  <c r="AN900" i="7" s="1"/>
  <c r="AT900" i="7" s="1"/>
  <c r="AS900" i="7"/>
  <c r="AL893" i="7"/>
  <c r="AN893" i="7" s="1"/>
  <c r="AT893" i="7" s="1"/>
  <c r="AS893" i="7"/>
  <c r="AL887" i="7"/>
  <c r="AN887" i="7" s="1"/>
  <c r="AT887" i="7" s="1"/>
  <c r="AS887" i="7"/>
  <c r="AL865" i="7"/>
  <c r="AN865" i="7" s="1"/>
  <c r="AT865" i="7" s="1"/>
  <c r="AS865" i="7"/>
  <c r="AL858" i="7"/>
  <c r="AN858" i="7" s="1"/>
  <c r="AT858" i="7" s="1"/>
  <c r="AS858" i="7"/>
  <c r="AL851" i="7"/>
  <c r="AN851" i="7" s="1"/>
  <c r="AT851" i="7" s="1"/>
  <c r="AS851" i="7"/>
  <c r="AL844" i="7"/>
  <c r="AN844" i="7" s="1"/>
  <c r="AT844" i="7" s="1"/>
  <c r="AS844" i="7"/>
  <c r="AL837" i="7"/>
  <c r="AN837" i="7" s="1"/>
  <c r="AT837" i="7" s="1"/>
  <c r="AS837" i="7"/>
  <c r="AL829" i="7"/>
  <c r="AN829" i="7" s="1"/>
  <c r="AT829" i="7" s="1"/>
  <c r="AS829" i="7"/>
  <c r="AL816" i="7"/>
  <c r="AN816" i="7" s="1"/>
  <c r="AT816" i="7" s="1"/>
  <c r="AS816" i="7"/>
  <c r="AL809" i="7"/>
  <c r="AN809" i="7" s="1"/>
  <c r="AT809" i="7" s="1"/>
  <c r="AS809" i="7"/>
  <c r="AL802" i="7"/>
  <c r="AN802" i="7" s="1"/>
  <c r="AT802" i="7" s="1"/>
  <c r="AS802" i="7"/>
  <c r="AL795" i="7"/>
  <c r="AN795" i="7" s="1"/>
  <c r="AT795" i="7" s="1"/>
  <c r="AS795" i="7"/>
  <c r="AL788" i="7"/>
  <c r="AN788" i="7" s="1"/>
  <c r="AT788" i="7" s="1"/>
  <c r="AS788" i="7"/>
  <c r="AL780" i="7"/>
  <c r="AN780" i="7" s="1"/>
  <c r="AT780" i="7" s="1"/>
  <c r="AS780" i="7"/>
  <c r="AL774" i="7"/>
  <c r="AN774" i="7" s="1"/>
  <c r="AT774" i="7" s="1"/>
  <c r="AS774" i="7"/>
  <c r="AL767" i="7"/>
  <c r="AN767" i="7" s="1"/>
  <c r="AT767" i="7" s="1"/>
  <c r="AS767" i="7"/>
  <c r="AL760" i="7"/>
  <c r="AN760" i="7" s="1"/>
  <c r="AT760" i="7" s="1"/>
  <c r="AS760" i="7"/>
  <c r="AL752" i="7"/>
  <c r="AN752" i="7" s="1"/>
  <c r="AT752" i="7" s="1"/>
  <c r="AS752" i="7"/>
  <c r="AL745" i="7"/>
  <c r="AN745" i="7" s="1"/>
  <c r="AT745" i="7" s="1"/>
  <c r="AS745" i="7"/>
  <c r="AL738" i="7"/>
  <c r="AN738" i="7" s="1"/>
  <c r="AT738" i="7" s="1"/>
  <c r="AS738" i="7"/>
  <c r="AL731" i="7"/>
  <c r="AN731" i="7" s="1"/>
  <c r="AT731" i="7" s="1"/>
  <c r="AS731" i="7"/>
  <c r="AL724" i="7"/>
  <c r="AN724" i="7" s="1"/>
  <c r="AT724" i="7" s="1"/>
  <c r="AS724" i="7"/>
  <c r="AL716" i="7"/>
  <c r="AN716" i="7" s="1"/>
  <c r="AT716" i="7" s="1"/>
  <c r="AS716" i="7"/>
  <c r="AL710" i="7"/>
  <c r="AN710" i="7" s="1"/>
  <c r="AT710" i="7" s="1"/>
  <c r="AS710" i="7"/>
  <c r="AL703" i="7"/>
  <c r="AN703" i="7" s="1"/>
  <c r="AT703" i="7" s="1"/>
  <c r="AS703" i="7"/>
  <c r="AL688" i="7"/>
  <c r="AN688" i="7" s="1"/>
  <c r="AT688" i="7" s="1"/>
  <c r="AS688" i="7"/>
  <c r="AL681" i="7"/>
  <c r="AN681" i="7" s="1"/>
  <c r="AT681" i="7" s="1"/>
  <c r="AS681" i="7"/>
  <c r="AL674" i="7"/>
  <c r="AN674" i="7" s="1"/>
  <c r="AT674" i="7" s="1"/>
  <c r="AS674" i="7"/>
  <c r="AL667" i="7"/>
  <c r="AN667" i="7" s="1"/>
  <c r="AT667" i="7" s="1"/>
  <c r="AS667" i="7"/>
  <c r="AL660" i="7"/>
  <c r="AN660" i="7" s="1"/>
  <c r="AT660" i="7" s="1"/>
  <c r="AS660" i="7"/>
  <c r="AL652" i="7"/>
  <c r="AN652" i="7" s="1"/>
  <c r="AT652" i="7" s="1"/>
  <c r="AS652" i="7"/>
  <c r="AL646" i="7"/>
  <c r="AN646" i="7" s="1"/>
  <c r="AT646" i="7" s="1"/>
  <c r="AS646" i="7"/>
  <c r="AL639" i="7"/>
  <c r="AN639" i="7" s="1"/>
  <c r="AT639" i="7" s="1"/>
  <c r="AS639" i="7"/>
  <c r="AL632" i="7"/>
  <c r="AN632" i="7" s="1"/>
  <c r="AT632" i="7" s="1"/>
  <c r="AS632" i="7"/>
  <c r="AL624" i="7"/>
  <c r="AN624" i="7" s="1"/>
  <c r="AT624" i="7" s="1"/>
  <c r="AS624" i="7"/>
  <c r="AL617" i="7"/>
  <c r="AN617" i="7" s="1"/>
  <c r="AT617" i="7" s="1"/>
  <c r="AS617" i="7"/>
  <c r="AL610" i="7"/>
  <c r="AN610" i="7" s="1"/>
  <c r="AT610" i="7" s="1"/>
  <c r="AS610" i="7"/>
  <c r="AL603" i="7"/>
  <c r="AN603" i="7" s="1"/>
  <c r="AT603" i="7" s="1"/>
  <c r="AS603" i="7"/>
  <c r="AL595" i="7"/>
  <c r="AN595" i="7" s="1"/>
  <c r="AT595" i="7" s="1"/>
  <c r="AS595" i="7"/>
  <c r="AL587" i="7"/>
  <c r="AN587" i="7" s="1"/>
  <c r="AT587" i="7" s="1"/>
  <c r="AS587" i="7"/>
  <c r="AL580" i="7"/>
  <c r="AN580" i="7" s="1"/>
  <c r="AT580" i="7" s="1"/>
  <c r="AS580" i="7"/>
  <c r="AL572" i="7"/>
  <c r="AN572" i="7" s="1"/>
  <c r="AT572" i="7" s="1"/>
  <c r="AS572" i="7"/>
  <c r="AL564" i="7"/>
  <c r="AN564" i="7" s="1"/>
  <c r="AT564" i="7" s="1"/>
  <c r="AS564" i="7"/>
  <c r="AL556" i="7"/>
  <c r="AN556" i="7" s="1"/>
  <c r="AT556" i="7" s="1"/>
  <c r="AS556" i="7"/>
  <c r="AL548" i="7"/>
  <c r="AN548" i="7" s="1"/>
  <c r="AT548" i="7" s="1"/>
  <c r="AS548" i="7"/>
  <c r="AL540" i="7"/>
  <c r="AN540" i="7" s="1"/>
  <c r="AT540" i="7" s="1"/>
  <c r="AS540" i="7"/>
  <c r="AL532" i="7"/>
  <c r="AN532" i="7" s="1"/>
  <c r="AT532" i="7" s="1"/>
  <c r="AS532" i="7"/>
  <c r="AL524" i="7"/>
  <c r="AN524" i="7" s="1"/>
  <c r="AT524" i="7" s="1"/>
  <c r="AS524" i="7"/>
  <c r="AL517" i="7"/>
  <c r="AN517" i="7" s="1"/>
  <c r="AT517" i="7" s="1"/>
  <c r="AS517" i="7"/>
  <c r="AL509" i="7"/>
  <c r="AN509" i="7" s="1"/>
  <c r="AT509" i="7" s="1"/>
  <c r="AS509" i="7"/>
  <c r="AL493" i="7"/>
  <c r="AN493" i="7" s="1"/>
  <c r="AT493" i="7" s="1"/>
  <c r="AS493" i="7"/>
  <c r="AL485" i="7"/>
  <c r="AN485" i="7" s="1"/>
  <c r="AT485" i="7" s="1"/>
  <c r="AS485" i="7"/>
  <c r="AL477" i="7"/>
  <c r="AN477" i="7" s="1"/>
  <c r="AT477" i="7" s="1"/>
  <c r="AS477" i="7"/>
  <c r="AL469" i="7"/>
  <c r="AN469" i="7" s="1"/>
  <c r="AT469" i="7" s="1"/>
  <c r="AS469" i="7"/>
  <c r="AL454" i="7"/>
  <c r="AN454" i="7" s="1"/>
  <c r="AT454" i="7" s="1"/>
  <c r="AS454" i="7"/>
  <c r="AL446" i="7"/>
  <c r="AN446" i="7" s="1"/>
  <c r="AT446" i="7" s="1"/>
  <c r="AS446" i="7"/>
  <c r="AL438" i="7"/>
  <c r="AN438" i="7" s="1"/>
  <c r="AT438" i="7" s="1"/>
  <c r="AS438" i="7"/>
  <c r="AL430" i="7"/>
  <c r="AN430" i="7" s="1"/>
  <c r="AT430" i="7" s="1"/>
  <c r="AS430" i="7"/>
  <c r="AL415" i="7"/>
  <c r="AN415" i="7" s="1"/>
  <c r="AT415" i="7" s="1"/>
  <c r="AS415" i="7"/>
  <c r="AL407" i="7"/>
  <c r="AN407" i="7" s="1"/>
  <c r="AT407" i="7" s="1"/>
  <c r="AS407" i="7"/>
  <c r="AL399" i="7"/>
  <c r="AN399" i="7" s="1"/>
  <c r="AT399" i="7" s="1"/>
  <c r="AS399" i="7"/>
  <c r="AL391" i="7"/>
  <c r="AN391" i="7" s="1"/>
  <c r="AT391" i="7" s="1"/>
  <c r="AS391" i="7"/>
  <c r="AL375" i="7"/>
  <c r="AN375" i="7" s="1"/>
  <c r="AT375" i="7" s="1"/>
  <c r="AS375" i="7"/>
  <c r="AL353" i="7"/>
  <c r="AN353" i="7" s="1"/>
  <c r="AT353" i="7" s="1"/>
  <c r="AS353" i="7"/>
  <c r="AL346" i="7"/>
  <c r="AN346" i="7" s="1"/>
  <c r="AT346" i="7" s="1"/>
  <c r="AS346" i="7"/>
  <c r="AL338" i="7"/>
  <c r="AN338" i="7" s="1"/>
  <c r="AT338" i="7" s="1"/>
  <c r="AS338" i="7"/>
  <c r="AL330" i="7"/>
  <c r="AN330" i="7" s="1"/>
  <c r="AT330" i="7" s="1"/>
  <c r="AS330" i="7"/>
  <c r="AL316" i="7"/>
  <c r="AN316" i="7" s="1"/>
  <c r="AT316" i="7" s="1"/>
  <c r="AS316" i="7"/>
  <c r="AL308" i="7"/>
  <c r="AN308" i="7" s="1"/>
  <c r="AT308" i="7" s="1"/>
  <c r="AS308" i="7"/>
  <c r="AL301" i="7"/>
  <c r="AN301" i="7" s="1"/>
  <c r="AT301" i="7" s="1"/>
  <c r="AS301" i="7"/>
  <c r="AL286" i="7"/>
  <c r="AN286" i="7" s="1"/>
  <c r="AT286" i="7" s="1"/>
  <c r="AS286" i="7"/>
  <c r="AL278" i="7"/>
  <c r="AN278" i="7" s="1"/>
  <c r="AT278" i="7" s="1"/>
  <c r="AS278" i="7"/>
  <c r="AL270" i="7"/>
  <c r="AN270" i="7" s="1"/>
  <c r="AT270" i="7" s="1"/>
  <c r="AS270" i="7"/>
  <c r="AL263" i="7"/>
  <c r="AN263" i="7" s="1"/>
  <c r="AT263" i="7" s="1"/>
  <c r="AS263" i="7"/>
  <c r="AL255" i="7"/>
  <c r="AN255" i="7" s="1"/>
  <c r="AT255" i="7" s="1"/>
  <c r="AS255" i="7"/>
  <c r="AL247" i="7"/>
  <c r="AN247" i="7" s="1"/>
  <c r="AT247" i="7" s="1"/>
  <c r="AS247" i="7"/>
  <c r="AL232" i="7"/>
  <c r="AN232" i="7" s="1"/>
  <c r="AT232" i="7" s="1"/>
  <c r="AS232" i="7"/>
  <c r="AL224" i="7"/>
  <c r="AN224" i="7" s="1"/>
  <c r="AT224" i="7" s="1"/>
  <c r="AS224" i="7"/>
  <c r="AL216" i="7"/>
  <c r="AN216" i="7" s="1"/>
  <c r="AT216" i="7" s="1"/>
  <c r="AS216" i="7"/>
  <c r="AL208" i="7"/>
  <c r="AN208" i="7" s="1"/>
  <c r="AT208" i="7" s="1"/>
  <c r="AS208" i="7"/>
  <c r="AL201" i="7"/>
  <c r="AN201" i="7" s="1"/>
  <c r="AT201" i="7" s="1"/>
  <c r="AS201" i="7"/>
  <c r="AL193" i="7"/>
  <c r="AN193" i="7" s="1"/>
  <c r="AT193" i="7" s="1"/>
  <c r="AS193" i="7"/>
  <c r="AL172" i="7"/>
  <c r="AN172" i="7" s="1"/>
  <c r="AT172" i="7" s="1"/>
  <c r="AS172" i="7"/>
  <c r="AL164" i="7"/>
  <c r="AN164" i="7" s="1"/>
  <c r="AT164" i="7" s="1"/>
  <c r="AS164" i="7"/>
  <c r="AL156" i="7"/>
  <c r="AN156" i="7" s="1"/>
  <c r="AT156" i="7" s="1"/>
  <c r="AS156" i="7"/>
  <c r="AL148" i="7"/>
  <c r="AN148" i="7" s="1"/>
  <c r="AT148" i="7" s="1"/>
  <c r="AS148" i="7"/>
  <c r="AL140" i="7"/>
  <c r="AN140" i="7" s="1"/>
  <c r="AT140" i="7" s="1"/>
  <c r="AS140" i="7"/>
  <c r="AL132" i="7"/>
  <c r="AN132" i="7" s="1"/>
  <c r="AT132" i="7" s="1"/>
  <c r="AS132" i="7"/>
  <c r="AL124" i="7"/>
  <c r="AN124" i="7" s="1"/>
  <c r="AT124" i="7" s="1"/>
  <c r="AS124" i="7"/>
  <c r="AL116" i="7"/>
  <c r="AN116" i="7" s="1"/>
  <c r="AT116" i="7" s="1"/>
  <c r="AS116" i="7"/>
  <c r="AL108" i="7"/>
  <c r="AN108" i="7" s="1"/>
  <c r="AT108" i="7" s="1"/>
  <c r="AS108" i="7"/>
  <c r="AL100" i="7"/>
  <c r="AN100" i="7" s="1"/>
  <c r="AT100" i="7" s="1"/>
  <c r="AS100" i="7"/>
  <c r="AL92" i="7"/>
  <c r="AN92" i="7" s="1"/>
  <c r="AT92" i="7" s="1"/>
  <c r="AS92" i="7"/>
  <c r="AL84" i="7"/>
  <c r="AN84" i="7" s="1"/>
  <c r="AT84" i="7" s="1"/>
  <c r="AS84" i="7"/>
  <c r="AL76" i="7"/>
  <c r="AN76" i="7" s="1"/>
  <c r="AT76" i="7" s="1"/>
  <c r="AS76" i="7"/>
  <c r="AL68" i="7"/>
  <c r="AN68" i="7" s="1"/>
  <c r="AT68" i="7" s="1"/>
  <c r="AS68" i="7"/>
  <c r="AL60" i="7"/>
  <c r="AN60" i="7" s="1"/>
  <c r="AT60" i="7" s="1"/>
  <c r="AS60" i="7"/>
  <c r="AL52" i="7"/>
  <c r="AN52" i="7" s="1"/>
  <c r="AS52" i="7"/>
  <c r="AS33" i="7"/>
  <c r="AS40" i="7"/>
  <c r="AS50" i="7"/>
  <c r="AS53" i="7"/>
  <c r="AS59" i="7"/>
  <c r="AS75" i="7"/>
  <c r="AS91" i="7"/>
  <c r="AS107" i="7"/>
  <c r="AS123" i="7"/>
  <c r="AS139" i="7"/>
  <c r="AS155" i="7"/>
  <c r="AS171" i="7"/>
  <c r="AS187" i="7"/>
  <c r="AS190" i="7"/>
  <c r="AS243" i="7"/>
  <c r="AS304" i="7"/>
  <c r="AS319" i="7"/>
  <c r="AS358" i="7"/>
  <c r="AS499" i="7"/>
  <c r="AL889" i="7"/>
  <c r="AN889" i="7" s="1"/>
  <c r="AT889" i="7" s="1"/>
  <c r="AS889" i="7"/>
  <c r="AL868" i="7"/>
  <c r="AN868" i="7" s="1"/>
  <c r="AT868" i="7" s="1"/>
  <c r="AS868" i="7"/>
  <c r="AL860" i="7"/>
  <c r="AN860" i="7" s="1"/>
  <c r="AT860" i="7" s="1"/>
  <c r="AS860" i="7"/>
  <c r="AL847" i="7"/>
  <c r="AN847" i="7" s="1"/>
  <c r="AT847" i="7" s="1"/>
  <c r="AS847" i="7"/>
  <c r="AL840" i="7"/>
  <c r="AN840" i="7" s="1"/>
  <c r="AT840" i="7" s="1"/>
  <c r="AS840" i="7"/>
  <c r="AL832" i="7"/>
  <c r="AN832" i="7" s="1"/>
  <c r="AT832" i="7" s="1"/>
  <c r="AS832" i="7"/>
  <c r="AL825" i="7"/>
  <c r="AN825" i="7" s="1"/>
  <c r="AT825" i="7" s="1"/>
  <c r="AS825" i="7"/>
  <c r="AL819" i="7"/>
  <c r="AS819" i="7"/>
  <c r="AL798" i="7"/>
  <c r="AN798" i="7" s="1"/>
  <c r="AT798" i="7" s="1"/>
  <c r="AS798" i="7"/>
  <c r="AL791" i="7"/>
  <c r="AN791" i="7" s="1"/>
  <c r="AT791" i="7" s="1"/>
  <c r="AS791" i="7"/>
  <c r="AL783" i="7"/>
  <c r="AN783" i="7" s="1"/>
  <c r="AT783" i="7" s="1"/>
  <c r="AS783" i="7"/>
  <c r="AL776" i="7"/>
  <c r="AN776" i="7" s="1"/>
  <c r="AT776" i="7" s="1"/>
  <c r="AS776" i="7"/>
  <c r="AL769" i="7"/>
  <c r="AN769" i="7" s="1"/>
  <c r="AT769" i="7" s="1"/>
  <c r="AS769" i="7"/>
  <c r="AL755" i="7"/>
  <c r="AN755" i="7" s="1"/>
  <c r="AT755" i="7" s="1"/>
  <c r="AS755" i="7"/>
  <c r="AL741" i="7"/>
  <c r="AN741" i="7" s="1"/>
  <c r="AT741" i="7" s="1"/>
  <c r="AS741" i="7"/>
  <c r="AL734" i="7"/>
  <c r="AN734" i="7" s="1"/>
  <c r="AT734" i="7" s="1"/>
  <c r="AS734" i="7"/>
  <c r="AL727" i="7"/>
  <c r="AN727" i="7" s="1"/>
  <c r="AT727" i="7" s="1"/>
  <c r="AS727" i="7"/>
  <c r="AL719" i="7"/>
  <c r="AN719" i="7" s="1"/>
  <c r="AT719" i="7" s="1"/>
  <c r="AS719" i="7"/>
  <c r="AL712" i="7"/>
  <c r="AN712" i="7" s="1"/>
  <c r="AT712" i="7" s="1"/>
  <c r="AS712" i="7"/>
  <c r="AL705" i="7"/>
  <c r="AN705" i="7" s="1"/>
  <c r="AT705" i="7" s="1"/>
  <c r="AS705" i="7"/>
  <c r="AL691" i="7"/>
  <c r="AN691" i="7" s="1"/>
  <c r="AT691" i="7" s="1"/>
  <c r="AS691" i="7"/>
  <c r="AL677" i="7"/>
  <c r="AN677" i="7" s="1"/>
  <c r="AT677" i="7" s="1"/>
  <c r="AS677" i="7"/>
  <c r="AL663" i="7"/>
  <c r="AN663" i="7" s="1"/>
  <c r="AT663" i="7" s="1"/>
  <c r="AS663" i="7"/>
  <c r="AL648" i="7"/>
  <c r="AN648" i="7" s="1"/>
  <c r="AT648" i="7" s="1"/>
  <c r="AS648" i="7"/>
  <c r="AL627" i="7"/>
  <c r="AN627" i="7" s="1"/>
  <c r="AT627" i="7" s="1"/>
  <c r="AS627" i="7"/>
  <c r="AL613" i="7"/>
  <c r="AN613" i="7" s="1"/>
  <c r="AT613" i="7" s="1"/>
  <c r="AS613" i="7"/>
  <c r="AL598" i="7"/>
  <c r="AN598" i="7" s="1"/>
  <c r="AT598" i="7" s="1"/>
  <c r="AS598" i="7"/>
  <c r="AL567" i="7"/>
  <c r="AN567" i="7" s="1"/>
  <c r="AT567" i="7" s="1"/>
  <c r="AS567" i="7"/>
  <c r="AL551" i="7"/>
  <c r="AN551" i="7" s="1"/>
  <c r="AT551" i="7" s="1"/>
  <c r="AS551" i="7"/>
  <c r="AL543" i="7"/>
  <c r="AN543" i="7" s="1"/>
  <c r="AT543" i="7" s="1"/>
  <c r="AS543" i="7"/>
  <c r="AL527" i="7"/>
  <c r="AN527" i="7" s="1"/>
  <c r="AT527" i="7" s="1"/>
  <c r="AS527" i="7"/>
  <c r="AL512" i="7"/>
  <c r="AN512" i="7" s="1"/>
  <c r="AT512" i="7" s="1"/>
  <c r="AS512" i="7"/>
  <c r="AL496" i="7"/>
  <c r="AN496" i="7" s="1"/>
  <c r="AT496" i="7" s="1"/>
  <c r="AS496" i="7"/>
  <c r="AL480" i="7"/>
  <c r="AN480" i="7" s="1"/>
  <c r="AT480" i="7" s="1"/>
  <c r="AS480" i="7"/>
  <c r="AL464" i="7"/>
  <c r="AN464" i="7" s="1"/>
  <c r="AT464" i="7" s="1"/>
  <c r="AS464" i="7"/>
  <c r="AL449" i="7"/>
  <c r="AN449" i="7" s="1"/>
  <c r="AT449" i="7" s="1"/>
  <c r="AS449" i="7"/>
  <c r="AL418" i="7"/>
  <c r="AN418" i="7" s="1"/>
  <c r="AT418" i="7" s="1"/>
  <c r="AS418" i="7"/>
  <c r="AL204" i="7"/>
  <c r="AN204" i="7" s="1"/>
  <c r="AT204" i="7" s="1"/>
  <c r="AS204" i="7"/>
  <c r="AL196" i="7"/>
  <c r="AN196" i="7" s="1"/>
  <c r="AT196" i="7" s="1"/>
  <c r="AS196" i="7"/>
  <c r="AL189" i="7"/>
  <c r="AN189" i="7" s="1"/>
  <c r="AT189" i="7" s="1"/>
  <c r="AS189" i="7"/>
  <c r="AL182" i="7"/>
  <c r="AN182" i="7" s="1"/>
  <c r="AT182" i="7" s="1"/>
  <c r="AS182" i="7"/>
  <c r="AL895" i="7"/>
  <c r="AN895" i="7" s="1"/>
  <c r="AT895" i="7" s="1"/>
  <c r="AS895" i="7"/>
  <c r="AL158" i="7"/>
  <c r="AN158" i="7" s="1"/>
  <c r="AT158" i="7" s="1"/>
  <c r="AS158" i="7"/>
  <c r="AL142" i="7"/>
  <c r="AN142" i="7" s="1"/>
  <c r="AT142" i="7" s="1"/>
  <c r="AS142" i="7"/>
  <c r="AL118" i="7"/>
  <c r="AN118" i="7" s="1"/>
  <c r="AT118" i="7" s="1"/>
  <c r="AS118" i="7"/>
  <c r="AL102" i="7"/>
  <c r="AN102" i="7" s="1"/>
  <c r="AT102" i="7" s="1"/>
  <c r="AS102" i="7"/>
  <c r="AL86" i="7"/>
  <c r="AN86" i="7" s="1"/>
  <c r="AT86" i="7" s="1"/>
  <c r="AS86" i="7"/>
  <c r="AL78" i="7"/>
  <c r="AN78" i="7" s="1"/>
  <c r="AT78" i="7" s="1"/>
  <c r="AS78" i="7"/>
  <c r="AL54" i="7"/>
  <c r="AN54" i="7" s="1"/>
  <c r="AT54" i="7" s="1"/>
  <c r="AS54" i="7"/>
  <c r="AS71" i="7"/>
  <c r="AS87" i="7"/>
  <c r="AS103" i="7"/>
  <c r="AS119" i="7"/>
  <c r="AS135" i="7"/>
  <c r="AS151" i="7"/>
  <c r="AS167" i="7"/>
  <c r="AL873" i="7"/>
  <c r="AN873" i="7" s="1"/>
  <c r="AT873" i="7" s="1"/>
  <c r="AS873" i="7"/>
  <c r="AL899" i="7"/>
  <c r="AN899" i="7" s="1"/>
  <c r="AT899" i="7" s="1"/>
  <c r="AS899" i="7"/>
  <c r="AL892" i="7"/>
  <c r="AN892" i="7" s="1"/>
  <c r="AT892" i="7" s="1"/>
  <c r="AS892" i="7"/>
  <c r="AL886" i="7"/>
  <c r="AN886" i="7" s="1"/>
  <c r="AT886" i="7" s="1"/>
  <c r="AS886" i="7"/>
  <c r="AL879" i="7"/>
  <c r="AN879" i="7" s="1"/>
  <c r="AT879" i="7" s="1"/>
  <c r="AS879" i="7"/>
  <c r="AL872" i="7"/>
  <c r="AN872" i="7" s="1"/>
  <c r="AT872" i="7" s="1"/>
  <c r="AS872" i="7"/>
  <c r="AL864" i="7"/>
  <c r="AN864" i="7" s="1"/>
  <c r="AT864" i="7" s="1"/>
  <c r="AS864" i="7"/>
  <c r="AL857" i="7"/>
  <c r="AN857" i="7" s="1"/>
  <c r="AT857" i="7" s="1"/>
  <c r="AS857" i="7"/>
  <c r="AL850" i="7"/>
  <c r="AN850" i="7" s="1"/>
  <c r="AT850" i="7" s="1"/>
  <c r="AS850" i="7"/>
  <c r="AL836" i="7"/>
  <c r="AN836" i="7" s="1"/>
  <c r="AT836" i="7" s="1"/>
  <c r="AS836" i="7"/>
  <c r="AL823" i="7"/>
  <c r="AN823" i="7" s="1"/>
  <c r="AT823" i="7" s="1"/>
  <c r="AS823" i="7"/>
  <c r="AL815" i="7"/>
  <c r="AN815" i="7" s="1"/>
  <c r="AT815" i="7" s="1"/>
  <c r="AS815" i="7"/>
  <c r="AL808" i="7"/>
  <c r="AN808" i="7" s="1"/>
  <c r="AT808" i="7" s="1"/>
  <c r="AS808" i="7"/>
  <c r="AL801" i="7"/>
  <c r="AN801" i="7" s="1"/>
  <c r="AT801" i="7" s="1"/>
  <c r="AS801" i="7"/>
  <c r="AL787" i="7"/>
  <c r="AN787" i="7" s="1"/>
  <c r="AT787" i="7" s="1"/>
  <c r="AS787" i="7"/>
  <c r="AL773" i="7"/>
  <c r="AN773" i="7" s="1"/>
  <c r="AT773" i="7" s="1"/>
  <c r="AS773" i="7"/>
  <c r="AL766" i="7"/>
  <c r="AN766" i="7" s="1"/>
  <c r="AT766" i="7" s="1"/>
  <c r="AS766" i="7"/>
  <c r="AL759" i="7"/>
  <c r="AN759" i="7" s="1"/>
  <c r="AT759" i="7" s="1"/>
  <c r="AS759" i="7"/>
  <c r="AL751" i="7"/>
  <c r="AN751" i="7" s="1"/>
  <c r="AT751" i="7" s="1"/>
  <c r="AS751" i="7"/>
  <c r="AL744" i="7"/>
  <c r="AN744" i="7" s="1"/>
  <c r="AT744" i="7" s="1"/>
  <c r="AS744" i="7"/>
  <c r="AL737" i="7"/>
  <c r="AN737" i="7" s="1"/>
  <c r="AT737" i="7" s="1"/>
  <c r="AS737" i="7"/>
  <c r="AL723" i="7"/>
  <c r="AN723" i="7" s="1"/>
  <c r="AT723" i="7" s="1"/>
  <c r="AS723" i="7"/>
  <c r="AL709" i="7"/>
  <c r="AN709" i="7" s="1"/>
  <c r="AT709" i="7" s="1"/>
  <c r="AS709" i="7"/>
  <c r="AL702" i="7"/>
  <c r="AN702" i="7" s="1"/>
  <c r="AT702" i="7" s="1"/>
  <c r="AS702" i="7"/>
  <c r="AL695" i="7"/>
  <c r="AN695" i="7" s="1"/>
  <c r="AT695" i="7" s="1"/>
  <c r="AS695" i="7"/>
  <c r="AL687" i="7"/>
  <c r="AN687" i="7" s="1"/>
  <c r="AT687" i="7" s="1"/>
  <c r="AS687" i="7"/>
  <c r="AL680" i="7"/>
  <c r="AN680" i="7" s="1"/>
  <c r="AT680" i="7" s="1"/>
  <c r="AS680" i="7"/>
  <c r="AL673" i="7"/>
  <c r="AN673" i="7" s="1"/>
  <c r="AT673" i="7" s="1"/>
  <c r="AS673" i="7"/>
  <c r="AL659" i="7"/>
  <c r="AN659" i="7" s="1"/>
  <c r="AT659" i="7" s="1"/>
  <c r="AS659" i="7"/>
  <c r="AL645" i="7"/>
  <c r="AN645" i="7" s="1"/>
  <c r="AT645" i="7" s="1"/>
  <c r="AS645" i="7"/>
  <c r="AL638" i="7"/>
  <c r="AN638" i="7" s="1"/>
  <c r="AT638" i="7" s="1"/>
  <c r="AS638" i="7"/>
  <c r="AL631" i="7"/>
  <c r="AN631" i="7" s="1"/>
  <c r="AT631" i="7" s="1"/>
  <c r="AS631" i="7"/>
  <c r="AL623" i="7"/>
  <c r="AN623" i="7" s="1"/>
  <c r="AT623" i="7" s="1"/>
  <c r="AS623" i="7"/>
  <c r="AL616" i="7"/>
  <c r="AN616" i="7" s="1"/>
  <c r="AT616" i="7" s="1"/>
  <c r="AS616" i="7"/>
  <c r="AL609" i="7"/>
  <c r="AN609" i="7" s="1"/>
  <c r="AT609" i="7" s="1"/>
  <c r="AS609" i="7"/>
  <c r="AL602" i="7"/>
  <c r="AN602" i="7" s="1"/>
  <c r="AT602" i="7" s="1"/>
  <c r="AS602" i="7"/>
  <c r="AL594" i="7"/>
  <c r="AN594" i="7" s="1"/>
  <c r="AT594" i="7" s="1"/>
  <c r="AS594" i="7"/>
  <c r="AL586" i="7"/>
  <c r="AN586" i="7" s="1"/>
  <c r="AT586" i="7" s="1"/>
  <c r="AS586" i="7"/>
  <c r="AL579" i="7"/>
  <c r="AN579" i="7" s="1"/>
  <c r="AT579" i="7" s="1"/>
  <c r="AS579" i="7"/>
  <c r="AL571" i="7"/>
  <c r="AN571" i="7" s="1"/>
  <c r="AT571" i="7" s="1"/>
  <c r="AS571" i="7"/>
  <c r="AL563" i="7"/>
  <c r="AN563" i="7" s="1"/>
  <c r="AT563" i="7" s="1"/>
  <c r="AS563" i="7"/>
  <c r="AL555" i="7"/>
  <c r="AN555" i="7" s="1"/>
  <c r="AT555" i="7" s="1"/>
  <c r="AS555" i="7"/>
  <c r="AL547" i="7"/>
  <c r="AN547" i="7" s="1"/>
  <c r="AT547" i="7" s="1"/>
  <c r="AS547" i="7"/>
  <c r="AL539" i="7"/>
  <c r="AN539" i="7" s="1"/>
  <c r="AT539" i="7" s="1"/>
  <c r="AS539" i="7"/>
  <c r="AL531" i="7"/>
  <c r="AN531" i="7" s="1"/>
  <c r="AT531" i="7" s="1"/>
  <c r="AS531" i="7"/>
  <c r="AL523" i="7"/>
  <c r="AN523" i="7" s="1"/>
  <c r="AT523" i="7" s="1"/>
  <c r="AS523" i="7"/>
  <c r="AL516" i="7"/>
  <c r="AN516" i="7" s="1"/>
  <c r="AT516" i="7" s="1"/>
  <c r="AS516" i="7"/>
  <c r="AL508" i="7"/>
  <c r="AN508" i="7" s="1"/>
  <c r="AT508" i="7" s="1"/>
  <c r="AS508" i="7"/>
  <c r="AL500" i="7"/>
  <c r="AN500" i="7" s="1"/>
  <c r="AT500" i="7" s="1"/>
  <c r="AS500" i="7"/>
  <c r="AL492" i="7"/>
  <c r="AN492" i="7" s="1"/>
  <c r="AT492" i="7" s="1"/>
  <c r="AS492" i="7"/>
  <c r="AL484" i="7"/>
  <c r="AN484" i="7" s="1"/>
  <c r="AT484" i="7" s="1"/>
  <c r="AS484" i="7"/>
  <c r="AL476" i="7"/>
  <c r="AN476" i="7" s="1"/>
  <c r="AT476" i="7" s="1"/>
  <c r="AS476" i="7"/>
  <c r="AL468" i="7"/>
  <c r="AN468" i="7" s="1"/>
  <c r="AT468" i="7" s="1"/>
  <c r="AS468" i="7"/>
  <c r="AL453" i="7"/>
  <c r="AN453" i="7" s="1"/>
  <c r="AT453" i="7" s="1"/>
  <c r="AS453" i="7"/>
  <c r="AL445" i="7"/>
  <c r="AN445" i="7" s="1"/>
  <c r="AT445" i="7" s="1"/>
  <c r="AS445" i="7"/>
  <c r="AL437" i="7"/>
  <c r="AS437" i="7"/>
  <c r="AL429" i="7"/>
  <c r="AN429" i="7" s="1"/>
  <c r="AT429" i="7" s="1"/>
  <c r="AS429" i="7"/>
  <c r="AL414" i="7"/>
  <c r="AN414" i="7" s="1"/>
  <c r="AT414" i="7" s="1"/>
  <c r="AS414" i="7"/>
  <c r="AL406" i="7"/>
  <c r="AN406" i="7" s="1"/>
  <c r="AT406" i="7" s="1"/>
  <c r="AS406" i="7"/>
  <c r="AL398" i="7"/>
  <c r="AN398" i="7" s="1"/>
  <c r="AT398" i="7" s="1"/>
  <c r="AS398" i="7"/>
  <c r="AL390" i="7"/>
  <c r="AN390" i="7" s="1"/>
  <c r="AT390" i="7" s="1"/>
  <c r="AS390" i="7"/>
  <c r="AL382" i="7"/>
  <c r="AN382" i="7" s="1"/>
  <c r="AT382" i="7" s="1"/>
  <c r="AS382" i="7"/>
  <c r="AL374" i="7"/>
  <c r="AN374" i="7" s="1"/>
  <c r="AT374" i="7" s="1"/>
  <c r="AS374" i="7"/>
  <c r="AL360" i="7"/>
  <c r="AN360" i="7" s="1"/>
  <c r="AT360" i="7" s="1"/>
  <c r="AS360" i="7"/>
  <c r="AL352" i="7"/>
  <c r="AN352" i="7" s="1"/>
  <c r="AT352" i="7" s="1"/>
  <c r="AS352" i="7"/>
  <c r="AL345" i="7"/>
  <c r="AN345" i="7" s="1"/>
  <c r="AT345" i="7" s="1"/>
  <c r="AS345" i="7"/>
  <c r="AL337" i="7"/>
  <c r="AN337" i="7" s="1"/>
  <c r="AT337" i="7" s="1"/>
  <c r="AS337" i="7"/>
  <c r="AL329" i="7"/>
  <c r="AN329" i="7" s="1"/>
  <c r="AT329" i="7" s="1"/>
  <c r="AS329" i="7"/>
  <c r="AL315" i="7"/>
  <c r="AN315" i="7" s="1"/>
  <c r="AT315" i="7" s="1"/>
  <c r="AS315" i="7"/>
  <c r="AL307" i="7"/>
  <c r="AN307" i="7" s="1"/>
  <c r="AT307" i="7" s="1"/>
  <c r="AS307" i="7"/>
  <c r="AL300" i="7"/>
  <c r="AN300" i="7" s="1"/>
  <c r="AT300" i="7" s="1"/>
  <c r="AS300" i="7"/>
  <c r="AL293" i="7"/>
  <c r="AN293" i="7" s="1"/>
  <c r="AT293" i="7" s="1"/>
  <c r="AS293" i="7"/>
  <c r="AL285" i="7"/>
  <c r="AN285" i="7" s="1"/>
  <c r="AT285" i="7" s="1"/>
  <c r="AS285" i="7"/>
  <c r="AL277" i="7"/>
  <c r="AN277" i="7" s="1"/>
  <c r="AT277" i="7" s="1"/>
  <c r="AS277" i="7"/>
  <c r="AL269" i="7"/>
  <c r="AN269" i="7" s="1"/>
  <c r="AT269" i="7" s="1"/>
  <c r="AS269" i="7"/>
  <c r="AL262" i="7"/>
  <c r="AN262" i="7" s="1"/>
  <c r="AT262" i="7" s="1"/>
  <c r="AS262" i="7"/>
  <c r="AL254" i="7"/>
  <c r="AN254" i="7" s="1"/>
  <c r="AT254" i="7" s="1"/>
  <c r="AS254" i="7"/>
  <c r="AL246" i="7"/>
  <c r="AN246" i="7" s="1"/>
  <c r="AT246" i="7" s="1"/>
  <c r="AS246" i="7"/>
  <c r="AL231" i="7"/>
  <c r="AN231" i="7" s="1"/>
  <c r="AT231" i="7" s="1"/>
  <c r="AS231" i="7"/>
  <c r="AL223" i="7"/>
  <c r="AN223" i="7" s="1"/>
  <c r="AT223" i="7" s="1"/>
  <c r="AS223" i="7"/>
  <c r="AL215" i="7"/>
  <c r="AN215" i="7" s="1"/>
  <c r="AT215" i="7" s="1"/>
  <c r="AS215" i="7"/>
  <c r="AL207" i="7"/>
  <c r="AN207" i="7" s="1"/>
  <c r="AT207" i="7" s="1"/>
  <c r="AS207" i="7"/>
  <c r="AL200" i="7"/>
  <c r="AN200" i="7" s="1"/>
  <c r="AT200" i="7" s="1"/>
  <c r="AS200" i="7"/>
  <c r="AL192" i="7"/>
  <c r="AN192" i="7" s="1"/>
  <c r="AT192" i="7" s="1"/>
  <c r="AS192" i="7"/>
  <c r="AL186" i="7"/>
  <c r="AN186" i="7" s="1"/>
  <c r="AT186" i="7" s="1"/>
  <c r="AS186" i="7"/>
  <c r="AL178" i="7"/>
  <c r="AN178" i="7" s="1"/>
  <c r="AT178" i="7" s="1"/>
  <c r="AS178" i="7"/>
  <c r="AS4" i="7"/>
  <c r="AS6" i="7"/>
  <c r="AS8" i="7"/>
  <c r="AS10" i="7"/>
  <c r="AS12" i="7"/>
  <c r="AS14" i="7"/>
  <c r="AS16" i="7"/>
  <c r="AS18" i="7"/>
  <c r="AS20" i="7"/>
  <c r="AS22" i="7"/>
  <c r="AS24" i="7"/>
  <c r="AS26" i="7"/>
  <c r="AS29" i="7"/>
  <c r="AS31" i="7"/>
  <c r="AS38" i="7"/>
  <c r="AS45" i="7"/>
  <c r="AS69" i="7"/>
  <c r="AS85" i="7"/>
  <c r="AS101" i="7"/>
  <c r="AS117" i="7"/>
  <c r="AS133" i="7"/>
  <c r="AS149" i="7"/>
  <c r="AS165" i="7"/>
  <c r="AS181" i="7"/>
  <c r="AS213" i="7"/>
  <c r="AS297" i="7"/>
  <c r="AL903" i="7"/>
  <c r="AN903" i="7" s="1"/>
  <c r="AT903" i="7" s="1"/>
  <c r="AS903" i="7"/>
  <c r="AL882" i="7"/>
  <c r="AN882" i="7" s="1"/>
  <c r="AT882" i="7" s="1"/>
  <c r="AS882" i="7"/>
  <c r="AL854" i="7"/>
  <c r="AN854" i="7" s="1"/>
  <c r="AT854" i="7" s="1"/>
  <c r="AS854" i="7"/>
  <c r="AL805" i="7"/>
  <c r="AN805" i="7" s="1"/>
  <c r="AT805" i="7" s="1"/>
  <c r="AS805" i="7"/>
  <c r="AL219" i="7"/>
  <c r="AN219" i="7" s="1"/>
  <c r="AT219" i="7" s="1"/>
  <c r="AS219" i="7"/>
  <c r="AL888" i="7"/>
  <c r="AN888" i="7" s="1"/>
  <c r="AT888" i="7" s="1"/>
  <c r="AS888" i="7"/>
  <c r="AL875" i="7"/>
  <c r="AN875" i="7" s="1"/>
  <c r="AT875" i="7" s="1"/>
  <c r="AS875" i="7"/>
  <c r="AL853" i="7"/>
  <c r="AN853" i="7" s="1"/>
  <c r="AT853" i="7" s="1"/>
  <c r="AS853" i="7"/>
  <c r="AL839" i="7"/>
  <c r="AN839" i="7" s="1"/>
  <c r="AT839" i="7" s="1"/>
  <c r="AS839" i="7"/>
  <c r="AL818" i="7"/>
  <c r="AN818" i="7" s="1"/>
  <c r="AT818" i="7" s="1"/>
  <c r="AS818" i="7"/>
  <c r="AL804" i="7"/>
  <c r="AN804" i="7" s="1"/>
  <c r="AT804" i="7" s="1"/>
  <c r="AS804" i="7"/>
  <c r="AL782" i="7"/>
  <c r="AN782" i="7" s="1"/>
  <c r="AT782" i="7" s="1"/>
  <c r="AS782" i="7"/>
  <c r="AL768" i="7"/>
  <c r="AN768" i="7" s="1"/>
  <c r="AT768" i="7" s="1"/>
  <c r="AS768" i="7"/>
  <c r="AL754" i="7"/>
  <c r="AN754" i="7" s="1"/>
  <c r="AT754" i="7" s="1"/>
  <c r="AS754" i="7"/>
  <c r="AL740" i="7"/>
  <c r="AN740" i="7" s="1"/>
  <c r="AT740" i="7" s="1"/>
  <c r="AS740" i="7"/>
  <c r="AL726" i="7"/>
  <c r="AN726" i="7" s="1"/>
  <c r="AT726" i="7" s="1"/>
  <c r="AS726" i="7"/>
  <c r="AL711" i="7"/>
  <c r="AN711" i="7" s="1"/>
  <c r="AT711" i="7" s="1"/>
  <c r="AS711" i="7"/>
  <c r="AL698" i="7"/>
  <c r="AN698" i="7" s="1"/>
  <c r="AT698" i="7" s="1"/>
  <c r="AS698" i="7"/>
  <c r="AL683" i="7"/>
  <c r="AN683" i="7" s="1"/>
  <c r="AT683" i="7" s="1"/>
  <c r="AS683" i="7"/>
  <c r="AL662" i="7"/>
  <c r="AN662" i="7" s="1"/>
  <c r="AT662" i="7" s="1"/>
  <c r="AS662" i="7"/>
  <c r="AL647" i="7"/>
  <c r="AN647" i="7" s="1"/>
  <c r="AT647" i="7" s="1"/>
  <c r="AS647" i="7"/>
  <c r="AL634" i="7"/>
  <c r="AN634" i="7" s="1"/>
  <c r="AT634" i="7" s="1"/>
  <c r="AS634" i="7"/>
  <c r="AL612" i="7"/>
  <c r="AN612" i="7" s="1"/>
  <c r="AT612" i="7" s="1"/>
  <c r="AS612" i="7"/>
  <c r="AL597" i="7"/>
  <c r="AN597" i="7" s="1"/>
  <c r="AT597" i="7" s="1"/>
  <c r="AS597" i="7"/>
  <c r="AL589" i="7"/>
  <c r="AN589" i="7" s="1"/>
  <c r="AT589" i="7" s="1"/>
  <c r="AS589" i="7"/>
  <c r="AL574" i="7"/>
  <c r="AN574" i="7" s="1"/>
  <c r="AT574" i="7" s="1"/>
  <c r="AS574" i="7"/>
  <c r="AL558" i="7"/>
  <c r="AN558" i="7" s="1"/>
  <c r="AT558" i="7" s="1"/>
  <c r="AS558" i="7"/>
  <c r="AL542" i="7"/>
  <c r="AN542" i="7" s="1"/>
  <c r="AT542" i="7" s="1"/>
  <c r="AS542" i="7"/>
  <c r="AL526" i="7"/>
  <c r="AN526" i="7" s="1"/>
  <c r="AT526" i="7" s="1"/>
  <c r="AS526" i="7"/>
  <c r="AL511" i="7"/>
  <c r="AN511" i="7" s="1"/>
  <c r="AT511" i="7" s="1"/>
  <c r="AS511" i="7"/>
  <c r="AL495" i="7"/>
  <c r="AN495" i="7" s="1"/>
  <c r="AT495" i="7" s="1"/>
  <c r="AS495" i="7"/>
  <c r="AL479" i="7"/>
  <c r="AN479" i="7" s="1"/>
  <c r="AT479" i="7" s="1"/>
  <c r="AS479" i="7"/>
  <c r="AL463" i="7"/>
  <c r="AN463" i="7" s="1"/>
  <c r="AT463" i="7" s="1"/>
  <c r="AS463" i="7"/>
  <c r="AL448" i="7"/>
  <c r="AN448" i="7" s="1"/>
  <c r="AT448" i="7" s="1"/>
  <c r="AS448" i="7"/>
  <c r="AL424" i="7"/>
  <c r="AN424" i="7" s="1"/>
  <c r="AT424" i="7" s="1"/>
  <c r="AS424" i="7"/>
  <c r="AL409" i="7"/>
  <c r="AN409" i="7" s="1"/>
  <c r="AT409" i="7" s="1"/>
  <c r="AS409" i="7"/>
  <c r="AL393" i="7"/>
  <c r="AN393" i="7" s="1"/>
  <c r="AT393" i="7" s="1"/>
  <c r="AS393" i="7"/>
  <c r="AL363" i="7"/>
  <c r="AN363" i="7" s="1"/>
  <c r="AT363" i="7" s="1"/>
  <c r="AS363" i="7"/>
  <c r="AL340" i="7"/>
  <c r="AN340" i="7" s="1"/>
  <c r="AT340" i="7" s="1"/>
  <c r="AS340" i="7"/>
  <c r="AL318" i="7"/>
  <c r="AN318" i="7" s="1"/>
  <c r="AT318" i="7" s="1"/>
  <c r="AS318" i="7"/>
  <c r="AL296" i="7"/>
  <c r="AN296" i="7" s="1"/>
  <c r="AT296" i="7" s="1"/>
  <c r="AS296" i="7"/>
  <c r="AL272" i="7"/>
  <c r="AN272" i="7" s="1"/>
  <c r="AT272" i="7" s="1"/>
  <c r="AS272" i="7"/>
  <c r="AL257" i="7"/>
  <c r="AN257" i="7" s="1"/>
  <c r="AT257" i="7" s="1"/>
  <c r="AS257" i="7"/>
  <c r="AL218" i="7"/>
  <c r="AN218" i="7" s="1"/>
  <c r="AT218" i="7" s="1"/>
  <c r="AS218" i="7"/>
  <c r="AS227" i="7"/>
  <c r="AS440" i="7"/>
  <c r="AL898" i="7"/>
  <c r="AN898" i="7" s="1"/>
  <c r="AT898" i="7" s="1"/>
  <c r="AS898" i="7"/>
  <c r="AL885" i="7"/>
  <c r="AN885" i="7" s="1"/>
  <c r="AT885" i="7" s="1"/>
  <c r="AS885" i="7"/>
  <c r="AL878" i="7"/>
  <c r="AN878" i="7" s="1"/>
  <c r="AT878" i="7" s="1"/>
  <c r="AS878" i="7"/>
  <c r="AL871" i="7"/>
  <c r="AN871" i="7" s="1"/>
  <c r="AT871" i="7" s="1"/>
  <c r="AS871" i="7"/>
  <c r="AL863" i="7"/>
  <c r="AN863" i="7" s="1"/>
  <c r="AT863" i="7" s="1"/>
  <c r="AS863" i="7"/>
  <c r="AL849" i="7"/>
  <c r="AN849" i="7" s="1"/>
  <c r="AT849" i="7" s="1"/>
  <c r="AS849" i="7"/>
  <c r="AL843" i="7"/>
  <c r="AN843" i="7" s="1"/>
  <c r="AT843" i="7" s="1"/>
  <c r="AS843" i="7"/>
  <c r="AL835" i="7"/>
  <c r="AN835" i="7" s="1"/>
  <c r="AT835" i="7" s="1"/>
  <c r="AS835" i="7"/>
  <c r="AL828" i="7"/>
  <c r="AN828" i="7" s="1"/>
  <c r="AT828" i="7" s="1"/>
  <c r="AS828" i="7"/>
  <c r="AL822" i="7"/>
  <c r="AN822" i="7" s="1"/>
  <c r="AT822" i="7" s="1"/>
  <c r="AS822" i="7"/>
  <c r="AL814" i="7"/>
  <c r="AN814" i="7" s="1"/>
  <c r="AT814" i="7" s="1"/>
  <c r="AS814" i="7"/>
  <c r="AL794" i="7"/>
  <c r="AN794" i="7" s="1"/>
  <c r="AT794" i="7" s="1"/>
  <c r="AS794" i="7"/>
  <c r="AL786" i="7"/>
  <c r="AN786" i="7" s="1"/>
  <c r="AT786" i="7" s="1"/>
  <c r="AS786" i="7"/>
  <c r="AL779" i="7"/>
  <c r="AN779" i="7" s="1"/>
  <c r="AT779" i="7" s="1"/>
  <c r="AS779" i="7"/>
  <c r="AL772" i="7"/>
  <c r="AN772" i="7" s="1"/>
  <c r="AT772" i="7" s="1"/>
  <c r="AS772" i="7"/>
  <c r="AL765" i="7"/>
  <c r="AN765" i="7" s="1"/>
  <c r="AT765" i="7" s="1"/>
  <c r="AS765" i="7"/>
  <c r="AL758" i="7"/>
  <c r="AN758" i="7" s="1"/>
  <c r="AT758" i="7" s="1"/>
  <c r="AS758" i="7"/>
  <c r="AL750" i="7"/>
  <c r="AN750" i="7" s="1"/>
  <c r="AT750" i="7" s="1"/>
  <c r="AS750" i="7"/>
  <c r="AL730" i="7"/>
  <c r="AN730" i="7" s="1"/>
  <c r="AT730" i="7" s="1"/>
  <c r="AS730" i="7"/>
  <c r="AL722" i="7"/>
  <c r="AN722" i="7" s="1"/>
  <c r="AT722" i="7" s="1"/>
  <c r="AS722" i="7"/>
  <c r="AL715" i="7"/>
  <c r="AN715" i="7" s="1"/>
  <c r="AT715" i="7" s="1"/>
  <c r="AS715" i="7"/>
  <c r="AL708" i="7"/>
  <c r="AN708" i="7" s="1"/>
  <c r="AT708" i="7" s="1"/>
  <c r="AS708" i="7"/>
  <c r="AL701" i="7"/>
  <c r="AN701" i="7" s="1"/>
  <c r="AT701" i="7" s="1"/>
  <c r="AS701" i="7"/>
  <c r="AL694" i="7"/>
  <c r="AN694" i="7" s="1"/>
  <c r="AT694" i="7" s="1"/>
  <c r="AS694" i="7"/>
  <c r="AL686" i="7"/>
  <c r="AN686" i="7" s="1"/>
  <c r="AT686" i="7" s="1"/>
  <c r="AS686" i="7"/>
  <c r="AL666" i="7"/>
  <c r="AN666" i="7" s="1"/>
  <c r="AT666" i="7" s="1"/>
  <c r="AS666" i="7"/>
  <c r="AL658" i="7"/>
  <c r="AN658" i="7" s="1"/>
  <c r="AT658" i="7" s="1"/>
  <c r="AS658" i="7"/>
  <c r="AL651" i="7"/>
  <c r="AN651" i="7" s="1"/>
  <c r="AT651" i="7" s="1"/>
  <c r="AS651" i="7"/>
  <c r="AL644" i="7"/>
  <c r="AN644" i="7" s="1"/>
  <c r="AT644" i="7" s="1"/>
  <c r="AS644" i="7"/>
  <c r="AL637" i="7"/>
  <c r="AN637" i="7" s="1"/>
  <c r="AT637" i="7" s="1"/>
  <c r="AS637" i="7"/>
  <c r="AL630" i="7"/>
  <c r="AN630" i="7" s="1"/>
  <c r="AT630" i="7" s="1"/>
  <c r="AS630" i="7"/>
  <c r="AL622" i="7"/>
  <c r="AN622" i="7" s="1"/>
  <c r="AT622" i="7" s="1"/>
  <c r="AS622" i="7"/>
  <c r="AL608" i="7"/>
  <c r="AN608" i="7" s="1"/>
  <c r="AT608" i="7" s="1"/>
  <c r="AS608" i="7"/>
  <c r="AL601" i="7"/>
  <c r="AN601" i="7" s="1"/>
  <c r="AT601" i="7" s="1"/>
  <c r="AS601" i="7"/>
  <c r="AL593" i="7"/>
  <c r="AN593" i="7" s="1"/>
  <c r="AT593" i="7" s="1"/>
  <c r="AS593" i="7"/>
  <c r="AL585" i="7"/>
  <c r="AN585" i="7" s="1"/>
  <c r="AT585" i="7" s="1"/>
  <c r="AS585" i="7"/>
  <c r="AL578" i="7"/>
  <c r="AN578" i="7" s="1"/>
  <c r="AT578" i="7" s="1"/>
  <c r="AS578" i="7"/>
  <c r="AL570" i="7"/>
  <c r="AN570" i="7" s="1"/>
  <c r="AT570" i="7" s="1"/>
  <c r="AS570" i="7"/>
  <c r="AL562" i="7"/>
  <c r="AN562" i="7" s="1"/>
  <c r="AT562" i="7" s="1"/>
  <c r="AS562" i="7"/>
  <c r="AL554" i="7"/>
  <c r="AN554" i="7" s="1"/>
  <c r="AT554" i="7" s="1"/>
  <c r="AS554" i="7"/>
  <c r="AL546" i="7"/>
  <c r="AN546" i="7" s="1"/>
  <c r="AT546" i="7" s="1"/>
  <c r="AS546" i="7"/>
  <c r="AL538" i="7"/>
  <c r="AN538" i="7" s="1"/>
  <c r="AT538" i="7" s="1"/>
  <c r="AS538" i="7"/>
  <c r="AL530" i="7"/>
  <c r="AN530" i="7" s="1"/>
  <c r="AT530" i="7" s="1"/>
  <c r="AS530" i="7"/>
  <c r="AL522" i="7"/>
  <c r="AN522" i="7" s="1"/>
  <c r="AT522" i="7" s="1"/>
  <c r="AS522" i="7"/>
  <c r="AL515" i="7"/>
  <c r="AN515" i="7" s="1"/>
  <c r="AT515" i="7" s="1"/>
  <c r="AS515" i="7"/>
  <c r="AL507" i="7"/>
  <c r="AN507" i="7" s="1"/>
  <c r="AT507" i="7" s="1"/>
  <c r="AS507" i="7"/>
  <c r="AL491" i="7"/>
  <c r="AN491" i="7" s="1"/>
  <c r="AT491" i="7" s="1"/>
  <c r="AS491" i="7"/>
  <c r="AL483" i="7"/>
  <c r="AN483" i="7" s="1"/>
  <c r="AT483" i="7" s="1"/>
  <c r="AS483" i="7"/>
  <c r="AL475" i="7"/>
  <c r="AN475" i="7" s="1"/>
  <c r="AT475" i="7" s="1"/>
  <c r="AS475" i="7"/>
  <c r="AL467" i="7"/>
  <c r="AN467" i="7" s="1"/>
  <c r="AT467" i="7" s="1"/>
  <c r="AS467" i="7"/>
  <c r="AL460" i="7"/>
  <c r="AN460" i="7" s="1"/>
  <c r="AT460" i="7" s="1"/>
  <c r="AS460" i="7"/>
  <c r="AL452" i="7"/>
  <c r="AN452" i="7" s="1"/>
  <c r="AT452" i="7" s="1"/>
  <c r="AS452" i="7"/>
  <c r="AL444" i="7"/>
  <c r="AN444" i="7" s="1"/>
  <c r="AT444" i="7" s="1"/>
  <c r="AS444" i="7"/>
  <c r="AL436" i="7"/>
  <c r="AN436" i="7" s="1"/>
  <c r="AT436" i="7" s="1"/>
  <c r="AS436" i="7"/>
  <c r="AL428" i="7"/>
  <c r="AN428" i="7" s="1"/>
  <c r="AT428" i="7" s="1"/>
  <c r="AS428" i="7"/>
  <c r="AL421" i="7"/>
  <c r="AN421" i="7" s="1"/>
  <c r="AT421" i="7" s="1"/>
  <c r="AS421" i="7"/>
  <c r="AL413" i="7"/>
  <c r="AN413" i="7" s="1"/>
  <c r="AT413" i="7" s="1"/>
  <c r="AS413" i="7"/>
  <c r="AL405" i="7"/>
  <c r="AN405" i="7" s="1"/>
  <c r="AT405" i="7" s="1"/>
  <c r="AS405" i="7"/>
  <c r="AL397" i="7"/>
  <c r="AN397" i="7" s="1"/>
  <c r="AT397" i="7" s="1"/>
  <c r="AS397" i="7"/>
  <c r="AL389" i="7"/>
  <c r="AN389" i="7" s="1"/>
  <c r="AT389" i="7" s="1"/>
  <c r="AS389" i="7"/>
  <c r="AL381" i="7"/>
  <c r="AN381" i="7" s="1"/>
  <c r="AT381" i="7" s="1"/>
  <c r="AS381" i="7"/>
  <c r="AL373" i="7"/>
  <c r="AN373" i="7" s="1"/>
  <c r="AT373" i="7" s="1"/>
  <c r="AS373" i="7"/>
  <c r="AL367" i="7"/>
  <c r="AN367" i="7" s="1"/>
  <c r="AT367" i="7" s="1"/>
  <c r="AS367" i="7"/>
  <c r="AL359" i="7"/>
  <c r="AN359" i="7" s="1"/>
  <c r="AT359" i="7" s="1"/>
  <c r="AS359" i="7"/>
  <c r="AL351" i="7"/>
  <c r="AN351" i="7" s="1"/>
  <c r="AT351" i="7" s="1"/>
  <c r="AS351" i="7"/>
  <c r="AL344" i="7"/>
  <c r="AN344" i="7" s="1"/>
  <c r="AT344" i="7" s="1"/>
  <c r="AS344" i="7"/>
  <c r="AL336" i="7"/>
  <c r="AN336" i="7" s="1"/>
  <c r="AT336" i="7" s="1"/>
  <c r="AS336" i="7"/>
  <c r="AL328" i="7"/>
  <c r="AN328" i="7" s="1"/>
  <c r="AT328" i="7" s="1"/>
  <c r="AS328" i="7"/>
  <c r="AL321" i="7"/>
  <c r="AN321" i="7" s="1"/>
  <c r="AT321" i="7" s="1"/>
  <c r="AS321" i="7"/>
  <c r="AL314" i="7"/>
  <c r="AN314" i="7" s="1"/>
  <c r="AT314" i="7" s="1"/>
  <c r="AS314" i="7"/>
  <c r="AL306" i="7"/>
  <c r="AN306" i="7" s="1"/>
  <c r="AT306" i="7" s="1"/>
  <c r="AS306" i="7"/>
  <c r="AL292" i="7"/>
  <c r="AN292" i="7" s="1"/>
  <c r="AT292" i="7" s="1"/>
  <c r="AS292" i="7"/>
  <c r="AL284" i="7"/>
  <c r="AN284" i="7" s="1"/>
  <c r="AT284" i="7" s="1"/>
  <c r="AS284" i="7"/>
  <c r="AL276" i="7"/>
  <c r="AN276" i="7" s="1"/>
  <c r="AT276" i="7" s="1"/>
  <c r="AS276" i="7"/>
  <c r="AL253" i="7"/>
  <c r="AN253" i="7" s="1"/>
  <c r="AT253" i="7" s="1"/>
  <c r="AS253" i="7"/>
  <c r="AL238" i="7"/>
  <c r="AN238" i="7" s="1"/>
  <c r="AT238" i="7" s="1"/>
  <c r="AS238" i="7"/>
  <c r="AL230" i="7"/>
  <c r="AN230" i="7" s="1"/>
  <c r="AT230" i="7" s="1"/>
  <c r="AS230" i="7"/>
  <c r="AL222" i="7"/>
  <c r="AN222" i="7" s="1"/>
  <c r="AT222" i="7" s="1"/>
  <c r="AS222" i="7"/>
  <c r="AL214" i="7"/>
  <c r="AN214" i="7" s="1"/>
  <c r="AT214" i="7" s="1"/>
  <c r="AS214" i="7"/>
  <c r="AL199" i="7"/>
  <c r="AN199" i="7" s="1"/>
  <c r="AT199" i="7" s="1"/>
  <c r="AS199" i="7"/>
  <c r="AL170" i="7"/>
  <c r="AN170" i="7" s="1"/>
  <c r="AT170" i="7" s="1"/>
  <c r="AS170" i="7"/>
  <c r="AL162" i="7"/>
  <c r="AN162" i="7" s="1"/>
  <c r="AT162" i="7" s="1"/>
  <c r="AS162" i="7"/>
  <c r="AL154" i="7"/>
  <c r="AN154" i="7" s="1"/>
  <c r="AT154" i="7" s="1"/>
  <c r="AS154" i="7"/>
  <c r="AL146" i="7"/>
  <c r="AN146" i="7" s="1"/>
  <c r="AT146" i="7" s="1"/>
  <c r="AS146" i="7"/>
  <c r="AL138" i="7"/>
  <c r="AN138" i="7" s="1"/>
  <c r="AT138" i="7" s="1"/>
  <c r="AS138" i="7"/>
  <c r="AL130" i="7"/>
  <c r="AN130" i="7" s="1"/>
  <c r="AT130" i="7" s="1"/>
  <c r="AS130" i="7"/>
  <c r="AL122" i="7"/>
  <c r="AN122" i="7" s="1"/>
  <c r="AT122" i="7" s="1"/>
  <c r="AS122" i="7"/>
  <c r="AL114" i="7"/>
  <c r="AN114" i="7" s="1"/>
  <c r="AT114" i="7" s="1"/>
  <c r="AS114" i="7"/>
  <c r="AL106" i="7"/>
  <c r="AN106" i="7" s="1"/>
  <c r="AT106" i="7" s="1"/>
  <c r="AS106" i="7"/>
  <c r="AL98" i="7"/>
  <c r="AN98" i="7" s="1"/>
  <c r="AT98" i="7" s="1"/>
  <c r="AS98" i="7"/>
  <c r="AL90" i="7"/>
  <c r="AN90" i="7" s="1"/>
  <c r="AT90" i="7" s="1"/>
  <c r="AS90" i="7"/>
  <c r="AL82" i="7"/>
  <c r="AN82" i="7" s="1"/>
  <c r="AT82" i="7" s="1"/>
  <c r="AS82" i="7"/>
  <c r="AL74" i="7"/>
  <c r="AN74" i="7" s="1"/>
  <c r="AT74" i="7" s="1"/>
  <c r="AS74" i="7"/>
  <c r="AL66" i="7"/>
  <c r="AN66" i="7" s="1"/>
  <c r="AT66" i="7" s="1"/>
  <c r="AS66" i="7"/>
  <c r="AT4" i="7"/>
  <c r="AS36" i="7"/>
  <c r="AS48" i="7"/>
  <c r="AS63" i="7"/>
  <c r="AS79" i="7"/>
  <c r="AS95" i="7"/>
  <c r="AS111" i="7"/>
  <c r="AS127" i="7"/>
  <c r="AS143" i="7"/>
  <c r="AS159" i="7"/>
  <c r="AS175" i="7"/>
  <c r="AS259" i="7"/>
  <c r="AS294" i="7"/>
  <c r="AS670" i="7"/>
  <c r="AL289" i="7"/>
  <c r="AN289" i="7" s="1"/>
  <c r="AT289" i="7" s="1"/>
  <c r="AS289" i="7"/>
  <c r="AL281" i="7"/>
  <c r="AN281" i="7" s="1"/>
  <c r="AT281" i="7" s="1"/>
  <c r="AS281" i="7"/>
  <c r="AL273" i="7"/>
  <c r="AN273" i="7" s="1"/>
  <c r="AT273" i="7" s="1"/>
  <c r="AS273" i="7"/>
  <c r="AL266" i="7"/>
  <c r="AN266" i="7" s="1"/>
  <c r="AT266" i="7" s="1"/>
  <c r="AS266" i="7"/>
  <c r="AL258" i="7"/>
  <c r="AN258" i="7" s="1"/>
  <c r="AT258" i="7" s="1"/>
  <c r="AS258" i="7"/>
  <c r="AL250" i="7"/>
  <c r="AN250" i="7" s="1"/>
  <c r="AT250" i="7" s="1"/>
  <c r="AS250" i="7"/>
  <c r="AL242" i="7"/>
  <c r="AN242" i="7" s="1"/>
  <c r="AT242" i="7" s="1"/>
  <c r="AS242" i="7"/>
  <c r="AL235" i="7"/>
  <c r="AN235" i="7" s="1"/>
  <c r="AT235" i="7" s="1"/>
  <c r="AS235" i="7"/>
  <c r="AL417" i="7"/>
  <c r="AN417" i="7" s="1"/>
  <c r="AT417" i="7" s="1"/>
  <c r="AS417" i="7"/>
  <c r="AL377" i="7"/>
  <c r="AN377" i="7" s="1"/>
  <c r="AT377" i="7" s="1"/>
  <c r="AS377" i="7"/>
  <c r="AL355" i="7"/>
  <c r="AN355" i="7" s="1"/>
  <c r="AT355" i="7" s="1"/>
  <c r="AS355" i="7"/>
  <c r="AL332" i="7"/>
  <c r="AN332" i="7" s="1"/>
  <c r="AT332" i="7" s="1"/>
  <c r="AS332" i="7"/>
  <c r="AL310" i="7"/>
  <c r="AN310" i="7" s="1"/>
  <c r="AT310" i="7" s="1"/>
  <c r="AS310" i="7"/>
  <c r="AL288" i="7"/>
  <c r="AN288" i="7" s="1"/>
  <c r="AT288" i="7" s="1"/>
  <c r="AS288" i="7"/>
  <c r="AL265" i="7"/>
  <c r="AN265" i="7" s="1"/>
  <c r="AT265" i="7" s="1"/>
  <c r="AS265" i="7"/>
  <c r="AL241" i="7"/>
  <c r="AN241" i="7" s="1"/>
  <c r="AT241" i="7" s="1"/>
  <c r="AS241" i="7"/>
  <c r="AL234" i="7"/>
  <c r="AN234" i="7" s="1"/>
  <c r="AT234" i="7" s="1"/>
  <c r="AS234" i="7"/>
  <c r="AL210" i="7"/>
  <c r="AN210" i="7" s="1"/>
  <c r="AT210" i="7" s="1"/>
  <c r="AS210" i="7"/>
  <c r="AL195" i="7"/>
  <c r="AN195" i="7" s="1"/>
  <c r="AT195" i="7" s="1"/>
  <c r="AS195" i="7"/>
  <c r="AL166" i="7"/>
  <c r="AN166" i="7" s="1"/>
  <c r="AT166" i="7" s="1"/>
  <c r="AS166" i="7"/>
  <c r="AL134" i="7"/>
  <c r="AN134" i="7" s="1"/>
  <c r="AT134" i="7" s="1"/>
  <c r="AS134" i="7"/>
  <c r="AL62" i="7"/>
  <c r="AN62" i="7" s="1"/>
  <c r="AT62" i="7" s="1"/>
  <c r="AS62" i="7"/>
  <c r="AL897" i="7"/>
  <c r="AN897" i="7" s="1"/>
  <c r="AT897" i="7" s="1"/>
  <c r="AS897" i="7"/>
  <c r="AL891" i="7"/>
  <c r="AN891" i="7" s="1"/>
  <c r="AT891" i="7" s="1"/>
  <c r="AS891" i="7"/>
  <c r="AL884" i="7"/>
  <c r="AN884" i="7" s="1"/>
  <c r="AT884" i="7" s="1"/>
  <c r="AS884" i="7"/>
  <c r="AL877" i="7"/>
  <c r="AN877" i="7" s="1"/>
  <c r="AT877" i="7" s="1"/>
  <c r="AS877" i="7"/>
  <c r="AL870" i="7"/>
  <c r="AN870" i="7" s="1"/>
  <c r="AT870" i="7" s="1"/>
  <c r="AS870" i="7"/>
  <c r="AL862" i="7"/>
  <c r="AN862" i="7" s="1"/>
  <c r="AT862" i="7" s="1"/>
  <c r="AS862" i="7"/>
  <c r="AL848" i="7"/>
  <c r="AN848" i="7" s="1"/>
  <c r="AT848" i="7" s="1"/>
  <c r="AS848" i="7"/>
  <c r="AL842" i="7"/>
  <c r="AN842" i="7" s="1"/>
  <c r="AT842" i="7" s="1"/>
  <c r="AS842" i="7"/>
  <c r="AL834" i="7"/>
  <c r="AN834" i="7" s="1"/>
  <c r="AT834" i="7" s="1"/>
  <c r="AS834" i="7"/>
  <c r="AL827" i="7"/>
  <c r="AN827" i="7" s="1"/>
  <c r="AT827" i="7" s="1"/>
  <c r="AS827" i="7"/>
  <c r="AL821" i="7"/>
  <c r="AN821" i="7" s="1"/>
  <c r="AT821" i="7" s="1"/>
  <c r="AS821" i="7"/>
  <c r="AL813" i="7"/>
  <c r="AN813" i="7" s="1"/>
  <c r="AT813" i="7" s="1"/>
  <c r="AS813" i="7"/>
  <c r="AL793" i="7"/>
  <c r="AN793" i="7" s="1"/>
  <c r="AT793" i="7" s="1"/>
  <c r="AS793" i="7"/>
  <c r="AL785" i="7"/>
  <c r="AN785" i="7" s="1"/>
  <c r="AT785" i="7" s="1"/>
  <c r="AS785" i="7"/>
  <c r="AL778" i="7"/>
  <c r="AN778" i="7" s="1"/>
  <c r="AT778" i="7" s="1"/>
  <c r="AS778" i="7"/>
  <c r="AL771" i="7"/>
  <c r="AN771" i="7" s="1"/>
  <c r="AT771" i="7" s="1"/>
  <c r="AS771" i="7"/>
  <c r="AL764" i="7"/>
  <c r="AN764" i="7" s="1"/>
  <c r="AT764" i="7" s="1"/>
  <c r="AS764" i="7"/>
  <c r="AL757" i="7"/>
  <c r="AN757" i="7" s="1"/>
  <c r="AT757" i="7" s="1"/>
  <c r="AS757" i="7"/>
  <c r="AL749" i="7"/>
  <c r="AN749" i="7" s="1"/>
  <c r="AT749" i="7" s="1"/>
  <c r="AS749" i="7"/>
  <c r="AL729" i="7"/>
  <c r="AN729" i="7" s="1"/>
  <c r="AT729" i="7" s="1"/>
  <c r="AS729" i="7"/>
  <c r="AL721" i="7"/>
  <c r="AN721" i="7" s="1"/>
  <c r="AT721" i="7" s="1"/>
  <c r="AS721" i="7"/>
  <c r="AL714" i="7"/>
  <c r="AN714" i="7" s="1"/>
  <c r="AT714" i="7" s="1"/>
  <c r="AS714" i="7"/>
  <c r="AL707" i="7"/>
  <c r="AN707" i="7" s="1"/>
  <c r="AT707" i="7" s="1"/>
  <c r="AS707" i="7"/>
  <c r="AL700" i="7"/>
  <c r="AN700" i="7" s="1"/>
  <c r="AT700" i="7" s="1"/>
  <c r="AS700" i="7"/>
  <c r="AL693" i="7"/>
  <c r="AN693" i="7" s="1"/>
  <c r="AT693" i="7" s="1"/>
  <c r="AS693" i="7"/>
  <c r="AL685" i="7"/>
  <c r="AN685" i="7" s="1"/>
  <c r="AT685" i="7" s="1"/>
  <c r="AS685" i="7"/>
  <c r="AL665" i="7"/>
  <c r="AN665" i="7" s="1"/>
  <c r="AT665" i="7" s="1"/>
  <c r="AS665" i="7"/>
  <c r="AL657" i="7"/>
  <c r="AN657" i="7" s="1"/>
  <c r="AT657" i="7" s="1"/>
  <c r="AS657" i="7"/>
  <c r="AL650" i="7"/>
  <c r="AN650" i="7" s="1"/>
  <c r="AT650" i="7" s="1"/>
  <c r="AS650" i="7"/>
  <c r="AL643" i="7"/>
  <c r="AN643" i="7" s="1"/>
  <c r="AT643" i="7" s="1"/>
  <c r="AS643" i="7"/>
  <c r="AL636" i="7"/>
  <c r="AN636" i="7" s="1"/>
  <c r="AT636" i="7" s="1"/>
  <c r="AS636" i="7"/>
  <c r="AL629" i="7"/>
  <c r="AN629" i="7" s="1"/>
  <c r="AT629" i="7" s="1"/>
  <c r="AS629" i="7"/>
  <c r="AL621" i="7"/>
  <c r="AN621" i="7" s="1"/>
  <c r="AT621" i="7" s="1"/>
  <c r="AS621" i="7"/>
  <c r="AL607" i="7"/>
  <c r="AN607" i="7" s="1"/>
  <c r="AT607" i="7" s="1"/>
  <c r="AS607" i="7"/>
  <c r="AL600" i="7"/>
  <c r="AN600" i="7" s="1"/>
  <c r="AT600" i="7" s="1"/>
  <c r="AS600" i="7"/>
  <c r="AL592" i="7"/>
  <c r="AN592" i="7" s="1"/>
  <c r="AT592" i="7" s="1"/>
  <c r="AS592" i="7"/>
  <c r="AL584" i="7"/>
  <c r="AN584" i="7" s="1"/>
  <c r="AT584" i="7" s="1"/>
  <c r="AS584" i="7"/>
  <c r="AL577" i="7"/>
  <c r="AN577" i="7" s="1"/>
  <c r="AT577" i="7" s="1"/>
  <c r="AS577" i="7"/>
  <c r="AL569" i="7"/>
  <c r="AN569" i="7" s="1"/>
  <c r="AT569" i="7" s="1"/>
  <c r="AS569" i="7"/>
  <c r="AL561" i="7"/>
  <c r="AN561" i="7" s="1"/>
  <c r="AT561" i="7" s="1"/>
  <c r="AS561" i="7"/>
  <c r="AL545" i="7"/>
  <c r="AN545" i="7" s="1"/>
  <c r="AT545" i="7" s="1"/>
  <c r="AS545" i="7"/>
  <c r="AL537" i="7"/>
  <c r="AN537" i="7" s="1"/>
  <c r="AT537" i="7" s="1"/>
  <c r="AS537" i="7"/>
  <c r="AL529" i="7"/>
  <c r="AN529" i="7" s="1"/>
  <c r="AT529" i="7" s="1"/>
  <c r="AS529" i="7"/>
  <c r="AL521" i="7"/>
  <c r="AN521" i="7" s="1"/>
  <c r="AT521" i="7" s="1"/>
  <c r="AS521" i="7"/>
  <c r="AL514" i="7"/>
  <c r="AN514" i="7" s="1"/>
  <c r="AT514" i="7" s="1"/>
  <c r="AS514" i="7"/>
  <c r="AL506" i="7"/>
  <c r="AN506" i="7" s="1"/>
  <c r="AT506" i="7" s="1"/>
  <c r="AS506" i="7"/>
  <c r="AL498" i="7"/>
  <c r="AN498" i="7" s="1"/>
  <c r="AT498" i="7" s="1"/>
  <c r="AS498" i="7"/>
  <c r="AL490" i="7"/>
  <c r="AN490" i="7" s="1"/>
  <c r="AT490" i="7" s="1"/>
  <c r="AS490" i="7"/>
  <c r="AL482" i="7"/>
  <c r="AN482" i="7" s="1"/>
  <c r="AT482" i="7" s="1"/>
  <c r="AS482" i="7"/>
  <c r="AL474" i="7"/>
  <c r="AN474" i="7" s="1"/>
  <c r="AT474" i="7" s="1"/>
  <c r="AS474" i="7"/>
  <c r="AL466" i="7"/>
  <c r="AN466" i="7" s="1"/>
  <c r="AT466" i="7" s="1"/>
  <c r="AS466" i="7"/>
  <c r="AL459" i="7"/>
  <c r="AN459" i="7" s="1"/>
  <c r="AT459" i="7" s="1"/>
  <c r="AS459" i="7"/>
  <c r="AL451" i="7"/>
  <c r="AN451" i="7" s="1"/>
  <c r="AT451" i="7" s="1"/>
  <c r="AS451" i="7"/>
  <c r="AL435" i="7"/>
  <c r="AN435" i="7" s="1"/>
  <c r="AT435" i="7" s="1"/>
  <c r="AS435" i="7"/>
  <c r="AL427" i="7"/>
  <c r="AN427" i="7" s="1"/>
  <c r="AT427" i="7" s="1"/>
  <c r="AS427" i="7"/>
  <c r="AL420" i="7"/>
  <c r="AN420" i="7" s="1"/>
  <c r="AT420" i="7" s="1"/>
  <c r="AS420" i="7"/>
  <c r="AL412" i="7"/>
  <c r="AN412" i="7" s="1"/>
  <c r="AT412" i="7" s="1"/>
  <c r="AS412" i="7"/>
  <c r="AL404" i="7"/>
  <c r="AN404" i="7" s="1"/>
  <c r="AT404" i="7" s="1"/>
  <c r="AS404" i="7"/>
  <c r="AL396" i="7"/>
  <c r="AN396" i="7" s="1"/>
  <c r="AT396" i="7" s="1"/>
  <c r="AS396" i="7"/>
  <c r="AL388" i="7"/>
  <c r="AN388" i="7" s="1"/>
  <c r="AT388" i="7" s="1"/>
  <c r="AS388" i="7"/>
  <c r="AL380" i="7"/>
  <c r="AN380" i="7" s="1"/>
  <c r="AT380" i="7" s="1"/>
  <c r="AS380" i="7"/>
  <c r="AL366" i="7"/>
  <c r="AN366" i="7" s="1"/>
  <c r="AT366" i="7" s="1"/>
  <c r="AS366" i="7"/>
  <c r="AL343" i="7"/>
  <c r="AN343" i="7" s="1"/>
  <c r="AT343" i="7" s="1"/>
  <c r="AS343" i="7"/>
  <c r="AL335" i="7"/>
  <c r="AN335" i="7" s="1"/>
  <c r="AT335" i="7" s="1"/>
  <c r="AS335" i="7"/>
  <c r="AL327" i="7"/>
  <c r="AN327" i="7" s="1"/>
  <c r="AT327" i="7" s="1"/>
  <c r="AS327" i="7"/>
  <c r="AL313" i="7"/>
  <c r="AN313" i="7" s="1"/>
  <c r="AT313" i="7" s="1"/>
  <c r="AS313" i="7"/>
  <c r="AL305" i="7"/>
  <c r="AN305" i="7" s="1"/>
  <c r="AT305" i="7" s="1"/>
  <c r="AS305" i="7"/>
  <c r="AL299" i="7"/>
  <c r="AN299" i="7" s="1"/>
  <c r="AT299" i="7" s="1"/>
  <c r="AS299" i="7"/>
  <c r="AL291" i="7"/>
  <c r="AN291" i="7" s="1"/>
  <c r="AT291" i="7" s="1"/>
  <c r="AS291" i="7"/>
  <c r="AL283" i="7"/>
  <c r="AN283" i="7" s="1"/>
  <c r="AT283" i="7" s="1"/>
  <c r="AS283" i="7"/>
  <c r="AL275" i="7"/>
  <c r="AN275" i="7" s="1"/>
  <c r="AT275" i="7" s="1"/>
  <c r="AS275" i="7"/>
  <c r="AL260" i="7"/>
  <c r="AN260" i="7" s="1"/>
  <c r="AT260" i="7" s="1"/>
  <c r="AS260" i="7"/>
  <c r="AL252" i="7"/>
  <c r="AN252" i="7" s="1"/>
  <c r="AT252" i="7" s="1"/>
  <c r="AS252" i="7"/>
  <c r="AL244" i="7"/>
  <c r="AN244" i="7" s="1"/>
  <c r="AT244" i="7" s="1"/>
  <c r="AS244" i="7"/>
  <c r="AL237" i="7"/>
  <c r="AN237" i="7" s="1"/>
  <c r="AT237" i="7" s="1"/>
  <c r="AS237" i="7"/>
  <c r="AL221" i="7"/>
  <c r="AN221" i="7" s="1"/>
  <c r="AT221" i="7" s="1"/>
  <c r="AS221" i="7"/>
  <c r="AL206" i="7"/>
  <c r="AN206" i="7" s="1"/>
  <c r="AT206" i="7" s="1"/>
  <c r="AS206" i="7"/>
  <c r="AL198" i="7"/>
  <c r="AN198" i="7" s="1"/>
  <c r="AT198" i="7" s="1"/>
  <c r="AS198" i="7"/>
  <c r="AL191" i="7"/>
  <c r="AN191" i="7" s="1"/>
  <c r="AT191" i="7" s="1"/>
  <c r="AS191" i="7"/>
  <c r="AL184" i="7"/>
  <c r="AN184" i="7" s="1"/>
  <c r="AT184" i="7" s="1"/>
  <c r="AS184" i="7"/>
  <c r="AL176" i="7"/>
  <c r="AN176" i="7" s="1"/>
  <c r="AT176" i="7" s="1"/>
  <c r="AS176" i="7"/>
  <c r="AS34" i="7"/>
  <c r="AS43" i="7"/>
  <c r="AS51" i="7"/>
  <c r="AS73" i="7"/>
  <c r="AS89" i="7"/>
  <c r="AS105" i="7"/>
  <c r="AS121" i="7"/>
  <c r="AS137" i="7"/>
  <c r="AS153" i="7"/>
  <c r="AS169" i="7"/>
  <c r="AS185" i="7"/>
  <c r="AS229" i="7"/>
  <c r="AL890" i="7"/>
  <c r="AN890" i="7" s="1"/>
  <c r="AT890" i="7" s="1"/>
  <c r="AS890" i="7"/>
  <c r="AL883" i="7"/>
  <c r="AN883" i="7" s="1"/>
  <c r="AT883" i="7" s="1"/>
  <c r="AS883" i="7"/>
  <c r="AL869" i="7"/>
  <c r="AN869" i="7" s="1"/>
  <c r="AT869" i="7" s="1"/>
  <c r="AS869" i="7"/>
  <c r="AL861" i="7"/>
  <c r="AN861" i="7" s="1"/>
  <c r="AT861" i="7" s="1"/>
  <c r="AS861" i="7"/>
  <c r="AL855" i="7"/>
  <c r="AN855" i="7" s="1"/>
  <c r="AT855" i="7" s="1"/>
  <c r="AS855" i="7"/>
  <c r="AL841" i="7"/>
  <c r="AN841" i="7" s="1"/>
  <c r="AT841" i="7" s="1"/>
  <c r="AS841" i="7"/>
  <c r="AL833" i="7"/>
  <c r="AN833" i="7" s="1"/>
  <c r="AT833" i="7" s="1"/>
  <c r="AS833" i="7"/>
  <c r="AL826" i="7"/>
  <c r="AN826" i="7" s="1"/>
  <c r="AT826" i="7" s="1"/>
  <c r="AS826" i="7"/>
  <c r="AL820" i="7"/>
  <c r="AN820" i="7" s="1"/>
  <c r="AT820" i="7" s="1"/>
  <c r="AS820" i="7"/>
  <c r="AL806" i="7"/>
  <c r="AN806" i="7" s="1"/>
  <c r="AT806" i="7" s="1"/>
  <c r="AS806" i="7"/>
  <c r="AL799" i="7"/>
  <c r="AN799" i="7" s="1"/>
  <c r="AT799" i="7" s="1"/>
  <c r="AS799" i="7"/>
  <c r="AL792" i="7"/>
  <c r="AN792" i="7" s="1"/>
  <c r="AT792" i="7" s="1"/>
  <c r="AS792" i="7"/>
  <c r="AL784" i="7"/>
  <c r="AN784" i="7" s="1"/>
  <c r="AT784" i="7" s="1"/>
  <c r="AS784" i="7"/>
  <c r="AL777" i="7"/>
  <c r="AN777" i="7" s="1"/>
  <c r="AT777" i="7" s="1"/>
  <c r="AS777" i="7"/>
  <c r="AL770" i="7"/>
  <c r="AN770" i="7" s="1"/>
  <c r="AT770" i="7" s="1"/>
  <c r="AS770" i="7"/>
  <c r="AL756" i="7"/>
  <c r="AN756" i="7" s="1"/>
  <c r="AT756" i="7" s="1"/>
  <c r="AS756" i="7"/>
  <c r="AL742" i="7"/>
  <c r="AN742" i="7" s="1"/>
  <c r="AT742" i="7" s="1"/>
  <c r="AS742" i="7"/>
  <c r="AL735" i="7"/>
  <c r="AN735" i="7" s="1"/>
  <c r="AT735" i="7" s="1"/>
  <c r="AS735" i="7"/>
  <c r="AL728" i="7"/>
  <c r="AN728" i="7" s="1"/>
  <c r="AT728" i="7" s="1"/>
  <c r="AS728" i="7"/>
  <c r="AL720" i="7"/>
  <c r="AN720" i="7" s="1"/>
  <c r="AT720" i="7" s="1"/>
  <c r="AS720" i="7"/>
  <c r="AL713" i="7"/>
  <c r="AN713" i="7" s="1"/>
  <c r="AT713" i="7" s="1"/>
  <c r="AS713" i="7"/>
  <c r="AL706" i="7"/>
  <c r="AN706" i="7" s="1"/>
  <c r="AT706" i="7" s="1"/>
  <c r="AS706" i="7"/>
  <c r="AL692" i="7"/>
  <c r="AN692" i="7" s="1"/>
  <c r="AT692" i="7" s="1"/>
  <c r="AS692" i="7"/>
  <c r="AL678" i="7"/>
  <c r="AN678" i="7" s="1"/>
  <c r="AT678" i="7" s="1"/>
  <c r="AS678" i="7"/>
  <c r="AL671" i="7"/>
  <c r="AN671" i="7" s="1"/>
  <c r="AT671" i="7" s="1"/>
  <c r="AS671" i="7"/>
  <c r="AL664" i="7"/>
  <c r="AN664" i="7" s="1"/>
  <c r="AT664" i="7" s="1"/>
  <c r="AS664" i="7"/>
  <c r="AL656" i="7"/>
  <c r="AN656" i="7" s="1"/>
  <c r="AT656" i="7" s="1"/>
  <c r="AS656" i="7"/>
  <c r="AL649" i="7"/>
  <c r="AN649" i="7" s="1"/>
  <c r="AT649" i="7" s="1"/>
  <c r="AS649" i="7"/>
  <c r="AL642" i="7"/>
  <c r="AN642" i="7" s="1"/>
  <c r="AT642" i="7" s="1"/>
  <c r="AS642" i="7"/>
  <c r="AL628" i="7"/>
  <c r="AN628" i="7" s="1"/>
  <c r="AT628" i="7" s="1"/>
  <c r="AS628" i="7"/>
  <c r="AL614" i="7"/>
  <c r="AN614" i="7" s="1"/>
  <c r="AT614" i="7" s="1"/>
  <c r="AS614" i="7"/>
  <c r="AL599" i="7"/>
  <c r="AN599" i="7" s="1"/>
  <c r="AT599" i="7" s="1"/>
  <c r="AS599" i="7"/>
  <c r="AL591" i="7"/>
  <c r="AN591" i="7" s="1"/>
  <c r="AT591" i="7" s="1"/>
  <c r="AS591" i="7"/>
  <c r="AL576" i="7"/>
  <c r="AN576" i="7" s="1"/>
  <c r="AT576" i="7" s="1"/>
  <c r="AS576" i="7"/>
  <c r="AL568" i="7"/>
  <c r="AN568" i="7" s="1"/>
  <c r="AT568" i="7" s="1"/>
  <c r="AS568" i="7"/>
  <c r="AL560" i="7"/>
  <c r="AN560" i="7" s="1"/>
  <c r="AT560" i="7" s="1"/>
  <c r="AS560" i="7"/>
  <c r="AL552" i="7"/>
  <c r="AS552" i="7"/>
  <c r="AL544" i="7"/>
  <c r="AN544" i="7" s="1"/>
  <c r="AT544" i="7" s="1"/>
  <c r="AS544" i="7"/>
  <c r="AL536" i="7"/>
  <c r="AN536" i="7" s="1"/>
  <c r="AT536" i="7" s="1"/>
  <c r="AS536" i="7"/>
  <c r="AL528" i="7"/>
  <c r="AN528" i="7" s="1"/>
  <c r="AT528" i="7" s="1"/>
  <c r="AS528" i="7"/>
  <c r="AL520" i="7"/>
  <c r="AN520" i="7" s="1"/>
  <c r="AT520" i="7" s="1"/>
  <c r="AS520" i="7"/>
  <c r="AL513" i="7"/>
  <c r="AN513" i="7" s="1"/>
  <c r="AT513" i="7" s="1"/>
  <c r="AS513" i="7"/>
  <c r="AL505" i="7"/>
  <c r="AN505" i="7" s="1"/>
  <c r="AT505" i="7" s="1"/>
  <c r="AS505" i="7"/>
  <c r="AL497" i="7"/>
  <c r="AN497" i="7" s="1"/>
  <c r="AT497" i="7" s="1"/>
  <c r="AS497" i="7"/>
  <c r="AL489" i="7"/>
  <c r="AN489" i="7" s="1"/>
  <c r="AT489" i="7" s="1"/>
  <c r="AS489" i="7"/>
  <c r="AL481" i="7"/>
  <c r="AN481" i="7" s="1"/>
  <c r="AT481" i="7" s="1"/>
  <c r="AS481" i="7"/>
  <c r="AL473" i="7"/>
  <c r="AN473" i="7" s="1"/>
  <c r="AT473" i="7" s="1"/>
  <c r="AS473" i="7"/>
  <c r="AL465" i="7"/>
  <c r="AN465" i="7" s="1"/>
  <c r="AT465" i="7" s="1"/>
  <c r="AS465" i="7"/>
  <c r="AL458" i="7"/>
  <c r="AN458" i="7" s="1"/>
  <c r="AT458" i="7" s="1"/>
  <c r="AS458" i="7"/>
  <c r="AL450" i="7"/>
  <c r="AN450" i="7" s="1"/>
  <c r="AT450" i="7" s="1"/>
  <c r="AS450" i="7"/>
  <c r="AL442" i="7"/>
  <c r="AN442" i="7" s="1"/>
  <c r="AT442" i="7" s="1"/>
  <c r="AS442" i="7"/>
  <c r="AL434" i="7"/>
  <c r="AN434" i="7" s="1"/>
  <c r="AT434" i="7" s="1"/>
  <c r="AS434" i="7"/>
  <c r="AL426" i="7"/>
  <c r="AN426" i="7" s="1"/>
  <c r="AT426" i="7" s="1"/>
  <c r="AS426" i="7"/>
  <c r="AL419" i="7"/>
  <c r="AN419" i="7" s="1"/>
  <c r="AT419" i="7" s="1"/>
  <c r="AS419" i="7"/>
  <c r="AL411" i="7"/>
  <c r="AN411" i="7" s="1"/>
  <c r="AT411" i="7" s="1"/>
  <c r="AS411" i="7"/>
  <c r="AL403" i="7"/>
  <c r="AN403" i="7" s="1"/>
  <c r="AT403" i="7" s="1"/>
  <c r="AS403" i="7"/>
  <c r="AL395" i="7"/>
  <c r="AN395" i="7" s="1"/>
  <c r="AT395" i="7" s="1"/>
  <c r="AS395" i="7"/>
  <c r="AL387" i="7"/>
  <c r="AN387" i="7" s="1"/>
  <c r="AT387" i="7" s="1"/>
  <c r="AS387" i="7"/>
  <c r="AL379" i="7"/>
  <c r="AN379" i="7" s="1"/>
  <c r="AT379" i="7" s="1"/>
  <c r="AS379" i="7"/>
  <c r="AL365" i="7"/>
  <c r="AN365" i="7" s="1"/>
  <c r="AT365" i="7" s="1"/>
  <c r="AS365" i="7"/>
  <c r="AL357" i="7"/>
  <c r="AN357" i="7" s="1"/>
  <c r="AT357" i="7" s="1"/>
  <c r="AS357" i="7"/>
  <c r="AL342" i="7"/>
  <c r="AN342" i="7" s="1"/>
  <c r="AT342" i="7" s="1"/>
  <c r="AS342" i="7"/>
  <c r="AL334" i="7"/>
  <c r="AN334" i="7" s="1"/>
  <c r="AT334" i="7" s="1"/>
  <c r="AS334" i="7"/>
  <c r="AL326" i="7"/>
  <c r="AN326" i="7" s="1"/>
  <c r="AT326" i="7" s="1"/>
  <c r="AS326" i="7"/>
  <c r="AL312" i="7"/>
  <c r="AN312" i="7" s="1"/>
  <c r="AT312" i="7" s="1"/>
  <c r="AS312" i="7"/>
  <c r="AL298" i="7"/>
  <c r="AN298" i="7" s="1"/>
  <c r="AT298" i="7" s="1"/>
  <c r="AS298" i="7"/>
  <c r="AL290" i="7"/>
  <c r="AN290" i="7" s="1"/>
  <c r="AT290" i="7" s="1"/>
  <c r="AS290" i="7"/>
  <c r="AL282" i="7"/>
  <c r="AN282" i="7" s="1"/>
  <c r="AT282" i="7" s="1"/>
  <c r="AS282" i="7"/>
  <c r="AL274" i="7"/>
  <c r="AN274" i="7" s="1"/>
  <c r="AT274" i="7" s="1"/>
  <c r="AS274" i="7"/>
  <c r="AL267" i="7"/>
  <c r="AN267" i="7" s="1"/>
  <c r="AT267" i="7" s="1"/>
  <c r="AS267" i="7"/>
  <c r="AL251" i="7"/>
  <c r="AN251" i="7" s="1"/>
  <c r="AT251" i="7" s="1"/>
  <c r="AS251" i="7"/>
  <c r="AL236" i="7"/>
  <c r="AN236" i="7" s="1"/>
  <c r="AT236" i="7" s="1"/>
  <c r="AS236" i="7"/>
  <c r="AL228" i="7"/>
  <c r="AN228" i="7" s="1"/>
  <c r="AT228" i="7" s="1"/>
  <c r="AS228" i="7"/>
  <c r="AL220" i="7"/>
  <c r="AN220" i="7" s="1"/>
  <c r="AT220" i="7" s="1"/>
  <c r="AS220" i="7"/>
  <c r="AL212" i="7"/>
  <c r="AN212" i="7" s="1"/>
  <c r="AT212" i="7" s="1"/>
  <c r="AS212" i="7"/>
  <c r="AL205" i="7"/>
  <c r="AN205" i="7" s="1"/>
  <c r="AT205" i="7" s="1"/>
  <c r="AS205" i="7"/>
  <c r="AL168" i="7"/>
  <c r="AN168" i="7" s="1"/>
  <c r="AT168" i="7" s="1"/>
  <c r="AS168" i="7"/>
  <c r="AL160" i="7"/>
  <c r="AN160" i="7" s="1"/>
  <c r="AT160" i="7" s="1"/>
  <c r="AS160" i="7"/>
  <c r="AL152" i="7"/>
  <c r="AN152" i="7" s="1"/>
  <c r="AT152" i="7" s="1"/>
  <c r="AS152" i="7"/>
  <c r="AL144" i="7"/>
  <c r="AN144" i="7" s="1"/>
  <c r="AT144" i="7" s="1"/>
  <c r="AS144" i="7"/>
  <c r="AL136" i="7"/>
  <c r="AN136" i="7" s="1"/>
  <c r="AT136" i="7" s="1"/>
  <c r="AS136" i="7"/>
  <c r="AL128" i="7"/>
  <c r="AN128" i="7" s="1"/>
  <c r="AT128" i="7" s="1"/>
  <c r="AS128" i="7"/>
  <c r="AL120" i="7"/>
  <c r="AN120" i="7" s="1"/>
  <c r="AT120" i="7" s="1"/>
  <c r="AS120" i="7"/>
  <c r="AL112" i="7"/>
  <c r="AN112" i="7" s="1"/>
  <c r="AT112" i="7" s="1"/>
  <c r="AS112" i="7"/>
  <c r="AL104" i="7"/>
  <c r="AN104" i="7" s="1"/>
  <c r="AT104" i="7" s="1"/>
  <c r="AS104" i="7"/>
  <c r="AL96" i="7"/>
  <c r="AN96" i="7" s="1"/>
  <c r="AT96" i="7" s="1"/>
  <c r="AS96" i="7"/>
  <c r="AL88" i="7"/>
  <c r="AN88" i="7" s="1"/>
  <c r="AT88" i="7" s="1"/>
  <c r="AS88" i="7"/>
  <c r="AL80" i="7"/>
  <c r="AN80" i="7" s="1"/>
  <c r="AT80" i="7" s="1"/>
  <c r="AS80" i="7"/>
  <c r="AL72" i="7"/>
  <c r="AN72" i="7" s="1"/>
  <c r="AT72" i="7" s="1"/>
  <c r="AS72" i="7"/>
  <c r="AL64" i="7"/>
  <c r="AN64" i="7" s="1"/>
  <c r="AS64" i="7"/>
  <c r="AL56" i="7"/>
  <c r="AN56" i="7" s="1"/>
  <c r="AT56" i="7" s="1"/>
  <c r="AS56" i="7"/>
  <c r="AS41" i="7"/>
  <c r="AS46" i="7"/>
  <c r="AS67" i="7"/>
  <c r="AS83" i="7"/>
  <c r="AS99" i="7"/>
  <c r="AS115" i="7"/>
  <c r="AS131" i="7"/>
  <c r="AS147" i="7"/>
  <c r="AS163" i="7"/>
  <c r="AS179" i="7"/>
  <c r="AS211" i="7"/>
  <c r="AS432" i="7"/>
  <c r="AL311" i="7"/>
  <c r="AN311" i="7" s="1"/>
  <c r="AT311" i="7" s="1"/>
  <c r="AS311" i="7"/>
  <c r="AL303" i="7"/>
  <c r="AN303" i="7" s="1"/>
  <c r="AT303" i="7" s="1"/>
  <c r="AS303" i="7"/>
  <c r="AM1" i="7"/>
  <c r="AS28" i="7"/>
  <c r="AS5" i="7"/>
  <c r="AS7" i="7"/>
  <c r="AS9" i="7"/>
  <c r="AS11" i="7"/>
  <c r="AS13" i="7"/>
  <c r="AS15" i="7"/>
  <c r="AS17" i="7"/>
  <c r="AS19" i="7"/>
  <c r="AS21" i="7"/>
  <c r="AS23" i="7"/>
  <c r="AS25" i="7"/>
  <c r="AS27" i="7"/>
  <c r="AS30" i="7"/>
  <c r="AS39" i="7"/>
  <c r="AS49" i="7"/>
  <c r="AS55" i="7"/>
  <c r="AS61" i="7"/>
  <c r="AS77" i="7"/>
  <c r="AS93" i="7"/>
  <c r="AS109" i="7"/>
  <c r="AS125" i="7"/>
  <c r="AS141" i="7"/>
  <c r="AS157" i="7"/>
  <c r="AS245" i="7"/>
  <c r="AS425" i="7"/>
  <c r="AS501" i="7"/>
  <c r="AH2" i="7"/>
  <c r="AK66" i="1"/>
  <c r="AK2" i="1" s="1"/>
  <c r="AJ2" i="1"/>
  <c r="AF1" i="7"/>
  <c r="AG1" i="7"/>
  <c r="AE1" i="7"/>
  <c r="AG2" i="7"/>
  <c r="AE2" i="7"/>
  <c r="O907" i="9" l="1"/>
  <c r="O1225" i="9"/>
  <c r="O1310" i="9"/>
  <c r="O1499" i="9"/>
  <c r="O1136" i="9"/>
  <c r="O953" i="9"/>
  <c r="O73" i="9"/>
  <c r="O799" i="9"/>
  <c r="O1455" i="9"/>
  <c r="O1179" i="9"/>
  <c r="O347" i="9"/>
  <c r="O1066" i="9"/>
  <c r="O1077" i="9"/>
  <c r="O1333" i="9"/>
  <c r="O1436" i="9"/>
  <c r="O1297" i="9"/>
  <c r="O1467" i="9"/>
  <c r="O1095" i="9"/>
  <c r="O901" i="9"/>
  <c r="O1014" i="9"/>
  <c r="O1391" i="9"/>
  <c r="O1026" i="9"/>
  <c r="O1278" i="9"/>
  <c r="O857" i="9"/>
  <c r="O1088" i="9"/>
  <c r="O464" i="9"/>
  <c r="O415" i="9"/>
  <c r="O1400" i="9"/>
  <c r="O769" i="9"/>
  <c r="O758" i="9"/>
  <c r="O1537" i="9"/>
  <c r="O1450" i="9"/>
  <c r="O1371" i="9"/>
  <c r="O994" i="9"/>
  <c r="O683" i="9"/>
  <c r="O861" i="9"/>
  <c r="O1327" i="9"/>
  <c r="O873" i="9"/>
  <c r="O1142" i="9"/>
  <c r="O1268" i="9"/>
  <c r="O928" i="9"/>
  <c r="O170" i="9"/>
  <c r="O341" i="9"/>
  <c r="O1045" i="9"/>
  <c r="O960" i="9"/>
  <c r="O1339" i="9"/>
  <c r="O891" i="9"/>
  <c r="O458" i="9"/>
  <c r="O787" i="9"/>
  <c r="O1263" i="9"/>
  <c r="O560" i="9"/>
  <c r="O998" i="9"/>
  <c r="O1129" i="9"/>
  <c r="O800" i="9"/>
  <c r="O932" i="9"/>
  <c r="AT64" i="7"/>
  <c r="O217" i="9"/>
  <c r="O668" i="9"/>
  <c r="O460" i="9"/>
  <c r="O612" i="9"/>
  <c r="O1039" i="9"/>
  <c r="O1005" i="9"/>
  <c r="O603" i="9"/>
  <c r="O541" i="9"/>
  <c r="O574" i="9"/>
  <c r="O591" i="9"/>
  <c r="O641" i="9"/>
  <c r="O802" i="9"/>
  <c r="O1028" i="9"/>
  <c r="O798" i="9"/>
  <c r="O855" i="9"/>
  <c r="O530" i="9"/>
  <c r="O91" i="9"/>
  <c r="O224" i="9"/>
  <c r="O154" i="9"/>
  <c r="O702" i="9"/>
  <c r="O316" i="9"/>
  <c r="O1236" i="9"/>
  <c r="O1246" i="9"/>
  <c r="O1597" i="9"/>
  <c r="O239" i="9"/>
  <c r="O868" i="9"/>
  <c r="O356" i="9"/>
  <c r="O880" i="9"/>
  <c r="O1009" i="9"/>
  <c r="O1099" i="9"/>
  <c r="O805" i="9"/>
  <c r="O238" i="9"/>
  <c r="O492" i="9"/>
  <c r="O743" i="9"/>
  <c r="O704" i="9"/>
  <c r="O596" i="9"/>
  <c r="O426" i="9"/>
  <c r="O1374" i="9"/>
  <c r="O133" i="9"/>
  <c r="O473" i="9"/>
  <c r="O162" i="9"/>
  <c r="O943" i="9"/>
  <c r="O1056" i="9"/>
  <c r="O779" i="9"/>
  <c r="O897" i="9"/>
  <c r="O1502" i="9"/>
  <c r="O923" i="9"/>
  <c r="O398" i="9"/>
  <c r="O1601" i="9"/>
  <c r="O1633" i="9"/>
  <c r="O1307" i="9"/>
  <c r="O837" i="9"/>
  <c r="O1224" i="9"/>
  <c r="O701" i="9"/>
  <c r="O1231" i="9"/>
  <c r="O1534" i="9"/>
  <c r="O947" i="9"/>
  <c r="O1085" i="9"/>
  <c r="O752" i="9"/>
  <c r="O498" i="9"/>
  <c r="O1548" i="9"/>
  <c r="O1435" i="9"/>
  <c r="O963" i="9"/>
  <c r="O1182" i="9"/>
  <c r="O1501" i="9"/>
  <c r="O890" i="9"/>
  <c r="O1578" i="9"/>
  <c r="O1201" i="9"/>
  <c r="O1665" i="9"/>
  <c r="O1610" i="9"/>
  <c r="O1243" i="9"/>
  <c r="O753" i="9"/>
  <c r="O1192" i="9"/>
  <c r="O1519" i="9"/>
  <c r="O1199" i="9"/>
  <c r="O1438" i="9"/>
  <c r="O761" i="9"/>
  <c r="O881" i="9"/>
  <c r="O402" i="9"/>
  <c r="O706" i="9"/>
  <c r="O1189" i="9"/>
  <c r="O1488" i="9"/>
  <c r="O1359" i="9"/>
  <c r="O490" i="9"/>
  <c r="O1282" i="9"/>
  <c r="O1126" i="9"/>
  <c r="O1642" i="9"/>
  <c r="O1211" i="9"/>
  <c r="O362" i="9"/>
  <c r="O1155" i="9"/>
  <c r="O1487" i="9"/>
  <c r="O1122" i="9"/>
  <c r="O1406" i="9"/>
  <c r="O666" i="9"/>
  <c r="O777" i="9"/>
  <c r="O999" i="9"/>
  <c r="O545" i="9"/>
  <c r="O340" i="9"/>
  <c r="O1308" i="9"/>
  <c r="O1513" i="9"/>
  <c r="O1649" i="9"/>
  <c r="O1266" i="9"/>
  <c r="O1476" i="9"/>
  <c r="O1626" i="9"/>
  <c r="O1451" i="9"/>
  <c r="O1323" i="9"/>
  <c r="O1195" i="9"/>
  <c r="O1019" i="9"/>
  <c r="O795" i="9"/>
  <c r="O926" i="9"/>
  <c r="O576" i="9"/>
  <c r="O1175" i="9"/>
  <c r="O989" i="9"/>
  <c r="O745" i="9"/>
  <c r="O1471" i="9"/>
  <c r="O1343" i="9"/>
  <c r="O1215" i="9"/>
  <c r="O1051" i="9"/>
  <c r="O846" i="9"/>
  <c r="O1518" i="9"/>
  <c r="O1390" i="9"/>
  <c r="O1262" i="9"/>
  <c r="O1121" i="9"/>
  <c r="O922" i="9"/>
  <c r="O554" i="9"/>
  <c r="O821" i="9"/>
  <c r="O1252" i="9"/>
  <c r="O1034" i="9"/>
  <c r="O733" i="9"/>
  <c r="O1072" i="9"/>
  <c r="O896" i="9"/>
  <c r="O736" i="9"/>
  <c r="O360" i="9"/>
  <c r="O967" i="9"/>
  <c r="O783" i="9"/>
  <c r="O420" i="9"/>
  <c r="O726" i="9"/>
  <c r="O416" i="9"/>
  <c r="O900" i="9"/>
  <c r="O328" i="9"/>
  <c r="O664" i="9"/>
  <c r="O513" i="9"/>
  <c r="O256" i="9"/>
  <c r="O287" i="9"/>
  <c r="O270" i="9"/>
  <c r="O181" i="9"/>
  <c r="O155" i="9"/>
  <c r="O1029" i="9"/>
  <c r="O1360" i="9"/>
  <c r="O1553" i="9"/>
  <c r="O771" i="9"/>
  <c r="O1322" i="9"/>
  <c r="O1528" i="9"/>
  <c r="O1658" i="9"/>
  <c r="O1419" i="9"/>
  <c r="O1291" i="9"/>
  <c r="O1159" i="9"/>
  <c r="O969" i="9"/>
  <c r="O709" i="9"/>
  <c r="O875" i="9"/>
  <c r="O1272" i="9"/>
  <c r="O1134" i="9"/>
  <c r="O938" i="9"/>
  <c r="O624" i="9"/>
  <c r="O1439" i="9"/>
  <c r="O1311" i="9"/>
  <c r="O1183" i="9"/>
  <c r="O1001" i="9"/>
  <c r="O763" i="9"/>
  <c r="O1486" i="9"/>
  <c r="O1358" i="9"/>
  <c r="O1230" i="9"/>
  <c r="O1075" i="9"/>
  <c r="O870" i="9"/>
  <c r="O985" i="9"/>
  <c r="O737" i="9"/>
  <c r="O1204" i="9"/>
  <c r="O982" i="9"/>
  <c r="O480" i="9"/>
  <c r="O1024" i="9"/>
  <c r="O864" i="9"/>
  <c r="O688" i="9"/>
  <c r="O122" i="9"/>
  <c r="O927" i="9"/>
  <c r="O727" i="9"/>
  <c r="O242" i="9"/>
  <c r="O674" i="9"/>
  <c r="O1156" i="9"/>
  <c r="O804" i="9"/>
  <c r="O410" i="9"/>
  <c r="O408" i="9"/>
  <c r="O401" i="9"/>
  <c r="O112" i="9"/>
  <c r="O111" i="9"/>
  <c r="O110" i="9"/>
  <c r="O244" i="9"/>
  <c r="O1269" i="9"/>
  <c r="O1405" i="9"/>
  <c r="O1385" i="9"/>
  <c r="O997" i="9"/>
  <c r="O1546" i="9"/>
  <c r="O1403" i="9"/>
  <c r="O1138" i="9"/>
  <c r="O644" i="9"/>
  <c r="O1256" i="9"/>
  <c r="O913" i="9"/>
  <c r="O1423" i="9"/>
  <c r="O1165" i="9"/>
  <c r="O1470" i="9"/>
  <c r="O1214" i="9"/>
  <c r="O845" i="9"/>
  <c r="O693" i="9"/>
  <c r="O931" i="9"/>
  <c r="O1008" i="9"/>
  <c r="O658" i="9"/>
  <c r="O895" i="9"/>
  <c r="O114" i="9"/>
  <c r="O1124" i="9"/>
  <c r="O146" i="9"/>
  <c r="O369" i="9"/>
  <c r="O79" i="9"/>
  <c r="O180" i="9"/>
  <c r="O1094" i="9"/>
  <c r="O1569" i="9"/>
  <c r="O1348" i="9"/>
  <c r="O1531" i="9"/>
  <c r="O1275" i="9"/>
  <c r="O942" i="9"/>
  <c r="O850" i="9"/>
  <c r="O1113" i="9"/>
  <c r="O512" i="9"/>
  <c r="O1295" i="9"/>
  <c r="O974" i="9"/>
  <c r="O721" i="9"/>
  <c r="O1342" i="9"/>
  <c r="O1050" i="9"/>
  <c r="O958" i="9"/>
  <c r="O1188" i="9"/>
  <c r="O66" i="9"/>
  <c r="O832" i="9"/>
  <c r="O1087" i="9"/>
  <c r="O711" i="9"/>
  <c r="O568" i="9"/>
  <c r="O772" i="9"/>
  <c r="O322" i="9"/>
  <c r="O72" i="9"/>
  <c r="O62" i="9"/>
  <c r="O1376" i="9"/>
  <c r="O1086" i="9"/>
  <c r="O1151" i="9"/>
  <c r="O1410" i="9"/>
  <c r="O1585" i="9"/>
  <c r="O1067" i="9"/>
  <c r="O1373" i="9"/>
  <c r="O1562" i="9"/>
  <c r="O1515" i="9"/>
  <c r="O1387" i="9"/>
  <c r="O1259" i="9"/>
  <c r="O1117" i="9"/>
  <c r="O917" i="9"/>
  <c r="O532" i="9"/>
  <c r="O811" i="9"/>
  <c r="O1240" i="9"/>
  <c r="O1091" i="9"/>
  <c r="O886" i="9"/>
  <c r="O298" i="9"/>
  <c r="O1407" i="9"/>
  <c r="O1279" i="9"/>
  <c r="O1143" i="9"/>
  <c r="O949" i="9"/>
  <c r="O672" i="9"/>
  <c r="O1454" i="9"/>
  <c r="O1326" i="9"/>
  <c r="O1198" i="9"/>
  <c r="O1025" i="9"/>
  <c r="O803" i="9"/>
  <c r="O933" i="9"/>
  <c r="O602" i="9"/>
  <c r="O1171" i="9"/>
  <c r="O906" i="9"/>
  <c r="O1152" i="9"/>
  <c r="O992" i="9"/>
  <c r="O816" i="9"/>
  <c r="O572" i="9"/>
  <c r="O1071" i="9"/>
  <c r="O871" i="9"/>
  <c r="O656" i="9"/>
  <c r="O830" i="9"/>
  <c r="O504" i="9"/>
  <c r="O1060" i="9"/>
  <c r="O740" i="9"/>
  <c r="O834" i="9"/>
  <c r="O673" i="9"/>
  <c r="O257" i="9"/>
  <c r="O623" i="9"/>
  <c r="O622" i="9"/>
  <c r="O597" i="9"/>
  <c r="O667" i="9"/>
  <c r="O1627" i="9"/>
  <c r="O1567" i="9"/>
  <c r="O1648" i="9"/>
  <c r="O1242" i="9"/>
  <c r="O1461" i="9"/>
  <c r="O1617" i="9"/>
  <c r="O1181" i="9"/>
  <c r="O1425" i="9"/>
  <c r="O1594" i="9"/>
  <c r="O1483" i="9"/>
  <c r="O1355" i="9"/>
  <c r="O1227" i="9"/>
  <c r="O1070" i="9"/>
  <c r="O866" i="9"/>
  <c r="O978" i="9"/>
  <c r="O725" i="9"/>
  <c r="O1208" i="9"/>
  <c r="O1041" i="9"/>
  <c r="O829" i="9"/>
  <c r="O1503" i="9"/>
  <c r="O1375" i="9"/>
  <c r="O1247" i="9"/>
  <c r="O1101" i="9"/>
  <c r="O898" i="9"/>
  <c r="O448" i="9"/>
  <c r="O1422" i="9"/>
  <c r="O1294" i="9"/>
  <c r="O1163" i="9"/>
  <c r="O973" i="9"/>
  <c r="O717" i="9"/>
  <c r="O882" i="9"/>
  <c r="O130" i="9"/>
  <c r="O1107" i="9"/>
  <c r="O819" i="9"/>
  <c r="O1120" i="9"/>
  <c r="O944" i="9"/>
  <c r="O768" i="9"/>
  <c r="O488" i="9"/>
  <c r="O1023" i="9"/>
  <c r="O815" i="9"/>
  <c r="O570" i="9"/>
  <c r="O774" i="9"/>
  <c r="O332" i="9"/>
  <c r="O996" i="9"/>
  <c r="O584" i="9"/>
  <c r="O738" i="9"/>
  <c r="O609" i="9"/>
  <c r="O113" i="9"/>
  <c r="O463" i="9"/>
  <c r="O446" i="9"/>
  <c r="O389" i="9"/>
  <c r="O411" i="9"/>
  <c r="O1453" i="9"/>
  <c r="O1220" i="9"/>
  <c r="O1150" i="9"/>
  <c r="O957" i="9"/>
  <c r="O691" i="9"/>
  <c r="O1104" i="9"/>
  <c r="O976" i="9"/>
  <c r="O848" i="9"/>
  <c r="O720" i="9"/>
  <c r="O444" i="9"/>
  <c r="O1055" i="9"/>
  <c r="O911" i="9"/>
  <c r="O767" i="9"/>
  <c r="O506" i="9"/>
  <c r="O814" i="9"/>
  <c r="O632" i="9"/>
  <c r="O330" i="9"/>
  <c r="O964" i="9"/>
  <c r="O708" i="9"/>
  <c r="O324" i="9"/>
  <c r="O578" i="9"/>
  <c r="O577" i="9"/>
  <c r="O289" i="9"/>
  <c r="O296" i="9"/>
  <c r="O671" i="9"/>
  <c r="O335" i="9"/>
  <c r="O159" i="9"/>
  <c r="O494" i="9"/>
  <c r="O142" i="9"/>
  <c r="O437" i="9"/>
  <c r="O29" i="9"/>
  <c r="O475" i="9"/>
  <c r="O1069" i="9"/>
  <c r="O1352" i="9"/>
  <c r="O1532" i="9"/>
  <c r="O1484" i="9"/>
  <c r="O1241" i="9"/>
  <c r="O1061" i="9"/>
  <c r="O1265" i="9"/>
  <c r="O1372" i="9"/>
  <c r="O1474" i="9"/>
  <c r="O1561" i="9"/>
  <c r="O1625" i="9"/>
  <c r="O902" i="9"/>
  <c r="O1202" i="9"/>
  <c r="O1336" i="9"/>
  <c r="O1437" i="9"/>
  <c r="O1538" i="9"/>
  <c r="O1602" i="9"/>
  <c r="O2" i="9"/>
  <c r="O1475" i="9"/>
  <c r="O1411" i="9"/>
  <c r="O1347" i="9"/>
  <c r="O1283" i="9"/>
  <c r="O1219" i="9"/>
  <c r="O1149" i="9"/>
  <c r="O1058" i="9"/>
  <c r="O955" i="9"/>
  <c r="O853" i="9"/>
  <c r="O689" i="9"/>
  <c r="O965" i="9"/>
  <c r="O862" i="9"/>
  <c r="O705" i="9"/>
  <c r="O1264" i="9"/>
  <c r="O1200" i="9"/>
  <c r="O1123" i="9"/>
  <c r="O1027" i="9"/>
  <c r="O925" i="9"/>
  <c r="O809" i="9"/>
  <c r="O564" i="9"/>
  <c r="O1495" i="9"/>
  <c r="O1431" i="9"/>
  <c r="O1367" i="9"/>
  <c r="O1303" i="9"/>
  <c r="O1239" i="9"/>
  <c r="O1174" i="9"/>
  <c r="O1090" i="9"/>
  <c r="O987" i="9"/>
  <c r="O885" i="9"/>
  <c r="O741" i="9"/>
  <c r="O258" i="9"/>
  <c r="O1478" i="9"/>
  <c r="O1414" i="9"/>
  <c r="O1350" i="9"/>
  <c r="O1286" i="9"/>
  <c r="O1222" i="9"/>
  <c r="O1153" i="9"/>
  <c r="O1062" i="9"/>
  <c r="O961" i="9"/>
  <c r="O858" i="9"/>
  <c r="O697" i="9"/>
  <c r="O971" i="9"/>
  <c r="O869" i="9"/>
  <c r="O715" i="9"/>
  <c r="O1276" i="9"/>
  <c r="O1212" i="9"/>
  <c r="O1139" i="9"/>
  <c r="O1046" i="9"/>
  <c r="O945" i="9"/>
  <c r="O841" i="9"/>
  <c r="O650" i="9"/>
  <c r="O1160" i="9"/>
  <c r="O1096" i="9"/>
  <c r="O1032" i="9"/>
  <c r="O968" i="9"/>
  <c r="O904" i="9"/>
  <c r="O840" i="9"/>
  <c r="O776" i="9"/>
  <c r="O712" i="9"/>
  <c r="O594" i="9"/>
  <c r="O424" i="9"/>
  <c r="O186" i="9"/>
  <c r="O1047" i="9"/>
  <c r="O975" i="9"/>
  <c r="O903" i="9"/>
  <c r="O831" i="9"/>
  <c r="O751" i="9"/>
  <c r="O676" i="9"/>
  <c r="O484" i="9"/>
  <c r="O290" i="9"/>
  <c r="O806" i="9"/>
  <c r="O734" i="9"/>
  <c r="O588" i="9"/>
  <c r="O376" i="9"/>
  <c r="O282" i="9"/>
  <c r="O1076" i="9"/>
  <c r="O948" i="9"/>
  <c r="O820" i="9"/>
  <c r="O692" i="9"/>
  <c r="O370" i="9"/>
  <c r="O274" i="9"/>
  <c r="O754" i="9"/>
  <c r="O536" i="9"/>
  <c r="O10" i="9"/>
  <c r="O561" i="9"/>
  <c r="O417" i="9"/>
  <c r="O273" i="9"/>
  <c r="O129" i="9"/>
  <c r="O280" i="9"/>
  <c r="O128" i="9"/>
  <c r="O655" i="9"/>
  <c r="O479" i="9"/>
  <c r="O303" i="9"/>
  <c r="O143" i="9"/>
  <c r="O638" i="9"/>
  <c r="O462" i="9"/>
  <c r="O302" i="9"/>
  <c r="O126" i="9"/>
  <c r="O613" i="9"/>
  <c r="O413" i="9"/>
  <c r="O213" i="9"/>
  <c r="O5" i="9"/>
  <c r="O20" i="9"/>
  <c r="O443" i="9"/>
  <c r="O187" i="9"/>
  <c r="O1185" i="9"/>
  <c r="O1595" i="9"/>
  <c r="O1402" i="9"/>
  <c r="O1081" i="9"/>
  <c r="O1565" i="9"/>
  <c r="O1354" i="9"/>
  <c r="O865" i="9"/>
  <c r="O1535" i="9"/>
  <c r="O1306" i="9"/>
  <c r="AT52" i="7"/>
  <c r="O522" i="9"/>
  <c r="O1608" i="9"/>
  <c r="O1544" i="9"/>
  <c r="O1448" i="9"/>
  <c r="O1345" i="9"/>
  <c r="O1218" i="9"/>
  <c r="O979" i="9"/>
  <c r="O1623" i="9"/>
  <c r="O1559" i="9"/>
  <c r="O1472" i="9"/>
  <c r="O1369" i="9"/>
  <c r="O1258" i="9"/>
  <c r="O1054" i="9"/>
  <c r="O1638" i="9"/>
  <c r="O1574" i="9"/>
  <c r="O1496" i="9"/>
  <c r="O1393" i="9"/>
  <c r="O1290" i="9"/>
  <c r="O1114" i="9"/>
  <c r="O1653" i="9"/>
  <c r="O1589" i="9"/>
  <c r="O1520" i="9"/>
  <c r="O1417" i="9"/>
  <c r="O1314" i="9"/>
  <c r="O1167" i="9"/>
  <c r="O640" i="9"/>
  <c r="O1604" i="9"/>
  <c r="O1540" i="9"/>
  <c r="O1441" i="9"/>
  <c r="O1338" i="9"/>
  <c r="O1209" i="9"/>
  <c r="O929" i="9"/>
  <c r="O1619" i="9"/>
  <c r="O1555" i="9"/>
  <c r="O1465" i="9"/>
  <c r="O1362" i="9"/>
  <c r="O1249" i="9"/>
  <c r="O1035" i="9"/>
  <c r="O35" i="9"/>
  <c r="O99" i="9"/>
  <c r="O163" i="9"/>
  <c r="O227" i="9"/>
  <c r="O291" i="9"/>
  <c r="O355" i="9"/>
  <c r="O419" i="9"/>
  <c r="O483" i="9"/>
  <c r="O547" i="9"/>
  <c r="O611" i="9"/>
  <c r="O675" i="9"/>
  <c r="O60" i="9"/>
  <c r="O124" i="9"/>
  <c r="O188" i="9"/>
  <c r="O252" i="9"/>
  <c r="O45" i="9"/>
  <c r="O109" i="9"/>
  <c r="O173" i="9"/>
  <c r="O237" i="9"/>
  <c r="O301" i="9"/>
  <c r="O365" i="9"/>
  <c r="O429" i="9"/>
  <c r="O493" i="9"/>
  <c r="O557" i="9"/>
  <c r="O621" i="9"/>
  <c r="O6" i="9"/>
  <c r="O1656" i="9"/>
  <c r="O1592" i="9"/>
  <c r="O1524" i="9"/>
  <c r="O1421" i="9"/>
  <c r="O1320" i="9"/>
  <c r="O1177" i="9"/>
  <c r="O729" i="9"/>
  <c r="O1607" i="9"/>
  <c r="O1543" i="9"/>
  <c r="O1445" i="9"/>
  <c r="O1344" i="9"/>
  <c r="O1217" i="9"/>
  <c r="O966" i="9"/>
  <c r="O1622" i="9"/>
  <c r="O1558" i="9"/>
  <c r="O1469" i="9"/>
  <c r="O1368" i="9"/>
  <c r="O1257" i="9"/>
  <c r="O1049" i="9"/>
  <c r="O1637" i="9"/>
  <c r="O1573" i="9"/>
  <c r="O1493" i="9"/>
  <c r="O1392" i="9"/>
  <c r="O1289" i="9"/>
  <c r="O1109" i="9"/>
  <c r="O1652" i="9"/>
  <c r="O1588" i="9"/>
  <c r="O1517" i="9"/>
  <c r="O1416" i="9"/>
  <c r="O1313" i="9"/>
  <c r="O1162" i="9"/>
  <c r="O580" i="9"/>
  <c r="O1603" i="9"/>
  <c r="O1539" i="9"/>
  <c r="O1440" i="9"/>
  <c r="O1337" i="9"/>
  <c r="O1205" i="9"/>
  <c r="O915" i="9"/>
  <c r="O51" i="9"/>
  <c r="O115" i="9"/>
  <c r="O179" i="9"/>
  <c r="O243" i="9"/>
  <c r="O307" i="9"/>
  <c r="O371" i="9"/>
  <c r="O435" i="9"/>
  <c r="O499" i="9"/>
  <c r="O563" i="9"/>
  <c r="O627" i="9"/>
  <c r="O12" i="9"/>
  <c r="O76" i="9"/>
  <c r="O140" i="9"/>
  <c r="O204" i="9"/>
  <c r="O268" i="9"/>
  <c r="O61" i="9"/>
  <c r="O125" i="9"/>
  <c r="O189" i="9"/>
  <c r="O253" i="9"/>
  <c r="O317" i="9"/>
  <c r="O381" i="9"/>
  <c r="O445" i="9"/>
  <c r="O509" i="9"/>
  <c r="O573" i="9"/>
  <c r="O637" i="9"/>
  <c r="O22" i="9"/>
  <c r="O86" i="9"/>
  <c r="O150" i="9"/>
  <c r="O214" i="9"/>
  <c r="O278" i="9"/>
  <c r="O342" i="9"/>
  <c r="O406" i="9"/>
  <c r="O470" i="9"/>
  <c r="O534" i="9"/>
  <c r="O598" i="9"/>
  <c r="O662" i="9"/>
  <c r="O55" i="9"/>
  <c r="O119" i="9"/>
  <c r="O183" i="9"/>
  <c r="O247" i="9"/>
  <c r="O311" i="9"/>
  <c r="O375" i="9"/>
  <c r="O439" i="9"/>
  <c r="O503" i="9"/>
  <c r="O567" i="9"/>
  <c r="O631" i="9"/>
  <c r="O16" i="9"/>
  <c r="O80" i="9"/>
  <c r="O144" i="9"/>
  <c r="O208" i="9"/>
  <c r="O272" i="9"/>
  <c r="O41" i="9"/>
  <c r="O105" i="9"/>
  <c r="O169" i="9"/>
  <c r="O233" i="9"/>
  <c r="O297" i="9"/>
  <c r="O361" i="9"/>
  <c r="O425" i="9"/>
  <c r="O489" i="9"/>
  <c r="O1640" i="9"/>
  <c r="O1576" i="9"/>
  <c r="O1498" i="9"/>
  <c r="O1396" i="9"/>
  <c r="O1293" i="9"/>
  <c r="O1119" i="9"/>
  <c r="O1655" i="9"/>
  <c r="O1591" i="9"/>
  <c r="O1522" i="9"/>
  <c r="O1420" i="9"/>
  <c r="O1317" i="9"/>
  <c r="O1172" i="9"/>
  <c r="O707" i="9"/>
  <c r="O1606" i="9"/>
  <c r="O1542" i="9"/>
  <c r="O1444" i="9"/>
  <c r="O1341" i="9"/>
  <c r="O1213" i="9"/>
  <c r="O954" i="9"/>
  <c r="O1621" i="9"/>
  <c r="O1557" i="9"/>
  <c r="O1468" i="9"/>
  <c r="O1365" i="9"/>
  <c r="O1253" i="9"/>
  <c r="O1043" i="9"/>
  <c r="O1636" i="9"/>
  <c r="O1572" i="9"/>
  <c r="O1492" i="9"/>
  <c r="O1389" i="9"/>
  <c r="O1288" i="9"/>
  <c r="O1105" i="9"/>
  <c r="O1651" i="9"/>
  <c r="O1587" i="9"/>
  <c r="O1516" i="9"/>
  <c r="O1413" i="9"/>
  <c r="O1312" i="9"/>
  <c r="O1158" i="9"/>
  <c r="O3" i="9"/>
  <c r="O67" i="9"/>
  <c r="O131" i="9"/>
  <c r="O195" i="9"/>
  <c r="O259" i="9"/>
  <c r="O323" i="9"/>
  <c r="O387" i="9"/>
  <c r="O451" i="9"/>
  <c r="O515" i="9"/>
  <c r="O579" i="9"/>
  <c r="O643" i="9"/>
  <c r="O28" i="9"/>
  <c r="O92" i="9"/>
  <c r="O156" i="9"/>
  <c r="O220" i="9"/>
  <c r="O13" i="9"/>
  <c r="O77" i="9"/>
  <c r="O141" i="9"/>
  <c r="O205" i="9"/>
  <c r="O269" i="9"/>
  <c r="O333" i="9"/>
  <c r="O397" i="9"/>
  <c r="O461" i="9"/>
  <c r="O525" i="9"/>
  <c r="O589" i="9"/>
  <c r="O653" i="9"/>
  <c r="O38" i="9"/>
  <c r="O102" i="9"/>
  <c r="O166" i="9"/>
  <c r="O230" i="9"/>
  <c r="O294" i="9"/>
  <c r="O358" i="9"/>
  <c r="O422" i="9"/>
  <c r="O486" i="9"/>
  <c r="O550" i="9"/>
  <c r="O614" i="9"/>
  <c r="O7" i="9"/>
  <c r="O71" i="9"/>
  <c r="O135" i="9"/>
  <c r="O199" i="9"/>
  <c r="O263" i="9"/>
  <c r="O327" i="9"/>
  <c r="O391" i="9"/>
  <c r="O455" i="9"/>
  <c r="O519" i="9"/>
  <c r="O583" i="9"/>
  <c r="O647" i="9"/>
  <c r="O32" i="9"/>
  <c r="O1624" i="9"/>
  <c r="O1560" i="9"/>
  <c r="O1473" i="9"/>
  <c r="O1370" i="9"/>
  <c r="O1261" i="9"/>
  <c r="O1057" i="9"/>
  <c r="O1639" i="9"/>
  <c r="O1575" i="9"/>
  <c r="O1497" i="9"/>
  <c r="O1394" i="9"/>
  <c r="O1292" i="9"/>
  <c r="O1115" i="9"/>
  <c r="O1654" i="9"/>
  <c r="O1590" i="9"/>
  <c r="O1521" i="9"/>
  <c r="O1418" i="9"/>
  <c r="O1316" i="9"/>
  <c r="O1169" i="9"/>
  <c r="O685" i="9"/>
  <c r="O1605" i="9"/>
  <c r="O1541" i="9"/>
  <c r="O1442" i="9"/>
  <c r="O1340" i="9"/>
  <c r="O1210" i="9"/>
  <c r="O941" i="9"/>
  <c r="O1620" i="9"/>
  <c r="O1556" i="9"/>
  <c r="O1466" i="9"/>
  <c r="O1364" i="9"/>
  <c r="O1250" i="9"/>
  <c r="O1042" i="9"/>
  <c r="O1635" i="9"/>
  <c r="O1571" i="9"/>
  <c r="O1490" i="9"/>
  <c r="O1388" i="9"/>
  <c r="O1285" i="9"/>
  <c r="O1103" i="9"/>
  <c r="O19" i="9"/>
  <c r="O83" i="9"/>
  <c r="O147" i="9"/>
  <c r="O211" i="9"/>
  <c r="O275" i="9"/>
  <c r="O339" i="9"/>
  <c r="O403" i="9"/>
  <c r="O467" i="9"/>
  <c r="O531" i="9"/>
  <c r="O595" i="9"/>
  <c r="O659" i="9"/>
  <c r="O44" i="9"/>
  <c r="O108" i="9"/>
  <c r="O172" i="9"/>
  <c r="O236" i="9"/>
  <c r="O1632" i="9"/>
  <c r="O1485" i="9"/>
  <c r="O1281" i="9"/>
  <c r="O1647" i="9"/>
  <c r="O1509" i="9"/>
  <c r="O1305" i="9"/>
  <c r="O1662" i="9"/>
  <c r="O1533" i="9"/>
  <c r="O1329" i="9"/>
  <c r="O851" i="9"/>
  <c r="O1549" i="9"/>
  <c r="O1353" i="9"/>
  <c r="O1010" i="9"/>
  <c r="O1564" i="9"/>
  <c r="O1377" i="9"/>
  <c r="O1074" i="9"/>
  <c r="O1579" i="9"/>
  <c r="O1401" i="9"/>
  <c r="O1130" i="9"/>
  <c r="O75" i="9"/>
  <c r="O203" i="9"/>
  <c r="O331" i="9"/>
  <c r="O459" i="9"/>
  <c r="O587" i="9"/>
  <c r="O36" i="9"/>
  <c r="O164" i="9"/>
  <c r="O21" i="9"/>
  <c r="O117" i="9"/>
  <c r="O221" i="9"/>
  <c r="O325" i="9"/>
  <c r="O421" i="9"/>
  <c r="O533" i="9"/>
  <c r="O629" i="9"/>
  <c r="O54" i="9"/>
  <c r="O134" i="9"/>
  <c r="O222" i="9"/>
  <c r="O310" i="9"/>
  <c r="O390" i="9"/>
  <c r="O478" i="9"/>
  <c r="O566" i="9"/>
  <c r="O646" i="9"/>
  <c r="O63" i="9"/>
  <c r="O151" i="9"/>
  <c r="O231" i="9"/>
  <c r="O319" i="9"/>
  <c r="O407" i="9"/>
  <c r="O487" i="9"/>
  <c r="O575" i="9"/>
  <c r="O663" i="9"/>
  <c r="O64" i="9"/>
  <c r="O136" i="9"/>
  <c r="O216" i="9"/>
  <c r="O288" i="9"/>
  <c r="O65" i="9"/>
  <c r="O137" i="9"/>
  <c r="O209" i="9"/>
  <c r="O281" i="9"/>
  <c r="O353" i="9"/>
  <c r="O433" i="9"/>
  <c r="O505" i="9"/>
  <c r="O569" i="9"/>
  <c r="O633" i="9"/>
  <c r="O74" i="9"/>
  <c r="O386" i="9"/>
  <c r="O556" i="9"/>
  <c r="O698" i="9"/>
  <c r="O762" i="9"/>
  <c r="O826" i="9"/>
  <c r="O304" i="9"/>
  <c r="O90" i="9"/>
  <c r="O392" i="9"/>
  <c r="O562" i="9"/>
  <c r="O700" i="9"/>
  <c r="O764" i="9"/>
  <c r="O828" i="9"/>
  <c r="O892" i="9"/>
  <c r="O956" i="9"/>
  <c r="O1020" i="9"/>
  <c r="O1084" i="9"/>
  <c r="O1148" i="9"/>
  <c r="O308" i="9"/>
  <c r="O106" i="9"/>
  <c r="O1600" i="9"/>
  <c r="O1434" i="9"/>
  <c r="O1197" i="9"/>
  <c r="O1615" i="9"/>
  <c r="O1458" i="9"/>
  <c r="O1237" i="9"/>
  <c r="O1630" i="9"/>
  <c r="O1482" i="9"/>
  <c r="O1277" i="9"/>
  <c r="O1645" i="9"/>
  <c r="O1506" i="9"/>
  <c r="O1301" i="9"/>
  <c r="O1660" i="9"/>
  <c r="O1530" i="9"/>
  <c r="O1325" i="9"/>
  <c r="O813" i="9"/>
  <c r="O1547" i="9"/>
  <c r="O1349" i="9"/>
  <c r="O1003" i="9"/>
  <c r="O107" i="9"/>
  <c r="O235" i="9"/>
  <c r="O363" i="9"/>
  <c r="O491" i="9"/>
  <c r="O619" i="9"/>
  <c r="O68" i="9"/>
  <c r="O196" i="9"/>
  <c r="O37" i="9"/>
  <c r="O149" i="9"/>
  <c r="O245" i="9"/>
  <c r="O349" i="9"/>
  <c r="O453" i="9"/>
  <c r="O549" i="9"/>
  <c r="O661" i="9"/>
  <c r="O70" i="9"/>
  <c r="O158" i="9"/>
  <c r="O246" i="9"/>
  <c r="O326" i="9"/>
  <c r="O414" i="9"/>
  <c r="O502" i="9"/>
  <c r="O582" i="9"/>
  <c r="O670" i="9"/>
  <c r="O87" i="9"/>
  <c r="O167" i="9"/>
  <c r="O255" i="9"/>
  <c r="O343" i="9"/>
  <c r="O423" i="9"/>
  <c r="O511" i="9"/>
  <c r="O599" i="9"/>
  <c r="O679" i="9"/>
  <c r="O88" i="9"/>
  <c r="O160" i="9"/>
  <c r="O232" i="9"/>
  <c r="O9" i="9"/>
  <c r="O81" i="9"/>
  <c r="O153" i="9"/>
  <c r="O225" i="9"/>
  <c r="O305" i="9"/>
  <c r="O377" i="9"/>
  <c r="O449" i="9"/>
  <c r="O521" i="9"/>
  <c r="O585" i="9"/>
  <c r="O649" i="9"/>
  <c r="O202" i="9"/>
  <c r="O428" i="9"/>
  <c r="O600" i="9"/>
  <c r="O714" i="9"/>
  <c r="O778" i="9"/>
  <c r="O842" i="9"/>
  <c r="O346" i="9"/>
  <c r="O218" i="9"/>
  <c r="O434" i="9"/>
  <c r="O604" i="9"/>
  <c r="O716" i="9"/>
  <c r="O780" i="9"/>
  <c r="O844" i="9"/>
  <c r="O908" i="9"/>
  <c r="O972" i="9"/>
  <c r="O1036" i="9"/>
  <c r="O1100" i="9"/>
  <c r="O1164" i="9"/>
  <c r="O352" i="9"/>
  <c r="O234" i="9"/>
  <c r="O440" i="9"/>
  <c r="O610" i="9"/>
  <c r="O718" i="9"/>
  <c r="O782" i="9"/>
  <c r="O50" i="9"/>
  <c r="O378" i="9"/>
  <c r="O548" i="9"/>
  <c r="O695" i="9"/>
  <c r="O759" i="9"/>
  <c r="O823" i="9"/>
  <c r="O887" i="9"/>
  <c r="O951" i="9"/>
  <c r="O1015" i="9"/>
  <c r="O1568" i="9"/>
  <c r="O1384" i="9"/>
  <c r="O1093" i="9"/>
  <c r="O1583" i="9"/>
  <c r="O1408" i="9"/>
  <c r="O1146" i="9"/>
  <c r="O1598" i="9"/>
  <c r="O1432" i="9"/>
  <c r="O1193" i="9"/>
  <c r="O1613" i="9"/>
  <c r="O1456" i="9"/>
  <c r="O1233" i="9"/>
  <c r="O1628" i="9"/>
  <c r="O1480" i="9"/>
  <c r="O1273" i="9"/>
  <c r="O1643" i="9"/>
  <c r="O1504" i="9"/>
  <c r="O1298" i="9"/>
  <c r="O11" i="9"/>
  <c r="O139" i="9"/>
  <c r="O267" i="9"/>
  <c r="O395" i="9"/>
  <c r="O523" i="9"/>
  <c r="O651" i="9"/>
  <c r="O100" i="9"/>
  <c r="O228" i="9"/>
  <c r="O69" i="9"/>
  <c r="O165" i="9"/>
  <c r="O277" i="9"/>
  <c r="O373" i="9"/>
  <c r="O477" i="9"/>
  <c r="O581" i="9"/>
  <c r="O677" i="9"/>
  <c r="O94" i="9"/>
  <c r="O182" i="9"/>
  <c r="O262" i="9"/>
  <c r="O350" i="9"/>
  <c r="O438" i="9"/>
  <c r="O518" i="9"/>
  <c r="O606" i="9"/>
  <c r="O23" i="9"/>
  <c r="O103" i="9"/>
  <c r="O191" i="9"/>
  <c r="O279" i="9"/>
  <c r="O359" i="9"/>
  <c r="O447" i="9"/>
  <c r="O535" i="9"/>
  <c r="O615" i="9"/>
  <c r="O24" i="9"/>
  <c r="O104" i="9"/>
  <c r="O176" i="9"/>
  <c r="O248" i="9"/>
  <c r="O25" i="9"/>
  <c r="O97" i="9"/>
  <c r="O177" i="9"/>
  <c r="O249" i="9"/>
  <c r="O321" i="9"/>
  <c r="O393" i="9"/>
  <c r="O465" i="9"/>
  <c r="O537" i="9"/>
  <c r="O601" i="9"/>
  <c r="O665" i="9"/>
  <c r="O300" i="9"/>
  <c r="O472" i="9"/>
  <c r="O642" i="9"/>
  <c r="O730" i="9"/>
  <c r="O794" i="9"/>
  <c r="O82" i="9"/>
  <c r="O388" i="9"/>
  <c r="O306" i="9"/>
  <c r="O476" i="9"/>
  <c r="O648" i="9"/>
  <c r="O732" i="9"/>
  <c r="O796" i="9"/>
  <c r="O860" i="9"/>
  <c r="O924" i="9"/>
  <c r="O988" i="9"/>
  <c r="O1052" i="9"/>
  <c r="O1116" i="9"/>
  <c r="O98" i="9"/>
  <c r="O394" i="9"/>
  <c r="O312" i="9"/>
  <c r="O1664" i="9"/>
  <c r="O1536" i="9"/>
  <c r="O1332" i="9"/>
  <c r="O877" i="9"/>
  <c r="O1551" i="9"/>
  <c r="O1356" i="9"/>
  <c r="O1018" i="9"/>
  <c r="O1566" i="9"/>
  <c r="O1380" i="9"/>
  <c r="O1082" i="9"/>
  <c r="O1581" i="9"/>
  <c r="O1404" i="9"/>
  <c r="O1137" i="9"/>
  <c r="O1596" i="9"/>
  <c r="O1428" i="9"/>
  <c r="O1186" i="9"/>
  <c r="O1611" i="9"/>
  <c r="O1452" i="9"/>
  <c r="O1226" i="9"/>
  <c r="O43" i="9"/>
  <c r="O171" i="9"/>
  <c r="O299" i="9"/>
  <c r="O427" i="9"/>
  <c r="O555" i="9"/>
  <c r="O4" i="9"/>
  <c r="O132" i="9"/>
  <c r="O260" i="9"/>
  <c r="O93" i="9"/>
  <c r="O197" i="9"/>
  <c r="O293" i="9"/>
  <c r="O405" i="9"/>
  <c r="O501" i="9"/>
  <c r="O605" i="9"/>
  <c r="O30" i="9"/>
  <c r="O118" i="9"/>
  <c r="O198" i="9"/>
  <c r="O286" i="9"/>
  <c r="O374" i="9"/>
  <c r="O454" i="9"/>
  <c r="O542" i="9"/>
  <c r="O630" i="9"/>
  <c r="O39" i="9"/>
  <c r="O127" i="9"/>
  <c r="O215" i="9"/>
  <c r="O295" i="9"/>
  <c r="O383" i="9"/>
  <c r="O471" i="9"/>
  <c r="O551" i="9"/>
  <c r="O639" i="9"/>
  <c r="O48" i="9"/>
  <c r="O120" i="9"/>
  <c r="O192" i="9"/>
  <c r="O264" i="9"/>
  <c r="O49" i="9"/>
  <c r="O121" i="9"/>
  <c r="O193" i="9"/>
  <c r="O265" i="9"/>
  <c r="O337" i="9"/>
  <c r="O409" i="9"/>
  <c r="O481" i="9"/>
  <c r="O553" i="9"/>
  <c r="O617" i="9"/>
  <c r="O681" i="9"/>
  <c r="O344" i="9"/>
  <c r="O514" i="9"/>
  <c r="O682" i="9"/>
  <c r="O746" i="9"/>
  <c r="O810" i="9"/>
  <c r="O210" i="9"/>
  <c r="O432" i="9"/>
  <c r="O348" i="9"/>
  <c r="O520" i="9"/>
  <c r="O684" i="9"/>
  <c r="O748" i="9"/>
  <c r="O812" i="9"/>
  <c r="O876" i="9"/>
  <c r="O940" i="9"/>
  <c r="O1004" i="9"/>
  <c r="O1068" i="9"/>
  <c r="O1132" i="9"/>
  <c r="O226" i="9"/>
  <c r="O436" i="9"/>
  <c r="O354" i="9"/>
  <c r="O524" i="9"/>
  <c r="O686" i="9"/>
  <c r="O1357" i="9"/>
  <c r="O1125" i="9"/>
  <c r="O1296" i="9"/>
  <c r="O1397" i="9"/>
  <c r="O1500" i="9"/>
  <c r="O1577" i="9"/>
  <c r="O1641" i="9"/>
  <c r="O1030" i="9"/>
  <c r="O1245" i="9"/>
  <c r="O1361" i="9"/>
  <c r="O1464" i="9"/>
  <c r="O1554" i="9"/>
  <c r="O1618" i="9"/>
  <c r="O1523" i="9"/>
  <c r="O1459" i="9"/>
  <c r="O1395" i="9"/>
  <c r="O1331" i="9"/>
  <c r="O1267" i="9"/>
  <c r="O1203" i="9"/>
  <c r="O1127" i="9"/>
  <c r="O1033" i="9"/>
  <c r="O930" i="9"/>
  <c r="O817" i="9"/>
  <c r="O586" i="9"/>
  <c r="O939" i="9"/>
  <c r="O833" i="9"/>
  <c r="O628" i="9"/>
  <c r="O1248" i="9"/>
  <c r="O1184" i="9"/>
  <c r="O1102" i="9"/>
  <c r="O1002" i="9"/>
  <c r="O899" i="9"/>
  <c r="O765" i="9"/>
  <c r="O452" i="9"/>
  <c r="O1479" i="9"/>
  <c r="O1415" i="9"/>
  <c r="O1351" i="9"/>
  <c r="O1287" i="9"/>
  <c r="O1223" i="9"/>
  <c r="O1154" i="9"/>
  <c r="O1065" i="9"/>
  <c r="O962" i="9"/>
  <c r="O859" i="9"/>
  <c r="O699" i="9"/>
  <c r="O1526" i="9"/>
  <c r="O1462" i="9"/>
  <c r="O1398" i="9"/>
  <c r="O1334" i="9"/>
  <c r="O1270" i="9"/>
  <c r="O1206" i="9"/>
  <c r="O1131" i="9"/>
  <c r="O1037" i="9"/>
  <c r="O934" i="9"/>
  <c r="O825" i="9"/>
  <c r="O608" i="9"/>
  <c r="O946" i="9"/>
  <c r="O843" i="9"/>
  <c r="O660" i="9"/>
  <c r="O1260" i="9"/>
  <c r="O1196" i="9"/>
  <c r="O1118" i="9"/>
  <c r="O1021" i="9"/>
  <c r="O918" i="9"/>
  <c r="O797" i="9"/>
  <c r="O538" i="9"/>
  <c r="O1144" i="9"/>
  <c r="O1080" i="9"/>
  <c r="O1016" i="9"/>
  <c r="O952" i="9"/>
  <c r="O888" i="9"/>
  <c r="O824" i="9"/>
  <c r="O760" i="9"/>
  <c r="O696" i="9"/>
  <c r="O552" i="9"/>
  <c r="O380" i="9"/>
  <c r="O58" i="9"/>
  <c r="O1031" i="9"/>
  <c r="O959" i="9"/>
  <c r="O879" i="9"/>
  <c r="O807" i="9"/>
  <c r="O735" i="9"/>
  <c r="O634" i="9"/>
  <c r="O442" i="9"/>
  <c r="O178" i="9"/>
  <c r="O790" i="9"/>
  <c r="O710" i="9"/>
  <c r="O546" i="9"/>
  <c r="O284" i="9"/>
  <c r="O34" i="9"/>
  <c r="O1044" i="9"/>
  <c r="O916" i="9"/>
  <c r="O788" i="9"/>
  <c r="O626" i="9"/>
  <c r="O276" i="9"/>
  <c r="O18" i="9"/>
  <c r="O722" i="9"/>
  <c r="O450" i="9"/>
  <c r="O657" i="9"/>
  <c r="O529" i="9"/>
  <c r="O385" i="9"/>
  <c r="O241" i="9"/>
  <c r="O89" i="9"/>
  <c r="O240" i="9"/>
  <c r="O96" i="9"/>
  <c r="O607" i="9"/>
  <c r="O431" i="9"/>
  <c r="O271" i="9"/>
  <c r="O95" i="9"/>
  <c r="O590" i="9"/>
  <c r="O430" i="9"/>
  <c r="O254" i="9"/>
  <c r="O78" i="9"/>
  <c r="O565" i="9"/>
  <c r="O357" i="9"/>
  <c r="O157" i="9"/>
  <c r="O212" i="9"/>
  <c r="O635" i="9"/>
  <c r="O379" i="9"/>
  <c r="O123" i="9"/>
  <c r="O1324" i="9"/>
  <c r="O1659" i="9"/>
  <c r="O1505" i="9"/>
  <c r="O1274" i="9"/>
  <c r="O1629" i="9"/>
  <c r="O1457" i="9"/>
  <c r="O1194" i="9"/>
  <c r="O1599" i="9"/>
  <c r="O1409" i="9"/>
  <c r="O1328" i="9"/>
  <c r="O1661" i="9"/>
  <c r="O1508" i="9"/>
  <c r="O1280" i="9"/>
  <c r="O1631" i="9"/>
  <c r="O1460" i="9"/>
  <c r="O749" i="9"/>
  <c r="O1178" i="9"/>
  <c r="O1321" i="9"/>
  <c r="O1424" i="9"/>
  <c r="O1525" i="9"/>
  <c r="O1593" i="9"/>
  <c r="O1657" i="9"/>
  <c r="O1098" i="9"/>
  <c r="O1284" i="9"/>
  <c r="O1386" i="9"/>
  <c r="O1489" i="9"/>
  <c r="O1570" i="9"/>
  <c r="O1634" i="9"/>
  <c r="O1507" i="9"/>
  <c r="O1443" i="9"/>
  <c r="O1379" i="9"/>
  <c r="O1315" i="9"/>
  <c r="O1251" i="9"/>
  <c r="O1187" i="9"/>
  <c r="O1106" i="9"/>
  <c r="O1006" i="9"/>
  <c r="O905" i="9"/>
  <c r="O773" i="9"/>
  <c r="O474" i="9"/>
  <c r="O914" i="9"/>
  <c r="O789" i="9"/>
  <c r="O516" i="9"/>
  <c r="O1232" i="9"/>
  <c r="O1166" i="9"/>
  <c r="O1078" i="9"/>
  <c r="O977" i="9"/>
  <c r="O874" i="9"/>
  <c r="O723" i="9"/>
  <c r="O1527" i="9"/>
  <c r="O1463" i="9"/>
  <c r="O1399" i="9"/>
  <c r="O1335" i="9"/>
  <c r="O1271" i="9"/>
  <c r="O1207" i="9"/>
  <c r="O1133" i="9"/>
  <c r="O1038" i="9"/>
  <c r="O937" i="9"/>
  <c r="O827" i="9"/>
  <c r="O618" i="9"/>
  <c r="O1510" i="9"/>
  <c r="O1446" i="9"/>
  <c r="O1382" i="9"/>
  <c r="O1318" i="9"/>
  <c r="O1254" i="9"/>
  <c r="O1190" i="9"/>
  <c r="O1110" i="9"/>
  <c r="O1011" i="9"/>
  <c r="O909" i="9"/>
  <c r="O781" i="9"/>
  <c r="O496" i="9"/>
  <c r="O921" i="9"/>
  <c r="O801" i="9"/>
  <c r="O544" i="9"/>
  <c r="O1244" i="9"/>
  <c r="O1180" i="9"/>
  <c r="O1097" i="9"/>
  <c r="O995" i="9"/>
  <c r="O893" i="9"/>
  <c r="O755" i="9"/>
  <c r="O384" i="9"/>
  <c r="O1128" i="9"/>
  <c r="O1064" i="9"/>
  <c r="O1000" i="9"/>
  <c r="O936" i="9"/>
  <c r="O872" i="9"/>
  <c r="O808" i="9"/>
  <c r="O744" i="9"/>
  <c r="O678" i="9"/>
  <c r="O508" i="9"/>
  <c r="O338" i="9"/>
  <c r="O1079" i="9"/>
  <c r="O1007" i="9"/>
  <c r="O935" i="9"/>
  <c r="O863" i="9"/>
  <c r="O791" i="9"/>
  <c r="O719" i="9"/>
  <c r="O592" i="9"/>
  <c r="O400" i="9"/>
  <c r="O838" i="9"/>
  <c r="O766" i="9"/>
  <c r="O694" i="9"/>
  <c r="O482" i="9"/>
  <c r="O42" i="9"/>
  <c r="O1140" i="9"/>
  <c r="O1012" i="9"/>
  <c r="O884" i="9"/>
  <c r="O756" i="9"/>
  <c r="O540" i="9"/>
  <c r="O26" i="9"/>
  <c r="O818" i="9"/>
  <c r="O690" i="9"/>
  <c r="O364" i="9"/>
  <c r="O625" i="9"/>
  <c r="O497" i="9"/>
  <c r="O345" i="9"/>
  <c r="O201" i="9"/>
  <c r="O57" i="9"/>
  <c r="O200" i="9"/>
  <c r="O56" i="9"/>
  <c r="O559" i="9"/>
  <c r="O399" i="9"/>
  <c r="O223" i="9"/>
  <c r="O47" i="9"/>
  <c r="O558" i="9"/>
  <c r="O382" i="9"/>
  <c r="O206" i="9"/>
  <c r="O46" i="9"/>
  <c r="O517" i="9"/>
  <c r="O309" i="9"/>
  <c r="O101" i="9"/>
  <c r="O148" i="9"/>
  <c r="O571" i="9"/>
  <c r="O315" i="9"/>
  <c r="O59" i="9"/>
  <c r="O1426" i="9"/>
  <c r="O1135" i="9"/>
  <c r="O1580" i="9"/>
  <c r="O1378" i="9"/>
  <c r="O1017" i="9"/>
  <c r="O1550" i="9"/>
  <c r="O1330" i="9"/>
  <c r="O1663" i="9"/>
  <c r="O1512" i="9"/>
  <c r="O329" i="9"/>
  <c r="O33" i="9"/>
  <c r="O40" i="9"/>
  <c r="O367" i="9"/>
  <c r="O31" i="9"/>
  <c r="O366" i="9"/>
  <c r="O14" i="9"/>
  <c r="O285" i="9"/>
  <c r="O116" i="9"/>
  <c r="O283" i="9"/>
  <c r="O1477" i="9"/>
  <c r="O1612" i="9"/>
  <c r="O1141" i="9"/>
  <c r="O1381" i="9"/>
  <c r="O1552" i="9"/>
  <c r="O185" i="9"/>
  <c r="O184" i="9"/>
  <c r="O543" i="9"/>
  <c r="O207" i="9"/>
  <c r="O526" i="9"/>
  <c r="O190" i="9"/>
  <c r="O485" i="9"/>
  <c r="O85" i="9"/>
  <c r="O539" i="9"/>
  <c r="O27" i="9"/>
  <c r="O1229" i="9"/>
  <c r="O1429" i="9"/>
  <c r="O1582" i="9"/>
  <c r="O1022" i="9"/>
  <c r="O993" i="9"/>
  <c r="O1221" i="9"/>
  <c r="O1346" i="9"/>
  <c r="O1449" i="9"/>
  <c r="O1545" i="9"/>
  <c r="O1609" i="9"/>
  <c r="O468" i="9"/>
  <c r="O1157" i="9"/>
  <c r="O1309" i="9"/>
  <c r="O1412" i="9"/>
  <c r="O1514" i="9"/>
  <c r="O1586" i="9"/>
  <c r="O1650" i="9"/>
  <c r="O1491" i="9"/>
  <c r="O1427" i="9"/>
  <c r="O1363" i="9"/>
  <c r="O1299" i="9"/>
  <c r="O1235" i="9"/>
  <c r="O1170" i="9"/>
  <c r="O1083" i="9"/>
  <c r="O981" i="9"/>
  <c r="O878" i="9"/>
  <c r="O731" i="9"/>
  <c r="O990" i="9"/>
  <c r="O889" i="9"/>
  <c r="O747" i="9"/>
  <c r="O320" i="9"/>
  <c r="O1216" i="9"/>
  <c r="O1145" i="9"/>
  <c r="O1053" i="9"/>
  <c r="O950" i="9"/>
  <c r="O849" i="9"/>
  <c r="O680" i="9"/>
  <c r="O1511" i="9"/>
  <c r="O1447" i="9"/>
  <c r="O1383" i="9"/>
  <c r="O1319" i="9"/>
  <c r="O1255" i="9"/>
  <c r="O1191" i="9"/>
  <c r="O1111" i="9"/>
  <c r="O1013" i="9"/>
  <c r="O910" i="9"/>
  <c r="O785" i="9"/>
  <c r="O500" i="9"/>
  <c r="O1494" i="9"/>
  <c r="O1430" i="9"/>
  <c r="O1366" i="9"/>
  <c r="O1302" i="9"/>
  <c r="O1238" i="9"/>
  <c r="O1173" i="9"/>
  <c r="O1089" i="9"/>
  <c r="O986" i="9"/>
  <c r="O883" i="9"/>
  <c r="O739" i="9"/>
  <c r="O194" i="9"/>
  <c r="O894" i="9"/>
  <c r="O757" i="9"/>
  <c r="O404" i="9"/>
  <c r="O1228" i="9"/>
  <c r="O1161" i="9"/>
  <c r="O1073" i="9"/>
  <c r="O970" i="9"/>
  <c r="O867" i="9"/>
  <c r="O713" i="9"/>
  <c r="O1176" i="9"/>
  <c r="O1112" i="9"/>
  <c r="O1048" i="9"/>
  <c r="O984" i="9"/>
  <c r="O920" i="9"/>
  <c r="O856" i="9"/>
  <c r="O792" i="9"/>
  <c r="O728" i="9"/>
  <c r="O636" i="9"/>
  <c r="O466" i="9"/>
  <c r="O292" i="9"/>
  <c r="O1063" i="9"/>
  <c r="O991" i="9"/>
  <c r="O919" i="9"/>
  <c r="O847" i="9"/>
  <c r="O775" i="9"/>
  <c r="O703" i="9"/>
  <c r="O528" i="9"/>
  <c r="O336" i="9"/>
  <c r="O822" i="9"/>
  <c r="O750" i="9"/>
  <c r="O652" i="9"/>
  <c r="O418" i="9"/>
  <c r="O372" i="9"/>
  <c r="O1108" i="9"/>
  <c r="O980" i="9"/>
  <c r="O852" i="9"/>
  <c r="O724" i="9"/>
  <c r="O456" i="9"/>
  <c r="O368" i="9"/>
  <c r="O786" i="9"/>
  <c r="O620" i="9"/>
  <c r="O266" i="9"/>
  <c r="O593" i="9"/>
  <c r="O457" i="9"/>
  <c r="O313" i="9"/>
  <c r="O161" i="9"/>
  <c r="O17" i="9"/>
  <c r="O168" i="9"/>
  <c r="O8" i="9"/>
  <c r="O527" i="9"/>
  <c r="O351" i="9"/>
  <c r="O175" i="9"/>
  <c r="O15" i="9"/>
  <c r="O510" i="9"/>
  <c r="O334" i="9"/>
  <c r="O174" i="9"/>
  <c r="O669" i="9"/>
  <c r="O469" i="9"/>
  <c r="O261" i="9"/>
  <c r="O53" i="9"/>
  <c r="O84" i="9"/>
  <c r="O507" i="9"/>
  <c r="O251" i="9"/>
  <c r="O793" i="9"/>
  <c r="O1529" i="9"/>
  <c r="O1300" i="9"/>
  <c r="O1644" i="9"/>
  <c r="O1481" i="9"/>
  <c r="O1234" i="9"/>
  <c r="O1614" i="9"/>
  <c r="O1433" i="9"/>
  <c r="O1147" i="9"/>
  <c r="O1584" i="9"/>
  <c r="O1059" i="9"/>
  <c r="O854" i="9"/>
  <c r="O1168" i="9"/>
  <c r="O1040" i="9"/>
  <c r="O912" i="9"/>
  <c r="O784" i="9"/>
  <c r="O616" i="9"/>
  <c r="O250" i="9"/>
  <c r="O983" i="9"/>
  <c r="O839" i="9"/>
  <c r="O687" i="9"/>
  <c r="O314" i="9"/>
  <c r="O742" i="9"/>
  <c r="O396" i="9"/>
  <c r="O1092" i="9"/>
  <c r="O836" i="9"/>
  <c r="O412" i="9"/>
  <c r="O770" i="9"/>
  <c r="O138" i="9"/>
  <c r="O441" i="9"/>
  <c r="O145" i="9"/>
  <c r="O152" i="9"/>
  <c r="O495" i="9"/>
  <c r="O654" i="9"/>
  <c r="O318" i="9"/>
  <c r="O645" i="9"/>
  <c r="O229" i="9"/>
  <c r="O52" i="9"/>
  <c r="O219" i="9"/>
  <c r="O1563" i="9"/>
  <c r="O835" i="9"/>
  <c r="O1304" i="9"/>
  <c r="O1646" i="9"/>
  <c r="O1616" i="9"/>
  <c r="AN1" i="7"/>
  <c r="AJ1" i="5" l="1"/>
  <c r="AJ2" i="5" s="1"/>
  <c r="AJ3" i="5" s="1"/>
  <c r="P4" i="4" l="1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2501" i="4"/>
  <c r="P2502" i="4"/>
  <c r="P2503" i="4"/>
  <c r="P2504" i="4"/>
  <c r="P2505" i="4"/>
  <c r="P2506" i="4"/>
  <c r="P2507" i="4"/>
  <c r="P2508" i="4"/>
  <c r="P2509" i="4"/>
  <c r="P2510" i="4"/>
  <c r="P2511" i="4"/>
  <c r="P2512" i="4"/>
  <c r="P2513" i="4"/>
  <c r="P2514" i="4"/>
  <c r="P2515" i="4"/>
  <c r="P2516" i="4"/>
  <c r="P2517" i="4"/>
  <c r="P2518" i="4"/>
  <c r="P2519" i="4"/>
  <c r="P2520" i="4"/>
  <c r="P2521" i="4"/>
  <c r="P2522" i="4"/>
  <c r="P2523" i="4"/>
  <c r="P2524" i="4"/>
  <c r="P2525" i="4"/>
  <c r="P2526" i="4"/>
  <c r="P2527" i="4"/>
  <c r="P2528" i="4"/>
  <c r="P2529" i="4"/>
  <c r="P2530" i="4"/>
  <c r="P2531" i="4"/>
  <c r="P2532" i="4"/>
  <c r="P2533" i="4"/>
  <c r="P2534" i="4"/>
  <c r="P2535" i="4"/>
  <c r="P2536" i="4"/>
  <c r="P2537" i="4"/>
  <c r="P2538" i="4"/>
  <c r="P2539" i="4"/>
  <c r="P2540" i="4"/>
  <c r="P2541" i="4"/>
  <c r="P2542" i="4"/>
  <c r="P2543" i="4"/>
  <c r="P2544" i="4"/>
  <c r="P2545" i="4"/>
  <c r="P2546" i="4"/>
  <c r="P2547" i="4"/>
  <c r="P2548" i="4"/>
  <c r="P2549" i="4"/>
  <c r="P2550" i="4"/>
  <c r="P2551" i="4"/>
  <c r="P2552" i="4"/>
  <c r="P2553" i="4"/>
  <c r="P2554" i="4"/>
  <c r="P2555" i="4"/>
  <c r="P2556" i="4"/>
  <c r="P2557" i="4"/>
  <c r="P2558" i="4"/>
  <c r="P2559" i="4"/>
  <c r="P2560" i="4"/>
  <c r="P2561" i="4"/>
  <c r="P2562" i="4"/>
  <c r="P2563" i="4"/>
  <c r="P2564" i="4"/>
  <c r="P2565" i="4"/>
  <c r="P2566" i="4"/>
  <c r="P2567" i="4"/>
  <c r="P2568" i="4"/>
  <c r="P2569" i="4"/>
  <c r="P2570" i="4"/>
  <c r="P2571" i="4"/>
  <c r="P2572" i="4"/>
  <c r="P2573" i="4"/>
  <c r="P2574" i="4"/>
  <c r="P2575" i="4"/>
  <c r="P2576" i="4"/>
  <c r="P2577" i="4"/>
  <c r="P2578" i="4"/>
  <c r="P2579" i="4"/>
  <c r="P2580" i="4"/>
  <c r="P2581" i="4"/>
  <c r="P2582" i="4"/>
  <c r="P2583" i="4"/>
  <c r="P2584" i="4"/>
  <c r="P2585" i="4"/>
  <c r="P2586" i="4"/>
  <c r="P2587" i="4"/>
  <c r="P2588" i="4"/>
  <c r="P2589" i="4"/>
  <c r="P2590" i="4"/>
  <c r="P2591" i="4"/>
  <c r="P2592" i="4"/>
  <c r="P2593" i="4"/>
  <c r="P2594" i="4"/>
  <c r="P2595" i="4"/>
  <c r="P2596" i="4"/>
  <c r="P2597" i="4"/>
  <c r="P2598" i="4"/>
  <c r="P2599" i="4"/>
  <c r="P2600" i="4"/>
  <c r="P2601" i="4"/>
  <c r="P2602" i="4"/>
  <c r="P2603" i="4"/>
  <c r="P2604" i="4"/>
  <c r="P2605" i="4"/>
  <c r="P2606" i="4"/>
  <c r="P2607" i="4"/>
  <c r="P2608" i="4"/>
  <c r="P2609" i="4"/>
  <c r="P2610" i="4"/>
  <c r="P2611" i="4"/>
  <c r="P2612" i="4"/>
  <c r="P2613" i="4"/>
  <c r="P2614" i="4"/>
  <c r="P2615" i="4"/>
  <c r="P2616" i="4"/>
  <c r="P2617" i="4"/>
  <c r="P2618" i="4"/>
  <c r="P2619" i="4"/>
  <c r="P2620" i="4"/>
  <c r="P2621" i="4"/>
  <c r="P2622" i="4"/>
  <c r="P2623" i="4"/>
  <c r="P2624" i="4"/>
  <c r="P2625" i="4"/>
  <c r="P2626" i="4"/>
  <c r="P2627" i="4"/>
  <c r="P2628" i="4"/>
  <c r="P2629" i="4"/>
  <c r="P2630" i="4"/>
  <c r="P2631" i="4"/>
  <c r="P2632" i="4"/>
  <c r="P2633" i="4"/>
  <c r="P2634" i="4"/>
  <c r="P2635" i="4"/>
  <c r="P2636" i="4"/>
  <c r="P2637" i="4"/>
  <c r="P2638" i="4"/>
  <c r="P2639" i="4"/>
  <c r="P2640" i="4"/>
  <c r="P2641" i="4"/>
  <c r="P2642" i="4"/>
  <c r="P2643" i="4"/>
  <c r="P2644" i="4"/>
  <c r="P2645" i="4"/>
  <c r="P2646" i="4"/>
  <c r="P2647" i="4"/>
  <c r="P2648" i="4"/>
  <c r="P2649" i="4"/>
  <c r="P2650" i="4"/>
  <c r="P2651" i="4"/>
  <c r="P2652" i="4"/>
  <c r="P2653" i="4"/>
  <c r="P2654" i="4"/>
  <c r="P2655" i="4"/>
  <c r="P2656" i="4"/>
  <c r="P2657" i="4"/>
  <c r="P2658" i="4"/>
  <c r="P2659" i="4"/>
  <c r="P2660" i="4"/>
  <c r="P2661" i="4"/>
  <c r="P2662" i="4"/>
  <c r="P2663" i="4"/>
  <c r="P2664" i="4"/>
  <c r="P2665" i="4"/>
  <c r="P2666" i="4"/>
  <c r="P2667" i="4"/>
  <c r="P2668" i="4"/>
  <c r="P2669" i="4"/>
  <c r="P2670" i="4"/>
  <c r="P2671" i="4"/>
  <c r="P2672" i="4"/>
  <c r="P2673" i="4"/>
  <c r="P2674" i="4"/>
  <c r="P2675" i="4"/>
  <c r="P2676" i="4"/>
  <c r="P2677" i="4"/>
  <c r="P2678" i="4"/>
  <c r="P2679" i="4"/>
  <c r="P2680" i="4"/>
  <c r="P2681" i="4"/>
  <c r="P2682" i="4"/>
  <c r="P2683" i="4"/>
  <c r="P2684" i="4"/>
  <c r="P2685" i="4"/>
  <c r="P2686" i="4"/>
  <c r="P2687" i="4"/>
  <c r="P2688" i="4"/>
  <c r="P2689" i="4"/>
  <c r="P2690" i="4"/>
  <c r="P2691" i="4"/>
  <c r="P2692" i="4"/>
  <c r="P2693" i="4"/>
  <c r="P2694" i="4"/>
  <c r="P2695" i="4"/>
  <c r="P2696" i="4"/>
  <c r="P2697" i="4"/>
  <c r="P2698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4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043" i="4"/>
  <c r="P3044" i="4"/>
  <c r="P3045" i="4"/>
  <c r="P3046" i="4"/>
  <c r="P3047" i="4"/>
  <c r="P3048" i="4"/>
  <c r="P3049" i="4"/>
  <c r="P3050" i="4"/>
  <c r="P3051" i="4"/>
  <c r="P3052" i="4"/>
  <c r="P3053" i="4"/>
  <c r="P3054" i="4"/>
  <c r="P3055" i="4"/>
  <c r="P3056" i="4"/>
  <c r="P3057" i="4"/>
  <c r="P3058" i="4"/>
  <c r="P3059" i="4"/>
  <c r="P3060" i="4"/>
  <c r="P3061" i="4"/>
  <c r="P3062" i="4"/>
  <c r="P3063" i="4"/>
  <c r="P3064" i="4"/>
  <c r="P3065" i="4"/>
  <c r="P3066" i="4"/>
  <c r="P3067" i="4"/>
  <c r="P3068" i="4"/>
  <c r="P3069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101" i="4"/>
  <c r="P3102" i="4"/>
  <c r="P3103" i="4"/>
  <c r="P3104" i="4"/>
  <c r="P3105" i="4"/>
  <c r="P3106" i="4"/>
  <c r="P3107" i="4"/>
  <c r="P3108" i="4"/>
  <c r="P3109" i="4"/>
  <c r="P3110" i="4"/>
  <c r="P3111" i="4"/>
  <c r="P3112" i="4"/>
  <c r="P3113" i="4"/>
  <c r="P3114" i="4"/>
  <c r="P3115" i="4"/>
  <c r="P3116" i="4"/>
  <c r="P3117" i="4"/>
  <c r="P3118" i="4"/>
  <c r="P3119" i="4"/>
  <c r="P3120" i="4"/>
  <c r="P3121" i="4"/>
  <c r="P3122" i="4"/>
  <c r="P3123" i="4"/>
  <c r="P3124" i="4"/>
  <c r="P3125" i="4"/>
  <c r="P3126" i="4"/>
  <c r="P3127" i="4"/>
  <c r="P3128" i="4"/>
  <c r="P3129" i="4"/>
  <c r="P3130" i="4"/>
  <c r="P3131" i="4"/>
  <c r="P3132" i="4"/>
  <c r="P3133" i="4"/>
  <c r="P3134" i="4"/>
  <c r="P3135" i="4"/>
  <c r="P3136" i="4"/>
  <c r="P3137" i="4"/>
  <c r="P3138" i="4"/>
  <c r="P3139" i="4"/>
  <c r="P3140" i="4"/>
  <c r="P3141" i="4"/>
  <c r="P3142" i="4"/>
  <c r="P3143" i="4"/>
  <c r="P3144" i="4"/>
  <c r="P3145" i="4"/>
  <c r="P3146" i="4"/>
  <c r="P3147" i="4"/>
  <c r="P3148" i="4"/>
  <c r="P3149" i="4"/>
  <c r="P3150" i="4"/>
  <c r="P3151" i="4"/>
  <c r="P3152" i="4"/>
  <c r="P3153" i="4"/>
  <c r="P3154" i="4"/>
  <c r="P3155" i="4"/>
  <c r="P3156" i="4"/>
  <c r="P3157" i="4"/>
  <c r="P3158" i="4"/>
  <c r="P3159" i="4"/>
  <c r="P3160" i="4"/>
  <c r="P3161" i="4"/>
  <c r="P3162" i="4"/>
  <c r="P3163" i="4"/>
  <c r="P3164" i="4"/>
  <c r="P3165" i="4"/>
  <c r="P3166" i="4"/>
  <c r="P3167" i="4"/>
  <c r="P3168" i="4"/>
  <c r="P3169" i="4"/>
  <c r="P3170" i="4"/>
  <c r="P3171" i="4"/>
  <c r="P3172" i="4"/>
  <c r="P3173" i="4"/>
  <c r="P3174" i="4"/>
  <c r="P3175" i="4"/>
  <c r="P3176" i="4"/>
  <c r="P3177" i="4"/>
  <c r="P3178" i="4"/>
  <c r="P3179" i="4"/>
  <c r="P3180" i="4"/>
  <c r="P3181" i="4"/>
  <c r="P3182" i="4"/>
  <c r="P3183" i="4"/>
  <c r="P3184" i="4"/>
  <c r="P3185" i="4"/>
  <c r="P3186" i="4"/>
  <c r="P3187" i="4"/>
  <c r="P3188" i="4"/>
  <c r="P3189" i="4"/>
  <c r="P3190" i="4"/>
  <c r="P3191" i="4"/>
  <c r="P3192" i="4"/>
  <c r="P3193" i="4"/>
  <c r="P3194" i="4"/>
  <c r="P3195" i="4"/>
  <c r="P3196" i="4"/>
  <c r="P3197" i="4"/>
  <c r="P3198" i="4"/>
  <c r="P3199" i="4"/>
  <c r="P3200" i="4"/>
  <c r="P3201" i="4"/>
  <c r="P3202" i="4"/>
  <c r="P3203" i="4"/>
  <c r="P3204" i="4"/>
  <c r="P3205" i="4"/>
  <c r="P3206" i="4"/>
  <c r="P3207" i="4"/>
  <c r="P3208" i="4"/>
  <c r="P3209" i="4"/>
  <c r="P3210" i="4"/>
  <c r="P3211" i="4"/>
  <c r="P3212" i="4"/>
  <c r="P3213" i="4"/>
  <c r="P3214" i="4"/>
  <c r="P3215" i="4"/>
  <c r="P3216" i="4"/>
  <c r="P3217" i="4"/>
  <c r="P3218" i="4"/>
  <c r="P3219" i="4"/>
  <c r="P3220" i="4"/>
  <c r="P3221" i="4"/>
  <c r="P3222" i="4"/>
  <c r="P3223" i="4"/>
  <c r="P3224" i="4"/>
  <c r="P3225" i="4"/>
  <c r="P3226" i="4"/>
  <c r="P3227" i="4"/>
  <c r="P3228" i="4"/>
  <c r="P3229" i="4"/>
  <c r="P3230" i="4"/>
  <c r="P3231" i="4"/>
  <c r="P3232" i="4"/>
  <c r="P3233" i="4"/>
  <c r="P3234" i="4"/>
  <c r="P3235" i="4"/>
  <c r="P3236" i="4"/>
  <c r="P3237" i="4"/>
  <c r="P3238" i="4"/>
  <c r="P3239" i="4"/>
  <c r="P3240" i="4"/>
  <c r="P3241" i="4"/>
  <c r="P3242" i="4"/>
  <c r="P3243" i="4"/>
  <c r="P3244" i="4"/>
  <c r="P3245" i="4"/>
  <c r="P3246" i="4"/>
  <c r="P3247" i="4"/>
  <c r="P3248" i="4"/>
  <c r="P3249" i="4"/>
  <c r="P3250" i="4"/>
  <c r="P3251" i="4"/>
  <c r="P3252" i="4"/>
  <c r="P3253" i="4"/>
  <c r="P3254" i="4"/>
  <c r="P3255" i="4"/>
  <c r="P3256" i="4"/>
  <c r="P3257" i="4"/>
  <c r="P3258" i="4"/>
  <c r="P3259" i="4"/>
  <c r="P3260" i="4"/>
  <c r="P3261" i="4"/>
  <c r="P3262" i="4"/>
  <c r="P3263" i="4"/>
  <c r="P3264" i="4"/>
  <c r="P3265" i="4"/>
  <c r="P3266" i="4"/>
  <c r="P3267" i="4"/>
  <c r="P3268" i="4"/>
  <c r="P3269" i="4"/>
  <c r="P3270" i="4"/>
  <c r="P3271" i="4"/>
  <c r="P3272" i="4"/>
  <c r="P3273" i="4"/>
  <c r="P3274" i="4"/>
  <c r="P3275" i="4"/>
  <c r="P3276" i="4"/>
  <c r="P3277" i="4"/>
  <c r="P3278" i="4"/>
  <c r="P3279" i="4"/>
  <c r="P3280" i="4"/>
  <c r="P3281" i="4"/>
  <c r="P3282" i="4"/>
  <c r="P3283" i="4"/>
  <c r="P3284" i="4"/>
  <c r="P3285" i="4"/>
  <c r="P3286" i="4"/>
  <c r="P3287" i="4"/>
  <c r="P3288" i="4"/>
  <c r="P3289" i="4"/>
  <c r="P3290" i="4"/>
  <c r="P3291" i="4"/>
  <c r="P3292" i="4"/>
  <c r="P3293" i="4"/>
  <c r="P3294" i="4"/>
  <c r="P3295" i="4"/>
  <c r="P3296" i="4"/>
  <c r="P3297" i="4"/>
  <c r="P3298" i="4"/>
  <c r="P3299" i="4"/>
  <c r="P3300" i="4"/>
  <c r="P3301" i="4"/>
  <c r="P3302" i="4"/>
  <c r="P3303" i="4"/>
  <c r="P3304" i="4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24" i="4"/>
  <c r="P3325" i="4"/>
  <c r="P3326" i="4"/>
  <c r="P3327" i="4"/>
  <c r="P3328" i="4"/>
  <c r="P3329" i="4"/>
  <c r="P3330" i="4"/>
  <c r="P3331" i="4"/>
  <c r="P3332" i="4"/>
  <c r="P3333" i="4"/>
  <c r="P3334" i="4"/>
  <c r="P3335" i="4"/>
  <c r="P3336" i="4"/>
  <c r="P3337" i="4"/>
  <c r="P3338" i="4"/>
  <c r="P3339" i="4"/>
  <c r="P3340" i="4"/>
  <c r="P3341" i="4"/>
  <c r="P3342" i="4"/>
  <c r="P3343" i="4"/>
  <c r="P3344" i="4"/>
  <c r="P3345" i="4"/>
  <c r="P3346" i="4"/>
  <c r="P3347" i="4"/>
  <c r="P3348" i="4"/>
  <c r="P3349" i="4"/>
  <c r="P3350" i="4"/>
  <c r="P3351" i="4"/>
  <c r="P3352" i="4"/>
  <c r="P3353" i="4"/>
  <c r="P3354" i="4"/>
  <c r="P3355" i="4"/>
  <c r="P3356" i="4"/>
  <c r="P3357" i="4"/>
  <c r="P3358" i="4"/>
  <c r="P3359" i="4"/>
  <c r="P3360" i="4"/>
  <c r="P3361" i="4"/>
  <c r="P3362" i="4"/>
  <c r="P3363" i="4"/>
  <c r="P3364" i="4"/>
  <c r="P3365" i="4"/>
  <c r="P3366" i="4"/>
  <c r="P3367" i="4"/>
  <c r="P3368" i="4"/>
  <c r="P3369" i="4"/>
  <c r="P3370" i="4"/>
  <c r="P3371" i="4"/>
  <c r="P3372" i="4"/>
  <c r="P3373" i="4"/>
  <c r="P3374" i="4"/>
  <c r="P3375" i="4"/>
  <c r="P3376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49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" i="4"/>
  <c r="AB17" i="1" l="1"/>
  <c r="AB18" i="1"/>
  <c r="AB19" i="1"/>
  <c r="AB20" i="1"/>
  <c r="AB21" i="1"/>
  <c r="AB22" i="1"/>
  <c r="AB23" i="1"/>
  <c r="AB24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77" i="1"/>
  <c r="AB78" i="1"/>
  <c r="AB79" i="1"/>
  <c r="AB80" i="1"/>
  <c r="AB81" i="1"/>
  <c r="AB82" i="1"/>
  <c r="AB91" i="1"/>
  <c r="AB96" i="1"/>
  <c r="AB97" i="1"/>
  <c r="AB98" i="1"/>
  <c r="AB99" i="1"/>
  <c r="AB100" i="1"/>
  <c r="AB101" i="1"/>
  <c r="AB102" i="1"/>
  <c r="AB122" i="1"/>
  <c r="AB123" i="1"/>
  <c r="AB124" i="1"/>
  <c r="AB125" i="1"/>
  <c r="AB126" i="1"/>
  <c r="AB127" i="1"/>
  <c r="AB128" i="1"/>
  <c r="AB129" i="1"/>
  <c r="AB143" i="1"/>
  <c r="AB144" i="1"/>
  <c r="AB145" i="1"/>
  <c r="AB146" i="1"/>
  <c r="AB147" i="1"/>
  <c r="AB148" i="1"/>
  <c r="AB149" i="1"/>
  <c r="AB150" i="1"/>
  <c r="AB151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206" i="1"/>
  <c r="AB207" i="1"/>
  <c r="AB208" i="1"/>
  <c r="AB209" i="1"/>
  <c r="AB210" i="1"/>
  <c r="AB211" i="1"/>
  <c r="AB228" i="1"/>
  <c r="AB229" i="1"/>
  <c r="AB230" i="1"/>
  <c r="AB231" i="1"/>
  <c r="AB232" i="1"/>
  <c r="AB233" i="1"/>
  <c r="AB234" i="1"/>
  <c r="AB235" i="1"/>
  <c r="AB236" i="1"/>
  <c r="AB25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89" i="1"/>
  <c r="AB290" i="1"/>
  <c r="AB291" i="1"/>
  <c r="AB292" i="1"/>
  <c r="AB293" i="1"/>
  <c r="AB294" i="1"/>
  <c r="AB295" i="1"/>
  <c r="AB296" i="1"/>
  <c r="AB310" i="1"/>
  <c r="AB311" i="1"/>
  <c r="AB312" i="1"/>
  <c r="AB313" i="1"/>
  <c r="AB314" i="1"/>
  <c r="AB315" i="1"/>
  <c r="AB329" i="1"/>
  <c r="AB330" i="1"/>
  <c r="AB331" i="1"/>
  <c r="AB332" i="1"/>
  <c r="AB333" i="1"/>
  <c r="AB334" i="1"/>
  <c r="AB335" i="1"/>
  <c r="AB345" i="1"/>
  <c r="AB346" i="1"/>
  <c r="AB347" i="1"/>
  <c r="AB348" i="1"/>
  <c r="AB375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92" i="1"/>
  <c r="AB493" i="1"/>
  <c r="AB495" i="1"/>
  <c r="AB496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34" i="1"/>
  <c r="AB535" i="1"/>
  <c r="AB536" i="1"/>
  <c r="AB537" i="1"/>
  <c r="AB538" i="1"/>
  <c r="AB539" i="1"/>
  <c r="AB540" i="1"/>
  <c r="AB541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8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60" i="1"/>
  <c r="AB661" i="1"/>
  <c r="AB681" i="1"/>
  <c r="AB682" i="1"/>
  <c r="AB683" i="1"/>
  <c r="AB684" i="1"/>
  <c r="AB694" i="1"/>
  <c r="AB703" i="1"/>
  <c r="AB704" i="1"/>
  <c r="AB705" i="1"/>
  <c r="AB706" i="1"/>
  <c r="AB721" i="1"/>
  <c r="AB722" i="1"/>
  <c r="AB723" i="1"/>
  <c r="AB732" i="1"/>
  <c r="AB744" i="1"/>
  <c r="AB749" i="1"/>
  <c r="AB768" i="1"/>
  <c r="AB769" i="1"/>
  <c r="AB781" i="1"/>
  <c r="AB798" i="1"/>
  <c r="AB80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55" i="1"/>
  <c r="AB856" i="1"/>
  <c r="AB858" i="1"/>
  <c r="AB889" i="1"/>
  <c r="AB910" i="1"/>
  <c r="AB943" i="1"/>
  <c r="AB944" i="1"/>
  <c r="AB945" i="1"/>
  <c r="AB946" i="1"/>
  <c r="AB947" i="1"/>
  <c r="AB948" i="1"/>
  <c r="AB949" i="1"/>
  <c r="AB950" i="1"/>
  <c r="AB958" i="1"/>
  <c r="AB972" i="1"/>
  <c r="AB983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50" i="1"/>
  <c r="AB1051" i="1"/>
  <c r="AB1052" i="1"/>
  <c r="AB1053" i="1"/>
  <c r="AB1054" i="1"/>
  <c r="AB1055" i="1"/>
  <c r="AB1056" i="1"/>
  <c r="AB1057" i="1"/>
  <c r="AB1074" i="1"/>
  <c r="AB1075" i="1"/>
  <c r="AB1076" i="1"/>
  <c r="AB1077" i="1"/>
  <c r="AB1078" i="1"/>
  <c r="AB1079" i="1"/>
  <c r="AB1094" i="1"/>
  <c r="AB1095" i="1"/>
  <c r="AB1096" i="1"/>
  <c r="AB1097" i="1"/>
  <c r="AB1098" i="1"/>
  <c r="AB1099" i="1"/>
  <c r="AB1100" i="1"/>
  <c r="AB1113" i="1"/>
  <c r="AB1114" i="1"/>
  <c r="AB1115" i="1"/>
  <c r="AB1116" i="1"/>
  <c r="AB1132" i="1"/>
  <c r="AB1135" i="1"/>
  <c r="AB1136" i="1"/>
  <c r="AB1137" i="1"/>
  <c r="AB1138" i="1"/>
  <c r="AB1144" i="1"/>
  <c r="AB1151" i="1"/>
  <c r="AB1175" i="1"/>
  <c r="AB1179" i="1"/>
  <c r="AB1180" i="1"/>
  <c r="AB1181" i="1"/>
  <c r="AB1182" i="1"/>
  <c r="AB1183" i="1"/>
  <c r="AB1185" i="1"/>
  <c r="AB1198" i="1"/>
  <c r="AB1203" i="1"/>
  <c r="AB1218" i="1"/>
  <c r="AB1240" i="1"/>
  <c r="AB1245" i="1"/>
  <c r="AB1246" i="1"/>
  <c r="AB1247" i="1"/>
  <c r="AB1248" i="1"/>
  <c r="AB1249" i="1"/>
  <c r="AB1277" i="1"/>
  <c r="AB1284" i="1"/>
  <c r="AB1285" i="1"/>
  <c r="AB1286" i="1"/>
  <c r="AB1287" i="1"/>
  <c r="AB1315" i="1"/>
  <c r="AB1316" i="1"/>
  <c r="AB1317" i="1"/>
  <c r="AB1318" i="1"/>
  <c r="AB1319" i="1"/>
  <c r="AB1320" i="1"/>
  <c r="AB1321" i="1"/>
  <c r="AB1338" i="1"/>
  <c r="AB1339" i="1"/>
  <c r="AB1340" i="1"/>
  <c r="AB1341" i="1"/>
  <c r="AB1342" i="1"/>
  <c r="AB1343" i="1"/>
  <c r="AB1347" i="1"/>
  <c r="AB1355" i="1"/>
  <c r="AB1364" i="1"/>
  <c r="AB1373" i="1"/>
  <c r="AB1388" i="1"/>
  <c r="AB1408" i="1"/>
  <c r="AB1416" i="1"/>
  <c r="AB1435" i="1"/>
  <c r="AB1439" i="1"/>
  <c r="AB1440" i="1"/>
  <c r="AB1450" i="1"/>
  <c r="AB1462" i="1"/>
  <c r="AB1482" i="1"/>
  <c r="AB1498" i="1"/>
  <c r="AB1504" i="1"/>
  <c r="AB1513" i="1"/>
  <c r="AB1520" i="1"/>
  <c r="AB1541" i="1"/>
  <c r="AB1542" i="1"/>
  <c r="AB1550" i="1"/>
  <c r="AB1569" i="1"/>
  <c r="AB1571" i="1"/>
  <c r="AB1611" i="1"/>
  <c r="AE4" i="1"/>
  <c r="AE5" i="1"/>
  <c r="AF5" i="1" s="1"/>
  <c r="AE6" i="1"/>
  <c r="AF6" i="1" s="1"/>
  <c r="AE7" i="1"/>
  <c r="AF7" i="1" s="1"/>
  <c r="AE8" i="1"/>
  <c r="AF8" i="1" s="1"/>
  <c r="AE9" i="1"/>
  <c r="AF9" i="1" s="1"/>
  <c r="AE10" i="1"/>
  <c r="AF10" i="1" s="1"/>
  <c r="AE11" i="1"/>
  <c r="AF11" i="1" s="1"/>
  <c r="AE12" i="1"/>
  <c r="AF12" i="1" s="1"/>
  <c r="AE13" i="1"/>
  <c r="AF13" i="1" s="1"/>
  <c r="AE14" i="1"/>
  <c r="AF14" i="1" s="1"/>
  <c r="AE15" i="1"/>
  <c r="AF15" i="1" s="1"/>
  <c r="AE16" i="1"/>
  <c r="AF16" i="1" s="1"/>
  <c r="AE17" i="1"/>
  <c r="AF17" i="1" s="1"/>
  <c r="AH17" i="1" s="1"/>
  <c r="AE18" i="1"/>
  <c r="AF18" i="1" s="1"/>
  <c r="AE19" i="1"/>
  <c r="AF19" i="1" s="1"/>
  <c r="AE20" i="1"/>
  <c r="AF20" i="1" s="1"/>
  <c r="AE21" i="1"/>
  <c r="AF21" i="1" s="1"/>
  <c r="AE22" i="1"/>
  <c r="AF22" i="1" s="1"/>
  <c r="AG22" i="1" s="1"/>
  <c r="AE23" i="1"/>
  <c r="AF23" i="1" s="1"/>
  <c r="AE24" i="1"/>
  <c r="AF24" i="1" s="1"/>
  <c r="AE25" i="1"/>
  <c r="AF25" i="1" s="1"/>
  <c r="AE26" i="1"/>
  <c r="AF26" i="1" s="1"/>
  <c r="AE27" i="1"/>
  <c r="AF27" i="1" s="1"/>
  <c r="AE28" i="1"/>
  <c r="AF28" i="1" s="1"/>
  <c r="AE29" i="1"/>
  <c r="AF29" i="1" s="1"/>
  <c r="AE30" i="1"/>
  <c r="AF30" i="1" s="1"/>
  <c r="AE31" i="1"/>
  <c r="AF31" i="1" s="1"/>
  <c r="AE32" i="1"/>
  <c r="AF32" i="1" s="1"/>
  <c r="AE33" i="1"/>
  <c r="AF33" i="1" s="1"/>
  <c r="AE34" i="1"/>
  <c r="AF34" i="1" s="1"/>
  <c r="AE35" i="1"/>
  <c r="AF35" i="1" s="1"/>
  <c r="AE36" i="1"/>
  <c r="AF36" i="1" s="1"/>
  <c r="AE37" i="1"/>
  <c r="AF37" i="1" s="1"/>
  <c r="AE38" i="1"/>
  <c r="AF38" i="1" s="1"/>
  <c r="AE39" i="1"/>
  <c r="AF39" i="1" s="1"/>
  <c r="AE40" i="1"/>
  <c r="AF40" i="1" s="1"/>
  <c r="AE41" i="1"/>
  <c r="AF41" i="1" s="1"/>
  <c r="AE42" i="1"/>
  <c r="AF42" i="1" s="1"/>
  <c r="AE43" i="1"/>
  <c r="AF43" i="1" s="1"/>
  <c r="AE44" i="1"/>
  <c r="AF44" i="1" s="1"/>
  <c r="AE45" i="1"/>
  <c r="AF45" i="1" s="1"/>
  <c r="AE46" i="1"/>
  <c r="AF46" i="1" s="1"/>
  <c r="AE47" i="1"/>
  <c r="AF47" i="1" s="1"/>
  <c r="AE48" i="1"/>
  <c r="AF48" i="1" s="1"/>
  <c r="AE49" i="1"/>
  <c r="AF49" i="1" s="1"/>
  <c r="AE50" i="1"/>
  <c r="AF50" i="1" s="1"/>
  <c r="AE51" i="1"/>
  <c r="AF51" i="1" s="1"/>
  <c r="AE52" i="1"/>
  <c r="AF52" i="1" s="1"/>
  <c r="AE53" i="1"/>
  <c r="AF53" i="1" s="1"/>
  <c r="AE54" i="1"/>
  <c r="AF54" i="1" s="1"/>
  <c r="AE55" i="1"/>
  <c r="AF55" i="1" s="1"/>
  <c r="AE56" i="1"/>
  <c r="AF56" i="1" s="1"/>
  <c r="AE57" i="1"/>
  <c r="AF57" i="1" s="1"/>
  <c r="AE58" i="1"/>
  <c r="AF58" i="1" s="1"/>
  <c r="AE59" i="1"/>
  <c r="AF59" i="1" s="1"/>
  <c r="AE60" i="1"/>
  <c r="AF60" i="1" s="1"/>
  <c r="AE61" i="1"/>
  <c r="AF61" i="1" s="1"/>
  <c r="AE62" i="1"/>
  <c r="AF62" i="1" s="1"/>
  <c r="AE63" i="1"/>
  <c r="AF63" i="1" s="1"/>
  <c r="AE64" i="1"/>
  <c r="AF64" i="1" s="1"/>
  <c r="AE65" i="1"/>
  <c r="AF65" i="1" s="1"/>
  <c r="AE66" i="1"/>
  <c r="AF66" i="1" s="1"/>
  <c r="AE67" i="1"/>
  <c r="AF67" i="1" s="1"/>
  <c r="AE68" i="1"/>
  <c r="AF68" i="1" s="1"/>
  <c r="AE69" i="1"/>
  <c r="AF69" i="1" s="1"/>
  <c r="AE70" i="1"/>
  <c r="AF70" i="1" s="1"/>
  <c r="AE71" i="1"/>
  <c r="AF71" i="1" s="1"/>
  <c r="AE72" i="1"/>
  <c r="AF72" i="1" s="1"/>
  <c r="AE73" i="1"/>
  <c r="AF73" i="1" s="1"/>
  <c r="AE74" i="1"/>
  <c r="AF74" i="1" s="1"/>
  <c r="AE75" i="1"/>
  <c r="AF75" i="1" s="1"/>
  <c r="AE76" i="1"/>
  <c r="AF76" i="1" s="1"/>
  <c r="AE77" i="1"/>
  <c r="AF77" i="1" s="1"/>
  <c r="AE78" i="1"/>
  <c r="AF78" i="1" s="1"/>
  <c r="AE79" i="1"/>
  <c r="AF79" i="1" s="1"/>
  <c r="AE80" i="1"/>
  <c r="AF80" i="1" s="1"/>
  <c r="AE81" i="1"/>
  <c r="AF81" i="1" s="1"/>
  <c r="AE82" i="1"/>
  <c r="AF82" i="1" s="1"/>
  <c r="AE83" i="1"/>
  <c r="AF83" i="1" s="1"/>
  <c r="AE84" i="1"/>
  <c r="AF84" i="1" s="1"/>
  <c r="AE85" i="1"/>
  <c r="AF85" i="1" s="1"/>
  <c r="AE86" i="1"/>
  <c r="AF86" i="1" s="1"/>
  <c r="AE87" i="1"/>
  <c r="AF87" i="1" s="1"/>
  <c r="AE88" i="1"/>
  <c r="AF88" i="1" s="1"/>
  <c r="AE89" i="1"/>
  <c r="AF89" i="1" s="1"/>
  <c r="AG89" i="1" s="1"/>
  <c r="AE90" i="1"/>
  <c r="AF90" i="1" s="1"/>
  <c r="AE91" i="1"/>
  <c r="AF91" i="1" s="1"/>
  <c r="AE92" i="1"/>
  <c r="AF92" i="1" s="1"/>
  <c r="AC92" i="1" s="1"/>
  <c r="AE93" i="1"/>
  <c r="AF93" i="1" s="1"/>
  <c r="AE94" i="1"/>
  <c r="AF94" i="1" s="1"/>
  <c r="AE95" i="1"/>
  <c r="AF95" i="1" s="1"/>
  <c r="AE96" i="1"/>
  <c r="AF96" i="1" s="1"/>
  <c r="AE97" i="1"/>
  <c r="AF97" i="1" s="1"/>
  <c r="AE98" i="1"/>
  <c r="AF98" i="1" s="1"/>
  <c r="AE99" i="1"/>
  <c r="AF99" i="1" s="1"/>
  <c r="AE100" i="1"/>
  <c r="AF100" i="1" s="1"/>
  <c r="AE101" i="1"/>
  <c r="AF101" i="1" s="1"/>
  <c r="AE102" i="1"/>
  <c r="AF102" i="1" s="1"/>
  <c r="AE103" i="1"/>
  <c r="AF103" i="1" s="1"/>
  <c r="AE104" i="1"/>
  <c r="AF104" i="1" s="1"/>
  <c r="AE105" i="1"/>
  <c r="AF105" i="1" s="1"/>
  <c r="AE106" i="1"/>
  <c r="AF106" i="1" s="1"/>
  <c r="AG106" i="1" s="1"/>
  <c r="AE107" i="1"/>
  <c r="AF107" i="1" s="1"/>
  <c r="AE108" i="1"/>
  <c r="AF108" i="1" s="1"/>
  <c r="AE109" i="1"/>
  <c r="AF109" i="1" s="1"/>
  <c r="AE110" i="1"/>
  <c r="AF110" i="1" s="1"/>
  <c r="AE111" i="1"/>
  <c r="AF111" i="1" s="1"/>
  <c r="AE112" i="1"/>
  <c r="AF112" i="1" s="1"/>
  <c r="AE113" i="1"/>
  <c r="AF113" i="1" s="1"/>
  <c r="AE114" i="1"/>
  <c r="AF114" i="1" s="1"/>
  <c r="AE115" i="1"/>
  <c r="AF115" i="1" s="1"/>
  <c r="AE116" i="1"/>
  <c r="AF116" i="1" s="1"/>
  <c r="AE117" i="1"/>
  <c r="AF117" i="1" s="1"/>
  <c r="AE118" i="1"/>
  <c r="AF118" i="1" s="1"/>
  <c r="AE119" i="1"/>
  <c r="AF119" i="1" s="1"/>
  <c r="AE120" i="1"/>
  <c r="AF120" i="1" s="1"/>
  <c r="AE121" i="1"/>
  <c r="AF121" i="1" s="1"/>
  <c r="AE122" i="1"/>
  <c r="AF122" i="1" s="1"/>
  <c r="AE123" i="1"/>
  <c r="AF123" i="1" s="1"/>
  <c r="AE124" i="1"/>
  <c r="AF124" i="1" s="1"/>
  <c r="AE125" i="1"/>
  <c r="AF125" i="1" s="1"/>
  <c r="AE126" i="1"/>
  <c r="AF126" i="1" s="1"/>
  <c r="AE127" i="1"/>
  <c r="AF127" i="1" s="1"/>
  <c r="AE128" i="1"/>
  <c r="AF128" i="1" s="1"/>
  <c r="AG128" i="1" s="1"/>
  <c r="AE129" i="1"/>
  <c r="AF129" i="1" s="1"/>
  <c r="AE130" i="1"/>
  <c r="AF130" i="1" s="1"/>
  <c r="AE131" i="1"/>
  <c r="AF131" i="1" s="1"/>
  <c r="AE132" i="1"/>
  <c r="AF132" i="1" s="1"/>
  <c r="AE133" i="1"/>
  <c r="AF133" i="1" s="1"/>
  <c r="AE134" i="1"/>
  <c r="AF134" i="1" s="1"/>
  <c r="AE135" i="1"/>
  <c r="AF135" i="1" s="1"/>
  <c r="AE136" i="1"/>
  <c r="AF136" i="1" s="1"/>
  <c r="AE137" i="1"/>
  <c r="AF137" i="1" s="1"/>
  <c r="AE138" i="1"/>
  <c r="AF138" i="1" s="1"/>
  <c r="AE139" i="1"/>
  <c r="AF139" i="1" s="1"/>
  <c r="AE140" i="1"/>
  <c r="AF140" i="1" s="1"/>
  <c r="AE141" i="1"/>
  <c r="AF141" i="1" s="1"/>
  <c r="AE142" i="1"/>
  <c r="AF142" i="1" s="1"/>
  <c r="AE143" i="1"/>
  <c r="AF143" i="1" s="1"/>
  <c r="AE144" i="1"/>
  <c r="AF144" i="1" s="1"/>
  <c r="AE145" i="1"/>
  <c r="AF145" i="1" s="1"/>
  <c r="AE146" i="1"/>
  <c r="AF146" i="1" s="1"/>
  <c r="AE147" i="1"/>
  <c r="AF147" i="1" s="1"/>
  <c r="AE148" i="1"/>
  <c r="AF148" i="1" s="1"/>
  <c r="AE149" i="1"/>
  <c r="AF149" i="1" s="1"/>
  <c r="AH149" i="1" s="1"/>
  <c r="AE150" i="1"/>
  <c r="AF150" i="1" s="1"/>
  <c r="AE151" i="1"/>
  <c r="AF151" i="1" s="1"/>
  <c r="AE152" i="1"/>
  <c r="AF152" i="1" s="1"/>
  <c r="AE153" i="1"/>
  <c r="AF153" i="1" s="1"/>
  <c r="AE154" i="1"/>
  <c r="AF154" i="1" s="1"/>
  <c r="AE155" i="1"/>
  <c r="AF155" i="1" s="1"/>
  <c r="AE156" i="1"/>
  <c r="AF156" i="1" s="1"/>
  <c r="AE157" i="1"/>
  <c r="AF157" i="1" s="1"/>
  <c r="AE158" i="1"/>
  <c r="AF158" i="1" s="1"/>
  <c r="AE159" i="1"/>
  <c r="AF159" i="1" s="1"/>
  <c r="AE160" i="1"/>
  <c r="AF160" i="1" s="1"/>
  <c r="AE161" i="1"/>
  <c r="AF161" i="1" s="1"/>
  <c r="AE162" i="1"/>
  <c r="AF162" i="1" s="1"/>
  <c r="AE163" i="1"/>
  <c r="AF163" i="1" s="1"/>
  <c r="AE164" i="1"/>
  <c r="AF164" i="1" s="1"/>
  <c r="AE165" i="1"/>
  <c r="AF165" i="1" s="1"/>
  <c r="AE166" i="1"/>
  <c r="AF166" i="1" s="1"/>
  <c r="AE167" i="1"/>
  <c r="AF167" i="1" s="1"/>
  <c r="AE168" i="1"/>
  <c r="AF168" i="1" s="1"/>
  <c r="AG168" i="1" s="1"/>
  <c r="AE169" i="1"/>
  <c r="AF169" i="1" s="1"/>
  <c r="AE170" i="1"/>
  <c r="AF170" i="1" s="1"/>
  <c r="AE171" i="1"/>
  <c r="AF171" i="1" s="1"/>
  <c r="AG171" i="1" s="1"/>
  <c r="AE172" i="1"/>
  <c r="AF172" i="1" s="1"/>
  <c r="AE173" i="1"/>
  <c r="AF173" i="1" s="1"/>
  <c r="AE174" i="1"/>
  <c r="AF174" i="1" s="1"/>
  <c r="AE175" i="1"/>
  <c r="AF175" i="1" s="1"/>
  <c r="AE176" i="1"/>
  <c r="AF176" i="1" s="1"/>
  <c r="AE177" i="1"/>
  <c r="AF177" i="1" s="1"/>
  <c r="AE178" i="1"/>
  <c r="AF178" i="1" s="1"/>
  <c r="AE179" i="1"/>
  <c r="AF179" i="1" s="1"/>
  <c r="AE180" i="1"/>
  <c r="AF180" i="1" s="1"/>
  <c r="AE181" i="1"/>
  <c r="AF181" i="1" s="1"/>
  <c r="AE182" i="1"/>
  <c r="AF182" i="1" s="1"/>
  <c r="AE183" i="1"/>
  <c r="AF183" i="1" s="1"/>
  <c r="AE184" i="1"/>
  <c r="AF184" i="1" s="1"/>
  <c r="AE185" i="1"/>
  <c r="AF185" i="1" s="1"/>
  <c r="AE186" i="1"/>
  <c r="AF186" i="1" s="1"/>
  <c r="AE187" i="1"/>
  <c r="AF187" i="1" s="1"/>
  <c r="AE188" i="1"/>
  <c r="AF188" i="1" s="1"/>
  <c r="AE189" i="1"/>
  <c r="AF189" i="1" s="1"/>
  <c r="AE190" i="1"/>
  <c r="AF190" i="1" s="1"/>
  <c r="AE191" i="1"/>
  <c r="AF191" i="1" s="1"/>
  <c r="AE192" i="1"/>
  <c r="AF192" i="1" s="1"/>
  <c r="AE193" i="1"/>
  <c r="AF193" i="1" s="1"/>
  <c r="AE194" i="1"/>
  <c r="AF194" i="1" s="1"/>
  <c r="AE195" i="1"/>
  <c r="AF195" i="1" s="1"/>
  <c r="AE196" i="1"/>
  <c r="AF196" i="1" s="1"/>
  <c r="AE197" i="1"/>
  <c r="AF197" i="1" s="1"/>
  <c r="AE198" i="1"/>
  <c r="AF198" i="1" s="1"/>
  <c r="AE199" i="1"/>
  <c r="AF199" i="1" s="1"/>
  <c r="AE200" i="1"/>
  <c r="AF200" i="1" s="1"/>
  <c r="AE201" i="1"/>
  <c r="AF201" i="1" s="1"/>
  <c r="AE202" i="1"/>
  <c r="AF202" i="1" s="1"/>
  <c r="AE203" i="1"/>
  <c r="AF203" i="1" s="1"/>
  <c r="AE204" i="1"/>
  <c r="AF204" i="1" s="1"/>
  <c r="AE205" i="1"/>
  <c r="AF205" i="1" s="1"/>
  <c r="AE206" i="1"/>
  <c r="AF206" i="1" s="1"/>
  <c r="AE207" i="1"/>
  <c r="AF207" i="1" s="1"/>
  <c r="AE208" i="1"/>
  <c r="AF208" i="1" s="1"/>
  <c r="AE209" i="1"/>
  <c r="AF209" i="1" s="1"/>
  <c r="AE210" i="1"/>
  <c r="AF210" i="1" s="1"/>
  <c r="AE211" i="1"/>
  <c r="AF211" i="1" s="1"/>
  <c r="AE212" i="1"/>
  <c r="AF212" i="1" s="1"/>
  <c r="AE213" i="1"/>
  <c r="AF213" i="1" s="1"/>
  <c r="AH213" i="1" s="1"/>
  <c r="AE214" i="1"/>
  <c r="AF214" i="1" s="1"/>
  <c r="AE215" i="1"/>
  <c r="AF215" i="1" s="1"/>
  <c r="AE216" i="1"/>
  <c r="AF216" i="1" s="1"/>
  <c r="AE217" i="1"/>
  <c r="AF217" i="1" s="1"/>
  <c r="AE218" i="1"/>
  <c r="AF218" i="1" s="1"/>
  <c r="AE219" i="1"/>
  <c r="AF219" i="1" s="1"/>
  <c r="AE220" i="1"/>
  <c r="AF220" i="1" s="1"/>
  <c r="AE221" i="1"/>
  <c r="AF221" i="1" s="1"/>
  <c r="AC221" i="1" s="1"/>
  <c r="AE222" i="1"/>
  <c r="AF222" i="1" s="1"/>
  <c r="AE223" i="1"/>
  <c r="AF223" i="1" s="1"/>
  <c r="AE224" i="1"/>
  <c r="AF224" i="1" s="1"/>
  <c r="AE225" i="1"/>
  <c r="AF225" i="1" s="1"/>
  <c r="AE226" i="1"/>
  <c r="AF226" i="1" s="1"/>
  <c r="AE227" i="1"/>
  <c r="AF227" i="1" s="1"/>
  <c r="AE228" i="1"/>
  <c r="AF228" i="1" s="1"/>
  <c r="AE229" i="1"/>
  <c r="AF229" i="1" s="1"/>
  <c r="AE230" i="1"/>
  <c r="AF230" i="1" s="1"/>
  <c r="AE231" i="1"/>
  <c r="AF231" i="1" s="1"/>
  <c r="AE232" i="1"/>
  <c r="AF232" i="1" s="1"/>
  <c r="AE233" i="1"/>
  <c r="AF233" i="1" s="1"/>
  <c r="AE234" i="1"/>
  <c r="AF234" i="1" s="1"/>
  <c r="AE235" i="1"/>
  <c r="AF235" i="1" s="1"/>
  <c r="AE236" i="1"/>
  <c r="AF236" i="1" s="1"/>
  <c r="AE237" i="1"/>
  <c r="AF237" i="1" s="1"/>
  <c r="AE238" i="1"/>
  <c r="AF238" i="1" s="1"/>
  <c r="AE239" i="1"/>
  <c r="AF239" i="1" s="1"/>
  <c r="AE240" i="1"/>
  <c r="AF240" i="1" s="1"/>
  <c r="AE241" i="1"/>
  <c r="AF241" i="1" s="1"/>
  <c r="AE242" i="1"/>
  <c r="AF242" i="1" s="1"/>
  <c r="AE243" i="1"/>
  <c r="AF243" i="1" s="1"/>
  <c r="AG243" i="1" s="1"/>
  <c r="AE244" i="1"/>
  <c r="AF244" i="1" s="1"/>
  <c r="AE245" i="1"/>
  <c r="AF245" i="1" s="1"/>
  <c r="AE246" i="1"/>
  <c r="AF246" i="1" s="1"/>
  <c r="AE247" i="1"/>
  <c r="AF247" i="1" s="1"/>
  <c r="AE248" i="1"/>
  <c r="AF248" i="1" s="1"/>
  <c r="AE249" i="1"/>
  <c r="AF249" i="1" s="1"/>
  <c r="AE250" i="1"/>
  <c r="AF250" i="1" s="1"/>
  <c r="AE251" i="1"/>
  <c r="AF251" i="1" s="1"/>
  <c r="AE252" i="1"/>
  <c r="AF252" i="1" s="1"/>
  <c r="AE253" i="1"/>
  <c r="AF253" i="1" s="1"/>
  <c r="AE254" i="1"/>
  <c r="AF254" i="1" s="1"/>
  <c r="AE255" i="1"/>
  <c r="AF255" i="1" s="1"/>
  <c r="AE256" i="1"/>
  <c r="AF256" i="1" s="1"/>
  <c r="AG256" i="1" s="1"/>
  <c r="AE257" i="1"/>
  <c r="AF257" i="1" s="1"/>
  <c r="AE258" i="1"/>
  <c r="AF258" i="1" s="1"/>
  <c r="AE259" i="1"/>
  <c r="AF259" i="1" s="1"/>
  <c r="AE260" i="1"/>
  <c r="AF260" i="1" s="1"/>
  <c r="AE261" i="1"/>
  <c r="AF261" i="1" s="1"/>
  <c r="AE262" i="1"/>
  <c r="AF262" i="1" s="1"/>
  <c r="AE263" i="1"/>
  <c r="AF263" i="1" s="1"/>
  <c r="AE264" i="1"/>
  <c r="AF264" i="1" s="1"/>
  <c r="AE265" i="1"/>
  <c r="AF265" i="1" s="1"/>
  <c r="AE266" i="1"/>
  <c r="AF266" i="1" s="1"/>
  <c r="AE267" i="1"/>
  <c r="AF267" i="1" s="1"/>
  <c r="AE268" i="1"/>
  <c r="AF268" i="1" s="1"/>
  <c r="AE269" i="1"/>
  <c r="AF269" i="1" s="1"/>
  <c r="AE270" i="1"/>
  <c r="AF270" i="1" s="1"/>
  <c r="AE271" i="1"/>
  <c r="AF271" i="1" s="1"/>
  <c r="AE272" i="1"/>
  <c r="AF272" i="1" s="1"/>
  <c r="AE273" i="1"/>
  <c r="AF273" i="1" s="1"/>
  <c r="AH273" i="1" s="1"/>
  <c r="AE274" i="1"/>
  <c r="AF274" i="1" s="1"/>
  <c r="AE275" i="1"/>
  <c r="AF275" i="1" s="1"/>
  <c r="AC275" i="1" s="1"/>
  <c r="AE276" i="1"/>
  <c r="AF276" i="1" s="1"/>
  <c r="AE277" i="1"/>
  <c r="AF277" i="1" s="1"/>
  <c r="AE278" i="1"/>
  <c r="AF278" i="1" s="1"/>
  <c r="AE279" i="1"/>
  <c r="AF279" i="1" s="1"/>
  <c r="AE280" i="1"/>
  <c r="AF280" i="1" s="1"/>
  <c r="AG280" i="1" s="1"/>
  <c r="AE281" i="1"/>
  <c r="AF281" i="1" s="1"/>
  <c r="AE282" i="1"/>
  <c r="AF282" i="1" s="1"/>
  <c r="AE283" i="1"/>
  <c r="AF283" i="1" s="1"/>
  <c r="AE284" i="1"/>
  <c r="AF284" i="1" s="1"/>
  <c r="AE285" i="1"/>
  <c r="AF285" i="1" s="1"/>
  <c r="AE286" i="1"/>
  <c r="AF286" i="1" s="1"/>
  <c r="AE287" i="1"/>
  <c r="AF287" i="1" s="1"/>
  <c r="AE288" i="1"/>
  <c r="AF288" i="1" s="1"/>
  <c r="AE289" i="1"/>
  <c r="AF289" i="1" s="1"/>
  <c r="AE290" i="1"/>
  <c r="AF290" i="1" s="1"/>
  <c r="AE291" i="1"/>
  <c r="AF291" i="1" s="1"/>
  <c r="AE292" i="1"/>
  <c r="AF292" i="1" s="1"/>
  <c r="AE293" i="1"/>
  <c r="AF293" i="1" s="1"/>
  <c r="AE294" i="1"/>
  <c r="AF294" i="1" s="1"/>
  <c r="AE295" i="1"/>
  <c r="AF295" i="1" s="1"/>
  <c r="AE296" i="1"/>
  <c r="AF296" i="1" s="1"/>
  <c r="AE297" i="1"/>
  <c r="AF297" i="1" s="1"/>
  <c r="AE298" i="1"/>
  <c r="AF298" i="1" s="1"/>
  <c r="AE299" i="1"/>
  <c r="AF299" i="1" s="1"/>
  <c r="AE300" i="1"/>
  <c r="AF300" i="1" s="1"/>
  <c r="AE301" i="1"/>
  <c r="AF301" i="1" s="1"/>
  <c r="AE302" i="1"/>
  <c r="AF302" i="1" s="1"/>
  <c r="AE303" i="1"/>
  <c r="AF303" i="1" s="1"/>
  <c r="AE304" i="1"/>
  <c r="AF304" i="1" s="1"/>
  <c r="AH304" i="1" s="1"/>
  <c r="AE305" i="1"/>
  <c r="AF305" i="1" s="1"/>
  <c r="AE306" i="1"/>
  <c r="AF306" i="1" s="1"/>
  <c r="AE307" i="1"/>
  <c r="AF307" i="1" s="1"/>
  <c r="AE308" i="1"/>
  <c r="AF308" i="1" s="1"/>
  <c r="AG308" i="1" s="1"/>
  <c r="AE309" i="1"/>
  <c r="AF309" i="1" s="1"/>
  <c r="AE310" i="1"/>
  <c r="AF310" i="1" s="1"/>
  <c r="AH310" i="1" s="1"/>
  <c r="AE311" i="1"/>
  <c r="AF311" i="1" s="1"/>
  <c r="AE312" i="1"/>
  <c r="AF312" i="1" s="1"/>
  <c r="AE313" i="1"/>
  <c r="AF313" i="1" s="1"/>
  <c r="AE314" i="1"/>
  <c r="AF314" i="1" s="1"/>
  <c r="AE315" i="1"/>
  <c r="AF315" i="1" s="1"/>
  <c r="AE316" i="1"/>
  <c r="AF316" i="1" s="1"/>
  <c r="AE317" i="1"/>
  <c r="AF317" i="1" s="1"/>
  <c r="AE318" i="1"/>
  <c r="AF318" i="1" s="1"/>
  <c r="AE319" i="1"/>
  <c r="AF319" i="1" s="1"/>
  <c r="AE320" i="1"/>
  <c r="AF320" i="1" s="1"/>
  <c r="AG320" i="1" s="1"/>
  <c r="AE321" i="1"/>
  <c r="AF321" i="1" s="1"/>
  <c r="AG321" i="1" s="1"/>
  <c r="AE322" i="1"/>
  <c r="AF322" i="1" s="1"/>
  <c r="AE323" i="1"/>
  <c r="AF323" i="1" s="1"/>
  <c r="AE324" i="1"/>
  <c r="AF324" i="1" s="1"/>
  <c r="AE325" i="1"/>
  <c r="AF325" i="1" s="1"/>
  <c r="AE326" i="1"/>
  <c r="AF326" i="1" s="1"/>
  <c r="AE327" i="1"/>
  <c r="AF327" i="1" s="1"/>
  <c r="AE328" i="1"/>
  <c r="AF328" i="1" s="1"/>
  <c r="AE329" i="1"/>
  <c r="AF329" i="1" s="1"/>
  <c r="AE330" i="1"/>
  <c r="AF330" i="1" s="1"/>
  <c r="AE331" i="1"/>
  <c r="AF331" i="1" s="1"/>
  <c r="AE332" i="1"/>
  <c r="AF332" i="1" s="1"/>
  <c r="AE333" i="1"/>
  <c r="AF333" i="1" s="1"/>
  <c r="AG333" i="1" s="1"/>
  <c r="AE334" i="1"/>
  <c r="AF334" i="1" s="1"/>
  <c r="AE335" i="1"/>
  <c r="AF335" i="1" s="1"/>
  <c r="AE336" i="1"/>
  <c r="AF336" i="1" s="1"/>
  <c r="AG336" i="1" s="1"/>
  <c r="AE337" i="1"/>
  <c r="AF337" i="1" s="1"/>
  <c r="AE338" i="1"/>
  <c r="AF338" i="1" s="1"/>
  <c r="AE339" i="1"/>
  <c r="AF339" i="1" s="1"/>
  <c r="AE340" i="1"/>
  <c r="AF340" i="1" s="1"/>
  <c r="AE341" i="1"/>
  <c r="AF341" i="1" s="1"/>
  <c r="AE342" i="1"/>
  <c r="AF342" i="1" s="1"/>
  <c r="AE343" i="1"/>
  <c r="AF343" i="1" s="1"/>
  <c r="AE344" i="1"/>
  <c r="AF344" i="1" s="1"/>
  <c r="AE345" i="1"/>
  <c r="AF345" i="1" s="1"/>
  <c r="AH345" i="1" s="1"/>
  <c r="AE346" i="1"/>
  <c r="AF346" i="1" s="1"/>
  <c r="AH346" i="1" s="1"/>
  <c r="AE347" i="1"/>
  <c r="AF347" i="1" s="1"/>
  <c r="AE348" i="1"/>
  <c r="AF348" i="1" s="1"/>
  <c r="AE349" i="1"/>
  <c r="AF349" i="1" s="1"/>
  <c r="AE350" i="1"/>
  <c r="AF350" i="1" s="1"/>
  <c r="AE351" i="1"/>
  <c r="AF351" i="1" s="1"/>
  <c r="AE352" i="1"/>
  <c r="AF352" i="1" s="1"/>
  <c r="AG352" i="1" s="1"/>
  <c r="AE353" i="1"/>
  <c r="AF353" i="1" s="1"/>
  <c r="AE354" i="1"/>
  <c r="AF354" i="1" s="1"/>
  <c r="AE355" i="1"/>
  <c r="AF355" i="1" s="1"/>
  <c r="AE356" i="1"/>
  <c r="AF356" i="1" s="1"/>
  <c r="AE357" i="1"/>
  <c r="AF357" i="1" s="1"/>
  <c r="AG357" i="1" s="1"/>
  <c r="AE358" i="1"/>
  <c r="AF358" i="1" s="1"/>
  <c r="AE359" i="1"/>
  <c r="AF359" i="1" s="1"/>
  <c r="AE360" i="1"/>
  <c r="AF360" i="1" s="1"/>
  <c r="AE361" i="1"/>
  <c r="AF361" i="1" s="1"/>
  <c r="AE362" i="1"/>
  <c r="AF362" i="1" s="1"/>
  <c r="AE363" i="1"/>
  <c r="AF363" i="1" s="1"/>
  <c r="AE364" i="1"/>
  <c r="AF364" i="1" s="1"/>
  <c r="AE365" i="1"/>
  <c r="AF365" i="1" s="1"/>
  <c r="AG365" i="1" s="1"/>
  <c r="AE366" i="1"/>
  <c r="AF366" i="1" s="1"/>
  <c r="AE367" i="1"/>
  <c r="AF367" i="1" s="1"/>
  <c r="AE368" i="1"/>
  <c r="AF368" i="1" s="1"/>
  <c r="AG368" i="1" s="1"/>
  <c r="AE369" i="1"/>
  <c r="AF369" i="1" s="1"/>
  <c r="AE370" i="1"/>
  <c r="AF370" i="1" s="1"/>
  <c r="AE371" i="1"/>
  <c r="AF371" i="1" s="1"/>
  <c r="AE372" i="1"/>
  <c r="AF372" i="1" s="1"/>
  <c r="AE373" i="1"/>
  <c r="AF373" i="1" s="1"/>
  <c r="AE374" i="1"/>
  <c r="AF374" i="1" s="1"/>
  <c r="AE375" i="1"/>
  <c r="AF375" i="1" s="1"/>
  <c r="AE376" i="1"/>
  <c r="AF376" i="1" s="1"/>
  <c r="AE377" i="1"/>
  <c r="AF377" i="1" s="1"/>
  <c r="AE378" i="1"/>
  <c r="AF378" i="1" s="1"/>
  <c r="AE379" i="1"/>
  <c r="AF379" i="1" s="1"/>
  <c r="AE380" i="1"/>
  <c r="AF380" i="1" s="1"/>
  <c r="AE381" i="1"/>
  <c r="AF381" i="1" s="1"/>
  <c r="AG381" i="1" s="1"/>
  <c r="AE382" i="1"/>
  <c r="AF382" i="1" s="1"/>
  <c r="AG382" i="1" s="1"/>
  <c r="AE383" i="1"/>
  <c r="AF383" i="1" s="1"/>
  <c r="AE384" i="1"/>
  <c r="AF384" i="1" s="1"/>
  <c r="AE385" i="1"/>
  <c r="AF385" i="1" s="1"/>
  <c r="AE386" i="1"/>
  <c r="AF386" i="1" s="1"/>
  <c r="AE387" i="1"/>
  <c r="AF387" i="1" s="1"/>
  <c r="AE388" i="1"/>
  <c r="AF388" i="1" s="1"/>
  <c r="AE389" i="1"/>
  <c r="AF389" i="1" s="1"/>
  <c r="AG389" i="1" s="1"/>
  <c r="AE390" i="1"/>
  <c r="AF390" i="1" s="1"/>
  <c r="AE391" i="1"/>
  <c r="AF391" i="1" s="1"/>
  <c r="AE392" i="1"/>
  <c r="AF392" i="1" s="1"/>
  <c r="AE393" i="1"/>
  <c r="AF393" i="1" s="1"/>
  <c r="AE394" i="1"/>
  <c r="AF394" i="1" s="1"/>
  <c r="AE395" i="1"/>
  <c r="AF395" i="1" s="1"/>
  <c r="AE396" i="1"/>
  <c r="AF396" i="1" s="1"/>
  <c r="AE397" i="1"/>
  <c r="AF397" i="1" s="1"/>
  <c r="AE398" i="1"/>
  <c r="AF398" i="1" s="1"/>
  <c r="AE399" i="1"/>
  <c r="AF399" i="1" s="1"/>
  <c r="AE400" i="1"/>
  <c r="AF400" i="1" s="1"/>
  <c r="AE401" i="1"/>
  <c r="AF401" i="1" s="1"/>
  <c r="AG401" i="1" s="1"/>
  <c r="AE402" i="1"/>
  <c r="AF402" i="1" s="1"/>
  <c r="AE403" i="1"/>
  <c r="AF403" i="1" s="1"/>
  <c r="AE404" i="1"/>
  <c r="AF404" i="1" s="1"/>
  <c r="AE405" i="1"/>
  <c r="AF405" i="1" s="1"/>
  <c r="AG405" i="1" s="1"/>
  <c r="AE406" i="1"/>
  <c r="AF406" i="1" s="1"/>
  <c r="AE407" i="1"/>
  <c r="AF407" i="1" s="1"/>
  <c r="AE408" i="1"/>
  <c r="AF408" i="1" s="1"/>
  <c r="AE409" i="1"/>
  <c r="AF409" i="1" s="1"/>
  <c r="AE410" i="1"/>
  <c r="AF410" i="1" s="1"/>
  <c r="AE411" i="1"/>
  <c r="AF411" i="1" s="1"/>
  <c r="AE412" i="1"/>
  <c r="AF412" i="1" s="1"/>
  <c r="AE413" i="1"/>
  <c r="AF413" i="1" s="1"/>
  <c r="AG413" i="1" s="1"/>
  <c r="AE414" i="1"/>
  <c r="AF414" i="1" s="1"/>
  <c r="AE415" i="1"/>
  <c r="AF415" i="1" s="1"/>
  <c r="AE416" i="1"/>
  <c r="AF416" i="1" s="1"/>
  <c r="AE417" i="1"/>
  <c r="AF417" i="1" s="1"/>
  <c r="AE418" i="1"/>
  <c r="AF418" i="1" s="1"/>
  <c r="AE419" i="1"/>
  <c r="AF419" i="1" s="1"/>
  <c r="AE420" i="1"/>
  <c r="AF420" i="1" s="1"/>
  <c r="AE421" i="1"/>
  <c r="AF421" i="1" s="1"/>
  <c r="AE422" i="1"/>
  <c r="AF422" i="1" s="1"/>
  <c r="AE423" i="1"/>
  <c r="AF423" i="1" s="1"/>
  <c r="AE424" i="1"/>
  <c r="AF424" i="1" s="1"/>
  <c r="AE425" i="1"/>
  <c r="AF425" i="1" s="1"/>
  <c r="AG425" i="1" s="1"/>
  <c r="AE426" i="1"/>
  <c r="AF426" i="1" s="1"/>
  <c r="AE427" i="1"/>
  <c r="AF427" i="1" s="1"/>
  <c r="AE428" i="1"/>
  <c r="AF428" i="1" s="1"/>
  <c r="AE429" i="1"/>
  <c r="AF429" i="1" s="1"/>
  <c r="AG429" i="1" s="1"/>
  <c r="AE430" i="1"/>
  <c r="AF430" i="1" s="1"/>
  <c r="AE431" i="1"/>
  <c r="AF431" i="1" s="1"/>
  <c r="AE432" i="1"/>
  <c r="AF432" i="1" s="1"/>
  <c r="AH432" i="1" s="1"/>
  <c r="AE433" i="1"/>
  <c r="AF433" i="1" s="1"/>
  <c r="AG433" i="1" s="1"/>
  <c r="AE434" i="1"/>
  <c r="AF434" i="1" s="1"/>
  <c r="AE435" i="1"/>
  <c r="AF435" i="1" s="1"/>
  <c r="AE436" i="1"/>
  <c r="AF436" i="1" s="1"/>
  <c r="AE437" i="1"/>
  <c r="AF437" i="1" s="1"/>
  <c r="AE438" i="1"/>
  <c r="AF438" i="1" s="1"/>
  <c r="AE439" i="1"/>
  <c r="AF439" i="1" s="1"/>
  <c r="AE440" i="1"/>
  <c r="AF440" i="1" s="1"/>
  <c r="AE441" i="1"/>
  <c r="AF441" i="1" s="1"/>
  <c r="AH441" i="1" s="1"/>
  <c r="AE442" i="1"/>
  <c r="AF442" i="1" s="1"/>
  <c r="AE443" i="1"/>
  <c r="AF443" i="1" s="1"/>
  <c r="AE444" i="1"/>
  <c r="AF444" i="1" s="1"/>
  <c r="AE445" i="1"/>
  <c r="AF445" i="1" s="1"/>
  <c r="AG445" i="1" s="1"/>
  <c r="AE446" i="1"/>
  <c r="AF446" i="1" s="1"/>
  <c r="AE447" i="1"/>
  <c r="AF447" i="1" s="1"/>
  <c r="AE448" i="1"/>
  <c r="AF448" i="1" s="1"/>
  <c r="AE449" i="1"/>
  <c r="AF449" i="1" s="1"/>
  <c r="AE450" i="1"/>
  <c r="AF450" i="1" s="1"/>
  <c r="AE451" i="1"/>
  <c r="AF451" i="1" s="1"/>
  <c r="AE452" i="1"/>
  <c r="AF452" i="1" s="1"/>
  <c r="AE453" i="1"/>
  <c r="AF453" i="1" s="1"/>
  <c r="AG453" i="1" s="1"/>
  <c r="AE454" i="1"/>
  <c r="AF454" i="1" s="1"/>
  <c r="AE455" i="1"/>
  <c r="AF455" i="1" s="1"/>
  <c r="AG455" i="1" s="1"/>
  <c r="AE456" i="1"/>
  <c r="AF456" i="1" s="1"/>
  <c r="AE457" i="1"/>
  <c r="AF457" i="1" s="1"/>
  <c r="AE458" i="1"/>
  <c r="AF458" i="1" s="1"/>
  <c r="AE459" i="1"/>
  <c r="AF459" i="1" s="1"/>
  <c r="AE460" i="1"/>
  <c r="AF460" i="1" s="1"/>
  <c r="AE461" i="1"/>
  <c r="AF461" i="1" s="1"/>
  <c r="AE462" i="1"/>
  <c r="AF462" i="1" s="1"/>
  <c r="AE463" i="1"/>
  <c r="AF463" i="1" s="1"/>
  <c r="AE464" i="1"/>
  <c r="AF464" i="1" s="1"/>
  <c r="AE465" i="1"/>
  <c r="AF465" i="1" s="1"/>
  <c r="AG465" i="1" s="1"/>
  <c r="AE466" i="1"/>
  <c r="AF466" i="1" s="1"/>
  <c r="AE467" i="1"/>
  <c r="AF467" i="1" s="1"/>
  <c r="AE468" i="1"/>
  <c r="AF468" i="1" s="1"/>
  <c r="AE469" i="1"/>
  <c r="AF469" i="1" s="1"/>
  <c r="AG469" i="1" s="1"/>
  <c r="AE470" i="1"/>
  <c r="AF470" i="1" s="1"/>
  <c r="AE471" i="1"/>
  <c r="AF471" i="1" s="1"/>
  <c r="AE472" i="1"/>
  <c r="AF472" i="1" s="1"/>
  <c r="AE473" i="1"/>
  <c r="AF473" i="1" s="1"/>
  <c r="AE474" i="1"/>
  <c r="AF474" i="1" s="1"/>
  <c r="AE475" i="1"/>
  <c r="AF475" i="1" s="1"/>
  <c r="AE476" i="1"/>
  <c r="AF476" i="1" s="1"/>
  <c r="AE477" i="1"/>
  <c r="AF477" i="1" s="1"/>
  <c r="AG477" i="1" s="1"/>
  <c r="AE478" i="1"/>
  <c r="AF478" i="1" s="1"/>
  <c r="AE479" i="1"/>
  <c r="AF479" i="1" s="1"/>
  <c r="AE480" i="1"/>
  <c r="AF480" i="1" s="1"/>
  <c r="AE481" i="1"/>
  <c r="AF481" i="1" s="1"/>
  <c r="AE482" i="1"/>
  <c r="AF482" i="1" s="1"/>
  <c r="AE483" i="1"/>
  <c r="AF483" i="1" s="1"/>
  <c r="AE484" i="1"/>
  <c r="AF484" i="1" s="1"/>
  <c r="AE485" i="1"/>
  <c r="AF485" i="1" s="1"/>
  <c r="AE486" i="1"/>
  <c r="AF486" i="1" s="1"/>
  <c r="AG486" i="1" s="1"/>
  <c r="AE487" i="1"/>
  <c r="AF487" i="1" s="1"/>
  <c r="AE488" i="1"/>
  <c r="AF488" i="1" s="1"/>
  <c r="AE489" i="1"/>
  <c r="AF489" i="1" s="1"/>
  <c r="AG489" i="1" s="1"/>
  <c r="AE490" i="1"/>
  <c r="AF490" i="1" s="1"/>
  <c r="AE491" i="1"/>
  <c r="AF491" i="1" s="1"/>
  <c r="AE492" i="1"/>
  <c r="AF492" i="1" s="1"/>
  <c r="AE493" i="1"/>
  <c r="AF493" i="1" s="1"/>
  <c r="AG493" i="1" s="1"/>
  <c r="AE494" i="1"/>
  <c r="AF494" i="1" s="1"/>
  <c r="AE495" i="1"/>
  <c r="AF495" i="1" s="1"/>
  <c r="AE496" i="1"/>
  <c r="AF496" i="1" s="1"/>
  <c r="AE497" i="1"/>
  <c r="AF497" i="1" s="1"/>
  <c r="AG497" i="1" s="1"/>
  <c r="AE498" i="1"/>
  <c r="AF498" i="1" s="1"/>
  <c r="AE499" i="1"/>
  <c r="AF499" i="1" s="1"/>
  <c r="AE500" i="1"/>
  <c r="AF500" i="1" s="1"/>
  <c r="AE501" i="1"/>
  <c r="AF501" i="1" s="1"/>
  <c r="AE502" i="1"/>
  <c r="AF502" i="1" s="1"/>
  <c r="AE503" i="1"/>
  <c r="AF503" i="1" s="1"/>
  <c r="AE504" i="1"/>
  <c r="AF504" i="1" s="1"/>
  <c r="AE505" i="1"/>
  <c r="AF505" i="1" s="1"/>
  <c r="AE506" i="1"/>
  <c r="AF506" i="1" s="1"/>
  <c r="AE507" i="1"/>
  <c r="AF507" i="1" s="1"/>
  <c r="AE508" i="1"/>
  <c r="AF508" i="1" s="1"/>
  <c r="AE509" i="1"/>
  <c r="AF509" i="1" s="1"/>
  <c r="AG509" i="1" s="1"/>
  <c r="AE510" i="1"/>
  <c r="AF510" i="1" s="1"/>
  <c r="AE511" i="1"/>
  <c r="AF511" i="1" s="1"/>
  <c r="AE512" i="1"/>
  <c r="AF512" i="1" s="1"/>
  <c r="AE513" i="1"/>
  <c r="AF513" i="1" s="1"/>
  <c r="AE514" i="1"/>
  <c r="AF514" i="1" s="1"/>
  <c r="AE515" i="1"/>
  <c r="AF515" i="1" s="1"/>
  <c r="AE516" i="1"/>
  <c r="AF516" i="1" s="1"/>
  <c r="AE517" i="1"/>
  <c r="AF517" i="1" s="1"/>
  <c r="AG517" i="1" s="1"/>
  <c r="AE518" i="1"/>
  <c r="AF518" i="1" s="1"/>
  <c r="AE519" i="1"/>
  <c r="AF519" i="1" s="1"/>
  <c r="AE520" i="1"/>
  <c r="AF520" i="1" s="1"/>
  <c r="AE521" i="1"/>
  <c r="AF521" i="1" s="1"/>
  <c r="AE522" i="1"/>
  <c r="AF522" i="1" s="1"/>
  <c r="AE523" i="1"/>
  <c r="AF523" i="1" s="1"/>
  <c r="AE524" i="1"/>
  <c r="AF524" i="1" s="1"/>
  <c r="AE525" i="1"/>
  <c r="AF525" i="1" s="1"/>
  <c r="AE526" i="1"/>
  <c r="AF526" i="1" s="1"/>
  <c r="AE527" i="1"/>
  <c r="AF527" i="1" s="1"/>
  <c r="AE528" i="1"/>
  <c r="AF528" i="1" s="1"/>
  <c r="AE529" i="1"/>
  <c r="AF529" i="1" s="1"/>
  <c r="AE530" i="1"/>
  <c r="AF530" i="1" s="1"/>
  <c r="AE531" i="1"/>
  <c r="AF531" i="1" s="1"/>
  <c r="AE532" i="1"/>
  <c r="AF532" i="1" s="1"/>
  <c r="AE533" i="1"/>
  <c r="AF533" i="1" s="1"/>
  <c r="AE534" i="1"/>
  <c r="AF534" i="1" s="1"/>
  <c r="AE535" i="1"/>
  <c r="AF535" i="1" s="1"/>
  <c r="AE536" i="1"/>
  <c r="AF536" i="1" s="1"/>
  <c r="AE537" i="1"/>
  <c r="AF537" i="1" s="1"/>
  <c r="AE538" i="1"/>
  <c r="AF538" i="1" s="1"/>
  <c r="AG538" i="1" s="1"/>
  <c r="AE539" i="1"/>
  <c r="AF539" i="1" s="1"/>
  <c r="AE540" i="1"/>
  <c r="AF540" i="1" s="1"/>
  <c r="AE541" i="1"/>
  <c r="AF541" i="1" s="1"/>
  <c r="AE542" i="1"/>
  <c r="AF542" i="1" s="1"/>
  <c r="AE543" i="1"/>
  <c r="AF543" i="1" s="1"/>
  <c r="AE544" i="1"/>
  <c r="AF544" i="1" s="1"/>
  <c r="AE545" i="1"/>
  <c r="AF545" i="1" s="1"/>
  <c r="AE546" i="1"/>
  <c r="AF546" i="1" s="1"/>
  <c r="AE547" i="1"/>
  <c r="AF547" i="1" s="1"/>
  <c r="AE548" i="1"/>
  <c r="AF548" i="1" s="1"/>
  <c r="AE549" i="1"/>
  <c r="AF549" i="1" s="1"/>
  <c r="AE550" i="1"/>
  <c r="AF550" i="1" s="1"/>
  <c r="AG550" i="1" s="1"/>
  <c r="AE551" i="1"/>
  <c r="AF551" i="1" s="1"/>
  <c r="AE552" i="1"/>
  <c r="AF552" i="1" s="1"/>
  <c r="AE553" i="1"/>
  <c r="AF553" i="1" s="1"/>
  <c r="AE554" i="1"/>
  <c r="AF554" i="1" s="1"/>
  <c r="AE555" i="1"/>
  <c r="AF555" i="1" s="1"/>
  <c r="AE556" i="1"/>
  <c r="AF556" i="1" s="1"/>
  <c r="AE557" i="1"/>
  <c r="AF557" i="1" s="1"/>
  <c r="AE558" i="1"/>
  <c r="AF558" i="1" s="1"/>
  <c r="AE559" i="1"/>
  <c r="AF559" i="1" s="1"/>
  <c r="AE560" i="1"/>
  <c r="AF560" i="1" s="1"/>
  <c r="AE561" i="1"/>
  <c r="AF561" i="1" s="1"/>
  <c r="AE562" i="1"/>
  <c r="AF562" i="1" s="1"/>
  <c r="AE563" i="1"/>
  <c r="AF563" i="1" s="1"/>
  <c r="AE564" i="1"/>
  <c r="AF564" i="1" s="1"/>
  <c r="AE565" i="1"/>
  <c r="AF565" i="1" s="1"/>
  <c r="AE566" i="1"/>
  <c r="AF566" i="1" s="1"/>
  <c r="AG566" i="1" s="1"/>
  <c r="AE567" i="1"/>
  <c r="AF567" i="1" s="1"/>
  <c r="AE568" i="1"/>
  <c r="AF568" i="1" s="1"/>
  <c r="AE569" i="1"/>
  <c r="AF569" i="1" s="1"/>
  <c r="AE570" i="1"/>
  <c r="AF570" i="1" s="1"/>
  <c r="AG570" i="1" s="1"/>
  <c r="AE571" i="1"/>
  <c r="AF571" i="1" s="1"/>
  <c r="AE572" i="1"/>
  <c r="AF572" i="1" s="1"/>
  <c r="AE573" i="1"/>
  <c r="AF573" i="1" s="1"/>
  <c r="AE574" i="1"/>
  <c r="AF574" i="1" s="1"/>
  <c r="AE575" i="1"/>
  <c r="AF575" i="1" s="1"/>
  <c r="AE576" i="1"/>
  <c r="AF576" i="1" s="1"/>
  <c r="AE577" i="1"/>
  <c r="AF577" i="1" s="1"/>
  <c r="AE578" i="1"/>
  <c r="AF578" i="1" s="1"/>
  <c r="AH578" i="1" s="1"/>
  <c r="AE579" i="1"/>
  <c r="AF579" i="1" s="1"/>
  <c r="AE580" i="1"/>
  <c r="AF580" i="1" s="1"/>
  <c r="AE581" i="1"/>
  <c r="AF581" i="1" s="1"/>
  <c r="AE582" i="1"/>
  <c r="AF582" i="1" s="1"/>
  <c r="AE583" i="1"/>
  <c r="AF583" i="1" s="1"/>
  <c r="AE584" i="1"/>
  <c r="AF584" i="1" s="1"/>
  <c r="AE585" i="1"/>
  <c r="AF585" i="1" s="1"/>
  <c r="AE586" i="1"/>
  <c r="AF586" i="1" s="1"/>
  <c r="AE587" i="1"/>
  <c r="AF587" i="1" s="1"/>
  <c r="AE588" i="1"/>
  <c r="AF588" i="1" s="1"/>
  <c r="AE589" i="1"/>
  <c r="AF589" i="1" s="1"/>
  <c r="AE590" i="1"/>
  <c r="AF590" i="1" s="1"/>
  <c r="AE591" i="1"/>
  <c r="AF591" i="1" s="1"/>
  <c r="AE592" i="1"/>
  <c r="AF592" i="1" s="1"/>
  <c r="AH592" i="1" s="1"/>
  <c r="AE593" i="1"/>
  <c r="AF593" i="1" s="1"/>
  <c r="AE594" i="1"/>
  <c r="AF594" i="1" s="1"/>
  <c r="AE595" i="1"/>
  <c r="AF595" i="1" s="1"/>
  <c r="AE596" i="1"/>
  <c r="AF596" i="1" s="1"/>
  <c r="AE597" i="1"/>
  <c r="AF597" i="1" s="1"/>
  <c r="AE598" i="1"/>
  <c r="AF598" i="1" s="1"/>
  <c r="AE599" i="1"/>
  <c r="AF599" i="1" s="1"/>
  <c r="AE600" i="1"/>
  <c r="AF600" i="1" s="1"/>
  <c r="AE601" i="1"/>
  <c r="AF601" i="1" s="1"/>
  <c r="AE602" i="1"/>
  <c r="AF602" i="1" s="1"/>
  <c r="AH602" i="1" s="1"/>
  <c r="AE603" i="1"/>
  <c r="AF603" i="1" s="1"/>
  <c r="AE604" i="1"/>
  <c r="AF604" i="1" s="1"/>
  <c r="AE605" i="1"/>
  <c r="AF605" i="1" s="1"/>
  <c r="AE606" i="1"/>
  <c r="AF606" i="1" s="1"/>
  <c r="AE607" i="1"/>
  <c r="AF607" i="1" s="1"/>
  <c r="AE608" i="1"/>
  <c r="AF608" i="1" s="1"/>
  <c r="AE609" i="1"/>
  <c r="AF609" i="1" s="1"/>
  <c r="AE610" i="1"/>
  <c r="AF610" i="1" s="1"/>
  <c r="AE611" i="1"/>
  <c r="AF611" i="1" s="1"/>
  <c r="AE612" i="1"/>
  <c r="AF612" i="1" s="1"/>
  <c r="AE613" i="1"/>
  <c r="AF613" i="1" s="1"/>
  <c r="AE614" i="1"/>
  <c r="AF614" i="1" s="1"/>
  <c r="AE615" i="1"/>
  <c r="AF615" i="1" s="1"/>
  <c r="AE616" i="1"/>
  <c r="AF616" i="1" s="1"/>
  <c r="AE617" i="1"/>
  <c r="AF617" i="1" s="1"/>
  <c r="AE618" i="1"/>
  <c r="AF618" i="1" s="1"/>
  <c r="AE619" i="1"/>
  <c r="AF619" i="1" s="1"/>
  <c r="AC619" i="1" s="1"/>
  <c r="AE620" i="1"/>
  <c r="AF620" i="1" s="1"/>
  <c r="AE621" i="1"/>
  <c r="AF621" i="1" s="1"/>
  <c r="AE622" i="1"/>
  <c r="AF622" i="1" s="1"/>
  <c r="AE623" i="1"/>
  <c r="AF623" i="1" s="1"/>
  <c r="AE624" i="1"/>
  <c r="AF624" i="1" s="1"/>
  <c r="AH624" i="1" s="1"/>
  <c r="AE625" i="1"/>
  <c r="AF625" i="1" s="1"/>
  <c r="AE626" i="1"/>
  <c r="AF626" i="1" s="1"/>
  <c r="AE627" i="1"/>
  <c r="AF627" i="1" s="1"/>
  <c r="AE628" i="1"/>
  <c r="AF628" i="1" s="1"/>
  <c r="AE629" i="1"/>
  <c r="AF629" i="1" s="1"/>
  <c r="AE630" i="1"/>
  <c r="AF630" i="1" s="1"/>
  <c r="AE631" i="1"/>
  <c r="AF631" i="1" s="1"/>
  <c r="AE632" i="1"/>
  <c r="AF632" i="1" s="1"/>
  <c r="AE633" i="1"/>
  <c r="AF633" i="1" s="1"/>
  <c r="AE634" i="1"/>
  <c r="AF634" i="1" s="1"/>
  <c r="AG634" i="1" s="1"/>
  <c r="AE635" i="1"/>
  <c r="AF635" i="1" s="1"/>
  <c r="AE636" i="1"/>
  <c r="AF636" i="1" s="1"/>
  <c r="AE637" i="1"/>
  <c r="AF637" i="1" s="1"/>
  <c r="AE638" i="1"/>
  <c r="AF638" i="1" s="1"/>
  <c r="AE639" i="1"/>
  <c r="AF639" i="1" s="1"/>
  <c r="AE640" i="1"/>
  <c r="AF640" i="1" s="1"/>
  <c r="AE641" i="1"/>
  <c r="AF641" i="1" s="1"/>
  <c r="AE642" i="1"/>
  <c r="AF642" i="1" s="1"/>
  <c r="AE643" i="1"/>
  <c r="AF643" i="1" s="1"/>
  <c r="AE644" i="1"/>
  <c r="AF644" i="1" s="1"/>
  <c r="AE645" i="1"/>
  <c r="AF645" i="1" s="1"/>
  <c r="AE646" i="1"/>
  <c r="AF646" i="1" s="1"/>
  <c r="AG646" i="1" s="1"/>
  <c r="AE647" i="1"/>
  <c r="AF647" i="1" s="1"/>
  <c r="AE648" i="1"/>
  <c r="AF648" i="1" s="1"/>
  <c r="AG648" i="1" s="1"/>
  <c r="AE649" i="1"/>
  <c r="AF649" i="1" s="1"/>
  <c r="AE650" i="1"/>
  <c r="AF650" i="1" s="1"/>
  <c r="AE651" i="1"/>
  <c r="AF651" i="1" s="1"/>
  <c r="AE652" i="1"/>
  <c r="AF652" i="1" s="1"/>
  <c r="AE653" i="1"/>
  <c r="AF653" i="1" s="1"/>
  <c r="AE654" i="1"/>
  <c r="AF654" i="1" s="1"/>
  <c r="AE655" i="1"/>
  <c r="AF655" i="1" s="1"/>
  <c r="AE656" i="1"/>
  <c r="AF656" i="1" s="1"/>
  <c r="AH656" i="1" s="1"/>
  <c r="AE657" i="1"/>
  <c r="AF657" i="1" s="1"/>
  <c r="AE658" i="1"/>
  <c r="AF658" i="1" s="1"/>
  <c r="AE659" i="1"/>
  <c r="AF659" i="1" s="1"/>
  <c r="AE660" i="1"/>
  <c r="AF660" i="1" s="1"/>
  <c r="AE661" i="1"/>
  <c r="AF661" i="1" s="1"/>
  <c r="AE662" i="1"/>
  <c r="AF662" i="1" s="1"/>
  <c r="AE663" i="1"/>
  <c r="AF663" i="1" s="1"/>
  <c r="AE664" i="1"/>
  <c r="AF664" i="1" s="1"/>
  <c r="AE665" i="1"/>
  <c r="AF665" i="1" s="1"/>
  <c r="AE666" i="1"/>
  <c r="AF666" i="1" s="1"/>
  <c r="AE667" i="1"/>
  <c r="AF667" i="1" s="1"/>
  <c r="AE668" i="1"/>
  <c r="AF668" i="1" s="1"/>
  <c r="AE669" i="1"/>
  <c r="AF669" i="1" s="1"/>
  <c r="AE670" i="1"/>
  <c r="AF670" i="1" s="1"/>
  <c r="AE671" i="1"/>
  <c r="AF671" i="1" s="1"/>
  <c r="AC671" i="1" s="1"/>
  <c r="AE672" i="1"/>
  <c r="AF672" i="1" s="1"/>
  <c r="AG672" i="1" s="1"/>
  <c r="AE673" i="1"/>
  <c r="AF673" i="1" s="1"/>
  <c r="AE674" i="1"/>
  <c r="AF674" i="1" s="1"/>
  <c r="AE675" i="1"/>
  <c r="AF675" i="1" s="1"/>
  <c r="AE676" i="1"/>
  <c r="AF676" i="1" s="1"/>
  <c r="AE677" i="1"/>
  <c r="AF677" i="1" s="1"/>
  <c r="AE678" i="1"/>
  <c r="AF678" i="1" s="1"/>
  <c r="AE679" i="1"/>
  <c r="AF679" i="1" s="1"/>
  <c r="AC679" i="1" s="1"/>
  <c r="AE680" i="1"/>
  <c r="AF680" i="1" s="1"/>
  <c r="AG680" i="1" s="1"/>
  <c r="AE681" i="1"/>
  <c r="AF681" i="1" s="1"/>
  <c r="AE682" i="1"/>
  <c r="AF682" i="1" s="1"/>
  <c r="AE683" i="1"/>
  <c r="AF683" i="1" s="1"/>
  <c r="AE684" i="1"/>
  <c r="AF684" i="1" s="1"/>
  <c r="AE685" i="1"/>
  <c r="AF685" i="1" s="1"/>
  <c r="AE686" i="1"/>
  <c r="AF686" i="1" s="1"/>
  <c r="AE687" i="1"/>
  <c r="AF687" i="1" s="1"/>
  <c r="AE688" i="1"/>
  <c r="AF688" i="1" s="1"/>
  <c r="AG688" i="1" s="1"/>
  <c r="AE689" i="1"/>
  <c r="AF689" i="1" s="1"/>
  <c r="AE690" i="1"/>
  <c r="AF690" i="1" s="1"/>
  <c r="AE691" i="1"/>
  <c r="AF691" i="1" s="1"/>
  <c r="AE692" i="1"/>
  <c r="AF692" i="1" s="1"/>
  <c r="AC692" i="1" s="1"/>
  <c r="AE693" i="1"/>
  <c r="AF693" i="1" s="1"/>
  <c r="AE694" i="1"/>
  <c r="AF694" i="1" s="1"/>
  <c r="AE695" i="1"/>
  <c r="AF695" i="1" s="1"/>
  <c r="AE696" i="1"/>
  <c r="AF696" i="1" s="1"/>
  <c r="AE697" i="1"/>
  <c r="AF697" i="1" s="1"/>
  <c r="AH697" i="1" s="1"/>
  <c r="AE698" i="1"/>
  <c r="AF698" i="1" s="1"/>
  <c r="AE699" i="1"/>
  <c r="AF699" i="1" s="1"/>
  <c r="AE700" i="1"/>
  <c r="AF700" i="1" s="1"/>
  <c r="AC700" i="1" s="1"/>
  <c r="AE701" i="1"/>
  <c r="AF701" i="1" s="1"/>
  <c r="AE702" i="1"/>
  <c r="AF702" i="1" s="1"/>
  <c r="AE703" i="1"/>
  <c r="AF703" i="1" s="1"/>
  <c r="AE704" i="1"/>
  <c r="AF704" i="1" s="1"/>
  <c r="AE705" i="1"/>
  <c r="AF705" i="1" s="1"/>
  <c r="AE706" i="1"/>
  <c r="AF706" i="1" s="1"/>
  <c r="AE707" i="1"/>
  <c r="AF707" i="1" s="1"/>
  <c r="AG707" i="1" s="1"/>
  <c r="AE708" i="1"/>
  <c r="AF708" i="1" s="1"/>
  <c r="AE709" i="1"/>
  <c r="AF709" i="1" s="1"/>
  <c r="AE710" i="1"/>
  <c r="AF710" i="1" s="1"/>
  <c r="AE711" i="1"/>
  <c r="AF711" i="1" s="1"/>
  <c r="AE712" i="1"/>
  <c r="AF712" i="1" s="1"/>
  <c r="AE713" i="1"/>
  <c r="AF713" i="1" s="1"/>
  <c r="AE714" i="1"/>
  <c r="AF714" i="1" s="1"/>
  <c r="AE715" i="1"/>
  <c r="AF715" i="1" s="1"/>
  <c r="AE716" i="1"/>
  <c r="AF716" i="1" s="1"/>
  <c r="AG716" i="1" s="1"/>
  <c r="AE717" i="1"/>
  <c r="AF717" i="1" s="1"/>
  <c r="AE718" i="1"/>
  <c r="AF718" i="1" s="1"/>
  <c r="AH718" i="1" s="1"/>
  <c r="AE719" i="1"/>
  <c r="AF719" i="1" s="1"/>
  <c r="AE720" i="1"/>
  <c r="AF720" i="1" s="1"/>
  <c r="AE721" i="1"/>
  <c r="AF721" i="1" s="1"/>
  <c r="AG721" i="1" s="1"/>
  <c r="AE722" i="1"/>
  <c r="AF722" i="1" s="1"/>
  <c r="AE723" i="1"/>
  <c r="AF723" i="1" s="1"/>
  <c r="AE724" i="1"/>
  <c r="AF724" i="1" s="1"/>
  <c r="AG724" i="1" s="1"/>
  <c r="AE725" i="1"/>
  <c r="AF725" i="1" s="1"/>
  <c r="AE726" i="1"/>
  <c r="AF726" i="1" s="1"/>
  <c r="AE727" i="1"/>
  <c r="AF727" i="1" s="1"/>
  <c r="AE728" i="1"/>
  <c r="AF728" i="1" s="1"/>
  <c r="AE729" i="1"/>
  <c r="AF729" i="1" s="1"/>
  <c r="AE730" i="1"/>
  <c r="AF730" i="1" s="1"/>
  <c r="AE731" i="1"/>
  <c r="AF731" i="1" s="1"/>
  <c r="AE732" i="1"/>
  <c r="AF732" i="1" s="1"/>
  <c r="AE733" i="1"/>
  <c r="AF733" i="1" s="1"/>
  <c r="AE734" i="1"/>
  <c r="AF734" i="1" s="1"/>
  <c r="AE735" i="1"/>
  <c r="AF735" i="1" s="1"/>
  <c r="AE736" i="1"/>
  <c r="AF736" i="1" s="1"/>
  <c r="AE737" i="1"/>
  <c r="AF737" i="1" s="1"/>
  <c r="AG737" i="1" s="1"/>
  <c r="AE738" i="1"/>
  <c r="AF738" i="1" s="1"/>
  <c r="AE739" i="1"/>
  <c r="AF739" i="1" s="1"/>
  <c r="AE740" i="1"/>
  <c r="AF740" i="1" s="1"/>
  <c r="AE741" i="1"/>
  <c r="AF741" i="1" s="1"/>
  <c r="AE742" i="1"/>
  <c r="AF742" i="1" s="1"/>
  <c r="AE743" i="1"/>
  <c r="AF743" i="1" s="1"/>
  <c r="AE744" i="1"/>
  <c r="AF744" i="1" s="1"/>
  <c r="AE745" i="1"/>
  <c r="AF745" i="1" s="1"/>
  <c r="AE746" i="1"/>
  <c r="AF746" i="1" s="1"/>
  <c r="AG746" i="1" s="1"/>
  <c r="AE747" i="1"/>
  <c r="AF747" i="1" s="1"/>
  <c r="AE748" i="1"/>
  <c r="AF748" i="1" s="1"/>
  <c r="AE749" i="1"/>
  <c r="AF749" i="1" s="1"/>
  <c r="AE750" i="1"/>
  <c r="AF750" i="1" s="1"/>
  <c r="AE751" i="1"/>
  <c r="AF751" i="1" s="1"/>
  <c r="AE752" i="1"/>
  <c r="AF752" i="1" s="1"/>
  <c r="AE753" i="1"/>
  <c r="AF753" i="1" s="1"/>
  <c r="AE754" i="1"/>
  <c r="AF754" i="1" s="1"/>
  <c r="AE755" i="1"/>
  <c r="AF755" i="1" s="1"/>
  <c r="AE756" i="1"/>
  <c r="AF756" i="1" s="1"/>
  <c r="AE757" i="1"/>
  <c r="AF757" i="1" s="1"/>
  <c r="AE758" i="1"/>
  <c r="AF758" i="1" s="1"/>
  <c r="AE759" i="1"/>
  <c r="AF759" i="1" s="1"/>
  <c r="AE760" i="1"/>
  <c r="AF760" i="1" s="1"/>
  <c r="AE761" i="1"/>
  <c r="AF761" i="1" s="1"/>
  <c r="AE762" i="1"/>
  <c r="AF762" i="1" s="1"/>
  <c r="AE763" i="1"/>
  <c r="AF763" i="1" s="1"/>
  <c r="AE764" i="1"/>
  <c r="AF764" i="1" s="1"/>
  <c r="AC764" i="1" s="1"/>
  <c r="AE765" i="1"/>
  <c r="AF765" i="1" s="1"/>
  <c r="AE766" i="1"/>
  <c r="AF766" i="1" s="1"/>
  <c r="AE767" i="1"/>
  <c r="AF767" i="1" s="1"/>
  <c r="AE768" i="1"/>
  <c r="AF768" i="1" s="1"/>
  <c r="AE769" i="1"/>
  <c r="AF769" i="1" s="1"/>
  <c r="AE770" i="1"/>
  <c r="AF770" i="1" s="1"/>
  <c r="AG770" i="1" s="1"/>
  <c r="AE771" i="1"/>
  <c r="AF771" i="1" s="1"/>
  <c r="AE772" i="1"/>
  <c r="AF772" i="1" s="1"/>
  <c r="AE773" i="1"/>
  <c r="AF773" i="1" s="1"/>
  <c r="AE774" i="1"/>
  <c r="AF774" i="1" s="1"/>
  <c r="AE775" i="1"/>
  <c r="AF775" i="1" s="1"/>
  <c r="AE776" i="1"/>
  <c r="AF776" i="1" s="1"/>
  <c r="AE777" i="1"/>
  <c r="AF777" i="1" s="1"/>
  <c r="AE778" i="1"/>
  <c r="AF778" i="1" s="1"/>
  <c r="AE779" i="1"/>
  <c r="AF779" i="1" s="1"/>
  <c r="AE780" i="1"/>
  <c r="AF780" i="1" s="1"/>
  <c r="AE781" i="1"/>
  <c r="AF781" i="1" s="1"/>
  <c r="AE782" i="1"/>
  <c r="AF782" i="1" s="1"/>
  <c r="AG782" i="1" s="1"/>
  <c r="AE783" i="1"/>
  <c r="AF783" i="1" s="1"/>
  <c r="AE784" i="1"/>
  <c r="AF784" i="1" s="1"/>
  <c r="AE785" i="1"/>
  <c r="AF785" i="1" s="1"/>
  <c r="AE786" i="1"/>
  <c r="AF786" i="1" s="1"/>
  <c r="AE787" i="1"/>
  <c r="AF787" i="1" s="1"/>
  <c r="AE788" i="1"/>
  <c r="AF788" i="1" s="1"/>
  <c r="AE789" i="1"/>
  <c r="AF789" i="1" s="1"/>
  <c r="AE790" i="1"/>
  <c r="AF790" i="1" s="1"/>
  <c r="AE791" i="1"/>
  <c r="AF791" i="1" s="1"/>
  <c r="AE792" i="1"/>
  <c r="AF792" i="1" s="1"/>
  <c r="AE793" i="1"/>
  <c r="AF793" i="1" s="1"/>
  <c r="AE794" i="1"/>
  <c r="AF794" i="1" s="1"/>
  <c r="AE795" i="1"/>
  <c r="AF795" i="1" s="1"/>
  <c r="AE796" i="1"/>
  <c r="AF796" i="1" s="1"/>
  <c r="AE797" i="1"/>
  <c r="AF797" i="1" s="1"/>
  <c r="AE798" i="1"/>
  <c r="AF798" i="1" s="1"/>
  <c r="AE799" i="1"/>
  <c r="AF799" i="1" s="1"/>
  <c r="AE800" i="1"/>
  <c r="AF800" i="1" s="1"/>
  <c r="AE801" i="1"/>
  <c r="AF801" i="1" s="1"/>
  <c r="AE802" i="1"/>
  <c r="AF802" i="1" s="1"/>
  <c r="AC802" i="1" s="1"/>
  <c r="AE803" i="1"/>
  <c r="AF803" i="1" s="1"/>
  <c r="AE804" i="1"/>
  <c r="AF804" i="1" s="1"/>
  <c r="AE805" i="1"/>
  <c r="AF805" i="1" s="1"/>
  <c r="AE806" i="1"/>
  <c r="AF806" i="1" s="1"/>
  <c r="AE807" i="1"/>
  <c r="AF807" i="1" s="1"/>
  <c r="AE808" i="1"/>
  <c r="AF808" i="1" s="1"/>
  <c r="AE809" i="1"/>
  <c r="AF809" i="1" s="1"/>
  <c r="AE810" i="1"/>
  <c r="AF810" i="1" s="1"/>
  <c r="AE811" i="1"/>
  <c r="AF811" i="1" s="1"/>
  <c r="AE812" i="1"/>
  <c r="AF812" i="1" s="1"/>
  <c r="AE813" i="1"/>
  <c r="AF813" i="1" s="1"/>
  <c r="AE814" i="1"/>
  <c r="AF814" i="1" s="1"/>
  <c r="AG814" i="1" s="1"/>
  <c r="AE815" i="1"/>
  <c r="AF815" i="1" s="1"/>
  <c r="AE816" i="1"/>
  <c r="AF816" i="1" s="1"/>
  <c r="AE817" i="1"/>
  <c r="AF817" i="1" s="1"/>
  <c r="AE818" i="1"/>
  <c r="AF818" i="1" s="1"/>
  <c r="AE819" i="1"/>
  <c r="AF819" i="1" s="1"/>
  <c r="AE820" i="1"/>
  <c r="AF820" i="1" s="1"/>
  <c r="AE821" i="1"/>
  <c r="AF821" i="1" s="1"/>
  <c r="AC821" i="1" s="1"/>
  <c r="AE822" i="1"/>
  <c r="AF822" i="1" s="1"/>
  <c r="AE823" i="1"/>
  <c r="AF823" i="1" s="1"/>
  <c r="AE824" i="1"/>
  <c r="AF824" i="1" s="1"/>
  <c r="AE825" i="1"/>
  <c r="AF825" i="1" s="1"/>
  <c r="AE826" i="1"/>
  <c r="AF826" i="1" s="1"/>
  <c r="AE827" i="1"/>
  <c r="AF827" i="1" s="1"/>
  <c r="AH827" i="1" s="1"/>
  <c r="AE828" i="1"/>
  <c r="AF828" i="1" s="1"/>
  <c r="AE829" i="1"/>
  <c r="AF829" i="1" s="1"/>
  <c r="AE830" i="1"/>
  <c r="AF830" i="1" s="1"/>
  <c r="AE831" i="1"/>
  <c r="AF831" i="1" s="1"/>
  <c r="AE832" i="1"/>
  <c r="AF832" i="1" s="1"/>
  <c r="AE833" i="1"/>
  <c r="AF833" i="1" s="1"/>
  <c r="AE834" i="1"/>
  <c r="AF834" i="1" s="1"/>
  <c r="AE835" i="1"/>
  <c r="AF835" i="1" s="1"/>
  <c r="AE836" i="1"/>
  <c r="AF836" i="1" s="1"/>
  <c r="AE837" i="1"/>
  <c r="AF837" i="1" s="1"/>
  <c r="AE838" i="1"/>
  <c r="AF838" i="1" s="1"/>
  <c r="AE839" i="1"/>
  <c r="AF839" i="1" s="1"/>
  <c r="AE840" i="1"/>
  <c r="AF840" i="1" s="1"/>
  <c r="AE841" i="1"/>
  <c r="AF841" i="1" s="1"/>
  <c r="AE842" i="1"/>
  <c r="AF842" i="1" s="1"/>
  <c r="AE843" i="1"/>
  <c r="AF843" i="1" s="1"/>
  <c r="AE844" i="1"/>
  <c r="AF844" i="1" s="1"/>
  <c r="AE845" i="1"/>
  <c r="AF845" i="1" s="1"/>
  <c r="AE846" i="1"/>
  <c r="AF846" i="1" s="1"/>
  <c r="AE847" i="1"/>
  <c r="AF847" i="1" s="1"/>
  <c r="AE848" i="1"/>
  <c r="AF848" i="1" s="1"/>
  <c r="AE849" i="1"/>
  <c r="AF849" i="1" s="1"/>
  <c r="AE850" i="1"/>
  <c r="AF850" i="1" s="1"/>
  <c r="AE851" i="1"/>
  <c r="AF851" i="1" s="1"/>
  <c r="AE852" i="1"/>
  <c r="AF852" i="1" s="1"/>
  <c r="AE853" i="1"/>
  <c r="AF853" i="1" s="1"/>
  <c r="AE854" i="1"/>
  <c r="AF854" i="1" s="1"/>
  <c r="AE855" i="1"/>
  <c r="AF855" i="1" s="1"/>
  <c r="AE856" i="1"/>
  <c r="AF856" i="1" s="1"/>
  <c r="AE857" i="1"/>
  <c r="AF857" i="1" s="1"/>
  <c r="AC857" i="1" s="1"/>
  <c r="AE858" i="1"/>
  <c r="AF858" i="1" s="1"/>
  <c r="AE859" i="1"/>
  <c r="AF859" i="1" s="1"/>
  <c r="AE860" i="1"/>
  <c r="AF860" i="1" s="1"/>
  <c r="AE861" i="1"/>
  <c r="AF861" i="1" s="1"/>
  <c r="AE862" i="1"/>
  <c r="AF862" i="1" s="1"/>
  <c r="AE863" i="1"/>
  <c r="AF863" i="1" s="1"/>
  <c r="AE864" i="1"/>
  <c r="AF864" i="1" s="1"/>
  <c r="AE865" i="1"/>
  <c r="AF865" i="1" s="1"/>
  <c r="AE866" i="1"/>
  <c r="AF866" i="1" s="1"/>
  <c r="AE867" i="1"/>
  <c r="AF867" i="1" s="1"/>
  <c r="AE868" i="1"/>
  <c r="AF868" i="1" s="1"/>
  <c r="AG868" i="1" s="1"/>
  <c r="AE869" i="1"/>
  <c r="AF869" i="1" s="1"/>
  <c r="AE870" i="1"/>
  <c r="AF870" i="1" s="1"/>
  <c r="AE871" i="1"/>
  <c r="AF871" i="1" s="1"/>
  <c r="AE872" i="1"/>
  <c r="AF872" i="1" s="1"/>
  <c r="AE873" i="1"/>
  <c r="AF873" i="1" s="1"/>
  <c r="AE874" i="1"/>
  <c r="AF874" i="1" s="1"/>
  <c r="AE875" i="1"/>
  <c r="AF875" i="1" s="1"/>
  <c r="AE876" i="1"/>
  <c r="AF876" i="1" s="1"/>
  <c r="AE877" i="1"/>
  <c r="AF877" i="1" s="1"/>
  <c r="AE878" i="1"/>
  <c r="AF878" i="1" s="1"/>
  <c r="AC878" i="1" s="1"/>
  <c r="AE879" i="1"/>
  <c r="AF879" i="1" s="1"/>
  <c r="AE880" i="1"/>
  <c r="AF880" i="1" s="1"/>
  <c r="AE881" i="1"/>
  <c r="AF881" i="1" s="1"/>
  <c r="AE882" i="1"/>
  <c r="AF882" i="1" s="1"/>
  <c r="AE883" i="1"/>
  <c r="AF883" i="1" s="1"/>
  <c r="AE884" i="1"/>
  <c r="AF884" i="1" s="1"/>
  <c r="AE885" i="1"/>
  <c r="AF885" i="1" s="1"/>
  <c r="AE886" i="1"/>
  <c r="AF886" i="1" s="1"/>
  <c r="AE887" i="1"/>
  <c r="AF887" i="1" s="1"/>
  <c r="AE888" i="1"/>
  <c r="AF888" i="1" s="1"/>
  <c r="AE889" i="1"/>
  <c r="AF889" i="1" s="1"/>
  <c r="AE890" i="1"/>
  <c r="AF890" i="1" s="1"/>
  <c r="AC890" i="1" s="1"/>
  <c r="AE891" i="1"/>
  <c r="AF891" i="1" s="1"/>
  <c r="AE892" i="1"/>
  <c r="AF892" i="1" s="1"/>
  <c r="AE893" i="1"/>
  <c r="AF893" i="1" s="1"/>
  <c r="AE894" i="1"/>
  <c r="AF894" i="1" s="1"/>
  <c r="AE895" i="1"/>
  <c r="AF895" i="1" s="1"/>
  <c r="AE896" i="1"/>
  <c r="AF896" i="1" s="1"/>
  <c r="AE897" i="1"/>
  <c r="AF897" i="1" s="1"/>
  <c r="AE898" i="1"/>
  <c r="AF898" i="1" s="1"/>
  <c r="AE899" i="1"/>
  <c r="AF899" i="1" s="1"/>
  <c r="AE900" i="1"/>
  <c r="AF900" i="1" s="1"/>
  <c r="AE901" i="1"/>
  <c r="AF901" i="1" s="1"/>
  <c r="AC901" i="1" s="1"/>
  <c r="AE902" i="1"/>
  <c r="AF902" i="1" s="1"/>
  <c r="AE903" i="1"/>
  <c r="AF903" i="1" s="1"/>
  <c r="AE904" i="1"/>
  <c r="AF904" i="1" s="1"/>
  <c r="AE905" i="1"/>
  <c r="AF905" i="1" s="1"/>
  <c r="AE906" i="1"/>
  <c r="AF906" i="1" s="1"/>
  <c r="AE907" i="1"/>
  <c r="AF907" i="1" s="1"/>
  <c r="AE908" i="1"/>
  <c r="AF908" i="1" s="1"/>
  <c r="AE909" i="1"/>
  <c r="AF909" i="1" s="1"/>
  <c r="AC909" i="1" s="1"/>
  <c r="AE910" i="1"/>
  <c r="AF910" i="1" s="1"/>
  <c r="AE911" i="1"/>
  <c r="AF911" i="1" s="1"/>
  <c r="AE912" i="1"/>
  <c r="AF912" i="1" s="1"/>
  <c r="AE913" i="1"/>
  <c r="AF913" i="1" s="1"/>
  <c r="AE914" i="1"/>
  <c r="AF914" i="1" s="1"/>
  <c r="AE915" i="1"/>
  <c r="AF915" i="1" s="1"/>
  <c r="AE916" i="1"/>
  <c r="AF916" i="1" s="1"/>
  <c r="AE917" i="1"/>
  <c r="AF917" i="1" s="1"/>
  <c r="AE918" i="1"/>
  <c r="AF918" i="1" s="1"/>
  <c r="AE919" i="1"/>
  <c r="AF919" i="1" s="1"/>
  <c r="AE920" i="1"/>
  <c r="AF920" i="1" s="1"/>
  <c r="AE921" i="1"/>
  <c r="AF921" i="1" s="1"/>
  <c r="AE922" i="1"/>
  <c r="AF922" i="1" s="1"/>
  <c r="AE923" i="1"/>
  <c r="AF923" i="1" s="1"/>
  <c r="AE924" i="1"/>
  <c r="AF924" i="1" s="1"/>
  <c r="AE925" i="1"/>
  <c r="AF925" i="1" s="1"/>
  <c r="AE926" i="1"/>
  <c r="AF926" i="1" s="1"/>
  <c r="AE927" i="1"/>
  <c r="AF927" i="1" s="1"/>
  <c r="AE928" i="1"/>
  <c r="AF928" i="1" s="1"/>
  <c r="AE929" i="1"/>
  <c r="AF929" i="1" s="1"/>
  <c r="AE930" i="1"/>
  <c r="AF930" i="1" s="1"/>
  <c r="AE931" i="1"/>
  <c r="AF931" i="1" s="1"/>
  <c r="AE932" i="1"/>
  <c r="AF932" i="1" s="1"/>
  <c r="AC932" i="1" s="1"/>
  <c r="AE933" i="1"/>
  <c r="AF933" i="1" s="1"/>
  <c r="AE934" i="1"/>
  <c r="AF934" i="1" s="1"/>
  <c r="AE935" i="1"/>
  <c r="AF935" i="1" s="1"/>
  <c r="AE936" i="1"/>
  <c r="AF936" i="1" s="1"/>
  <c r="AE937" i="1"/>
  <c r="AF937" i="1" s="1"/>
  <c r="AE938" i="1"/>
  <c r="AF938" i="1" s="1"/>
  <c r="AE939" i="1"/>
  <c r="AF939" i="1" s="1"/>
  <c r="AE940" i="1"/>
  <c r="AF940" i="1" s="1"/>
  <c r="AE941" i="1"/>
  <c r="AF941" i="1" s="1"/>
  <c r="AE942" i="1"/>
  <c r="AF942" i="1" s="1"/>
  <c r="AE943" i="1"/>
  <c r="AF943" i="1" s="1"/>
  <c r="AE944" i="1"/>
  <c r="AF944" i="1" s="1"/>
  <c r="AG944" i="1" s="1"/>
  <c r="AE945" i="1"/>
  <c r="AF945" i="1" s="1"/>
  <c r="AE946" i="1"/>
  <c r="AF946" i="1" s="1"/>
  <c r="AE947" i="1"/>
  <c r="AF947" i="1" s="1"/>
  <c r="AE948" i="1"/>
  <c r="AF948" i="1" s="1"/>
  <c r="AE949" i="1"/>
  <c r="AF949" i="1" s="1"/>
  <c r="AE950" i="1"/>
  <c r="AF950" i="1" s="1"/>
  <c r="AE951" i="1"/>
  <c r="AF951" i="1" s="1"/>
  <c r="AC951" i="1" s="1"/>
  <c r="AE952" i="1"/>
  <c r="AF952" i="1" s="1"/>
  <c r="AE953" i="1"/>
  <c r="AF953" i="1" s="1"/>
  <c r="AG953" i="1" s="1"/>
  <c r="AE954" i="1"/>
  <c r="AF954" i="1" s="1"/>
  <c r="AE955" i="1"/>
  <c r="AF955" i="1" s="1"/>
  <c r="AE956" i="1"/>
  <c r="AF956" i="1" s="1"/>
  <c r="AC956" i="1" s="1"/>
  <c r="AE957" i="1"/>
  <c r="AF957" i="1" s="1"/>
  <c r="AE958" i="1"/>
  <c r="AF958" i="1" s="1"/>
  <c r="AE959" i="1"/>
  <c r="AF959" i="1" s="1"/>
  <c r="AC959" i="1" s="1"/>
  <c r="AE960" i="1"/>
  <c r="AF960" i="1" s="1"/>
  <c r="AE961" i="1"/>
  <c r="AF961" i="1" s="1"/>
  <c r="AE962" i="1"/>
  <c r="AF962" i="1" s="1"/>
  <c r="AE963" i="1"/>
  <c r="AF963" i="1" s="1"/>
  <c r="AE964" i="1"/>
  <c r="AF964" i="1" s="1"/>
  <c r="AC964" i="1" s="1"/>
  <c r="AE965" i="1"/>
  <c r="AF965" i="1" s="1"/>
  <c r="AE966" i="1"/>
  <c r="AF966" i="1" s="1"/>
  <c r="AE967" i="1"/>
  <c r="AF967" i="1" s="1"/>
  <c r="AE968" i="1"/>
  <c r="AF968" i="1" s="1"/>
  <c r="AE969" i="1"/>
  <c r="AF969" i="1" s="1"/>
  <c r="AE970" i="1"/>
  <c r="AF970" i="1" s="1"/>
  <c r="AE971" i="1"/>
  <c r="AF971" i="1" s="1"/>
  <c r="AE972" i="1"/>
  <c r="AF972" i="1" s="1"/>
  <c r="AE973" i="1"/>
  <c r="AF973" i="1" s="1"/>
  <c r="AE974" i="1"/>
  <c r="AF974" i="1" s="1"/>
  <c r="AE975" i="1"/>
  <c r="AF975" i="1" s="1"/>
  <c r="AE976" i="1"/>
  <c r="AF976" i="1" s="1"/>
  <c r="AE977" i="1"/>
  <c r="AF977" i="1" s="1"/>
  <c r="AE978" i="1"/>
  <c r="AF978" i="1" s="1"/>
  <c r="AE979" i="1"/>
  <c r="AF979" i="1" s="1"/>
  <c r="AE980" i="1"/>
  <c r="AF980" i="1" s="1"/>
  <c r="AE981" i="1"/>
  <c r="AF981" i="1" s="1"/>
  <c r="AE982" i="1"/>
  <c r="AF982" i="1" s="1"/>
  <c r="AE983" i="1"/>
  <c r="AF983" i="1" s="1"/>
  <c r="AE984" i="1"/>
  <c r="AF984" i="1" s="1"/>
  <c r="AE985" i="1"/>
  <c r="AF985" i="1" s="1"/>
  <c r="AE986" i="1"/>
  <c r="AF986" i="1" s="1"/>
  <c r="AE987" i="1"/>
  <c r="AF987" i="1" s="1"/>
  <c r="AE988" i="1"/>
  <c r="AF988" i="1" s="1"/>
  <c r="AE989" i="1"/>
  <c r="AF989" i="1" s="1"/>
  <c r="AE990" i="1"/>
  <c r="AF990" i="1" s="1"/>
  <c r="AE991" i="1"/>
  <c r="AF991" i="1" s="1"/>
  <c r="AE992" i="1"/>
  <c r="AF992" i="1" s="1"/>
  <c r="AC992" i="1" s="1"/>
  <c r="AE993" i="1"/>
  <c r="AF993" i="1" s="1"/>
  <c r="AE994" i="1"/>
  <c r="AF994" i="1" s="1"/>
  <c r="AE995" i="1"/>
  <c r="AF995" i="1" s="1"/>
  <c r="AE996" i="1"/>
  <c r="AF996" i="1" s="1"/>
  <c r="AE997" i="1"/>
  <c r="AF997" i="1" s="1"/>
  <c r="AC997" i="1" s="1"/>
  <c r="AE998" i="1"/>
  <c r="AF998" i="1" s="1"/>
  <c r="AE999" i="1"/>
  <c r="AF999" i="1" s="1"/>
  <c r="AE1000" i="1"/>
  <c r="AF1000" i="1" s="1"/>
  <c r="AE1001" i="1"/>
  <c r="AF1001" i="1" s="1"/>
  <c r="AE1002" i="1"/>
  <c r="AF1002" i="1" s="1"/>
  <c r="AE1003" i="1"/>
  <c r="AF1003" i="1" s="1"/>
  <c r="AE1004" i="1"/>
  <c r="AF1004" i="1" s="1"/>
  <c r="AE1005" i="1"/>
  <c r="AF1005" i="1" s="1"/>
  <c r="AE1006" i="1"/>
  <c r="AF1006" i="1" s="1"/>
  <c r="AE1007" i="1"/>
  <c r="AF1007" i="1" s="1"/>
  <c r="AE1008" i="1"/>
  <c r="AF1008" i="1" s="1"/>
  <c r="AE1009" i="1"/>
  <c r="AF1009" i="1" s="1"/>
  <c r="AE1010" i="1"/>
  <c r="AF1010" i="1" s="1"/>
  <c r="AE1011" i="1"/>
  <c r="AF1011" i="1" s="1"/>
  <c r="AE1012" i="1"/>
  <c r="AF1012" i="1" s="1"/>
  <c r="AE1013" i="1"/>
  <c r="AF1013" i="1" s="1"/>
  <c r="AE1014" i="1"/>
  <c r="AF1014" i="1" s="1"/>
  <c r="AE1015" i="1"/>
  <c r="AF1015" i="1" s="1"/>
  <c r="AE1016" i="1"/>
  <c r="AF1016" i="1" s="1"/>
  <c r="AE1017" i="1"/>
  <c r="AF1017" i="1" s="1"/>
  <c r="AE1018" i="1"/>
  <c r="AF1018" i="1" s="1"/>
  <c r="AE1019" i="1"/>
  <c r="AF1019" i="1" s="1"/>
  <c r="AH1019" i="1" s="1"/>
  <c r="AE1020" i="1"/>
  <c r="AF1020" i="1" s="1"/>
  <c r="AE1021" i="1"/>
  <c r="AF1021" i="1" s="1"/>
  <c r="AE1022" i="1"/>
  <c r="AF1022" i="1" s="1"/>
  <c r="AE1023" i="1"/>
  <c r="AF1023" i="1" s="1"/>
  <c r="AE1024" i="1"/>
  <c r="AF1024" i="1" s="1"/>
  <c r="AE1025" i="1"/>
  <c r="AF1025" i="1" s="1"/>
  <c r="AE1026" i="1"/>
  <c r="AF1026" i="1" s="1"/>
  <c r="AE1027" i="1"/>
  <c r="AF1027" i="1" s="1"/>
  <c r="AE1028" i="1"/>
  <c r="AF1028" i="1" s="1"/>
  <c r="AE1029" i="1"/>
  <c r="AF1029" i="1" s="1"/>
  <c r="AE1030" i="1"/>
  <c r="AF1030" i="1" s="1"/>
  <c r="AE1031" i="1"/>
  <c r="AF1031" i="1" s="1"/>
  <c r="AE1032" i="1"/>
  <c r="AF1032" i="1" s="1"/>
  <c r="AG1032" i="1" s="1"/>
  <c r="AE1033" i="1"/>
  <c r="AF1033" i="1" s="1"/>
  <c r="AE1034" i="1"/>
  <c r="AF1034" i="1" s="1"/>
  <c r="AE1035" i="1"/>
  <c r="AF1035" i="1" s="1"/>
  <c r="AE1036" i="1"/>
  <c r="AF1036" i="1" s="1"/>
  <c r="AE1037" i="1"/>
  <c r="AF1037" i="1" s="1"/>
  <c r="AE1038" i="1"/>
  <c r="AF1038" i="1" s="1"/>
  <c r="AE1039" i="1"/>
  <c r="AF1039" i="1" s="1"/>
  <c r="AE1040" i="1"/>
  <c r="AF1040" i="1" s="1"/>
  <c r="AE1041" i="1"/>
  <c r="AF1041" i="1" s="1"/>
  <c r="AE1042" i="1"/>
  <c r="AF1042" i="1" s="1"/>
  <c r="AE1043" i="1"/>
  <c r="AF1043" i="1" s="1"/>
  <c r="AE1044" i="1"/>
  <c r="AF1044" i="1" s="1"/>
  <c r="AE1045" i="1"/>
  <c r="AF1045" i="1" s="1"/>
  <c r="AE1046" i="1"/>
  <c r="AF1046" i="1" s="1"/>
  <c r="AE1047" i="1"/>
  <c r="AF1047" i="1" s="1"/>
  <c r="AE1048" i="1"/>
  <c r="AF1048" i="1" s="1"/>
  <c r="AE1049" i="1"/>
  <c r="AF1049" i="1" s="1"/>
  <c r="AE1050" i="1"/>
  <c r="AF1050" i="1" s="1"/>
  <c r="AE1051" i="1"/>
  <c r="AF1051" i="1" s="1"/>
  <c r="AE1052" i="1"/>
  <c r="AF1052" i="1" s="1"/>
  <c r="AE1053" i="1"/>
  <c r="AF1053" i="1" s="1"/>
  <c r="AE1054" i="1"/>
  <c r="AF1054" i="1" s="1"/>
  <c r="AE1055" i="1"/>
  <c r="AF1055" i="1" s="1"/>
  <c r="AE1056" i="1"/>
  <c r="AF1056" i="1" s="1"/>
  <c r="AE1057" i="1"/>
  <c r="AF1057" i="1" s="1"/>
  <c r="AE1058" i="1"/>
  <c r="AF1058" i="1" s="1"/>
  <c r="AE1059" i="1"/>
  <c r="AF1059" i="1" s="1"/>
  <c r="AE1060" i="1"/>
  <c r="AF1060" i="1" s="1"/>
  <c r="AE1061" i="1"/>
  <c r="AF1061" i="1" s="1"/>
  <c r="AE1062" i="1"/>
  <c r="AF1062" i="1" s="1"/>
  <c r="AE1063" i="1"/>
  <c r="AF1063" i="1" s="1"/>
  <c r="AE1064" i="1"/>
  <c r="AF1064" i="1" s="1"/>
  <c r="AE1065" i="1"/>
  <c r="AF1065" i="1" s="1"/>
  <c r="AG1065" i="1" s="1"/>
  <c r="AE1066" i="1"/>
  <c r="AF1066" i="1" s="1"/>
  <c r="AE1067" i="1"/>
  <c r="AF1067" i="1" s="1"/>
  <c r="AE1068" i="1"/>
  <c r="AF1068" i="1" s="1"/>
  <c r="AE1069" i="1"/>
  <c r="AF1069" i="1" s="1"/>
  <c r="AE1070" i="1"/>
  <c r="AF1070" i="1" s="1"/>
  <c r="AE1071" i="1"/>
  <c r="AF1071" i="1" s="1"/>
  <c r="AE1072" i="1"/>
  <c r="AF1072" i="1" s="1"/>
  <c r="AE1073" i="1"/>
  <c r="AF1073" i="1" s="1"/>
  <c r="AE1074" i="1"/>
  <c r="AF1074" i="1" s="1"/>
  <c r="AE1075" i="1"/>
  <c r="AF1075" i="1" s="1"/>
  <c r="AE1076" i="1"/>
  <c r="AF1076" i="1" s="1"/>
  <c r="AE1077" i="1"/>
  <c r="AF1077" i="1" s="1"/>
  <c r="AE1078" i="1"/>
  <c r="AF1078" i="1" s="1"/>
  <c r="AE1079" i="1"/>
  <c r="AF1079" i="1" s="1"/>
  <c r="AE1080" i="1"/>
  <c r="AF1080" i="1" s="1"/>
  <c r="AE1081" i="1"/>
  <c r="AF1081" i="1" s="1"/>
  <c r="AE1082" i="1"/>
  <c r="AF1082" i="1" s="1"/>
  <c r="AE1083" i="1"/>
  <c r="AF1083" i="1" s="1"/>
  <c r="AE1084" i="1"/>
  <c r="AF1084" i="1" s="1"/>
  <c r="AE1085" i="1"/>
  <c r="AF1085" i="1" s="1"/>
  <c r="AE1086" i="1"/>
  <c r="AF1086" i="1" s="1"/>
  <c r="AE1087" i="1"/>
  <c r="AF1087" i="1" s="1"/>
  <c r="AE1088" i="1"/>
  <c r="AF1088" i="1" s="1"/>
  <c r="AE1089" i="1"/>
  <c r="AF1089" i="1" s="1"/>
  <c r="AE1090" i="1"/>
  <c r="AF1090" i="1" s="1"/>
  <c r="AE1091" i="1"/>
  <c r="AF1091" i="1" s="1"/>
  <c r="AE1092" i="1"/>
  <c r="AF1092" i="1" s="1"/>
  <c r="AE1093" i="1"/>
  <c r="AF1093" i="1" s="1"/>
  <c r="AH1093" i="1" s="1"/>
  <c r="AE1094" i="1"/>
  <c r="AF1094" i="1" s="1"/>
  <c r="AE1095" i="1"/>
  <c r="AF1095" i="1" s="1"/>
  <c r="AE1096" i="1"/>
  <c r="AF1096" i="1" s="1"/>
  <c r="AE1097" i="1"/>
  <c r="AF1097" i="1" s="1"/>
  <c r="AE1098" i="1"/>
  <c r="AF1098" i="1" s="1"/>
  <c r="AE1099" i="1"/>
  <c r="AF1099" i="1" s="1"/>
  <c r="AE1100" i="1"/>
  <c r="AF1100" i="1" s="1"/>
  <c r="AE1101" i="1"/>
  <c r="AF1101" i="1" s="1"/>
  <c r="AE1102" i="1"/>
  <c r="AF1102" i="1" s="1"/>
  <c r="AE1103" i="1"/>
  <c r="AF1103" i="1" s="1"/>
  <c r="AE1104" i="1"/>
  <c r="AF1104" i="1" s="1"/>
  <c r="AE1105" i="1"/>
  <c r="AF1105" i="1" s="1"/>
  <c r="AE1106" i="1"/>
  <c r="AF1106" i="1" s="1"/>
  <c r="AE1107" i="1"/>
  <c r="AF1107" i="1" s="1"/>
  <c r="AE1108" i="1"/>
  <c r="AF1108" i="1" s="1"/>
  <c r="AC1108" i="1" s="1"/>
  <c r="AE1109" i="1"/>
  <c r="AF1109" i="1" s="1"/>
  <c r="AE1110" i="1"/>
  <c r="AF1110" i="1" s="1"/>
  <c r="AE1111" i="1"/>
  <c r="AF1111" i="1" s="1"/>
  <c r="AE1112" i="1"/>
  <c r="AF1112" i="1" s="1"/>
  <c r="AE1113" i="1"/>
  <c r="AF1113" i="1" s="1"/>
  <c r="AE1114" i="1"/>
  <c r="AF1114" i="1" s="1"/>
  <c r="AE1115" i="1"/>
  <c r="AF1115" i="1" s="1"/>
  <c r="AE1116" i="1"/>
  <c r="AF1116" i="1" s="1"/>
  <c r="AE1117" i="1"/>
  <c r="AF1117" i="1" s="1"/>
  <c r="AE1118" i="1"/>
  <c r="AF1118" i="1" s="1"/>
  <c r="AE1119" i="1"/>
  <c r="AF1119" i="1" s="1"/>
  <c r="AE1120" i="1"/>
  <c r="AF1120" i="1" s="1"/>
  <c r="AE1121" i="1"/>
  <c r="AF1121" i="1" s="1"/>
  <c r="AE1122" i="1"/>
  <c r="AF1122" i="1" s="1"/>
  <c r="AE1123" i="1"/>
  <c r="AF1123" i="1" s="1"/>
  <c r="AE1124" i="1"/>
  <c r="AF1124" i="1" s="1"/>
  <c r="AE1125" i="1"/>
  <c r="AF1125" i="1" s="1"/>
  <c r="AE1126" i="1"/>
  <c r="AF1126" i="1" s="1"/>
  <c r="AE1127" i="1"/>
  <c r="AF1127" i="1" s="1"/>
  <c r="AE1128" i="1"/>
  <c r="AF1128" i="1" s="1"/>
  <c r="AE1129" i="1"/>
  <c r="AF1129" i="1" s="1"/>
  <c r="AE1130" i="1"/>
  <c r="AF1130" i="1" s="1"/>
  <c r="AE1131" i="1"/>
  <c r="AF1131" i="1" s="1"/>
  <c r="AH1131" i="1" s="1"/>
  <c r="AE1132" i="1"/>
  <c r="AF1132" i="1" s="1"/>
  <c r="AE1133" i="1"/>
  <c r="AF1133" i="1" s="1"/>
  <c r="AE1134" i="1"/>
  <c r="AF1134" i="1" s="1"/>
  <c r="AE1135" i="1"/>
  <c r="AF1135" i="1" s="1"/>
  <c r="AE1136" i="1"/>
  <c r="AF1136" i="1" s="1"/>
  <c r="AE1137" i="1"/>
  <c r="AF1137" i="1" s="1"/>
  <c r="AE1138" i="1"/>
  <c r="AF1138" i="1" s="1"/>
  <c r="AE1139" i="1"/>
  <c r="AF1139" i="1" s="1"/>
  <c r="AE1140" i="1"/>
  <c r="AF1140" i="1" s="1"/>
  <c r="AE1141" i="1"/>
  <c r="AF1141" i="1" s="1"/>
  <c r="AE1142" i="1"/>
  <c r="AF1142" i="1" s="1"/>
  <c r="AG1142" i="1" s="1"/>
  <c r="AE1143" i="1"/>
  <c r="AF1143" i="1" s="1"/>
  <c r="AE1144" i="1"/>
  <c r="AF1144" i="1" s="1"/>
  <c r="AE1145" i="1"/>
  <c r="AF1145" i="1" s="1"/>
  <c r="AE1146" i="1"/>
  <c r="AF1146" i="1" s="1"/>
  <c r="AE1147" i="1"/>
  <c r="AF1147" i="1" s="1"/>
  <c r="AE1148" i="1"/>
  <c r="AF1148" i="1" s="1"/>
  <c r="AE1149" i="1"/>
  <c r="AF1149" i="1" s="1"/>
  <c r="AC1149" i="1" s="1"/>
  <c r="AE1150" i="1"/>
  <c r="AF1150" i="1" s="1"/>
  <c r="AE1151" i="1"/>
  <c r="AF1151" i="1" s="1"/>
  <c r="AE1152" i="1"/>
  <c r="AF1152" i="1" s="1"/>
  <c r="AE1153" i="1"/>
  <c r="AF1153" i="1" s="1"/>
  <c r="AE1154" i="1"/>
  <c r="AF1154" i="1" s="1"/>
  <c r="AE1155" i="1"/>
  <c r="AF1155" i="1" s="1"/>
  <c r="AE1156" i="1"/>
  <c r="AF1156" i="1" s="1"/>
  <c r="AE1157" i="1"/>
  <c r="AF1157" i="1" s="1"/>
  <c r="AE1158" i="1"/>
  <c r="AF1158" i="1" s="1"/>
  <c r="AE1159" i="1"/>
  <c r="AF1159" i="1" s="1"/>
  <c r="AE1160" i="1"/>
  <c r="AF1160" i="1" s="1"/>
  <c r="AE1161" i="1"/>
  <c r="AF1161" i="1" s="1"/>
  <c r="AE1162" i="1"/>
  <c r="AF1162" i="1" s="1"/>
  <c r="AE1163" i="1"/>
  <c r="AF1163" i="1" s="1"/>
  <c r="AE1164" i="1"/>
  <c r="AF1164" i="1" s="1"/>
  <c r="AE1165" i="1"/>
  <c r="AF1165" i="1" s="1"/>
  <c r="AC1165" i="1" s="1"/>
  <c r="AE1166" i="1"/>
  <c r="AF1166" i="1" s="1"/>
  <c r="AE1167" i="1"/>
  <c r="AF1167" i="1" s="1"/>
  <c r="AE1168" i="1"/>
  <c r="AF1168" i="1" s="1"/>
  <c r="AE1169" i="1"/>
  <c r="AF1169" i="1" s="1"/>
  <c r="AE1170" i="1"/>
  <c r="AF1170" i="1" s="1"/>
  <c r="AE1171" i="1"/>
  <c r="AF1171" i="1" s="1"/>
  <c r="AE1172" i="1"/>
  <c r="AF1172" i="1" s="1"/>
  <c r="AE1173" i="1"/>
  <c r="AF1173" i="1" s="1"/>
  <c r="AE1174" i="1"/>
  <c r="AF1174" i="1" s="1"/>
  <c r="AH1174" i="1" s="1"/>
  <c r="AE1175" i="1"/>
  <c r="AF1175" i="1" s="1"/>
  <c r="AE1176" i="1"/>
  <c r="AF1176" i="1" s="1"/>
  <c r="AE1177" i="1"/>
  <c r="AF1177" i="1" s="1"/>
  <c r="AE1178" i="1"/>
  <c r="AF1178" i="1" s="1"/>
  <c r="AE1179" i="1"/>
  <c r="AF1179" i="1" s="1"/>
  <c r="AE1180" i="1"/>
  <c r="AF1180" i="1" s="1"/>
  <c r="AE1181" i="1"/>
  <c r="AF1181" i="1" s="1"/>
  <c r="AE1182" i="1"/>
  <c r="AF1182" i="1" s="1"/>
  <c r="AE1183" i="1"/>
  <c r="AF1183" i="1" s="1"/>
  <c r="AE1184" i="1"/>
  <c r="AF1184" i="1" s="1"/>
  <c r="AE1185" i="1"/>
  <c r="AF1185" i="1" s="1"/>
  <c r="AE1186" i="1"/>
  <c r="AF1186" i="1" s="1"/>
  <c r="AE1187" i="1"/>
  <c r="AF1187" i="1" s="1"/>
  <c r="AE1188" i="1"/>
  <c r="AF1188" i="1" s="1"/>
  <c r="AC1188" i="1" s="1"/>
  <c r="AE1189" i="1"/>
  <c r="AF1189" i="1" s="1"/>
  <c r="AE1190" i="1"/>
  <c r="AF1190" i="1" s="1"/>
  <c r="AE1191" i="1"/>
  <c r="AF1191" i="1" s="1"/>
  <c r="AE1192" i="1"/>
  <c r="AF1192" i="1" s="1"/>
  <c r="AE1193" i="1"/>
  <c r="AF1193" i="1" s="1"/>
  <c r="AE1194" i="1"/>
  <c r="AF1194" i="1" s="1"/>
  <c r="AE1195" i="1"/>
  <c r="AF1195" i="1" s="1"/>
  <c r="AE1196" i="1"/>
  <c r="AF1196" i="1" s="1"/>
  <c r="AE1197" i="1"/>
  <c r="AF1197" i="1" s="1"/>
  <c r="AE1198" i="1"/>
  <c r="AF1198" i="1" s="1"/>
  <c r="AE1199" i="1"/>
  <c r="AF1199" i="1" s="1"/>
  <c r="AE1200" i="1"/>
  <c r="AF1200" i="1" s="1"/>
  <c r="AE1201" i="1"/>
  <c r="AF1201" i="1" s="1"/>
  <c r="AE1202" i="1"/>
  <c r="AF1202" i="1" s="1"/>
  <c r="AE1203" i="1"/>
  <c r="AF1203" i="1" s="1"/>
  <c r="AE1204" i="1"/>
  <c r="AF1204" i="1" s="1"/>
  <c r="AG1204" i="1" s="1"/>
  <c r="AE1205" i="1"/>
  <c r="AF1205" i="1" s="1"/>
  <c r="AE1206" i="1"/>
  <c r="AF1206" i="1" s="1"/>
  <c r="AE1207" i="1"/>
  <c r="AF1207" i="1" s="1"/>
  <c r="AE1208" i="1"/>
  <c r="AF1208" i="1" s="1"/>
  <c r="AE1209" i="1"/>
  <c r="AF1209" i="1" s="1"/>
  <c r="AE1210" i="1"/>
  <c r="AF1210" i="1" s="1"/>
  <c r="AE1211" i="1"/>
  <c r="AF1211" i="1" s="1"/>
  <c r="AE1212" i="1"/>
  <c r="AF1212" i="1" s="1"/>
  <c r="AE1213" i="1"/>
  <c r="AF1213" i="1" s="1"/>
  <c r="AE1214" i="1"/>
  <c r="AF1214" i="1" s="1"/>
  <c r="AE1215" i="1"/>
  <c r="AF1215" i="1" s="1"/>
  <c r="AE1216" i="1"/>
  <c r="AF1216" i="1" s="1"/>
  <c r="AE1217" i="1"/>
  <c r="AF1217" i="1" s="1"/>
  <c r="AE1218" i="1"/>
  <c r="AF1218" i="1" s="1"/>
  <c r="AE1219" i="1"/>
  <c r="AF1219" i="1" s="1"/>
  <c r="AE1220" i="1"/>
  <c r="AF1220" i="1" s="1"/>
  <c r="AE1221" i="1"/>
  <c r="AF1221" i="1" s="1"/>
  <c r="AE1222" i="1"/>
  <c r="AF1222" i="1" s="1"/>
  <c r="AE1223" i="1"/>
  <c r="AF1223" i="1" s="1"/>
  <c r="AE1224" i="1"/>
  <c r="AF1224" i="1" s="1"/>
  <c r="AE1225" i="1"/>
  <c r="AF1225" i="1" s="1"/>
  <c r="AE1226" i="1"/>
  <c r="AF1226" i="1" s="1"/>
  <c r="AE1227" i="1"/>
  <c r="AF1227" i="1" s="1"/>
  <c r="AE1228" i="1"/>
  <c r="AF1228" i="1" s="1"/>
  <c r="AE1229" i="1"/>
  <c r="AF1229" i="1" s="1"/>
  <c r="AE1230" i="1"/>
  <c r="AF1230" i="1" s="1"/>
  <c r="AE1231" i="1"/>
  <c r="AF1231" i="1" s="1"/>
  <c r="AC1231" i="1" s="1"/>
  <c r="AE1232" i="1"/>
  <c r="AF1232" i="1" s="1"/>
  <c r="AE1233" i="1"/>
  <c r="AF1233" i="1" s="1"/>
  <c r="AE1234" i="1"/>
  <c r="AF1234" i="1" s="1"/>
  <c r="AE1235" i="1"/>
  <c r="AF1235" i="1" s="1"/>
  <c r="AG1235" i="1" s="1"/>
  <c r="AE1236" i="1"/>
  <c r="AF1236" i="1" s="1"/>
  <c r="AE1237" i="1"/>
  <c r="AF1237" i="1" s="1"/>
  <c r="AC1237" i="1" s="1"/>
  <c r="AE1238" i="1"/>
  <c r="AF1238" i="1" s="1"/>
  <c r="AE1239" i="1"/>
  <c r="AF1239" i="1" s="1"/>
  <c r="AE1240" i="1"/>
  <c r="AF1240" i="1" s="1"/>
  <c r="AE1241" i="1"/>
  <c r="AF1241" i="1" s="1"/>
  <c r="AE1242" i="1"/>
  <c r="AF1242" i="1" s="1"/>
  <c r="AE1243" i="1"/>
  <c r="AF1243" i="1" s="1"/>
  <c r="AE1244" i="1"/>
  <c r="AF1244" i="1" s="1"/>
  <c r="AG1244" i="1" s="1"/>
  <c r="AE1245" i="1"/>
  <c r="AF1245" i="1" s="1"/>
  <c r="AE1246" i="1"/>
  <c r="AF1246" i="1" s="1"/>
  <c r="AE1247" i="1"/>
  <c r="AF1247" i="1" s="1"/>
  <c r="AE1248" i="1"/>
  <c r="AF1248" i="1" s="1"/>
  <c r="AE1249" i="1"/>
  <c r="AF1249" i="1" s="1"/>
  <c r="AE1250" i="1"/>
  <c r="AF1250" i="1" s="1"/>
  <c r="AE1251" i="1"/>
  <c r="AF1251" i="1" s="1"/>
  <c r="AE1252" i="1"/>
  <c r="AF1252" i="1" s="1"/>
  <c r="AE1253" i="1"/>
  <c r="AF1253" i="1" s="1"/>
  <c r="AE1254" i="1"/>
  <c r="AF1254" i="1" s="1"/>
  <c r="AE1255" i="1"/>
  <c r="AF1255" i="1" s="1"/>
  <c r="AH1255" i="1" s="1"/>
  <c r="AE1256" i="1"/>
  <c r="AF1256" i="1" s="1"/>
  <c r="AE1257" i="1"/>
  <c r="AF1257" i="1" s="1"/>
  <c r="AE1258" i="1"/>
  <c r="AF1258" i="1" s="1"/>
  <c r="AE1259" i="1"/>
  <c r="AF1259" i="1" s="1"/>
  <c r="AE1260" i="1"/>
  <c r="AF1260" i="1" s="1"/>
  <c r="AE1261" i="1"/>
  <c r="AF1261" i="1" s="1"/>
  <c r="AE1262" i="1"/>
  <c r="AF1262" i="1" s="1"/>
  <c r="AE1263" i="1"/>
  <c r="AF1263" i="1" s="1"/>
  <c r="AE1264" i="1"/>
  <c r="AF1264" i="1" s="1"/>
  <c r="AC1264" i="1" s="1"/>
  <c r="AE1265" i="1"/>
  <c r="AF1265" i="1" s="1"/>
  <c r="AC1265" i="1" s="1"/>
  <c r="AE1266" i="1"/>
  <c r="AF1266" i="1" s="1"/>
  <c r="AE1267" i="1"/>
  <c r="AF1267" i="1" s="1"/>
  <c r="AE1268" i="1"/>
  <c r="AF1268" i="1" s="1"/>
  <c r="AG1268" i="1" s="1"/>
  <c r="AE1269" i="1"/>
  <c r="AF1269" i="1" s="1"/>
  <c r="AE1270" i="1"/>
  <c r="AF1270" i="1" s="1"/>
  <c r="AE1271" i="1"/>
  <c r="AF1271" i="1" s="1"/>
  <c r="AE1272" i="1"/>
  <c r="AF1272" i="1" s="1"/>
  <c r="AE1273" i="1"/>
  <c r="AF1273" i="1" s="1"/>
  <c r="AE1274" i="1"/>
  <c r="AF1274" i="1" s="1"/>
  <c r="AE1275" i="1"/>
  <c r="AF1275" i="1" s="1"/>
  <c r="AE1276" i="1"/>
  <c r="AF1276" i="1" s="1"/>
  <c r="AE1277" i="1"/>
  <c r="AF1277" i="1" s="1"/>
  <c r="AE1278" i="1"/>
  <c r="AF1278" i="1" s="1"/>
  <c r="AE1279" i="1"/>
  <c r="AF1279" i="1" s="1"/>
  <c r="AE1280" i="1"/>
  <c r="AF1280" i="1" s="1"/>
  <c r="AE1281" i="1"/>
  <c r="AF1281" i="1" s="1"/>
  <c r="AE1282" i="1"/>
  <c r="AF1282" i="1" s="1"/>
  <c r="AC1282" i="1" s="1"/>
  <c r="AE1283" i="1"/>
  <c r="AF1283" i="1" s="1"/>
  <c r="AE1284" i="1"/>
  <c r="AF1284" i="1" s="1"/>
  <c r="AE1285" i="1"/>
  <c r="AF1285" i="1" s="1"/>
  <c r="AE1286" i="1"/>
  <c r="AF1286" i="1" s="1"/>
  <c r="AE1287" i="1"/>
  <c r="AF1287" i="1" s="1"/>
  <c r="AE1288" i="1"/>
  <c r="AF1288" i="1" s="1"/>
  <c r="AE1289" i="1"/>
  <c r="AF1289" i="1" s="1"/>
  <c r="AE1290" i="1"/>
  <c r="AF1290" i="1" s="1"/>
  <c r="AE1291" i="1"/>
  <c r="AF1291" i="1" s="1"/>
  <c r="AH1291" i="1" s="1"/>
  <c r="AE1292" i="1"/>
  <c r="AF1292" i="1" s="1"/>
  <c r="AE1293" i="1"/>
  <c r="AF1293" i="1" s="1"/>
  <c r="AE1294" i="1"/>
  <c r="AF1294" i="1" s="1"/>
  <c r="AE1295" i="1"/>
  <c r="AF1295" i="1" s="1"/>
  <c r="AC1295" i="1" s="1"/>
  <c r="AE1296" i="1"/>
  <c r="AF1296" i="1" s="1"/>
  <c r="AE1297" i="1"/>
  <c r="AF1297" i="1" s="1"/>
  <c r="AE1298" i="1"/>
  <c r="AF1298" i="1" s="1"/>
  <c r="AE1299" i="1"/>
  <c r="AF1299" i="1" s="1"/>
  <c r="AE1300" i="1"/>
  <c r="AF1300" i="1" s="1"/>
  <c r="AE1301" i="1"/>
  <c r="AF1301" i="1" s="1"/>
  <c r="AE1302" i="1"/>
  <c r="AF1302" i="1" s="1"/>
  <c r="AE1303" i="1"/>
  <c r="AF1303" i="1" s="1"/>
  <c r="AE1304" i="1"/>
  <c r="AF1304" i="1" s="1"/>
  <c r="AE1305" i="1"/>
  <c r="AF1305" i="1" s="1"/>
  <c r="AE1306" i="1"/>
  <c r="AF1306" i="1" s="1"/>
  <c r="AE1307" i="1"/>
  <c r="AF1307" i="1" s="1"/>
  <c r="AE1308" i="1"/>
  <c r="AF1308" i="1" s="1"/>
  <c r="AE1309" i="1"/>
  <c r="AF1309" i="1" s="1"/>
  <c r="AE1310" i="1"/>
  <c r="AF1310" i="1" s="1"/>
  <c r="AE1311" i="1"/>
  <c r="AF1311" i="1" s="1"/>
  <c r="AE1312" i="1"/>
  <c r="AF1312" i="1" s="1"/>
  <c r="AE1313" i="1"/>
  <c r="AF1313" i="1" s="1"/>
  <c r="AE1314" i="1"/>
  <c r="AF1314" i="1" s="1"/>
  <c r="AE1315" i="1"/>
  <c r="AF1315" i="1" s="1"/>
  <c r="AE1316" i="1"/>
  <c r="AF1316" i="1" s="1"/>
  <c r="AE1317" i="1"/>
  <c r="AF1317" i="1" s="1"/>
  <c r="AE1318" i="1"/>
  <c r="AF1318" i="1" s="1"/>
  <c r="AE1319" i="1"/>
  <c r="AF1319" i="1" s="1"/>
  <c r="AE1320" i="1"/>
  <c r="AF1320" i="1" s="1"/>
  <c r="AE1321" i="1"/>
  <c r="AF1321" i="1" s="1"/>
  <c r="AE1322" i="1"/>
  <c r="AF1322" i="1" s="1"/>
  <c r="AE1323" i="1"/>
  <c r="AF1323" i="1" s="1"/>
  <c r="AE1324" i="1"/>
  <c r="AF1324" i="1" s="1"/>
  <c r="AE1325" i="1"/>
  <c r="AF1325" i="1" s="1"/>
  <c r="AE1326" i="1"/>
  <c r="AF1326" i="1" s="1"/>
  <c r="AE1327" i="1"/>
  <c r="AF1327" i="1" s="1"/>
  <c r="AE1328" i="1"/>
  <c r="AF1328" i="1" s="1"/>
  <c r="AE1329" i="1"/>
  <c r="AF1329" i="1" s="1"/>
  <c r="AE1330" i="1"/>
  <c r="AF1330" i="1" s="1"/>
  <c r="AE1331" i="1"/>
  <c r="AF1331" i="1" s="1"/>
  <c r="AE1332" i="1"/>
  <c r="AF1332" i="1" s="1"/>
  <c r="AE1333" i="1"/>
  <c r="AF1333" i="1" s="1"/>
  <c r="AE1334" i="1"/>
  <c r="AF1334" i="1" s="1"/>
  <c r="AE1335" i="1"/>
  <c r="AF1335" i="1" s="1"/>
  <c r="AE1336" i="1"/>
  <c r="AF1336" i="1" s="1"/>
  <c r="AE1337" i="1"/>
  <c r="AF1337" i="1" s="1"/>
  <c r="AE1338" i="1"/>
  <c r="AF1338" i="1" s="1"/>
  <c r="AE1339" i="1"/>
  <c r="AF1339" i="1" s="1"/>
  <c r="AE1340" i="1"/>
  <c r="AF1340" i="1" s="1"/>
  <c r="AE1341" i="1"/>
  <c r="AF1341" i="1" s="1"/>
  <c r="AE1342" i="1"/>
  <c r="AF1342" i="1" s="1"/>
  <c r="AE1343" i="1"/>
  <c r="AF1343" i="1" s="1"/>
  <c r="AE1344" i="1"/>
  <c r="AF1344" i="1" s="1"/>
  <c r="AE1345" i="1"/>
  <c r="AF1345" i="1" s="1"/>
  <c r="AE1346" i="1"/>
  <c r="AF1346" i="1" s="1"/>
  <c r="AE1347" i="1"/>
  <c r="AF1347" i="1" s="1"/>
  <c r="AE1348" i="1"/>
  <c r="AF1348" i="1" s="1"/>
  <c r="AE1349" i="1"/>
  <c r="AF1349" i="1" s="1"/>
  <c r="AE1350" i="1"/>
  <c r="AF1350" i="1" s="1"/>
  <c r="AE1351" i="1"/>
  <c r="AF1351" i="1" s="1"/>
  <c r="AE1352" i="1"/>
  <c r="AF1352" i="1" s="1"/>
  <c r="AE1353" i="1"/>
  <c r="AF1353" i="1" s="1"/>
  <c r="AE1354" i="1"/>
  <c r="AF1354" i="1" s="1"/>
  <c r="AE1355" i="1"/>
  <c r="AF1355" i="1" s="1"/>
  <c r="AH1355" i="1" s="1"/>
  <c r="AE1356" i="1"/>
  <c r="AF1356" i="1" s="1"/>
  <c r="AE1357" i="1"/>
  <c r="AF1357" i="1" s="1"/>
  <c r="AE1358" i="1"/>
  <c r="AF1358" i="1" s="1"/>
  <c r="AE1359" i="1"/>
  <c r="AF1359" i="1" s="1"/>
  <c r="AE1360" i="1"/>
  <c r="AF1360" i="1" s="1"/>
  <c r="AE1361" i="1"/>
  <c r="AF1361" i="1" s="1"/>
  <c r="AE1362" i="1"/>
  <c r="AF1362" i="1" s="1"/>
  <c r="AE1363" i="1"/>
  <c r="AF1363" i="1" s="1"/>
  <c r="AC1363" i="1" s="1"/>
  <c r="AE1364" i="1"/>
  <c r="AF1364" i="1" s="1"/>
  <c r="AG1364" i="1" s="1"/>
  <c r="AE1365" i="1"/>
  <c r="AF1365" i="1" s="1"/>
  <c r="AE1366" i="1"/>
  <c r="AF1366" i="1" s="1"/>
  <c r="AC1366" i="1" s="1"/>
  <c r="AE1367" i="1"/>
  <c r="AF1367" i="1" s="1"/>
  <c r="AE1368" i="1"/>
  <c r="AF1368" i="1" s="1"/>
  <c r="AE1369" i="1"/>
  <c r="AF1369" i="1" s="1"/>
  <c r="AE1370" i="1"/>
  <c r="AF1370" i="1" s="1"/>
  <c r="AE1371" i="1"/>
  <c r="AF1371" i="1" s="1"/>
  <c r="AE1372" i="1"/>
  <c r="AF1372" i="1" s="1"/>
  <c r="AH1372" i="1" s="1"/>
  <c r="AE1373" i="1"/>
  <c r="AF1373" i="1" s="1"/>
  <c r="AE1374" i="1"/>
  <c r="AF1374" i="1" s="1"/>
  <c r="AE1375" i="1"/>
  <c r="AF1375" i="1" s="1"/>
  <c r="AH1375" i="1" s="1"/>
  <c r="AE1376" i="1"/>
  <c r="AF1376" i="1" s="1"/>
  <c r="AE1377" i="1"/>
  <c r="AF1377" i="1" s="1"/>
  <c r="AE1378" i="1"/>
  <c r="AF1378" i="1" s="1"/>
  <c r="AC1378" i="1" s="1"/>
  <c r="AE1379" i="1"/>
  <c r="AF1379" i="1" s="1"/>
  <c r="AE1380" i="1"/>
  <c r="AF1380" i="1" s="1"/>
  <c r="AE1381" i="1"/>
  <c r="AF1381" i="1" s="1"/>
  <c r="AC1381" i="1" s="1"/>
  <c r="AE1382" i="1"/>
  <c r="AF1382" i="1" s="1"/>
  <c r="AE1383" i="1"/>
  <c r="AF1383" i="1" s="1"/>
  <c r="AC1383" i="1" s="1"/>
  <c r="AE1384" i="1"/>
  <c r="AF1384" i="1" s="1"/>
  <c r="AE1385" i="1"/>
  <c r="AF1385" i="1" s="1"/>
  <c r="AE1386" i="1"/>
  <c r="AF1386" i="1" s="1"/>
  <c r="AE1387" i="1"/>
  <c r="AF1387" i="1" s="1"/>
  <c r="AE1388" i="1"/>
  <c r="AF1388" i="1" s="1"/>
  <c r="AE1389" i="1"/>
  <c r="AF1389" i="1" s="1"/>
  <c r="AE1390" i="1"/>
  <c r="AF1390" i="1" s="1"/>
  <c r="AE1391" i="1"/>
  <c r="AF1391" i="1" s="1"/>
  <c r="AE1392" i="1"/>
  <c r="AF1392" i="1" s="1"/>
  <c r="AE1393" i="1"/>
  <c r="AF1393" i="1" s="1"/>
  <c r="AE1394" i="1"/>
  <c r="AF1394" i="1" s="1"/>
  <c r="AE1395" i="1"/>
  <c r="AF1395" i="1" s="1"/>
  <c r="AC1395" i="1" s="1"/>
  <c r="AE1396" i="1"/>
  <c r="AF1396" i="1" s="1"/>
  <c r="AE1397" i="1"/>
  <c r="AF1397" i="1" s="1"/>
  <c r="AE1398" i="1"/>
  <c r="AF1398" i="1" s="1"/>
  <c r="AE1399" i="1"/>
  <c r="AF1399" i="1" s="1"/>
  <c r="AE1400" i="1"/>
  <c r="AF1400" i="1" s="1"/>
  <c r="AE1401" i="1"/>
  <c r="AF1401" i="1" s="1"/>
  <c r="AE1402" i="1"/>
  <c r="AF1402" i="1" s="1"/>
  <c r="AE1403" i="1"/>
  <c r="AF1403" i="1" s="1"/>
  <c r="AE1404" i="1"/>
  <c r="AF1404" i="1" s="1"/>
  <c r="AE1405" i="1"/>
  <c r="AF1405" i="1" s="1"/>
  <c r="AC1405" i="1" s="1"/>
  <c r="AE1406" i="1"/>
  <c r="AF1406" i="1" s="1"/>
  <c r="AE1407" i="1"/>
  <c r="AF1407" i="1" s="1"/>
  <c r="AE1408" i="1"/>
  <c r="AF1408" i="1" s="1"/>
  <c r="AE1409" i="1"/>
  <c r="AF1409" i="1" s="1"/>
  <c r="AE1410" i="1"/>
  <c r="AF1410" i="1" s="1"/>
  <c r="AC1410" i="1" s="1"/>
  <c r="AE1411" i="1"/>
  <c r="AF1411" i="1" s="1"/>
  <c r="AE1412" i="1"/>
  <c r="AF1412" i="1" s="1"/>
  <c r="AE1413" i="1"/>
  <c r="AF1413" i="1" s="1"/>
  <c r="AE1414" i="1"/>
  <c r="AF1414" i="1" s="1"/>
  <c r="AE1415" i="1"/>
  <c r="AF1415" i="1" s="1"/>
  <c r="AE1416" i="1"/>
  <c r="AF1416" i="1" s="1"/>
  <c r="AE1417" i="1"/>
  <c r="AF1417" i="1" s="1"/>
  <c r="AE1418" i="1"/>
  <c r="AF1418" i="1" s="1"/>
  <c r="AE1419" i="1"/>
  <c r="AF1419" i="1" s="1"/>
  <c r="AG1419" i="1" s="1"/>
  <c r="AE1420" i="1"/>
  <c r="AF1420" i="1" s="1"/>
  <c r="AE1421" i="1"/>
  <c r="AF1421" i="1" s="1"/>
  <c r="AE1422" i="1"/>
  <c r="AF1422" i="1" s="1"/>
  <c r="AE1423" i="1"/>
  <c r="AF1423" i="1" s="1"/>
  <c r="AE1424" i="1"/>
  <c r="AF1424" i="1" s="1"/>
  <c r="AE1425" i="1"/>
  <c r="AF1425" i="1" s="1"/>
  <c r="AE1426" i="1"/>
  <c r="AF1426" i="1" s="1"/>
  <c r="AE1427" i="1"/>
  <c r="AF1427" i="1" s="1"/>
  <c r="AE1428" i="1"/>
  <c r="AF1428" i="1" s="1"/>
  <c r="AE1429" i="1"/>
  <c r="AF1429" i="1" s="1"/>
  <c r="AE1430" i="1"/>
  <c r="AF1430" i="1" s="1"/>
  <c r="AE1431" i="1"/>
  <c r="AF1431" i="1" s="1"/>
  <c r="AE1432" i="1"/>
  <c r="AF1432" i="1" s="1"/>
  <c r="AE1433" i="1"/>
  <c r="AF1433" i="1" s="1"/>
  <c r="AE1434" i="1"/>
  <c r="AF1434" i="1" s="1"/>
  <c r="AE1435" i="1"/>
  <c r="AF1435" i="1" s="1"/>
  <c r="AE1436" i="1"/>
  <c r="AF1436" i="1" s="1"/>
  <c r="AE1437" i="1"/>
  <c r="AF1437" i="1" s="1"/>
  <c r="AE1438" i="1"/>
  <c r="AF1438" i="1" s="1"/>
  <c r="AE1439" i="1"/>
  <c r="AF1439" i="1" s="1"/>
  <c r="AE1440" i="1"/>
  <c r="AF1440" i="1" s="1"/>
  <c r="AE1441" i="1"/>
  <c r="AF1441" i="1" s="1"/>
  <c r="AE1442" i="1"/>
  <c r="AF1442" i="1" s="1"/>
  <c r="AE1443" i="1"/>
  <c r="AF1443" i="1" s="1"/>
  <c r="AG1443" i="1" s="1"/>
  <c r="AE1444" i="1"/>
  <c r="AF1444" i="1" s="1"/>
  <c r="AE1445" i="1"/>
  <c r="AF1445" i="1" s="1"/>
  <c r="AE1446" i="1"/>
  <c r="AF1446" i="1" s="1"/>
  <c r="AE1447" i="1"/>
  <c r="AF1447" i="1" s="1"/>
  <c r="AE1448" i="1"/>
  <c r="AF1448" i="1" s="1"/>
  <c r="AE1449" i="1"/>
  <c r="AF1449" i="1" s="1"/>
  <c r="AE1450" i="1"/>
  <c r="AF1450" i="1" s="1"/>
  <c r="AE1451" i="1"/>
  <c r="AF1451" i="1" s="1"/>
  <c r="AE1452" i="1"/>
  <c r="AF1452" i="1" s="1"/>
  <c r="AE1453" i="1"/>
  <c r="AF1453" i="1" s="1"/>
  <c r="AE1454" i="1"/>
  <c r="AF1454" i="1" s="1"/>
  <c r="AE1455" i="1"/>
  <c r="AF1455" i="1" s="1"/>
  <c r="AE1456" i="1"/>
  <c r="AF1456" i="1" s="1"/>
  <c r="AE1457" i="1"/>
  <c r="AF1457" i="1" s="1"/>
  <c r="AE1458" i="1"/>
  <c r="AF1458" i="1" s="1"/>
  <c r="AE1459" i="1"/>
  <c r="AF1459" i="1" s="1"/>
  <c r="AE1460" i="1"/>
  <c r="AF1460" i="1" s="1"/>
  <c r="AE1461" i="1"/>
  <c r="AF1461" i="1" s="1"/>
  <c r="AE1462" i="1"/>
  <c r="AF1462" i="1" s="1"/>
  <c r="AE1463" i="1"/>
  <c r="AF1463" i="1" s="1"/>
  <c r="AE1464" i="1"/>
  <c r="AF1464" i="1" s="1"/>
  <c r="AE1465" i="1"/>
  <c r="AF1465" i="1" s="1"/>
  <c r="AE1466" i="1"/>
  <c r="AF1466" i="1" s="1"/>
  <c r="AE1467" i="1"/>
  <c r="AF1467" i="1" s="1"/>
  <c r="AE1468" i="1"/>
  <c r="AF1468" i="1" s="1"/>
  <c r="AE1469" i="1"/>
  <c r="AF1469" i="1" s="1"/>
  <c r="AE1470" i="1"/>
  <c r="AF1470" i="1" s="1"/>
  <c r="AE1471" i="1"/>
  <c r="AF1471" i="1" s="1"/>
  <c r="AE1472" i="1"/>
  <c r="AF1472" i="1" s="1"/>
  <c r="AE1473" i="1"/>
  <c r="AF1473" i="1" s="1"/>
  <c r="AE1474" i="1"/>
  <c r="AF1474" i="1" s="1"/>
  <c r="AC1474" i="1" s="1"/>
  <c r="AE1475" i="1"/>
  <c r="AF1475" i="1" s="1"/>
  <c r="AE1476" i="1"/>
  <c r="AF1476" i="1" s="1"/>
  <c r="AE1477" i="1"/>
  <c r="AF1477" i="1" s="1"/>
  <c r="AE1478" i="1"/>
  <c r="AF1478" i="1" s="1"/>
  <c r="AE1479" i="1"/>
  <c r="AF1479" i="1" s="1"/>
  <c r="AH1479" i="1" s="1"/>
  <c r="AE1480" i="1"/>
  <c r="AF1480" i="1" s="1"/>
  <c r="AE1481" i="1"/>
  <c r="AF1481" i="1" s="1"/>
  <c r="AE1482" i="1"/>
  <c r="AF1482" i="1" s="1"/>
  <c r="AE1483" i="1"/>
  <c r="AF1483" i="1" s="1"/>
  <c r="AE1484" i="1"/>
  <c r="AF1484" i="1" s="1"/>
  <c r="AE1485" i="1"/>
  <c r="AF1485" i="1" s="1"/>
  <c r="AE1486" i="1"/>
  <c r="AF1486" i="1" s="1"/>
  <c r="AE1487" i="1"/>
  <c r="AF1487" i="1" s="1"/>
  <c r="AE1488" i="1"/>
  <c r="AF1488" i="1" s="1"/>
  <c r="AE1489" i="1"/>
  <c r="AF1489" i="1" s="1"/>
  <c r="AE1490" i="1"/>
  <c r="AF1490" i="1" s="1"/>
  <c r="AE1491" i="1"/>
  <c r="AF1491" i="1" s="1"/>
  <c r="AE1492" i="1"/>
  <c r="AF1492" i="1" s="1"/>
  <c r="AE1493" i="1"/>
  <c r="AF1493" i="1" s="1"/>
  <c r="AC1493" i="1" s="1"/>
  <c r="AE1494" i="1"/>
  <c r="AF1494" i="1" s="1"/>
  <c r="AE1495" i="1"/>
  <c r="AF1495" i="1" s="1"/>
  <c r="AC1495" i="1" s="1"/>
  <c r="AE1496" i="1"/>
  <c r="AF1496" i="1" s="1"/>
  <c r="AE1497" i="1"/>
  <c r="AF1497" i="1" s="1"/>
  <c r="AE1498" i="1"/>
  <c r="AF1498" i="1" s="1"/>
  <c r="AE1499" i="1"/>
  <c r="AF1499" i="1" s="1"/>
  <c r="AE1500" i="1"/>
  <c r="AF1500" i="1" s="1"/>
  <c r="AE1501" i="1"/>
  <c r="AF1501" i="1" s="1"/>
  <c r="AE1502" i="1"/>
  <c r="AF1502" i="1" s="1"/>
  <c r="AE1503" i="1"/>
  <c r="AF1503" i="1" s="1"/>
  <c r="AH1503" i="1" s="1"/>
  <c r="AE1504" i="1"/>
  <c r="AF1504" i="1" s="1"/>
  <c r="AE1505" i="1"/>
  <c r="AF1505" i="1" s="1"/>
  <c r="AE1506" i="1"/>
  <c r="AF1506" i="1" s="1"/>
  <c r="AE1507" i="1"/>
  <c r="AF1507" i="1" s="1"/>
  <c r="AE1508" i="1"/>
  <c r="AF1508" i="1" s="1"/>
  <c r="AE1509" i="1"/>
  <c r="AF1509" i="1" s="1"/>
  <c r="AE1510" i="1"/>
  <c r="AF1510" i="1" s="1"/>
  <c r="AE1511" i="1"/>
  <c r="AF1511" i="1" s="1"/>
  <c r="AE1512" i="1"/>
  <c r="AF1512" i="1" s="1"/>
  <c r="AE1513" i="1"/>
  <c r="AF1513" i="1" s="1"/>
  <c r="AE1514" i="1"/>
  <c r="AF1514" i="1" s="1"/>
  <c r="AE1515" i="1"/>
  <c r="AF1515" i="1" s="1"/>
  <c r="AE1516" i="1"/>
  <c r="AF1516" i="1" s="1"/>
  <c r="AG1516" i="1" s="1"/>
  <c r="AE1517" i="1"/>
  <c r="AF1517" i="1" s="1"/>
  <c r="AE1518" i="1"/>
  <c r="AF1518" i="1" s="1"/>
  <c r="AE1519" i="1"/>
  <c r="AF1519" i="1" s="1"/>
  <c r="AE1520" i="1"/>
  <c r="AF1520" i="1" s="1"/>
  <c r="AE1521" i="1"/>
  <c r="AF1521" i="1" s="1"/>
  <c r="AE1522" i="1"/>
  <c r="AF1522" i="1" s="1"/>
  <c r="AE1523" i="1"/>
  <c r="AF1523" i="1" s="1"/>
  <c r="AE1524" i="1"/>
  <c r="AF1524" i="1" s="1"/>
  <c r="AE1525" i="1"/>
  <c r="AF1525" i="1" s="1"/>
  <c r="AH1525" i="1" s="1"/>
  <c r="AE1526" i="1"/>
  <c r="AF1526" i="1" s="1"/>
  <c r="AE1527" i="1"/>
  <c r="AF1527" i="1" s="1"/>
  <c r="AE1528" i="1"/>
  <c r="AF1528" i="1" s="1"/>
  <c r="AE1529" i="1"/>
  <c r="AF1529" i="1" s="1"/>
  <c r="AE1530" i="1"/>
  <c r="AF1530" i="1" s="1"/>
  <c r="AE1531" i="1"/>
  <c r="AF1531" i="1" s="1"/>
  <c r="AE1532" i="1"/>
  <c r="AF1532" i="1" s="1"/>
  <c r="AE1533" i="1"/>
  <c r="AF1533" i="1" s="1"/>
  <c r="AE1534" i="1"/>
  <c r="AF1534" i="1" s="1"/>
  <c r="AE1535" i="1"/>
  <c r="AF1535" i="1" s="1"/>
  <c r="AE1536" i="1"/>
  <c r="AF1536" i="1" s="1"/>
  <c r="AE1537" i="1"/>
  <c r="AF1537" i="1" s="1"/>
  <c r="AE1538" i="1"/>
  <c r="AF1538" i="1" s="1"/>
  <c r="AE1539" i="1"/>
  <c r="AF1539" i="1" s="1"/>
  <c r="AE1540" i="1"/>
  <c r="AF1540" i="1" s="1"/>
  <c r="AE1541" i="1"/>
  <c r="AF1541" i="1" s="1"/>
  <c r="AE1542" i="1"/>
  <c r="AF1542" i="1" s="1"/>
  <c r="AE1543" i="1"/>
  <c r="AF1543" i="1" s="1"/>
  <c r="AH1543" i="1" s="1"/>
  <c r="AE1544" i="1"/>
  <c r="AF1544" i="1" s="1"/>
  <c r="AE1545" i="1"/>
  <c r="AF1545" i="1" s="1"/>
  <c r="AE1546" i="1"/>
  <c r="AF1546" i="1" s="1"/>
  <c r="AE1547" i="1"/>
  <c r="AF1547" i="1" s="1"/>
  <c r="AE1548" i="1"/>
  <c r="AF1548" i="1" s="1"/>
  <c r="AE1549" i="1"/>
  <c r="AF1549" i="1" s="1"/>
  <c r="AE1550" i="1"/>
  <c r="AF1550" i="1" s="1"/>
  <c r="AE1551" i="1"/>
  <c r="AF1551" i="1" s="1"/>
  <c r="AE1552" i="1"/>
  <c r="AF1552" i="1" s="1"/>
  <c r="AE1553" i="1"/>
  <c r="AF1553" i="1" s="1"/>
  <c r="AE1554" i="1"/>
  <c r="AF1554" i="1" s="1"/>
  <c r="AE1555" i="1"/>
  <c r="AF1555" i="1" s="1"/>
  <c r="AE1556" i="1"/>
  <c r="AF1556" i="1" s="1"/>
  <c r="AE1557" i="1"/>
  <c r="AF1557" i="1" s="1"/>
  <c r="AE1558" i="1"/>
  <c r="AF1558" i="1" s="1"/>
  <c r="AE1559" i="1"/>
  <c r="AF1559" i="1" s="1"/>
  <c r="AC1559" i="1" s="1"/>
  <c r="AE1560" i="1"/>
  <c r="AF1560" i="1" s="1"/>
  <c r="AG1560" i="1" s="1"/>
  <c r="AE1561" i="1"/>
  <c r="AF1561" i="1" s="1"/>
  <c r="AC1561" i="1" s="1"/>
  <c r="AE1562" i="1"/>
  <c r="AF1562" i="1" s="1"/>
  <c r="AE1563" i="1"/>
  <c r="AF1563" i="1" s="1"/>
  <c r="AE1564" i="1"/>
  <c r="AF1564" i="1" s="1"/>
  <c r="AE1565" i="1"/>
  <c r="AF1565" i="1" s="1"/>
  <c r="AE1566" i="1"/>
  <c r="AF1566" i="1" s="1"/>
  <c r="AE1567" i="1"/>
  <c r="AF1567" i="1" s="1"/>
  <c r="AH1567" i="1" s="1"/>
  <c r="AE1568" i="1"/>
  <c r="AF1568" i="1" s="1"/>
  <c r="AE1569" i="1"/>
  <c r="AF1569" i="1" s="1"/>
  <c r="AE1570" i="1"/>
  <c r="AF1570" i="1" s="1"/>
  <c r="AE1571" i="1"/>
  <c r="AF1571" i="1" s="1"/>
  <c r="AH1571" i="1" s="1"/>
  <c r="AE1572" i="1"/>
  <c r="AF1572" i="1" s="1"/>
  <c r="AE1573" i="1"/>
  <c r="AF1573" i="1" s="1"/>
  <c r="AE1574" i="1"/>
  <c r="AF1574" i="1" s="1"/>
  <c r="AE1575" i="1"/>
  <c r="AF1575" i="1" s="1"/>
  <c r="AC1575" i="1" s="1"/>
  <c r="AE1576" i="1"/>
  <c r="AF1576" i="1" s="1"/>
  <c r="AE1577" i="1"/>
  <c r="AF1577" i="1" s="1"/>
  <c r="AE1578" i="1"/>
  <c r="AF1578" i="1" s="1"/>
  <c r="AE1579" i="1"/>
  <c r="AF1579" i="1" s="1"/>
  <c r="AE1580" i="1"/>
  <c r="AF1580" i="1" s="1"/>
  <c r="AE1581" i="1"/>
  <c r="AF1581" i="1" s="1"/>
  <c r="AE1582" i="1"/>
  <c r="AF1582" i="1" s="1"/>
  <c r="AE1583" i="1"/>
  <c r="AF1583" i="1" s="1"/>
  <c r="AE1584" i="1"/>
  <c r="AF1584" i="1" s="1"/>
  <c r="AE1585" i="1"/>
  <c r="AF1585" i="1" s="1"/>
  <c r="AE1586" i="1"/>
  <c r="AF1586" i="1" s="1"/>
  <c r="AE1587" i="1"/>
  <c r="AF1587" i="1" s="1"/>
  <c r="AE1588" i="1"/>
  <c r="AF1588" i="1" s="1"/>
  <c r="AE1589" i="1"/>
  <c r="AF1589" i="1" s="1"/>
  <c r="AE1590" i="1"/>
  <c r="AF1590" i="1" s="1"/>
  <c r="AE1591" i="1"/>
  <c r="AF1591" i="1" s="1"/>
  <c r="AE1592" i="1"/>
  <c r="AF1592" i="1" s="1"/>
  <c r="AE1593" i="1"/>
  <c r="AF1593" i="1" s="1"/>
  <c r="AE1594" i="1"/>
  <c r="AF1594" i="1" s="1"/>
  <c r="AE1595" i="1"/>
  <c r="AF1595" i="1" s="1"/>
  <c r="AH1595" i="1" s="1"/>
  <c r="AE1596" i="1"/>
  <c r="AF1596" i="1" s="1"/>
  <c r="AE1597" i="1"/>
  <c r="AF1597" i="1" s="1"/>
  <c r="AE1598" i="1"/>
  <c r="AF1598" i="1" s="1"/>
  <c r="AE1599" i="1"/>
  <c r="AF1599" i="1" s="1"/>
  <c r="AE1600" i="1"/>
  <c r="AF1600" i="1" s="1"/>
  <c r="AE1601" i="1"/>
  <c r="AF1601" i="1" s="1"/>
  <c r="AE1602" i="1"/>
  <c r="AF1602" i="1" s="1"/>
  <c r="AE1603" i="1"/>
  <c r="AF1603" i="1" s="1"/>
  <c r="AE1604" i="1"/>
  <c r="AF1604" i="1" s="1"/>
  <c r="AE1605" i="1"/>
  <c r="AF1605" i="1" s="1"/>
  <c r="AE1606" i="1"/>
  <c r="AF1606" i="1" s="1"/>
  <c r="AE1607" i="1"/>
  <c r="AF1607" i="1" s="1"/>
  <c r="AH1607" i="1" s="1"/>
  <c r="AE1608" i="1"/>
  <c r="AF1608" i="1" s="1"/>
  <c r="AE1609" i="1"/>
  <c r="AF1609" i="1" s="1"/>
  <c r="AE1610" i="1"/>
  <c r="AF1610" i="1" s="1"/>
  <c r="AE1611" i="1"/>
  <c r="AF1611" i="1" s="1"/>
  <c r="AE1612" i="1"/>
  <c r="AF1612" i="1" s="1"/>
  <c r="AE1613" i="1"/>
  <c r="AF1613" i="1" s="1"/>
  <c r="AE1614" i="1"/>
  <c r="AF1614" i="1" s="1"/>
  <c r="AE1615" i="1"/>
  <c r="AF1615" i="1" s="1"/>
  <c r="AE1616" i="1"/>
  <c r="AF1616" i="1" s="1"/>
  <c r="AH1616" i="1" s="1"/>
  <c r="AE1617" i="1"/>
  <c r="AF1617" i="1" s="1"/>
  <c r="AE1618" i="1"/>
  <c r="AF1618" i="1" s="1"/>
  <c r="AE1619" i="1"/>
  <c r="AF1619" i="1" s="1"/>
  <c r="AE1620" i="1"/>
  <c r="AF1620" i="1" s="1"/>
  <c r="AE1621" i="1"/>
  <c r="AF1621" i="1" s="1"/>
  <c r="AE1622" i="1"/>
  <c r="AF1622" i="1" s="1"/>
  <c r="AE1623" i="1"/>
  <c r="AF1623" i="1" s="1"/>
  <c r="AC1623" i="1" s="1"/>
  <c r="AE1624" i="1"/>
  <c r="AF1624" i="1" s="1"/>
  <c r="AE1625" i="1"/>
  <c r="AF1625" i="1" s="1"/>
  <c r="AE1626" i="1"/>
  <c r="AF1626" i="1" s="1"/>
  <c r="AE1627" i="1"/>
  <c r="AF1627" i="1" s="1"/>
  <c r="AC1627" i="1" s="1"/>
  <c r="AE1628" i="1"/>
  <c r="AF1628" i="1" s="1"/>
  <c r="AE1629" i="1"/>
  <c r="AF1629" i="1" s="1"/>
  <c r="AE1630" i="1"/>
  <c r="AF1630" i="1" s="1"/>
  <c r="AE1631" i="1"/>
  <c r="AF1631" i="1" s="1"/>
  <c r="AH1631" i="1" s="1"/>
  <c r="AE1632" i="1"/>
  <c r="AF1632" i="1" s="1"/>
  <c r="AE1633" i="1"/>
  <c r="AF1633" i="1" s="1"/>
  <c r="AE1634" i="1"/>
  <c r="AF1634" i="1" s="1"/>
  <c r="AE1635" i="1"/>
  <c r="AF1635" i="1" s="1"/>
  <c r="AH1635" i="1" s="1"/>
  <c r="AE1636" i="1"/>
  <c r="AF1636" i="1" s="1"/>
  <c r="AE1637" i="1"/>
  <c r="AF1637" i="1" s="1"/>
  <c r="AE1638" i="1"/>
  <c r="AF1638" i="1" s="1"/>
  <c r="AE1639" i="1"/>
  <c r="AF1639" i="1" s="1"/>
  <c r="AH1639" i="1" s="1"/>
  <c r="AE1640" i="1"/>
  <c r="AF1640" i="1" s="1"/>
  <c r="AH1640" i="1" s="1"/>
  <c r="AE1641" i="1"/>
  <c r="AF1641" i="1" s="1"/>
  <c r="AE1642" i="1"/>
  <c r="AF1642" i="1" s="1"/>
  <c r="AE1643" i="1"/>
  <c r="AF1643" i="1" s="1"/>
  <c r="AE1644" i="1"/>
  <c r="AF1644" i="1" s="1"/>
  <c r="AE1645" i="1"/>
  <c r="AF1645" i="1" s="1"/>
  <c r="AE1646" i="1"/>
  <c r="AF1646" i="1" s="1"/>
  <c r="AE1647" i="1"/>
  <c r="AF1647" i="1" s="1"/>
  <c r="AE1648" i="1"/>
  <c r="AF1648" i="1" s="1"/>
  <c r="AH1648" i="1" s="1"/>
  <c r="AE1649" i="1"/>
  <c r="AF1649" i="1" s="1"/>
  <c r="AD5" i="1"/>
  <c r="AB5" i="1" s="1"/>
  <c r="AD6" i="1"/>
  <c r="AD7" i="1"/>
  <c r="AD8" i="1"/>
  <c r="AD9" i="1"/>
  <c r="AD10" i="1"/>
  <c r="AD11" i="1"/>
  <c r="AB11" i="1" s="1"/>
  <c r="AD12" i="1"/>
  <c r="AD13" i="1"/>
  <c r="AB13" i="1" s="1"/>
  <c r="AD14" i="1"/>
  <c r="AD15" i="1"/>
  <c r="AB15" i="1" s="1"/>
  <c r="AD16" i="1"/>
  <c r="AB16" i="1" s="1"/>
  <c r="AD17" i="1"/>
  <c r="AD18" i="1"/>
  <c r="AD19" i="1"/>
  <c r="AD20" i="1"/>
  <c r="AD21" i="1"/>
  <c r="AD22" i="1"/>
  <c r="AD23" i="1"/>
  <c r="AD24" i="1"/>
  <c r="AD25" i="1"/>
  <c r="AD26" i="1"/>
  <c r="AD27" i="1"/>
  <c r="AB27" i="1" s="1"/>
  <c r="AD28" i="1"/>
  <c r="AB28" i="1" s="1"/>
  <c r="AD29" i="1"/>
  <c r="AB29" i="1" s="1"/>
  <c r="AD30" i="1"/>
  <c r="AD31" i="1"/>
  <c r="AB31" i="1" s="1"/>
  <c r="AD32" i="1"/>
  <c r="AD33" i="1"/>
  <c r="AB33" i="1" s="1"/>
  <c r="AD34" i="1"/>
  <c r="AD35" i="1"/>
  <c r="AB35" i="1" s="1"/>
  <c r="AD36" i="1"/>
  <c r="AD37" i="1"/>
  <c r="AD38" i="1"/>
  <c r="AB38" i="1" s="1"/>
  <c r="AD39" i="1"/>
  <c r="AD40" i="1"/>
  <c r="AD41" i="1"/>
  <c r="AD42" i="1"/>
  <c r="AD43" i="1"/>
  <c r="AB43" i="1" s="1"/>
  <c r="AD44" i="1"/>
  <c r="AD45" i="1"/>
  <c r="AD46" i="1"/>
  <c r="AD47" i="1"/>
  <c r="AD48" i="1"/>
  <c r="AB48" i="1" s="1"/>
  <c r="AD49" i="1"/>
  <c r="AD50" i="1"/>
  <c r="AD51" i="1"/>
  <c r="AB51" i="1" s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B67" i="1" s="1"/>
  <c r="AD68" i="1"/>
  <c r="AB68" i="1" s="1"/>
  <c r="AD69" i="1"/>
  <c r="AD70" i="1"/>
  <c r="AD71" i="1"/>
  <c r="AB71" i="1" s="1"/>
  <c r="AD72" i="1"/>
  <c r="AD73" i="1"/>
  <c r="AD74" i="1"/>
  <c r="AD75" i="1"/>
  <c r="AB75" i="1" s="1"/>
  <c r="AD76" i="1"/>
  <c r="AD77" i="1"/>
  <c r="AD78" i="1"/>
  <c r="AD79" i="1"/>
  <c r="AD80" i="1"/>
  <c r="AD81" i="1"/>
  <c r="AD82" i="1"/>
  <c r="AD83" i="1"/>
  <c r="AB83" i="1" s="1"/>
  <c r="AD84" i="1"/>
  <c r="AD85" i="1"/>
  <c r="AB85" i="1" s="1"/>
  <c r="AD86" i="1"/>
  <c r="AB86" i="1" s="1"/>
  <c r="AD87" i="1"/>
  <c r="AD88" i="1"/>
  <c r="AD89" i="1"/>
  <c r="AD90" i="1"/>
  <c r="AD91" i="1"/>
  <c r="AD92" i="1"/>
  <c r="AB92" i="1" s="1"/>
  <c r="AD93" i="1"/>
  <c r="AB93" i="1" s="1"/>
  <c r="AD94" i="1"/>
  <c r="AB94" i="1" s="1"/>
  <c r="AD95" i="1"/>
  <c r="AD96" i="1"/>
  <c r="AD97" i="1"/>
  <c r="AD98" i="1"/>
  <c r="AD99" i="1"/>
  <c r="AD100" i="1"/>
  <c r="AD101" i="1"/>
  <c r="AD102" i="1"/>
  <c r="AD103" i="1"/>
  <c r="AD104" i="1"/>
  <c r="AD105" i="1"/>
  <c r="AB105" i="1" s="1"/>
  <c r="AD106" i="1"/>
  <c r="AB106" i="1" s="1"/>
  <c r="AD107" i="1"/>
  <c r="AB107" i="1" s="1"/>
  <c r="AD108" i="1"/>
  <c r="AD109" i="1"/>
  <c r="AD110" i="1"/>
  <c r="AB110" i="1" s="1"/>
  <c r="AD111" i="1"/>
  <c r="AD112" i="1"/>
  <c r="AB112" i="1" s="1"/>
  <c r="AD113" i="1"/>
  <c r="AD114" i="1"/>
  <c r="AD115" i="1"/>
  <c r="AB115" i="1" s="1"/>
  <c r="AD116" i="1"/>
  <c r="AB116" i="1" s="1"/>
  <c r="AD117" i="1"/>
  <c r="AD118" i="1"/>
  <c r="AB118" i="1" s="1"/>
  <c r="AD119" i="1"/>
  <c r="AB119" i="1" s="1"/>
  <c r="AD120" i="1"/>
  <c r="AD121" i="1"/>
  <c r="AD122" i="1"/>
  <c r="AD123" i="1"/>
  <c r="AD124" i="1"/>
  <c r="AD125" i="1"/>
  <c r="AD126" i="1"/>
  <c r="AD127" i="1"/>
  <c r="AD128" i="1"/>
  <c r="AD129" i="1"/>
  <c r="AD130" i="1"/>
  <c r="AB130" i="1" s="1"/>
  <c r="AD131" i="1"/>
  <c r="AB131" i="1" s="1"/>
  <c r="AD132" i="1"/>
  <c r="AB132" i="1" s="1"/>
  <c r="AD133" i="1"/>
  <c r="AB133" i="1" s="1"/>
  <c r="AD134" i="1"/>
  <c r="AD135" i="1"/>
  <c r="AB135" i="1" s="1"/>
  <c r="AD136" i="1"/>
  <c r="AB136" i="1" s="1"/>
  <c r="AD137" i="1"/>
  <c r="AD138" i="1"/>
  <c r="AD139" i="1"/>
  <c r="AB139" i="1" s="1"/>
  <c r="AD140" i="1"/>
  <c r="AD141" i="1"/>
  <c r="AB141" i="1" s="1"/>
  <c r="AD142" i="1"/>
  <c r="AB142" i="1" s="1"/>
  <c r="AD143" i="1"/>
  <c r="AD144" i="1"/>
  <c r="AD145" i="1"/>
  <c r="AD146" i="1"/>
  <c r="AD147" i="1"/>
  <c r="AD148" i="1"/>
  <c r="AD149" i="1"/>
  <c r="AD150" i="1"/>
  <c r="AD151" i="1"/>
  <c r="AD152" i="1"/>
  <c r="AB152" i="1" s="1"/>
  <c r="AD153" i="1"/>
  <c r="AB153" i="1" s="1"/>
  <c r="AD154" i="1"/>
  <c r="AD155" i="1"/>
  <c r="AB155" i="1" s="1"/>
  <c r="AD156" i="1"/>
  <c r="AD157" i="1"/>
  <c r="AB157" i="1" s="1"/>
  <c r="AD158" i="1"/>
  <c r="AB158" i="1" s="1"/>
  <c r="AD159" i="1"/>
  <c r="AB159" i="1" s="1"/>
  <c r="AD160" i="1"/>
  <c r="AB160" i="1" s="1"/>
  <c r="AD161" i="1"/>
  <c r="AB161" i="1" s="1"/>
  <c r="AD162" i="1"/>
  <c r="AB162" i="1" s="1"/>
  <c r="AD163" i="1"/>
  <c r="AB163" i="1" s="1"/>
  <c r="AD164" i="1"/>
  <c r="AD165" i="1"/>
  <c r="AD166" i="1"/>
  <c r="AD167" i="1"/>
  <c r="AB167" i="1" s="1"/>
  <c r="AD168" i="1"/>
  <c r="AD169" i="1"/>
  <c r="AB169" i="1" s="1"/>
  <c r="AD170" i="1"/>
  <c r="AD171" i="1"/>
  <c r="AB171" i="1" s="1"/>
  <c r="AD172" i="1"/>
  <c r="AB172" i="1" s="1"/>
  <c r="AD173" i="1"/>
  <c r="AB173" i="1" s="1"/>
  <c r="AD174" i="1"/>
  <c r="AB174" i="1" s="1"/>
  <c r="AD175" i="1"/>
  <c r="AD176" i="1"/>
  <c r="AB176" i="1" s="1"/>
  <c r="AD177" i="1"/>
  <c r="AD178" i="1"/>
  <c r="AD179" i="1"/>
  <c r="AB179" i="1" s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B198" i="1" s="1"/>
  <c r="AD199" i="1"/>
  <c r="AD200" i="1"/>
  <c r="AB200" i="1" s="1"/>
  <c r="AD201" i="1"/>
  <c r="AD202" i="1"/>
  <c r="AB202" i="1" s="1"/>
  <c r="AD203" i="1"/>
  <c r="AB203" i="1" s="1"/>
  <c r="AD204" i="1"/>
  <c r="AD205" i="1"/>
  <c r="AD206" i="1"/>
  <c r="AD207" i="1"/>
  <c r="AD208" i="1"/>
  <c r="AD209" i="1"/>
  <c r="AD210" i="1"/>
  <c r="AD211" i="1"/>
  <c r="AD212" i="1"/>
  <c r="AB212" i="1" s="1"/>
  <c r="AD213" i="1"/>
  <c r="AD214" i="1"/>
  <c r="AB214" i="1" s="1"/>
  <c r="AD215" i="1"/>
  <c r="AB215" i="1" s="1"/>
  <c r="AD216" i="1"/>
  <c r="AD217" i="1"/>
  <c r="AB217" i="1" s="1"/>
  <c r="AD218" i="1"/>
  <c r="AD219" i="1"/>
  <c r="AB219" i="1" s="1"/>
  <c r="AD220" i="1"/>
  <c r="AD221" i="1"/>
  <c r="AB221" i="1" s="1"/>
  <c r="AD222" i="1"/>
  <c r="AD223" i="1"/>
  <c r="AD224" i="1"/>
  <c r="AD225" i="1"/>
  <c r="AB225" i="1" s="1"/>
  <c r="AD226" i="1"/>
  <c r="AD227" i="1"/>
  <c r="AB227" i="1" s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B239" i="1" s="1"/>
  <c r="AD240" i="1"/>
  <c r="AD241" i="1"/>
  <c r="AD242" i="1"/>
  <c r="AD243" i="1"/>
  <c r="AB243" i="1" s="1"/>
  <c r="AD244" i="1"/>
  <c r="AB244" i="1" s="1"/>
  <c r="AD245" i="1"/>
  <c r="AD246" i="1"/>
  <c r="AB246" i="1" s="1"/>
  <c r="AD247" i="1"/>
  <c r="AB247" i="1" s="1"/>
  <c r="AD248" i="1"/>
  <c r="AB248" i="1" s="1"/>
  <c r="AD249" i="1"/>
  <c r="AD250" i="1"/>
  <c r="AB250" i="1" s="1"/>
  <c r="AD251" i="1"/>
  <c r="AB251" i="1" s="1"/>
  <c r="AD252" i="1"/>
  <c r="AD253" i="1"/>
  <c r="AB253" i="1" s="1"/>
  <c r="AD254" i="1"/>
  <c r="AD255" i="1"/>
  <c r="AB255" i="1" s="1"/>
  <c r="AD256" i="1"/>
  <c r="AD257" i="1"/>
  <c r="AD258" i="1"/>
  <c r="AD259" i="1"/>
  <c r="AB259" i="1" s="1"/>
  <c r="AD260" i="1"/>
  <c r="AD261" i="1"/>
  <c r="AB261" i="1" s="1"/>
  <c r="AD262" i="1"/>
  <c r="AB262" i="1" s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B275" i="1" s="1"/>
  <c r="AD276" i="1"/>
  <c r="AB276" i="1" s="1"/>
  <c r="AD277" i="1"/>
  <c r="AB277" i="1" s="1"/>
  <c r="AD278" i="1"/>
  <c r="AD279" i="1"/>
  <c r="AB279" i="1" s="1"/>
  <c r="AD280" i="1"/>
  <c r="AD281" i="1"/>
  <c r="AB281" i="1" s="1"/>
  <c r="AD282" i="1"/>
  <c r="AD283" i="1"/>
  <c r="AB283" i="1" s="1"/>
  <c r="AD284" i="1"/>
  <c r="AB284" i="1" s="1"/>
  <c r="AD285" i="1"/>
  <c r="AB285" i="1" s="1"/>
  <c r="AD286" i="1"/>
  <c r="AB286" i="1" s="1"/>
  <c r="AD287" i="1"/>
  <c r="AB287" i="1" s="1"/>
  <c r="AD288" i="1"/>
  <c r="AB288" i="1" s="1"/>
  <c r="AD289" i="1"/>
  <c r="AD290" i="1"/>
  <c r="AD291" i="1"/>
  <c r="AD292" i="1"/>
  <c r="AD293" i="1"/>
  <c r="AD294" i="1"/>
  <c r="AD295" i="1"/>
  <c r="AD296" i="1"/>
  <c r="AD297" i="1"/>
  <c r="AD298" i="1"/>
  <c r="AD299" i="1"/>
  <c r="AB299" i="1" s="1"/>
  <c r="AD300" i="1"/>
  <c r="AB300" i="1" s="1"/>
  <c r="AD301" i="1"/>
  <c r="AB301" i="1" s="1"/>
  <c r="AD302" i="1"/>
  <c r="AD303" i="1"/>
  <c r="AB303" i="1" s="1"/>
  <c r="AD304" i="1"/>
  <c r="AD305" i="1"/>
  <c r="AD306" i="1"/>
  <c r="AB306" i="1" s="1"/>
  <c r="AD307" i="1"/>
  <c r="AB307" i="1" s="1"/>
  <c r="AD308" i="1"/>
  <c r="AD309" i="1"/>
  <c r="AD310" i="1"/>
  <c r="AD311" i="1"/>
  <c r="AD312" i="1"/>
  <c r="AD313" i="1"/>
  <c r="AD314" i="1"/>
  <c r="AD315" i="1"/>
  <c r="AD316" i="1"/>
  <c r="AB316" i="1" s="1"/>
  <c r="AD317" i="1"/>
  <c r="AB317" i="1" s="1"/>
  <c r="AD318" i="1"/>
  <c r="AD319" i="1"/>
  <c r="AB319" i="1" s="1"/>
  <c r="AD320" i="1"/>
  <c r="AB320" i="1" s="1"/>
  <c r="AD321" i="1"/>
  <c r="AB321" i="1" s="1"/>
  <c r="AD322" i="1"/>
  <c r="AD323" i="1"/>
  <c r="AB323" i="1" s="1"/>
  <c r="AD324" i="1"/>
  <c r="AD325" i="1"/>
  <c r="AD326" i="1"/>
  <c r="AD327" i="1"/>
  <c r="AD328" i="1"/>
  <c r="AB328" i="1" s="1"/>
  <c r="AD329" i="1"/>
  <c r="AD330" i="1"/>
  <c r="AD331" i="1"/>
  <c r="AD332" i="1"/>
  <c r="AD333" i="1"/>
  <c r="AD334" i="1"/>
  <c r="AD335" i="1"/>
  <c r="AD336" i="1"/>
  <c r="AB336" i="1" s="1"/>
  <c r="AD337" i="1"/>
  <c r="AB337" i="1" s="1"/>
  <c r="AD338" i="1"/>
  <c r="AD339" i="1"/>
  <c r="AB339" i="1" s="1"/>
  <c r="AD340" i="1"/>
  <c r="AD341" i="1"/>
  <c r="AB341" i="1" s="1"/>
  <c r="AD342" i="1"/>
  <c r="AD343" i="1"/>
  <c r="AD344" i="1"/>
  <c r="AD345" i="1"/>
  <c r="AD346" i="1"/>
  <c r="AD347" i="1"/>
  <c r="AD348" i="1"/>
  <c r="AD349" i="1"/>
  <c r="AD350" i="1"/>
  <c r="AD351" i="1"/>
  <c r="AB351" i="1" s="1"/>
  <c r="AD352" i="1"/>
  <c r="AD353" i="1"/>
  <c r="AD354" i="1"/>
  <c r="AD355" i="1"/>
  <c r="AB355" i="1" s="1"/>
  <c r="AD356" i="1"/>
  <c r="AB356" i="1" s="1"/>
  <c r="AD357" i="1"/>
  <c r="AB357" i="1" s="1"/>
  <c r="AD358" i="1"/>
  <c r="AD359" i="1"/>
  <c r="AD360" i="1"/>
  <c r="AD361" i="1"/>
  <c r="AD362" i="1"/>
  <c r="AB362" i="1" s="1"/>
  <c r="AD363" i="1"/>
  <c r="AB363" i="1" s="1"/>
  <c r="AD364" i="1"/>
  <c r="AD365" i="1"/>
  <c r="AB365" i="1" s="1"/>
  <c r="AD366" i="1"/>
  <c r="AD367" i="1"/>
  <c r="AB367" i="1" s="1"/>
  <c r="AD368" i="1"/>
  <c r="AB368" i="1" s="1"/>
  <c r="AD369" i="1"/>
  <c r="AD370" i="1"/>
  <c r="AB370" i="1" s="1"/>
  <c r="AD371" i="1"/>
  <c r="AB371" i="1" s="1"/>
  <c r="AD372" i="1"/>
  <c r="AD373" i="1"/>
  <c r="AB373" i="1" s="1"/>
  <c r="AD374" i="1"/>
  <c r="AD375" i="1"/>
  <c r="AD376" i="1"/>
  <c r="AB376" i="1" s="1"/>
  <c r="AD377" i="1"/>
  <c r="AD378" i="1"/>
  <c r="AD379" i="1"/>
  <c r="AB379" i="1" s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B398" i="1" s="1"/>
  <c r="AD399" i="1"/>
  <c r="AD400" i="1"/>
  <c r="AB400" i="1" s="1"/>
  <c r="AD401" i="1"/>
  <c r="AB401" i="1" s="1"/>
  <c r="AD402" i="1"/>
  <c r="AB402" i="1" s="1"/>
  <c r="AD403" i="1"/>
  <c r="AB403" i="1" s="1"/>
  <c r="AD404" i="1"/>
  <c r="AD405" i="1"/>
  <c r="AB405" i="1" s="1"/>
  <c r="AD406" i="1"/>
  <c r="AD407" i="1"/>
  <c r="AD408" i="1"/>
  <c r="AD409" i="1"/>
  <c r="AD410" i="1"/>
  <c r="AB410" i="1" s="1"/>
  <c r="AD411" i="1"/>
  <c r="AB411" i="1" s="1"/>
  <c r="AD412" i="1"/>
  <c r="AD413" i="1"/>
  <c r="AD414" i="1"/>
  <c r="AD415" i="1"/>
  <c r="AB415" i="1" s="1"/>
  <c r="AD416" i="1"/>
  <c r="AD417" i="1"/>
  <c r="AD418" i="1"/>
  <c r="AD419" i="1"/>
  <c r="AB419" i="1" s="1"/>
  <c r="AD420" i="1"/>
  <c r="AB420" i="1" s="1"/>
  <c r="AD421" i="1"/>
  <c r="AB421" i="1" s="1"/>
  <c r="AD422" i="1"/>
  <c r="AD423" i="1"/>
  <c r="AB423" i="1" s="1"/>
  <c r="AD424" i="1"/>
  <c r="AB424" i="1" s="1"/>
  <c r="AD425" i="1"/>
  <c r="AD426" i="1"/>
  <c r="AB426" i="1" s="1"/>
  <c r="AD427" i="1"/>
  <c r="AB427" i="1" s="1"/>
  <c r="AD428" i="1"/>
  <c r="AB428" i="1" s="1"/>
  <c r="AD429" i="1"/>
  <c r="AD430" i="1"/>
  <c r="AB430" i="1" s="1"/>
  <c r="AD431" i="1"/>
  <c r="AD432" i="1"/>
  <c r="AB432" i="1" s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B447" i="1" s="1"/>
  <c r="AD448" i="1"/>
  <c r="AB448" i="1" s="1"/>
  <c r="AD449" i="1"/>
  <c r="AB449" i="1" s="1"/>
  <c r="AD450" i="1"/>
  <c r="AD451" i="1"/>
  <c r="AB451" i="1" s="1"/>
  <c r="AD452" i="1"/>
  <c r="AB452" i="1" s="1"/>
  <c r="AD453" i="1"/>
  <c r="AD454" i="1"/>
  <c r="AD455" i="1"/>
  <c r="AB455" i="1" s="1"/>
  <c r="AD456" i="1"/>
  <c r="AD457" i="1"/>
  <c r="AD458" i="1"/>
  <c r="AB458" i="1" s="1"/>
  <c r="AD459" i="1"/>
  <c r="AB459" i="1" s="1"/>
  <c r="AD460" i="1"/>
  <c r="AD461" i="1"/>
  <c r="AB461" i="1" s="1"/>
  <c r="AD462" i="1"/>
  <c r="AD463" i="1"/>
  <c r="AD464" i="1"/>
  <c r="AD465" i="1"/>
  <c r="AD466" i="1"/>
  <c r="AB466" i="1" s="1"/>
  <c r="AD467" i="1"/>
  <c r="AB467" i="1" s="1"/>
  <c r="AD468" i="1"/>
  <c r="AD469" i="1"/>
  <c r="AD470" i="1"/>
  <c r="AD471" i="1"/>
  <c r="AD472" i="1"/>
  <c r="AD473" i="1"/>
  <c r="AD474" i="1"/>
  <c r="AD475" i="1"/>
  <c r="AB475" i="1" s="1"/>
  <c r="AD476" i="1"/>
  <c r="AD477" i="1"/>
  <c r="AD478" i="1"/>
  <c r="AD479" i="1"/>
  <c r="AB479" i="1" s="1"/>
  <c r="AD480" i="1"/>
  <c r="AB480" i="1" s="1"/>
  <c r="AD481" i="1"/>
  <c r="AD482" i="1"/>
  <c r="AB482" i="1" s="1"/>
  <c r="AD483" i="1"/>
  <c r="AB483" i="1" s="1"/>
  <c r="AD484" i="1"/>
  <c r="AB484" i="1" s="1"/>
  <c r="AD485" i="1"/>
  <c r="AB485" i="1" s="1"/>
  <c r="AD486" i="1"/>
  <c r="AB486" i="1" s="1"/>
  <c r="AD487" i="1"/>
  <c r="AD488" i="1"/>
  <c r="AD489" i="1"/>
  <c r="AD490" i="1"/>
  <c r="AD491" i="1"/>
  <c r="AB491" i="1" s="1"/>
  <c r="AD492" i="1"/>
  <c r="AD493" i="1"/>
  <c r="AD494" i="1"/>
  <c r="AB494" i="1" s="1"/>
  <c r="AD495" i="1"/>
  <c r="AD496" i="1"/>
  <c r="AD497" i="1"/>
  <c r="AB497" i="1" s="1"/>
  <c r="AD498" i="1"/>
  <c r="AD499" i="1"/>
  <c r="AD500" i="1"/>
  <c r="AD501" i="1"/>
  <c r="AD502" i="1"/>
  <c r="AD503" i="1"/>
  <c r="AD504" i="1"/>
  <c r="AD505" i="1"/>
  <c r="AD506" i="1"/>
  <c r="AD507" i="1"/>
  <c r="AC507" i="1" s="1"/>
  <c r="AD508" i="1"/>
  <c r="AD509" i="1"/>
  <c r="AD510" i="1"/>
  <c r="AD511" i="1"/>
  <c r="AB511" i="1" s="1"/>
  <c r="AD512" i="1"/>
  <c r="AD513" i="1"/>
  <c r="AD514" i="1"/>
  <c r="AB514" i="1" s="1"/>
  <c r="AD515" i="1"/>
  <c r="AD516" i="1"/>
  <c r="AB516" i="1" s="1"/>
  <c r="AD517" i="1"/>
  <c r="AD518" i="1"/>
  <c r="AB518" i="1" s="1"/>
  <c r="AD519" i="1"/>
  <c r="AD520" i="1"/>
  <c r="AD521" i="1"/>
  <c r="AB521" i="1" s="1"/>
  <c r="AD522" i="1"/>
  <c r="AB522" i="1" s="1"/>
  <c r="AD523" i="1"/>
  <c r="AB523" i="1" s="1"/>
  <c r="AD524" i="1"/>
  <c r="AD525" i="1"/>
  <c r="AB525" i="1" s="1"/>
  <c r="AD526" i="1"/>
  <c r="AD527" i="1"/>
  <c r="AB527" i="1" s="1"/>
  <c r="AD528" i="1"/>
  <c r="AD529" i="1"/>
  <c r="AB529" i="1" s="1"/>
  <c r="AD530" i="1"/>
  <c r="AD531" i="1"/>
  <c r="AB531" i="1" s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B543" i="1" s="1"/>
  <c r="AD544" i="1"/>
  <c r="AD545" i="1"/>
  <c r="AB545" i="1" s="1"/>
  <c r="AD546" i="1"/>
  <c r="AD547" i="1"/>
  <c r="AB547" i="1" s="1"/>
  <c r="AD548" i="1"/>
  <c r="AB548" i="1" s="1"/>
  <c r="AD549" i="1"/>
  <c r="AB549" i="1" s="1"/>
  <c r="AD550" i="1"/>
  <c r="AB550" i="1" s="1"/>
  <c r="AD551" i="1"/>
  <c r="AB551" i="1" s="1"/>
  <c r="AD552" i="1"/>
  <c r="AD553" i="1"/>
  <c r="AB553" i="1" s="1"/>
  <c r="AD554" i="1"/>
  <c r="AD555" i="1"/>
  <c r="AD556" i="1"/>
  <c r="AD557" i="1"/>
  <c r="AD558" i="1"/>
  <c r="AD559" i="1"/>
  <c r="AD560" i="1"/>
  <c r="AD561" i="1"/>
  <c r="AB561" i="1" s="1"/>
  <c r="AD562" i="1"/>
  <c r="AB562" i="1" s="1"/>
  <c r="AD563" i="1"/>
  <c r="AB563" i="1" s="1"/>
  <c r="AD564" i="1"/>
  <c r="AD565" i="1"/>
  <c r="AB565" i="1" s="1"/>
  <c r="AD566" i="1"/>
  <c r="AD567" i="1"/>
  <c r="AD568" i="1"/>
  <c r="AB568" i="1" s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B585" i="1" s="1"/>
  <c r="AD586" i="1"/>
  <c r="AD587" i="1"/>
  <c r="AB587" i="1" s="1"/>
  <c r="AD588" i="1"/>
  <c r="AD589" i="1"/>
  <c r="AB589" i="1" s="1"/>
  <c r="AD590" i="1"/>
  <c r="AB590" i="1" s="1"/>
  <c r="AD591" i="1"/>
  <c r="AD592" i="1"/>
  <c r="AD593" i="1"/>
  <c r="AB593" i="1" s="1"/>
  <c r="AD594" i="1"/>
  <c r="AD595" i="1"/>
  <c r="AB595" i="1" s="1"/>
  <c r="AD596" i="1"/>
  <c r="AB596" i="1" s="1"/>
  <c r="AD597" i="1"/>
  <c r="AD598" i="1"/>
  <c r="AD599" i="1"/>
  <c r="AB599" i="1" s="1"/>
  <c r="AD600" i="1"/>
  <c r="AB600" i="1" s="1"/>
  <c r="AD601" i="1"/>
  <c r="AB601" i="1" s="1"/>
  <c r="AD602" i="1"/>
  <c r="AD603" i="1"/>
  <c r="AB603" i="1" s="1"/>
  <c r="AD604" i="1"/>
  <c r="AB604" i="1" s="1"/>
  <c r="AD605" i="1"/>
  <c r="AD606" i="1"/>
  <c r="AB606" i="1" s="1"/>
  <c r="AD607" i="1"/>
  <c r="AB607" i="1" s="1"/>
  <c r="AD608" i="1"/>
  <c r="AD609" i="1"/>
  <c r="AD610" i="1"/>
  <c r="AD611" i="1"/>
  <c r="AB611" i="1" s="1"/>
  <c r="AD612" i="1"/>
  <c r="AD613" i="1"/>
  <c r="AD614" i="1"/>
  <c r="AB614" i="1" s="1"/>
  <c r="AD615" i="1"/>
  <c r="AD616" i="1"/>
  <c r="AB616" i="1" s="1"/>
  <c r="AD617" i="1"/>
  <c r="AD618" i="1"/>
  <c r="AD619" i="1"/>
  <c r="AB619" i="1" s="1"/>
  <c r="AD620" i="1"/>
  <c r="AB620" i="1" s="1"/>
  <c r="AD621" i="1"/>
  <c r="AD622" i="1"/>
  <c r="AB622" i="1" s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B637" i="1" s="1"/>
  <c r="AD638" i="1"/>
  <c r="AB638" i="1" s="1"/>
  <c r="AD639" i="1"/>
  <c r="AB639" i="1" s="1"/>
  <c r="AD640" i="1"/>
  <c r="AD641" i="1"/>
  <c r="AD642" i="1"/>
  <c r="AD643" i="1"/>
  <c r="AB643" i="1" s="1"/>
  <c r="AD644" i="1"/>
  <c r="AD645" i="1"/>
  <c r="AD646" i="1"/>
  <c r="AB646" i="1" s="1"/>
  <c r="AD647" i="1"/>
  <c r="AB647" i="1" s="1"/>
  <c r="AD648" i="1"/>
  <c r="AB648" i="1" s="1"/>
  <c r="AD649" i="1"/>
  <c r="AD650" i="1"/>
  <c r="AD651" i="1"/>
  <c r="AB651" i="1" s="1"/>
  <c r="AD652" i="1"/>
  <c r="AB652" i="1" s="1"/>
  <c r="AD653" i="1"/>
  <c r="AD654" i="1"/>
  <c r="AB654" i="1" s="1"/>
  <c r="AD655" i="1"/>
  <c r="AD656" i="1"/>
  <c r="AB656" i="1" s="1"/>
  <c r="AD657" i="1"/>
  <c r="AD658" i="1"/>
  <c r="AB658" i="1" s="1"/>
  <c r="AD659" i="1"/>
  <c r="AD660" i="1"/>
  <c r="AD661" i="1"/>
  <c r="AD662" i="1"/>
  <c r="AB662" i="1" s="1"/>
  <c r="AD663" i="1"/>
  <c r="AD664" i="1"/>
  <c r="AB664" i="1" s="1"/>
  <c r="AD665" i="1"/>
  <c r="AD666" i="1"/>
  <c r="AB666" i="1" s="1"/>
  <c r="AD667" i="1"/>
  <c r="AB667" i="1" s="1"/>
  <c r="AD668" i="1"/>
  <c r="AD669" i="1"/>
  <c r="AD670" i="1"/>
  <c r="AD671" i="1"/>
  <c r="AB671" i="1" s="1"/>
  <c r="AD672" i="1"/>
  <c r="AD673" i="1"/>
  <c r="AB673" i="1" s="1"/>
  <c r="AD674" i="1"/>
  <c r="AD675" i="1"/>
  <c r="AB675" i="1" s="1"/>
  <c r="AD676" i="1"/>
  <c r="AB676" i="1" s="1"/>
  <c r="AD677" i="1"/>
  <c r="AB677" i="1" s="1"/>
  <c r="AD678" i="1"/>
  <c r="AD679" i="1"/>
  <c r="AB679" i="1" s="1"/>
  <c r="AD680" i="1"/>
  <c r="AB680" i="1" s="1"/>
  <c r="AD681" i="1"/>
  <c r="AD682" i="1"/>
  <c r="AD683" i="1"/>
  <c r="AD684" i="1"/>
  <c r="AD685" i="1"/>
  <c r="AD686" i="1"/>
  <c r="AD687" i="1"/>
  <c r="AD688" i="1"/>
  <c r="AB688" i="1" s="1"/>
  <c r="AD689" i="1"/>
  <c r="AB689" i="1" s="1"/>
  <c r="AD690" i="1"/>
  <c r="AD691" i="1"/>
  <c r="AB691" i="1" s="1"/>
  <c r="AD692" i="1"/>
  <c r="AB692" i="1" s="1"/>
  <c r="AD693" i="1"/>
  <c r="AB693" i="1" s="1"/>
  <c r="AD694" i="1"/>
  <c r="AD695" i="1"/>
  <c r="AD696" i="1"/>
  <c r="AB696" i="1" s="1"/>
  <c r="AD697" i="1"/>
  <c r="AB697" i="1" s="1"/>
  <c r="AD698" i="1"/>
  <c r="AD699" i="1"/>
  <c r="AB699" i="1" s="1"/>
  <c r="AD700" i="1"/>
  <c r="AB700" i="1" s="1"/>
  <c r="AD701" i="1"/>
  <c r="AB701" i="1" s="1"/>
  <c r="AD702" i="1"/>
  <c r="AD703" i="1"/>
  <c r="AD704" i="1"/>
  <c r="AD705" i="1"/>
  <c r="AD706" i="1"/>
  <c r="AD707" i="1"/>
  <c r="AB707" i="1" s="1"/>
  <c r="AD708" i="1"/>
  <c r="AB708" i="1" s="1"/>
  <c r="AD709" i="1"/>
  <c r="AD710" i="1"/>
  <c r="AD711" i="1"/>
  <c r="AB711" i="1" s="1"/>
  <c r="AD712" i="1"/>
  <c r="AD713" i="1"/>
  <c r="AB713" i="1" s="1"/>
  <c r="AD714" i="1"/>
  <c r="AD715" i="1"/>
  <c r="AB715" i="1" s="1"/>
  <c r="AD716" i="1"/>
  <c r="AD717" i="1"/>
  <c r="AB717" i="1" s="1"/>
  <c r="AD718" i="1"/>
  <c r="AB718" i="1" s="1"/>
  <c r="AD719" i="1"/>
  <c r="AB719" i="1" s="1"/>
  <c r="AD720" i="1"/>
  <c r="AD721" i="1"/>
  <c r="AD722" i="1"/>
  <c r="AD723" i="1"/>
  <c r="AD724" i="1"/>
  <c r="AB724" i="1" s="1"/>
  <c r="AD725" i="1"/>
  <c r="AD726" i="1"/>
  <c r="AD727" i="1"/>
  <c r="AD728" i="1"/>
  <c r="AD729" i="1"/>
  <c r="AD730" i="1"/>
  <c r="AB730" i="1" s="1"/>
  <c r="AD731" i="1"/>
  <c r="AB731" i="1" s="1"/>
  <c r="AD732" i="1"/>
  <c r="AD733" i="1"/>
  <c r="AB733" i="1" s="1"/>
  <c r="AD734" i="1"/>
  <c r="AB734" i="1" s="1"/>
  <c r="AD735" i="1"/>
  <c r="AD736" i="1"/>
  <c r="AD737" i="1"/>
  <c r="AD738" i="1"/>
  <c r="AD739" i="1"/>
  <c r="AB739" i="1" s="1"/>
  <c r="AD740" i="1"/>
  <c r="AB740" i="1" s="1"/>
  <c r="AD741" i="1"/>
  <c r="AD742" i="1"/>
  <c r="AD743" i="1"/>
  <c r="AD744" i="1"/>
  <c r="AD745" i="1"/>
  <c r="AD746" i="1"/>
  <c r="AD747" i="1"/>
  <c r="AB747" i="1" s="1"/>
  <c r="AD748" i="1"/>
  <c r="AD749" i="1"/>
  <c r="AD750" i="1"/>
  <c r="AD751" i="1"/>
  <c r="AD752" i="1"/>
  <c r="AB752" i="1" s="1"/>
  <c r="AD753" i="1"/>
  <c r="AD754" i="1"/>
  <c r="AD755" i="1"/>
  <c r="AB755" i="1" s="1"/>
  <c r="AD756" i="1"/>
  <c r="AD757" i="1"/>
  <c r="AD758" i="1"/>
  <c r="AD759" i="1"/>
  <c r="AB759" i="1" s="1"/>
  <c r="AD760" i="1"/>
  <c r="AD761" i="1"/>
  <c r="AD762" i="1"/>
  <c r="AD763" i="1"/>
  <c r="AB763" i="1" s="1"/>
  <c r="AD764" i="1"/>
  <c r="AB764" i="1" s="1"/>
  <c r="AD765" i="1"/>
  <c r="AB765" i="1" s="1"/>
  <c r="AD766" i="1"/>
  <c r="AB766" i="1" s="1"/>
  <c r="AD767" i="1"/>
  <c r="AB767" i="1" s="1"/>
  <c r="AD768" i="1"/>
  <c r="AD769" i="1"/>
  <c r="AD770" i="1"/>
  <c r="AB770" i="1" s="1"/>
  <c r="AD771" i="1"/>
  <c r="AB771" i="1" s="1"/>
  <c r="AD772" i="1"/>
  <c r="AD773" i="1"/>
  <c r="AD774" i="1"/>
  <c r="AB774" i="1" s="1"/>
  <c r="AD775" i="1"/>
  <c r="AB775" i="1" s="1"/>
  <c r="AD776" i="1"/>
  <c r="AD777" i="1"/>
  <c r="AD778" i="1"/>
  <c r="AB778" i="1" s="1"/>
  <c r="AD779" i="1"/>
  <c r="AD780" i="1"/>
  <c r="AB780" i="1" s="1"/>
  <c r="AD781" i="1"/>
  <c r="AD782" i="1"/>
  <c r="AB782" i="1" s="1"/>
  <c r="AD783" i="1"/>
  <c r="AB783" i="1" s="1"/>
  <c r="AD784" i="1"/>
  <c r="AB784" i="1" s="1"/>
  <c r="AD785" i="1"/>
  <c r="AD786" i="1"/>
  <c r="AB786" i="1" s="1"/>
  <c r="AD787" i="1"/>
  <c r="AB787" i="1" s="1"/>
  <c r="AD788" i="1"/>
  <c r="AB788" i="1" s="1"/>
  <c r="AD789" i="1"/>
  <c r="AD790" i="1"/>
  <c r="AB790" i="1" s="1"/>
  <c r="AD791" i="1"/>
  <c r="AB791" i="1" s="1"/>
  <c r="AD792" i="1"/>
  <c r="AD793" i="1"/>
  <c r="AD794" i="1"/>
  <c r="AB794" i="1" s="1"/>
  <c r="AD795" i="1"/>
  <c r="AB795" i="1" s="1"/>
  <c r="AD796" i="1"/>
  <c r="AD797" i="1"/>
  <c r="AB797" i="1" s="1"/>
  <c r="AD798" i="1"/>
  <c r="AD799" i="1"/>
  <c r="AD800" i="1"/>
  <c r="AB800" i="1" s="1"/>
  <c r="AD801" i="1"/>
  <c r="AD802" i="1"/>
  <c r="AB802" i="1" s="1"/>
  <c r="AD803" i="1"/>
  <c r="AB803" i="1" s="1"/>
  <c r="AD804" i="1"/>
  <c r="AB804" i="1" s="1"/>
  <c r="AD805" i="1"/>
  <c r="AD806" i="1"/>
  <c r="AD807" i="1"/>
  <c r="AD808" i="1"/>
  <c r="AD809" i="1"/>
  <c r="AD810" i="1"/>
  <c r="AD811" i="1"/>
  <c r="AB811" i="1" s="1"/>
  <c r="AD812" i="1"/>
  <c r="AD813" i="1"/>
  <c r="AD814" i="1"/>
  <c r="AB814" i="1" s="1"/>
  <c r="AD815" i="1"/>
  <c r="AB815" i="1" s="1"/>
  <c r="AD816" i="1"/>
  <c r="AD817" i="1"/>
  <c r="AD818" i="1"/>
  <c r="AD819" i="1"/>
  <c r="AB819" i="1" s="1"/>
  <c r="AD820" i="1"/>
  <c r="AD821" i="1"/>
  <c r="AB821" i="1" s="1"/>
  <c r="AD822" i="1"/>
  <c r="AD823" i="1"/>
  <c r="AB823" i="1" s="1"/>
  <c r="AD824" i="1"/>
  <c r="AD825" i="1"/>
  <c r="AD826" i="1"/>
  <c r="AD827" i="1"/>
  <c r="AB827" i="1" s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B843" i="1" s="1"/>
  <c r="AD844" i="1"/>
  <c r="AD845" i="1"/>
  <c r="AD846" i="1"/>
  <c r="AB846" i="1" s="1"/>
  <c r="AD847" i="1"/>
  <c r="AB847" i="1" s="1"/>
  <c r="AD848" i="1"/>
  <c r="AD849" i="1"/>
  <c r="AD850" i="1"/>
  <c r="AB850" i="1" s="1"/>
  <c r="AD851" i="1"/>
  <c r="AB851" i="1" s="1"/>
  <c r="AD852" i="1"/>
  <c r="AB852" i="1" s="1"/>
  <c r="AD853" i="1"/>
  <c r="AB853" i="1" s="1"/>
  <c r="AD854" i="1"/>
  <c r="AB854" i="1" s="1"/>
  <c r="AD855" i="1"/>
  <c r="AD856" i="1"/>
  <c r="AD857" i="1"/>
  <c r="AB857" i="1" s="1"/>
  <c r="AD858" i="1"/>
  <c r="AD859" i="1"/>
  <c r="AB859" i="1" s="1"/>
  <c r="AD860" i="1"/>
  <c r="AD861" i="1"/>
  <c r="AB861" i="1" s="1"/>
  <c r="AD862" i="1"/>
  <c r="AB862" i="1" s="1"/>
  <c r="AD863" i="1"/>
  <c r="AB863" i="1" s="1"/>
  <c r="AD864" i="1"/>
  <c r="AD865" i="1"/>
  <c r="AD866" i="1"/>
  <c r="AD867" i="1"/>
  <c r="AB867" i="1" s="1"/>
  <c r="AD868" i="1"/>
  <c r="AD869" i="1"/>
  <c r="AD870" i="1"/>
  <c r="AB870" i="1" s="1"/>
  <c r="AD871" i="1"/>
  <c r="AD872" i="1"/>
  <c r="AD873" i="1"/>
  <c r="AB873" i="1" s="1"/>
  <c r="AD874" i="1"/>
  <c r="AD875" i="1"/>
  <c r="AB875" i="1" s="1"/>
  <c r="AD876" i="1"/>
  <c r="AD877" i="1"/>
  <c r="AD878" i="1"/>
  <c r="AB878" i="1" s="1"/>
  <c r="AD879" i="1"/>
  <c r="AB879" i="1" s="1"/>
  <c r="AD880" i="1"/>
  <c r="AB880" i="1" s="1"/>
  <c r="AD881" i="1"/>
  <c r="AD882" i="1"/>
  <c r="AD883" i="1"/>
  <c r="AB883" i="1" s="1"/>
  <c r="AD884" i="1"/>
  <c r="AB884" i="1" s="1"/>
  <c r="AD885" i="1"/>
  <c r="AB885" i="1" s="1"/>
  <c r="AD886" i="1"/>
  <c r="AD887" i="1"/>
  <c r="AB887" i="1" s="1"/>
  <c r="AD888" i="1"/>
  <c r="AB888" i="1" s="1"/>
  <c r="AD889" i="1"/>
  <c r="AD890" i="1"/>
  <c r="AB890" i="1" s="1"/>
  <c r="AD891" i="1"/>
  <c r="AB891" i="1" s="1"/>
  <c r="AD892" i="1"/>
  <c r="AD893" i="1"/>
  <c r="AD894" i="1"/>
  <c r="AD895" i="1"/>
  <c r="AD896" i="1"/>
  <c r="AB896" i="1" s="1"/>
  <c r="AD897" i="1"/>
  <c r="AB897" i="1" s="1"/>
  <c r="AD898" i="1"/>
  <c r="AD899" i="1"/>
  <c r="AB899" i="1" s="1"/>
  <c r="AD900" i="1"/>
  <c r="AB900" i="1" s="1"/>
  <c r="AD901" i="1"/>
  <c r="AB901" i="1" s="1"/>
  <c r="AD902" i="1"/>
  <c r="AD903" i="1"/>
  <c r="AD904" i="1"/>
  <c r="AB904" i="1" s="1"/>
  <c r="AD905" i="1"/>
  <c r="AD906" i="1"/>
  <c r="AD907" i="1"/>
  <c r="AB907" i="1" s="1"/>
  <c r="AD908" i="1"/>
  <c r="AB908" i="1" s="1"/>
  <c r="AD909" i="1"/>
  <c r="AB909" i="1" s="1"/>
  <c r="AD910" i="1"/>
  <c r="AD911" i="1"/>
  <c r="AD912" i="1"/>
  <c r="AD913" i="1"/>
  <c r="AD914" i="1"/>
  <c r="AD915" i="1"/>
  <c r="AB915" i="1" s="1"/>
  <c r="AD916" i="1"/>
  <c r="AD917" i="1"/>
  <c r="AB917" i="1" s="1"/>
  <c r="AD918" i="1"/>
  <c r="AD919" i="1"/>
  <c r="AD920" i="1"/>
  <c r="AD921" i="1"/>
  <c r="AD922" i="1"/>
  <c r="AD923" i="1"/>
  <c r="AB923" i="1" s="1"/>
  <c r="AD924" i="1"/>
  <c r="AB924" i="1" s="1"/>
  <c r="AD925" i="1"/>
  <c r="AD926" i="1"/>
  <c r="AB926" i="1" s="1"/>
  <c r="AD927" i="1"/>
  <c r="AD928" i="1"/>
  <c r="AB928" i="1" s="1"/>
  <c r="AD929" i="1"/>
  <c r="AB929" i="1" s="1"/>
  <c r="AD930" i="1"/>
  <c r="AD931" i="1"/>
  <c r="AD932" i="1"/>
  <c r="AB932" i="1" s="1"/>
  <c r="AD933" i="1"/>
  <c r="AD934" i="1"/>
  <c r="AD935" i="1"/>
  <c r="AB935" i="1" s="1"/>
  <c r="AD936" i="1"/>
  <c r="AB936" i="1" s="1"/>
  <c r="AD937" i="1"/>
  <c r="AD938" i="1"/>
  <c r="AB938" i="1" s="1"/>
  <c r="AD939" i="1"/>
  <c r="AB939" i="1" s="1"/>
  <c r="AD940" i="1"/>
  <c r="AB940" i="1" s="1"/>
  <c r="AD941" i="1"/>
  <c r="AD942" i="1"/>
  <c r="AD943" i="1"/>
  <c r="AD944" i="1"/>
  <c r="AD945" i="1"/>
  <c r="AD946" i="1"/>
  <c r="AD947" i="1"/>
  <c r="AD948" i="1"/>
  <c r="AD949" i="1"/>
  <c r="AD950" i="1"/>
  <c r="AD951" i="1"/>
  <c r="AB951" i="1" s="1"/>
  <c r="AD952" i="1"/>
  <c r="AB952" i="1" s="1"/>
  <c r="AD953" i="1"/>
  <c r="AB953" i="1" s="1"/>
  <c r="AD954" i="1"/>
  <c r="AB954" i="1" s="1"/>
  <c r="AD955" i="1"/>
  <c r="AB955" i="1" s="1"/>
  <c r="AD956" i="1"/>
  <c r="AB956" i="1" s="1"/>
  <c r="AD957" i="1"/>
  <c r="AD958" i="1"/>
  <c r="AD959" i="1"/>
  <c r="AB959" i="1" s="1"/>
  <c r="AD960" i="1"/>
  <c r="AD961" i="1"/>
  <c r="AB961" i="1" s="1"/>
  <c r="AD962" i="1"/>
  <c r="AB962" i="1" s="1"/>
  <c r="AD963" i="1"/>
  <c r="AB963" i="1" s="1"/>
  <c r="AD964" i="1"/>
  <c r="AB964" i="1" s="1"/>
  <c r="AD965" i="1"/>
  <c r="AD966" i="1"/>
  <c r="AD967" i="1"/>
  <c r="AD968" i="1"/>
  <c r="AD969" i="1"/>
  <c r="AD970" i="1"/>
  <c r="AD971" i="1"/>
  <c r="AB971" i="1" s="1"/>
  <c r="AD972" i="1"/>
  <c r="AD973" i="1"/>
  <c r="AD974" i="1"/>
  <c r="AD975" i="1"/>
  <c r="AD976" i="1"/>
  <c r="AB976" i="1" s="1"/>
  <c r="AD977" i="1"/>
  <c r="AD978" i="1"/>
  <c r="AD979" i="1"/>
  <c r="AB979" i="1" s="1"/>
  <c r="AD980" i="1"/>
  <c r="AD981" i="1"/>
  <c r="AD982" i="1"/>
  <c r="AD983" i="1"/>
  <c r="AD984" i="1"/>
  <c r="AB984" i="1" s="1"/>
  <c r="AD985" i="1"/>
  <c r="AD986" i="1"/>
  <c r="AB986" i="1" s="1"/>
  <c r="AD987" i="1"/>
  <c r="AB987" i="1" s="1"/>
  <c r="AD988" i="1"/>
  <c r="AD989" i="1"/>
  <c r="AB989" i="1" s="1"/>
  <c r="AD990" i="1"/>
  <c r="AD991" i="1"/>
  <c r="AB991" i="1" s="1"/>
  <c r="AD992" i="1"/>
  <c r="AB992" i="1" s="1"/>
  <c r="AD993" i="1"/>
  <c r="AB993" i="1" s="1"/>
  <c r="AD994" i="1"/>
  <c r="AD995" i="1"/>
  <c r="AD996" i="1"/>
  <c r="AB996" i="1" s="1"/>
  <c r="AD997" i="1"/>
  <c r="AB997" i="1" s="1"/>
  <c r="AD998" i="1"/>
  <c r="AB998" i="1" s="1"/>
  <c r="AD999" i="1"/>
  <c r="AD1000" i="1"/>
  <c r="AB1000" i="1" s="1"/>
  <c r="AD1001" i="1"/>
  <c r="AD1002" i="1"/>
  <c r="AB1002" i="1" s="1"/>
  <c r="AD1003" i="1"/>
  <c r="AB1003" i="1" s="1"/>
  <c r="AD1004" i="1"/>
  <c r="AB1004" i="1" s="1"/>
  <c r="AD1005" i="1"/>
  <c r="AB1005" i="1" s="1"/>
  <c r="AD1006" i="1"/>
  <c r="AD1007" i="1"/>
  <c r="AD1008" i="1"/>
  <c r="AB1008" i="1" s="1"/>
  <c r="AD1009" i="1"/>
  <c r="AB1009" i="1" s="1"/>
  <c r="AD1010" i="1"/>
  <c r="AB1010" i="1" s="1"/>
  <c r="AD1011" i="1"/>
  <c r="AB1011" i="1" s="1"/>
  <c r="AD1012" i="1"/>
  <c r="AD1013" i="1"/>
  <c r="AD1014" i="1"/>
  <c r="AB1014" i="1" s="1"/>
  <c r="AD1015" i="1"/>
  <c r="AB1015" i="1" s="1"/>
  <c r="AD1016" i="1"/>
  <c r="AB1016" i="1" s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B1035" i="1" s="1"/>
  <c r="AD1036" i="1"/>
  <c r="AD1037" i="1"/>
  <c r="AB1037" i="1" s="1"/>
  <c r="AD1038" i="1"/>
  <c r="AD1039" i="1"/>
  <c r="AB1039" i="1" s="1"/>
  <c r="AD1040" i="1"/>
  <c r="AB1040" i="1" s="1"/>
  <c r="AD1041" i="1"/>
  <c r="AB1041" i="1" s="1"/>
  <c r="AD1042" i="1"/>
  <c r="AD1043" i="1"/>
  <c r="AB1043" i="1" s="1"/>
  <c r="AD1044" i="1"/>
  <c r="AD1045" i="1"/>
  <c r="AB1045" i="1" s="1"/>
  <c r="AD1046" i="1"/>
  <c r="AB1046" i="1" s="1"/>
  <c r="AD1047" i="1"/>
  <c r="AD1048" i="1"/>
  <c r="AB1048" i="1" s="1"/>
  <c r="AD1049" i="1"/>
  <c r="AD1050" i="1"/>
  <c r="AD1051" i="1"/>
  <c r="AD1052" i="1"/>
  <c r="AD1053" i="1"/>
  <c r="AD1054" i="1"/>
  <c r="AD1055" i="1"/>
  <c r="AD1056" i="1"/>
  <c r="AD1057" i="1"/>
  <c r="AD1058" i="1"/>
  <c r="AB1058" i="1" s="1"/>
  <c r="AD1059" i="1"/>
  <c r="AB1059" i="1" s="1"/>
  <c r="AD1060" i="1"/>
  <c r="AB1060" i="1" s="1"/>
  <c r="AD1061" i="1"/>
  <c r="AD1062" i="1"/>
  <c r="AB1062" i="1" s="1"/>
  <c r="AD1063" i="1"/>
  <c r="AB1063" i="1" s="1"/>
  <c r="AD1064" i="1"/>
  <c r="AB1064" i="1" s="1"/>
  <c r="AD1065" i="1"/>
  <c r="AB1065" i="1" s="1"/>
  <c r="AD1066" i="1"/>
  <c r="AD1067" i="1"/>
  <c r="AB1067" i="1" s="1"/>
  <c r="AD1068" i="1"/>
  <c r="AD1069" i="1"/>
  <c r="AD1070" i="1"/>
  <c r="AD1071" i="1"/>
  <c r="AB1071" i="1" s="1"/>
  <c r="AD1072" i="1"/>
  <c r="AB1072" i="1" s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B1083" i="1" s="1"/>
  <c r="AD1084" i="1"/>
  <c r="AD1085" i="1"/>
  <c r="AD1086" i="1"/>
  <c r="AD1087" i="1"/>
  <c r="AB1087" i="1" s="1"/>
  <c r="AD1088" i="1"/>
  <c r="AB1088" i="1" s="1"/>
  <c r="AD1089" i="1"/>
  <c r="AB1089" i="1" s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B1102" i="1" s="1"/>
  <c r="AD1103" i="1"/>
  <c r="AD1104" i="1"/>
  <c r="AB1104" i="1" s="1"/>
  <c r="AD1105" i="1"/>
  <c r="AD1106" i="1"/>
  <c r="AB1106" i="1" s="1"/>
  <c r="AD1107" i="1"/>
  <c r="AB1107" i="1" s="1"/>
  <c r="AD1108" i="1"/>
  <c r="AB1108" i="1" s="1"/>
  <c r="AD1109" i="1"/>
  <c r="AD1110" i="1"/>
  <c r="AD1111" i="1"/>
  <c r="AD1112" i="1"/>
  <c r="AB1112" i="1" s="1"/>
  <c r="AD1113" i="1"/>
  <c r="AD1114" i="1"/>
  <c r="AD1115" i="1"/>
  <c r="AD1116" i="1"/>
  <c r="AD1117" i="1"/>
  <c r="AD1118" i="1"/>
  <c r="AB1118" i="1" s="1"/>
  <c r="AD1119" i="1"/>
  <c r="AB1119" i="1" s="1"/>
  <c r="AD1120" i="1"/>
  <c r="AB1120" i="1" s="1"/>
  <c r="AD1121" i="1"/>
  <c r="AB1121" i="1" s="1"/>
  <c r="AD1122" i="1"/>
  <c r="AD1123" i="1"/>
  <c r="AB1123" i="1" s="1"/>
  <c r="AD1124" i="1"/>
  <c r="AD1125" i="1"/>
  <c r="AD1126" i="1"/>
  <c r="AD1127" i="1"/>
  <c r="AD1128" i="1"/>
  <c r="AB1128" i="1" s="1"/>
  <c r="AD1129" i="1"/>
  <c r="AD1130" i="1"/>
  <c r="AD1131" i="1"/>
  <c r="AD1132" i="1"/>
  <c r="AD1133" i="1"/>
  <c r="AD1134" i="1"/>
  <c r="AB1134" i="1" s="1"/>
  <c r="AD1135" i="1"/>
  <c r="AD1136" i="1"/>
  <c r="AD1137" i="1"/>
  <c r="AD1138" i="1"/>
  <c r="AD1139" i="1"/>
  <c r="AB1139" i="1" s="1"/>
  <c r="AD1140" i="1"/>
  <c r="AD1141" i="1"/>
  <c r="AD1142" i="1"/>
  <c r="AB1142" i="1" s="1"/>
  <c r="AD1143" i="1"/>
  <c r="AD1144" i="1"/>
  <c r="AD1145" i="1"/>
  <c r="AB1145" i="1" s="1"/>
  <c r="AD1146" i="1"/>
  <c r="AD1147" i="1"/>
  <c r="AB1147" i="1" s="1"/>
  <c r="AD1148" i="1"/>
  <c r="AD1149" i="1"/>
  <c r="AB1149" i="1" s="1"/>
  <c r="AD1150" i="1"/>
  <c r="AB1150" i="1" s="1"/>
  <c r="AD1151" i="1"/>
  <c r="AD1152" i="1"/>
  <c r="AB1152" i="1" s="1"/>
  <c r="AD1153" i="1"/>
  <c r="AD1154" i="1"/>
  <c r="AB1154" i="1" s="1"/>
  <c r="AD1155" i="1"/>
  <c r="AB1155" i="1" s="1"/>
  <c r="AD1156" i="1"/>
  <c r="AD1157" i="1"/>
  <c r="AD1158" i="1"/>
  <c r="AB1158" i="1" s="1"/>
  <c r="AD1159" i="1"/>
  <c r="AB1159" i="1" s="1"/>
  <c r="AD1160" i="1"/>
  <c r="AB1160" i="1" s="1"/>
  <c r="AD1161" i="1"/>
  <c r="AD1162" i="1"/>
  <c r="AB1162" i="1" s="1"/>
  <c r="AD1163" i="1"/>
  <c r="AD1164" i="1"/>
  <c r="AD1165" i="1"/>
  <c r="AB1165" i="1" s="1"/>
  <c r="AD1166" i="1"/>
  <c r="AD1167" i="1"/>
  <c r="AD1168" i="1"/>
  <c r="AD1169" i="1"/>
  <c r="AD1170" i="1"/>
  <c r="AD1171" i="1"/>
  <c r="AB1171" i="1" s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B1184" i="1" s="1"/>
  <c r="AD1185" i="1"/>
  <c r="AD1186" i="1"/>
  <c r="AB1186" i="1" s="1"/>
  <c r="AD1187" i="1"/>
  <c r="AB1187" i="1" s="1"/>
  <c r="AD1188" i="1"/>
  <c r="AB1188" i="1" s="1"/>
  <c r="AD1189" i="1"/>
  <c r="AD1190" i="1"/>
  <c r="AB1190" i="1" s="1"/>
  <c r="AD1191" i="1"/>
  <c r="AD1192" i="1"/>
  <c r="AB1192" i="1" s="1"/>
  <c r="AD1193" i="1"/>
  <c r="AD1194" i="1"/>
  <c r="AD1195" i="1"/>
  <c r="AB1195" i="1" s="1"/>
  <c r="AD1196" i="1"/>
  <c r="AD1197" i="1"/>
  <c r="AD1198" i="1"/>
  <c r="AD1199" i="1"/>
  <c r="AB1199" i="1" s="1"/>
  <c r="AD1200" i="1"/>
  <c r="AB1200" i="1" s="1"/>
  <c r="AD1201" i="1"/>
  <c r="AD1202" i="1"/>
  <c r="AD1203" i="1"/>
  <c r="AD1204" i="1"/>
  <c r="AB1204" i="1" s="1"/>
  <c r="AD1205" i="1"/>
  <c r="AD1206" i="1"/>
  <c r="AD1207" i="1"/>
  <c r="AD1208" i="1"/>
  <c r="AB1208" i="1" s="1"/>
  <c r="AD1209" i="1"/>
  <c r="AD1210" i="1"/>
  <c r="AD1211" i="1"/>
  <c r="AD1212" i="1"/>
  <c r="AB1212" i="1" s="1"/>
  <c r="AD1213" i="1"/>
  <c r="AD1214" i="1"/>
  <c r="AD1215" i="1"/>
  <c r="AD1216" i="1"/>
  <c r="AB1216" i="1" s="1"/>
  <c r="AD1217" i="1"/>
  <c r="AB1217" i="1" s="1"/>
  <c r="AD1218" i="1"/>
  <c r="AD1219" i="1"/>
  <c r="AB1219" i="1" s="1"/>
  <c r="AD1220" i="1"/>
  <c r="AD1221" i="1"/>
  <c r="AD1222" i="1"/>
  <c r="AD1223" i="1"/>
  <c r="AD1224" i="1"/>
  <c r="AB1224" i="1" s="1"/>
  <c r="AD1225" i="1"/>
  <c r="AD1226" i="1"/>
  <c r="AB1226" i="1" s="1"/>
  <c r="AD1227" i="1"/>
  <c r="AB1227" i="1" s="1"/>
  <c r="AD1228" i="1"/>
  <c r="AD1229" i="1"/>
  <c r="AD1230" i="1"/>
  <c r="AB1230" i="1" s="1"/>
  <c r="AD1231" i="1"/>
  <c r="AB1231" i="1" s="1"/>
  <c r="AD1232" i="1"/>
  <c r="AB1232" i="1" s="1"/>
  <c r="AD1233" i="1"/>
  <c r="AB1233" i="1" s="1"/>
  <c r="AD1234" i="1"/>
  <c r="AB1234" i="1" s="1"/>
  <c r="AD1235" i="1"/>
  <c r="AD1236" i="1"/>
  <c r="AD1237" i="1"/>
  <c r="AB1237" i="1" s="1"/>
  <c r="AD1238" i="1"/>
  <c r="AB1238" i="1" s="1"/>
  <c r="AD1239" i="1"/>
  <c r="AD1240" i="1"/>
  <c r="AD1241" i="1"/>
  <c r="AB1241" i="1" s="1"/>
  <c r="AD1242" i="1"/>
  <c r="AB1242" i="1" s="1"/>
  <c r="AD1243" i="1"/>
  <c r="AB1243" i="1" s="1"/>
  <c r="AD1244" i="1"/>
  <c r="AB1244" i="1" s="1"/>
  <c r="AD1245" i="1"/>
  <c r="AD1246" i="1"/>
  <c r="AD1247" i="1"/>
  <c r="AD1248" i="1"/>
  <c r="AD1249" i="1"/>
  <c r="AD1250" i="1"/>
  <c r="AD1251" i="1"/>
  <c r="AB1251" i="1" s="1"/>
  <c r="AD1252" i="1"/>
  <c r="AD1253" i="1"/>
  <c r="AB1253" i="1" s="1"/>
  <c r="AD1254" i="1"/>
  <c r="AB1254" i="1" s="1"/>
  <c r="AD1255" i="1"/>
  <c r="AD1256" i="1"/>
  <c r="AB1256" i="1" s="1"/>
  <c r="AD1257" i="1"/>
  <c r="AB1257" i="1" s="1"/>
  <c r="AD1258" i="1"/>
  <c r="AD1259" i="1"/>
  <c r="AB1259" i="1" s="1"/>
  <c r="AD1260" i="1"/>
  <c r="AD1261" i="1"/>
  <c r="AB1261" i="1" s="1"/>
  <c r="AD1262" i="1"/>
  <c r="AD1263" i="1"/>
  <c r="AD1264" i="1"/>
  <c r="AB1264" i="1" s="1"/>
  <c r="AD1265" i="1"/>
  <c r="AB1265" i="1" s="1"/>
  <c r="AD1266" i="1"/>
  <c r="AD1267" i="1"/>
  <c r="AD1268" i="1"/>
  <c r="AB1268" i="1" s="1"/>
  <c r="AD1269" i="1"/>
  <c r="AD1270" i="1"/>
  <c r="AD1271" i="1"/>
  <c r="AD1272" i="1"/>
  <c r="AB1272" i="1" s="1"/>
  <c r="AD1273" i="1"/>
  <c r="AD1274" i="1"/>
  <c r="AB1274" i="1" s="1"/>
  <c r="AD1275" i="1"/>
  <c r="AB1275" i="1" s="1"/>
  <c r="AD1276" i="1"/>
  <c r="AD1277" i="1"/>
  <c r="AD1278" i="1"/>
  <c r="AB1278" i="1" s="1"/>
  <c r="AD1279" i="1"/>
  <c r="AB1279" i="1" s="1"/>
  <c r="AD1280" i="1"/>
  <c r="AB1280" i="1" s="1"/>
  <c r="AD1281" i="1"/>
  <c r="AB1281" i="1" s="1"/>
  <c r="AD1282" i="1"/>
  <c r="AB1282" i="1" s="1"/>
  <c r="AD1283" i="1"/>
  <c r="AB1283" i="1" s="1"/>
  <c r="AD1284" i="1"/>
  <c r="AD1285" i="1"/>
  <c r="AD1286" i="1"/>
  <c r="AD1287" i="1"/>
  <c r="AD1288" i="1"/>
  <c r="AB1288" i="1" s="1"/>
  <c r="AD1289" i="1"/>
  <c r="AD1290" i="1"/>
  <c r="AD1291" i="1"/>
  <c r="AD1292" i="1"/>
  <c r="AD1293" i="1"/>
  <c r="AD1294" i="1"/>
  <c r="AD1295" i="1"/>
  <c r="AB1295" i="1" s="1"/>
  <c r="AD1296" i="1"/>
  <c r="AB1296" i="1" s="1"/>
  <c r="AD1297" i="1"/>
  <c r="AD1298" i="1"/>
  <c r="AB1298" i="1" s="1"/>
  <c r="AD1299" i="1"/>
  <c r="AD1300" i="1"/>
  <c r="AB1300" i="1" s="1"/>
  <c r="AD1301" i="1"/>
  <c r="AD1302" i="1"/>
  <c r="AD1303" i="1"/>
  <c r="AD1304" i="1"/>
  <c r="AB1304" i="1" s="1"/>
  <c r="AD1305" i="1"/>
  <c r="AB1305" i="1" s="1"/>
  <c r="AD1306" i="1"/>
  <c r="AD1307" i="1"/>
  <c r="AB1307" i="1" s="1"/>
  <c r="AD1308" i="1"/>
  <c r="AD1309" i="1"/>
  <c r="AB1309" i="1" s="1"/>
  <c r="AD1310" i="1"/>
  <c r="AD1311" i="1"/>
  <c r="AD1312" i="1"/>
  <c r="AB1312" i="1" s="1"/>
  <c r="AD1313" i="1"/>
  <c r="AB1313" i="1" s="1"/>
  <c r="AD1314" i="1"/>
  <c r="AD1315" i="1"/>
  <c r="AD1316" i="1"/>
  <c r="AD1317" i="1"/>
  <c r="AD1318" i="1"/>
  <c r="AD1319" i="1"/>
  <c r="AD1320" i="1"/>
  <c r="AD1321" i="1"/>
  <c r="AD1322" i="1"/>
  <c r="AB1322" i="1" s="1"/>
  <c r="AD1323" i="1"/>
  <c r="AB1323" i="1" s="1"/>
  <c r="AD1324" i="1"/>
  <c r="AB1324" i="1" s="1"/>
  <c r="AD1325" i="1"/>
  <c r="AB1325" i="1" s="1"/>
  <c r="AD1326" i="1"/>
  <c r="AB1326" i="1" s="1"/>
  <c r="AD1327" i="1"/>
  <c r="AB1327" i="1" s="1"/>
  <c r="AD1328" i="1"/>
  <c r="AB1328" i="1" s="1"/>
  <c r="AD1329" i="1"/>
  <c r="AD1330" i="1"/>
  <c r="AD1331" i="1"/>
  <c r="AB1331" i="1" s="1"/>
  <c r="AD1332" i="1"/>
  <c r="AD1333" i="1"/>
  <c r="AB1333" i="1" s="1"/>
  <c r="AD1334" i="1"/>
  <c r="AD1335" i="1"/>
  <c r="AD1336" i="1"/>
  <c r="AB1336" i="1" s="1"/>
  <c r="AD1337" i="1"/>
  <c r="AD1338" i="1"/>
  <c r="AD1339" i="1"/>
  <c r="AD1340" i="1"/>
  <c r="AD1341" i="1"/>
  <c r="AD1342" i="1"/>
  <c r="AD1343" i="1"/>
  <c r="AD1344" i="1"/>
  <c r="AB1344" i="1" s="1"/>
  <c r="AD1345" i="1"/>
  <c r="AD1346" i="1"/>
  <c r="AB1346" i="1" s="1"/>
  <c r="AD1347" i="1"/>
  <c r="AD1348" i="1"/>
  <c r="AD1349" i="1"/>
  <c r="AB1349" i="1" s="1"/>
  <c r="AD1350" i="1"/>
  <c r="AD1351" i="1"/>
  <c r="AD1352" i="1"/>
  <c r="AB1352" i="1" s="1"/>
  <c r="AD1353" i="1"/>
  <c r="AB1353" i="1" s="1"/>
  <c r="AD1354" i="1"/>
  <c r="AD1355" i="1"/>
  <c r="AC1355" i="1" s="1"/>
  <c r="AD1356" i="1"/>
  <c r="AB1356" i="1" s="1"/>
  <c r="AD1357" i="1"/>
  <c r="AB1357" i="1" s="1"/>
  <c r="AD1358" i="1"/>
  <c r="AB1358" i="1" s="1"/>
  <c r="AD1359" i="1"/>
  <c r="AB1359" i="1" s="1"/>
  <c r="AD1360" i="1"/>
  <c r="AB1360" i="1" s="1"/>
  <c r="AD1361" i="1"/>
  <c r="AB1361" i="1" s="1"/>
  <c r="AD1362" i="1"/>
  <c r="AD1363" i="1"/>
  <c r="AB1363" i="1" s="1"/>
  <c r="AD1364" i="1"/>
  <c r="AD1365" i="1"/>
  <c r="AB1365" i="1" s="1"/>
  <c r="AD1366" i="1"/>
  <c r="AB1366" i="1" s="1"/>
  <c r="AD1367" i="1"/>
  <c r="AD1368" i="1"/>
  <c r="AD1369" i="1"/>
  <c r="AD1370" i="1"/>
  <c r="AB1370" i="1" s="1"/>
  <c r="AD1371" i="1"/>
  <c r="AB1371" i="1" s="1"/>
  <c r="AD1372" i="1"/>
  <c r="AB1372" i="1" s="1"/>
  <c r="AD1373" i="1"/>
  <c r="AD1374" i="1"/>
  <c r="AD1375" i="1"/>
  <c r="AB1375" i="1" s="1"/>
  <c r="AD1376" i="1"/>
  <c r="AB1376" i="1" s="1"/>
  <c r="AD1377" i="1"/>
  <c r="AB1377" i="1" s="1"/>
  <c r="AD1378" i="1"/>
  <c r="AB1378" i="1" s="1"/>
  <c r="AD1379" i="1"/>
  <c r="AB1379" i="1" s="1"/>
  <c r="AD1380" i="1"/>
  <c r="AD1381" i="1"/>
  <c r="AB1381" i="1" s="1"/>
  <c r="AD1382" i="1"/>
  <c r="AD1383" i="1"/>
  <c r="AB1383" i="1" s="1"/>
  <c r="AD1384" i="1"/>
  <c r="AD1385" i="1"/>
  <c r="AD1386" i="1"/>
  <c r="AD1387" i="1"/>
  <c r="AB1387" i="1" s="1"/>
  <c r="AD1388" i="1"/>
  <c r="AD1389" i="1"/>
  <c r="AB1389" i="1" s="1"/>
  <c r="AD1390" i="1"/>
  <c r="AB1390" i="1" s="1"/>
  <c r="AD1391" i="1"/>
  <c r="AD1392" i="1"/>
  <c r="AB1392" i="1" s="1"/>
  <c r="AD1393" i="1"/>
  <c r="AD1394" i="1"/>
  <c r="AD1395" i="1"/>
  <c r="AB1395" i="1" s="1"/>
  <c r="AD1396" i="1"/>
  <c r="AB1396" i="1" s="1"/>
  <c r="AD1397" i="1"/>
  <c r="AB1397" i="1" s="1"/>
  <c r="AD1398" i="1"/>
  <c r="AD1399" i="1"/>
  <c r="AB1399" i="1" s="1"/>
  <c r="AD1400" i="1"/>
  <c r="AB1400" i="1" s="1"/>
  <c r="AD1401" i="1"/>
  <c r="AB1401" i="1" s="1"/>
  <c r="AD1402" i="1"/>
  <c r="AD1403" i="1"/>
  <c r="AD1404" i="1"/>
  <c r="AB1404" i="1" s="1"/>
  <c r="AD1405" i="1"/>
  <c r="AB1405" i="1" s="1"/>
  <c r="AD1406" i="1"/>
  <c r="AB1406" i="1" s="1"/>
  <c r="AD1407" i="1"/>
  <c r="AD1408" i="1"/>
  <c r="AD1409" i="1"/>
  <c r="AD1410" i="1"/>
  <c r="AB1410" i="1" s="1"/>
  <c r="AD1411" i="1"/>
  <c r="AB1411" i="1" s="1"/>
  <c r="AD1412" i="1"/>
  <c r="AD1413" i="1"/>
  <c r="AB1413" i="1" s="1"/>
  <c r="AD1414" i="1"/>
  <c r="AD1415" i="1"/>
  <c r="AB1415" i="1" s="1"/>
  <c r="AD1416" i="1"/>
  <c r="AD1417" i="1"/>
  <c r="AB1417" i="1" s="1"/>
  <c r="AD1418" i="1"/>
  <c r="AB1418" i="1" s="1"/>
  <c r="AD1419" i="1"/>
  <c r="AB1419" i="1" s="1"/>
  <c r="AD1420" i="1"/>
  <c r="AD1421" i="1"/>
  <c r="AB1421" i="1" s="1"/>
  <c r="AD1422" i="1"/>
  <c r="AD1423" i="1"/>
  <c r="AB1423" i="1" s="1"/>
  <c r="AD1424" i="1"/>
  <c r="AB1424" i="1" s="1"/>
  <c r="AD1425" i="1"/>
  <c r="AB1425" i="1" s="1"/>
  <c r="AD1426" i="1"/>
  <c r="AB1426" i="1" s="1"/>
  <c r="AD1427" i="1"/>
  <c r="AB1427" i="1" s="1"/>
  <c r="AD1428" i="1"/>
  <c r="AB1428" i="1" s="1"/>
  <c r="AD1429" i="1"/>
  <c r="AB1429" i="1" s="1"/>
  <c r="AD1430" i="1"/>
  <c r="AD1431" i="1"/>
  <c r="AB1431" i="1" s="1"/>
  <c r="AD1432" i="1"/>
  <c r="AB1432" i="1" s="1"/>
  <c r="AD1433" i="1"/>
  <c r="AD1434" i="1"/>
  <c r="AD1435" i="1"/>
  <c r="AD1436" i="1"/>
  <c r="AB1436" i="1" s="1"/>
  <c r="AD1437" i="1"/>
  <c r="AD1438" i="1"/>
  <c r="AB1438" i="1" s="1"/>
  <c r="AD1439" i="1"/>
  <c r="AD1440" i="1"/>
  <c r="AD1441" i="1"/>
  <c r="AD1442" i="1"/>
  <c r="AD1443" i="1"/>
  <c r="AB1443" i="1" s="1"/>
  <c r="AD1444" i="1"/>
  <c r="AB1444" i="1" s="1"/>
  <c r="AD1445" i="1"/>
  <c r="AB1445" i="1" s="1"/>
  <c r="AD1446" i="1"/>
  <c r="AB1446" i="1" s="1"/>
  <c r="AD1447" i="1"/>
  <c r="AB1447" i="1" s="1"/>
  <c r="AD1448" i="1"/>
  <c r="AB1448" i="1" s="1"/>
  <c r="AD1449" i="1"/>
  <c r="AD1450" i="1"/>
  <c r="AD1451" i="1"/>
  <c r="AB1451" i="1" s="1"/>
  <c r="AD1452" i="1"/>
  <c r="AB1452" i="1" s="1"/>
  <c r="AD1453" i="1"/>
  <c r="AD1454" i="1"/>
  <c r="AD1455" i="1"/>
  <c r="AB1455" i="1" s="1"/>
  <c r="AD1456" i="1"/>
  <c r="AB1456" i="1" s="1"/>
  <c r="AD1457" i="1"/>
  <c r="AD1458" i="1"/>
  <c r="AB1458" i="1" s="1"/>
  <c r="AD1459" i="1"/>
  <c r="AB1459" i="1" s="1"/>
  <c r="AD1460" i="1"/>
  <c r="AB1460" i="1" s="1"/>
  <c r="AD1461" i="1"/>
  <c r="AB1461" i="1" s="1"/>
  <c r="AD1462" i="1"/>
  <c r="AD1463" i="1"/>
  <c r="AD1464" i="1"/>
  <c r="AB1464" i="1" s="1"/>
  <c r="AD1465" i="1"/>
  <c r="AB1465" i="1" s="1"/>
  <c r="AD1466" i="1"/>
  <c r="AD1467" i="1"/>
  <c r="AD1468" i="1"/>
  <c r="AB1468" i="1" s="1"/>
  <c r="AD1469" i="1"/>
  <c r="AB1469" i="1" s="1"/>
  <c r="AD1470" i="1"/>
  <c r="AB1470" i="1" s="1"/>
  <c r="AD1471" i="1"/>
  <c r="AD1472" i="1"/>
  <c r="AB1472" i="1" s="1"/>
  <c r="AD1473" i="1"/>
  <c r="AB1473" i="1" s="1"/>
  <c r="AD1474" i="1"/>
  <c r="AB1474" i="1" s="1"/>
  <c r="AD1475" i="1"/>
  <c r="AB1475" i="1" s="1"/>
  <c r="AD1476" i="1"/>
  <c r="AB1476" i="1" s="1"/>
  <c r="AD1477" i="1"/>
  <c r="AB1477" i="1" s="1"/>
  <c r="AD1478" i="1"/>
  <c r="AB1478" i="1" s="1"/>
  <c r="AD1479" i="1"/>
  <c r="AB1479" i="1" s="1"/>
  <c r="AD1480" i="1"/>
  <c r="AB1480" i="1" s="1"/>
  <c r="AD1481" i="1"/>
  <c r="AB1481" i="1" s="1"/>
  <c r="AD1482" i="1"/>
  <c r="AD1483" i="1"/>
  <c r="AB1483" i="1" s="1"/>
  <c r="AD1484" i="1"/>
  <c r="AB1484" i="1" s="1"/>
  <c r="AD1485" i="1"/>
  <c r="AB1485" i="1" s="1"/>
  <c r="AD1486" i="1"/>
  <c r="AD1487" i="1"/>
  <c r="AD1488" i="1"/>
  <c r="AB1488" i="1" s="1"/>
  <c r="AD1489" i="1"/>
  <c r="AD1490" i="1"/>
  <c r="AD1491" i="1"/>
  <c r="AD1492" i="1"/>
  <c r="AB1492" i="1" s="1"/>
  <c r="AD1493" i="1"/>
  <c r="AB1493" i="1" s="1"/>
  <c r="AD1494" i="1"/>
  <c r="AD1495" i="1"/>
  <c r="AB1495" i="1" s="1"/>
  <c r="AD1496" i="1"/>
  <c r="AB1496" i="1" s="1"/>
  <c r="AD1497" i="1"/>
  <c r="AD1498" i="1"/>
  <c r="AD1499" i="1"/>
  <c r="AB1499" i="1" s="1"/>
  <c r="AD1500" i="1"/>
  <c r="AB1500" i="1" s="1"/>
  <c r="AD1501" i="1"/>
  <c r="AB1501" i="1" s="1"/>
  <c r="AD1502" i="1"/>
  <c r="AD1503" i="1"/>
  <c r="AD1504" i="1"/>
  <c r="AD1505" i="1"/>
  <c r="AD1506" i="1"/>
  <c r="AD1507" i="1"/>
  <c r="AB1507" i="1" s="1"/>
  <c r="AD1508" i="1"/>
  <c r="AD1509" i="1"/>
  <c r="AB1509" i="1" s="1"/>
  <c r="AD1510" i="1"/>
  <c r="AB1510" i="1" s="1"/>
  <c r="AD1511" i="1"/>
  <c r="AB1511" i="1" s="1"/>
  <c r="AD1512" i="1"/>
  <c r="AB1512" i="1" s="1"/>
  <c r="AD1513" i="1"/>
  <c r="AD1514" i="1"/>
  <c r="AB1514" i="1" s="1"/>
  <c r="AD1515" i="1"/>
  <c r="AB1515" i="1" s="1"/>
  <c r="AD1516" i="1"/>
  <c r="AB1516" i="1" s="1"/>
  <c r="AD1517" i="1"/>
  <c r="AB1517" i="1" s="1"/>
  <c r="AD1518" i="1"/>
  <c r="AD1519" i="1"/>
  <c r="AD1520" i="1"/>
  <c r="AD1521" i="1"/>
  <c r="AD1522" i="1"/>
  <c r="AD1523" i="1"/>
  <c r="AB1523" i="1" s="1"/>
  <c r="AD1524" i="1"/>
  <c r="AB1524" i="1" s="1"/>
  <c r="AD1525" i="1"/>
  <c r="AB1525" i="1" s="1"/>
  <c r="AD1526" i="1"/>
  <c r="AD1527" i="1"/>
  <c r="AB1527" i="1" s="1"/>
  <c r="AD1528" i="1"/>
  <c r="AB1528" i="1" s="1"/>
  <c r="AD1529" i="1"/>
  <c r="AB1529" i="1" s="1"/>
  <c r="AD1530" i="1"/>
  <c r="AB1530" i="1" s="1"/>
  <c r="AD1531" i="1"/>
  <c r="AB1531" i="1" s="1"/>
  <c r="AD1532" i="1"/>
  <c r="AB1532" i="1" s="1"/>
  <c r="AD1533" i="1"/>
  <c r="AB1533" i="1" s="1"/>
  <c r="AD1534" i="1"/>
  <c r="AD1535" i="1"/>
  <c r="AD1536" i="1"/>
  <c r="AB1536" i="1" s="1"/>
  <c r="AD1537" i="1"/>
  <c r="AD1538" i="1"/>
  <c r="AD1539" i="1"/>
  <c r="AB1539" i="1" s="1"/>
  <c r="AD1540" i="1"/>
  <c r="AB1540" i="1" s="1"/>
  <c r="AD1541" i="1"/>
  <c r="AD1542" i="1"/>
  <c r="AD1543" i="1"/>
  <c r="AB1543" i="1" s="1"/>
  <c r="AD1544" i="1"/>
  <c r="AB1544" i="1" s="1"/>
  <c r="AD1545" i="1"/>
  <c r="AD1546" i="1"/>
  <c r="AD1547" i="1"/>
  <c r="AB1547" i="1" s="1"/>
  <c r="AD1548" i="1"/>
  <c r="AB1548" i="1" s="1"/>
  <c r="AD1549" i="1"/>
  <c r="AB1549" i="1" s="1"/>
  <c r="AD1550" i="1"/>
  <c r="AD1551" i="1"/>
  <c r="AD1552" i="1"/>
  <c r="AB1552" i="1" s="1"/>
  <c r="AD1553" i="1"/>
  <c r="AD1554" i="1"/>
  <c r="AD1555" i="1"/>
  <c r="AB1555" i="1" s="1"/>
  <c r="AD1556" i="1"/>
  <c r="AB1556" i="1" s="1"/>
  <c r="AD1557" i="1"/>
  <c r="AB1557" i="1" s="1"/>
  <c r="AD1558" i="1"/>
  <c r="AB1558" i="1" s="1"/>
  <c r="AD1559" i="1"/>
  <c r="AB1559" i="1" s="1"/>
  <c r="AD1560" i="1"/>
  <c r="AB1560" i="1" s="1"/>
  <c r="AD1561" i="1"/>
  <c r="AB1561" i="1" s="1"/>
  <c r="AD1562" i="1"/>
  <c r="AB1562" i="1" s="1"/>
  <c r="AD1563" i="1"/>
  <c r="AB1563" i="1" s="1"/>
  <c r="AD1564" i="1"/>
  <c r="AB1564" i="1" s="1"/>
  <c r="AD1565" i="1"/>
  <c r="AB1565" i="1" s="1"/>
  <c r="AD1566" i="1"/>
  <c r="AB1566" i="1" s="1"/>
  <c r="AD1567" i="1"/>
  <c r="AD1568" i="1"/>
  <c r="AD1569" i="1"/>
  <c r="AD1570" i="1"/>
  <c r="AB1570" i="1" s="1"/>
  <c r="AD1571" i="1"/>
  <c r="AC1571" i="1" s="1"/>
  <c r="AD1572" i="1"/>
  <c r="AB1572" i="1" s="1"/>
  <c r="AD1573" i="1"/>
  <c r="AB1573" i="1" s="1"/>
  <c r="AD1574" i="1"/>
  <c r="AB1574" i="1" s="1"/>
  <c r="AD1575" i="1"/>
  <c r="AB1575" i="1" s="1"/>
  <c r="AD1576" i="1"/>
  <c r="AB1576" i="1" s="1"/>
  <c r="AD1577" i="1"/>
  <c r="AB1577" i="1" s="1"/>
  <c r="AD1578" i="1"/>
  <c r="AB1578" i="1" s="1"/>
  <c r="AD1579" i="1"/>
  <c r="AD1580" i="1"/>
  <c r="AB1580" i="1" s="1"/>
  <c r="AD1581" i="1"/>
  <c r="AB1581" i="1" s="1"/>
  <c r="AD1582" i="1"/>
  <c r="AD1583" i="1"/>
  <c r="AD1584" i="1"/>
  <c r="AB1584" i="1" s="1"/>
  <c r="AD1585" i="1"/>
  <c r="AD1586" i="1"/>
  <c r="AB1586" i="1" s="1"/>
  <c r="AD1587" i="1"/>
  <c r="AD1588" i="1"/>
  <c r="AD1589" i="1"/>
  <c r="AB1589" i="1" s="1"/>
  <c r="AD1590" i="1"/>
  <c r="AD1591" i="1"/>
  <c r="AD1592" i="1"/>
  <c r="AD1593" i="1"/>
  <c r="AB1593" i="1" s="1"/>
  <c r="AD1594" i="1"/>
  <c r="AB1594" i="1" s="1"/>
  <c r="AD1595" i="1"/>
  <c r="AD1596" i="1"/>
  <c r="AB1596" i="1" s="1"/>
  <c r="AD1597" i="1"/>
  <c r="AB1597" i="1" s="1"/>
  <c r="AD1598" i="1"/>
  <c r="AD1599" i="1"/>
  <c r="AB1599" i="1" s="1"/>
  <c r="AD1600" i="1"/>
  <c r="AD1601" i="1"/>
  <c r="AB1601" i="1" s="1"/>
  <c r="AD1602" i="1"/>
  <c r="AD1603" i="1"/>
  <c r="AD1604" i="1"/>
  <c r="AB1604" i="1" s="1"/>
  <c r="AD1605" i="1"/>
  <c r="AB1605" i="1" s="1"/>
  <c r="AD1606" i="1"/>
  <c r="AD1607" i="1"/>
  <c r="AD1608" i="1"/>
  <c r="AB1608" i="1" s="1"/>
  <c r="AD1609" i="1"/>
  <c r="AD1610" i="1"/>
  <c r="AD1611" i="1"/>
  <c r="AD1612" i="1"/>
  <c r="AB1612" i="1" s="1"/>
  <c r="AD1613" i="1"/>
  <c r="AB1613" i="1" s="1"/>
  <c r="AD1614" i="1"/>
  <c r="AB1614" i="1" s="1"/>
  <c r="AD1615" i="1"/>
  <c r="AD1616" i="1"/>
  <c r="AB1616" i="1" s="1"/>
  <c r="AD1617" i="1"/>
  <c r="AB1617" i="1" s="1"/>
  <c r="AD1618" i="1"/>
  <c r="AD1619" i="1"/>
  <c r="AD1620" i="1"/>
  <c r="AB1620" i="1" s="1"/>
  <c r="AD1621" i="1"/>
  <c r="AB1621" i="1" s="1"/>
  <c r="AD1622" i="1"/>
  <c r="AD1623" i="1"/>
  <c r="AB1623" i="1" s="1"/>
  <c r="AD1624" i="1"/>
  <c r="AB1624" i="1" s="1"/>
  <c r="AD1625" i="1"/>
  <c r="AD1626" i="1"/>
  <c r="AD1627" i="1"/>
  <c r="AB1627" i="1" s="1"/>
  <c r="AD1628" i="1"/>
  <c r="AB1628" i="1" s="1"/>
  <c r="AD1629" i="1"/>
  <c r="AB1629" i="1" s="1"/>
  <c r="AD1630" i="1"/>
  <c r="AD1631" i="1"/>
  <c r="AD1632" i="1"/>
  <c r="AD1633" i="1"/>
  <c r="AD1634" i="1"/>
  <c r="AD1635" i="1"/>
  <c r="AD1636" i="1"/>
  <c r="AB1636" i="1" s="1"/>
  <c r="AD1637" i="1"/>
  <c r="AB1637" i="1" s="1"/>
  <c r="AD1638" i="1"/>
  <c r="AD1639" i="1"/>
  <c r="AD1640" i="1"/>
  <c r="AB1640" i="1" s="1"/>
  <c r="AD1641" i="1"/>
  <c r="AD1642" i="1"/>
  <c r="AD1643" i="1"/>
  <c r="AD1644" i="1"/>
  <c r="AB1644" i="1" s="1"/>
  <c r="AD1645" i="1"/>
  <c r="AB1645" i="1" s="1"/>
  <c r="AD1646" i="1"/>
  <c r="AD1647" i="1"/>
  <c r="AD1648" i="1"/>
  <c r="AB1648" i="1" s="1"/>
  <c r="AD1649" i="1"/>
  <c r="AD4" i="1"/>
  <c r="AB4" i="1" s="1"/>
  <c r="D2" i="1"/>
  <c r="U2" i="1"/>
  <c r="V2" i="1"/>
  <c r="W2" i="1"/>
  <c r="X2" i="1"/>
  <c r="Y2" i="1"/>
  <c r="Z2" i="1"/>
  <c r="T2" i="1"/>
  <c r="R1649" i="1"/>
  <c r="Q1649" i="1"/>
  <c r="R1648" i="1"/>
  <c r="Q1648" i="1"/>
  <c r="R1647" i="1"/>
  <c r="Q1647" i="1"/>
  <c r="R1646" i="1"/>
  <c r="Q1646" i="1"/>
  <c r="R1645" i="1"/>
  <c r="Q1645" i="1"/>
  <c r="R1644" i="1"/>
  <c r="Q1644" i="1"/>
  <c r="R1643" i="1"/>
  <c r="Q1643" i="1"/>
  <c r="R1642" i="1"/>
  <c r="Q1642" i="1"/>
  <c r="R1641" i="1"/>
  <c r="Q1641" i="1"/>
  <c r="R1640" i="1"/>
  <c r="Q1640" i="1"/>
  <c r="R1639" i="1"/>
  <c r="Q1639" i="1"/>
  <c r="R1638" i="1"/>
  <c r="Q1638" i="1"/>
  <c r="R1637" i="1"/>
  <c r="Q1637" i="1"/>
  <c r="R1636" i="1"/>
  <c r="Q1636" i="1"/>
  <c r="R1635" i="1"/>
  <c r="Q1635" i="1"/>
  <c r="R1634" i="1"/>
  <c r="Q1634" i="1"/>
  <c r="R1633" i="1"/>
  <c r="Q1633" i="1"/>
  <c r="R1632" i="1"/>
  <c r="Q1632" i="1"/>
  <c r="R1631" i="1"/>
  <c r="Q1631" i="1"/>
  <c r="R1630" i="1"/>
  <c r="Q1630" i="1"/>
  <c r="R1629" i="1"/>
  <c r="Q1629" i="1"/>
  <c r="R1628" i="1"/>
  <c r="Q1628" i="1"/>
  <c r="R1627" i="1"/>
  <c r="Q1627" i="1"/>
  <c r="R1626" i="1"/>
  <c r="Q1626" i="1"/>
  <c r="R1625" i="1"/>
  <c r="Q1625" i="1"/>
  <c r="R1624" i="1"/>
  <c r="Q1624" i="1"/>
  <c r="R1623" i="1"/>
  <c r="Q1623" i="1"/>
  <c r="R1622" i="1"/>
  <c r="Q1622" i="1"/>
  <c r="R1621" i="1"/>
  <c r="Q1621" i="1"/>
  <c r="R1620" i="1"/>
  <c r="Q1620" i="1"/>
  <c r="R1619" i="1"/>
  <c r="Q1619" i="1"/>
  <c r="R1618" i="1"/>
  <c r="Q1618" i="1"/>
  <c r="R1617" i="1"/>
  <c r="Q1617" i="1"/>
  <c r="R1616" i="1"/>
  <c r="Q1616" i="1"/>
  <c r="R1615" i="1"/>
  <c r="Q1615" i="1"/>
  <c r="R1614" i="1"/>
  <c r="Q1614" i="1"/>
  <c r="R1613" i="1"/>
  <c r="Q1613" i="1"/>
  <c r="R1612" i="1"/>
  <c r="Q1612" i="1"/>
  <c r="R1611" i="1"/>
  <c r="Q1611" i="1"/>
  <c r="R1610" i="1"/>
  <c r="Q1610" i="1"/>
  <c r="R1609" i="1"/>
  <c r="Q1609" i="1"/>
  <c r="R1608" i="1"/>
  <c r="Q1608" i="1"/>
  <c r="R1607" i="1"/>
  <c r="Q1607" i="1"/>
  <c r="R1606" i="1"/>
  <c r="Q1606" i="1"/>
  <c r="R1605" i="1"/>
  <c r="Q1605" i="1"/>
  <c r="R1604" i="1"/>
  <c r="Q1604" i="1"/>
  <c r="R1603" i="1"/>
  <c r="Q1603" i="1"/>
  <c r="R1602" i="1"/>
  <c r="Q1602" i="1"/>
  <c r="R1601" i="1"/>
  <c r="Q1601" i="1"/>
  <c r="R1600" i="1"/>
  <c r="Q1600" i="1"/>
  <c r="R1599" i="1"/>
  <c r="Q1599" i="1"/>
  <c r="R1598" i="1"/>
  <c r="Q1598" i="1"/>
  <c r="R1597" i="1"/>
  <c r="Q1597" i="1"/>
  <c r="R1596" i="1"/>
  <c r="Q1596" i="1"/>
  <c r="R1595" i="1"/>
  <c r="Q1595" i="1"/>
  <c r="R1594" i="1"/>
  <c r="Q1594" i="1"/>
  <c r="R1593" i="1"/>
  <c r="Q1593" i="1"/>
  <c r="R1592" i="1"/>
  <c r="Q1592" i="1"/>
  <c r="R1591" i="1"/>
  <c r="Q1591" i="1"/>
  <c r="R1590" i="1"/>
  <c r="Q1590" i="1"/>
  <c r="R1589" i="1"/>
  <c r="Q1589" i="1"/>
  <c r="R1588" i="1"/>
  <c r="Q1588" i="1"/>
  <c r="R1587" i="1"/>
  <c r="Q1587" i="1"/>
  <c r="R1586" i="1"/>
  <c r="Q1586" i="1"/>
  <c r="R1585" i="1"/>
  <c r="Q1585" i="1"/>
  <c r="R1584" i="1"/>
  <c r="Q1584" i="1"/>
  <c r="R1583" i="1"/>
  <c r="Q1583" i="1"/>
  <c r="R1582" i="1"/>
  <c r="Q1582" i="1"/>
  <c r="R1581" i="1"/>
  <c r="Q1581" i="1"/>
  <c r="R1580" i="1"/>
  <c r="Q1580" i="1"/>
  <c r="R1579" i="1"/>
  <c r="Q1579" i="1"/>
  <c r="R1578" i="1"/>
  <c r="Q1578" i="1"/>
  <c r="R1577" i="1"/>
  <c r="Q1577" i="1"/>
  <c r="R1576" i="1"/>
  <c r="Q1576" i="1"/>
  <c r="R1575" i="1"/>
  <c r="Q1575" i="1"/>
  <c r="R1574" i="1"/>
  <c r="Q1574" i="1"/>
  <c r="R1573" i="1"/>
  <c r="Q1573" i="1"/>
  <c r="R1572" i="1"/>
  <c r="Q1572" i="1"/>
  <c r="R1571" i="1"/>
  <c r="Q1571" i="1"/>
  <c r="R1570" i="1"/>
  <c r="Q1570" i="1"/>
  <c r="R1569" i="1"/>
  <c r="Q1569" i="1"/>
  <c r="R1568" i="1"/>
  <c r="Q1568" i="1"/>
  <c r="R1567" i="1"/>
  <c r="Q1567" i="1"/>
  <c r="R1566" i="1"/>
  <c r="Q1566" i="1"/>
  <c r="R1565" i="1"/>
  <c r="Q1565" i="1"/>
  <c r="R1564" i="1"/>
  <c r="Q1564" i="1"/>
  <c r="R1563" i="1"/>
  <c r="Q1563" i="1"/>
  <c r="R1562" i="1"/>
  <c r="Q1562" i="1"/>
  <c r="R1561" i="1"/>
  <c r="Q1561" i="1"/>
  <c r="R1560" i="1"/>
  <c r="Q1560" i="1"/>
  <c r="R1559" i="1"/>
  <c r="Q1559" i="1"/>
  <c r="R1558" i="1"/>
  <c r="Q1558" i="1"/>
  <c r="R1557" i="1"/>
  <c r="Q1557" i="1"/>
  <c r="R1556" i="1"/>
  <c r="Q1556" i="1"/>
  <c r="R1555" i="1"/>
  <c r="Q1555" i="1"/>
  <c r="R1554" i="1"/>
  <c r="Q1554" i="1"/>
  <c r="R1553" i="1"/>
  <c r="Q1553" i="1"/>
  <c r="R1552" i="1"/>
  <c r="Q1552" i="1"/>
  <c r="R1551" i="1"/>
  <c r="Q1551" i="1"/>
  <c r="R1550" i="1"/>
  <c r="Q1550" i="1"/>
  <c r="R1549" i="1"/>
  <c r="Q1549" i="1"/>
  <c r="R1548" i="1"/>
  <c r="Q1548" i="1"/>
  <c r="R1547" i="1"/>
  <c r="Q1547" i="1"/>
  <c r="R1546" i="1"/>
  <c r="Q1546" i="1"/>
  <c r="R1545" i="1"/>
  <c r="Q1545" i="1"/>
  <c r="R1544" i="1"/>
  <c r="Q1544" i="1"/>
  <c r="R1543" i="1"/>
  <c r="Q1543" i="1"/>
  <c r="R1542" i="1"/>
  <c r="Q1542" i="1"/>
  <c r="R1541" i="1"/>
  <c r="Q1541" i="1"/>
  <c r="R1540" i="1"/>
  <c r="Q1540" i="1"/>
  <c r="R1539" i="1"/>
  <c r="Q1539" i="1"/>
  <c r="R1538" i="1"/>
  <c r="Q1538" i="1"/>
  <c r="R1537" i="1"/>
  <c r="Q1537" i="1"/>
  <c r="R1536" i="1"/>
  <c r="Q1536" i="1"/>
  <c r="R1535" i="1"/>
  <c r="Q1535" i="1"/>
  <c r="R1534" i="1"/>
  <c r="Q1534" i="1"/>
  <c r="R1533" i="1"/>
  <c r="Q1533" i="1"/>
  <c r="R1532" i="1"/>
  <c r="Q1532" i="1"/>
  <c r="R1531" i="1"/>
  <c r="Q1531" i="1"/>
  <c r="R1530" i="1"/>
  <c r="Q1530" i="1"/>
  <c r="R1529" i="1"/>
  <c r="Q1529" i="1"/>
  <c r="R1528" i="1"/>
  <c r="Q1528" i="1"/>
  <c r="R1527" i="1"/>
  <c r="Q1527" i="1"/>
  <c r="R1526" i="1"/>
  <c r="Q1526" i="1"/>
  <c r="R1525" i="1"/>
  <c r="Q1525" i="1"/>
  <c r="R1524" i="1"/>
  <c r="Q1524" i="1"/>
  <c r="R1523" i="1"/>
  <c r="Q1523" i="1"/>
  <c r="R1522" i="1"/>
  <c r="Q1522" i="1"/>
  <c r="R1521" i="1"/>
  <c r="Q1521" i="1"/>
  <c r="R1520" i="1"/>
  <c r="Q1520" i="1"/>
  <c r="R1519" i="1"/>
  <c r="Q1519" i="1"/>
  <c r="R1518" i="1"/>
  <c r="Q1518" i="1"/>
  <c r="R1517" i="1"/>
  <c r="Q1517" i="1"/>
  <c r="R1516" i="1"/>
  <c r="Q1516" i="1"/>
  <c r="R1515" i="1"/>
  <c r="Q1515" i="1"/>
  <c r="R1514" i="1"/>
  <c r="Q1514" i="1"/>
  <c r="R1513" i="1"/>
  <c r="Q1513" i="1"/>
  <c r="R1512" i="1"/>
  <c r="Q1512" i="1"/>
  <c r="R1511" i="1"/>
  <c r="Q1511" i="1"/>
  <c r="R1510" i="1"/>
  <c r="Q1510" i="1"/>
  <c r="R1509" i="1"/>
  <c r="Q1509" i="1"/>
  <c r="R1508" i="1"/>
  <c r="Q1508" i="1"/>
  <c r="R1507" i="1"/>
  <c r="Q1507" i="1"/>
  <c r="R1506" i="1"/>
  <c r="Q1506" i="1"/>
  <c r="R1505" i="1"/>
  <c r="Q1505" i="1"/>
  <c r="R1504" i="1"/>
  <c r="Q1504" i="1"/>
  <c r="R1503" i="1"/>
  <c r="Q1503" i="1"/>
  <c r="R1502" i="1"/>
  <c r="Q1502" i="1"/>
  <c r="R1501" i="1"/>
  <c r="Q1501" i="1"/>
  <c r="R1500" i="1"/>
  <c r="Q1500" i="1"/>
  <c r="R1499" i="1"/>
  <c r="Q1499" i="1"/>
  <c r="R1498" i="1"/>
  <c r="Q1498" i="1"/>
  <c r="R1497" i="1"/>
  <c r="Q1497" i="1"/>
  <c r="R1496" i="1"/>
  <c r="Q1496" i="1"/>
  <c r="R1495" i="1"/>
  <c r="Q1495" i="1"/>
  <c r="R1494" i="1"/>
  <c r="Q1494" i="1"/>
  <c r="R1493" i="1"/>
  <c r="Q1493" i="1"/>
  <c r="R1492" i="1"/>
  <c r="Q1492" i="1"/>
  <c r="R1491" i="1"/>
  <c r="Q1491" i="1"/>
  <c r="R1490" i="1"/>
  <c r="Q1490" i="1"/>
  <c r="R1489" i="1"/>
  <c r="Q1489" i="1"/>
  <c r="R1488" i="1"/>
  <c r="Q1488" i="1"/>
  <c r="R1487" i="1"/>
  <c r="Q1487" i="1"/>
  <c r="R1486" i="1"/>
  <c r="Q1486" i="1"/>
  <c r="R1485" i="1"/>
  <c r="Q1485" i="1"/>
  <c r="R1484" i="1"/>
  <c r="Q1484" i="1"/>
  <c r="R1483" i="1"/>
  <c r="Q1483" i="1"/>
  <c r="R1482" i="1"/>
  <c r="Q1482" i="1"/>
  <c r="R1481" i="1"/>
  <c r="Q1481" i="1"/>
  <c r="R1480" i="1"/>
  <c r="Q1480" i="1"/>
  <c r="R1479" i="1"/>
  <c r="Q1479" i="1"/>
  <c r="R1478" i="1"/>
  <c r="Q1478" i="1"/>
  <c r="R1477" i="1"/>
  <c r="Q1477" i="1"/>
  <c r="R1476" i="1"/>
  <c r="Q1476" i="1"/>
  <c r="R1475" i="1"/>
  <c r="Q1475" i="1"/>
  <c r="R1474" i="1"/>
  <c r="Q1474" i="1"/>
  <c r="R1473" i="1"/>
  <c r="Q1473" i="1"/>
  <c r="R1472" i="1"/>
  <c r="Q1472" i="1"/>
  <c r="R1471" i="1"/>
  <c r="Q1471" i="1"/>
  <c r="R1470" i="1"/>
  <c r="Q1470" i="1"/>
  <c r="R1469" i="1"/>
  <c r="Q1469" i="1"/>
  <c r="R1468" i="1"/>
  <c r="Q1468" i="1"/>
  <c r="R1467" i="1"/>
  <c r="Q1467" i="1"/>
  <c r="R1466" i="1"/>
  <c r="Q1466" i="1"/>
  <c r="R1465" i="1"/>
  <c r="Q1465" i="1"/>
  <c r="R1464" i="1"/>
  <c r="Q1464" i="1"/>
  <c r="R1463" i="1"/>
  <c r="Q1463" i="1"/>
  <c r="R1462" i="1"/>
  <c r="Q1462" i="1"/>
  <c r="R1461" i="1"/>
  <c r="Q1461" i="1"/>
  <c r="R1460" i="1"/>
  <c r="Q1460" i="1"/>
  <c r="R1459" i="1"/>
  <c r="Q1459" i="1"/>
  <c r="R1458" i="1"/>
  <c r="Q1458" i="1"/>
  <c r="R1457" i="1"/>
  <c r="Q1457" i="1"/>
  <c r="R1456" i="1"/>
  <c r="Q1456" i="1"/>
  <c r="R1455" i="1"/>
  <c r="Q1455" i="1"/>
  <c r="R1454" i="1"/>
  <c r="Q1454" i="1"/>
  <c r="R1453" i="1"/>
  <c r="Q1453" i="1"/>
  <c r="R1452" i="1"/>
  <c r="Q1452" i="1"/>
  <c r="R1451" i="1"/>
  <c r="Q1451" i="1"/>
  <c r="R1450" i="1"/>
  <c r="Q1450" i="1"/>
  <c r="R1449" i="1"/>
  <c r="Q1449" i="1"/>
  <c r="R1448" i="1"/>
  <c r="Q1448" i="1"/>
  <c r="R1447" i="1"/>
  <c r="Q1447" i="1"/>
  <c r="R1446" i="1"/>
  <c r="Q1446" i="1"/>
  <c r="R1445" i="1"/>
  <c r="Q1445" i="1"/>
  <c r="R1444" i="1"/>
  <c r="Q1444" i="1"/>
  <c r="R1443" i="1"/>
  <c r="Q1443" i="1"/>
  <c r="R1442" i="1"/>
  <c r="Q1442" i="1"/>
  <c r="R1441" i="1"/>
  <c r="Q1441" i="1"/>
  <c r="R1440" i="1"/>
  <c r="Q1440" i="1"/>
  <c r="R1439" i="1"/>
  <c r="Q1439" i="1"/>
  <c r="R1438" i="1"/>
  <c r="Q1438" i="1"/>
  <c r="R1437" i="1"/>
  <c r="Q1437" i="1"/>
  <c r="R1436" i="1"/>
  <c r="Q1436" i="1"/>
  <c r="R1435" i="1"/>
  <c r="Q1435" i="1"/>
  <c r="R1434" i="1"/>
  <c r="Q1434" i="1"/>
  <c r="R1433" i="1"/>
  <c r="Q1433" i="1"/>
  <c r="R1432" i="1"/>
  <c r="Q1432" i="1"/>
  <c r="R1431" i="1"/>
  <c r="Q1431" i="1"/>
  <c r="R1430" i="1"/>
  <c r="Q1430" i="1"/>
  <c r="R1429" i="1"/>
  <c r="Q1429" i="1"/>
  <c r="R1428" i="1"/>
  <c r="Q1428" i="1"/>
  <c r="R1427" i="1"/>
  <c r="Q1427" i="1"/>
  <c r="R1426" i="1"/>
  <c r="Q1426" i="1"/>
  <c r="R1425" i="1"/>
  <c r="Q1425" i="1"/>
  <c r="R1424" i="1"/>
  <c r="Q1424" i="1"/>
  <c r="R1423" i="1"/>
  <c r="Q1423" i="1"/>
  <c r="R1422" i="1"/>
  <c r="Q1422" i="1"/>
  <c r="R1421" i="1"/>
  <c r="Q1421" i="1"/>
  <c r="R1420" i="1"/>
  <c r="Q1420" i="1"/>
  <c r="R1419" i="1"/>
  <c r="Q1419" i="1"/>
  <c r="R1418" i="1"/>
  <c r="Q1418" i="1"/>
  <c r="R1417" i="1"/>
  <c r="Q1417" i="1"/>
  <c r="R1416" i="1"/>
  <c r="Q1416" i="1"/>
  <c r="R1415" i="1"/>
  <c r="Q1415" i="1"/>
  <c r="R1414" i="1"/>
  <c r="Q1414" i="1"/>
  <c r="R1413" i="1"/>
  <c r="Q1413" i="1"/>
  <c r="R1412" i="1"/>
  <c r="Q1412" i="1"/>
  <c r="R1411" i="1"/>
  <c r="Q1411" i="1"/>
  <c r="R1410" i="1"/>
  <c r="Q1410" i="1"/>
  <c r="R1409" i="1"/>
  <c r="Q1409" i="1"/>
  <c r="R1408" i="1"/>
  <c r="Q1408" i="1"/>
  <c r="R1407" i="1"/>
  <c r="Q1407" i="1"/>
  <c r="R1406" i="1"/>
  <c r="Q1406" i="1"/>
  <c r="R1405" i="1"/>
  <c r="Q1405" i="1"/>
  <c r="R1404" i="1"/>
  <c r="Q1404" i="1"/>
  <c r="R1403" i="1"/>
  <c r="Q1403" i="1"/>
  <c r="R1402" i="1"/>
  <c r="Q1402" i="1"/>
  <c r="R1401" i="1"/>
  <c r="Q1401" i="1"/>
  <c r="R1400" i="1"/>
  <c r="Q1400" i="1"/>
  <c r="R1399" i="1"/>
  <c r="Q1399" i="1"/>
  <c r="R1398" i="1"/>
  <c r="Q1398" i="1"/>
  <c r="R1397" i="1"/>
  <c r="Q1397" i="1"/>
  <c r="R1396" i="1"/>
  <c r="Q1396" i="1"/>
  <c r="R1395" i="1"/>
  <c r="Q1395" i="1"/>
  <c r="R1394" i="1"/>
  <c r="Q1394" i="1"/>
  <c r="R1393" i="1"/>
  <c r="Q1393" i="1"/>
  <c r="R1392" i="1"/>
  <c r="Q1392" i="1"/>
  <c r="R1391" i="1"/>
  <c r="Q1391" i="1"/>
  <c r="R1390" i="1"/>
  <c r="Q1390" i="1"/>
  <c r="R1389" i="1"/>
  <c r="Q1389" i="1"/>
  <c r="R1388" i="1"/>
  <c r="Q1388" i="1"/>
  <c r="R1387" i="1"/>
  <c r="Q1387" i="1"/>
  <c r="R1386" i="1"/>
  <c r="Q1386" i="1"/>
  <c r="R1385" i="1"/>
  <c r="Q1385" i="1"/>
  <c r="R1384" i="1"/>
  <c r="Q1384" i="1"/>
  <c r="R1383" i="1"/>
  <c r="Q1383" i="1"/>
  <c r="R1382" i="1"/>
  <c r="Q1382" i="1"/>
  <c r="R1381" i="1"/>
  <c r="Q1381" i="1"/>
  <c r="R1380" i="1"/>
  <c r="Q1380" i="1"/>
  <c r="R1379" i="1"/>
  <c r="Q1379" i="1"/>
  <c r="R1378" i="1"/>
  <c r="Q1378" i="1"/>
  <c r="R1377" i="1"/>
  <c r="Q1377" i="1"/>
  <c r="R1376" i="1"/>
  <c r="Q1376" i="1"/>
  <c r="R1375" i="1"/>
  <c r="Q1375" i="1"/>
  <c r="R1374" i="1"/>
  <c r="Q1374" i="1"/>
  <c r="R1373" i="1"/>
  <c r="Q1373" i="1"/>
  <c r="R1372" i="1"/>
  <c r="Q1372" i="1"/>
  <c r="R1371" i="1"/>
  <c r="Q1371" i="1"/>
  <c r="R1370" i="1"/>
  <c r="Q1370" i="1"/>
  <c r="R1369" i="1"/>
  <c r="Q1369" i="1"/>
  <c r="R1368" i="1"/>
  <c r="Q1368" i="1"/>
  <c r="R1367" i="1"/>
  <c r="Q1367" i="1"/>
  <c r="R1366" i="1"/>
  <c r="Q1366" i="1"/>
  <c r="R1365" i="1"/>
  <c r="Q1365" i="1"/>
  <c r="R1364" i="1"/>
  <c r="Q1364" i="1"/>
  <c r="R1363" i="1"/>
  <c r="Q1363" i="1"/>
  <c r="R1362" i="1"/>
  <c r="Q1362" i="1"/>
  <c r="R1361" i="1"/>
  <c r="Q1361" i="1"/>
  <c r="R1360" i="1"/>
  <c r="Q1360" i="1"/>
  <c r="R1359" i="1"/>
  <c r="Q1359" i="1"/>
  <c r="R1358" i="1"/>
  <c r="Q1358" i="1"/>
  <c r="R1357" i="1"/>
  <c r="Q1357" i="1"/>
  <c r="R1356" i="1"/>
  <c r="Q1356" i="1"/>
  <c r="R1355" i="1"/>
  <c r="Q1355" i="1"/>
  <c r="R1354" i="1"/>
  <c r="Q1354" i="1"/>
  <c r="R1353" i="1"/>
  <c r="Q1353" i="1"/>
  <c r="R1352" i="1"/>
  <c r="Q1352" i="1"/>
  <c r="R1351" i="1"/>
  <c r="Q1351" i="1"/>
  <c r="R1350" i="1"/>
  <c r="Q1350" i="1"/>
  <c r="R1349" i="1"/>
  <c r="Q1349" i="1"/>
  <c r="R1348" i="1"/>
  <c r="Q1348" i="1"/>
  <c r="R1347" i="1"/>
  <c r="Q1347" i="1"/>
  <c r="R1346" i="1"/>
  <c r="Q1346" i="1"/>
  <c r="R1345" i="1"/>
  <c r="Q1345" i="1"/>
  <c r="R1344" i="1"/>
  <c r="Q1344" i="1"/>
  <c r="R1343" i="1"/>
  <c r="Q1343" i="1"/>
  <c r="R1342" i="1"/>
  <c r="Q1342" i="1"/>
  <c r="R1341" i="1"/>
  <c r="Q1341" i="1"/>
  <c r="R1340" i="1"/>
  <c r="Q1340" i="1"/>
  <c r="R1339" i="1"/>
  <c r="Q1339" i="1"/>
  <c r="R1338" i="1"/>
  <c r="Q1338" i="1"/>
  <c r="R1337" i="1"/>
  <c r="Q1337" i="1"/>
  <c r="R1336" i="1"/>
  <c r="Q1336" i="1"/>
  <c r="R1335" i="1"/>
  <c r="Q1335" i="1"/>
  <c r="R1334" i="1"/>
  <c r="Q1334" i="1"/>
  <c r="R1333" i="1"/>
  <c r="Q1333" i="1"/>
  <c r="R1332" i="1"/>
  <c r="Q1332" i="1"/>
  <c r="R1331" i="1"/>
  <c r="Q1331" i="1"/>
  <c r="R1330" i="1"/>
  <c r="Q1330" i="1"/>
  <c r="R1329" i="1"/>
  <c r="Q1329" i="1"/>
  <c r="R1328" i="1"/>
  <c r="Q1328" i="1"/>
  <c r="R1327" i="1"/>
  <c r="Q1327" i="1"/>
  <c r="R1326" i="1"/>
  <c r="Q1326" i="1"/>
  <c r="R1325" i="1"/>
  <c r="Q1325" i="1"/>
  <c r="R1324" i="1"/>
  <c r="Q1324" i="1"/>
  <c r="R1323" i="1"/>
  <c r="Q1323" i="1"/>
  <c r="R1322" i="1"/>
  <c r="Q1322" i="1"/>
  <c r="R1321" i="1"/>
  <c r="Q1321" i="1"/>
  <c r="R1320" i="1"/>
  <c r="Q1320" i="1"/>
  <c r="R1319" i="1"/>
  <c r="Q1319" i="1"/>
  <c r="R1318" i="1"/>
  <c r="Q1318" i="1"/>
  <c r="R1317" i="1"/>
  <c r="Q1317" i="1"/>
  <c r="R1316" i="1"/>
  <c r="Q1316" i="1"/>
  <c r="R1315" i="1"/>
  <c r="Q1315" i="1"/>
  <c r="R1314" i="1"/>
  <c r="Q1314" i="1"/>
  <c r="R1313" i="1"/>
  <c r="Q1313" i="1"/>
  <c r="R1312" i="1"/>
  <c r="Q1312" i="1"/>
  <c r="R1311" i="1"/>
  <c r="Q1311" i="1"/>
  <c r="R1310" i="1"/>
  <c r="Q1310" i="1"/>
  <c r="R1309" i="1"/>
  <c r="Q1309" i="1"/>
  <c r="R1308" i="1"/>
  <c r="Q1308" i="1"/>
  <c r="R1307" i="1"/>
  <c r="Q1307" i="1"/>
  <c r="R1306" i="1"/>
  <c r="Q1306" i="1"/>
  <c r="R1305" i="1"/>
  <c r="Q1305" i="1"/>
  <c r="R1304" i="1"/>
  <c r="Q1304" i="1"/>
  <c r="R1303" i="1"/>
  <c r="Q1303" i="1"/>
  <c r="R1302" i="1"/>
  <c r="Q1302" i="1"/>
  <c r="R1301" i="1"/>
  <c r="Q1301" i="1"/>
  <c r="R1300" i="1"/>
  <c r="Q1300" i="1"/>
  <c r="R1299" i="1"/>
  <c r="Q1299" i="1"/>
  <c r="R1298" i="1"/>
  <c r="Q1298" i="1"/>
  <c r="R1297" i="1"/>
  <c r="Q1297" i="1"/>
  <c r="R1296" i="1"/>
  <c r="Q1296" i="1"/>
  <c r="R1295" i="1"/>
  <c r="Q1295" i="1"/>
  <c r="R1294" i="1"/>
  <c r="Q1294" i="1"/>
  <c r="R1293" i="1"/>
  <c r="Q1293" i="1"/>
  <c r="R1292" i="1"/>
  <c r="Q1292" i="1"/>
  <c r="R1291" i="1"/>
  <c r="Q1291" i="1"/>
  <c r="R1290" i="1"/>
  <c r="Q1290" i="1"/>
  <c r="R1289" i="1"/>
  <c r="Q1289" i="1"/>
  <c r="R1288" i="1"/>
  <c r="Q1288" i="1"/>
  <c r="R1287" i="1"/>
  <c r="Q1287" i="1"/>
  <c r="R1286" i="1"/>
  <c r="Q1286" i="1"/>
  <c r="R1285" i="1"/>
  <c r="Q1285" i="1"/>
  <c r="R1284" i="1"/>
  <c r="Q1284" i="1"/>
  <c r="R1283" i="1"/>
  <c r="Q1283" i="1"/>
  <c r="R1282" i="1"/>
  <c r="Q1282" i="1"/>
  <c r="R1281" i="1"/>
  <c r="Q1281" i="1"/>
  <c r="R1280" i="1"/>
  <c r="Q1280" i="1"/>
  <c r="R1279" i="1"/>
  <c r="Q1279" i="1"/>
  <c r="R1278" i="1"/>
  <c r="Q1278" i="1"/>
  <c r="R1277" i="1"/>
  <c r="Q1277" i="1"/>
  <c r="R1276" i="1"/>
  <c r="Q1276" i="1"/>
  <c r="R1275" i="1"/>
  <c r="Q1275" i="1"/>
  <c r="R1274" i="1"/>
  <c r="Q1274" i="1"/>
  <c r="R1273" i="1"/>
  <c r="Q1273" i="1"/>
  <c r="R1272" i="1"/>
  <c r="Q1272" i="1"/>
  <c r="R1271" i="1"/>
  <c r="Q1271" i="1"/>
  <c r="R1270" i="1"/>
  <c r="Q1270" i="1"/>
  <c r="R1269" i="1"/>
  <c r="Q1269" i="1"/>
  <c r="R1268" i="1"/>
  <c r="Q1268" i="1"/>
  <c r="R1267" i="1"/>
  <c r="Q1267" i="1"/>
  <c r="R1266" i="1"/>
  <c r="Q1266" i="1"/>
  <c r="R1265" i="1"/>
  <c r="Q1265" i="1"/>
  <c r="R1264" i="1"/>
  <c r="Q1264" i="1"/>
  <c r="R1263" i="1"/>
  <c r="Q1263" i="1"/>
  <c r="R1262" i="1"/>
  <c r="Q1262" i="1"/>
  <c r="R1261" i="1"/>
  <c r="Q1261" i="1"/>
  <c r="R1260" i="1"/>
  <c r="Q1260" i="1"/>
  <c r="R1259" i="1"/>
  <c r="Q1259" i="1"/>
  <c r="R1258" i="1"/>
  <c r="Q1258" i="1"/>
  <c r="R1257" i="1"/>
  <c r="Q1257" i="1"/>
  <c r="R1256" i="1"/>
  <c r="Q1256" i="1"/>
  <c r="R1255" i="1"/>
  <c r="Q1255" i="1"/>
  <c r="R1254" i="1"/>
  <c r="Q1254" i="1"/>
  <c r="R1253" i="1"/>
  <c r="Q1253" i="1"/>
  <c r="R1252" i="1"/>
  <c r="Q1252" i="1"/>
  <c r="R1251" i="1"/>
  <c r="Q1251" i="1"/>
  <c r="R1250" i="1"/>
  <c r="Q1250" i="1"/>
  <c r="R1249" i="1"/>
  <c r="Q1249" i="1"/>
  <c r="R1248" i="1"/>
  <c r="Q1248" i="1"/>
  <c r="R1247" i="1"/>
  <c r="Q1247" i="1"/>
  <c r="R1246" i="1"/>
  <c r="Q1246" i="1"/>
  <c r="R1245" i="1"/>
  <c r="Q1245" i="1"/>
  <c r="R1244" i="1"/>
  <c r="Q1244" i="1"/>
  <c r="R1243" i="1"/>
  <c r="Q1243" i="1"/>
  <c r="R1242" i="1"/>
  <c r="Q1242" i="1"/>
  <c r="R1241" i="1"/>
  <c r="Q1241" i="1"/>
  <c r="R1240" i="1"/>
  <c r="Q1240" i="1"/>
  <c r="R1239" i="1"/>
  <c r="Q1239" i="1"/>
  <c r="R1238" i="1"/>
  <c r="Q1238" i="1"/>
  <c r="R1237" i="1"/>
  <c r="Q1237" i="1"/>
  <c r="R1236" i="1"/>
  <c r="Q1236" i="1"/>
  <c r="R1235" i="1"/>
  <c r="Q1235" i="1"/>
  <c r="R1234" i="1"/>
  <c r="Q1234" i="1"/>
  <c r="R1233" i="1"/>
  <c r="Q1233" i="1"/>
  <c r="R1232" i="1"/>
  <c r="Q1232" i="1"/>
  <c r="R1231" i="1"/>
  <c r="Q1231" i="1"/>
  <c r="R1230" i="1"/>
  <c r="Q1230" i="1"/>
  <c r="R1229" i="1"/>
  <c r="Q1229" i="1"/>
  <c r="R1228" i="1"/>
  <c r="Q1228" i="1"/>
  <c r="R1227" i="1"/>
  <c r="Q1227" i="1"/>
  <c r="R1226" i="1"/>
  <c r="Q1226" i="1"/>
  <c r="R1225" i="1"/>
  <c r="Q1225" i="1"/>
  <c r="R1224" i="1"/>
  <c r="Q1224" i="1"/>
  <c r="R1223" i="1"/>
  <c r="Q1223" i="1"/>
  <c r="R1222" i="1"/>
  <c r="Q1222" i="1"/>
  <c r="R1221" i="1"/>
  <c r="Q1221" i="1"/>
  <c r="R1220" i="1"/>
  <c r="Q1220" i="1"/>
  <c r="R1219" i="1"/>
  <c r="Q1219" i="1"/>
  <c r="R1218" i="1"/>
  <c r="Q1218" i="1"/>
  <c r="R1217" i="1"/>
  <c r="Q1217" i="1"/>
  <c r="R1216" i="1"/>
  <c r="Q1216" i="1"/>
  <c r="R1215" i="1"/>
  <c r="Q1215" i="1"/>
  <c r="R1214" i="1"/>
  <c r="Q1214" i="1"/>
  <c r="R1213" i="1"/>
  <c r="Q1213" i="1"/>
  <c r="R1212" i="1"/>
  <c r="Q1212" i="1"/>
  <c r="R1211" i="1"/>
  <c r="Q1211" i="1"/>
  <c r="R1210" i="1"/>
  <c r="Q1210" i="1"/>
  <c r="R1209" i="1"/>
  <c r="Q1209" i="1"/>
  <c r="R1208" i="1"/>
  <c r="Q1208" i="1"/>
  <c r="R1207" i="1"/>
  <c r="Q1207" i="1"/>
  <c r="R1206" i="1"/>
  <c r="Q1206" i="1"/>
  <c r="R1205" i="1"/>
  <c r="Q1205" i="1"/>
  <c r="R1204" i="1"/>
  <c r="Q1204" i="1"/>
  <c r="R1203" i="1"/>
  <c r="Q1203" i="1"/>
  <c r="R1202" i="1"/>
  <c r="Q1202" i="1"/>
  <c r="R1201" i="1"/>
  <c r="Q1201" i="1"/>
  <c r="R1200" i="1"/>
  <c r="Q1200" i="1"/>
  <c r="R1199" i="1"/>
  <c r="Q1199" i="1"/>
  <c r="R1198" i="1"/>
  <c r="Q1198" i="1"/>
  <c r="R1197" i="1"/>
  <c r="Q1197" i="1"/>
  <c r="R1196" i="1"/>
  <c r="Q1196" i="1"/>
  <c r="R1195" i="1"/>
  <c r="Q1195" i="1"/>
  <c r="R1194" i="1"/>
  <c r="Q1194" i="1"/>
  <c r="R1193" i="1"/>
  <c r="Q1193" i="1"/>
  <c r="R1192" i="1"/>
  <c r="Q1192" i="1"/>
  <c r="R1191" i="1"/>
  <c r="Q1191" i="1"/>
  <c r="R1190" i="1"/>
  <c r="Q1190" i="1"/>
  <c r="R1189" i="1"/>
  <c r="Q1189" i="1"/>
  <c r="R1188" i="1"/>
  <c r="Q1188" i="1"/>
  <c r="R1187" i="1"/>
  <c r="Q1187" i="1"/>
  <c r="R1186" i="1"/>
  <c r="Q1186" i="1"/>
  <c r="R1185" i="1"/>
  <c r="Q1185" i="1"/>
  <c r="R1184" i="1"/>
  <c r="Q1184" i="1"/>
  <c r="R1183" i="1"/>
  <c r="Q1183" i="1"/>
  <c r="R1182" i="1"/>
  <c r="Q1182" i="1"/>
  <c r="R1181" i="1"/>
  <c r="Q1181" i="1"/>
  <c r="R1180" i="1"/>
  <c r="Q1180" i="1"/>
  <c r="R1179" i="1"/>
  <c r="Q1179" i="1"/>
  <c r="R1178" i="1"/>
  <c r="Q1178" i="1"/>
  <c r="R1177" i="1"/>
  <c r="Q1177" i="1"/>
  <c r="R1176" i="1"/>
  <c r="Q1176" i="1"/>
  <c r="R1175" i="1"/>
  <c r="Q1175" i="1"/>
  <c r="R1174" i="1"/>
  <c r="Q1174" i="1"/>
  <c r="R1173" i="1"/>
  <c r="Q1173" i="1"/>
  <c r="R1172" i="1"/>
  <c r="Q1172" i="1"/>
  <c r="R1171" i="1"/>
  <c r="Q1171" i="1"/>
  <c r="R1170" i="1"/>
  <c r="Q1170" i="1"/>
  <c r="R1169" i="1"/>
  <c r="Q1169" i="1"/>
  <c r="R1168" i="1"/>
  <c r="Q1168" i="1"/>
  <c r="R1167" i="1"/>
  <c r="Q1167" i="1"/>
  <c r="R1166" i="1"/>
  <c r="Q1166" i="1"/>
  <c r="R1165" i="1"/>
  <c r="Q1165" i="1"/>
  <c r="R1164" i="1"/>
  <c r="Q1164" i="1"/>
  <c r="R1163" i="1"/>
  <c r="Q1163" i="1"/>
  <c r="R1162" i="1"/>
  <c r="Q1162" i="1"/>
  <c r="R1161" i="1"/>
  <c r="Q1161" i="1"/>
  <c r="R1160" i="1"/>
  <c r="Q1160" i="1"/>
  <c r="R1159" i="1"/>
  <c r="Q1159" i="1"/>
  <c r="R1158" i="1"/>
  <c r="Q1158" i="1"/>
  <c r="R1157" i="1"/>
  <c r="Q1157" i="1"/>
  <c r="R1156" i="1"/>
  <c r="Q1156" i="1"/>
  <c r="R1155" i="1"/>
  <c r="Q1155" i="1"/>
  <c r="R1154" i="1"/>
  <c r="Q1154" i="1"/>
  <c r="R1153" i="1"/>
  <c r="Q1153" i="1"/>
  <c r="R1152" i="1"/>
  <c r="Q1152" i="1"/>
  <c r="R1151" i="1"/>
  <c r="Q1151" i="1"/>
  <c r="R1150" i="1"/>
  <c r="Q1150" i="1"/>
  <c r="R1149" i="1"/>
  <c r="Q1149" i="1"/>
  <c r="R1148" i="1"/>
  <c r="Q1148" i="1"/>
  <c r="R1147" i="1"/>
  <c r="Q1147" i="1"/>
  <c r="R1146" i="1"/>
  <c r="Q1146" i="1"/>
  <c r="R1145" i="1"/>
  <c r="Q1145" i="1"/>
  <c r="R1144" i="1"/>
  <c r="Q1144" i="1"/>
  <c r="R1143" i="1"/>
  <c r="Q1143" i="1"/>
  <c r="R1142" i="1"/>
  <c r="Q1142" i="1"/>
  <c r="R1141" i="1"/>
  <c r="Q1141" i="1"/>
  <c r="R1140" i="1"/>
  <c r="Q1140" i="1"/>
  <c r="R1139" i="1"/>
  <c r="Q1139" i="1"/>
  <c r="R1138" i="1"/>
  <c r="Q1138" i="1"/>
  <c r="R1137" i="1"/>
  <c r="Q1137" i="1"/>
  <c r="R1136" i="1"/>
  <c r="Q1136" i="1"/>
  <c r="R1135" i="1"/>
  <c r="Q1135" i="1"/>
  <c r="R1134" i="1"/>
  <c r="Q1134" i="1"/>
  <c r="R1133" i="1"/>
  <c r="Q1133" i="1"/>
  <c r="R1132" i="1"/>
  <c r="Q1132" i="1"/>
  <c r="R1131" i="1"/>
  <c r="Q1131" i="1"/>
  <c r="R1130" i="1"/>
  <c r="Q1130" i="1"/>
  <c r="R1129" i="1"/>
  <c r="Q1129" i="1"/>
  <c r="R1128" i="1"/>
  <c r="Q1128" i="1"/>
  <c r="R1127" i="1"/>
  <c r="Q1127" i="1"/>
  <c r="R1126" i="1"/>
  <c r="Q1126" i="1"/>
  <c r="R1125" i="1"/>
  <c r="Q1125" i="1"/>
  <c r="R1124" i="1"/>
  <c r="Q1124" i="1"/>
  <c r="R1123" i="1"/>
  <c r="Q1123" i="1"/>
  <c r="R1122" i="1"/>
  <c r="Q1122" i="1"/>
  <c r="R1121" i="1"/>
  <c r="Q1121" i="1"/>
  <c r="R1120" i="1"/>
  <c r="Q1120" i="1"/>
  <c r="R1119" i="1"/>
  <c r="Q1119" i="1"/>
  <c r="R1118" i="1"/>
  <c r="Q1118" i="1"/>
  <c r="R1117" i="1"/>
  <c r="Q1117" i="1"/>
  <c r="R1116" i="1"/>
  <c r="Q1116" i="1"/>
  <c r="R1115" i="1"/>
  <c r="Q1115" i="1"/>
  <c r="R1114" i="1"/>
  <c r="Q1114" i="1"/>
  <c r="R1113" i="1"/>
  <c r="Q1113" i="1"/>
  <c r="R1112" i="1"/>
  <c r="Q1112" i="1"/>
  <c r="R1111" i="1"/>
  <c r="Q1111" i="1"/>
  <c r="R1110" i="1"/>
  <c r="Q1110" i="1"/>
  <c r="R1109" i="1"/>
  <c r="Q1109" i="1"/>
  <c r="R1108" i="1"/>
  <c r="Q1108" i="1"/>
  <c r="R1107" i="1"/>
  <c r="Q1107" i="1"/>
  <c r="R1106" i="1"/>
  <c r="Q1106" i="1"/>
  <c r="R1105" i="1"/>
  <c r="Q1105" i="1"/>
  <c r="R1104" i="1"/>
  <c r="Q1104" i="1"/>
  <c r="R1103" i="1"/>
  <c r="Q1103" i="1"/>
  <c r="R1102" i="1"/>
  <c r="Q1102" i="1"/>
  <c r="R1101" i="1"/>
  <c r="Q1101" i="1"/>
  <c r="R1100" i="1"/>
  <c r="Q1100" i="1"/>
  <c r="R1099" i="1"/>
  <c r="Q1099" i="1"/>
  <c r="R1098" i="1"/>
  <c r="Q1098" i="1"/>
  <c r="R1097" i="1"/>
  <c r="Q1097" i="1"/>
  <c r="R1096" i="1"/>
  <c r="Q1096" i="1"/>
  <c r="R1095" i="1"/>
  <c r="Q1095" i="1"/>
  <c r="R1094" i="1"/>
  <c r="Q1094" i="1"/>
  <c r="R1093" i="1"/>
  <c r="Q1093" i="1"/>
  <c r="R1092" i="1"/>
  <c r="Q1092" i="1"/>
  <c r="R1091" i="1"/>
  <c r="Q1091" i="1"/>
  <c r="R1090" i="1"/>
  <c r="Q1090" i="1"/>
  <c r="R1089" i="1"/>
  <c r="Q1089" i="1"/>
  <c r="R1088" i="1"/>
  <c r="Q1088" i="1"/>
  <c r="R1087" i="1"/>
  <c r="Q1087" i="1"/>
  <c r="R1086" i="1"/>
  <c r="Q1086" i="1"/>
  <c r="R1085" i="1"/>
  <c r="Q1085" i="1"/>
  <c r="R1084" i="1"/>
  <c r="Q1084" i="1"/>
  <c r="R1083" i="1"/>
  <c r="Q1083" i="1"/>
  <c r="R1082" i="1"/>
  <c r="Q1082" i="1"/>
  <c r="R1081" i="1"/>
  <c r="Q1081" i="1"/>
  <c r="R1080" i="1"/>
  <c r="Q1080" i="1"/>
  <c r="R1079" i="1"/>
  <c r="Q1079" i="1"/>
  <c r="R1078" i="1"/>
  <c r="Q1078" i="1"/>
  <c r="R1077" i="1"/>
  <c r="Q1077" i="1"/>
  <c r="R1076" i="1"/>
  <c r="Q1076" i="1"/>
  <c r="R1075" i="1"/>
  <c r="Q1075" i="1"/>
  <c r="R1074" i="1"/>
  <c r="Q1074" i="1"/>
  <c r="R1073" i="1"/>
  <c r="Q1073" i="1"/>
  <c r="R1072" i="1"/>
  <c r="Q1072" i="1"/>
  <c r="R1071" i="1"/>
  <c r="Q1071" i="1"/>
  <c r="R1070" i="1"/>
  <c r="Q1070" i="1"/>
  <c r="R1069" i="1"/>
  <c r="Q1069" i="1"/>
  <c r="R1068" i="1"/>
  <c r="Q1068" i="1"/>
  <c r="R1067" i="1"/>
  <c r="Q1067" i="1"/>
  <c r="R1066" i="1"/>
  <c r="Q1066" i="1"/>
  <c r="R1065" i="1"/>
  <c r="Q1065" i="1"/>
  <c r="R1064" i="1"/>
  <c r="Q1064" i="1"/>
  <c r="R1063" i="1"/>
  <c r="Q1063" i="1"/>
  <c r="R1062" i="1"/>
  <c r="Q1062" i="1"/>
  <c r="R1061" i="1"/>
  <c r="Q1061" i="1"/>
  <c r="R1060" i="1"/>
  <c r="Q1060" i="1"/>
  <c r="R1059" i="1"/>
  <c r="Q1059" i="1"/>
  <c r="R1058" i="1"/>
  <c r="Q1058" i="1"/>
  <c r="R1057" i="1"/>
  <c r="Q1057" i="1"/>
  <c r="R1056" i="1"/>
  <c r="Q1056" i="1"/>
  <c r="R1055" i="1"/>
  <c r="Q1055" i="1"/>
  <c r="R1054" i="1"/>
  <c r="Q1054" i="1"/>
  <c r="R1053" i="1"/>
  <c r="Q1053" i="1"/>
  <c r="R1052" i="1"/>
  <c r="Q1052" i="1"/>
  <c r="R1051" i="1"/>
  <c r="Q1051" i="1"/>
  <c r="R1050" i="1"/>
  <c r="Q1050" i="1"/>
  <c r="R1049" i="1"/>
  <c r="Q1049" i="1"/>
  <c r="R1048" i="1"/>
  <c r="Q1048" i="1"/>
  <c r="R1047" i="1"/>
  <c r="Q1047" i="1"/>
  <c r="R1046" i="1"/>
  <c r="Q1046" i="1"/>
  <c r="R1045" i="1"/>
  <c r="Q1045" i="1"/>
  <c r="R1044" i="1"/>
  <c r="Q1044" i="1"/>
  <c r="R1043" i="1"/>
  <c r="Q1043" i="1"/>
  <c r="R1042" i="1"/>
  <c r="Q1042" i="1"/>
  <c r="R1041" i="1"/>
  <c r="Q1041" i="1"/>
  <c r="R1040" i="1"/>
  <c r="Q1040" i="1"/>
  <c r="R1039" i="1"/>
  <c r="Q1039" i="1"/>
  <c r="R1038" i="1"/>
  <c r="Q1038" i="1"/>
  <c r="R1037" i="1"/>
  <c r="Q1037" i="1"/>
  <c r="R1036" i="1"/>
  <c r="Q1036" i="1"/>
  <c r="R1035" i="1"/>
  <c r="Q1035" i="1"/>
  <c r="R1034" i="1"/>
  <c r="Q1034" i="1"/>
  <c r="R1033" i="1"/>
  <c r="Q1033" i="1"/>
  <c r="R1032" i="1"/>
  <c r="Q1032" i="1"/>
  <c r="R1031" i="1"/>
  <c r="Q1031" i="1"/>
  <c r="R1030" i="1"/>
  <c r="Q1030" i="1"/>
  <c r="R1029" i="1"/>
  <c r="Q1029" i="1"/>
  <c r="R1028" i="1"/>
  <c r="Q1028" i="1"/>
  <c r="R1027" i="1"/>
  <c r="Q1027" i="1"/>
  <c r="R1026" i="1"/>
  <c r="Q1026" i="1"/>
  <c r="R1025" i="1"/>
  <c r="Q1025" i="1"/>
  <c r="R1024" i="1"/>
  <c r="Q1024" i="1"/>
  <c r="R1023" i="1"/>
  <c r="Q1023" i="1"/>
  <c r="R1022" i="1"/>
  <c r="Q1022" i="1"/>
  <c r="R1021" i="1"/>
  <c r="Q1021" i="1"/>
  <c r="R1020" i="1"/>
  <c r="Q1020" i="1"/>
  <c r="R1019" i="1"/>
  <c r="Q1019" i="1"/>
  <c r="R1018" i="1"/>
  <c r="Q1018" i="1"/>
  <c r="R1017" i="1"/>
  <c r="Q1017" i="1"/>
  <c r="R1016" i="1"/>
  <c r="Q1016" i="1"/>
  <c r="R1015" i="1"/>
  <c r="Q1015" i="1"/>
  <c r="R1014" i="1"/>
  <c r="Q1014" i="1"/>
  <c r="R1013" i="1"/>
  <c r="Q1013" i="1"/>
  <c r="R1012" i="1"/>
  <c r="Q1012" i="1"/>
  <c r="R1011" i="1"/>
  <c r="Q1011" i="1"/>
  <c r="R1010" i="1"/>
  <c r="Q1010" i="1"/>
  <c r="R1009" i="1"/>
  <c r="Q1009" i="1"/>
  <c r="R1008" i="1"/>
  <c r="Q1008" i="1"/>
  <c r="R1007" i="1"/>
  <c r="Q1007" i="1"/>
  <c r="R1006" i="1"/>
  <c r="Q1006" i="1"/>
  <c r="R1005" i="1"/>
  <c r="Q1005" i="1"/>
  <c r="R1004" i="1"/>
  <c r="Q1004" i="1"/>
  <c r="R1003" i="1"/>
  <c r="Q1003" i="1"/>
  <c r="R1002" i="1"/>
  <c r="Q1002" i="1"/>
  <c r="R1001" i="1"/>
  <c r="Q1001" i="1"/>
  <c r="R1000" i="1"/>
  <c r="Q1000" i="1"/>
  <c r="R999" i="1"/>
  <c r="Q999" i="1"/>
  <c r="R998" i="1"/>
  <c r="Q998" i="1"/>
  <c r="R997" i="1"/>
  <c r="Q997" i="1"/>
  <c r="R996" i="1"/>
  <c r="Q996" i="1"/>
  <c r="R995" i="1"/>
  <c r="Q995" i="1"/>
  <c r="R994" i="1"/>
  <c r="Q994" i="1"/>
  <c r="R993" i="1"/>
  <c r="Q993" i="1"/>
  <c r="R992" i="1"/>
  <c r="Q992" i="1"/>
  <c r="R991" i="1"/>
  <c r="Q991" i="1"/>
  <c r="R990" i="1"/>
  <c r="Q990" i="1"/>
  <c r="R989" i="1"/>
  <c r="Q989" i="1"/>
  <c r="R988" i="1"/>
  <c r="Q988" i="1"/>
  <c r="R987" i="1"/>
  <c r="Q987" i="1"/>
  <c r="R986" i="1"/>
  <c r="Q986" i="1"/>
  <c r="R985" i="1"/>
  <c r="Q985" i="1"/>
  <c r="R984" i="1"/>
  <c r="Q984" i="1"/>
  <c r="R983" i="1"/>
  <c r="Q983" i="1"/>
  <c r="R982" i="1"/>
  <c r="Q982" i="1"/>
  <c r="R981" i="1"/>
  <c r="Q981" i="1"/>
  <c r="R980" i="1"/>
  <c r="Q980" i="1"/>
  <c r="R979" i="1"/>
  <c r="Q979" i="1"/>
  <c r="R978" i="1"/>
  <c r="Q978" i="1"/>
  <c r="R977" i="1"/>
  <c r="Q977" i="1"/>
  <c r="R976" i="1"/>
  <c r="Q976" i="1"/>
  <c r="R975" i="1"/>
  <c r="Q975" i="1"/>
  <c r="R974" i="1"/>
  <c r="Q974" i="1"/>
  <c r="R973" i="1"/>
  <c r="Q973" i="1"/>
  <c r="R972" i="1"/>
  <c r="Q972" i="1"/>
  <c r="R971" i="1"/>
  <c r="Q971" i="1"/>
  <c r="R970" i="1"/>
  <c r="Q970" i="1"/>
  <c r="R969" i="1"/>
  <c r="Q969" i="1"/>
  <c r="R968" i="1"/>
  <c r="Q968" i="1"/>
  <c r="R967" i="1"/>
  <c r="Q967" i="1"/>
  <c r="R966" i="1"/>
  <c r="Q966" i="1"/>
  <c r="R965" i="1"/>
  <c r="Q965" i="1"/>
  <c r="R964" i="1"/>
  <c r="Q964" i="1"/>
  <c r="R963" i="1"/>
  <c r="Q963" i="1"/>
  <c r="R962" i="1"/>
  <c r="Q962" i="1"/>
  <c r="R961" i="1"/>
  <c r="Q961" i="1"/>
  <c r="R960" i="1"/>
  <c r="Q960" i="1"/>
  <c r="R959" i="1"/>
  <c r="Q959" i="1"/>
  <c r="R958" i="1"/>
  <c r="Q958" i="1"/>
  <c r="R957" i="1"/>
  <c r="Q957" i="1"/>
  <c r="R956" i="1"/>
  <c r="Q956" i="1"/>
  <c r="R955" i="1"/>
  <c r="Q955" i="1"/>
  <c r="R954" i="1"/>
  <c r="Q954" i="1"/>
  <c r="R953" i="1"/>
  <c r="Q953" i="1"/>
  <c r="R952" i="1"/>
  <c r="Q952" i="1"/>
  <c r="R951" i="1"/>
  <c r="Q951" i="1"/>
  <c r="R950" i="1"/>
  <c r="Q950" i="1"/>
  <c r="R949" i="1"/>
  <c r="Q949" i="1"/>
  <c r="R948" i="1"/>
  <c r="Q948" i="1"/>
  <c r="R947" i="1"/>
  <c r="Q947" i="1"/>
  <c r="R946" i="1"/>
  <c r="Q946" i="1"/>
  <c r="R945" i="1"/>
  <c r="Q945" i="1"/>
  <c r="R944" i="1"/>
  <c r="Q944" i="1"/>
  <c r="R943" i="1"/>
  <c r="Q943" i="1"/>
  <c r="R942" i="1"/>
  <c r="Q942" i="1"/>
  <c r="R941" i="1"/>
  <c r="Q941" i="1"/>
  <c r="R940" i="1"/>
  <c r="Q940" i="1"/>
  <c r="R939" i="1"/>
  <c r="Q939" i="1"/>
  <c r="R938" i="1"/>
  <c r="Q938" i="1"/>
  <c r="R937" i="1"/>
  <c r="Q937" i="1"/>
  <c r="R936" i="1"/>
  <c r="Q936" i="1"/>
  <c r="R935" i="1"/>
  <c r="Q935" i="1"/>
  <c r="R934" i="1"/>
  <c r="Q934" i="1"/>
  <c r="R933" i="1"/>
  <c r="Q933" i="1"/>
  <c r="R932" i="1"/>
  <c r="Q932" i="1"/>
  <c r="R931" i="1"/>
  <c r="Q931" i="1"/>
  <c r="R930" i="1"/>
  <c r="Q930" i="1"/>
  <c r="R929" i="1"/>
  <c r="Q929" i="1"/>
  <c r="R928" i="1"/>
  <c r="Q928" i="1"/>
  <c r="R927" i="1"/>
  <c r="Q927" i="1"/>
  <c r="R926" i="1"/>
  <c r="Q926" i="1"/>
  <c r="R925" i="1"/>
  <c r="Q925" i="1"/>
  <c r="R924" i="1"/>
  <c r="Q924" i="1"/>
  <c r="R923" i="1"/>
  <c r="Q923" i="1"/>
  <c r="R922" i="1"/>
  <c r="Q922" i="1"/>
  <c r="R921" i="1"/>
  <c r="Q921" i="1"/>
  <c r="R920" i="1"/>
  <c r="Q920" i="1"/>
  <c r="R919" i="1"/>
  <c r="Q919" i="1"/>
  <c r="R918" i="1"/>
  <c r="Q918" i="1"/>
  <c r="R917" i="1"/>
  <c r="Q917" i="1"/>
  <c r="R916" i="1"/>
  <c r="Q916" i="1"/>
  <c r="R915" i="1"/>
  <c r="Q915" i="1"/>
  <c r="R914" i="1"/>
  <c r="Q914" i="1"/>
  <c r="R913" i="1"/>
  <c r="Q913" i="1"/>
  <c r="R912" i="1"/>
  <c r="Q912" i="1"/>
  <c r="R911" i="1"/>
  <c r="Q911" i="1"/>
  <c r="R910" i="1"/>
  <c r="Q910" i="1"/>
  <c r="R909" i="1"/>
  <c r="Q909" i="1"/>
  <c r="R908" i="1"/>
  <c r="Q908" i="1"/>
  <c r="R907" i="1"/>
  <c r="Q907" i="1"/>
  <c r="R906" i="1"/>
  <c r="Q906" i="1"/>
  <c r="R905" i="1"/>
  <c r="Q905" i="1"/>
  <c r="R904" i="1"/>
  <c r="Q904" i="1"/>
  <c r="R903" i="1"/>
  <c r="Q903" i="1"/>
  <c r="R902" i="1"/>
  <c r="Q902" i="1"/>
  <c r="R901" i="1"/>
  <c r="Q901" i="1"/>
  <c r="R900" i="1"/>
  <c r="Q900" i="1"/>
  <c r="R899" i="1"/>
  <c r="Q899" i="1"/>
  <c r="R898" i="1"/>
  <c r="Q898" i="1"/>
  <c r="R897" i="1"/>
  <c r="Q897" i="1"/>
  <c r="R896" i="1"/>
  <c r="Q896" i="1"/>
  <c r="R895" i="1"/>
  <c r="Q895" i="1"/>
  <c r="R894" i="1"/>
  <c r="Q894" i="1"/>
  <c r="R893" i="1"/>
  <c r="Q893" i="1"/>
  <c r="R892" i="1"/>
  <c r="Q892" i="1"/>
  <c r="R891" i="1"/>
  <c r="Q891" i="1"/>
  <c r="R890" i="1"/>
  <c r="Q890" i="1"/>
  <c r="R889" i="1"/>
  <c r="Q889" i="1"/>
  <c r="R888" i="1"/>
  <c r="Q888" i="1"/>
  <c r="R887" i="1"/>
  <c r="Q887" i="1"/>
  <c r="R886" i="1"/>
  <c r="Q886" i="1"/>
  <c r="R885" i="1"/>
  <c r="Q885" i="1"/>
  <c r="R884" i="1"/>
  <c r="Q884" i="1"/>
  <c r="R883" i="1"/>
  <c r="Q883" i="1"/>
  <c r="R882" i="1"/>
  <c r="Q882" i="1"/>
  <c r="R881" i="1"/>
  <c r="Q881" i="1"/>
  <c r="R880" i="1"/>
  <c r="Q880" i="1"/>
  <c r="R879" i="1"/>
  <c r="Q879" i="1"/>
  <c r="R878" i="1"/>
  <c r="Q878" i="1"/>
  <c r="R877" i="1"/>
  <c r="Q877" i="1"/>
  <c r="R876" i="1"/>
  <c r="Q876" i="1"/>
  <c r="R875" i="1"/>
  <c r="Q875" i="1"/>
  <c r="R874" i="1"/>
  <c r="Q874" i="1"/>
  <c r="R873" i="1"/>
  <c r="Q873" i="1"/>
  <c r="R872" i="1"/>
  <c r="Q872" i="1"/>
  <c r="R871" i="1"/>
  <c r="Q871" i="1"/>
  <c r="R870" i="1"/>
  <c r="Q870" i="1"/>
  <c r="R869" i="1"/>
  <c r="Q869" i="1"/>
  <c r="R868" i="1"/>
  <c r="Q868" i="1"/>
  <c r="R867" i="1"/>
  <c r="Q867" i="1"/>
  <c r="R866" i="1"/>
  <c r="Q866" i="1"/>
  <c r="R865" i="1"/>
  <c r="Q865" i="1"/>
  <c r="R864" i="1"/>
  <c r="Q864" i="1"/>
  <c r="R863" i="1"/>
  <c r="Q863" i="1"/>
  <c r="R862" i="1"/>
  <c r="Q862" i="1"/>
  <c r="R861" i="1"/>
  <c r="Q861" i="1"/>
  <c r="R860" i="1"/>
  <c r="Q860" i="1"/>
  <c r="R859" i="1"/>
  <c r="Q859" i="1"/>
  <c r="R858" i="1"/>
  <c r="Q858" i="1"/>
  <c r="R857" i="1"/>
  <c r="Q857" i="1"/>
  <c r="R856" i="1"/>
  <c r="Q856" i="1"/>
  <c r="R855" i="1"/>
  <c r="Q855" i="1"/>
  <c r="R854" i="1"/>
  <c r="Q854" i="1"/>
  <c r="R853" i="1"/>
  <c r="Q853" i="1"/>
  <c r="R852" i="1"/>
  <c r="Q852" i="1"/>
  <c r="R851" i="1"/>
  <c r="Q851" i="1"/>
  <c r="R850" i="1"/>
  <c r="Q850" i="1"/>
  <c r="R849" i="1"/>
  <c r="Q849" i="1"/>
  <c r="R848" i="1"/>
  <c r="Q848" i="1"/>
  <c r="R847" i="1"/>
  <c r="Q847" i="1"/>
  <c r="R846" i="1"/>
  <c r="Q846" i="1"/>
  <c r="R845" i="1"/>
  <c r="Q845" i="1"/>
  <c r="R844" i="1"/>
  <c r="Q844" i="1"/>
  <c r="R843" i="1"/>
  <c r="Q843" i="1"/>
  <c r="R842" i="1"/>
  <c r="Q842" i="1"/>
  <c r="R841" i="1"/>
  <c r="Q841" i="1"/>
  <c r="R840" i="1"/>
  <c r="Q840" i="1"/>
  <c r="R839" i="1"/>
  <c r="Q839" i="1"/>
  <c r="R838" i="1"/>
  <c r="Q838" i="1"/>
  <c r="R837" i="1"/>
  <c r="Q837" i="1"/>
  <c r="R836" i="1"/>
  <c r="Q836" i="1"/>
  <c r="R835" i="1"/>
  <c r="Q835" i="1"/>
  <c r="R834" i="1"/>
  <c r="Q834" i="1"/>
  <c r="R833" i="1"/>
  <c r="Q833" i="1"/>
  <c r="R832" i="1"/>
  <c r="Q832" i="1"/>
  <c r="R831" i="1"/>
  <c r="Q831" i="1"/>
  <c r="R830" i="1"/>
  <c r="Q830" i="1"/>
  <c r="R829" i="1"/>
  <c r="Q829" i="1"/>
  <c r="R828" i="1"/>
  <c r="Q828" i="1"/>
  <c r="R827" i="1"/>
  <c r="Q827" i="1"/>
  <c r="R826" i="1"/>
  <c r="Q826" i="1"/>
  <c r="R825" i="1"/>
  <c r="Q825" i="1"/>
  <c r="R824" i="1"/>
  <c r="Q824" i="1"/>
  <c r="R823" i="1"/>
  <c r="Q823" i="1"/>
  <c r="R822" i="1"/>
  <c r="Q822" i="1"/>
  <c r="R821" i="1"/>
  <c r="Q821" i="1"/>
  <c r="R820" i="1"/>
  <c r="Q820" i="1"/>
  <c r="R819" i="1"/>
  <c r="Q819" i="1"/>
  <c r="R818" i="1"/>
  <c r="Q818" i="1"/>
  <c r="R817" i="1"/>
  <c r="Q817" i="1"/>
  <c r="R816" i="1"/>
  <c r="Q816" i="1"/>
  <c r="R815" i="1"/>
  <c r="Q815" i="1"/>
  <c r="R814" i="1"/>
  <c r="Q814" i="1"/>
  <c r="R813" i="1"/>
  <c r="Q813" i="1"/>
  <c r="R812" i="1"/>
  <c r="Q812" i="1"/>
  <c r="R811" i="1"/>
  <c r="Q811" i="1"/>
  <c r="R810" i="1"/>
  <c r="Q810" i="1"/>
  <c r="R809" i="1"/>
  <c r="Q809" i="1"/>
  <c r="R808" i="1"/>
  <c r="Q808" i="1"/>
  <c r="R807" i="1"/>
  <c r="Q807" i="1"/>
  <c r="R806" i="1"/>
  <c r="Q806" i="1"/>
  <c r="R805" i="1"/>
  <c r="Q805" i="1"/>
  <c r="R804" i="1"/>
  <c r="Q804" i="1"/>
  <c r="R803" i="1"/>
  <c r="Q803" i="1"/>
  <c r="R802" i="1"/>
  <c r="Q802" i="1"/>
  <c r="R801" i="1"/>
  <c r="Q801" i="1"/>
  <c r="R800" i="1"/>
  <c r="Q800" i="1"/>
  <c r="R799" i="1"/>
  <c r="Q799" i="1"/>
  <c r="R798" i="1"/>
  <c r="Q798" i="1"/>
  <c r="R797" i="1"/>
  <c r="Q797" i="1"/>
  <c r="R796" i="1"/>
  <c r="Q796" i="1"/>
  <c r="R795" i="1"/>
  <c r="Q795" i="1"/>
  <c r="R794" i="1"/>
  <c r="Q794" i="1"/>
  <c r="R793" i="1"/>
  <c r="Q793" i="1"/>
  <c r="R792" i="1"/>
  <c r="Q792" i="1"/>
  <c r="R791" i="1"/>
  <c r="Q791" i="1"/>
  <c r="R790" i="1"/>
  <c r="Q790" i="1"/>
  <c r="R789" i="1"/>
  <c r="Q789" i="1"/>
  <c r="R788" i="1"/>
  <c r="Q788" i="1"/>
  <c r="R787" i="1"/>
  <c r="Q787" i="1"/>
  <c r="R786" i="1"/>
  <c r="Q786" i="1"/>
  <c r="R785" i="1"/>
  <c r="Q785" i="1"/>
  <c r="R784" i="1"/>
  <c r="Q784" i="1"/>
  <c r="R783" i="1"/>
  <c r="Q783" i="1"/>
  <c r="R782" i="1"/>
  <c r="Q782" i="1"/>
  <c r="R781" i="1"/>
  <c r="Q781" i="1"/>
  <c r="R780" i="1"/>
  <c r="Q780" i="1"/>
  <c r="R779" i="1"/>
  <c r="Q779" i="1"/>
  <c r="R778" i="1"/>
  <c r="Q778" i="1"/>
  <c r="R777" i="1"/>
  <c r="Q777" i="1"/>
  <c r="R776" i="1"/>
  <c r="Q776" i="1"/>
  <c r="R775" i="1"/>
  <c r="Q775" i="1"/>
  <c r="R774" i="1"/>
  <c r="Q774" i="1"/>
  <c r="R773" i="1"/>
  <c r="Q773" i="1"/>
  <c r="R772" i="1"/>
  <c r="Q772" i="1"/>
  <c r="R771" i="1"/>
  <c r="Q771" i="1"/>
  <c r="R770" i="1"/>
  <c r="Q770" i="1"/>
  <c r="R769" i="1"/>
  <c r="Q769" i="1"/>
  <c r="R768" i="1"/>
  <c r="Q768" i="1"/>
  <c r="R767" i="1"/>
  <c r="Q767" i="1"/>
  <c r="R766" i="1"/>
  <c r="Q766" i="1"/>
  <c r="R765" i="1"/>
  <c r="Q765" i="1"/>
  <c r="R764" i="1"/>
  <c r="Q764" i="1"/>
  <c r="R763" i="1"/>
  <c r="Q763" i="1"/>
  <c r="R762" i="1"/>
  <c r="Q762" i="1"/>
  <c r="R761" i="1"/>
  <c r="Q761" i="1"/>
  <c r="R760" i="1"/>
  <c r="Q760" i="1"/>
  <c r="R759" i="1"/>
  <c r="Q759" i="1"/>
  <c r="R758" i="1"/>
  <c r="Q758" i="1"/>
  <c r="R757" i="1"/>
  <c r="Q757" i="1"/>
  <c r="R756" i="1"/>
  <c r="Q756" i="1"/>
  <c r="R755" i="1"/>
  <c r="Q755" i="1"/>
  <c r="R754" i="1"/>
  <c r="Q754" i="1"/>
  <c r="R753" i="1"/>
  <c r="Q753" i="1"/>
  <c r="R752" i="1"/>
  <c r="Q752" i="1"/>
  <c r="R751" i="1"/>
  <c r="Q751" i="1"/>
  <c r="R750" i="1"/>
  <c r="Q750" i="1"/>
  <c r="R749" i="1"/>
  <c r="Q749" i="1"/>
  <c r="R748" i="1"/>
  <c r="Q748" i="1"/>
  <c r="R747" i="1"/>
  <c r="Q747" i="1"/>
  <c r="R746" i="1"/>
  <c r="Q746" i="1"/>
  <c r="R745" i="1"/>
  <c r="Q745" i="1"/>
  <c r="R744" i="1"/>
  <c r="Q744" i="1"/>
  <c r="R743" i="1"/>
  <c r="Q743" i="1"/>
  <c r="R742" i="1"/>
  <c r="Q742" i="1"/>
  <c r="R741" i="1"/>
  <c r="Q741" i="1"/>
  <c r="R740" i="1"/>
  <c r="Q740" i="1"/>
  <c r="R739" i="1"/>
  <c r="Q739" i="1"/>
  <c r="R738" i="1"/>
  <c r="Q738" i="1"/>
  <c r="R737" i="1"/>
  <c r="Q737" i="1"/>
  <c r="R736" i="1"/>
  <c r="Q736" i="1"/>
  <c r="R735" i="1"/>
  <c r="Q735" i="1"/>
  <c r="R734" i="1"/>
  <c r="Q734" i="1"/>
  <c r="R733" i="1"/>
  <c r="Q733" i="1"/>
  <c r="R732" i="1"/>
  <c r="Q732" i="1"/>
  <c r="R731" i="1"/>
  <c r="Q731" i="1"/>
  <c r="R730" i="1"/>
  <c r="Q730" i="1"/>
  <c r="R729" i="1"/>
  <c r="Q729" i="1"/>
  <c r="R728" i="1"/>
  <c r="Q728" i="1"/>
  <c r="R727" i="1"/>
  <c r="Q727" i="1"/>
  <c r="R726" i="1"/>
  <c r="Q726" i="1"/>
  <c r="R725" i="1"/>
  <c r="Q725" i="1"/>
  <c r="R724" i="1"/>
  <c r="Q724" i="1"/>
  <c r="R723" i="1"/>
  <c r="Q723" i="1"/>
  <c r="R722" i="1"/>
  <c r="Q722" i="1"/>
  <c r="R721" i="1"/>
  <c r="Q721" i="1"/>
  <c r="R720" i="1"/>
  <c r="Q720" i="1"/>
  <c r="R719" i="1"/>
  <c r="Q719" i="1"/>
  <c r="R718" i="1"/>
  <c r="Q718" i="1"/>
  <c r="R717" i="1"/>
  <c r="Q717" i="1"/>
  <c r="R716" i="1"/>
  <c r="Q716" i="1"/>
  <c r="R715" i="1"/>
  <c r="Q715" i="1"/>
  <c r="R714" i="1"/>
  <c r="Q714" i="1"/>
  <c r="R713" i="1"/>
  <c r="Q713" i="1"/>
  <c r="R712" i="1"/>
  <c r="Q712" i="1"/>
  <c r="R711" i="1"/>
  <c r="Q711" i="1"/>
  <c r="R710" i="1"/>
  <c r="Q710" i="1"/>
  <c r="R709" i="1"/>
  <c r="Q709" i="1"/>
  <c r="R708" i="1"/>
  <c r="Q708" i="1"/>
  <c r="R707" i="1"/>
  <c r="Q707" i="1"/>
  <c r="R706" i="1"/>
  <c r="Q706" i="1"/>
  <c r="R705" i="1"/>
  <c r="Q705" i="1"/>
  <c r="R704" i="1"/>
  <c r="Q704" i="1"/>
  <c r="R703" i="1"/>
  <c r="Q703" i="1"/>
  <c r="R702" i="1"/>
  <c r="Q702" i="1"/>
  <c r="R701" i="1"/>
  <c r="Q701" i="1"/>
  <c r="R700" i="1"/>
  <c r="Q700" i="1"/>
  <c r="R699" i="1"/>
  <c r="Q699" i="1"/>
  <c r="R698" i="1"/>
  <c r="Q698" i="1"/>
  <c r="R697" i="1"/>
  <c r="Q697" i="1"/>
  <c r="R696" i="1"/>
  <c r="Q696" i="1"/>
  <c r="R695" i="1"/>
  <c r="Q695" i="1"/>
  <c r="R694" i="1"/>
  <c r="Q694" i="1"/>
  <c r="R693" i="1"/>
  <c r="Q693" i="1"/>
  <c r="R692" i="1"/>
  <c r="Q692" i="1"/>
  <c r="R691" i="1"/>
  <c r="Q691" i="1"/>
  <c r="R690" i="1"/>
  <c r="Q690" i="1"/>
  <c r="R689" i="1"/>
  <c r="Q689" i="1"/>
  <c r="R688" i="1"/>
  <c r="Q688" i="1"/>
  <c r="R687" i="1"/>
  <c r="Q687" i="1"/>
  <c r="R686" i="1"/>
  <c r="Q686" i="1"/>
  <c r="R685" i="1"/>
  <c r="Q685" i="1"/>
  <c r="R684" i="1"/>
  <c r="Q684" i="1"/>
  <c r="R683" i="1"/>
  <c r="Q683" i="1"/>
  <c r="R682" i="1"/>
  <c r="Q682" i="1"/>
  <c r="R681" i="1"/>
  <c r="Q681" i="1"/>
  <c r="R680" i="1"/>
  <c r="Q680" i="1"/>
  <c r="R679" i="1"/>
  <c r="Q679" i="1"/>
  <c r="R678" i="1"/>
  <c r="Q678" i="1"/>
  <c r="R677" i="1"/>
  <c r="Q677" i="1"/>
  <c r="R676" i="1"/>
  <c r="Q676" i="1"/>
  <c r="R675" i="1"/>
  <c r="Q675" i="1"/>
  <c r="R674" i="1"/>
  <c r="Q674" i="1"/>
  <c r="R673" i="1"/>
  <c r="Q673" i="1"/>
  <c r="R672" i="1"/>
  <c r="Q672" i="1"/>
  <c r="R671" i="1"/>
  <c r="Q671" i="1"/>
  <c r="R670" i="1"/>
  <c r="Q670" i="1"/>
  <c r="R669" i="1"/>
  <c r="Q669" i="1"/>
  <c r="R668" i="1"/>
  <c r="Q668" i="1"/>
  <c r="R667" i="1"/>
  <c r="Q667" i="1"/>
  <c r="R666" i="1"/>
  <c r="Q666" i="1"/>
  <c r="R665" i="1"/>
  <c r="Q665" i="1"/>
  <c r="R664" i="1"/>
  <c r="Q664" i="1"/>
  <c r="R663" i="1"/>
  <c r="Q663" i="1"/>
  <c r="R662" i="1"/>
  <c r="Q662" i="1"/>
  <c r="R661" i="1"/>
  <c r="Q661" i="1"/>
  <c r="R660" i="1"/>
  <c r="Q660" i="1"/>
  <c r="R659" i="1"/>
  <c r="Q659" i="1"/>
  <c r="R658" i="1"/>
  <c r="Q658" i="1"/>
  <c r="R657" i="1"/>
  <c r="Q657" i="1"/>
  <c r="R656" i="1"/>
  <c r="Q656" i="1"/>
  <c r="R655" i="1"/>
  <c r="Q655" i="1"/>
  <c r="R654" i="1"/>
  <c r="Q654" i="1"/>
  <c r="R653" i="1"/>
  <c r="Q653" i="1"/>
  <c r="R652" i="1"/>
  <c r="Q652" i="1"/>
  <c r="R651" i="1"/>
  <c r="Q651" i="1"/>
  <c r="R650" i="1"/>
  <c r="Q650" i="1"/>
  <c r="R649" i="1"/>
  <c r="Q649" i="1"/>
  <c r="R648" i="1"/>
  <c r="Q648" i="1"/>
  <c r="R647" i="1"/>
  <c r="Q647" i="1"/>
  <c r="R646" i="1"/>
  <c r="Q646" i="1"/>
  <c r="R645" i="1"/>
  <c r="Q645" i="1"/>
  <c r="R644" i="1"/>
  <c r="Q644" i="1"/>
  <c r="R643" i="1"/>
  <c r="Q643" i="1"/>
  <c r="R642" i="1"/>
  <c r="Q642" i="1"/>
  <c r="R641" i="1"/>
  <c r="Q641" i="1"/>
  <c r="R640" i="1"/>
  <c r="Q640" i="1"/>
  <c r="R639" i="1"/>
  <c r="Q639" i="1"/>
  <c r="R638" i="1"/>
  <c r="Q638" i="1"/>
  <c r="R637" i="1"/>
  <c r="Q637" i="1"/>
  <c r="R636" i="1"/>
  <c r="Q636" i="1"/>
  <c r="R635" i="1"/>
  <c r="Q635" i="1"/>
  <c r="R634" i="1"/>
  <c r="Q634" i="1"/>
  <c r="R633" i="1"/>
  <c r="Q633" i="1"/>
  <c r="R632" i="1"/>
  <c r="Q632" i="1"/>
  <c r="R631" i="1"/>
  <c r="Q631" i="1"/>
  <c r="R630" i="1"/>
  <c r="Q630" i="1"/>
  <c r="R629" i="1"/>
  <c r="Q629" i="1"/>
  <c r="R628" i="1"/>
  <c r="Q628" i="1"/>
  <c r="R627" i="1"/>
  <c r="Q627" i="1"/>
  <c r="R626" i="1"/>
  <c r="Q626" i="1"/>
  <c r="R625" i="1"/>
  <c r="Q625" i="1"/>
  <c r="R624" i="1"/>
  <c r="Q624" i="1"/>
  <c r="R623" i="1"/>
  <c r="Q623" i="1"/>
  <c r="R622" i="1"/>
  <c r="Q622" i="1"/>
  <c r="R621" i="1"/>
  <c r="Q621" i="1"/>
  <c r="R620" i="1"/>
  <c r="Q620" i="1"/>
  <c r="R619" i="1"/>
  <c r="Q619" i="1"/>
  <c r="R618" i="1"/>
  <c r="Q618" i="1"/>
  <c r="R617" i="1"/>
  <c r="Q617" i="1"/>
  <c r="R616" i="1"/>
  <c r="Q616" i="1"/>
  <c r="R615" i="1"/>
  <c r="Q615" i="1"/>
  <c r="R614" i="1"/>
  <c r="Q614" i="1"/>
  <c r="R613" i="1"/>
  <c r="Q613" i="1"/>
  <c r="R612" i="1"/>
  <c r="Q612" i="1"/>
  <c r="R611" i="1"/>
  <c r="Q611" i="1"/>
  <c r="R610" i="1"/>
  <c r="Q610" i="1"/>
  <c r="R609" i="1"/>
  <c r="Q609" i="1"/>
  <c r="R608" i="1"/>
  <c r="Q608" i="1"/>
  <c r="R607" i="1"/>
  <c r="Q607" i="1"/>
  <c r="R606" i="1"/>
  <c r="Q606" i="1"/>
  <c r="R605" i="1"/>
  <c r="Q605" i="1"/>
  <c r="R604" i="1"/>
  <c r="Q604" i="1"/>
  <c r="R603" i="1"/>
  <c r="Q603" i="1"/>
  <c r="R602" i="1"/>
  <c r="Q602" i="1"/>
  <c r="R601" i="1"/>
  <c r="Q601" i="1"/>
  <c r="R600" i="1"/>
  <c r="Q600" i="1"/>
  <c r="R599" i="1"/>
  <c r="Q599" i="1"/>
  <c r="R598" i="1"/>
  <c r="Q598" i="1"/>
  <c r="R597" i="1"/>
  <c r="Q597" i="1"/>
  <c r="R596" i="1"/>
  <c r="Q596" i="1"/>
  <c r="R595" i="1"/>
  <c r="Q595" i="1"/>
  <c r="R594" i="1"/>
  <c r="Q594" i="1"/>
  <c r="R593" i="1"/>
  <c r="Q593" i="1"/>
  <c r="R592" i="1"/>
  <c r="Q592" i="1"/>
  <c r="R591" i="1"/>
  <c r="Q591" i="1"/>
  <c r="R590" i="1"/>
  <c r="Q590" i="1"/>
  <c r="R589" i="1"/>
  <c r="Q589" i="1"/>
  <c r="R588" i="1"/>
  <c r="Q588" i="1"/>
  <c r="R587" i="1"/>
  <c r="Q587" i="1"/>
  <c r="R586" i="1"/>
  <c r="Q586" i="1"/>
  <c r="R585" i="1"/>
  <c r="Q585" i="1"/>
  <c r="R584" i="1"/>
  <c r="Q584" i="1"/>
  <c r="R583" i="1"/>
  <c r="Q583" i="1"/>
  <c r="R582" i="1"/>
  <c r="Q582" i="1"/>
  <c r="R581" i="1"/>
  <c r="Q581" i="1"/>
  <c r="R580" i="1"/>
  <c r="Q580" i="1"/>
  <c r="R579" i="1"/>
  <c r="Q579" i="1"/>
  <c r="R578" i="1"/>
  <c r="Q578" i="1"/>
  <c r="R577" i="1"/>
  <c r="Q577" i="1"/>
  <c r="R576" i="1"/>
  <c r="Q576" i="1"/>
  <c r="R575" i="1"/>
  <c r="Q575" i="1"/>
  <c r="R574" i="1"/>
  <c r="Q574" i="1"/>
  <c r="R573" i="1"/>
  <c r="Q573" i="1"/>
  <c r="R572" i="1"/>
  <c r="Q572" i="1"/>
  <c r="R571" i="1"/>
  <c r="Q571" i="1"/>
  <c r="R570" i="1"/>
  <c r="Q570" i="1"/>
  <c r="R569" i="1"/>
  <c r="Q569" i="1"/>
  <c r="R568" i="1"/>
  <c r="Q568" i="1"/>
  <c r="R567" i="1"/>
  <c r="Q567" i="1"/>
  <c r="R566" i="1"/>
  <c r="Q566" i="1"/>
  <c r="R565" i="1"/>
  <c r="Q565" i="1"/>
  <c r="R564" i="1"/>
  <c r="Q564" i="1"/>
  <c r="R563" i="1"/>
  <c r="Q563" i="1"/>
  <c r="R562" i="1"/>
  <c r="Q562" i="1"/>
  <c r="R561" i="1"/>
  <c r="Q561" i="1"/>
  <c r="R560" i="1"/>
  <c r="Q560" i="1"/>
  <c r="R559" i="1"/>
  <c r="Q559" i="1"/>
  <c r="R558" i="1"/>
  <c r="Q558" i="1"/>
  <c r="R557" i="1"/>
  <c r="Q557" i="1"/>
  <c r="R556" i="1"/>
  <c r="Q556" i="1"/>
  <c r="R555" i="1"/>
  <c r="Q555" i="1"/>
  <c r="R554" i="1"/>
  <c r="Q554" i="1"/>
  <c r="R553" i="1"/>
  <c r="Q553" i="1"/>
  <c r="R552" i="1"/>
  <c r="Q552" i="1"/>
  <c r="R551" i="1"/>
  <c r="Q551" i="1"/>
  <c r="R550" i="1"/>
  <c r="Q550" i="1"/>
  <c r="R549" i="1"/>
  <c r="Q549" i="1"/>
  <c r="R548" i="1"/>
  <c r="Q548" i="1"/>
  <c r="R547" i="1"/>
  <c r="Q547" i="1"/>
  <c r="R546" i="1"/>
  <c r="Q546" i="1"/>
  <c r="R545" i="1"/>
  <c r="Q545" i="1"/>
  <c r="R544" i="1"/>
  <c r="Q544" i="1"/>
  <c r="R543" i="1"/>
  <c r="Q543" i="1"/>
  <c r="R542" i="1"/>
  <c r="Q542" i="1"/>
  <c r="R541" i="1"/>
  <c r="Q541" i="1"/>
  <c r="R540" i="1"/>
  <c r="Q540" i="1"/>
  <c r="R539" i="1"/>
  <c r="Q539" i="1"/>
  <c r="R538" i="1"/>
  <c r="Q538" i="1"/>
  <c r="R537" i="1"/>
  <c r="Q537" i="1"/>
  <c r="R536" i="1"/>
  <c r="Q536" i="1"/>
  <c r="R535" i="1"/>
  <c r="Q535" i="1"/>
  <c r="R534" i="1"/>
  <c r="Q534" i="1"/>
  <c r="R533" i="1"/>
  <c r="Q533" i="1"/>
  <c r="R532" i="1"/>
  <c r="Q532" i="1"/>
  <c r="R531" i="1"/>
  <c r="Q531" i="1"/>
  <c r="R530" i="1"/>
  <c r="Q530" i="1"/>
  <c r="R529" i="1"/>
  <c r="Q529" i="1"/>
  <c r="R528" i="1"/>
  <c r="Q528" i="1"/>
  <c r="R527" i="1"/>
  <c r="Q527" i="1"/>
  <c r="R526" i="1"/>
  <c r="Q526" i="1"/>
  <c r="R525" i="1"/>
  <c r="Q525" i="1"/>
  <c r="R524" i="1"/>
  <c r="Q524" i="1"/>
  <c r="R523" i="1"/>
  <c r="Q523" i="1"/>
  <c r="R522" i="1"/>
  <c r="Q522" i="1"/>
  <c r="R521" i="1"/>
  <c r="Q521" i="1"/>
  <c r="R520" i="1"/>
  <c r="Q520" i="1"/>
  <c r="R519" i="1"/>
  <c r="Q519" i="1"/>
  <c r="R518" i="1"/>
  <c r="Q518" i="1"/>
  <c r="R517" i="1"/>
  <c r="Q517" i="1"/>
  <c r="R516" i="1"/>
  <c r="Q516" i="1"/>
  <c r="R515" i="1"/>
  <c r="Q515" i="1"/>
  <c r="R514" i="1"/>
  <c r="Q514" i="1"/>
  <c r="R513" i="1"/>
  <c r="Q513" i="1"/>
  <c r="R512" i="1"/>
  <c r="Q512" i="1"/>
  <c r="R511" i="1"/>
  <c r="Q511" i="1"/>
  <c r="R510" i="1"/>
  <c r="Q510" i="1"/>
  <c r="R509" i="1"/>
  <c r="Q509" i="1"/>
  <c r="R508" i="1"/>
  <c r="Q508" i="1"/>
  <c r="R507" i="1"/>
  <c r="Q507" i="1"/>
  <c r="R506" i="1"/>
  <c r="Q506" i="1"/>
  <c r="R505" i="1"/>
  <c r="Q505" i="1"/>
  <c r="R504" i="1"/>
  <c r="Q504" i="1"/>
  <c r="R503" i="1"/>
  <c r="Q503" i="1"/>
  <c r="R502" i="1"/>
  <c r="Q502" i="1"/>
  <c r="R501" i="1"/>
  <c r="Q501" i="1"/>
  <c r="R500" i="1"/>
  <c r="Q500" i="1"/>
  <c r="R499" i="1"/>
  <c r="Q499" i="1"/>
  <c r="R498" i="1"/>
  <c r="Q498" i="1"/>
  <c r="R497" i="1"/>
  <c r="Q497" i="1"/>
  <c r="R496" i="1"/>
  <c r="Q496" i="1"/>
  <c r="R495" i="1"/>
  <c r="Q495" i="1"/>
  <c r="R494" i="1"/>
  <c r="Q494" i="1"/>
  <c r="R493" i="1"/>
  <c r="Q493" i="1"/>
  <c r="R492" i="1"/>
  <c r="Q492" i="1"/>
  <c r="R491" i="1"/>
  <c r="Q491" i="1"/>
  <c r="R490" i="1"/>
  <c r="Q490" i="1"/>
  <c r="R489" i="1"/>
  <c r="Q489" i="1"/>
  <c r="R488" i="1"/>
  <c r="Q488" i="1"/>
  <c r="R487" i="1"/>
  <c r="Q487" i="1"/>
  <c r="R486" i="1"/>
  <c r="Q486" i="1"/>
  <c r="R485" i="1"/>
  <c r="Q485" i="1"/>
  <c r="R484" i="1"/>
  <c r="Q484" i="1"/>
  <c r="R483" i="1"/>
  <c r="Q483" i="1"/>
  <c r="R482" i="1"/>
  <c r="Q482" i="1"/>
  <c r="R481" i="1"/>
  <c r="Q481" i="1"/>
  <c r="R480" i="1"/>
  <c r="Q480" i="1"/>
  <c r="R479" i="1"/>
  <c r="Q479" i="1"/>
  <c r="R478" i="1"/>
  <c r="Q478" i="1"/>
  <c r="R477" i="1"/>
  <c r="Q477" i="1"/>
  <c r="R476" i="1"/>
  <c r="Q476" i="1"/>
  <c r="R475" i="1"/>
  <c r="Q475" i="1"/>
  <c r="R474" i="1"/>
  <c r="Q474" i="1"/>
  <c r="R473" i="1"/>
  <c r="Q473" i="1"/>
  <c r="R472" i="1"/>
  <c r="Q472" i="1"/>
  <c r="R471" i="1"/>
  <c r="Q471" i="1"/>
  <c r="R470" i="1"/>
  <c r="Q470" i="1"/>
  <c r="R469" i="1"/>
  <c r="Q469" i="1"/>
  <c r="R468" i="1"/>
  <c r="Q468" i="1"/>
  <c r="R467" i="1"/>
  <c r="Q467" i="1"/>
  <c r="R466" i="1"/>
  <c r="Q466" i="1"/>
  <c r="R465" i="1"/>
  <c r="Q465" i="1"/>
  <c r="R464" i="1"/>
  <c r="Q464" i="1"/>
  <c r="R463" i="1"/>
  <c r="Q463" i="1"/>
  <c r="R462" i="1"/>
  <c r="Q462" i="1"/>
  <c r="R461" i="1"/>
  <c r="Q461" i="1"/>
  <c r="R460" i="1"/>
  <c r="Q460" i="1"/>
  <c r="R459" i="1"/>
  <c r="Q459" i="1"/>
  <c r="R458" i="1"/>
  <c r="Q458" i="1"/>
  <c r="R457" i="1"/>
  <c r="Q457" i="1"/>
  <c r="R456" i="1"/>
  <c r="Q456" i="1"/>
  <c r="R455" i="1"/>
  <c r="Q455" i="1"/>
  <c r="R454" i="1"/>
  <c r="Q454" i="1"/>
  <c r="R453" i="1"/>
  <c r="Q453" i="1"/>
  <c r="R452" i="1"/>
  <c r="Q452" i="1"/>
  <c r="R451" i="1"/>
  <c r="Q451" i="1"/>
  <c r="R450" i="1"/>
  <c r="Q450" i="1"/>
  <c r="R449" i="1"/>
  <c r="Q449" i="1"/>
  <c r="R448" i="1"/>
  <c r="Q448" i="1"/>
  <c r="R447" i="1"/>
  <c r="Q447" i="1"/>
  <c r="R446" i="1"/>
  <c r="Q446" i="1"/>
  <c r="R445" i="1"/>
  <c r="Q445" i="1"/>
  <c r="R444" i="1"/>
  <c r="Q444" i="1"/>
  <c r="R443" i="1"/>
  <c r="Q443" i="1"/>
  <c r="R442" i="1"/>
  <c r="Q442" i="1"/>
  <c r="R441" i="1"/>
  <c r="Q441" i="1"/>
  <c r="R440" i="1"/>
  <c r="Q440" i="1"/>
  <c r="R439" i="1"/>
  <c r="Q439" i="1"/>
  <c r="R438" i="1"/>
  <c r="Q438" i="1"/>
  <c r="R437" i="1"/>
  <c r="Q437" i="1"/>
  <c r="R436" i="1"/>
  <c r="Q436" i="1"/>
  <c r="R435" i="1"/>
  <c r="Q435" i="1"/>
  <c r="R434" i="1"/>
  <c r="Q434" i="1"/>
  <c r="R433" i="1"/>
  <c r="Q433" i="1"/>
  <c r="R432" i="1"/>
  <c r="Q432" i="1"/>
  <c r="R431" i="1"/>
  <c r="Q431" i="1"/>
  <c r="R430" i="1"/>
  <c r="Q430" i="1"/>
  <c r="R429" i="1"/>
  <c r="Q429" i="1"/>
  <c r="R428" i="1"/>
  <c r="Q428" i="1"/>
  <c r="R427" i="1"/>
  <c r="Q427" i="1"/>
  <c r="R426" i="1"/>
  <c r="Q426" i="1"/>
  <c r="R425" i="1"/>
  <c r="Q425" i="1"/>
  <c r="R424" i="1"/>
  <c r="Q424" i="1"/>
  <c r="R423" i="1"/>
  <c r="Q423" i="1"/>
  <c r="R422" i="1"/>
  <c r="Q422" i="1"/>
  <c r="R421" i="1"/>
  <c r="Q421" i="1"/>
  <c r="R420" i="1"/>
  <c r="Q420" i="1"/>
  <c r="R419" i="1"/>
  <c r="Q419" i="1"/>
  <c r="R418" i="1"/>
  <c r="Q418" i="1"/>
  <c r="R417" i="1"/>
  <c r="Q417" i="1"/>
  <c r="R416" i="1"/>
  <c r="Q416" i="1"/>
  <c r="R415" i="1"/>
  <c r="Q415" i="1"/>
  <c r="R414" i="1"/>
  <c r="Q414" i="1"/>
  <c r="R413" i="1"/>
  <c r="Q413" i="1"/>
  <c r="R412" i="1"/>
  <c r="Q412" i="1"/>
  <c r="R411" i="1"/>
  <c r="Q411" i="1"/>
  <c r="R410" i="1"/>
  <c r="Q410" i="1"/>
  <c r="R409" i="1"/>
  <c r="Q409" i="1"/>
  <c r="R408" i="1"/>
  <c r="Q408" i="1"/>
  <c r="R407" i="1"/>
  <c r="Q407" i="1"/>
  <c r="R406" i="1"/>
  <c r="Q406" i="1"/>
  <c r="R405" i="1"/>
  <c r="Q405" i="1"/>
  <c r="R404" i="1"/>
  <c r="Q404" i="1"/>
  <c r="R403" i="1"/>
  <c r="Q403" i="1"/>
  <c r="R402" i="1"/>
  <c r="Q402" i="1"/>
  <c r="R401" i="1"/>
  <c r="Q401" i="1"/>
  <c r="R400" i="1"/>
  <c r="Q400" i="1"/>
  <c r="R399" i="1"/>
  <c r="Q399" i="1"/>
  <c r="R398" i="1"/>
  <c r="Q398" i="1"/>
  <c r="R397" i="1"/>
  <c r="Q397" i="1"/>
  <c r="R396" i="1"/>
  <c r="Q396" i="1"/>
  <c r="R395" i="1"/>
  <c r="Q395" i="1"/>
  <c r="R394" i="1"/>
  <c r="Q394" i="1"/>
  <c r="R393" i="1"/>
  <c r="Q393" i="1"/>
  <c r="R392" i="1"/>
  <c r="Q392" i="1"/>
  <c r="R391" i="1"/>
  <c r="Q391" i="1"/>
  <c r="R390" i="1"/>
  <c r="Q390" i="1"/>
  <c r="R389" i="1"/>
  <c r="Q389" i="1"/>
  <c r="R388" i="1"/>
  <c r="Q388" i="1"/>
  <c r="R387" i="1"/>
  <c r="Q387" i="1"/>
  <c r="R386" i="1"/>
  <c r="Q386" i="1"/>
  <c r="R385" i="1"/>
  <c r="Q385" i="1"/>
  <c r="R384" i="1"/>
  <c r="Q384" i="1"/>
  <c r="R383" i="1"/>
  <c r="Q383" i="1"/>
  <c r="R382" i="1"/>
  <c r="Q382" i="1"/>
  <c r="R381" i="1"/>
  <c r="Q381" i="1"/>
  <c r="R380" i="1"/>
  <c r="Q380" i="1"/>
  <c r="R379" i="1"/>
  <c r="Q379" i="1"/>
  <c r="R378" i="1"/>
  <c r="Q378" i="1"/>
  <c r="R377" i="1"/>
  <c r="Q377" i="1"/>
  <c r="R376" i="1"/>
  <c r="Q376" i="1"/>
  <c r="R375" i="1"/>
  <c r="Q375" i="1"/>
  <c r="R374" i="1"/>
  <c r="Q374" i="1"/>
  <c r="R373" i="1"/>
  <c r="Q373" i="1"/>
  <c r="R372" i="1"/>
  <c r="Q372" i="1"/>
  <c r="R371" i="1"/>
  <c r="Q371" i="1"/>
  <c r="R370" i="1"/>
  <c r="Q370" i="1"/>
  <c r="R369" i="1"/>
  <c r="Q369" i="1"/>
  <c r="R368" i="1"/>
  <c r="Q368" i="1"/>
  <c r="R367" i="1"/>
  <c r="Q367" i="1"/>
  <c r="R366" i="1"/>
  <c r="Q366" i="1"/>
  <c r="R365" i="1"/>
  <c r="Q365" i="1"/>
  <c r="R364" i="1"/>
  <c r="Q364" i="1"/>
  <c r="R363" i="1"/>
  <c r="Q363" i="1"/>
  <c r="R362" i="1"/>
  <c r="Q362" i="1"/>
  <c r="R361" i="1"/>
  <c r="Q361" i="1"/>
  <c r="R360" i="1"/>
  <c r="Q360" i="1"/>
  <c r="R359" i="1"/>
  <c r="Q359" i="1"/>
  <c r="R358" i="1"/>
  <c r="Q358" i="1"/>
  <c r="R357" i="1"/>
  <c r="Q357" i="1"/>
  <c r="R356" i="1"/>
  <c r="Q356" i="1"/>
  <c r="R355" i="1"/>
  <c r="Q355" i="1"/>
  <c r="R354" i="1"/>
  <c r="Q354" i="1"/>
  <c r="R353" i="1"/>
  <c r="Q353" i="1"/>
  <c r="R352" i="1"/>
  <c r="Q352" i="1"/>
  <c r="R351" i="1"/>
  <c r="Q351" i="1"/>
  <c r="R350" i="1"/>
  <c r="Q350" i="1"/>
  <c r="R349" i="1"/>
  <c r="Q349" i="1"/>
  <c r="R348" i="1"/>
  <c r="Q348" i="1"/>
  <c r="R347" i="1"/>
  <c r="Q347" i="1"/>
  <c r="R346" i="1"/>
  <c r="Q346" i="1"/>
  <c r="R345" i="1"/>
  <c r="Q345" i="1"/>
  <c r="R344" i="1"/>
  <c r="Q344" i="1"/>
  <c r="R343" i="1"/>
  <c r="Q343" i="1"/>
  <c r="R342" i="1"/>
  <c r="Q342" i="1"/>
  <c r="R341" i="1"/>
  <c r="Q341" i="1"/>
  <c r="R340" i="1"/>
  <c r="Q340" i="1"/>
  <c r="R339" i="1"/>
  <c r="Q339" i="1"/>
  <c r="R338" i="1"/>
  <c r="Q338" i="1"/>
  <c r="R337" i="1"/>
  <c r="Q337" i="1"/>
  <c r="R336" i="1"/>
  <c r="Q336" i="1"/>
  <c r="R335" i="1"/>
  <c r="Q335" i="1"/>
  <c r="R334" i="1"/>
  <c r="Q334" i="1"/>
  <c r="R333" i="1"/>
  <c r="Q333" i="1"/>
  <c r="R332" i="1"/>
  <c r="Q332" i="1"/>
  <c r="R331" i="1"/>
  <c r="Q331" i="1"/>
  <c r="R330" i="1"/>
  <c r="Q330" i="1"/>
  <c r="R329" i="1"/>
  <c r="Q329" i="1"/>
  <c r="R328" i="1"/>
  <c r="Q328" i="1"/>
  <c r="R327" i="1"/>
  <c r="Q327" i="1"/>
  <c r="R326" i="1"/>
  <c r="Q326" i="1"/>
  <c r="R325" i="1"/>
  <c r="Q325" i="1"/>
  <c r="R324" i="1"/>
  <c r="Q324" i="1"/>
  <c r="R323" i="1"/>
  <c r="Q323" i="1"/>
  <c r="R322" i="1"/>
  <c r="Q322" i="1"/>
  <c r="R321" i="1"/>
  <c r="Q321" i="1"/>
  <c r="R320" i="1"/>
  <c r="Q320" i="1"/>
  <c r="R319" i="1"/>
  <c r="Q319" i="1"/>
  <c r="R318" i="1"/>
  <c r="Q318" i="1"/>
  <c r="R317" i="1"/>
  <c r="Q317" i="1"/>
  <c r="R316" i="1"/>
  <c r="Q316" i="1"/>
  <c r="R315" i="1"/>
  <c r="Q315" i="1"/>
  <c r="R314" i="1"/>
  <c r="Q314" i="1"/>
  <c r="R313" i="1"/>
  <c r="Q313" i="1"/>
  <c r="R312" i="1"/>
  <c r="Q312" i="1"/>
  <c r="R311" i="1"/>
  <c r="Q311" i="1"/>
  <c r="R310" i="1"/>
  <c r="Q310" i="1"/>
  <c r="R309" i="1"/>
  <c r="Q309" i="1"/>
  <c r="R308" i="1"/>
  <c r="Q308" i="1"/>
  <c r="R307" i="1"/>
  <c r="Q307" i="1"/>
  <c r="R306" i="1"/>
  <c r="Q306" i="1"/>
  <c r="R305" i="1"/>
  <c r="Q305" i="1"/>
  <c r="R304" i="1"/>
  <c r="Q304" i="1"/>
  <c r="R303" i="1"/>
  <c r="Q303" i="1"/>
  <c r="R302" i="1"/>
  <c r="Q302" i="1"/>
  <c r="R301" i="1"/>
  <c r="Q301" i="1"/>
  <c r="R300" i="1"/>
  <c r="Q300" i="1"/>
  <c r="R299" i="1"/>
  <c r="Q299" i="1"/>
  <c r="R298" i="1"/>
  <c r="Q298" i="1"/>
  <c r="R297" i="1"/>
  <c r="Q297" i="1"/>
  <c r="R296" i="1"/>
  <c r="Q296" i="1"/>
  <c r="R295" i="1"/>
  <c r="Q295" i="1"/>
  <c r="R294" i="1"/>
  <c r="Q294" i="1"/>
  <c r="R293" i="1"/>
  <c r="Q293" i="1"/>
  <c r="R292" i="1"/>
  <c r="Q292" i="1"/>
  <c r="R291" i="1"/>
  <c r="Q291" i="1"/>
  <c r="R290" i="1"/>
  <c r="Q290" i="1"/>
  <c r="R289" i="1"/>
  <c r="Q289" i="1"/>
  <c r="R288" i="1"/>
  <c r="Q288" i="1"/>
  <c r="R287" i="1"/>
  <c r="Q287" i="1"/>
  <c r="R286" i="1"/>
  <c r="Q286" i="1"/>
  <c r="R285" i="1"/>
  <c r="Q285" i="1"/>
  <c r="R284" i="1"/>
  <c r="Q284" i="1"/>
  <c r="R283" i="1"/>
  <c r="Q283" i="1"/>
  <c r="R282" i="1"/>
  <c r="Q282" i="1"/>
  <c r="R281" i="1"/>
  <c r="Q281" i="1"/>
  <c r="R280" i="1"/>
  <c r="Q280" i="1"/>
  <c r="R279" i="1"/>
  <c r="Q279" i="1"/>
  <c r="R278" i="1"/>
  <c r="Q278" i="1"/>
  <c r="R277" i="1"/>
  <c r="Q277" i="1"/>
  <c r="R276" i="1"/>
  <c r="Q276" i="1"/>
  <c r="R275" i="1"/>
  <c r="Q275" i="1"/>
  <c r="R274" i="1"/>
  <c r="Q274" i="1"/>
  <c r="R273" i="1"/>
  <c r="Q273" i="1"/>
  <c r="R272" i="1"/>
  <c r="Q272" i="1"/>
  <c r="R271" i="1"/>
  <c r="Q271" i="1"/>
  <c r="R270" i="1"/>
  <c r="Q270" i="1"/>
  <c r="R269" i="1"/>
  <c r="Q269" i="1"/>
  <c r="R268" i="1"/>
  <c r="Q268" i="1"/>
  <c r="R267" i="1"/>
  <c r="Q267" i="1"/>
  <c r="R266" i="1"/>
  <c r="Q266" i="1"/>
  <c r="R265" i="1"/>
  <c r="Q265" i="1"/>
  <c r="R264" i="1"/>
  <c r="Q264" i="1"/>
  <c r="R263" i="1"/>
  <c r="Q263" i="1"/>
  <c r="R262" i="1"/>
  <c r="Q262" i="1"/>
  <c r="R261" i="1"/>
  <c r="Q261" i="1"/>
  <c r="R260" i="1"/>
  <c r="Q260" i="1"/>
  <c r="R259" i="1"/>
  <c r="Q259" i="1"/>
  <c r="R258" i="1"/>
  <c r="Q258" i="1"/>
  <c r="R257" i="1"/>
  <c r="Q257" i="1"/>
  <c r="R256" i="1"/>
  <c r="Q256" i="1"/>
  <c r="R255" i="1"/>
  <c r="Q255" i="1"/>
  <c r="R254" i="1"/>
  <c r="Q254" i="1"/>
  <c r="R253" i="1"/>
  <c r="Q253" i="1"/>
  <c r="R252" i="1"/>
  <c r="Q252" i="1"/>
  <c r="R251" i="1"/>
  <c r="Q251" i="1"/>
  <c r="R250" i="1"/>
  <c r="Q250" i="1"/>
  <c r="R249" i="1"/>
  <c r="Q249" i="1"/>
  <c r="R248" i="1"/>
  <c r="Q248" i="1"/>
  <c r="R247" i="1"/>
  <c r="Q247" i="1"/>
  <c r="R246" i="1"/>
  <c r="Q246" i="1"/>
  <c r="R245" i="1"/>
  <c r="Q245" i="1"/>
  <c r="R244" i="1"/>
  <c r="Q244" i="1"/>
  <c r="R243" i="1"/>
  <c r="Q243" i="1"/>
  <c r="R242" i="1"/>
  <c r="Q242" i="1"/>
  <c r="R241" i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5" i="1"/>
  <c r="R6" i="1"/>
  <c r="R7" i="1"/>
  <c r="R8" i="1"/>
  <c r="R9" i="1"/>
  <c r="R10" i="1"/>
  <c r="R11" i="1"/>
  <c r="R12" i="1"/>
  <c r="R13" i="1"/>
  <c r="R14" i="1"/>
  <c r="R15" i="1"/>
  <c r="R16" i="1"/>
  <c r="R4" i="1"/>
  <c r="Q5" i="1"/>
  <c r="Q6" i="1"/>
  <c r="Q7" i="1"/>
  <c r="Q8" i="1"/>
  <c r="Q9" i="1"/>
  <c r="Q10" i="1"/>
  <c r="Q11" i="1"/>
  <c r="Q12" i="1"/>
  <c r="Q13" i="1"/>
  <c r="Q14" i="1"/>
  <c r="Q15" i="1"/>
  <c r="Q16" i="1"/>
  <c r="Q4" i="1"/>
  <c r="AB968" i="1" l="1"/>
  <c r="AB960" i="1"/>
  <c r="AB920" i="1"/>
  <c r="AB912" i="1"/>
  <c r="AB872" i="1"/>
  <c r="AB864" i="1"/>
  <c r="AB848" i="1"/>
  <c r="AB824" i="1"/>
  <c r="AB816" i="1"/>
  <c r="AB776" i="1"/>
  <c r="AB760" i="1"/>
  <c r="AB736" i="1"/>
  <c r="AB728" i="1"/>
  <c r="AB712" i="1"/>
  <c r="AB672" i="1"/>
  <c r="AB640" i="1"/>
  <c r="AB608" i="1"/>
  <c r="AB592" i="1"/>
  <c r="AB584" i="1"/>
  <c r="AB560" i="1"/>
  <c r="AB544" i="1"/>
  <c r="AB528" i="1"/>
  <c r="AB520" i="1"/>
  <c r="AB512" i="1"/>
  <c r="AB488" i="1"/>
  <c r="AB472" i="1"/>
  <c r="AB464" i="1"/>
  <c r="AB456" i="1"/>
  <c r="AB416" i="1"/>
  <c r="AB360" i="1"/>
  <c r="AB352" i="1"/>
  <c r="AB344" i="1"/>
  <c r="AB304" i="1"/>
  <c r="AB280" i="1"/>
  <c r="AB256" i="1"/>
  <c r="AB240" i="1"/>
  <c r="AB224" i="1"/>
  <c r="AB216" i="1"/>
  <c r="AB168" i="1"/>
  <c r="AB120" i="1"/>
  <c r="AB88" i="1"/>
  <c r="AB72" i="1"/>
  <c r="AB40" i="1"/>
  <c r="AB32" i="1"/>
  <c r="AB8" i="1"/>
  <c r="AB1301" i="1"/>
  <c r="AB1293" i="1"/>
  <c r="AB1229" i="1"/>
  <c r="AB1221" i="1"/>
  <c r="AB1213" i="1"/>
  <c r="AB1205" i="1"/>
  <c r="AB1197" i="1"/>
  <c r="AB1189" i="1"/>
  <c r="AB1173" i="1"/>
  <c r="AB1157" i="1"/>
  <c r="AB1133" i="1"/>
  <c r="AB1125" i="1"/>
  <c r="AB1101" i="1"/>
  <c r="AB1093" i="1"/>
  <c r="AB1085" i="1"/>
  <c r="AB1069" i="1"/>
  <c r="AB1061" i="1"/>
  <c r="AB973" i="1"/>
  <c r="AB957" i="1"/>
  <c r="AB933" i="1"/>
  <c r="AB925" i="1"/>
  <c r="AB877" i="1"/>
  <c r="AB869" i="1"/>
  <c r="AB845" i="1"/>
  <c r="AB813" i="1"/>
  <c r="AB805" i="1"/>
  <c r="AB789" i="1"/>
  <c r="AB773" i="1"/>
  <c r="AB741" i="1"/>
  <c r="AB725" i="1"/>
  <c r="AB709" i="1"/>
  <c r="AB685" i="1"/>
  <c r="AB669" i="1"/>
  <c r="AB653" i="1"/>
  <c r="AB645" i="1"/>
  <c r="AB621" i="1"/>
  <c r="AB605" i="1"/>
  <c r="AB597" i="1"/>
  <c r="AB557" i="1"/>
  <c r="AB533" i="1"/>
  <c r="AB517" i="1"/>
  <c r="AB477" i="1"/>
  <c r="AB469" i="1"/>
  <c r="AB453" i="1"/>
  <c r="AB429" i="1"/>
  <c r="AB413" i="1"/>
  <c r="AB397" i="1"/>
  <c r="AB325" i="1"/>
  <c r="AB309" i="1"/>
  <c r="AB245" i="1"/>
  <c r="AB237" i="1"/>
  <c r="AB213" i="1"/>
  <c r="AB205" i="1"/>
  <c r="AB197" i="1"/>
  <c r="AB165" i="1"/>
  <c r="AB117" i="1"/>
  <c r="AB109" i="1"/>
  <c r="AB69" i="1"/>
  <c r="AB1420" i="1"/>
  <c r="AB1412" i="1"/>
  <c r="AB1348" i="1"/>
  <c r="AB1332" i="1"/>
  <c r="AB1308" i="1"/>
  <c r="AB1292" i="1"/>
  <c r="AB1276" i="1"/>
  <c r="AB1260" i="1"/>
  <c r="AB1252" i="1"/>
  <c r="AB1236" i="1"/>
  <c r="AB1228" i="1"/>
  <c r="AB1220" i="1"/>
  <c r="AB1196" i="1"/>
  <c r="AB1172" i="1"/>
  <c r="AB1156" i="1"/>
  <c r="AB1148" i="1"/>
  <c r="AB1140" i="1"/>
  <c r="AB1124" i="1"/>
  <c r="AB1092" i="1"/>
  <c r="AB1084" i="1"/>
  <c r="AB1068" i="1"/>
  <c r="AB1044" i="1"/>
  <c r="AB1036" i="1"/>
  <c r="AB1012" i="1"/>
  <c r="AB988" i="1"/>
  <c r="AB980" i="1"/>
  <c r="AB916" i="1"/>
  <c r="AB892" i="1"/>
  <c r="AB876" i="1"/>
  <c r="AB868" i="1"/>
  <c r="AB860" i="1"/>
  <c r="AB828" i="1"/>
  <c r="AB820" i="1"/>
  <c r="AB812" i="1"/>
  <c r="AB772" i="1"/>
  <c r="AB756" i="1"/>
  <c r="AB748" i="1"/>
  <c r="AB716" i="1"/>
  <c r="AB668" i="1"/>
  <c r="AB612" i="1"/>
  <c r="AB564" i="1"/>
  <c r="AB532" i="1"/>
  <c r="AB524" i="1"/>
  <c r="AB476" i="1"/>
  <c r="AB468" i="1"/>
  <c r="AB412" i="1"/>
  <c r="AB404" i="1"/>
  <c r="AB372" i="1"/>
  <c r="AB364" i="1"/>
  <c r="AB340" i="1"/>
  <c r="AB324" i="1"/>
  <c r="AB308" i="1"/>
  <c r="AB260" i="1"/>
  <c r="AB220" i="1"/>
  <c r="AB196" i="1"/>
  <c r="AB180" i="1"/>
  <c r="AB156" i="1"/>
  <c r="AB108" i="1"/>
  <c r="AB84" i="1"/>
  <c r="AB76" i="1"/>
  <c r="AB52" i="1"/>
  <c r="AB44" i="1"/>
  <c r="AB36" i="1"/>
  <c r="AB1647" i="1"/>
  <c r="AB1639" i="1"/>
  <c r="AB1631" i="1"/>
  <c r="AB1607" i="1"/>
  <c r="AB1583" i="1"/>
  <c r="AB1567" i="1"/>
  <c r="AB1535" i="1"/>
  <c r="AB1503" i="1"/>
  <c r="AB1487" i="1"/>
  <c r="AB1463" i="1"/>
  <c r="AB1407" i="1"/>
  <c r="AB1391" i="1"/>
  <c r="AB1351" i="1"/>
  <c r="AB1335" i="1"/>
  <c r="AC1319" i="1"/>
  <c r="AB1311" i="1"/>
  <c r="AB1303" i="1"/>
  <c r="AB1271" i="1"/>
  <c r="AB1263" i="1"/>
  <c r="AB1255" i="1"/>
  <c r="AB1239" i="1"/>
  <c r="AB1223" i="1"/>
  <c r="AB1215" i="1"/>
  <c r="AB1207" i="1"/>
  <c r="AB1191" i="1"/>
  <c r="AB1167" i="1"/>
  <c r="AB1143" i="1"/>
  <c r="AB1127" i="1"/>
  <c r="AB1047" i="1"/>
  <c r="AB1007" i="1"/>
  <c r="AB975" i="1"/>
  <c r="AB967" i="1"/>
  <c r="AB919" i="1"/>
  <c r="AB911" i="1"/>
  <c r="AB903" i="1"/>
  <c r="AB895" i="1"/>
  <c r="AB871" i="1"/>
  <c r="AB807" i="1"/>
  <c r="AB799" i="1"/>
  <c r="AB751" i="1"/>
  <c r="AB743" i="1"/>
  <c r="AB735" i="1"/>
  <c r="AB727" i="1"/>
  <c r="AB695" i="1"/>
  <c r="AB687" i="1"/>
  <c r="AB655" i="1"/>
  <c r="AB615" i="1"/>
  <c r="AB591" i="1"/>
  <c r="AB567" i="1"/>
  <c r="AB559" i="1"/>
  <c r="AB519" i="1"/>
  <c r="AB487" i="1"/>
  <c r="AB471" i="1"/>
  <c r="AB463" i="1"/>
  <c r="AB431" i="1"/>
  <c r="AB407" i="1"/>
  <c r="AB399" i="1"/>
  <c r="AB359" i="1"/>
  <c r="AB343" i="1"/>
  <c r="AB327" i="1"/>
  <c r="AB223" i="1"/>
  <c r="AB199" i="1"/>
  <c r="AB175" i="1"/>
  <c r="AB111" i="1"/>
  <c r="AB103" i="1"/>
  <c r="AB95" i="1"/>
  <c r="AB87" i="1"/>
  <c r="AB47" i="1"/>
  <c r="AB39" i="1"/>
  <c r="AB7" i="1"/>
  <c r="AB1642" i="1"/>
  <c r="AB1634" i="1"/>
  <c r="AB1626" i="1"/>
  <c r="AB1618" i="1"/>
  <c r="AB1602" i="1"/>
  <c r="AB1554" i="1"/>
  <c r="AB1546" i="1"/>
  <c r="AB1538" i="1"/>
  <c r="AB1522" i="1"/>
  <c r="AB1506" i="1"/>
  <c r="AB1490" i="1"/>
  <c r="AB1466" i="1"/>
  <c r="AB1434" i="1"/>
  <c r="AB1402" i="1"/>
  <c r="AB1394" i="1"/>
  <c r="AB1386" i="1"/>
  <c r="AB1362" i="1"/>
  <c r="AB1354" i="1"/>
  <c r="AB1330" i="1"/>
  <c r="AB1314" i="1"/>
  <c r="AB1290" i="1"/>
  <c r="AB1266" i="1"/>
  <c r="AB1258" i="1"/>
  <c r="AB1210" i="1"/>
  <c r="AB1202" i="1"/>
  <c r="AB1178" i="1"/>
  <c r="AB1170" i="1"/>
  <c r="AB1130" i="1"/>
  <c r="AB1122" i="1"/>
  <c r="AB1090" i="1"/>
  <c r="AB1082" i="1"/>
  <c r="AB1066" i="1"/>
  <c r="AB1042" i="1"/>
  <c r="AB994" i="1"/>
  <c r="AB978" i="1"/>
  <c r="AB970" i="1"/>
  <c r="AB930" i="1"/>
  <c r="AB922" i="1"/>
  <c r="AB898" i="1"/>
  <c r="AB882" i="1"/>
  <c r="AB874" i="1"/>
  <c r="AB866" i="1"/>
  <c r="AB826" i="1"/>
  <c r="AB818" i="1"/>
  <c r="AB810" i="1"/>
  <c r="AB762" i="1"/>
  <c r="AB746" i="1"/>
  <c r="AB738" i="1"/>
  <c r="AB714" i="1"/>
  <c r="AB698" i="1"/>
  <c r="AB674" i="1"/>
  <c r="AB650" i="1"/>
  <c r="AB642" i="1"/>
  <c r="AB618" i="1"/>
  <c r="AB610" i="1"/>
  <c r="AB602" i="1"/>
  <c r="AB586" i="1"/>
  <c r="AB554" i="1"/>
  <c r="AB546" i="1"/>
  <c r="AB530" i="1"/>
  <c r="AB490" i="1"/>
  <c r="AB474" i="1"/>
  <c r="AB450" i="1"/>
  <c r="AB418" i="1"/>
  <c r="AB378" i="1"/>
  <c r="AB354" i="1"/>
  <c r="AB338" i="1"/>
  <c r="AB322" i="1"/>
  <c r="AB298" i="1"/>
  <c r="AB282" i="1"/>
  <c r="AB258" i="1"/>
  <c r="AB242" i="1"/>
  <c r="AB226" i="1"/>
  <c r="AB218" i="1"/>
  <c r="AB178" i="1"/>
  <c r="AB170" i="1"/>
  <c r="AB138" i="1"/>
  <c r="AB90" i="1"/>
  <c r="AB74" i="1"/>
  <c r="AB66" i="1"/>
  <c r="AB50" i="1"/>
  <c r="AB42" i="1"/>
  <c r="AB34" i="1"/>
  <c r="AB26" i="1"/>
  <c r="AB10" i="1"/>
  <c r="AB1649" i="1"/>
  <c r="AB1641" i="1"/>
  <c r="AB1633" i="1"/>
  <c r="AB1625" i="1"/>
  <c r="AB1585" i="1"/>
  <c r="AB1553" i="1"/>
  <c r="AB1545" i="1"/>
  <c r="AB1521" i="1"/>
  <c r="AB1505" i="1"/>
  <c r="AB1497" i="1"/>
  <c r="AB1489" i="1"/>
  <c r="AB1457" i="1"/>
  <c r="AB1449" i="1"/>
  <c r="AB1441" i="1"/>
  <c r="AB1409" i="1"/>
  <c r="AB1393" i="1"/>
  <c r="AB1385" i="1"/>
  <c r="AB1369" i="1"/>
  <c r="AB1345" i="1"/>
  <c r="AB1337" i="1"/>
  <c r="AB1329" i="1"/>
  <c r="AB1297" i="1"/>
  <c r="AB1289" i="1"/>
  <c r="AB1273" i="1"/>
  <c r="AB1225" i="1"/>
  <c r="AB1209" i="1"/>
  <c r="AB1201" i="1"/>
  <c r="AB1193" i="1"/>
  <c r="AB1177" i="1"/>
  <c r="AB1169" i="1"/>
  <c r="AB1161" i="1"/>
  <c r="AB1153" i="1"/>
  <c r="AB1129" i="1"/>
  <c r="AB1105" i="1"/>
  <c r="AB1081" i="1"/>
  <c r="AB1073" i="1"/>
  <c r="AB1049" i="1"/>
  <c r="AB1017" i="1"/>
  <c r="AB1001" i="1"/>
  <c r="AB977" i="1"/>
  <c r="AB969" i="1"/>
  <c r="AB937" i="1"/>
  <c r="AB921" i="1"/>
  <c r="AB913" i="1"/>
  <c r="AB905" i="1"/>
  <c r="AB881" i="1"/>
  <c r="AB849" i="1"/>
  <c r="AB825" i="1"/>
  <c r="AB817" i="1"/>
  <c r="AB809" i="1"/>
  <c r="AB801" i="1"/>
  <c r="AB793" i="1"/>
  <c r="AB785" i="1"/>
  <c r="AB777" i="1"/>
  <c r="AB761" i="1"/>
  <c r="AB753" i="1"/>
  <c r="AB745" i="1"/>
  <c r="AB737" i="1"/>
  <c r="AB729" i="1"/>
  <c r="AB665" i="1"/>
  <c r="AB657" i="1"/>
  <c r="AB649" i="1"/>
  <c r="AB641" i="1"/>
  <c r="AB617" i="1"/>
  <c r="AB609" i="1"/>
  <c r="AB569" i="1"/>
  <c r="AB513" i="1"/>
  <c r="AB489" i="1"/>
  <c r="AB481" i="1"/>
  <c r="AB473" i="1"/>
  <c r="AB465" i="1"/>
  <c r="AB457" i="1"/>
  <c r="AB425" i="1"/>
  <c r="AB417" i="1"/>
  <c r="AB377" i="1"/>
  <c r="AB361" i="1"/>
  <c r="AB305" i="1"/>
  <c r="AB297" i="1"/>
  <c r="AB257" i="1"/>
  <c r="AB249" i="1"/>
  <c r="AB241" i="1"/>
  <c r="AB201" i="1"/>
  <c r="AB177" i="1"/>
  <c r="AB137" i="1"/>
  <c r="AB121" i="1"/>
  <c r="AB113" i="1"/>
  <c r="AB89" i="1"/>
  <c r="AB73" i="1"/>
  <c r="AB49" i="1"/>
  <c r="AB41" i="1"/>
  <c r="AB25" i="1"/>
  <c r="AB9" i="1"/>
  <c r="AC739" i="1"/>
  <c r="AC603" i="1"/>
  <c r="AG1019" i="1"/>
  <c r="AB1619" i="1"/>
  <c r="AC1611" i="1"/>
  <c r="AB1603" i="1"/>
  <c r="AB1595" i="1"/>
  <c r="AB1587" i="1"/>
  <c r="AC1646" i="1"/>
  <c r="AC1624" i="1"/>
  <c r="AC1608" i="1"/>
  <c r="AC1584" i="1"/>
  <c r="AC1375" i="1"/>
  <c r="AC1447" i="1"/>
  <c r="AC1439" i="1"/>
  <c r="AC1311" i="1"/>
  <c r="AC1287" i="1"/>
  <c r="AC1247" i="1"/>
  <c r="AC1223" i="1"/>
  <c r="AC1151" i="1"/>
  <c r="AC1119" i="1"/>
  <c r="AC1071" i="1"/>
  <c r="AC1055" i="1"/>
  <c r="AC1638" i="1"/>
  <c r="AC1630" i="1"/>
  <c r="AC1614" i="1"/>
  <c r="AC1606" i="1"/>
  <c r="AC1574" i="1"/>
  <c r="AC1566" i="1"/>
  <c r="AC1550" i="1"/>
  <c r="AC1542" i="1"/>
  <c r="AC1518" i="1"/>
  <c r="AC1510" i="1"/>
  <c r="AC1486" i="1"/>
  <c r="AC1478" i="1"/>
  <c r="AC1462" i="1"/>
  <c r="AC1454" i="1"/>
  <c r="AC1446" i="1"/>
  <c r="AC1438" i="1"/>
  <c r="AC1422" i="1"/>
  <c r="AC1406" i="1"/>
  <c r="AC1398" i="1"/>
  <c r="AC1382" i="1"/>
  <c r="AC1374" i="1"/>
  <c r="AC1334" i="1"/>
  <c r="AC1318" i="1"/>
  <c r="AC1310" i="1"/>
  <c r="AC1302" i="1"/>
  <c r="AC1286" i="1"/>
  <c r="AC1278" i="1"/>
  <c r="AC1270" i="1"/>
  <c r="AC1262" i="1"/>
  <c r="AC1254" i="1"/>
  <c r="AC1222" i="1"/>
  <c r="AC1214" i="1"/>
  <c r="AC1198" i="1"/>
  <c r="AC1190" i="1"/>
  <c r="AC1110" i="1"/>
  <c r="AC1102" i="1"/>
  <c r="AC1094" i="1"/>
  <c r="AC1086" i="1"/>
  <c r="AC1062" i="1"/>
  <c r="AC1054" i="1"/>
  <c r="AC1046" i="1"/>
  <c r="AC1038" i="1"/>
  <c r="AC1030" i="1"/>
  <c r="AC1022" i="1"/>
  <c r="AC1014" i="1"/>
  <c r="AC1006" i="1"/>
  <c r="AC998" i="1"/>
  <c r="AC990" i="1"/>
  <c r="AC942" i="1"/>
  <c r="AC934" i="1"/>
  <c r="AC926" i="1"/>
  <c r="AC918" i="1"/>
  <c r="AC910" i="1"/>
  <c r="AC902" i="1"/>
  <c r="AC894" i="1"/>
  <c r="AC886" i="1"/>
  <c r="AC870" i="1"/>
  <c r="AC862" i="1"/>
  <c r="AC854" i="1"/>
  <c r="AC318" i="1"/>
  <c r="AC302" i="1"/>
  <c r="AC294" i="1"/>
  <c r="AC270" i="1"/>
  <c r="AC262" i="1"/>
  <c r="AC254" i="1"/>
  <c r="AC238" i="1"/>
  <c r="AC230" i="1"/>
  <c r="AC214" i="1"/>
  <c r="AC206" i="1"/>
  <c r="AC198" i="1"/>
  <c r="AC182" i="1"/>
  <c r="AC174" i="1"/>
  <c r="AC158" i="1"/>
  <c r="AC150" i="1"/>
  <c r="AC142" i="1"/>
  <c r="AC134" i="1"/>
  <c r="AC118" i="1"/>
  <c r="AC110" i="1"/>
  <c r="AC6" i="1"/>
  <c r="AC827" i="1"/>
  <c r="AC1541" i="1"/>
  <c r="AC1533" i="1"/>
  <c r="AC1517" i="1"/>
  <c r="AC1509" i="1"/>
  <c r="AC1189" i="1"/>
  <c r="AC189" i="1"/>
  <c r="AC125" i="1"/>
  <c r="AC1340" i="1"/>
  <c r="AC1332" i="1"/>
  <c r="AC1308" i="1"/>
  <c r="AC1276" i="1"/>
  <c r="AC1212" i="1"/>
  <c r="AC771" i="1"/>
  <c r="AC763" i="1"/>
  <c r="AC1162" i="1"/>
  <c r="AC850" i="1"/>
  <c r="AC794" i="1"/>
  <c r="AC1089" i="1"/>
  <c r="AB1299" i="1"/>
  <c r="AC1299" i="1"/>
  <c r="AB1291" i="1"/>
  <c r="AC1291" i="1"/>
  <c r="AB1267" i="1"/>
  <c r="AC1267" i="1"/>
  <c r="AB1131" i="1"/>
  <c r="AC1131" i="1"/>
  <c r="AB995" i="1"/>
  <c r="AC995" i="1"/>
  <c r="AC1647" i="1"/>
  <c r="AC1599" i="1"/>
  <c r="AC1583" i="1"/>
  <c r="AB1643" i="1"/>
  <c r="AC1643" i="1"/>
  <c r="AB1632" i="1"/>
  <c r="AC1632" i="1"/>
  <c r="AB1600" i="1"/>
  <c r="AC1600" i="1"/>
  <c r="AB1592" i="1"/>
  <c r="AC1592" i="1"/>
  <c r="AB1568" i="1"/>
  <c r="AC1568" i="1"/>
  <c r="AB1235" i="1"/>
  <c r="AB1591" i="1"/>
  <c r="AC1591" i="1"/>
  <c r="AB1551" i="1"/>
  <c r="AC1551" i="1"/>
  <c r="AB1519" i="1"/>
  <c r="AC1519" i="1"/>
  <c r="AC1532" i="1"/>
  <c r="AC1500" i="1"/>
  <c r="AC1468" i="1"/>
  <c r="AC1460" i="1"/>
  <c r="AC1436" i="1"/>
  <c r="AC1404" i="1"/>
  <c r="AC1396" i="1"/>
  <c r="AB1579" i="1"/>
  <c r="AC1579" i="1"/>
  <c r="AC1619" i="1"/>
  <c r="AC1603" i="1"/>
  <c r="AC1587" i="1"/>
  <c r="AC1563" i="1"/>
  <c r="AC1555" i="1"/>
  <c r="AC1483" i="1"/>
  <c r="AC1459" i="1"/>
  <c r="AC1427" i="1"/>
  <c r="AC1331" i="1"/>
  <c r="AC1227" i="1"/>
  <c r="AC1203" i="1"/>
  <c r="AB1635" i="1"/>
  <c r="AC1635" i="1"/>
  <c r="AB1491" i="1"/>
  <c r="AC1491" i="1"/>
  <c r="AC1649" i="1"/>
  <c r="AC1641" i="1"/>
  <c r="AG1633" i="1"/>
  <c r="AC1633" i="1"/>
  <c r="AC1625" i="1"/>
  <c r="AC1617" i="1"/>
  <c r="AG1609" i="1"/>
  <c r="AB1609" i="1" s="1"/>
  <c r="AH1609" i="1"/>
  <c r="AC1601" i="1"/>
  <c r="AH1593" i="1"/>
  <c r="AC1593" i="1"/>
  <c r="AC1585" i="1"/>
  <c r="AC1577" i="1"/>
  <c r="AG1569" i="1"/>
  <c r="AC1569" i="1"/>
  <c r="AC1553" i="1"/>
  <c r="AG1545" i="1"/>
  <c r="AC1545" i="1"/>
  <c r="AC1529" i="1"/>
  <c r="AC1521" i="1"/>
  <c r="AG1513" i="1"/>
  <c r="AC1513" i="1"/>
  <c r="AC1505" i="1"/>
  <c r="AC1497" i="1"/>
  <c r="AH1489" i="1"/>
  <c r="AC1489" i="1"/>
  <c r="AG1489" i="1"/>
  <c r="AC1481" i="1"/>
  <c r="AC1473" i="1"/>
  <c r="AC1465" i="1"/>
  <c r="AC1457" i="1"/>
  <c r="AH1449" i="1"/>
  <c r="AC1449" i="1"/>
  <c r="AC1441" i="1"/>
  <c r="AC1425" i="1"/>
  <c r="AC1417" i="1"/>
  <c r="AH1409" i="1"/>
  <c r="AC1409" i="1"/>
  <c r="AG1409" i="1"/>
  <c r="AH1401" i="1"/>
  <c r="AC1401" i="1"/>
  <c r="AC1393" i="1"/>
  <c r="AC1385" i="1"/>
  <c r="AC1377" i="1"/>
  <c r="AC1369" i="1"/>
  <c r="AC1361" i="1"/>
  <c r="AC1353" i="1"/>
  <c r="AC1345" i="1"/>
  <c r="AC1337" i="1"/>
  <c r="AC1329" i="1"/>
  <c r="AC1321" i="1"/>
  <c r="AH1313" i="1"/>
  <c r="AC1313" i="1"/>
  <c r="AH1305" i="1"/>
  <c r="AC1305" i="1"/>
  <c r="AH1297" i="1"/>
  <c r="AC1297" i="1"/>
  <c r="AC1289" i="1"/>
  <c r="AC1281" i="1"/>
  <c r="AC1273" i="1"/>
  <c r="AC1257" i="1"/>
  <c r="AH1249" i="1"/>
  <c r="AC1249" i="1"/>
  <c r="AH1241" i="1"/>
  <c r="AC1241" i="1"/>
  <c r="AH1233" i="1"/>
  <c r="AC1233" i="1"/>
  <c r="AC1225" i="1"/>
  <c r="AC1217" i="1"/>
  <c r="AC1209" i="1"/>
  <c r="AC1201" i="1"/>
  <c r="AC1193" i="1"/>
  <c r="AC1185" i="1"/>
  <c r="AC1177" i="1"/>
  <c r="AC1169" i="1"/>
  <c r="AC1161" i="1"/>
  <c r="AC1153" i="1"/>
  <c r="AC1145" i="1"/>
  <c r="AC1137" i="1"/>
  <c r="AC1129" i="1"/>
  <c r="AG1121" i="1"/>
  <c r="AH1121" i="1"/>
  <c r="AC1113" i="1"/>
  <c r="AC1105" i="1"/>
  <c r="AC1097" i="1"/>
  <c r="AH1081" i="1"/>
  <c r="AC1081" i="1"/>
  <c r="AH1073" i="1"/>
  <c r="AC1073" i="1"/>
  <c r="AC1204" i="1"/>
  <c r="AC1047" i="1"/>
  <c r="AC432" i="1"/>
  <c r="AH1576" i="1"/>
  <c r="AG1576" i="1"/>
  <c r="AH1552" i="1"/>
  <c r="AG1552" i="1"/>
  <c r="AC1544" i="1"/>
  <c r="AG1536" i="1"/>
  <c r="AC1536" i="1"/>
  <c r="AC1528" i="1"/>
  <c r="AC1520" i="1"/>
  <c r="AH1512" i="1"/>
  <c r="AC1512" i="1"/>
  <c r="AC1504" i="1"/>
  <c r="AG1496" i="1"/>
  <c r="AC1496" i="1"/>
  <c r="AH1488" i="1"/>
  <c r="AC1488" i="1"/>
  <c r="AG1488" i="1"/>
  <c r="AC1480" i="1"/>
  <c r="AG1472" i="1"/>
  <c r="AC1472" i="1"/>
  <c r="AH1472" i="1"/>
  <c r="AC1464" i="1"/>
  <c r="AC1456" i="1"/>
  <c r="AC1448" i="1"/>
  <c r="AH1440" i="1"/>
  <c r="AC1440" i="1"/>
  <c r="AC1432" i="1"/>
  <c r="AC1424" i="1"/>
  <c r="AC1416" i="1"/>
  <c r="AC1408" i="1"/>
  <c r="AH1400" i="1"/>
  <c r="AC1400" i="1"/>
  <c r="AH1392" i="1"/>
  <c r="AC1392" i="1"/>
  <c r="AH1384" i="1"/>
  <c r="AG1384" i="1"/>
  <c r="AB1384" i="1" s="1"/>
  <c r="AG1376" i="1"/>
  <c r="AC1376" i="1"/>
  <c r="AC1360" i="1"/>
  <c r="AC1352" i="1"/>
  <c r="AC1344" i="1"/>
  <c r="AC1336" i="1"/>
  <c r="AC1328" i="1"/>
  <c r="AC1320" i="1"/>
  <c r="AC1312" i="1"/>
  <c r="AC1304" i="1"/>
  <c r="AC1296" i="1"/>
  <c r="AH1288" i="1"/>
  <c r="AC1288" i="1"/>
  <c r="AH1280" i="1"/>
  <c r="AC1280" i="1"/>
  <c r="AC1272" i="1"/>
  <c r="AC1256" i="1"/>
  <c r="AC1248" i="1"/>
  <c r="AC1240" i="1"/>
  <c r="AC1232" i="1"/>
  <c r="AH1224" i="1"/>
  <c r="AC1224" i="1"/>
  <c r="AH1216" i="1"/>
  <c r="AC1216" i="1"/>
  <c r="AG1216" i="1"/>
  <c r="AC1208" i="1"/>
  <c r="AC1200" i="1"/>
  <c r="AC1192" i="1"/>
  <c r="AC1184" i="1"/>
  <c r="AC1160" i="1"/>
  <c r="AC1152" i="1"/>
  <c r="AC1144" i="1"/>
  <c r="AC1136" i="1"/>
  <c r="AC1128" i="1"/>
  <c r="AC1120" i="1"/>
  <c r="AC1112" i="1"/>
  <c r="AC1104" i="1"/>
  <c r="AG1096" i="1"/>
  <c r="AC1096" i="1"/>
  <c r="AC1088" i="1"/>
  <c r="AC1072" i="1"/>
  <c r="AC1064" i="1"/>
  <c r="AG1131" i="1"/>
  <c r="AC1640" i="1"/>
  <c r="AC1576" i="1"/>
  <c r="AC1372" i="1"/>
  <c r="AC1255" i="1"/>
  <c r="AC1121" i="1"/>
  <c r="AC1019" i="1"/>
  <c r="AC718" i="1"/>
  <c r="AC346" i="1"/>
  <c r="AC1535" i="1"/>
  <c r="AC1527" i="1"/>
  <c r="AC1511" i="1"/>
  <c r="AG1487" i="1"/>
  <c r="AC1487" i="1"/>
  <c r="AG1463" i="1"/>
  <c r="AC1463" i="1"/>
  <c r="AC1455" i="1"/>
  <c r="AH1431" i="1"/>
  <c r="AC1431" i="1"/>
  <c r="AH1423" i="1"/>
  <c r="AC1423" i="1"/>
  <c r="AC1407" i="1"/>
  <c r="AG1399" i="1"/>
  <c r="AC1399" i="1"/>
  <c r="AC1391" i="1"/>
  <c r="AG1367" i="1"/>
  <c r="AB1367" i="1" s="1"/>
  <c r="AC1359" i="1"/>
  <c r="AC1343" i="1"/>
  <c r="AC1335" i="1"/>
  <c r="AC1327" i="1"/>
  <c r="AG1303" i="1"/>
  <c r="AC1303" i="1"/>
  <c r="AC1279" i="1"/>
  <c r="AH1271" i="1"/>
  <c r="AC1271" i="1"/>
  <c r="AH1263" i="1"/>
  <c r="AC1263" i="1"/>
  <c r="AC1239" i="1"/>
  <c r="AC1215" i="1"/>
  <c r="AH1207" i="1"/>
  <c r="AC1207" i="1"/>
  <c r="AH1199" i="1"/>
  <c r="AC1199" i="1"/>
  <c r="AH1191" i="1"/>
  <c r="AC1191" i="1"/>
  <c r="AC1183" i="1"/>
  <c r="AC1175" i="1"/>
  <c r="AC1167" i="1"/>
  <c r="AC1159" i="1"/>
  <c r="AC1143" i="1"/>
  <c r="AC1135" i="1"/>
  <c r="AC1127" i="1"/>
  <c r="AC1095" i="1"/>
  <c r="AH1087" i="1"/>
  <c r="AC1087" i="1"/>
  <c r="AC1079" i="1"/>
  <c r="AC1063" i="1"/>
  <c r="AC1039" i="1"/>
  <c r="AC1031" i="1"/>
  <c r="AC1023" i="1"/>
  <c r="AC1015" i="1"/>
  <c r="AH1007" i="1"/>
  <c r="AC1007" i="1"/>
  <c r="AH999" i="1"/>
  <c r="AH991" i="1"/>
  <c r="AC991" i="1"/>
  <c r="AC983" i="1"/>
  <c r="AC975" i="1"/>
  <c r="AC967" i="1"/>
  <c r="AC943" i="1"/>
  <c r="AC935" i="1"/>
  <c r="AC919" i="1"/>
  <c r="AH911" i="1"/>
  <c r="AC911" i="1"/>
  <c r="AH903" i="1"/>
  <c r="AC903" i="1"/>
  <c r="AH895" i="1"/>
  <c r="AC895" i="1"/>
  <c r="AH887" i="1"/>
  <c r="AC887" i="1"/>
  <c r="AH879" i="1"/>
  <c r="AC879" i="1"/>
  <c r="AH871" i="1"/>
  <c r="AC871" i="1"/>
  <c r="AH863" i="1"/>
  <c r="AC863" i="1"/>
  <c r="AH855" i="1"/>
  <c r="AC855" i="1"/>
  <c r="AC847" i="1"/>
  <c r="AC839" i="1"/>
  <c r="AC831" i="1"/>
  <c r="AC823" i="1"/>
  <c r="AC815" i="1"/>
  <c r="AC807" i="1"/>
  <c r="AC799" i="1"/>
  <c r="AC791" i="1"/>
  <c r="AC783" i="1"/>
  <c r="AG775" i="1"/>
  <c r="AC775" i="1"/>
  <c r="AC767" i="1"/>
  <c r="AC759" i="1"/>
  <c r="AC751" i="1"/>
  <c r="AC743" i="1"/>
  <c r="AC735" i="1"/>
  <c r="AC727" i="1"/>
  <c r="AC719" i="1"/>
  <c r="AG711" i="1"/>
  <c r="AC711" i="1"/>
  <c r="AC703" i="1"/>
  <c r="AC695" i="1"/>
  <c r="AC687" i="1"/>
  <c r="AH655" i="1"/>
  <c r="AC655" i="1"/>
  <c r="AH647" i="1"/>
  <c r="AC647" i="1"/>
  <c r="AH639" i="1"/>
  <c r="AC639" i="1"/>
  <c r="AH631" i="1"/>
  <c r="AC631" i="1"/>
  <c r="AH623" i="1"/>
  <c r="AC623" i="1"/>
  <c r="AH615" i="1"/>
  <c r="AC615" i="1"/>
  <c r="AH607" i="1"/>
  <c r="AC607" i="1"/>
  <c r="AH599" i="1"/>
  <c r="AC599" i="1"/>
  <c r="AH591" i="1"/>
  <c r="AC591" i="1"/>
  <c r="AH583" i="1"/>
  <c r="AC583" i="1"/>
  <c r="AH575" i="1"/>
  <c r="AC575" i="1"/>
  <c r="AH567" i="1"/>
  <c r="AC567" i="1"/>
  <c r="AH559" i="1"/>
  <c r="AC559" i="1"/>
  <c r="AH551" i="1"/>
  <c r="AC551" i="1"/>
  <c r="AH543" i="1"/>
  <c r="AC543" i="1"/>
  <c r="AH535" i="1"/>
  <c r="AC535" i="1"/>
  <c r="AH527" i="1"/>
  <c r="AC527" i="1"/>
  <c r="AC519" i="1"/>
  <c r="AC511" i="1"/>
  <c r="AC503" i="1"/>
  <c r="AC495" i="1"/>
  <c r="AC487" i="1"/>
  <c r="AC479" i="1"/>
  <c r="AC471" i="1"/>
  <c r="AC463" i="1"/>
  <c r="AC447" i="1"/>
  <c r="AC439" i="1"/>
  <c r="AC431" i="1"/>
  <c r="AC423" i="1"/>
  <c r="AC415" i="1"/>
  <c r="AC407" i="1"/>
  <c r="AC399" i="1"/>
  <c r="AC391" i="1"/>
  <c r="AG383" i="1"/>
  <c r="AC383" i="1"/>
  <c r="AC375" i="1"/>
  <c r="AC367" i="1"/>
  <c r="AC359" i="1"/>
  <c r="AC351" i="1"/>
  <c r="AC343" i="1"/>
  <c r="AC335" i="1"/>
  <c r="AC327" i="1"/>
  <c r="AG319" i="1"/>
  <c r="AC319" i="1"/>
  <c r="AC311" i="1"/>
  <c r="AC303" i="1"/>
  <c r="AC295" i="1"/>
  <c r="AC287" i="1"/>
  <c r="AC279" i="1"/>
  <c r="AC271" i="1"/>
  <c r="AC263" i="1"/>
  <c r="AC255" i="1"/>
  <c r="AC247" i="1"/>
  <c r="AC239" i="1"/>
  <c r="AC231" i="1"/>
  <c r="AH223" i="1"/>
  <c r="AC223" i="1"/>
  <c r="AH215" i="1"/>
  <c r="AC215" i="1"/>
  <c r="AC207" i="1"/>
  <c r="AC199" i="1"/>
  <c r="AC191" i="1"/>
  <c r="AC183" i="1"/>
  <c r="AC175" i="1"/>
  <c r="AC167" i="1"/>
  <c r="AH159" i="1"/>
  <c r="AC159" i="1"/>
  <c r="AH151" i="1"/>
  <c r="AC151" i="1"/>
  <c r="AC143" i="1"/>
  <c r="AC135" i="1"/>
  <c r="AC127" i="1"/>
  <c r="AC119" i="1"/>
  <c r="AC111" i="1"/>
  <c r="AC103" i="1"/>
  <c r="AC95" i="1"/>
  <c r="AC87" i="1"/>
  <c r="AC79" i="1"/>
  <c r="AH71" i="1"/>
  <c r="AC71" i="1"/>
  <c r="AG63" i="1"/>
  <c r="AC63" i="1"/>
  <c r="AC55" i="1"/>
  <c r="AC47" i="1"/>
  <c r="AC39" i="1"/>
  <c r="AC31" i="1"/>
  <c r="AC23" i="1"/>
  <c r="AC15" i="1"/>
  <c r="AC7" i="1"/>
  <c r="AH1569" i="1"/>
  <c r="AC1639" i="1"/>
  <c r="AC1616" i="1"/>
  <c r="AC1595" i="1"/>
  <c r="AC1552" i="1"/>
  <c r="AC1525" i="1"/>
  <c r="AC1479" i="1"/>
  <c r="AC260" i="1"/>
  <c r="AH1622" i="1"/>
  <c r="AC1622" i="1"/>
  <c r="AH1598" i="1"/>
  <c r="AC1598" i="1"/>
  <c r="AH1558" i="1"/>
  <c r="AC1558" i="1"/>
  <c r="AH1534" i="1"/>
  <c r="AH1494" i="1"/>
  <c r="AH1470" i="1"/>
  <c r="AC1470" i="1"/>
  <c r="AG1414" i="1"/>
  <c r="AC1414" i="1"/>
  <c r="AG1390" i="1"/>
  <c r="AC1390" i="1"/>
  <c r="AH1358" i="1"/>
  <c r="AC1358" i="1"/>
  <c r="AH1350" i="1"/>
  <c r="AC1350" i="1"/>
  <c r="AH1342" i="1"/>
  <c r="AC1342" i="1"/>
  <c r="AG1342" i="1"/>
  <c r="AG1326" i="1"/>
  <c r="AC1326" i="1"/>
  <c r="AG1294" i="1"/>
  <c r="AC1294" i="1"/>
  <c r="AH1246" i="1"/>
  <c r="AC1246" i="1"/>
  <c r="AH1238" i="1"/>
  <c r="AC1238" i="1"/>
  <c r="AG1230" i="1"/>
  <c r="AC1230" i="1"/>
  <c r="AH1182" i="1"/>
  <c r="AC1182" i="1"/>
  <c r="AG1182" i="1"/>
  <c r="AH1166" i="1"/>
  <c r="AC1166" i="1"/>
  <c r="AH1158" i="1"/>
  <c r="AC1158" i="1"/>
  <c r="AH1150" i="1"/>
  <c r="AC1150" i="1"/>
  <c r="AG1150" i="1"/>
  <c r="AH1142" i="1"/>
  <c r="AC1142" i="1"/>
  <c r="AH1134" i="1"/>
  <c r="AC1134" i="1"/>
  <c r="AH1126" i="1"/>
  <c r="AC1126" i="1"/>
  <c r="AH1118" i="1"/>
  <c r="AC1118" i="1"/>
  <c r="AG1118" i="1"/>
  <c r="AG1078" i="1"/>
  <c r="AC1078" i="1"/>
  <c r="AH982" i="1"/>
  <c r="AC982" i="1"/>
  <c r="AH974" i="1"/>
  <c r="AC974" i="1"/>
  <c r="AH966" i="1"/>
  <c r="AC966" i="1"/>
  <c r="AG966" i="1"/>
  <c r="AH958" i="1"/>
  <c r="AC958" i="1"/>
  <c r="AH950" i="1"/>
  <c r="AC950" i="1"/>
  <c r="AH846" i="1"/>
  <c r="AG846" i="1"/>
  <c r="AC846" i="1"/>
  <c r="AH838" i="1"/>
  <c r="AC838" i="1"/>
  <c r="AH830" i="1"/>
  <c r="AC830" i="1"/>
  <c r="AH822" i="1"/>
  <c r="AG822" i="1"/>
  <c r="AB822" i="1" s="1"/>
  <c r="AH814" i="1"/>
  <c r="AC814" i="1"/>
  <c r="AH806" i="1"/>
  <c r="AC806" i="1"/>
  <c r="AH798" i="1"/>
  <c r="AC798" i="1"/>
  <c r="AH790" i="1"/>
  <c r="AC790" i="1"/>
  <c r="AG790" i="1"/>
  <c r="AH782" i="1"/>
  <c r="AC782" i="1"/>
  <c r="AH774" i="1"/>
  <c r="AC774" i="1"/>
  <c r="AH766" i="1"/>
  <c r="AC766" i="1"/>
  <c r="AG758" i="1"/>
  <c r="AC758" i="1"/>
  <c r="AH750" i="1"/>
  <c r="AC750" i="1"/>
  <c r="AH742" i="1"/>
  <c r="AC742" i="1"/>
  <c r="AG734" i="1"/>
  <c r="AC734" i="1"/>
  <c r="AH726" i="1"/>
  <c r="AH710" i="1"/>
  <c r="AC710" i="1"/>
  <c r="AG702" i="1"/>
  <c r="AC702" i="1"/>
  <c r="AH694" i="1"/>
  <c r="AC694" i="1"/>
  <c r="AH686" i="1"/>
  <c r="AH678" i="1"/>
  <c r="AH670" i="1"/>
  <c r="AC670" i="1"/>
  <c r="AH662" i="1"/>
  <c r="AC662" i="1"/>
  <c r="AH654" i="1"/>
  <c r="AC654" i="1"/>
  <c r="AH646" i="1"/>
  <c r="AC646" i="1"/>
  <c r="AH638" i="1"/>
  <c r="AC638" i="1"/>
  <c r="AG638" i="1"/>
  <c r="AH630" i="1"/>
  <c r="AC630" i="1"/>
  <c r="AH622" i="1"/>
  <c r="AC622" i="1"/>
  <c r="AG622" i="1"/>
  <c r="AH614" i="1"/>
  <c r="AC614" i="1"/>
  <c r="AH606" i="1"/>
  <c r="AC606" i="1"/>
  <c r="AG606" i="1"/>
  <c r="AH598" i="1"/>
  <c r="AC598" i="1"/>
  <c r="AH590" i="1"/>
  <c r="AC590" i="1"/>
  <c r="AG590" i="1"/>
  <c r="AH582" i="1"/>
  <c r="AC582" i="1"/>
  <c r="AH574" i="1"/>
  <c r="AC574" i="1"/>
  <c r="AG574" i="1"/>
  <c r="AH566" i="1"/>
  <c r="AC566" i="1"/>
  <c r="AH558" i="1"/>
  <c r="AC558" i="1"/>
  <c r="AG558" i="1"/>
  <c r="AH550" i="1"/>
  <c r="AC550" i="1"/>
  <c r="AH542" i="1"/>
  <c r="AC542" i="1"/>
  <c r="AG542" i="1"/>
  <c r="AH534" i="1"/>
  <c r="AC534" i="1"/>
  <c r="AH526" i="1"/>
  <c r="AG526" i="1"/>
  <c r="AB526" i="1" s="1"/>
  <c r="AH518" i="1"/>
  <c r="AC518" i="1"/>
  <c r="AH510" i="1"/>
  <c r="AC510" i="1"/>
  <c r="AH502" i="1"/>
  <c r="AC502" i="1"/>
  <c r="AG502" i="1"/>
  <c r="AH494" i="1"/>
  <c r="AC494" i="1"/>
  <c r="AG494" i="1"/>
  <c r="AH486" i="1"/>
  <c r="AC486" i="1"/>
  <c r="AH478" i="1"/>
  <c r="AG478" i="1"/>
  <c r="AB478" i="1" s="1"/>
  <c r="AH470" i="1"/>
  <c r="AC470" i="1"/>
  <c r="AG470" i="1"/>
  <c r="AH462" i="1"/>
  <c r="AC462" i="1"/>
  <c r="AG462" i="1"/>
  <c r="AH454" i="1"/>
  <c r="AC454" i="1"/>
  <c r="AH446" i="1"/>
  <c r="AC446" i="1"/>
  <c r="AH438" i="1"/>
  <c r="AC438" i="1"/>
  <c r="AG438" i="1"/>
  <c r="AH430" i="1"/>
  <c r="AC430" i="1"/>
  <c r="AG430" i="1"/>
  <c r="AH422" i="1"/>
  <c r="AH414" i="1"/>
  <c r="AC414" i="1"/>
  <c r="AG414" i="1"/>
  <c r="AH406" i="1"/>
  <c r="AC406" i="1"/>
  <c r="AG406" i="1"/>
  <c r="AH398" i="1"/>
  <c r="AC398" i="1"/>
  <c r="AG398" i="1"/>
  <c r="AH390" i="1"/>
  <c r="AC390" i="1"/>
  <c r="AC382" i="1"/>
  <c r="AH382" i="1"/>
  <c r="AH374" i="1"/>
  <c r="AC374" i="1"/>
  <c r="AG374" i="1"/>
  <c r="AH366" i="1"/>
  <c r="AC366" i="1"/>
  <c r="AH358" i="1"/>
  <c r="AC358" i="1"/>
  <c r="AH350" i="1"/>
  <c r="AC350" i="1"/>
  <c r="AH342" i="1"/>
  <c r="AC342" i="1"/>
  <c r="AH334" i="1"/>
  <c r="AC334" i="1"/>
  <c r="AH326" i="1"/>
  <c r="AG310" i="1"/>
  <c r="AC310" i="1"/>
  <c r="AG286" i="1"/>
  <c r="AC286" i="1"/>
  <c r="AG246" i="1"/>
  <c r="AC246" i="1"/>
  <c r="AH246" i="1"/>
  <c r="AG222" i="1"/>
  <c r="AC222" i="1"/>
  <c r="AG190" i="1"/>
  <c r="AC190" i="1"/>
  <c r="AH190" i="1"/>
  <c r="AG126" i="1"/>
  <c r="AC126" i="1"/>
  <c r="AH102" i="1"/>
  <c r="AC102" i="1"/>
  <c r="AH94" i="1"/>
  <c r="AC94" i="1"/>
  <c r="AG94" i="1"/>
  <c r="AH86" i="1"/>
  <c r="AC86" i="1"/>
  <c r="AG86" i="1"/>
  <c r="AH78" i="1"/>
  <c r="AC78" i="1"/>
  <c r="AH70" i="1"/>
  <c r="AC70" i="1"/>
  <c r="AH62" i="1"/>
  <c r="AC62" i="1"/>
  <c r="AH54" i="1"/>
  <c r="AC54" i="1"/>
  <c r="AH46" i="1"/>
  <c r="AC46" i="1"/>
  <c r="AH38" i="1"/>
  <c r="AC38" i="1"/>
  <c r="AH30" i="1"/>
  <c r="AC30" i="1"/>
  <c r="AH22" i="1"/>
  <c r="AC22" i="1"/>
  <c r="AH14" i="1"/>
  <c r="AG1350" i="1"/>
  <c r="AG630" i="1"/>
  <c r="AG422" i="1"/>
  <c r="AB422" i="1" s="1"/>
  <c r="AH1513" i="1"/>
  <c r="AC1415" i="1"/>
  <c r="AC1244" i="1"/>
  <c r="AC1178" i="1"/>
  <c r="AC656" i="1"/>
  <c r="AC1645" i="1"/>
  <c r="AC1637" i="1"/>
  <c r="AC1629" i="1"/>
  <c r="AC1621" i="1"/>
  <c r="AH1613" i="1"/>
  <c r="AC1613" i="1"/>
  <c r="AC1605" i="1"/>
  <c r="AC1597" i="1"/>
  <c r="AH1589" i="1"/>
  <c r="AC1589" i="1"/>
  <c r="AC1581" i="1"/>
  <c r="AC1573" i="1"/>
  <c r="AC1565" i="1"/>
  <c r="AC1557" i="1"/>
  <c r="AH1549" i="1"/>
  <c r="AC1549" i="1"/>
  <c r="AC1501" i="1"/>
  <c r="AH1485" i="1"/>
  <c r="AC1485" i="1"/>
  <c r="AC1477" i="1"/>
  <c r="AC1469" i="1"/>
  <c r="AH1461" i="1"/>
  <c r="AC1461" i="1"/>
  <c r="AC1445" i="1"/>
  <c r="AC1429" i="1"/>
  <c r="AC1421" i="1"/>
  <c r="AC1413" i="1"/>
  <c r="AH1397" i="1"/>
  <c r="AC1397" i="1"/>
  <c r="AH1389" i="1"/>
  <c r="AC1389" i="1"/>
  <c r="AC1373" i="1"/>
  <c r="AC1365" i="1"/>
  <c r="AC1357" i="1"/>
  <c r="AC1349" i="1"/>
  <c r="AG1341" i="1"/>
  <c r="AC1341" i="1"/>
  <c r="AH1333" i="1"/>
  <c r="AC1333" i="1"/>
  <c r="AH1325" i="1"/>
  <c r="AC1325" i="1"/>
  <c r="AG1317" i="1"/>
  <c r="AC1317" i="1"/>
  <c r="AC1309" i="1"/>
  <c r="AC1301" i="1"/>
  <c r="AC1293" i="1"/>
  <c r="AC1285" i="1"/>
  <c r="AG1277" i="1"/>
  <c r="AC1277" i="1"/>
  <c r="AC1261" i="1"/>
  <c r="AG1253" i="1"/>
  <c r="AC1253" i="1"/>
  <c r="AC1245" i="1"/>
  <c r="AH1229" i="1"/>
  <c r="AC1229" i="1"/>
  <c r="AG1221" i="1"/>
  <c r="AC1221" i="1"/>
  <c r="AH1213" i="1"/>
  <c r="AC1213" i="1"/>
  <c r="AC1205" i="1"/>
  <c r="AC1197" i="1"/>
  <c r="AC1181" i="1"/>
  <c r="AC1173" i="1"/>
  <c r="AG1157" i="1"/>
  <c r="AC1157" i="1"/>
  <c r="AC1133" i="1"/>
  <c r="AC1125" i="1"/>
  <c r="AH1109" i="1"/>
  <c r="AH1101" i="1"/>
  <c r="AC1101" i="1"/>
  <c r="AC1085" i="1"/>
  <c r="AC1077" i="1"/>
  <c r="AC1069" i="1"/>
  <c r="AC1061" i="1"/>
  <c r="AC1053" i="1"/>
  <c r="AC1045" i="1"/>
  <c r="AC1037" i="1"/>
  <c r="AC1029" i="1"/>
  <c r="AC1021" i="1"/>
  <c r="AC1005" i="1"/>
  <c r="AC989" i="1"/>
  <c r="AC973" i="1"/>
  <c r="AC957" i="1"/>
  <c r="AC949" i="1"/>
  <c r="AH941" i="1"/>
  <c r="AH933" i="1"/>
  <c r="AC933" i="1"/>
  <c r="AH925" i="1"/>
  <c r="AC925" i="1"/>
  <c r="AH917" i="1"/>
  <c r="AC917" i="1"/>
  <c r="AC885" i="1"/>
  <c r="AC877" i="1"/>
  <c r="AC869" i="1"/>
  <c r="AC861" i="1"/>
  <c r="AC853" i="1"/>
  <c r="AC845" i="1"/>
  <c r="AC837" i="1"/>
  <c r="AC829" i="1"/>
  <c r="AC813" i="1"/>
  <c r="AG1297" i="1"/>
  <c r="AG614" i="1"/>
  <c r="AG534" i="1"/>
  <c r="AH734" i="1"/>
  <c r="AH126" i="1"/>
  <c r="AC1546" i="1"/>
  <c r="AC1351" i="1"/>
  <c r="AC1174" i="1"/>
  <c r="AC1093" i="1"/>
  <c r="AC963" i="1"/>
  <c r="AC826" i="1"/>
  <c r="AC89" i="1"/>
  <c r="AH1644" i="1"/>
  <c r="AC1644" i="1"/>
  <c r="AG1644" i="1"/>
  <c r="AC1636" i="1"/>
  <c r="AC1628" i="1"/>
  <c r="AC1620" i="1"/>
  <c r="AC1612" i="1"/>
  <c r="AH1604" i="1"/>
  <c r="AC1604" i="1"/>
  <c r="AG1596" i="1"/>
  <c r="AC1596" i="1"/>
  <c r="AH1580" i="1"/>
  <c r="AC1580" i="1"/>
  <c r="AC1572" i="1"/>
  <c r="AC1564" i="1"/>
  <c r="AC1556" i="1"/>
  <c r="AC1548" i="1"/>
  <c r="AH1540" i="1"/>
  <c r="AC1540" i="1"/>
  <c r="AC1524" i="1"/>
  <c r="AH1516" i="1"/>
  <c r="AC1516" i="1"/>
  <c r="AC1492" i="1"/>
  <c r="AC1484" i="1"/>
  <c r="AH1476" i="1"/>
  <c r="AC1476" i="1"/>
  <c r="AH1452" i="1"/>
  <c r="AG1452" i="1"/>
  <c r="AC1452" i="1"/>
  <c r="AC1444" i="1"/>
  <c r="AC1428" i="1"/>
  <c r="AC1420" i="1"/>
  <c r="AC1412" i="1"/>
  <c r="AC1388" i="1"/>
  <c r="AH1380" i="1"/>
  <c r="AH1364" i="1"/>
  <c r="AC1364" i="1"/>
  <c r="AC1356" i="1"/>
  <c r="AC1348" i="1"/>
  <c r="AC1324" i="1"/>
  <c r="AH1316" i="1"/>
  <c r="AG1316" i="1"/>
  <c r="AC1316" i="1"/>
  <c r="AH1308" i="1"/>
  <c r="AG1308" i="1"/>
  <c r="AH1300" i="1"/>
  <c r="AC1300" i="1"/>
  <c r="AC1292" i="1"/>
  <c r="AC1284" i="1"/>
  <c r="AC1260" i="1"/>
  <c r="AC1252" i="1"/>
  <c r="AC1236" i="1"/>
  <c r="AC1228" i="1"/>
  <c r="AC1220" i="1"/>
  <c r="AH1196" i="1"/>
  <c r="AC1196" i="1"/>
  <c r="AG1196" i="1"/>
  <c r="AG1180" i="1"/>
  <c r="AC1180" i="1"/>
  <c r="AC1172" i="1"/>
  <c r="AC1156" i="1"/>
  <c r="AG1148" i="1"/>
  <c r="AC1148" i="1"/>
  <c r="AC1140" i="1"/>
  <c r="AC1132" i="1"/>
  <c r="AC1124" i="1"/>
  <c r="AC1116" i="1"/>
  <c r="AC1100" i="1"/>
  <c r="AC1092" i="1"/>
  <c r="AH1084" i="1"/>
  <c r="AC1084" i="1"/>
  <c r="AG1084" i="1"/>
  <c r="AH1076" i="1"/>
  <c r="AC1076" i="1"/>
  <c r="AG1076" i="1"/>
  <c r="AH1068" i="1"/>
  <c r="AC1068" i="1"/>
  <c r="AH1060" i="1"/>
  <c r="AC1060" i="1"/>
  <c r="AC1052" i="1"/>
  <c r="AC1044" i="1"/>
  <c r="AC1036" i="1"/>
  <c r="AC1028" i="1"/>
  <c r="AC1020" i="1"/>
  <c r="AC1012" i="1"/>
  <c r="AC1004" i="1"/>
  <c r="AC996" i="1"/>
  <c r="AC988" i="1"/>
  <c r="AC980" i="1"/>
  <c r="AC972" i="1"/>
  <c r="AC948" i="1"/>
  <c r="AC940" i="1"/>
  <c r="AC924" i="1"/>
  <c r="AC916" i="1"/>
  <c r="AH908" i="1"/>
  <c r="AC908" i="1"/>
  <c r="AH900" i="1"/>
  <c r="AC900" i="1"/>
  <c r="AH892" i="1"/>
  <c r="AC892" i="1"/>
  <c r="AC420" i="1"/>
  <c r="AC36" i="1"/>
  <c r="AC4" i="1"/>
  <c r="AG1249" i="1"/>
  <c r="AG602" i="1"/>
  <c r="AG518" i="1"/>
  <c r="AC1631" i="1"/>
  <c r="AC1567" i="1"/>
  <c r="AC1543" i="1"/>
  <c r="AC592" i="1"/>
  <c r="AB1646" i="1"/>
  <c r="AB1638" i="1"/>
  <c r="AB1630" i="1"/>
  <c r="AB1622" i="1"/>
  <c r="AB1606" i="1"/>
  <c r="AB1598" i="1"/>
  <c r="AB1518" i="1"/>
  <c r="AB1486" i="1"/>
  <c r="AB1454" i="1"/>
  <c r="AB1422" i="1"/>
  <c r="AB1414" i="1"/>
  <c r="AB1398" i="1"/>
  <c r="AB1382" i="1"/>
  <c r="AB1374" i="1"/>
  <c r="AB1350" i="1"/>
  <c r="AB1334" i="1"/>
  <c r="AB1310" i="1"/>
  <c r="AB1302" i="1"/>
  <c r="AB1294" i="1"/>
  <c r="AB1270" i="1"/>
  <c r="AB1262" i="1"/>
  <c r="AB1222" i="1"/>
  <c r="AB1214" i="1"/>
  <c r="AB1174" i="1"/>
  <c r="AB1166" i="1"/>
  <c r="AB1126" i="1"/>
  <c r="AB1110" i="1"/>
  <c r="AB1086" i="1"/>
  <c r="AB1038" i="1"/>
  <c r="AB1006" i="1"/>
  <c r="AB990" i="1"/>
  <c r="AB982" i="1"/>
  <c r="AB974" i="1"/>
  <c r="AB966" i="1"/>
  <c r="AB942" i="1"/>
  <c r="AB934" i="1"/>
  <c r="AB918" i="1"/>
  <c r="AB902" i="1"/>
  <c r="AB894" i="1"/>
  <c r="AB886" i="1"/>
  <c r="AB806" i="1"/>
  <c r="AB758" i="1"/>
  <c r="AB750" i="1"/>
  <c r="AB742" i="1"/>
  <c r="AB710" i="1"/>
  <c r="AB702" i="1"/>
  <c r="AB670" i="1"/>
  <c r="AB598" i="1"/>
  <c r="AB566" i="1"/>
  <c r="AB558" i="1"/>
  <c r="AB542" i="1"/>
  <c r="AB510" i="1"/>
  <c r="AB470" i="1"/>
  <c r="AB462" i="1"/>
  <c r="AB454" i="1"/>
  <c r="AB414" i="1"/>
  <c r="AB406" i="1"/>
  <c r="AB374" i="1"/>
  <c r="AB366" i="1"/>
  <c r="AB358" i="1"/>
  <c r="AB350" i="1"/>
  <c r="AB342" i="1"/>
  <c r="AB318" i="1"/>
  <c r="AB302" i="1"/>
  <c r="AB254" i="1"/>
  <c r="AB238" i="1"/>
  <c r="AB222" i="1"/>
  <c r="AB134" i="1"/>
  <c r="AB70" i="1"/>
  <c r="AB46" i="1"/>
  <c r="AB30" i="1"/>
  <c r="AB6" i="1"/>
  <c r="AC1547" i="1"/>
  <c r="AC1539" i="1"/>
  <c r="AH1531" i="1"/>
  <c r="AC1531" i="1"/>
  <c r="AC1523" i="1"/>
  <c r="AC1515" i="1"/>
  <c r="AH1507" i="1"/>
  <c r="AC1507" i="1"/>
  <c r="AC1499" i="1"/>
  <c r="AC1475" i="1"/>
  <c r="AG1467" i="1"/>
  <c r="AB1467" i="1" s="1"/>
  <c r="AC1451" i="1"/>
  <c r="AH1443" i="1"/>
  <c r="AC1443" i="1"/>
  <c r="AH1435" i="1"/>
  <c r="AC1435" i="1"/>
  <c r="AC1411" i="1"/>
  <c r="AG1403" i="1"/>
  <c r="AB1403" i="1" s="1"/>
  <c r="AC1387" i="1"/>
  <c r="AC1379" i="1"/>
  <c r="AC1371" i="1"/>
  <c r="AH1347" i="1"/>
  <c r="AC1347" i="1"/>
  <c r="AH1339" i="1"/>
  <c r="AC1339" i="1"/>
  <c r="AC1323" i="1"/>
  <c r="AC1315" i="1"/>
  <c r="AC1307" i="1"/>
  <c r="AH1283" i="1"/>
  <c r="AC1283" i="1"/>
  <c r="AG1283" i="1"/>
  <c r="AH1275" i="1"/>
  <c r="AG1275" i="1"/>
  <c r="AC1275" i="1"/>
  <c r="AC1259" i="1"/>
  <c r="AC1251" i="1"/>
  <c r="AC1243" i="1"/>
  <c r="AC1219" i="1"/>
  <c r="AG1211" i="1"/>
  <c r="AB1211" i="1" s="1"/>
  <c r="AC1195" i="1"/>
  <c r="AH1187" i="1"/>
  <c r="AC1187" i="1"/>
  <c r="AH1179" i="1"/>
  <c r="AC1179" i="1"/>
  <c r="AH1171" i="1"/>
  <c r="AC1171" i="1"/>
  <c r="AG1163" i="1"/>
  <c r="AB1163" i="1" s="1"/>
  <c r="AH1155" i="1"/>
  <c r="AC1155" i="1"/>
  <c r="AH1147" i="1"/>
  <c r="AC1147" i="1"/>
  <c r="AH1139" i="1"/>
  <c r="AC1139" i="1"/>
  <c r="AH1123" i="1"/>
  <c r="AC1123" i="1"/>
  <c r="AC1115" i="1"/>
  <c r="AC1107" i="1"/>
  <c r="AC1099" i="1"/>
  <c r="AG1091" i="1"/>
  <c r="AB1091" i="1" s="1"/>
  <c r="AC1083" i="1"/>
  <c r="AC1075" i="1"/>
  <c r="AC1067" i="1"/>
  <c r="AC1059" i="1"/>
  <c r="AH1051" i="1"/>
  <c r="AC1051" i="1"/>
  <c r="AG1051" i="1"/>
  <c r="AH1043" i="1"/>
  <c r="AC1043" i="1"/>
  <c r="AG1043" i="1"/>
  <c r="AH1035" i="1"/>
  <c r="AC1035" i="1"/>
  <c r="AH1027" i="1"/>
  <c r="AC1027" i="1"/>
  <c r="AC1011" i="1"/>
  <c r="AC1003" i="1"/>
  <c r="AC987" i="1"/>
  <c r="AC979" i="1"/>
  <c r="AC971" i="1"/>
  <c r="AC955" i="1"/>
  <c r="AC947" i="1"/>
  <c r="AC939" i="1"/>
  <c r="AG931" i="1"/>
  <c r="AB931" i="1" s="1"/>
  <c r="AC923" i="1"/>
  <c r="AC915" i="1"/>
  <c r="AC907" i="1"/>
  <c r="AC899" i="1"/>
  <c r="AC891" i="1"/>
  <c r="AC883" i="1"/>
  <c r="AC875" i="1"/>
  <c r="AC867" i="1"/>
  <c r="AC859" i="1"/>
  <c r="AC851" i="1"/>
  <c r="AH843" i="1"/>
  <c r="AC843" i="1"/>
  <c r="AH835" i="1"/>
  <c r="AG835" i="1"/>
  <c r="AC835" i="1"/>
  <c r="AH819" i="1"/>
  <c r="AC819" i="1"/>
  <c r="AH811" i="1"/>
  <c r="AC811" i="1"/>
  <c r="AH803" i="1"/>
  <c r="AC803" i="1"/>
  <c r="AG803" i="1"/>
  <c r="AH795" i="1"/>
  <c r="AC795" i="1"/>
  <c r="AH787" i="1"/>
  <c r="AC787" i="1"/>
  <c r="AG779" i="1"/>
  <c r="AB779" i="1" s="1"/>
  <c r="AC755" i="1"/>
  <c r="AC747" i="1"/>
  <c r="AC731" i="1"/>
  <c r="AC723" i="1"/>
  <c r="AC715" i="1"/>
  <c r="AH699" i="1"/>
  <c r="AC699" i="1"/>
  <c r="AH691" i="1"/>
  <c r="AC691" i="1"/>
  <c r="AH683" i="1"/>
  <c r="AC683" i="1"/>
  <c r="AG683" i="1"/>
  <c r="AH675" i="1"/>
  <c r="AC675" i="1"/>
  <c r="AH667" i="1"/>
  <c r="AC667" i="1"/>
  <c r="AG659" i="1"/>
  <c r="AB659" i="1" s="1"/>
  <c r="AC651" i="1"/>
  <c r="AC643" i="1"/>
  <c r="AC635" i="1"/>
  <c r="AC627" i="1"/>
  <c r="AC611" i="1"/>
  <c r="AC595" i="1"/>
  <c r="AC587" i="1"/>
  <c r="AC579" i="1"/>
  <c r="AC563" i="1"/>
  <c r="AC539" i="1"/>
  <c r="AG1635" i="1"/>
  <c r="AG1241" i="1"/>
  <c r="AG900" i="1"/>
  <c r="AG691" i="1"/>
  <c r="AG598" i="1"/>
  <c r="AG510" i="1"/>
  <c r="AG454" i="1"/>
  <c r="AG62" i="1"/>
  <c r="AC1648" i="1"/>
  <c r="AC1607" i="1"/>
  <c r="AC1503" i="1"/>
  <c r="AG1642" i="1"/>
  <c r="AC1642" i="1"/>
  <c r="AC1634" i="1"/>
  <c r="AH1626" i="1"/>
  <c r="AC1626" i="1"/>
  <c r="AG1618" i="1"/>
  <c r="AC1618" i="1"/>
  <c r="AC1602" i="1"/>
  <c r="AC1594" i="1"/>
  <c r="AG1586" i="1"/>
  <c r="AC1586" i="1"/>
  <c r="AC1578" i="1"/>
  <c r="AC1570" i="1"/>
  <c r="AH1562" i="1"/>
  <c r="AC1562" i="1"/>
  <c r="AC1554" i="1"/>
  <c r="AC1538" i="1"/>
  <c r="AC1530" i="1"/>
  <c r="AH1522" i="1"/>
  <c r="AC1522" i="1"/>
  <c r="AC1514" i="1"/>
  <c r="AC1506" i="1"/>
  <c r="AH1498" i="1"/>
  <c r="AC1498" i="1"/>
  <c r="AC1490" i="1"/>
  <c r="AC1482" i="1"/>
  <c r="AC1466" i="1"/>
  <c r="AH1458" i="1"/>
  <c r="AC1458" i="1"/>
  <c r="AC1450" i="1"/>
  <c r="AC1434" i="1"/>
  <c r="AH1426" i="1"/>
  <c r="AC1426" i="1"/>
  <c r="AH1418" i="1"/>
  <c r="AC1418" i="1"/>
  <c r="AC1402" i="1"/>
  <c r="AC1394" i="1"/>
  <c r="AC1386" i="1"/>
  <c r="AC1370" i="1"/>
  <c r="AC1362" i="1"/>
  <c r="AC1354" i="1"/>
  <c r="AC1346" i="1"/>
  <c r="AC1338" i="1"/>
  <c r="AH1330" i="1"/>
  <c r="AC1330" i="1"/>
  <c r="AH1322" i="1"/>
  <c r="AC1322" i="1"/>
  <c r="AC1314" i="1"/>
  <c r="AC1298" i="1"/>
  <c r="AC1290" i="1"/>
  <c r="AC1274" i="1"/>
  <c r="AH1266" i="1"/>
  <c r="AC1266" i="1"/>
  <c r="AH1258" i="1"/>
  <c r="AC1258" i="1"/>
  <c r="AC1242" i="1"/>
  <c r="AC1234" i="1"/>
  <c r="AC1226" i="1"/>
  <c r="AC1218" i="1"/>
  <c r="AC1210" i="1"/>
  <c r="AC1202" i="1"/>
  <c r="AG1194" i="1"/>
  <c r="AB1194" i="1" s="1"/>
  <c r="AC1186" i="1"/>
  <c r="AG1170" i="1"/>
  <c r="AC1170" i="1"/>
  <c r="AC1154" i="1"/>
  <c r="AC1138" i="1"/>
  <c r="AG1130" i="1"/>
  <c r="AC1130" i="1"/>
  <c r="AC1122" i="1"/>
  <c r="AH1114" i="1"/>
  <c r="AC1114" i="1"/>
  <c r="AH1106" i="1"/>
  <c r="AC1106" i="1"/>
  <c r="AH1098" i="1"/>
  <c r="AC1098" i="1"/>
  <c r="AH1090" i="1"/>
  <c r="AC1090" i="1"/>
  <c r="AC1082" i="1"/>
  <c r="AC1074" i="1"/>
  <c r="AC1066" i="1"/>
  <c r="AC1058" i="1"/>
  <c r="AG1050" i="1"/>
  <c r="AC1050" i="1"/>
  <c r="AC1042" i="1"/>
  <c r="AC1034" i="1"/>
  <c r="AC1026" i="1"/>
  <c r="AC1018" i="1"/>
  <c r="AH1010" i="1"/>
  <c r="AC1010" i="1"/>
  <c r="AH1002" i="1"/>
  <c r="AC1002" i="1"/>
  <c r="AH994" i="1"/>
  <c r="AC994" i="1"/>
  <c r="AC986" i="1"/>
  <c r="AC978" i="1"/>
  <c r="AC970" i="1"/>
  <c r="AC962" i="1"/>
  <c r="AC954" i="1"/>
  <c r="AC946" i="1"/>
  <c r="AC938" i="1"/>
  <c r="AG930" i="1"/>
  <c r="AC930" i="1"/>
  <c r="AC922" i="1"/>
  <c r="AC898" i="1"/>
  <c r="AC882" i="1"/>
  <c r="AC874" i="1"/>
  <c r="AC866" i="1"/>
  <c r="AC858" i="1"/>
  <c r="AC834" i="1"/>
  <c r="AC818" i="1"/>
  <c r="AC810" i="1"/>
  <c r="AC786" i="1"/>
  <c r="AH778" i="1"/>
  <c r="AC778" i="1"/>
  <c r="AH770" i="1"/>
  <c r="AC770" i="1"/>
  <c r="AH762" i="1"/>
  <c r="AC762" i="1"/>
  <c r="AG762" i="1"/>
  <c r="AH754" i="1"/>
  <c r="AG754" i="1"/>
  <c r="AB754" i="1" s="1"/>
  <c r="AH746" i="1"/>
  <c r="AC746" i="1"/>
  <c r="AH738" i="1"/>
  <c r="AC738" i="1"/>
  <c r="AH730" i="1"/>
  <c r="AC730" i="1"/>
  <c r="AH722" i="1"/>
  <c r="AC722" i="1"/>
  <c r="AH714" i="1"/>
  <c r="AC714" i="1"/>
  <c r="AH706" i="1"/>
  <c r="AC706" i="1"/>
  <c r="AH698" i="1"/>
  <c r="AC698" i="1"/>
  <c r="AH690" i="1"/>
  <c r="AH682" i="1"/>
  <c r="AC682" i="1"/>
  <c r="AG674" i="1"/>
  <c r="AC674" i="1"/>
  <c r="AH674" i="1"/>
  <c r="AH666" i="1"/>
  <c r="AC666" i="1"/>
  <c r="AH658" i="1"/>
  <c r="AC658" i="1"/>
  <c r="AH650" i="1"/>
  <c r="AC650" i="1"/>
  <c r="AG650" i="1"/>
  <c r="AH642" i="1"/>
  <c r="AC642" i="1"/>
  <c r="AG642" i="1"/>
  <c r="AH634" i="1"/>
  <c r="AC634" i="1"/>
  <c r="AH626" i="1"/>
  <c r="AC626" i="1"/>
  <c r="AG626" i="1"/>
  <c r="AH618" i="1"/>
  <c r="AC618" i="1"/>
  <c r="AG618" i="1"/>
  <c r="AH610" i="1"/>
  <c r="AC610" i="1"/>
  <c r="AG610" i="1"/>
  <c r="AC602" i="1"/>
  <c r="AH594" i="1"/>
  <c r="AG594" i="1"/>
  <c r="AB594" i="1" s="1"/>
  <c r="AH586" i="1"/>
  <c r="AC586" i="1"/>
  <c r="AG586" i="1"/>
  <c r="AC578" i="1"/>
  <c r="AG578" i="1"/>
  <c r="AH570" i="1"/>
  <c r="AC570" i="1"/>
  <c r="AH562" i="1"/>
  <c r="AC562" i="1"/>
  <c r="AG562" i="1"/>
  <c r="AH554" i="1"/>
  <c r="AC554" i="1"/>
  <c r="AG554" i="1"/>
  <c r="AH546" i="1"/>
  <c r="AC546" i="1"/>
  <c r="AG546" i="1"/>
  <c r="AC538" i="1"/>
  <c r="AH538" i="1"/>
  <c r="AH530" i="1"/>
  <c r="AC530" i="1"/>
  <c r="AG530" i="1"/>
  <c r="AH522" i="1"/>
  <c r="AC522" i="1"/>
  <c r="AG522" i="1"/>
  <c r="AG514" i="1"/>
  <c r="AC514" i="1"/>
  <c r="AH514" i="1"/>
  <c r="AH506" i="1"/>
  <c r="AC506" i="1"/>
  <c r="AH498" i="1"/>
  <c r="AC498" i="1"/>
  <c r="AH490" i="1"/>
  <c r="AC490" i="1"/>
  <c r="AH482" i="1"/>
  <c r="AC482" i="1"/>
  <c r="AH474" i="1"/>
  <c r="AC474" i="1"/>
  <c r="AH466" i="1"/>
  <c r="AC466" i="1"/>
  <c r="AH458" i="1"/>
  <c r="AC458" i="1"/>
  <c r="AH450" i="1"/>
  <c r="AC450" i="1"/>
  <c r="AH442" i="1"/>
  <c r="AC442" i="1"/>
  <c r="AH434" i="1"/>
  <c r="AC434" i="1"/>
  <c r="AH426" i="1"/>
  <c r="AC426" i="1"/>
  <c r="AH418" i="1"/>
  <c r="AC418" i="1"/>
  <c r="AH410" i="1"/>
  <c r="AC410" i="1"/>
  <c r="AH402" i="1"/>
  <c r="AC402" i="1"/>
  <c r="AH394" i="1"/>
  <c r="AC394" i="1"/>
  <c r="AH386" i="1"/>
  <c r="AC386" i="1"/>
  <c r="AH378" i="1"/>
  <c r="AC378" i="1"/>
  <c r="AH370" i="1"/>
  <c r="AC370" i="1"/>
  <c r="AH362" i="1"/>
  <c r="AC362" i="1"/>
  <c r="AH354" i="1"/>
  <c r="AC354" i="1"/>
  <c r="AH338" i="1"/>
  <c r="AC338" i="1"/>
  <c r="AH330" i="1"/>
  <c r="AC330" i="1"/>
  <c r="AC322" i="1"/>
  <c r="AC314" i="1"/>
  <c r="AC306" i="1"/>
  <c r="AC298" i="1"/>
  <c r="AC290" i="1"/>
  <c r="AG282" i="1"/>
  <c r="AC282" i="1"/>
  <c r="AH282" i="1"/>
  <c r="AC274" i="1"/>
  <c r="AC266" i="1"/>
  <c r="AG258" i="1"/>
  <c r="AC258" i="1"/>
  <c r="AH258" i="1"/>
  <c r="AC250" i="1"/>
  <c r="AC242" i="1"/>
  <c r="AC234" i="1"/>
  <c r="AC226" i="1"/>
  <c r="AC218" i="1"/>
  <c r="AC210" i="1"/>
  <c r="AC202" i="1"/>
  <c r="AC194" i="1"/>
  <c r="AC186" i="1"/>
  <c r="AC178" i="1"/>
  <c r="AC170" i="1"/>
  <c r="AG162" i="1"/>
  <c r="AC162" i="1"/>
  <c r="AC146" i="1"/>
  <c r="AC138" i="1"/>
  <c r="AC130" i="1"/>
  <c r="AC122" i="1"/>
  <c r="AH106" i="1"/>
  <c r="AC106" i="1"/>
  <c r="AH98" i="1"/>
  <c r="AC98" i="1"/>
  <c r="AH90" i="1"/>
  <c r="AC90" i="1"/>
  <c r="AH82" i="1"/>
  <c r="AC82" i="1"/>
  <c r="AG82" i="1"/>
  <c r="AH74" i="1"/>
  <c r="AC74" i="1"/>
  <c r="AH66" i="1"/>
  <c r="AC66" i="1"/>
  <c r="AH58" i="1"/>
  <c r="AC58" i="1"/>
  <c r="AH50" i="1"/>
  <c r="AC50" i="1"/>
  <c r="AG50" i="1"/>
  <c r="AH42" i="1"/>
  <c r="AC42" i="1"/>
  <c r="AG42" i="1"/>
  <c r="AH34" i="1"/>
  <c r="AC34" i="1"/>
  <c r="AH26" i="1"/>
  <c r="AC26" i="1"/>
  <c r="AH18" i="1"/>
  <c r="AC18" i="1"/>
  <c r="AG18" i="1"/>
  <c r="AC10" i="1"/>
  <c r="AG1540" i="1"/>
  <c r="AG1174" i="1"/>
  <c r="AG582" i="1"/>
  <c r="AG446" i="1"/>
  <c r="AG390" i="1"/>
  <c r="AG30" i="1"/>
  <c r="AC1560" i="1"/>
  <c r="AC1268" i="1"/>
  <c r="AC455" i="1"/>
  <c r="AH1065" i="1"/>
  <c r="AC1065" i="1"/>
  <c r="AH1057" i="1"/>
  <c r="AC1057" i="1"/>
  <c r="AC1049" i="1"/>
  <c r="AC1041" i="1"/>
  <c r="AC1033" i="1"/>
  <c r="AC1025" i="1"/>
  <c r="AC1017" i="1"/>
  <c r="AC1009" i="1"/>
  <c r="AC1001" i="1"/>
  <c r="AC993" i="1"/>
  <c r="AH985" i="1"/>
  <c r="AH977" i="1"/>
  <c r="AC977" i="1"/>
  <c r="AH969" i="1"/>
  <c r="AC969" i="1"/>
  <c r="AH961" i="1"/>
  <c r="AC961" i="1"/>
  <c r="AH953" i="1"/>
  <c r="AC953" i="1"/>
  <c r="AC945" i="1"/>
  <c r="AC937" i="1"/>
  <c r="AC929" i="1"/>
  <c r="AC921" i="1"/>
  <c r="AC913" i="1"/>
  <c r="AC905" i="1"/>
  <c r="AC897" i="1"/>
  <c r="AC889" i="1"/>
  <c r="AC881" i="1"/>
  <c r="AC873" i="1"/>
  <c r="AC849" i="1"/>
  <c r="AC841" i="1"/>
  <c r="AH833" i="1"/>
  <c r="AC833" i="1"/>
  <c r="AH825" i="1"/>
  <c r="AC825" i="1"/>
  <c r="AH817" i="1"/>
  <c r="AC817" i="1"/>
  <c r="AH809" i="1"/>
  <c r="AC809" i="1"/>
  <c r="AH801" i="1"/>
  <c r="AC801" i="1"/>
  <c r="AH793" i="1"/>
  <c r="AC793" i="1"/>
  <c r="AH785" i="1"/>
  <c r="AC785" i="1"/>
  <c r="AH777" i="1"/>
  <c r="AC777" i="1"/>
  <c r="AH769" i="1"/>
  <c r="AC769" i="1"/>
  <c r="AH761" i="1"/>
  <c r="AC761" i="1"/>
  <c r="AH753" i="1"/>
  <c r="AC753" i="1"/>
  <c r="AH745" i="1"/>
  <c r="AC745" i="1"/>
  <c r="AH737" i="1"/>
  <c r="AC737" i="1"/>
  <c r="AH729" i="1"/>
  <c r="AC729" i="1"/>
  <c r="AH721" i="1"/>
  <c r="AC721" i="1"/>
  <c r="AH713" i="1"/>
  <c r="AC713" i="1"/>
  <c r="AH705" i="1"/>
  <c r="AC705" i="1"/>
  <c r="AH689" i="1"/>
  <c r="AC689" i="1"/>
  <c r="AH681" i="1"/>
  <c r="AC681" i="1"/>
  <c r="AH673" i="1"/>
  <c r="AC673" i="1"/>
  <c r="AC665" i="1"/>
  <c r="AC657" i="1"/>
  <c r="AH649" i="1"/>
  <c r="AC649" i="1"/>
  <c r="AH641" i="1"/>
  <c r="AC641" i="1"/>
  <c r="AH633" i="1"/>
  <c r="AC633" i="1"/>
  <c r="AH625" i="1"/>
  <c r="AC625" i="1"/>
  <c r="AH617" i="1"/>
  <c r="AC617" i="1"/>
  <c r="AH609" i="1"/>
  <c r="AC609" i="1"/>
  <c r="AH601" i="1"/>
  <c r="AC601" i="1"/>
  <c r="AH593" i="1"/>
  <c r="AC593" i="1"/>
  <c r="AH585" i="1"/>
  <c r="AC585" i="1"/>
  <c r="AH577" i="1"/>
  <c r="AC577" i="1"/>
  <c r="AH569" i="1"/>
  <c r="AC569" i="1"/>
  <c r="AH561" i="1"/>
  <c r="AC561" i="1"/>
  <c r="AH553" i="1"/>
  <c r="AC553" i="1"/>
  <c r="AH545" i="1"/>
  <c r="AC545" i="1"/>
  <c r="AH537" i="1"/>
  <c r="AC537" i="1"/>
  <c r="AH529" i="1"/>
  <c r="AC529" i="1"/>
  <c r="AC521" i="1"/>
  <c r="AH513" i="1"/>
  <c r="AC513" i="1"/>
  <c r="AH505" i="1"/>
  <c r="AC505" i="1"/>
  <c r="AH497" i="1"/>
  <c r="AC497" i="1"/>
  <c r="AH489" i="1"/>
  <c r="AC489" i="1"/>
  <c r="AH481" i="1"/>
  <c r="AC481" i="1"/>
  <c r="AH473" i="1"/>
  <c r="AC473" i="1"/>
  <c r="AH465" i="1"/>
  <c r="AC465" i="1" s="1"/>
  <c r="AH457" i="1"/>
  <c r="AC457" i="1"/>
  <c r="AH449" i="1"/>
  <c r="AC449" i="1"/>
  <c r="AC441" i="1"/>
  <c r="AH433" i="1"/>
  <c r="AC433" i="1"/>
  <c r="AH425" i="1"/>
  <c r="AC425" i="1"/>
  <c r="AH417" i="1"/>
  <c r="AC417" i="1"/>
  <c r="AH401" i="1"/>
  <c r="AC401" i="1"/>
  <c r="AH393" i="1"/>
  <c r="AC393" i="1"/>
  <c r="AH385" i="1"/>
  <c r="AC385" i="1"/>
  <c r="AH377" i="1"/>
  <c r="AC377" i="1"/>
  <c r="AH369" i="1"/>
  <c r="AH361" i="1"/>
  <c r="AC361" i="1"/>
  <c r="AH353" i="1"/>
  <c r="AG345" i="1"/>
  <c r="AC345" i="1"/>
  <c r="AH337" i="1"/>
  <c r="AC337" i="1"/>
  <c r="AH329" i="1"/>
  <c r="AC329" i="1"/>
  <c r="AH321" i="1"/>
  <c r="AC321" i="1"/>
  <c r="AH313" i="1"/>
  <c r="AC313" i="1"/>
  <c r="AH305" i="1"/>
  <c r="AC305" i="1"/>
  <c r="AH297" i="1"/>
  <c r="AC297" i="1"/>
  <c r="AH289" i="1"/>
  <c r="AC289" i="1"/>
  <c r="AH281" i="1"/>
  <c r="AC281" i="1"/>
  <c r="AH265" i="1"/>
  <c r="AC265" i="1"/>
  <c r="AH257" i="1"/>
  <c r="AC257" i="1"/>
  <c r="AC249" i="1"/>
  <c r="AC241" i="1"/>
  <c r="AC233" i="1"/>
  <c r="AC225" i="1"/>
  <c r="AC217" i="1"/>
  <c r="AG209" i="1"/>
  <c r="AC209" i="1"/>
  <c r="AC201" i="1"/>
  <c r="AC193" i="1"/>
  <c r="AG185" i="1"/>
  <c r="AC185" i="1"/>
  <c r="AC177" i="1"/>
  <c r="AC169" i="1"/>
  <c r="AC161" i="1"/>
  <c r="AC153" i="1"/>
  <c r="AC145" i="1"/>
  <c r="AC137" i="1"/>
  <c r="AC129" i="1"/>
  <c r="AC121" i="1"/>
  <c r="AC113" i="1"/>
  <c r="AC105" i="1"/>
  <c r="AC97" i="1"/>
  <c r="AC81" i="1"/>
  <c r="AC73" i="1"/>
  <c r="AC65" i="1"/>
  <c r="AC57" i="1"/>
  <c r="AC49" i="1"/>
  <c r="AC41" i="1"/>
  <c r="AC33" i="1"/>
  <c r="AC25" i="1"/>
  <c r="AG17" i="1"/>
  <c r="AC17" i="1"/>
  <c r="AH9" i="1"/>
  <c r="AC9" i="1"/>
  <c r="AG729" i="1"/>
  <c r="AG473" i="1"/>
  <c r="AG409" i="1"/>
  <c r="AB409" i="1" s="1"/>
  <c r="AG265" i="1"/>
  <c r="AG369" i="1"/>
  <c r="AC369" i="1" s="1"/>
  <c r="AH409" i="1"/>
  <c r="AC648" i="1"/>
  <c r="AC304" i="1"/>
  <c r="AC1056" i="1"/>
  <c r="AH1048" i="1"/>
  <c r="AC1048" i="1"/>
  <c r="AH1040" i="1"/>
  <c r="AC1040" i="1"/>
  <c r="AH1032" i="1"/>
  <c r="AC1032" i="1"/>
  <c r="AH1024" i="1"/>
  <c r="AC1024" i="1"/>
  <c r="AH1016" i="1"/>
  <c r="AC1016" i="1"/>
  <c r="AC1008" i="1"/>
  <c r="AC1000" i="1"/>
  <c r="AC984" i="1"/>
  <c r="AC976" i="1"/>
  <c r="AG968" i="1"/>
  <c r="AC968" i="1"/>
  <c r="AC960" i="1"/>
  <c r="AC952" i="1"/>
  <c r="AH944" i="1"/>
  <c r="AC944" i="1"/>
  <c r="AH936" i="1"/>
  <c r="AC936" i="1"/>
  <c r="AH928" i="1"/>
  <c r="AC928" i="1"/>
  <c r="AH920" i="1"/>
  <c r="AC920" i="1"/>
  <c r="AC912" i="1"/>
  <c r="AG904" i="1"/>
  <c r="AC904" i="1"/>
  <c r="AC896" i="1"/>
  <c r="AC888" i="1"/>
  <c r="AC880" i="1"/>
  <c r="AC872" i="1"/>
  <c r="AC864" i="1"/>
  <c r="AC856" i="1"/>
  <c r="AC848" i="1"/>
  <c r="AC840" i="1"/>
  <c r="AC832" i="1"/>
  <c r="AC824" i="1"/>
  <c r="AC816" i="1"/>
  <c r="AC808" i="1"/>
  <c r="AH800" i="1"/>
  <c r="AC800" i="1"/>
  <c r="AH792" i="1"/>
  <c r="AG784" i="1"/>
  <c r="AC784" i="1"/>
  <c r="AH776" i="1"/>
  <c r="AC776" i="1"/>
  <c r="AH768" i="1"/>
  <c r="AC768" i="1"/>
  <c r="AH760" i="1"/>
  <c r="AC760" i="1"/>
  <c r="AH752" i="1"/>
  <c r="AC752" i="1"/>
  <c r="AH744" i="1"/>
  <c r="AC744" i="1"/>
  <c r="AH736" i="1"/>
  <c r="AC736" i="1"/>
  <c r="AH728" i="1"/>
  <c r="AC728" i="1"/>
  <c r="AH720" i="1"/>
  <c r="AH712" i="1"/>
  <c r="AC712" i="1"/>
  <c r="AH704" i="1"/>
  <c r="AC704" i="1"/>
  <c r="AH696" i="1"/>
  <c r="AC696" i="1"/>
  <c r="AH688" i="1"/>
  <c r="AC688" i="1"/>
  <c r="AH680" i="1"/>
  <c r="AC680" i="1"/>
  <c r="AH672" i="1"/>
  <c r="AC672" i="1"/>
  <c r="AH664" i="1"/>
  <c r="AC664" i="1"/>
  <c r="AH640" i="1"/>
  <c r="AC640" i="1"/>
  <c r="AH632" i="1"/>
  <c r="AC632" i="1"/>
  <c r="AH616" i="1"/>
  <c r="AC616" i="1"/>
  <c r="AH608" i="1"/>
  <c r="AC608" i="1"/>
  <c r="AH600" i="1"/>
  <c r="AC600" i="1"/>
  <c r="AH584" i="1"/>
  <c r="AC584" i="1"/>
  <c r="AH576" i="1"/>
  <c r="AC576" i="1"/>
  <c r="AH568" i="1"/>
  <c r="AC568" i="1"/>
  <c r="AH560" i="1"/>
  <c r="AC560" i="1"/>
  <c r="AH552" i="1"/>
  <c r="AH544" i="1"/>
  <c r="AC544" i="1"/>
  <c r="AH536" i="1"/>
  <c r="AC536" i="1"/>
  <c r="AH528" i="1"/>
  <c r="AC528" i="1"/>
  <c r="AH520" i="1"/>
  <c r="AC520" i="1"/>
  <c r="AH512" i="1"/>
  <c r="AC512" i="1"/>
  <c r="AH504" i="1"/>
  <c r="AC504" i="1"/>
  <c r="AH496" i="1"/>
  <c r="AC496" i="1"/>
  <c r="AH488" i="1"/>
  <c r="AC488" i="1"/>
  <c r="AH480" i="1"/>
  <c r="AC480" i="1"/>
  <c r="AH472" i="1"/>
  <c r="AC472" i="1"/>
  <c r="AH464" i="1"/>
  <c r="AC464" i="1"/>
  <c r="AH456" i="1"/>
  <c r="AC456" i="1"/>
  <c r="AH448" i="1"/>
  <c r="AC448" i="1"/>
  <c r="AH440" i="1"/>
  <c r="AC440" i="1"/>
  <c r="AH424" i="1"/>
  <c r="AC424" i="1"/>
  <c r="AH416" i="1"/>
  <c r="AC416" i="1"/>
  <c r="AH408" i="1"/>
  <c r="AH400" i="1"/>
  <c r="AC400" i="1"/>
  <c r="AH392" i="1"/>
  <c r="AC392" i="1"/>
  <c r="AH384" i="1"/>
  <c r="AC384" i="1"/>
  <c r="AH376" i="1"/>
  <c r="AC376" i="1"/>
  <c r="AH368" i="1"/>
  <c r="AC368" i="1"/>
  <c r="AH360" i="1"/>
  <c r="AC360" i="1"/>
  <c r="AH352" i="1"/>
  <c r="AC352" i="1"/>
  <c r="AH344" i="1"/>
  <c r="AC344" i="1"/>
  <c r="AH336" i="1"/>
  <c r="AC336" i="1"/>
  <c r="AH328" i="1"/>
  <c r="AC328" i="1"/>
  <c r="AH320" i="1"/>
  <c r="AC320" i="1"/>
  <c r="AH312" i="1"/>
  <c r="AC312" i="1"/>
  <c r="AH296" i="1"/>
  <c r="AC296" i="1"/>
  <c r="AH288" i="1"/>
  <c r="AC288" i="1"/>
  <c r="AH280" i="1"/>
  <c r="AC280" i="1"/>
  <c r="AG272" i="1"/>
  <c r="AC272" i="1"/>
  <c r="AH264" i="1"/>
  <c r="AC264" i="1"/>
  <c r="AH256" i="1"/>
  <c r="AC256" i="1"/>
  <c r="AH248" i="1"/>
  <c r="AC248" i="1"/>
  <c r="AH240" i="1"/>
  <c r="AC240" i="1"/>
  <c r="AH232" i="1"/>
  <c r="AC232" i="1"/>
  <c r="AH224" i="1"/>
  <c r="AC224" i="1"/>
  <c r="AH216" i="1"/>
  <c r="AC216" i="1"/>
  <c r="AH208" i="1"/>
  <c r="AC208" i="1"/>
  <c r="AH200" i="1"/>
  <c r="AC200" i="1"/>
  <c r="AH192" i="1"/>
  <c r="AC192" i="1"/>
  <c r="AH184" i="1"/>
  <c r="AC184" i="1"/>
  <c r="AH176" i="1"/>
  <c r="AC176" i="1"/>
  <c r="AH168" i="1"/>
  <c r="AC168" i="1"/>
  <c r="AH160" i="1"/>
  <c r="AC160" i="1"/>
  <c r="AH152" i="1"/>
  <c r="AC152" i="1"/>
  <c r="AH144" i="1"/>
  <c r="AC144" i="1"/>
  <c r="AH136" i="1"/>
  <c r="AC136" i="1"/>
  <c r="AH128" i="1"/>
  <c r="AC128" i="1"/>
  <c r="AH120" i="1"/>
  <c r="AC120" i="1"/>
  <c r="AH112" i="1"/>
  <c r="AC112" i="1"/>
  <c r="AC96" i="1"/>
  <c r="AC88" i="1"/>
  <c r="AC80" i="1"/>
  <c r="AC72" i="1"/>
  <c r="AC64" i="1"/>
  <c r="AC56" i="1"/>
  <c r="AC48" i="1"/>
  <c r="AC40" i="1"/>
  <c r="AC32" i="1"/>
  <c r="AC24" i="1"/>
  <c r="AC16" i="1"/>
  <c r="AH8" i="1"/>
  <c r="AC8" i="1"/>
  <c r="AG920" i="1"/>
  <c r="AG513" i="1"/>
  <c r="AG449" i="1"/>
  <c r="AG385" i="1"/>
  <c r="AG360" i="1"/>
  <c r="AG328" i="1"/>
  <c r="AG257" i="1"/>
  <c r="AG136" i="1"/>
  <c r="AH648" i="1"/>
  <c r="AH185" i="1"/>
  <c r="AC624" i="1"/>
  <c r="AC273" i="1"/>
  <c r="AC805" i="1"/>
  <c r="AC797" i="1"/>
  <c r="AC789" i="1"/>
  <c r="AC781" i="1"/>
  <c r="AH773" i="1"/>
  <c r="AC773" i="1"/>
  <c r="AH765" i="1"/>
  <c r="AC765" i="1"/>
  <c r="AH757" i="1"/>
  <c r="AH749" i="1"/>
  <c r="AC749" i="1"/>
  <c r="AC741" i="1"/>
  <c r="AC733" i="1"/>
  <c r="AC725" i="1"/>
  <c r="AH717" i="1"/>
  <c r="AC717" i="1"/>
  <c r="AH709" i="1"/>
  <c r="AC709" i="1"/>
  <c r="AH701" i="1"/>
  <c r="AC701" i="1"/>
  <c r="AH693" i="1"/>
  <c r="AC693" i="1"/>
  <c r="AH685" i="1"/>
  <c r="AC685" i="1"/>
  <c r="AH677" i="1"/>
  <c r="AC677" i="1"/>
  <c r="AH669" i="1"/>
  <c r="AC669" i="1"/>
  <c r="AG661" i="1"/>
  <c r="AC661" i="1"/>
  <c r="AH653" i="1"/>
  <c r="AC653" i="1"/>
  <c r="AH645" i="1"/>
  <c r="AC645" i="1"/>
  <c r="AH637" i="1"/>
  <c r="AC637" i="1"/>
  <c r="AH629" i="1"/>
  <c r="AC629" i="1"/>
  <c r="AH621" i="1"/>
  <c r="AC621" i="1"/>
  <c r="AH613" i="1"/>
  <c r="AH605" i="1"/>
  <c r="AC605" i="1"/>
  <c r="AH597" i="1"/>
  <c r="AC597" i="1"/>
  <c r="AH589" i="1"/>
  <c r="AC589" i="1"/>
  <c r="AH581" i="1"/>
  <c r="AC581" i="1"/>
  <c r="AH573" i="1"/>
  <c r="AC573" i="1"/>
  <c r="AH565" i="1"/>
  <c r="AC565" i="1"/>
  <c r="AH557" i="1"/>
  <c r="AC557" i="1"/>
  <c r="AH549" i="1"/>
  <c r="AC549" i="1"/>
  <c r="AH541" i="1"/>
  <c r="AC541" i="1"/>
  <c r="AH533" i="1"/>
  <c r="AC533" i="1"/>
  <c r="AH525" i="1"/>
  <c r="AC525" i="1"/>
  <c r="AH517" i="1"/>
  <c r="AC517" i="1"/>
  <c r="AH509" i="1"/>
  <c r="AC509" i="1"/>
  <c r="AH501" i="1"/>
  <c r="AC501" i="1"/>
  <c r="AH493" i="1"/>
  <c r="AC493" i="1"/>
  <c r="AH485" i="1"/>
  <c r="AC485" i="1"/>
  <c r="AH477" i="1"/>
  <c r="AC477" i="1"/>
  <c r="AH469" i="1"/>
  <c r="AC469" i="1"/>
  <c r="AH461" i="1"/>
  <c r="AC461" i="1"/>
  <c r="AH453" i="1"/>
  <c r="AC453" i="1"/>
  <c r="AH445" i="1"/>
  <c r="AC445" i="1"/>
  <c r="AH437" i="1"/>
  <c r="AC437" i="1"/>
  <c r="AH429" i="1"/>
  <c r="AC429" i="1"/>
  <c r="AH421" i="1"/>
  <c r="AC421" i="1"/>
  <c r="AH413" i="1"/>
  <c r="AC413" i="1"/>
  <c r="AH405" i="1"/>
  <c r="AC405" i="1"/>
  <c r="AH397" i="1"/>
  <c r="AC397" i="1"/>
  <c r="AH389" i="1"/>
  <c r="AC389" i="1"/>
  <c r="AH381" i="1"/>
  <c r="AC381" i="1"/>
  <c r="AH373" i="1"/>
  <c r="AC373" i="1"/>
  <c r="AH365" i="1"/>
  <c r="AC365" i="1"/>
  <c r="AH357" i="1"/>
  <c r="AC357" i="1"/>
  <c r="AH349" i="1"/>
  <c r="AH341" i="1"/>
  <c r="AC341" i="1"/>
  <c r="AH333" i="1"/>
  <c r="AC333" i="1"/>
  <c r="AC325" i="1"/>
  <c r="AC317" i="1"/>
  <c r="AG309" i="1"/>
  <c r="AC309" i="1"/>
  <c r="AC301" i="1"/>
  <c r="AC293" i="1"/>
  <c r="AC285" i="1"/>
  <c r="AC277" i="1"/>
  <c r="AC269" i="1"/>
  <c r="AC261" i="1"/>
  <c r="AC253" i="1"/>
  <c r="AC245" i="1"/>
  <c r="AG237" i="1"/>
  <c r="AC237" i="1"/>
  <c r="AC229" i="1"/>
  <c r="AG213" i="1"/>
  <c r="AC213" i="1"/>
  <c r="AC205" i="1"/>
  <c r="AC197" i="1"/>
  <c r="AC181" i="1"/>
  <c r="AG173" i="1"/>
  <c r="AC173" i="1"/>
  <c r="AC165" i="1"/>
  <c r="AC157" i="1"/>
  <c r="AG149" i="1"/>
  <c r="AC149" i="1"/>
  <c r="AC141" i="1"/>
  <c r="AC133" i="1"/>
  <c r="AG117" i="1"/>
  <c r="AC117" i="1"/>
  <c r="AC109" i="1"/>
  <c r="AC101" i="1"/>
  <c r="AC93" i="1"/>
  <c r="AC85" i="1"/>
  <c r="AC77" i="1"/>
  <c r="AC69" i="1"/>
  <c r="AC61" i="1"/>
  <c r="AG53" i="1"/>
  <c r="AC53" i="1"/>
  <c r="AC29" i="1"/>
  <c r="AC21" i="1"/>
  <c r="AC13" i="1"/>
  <c r="AH5" i="1"/>
  <c r="AC5" i="1"/>
  <c r="AG985" i="1"/>
  <c r="AG713" i="1"/>
  <c r="AG664" i="1"/>
  <c r="AG505" i="1"/>
  <c r="AG485" i="1"/>
  <c r="AG441" i="1"/>
  <c r="AG421" i="1"/>
  <c r="AG377" i="1"/>
  <c r="AG349" i="1"/>
  <c r="AB349" i="1" s="1"/>
  <c r="AG232" i="1"/>
  <c r="AH117" i="1"/>
  <c r="AH884" i="1"/>
  <c r="AC884" i="1"/>
  <c r="AH876" i="1"/>
  <c r="AC876" i="1"/>
  <c r="AH868" i="1"/>
  <c r="AC868" i="1"/>
  <c r="AH860" i="1"/>
  <c r="AC860" i="1"/>
  <c r="AH852" i="1"/>
  <c r="AC852" i="1"/>
  <c r="AG844" i="1"/>
  <c r="AB844" i="1" s="1"/>
  <c r="AC836" i="1"/>
  <c r="AC828" i="1"/>
  <c r="AC820" i="1"/>
  <c r="AC812" i="1"/>
  <c r="AC804" i="1"/>
  <c r="AC788" i="1"/>
  <c r="AC780" i="1"/>
  <c r="AC772" i="1"/>
  <c r="AC756" i="1"/>
  <c r="AC748" i="1"/>
  <c r="AH740" i="1"/>
  <c r="AC740" i="1"/>
  <c r="AH732" i="1"/>
  <c r="AC732" i="1"/>
  <c r="AH724" i="1"/>
  <c r="AC724" i="1"/>
  <c r="AH716" i="1"/>
  <c r="AC716" i="1"/>
  <c r="AC708" i="1"/>
  <c r="AC684" i="1"/>
  <c r="AC676" i="1"/>
  <c r="AC668" i="1"/>
  <c r="AC660" i="1"/>
  <c r="AC652" i="1"/>
  <c r="AC636" i="1"/>
  <c r="AC628" i="1"/>
  <c r="AC620" i="1"/>
  <c r="AC612" i="1"/>
  <c r="AC604" i="1"/>
  <c r="AC596" i="1"/>
  <c r="AC588" i="1"/>
  <c r="AC580" i="1"/>
  <c r="AC572" i="1"/>
  <c r="AC564" i="1"/>
  <c r="AC548" i="1"/>
  <c r="AC540" i="1"/>
  <c r="AC532" i="1"/>
  <c r="AC524" i="1"/>
  <c r="AC516" i="1"/>
  <c r="AC508" i="1"/>
  <c r="AC500" i="1"/>
  <c r="AC492" i="1"/>
  <c r="AC484" i="1"/>
  <c r="AC476" i="1"/>
  <c r="AC468" i="1"/>
  <c r="AC452" i="1"/>
  <c r="AC444" i="1"/>
  <c r="AC436" i="1"/>
  <c r="AC428" i="1"/>
  <c r="AC412" i="1"/>
  <c r="AC404" i="1"/>
  <c r="AC388" i="1"/>
  <c r="AC380" i="1"/>
  <c r="AC372" i="1"/>
  <c r="AC364" i="1"/>
  <c r="AC356" i="1"/>
  <c r="AC348" i="1"/>
  <c r="AC340" i="1"/>
  <c r="AC332" i="1"/>
  <c r="AC324" i="1"/>
  <c r="AC316" i="1"/>
  <c r="AH308" i="1"/>
  <c r="AC308" i="1"/>
  <c r="AH300" i="1"/>
  <c r="AC300" i="1"/>
  <c r="AC292" i="1"/>
  <c r="AC284" i="1"/>
  <c r="AC276" i="1"/>
  <c r="AC268" i="1"/>
  <c r="AC252" i="1"/>
  <c r="AC244" i="1"/>
  <c r="AC236" i="1"/>
  <c r="AC228" i="1"/>
  <c r="AC220" i="1"/>
  <c r="AC212" i="1"/>
  <c r="AC196" i="1"/>
  <c r="AC188" i="1"/>
  <c r="AC180" i="1"/>
  <c r="AC172" i="1"/>
  <c r="AC156" i="1"/>
  <c r="AC148" i="1"/>
  <c r="AC132" i="1"/>
  <c r="AC124" i="1"/>
  <c r="AC116" i="1"/>
  <c r="AC108" i="1"/>
  <c r="AC100" i="1"/>
  <c r="AC84" i="1"/>
  <c r="AC76" i="1"/>
  <c r="AC68" i="1"/>
  <c r="AC60" i="1"/>
  <c r="AC52" i="1"/>
  <c r="AC44" i="1"/>
  <c r="AC28" i="1"/>
  <c r="AC20" i="1"/>
  <c r="AG977" i="1"/>
  <c r="AG704" i="1"/>
  <c r="AG481" i="1"/>
  <c r="AG461" i="1"/>
  <c r="AG417" i="1"/>
  <c r="AG397" i="1"/>
  <c r="AG344" i="1"/>
  <c r="AG297" i="1"/>
  <c r="AG200" i="1"/>
  <c r="AG5" i="1"/>
  <c r="AH89" i="1"/>
  <c r="AC697" i="1"/>
  <c r="AC571" i="1"/>
  <c r="AG555" i="1"/>
  <c r="AB555" i="1" s="1"/>
  <c r="AC547" i="1"/>
  <c r="AC531" i="1"/>
  <c r="AC523" i="1"/>
  <c r="AG515" i="1"/>
  <c r="AB515" i="1" s="1"/>
  <c r="AC499" i="1"/>
  <c r="AC491" i="1"/>
  <c r="AC483" i="1"/>
  <c r="AC475" i="1"/>
  <c r="AC467" i="1"/>
  <c r="AC459" i="1"/>
  <c r="AC451" i="1"/>
  <c r="AC443" i="1"/>
  <c r="AC435" i="1"/>
  <c r="AC427" i="1"/>
  <c r="AC419" i="1"/>
  <c r="AC411" i="1"/>
  <c r="AC403" i="1"/>
  <c r="AC395" i="1"/>
  <c r="AC387" i="1"/>
  <c r="AC379" i="1"/>
  <c r="AC371" i="1"/>
  <c r="AC363" i="1"/>
  <c r="AC355" i="1"/>
  <c r="AC347" i="1"/>
  <c r="AC339" i="1"/>
  <c r="AC331" i="1"/>
  <c r="AC323" i="1"/>
  <c r="AC315" i="1"/>
  <c r="AC307" i="1"/>
  <c r="AC299" i="1"/>
  <c r="AC291" i="1"/>
  <c r="AC283" i="1"/>
  <c r="AC267" i="1"/>
  <c r="AC259" i="1"/>
  <c r="AC251" i="1"/>
  <c r="AH243" i="1"/>
  <c r="AC243" i="1"/>
  <c r="AH235" i="1"/>
  <c r="AC235" i="1"/>
  <c r="AC227" i="1"/>
  <c r="AC219" i="1"/>
  <c r="AC211" i="1"/>
  <c r="AC203" i="1"/>
  <c r="AC195" i="1"/>
  <c r="AC187" i="1"/>
  <c r="AH179" i="1"/>
  <c r="AC179" i="1"/>
  <c r="AH171" i="1"/>
  <c r="AC171" i="1"/>
  <c r="AC163" i="1"/>
  <c r="AC155" i="1"/>
  <c r="AC147" i="1"/>
  <c r="AC139" i="1"/>
  <c r="AC131" i="1"/>
  <c r="AC123" i="1"/>
  <c r="AH115" i="1"/>
  <c r="AC115" i="1"/>
  <c r="AC107" i="1"/>
  <c r="AC99" i="1"/>
  <c r="AC91" i="1"/>
  <c r="AC83" i="1"/>
  <c r="AC75" i="1"/>
  <c r="AC67" i="1"/>
  <c r="AC59" i="1"/>
  <c r="AC51" i="1"/>
  <c r="AC43" i="1"/>
  <c r="AC35" i="1"/>
  <c r="AC27" i="1"/>
  <c r="AC19" i="1"/>
  <c r="AC11" i="1"/>
  <c r="AG745" i="1"/>
  <c r="AG696" i="1"/>
  <c r="AG501" i="1"/>
  <c r="AG457" i="1"/>
  <c r="AG437" i="1"/>
  <c r="AG393" i="1"/>
  <c r="AG373" i="1"/>
  <c r="AG341" i="1"/>
  <c r="AG288" i="1"/>
  <c r="AG192" i="1"/>
  <c r="AH904" i="1"/>
  <c r="AH53" i="1"/>
  <c r="AH1406" i="1"/>
  <c r="AG1406" i="1"/>
  <c r="AH1634" i="1"/>
  <c r="AG1634" i="1"/>
  <c r="AH1610" i="1"/>
  <c r="AG1610" i="1"/>
  <c r="AB1610" i="1" s="1"/>
  <c r="AH1602" i="1"/>
  <c r="AG1602" i="1"/>
  <c r="AH1594" i="1"/>
  <c r="AG1594" i="1"/>
  <c r="AH1578" i="1"/>
  <c r="AG1578" i="1"/>
  <c r="AH1570" i="1"/>
  <c r="AG1570" i="1"/>
  <c r="AG1554" i="1"/>
  <c r="AH1554" i="1"/>
  <c r="AH1546" i="1"/>
  <c r="AG1546" i="1"/>
  <c r="AH1538" i="1"/>
  <c r="AG1538" i="1"/>
  <c r="AH1530" i="1"/>
  <c r="AG1530" i="1"/>
  <c r="AH1514" i="1"/>
  <c r="AG1514" i="1"/>
  <c r="AH1506" i="1"/>
  <c r="AG1506" i="1"/>
  <c r="AG1490" i="1"/>
  <c r="AH1490" i="1"/>
  <c r="AH1482" i="1"/>
  <c r="AG1482" i="1"/>
  <c r="AH1474" i="1"/>
  <c r="AG1474" i="1"/>
  <c r="AH1466" i="1"/>
  <c r="AG1466" i="1"/>
  <c r="AH1450" i="1"/>
  <c r="AG1450" i="1"/>
  <c r="AH1442" i="1"/>
  <c r="AG1442" i="1"/>
  <c r="AB1442" i="1" s="1"/>
  <c r="AH1434" i="1"/>
  <c r="AG1434" i="1"/>
  <c r="AH1410" i="1"/>
  <c r="AG1410" i="1"/>
  <c r="AH1402" i="1"/>
  <c r="AG1402" i="1"/>
  <c r="AG1394" i="1"/>
  <c r="AH1394" i="1"/>
  <c r="AG1386" i="1"/>
  <c r="AH1386" i="1"/>
  <c r="AH1378" i="1"/>
  <c r="AG1378" i="1"/>
  <c r="AH1370" i="1"/>
  <c r="AG1370" i="1"/>
  <c r="AG1362" i="1"/>
  <c r="AH1362" i="1"/>
  <c r="AH1354" i="1"/>
  <c r="AG1354" i="1"/>
  <c r="AH1346" i="1"/>
  <c r="AG1346" i="1"/>
  <c r="AH1338" i="1"/>
  <c r="AG1338" i="1"/>
  <c r="AH1314" i="1"/>
  <c r="AG1314" i="1"/>
  <c r="AH1306" i="1"/>
  <c r="AG1306" i="1"/>
  <c r="AB1306" i="1" s="1"/>
  <c r="AG1298" i="1"/>
  <c r="AH1298" i="1"/>
  <c r="AH1290" i="1"/>
  <c r="AG1290" i="1"/>
  <c r="AH1282" i="1"/>
  <c r="AG1282" i="1"/>
  <c r="AH1274" i="1"/>
  <c r="AG1274" i="1"/>
  <c r="AH1250" i="1"/>
  <c r="AG1250" i="1"/>
  <c r="AB1250" i="1" s="1"/>
  <c r="AH1242" i="1"/>
  <c r="AG1242" i="1"/>
  <c r="AG1234" i="1"/>
  <c r="AH1234" i="1"/>
  <c r="AH1226" i="1"/>
  <c r="AG1226" i="1"/>
  <c r="AH1218" i="1"/>
  <c r="AG1218" i="1"/>
  <c r="AH1210" i="1"/>
  <c r="AG1210" i="1"/>
  <c r="AG1202" i="1"/>
  <c r="AH1202" i="1"/>
  <c r="AH1186" i="1"/>
  <c r="AG1186" i="1"/>
  <c r="AH1178" i="1"/>
  <c r="AG1178" i="1"/>
  <c r="AH1162" i="1"/>
  <c r="AG1162" i="1"/>
  <c r="AH1154" i="1"/>
  <c r="AG1154" i="1"/>
  <c r="AH1146" i="1"/>
  <c r="AG1146" i="1"/>
  <c r="AB1146" i="1" s="1"/>
  <c r="AH1138" i="1"/>
  <c r="AG1138" i="1"/>
  <c r="AH1122" i="1"/>
  <c r="AG1122" i="1"/>
  <c r="AH1082" i="1"/>
  <c r="AG1082" i="1"/>
  <c r="AH1074" i="1"/>
  <c r="AG1074" i="1"/>
  <c r="AH1066" i="1"/>
  <c r="AG1066" i="1"/>
  <c r="AH1058" i="1"/>
  <c r="AG1058" i="1"/>
  <c r="AH1042" i="1"/>
  <c r="AG1042" i="1"/>
  <c r="AH1034" i="1"/>
  <c r="AG1034" i="1"/>
  <c r="AH1026" i="1"/>
  <c r="AG1026" i="1"/>
  <c r="AH1018" i="1"/>
  <c r="AG1018" i="1"/>
  <c r="AG986" i="1"/>
  <c r="AH986" i="1"/>
  <c r="AH978" i="1"/>
  <c r="AG978" i="1"/>
  <c r="AH970" i="1"/>
  <c r="AG970" i="1"/>
  <c r="AH962" i="1"/>
  <c r="AG962" i="1"/>
  <c r="AH954" i="1"/>
  <c r="AG954" i="1"/>
  <c r="AH946" i="1"/>
  <c r="AG946" i="1"/>
  <c r="AH938" i="1"/>
  <c r="AG938" i="1"/>
  <c r="AH922" i="1"/>
  <c r="AG922" i="1"/>
  <c r="AH914" i="1"/>
  <c r="AG914" i="1"/>
  <c r="AB914" i="1" s="1"/>
  <c r="AH906" i="1"/>
  <c r="AG906" i="1"/>
  <c r="AB906" i="1" s="1"/>
  <c r="AH898" i="1"/>
  <c r="AG898" i="1"/>
  <c r="AH890" i="1"/>
  <c r="AG890" i="1"/>
  <c r="AH882" i="1"/>
  <c r="AG882" i="1"/>
  <c r="AH874" i="1"/>
  <c r="AG874" i="1"/>
  <c r="AH866" i="1"/>
  <c r="AG866" i="1"/>
  <c r="AH858" i="1"/>
  <c r="AG858" i="1"/>
  <c r="AH850" i="1"/>
  <c r="AG850" i="1"/>
  <c r="AH842" i="1"/>
  <c r="AG842" i="1"/>
  <c r="AB842" i="1" s="1"/>
  <c r="AH834" i="1"/>
  <c r="AG834" i="1"/>
  <c r="AH826" i="1"/>
  <c r="AG826" i="1"/>
  <c r="AH818" i="1"/>
  <c r="AG818" i="1"/>
  <c r="AH810" i="1"/>
  <c r="AG810" i="1"/>
  <c r="AH802" i="1"/>
  <c r="AG802" i="1"/>
  <c r="AG794" i="1"/>
  <c r="AH794" i="1"/>
  <c r="AH786" i="1"/>
  <c r="AG786" i="1"/>
  <c r="AG1613" i="1"/>
  <c r="AG1503" i="1"/>
  <c r="AG1431" i="1"/>
  <c r="AG1397" i="1"/>
  <c r="AG1330" i="1"/>
  <c r="AG1263" i="1"/>
  <c r="AG1229" i="1"/>
  <c r="AG1098" i="1"/>
  <c r="AG999" i="1"/>
  <c r="AB999" i="1" s="1"/>
  <c r="AG933" i="1"/>
  <c r="AG599" i="1"/>
  <c r="AG535" i="1"/>
  <c r="AH1414" i="1"/>
  <c r="AH1317" i="1"/>
  <c r="AH1221" i="1"/>
  <c r="AH63" i="1"/>
  <c r="AH1649" i="1"/>
  <c r="AG1649" i="1"/>
  <c r="AG1641" i="1"/>
  <c r="AH1641" i="1"/>
  <c r="AG1625" i="1"/>
  <c r="AH1625" i="1"/>
  <c r="AH1617" i="1"/>
  <c r="AG1617" i="1"/>
  <c r="AH1601" i="1"/>
  <c r="AG1601" i="1"/>
  <c r="AH1585" i="1"/>
  <c r="AG1585" i="1"/>
  <c r="AG1577" i="1"/>
  <c r="AH1577" i="1"/>
  <c r="AG1561" i="1"/>
  <c r="AH1561" i="1"/>
  <c r="AH1553" i="1"/>
  <c r="AG1553" i="1"/>
  <c r="AH1537" i="1"/>
  <c r="AG1537" i="1"/>
  <c r="AB1537" i="1" s="1"/>
  <c r="AH1529" i="1"/>
  <c r="AG1529" i="1"/>
  <c r="AH1521" i="1"/>
  <c r="AG1521" i="1"/>
  <c r="AG1505" i="1"/>
  <c r="AH1505" i="1"/>
  <c r="AG1497" i="1"/>
  <c r="AH1497" i="1"/>
  <c r="AG1481" i="1"/>
  <c r="AH1481" i="1"/>
  <c r="AH1473" i="1"/>
  <c r="AG1473" i="1"/>
  <c r="AH1465" i="1"/>
  <c r="AG1465" i="1"/>
  <c r="AH1457" i="1"/>
  <c r="AG1457" i="1"/>
  <c r="AH1441" i="1"/>
  <c r="AG1441" i="1"/>
  <c r="AH1433" i="1"/>
  <c r="AG1433" i="1"/>
  <c r="AB1433" i="1" s="1"/>
  <c r="AH1425" i="1"/>
  <c r="AG1425" i="1"/>
  <c r="AH1417" i="1"/>
  <c r="AG1417" i="1"/>
  <c r="AH1393" i="1"/>
  <c r="AG1393" i="1"/>
  <c r="AG1385" i="1"/>
  <c r="AH1385" i="1"/>
  <c r="AH1377" i="1"/>
  <c r="AG1377" i="1"/>
  <c r="AH1369" i="1"/>
  <c r="AG1369" i="1"/>
  <c r="AH1361" i="1"/>
  <c r="AG1361" i="1"/>
  <c r="AH1353" i="1"/>
  <c r="AG1353" i="1"/>
  <c r="AH1345" i="1"/>
  <c r="AG1345" i="1"/>
  <c r="AH1337" i="1"/>
  <c r="AG1337" i="1"/>
  <c r="AH1329" i="1"/>
  <c r="AG1329" i="1"/>
  <c r="AG1321" i="1"/>
  <c r="AH1321" i="1"/>
  <c r="AH1289" i="1"/>
  <c r="AG1289" i="1"/>
  <c r="AH1281" i="1"/>
  <c r="AG1281" i="1"/>
  <c r="AH1273" i="1"/>
  <c r="AG1273" i="1"/>
  <c r="AH1265" i="1"/>
  <c r="AG1265" i="1"/>
  <c r="AH1257" i="1"/>
  <c r="AG1257" i="1"/>
  <c r="AG1225" i="1"/>
  <c r="AH1225" i="1"/>
  <c r="AH1217" i="1"/>
  <c r="AG1217" i="1"/>
  <c r="AH1209" i="1"/>
  <c r="AG1209" i="1"/>
  <c r="AH1201" i="1"/>
  <c r="AG1201" i="1"/>
  <c r="AG1193" i="1"/>
  <c r="AH1193" i="1"/>
  <c r="AH1185" i="1"/>
  <c r="AG1185" i="1"/>
  <c r="AH1177" i="1"/>
  <c r="AG1177" i="1"/>
  <c r="AH1169" i="1"/>
  <c r="AG1169" i="1"/>
  <c r="AH1161" i="1"/>
  <c r="AG1161" i="1"/>
  <c r="AH1153" i="1"/>
  <c r="AG1153" i="1"/>
  <c r="AH1145" i="1"/>
  <c r="AG1145" i="1"/>
  <c r="AH1137" i="1"/>
  <c r="AG1137" i="1"/>
  <c r="AG1129" i="1"/>
  <c r="AH1129" i="1"/>
  <c r="AH1113" i="1"/>
  <c r="AG1113" i="1"/>
  <c r="AH1105" i="1"/>
  <c r="AG1105" i="1"/>
  <c r="AH1097" i="1"/>
  <c r="AG1097" i="1"/>
  <c r="AH1089" i="1"/>
  <c r="AG1089" i="1"/>
  <c r="AH1049" i="1"/>
  <c r="AG1049" i="1"/>
  <c r="AG1041" i="1"/>
  <c r="AH1041" i="1"/>
  <c r="AH1033" i="1"/>
  <c r="AG1033" i="1"/>
  <c r="AH1025" i="1"/>
  <c r="AG1025" i="1"/>
  <c r="AH1017" i="1"/>
  <c r="AG1017" i="1"/>
  <c r="AH1009" i="1"/>
  <c r="AG1009" i="1"/>
  <c r="AH1001" i="1"/>
  <c r="AG1001" i="1"/>
  <c r="AH993" i="1"/>
  <c r="AG993" i="1"/>
  <c r="AH945" i="1"/>
  <c r="AG945" i="1"/>
  <c r="AH937" i="1"/>
  <c r="AG937" i="1"/>
  <c r="AH929" i="1"/>
  <c r="AG929" i="1"/>
  <c r="AG921" i="1"/>
  <c r="AH921" i="1"/>
  <c r="AH913" i="1"/>
  <c r="AG913" i="1"/>
  <c r="AH905" i="1"/>
  <c r="AG905" i="1"/>
  <c r="AH897" i="1"/>
  <c r="AG897" i="1"/>
  <c r="AH889" i="1"/>
  <c r="AG889" i="1"/>
  <c r="AH881" i="1"/>
  <c r="AG881" i="1"/>
  <c r="AH873" i="1"/>
  <c r="AG873" i="1"/>
  <c r="AH865" i="1"/>
  <c r="AG865" i="1"/>
  <c r="AB865" i="1" s="1"/>
  <c r="AG857" i="1"/>
  <c r="AH857" i="1"/>
  <c r="AH849" i="1"/>
  <c r="AG849" i="1"/>
  <c r="AH841" i="1"/>
  <c r="AG841" i="1"/>
  <c r="AH665" i="1"/>
  <c r="AG665" i="1"/>
  <c r="AG1640" i="1"/>
  <c r="AG1607" i="1"/>
  <c r="AG1571" i="1"/>
  <c r="AG1534" i="1"/>
  <c r="AB1534" i="1" s="1"/>
  <c r="AG1498" i="1"/>
  <c r="AG1461" i="1"/>
  <c r="AG1426" i="1"/>
  <c r="AG1392" i="1"/>
  <c r="AG1358" i="1"/>
  <c r="AG1325" i="1"/>
  <c r="AG1291" i="1"/>
  <c r="AG1258" i="1"/>
  <c r="AG1224" i="1"/>
  <c r="AG1191" i="1"/>
  <c r="AG1158" i="1"/>
  <c r="AG1126" i="1"/>
  <c r="AG1093" i="1"/>
  <c r="AG1060" i="1"/>
  <c r="AG1027" i="1"/>
  <c r="AG994" i="1"/>
  <c r="AG961" i="1"/>
  <c r="AG928" i="1"/>
  <c r="AG895" i="1"/>
  <c r="AG863" i="1"/>
  <c r="AG830" i="1"/>
  <c r="AG798" i="1"/>
  <c r="AG765" i="1"/>
  <c r="AG732" i="1"/>
  <c r="AG699" i="1"/>
  <c r="AG667" i="1"/>
  <c r="AG639" i="1"/>
  <c r="AG575" i="1"/>
  <c r="AG115" i="1"/>
  <c r="AG1400" i="1"/>
  <c r="AH1596" i="1"/>
  <c r="AH1496" i="1"/>
  <c r="AH1399" i="1"/>
  <c r="AH1303" i="1"/>
  <c r="AH1204" i="1"/>
  <c r="AH1096" i="1"/>
  <c r="AH383" i="1"/>
  <c r="AH1632" i="1"/>
  <c r="AG1632" i="1"/>
  <c r="AH1624" i="1"/>
  <c r="AG1624" i="1"/>
  <c r="AH1608" i="1"/>
  <c r="AG1608" i="1"/>
  <c r="AH1600" i="1"/>
  <c r="AG1600" i="1"/>
  <c r="AH1592" i="1"/>
  <c r="AG1592" i="1"/>
  <c r="AH1584" i="1"/>
  <c r="AG1584" i="1"/>
  <c r="AG1568" i="1"/>
  <c r="AH1568" i="1"/>
  <c r="AH1544" i="1"/>
  <c r="AG1544" i="1"/>
  <c r="AH1528" i="1"/>
  <c r="AG1528" i="1"/>
  <c r="AH1520" i="1"/>
  <c r="AG1520" i="1"/>
  <c r="AH1504" i="1"/>
  <c r="AG1504" i="1"/>
  <c r="AH1480" i="1"/>
  <c r="AG1480" i="1"/>
  <c r="AH1464" i="1"/>
  <c r="AG1464" i="1"/>
  <c r="AH1456" i="1"/>
  <c r="AG1456" i="1"/>
  <c r="AH1448" i="1"/>
  <c r="AG1448" i="1"/>
  <c r="AG1432" i="1"/>
  <c r="AH1432" i="1"/>
  <c r="AH1424" i="1"/>
  <c r="AG1424" i="1"/>
  <c r="AG1416" i="1"/>
  <c r="AH1416" i="1"/>
  <c r="AH1408" i="1"/>
  <c r="AG1408" i="1"/>
  <c r="AG1368" i="1"/>
  <c r="AB1368" i="1" s="1"/>
  <c r="AH1368" i="1"/>
  <c r="AH1360" i="1"/>
  <c r="AG1360" i="1"/>
  <c r="AH1352" i="1"/>
  <c r="AG1352" i="1"/>
  <c r="AG1344" i="1"/>
  <c r="AH1344" i="1"/>
  <c r="AH1336" i="1"/>
  <c r="AG1336" i="1"/>
  <c r="AH1328" i="1"/>
  <c r="AG1328" i="1"/>
  <c r="AH1320" i="1"/>
  <c r="AG1320" i="1"/>
  <c r="AH1312" i="1"/>
  <c r="AG1312" i="1"/>
  <c r="AH1304" i="1"/>
  <c r="AG1304" i="1"/>
  <c r="AG1296" i="1"/>
  <c r="AH1296" i="1"/>
  <c r="AH1272" i="1"/>
  <c r="AG1272" i="1"/>
  <c r="AH1264" i="1"/>
  <c r="AG1264" i="1"/>
  <c r="AH1256" i="1"/>
  <c r="AG1256" i="1"/>
  <c r="AH1248" i="1"/>
  <c r="AG1248" i="1"/>
  <c r="AH1240" i="1"/>
  <c r="AG1240" i="1"/>
  <c r="AH1232" i="1"/>
  <c r="AG1232" i="1"/>
  <c r="AH1208" i="1"/>
  <c r="AG1208" i="1"/>
  <c r="AH1200" i="1"/>
  <c r="AG1200" i="1"/>
  <c r="AH1192" i="1"/>
  <c r="AG1192" i="1"/>
  <c r="AH1184" i="1"/>
  <c r="AG1184" i="1"/>
  <c r="AG1176" i="1"/>
  <c r="AB1176" i="1" s="1"/>
  <c r="AH1176" i="1"/>
  <c r="AH1168" i="1"/>
  <c r="AG1168" i="1"/>
  <c r="AB1168" i="1" s="1"/>
  <c r="AH1160" i="1"/>
  <c r="AG1160" i="1"/>
  <c r="AG1152" i="1"/>
  <c r="AH1152" i="1"/>
  <c r="AH1144" i="1"/>
  <c r="AG1144" i="1"/>
  <c r="AH1136" i="1"/>
  <c r="AG1136" i="1"/>
  <c r="AH1128" i="1"/>
  <c r="AG1128" i="1"/>
  <c r="AG1120" i="1"/>
  <c r="AH1120" i="1"/>
  <c r="AH1112" i="1"/>
  <c r="AG1112" i="1"/>
  <c r="AH1104" i="1"/>
  <c r="AG1104" i="1"/>
  <c r="AH1088" i="1"/>
  <c r="AG1088" i="1"/>
  <c r="AH1080" i="1"/>
  <c r="AG1080" i="1"/>
  <c r="AB1080" i="1" s="1"/>
  <c r="AH1072" i="1"/>
  <c r="AG1072" i="1"/>
  <c r="AH1064" i="1"/>
  <c r="AG1064" i="1"/>
  <c r="AH1056" i="1"/>
  <c r="AG1056" i="1"/>
  <c r="AH1008" i="1"/>
  <c r="AG1008" i="1"/>
  <c r="AH1000" i="1"/>
  <c r="AG1000" i="1"/>
  <c r="AH992" i="1"/>
  <c r="AG992" i="1"/>
  <c r="AH984" i="1"/>
  <c r="AG984" i="1"/>
  <c r="AH976" i="1"/>
  <c r="AG976" i="1"/>
  <c r="AH960" i="1"/>
  <c r="AG960" i="1"/>
  <c r="AH952" i="1"/>
  <c r="AG952" i="1"/>
  <c r="AH912" i="1"/>
  <c r="AG912" i="1"/>
  <c r="AH896" i="1"/>
  <c r="AG896" i="1"/>
  <c r="AH888" i="1"/>
  <c r="AG888" i="1"/>
  <c r="AG880" i="1"/>
  <c r="AH880" i="1"/>
  <c r="AH872" i="1"/>
  <c r="AG872" i="1"/>
  <c r="AH864" i="1"/>
  <c r="AG864" i="1"/>
  <c r="AH856" i="1"/>
  <c r="AG856" i="1"/>
  <c r="AG848" i="1"/>
  <c r="AH848" i="1"/>
  <c r="AH840" i="1"/>
  <c r="AG840" i="1"/>
  <c r="AH832" i="1"/>
  <c r="AG832" i="1"/>
  <c r="AH824" i="1"/>
  <c r="AG824" i="1"/>
  <c r="AH816" i="1"/>
  <c r="AG816" i="1"/>
  <c r="AH808" i="1"/>
  <c r="AG808" i="1"/>
  <c r="AG1639" i="1"/>
  <c r="AG1604" i="1"/>
  <c r="AG1567" i="1"/>
  <c r="AG1531" i="1"/>
  <c r="AG1494" i="1"/>
  <c r="AB1494" i="1" s="1"/>
  <c r="AG1458" i="1"/>
  <c r="AG1423" i="1"/>
  <c r="AG1389" i="1"/>
  <c r="AG1355" i="1"/>
  <c r="AG1322" i="1"/>
  <c r="AG1288" i="1"/>
  <c r="AG1255" i="1"/>
  <c r="AG1187" i="1"/>
  <c r="AG1155" i="1"/>
  <c r="AG1123" i="1"/>
  <c r="AG1090" i="1"/>
  <c r="AG1057" i="1"/>
  <c r="AG1024" i="1"/>
  <c r="AG991" i="1"/>
  <c r="AG958" i="1"/>
  <c r="AG925" i="1"/>
  <c r="AG892" i="1"/>
  <c r="AG860" i="1"/>
  <c r="AG827" i="1"/>
  <c r="AG795" i="1"/>
  <c r="AG615" i="1"/>
  <c r="AG551" i="1"/>
  <c r="AG179" i="1"/>
  <c r="AG1087" i="1"/>
  <c r="AH1586" i="1"/>
  <c r="AH1487" i="1"/>
  <c r="AH1390" i="1"/>
  <c r="AH1294" i="1"/>
  <c r="AH1194" i="1"/>
  <c r="AC1194" i="1" s="1"/>
  <c r="AH1078" i="1"/>
  <c r="AH844" i="1"/>
  <c r="AH1647" i="1"/>
  <c r="AG1647" i="1"/>
  <c r="AH1623" i="1"/>
  <c r="AG1623" i="1"/>
  <c r="AH1615" i="1"/>
  <c r="AG1615" i="1"/>
  <c r="AB1615" i="1" s="1"/>
  <c r="AH1599" i="1"/>
  <c r="AG1599" i="1"/>
  <c r="AG1591" i="1"/>
  <c r="AH1591" i="1"/>
  <c r="AH1583" i="1"/>
  <c r="AG1583" i="1"/>
  <c r="AH1575" i="1"/>
  <c r="AG1575" i="1"/>
  <c r="AH1559" i="1"/>
  <c r="AG1559" i="1"/>
  <c r="AH1551" i="1"/>
  <c r="AG1551" i="1"/>
  <c r="AH1535" i="1"/>
  <c r="AG1535" i="1"/>
  <c r="AH1527" i="1"/>
  <c r="AG1527" i="1"/>
  <c r="AH1519" i="1"/>
  <c r="AG1519" i="1"/>
  <c r="AH1511" i="1"/>
  <c r="AG1511" i="1"/>
  <c r="AG1495" i="1"/>
  <c r="AH1495" i="1"/>
  <c r="AH1471" i="1"/>
  <c r="AG1471" i="1"/>
  <c r="AB1471" i="1" s="1"/>
  <c r="AH1455" i="1"/>
  <c r="AG1455" i="1"/>
  <c r="AH1447" i="1"/>
  <c r="AG1447" i="1"/>
  <c r="AH1439" i="1"/>
  <c r="AG1439" i="1"/>
  <c r="AH1415" i="1"/>
  <c r="AG1415" i="1"/>
  <c r="AH1407" i="1"/>
  <c r="AG1407" i="1"/>
  <c r="AH1391" i="1"/>
  <c r="AG1391" i="1"/>
  <c r="AH1383" i="1"/>
  <c r="AG1383" i="1"/>
  <c r="AG1359" i="1"/>
  <c r="AH1359" i="1"/>
  <c r="AH1351" i="1"/>
  <c r="AG1351" i="1"/>
  <c r="AH1343" i="1"/>
  <c r="AG1343" i="1"/>
  <c r="AG1335" i="1"/>
  <c r="AH1335" i="1"/>
  <c r="AH1327" i="1"/>
  <c r="AG1327" i="1"/>
  <c r="AH1319" i="1"/>
  <c r="AG1319" i="1"/>
  <c r="AH1311" i="1"/>
  <c r="AG1311" i="1"/>
  <c r="AG1295" i="1"/>
  <c r="AH1295" i="1"/>
  <c r="AH1287" i="1"/>
  <c r="AG1287" i="1"/>
  <c r="AH1279" i="1"/>
  <c r="AG1279" i="1"/>
  <c r="AH1247" i="1"/>
  <c r="AG1247" i="1"/>
  <c r="AH1239" i="1"/>
  <c r="AG1239" i="1"/>
  <c r="AH1231" i="1"/>
  <c r="AG1231" i="1"/>
  <c r="AH1223" i="1"/>
  <c r="AG1223" i="1"/>
  <c r="AH1215" i="1"/>
  <c r="AG1215" i="1"/>
  <c r="AH1183" i="1"/>
  <c r="AG1183" i="1"/>
  <c r="AG1175" i="1"/>
  <c r="AH1175" i="1"/>
  <c r="AG1167" i="1"/>
  <c r="AH1167" i="1"/>
  <c r="AH1159" i="1"/>
  <c r="AG1159" i="1"/>
  <c r="AH1151" i="1"/>
  <c r="AG1151" i="1"/>
  <c r="AG1143" i="1"/>
  <c r="AH1143" i="1"/>
  <c r="AH1135" i="1"/>
  <c r="AG1135" i="1"/>
  <c r="AH1127" i="1"/>
  <c r="AG1127" i="1"/>
  <c r="AH1119" i="1"/>
  <c r="AG1119" i="1"/>
  <c r="AH1111" i="1"/>
  <c r="AG1111" i="1"/>
  <c r="AB1111" i="1" s="1"/>
  <c r="AH1103" i="1"/>
  <c r="AG1103" i="1"/>
  <c r="AB1103" i="1" s="1"/>
  <c r="AH1095" i="1"/>
  <c r="AG1095" i="1"/>
  <c r="AH1079" i="1"/>
  <c r="AG1079" i="1"/>
  <c r="AH1071" i="1"/>
  <c r="AG1071" i="1"/>
  <c r="AH1063" i="1"/>
  <c r="AG1063" i="1"/>
  <c r="AH1055" i="1"/>
  <c r="AG1055" i="1"/>
  <c r="AH1047" i="1"/>
  <c r="AG1047" i="1"/>
  <c r="AH1039" i="1"/>
  <c r="AG1039" i="1"/>
  <c r="AH1031" i="1"/>
  <c r="AG1031" i="1"/>
  <c r="AH1023" i="1"/>
  <c r="AG1023" i="1"/>
  <c r="AH1015" i="1"/>
  <c r="AG1015" i="1"/>
  <c r="AH983" i="1"/>
  <c r="AG983" i="1"/>
  <c r="AH975" i="1"/>
  <c r="AG975" i="1"/>
  <c r="AH967" i="1"/>
  <c r="AG967" i="1"/>
  <c r="AH959" i="1"/>
  <c r="AG959" i="1"/>
  <c r="AH951" i="1"/>
  <c r="AG951" i="1"/>
  <c r="AH943" i="1"/>
  <c r="AG943" i="1"/>
  <c r="AH935" i="1"/>
  <c r="AG935" i="1"/>
  <c r="AH927" i="1"/>
  <c r="AG927" i="1"/>
  <c r="AB927" i="1" s="1"/>
  <c r="AH919" i="1"/>
  <c r="AG919" i="1"/>
  <c r="AH847" i="1"/>
  <c r="AG847" i="1"/>
  <c r="AH839" i="1"/>
  <c r="AG839" i="1"/>
  <c r="AG831" i="1"/>
  <c r="AH831" i="1"/>
  <c r="AH823" i="1"/>
  <c r="AG823" i="1"/>
  <c r="AH815" i="1"/>
  <c r="AG815" i="1"/>
  <c r="AH807" i="1"/>
  <c r="AG807" i="1"/>
  <c r="AH799" i="1"/>
  <c r="AG799" i="1"/>
  <c r="AH791" i="1"/>
  <c r="AG791" i="1"/>
  <c r="AH783" i="1"/>
  <c r="AG783" i="1"/>
  <c r="AH767" i="1"/>
  <c r="AG767" i="1"/>
  <c r="AH759" i="1"/>
  <c r="AG759" i="1"/>
  <c r="AH751" i="1"/>
  <c r="AG751" i="1"/>
  <c r="AH743" i="1"/>
  <c r="AG743" i="1"/>
  <c r="AH735" i="1"/>
  <c r="AG735" i="1"/>
  <c r="AH727" i="1"/>
  <c r="AG727" i="1"/>
  <c r="AH719" i="1"/>
  <c r="AG719" i="1"/>
  <c r="AH703" i="1"/>
  <c r="AG703" i="1"/>
  <c r="AH695" i="1"/>
  <c r="AG695" i="1"/>
  <c r="AH687" i="1"/>
  <c r="AG687" i="1"/>
  <c r="AH679" i="1"/>
  <c r="AG679" i="1"/>
  <c r="AH671" i="1"/>
  <c r="AG671" i="1"/>
  <c r="AH663" i="1"/>
  <c r="AG663" i="1"/>
  <c r="AB663" i="1" s="1"/>
  <c r="AH519" i="1"/>
  <c r="AG519" i="1"/>
  <c r="AH511" i="1"/>
  <c r="AG511" i="1"/>
  <c r="AH503" i="1"/>
  <c r="AG503" i="1"/>
  <c r="AH495" i="1"/>
  <c r="AG495" i="1"/>
  <c r="AH487" i="1"/>
  <c r="AG487" i="1"/>
  <c r="AH479" i="1"/>
  <c r="AG479" i="1"/>
  <c r="AH471" i="1"/>
  <c r="AG471" i="1"/>
  <c r="AH463" i="1"/>
  <c r="AG463" i="1"/>
  <c r="AH447" i="1"/>
  <c r="AG447" i="1"/>
  <c r="AH439" i="1"/>
  <c r="AG439" i="1"/>
  <c r="AH431" i="1"/>
  <c r="AG431" i="1"/>
  <c r="AH423" i="1"/>
  <c r="AG423" i="1"/>
  <c r="AH415" i="1"/>
  <c r="AG415" i="1"/>
  <c r="AH407" i="1"/>
  <c r="AG407" i="1"/>
  <c r="AH399" i="1"/>
  <c r="AG399" i="1"/>
  <c r="AH391" i="1"/>
  <c r="AG391" i="1"/>
  <c r="AH375" i="1"/>
  <c r="AG375" i="1"/>
  <c r="AH367" i="1"/>
  <c r="AG367" i="1"/>
  <c r="AH359" i="1"/>
  <c r="AG359" i="1"/>
  <c r="AH351" i="1"/>
  <c r="AG351" i="1"/>
  <c r="AH343" i="1"/>
  <c r="AG343" i="1"/>
  <c r="AH335" i="1"/>
  <c r="AG335" i="1"/>
  <c r="AH327" i="1"/>
  <c r="AG327" i="1"/>
  <c r="AH311" i="1"/>
  <c r="AG311" i="1"/>
  <c r="AH303" i="1"/>
  <c r="AG303" i="1"/>
  <c r="AG295" i="1"/>
  <c r="AH295" i="1"/>
  <c r="AH287" i="1"/>
  <c r="AG287" i="1"/>
  <c r="AH279" i="1"/>
  <c r="AG279" i="1"/>
  <c r="AH271" i="1"/>
  <c r="AG271" i="1"/>
  <c r="AG263" i="1"/>
  <c r="AH263" i="1"/>
  <c r="AH255" i="1"/>
  <c r="AG255" i="1"/>
  <c r="AH247" i="1"/>
  <c r="AG247" i="1"/>
  <c r="AH239" i="1"/>
  <c r="AG239" i="1"/>
  <c r="AH231" i="1"/>
  <c r="AG231" i="1"/>
  <c r="AH207" i="1"/>
  <c r="AG207" i="1"/>
  <c r="AH199" i="1"/>
  <c r="AG199" i="1"/>
  <c r="AH191" i="1"/>
  <c r="AG191" i="1"/>
  <c r="AH183" i="1"/>
  <c r="AG183" i="1"/>
  <c r="AH175" i="1"/>
  <c r="AG175" i="1"/>
  <c r="AH167" i="1"/>
  <c r="AG167" i="1"/>
  <c r="AH143" i="1"/>
  <c r="AG143" i="1"/>
  <c r="AH135" i="1"/>
  <c r="AG135" i="1"/>
  <c r="AH127" i="1"/>
  <c r="AG127" i="1"/>
  <c r="AH119" i="1"/>
  <c r="AG119" i="1"/>
  <c r="AH111" i="1"/>
  <c r="AG111" i="1"/>
  <c r="AH103" i="1"/>
  <c r="AG103" i="1"/>
  <c r="AH95" i="1"/>
  <c r="AG95" i="1"/>
  <c r="AH87" i="1"/>
  <c r="AG87" i="1"/>
  <c r="AH79" i="1"/>
  <c r="AG79" i="1"/>
  <c r="AH55" i="1"/>
  <c r="AG55" i="1"/>
  <c r="AH47" i="1"/>
  <c r="AG47" i="1"/>
  <c r="AH39" i="1"/>
  <c r="AG39" i="1"/>
  <c r="AH31" i="1"/>
  <c r="AG31" i="1"/>
  <c r="AH23" i="1"/>
  <c r="AG23" i="1"/>
  <c r="AG15" i="1"/>
  <c r="AH15" i="1"/>
  <c r="AH7" i="1"/>
  <c r="AG7" i="1"/>
  <c r="AG1598" i="1"/>
  <c r="AG1562" i="1"/>
  <c r="AG1525" i="1"/>
  <c r="AG1418" i="1"/>
  <c r="AG887" i="1"/>
  <c r="AG855" i="1"/>
  <c r="AG757" i="1"/>
  <c r="AB757" i="1" s="1"/>
  <c r="AG591" i="1"/>
  <c r="AG527" i="1"/>
  <c r="AH1376" i="1"/>
  <c r="AH1277" i="1"/>
  <c r="AH1180" i="1"/>
  <c r="AH1050" i="1"/>
  <c r="AH1646" i="1"/>
  <c r="AG1646" i="1"/>
  <c r="AH1638" i="1"/>
  <c r="AG1638" i="1"/>
  <c r="AH1630" i="1"/>
  <c r="AG1630" i="1"/>
  <c r="AH1614" i="1"/>
  <c r="AG1614" i="1"/>
  <c r="AH1606" i="1"/>
  <c r="AG1606" i="1"/>
  <c r="AH1590" i="1"/>
  <c r="AG1590" i="1"/>
  <c r="AB1590" i="1" s="1"/>
  <c r="AG1582" i="1"/>
  <c r="AB1582" i="1" s="1"/>
  <c r="AH1582" i="1"/>
  <c r="AH1574" i="1"/>
  <c r="AG1574" i="1"/>
  <c r="AH1566" i="1"/>
  <c r="AG1566" i="1"/>
  <c r="AH1550" i="1"/>
  <c r="AG1550" i="1"/>
  <c r="AH1542" i="1"/>
  <c r="AG1542" i="1"/>
  <c r="AH1526" i="1"/>
  <c r="AG1526" i="1"/>
  <c r="AB1526" i="1" s="1"/>
  <c r="AG1518" i="1"/>
  <c r="AH1518" i="1"/>
  <c r="AH1510" i="1"/>
  <c r="AG1510" i="1"/>
  <c r="AH1502" i="1"/>
  <c r="AG1502" i="1"/>
  <c r="AB1502" i="1" s="1"/>
  <c r="AH1486" i="1"/>
  <c r="AG1486" i="1"/>
  <c r="AH1478" i="1"/>
  <c r="AG1478" i="1"/>
  <c r="AH1462" i="1"/>
  <c r="AG1462" i="1"/>
  <c r="AH1454" i="1"/>
  <c r="AG1454" i="1"/>
  <c r="AH1446" i="1"/>
  <c r="AG1446" i="1"/>
  <c r="AH1438" i="1"/>
  <c r="AG1438" i="1"/>
  <c r="AH1430" i="1"/>
  <c r="AG1430" i="1"/>
  <c r="AB1430" i="1" s="1"/>
  <c r="AG1422" i="1"/>
  <c r="AH1422" i="1"/>
  <c r="AH1398" i="1"/>
  <c r="AG1398" i="1"/>
  <c r="AH1382" i="1"/>
  <c r="AG1382" i="1"/>
  <c r="AH1374" i="1"/>
  <c r="AG1374" i="1"/>
  <c r="AH1366" i="1"/>
  <c r="AG1366" i="1"/>
  <c r="AH1334" i="1"/>
  <c r="AG1334" i="1"/>
  <c r="AH1318" i="1"/>
  <c r="AG1318" i="1"/>
  <c r="AH1310" i="1"/>
  <c r="AG1310" i="1"/>
  <c r="AH1302" i="1"/>
  <c r="AG1302" i="1"/>
  <c r="AH1286" i="1"/>
  <c r="AG1286" i="1"/>
  <c r="AH1278" i="1"/>
  <c r="AG1278" i="1"/>
  <c r="AH1270" i="1"/>
  <c r="AG1270" i="1"/>
  <c r="AH1262" i="1"/>
  <c r="AG1262" i="1"/>
  <c r="AH1254" i="1"/>
  <c r="AG1254" i="1"/>
  <c r="AH1222" i="1"/>
  <c r="AG1222" i="1"/>
  <c r="AH1214" i="1"/>
  <c r="AG1214" i="1"/>
  <c r="AH1206" i="1"/>
  <c r="AG1206" i="1"/>
  <c r="AB1206" i="1" s="1"/>
  <c r="AH1198" i="1"/>
  <c r="AG1198" i="1"/>
  <c r="AH1190" i="1"/>
  <c r="AG1190" i="1"/>
  <c r="AH1110" i="1"/>
  <c r="AG1110" i="1"/>
  <c r="AH1102" i="1"/>
  <c r="AG1102" i="1"/>
  <c r="AH1094" i="1"/>
  <c r="AG1094" i="1"/>
  <c r="AH1086" i="1"/>
  <c r="AG1086" i="1"/>
  <c r="AH1070" i="1"/>
  <c r="AG1070" i="1"/>
  <c r="AB1070" i="1" s="1"/>
  <c r="AH1062" i="1"/>
  <c r="AG1062" i="1"/>
  <c r="AH1054" i="1"/>
  <c r="AG1054" i="1"/>
  <c r="AH1046" i="1"/>
  <c r="AG1046" i="1"/>
  <c r="AH1038" i="1"/>
  <c r="AG1038" i="1"/>
  <c r="AH1030" i="1"/>
  <c r="AG1030" i="1"/>
  <c r="AH1022" i="1"/>
  <c r="AG1022" i="1"/>
  <c r="AH1014" i="1"/>
  <c r="AG1014" i="1"/>
  <c r="AH1006" i="1"/>
  <c r="AG1006" i="1"/>
  <c r="AH998" i="1"/>
  <c r="AG998" i="1"/>
  <c r="AG990" i="1"/>
  <c r="AH990" i="1"/>
  <c r="AH942" i="1"/>
  <c r="AG942" i="1"/>
  <c r="AH934" i="1"/>
  <c r="AG934" i="1"/>
  <c r="AH926" i="1"/>
  <c r="AG926" i="1"/>
  <c r="AH918" i="1"/>
  <c r="AG918" i="1"/>
  <c r="AH910" i="1"/>
  <c r="AG910" i="1"/>
  <c r="AH902" i="1"/>
  <c r="AG902" i="1"/>
  <c r="AH894" i="1"/>
  <c r="AG894" i="1"/>
  <c r="AH886" i="1"/>
  <c r="AG886" i="1"/>
  <c r="AH878" i="1"/>
  <c r="AG878" i="1"/>
  <c r="AH870" i="1"/>
  <c r="AG870" i="1"/>
  <c r="AH862" i="1"/>
  <c r="AG862" i="1"/>
  <c r="AH854" i="1"/>
  <c r="AG854" i="1"/>
  <c r="AG1631" i="1"/>
  <c r="AG1595" i="1"/>
  <c r="AG1558" i="1"/>
  <c r="AG1522" i="1"/>
  <c r="AG1485" i="1"/>
  <c r="AG1449" i="1"/>
  <c r="AG1380" i="1"/>
  <c r="AG1347" i="1"/>
  <c r="AG1313" i="1"/>
  <c r="AG1280" i="1"/>
  <c r="AG1246" i="1"/>
  <c r="AG1213" i="1"/>
  <c r="AG1179" i="1"/>
  <c r="AG1147" i="1"/>
  <c r="AG1114" i="1"/>
  <c r="AG1081" i="1"/>
  <c r="AG1048" i="1"/>
  <c r="AG1016" i="1"/>
  <c r="AG982" i="1"/>
  <c r="AG950" i="1"/>
  <c r="AG917" i="1"/>
  <c r="AG884" i="1"/>
  <c r="AG852" i="1"/>
  <c r="AG819" i="1"/>
  <c r="AG787" i="1"/>
  <c r="AG655" i="1"/>
  <c r="AG631" i="1"/>
  <c r="AG567" i="1"/>
  <c r="AG300" i="1"/>
  <c r="AG235" i="1"/>
  <c r="AH1560" i="1"/>
  <c r="AH1463" i="1"/>
  <c r="AH1367" i="1"/>
  <c r="AH1268" i="1"/>
  <c r="AH1170" i="1"/>
  <c r="AH775" i="1"/>
  <c r="AH319" i="1"/>
  <c r="AH1645" i="1"/>
  <c r="AG1645" i="1"/>
  <c r="AG1637" i="1"/>
  <c r="AH1637" i="1"/>
  <c r="AH1629" i="1"/>
  <c r="AG1629" i="1"/>
  <c r="AH1621" i="1"/>
  <c r="AG1621" i="1"/>
  <c r="AH1605" i="1"/>
  <c r="AG1605" i="1"/>
  <c r="AH1597" i="1"/>
  <c r="AG1597" i="1"/>
  <c r="AH1581" i="1"/>
  <c r="AG1581" i="1"/>
  <c r="AH1573" i="1"/>
  <c r="AG1573" i="1"/>
  <c r="AH1565" i="1"/>
  <c r="AG1565" i="1"/>
  <c r="AH1557" i="1"/>
  <c r="AG1557" i="1"/>
  <c r="AH1541" i="1"/>
  <c r="AG1541" i="1"/>
  <c r="AH1533" i="1"/>
  <c r="AG1533" i="1"/>
  <c r="AH1517" i="1"/>
  <c r="AG1517" i="1"/>
  <c r="AG1509" i="1"/>
  <c r="AH1509" i="1"/>
  <c r="AH1501" i="1"/>
  <c r="AG1501" i="1"/>
  <c r="AH1493" i="1"/>
  <c r="AG1493" i="1"/>
  <c r="AH1477" i="1"/>
  <c r="AG1477" i="1"/>
  <c r="AH1469" i="1"/>
  <c r="AG1469" i="1"/>
  <c r="AH1453" i="1"/>
  <c r="AG1453" i="1"/>
  <c r="AB1453" i="1" s="1"/>
  <c r="AG1445" i="1"/>
  <c r="AH1445" i="1"/>
  <c r="AH1437" i="1"/>
  <c r="AG1437" i="1"/>
  <c r="AB1437" i="1" s="1"/>
  <c r="AH1429" i="1"/>
  <c r="AG1429" i="1"/>
  <c r="AH1421" i="1"/>
  <c r="AG1421" i="1"/>
  <c r="AH1413" i="1"/>
  <c r="AG1413" i="1"/>
  <c r="AH1405" i="1"/>
  <c r="AG1405" i="1"/>
  <c r="AH1381" i="1"/>
  <c r="AG1381" i="1"/>
  <c r="AH1373" i="1"/>
  <c r="AG1373" i="1"/>
  <c r="AH1365" i="1"/>
  <c r="AG1365" i="1"/>
  <c r="AH1357" i="1"/>
  <c r="AG1357" i="1"/>
  <c r="AH1349" i="1"/>
  <c r="AG1349" i="1"/>
  <c r="AH1309" i="1"/>
  <c r="AG1309" i="1"/>
  <c r="AH1301" i="1"/>
  <c r="AG1301" i="1"/>
  <c r="AH1293" i="1"/>
  <c r="AG1293" i="1"/>
  <c r="AH1285" i="1"/>
  <c r="AG1285" i="1"/>
  <c r="AH1269" i="1"/>
  <c r="AG1269" i="1"/>
  <c r="AB1269" i="1" s="1"/>
  <c r="AH1261" i="1"/>
  <c r="AG1261" i="1"/>
  <c r="AH1245" i="1"/>
  <c r="AG1245" i="1"/>
  <c r="AH1237" i="1"/>
  <c r="AG1237" i="1"/>
  <c r="AH1205" i="1"/>
  <c r="AG1205" i="1"/>
  <c r="AH1197" i="1"/>
  <c r="AG1197" i="1"/>
  <c r="AH1189" i="1"/>
  <c r="AG1189" i="1"/>
  <c r="AH1181" i="1"/>
  <c r="AG1181" i="1"/>
  <c r="AH1173" i="1"/>
  <c r="AG1173" i="1"/>
  <c r="AH1165" i="1"/>
  <c r="AG1165" i="1"/>
  <c r="AH1149" i="1"/>
  <c r="AG1149" i="1"/>
  <c r="AH1141" i="1"/>
  <c r="AG1141" i="1"/>
  <c r="AB1141" i="1" s="1"/>
  <c r="AH1133" i="1"/>
  <c r="AG1133" i="1"/>
  <c r="AH1125" i="1"/>
  <c r="AG1125" i="1"/>
  <c r="AH1117" i="1"/>
  <c r="AG1117" i="1"/>
  <c r="AB1117" i="1" s="1"/>
  <c r="AH1085" i="1"/>
  <c r="AG1085" i="1"/>
  <c r="AH1077" i="1"/>
  <c r="AG1077" i="1"/>
  <c r="AG1069" i="1"/>
  <c r="AH1069" i="1"/>
  <c r="AH1061" i="1"/>
  <c r="AG1061" i="1"/>
  <c r="AH1053" i="1"/>
  <c r="AG1053" i="1"/>
  <c r="AH1045" i="1"/>
  <c r="AG1045" i="1"/>
  <c r="AH1037" i="1"/>
  <c r="AG1037" i="1"/>
  <c r="AH1029" i="1"/>
  <c r="AG1029" i="1"/>
  <c r="AH1021" i="1"/>
  <c r="AG1021" i="1"/>
  <c r="AH1013" i="1"/>
  <c r="AG1013" i="1"/>
  <c r="AB1013" i="1" s="1"/>
  <c r="AH1005" i="1"/>
  <c r="AG1005" i="1"/>
  <c r="AH997" i="1"/>
  <c r="AG997" i="1"/>
  <c r="AH989" i="1"/>
  <c r="AG989" i="1"/>
  <c r="AH981" i="1"/>
  <c r="AG981" i="1"/>
  <c r="AB981" i="1" s="1"/>
  <c r="AH973" i="1"/>
  <c r="AG973" i="1"/>
  <c r="AH965" i="1"/>
  <c r="AG965" i="1"/>
  <c r="AB965" i="1" s="1"/>
  <c r="AH957" i="1"/>
  <c r="AG957" i="1"/>
  <c r="AH949" i="1"/>
  <c r="AG949" i="1"/>
  <c r="AH909" i="1"/>
  <c r="AG909" i="1"/>
  <c r="AH901" i="1"/>
  <c r="AG901" i="1"/>
  <c r="AH893" i="1"/>
  <c r="AG893" i="1"/>
  <c r="AB893" i="1" s="1"/>
  <c r="AH885" i="1"/>
  <c r="AG885" i="1"/>
  <c r="AH877" i="1"/>
  <c r="AG877" i="1"/>
  <c r="AH869" i="1"/>
  <c r="AG869" i="1"/>
  <c r="AH861" i="1"/>
  <c r="AG861" i="1"/>
  <c r="AH853" i="1"/>
  <c r="AG853" i="1"/>
  <c r="AH845" i="1"/>
  <c r="AG845" i="1"/>
  <c r="AH837" i="1"/>
  <c r="AG837" i="1"/>
  <c r="AH829" i="1"/>
  <c r="AG829" i="1"/>
  <c r="AH821" i="1"/>
  <c r="AG821" i="1"/>
  <c r="AH813" i="1"/>
  <c r="AG813" i="1"/>
  <c r="AH805" i="1"/>
  <c r="AG805" i="1"/>
  <c r="AH797" i="1"/>
  <c r="AG797" i="1"/>
  <c r="AH789" i="1"/>
  <c r="AG789" i="1"/>
  <c r="AH781" i="1"/>
  <c r="AG781" i="1"/>
  <c r="AH741" i="1"/>
  <c r="AG741" i="1"/>
  <c r="AH733" i="1"/>
  <c r="AG733" i="1"/>
  <c r="AG725" i="1"/>
  <c r="AH725" i="1"/>
  <c r="AG1626" i="1"/>
  <c r="AG1589" i="1"/>
  <c r="AG1479" i="1"/>
  <c r="AG1375" i="1"/>
  <c r="AG1207" i="1"/>
  <c r="AG1109" i="1"/>
  <c r="AB1109" i="1" s="1"/>
  <c r="AG1010" i="1"/>
  <c r="AG911" i="1"/>
  <c r="AG879" i="1"/>
  <c r="AG749" i="1"/>
  <c r="AG607" i="1"/>
  <c r="AG543" i="1"/>
  <c r="AG159" i="1"/>
  <c r="AH1642" i="1"/>
  <c r="AH1545" i="1"/>
  <c r="AH1253" i="1"/>
  <c r="AH1157" i="1"/>
  <c r="AH1636" i="1"/>
  <c r="AG1636" i="1"/>
  <c r="AG1628" i="1"/>
  <c r="AH1628" i="1"/>
  <c r="AH1620" i="1"/>
  <c r="AG1620" i="1"/>
  <c r="AH1612" i="1"/>
  <c r="AG1612" i="1"/>
  <c r="AH1588" i="1"/>
  <c r="AG1588" i="1"/>
  <c r="AB1588" i="1" s="1"/>
  <c r="AH1572" i="1"/>
  <c r="AG1572" i="1"/>
  <c r="AG1564" i="1"/>
  <c r="AH1564" i="1"/>
  <c r="AH1556" i="1"/>
  <c r="AG1556" i="1"/>
  <c r="AH1548" i="1"/>
  <c r="AG1548" i="1"/>
  <c r="AH1532" i="1"/>
  <c r="AG1532" i="1"/>
  <c r="AH1524" i="1"/>
  <c r="AG1524" i="1"/>
  <c r="AH1508" i="1"/>
  <c r="AG1508" i="1"/>
  <c r="AB1508" i="1" s="1"/>
  <c r="AH1500" i="1"/>
  <c r="AG1500" i="1"/>
  <c r="AH1492" i="1"/>
  <c r="AG1492" i="1"/>
  <c r="AH1484" i="1"/>
  <c r="AG1484" i="1"/>
  <c r="AH1468" i="1"/>
  <c r="AG1468" i="1"/>
  <c r="AH1460" i="1"/>
  <c r="AG1460" i="1"/>
  <c r="AH1444" i="1"/>
  <c r="AG1444" i="1"/>
  <c r="AG1436" i="1"/>
  <c r="AH1436" i="1"/>
  <c r="AH1428" i="1"/>
  <c r="AG1428" i="1"/>
  <c r="AH1420" i="1"/>
  <c r="AG1420" i="1"/>
  <c r="AH1412" i="1"/>
  <c r="AG1412" i="1"/>
  <c r="AH1404" i="1"/>
  <c r="AG1404" i="1"/>
  <c r="AG1396" i="1"/>
  <c r="AH1396" i="1"/>
  <c r="AH1388" i="1"/>
  <c r="AG1388" i="1"/>
  <c r="AH1356" i="1"/>
  <c r="AG1356" i="1"/>
  <c r="AH1348" i="1"/>
  <c r="AG1348" i="1"/>
  <c r="AH1340" i="1"/>
  <c r="AG1340" i="1"/>
  <c r="AH1332" i="1"/>
  <c r="AG1332" i="1"/>
  <c r="AH1324" i="1"/>
  <c r="AG1324" i="1"/>
  <c r="AH1292" i="1"/>
  <c r="AG1292" i="1"/>
  <c r="AH1284" i="1"/>
  <c r="AG1284" i="1"/>
  <c r="AG1276" i="1"/>
  <c r="AH1276" i="1"/>
  <c r="AH1260" i="1"/>
  <c r="AG1260" i="1"/>
  <c r="AH1252" i="1"/>
  <c r="AG1252" i="1"/>
  <c r="AH1236" i="1"/>
  <c r="AG1236" i="1"/>
  <c r="AH1228" i="1"/>
  <c r="AG1228" i="1"/>
  <c r="AH1220" i="1"/>
  <c r="AG1220" i="1"/>
  <c r="AH1212" i="1"/>
  <c r="AG1212" i="1"/>
  <c r="AG1188" i="1"/>
  <c r="AH1188" i="1"/>
  <c r="AH1172" i="1"/>
  <c r="AG1172" i="1"/>
  <c r="AH1164" i="1"/>
  <c r="AG1164" i="1"/>
  <c r="AB1164" i="1" s="1"/>
  <c r="AH1156" i="1"/>
  <c r="AG1156" i="1"/>
  <c r="AH1140" i="1"/>
  <c r="AG1140" i="1"/>
  <c r="AH1132" i="1"/>
  <c r="AG1132" i="1"/>
  <c r="AH1124" i="1"/>
  <c r="AG1124" i="1"/>
  <c r="AH1116" i="1"/>
  <c r="AG1116" i="1"/>
  <c r="AH1108" i="1"/>
  <c r="AG1108" i="1"/>
  <c r="AH1100" i="1"/>
  <c r="AG1100" i="1"/>
  <c r="AH1092" i="1"/>
  <c r="AG1092" i="1"/>
  <c r="AH1052" i="1"/>
  <c r="AG1052" i="1"/>
  <c r="AH1044" i="1"/>
  <c r="AG1044" i="1"/>
  <c r="AG1036" i="1"/>
  <c r="AH1036" i="1"/>
  <c r="AH1028" i="1"/>
  <c r="AG1028" i="1"/>
  <c r="AH1020" i="1"/>
  <c r="AG1020" i="1"/>
  <c r="AH1012" i="1"/>
  <c r="AG1012" i="1"/>
  <c r="AH1004" i="1"/>
  <c r="AG1004" i="1"/>
  <c r="AH996" i="1"/>
  <c r="AG996" i="1"/>
  <c r="AH988" i="1"/>
  <c r="AG988" i="1"/>
  <c r="AH980" i="1"/>
  <c r="AG980" i="1"/>
  <c r="AH972" i="1"/>
  <c r="AG972" i="1"/>
  <c r="AH964" i="1"/>
  <c r="AG964" i="1"/>
  <c r="AH956" i="1"/>
  <c r="AG956" i="1"/>
  <c r="AH948" i="1"/>
  <c r="AG948" i="1"/>
  <c r="AH940" i="1"/>
  <c r="AG940" i="1"/>
  <c r="AH932" i="1"/>
  <c r="AG932" i="1"/>
  <c r="AH924" i="1"/>
  <c r="AG924" i="1"/>
  <c r="AH916" i="1"/>
  <c r="AG916" i="1"/>
  <c r="AH836" i="1"/>
  <c r="AG836" i="1"/>
  <c r="AH828" i="1"/>
  <c r="AG828" i="1"/>
  <c r="AH820" i="1"/>
  <c r="AG820" i="1"/>
  <c r="AH812" i="1"/>
  <c r="AG812" i="1"/>
  <c r="AH804" i="1"/>
  <c r="AG804" i="1"/>
  <c r="AH796" i="1"/>
  <c r="AG796" i="1"/>
  <c r="AB796" i="1" s="1"/>
  <c r="AH788" i="1"/>
  <c r="AG788" i="1"/>
  <c r="AH780" i="1"/>
  <c r="AG780" i="1"/>
  <c r="AH772" i="1"/>
  <c r="AG772" i="1"/>
  <c r="AH764" i="1"/>
  <c r="AG764" i="1"/>
  <c r="AH756" i="1"/>
  <c r="AG756" i="1"/>
  <c r="AH748" i="1"/>
  <c r="AG748" i="1"/>
  <c r="AH708" i="1"/>
  <c r="AG708" i="1"/>
  <c r="AH700" i="1"/>
  <c r="AG700" i="1"/>
  <c r="AH692" i="1"/>
  <c r="AG692" i="1"/>
  <c r="AH684" i="1"/>
  <c r="AG684" i="1"/>
  <c r="AH676" i="1"/>
  <c r="AG676" i="1"/>
  <c r="AH668" i="1"/>
  <c r="AG668" i="1"/>
  <c r="AH660" i="1"/>
  <c r="AG660" i="1"/>
  <c r="AG652" i="1"/>
  <c r="AH652" i="1"/>
  <c r="AH644" i="1"/>
  <c r="AG644" i="1"/>
  <c r="AB644" i="1" s="1"/>
  <c r="AH636" i="1"/>
  <c r="AG636" i="1"/>
  <c r="AH628" i="1"/>
  <c r="AG628" i="1"/>
  <c r="AH620" i="1"/>
  <c r="AG620" i="1"/>
  <c r="AH612" i="1"/>
  <c r="AG612" i="1"/>
  <c r="AH604" i="1"/>
  <c r="AG604" i="1"/>
  <c r="AH596" i="1"/>
  <c r="AG596" i="1"/>
  <c r="AG588" i="1"/>
  <c r="AH588" i="1"/>
  <c r="AH580" i="1"/>
  <c r="AG580" i="1"/>
  <c r="AH572" i="1"/>
  <c r="AG572" i="1"/>
  <c r="AH564" i="1"/>
  <c r="AG564" i="1"/>
  <c r="AH556" i="1"/>
  <c r="AG556" i="1"/>
  <c r="AB556" i="1" s="1"/>
  <c r="AH548" i="1"/>
  <c r="AG548" i="1"/>
  <c r="AH540" i="1"/>
  <c r="AG540" i="1"/>
  <c r="AH532" i="1"/>
  <c r="AG532" i="1"/>
  <c r="AH524" i="1"/>
  <c r="AG524" i="1"/>
  <c r="AH516" i="1"/>
  <c r="AG516" i="1"/>
  <c r="AH508" i="1"/>
  <c r="AG508" i="1"/>
  <c r="AH500" i="1"/>
  <c r="AG500" i="1"/>
  <c r="AH492" i="1"/>
  <c r="AG492" i="1"/>
  <c r="AH484" i="1"/>
  <c r="AG484" i="1"/>
  <c r="AH476" i="1"/>
  <c r="AG476" i="1"/>
  <c r="AH468" i="1"/>
  <c r="AG468" i="1"/>
  <c r="AH460" i="1"/>
  <c r="AG460" i="1"/>
  <c r="AB460" i="1" s="1"/>
  <c r="AH452" i="1"/>
  <c r="AG452" i="1"/>
  <c r="AH444" i="1"/>
  <c r="AG444" i="1"/>
  <c r="AH436" i="1"/>
  <c r="AG436" i="1"/>
  <c r="AH428" i="1"/>
  <c r="AG428" i="1"/>
  <c r="AH420" i="1"/>
  <c r="AG420" i="1"/>
  <c r="AH412" i="1"/>
  <c r="AG412" i="1"/>
  <c r="AH404" i="1"/>
  <c r="AG404" i="1"/>
  <c r="AH396" i="1"/>
  <c r="AG396" i="1"/>
  <c r="AB396" i="1" s="1"/>
  <c r="AH388" i="1"/>
  <c r="AG388" i="1"/>
  <c r="AH380" i="1"/>
  <c r="AG380" i="1"/>
  <c r="AH372" i="1"/>
  <c r="AG372" i="1"/>
  <c r="AH364" i="1"/>
  <c r="AG364" i="1"/>
  <c r="AH356" i="1"/>
  <c r="AG356" i="1"/>
  <c r="AH348" i="1"/>
  <c r="AG348" i="1"/>
  <c r="AH340" i="1"/>
  <c r="AG340" i="1"/>
  <c r="AG332" i="1"/>
  <c r="AH332" i="1"/>
  <c r="AH324" i="1"/>
  <c r="AG324" i="1"/>
  <c r="AH316" i="1"/>
  <c r="AG316" i="1"/>
  <c r="AH292" i="1"/>
  <c r="AG292" i="1"/>
  <c r="AH284" i="1"/>
  <c r="AG284" i="1"/>
  <c r="AH276" i="1"/>
  <c r="AG276" i="1"/>
  <c r="AH268" i="1"/>
  <c r="AG268" i="1"/>
  <c r="AH260" i="1"/>
  <c r="AG260" i="1"/>
  <c r="AH252" i="1"/>
  <c r="AG252" i="1"/>
  <c r="AH244" i="1"/>
  <c r="AG244" i="1"/>
  <c r="AG236" i="1"/>
  <c r="AH236" i="1"/>
  <c r="AG228" i="1"/>
  <c r="AH228" i="1"/>
  <c r="AH220" i="1"/>
  <c r="AG220" i="1"/>
  <c r="AH212" i="1"/>
  <c r="AG212" i="1"/>
  <c r="AG204" i="1"/>
  <c r="AB204" i="1" s="1"/>
  <c r="AH204" i="1"/>
  <c r="AH196" i="1"/>
  <c r="AG196" i="1"/>
  <c r="AH188" i="1"/>
  <c r="AG188" i="1"/>
  <c r="AH180" i="1"/>
  <c r="AG180" i="1"/>
  <c r="AG172" i="1"/>
  <c r="AH172" i="1"/>
  <c r="AG164" i="1"/>
  <c r="AB164" i="1" s="1"/>
  <c r="AH164" i="1"/>
  <c r="AH156" i="1"/>
  <c r="AG156" i="1"/>
  <c r="AH148" i="1"/>
  <c r="AG148" i="1"/>
  <c r="AG140" i="1"/>
  <c r="AB140" i="1" s="1"/>
  <c r="AH140" i="1"/>
  <c r="AH132" i="1"/>
  <c r="AG132" i="1"/>
  <c r="AH124" i="1"/>
  <c r="AG124" i="1"/>
  <c r="AH116" i="1"/>
  <c r="AG116" i="1"/>
  <c r="AH108" i="1"/>
  <c r="AG108" i="1"/>
  <c r="AG100" i="1"/>
  <c r="AH100" i="1"/>
  <c r="AH92" i="1"/>
  <c r="AG92" i="1"/>
  <c r="AH84" i="1"/>
  <c r="AG84" i="1"/>
  <c r="AG76" i="1"/>
  <c r="AH76" i="1"/>
  <c r="AH68" i="1"/>
  <c r="AG68" i="1"/>
  <c r="AH60" i="1"/>
  <c r="AG60" i="1"/>
  <c r="AH52" i="1"/>
  <c r="AG52" i="1"/>
  <c r="AG44" i="1"/>
  <c r="AH44" i="1"/>
  <c r="AG36" i="1"/>
  <c r="AH36" i="1"/>
  <c r="AH28" i="1"/>
  <c r="AG28" i="1"/>
  <c r="AH20" i="1"/>
  <c r="AG20" i="1"/>
  <c r="AH12" i="1"/>
  <c r="AG12" i="1"/>
  <c r="AB12" i="1" s="1"/>
  <c r="AG4" i="1"/>
  <c r="AH4" i="1"/>
  <c r="AG1622" i="1"/>
  <c r="AG1549" i="1"/>
  <c r="AG1512" i="1"/>
  <c r="AG1476" i="1"/>
  <c r="AG1440" i="1"/>
  <c r="AG1372" i="1"/>
  <c r="AG1339" i="1"/>
  <c r="AG1305" i="1"/>
  <c r="AG1271" i="1"/>
  <c r="AG1238" i="1"/>
  <c r="AG1171" i="1"/>
  <c r="AG1139" i="1"/>
  <c r="AG1106" i="1"/>
  <c r="AG1073" i="1"/>
  <c r="AG1040" i="1"/>
  <c r="AG1007" i="1"/>
  <c r="AG974" i="1"/>
  <c r="AG941" i="1"/>
  <c r="AC941" i="1" s="1"/>
  <c r="AG908" i="1"/>
  <c r="AG876" i="1"/>
  <c r="AG843" i="1"/>
  <c r="AG811" i="1"/>
  <c r="AG778" i="1"/>
  <c r="AG647" i="1"/>
  <c r="AG583" i="1"/>
  <c r="AG223" i="1"/>
  <c r="AG151" i="1"/>
  <c r="AG71" i="1"/>
  <c r="AH1633" i="1"/>
  <c r="AH1536" i="1"/>
  <c r="AH1341" i="1"/>
  <c r="AH1244" i="1"/>
  <c r="AH1148" i="1"/>
  <c r="AH968" i="1"/>
  <c r="AH711" i="1"/>
  <c r="AH455" i="1"/>
  <c r="AH1643" i="1"/>
  <c r="AG1643" i="1"/>
  <c r="AH1627" i="1"/>
  <c r="AG1627" i="1"/>
  <c r="AH1619" i="1"/>
  <c r="AG1619" i="1"/>
  <c r="AH1611" i="1"/>
  <c r="AG1611" i="1"/>
  <c r="AH1603" i="1"/>
  <c r="AG1603" i="1"/>
  <c r="AH1587" i="1"/>
  <c r="AG1587" i="1"/>
  <c r="AH1579" i="1"/>
  <c r="AG1579" i="1"/>
  <c r="AH1563" i="1"/>
  <c r="AG1563" i="1"/>
  <c r="AH1555" i="1"/>
  <c r="AG1555" i="1"/>
  <c r="AH1547" i="1"/>
  <c r="AG1547" i="1"/>
  <c r="AH1539" i="1"/>
  <c r="AG1539" i="1"/>
  <c r="AH1523" i="1"/>
  <c r="AG1523" i="1"/>
  <c r="AH1515" i="1"/>
  <c r="AG1515" i="1"/>
  <c r="AH1499" i="1"/>
  <c r="AG1499" i="1"/>
  <c r="AH1491" i="1"/>
  <c r="AG1491" i="1"/>
  <c r="AH1483" i="1"/>
  <c r="AG1483" i="1"/>
  <c r="AH1475" i="1"/>
  <c r="AG1475" i="1"/>
  <c r="AH1459" i="1"/>
  <c r="AG1459" i="1"/>
  <c r="AH1451" i="1"/>
  <c r="AG1451" i="1"/>
  <c r="AH1427" i="1"/>
  <c r="AG1427" i="1"/>
  <c r="AH1411" i="1"/>
  <c r="AG1411" i="1"/>
  <c r="AH1395" i="1"/>
  <c r="AG1395" i="1"/>
  <c r="AH1387" i="1"/>
  <c r="AG1387" i="1"/>
  <c r="AH1379" i="1"/>
  <c r="AG1379" i="1"/>
  <c r="AH1371" i="1"/>
  <c r="AG1371" i="1"/>
  <c r="AH1363" i="1"/>
  <c r="AG1363" i="1"/>
  <c r="AH1331" i="1"/>
  <c r="AG1331" i="1"/>
  <c r="AH1323" i="1"/>
  <c r="AG1323" i="1"/>
  <c r="AH1315" i="1"/>
  <c r="AG1315" i="1"/>
  <c r="AH1307" i="1"/>
  <c r="AG1307" i="1"/>
  <c r="AH1299" i="1"/>
  <c r="AG1299" i="1"/>
  <c r="AH1267" i="1"/>
  <c r="AG1267" i="1"/>
  <c r="AH1259" i="1"/>
  <c r="AG1259" i="1"/>
  <c r="AH1251" i="1"/>
  <c r="AG1251" i="1"/>
  <c r="AH1243" i="1"/>
  <c r="AG1243" i="1"/>
  <c r="AH1227" i="1"/>
  <c r="AG1227" i="1"/>
  <c r="AH1219" i="1"/>
  <c r="AG1219" i="1"/>
  <c r="AH1203" i="1"/>
  <c r="AG1203" i="1"/>
  <c r="AH1195" i="1"/>
  <c r="AG1195" i="1"/>
  <c r="AH1115" i="1"/>
  <c r="AG1115" i="1"/>
  <c r="AH1107" i="1"/>
  <c r="AG1107" i="1"/>
  <c r="AH1099" i="1"/>
  <c r="AG1099" i="1"/>
  <c r="AH1083" i="1"/>
  <c r="AG1083" i="1"/>
  <c r="AH1075" i="1"/>
  <c r="AG1075" i="1"/>
  <c r="AH1067" i="1"/>
  <c r="AG1067" i="1"/>
  <c r="AH1059" i="1"/>
  <c r="AG1059" i="1"/>
  <c r="AH1011" i="1"/>
  <c r="AG1011" i="1"/>
  <c r="AH1003" i="1"/>
  <c r="AG1003" i="1"/>
  <c r="AH995" i="1"/>
  <c r="AG995" i="1"/>
  <c r="AH987" i="1"/>
  <c r="AG987" i="1"/>
  <c r="AH979" i="1"/>
  <c r="AG979" i="1"/>
  <c r="AH971" i="1"/>
  <c r="AG971" i="1"/>
  <c r="AH963" i="1"/>
  <c r="AG963" i="1"/>
  <c r="AH955" i="1"/>
  <c r="AG955" i="1"/>
  <c r="AH947" i="1"/>
  <c r="AG947" i="1"/>
  <c r="AH939" i="1"/>
  <c r="AG939" i="1"/>
  <c r="AH923" i="1"/>
  <c r="AG923" i="1"/>
  <c r="AH915" i="1"/>
  <c r="AG915" i="1"/>
  <c r="AH907" i="1"/>
  <c r="AG907" i="1"/>
  <c r="AH899" i="1"/>
  <c r="AG899" i="1"/>
  <c r="AH891" i="1"/>
  <c r="AG891" i="1"/>
  <c r="AH883" i="1"/>
  <c r="AG883" i="1"/>
  <c r="AH875" i="1"/>
  <c r="AG875" i="1"/>
  <c r="AH867" i="1"/>
  <c r="AG867" i="1"/>
  <c r="AH859" i="1"/>
  <c r="AG859" i="1"/>
  <c r="AH851" i="1"/>
  <c r="AG851" i="1"/>
  <c r="AH771" i="1"/>
  <c r="AG771" i="1"/>
  <c r="AH763" i="1"/>
  <c r="AG763" i="1"/>
  <c r="AH755" i="1"/>
  <c r="AG755" i="1"/>
  <c r="AH747" i="1"/>
  <c r="AG747" i="1"/>
  <c r="AH739" i="1"/>
  <c r="AG739" i="1"/>
  <c r="AH731" i="1"/>
  <c r="AG731" i="1"/>
  <c r="AH723" i="1"/>
  <c r="AG723" i="1"/>
  <c r="AH715" i="1"/>
  <c r="AG715" i="1"/>
  <c r="AH651" i="1"/>
  <c r="AG651" i="1"/>
  <c r="AH643" i="1"/>
  <c r="AG643" i="1"/>
  <c r="AH635" i="1"/>
  <c r="AG635" i="1"/>
  <c r="AH627" i="1"/>
  <c r="AG627" i="1"/>
  <c r="AH619" i="1"/>
  <c r="AG619" i="1"/>
  <c r="AH611" i="1"/>
  <c r="AG611" i="1"/>
  <c r="AH603" i="1"/>
  <c r="AG603" i="1"/>
  <c r="AH595" i="1"/>
  <c r="AG595" i="1"/>
  <c r="AH587" i="1"/>
  <c r="AG587" i="1"/>
  <c r="AH579" i="1"/>
  <c r="AG579" i="1"/>
  <c r="AH571" i="1"/>
  <c r="AG571" i="1"/>
  <c r="AH563" i="1"/>
  <c r="AG563" i="1"/>
  <c r="AH547" i="1"/>
  <c r="AG547" i="1"/>
  <c r="AH539" i="1"/>
  <c r="AG539" i="1"/>
  <c r="AH531" i="1"/>
  <c r="AG531" i="1"/>
  <c r="AH523" i="1"/>
  <c r="AG523" i="1"/>
  <c r="AH507" i="1"/>
  <c r="AG507" i="1"/>
  <c r="AH499" i="1"/>
  <c r="AG499" i="1"/>
  <c r="AH491" i="1"/>
  <c r="AG491" i="1"/>
  <c r="AH483" i="1"/>
  <c r="AG483" i="1"/>
  <c r="AH475" i="1"/>
  <c r="AG475" i="1"/>
  <c r="AH467" i="1"/>
  <c r="AG467" i="1"/>
  <c r="AH459" i="1"/>
  <c r="AG459" i="1"/>
  <c r="AH451" i="1"/>
  <c r="AG451" i="1"/>
  <c r="AH443" i="1"/>
  <c r="AG443" i="1"/>
  <c r="AH435" i="1"/>
  <c r="AG435" i="1"/>
  <c r="AH427" i="1"/>
  <c r="AG427" i="1"/>
  <c r="AH419" i="1"/>
  <c r="AG419" i="1"/>
  <c r="AH411" i="1"/>
  <c r="AG411" i="1"/>
  <c r="AH403" i="1"/>
  <c r="AG403" i="1"/>
  <c r="AH395" i="1"/>
  <c r="AG395" i="1"/>
  <c r="AH387" i="1"/>
  <c r="AG387" i="1"/>
  <c r="AH379" i="1"/>
  <c r="AG379" i="1"/>
  <c r="AH371" i="1"/>
  <c r="AG371" i="1"/>
  <c r="AH363" i="1"/>
  <c r="AG363" i="1"/>
  <c r="AH355" i="1"/>
  <c r="AG355" i="1"/>
  <c r="AH347" i="1"/>
  <c r="AG347" i="1"/>
  <c r="AH339" i="1"/>
  <c r="AG339" i="1"/>
  <c r="AH331" i="1"/>
  <c r="AG331" i="1"/>
  <c r="AH323" i="1"/>
  <c r="AG323" i="1"/>
  <c r="AH315" i="1"/>
  <c r="AG315" i="1"/>
  <c r="AH307" i="1"/>
  <c r="AG307" i="1"/>
  <c r="AH299" i="1"/>
  <c r="AG299" i="1"/>
  <c r="AH291" i="1"/>
  <c r="AG291" i="1"/>
  <c r="AH283" i="1"/>
  <c r="AG283" i="1"/>
  <c r="AH275" i="1"/>
  <c r="AG275" i="1"/>
  <c r="AH267" i="1"/>
  <c r="AG267" i="1"/>
  <c r="AH259" i="1"/>
  <c r="AG259" i="1"/>
  <c r="AH251" i="1"/>
  <c r="AG251" i="1"/>
  <c r="AH227" i="1"/>
  <c r="AG227" i="1"/>
  <c r="AH219" i="1"/>
  <c r="AG219" i="1"/>
  <c r="AH211" i="1"/>
  <c r="AG211" i="1"/>
  <c r="AH203" i="1"/>
  <c r="AG203" i="1"/>
  <c r="AH195" i="1"/>
  <c r="AG195" i="1"/>
  <c r="AH187" i="1"/>
  <c r="AG187" i="1"/>
  <c r="AH163" i="1"/>
  <c r="AG163" i="1"/>
  <c r="AH155" i="1"/>
  <c r="AG155" i="1"/>
  <c r="AH147" i="1"/>
  <c r="AG147" i="1"/>
  <c r="AH139" i="1"/>
  <c r="AG139" i="1"/>
  <c r="AH131" i="1"/>
  <c r="AG131" i="1"/>
  <c r="AH123" i="1"/>
  <c r="AG123" i="1"/>
  <c r="AH107" i="1"/>
  <c r="AG107" i="1"/>
  <c r="AH99" i="1"/>
  <c r="AG99" i="1"/>
  <c r="AH91" i="1"/>
  <c r="AG91" i="1"/>
  <c r="AH83" i="1"/>
  <c r="AG83" i="1"/>
  <c r="AH75" i="1"/>
  <c r="AG75" i="1"/>
  <c r="AH67" i="1"/>
  <c r="AG67" i="1"/>
  <c r="AH59" i="1"/>
  <c r="AG59" i="1"/>
  <c r="AH51" i="1"/>
  <c r="AG51" i="1"/>
  <c r="AH43" i="1"/>
  <c r="AG43" i="1"/>
  <c r="AH35" i="1"/>
  <c r="AG35" i="1"/>
  <c r="AH27" i="1"/>
  <c r="AG27" i="1"/>
  <c r="AH19" i="1"/>
  <c r="AG19" i="1"/>
  <c r="AH11" i="1"/>
  <c r="AG11" i="1"/>
  <c r="AG1648" i="1"/>
  <c r="AG1616" i="1"/>
  <c r="AG1580" i="1"/>
  <c r="AG1543" i="1"/>
  <c r="AG1507" i="1"/>
  <c r="AG1470" i="1"/>
  <c r="AG1435" i="1"/>
  <c r="AG1401" i="1"/>
  <c r="AG1333" i="1"/>
  <c r="AG1300" i="1"/>
  <c r="AG1266" i="1"/>
  <c r="AG1233" i="1"/>
  <c r="AG1199" i="1"/>
  <c r="AG1166" i="1"/>
  <c r="AG1134" i="1"/>
  <c r="AG1101" i="1"/>
  <c r="AG1068" i="1"/>
  <c r="AG1035" i="1"/>
  <c r="AG1002" i="1"/>
  <c r="AG969" i="1"/>
  <c r="AG936" i="1"/>
  <c r="AG903" i="1"/>
  <c r="AG871" i="1"/>
  <c r="AG838" i="1"/>
  <c r="AG806" i="1"/>
  <c r="AG773" i="1"/>
  <c r="AG740" i="1"/>
  <c r="AG675" i="1"/>
  <c r="AG623" i="1"/>
  <c r="AG559" i="1"/>
  <c r="AG215" i="1"/>
  <c r="AG1593" i="1"/>
  <c r="AH1618" i="1"/>
  <c r="AH1326" i="1"/>
  <c r="AH1230" i="1"/>
  <c r="AH1130" i="1"/>
  <c r="AH930" i="1"/>
  <c r="AG318" i="1"/>
  <c r="AH318" i="1"/>
  <c r="AH302" i="1"/>
  <c r="AG302" i="1"/>
  <c r="AH294" i="1"/>
  <c r="AG294" i="1"/>
  <c r="AH278" i="1"/>
  <c r="AG278" i="1"/>
  <c r="AB278" i="1" s="1"/>
  <c r="AH270" i="1"/>
  <c r="AG270" i="1"/>
  <c r="AH262" i="1"/>
  <c r="AG262" i="1"/>
  <c r="AH254" i="1"/>
  <c r="AG254" i="1"/>
  <c r="AH238" i="1"/>
  <c r="AG238" i="1"/>
  <c r="AH230" i="1"/>
  <c r="AG230" i="1"/>
  <c r="AH214" i="1"/>
  <c r="AG214" i="1"/>
  <c r="AH206" i="1"/>
  <c r="AG206" i="1"/>
  <c r="AH198" i="1"/>
  <c r="AG198" i="1"/>
  <c r="AH182" i="1"/>
  <c r="AG182" i="1"/>
  <c r="AH174" i="1"/>
  <c r="AG174" i="1"/>
  <c r="AH166" i="1"/>
  <c r="AG166" i="1"/>
  <c r="AB166" i="1" s="1"/>
  <c r="AH158" i="1"/>
  <c r="AG158" i="1"/>
  <c r="AH150" i="1"/>
  <c r="AG150" i="1"/>
  <c r="AH142" i="1"/>
  <c r="AG142" i="1"/>
  <c r="AH134" i="1"/>
  <c r="AG134" i="1"/>
  <c r="AG118" i="1"/>
  <c r="AH118" i="1"/>
  <c r="AH110" i="1"/>
  <c r="AG110" i="1"/>
  <c r="AH6" i="1"/>
  <c r="AG6" i="1"/>
  <c r="AG706" i="1"/>
  <c r="AG698" i="1"/>
  <c r="AG690" i="1"/>
  <c r="AB690" i="1" s="1"/>
  <c r="AG682" i="1"/>
  <c r="AG666" i="1"/>
  <c r="AG658" i="1"/>
  <c r="AG649" i="1"/>
  <c r="AG641" i="1"/>
  <c r="AG633" i="1"/>
  <c r="AG625" i="1"/>
  <c r="AG617" i="1"/>
  <c r="AG609" i="1"/>
  <c r="AG601" i="1"/>
  <c r="AG593" i="1"/>
  <c r="AG585" i="1"/>
  <c r="AG577" i="1"/>
  <c r="AG569" i="1"/>
  <c r="AG561" i="1"/>
  <c r="AG553" i="1"/>
  <c r="AG545" i="1"/>
  <c r="AG537" i="1"/>
  <c r="AG529" i="1"/>
  <c r="AG520" i="1"/>
  <c r="AG512" i="1"/>
  <c r="AG504" i="1"/>
  <c r="AG496" i="1"/>
  <c r="AG488" i="1"/>
  <c r="AG480" i="1"/>
  <c r="AG472" i="1"/>
  <c r="AG464" i="1"/>
  <c r="AG456" i="1"/>
  <c r="AG448" i="1"/>
  <c r="AG440" i="1"/>
  <c r="AG432" i="1"/>
  <c r="AG424" i="1"/>
  <c r="AG416" i="1"/>
  <c r="AG408" i="1"/>
  <c r="AB408" i="1" s="1"/>
  <c r="AG400" i="1"/>
  <c r="AG392" i="1"/>
  <c r="AG384" i="1"/>
  <c r="AG376" i="1"/>
  <c r="AG326" i="1"/>
  <c r="AB326" i="1" s="1"/>
  <c r="AG305" i="1"/>
  <c r="AG264" i="1"/>
  <c r="AG240" i="1"/>
  <c r="AG176" i="1"/>
  <c r="AG112" i="1"/>
  <c r="AG90" i="1"/>
  <c r="AG70" i="1"/>
  <c r="AG26" i="1"/>
  <c r="AH661" i="1"/>
  <c r="AH272" i="1"/>
  <c r="AH209" i="1"/>
  <c r="AH325" i="1"/>
  <c r="AG325" i="1"/>
  <c r="AH317" i="1"/>
  <c r="AG317" i="1"/>
  <c r="AG301" i="1"/>
  <c r="AH301" i="1"/>
  <c r="AH293" i="1"/>
  <c r="AG293" i="1"/>
  <c r="AH285" i="1"/>
  <c r="AG285" i="1"/>
  <c r="AG277" i="1"/>
  <c r="AH277" i="1"/>
  <c r="AH269" i="1"/>
  <c r="AG269" i="1"/>
  <c r="AH261" i="1"/>
  <c r="AG261" i="1"/>
  <c r="AH253" i="1"/>
  <c r="AG253" i="1"/>
  <c r="AG245" i="1"/>
  <c r="AH245" i="1"/>
  <c r="AH229" i="1"/>
  <c r="AG229" i="1"/>
  <c r="AH221" i="1"/>
  <c r="AG221" i="1"/>
  <c r="AH205" i="1"/>
  <c r="AG205" i="1"/>
  <c r="AH197" i="1"/>
  <c r="AG197" i="1"/>
  <c r="AH189" i="1"/>
  <c r="AG189" i="1"/>
  <c r="AH181" i="1"/>
  <c r="AG181" i="1"/>
  <c r="AH165" i="1"/>
  <c r="AG165" i="1"/>
  <c r="AH157" i="1"/>
  <c r="AG157" i="1"/>
  <c r="AH141" i="1"/>
  <c r="AG141" i="1"/>
  <c r="AH133" i="1"/>
  <c r="AG133" i="1"/>
  <c r="AH125" i="1"/>
  <c r="AG125" i="1"/>
  <c r="AG109" i="1"/>
  <c r="AH109" i="1"/>
  <c r="AH101" i="1"/>
  <c r="AG101" i="1"/>
  <c r="AH93" i="1"/>
  <c r="AG93" i="1"/>
  <c r="AH85" i="1"/>
  <c r="AG85" i="1"/>
  <c r="AH77" i="1"/>
  <c r="AG77" i="1"/>
  <c r="AH69" i="1"/>
  <c r="AG69" i="1"/>
  <c r="AH61" i="1"/>
  <c r="AG61" i="1"/>
  <c r="AG45" i="1"/>
  <c r="AB45" i="1" s="1"/>
  <c r="AH45" i="1"/>
  <c r="AH37" i="1"/>
  <c r="AG37" i="1"/>
  <c r="AB37" i="1" s="1"/>
  <c r="AH29" i="1"/>
  <c r="AG29" i="1"/>
  <c r="AG21" i="1"/>
  <c r="AH21" i="1"/>
  <c r="AH13" i="1"/>
  <c r="AG13" i="1"/>
  <c r="AG738" i="1"/>
  <c r="AG730" i="1"/>
  <c r="AG722" i="1"/>
  <c r="AG714" i="1"/>
  <c r="AG705" i="1"/>
  <c r="AG697" i="1"/>
  <c r="AG689" i="1"/>
  <c r="AG681" i="1"/>
  <c r="AG673" i="1"/>
  <c r="AG656" i="1"/>
  <c r="AG640" i="1"/>
  <c r="AG632" i="1"/>
  <c r="AG624" i="1"/>
  <c r="AG616" i="1"/>
  <c r="AG608" i="1"/>
  <c r="AG600" i="1"/>
  <c r="AG592" i="1"/>
  <c r="AG584" i="1"/>
  <c r="AG576" i="1"/>
  <c r="AG568" i="1"/>
  <c r="AG560" i="1"/>
  <c r="AG552" i="1"/>
  <c r="AB552" i="1" s="1"/>
  <c r="AG544" i="1"/>
  <c r="AG536" i="1"/>
  <c r="AG528" i="1"/>
  <c r="AG366" i="1"/>
  <c r="AG358" i="1"/>
  <c r="AG350" i="1"/>
  <c r="AG342" i="1"/>
  <c r="AG334" i="1"/>
  <c r="AG304" i="1"/>
  <c r="AG281" i="1"/>
  <c r="AG216" i="1"/>
  <c r="AG152" i="1"/>
  <c r="AG66" i="1"/>
  <c r="AG46" i="1"/>
  <c r="AH784" i="1"/>
  <c r="AG777" i="1"/>
  <c r="AG769" i="1"/>
  <c r="AG761" i="1"/>
  <c r="AG753" i="1"/>
  <c r="AG744" i="1"/>
  <c r="AG736" i="1"/>
  <c r="AG728" i="1"/>
  <c r="AG720" i="1"/>
  <c r="AG712" i="1"/>
  <c r="AG654" i="1"/>
  <c r="AH702" i="1"/>
  <c r="AH322" i="1"/>
  <c r="AG322" i="1"/>
  <c r="AH314" i="1"/>
  <c r="AG314" i="1"/>
  <c r="AH306" i="1"/>
  <c r="AG306" i="1"/>
  <c r="AH298" i="1"/>
  <c r="AG298" i="1"/>
  <c r="AH290" i="1"/>
  <c r="AG290" i="1"/>
  <c r="AH274" i="1"/>
  <c r="AG274" i="1"/>
  <c r="AH266" i="1"/>
  <c r="AG266" i="1"/>
  <c r="AH250" i="1"/>
  <c r="AG250" i="1"/>
  <c r="AH242" i="1"/>
  <c r="AG242" i="1"/>
  <c r="AH234" i="1"/>
  <c r="AG234" i="1"/>
  <c r="AH226" i="1"/>
  <c r="AG226" i="1"/>
  <c r="AH218" i="1"/>
  <c r="AG218" i="1"/>
  <c r="AH210" i="1"/>
  <c r="AG210" i="1"/>
  <c r="AH202" i="1"/>
  <c r="AG202" i="1"/>
  <c r="AH194" i="1"/>
  <c r="AG194" i="1"/>
  <c r="AH186" i="1"/>
  <c r="AG186" i="1"/>
  <c r="AH178" i="1"/>
  <c r="AG178" i="1"/>
  <c r="AH170" i="1"/>
  <c r="AG170" i="1"/>
  <c r="AH154" i="1"/>
  <c r="AG154" i="1"/>
  <c r="AB154" i="1" s="1"/>
  <c r="AH146" i="1"/>
  <c r="AG146" i="1"/>
  <c r="AH138" i="1"/>
  <c r="AG138" i="1"/>
  <c r="AH130" i="1"/>
  <c r="AG130" i="1"/>
  <c r="AH122" i="1"/>
  <c r="AG122" i="1"/>
  <c r="AH114" i="1"/>
  <c r="AG114" i="1"/>
  <c r="AB114" i="1" s="1"/>
  <c r="AH10" i="1"/>
  <c r="AG10" i="1"/>
  <c r="AG833" i="1"/>
  <c r="AG825" i="1"/>
  <c r="AG817" i="1"/>
  <c r="AG809" i="1"/>
  <c r="AG801" i="1"/>
  <c r="AG793" i="1"/>
  <c r="AG785" i="1"/>
  <c r="AG776" i="1"/>
  <c r="AG768" i="1"/>
  <c r="AG760" i="1"/>
  <c r="AG752" i="1"/>
  <c r="AG694" i="1"/>
  <c r="AG686" i="1"/>
  <c r="AB686" i="1" s="1"/>
  <c r="AG678" i="1"/>
  <c r="AG670" i="1"/>
  <c r="AG662" i="1"/>
  <c r="AG653" i="1"/>
  <c r="AG645" i="1"/>
  <c r="AG637" i="1"/>
  <c r="AG629" i="1"/>
  <c r="AG621" i="1"/>
  <c r="AG613" i="1"/>
  <c r="AB613" i="1" s="1"/>
  <c r="AG605" i="1"/>
  <c r="AG597" i="1"/>
  <c r="AG589" i="1"/>
  <c r="AG581" i="1"/>
  <c r="AG573" i="1"/>
  <c r="AG565" i="1"/>
  <c r="AG557" i="1"/>
  <c r="AG549" i="1"/>
  <c r="AG541" i="1"/>
  <c r="AG533" i="1"/>
  <c r="AG525" i="1"/>
  <c r="AG296" i="1"/>
  <c r="AG273" i="1"/>
  <c r="AG208" i="1"/>
  <c r="AG144" i="1"/>
  <c r="AG102" i="1"/>
  <c r="AG58" i="1"/>
  <c r="AG38" i="1"/>
  <c r="AH758" i="1"/>
  <c r="AH309" i="1"/>
  <c r="AH237" i="1"/>
  <c r="AH173" i="1"/>
  <c r="AG657" i="1"/>
  <c r="AH657" i="1"/>
  <c r="AH521" i="1"/>
  <c r="AG521" i="1"/>
  <c r="AH249" i="1"/>
  <c r="AG249" i="1"/>
  <c r="AH241" i="1"/>
  <c r="AG241" i="1"/>
  <c r="AH233" i="1"/>
  <c r="AG233" i="1"/>
  <c r="AH225" i="1"/>
  <c r="AG225" i="1"/>
  <c r="AH217" i="1"/>
  <c r="AG217" i="1"/>
  <c r="AH201" i="1"/>
  <c r="AG201" i="1"/>
  <c r="AH193" i="1"/>
  <c r="AG193" i="1"/>
  <c r="AH177" i="1"/>
  <c r="AG177" i="1"/>
  <c r="AH169" i="1"/>
  <c r="AG169" i="1"/>
  <c r="AH161" i="1"/>
  <c r="AG161" i="1"/>
  <c r="AH153" i="1"/>
  <c r="AG153" i="1"/>
  <c r="AG145" i="1"/>
  <c r="AH145" i="1"/>
  <c r="AH137" i="1"/>
  <c r="AG137" i="1"/>
  <c r="AH129" i="1"/>
  <c r="AG129" i="1"/>
  <c r="AG121" i="1"/>
  <c r="AH121" i="1"/>
  <c r="AH113" i="1"/>
  <c r="AG113" i="1"/>
  <c r="AH105" i="1"/>
  <c r="AG105" i="1"/>
  <c r="AH97" i="1"/>
  <c r="AG97" i="1"/>
  <c r="AH81" i="1"/>
  <c r="AG81" i="1"/>
  <c r="AH73" i="1"/>
  <c r="AG73" i="1"/>
  <c r="AH65" i="1"/>
  <c r="AG65" i="1"/>
  <c r="AH57" i="1"/>
  <c r="AG57" i="1"/>
  <c r="AH49" i="1"/>
  <c r="AG49" i="1"/>
  <c r="AH41" i="1"/>
  <c r="AG41" i="1"/>
  <c r="AH33" i="1"/>
  <c r="AG33" i="1"/>
  <c r="AH25" i="1"/>
  <c r="AG25" i="1"/>
  <c r="AG800" i="1"/>
  <c r="AG792" i="1"/>
  <c r="AB792" i="1" s="1"/>
  <c r="AG742" i="1"/>
  <c r="AG726" i="1"/>
  <c r="AB726" i="1" s="1"/>
  <c r="AG718" i="1"/>
  <c r="AG710" i="1"/>
  <c r="AG701" i="1"/>
  <c r="AG693" i="1"/>
  <c r="AG685" i="1"/>
  <c r="AG677" i="1"/>
  <c r="AG669" i="1"/>
  <c r="AG362" i="1"/>
  <c r="AG354" i="1"/>
  <c r="AG346" i="1"/>
  <c r="AG338" i="1"/>
  <c r="AG330" i="1"/>
  <c r="AG313" i="1"/>
  <c r="AG248" i="1"/>
  <c r="AG184" i="1"/>
  <c r="AG120" i="1"/>
  <c r="AG98" i="1"/>
  <c r="AG78" i="1"/>
  <c r="AG34" i="1"/>
  <c r="AG14" i="1"/>
  <c r="AB14" i="1" s="1"/>
  <c r="AG9" i="1"/>
  <c r="AH104" i="1"/>
  <c r="AG104" i="1"/>
  <c r="AB104" i="1" s="1"/>
  <c r="AH96" i="1"/>
  <c r="AG96" i="1"/>
  <c r="AH88" i="1"/>
  <c r="AG88" i="1"/>
  <c r="AH80" i="1"/>
  <c r="AG80" i="1"/>
  <c r="AG72" i="1"/>
  <c r="AH72" i="1"/>
  <c r="AH64" i="1"/>
  <c r="AG64" i="1"/>
  <c r="AH56" i="1"/>
  <c r="AG56" i="1"/>
  <c r="AG48" i="1"/>
  <c r="AH48" i="1"/>
  <c r="AH40" i="1"/>
  <c r="AG40" i="1"/>
  <c r="AH32" i="1"/>
  <c r="AG32" i="1"/>
  <c r="AH24" i="1"/>
  <c r="AG24" i="1"/>
  <c r="AH16" i="1"/>
  <c r="AG16" i="1"/>
  <c r="AG774" i="1"/>
  <c r="AG766" i="1"/>
  <c r="AG750" i="1"/>
  <c r="AG717" i="1"/>
  <c r="AG709" i="1"/>
  <c r="AG506" i="1"/>
  <c r="AG498" i="1"/>
  <c r="AG490" i="1"/>
  <c r="AG482" i="1"/>
  <c r="AG474" i="1"/>
  <c r="AG466" i="1"/>
  <c r="AG458" i="1"/>
  <c r="AG450" i="1"/>
  <c r="AG442" i="1"/>
  <c r="AG434" i="1"/>
  <c r="AG426" i="1"/>
  <c r="AG418" i="1"/>
  <c r="AG410" i="1"/>
  <c r="AG402" i="1"/>
  <c r="AG394" i="1"/>
  <c r="AG386" i="1"/>
  <c r="AG378" i="1"/>
  <c r="AG370" i="1"/>
  <c r="AG361" i="1"/>
  <c r="AG353" i="1"/>
  <c r="AB353" i="1" s="1"/>
  <c r="AG337" i="1"/>
  <c r="AG329" i="1"/>
  <c r="AG312" i="1"/>
  <c r="AG289" i="1"/>
  <c r="AG224" i="1"/>
  <c r="AG160" i="1"/>
  <c r="AG74" i="1"/>
  <c r="AG54" i="1"/>
  <c r="AG8" i="1"/>
  <c r="AH286" i="1"/>
  <c r="AH222" i="1"/>
  <c r="AH162" i="1"/>
  <c r="AH1235" i="1"/>
  <c r="AC1235" i="1" s="1"/>
  <c r="AH1211" i="1"/>
  <c r="AC1211" i="1" s="1"/>
  <c r="AH1163" i="1"/>
  <c r="AC1163" i="1" s="1"/>
  <c r="AH1091" i="1"/>
  <c r="AC1091" i="1" s="1"/>
  <c r="AH931" i="1"/>
  <c r="AC931" i="1" s="1"/>
  <c r="AH779" i="1"/>
  <c r="AH707" i="1"/>
  <c r="AC707" i="1" s="1"/>
  <c r="AH659" i="1"/>
  <c r="AH555" i="1"/>
  <c r="AH515" i="1"/>
  <c r="AH1467" i="1"/>
  <c r="AH1419" i="1"/>
  <c r="AC1419" i="1" s="1"/>
  <c r="AH1403" i="1"/>
  <c r="AC1403" i="1" s="1"/>
  <c r="AC678" i="1" l="1"/>
  <c r="AC720" i="1"/>
  <c r="AC985" i="1"/>
  <c r="AC1380" i="1"/>
  <c r="AC1508" i="1"/>
  <c r="AC1590" i="1"/>
  <c r="AC796" i="1"/>
  <c r="AC1164" i="1"/>
  <c r="AC1526" i="1"/>
  <c r="AC842" i="1"/>
  <c r="AC906" i="1"/>
  <c r="AC1146" i="1"/>
  <c r="AC1306" i="1"/>
  <c r="AC1168" i="1"/>
  <c r="AC478" i="1"/>
  <c r="AC409" i="1"/>
  <c r="AC1467" i="1"/>
  <c r="AC114" i="1"/>
  <c r="AC644" i="1"/>
  <c r="AC1588" i="1"/>
  <c r="AC1433" i="1"/>
  <c r="AC914" i="1"/>
  <c r="AC1442" i="1"/>
  <c r="AC1610" i="1"/>
  <c r="AC555" i="1"/>
  <c r="AC396" i="1"/>
  <c r="AC460" i="1"/>
  <c r="AC822" i="1"/>
  <c r="AC659" i="1"/>
  <c r="AC164" i="1"/>
  <c r="AC1269" i="1"/>
  <c r="AC663" i="1"/>
  <c r="AC1141" i="1"/>
  <c r="AC754" i="1"/>
  <c r="AC526" i="1"/>
  <c r="AC1384" i="1"/>
  <c r="AC12" i="1"/>
  <c r="AC865" i="1"/>
  <c r="AC104" i="1"/>
  <c r="AC45" i="1"/>
  <c r="AC1582" i="1"/>
  <c r="AC1111" i="1"/>
  <c r="AC1080" i="1"/>
  <c r="AC792" i="1"/>
  <c r="AC1609" i="1"/>
  <c r="AC515" i="1"/>
  <c r="AC927" i="1"/>
  <c r="AC594" i="1"/>
  <c r="AC1367" i="1"/>
  <c r="AC844" i="1"/>
  <c r="AC1176" i="1"/>
  <c r="AC1368" i="1"/>
  <c r="AC1537" i="1"/>
  <c r="AC1250" i="1"/>
  <c r="AC779" i="1"/>
  <c r="AC166" i="1"/>
  <c r="AC140" i="1"/>
  <c r="AC204" i="1"/>
  <c r="AC422" i="1"/>
  <c r="AC556" i="1"/>
  <c r="AC1070" i="1"/>
  <c r="AC1430" i="1"/>
  <c r="AC349" i="1"/>
  <c r="AB941" i="1"/>
  <c r="AC1534" i="1"/>
  <c r="AC278" i="1"/>
  <c r="AC981" i="1"/>
  <c r="AC1013" i="1"/>
  <c r="AC1453" i="1"/>
  <c r="AC613" i="1"/>
  <c r="AC999" i="1"/>
  <c r="AB369" i="1"/>
  <c r="AC154" i="1"/>
  <c r="AC893" i="1"/>
  <c r="AC1103" i="1"/>
  <c r="AC37" i="1"/>
  <c r="AC353" i="1"/>
  <c r="AC326" i="1"/>
  <c r="AC686" i="1"/>
  <c r="AC726" i="1"/>
  <c r="AC965" i="1"/>
  <c r="AC1117" i="1"/>
  <c r="AC1437" i="1"/>
  <c r="AC1471" i="1"/>
  <c r="AC1615" i="1"/>
  <c r="AC14" i="1"/>
  <c r="AC1206" i="1"/>
  <c r="AC1502" i="1"/>
  <c r="AC690" i="1"/>
  <c r="AB720" i="1"/>
  <c r="AC408" i="1"/>
  <c r="AC1109" i="1"/>
  <c r="AB1380" i="1"/>
  <c r="AB985" i="1"/>
  <c r="AC552" i="1"/>
  <c r="AC1494" i="1"/>
  <c r="AC757" i="1"/>
  <c r="AB678" i="1"/>
  <c r="AC2" i="1" l="1"/>
</calcChain>
</file>

<file path=xl/sharedStrings.xml><?xml version="1.0" encoding="utf-8"?>
<sst xmlns="http://schemas.openxmlformats.org/spreadsheetml/2006/main" count="110435" uniqueCount="26615">
  <si>
    <t>都府県振興局</t>
  </si>
  <si>
    <t>観測所番号</t>
  </si>
  <si>
    <t>種類</t>
  </si>
  <si>
    <t>観測所名</t>
  </si>
  <si>
    <t>ｶﾀｶﾅ名</t>
  </si>
  <si>
    <t>所在地</t>
  </si>
  <si>
    <t>緯度(度)</t>
  </si>
  <si>
    <t>緯度(分)</t>
  </si>
  <si>
    <t>経度(度)</t>
  </si>
  <si>
    <t>経度(分)</t>
  </si>
  <si>
    <t>海面上の高さ(ｍ)</t>
  </si>
  <si>
    <t>風速計の高さ(ｍ)</t>
  </si>
  <si>
    <t>温度計の高さ(ｍ)</t>
  </si>
  <si>
    <t>観測開始年月日</t>
  </si>
  <si>
    <t>備考1</t>
  </si>
  <si>
    <t>備考2</t>
  </si>
  <si>
    <t>宗谷</t>
  </si>
  <si>
    <t>四</t>
  </si>
  <si>
    <t>宗谷岬</t>
  </si>
  <si>
    <t>ｿｳﾔﾐｻｷ</t>
  </si>
  <si>
    <t>稚内市宗谷岬</t>
  </si>
  <si>
    <t>昭53.10.30</t>
  </si>
  <si>
    <t>－</t>
  </si>
  <si>
    <t>官</t>
  </si>
  <si>
    <t>稚内</t>
  </si>
  <si>
    <t>ﾜｯｶﾅｲ</t>
  </si>
  <si>
    <t>稚内市開運　稚内地方気象台</t>
  </si>
  <si>
    <t>#昭50.4.1</t>
  </si>
  <si>
    <t>礼文</t>
  </si>
  <si>
    <t>ﾚﾌﾞﾝ</t>
  </si>
  <si>
    <t>礼文郡礼文町大字香深村トンナイ</t>
  </si>
  <si>
    <t>平15.10.17</t>
  </si>
  <si>
    <t>声問</t>
  </si>
  <si>
    <t>ｺｴﾄｲ</t>
  </si>
  <si>
    <t>稚内市大字声問村字声問　稚内航空気象観測所</t>
  </si>
  <si>
    <t>平15.1.1</t>
  </si>
  <si>
    <t>日照・湿度・気圧を除く</t>
  </si>
  <si>
    <t>浜鬼志別</t>
  </si>
  <si>
    <t>ﾊﾏｵﾆｼﾍﾞﾂ</t>
  </si>
  <si>
    <t>宗谷郡猿払村浜鬼志別</t>
  </si>
  <si>
    <t>湿度を除く</t>
  </si>
  <si>
    <t>本泊</t>
  </si>
  <si>
    <t>ﾓﾄﾄﾞﾏﾘ</t>
  </si>
  <si>
    <t>利尻郡利尻富士町鴛泊字本泊　利尻航空気象観測所</t>
  </si>
  <si>
    <t>沼川</t>
  </si>
  <si>
    <t>ﾇﾏｶﾜ</t>
  </si>
  <si>
    <t>稚内市声問村沼川</t>
  </si>
  <si>
    <t>昭52.10.20</t>
  </si>
  <si>
    <t>沓形</t>
  </si>
  <si>
    <t>ｸﾂｶﾞﾀ</t>
  </si>
  <si>
    <t>利尻郡利尻町沓形泉町</t>
  </si>
  <si>
    <t>#昭52.10.24</t>
  </si>
  <si>
    <t>豊富</t>
  </si>
  <si>
    <t>ﾄﾖﾄﾐ</t>
  </si>
  <si>
    <t>天塩郡豊富町豊富東2条</t>
  </si>
  <si>
    <t>(昭50.5.29)昭52.10.25</t>
  </si>
  <si>
    <t>浜頓別</t>
  </si>
  <si>
    <t>ﾊﾏﾄﾝﾍﾞﾂ</t>
  </si>
  <si>
    <t>枝幸郡浜頓別町クッチャロ湖畔</t>
  </si>
  <si>
    <t>#昭52.10.19</t>
  </si>
  <si>
    <t>中頓別</t>
  </si>
  <si>
    <t>ﾅｶﾄﾝﾍﾞﾂ</t>
  </si>
  <si>
    <t>枝幸郡中頓別町上駒</t>
  </si>
  <si>
    <t>(昭50.5.28)昭52.10.19</t>
  </si>
  <si>
    <t>北見枝幸</t>
  </si>
  <si>
    <t>ｷﾀﾐｴｻｼ</t>
  </si>
  <si>
    <t>枝幸郡枝幸町本町　北見枝幸特別地域気象観測所</t>
  </si>
  <si>
    <t>#昭51.1.1</t>
  </si>
  <si>
    <t>歌登</t>
  </si>
  <si>
    <t>ｳﾀﾉﾎﾞﾘ</t>
  </si>
  <si>
    <t>枝幸郡枝幸町歌登東町</t>
  </si>
  <si>
    <t>#昭52.10.25</t>
  </si>
  <si>
    <t>雨</t>
  </si>
  <si>
    <t>幌延</t>
  </si>
  <si>
    <t>ﾎﾛﾉﾍﾞ</t>
  </si>
  <si>
    <t>天塩郡幌延町上幌延</t>
  </si>
  <si>
    <t>平17.11.15</t>
  </si>
  <si>
    <t>上川</t>
  </si>
  <si>
    <t>中川</t>
  </si>
  <si>
    <t>ﾅｶｶﾞﾜ</t>
  </si>
  <si>
    <t>中川郡中川町中川</t>
  </si>
  <si>
    <t>昭52.10.19</t>
  </si>
  <si>
    <t>音威子府</t>
  </si>
  <si>
    <t>ｵﾄｲﾈｯﾌﾟ</t>
  </si>
  <si>
    <t>中川郡音威子府村音威子府</t>
  </si>
  <si>
    <t>昭52.10.17</t>
  </si>
  <si>
    <t>小車</t>
  </si>
  <si>
    <t>ｵｸﾞﾙﾏ</t>
  </si>
  <si>
    <t>中川郡美深町小車</t>
  </si>
  <si>
    <t>平17.11.9</t>
  </si>
  <si>
    <t>美深</t>
  </si>
  <si>
    <t>ﾋﾞﾌｶ</t>
  </si>
  <si>
    <t>中川郡美深町西町</t>
  </si>
  <si>
    <t>#昭52.10.6</t>
  </si>
  <si>
    <t>名寄</t>
  </si>
  <si>
    <t>ﾅﾖﾛ</t>
  </si>
  <si>
    <t>名寄市大橋</t>
  </si>
  <si>
    <t>#昭51.4.1</t>
  </si>
  <si>
    <t>西風連</t>
  </si>
  <si>
    <t>ﾆｼﾌｳﾚﾝ</t>
  </si>
  <si>
    <t>名寄市風連町西風連</t>
  </si>
  <si>
    <t>平17.11.8</t>
  </si>
  <si>
    <t>下川</t>
  </si>
  <si>
    <t>ｼﾓｶﾜ</t>
  </si>
  <si>
    <t>上川郡下川町南町</t>
  </si>
  <si>
    <t>#昭52.10.14</t>
  </si>
  <si>
    <t>剣淵</t>
  </si>
  <si>
    <t>ｹﾝﾌﾞﾁ</t>
  </si>
  <si>
    <t>上川郡剣淵町旭町</t>
  </si>
  <si>
    <t>平17.11.10</t>
  </si>
  <si>
    <t>士別</t>
  </si>
  <si>
    <t>ｼﾍﾞﾂ</t>
  </si>
  <si>
    <t>士別市武徳町</t>
  </si>
  <si>
    <t>#昭52.10.13</t>
  </si>
  <si>
    <t>朝日</t>
  </si>
  <si>
    <t>ｱｻﾋ</t>
  </si>
  <si>
    <t>士別市朝日町中央</t>
  </si>
  <si>
    <t>昭52.10.13</t>
  </si>
  <si>
    <t>和寒</t>
  </si>
  <si>
    <t>ﾜｯｻﾑ</t>
  </si>
  <si>
    <t>上川郡和寒町日ノ出</t>
  </si>
  <si>
    <t>昭52.10.12</t>
  </si>
  <si>
    <t>江丹別</t>
  </si>
  <si>
    <t>ｴﾀﾝﾍﾞﾂ</t>
  </si>
  <si>
    <t>旭川市江丹別町芳野</t>
  </si>
  <si>
    <t>昭52.10.11</t>
  </si>
  <si>
    <t>比布</t>
  </si>
  <si>
    <t>ﾋﾟｯﾌﾟ</t>
  </si>
  <si>
    <t>上川郡比布町北2線</t>
  </si>
  <si>
    <t>(昭50.5.27)昭52.10.11</t>
  </si>
  <si>
    <t>ｶﾐｶﾜ</t>
  </si>
  <si>
    <t>上川郡上川町栄町</t>
  </si>
  <si>
    <t>#昭52.10.12</t>
  </si>
  <si>
    <t>旭川</t>
  </si>
  <si>
    <t>ｱｻﾋｶﾜ</t>
  </si>
  <si>
    <t>旭川市宮前1条　旭川地方気象台</t>
  </si>
  <si>
    <t>平16.9.9</t>
  </si>
  <si>
    <t>東川</t>
  </si>
  <si>
    <t>ﾋｶﾞｼｶﾜ</t>
  </si>
  <si>
    <t>上川郡東川町北町</t>
  </si>
  <si>
    <t>昭52.10.5</t>
  </si>
  <si>
    <t>瑞穂</t>
  </si>
  <si>
    <t>ﾐｽﾞﾎ</t>
  </si>
  <si>
    <t>旭川市東旭川町瑞穂</t>
  </si>
  <si>
    <t>昭59.10.8</t>
  </si>
  <si>
    <t>層雲峡</t>
  </si>
  <si>
    <t>ｿｳｳﾝｷｮｳ</t>
  </si>
  <si>
    <t>上川郡上川町層雲峡高山</t>
  </si>
  <si>
    <t>昭50.5.27</t>
  </si>
  <si>
    <t>東神楽</t>
  </si>
  <si>
    <t>ﾋｶﾞｼｶｸﾞﾗ</t>
  </si>
  <si>
    <t>上川郡東神楽町東2線　旭川航空気象観測所</t>
  </si>
  <si>
    <t>志比内</t>
  </si>
  <si>
    <t>ｼﾋﾞﾅｲ</t>
  </si>
  <si>
    <t>上川郡東神楽町志比内</t>
  </si>
  <si>
    <t>平4.10.9</t>
  </si>
  <si>
    <t>美瑛</t>
  </si>
  <si>
    <t>ﾋﾞｴｲ</t>
  </si>
  <si>
    <t>上川郡美瑛町原野5線</t>
  </si>
  <si>
    <t>(昭50.5.28)昭52.10.6</t>
  </si>
  <si>
    <t>上富良野</t>
  </si>
  <si>
    <t>ｶﾐﾌﾗﾉ</t>
  </si>
  <si>
    <t>空知郡上富良野町大町</t>
  </si>
  <si>
    <t>昭52.10.8</t>
  </si>
  <si>
    <t>白金</t>
  </si>
  <si>
    <t>ｼﾛｶﾞﾈ</t>
  </si>
  <si>
    <t>上川郡美瑛町白金</t>
  </si>
  <si>
    <t>富良野</t>
  </si>
  <si>
    <t>ﾌﾗﾉ</t>
  </si>
  <si>
    <t>富良野市東町</t>
  </si>
  <si>
    <t>麓郷</t>
  </si>
  <si>
    <t>ﾛｸｺﾞｳ</t>
  </si>
  <si>
    <t>富良野市麓郷市街地</t>
  </si>
  <si>
    <t>昭53.10.25</t>
  </si>
  <si>
    <t>金山</t>
  </si>
  <si>
    <t>ｶﾅﾔﾏ</t>
  </si>
  <si>
    <t>空知郡南富良野町金山地先</t>
  </si>
  <si>
    <t>平17.11.17</t>
  </si>
  <si>
    <t>幾寅</t>
  </si>
  <si>
    <t>ｲｸﾄﾗ</t>
  </si>
  <si>
    <t>空知郡南富良野町幾寅</t>
  </si>
  <si>
    <t>昭52.10.7</t>
  </si>
  <si>
    <t>占冠</t>
  </si>
  <si>
    <t>ｼﾑｶｯﾌﾟ</t>
  </si>
  <si>
    <t>勇払郡占冠村中央</t>
  </si>
  <si>
    <t>朱鞠内</t>
  </si>
  <si>
    <t>ｼｭﾏﾘﾅｲ</t>
  </si>
  <si>
    <t>雨竜郡幌加内町朱鞠内</t>
  </si>
  <si>
    <t>昭53.10.24</t>
  </si>
  <si>
    <t>幌加内</t>
  </si>
  <si>
    <t>ﾎﾛｶﾅｲ</t>
  </si>
  <si>
    <t>雨竜郡幌加内町幌加内</t>
  </si>
  <si>
    <t>(昭50.5.28)昭52.10.28</t>
  </si>
  <si>
    <t>留萌</t>
  </si>
  <si>
    <t>天塩</t>
  </si>
  <si>
    <t>ﾃｼｵ</t>
  </si>
  <si>
    <t>天塩郡天塩町川口</t>
  </si>
  <si>
    <t>#昭52.10.26</t>
  </si>
  <si>
    <t>遠別</t>
  </si>
  <si>
    <t>ｴﾝﾍﾞﾂ</t>
  </si>
  <si>
    <t>天塩郡遠別町幸和</t>
  </si>
  <si>
    <t>初山別</t>
  </si>
  <si>
    <t>ｼｮｻﾝﾍﾞﾂ</t>
  </si>
  <si>
    <t>苫前郡初山別村初山別</t>
  </si>
  <si>
    <t>昭52.10.28</t>
  </si>
  <si>
    <t>焼尻</t>
  </si>
  <si>
    <t>ﾔｷﾞｼﾘ</t>
  </si>
  <si>
    <t>苫前郡羽幌町焼尻白浜</t>
  </si>
  <si>
    <t>昭52.10.27</t>
  </si>
  <si>
    <t>羽幌</t>
  </si>
  <si>
    <t>ﾊﾎﾞﾛ</t>
  </si>
  <si>
    <t>苫前郡羽幌町南3条　羽幌特別地域気象観測所</t>
  </si>
  <si>
    <t>古丹別</t>
  </si>
  <si>
    <t>ｺﾀﾝﾍﾞﾂ</t>
  </si>
  <si>
    <t>苫前郡苫前町古丹別</t>
  </si>
  <si>
    <t>昭51.8.4</t>
  </si>
  <si>
    <t>達布</t>
  </si>
  <si>
    <t>ﾀｯﾌﾟ</t>
  </si>
  <si>
    <t>留萌郡小平町達布</t>
  </si>
  <si>
    <t>昭52.10.31</t>
  </si>
  <si>
    <t>ﾙﾓｲ</t>
  </si>
  <si>
    <t>留萌市大町　留萌特別地域気象観測所</t>
  </si>
  <si>
    <t>昭55.6.21</t>
  </si>
  <si>
    <t>増毛</t>
  </si>
  <si>
    <t>ﾏｼｹ</t>
  </si>
  <si>
    <t>増毛郡増毛町別苅</t>
  </si>
  <si>
    <t>#昭53.10.24</t>
  </si>
  <si>
    <t>幌糠</t>
  </si>
  <si>
    <t>ﾎﾛﾇｶ</t>
  </si>
  <si>
    <t>留萌市幌糠町</t>
  </si>
  <si>
    <t>石狩</t>
  </si>
  <si>
    <t>浜益</t>
  </si>
  <si>
    <t>ﾊﾏﾏｽ</t>
  </si>
  <si>
    <t>石狩市浜益区川下</t>
  </si>
  <si>
    <t>厚田</t>
  </si>
  <si>
    <t>ｱﾂﾀ</t>
  </si>
  <si>
    <t>石狩市厚田区別狩</t>
  </si>
  <si>
    <t>新篠津</t>
  </si>
  <si>
    <t>ｼﾝｼﾉﾂ</t>
  </si>
  <si>
    <t>石狩郡新篠津村第46線北</t>
  </si>
  <si>
    <t>#昭53.10.23</t>
  </si>
  <si>
    <t>山口</t>
  </si>
  <si>
    <t>ﾔﾏｸﾞﾁ</t>
  </si>
  <si>
    <t>札幌市手稲区手稲山口</t>
  </si>
  <si>
    <t>#昭52.10.11</t>
  </si>
  <si>
    <t>ｲｼｶﾘ</t>
  </si>
  <si>
    <t>石狩市生振</t>
  </si>
  <si>
    <t>平2.3.6</t>
  </si>
  <si>
    <t>江別</t>
  </si>
  <si>
    <t>ｴﾍﾞﾂ</t>
  </si>
  <si>
    <t>江別市江別太</t>
  </si>
  <si>
    <t>平12.10.31</t>
  </si>
  <si>
    <t>手稲山</t>
  </si>
  <si>
    <t>ﾃｲﾈﾔﾏ</t>
  </si>
  <si>
    <t>札幌市手稲区手稲金山</t>
  </si>
  <si>
    <t>平22.3.24</t>
  </si>
  <si>
    <t>札幌</t>
  </si>
  <si>
    <t>ｻｯﾎﾟﾛ</t>
  </si>
  <si>
    <t>札幌市中央区北2条西　札幌管区気象台</t>
  </si>
  <si>
    <t>平13.9.26</t>
  </si>
  <si>
    <t>気温、雨、日照</t>
  </si>
  <si>
    <t>札幌市中央区北2条西</t>
  </si>
  <si>
    <t>風</t>
  </si>
  <si>
    <t>小金湯</t>
  </si>
  <si>
    <t>ｺｶﾞﾈﾕ</t>
  </si>
  <si>
    <t>札幌市南区小金湯</t>
  </si>
  <si>
    <t>#</t>
  </si>
  <si>
    <t>恵庭島松</t>
  </si>
  <si>
    <t>ｴﾆﾜｼﾏﾏﾂ</t>
  </si>
  <si>
    <t>恵庭市下島松</t>
  </si>
  <si>
    <t>支笏湖畔</t>
  </si>
  <si>
    <t>ｼｺﾂｺﾊﾝ</t>
  </si>
  <si>
    <t>千歳市支笏湖温泉番外地</t>
  </si>
  <si>
    <t>千歳</t>
  </si>
  <si>
    <t>ﾁﾄｾ</t>
  </si>
  <si>
    <t>千歳市美々　新千歳航空測候所</t>
  </si>
  <si>
    <t>空知</t>
  </si>
  <si>
    <t>石狩沼田</t>
  </si>
  <si>
    <t>ｲｼｶﾘﾇﾏﾀ</t>
  </si>
  <si>
    <t>雨竜郡沼田町緑町</t>
  </si>
  <si>
    <t>深川</t>
  </si>
  <si>
    <t>ﾌｶｶﾞﾜ</t>
  </si>
  <si>
    <t>深川市一已町一已</t>
  </si>
  <si>
    <t>#昭52.10.7</t>
  </si>
  <si>
    <t>雨竜</t>
  </si>
  <si>
    <t>ｳﾘｭｳ</t>
  </si>
  <si>
    <t>雨竜郡雨竜町満寿</t>
  </si>
  <si>
    <t>平17.11.1</t>
  </si>
  <si>
    <t>新城</t>
  </si>
  <si>
    <t>ｼﾝｼﾞｮｳ</t>
  </si>
  <si>
    <t>芦別市新城</t>
  </si>
  <si>
    <t>昭59.10.5</t>
  </si>
  <si>
    <t>空知吉野</t>
  </si>
  <si>
    <t>ｿﾗﾁﾖｼﾉ</t>
  </si>
  <si>
    <t>樺戸郡新十津川町吉野</t>
  </si>
  <si>
    <t>昭53.11.2</t>
  </si>
  <si>
    <t>滝川</t>
  </si>
  <si>
    <t>ﾀｷｶﾜ</t>
  </si>
  <si>
    <t>滝川市南滝の川</t>
  </si>
  <si>
    <t>赤平</t>
  </si>
  <si>
    <t>ｱｶﾋﾞﾗ</t>
  </si>
  <si>
    <t>赤平市東豊里町</t>
  </si>
  <si>
    <t>平17.10.31</t>
  </si>
  <si>
    <t>芦別</t>
  </si>
  <si>
    <t>ｱｼﾍﾞﾂ</t>
  </si>
  <si>
    <t>芦別市北2条東</t>
  </si>
  <si>
    <t>#昭53.10.25</t>
  </si>
  <si>
    <t>浦臼</t>
  </si>
  <si>
    <t>ｳﾗｳｽ</t>
  </si>
  <si>
    <t>樺戸郡浦臼町浦臼内</t>
  </si>
  <si>
    <t>昭58.8.2</t>
  </si>
  <si>
    <t>月形</t>
  </si>
  <si>
    <t>ﾂｷｶﾞﾀ</t>
  </si>
  <si>
    <t>樺戸郡月形町知来乙</t>
  </si>
  <si>
    <t>(昭50.5.16)昭52.10.6</t>
  </si>
  <si>
    <t>美唄</t>
  </si>
  <si>
    <t>ﾋﾞﾊﾞｲ</t>
  </si>
  <si>
    <t>美唄市北美唄町二区</t>
  </si>
  <si>
    <t>#昭52.10.5</t>
  </si>
  <si>
    <t>岩見沢</t>
  </si>
  <si>
    <t>ｲﾜﾐｻﾞﾜ</t>
  </si>
  <si>
    <t>岩見沢市5条東　岩見沢特別地域気象観測所</t>
  </si>
  <si>
    <t>#昭50.4.3</t>
  </si>
  <si>
    <t>栗沢</t>
  </si>
  <si>
    <t>ｸﾘｻﾜ</t>
  </si>
  <si>
    <t>岩見沢市栗沢町東本町</t>
  </si>
  <si>
    <t>昭50.6.7</t>
  </si>
  <si>
    <t>長沼</t>
  </si>
  <si>
    <t>ﾅｶﾞﾇﾏ</t>
  </si>
  <si>
    <t>夕張郡長沼町本町北</t>
  </si>
  <si>
    <t>夕張</t>
  </si>
  <si>
    <t>ﾕｳﾊﾞﾘ</t>
  </si>
  <si>
    <t>夕張市鹿の谷山手町</t>
  </si>
  <si>
    <t>鹿島</t>
  </si>
  <si>
    <t>ｶｼﾏ</t>
  </si>
  <si>
    <t>夕張市鹿島富士見町</t>
  </si>
  <si>
    <t>沼の沢</t>
  </si>
  <si>
    <t>ﾇﾏﾉｻﾜ</t>
  </si>
  <si>
    <t>夕張市沼ノ沢</t>
  </si>
  <si>
    <t>後志</t>
  </si>
  <si>
    <t>美国</t>
  </si>
  <si>
    <t>ﾋﾞｸﾆ</t>
  </si>
  <si>
    <t>積丹郡積丹町美国町船澗</t>
  </si>
  <si>
    <t>神恵内</t>
  </si>
  <si>
    <t>ｶﾓｴﾅｲ</t>
  </si>
  <si>
    <t>古宇郡神恵内村神恵内村</t>
  </si>
  <si>
    <t>昭52.10.24</t>
  </si>
  <si>
    <t>余市</t>
  </si>
  <si>
    <t>ﾖｲﾁ</t>
  </si>
  <si>
    <t>余市郡余市町豊丘町</t>
  </si>
  <si>
    <t>#昭52.10.31</t>
  </si>
  <si>
    <t>小樽</t>
  </si>
  <si>
    <t>ｵﾀﾙ</t>
  </si>
  <si>
    <t>小樽市勝納町　小樽特別地域気象観測所</t>
  </si>
  <si>
    <t>#昭50.12.23</t>
  </si>
  <si>
    <t>赤井川</t>
  </si>
  <si>
    <t>ｱｶｲｶﾞﾜ</t>
  </si>
  <si>
    <t>余市郡赤井川村赤井川</t>
  </si>
  <si>
    <t>昭51.5.12</t>
  </si>
  <si>
    <t>共和</t>
  </si>
  <si>
    <t>ｷｮｳﾜ</t>
  </si>
  <si>
    <t>岩内郡共和町南幌似</t>
  </si>
  <si>
    <t>蘭越</t>
  </si>
  <si>
    <t>ﾗﾝｺｼ</t>
  </si>
  <si>
    <t>磯谷郡蘭越町蘭越</t>
  </si>
  <si>
    <t>#昭52.10.20</t>
  </si>
  <si>
    <t>倶知安</t>
  </si>
  <si>
    <t>ｸｯﾁｬﾝ</t>
  </si>
  <si>
    <t>虻田郡倶知安町南1条東　倶知安特別地域気象観測所</t>
  </si>
  <si>
    <t>平3.8.28</t>
  </si>
  <si>
    <t>寿都</t>
  </si>
  <si>
    <t>ｽｯﾂ</t>
  </si>
  <si>
    <t>寿都郡寿都町新栄町　寿都特別地域気象観測所</t>
  </si>
  <si>
    <t>平元.9.22</t>
  </si>
  <si>
    <t>ニセコ</t>
  </si>
  <si>
    <t>ﾆｾｺ</t>
  </si>
  <si>
    <t>虻田郡ニセコ町宮田</t>
  </si>
  <si>
    <t>平22.3.11</t>
  </si>
  <si>
    <t>真狩</t>
  </si>
  <si>
    <t>ﾏｯｶﾘ</t>
  </si>
  <si>
    <t>虻田郡真狩村美原</t>
  </si>
  <si>
    <t>(昭50.7.1)昭53.10.27</t>
  </si>
  <si>
    <t>喜茂別</t>
  </si>
  <si>
    <t>ｷﾓﾍﾞﾂ</t>
  </si>
  <si>
    <t>虻田郡喜茂別町伏見</t>
  </si>
  <si>
    <t>#昭52.10.21</t>
  </si>
  <si>
    <t>黒松内</t>
  </si>
  <si>
    <t>ｸﾛﾏﾂﾅｲ</t>
  </si>
  <si>
    <t>寿都郡黒松内町黒松内</t>
  </si>
  <si>
    <t>ｵﾎｰﾂｸ</t>
  </si>
  <si>
    <t>雄武</t>
  </si>
  <si>
    <t>ｵｳﾑ</t>
  </si>
  <si>
    <t>紋別郡雄武町雄武　雄武特別地域気象観測所</t>
  </si>
  <si>
    <t>#昭50.12.1</t>
  </si>
  <si>
    <t>興部</t>
  </si>
  <si>
    <t>ｵｺｯﾍﾟ</t>
  </si>
  <si>
    <t>紋別郡興部町興部</t>
  </si>
  <si>
    <t>#昭52.10.28</t>
  </si>
  <si>
    <t>西興部</t>
  </si>
  <si>
    <t>ﾆｼｵｺｯﾍﾟ</t>
  </si>
  <si>
    <t>紋別郡西興部村西興部</t>
  </si>
  <si>
    <t>(昭50.7.1)昭52.10.28</t>
  </si>
  <si>
    <t>紋別</t>
  </si>
  <si>
    <t>ﾓﾝﾍﾞﾂ</t>
  </si>
  <si>
    <t>紋別市南が丘町　紋別特別地域気象観測所</t>
  </si>
  <si>
    <t>昭58.1.1</t>
  </si>
  <si>
    <t>紋別小向</t>
  </si>
  <si>
    <t>ﾓﾝﾍﾞﾂｺﾑｶｲ</t>
  </si>
  <si>
    <t>紋別市小向　紋別航空気象観測所</t>
  </si>
  <si>
    <t>湧別</t>
  </si>
  <si>
    <t>ﾕｳﾍﾞﾂ</t>
  </si>
  <si>
    <t>紋別郡湧別町東</t>
  </si>
  <si>
    <t>滝上</t>
  </si>
  <si>
    <t>ﾀｷﾉｳｴ</t>
  </si>
  <si>
    <t>紋別郡滝上町滝ノ上原野5線南</t>
  </si>
  <si>
    <t>#昭52.10.27</t>
  </si>
  <si>
    <t>上藻別</t>
  </si>
  <si>
    <t>ｶﾐﾓﾍﾞﾂ</t>
  </si>
  <si>
    <t>紋別市上藻別</t>
  </si>
  <si>
    <t>常呂</t>
  </si>
  <si>
    <t>ﾄｺﾛ</t>
  </si>
  <si>
    <t>北見市常呂町岐阜</t>
  </si>
  <si>
    <t>遠軽</t>
  </si>
  <si>
    <t>ｴﾝｶﾞﾙ</t>
  </si>
  <si>
    <t>紋別郡遠軽町東町</t>
  </si>
  <si>
    <t>佐呂間</t>
  </si>
  <si>
    <t>ｻﾛﾏ</t>
  </si>
  <si>
    <t>常呂郡佐呂間町西富</t>
  </si>
  <si>
    <t>網走</t>
  </si>
  <si>
    <t>ｱﾊﾞｼﾘ</t>
  </si>
  <si>
    <t>網走市台町　網走地方気象台</t>
  </si>
  <si>
    <t>宇登呂</t>
  </si>
  <si>
    <t>ｳﾄﾛ</t>
  </si>
  <si>
    <t>斜里郡斜里町ウトロ高原</t>
  </si>
  <si>
    <t>(昭50.5.12)昭53.10.26</t>
  </si>
  <si>
    <t>丸瀬布</t>
  </si>
  <si>
    <t>ﾏﾙｾｯﾌﾟ</t>
  </si>
  <si>
    <t>紋別郡遠軽町丸瀬布武利</t>
  </si>
  <si>
    <t>白滝</t>
  </si>
  <si>
    <t>ｼﾗﾀｷ</t>
  </si>
  <si>
    <t>紋別郡遠軽町白滝北支湧別</t>
  </si>
  <si>
    <t>(昭50.9.25)平5.1.27</t>
  </si>
  <si>
    <t>生田原</t>
  </si>
  <si>
    <t>ｲｸﾀﾊﾗ</t>
  </si>
  <si>
    <t>紋別郡遠軽町生田原</t>
  </si>
  <si>
    <t>仁頃山</t>
  </si>
  <si>
    <t>ﾆｺﾛﾔﾏ</t>
  </si>
  <si>
    <t>北見市富里</t>
  </si>
  <si>
    <t>平17.11.2</t>
  </si>
  <si>
    <t>北見</t>
  </si>
  <si>
    <t>ｷﾀﾐ</t>
  </si>
  <si>
    <t>北見市広郷</t>
  </si>
  <si>
    <t>女満別</t>
  </si>
  <si>
    <t>ﾒﾏﾝﾍﾞﾂ</t>
  </si>
  <si>
    <t>網走郡大空町女満別中央　女満別航空気象観測所</t>
  </si>
  <si>
    <t>東藻琴</t>
  </si>
  <si>
    <t>ﾋｶﾞｼﾓｺﾄ</t>
  </si>
  <si>
    <t>網走郡大空町東藻琴</t>
  </si>
  <si>
    <t>昭53.7.11</t>
  </si>
  <si>
    <t>小清水</t>
  </si>
  <si>
    <t>ｺｼﾐｽﾞ</t>
  </si>
  <si>
    <t>斜里郡小清水町泉</t>
  </si>
  <si>
    <t>斜里</t>
  </si>
  <si>
    <t>ｼｬﾘ</t>
  </si>
  <si>
    <t>斜里郡斜里町以久科南</t>
  </si>
  <si>
    <t>留辺蘂</t>
  </si>
  <si>
    <t>ﾙﾍﾞｼﾍﾞ</t>
  </si>
  <si>
    <t>北見市留辺蘂町大和</t>
  </si>
  <si>
    <t>#昭53.11.1</t>
  </si>
  <si>
    <t>境野</t>
  </si>
  <si>
    <t>ｻｶｲﾉ</t>
  </si>
  <si>
    <t>常呂郡置戸町豊住</t>
  </si>
  <si>
    <t>昭52.10.25</t>
  </si>
  <si>
    <t>美幌</t>
  </si>
  <si>
    <t>ﾋﾞﾎﾛ</t>
  </si>
  <si>
    <t>網走郡美幌町福住</t>
  </si>
  <si>
    <t>山園</t>
  </si>
  <si>
    <t>ﾔﾏｿﾞﾉ</t>
  </si>
  <si>
    <t>網走郡大空町東藻琴山園</t>
  </si>
  <si>
    <t>平22.3.18</t>
  </si>
  <si>
    <t>置戸常元</t>
  </si>
  <si>
    <t>ｵｹﾄﾂﾈﾓﾄ</t>
  </si>
  <si>
    <t>常呂郡置戸町常元</t>
  </si>
  <si>
    <t>津別</t>
  </si>
  <si>
    <t>ﾂﾍﾞﾂ</t>
  </si>
  <si>
    <t>網走郡津別町豊永</t>
  </si>
  <si>
    <t>昭63.10.4</t>
  </si>
  <si>
    <t>津別二又</t>
  </si>
  <si>
    <t>ﾂﾍﾞﾂﾌﾀﾏﾀ</t>
  </si>
  <si>
    <t>網走郡津別町二又</t>
  </si>
  <si>
    <t>平17.11.4</t>
  </si>
  <si>
    <t>根室</t>
  </si>
  <si>
    <t>羅臼</t>
  </si>
  <si>
    <t>ﾗｳｽ</t>
  </si>
  <si>
    <t>目梨郡羅臼町栄町</t>
  </si>
  <si>
    <t>糸櫛別</t>
  </si>
  <si>
    <t>ｲﾄｸｼﾍﾞﾂ</t>
  </si>
  <si>
    <t>標津郡標津町川北糸櫛別</t>
  </si>
  <si>
    <t>昭53.7.28</t>
  </si>
  <si>
    <t>標津</t>
  </si>
  <si>
    <t>標津郡標津町北2条西</t>
  </si>
  <si>
    <t>#昭52.10.18</t>
  </si>
  <si>
    <t>上標津</t>
  </si>
  <si>
    <t>ｶﾐｼﾍﾞﾂ</t>
  </si>
  <si>
    <t>標津郡中標津町上標津</t>
  </si>
  <si>
    <t>平15.10.16</t>
  </si>
  <si>
    <t>中標津</t>
  </si>
  <si>
    <t>ﾅｶｼﾍﾞﾂ</t>
  </si>
  <si>
    <t>標津郡中標津町桜ヶ丘</t>
  </si>
  <si>
    <t>根室中標津</t>
  </si>
  <si>
    <t>ﾈﾑﾛﾅｶｼﾍﾞﾂ</t>
  </si>
  <si>
    <t>標津郡中標津町北中　中標津航空気象観測所</t>
  </si>
  <si>
    <t>別海</t>
  </si>
  <si>
    <t>ﾍﾞﾂｶｲ</t>
  </si>
  <si>
    <t>野付郡別海町川上町</t>
  </si>
  <si>
    <t>ﾈﾑﾛ</t>
  </si>
  <si>
    <t>根室市弥栄町　根室特別地域気象観測所</t>
  </si>
  <si>
    <t>平5.8.26</t>
  </si>
  <si>
    <t>納沙布</t>
  </si>
  <si>
    <t>ﾉｻｯﾌﾟ</t>
  </si>
  <si>
    <t>根室市温根元</t>
  </si>
  <si>
    <t>(昭50.5.29)昭52.10.13</t>
  </si>
  <si>
    <t>厚床</t>
  </si>
  <si>
    <t>ｱｯﾄｺ</t>
  </si>
  <si>
    <t>根室市西厚床</t>
  </si>
  <si>
    <t>昭52.10.14</t>
  </si>
  <si>
    <t>釧路</t>
  </si>
  <si>
    <t>川湯</t>
  </si>
  <si>
    <t>ｶﾜﾕ</t>
  </si>
  <si>
    <t>川上郡弟子屈町川湯駅前</t>
  </si>
  <si>
    <t>弟子屈</t>
  </si>
  <si>
    <t>ﾃｼｶｶﾞ</t>
  </si>
  <si>
    <t>川上郡弟子屈町弟子屈原野</t>
  </si>
  <si>
    <t>昭52.10.6</t>
  </si>
  <si>
    <t>阿寒湖畔</t>
  </si>
  <si>
    <t>ｱｶﾝｺﾊﾝ</t>
  </si>
  <si>
    <t>釧路市阿寒町阿寒湖温泉</t>
  </si>
  <si>
    <t>標茶</t>
  </si>
  <si>
    <t>ｼﾍﾞﾁｬ</t>
  </si>
  <si>
    <t>川上郡標茶町開運</t>
  </si>
  <si>
    <t>鶴居</t>
  </si>
  <si>
    <t>ﾂﾙｲ</t>
  </si>
  <si>
    <t>阿寒郡鶴居村鶴居東</t>
  </si>
  <si>
    <t>中徹別</t>
  </si>
  <si>
    <t>ﾅｶﾃｼﾍﾞﾂ</t>
  </si>
  <si>
    <t>釧路市阿寒町徹別中央34線</t>
  </si>
  <si>
    <t>塘路</t>
  </si>
  <si>
    <t>ﾄｳﾛ</t>
  </si>
  <si>
    <t>川上郡標茶町塘路</t>
  </si>
  <si>
    <t>茶内原野</t>
  </si>
  <si>
    <t>ﾁｬﾅｲｹﾞﾝﾔ</t>
  </si>
  <si>
    <t>厚岸郡浜中町茶内西13線</t>
  </si>
  <si>
    <t>昭59.10.1</t>
  </si>
  <si>
    <t>榊町</t>
  </si>
  <si>
    <t>ｻｶｷﾏﾁ</t>
  </si>
  <si>
    <t>厚岸郡浜中町榊町</t>
  </si>
  <si>
    <t>阿寒</t>
  </si>
  <si>
    <t>ｱｶﾝ</t>
  </si>
  <si>
    <t>釧路市阿寒町中央</t>
  </si>
  <si>
    <t>鶴丘</t>
  </si>
  <si>
    <t>ﾂﾙｵｶ</t>
  </si>
  <si>
    <t>釧路市鶴丘　釧路航空気象観測所</t>
  </si>
  <si>
    <t>太田</t>
  </si>
  <si>
    <t>ｵｵﾀ</t>
  </si>
  <si>
    <t>厚岸郡厚岸町太田</t>
  </si>
  <si>
    <t>二俣</t>
  </si>
  <si>
    <t>ﾌﾀﾏﾀ</t>
  </si>
  <si>
    <t>釧路市音別町音別原野基線</t>
  </si>
  <si>
    <t>昭51.6.29</t>
  </si>
  <si>
    <t>白糠</t>
  </si>
  <si>
    <t>ｼﾗﾇｶ</t>
  </si>
  <si>
    <t>白糠郡白糠町西2条北</t>
  </si>
  <si>
    <t>ｸｼﾛ</t>
  </si>
  <si>
    <t>釧路市幸町　釧路地方気象台</t>
  </si>
  <si>
    <t>平12.10.5</t>
  </si>
  <si>
    <t>知方学</t>
  </si>
  <si>
    <t>ﾁｯﾎﾟﾏﾅｲ</t>
  </si>
  <si>
    <t>釧路郡釧路町仙鳳趾村知方学</t>
  </si>
  <si>
    <t>昭53.10.27</t>
  </si>
  <si>
    <t>十勝</t>
  </si>
  <si>
    <t>三股</t>
  </si>
  <si>
    <t>ﾐﾂﾏﾀ</t>
  </si>
  <si>
    <t>河東郡上士幌町三股</t>
  </si>
  <si>
    <t>小利別</t>
  </si>
  <si>
    <t>ｼｮｳﾄｼﾍﾞﾂ</t>
  </si>
  <si>
    <t>足寄郡陸別町小利別本通東1条</t>
  </si>
  <si>
    <t>陸別</t>
  </si>
  <si>
    <t>ﾘｸﾍﾞﾂ</t>
  </si>
  <si>
    <t>足寄郡陸別町陸別原野分線</t>
  </si>
  <si>
    <t>ぬかびら源泉郷</t>
  </si>
  <si>
    <t>ﾇｶﾋﾞﾗｹﾞﾝｾﾝｷｮｳ</t>
  </si>
  <si>
    <t>河東郡上士幌町ぬかびら源泉郷北区</t>
  </si>
  <si>
    <t>昭51.4.1</t>
  </si>
  <si>
    <t>柏倉</t>
  </si>
  <si>
    <t>ｶｼﾜｸﾗ</t>
  </si>
  <si>
    <t>足寄郡足寄町茂喜登牛</t>
  </si>
  <si>
    <t>上螺湾</t>
  </si>
  <si>
    <t>ｶﾐﾗﾜﾝ</t>
  </si>
  <si>
    <t>足寄郡足寄町上螺湾</t>
  </si>
  <si>
    <t>昭58.10.5</t>
  </si>
  <si>
    <t>上士幌</t>
  </si>
  <si>
    <t>ｶﾐｼﾎﾛ</t>
  </si>
  <si>
    <t>河東郡上士幌町東3線</t>
  </si>
  <si>
    <t>足寄</t>
  </si>
  <si>
    <t>ｱｼｮﾛ</t>
  </si>
  <si>
    <t>足寄郡足寄町南1条</t>
  </si>
  <si>
    <t>押帯</t>
  </si>
  <si>
    <t>ｵｼｮｯﾌﾟ</t>
  </si>
  <si>
    <t>中川郡本別町押帯</t>
  </si>
  <si>
    <t>本別</t>
  </si>
  <si>
    <t>ﾎﾝﾍﾞﾂ</t>
  </si>
  <si>
    <t>中川郡本別町新町</t>
  </si>
  <si>
    <t>#昭51.3.10</t>
  </si>
  <si>
    <t>新得</t>
  </si>
  <si>
    <t>ｼﾝﾄｸ</t>
  </si>
  <si>
    <t>上川郡新得町4条南</t>
  </si>
  <si>
    <t>鹿追</t>
  </si>
  <si>
    <t>ｼｶｵｲ</t>
  </si>
  <si>
    <t>河東郡鹿追町緑町</t>
  </si>
  <si>
    <t>#昭53.10.30</t>
  </si>
  <si>
    <t>駒場</t>
  </si>
  <si>
    <t>ｺﾏﾊﾞ</t>
  </si>
  <si>
    <t>河東郡音更町駒場北町</t>
  </si>
  <si>
    <t>芽室</t>
  </si>
  <si>
    <t>ﾒﾑﾛ</t>
  </si>
  <si>
    <t>河西郡芽室町西3条南</t>
  </si>
  <si>
    <t>帯広</t>
  </si>
  <si>
    <t>ｵﾋﾞﾋﾛ</t>
  </si>
  <si>
    <t>帯広市東4条南　帯広測候所</t>
  </si>
  <si>
    <t>平10.1.28</t>
  </si>
  <si>
    <t>気温、雨</t>
  </si>
  <si>
    <t>帯広市東9条南</t>
  </si>
  <si>
    <t>風、日照</t>
  </si>
  <si>
    <t>池田</t>
  </si>
  <si>
    <t>ｲｹﾀﾞ</t>
  </si>
  <si>
    <t>中川郡池田町清見</t>
  </si>
  <si>
    <t>留真</t>
  </si>
  <si>
    <t>ﾙｼﾝ</t>
  </si>
  <si>
    <t>十勝郡浦幌町留真</t>
  </si>
  <si>
    <t>浦幌</t>
  </si>
  <si>
    <t>ｳﾗﾎﾛ</t>
  </si>
  <si>
    <t>十勝郡浦幌町桜町</t>
  </si>
  <si>
    <t>帯広泉</t>
  </si>
  <si>
    <t>ｵﾋﾞﾋﾛｲｽﾞﾐ</t>
  </si>
  <si>
    <t>帯広市泉町西9線中　帯広航空気象観測所</t>
  </si>
  <si>
    <t>糠内</t>
  </si>
  <si>
    <t>ﾇｶﾅｲ</t>
  </si>
  <si>
    <t>中川郡幕別町五位</t>
  </si>
  <si>
    <t>上札内</t>
  </si>
  <si>
    <t>ｶﾐｻﾂﾅｲ</t>
  </si>
  <si>
    <t>河西郡中札内村元札内西1線</t>
  </si>
  <si>
    <t>更別</t>
  </si>
  <si>
    <t>ｻﾗﾍﾞﾂ</t>
  </si>
  <si>
    <t>河西郡更別村更別南2線</t>
  </si>
  <si>
    <t>大津</t>
  </si>
  <si>
    <t>ｵｵﾂ</t>
  </si>
  <si>
    <t>中川郡豊頃町大津寿町</t>
  </si>
  <si>
    <t>大樹</t>
  </si>
  <si>
    <t>ﾀｲｷ</t>
  </si>
  <si>
    <t>広尾郡大樹町柏木町</t>
  </si>
  <si>
    <t>広尾</t>
  </si>
  <si>
    <t>ﾋﾛｵ</t>
  </si>
  <si>
    <t>広尾郡広尾町並木通東　広尾特別地域気象観測所</t>
  </si>
  <si>
    <t>#昭50.12.19</t>
  </si>
  <si>
    <t>胆振</t>
  </si>
  <si>
    <t>安平</t>
  </si>
  <si>
    <t>ｱﾋﾞﾗ</t>
  </si>
  <si>
    <t>勇払郡安平町安平</t>
  </si>
  <si>
    <t>厚真</t>
  </si>
  <si>
    <t>ｱﾂﾏ</t>
  </si>
  <si>
    <t>勇払郡厚真町朝日</t>
  </si>
  <si>
    <t>穂別</t>
  </si>
  <si>
    <t>ﾎﾍﾞﾂ</t>
  </si>
  <si>
    <t>勇払郡むかわ町穂別</t>
  </si>
  <si>
    <t>大滝</t>
  </si>
  <si>
    <t>ｵｵﾀｷ</t>
  </si>
  <si>
    <t>伊達市大滝区本町</t>
  </si>
  <si>
    <t>(昭50.6.3)昭52.10.7</t>
  </si>
  <si>
    <t>森野</t>
  </si>
  <si>
    <t>ﾓﾘﾉ</t>
  </si>
  <si>
    <t>白老郡白老町森野</t>
  </si>
  <si>
    <t>苫小牧</t>
  </si>
  <si>
    <t>ﾄﾏｺﾏｲ</t>
  </si>
  <si>
    <t>苫小牧市しらかば町　苫小牧特別地域気象観測所</t>
  </si>
  <si>
    <t>昭63.6.25</t>
  </si>
  <si>
    <t>大岸</t>
  </si>
  <si>
    <t>ｵｵｷｼ</t>
  </si>
  <si>
    <t>虻田郡豊浦町大岸</t>
  </si>
  <si>
    <t>洞爺湖温泉</t>
  </si>
  <si>
    <t>ﾄｳﾔｺｵﾝｾﾝ</t>
  </si>
  <si>
    <t>虻田郡洞爺湖町洞爺湖温泉</t>
  </si>
  <si>
    <t>昭53.12.8</t>
  </si>
  <si>
    <t>カルルス</t>
  </si>
  <si>
    <t>ｶﾙﾙｽ</t>
  </si>
  <si>
    <t>登別市カルルス町</t>
  </si>
  <si>
    <t>昭60.7.31</t>
  </si>
  <si>
    <t>白老</t>
  </si>
  <si>
    <t>ｼﾗｵｲ</t>
  </si>
  <si>
    <t>白老郡白老町高砂町</t>
  </si>
  <si>
    <t>鵡川</t>
  </si>
  <si>
    <t>ﾑｶﾜ</t>
  </si>
  <si>
    <t>勇払郡むかわ町豊城</t>
  </si>
  <si>
    <t>#昭53.10.26</t>
  </si>
  <si>
    <t>伊達</t>
  </si>
  <si>
    <t>ﾀﾞﾃ</t>
  </si>
  <si>
    <t>伊達市館山下町</t>
  </si>
  <si>
    <t>登別</t>
  </si>
  <si>
    <t>ﾉﾎﾞﾘﾍﾞﾂ</t>
  </si>
  <si>
    <t>登別市札内町</t>
  </si>
  <si>
    <t>#昭58.8.10</t>
  </si>
  <si>
    <t>室蘭</t>
  </si>
  <si>
    <t>ﾑﾛﾗﾝ</t>
  </si>
  <si>
    <t>室蘭市山手町　室蘭地方気象台</t>
  </si>
  <si>
    <t>#昭60.7.1</t>
  </si>
  <si>
    <t>日高</t>
  </si>
  <si>
    <t>ﾋﾀﾞｶ</t>
  </si>
  <si>
    <t>沙流郡日高町本町東</t>
  </si>
  <si>
    <t>仁世宇</t>
  </si>
  <si>
    <t>ﾆｾｳ</t>
  </si>
  <si>
    <t>沙流郡平取町仁世宇</t>
  </si>
  <si>
    <t>昭60.9.25</t>
  </si>
  <si>
    <t>旭</t>
  </si>
  <si>
    <t>沙流郡平取町旭地区</t>
  </si>
  <si>
    <t>昭60.9.26</t>
  </si>
  <si>
    <t>日高門別</t>
  </si>
  <si>
    <t>ﾋﾀﾞｶﾓﾝﾍﾞﾂ</t>
  </si>
  <si>
    <t>沙流郡日高町富浜</t>
  </si>
  <si>
    <t>#昭51.3.11</t>
  </si>
  <si>
    <t>新和</t>
  </si>
  <si>
    <t>ｼﾝﾜ</t>
  </si>
  <si>
    <t>新冠郡新冠町新和</t>
  </si>
  <si>
    <t>笹山</t>
  </si>
  <si>
    <t>ｻｻﾔﾏ</t>
  </si>
  <si>
    <t>日高郡新ひだか町静内御園</t>
  </si>
  <si>
    <t>昭62.10.6</t>
  </si>
  <si>
    <t>静内</t>
  </si>
  <si>
    <t>ｼｽﾞﾅｲ</t>
  </si>
  <si>
    <t>日高郡新ひだか町静内山手町</t>
  </si>
  <si>
    <t>#昭52.10.17</t>
  </si>
  <si>
    <t>三石</t>
  </si>
  <si>
    <t>ﾐﾂｲｼ</t>
  </si>
  <si>
    <t>日高郡新ひだか町三石美野和</t>
  </si>
  <si>
    <t>中杵臼</t>
  </si>
  <si>
    <t>ﾅｶｷﾈｳｽ</t>
  </si>
  <si>
    <t>浦河郡浦河町上杵臼</t>
  </si>
  <si>
    <t>昭53.10.31</t>
  </si>
  <si>
    <t>浦河</t>
  </si>
  <si>
    <t>ｳﾗｶﾜ</t>
  </si>
  <si>
    <t>浦河郡浦河町潮見町　浦河特別地域気象観測所</t>
  </si>
  <si>
    <t>#昭58.3.1</t>
  </si>
  <si>
    <t>目黒</t>
  </si>
  <si>
    <t>ﾒｸﾞﾛ</t>
  </si>
  <si>
    <t>幌泉郡えりも町目黒</t>
  </si>
  <si>
    <t>昭53.8.30</t>
  </si>
  <si>
    <t>幌満</t>
  </si>
  <si>
    <t>ﾎﾛﾏﾝ</t>
  </si>
  <si>
    <t>様似郡様似町幌満</t>
  </si>
  <si>
    <t>昭53.7.14</t>
  </si>
  <si>
    <t>えりも岬</t>
  </si>
  <si>
    <t>ｴﾘﾓﾐｻｷ</t>
  </si>
  <si>
    <t>幌泉郡えりも町東洋</t>
  </si>
  <si>
    <t>昭53.12.27</t>
  </si>
  <si>
    <t>渡島</t>
  </si>
  <si>
    <t>長万部</t>
  </si>
  <si>
    <t>ｵｼｬﾏﾝﾍﾞ</t>
  </si>
  <si>
    <t>山越郡長万部町栄原</t>
  </si>
  <si>
    <t>八雲</t>
  </si>
  <si>
    <t>ﾔｸﾓ</t>
  </si>
  <si>
    <t>二海郡八雲町本町</t>
  </si>
  <si>
    <t>森</t>
  </si>
  <si>
    <t>ﾓﾘ</t>
  </si>
  <si>
    <t>茅部郡森町姫川</t>
  </si>
  <si>
    <t>平14.3.1</t>
  </si>
  <si>
    <t>大沼</t>
  </si>
  <si>
    <t>ｵｵﾇﾏ</t>
  </si>
  <si>
    <t>亀田郡七飯町上軍川</t>
  </si>
  <si>
    <t>川汲</t>
  </si>
  <si>
    <t>ｶｯｸﾐ</t>
  </si>
  <si>
    <t>函館市川汲町</t>
  </si>
  <si>
    <t>北斗</t>
  </si>
  <si>
    <t>ﾎｸﾄ</t>
  </si>
  <si>
    <t>北斗市本町</t>
  </si>
  <si>
    <t>函館</t>
  </si>
  <si>
    <t>ﾊｺﾀﾞﾃ</t>
  </si>
  <si>
    <t>函館市美原　函館地方気象台</t>
  </si>
  <si>
    <t>平4.7.23</t>
  </si>
  <si>
    <t>高松</t>
  </si>
  <si>
    <t>ﾀｶﾏﾂ</t>
  </si>
  <si>
    <t>函館市高松町　函館航空気象観測所</t>
  </si>
  <si>
    <t>戸井泊</t>
  </si>
  <si>
    <t>ﾄｲﾄﾏﾘ</t>
  </si>
  <si>
    <t>函館市泊町</t>
  </si>
  <si>
    <t>平15.3.20</t>
  </si>
  <si>
    <t>知内</t>
  </si>
  <si>
    <t>ｼﾘｳﾁ</t>
  </si>
  <si>
    <t>上磯郡知内町上雷</t>
  </si>
  <si>
    <t>平16.10.1</t>
  </si>
  <si>
    <t>木古内</t>
  </si>
  <si>
    <t>ｷｺﾅｲ</t>
  </si>
  <si>
    <t>上磯郡木古内町字本町</t>
  </si>
  <si>
    <t>(昭50.4.18)昭52.10.14</t>
  </si>
  <si>
    <t>千軒</t>
  </si>
  <si>
    <t>ｾﾝｹﾞﾝ</t>
  </si>
  <si>
    <t>松前郡福島町千軒</t>
  </si>
  <si>
    <t>昭53.7.19</t>
  </si>
  <si>
    <t>松前</t>
  </si>
  <si>
    <t>ﾏﾂﾏｴ</t>
  </si>
  <si>
    <t>松前郡松前町建石</t>
  </si>
  <si>
    <t>熊石</t>
  </si>
  <si>
    <t>ｸﾏｲｼ</t>
  </si>
  <si>
    <t>二海郡八雲町熊石根崎町</t>
  </si>
  <si>
    <t>檜山</t>
  </si>
  <si>
    <t>せたな</t>
  </si>
  <si>
    <t>ｾﾀﾅ</t>
  </si>
  <si>
    <t>久遠郡せたな町瀬棚区本町</t>
  </si>
  <si>
    <t>今金</t>
  </si>
  <si>
    <t>ｲﾏｶﾈ</t>
  </si>
  <si>
    <t>瀬棚郡今金町今金</t>
  </si>
  <si>
    <t>奥尻</t>
  </si>
  <si>
    <t>ｵｸｼﾘ</t>
  </si>
  <si>
    <t>奥尻郡奥尻町稲穂</t>
  </si>
  <si>
    <t>平12.1.28</t>
  </si>
  <si>
    <t>米岡</t>
  </si>
  <si>
    <t>ﾖﾈｵｶ</t>
  </si>
  <si>
    <t>奥尻郡奥尻町字米岡　奥尻航空気象観測所</t>
  </si>
  <si>
    <t>潮見</t>
  </si>
  <si>
    <t>ｼｵﾐ</t>
  </si>
  <si>
    <t>爾志郡乙部町潮見</t>
  </si>
  <si>
    <t>鶉</t>
  </si>
  <si>
    <t>ｳｽﾞﾗ</t>
  </si>
  <si>
    <t>檜山郡厚沢部町鶉町</t>
  </si>
  <si>
    <t>昭52.10.18</t>
  </si>
  <si>
    <t>江差</t>
  </si>
  <si>
    <t>ｴｻｼ</t>
  </si>
  <si>
    <t>檜山郡江差町姥神町　江差特別地域気象観測所</t>
  </si>
  <si>
    <t>昭54.8.30</t>
  </si>
  <si>
    <t>石崎</t>
  </si>
  <si>
    <t>ｲｼｻﾞｷ</t>
  </si>
  <si>
    <t>檜山郡上ノ国町石崎</t>
  </si>
  <si>
    <t>青森</t>
  </si>
  <si>
    <t>大間</t>
  </si>
  <si>
    <t>ｵｵﾏ</t>
  </si>
  <si>
    <t>下北郡大間町大間字狼丁</t>
  </si>
  <si>
    <t>(昭50.5.24)昭51.11.24</t>
  </si>
  <si>
    <t>湯野川</t>
  </si>
  <si>
    <t>ﾕﾉｶﾜ</t>
  </si>
  <si>
    <t>むつ市川内町湯野川</t>
  </si>
  <si>
    <t>平17.10.21</t>
  </si>
  <si>
    <t>むつ</t>
  </si>
  <si>
    <t>ﾑﾂ</t>
  </si>
  <si>
    <t>むつ市金曲　むつ特別地域気象観測所</t>
  </si>
  <si>
    <t>#昭50.12.10</t>
  </si>
  <si>
    <t>小田野沢</t>
  </si>
  <si>
    <t>ｵﾀﾞﾉｻﾜ</t>
  </si>
  <si>
    <t>下北郡東通村小田野沢字中川目</t>
  </si>
  <si>
    <t>昭51.11.22</t>
  </si>
  <si>
    <t>今別</t>
  </si>
  <si>
    <t>ｲﾏﾍﾞﾂ</t>
  </si>
  <si>
    <t>東津軽郡今別町今別字中沢</t>
  </si>
  <si>
    <t>(昭50.5.21)昭51.11.16</t>
  </si>
  <si>
    <t>脇野沢</t>
  </si>
  <si>
    <t>ﾜｷﾉｻﾜ</t>
  </si>
  <si>
    <t>むつ市脇野沢桂沢</t>
  </si>
  <si>
    <t>昭51.11.25</t>
  </si>
  <si>
    <t>市浦</t>
  </si>
  <si>
    <t>ｼｳﾗ</t>
  </si>
  <si>
    <t>五所川原市相内</t>
  </si>
  <si>
    <t>昭51.11.18</t>
  </si>
  <si>
    <t>蟹田</t>
  </si>
  <si>
    <t>ｶﾆﾀ</t>
  </si>
  <si>
    <t>東津軽郡外ヶ浜町字蟹田鰐ケ淵</t>
  </si>
  <si>
    <t>#昭51.11.17</t>
  </si>
  <si>
    <t>五所川原</t>
  </si>
  <si>
    <t>ｺﾞｼｮｶﾞﾜﾗ</t>
  </si>
  <si>
    <t>五所川原市松島町</t>
  </si>
  <si>
    <t>#昭51.11.19</t>
  </si>
  <si>
    <t>ｱｵﾓﾘ</t>
  </si>
  <si>
    <t>青森市花園　青森地方気象台</t>
  </si>
  <si>
    <t>平元.12.1</t>
  </si>
  <si>
    <t>大和山</t>
  </si>
  <si>
    <t>ﾔﾏﾄﾔﾏ</t>
  </si>
  <si>
    <t>東津軽郡平内町外童子字滝ノ沢</t>
  </si>
  <si>
    <t>昭50.5.24</t>
  </si>
  <si>
    <t>野辺地</t>
  </si>
  <si>
    <t>ﾉﾍｼﾞ</t>
  </si>
  <si>
    <t>上北郡野辺地町有戸鳥井平</t>
  </si>
  <si>
    <t>平20.11.21</t>
  </si>
  <si>
    <t>六ケ所</t>
  </si>
  <si>
    <t>ﾛｯｶｼｮ</t>
  </si>
  <si>
    <t>上北郡六ヶ所村倉内字笹崎</t>
  </si>
  <si>
    <t>昭57.9.22</t>
  </si>
  <si>
    <t>鰺ケ沢</t>
  </si>
  <si>
    <t>ｱｼﾞｶﾞｻﾜ</t>
  </si>
  <si>
    <t>西津軽郡鰺ヶ沢町舞戸町字小夜</t>
  </si>
  <si>
    <t>#昭51.11.22</t>
  </si>
  <si>
    <t>青森大谷</t>
  </si>
  <si>
    <t>ｱｵﾓﾘｵｵﾀﾆ</t>
  </si>
  <si>
    <t>青森市大字大谷字小谷　青森航空気象観測所</t>
  </si>
  <si>
    <t>七戸</t>
  </si>
  <si>
    <t>ｼﾁﾉﾍ</t>
  </si>
  <si>
    <t>上北郡七戸町鶴児平</t>
  </si>
  <si>
    <t>昭52.9.22</t>
  </si>
  <si>
    <t>深浦</t>
  </si>
  <si>
    <t>ﾌｶｳﾗ</t>
  </si>
  <si>
    <t>西津軽郡深浦町大字深浦字岡町　深浦特別地域気象観測所</t>
  </si>
  <si>
    <t>#昭50.3.22</t>
  </si>
  <si>
    <t>岳</t>
  </si>
  <si>
    <t>ﾀﾞｹ</t>
  </si>
  <si>
    <t>弘前市常盤野字湯の沢</t>
  </si>
  <si>
    <t>昭51.7.26</t>
  </si>
  <si>
    <t>弘前</t>
  </si>
  <si>
    <t>ﾋﾛｻｷ</t>
  </si>
  <si>
    <t>弘前市和田町</t>
  </si>
  <si>
    <t>#昭51.3.5</t>
  </si>
  <si>
    <t>黒石</t>
  </si>
  <si>
    <t>ｸﾛｲｼ</t>
  </si>
  <si>
    <t>黒石市馬場尻南</t>
  </si>
  <si>
    <t>酸ケ湯</t>
  </si>
  <si>
    <t>ｽｶﾕ</t>
  </si>
  <si>
    <t>青森市荒川字南荒川山国有林酸ヶ湯沢</t>
  </si>
  <si>
    <t>(昭50.11.27)昭51.11.15</t>
  </si>
  <si>
    <t>三沢</t>
  </si>
  <si>
    <t>ﾐｻﾜ</t>
  </si>
  <si>
    <t>三沢市東町</t>
  </si>
  <si>
    <t>#昭51.11.15</t>
  </si>
  <si>
    <t>大鰐</t>
  </si>
  <si>
    <t>ｵｵﾜﾆ</t>
  </si>
  <si>
    <t>南津軽郡大鰐町大字鯖石字浅瀬渕</t>
  </si>
  <si>
    <t>平22.12.6</t>
  </si>
  <si>
    <t>温川</t>
  </si>
  <si>
    <t>ﾇﾙｶﾜ</t>
  </si>
  <si>
    <t>平川市切明津根川森</t>
  </si>
  <si>
    <t>昭58.9.13</t>
  </si>
  <si>
    <t>十和田</t>
  </si>
  <si>
    <t>ﾄﾜﾀﾞ</t>
  </si>
  <si>
    <t>十和田市東十六番町</t>
  </si>
  <si>
    <t>#昭51.11.16</t>
  </si>
  <si>
    <t>八戸</t>
  </si>
  <si>
    <t>ﾊﾁﾉﾍ</t>
  </si>
  <si>
    <t>八戸市湊町字館鼻　八戸特別地域気象観測所</t>
  </si>
  <si>
    <t>平19.3.29</t>
  </si>
  <si>
    <t>八戸市湊町字館鼻</t>
  </si>
  <si>
    <t>碇ケ関</t>
  </si>
  <si>
    <t>ｲｶﾘｶﾞｾｷ</t>
  </si>
  <si>
    <t>平川市碇ヶ関阿原</t>
  </si>
  <si>
    <t>#昭51.11.24</t>
  </si>
  <si>
    <t>休屋</t>
  </si>
  <si>
    <t>ﾔｽﾐﾔ</t>
  </si>
  <si>
    <t>十和田市大字奥瀬字十和田湖畔休屋</t>
  </si>
  <si>
    <t>昭57.10.15</t>
  </si>
  <si>
    <t>戸来</t>
  </si>
  <si>
    <t>ﾍﾗｲ</t>
  </si>
  <si>
    <t>三戸郡新郷村大字戸来字金ヶ沢坂ノ下</t>
  </si>
  <si>
    <t>昭53.8.21</t>
  </si>
  <si>
    <t>三戸</t>
  </si>
  <si>
    <t>ｻﾝﾉﾍ</t>
  </si>
  <si>
    <t>三戸郡三戸町川守田字寺ノ沢</t>
  </si>
  <si>
    <t>#昭51.11.28</t>
  </si>
  <si>
    <t>秋田</t>
  </si>
  <si>
    <t>八森</t>
  </si>
  <si>
    <t>ﾊﾁﾓﾘ</t>
  </si>
  <si>
    <t>山本郡八峰町八森字チコキ</t>
  </si>
  <si>
    <t>(昭50.5.24)昭51.11.27</t>
  </si>
  <si>
    <t>藤里</t>
  </si>
  <si>
    <t>ﾌｼﾞｻﾄ</t>
  </si>
  <si>
    <t>山本郡藤里町藤琴字大落</t>
  </si>
  <si>
    <t>昭53.8.22</t>
  </si>
  <si>
    <t>陣場</t>
  </si>
  <si>
    <t>ｼﾞﾝﾊﾞ</t>
  </si>
  <si>
    <t>大館市長走字陣場</t>
  </si>
  <si>
    <t>藤原</t>
  </si>
  <si>
    <t>ﾌｼﾞﾜﾗ</t>
  </si>
  <si>
    <t>鹿角郡小坂町上向字藤原</t>
  </si>
  <si>
    <t>昭58.9.21</t>
  </si>
  <si>
    <t>能代</t>
  </si>
  <si>
    <t>ﾉｼﾛ</t>
  </si>
  <si>
    <t>能代市緑町</t>
  </si>
  <si>
    <t>#昭51.11.30</t>
  </si>
  <si>
    <t>鷹巣</t>
  </si>
  <si>
    <t>ﾀｶﾉｽ</t>
  </si>
  <si>
    <t>北秋田市旭町</t>
  </si>
  <si>
    <t>大館</t>
  </si>
  <si>
    <t>ｵｵﾀﾞﾃ</t>
  </si>
  <si>
    <t>大館市出川字上野</t>
  </si>
  <si>
    <t>#昭51.11.25</t>
  </si>
  <si>
    <t>鹿角</t>
  </si>
  <si>
    <t>ｶﾂﾞﾉ</t>
  </si>
  <si>
    <t>鹿角市花輪字荒田</t>
  </si>
  <si>
    <t>#昭51.11.26</t>
  </si>
  <si>
    <t>脇神</t>
  </si>
  <si>
    <t>ﾜｷｶﾞﾐ</t>
  </si>
  <si>
    <t>北秋田市脇神字葈岱　大館能代航空気象観測所</t>
  </si>
  <si>
    <t>湯瀬</t>
  </si>
  <si>
    <t>ﾕｾﾞ</t>
  </si>
  <si>
    <t>鹿角市八幡平湯瀬字一羽根</t>
  </si>
  <si>
    <t>#昭51.11.27</t>
  </si>
  <si>
    <t>八幡平</t>
  </si>
  <si>
    <t>ﾊﾁﾏﾝﾀｲ</t>
  </si>
  <si>
    <t>鹿角市八幡平字熊沢外8国有林</t>
  </si>
  <si>
    <t>昭53.11.7</t>
  </si>
  <si>
    <t>男鹿真山</t>
  </si>
  <si>
    <t>ｵｶﾞｼﾝｻﾞﾝ</t>
  </si>
  <si>
    <t>男鹿市北浦相川字小屋ケ沢</t>
  </si>
  <si>
    <t>昭60.6.11</t>
  </si>
  <si>
    <t>男鹿</t>
  </si>
  <si>
    <t>ｵｶﾞ</t>
  </si>
  <si>
    <t>男鹿市脇本脇本字上野</t>
  </si>
  <si>
    <t>(昭50.5.23)昭51.11.24</t>
  </si>
  <si>
    <t>大潟</t>
  </si>
  <si>
    <t>ｵｵｶﾞﾀ</t>
  </si>
  <si>
    <t>南秋田郡大潟村大潟</t>
  </si>
  <si>
    <t>(昭50.5.23)昭51.11.25</t>
  </si>
  <si>
    <t>五城目</t>
  </si>
  <si>
    <t>ｺﾞｼﾞｮｳﾒ</t>
  </si>
  <si>
    <t>南秋田郡五城目町上樋口字屋岸</t>
  </si>
  <si>
    <t>阿仁合</t>
  </si>
  <si>
    <t>ｱﾆｱｲ</t>
  </si>
  <si>
    <t>北秋田市阿仁水無字畑町東裏</t>
  </si>
  <si>
    <t>昭51.12.7</t>
  </si>
  <si>
    <t>比立内</t>
  </si>
  <si>
    <t>ﾋﾀﾁﾅｲ</t>
  </si>
  <si>
    <t>北秋田市阿仁幸屋渡字山根</t>
  </si>
  <si>
    <t>昭51.9.28</t>
  </si>
  <si>
    <t>桧木内</t>
  </si>
  <si>
    <t>ﾋﾉｷﾅｲ</t>
  </si>
  <si>
    <t>仙北市西木町上桧木内字宮田</t>
  </si>
  <si>
    <t>昭53.10.12</t>
  </si>
  <si>
    <t>ｱｷﾀ</t>
  </si>
  <si>
    <t>秋田市山王　秋田地方気象台</t>
  </si>
  <si>
    <t>平元.10.30</t>
  </si>
  <si>
    <t>岩見三内</t>
  </si>
  <si>
    <t>ｲﾜﾐｻﾝﾅｲ</t>
  </si>
  <si>
    <t>秋田市河辺三内字外川原</t>
  </si>
  <si>
    <t>仁別</t>
  </si>
  <si>
    <t>ﾆﾍﾞﾂ</t>
  </si>
  <si>
    <t>秋田市仁別字マンタラメ</t>
  </si>
  <si>
    <t>昭60.6.14</t>
  </si>
  <si>
    <t>鎧畑</t>
  </si>
  <si>
    <t>ﾖﾛｲﾊﾞﾀ</t>
  </si>
  <si>
    <t>仙北市田沢湖町田沢字鎧畑</t>
  </si>
  <si>
    <t>昭52.7.5</t>
  </si>
  <si>
    <t>田沢湖高原</t>
  </si>
  <si>
    <t>ﾀｻﾞﾜｺｺｳｹﾞﾝ</t>
  </si>
  <si>
    <t>仙北市田沢湖生保内字駒ヶ岳</t>
  </si>
  <si>
    <t>平26.8.29</t>
  </si>
  <si>
    <t>雄和</t>
  </si>
  <si>
    <t>ﾕｳﾜ</t>
  </si>
  <si>
    <t>秋田市雄和椿川字山籠　秋田航空気象観測所</t>
  </si>
  <si>
    <t>角館</t>
  </si>
  <si>
    <t>ｶｸﾉﾀﾞﾃ</t>
  </si>
  <si>
    <t>仙北市角館町小勝田鵜の崎</t>
  </si>
  <si>
    <t>#昭51.11.18</t>
  </si>
  <si>
    <t>田沢湖</t>
  </si>
  <si>
    <t>ﾀｻﾞﾜｺ</t>
  </si>
  <si>
    <t>仙北市田沢湖生保内字宮の後</t>
  </si>
  <si>
    <t>大正寺</t>
  </si>
  <si>
    <t>ﾀﾞｲｼｮｳｼﾞ</t>
  </si>
  <si>
    <t>秋田市雄和新波字寺沢</t>
  </si>
  <si>
    <t>(昭50.5.27)昭51.11.20</t>
  </si>
  <si>
    <t>大曲</t>
  </si>
  <si>
    <t>ｵｵﾏｶﾞﾘ</t>
  </si>
  <si>
    <t>大仙市四ツ屋字下古道</t>
  </si>
  <si>
    <t>本荘</t>
  </si>
  <si>
    <t>ﾎﾝｼﾞｮｳ</t>
  </si>
  <si>
    <t>由利本荘市埋田字用堰南</t>
  </si>
  <si>
    <t>#昭51.11.20</t>
  </si>
  <si>
    <t>東由利</t>
  </si>
  <si>
    <t>ﾋｶﾞｼﾕﾘ</t>
  </si>
  <si>
    <t>由利本荘市東由利老方字後田</t>
  </si>
  <si>
    <t>昭51.11.17</t>
  </si>
  <si>
    <t>横手</t>
  </si>
  <si>
    <t>ﾖｺﾃ</t>
  </si>
  <si>
    <t>横手市横手町大樋</t>
  </si>
  <si>
    <t>にかほ</t>
  </si>
  <si>
    <t>ﾆｶﾎ</t>
  </si>
  <si>
    <t>にかほ市金浦字南金浦</t>
  </si>
  <si>
    <t>矢島</t>
  </si>
  <si>
    <t>ﾔｼﾏ</t>
  </si>
  <si>
    <t>由利本荘市矢島町城内字築館</t>
  </si>
  <si>
    <t>笹子</t>
  </si>
  <si>
    <t>ｼﾞﾈｺﾞ</t>
  </si>
  <si>
    <t>由利本荘市鳥海町上笹子字川合</t>
  </si>
  <si>
    <t>昭58.9.14</t>
  </si>
  <si>
    <t>湯沢</t>
  </si>
  <si>
    <t>ﾕｻﾞﾜ</t>
  </si>
  <si>
    <t>湯沢市金谷字樋ノ口</t>
  </si>
  <si>
    <t>東成瀬</t>
  </si>
  <si>
    <t>ﾋｶﾞｼﾅﾙｾ</t>
  </si>
  <si>
    <t>雄勝郡東成瀬村田子内字仙人下</t>
  </si>
  <si>
    <t>昭51.7.27</t>
  </si>
  <si>
    <t>湯の岱</t>
  </si>
  <si>
    <t>ﾕﾉﾀｲ</t>
  </si>
  <si>
    <t>湯沢市秋の宮字湯の岱</t>
  </si>
  <si>
    <t>岩手</t>
  </si>
  <si>
    <t>種市</t>
  </si>
  <si>
    <t>ﾀﾈｲﾁ</t>
  </si>
  <si>
    <t>九戸郡洋野町種市第21地割</t>
  </si>
  <si>
    <t>軽米</t>
  </si>
  <si>
    <t>ｶﾙﾏｲ</t>
  </si>
  <si>
    <t>九戸郡軽米町大字上舘第15地割</t>
  </si>
  <si>
    <t>#昭51.11.21</t>
  </si>
  <si>
    <t>二戸</t>
  </si>
  <si>
    <t>ﾆﾉﾍ</t>
  </si>
  <si>
    <t>二戸市堀野字馬場</t>
  </si>
  <si>
    <t>大野</t>
  </si>
  <si>
    <t>ｵｵﾉ</t>
  </si>
  <si>
    <t>九戸郡洋野町大野</t>
  </si>
  <si>
    <t>昭50.5.23</t>
  </si>
  <si>
    <t>山形</t>
  </si>
  <si>
    <t>ﾔﾏｶﾞﾀ</t>
  </si>
  <si>
    <t>久慈市山形町川井</t>
  </si>
  <si>
    <t>久慈</t>
  </si>
  <si>
    <t>ｸｼﾞ</t>
  </si>
  <si>
    <t>久慈市小久慈町第24地割</t>
  </si>
  <si>
    <t>荒屋</t>
  </si>
  <si>
    <t>ｱﾗﾔ</t>
  </si>
  <si>
    <t>八幡平市叺田</t>
  </si>
  <si>
    <t>昭51.12.14</t>
  </si>
  <si>
    <t>奥中山</t>
  </si>
  <si>
    <t>ｵｸﾅｶﾔﾏ</t>
  </si>
  <si>
    <t>二戸郡一戸町小繋字西田子</t>
  </si>
  <si>
    <t>葛巻</t>
  </si>
  <si>
    <t>ｸｽﾞﾏｷ</t>
  </si>
  <si>
    <t>岩手郡葛巻町葛巻第7地割字元町</t>
  </si>
  <si>
    <t>#昭51.12.13</t>
  </si>
  <si>
    <t>下戸鎖</t>
  </si>
  <si>
    <t>ｼﾓﾄｸｻﾘ</t>
  </si>
  <si>
    <t>久慈市山根町字下戸鎖</t>
  </si>
  <si>
    <t>昭53.12.21</t>
  </si>
  <si>
    <t>普代</t>
  </si>
  <si>
    <t>ﾌﾀﾞｲ</t>
  </si>
  <si>
    <t>下閉伊郡普代村第13地割字普代</t>
  </si>
  <si>
    <t>岩手松尾</t>
  </si>
  <si>
    <t>ｲﾜﾃﾏﾂｵ</t>
  </si>
  <si>
    <t>八幡平市野駄</t>
  </si>
  <si>
    <t>#昭51.12.1</t>
  </si>
  <si>
    <t>一方井</t>
  </si>
  <si>
    <t>ｲｯｶﾀｲ</t>
  </si>
  <si>
    <t>岩手郡岩手町大字一方井第15地割</t>
  </si>
  <si>
    <t>平26.9.3</t>
  </si>
  <si>
    <t>好摩</t>
  </si>
  <si>
    <t>ｺｳﾏ</t>
  </si>
  <si>
    <t>盛岡市好摩字芋田向</t>
  </si>
  <si>
    <t>(昭50.5.22)昭51.12.14</t>
  </si>
  <si>
    <t>岩泉</t>
  </si>
  <si>
    <t>ｲﾜｲｽﾞﾐ</t>
  </si>
  <si>
    <t>下閉伊郡岩泉町岩泉字中家</t>
  </si>
  <si>
    <t>小本</t>
  </si>
  <si>
    <t>ｵﾓﾄ</t>
  </si>
  <si>
    <t>下閉伊郡岩泉町小本字下中野</t>
  </si>
  <si>
    <t>昭52.10.26</t>
  </si>
  <si>
    <t>葛根田</t>
  </si>
  <si>
    <t>ｶｯｺﾝﾀﾞ</t>
  </si>
  <si>
    <t>岩手郡雫石町西根第3地割上篠崎</t>
  </si>
  <si>
    <t>滝沢</t>
  </si>
  <si>
    <t>ﾀｷｻﾞﾜ</t>
  </si>
  <si>
    <t>滝沢市湯舟沢</t>
  </si>
  <si>
    <t>薮川</t>
  </si>
  <si>
    <t>ﾔﾌﾞｶﾜ</t>
  </si>
  <si>
    <t>盛岡市薮川字外山</t>
  </si>
  <si>
    <t>(昭50.11.13)昭51.11.25</t>
  </si>
  <si>
    <t>雫石</t>
  </si>
  <si>
    <t>ｼｽﾞｸｲｼ</t>
  </si>
  <si>
    <t>岩手郡雫石町第40地割字千刈田</t>
  </si>
  <si>
    <t>盛岡</t>
  </si>
  <si>
    <t>ﾓﾘｵｶ</t>
  </si>
  <si>
    <t>盛岡市山王町　盛岡地方気象台</t>
  </si>
  <si>
    <t>区界</t>
  </si>
  <si>
    <t>ｸｻﾞｶｲ</t>
  </si>
  <si>
    <t>宮古市区界第2地割</t>
  </si>
  <si>
    <t>平5.10.7</t>
  </si>
  <si>
    <t>宮古</t>
  </si>
  <si>
    <t>ﾐﾔｺ</t>
  </si>
  <si>
    <t>宮古市鍬ケ崎下町　宮古特別地域気象観測所</t>
  </si>
  <si>
    <t>平2.10.18</t>
  </si>
  <si>
    <t>沢内</t>
  </si>
  <si>
    <t>ｻﾜｳﾁ</t>
  </si>
  <si>
    <t>和賀郡西和賀町沢内字貝沢4地割</t>
  </si>
  <si>
    <t>平29.7.11</t>
  </si>
  <si>
    <t>紫波</t>
  </si>
  <si>
    <t>ｼﾜ</t>
  </si>
  <si>
    <t>紫波郡紫波町稲藤字七郷</t>
  </si>
  <si>
    <t>昭52.1.1</t>
  </si>
  <si>
    <t>川井</t>
  </si>
  <si>
    <t>ｶﾜｲ</t>
  </si>
  <si>
    <t>宮古市川井</t>
  </si>
  <si>
    <t>昭52.12.2</t>
  </si>
  <si>
    <t>豊沢</t>
  </si>
  <si>
    <t>ﾄﾖｻﾜ</t>
  </si>
  <si>
    <t>花巻市北豊沢山国有林</t>
  </si>
  <si>
    <t>昭58.11.16</t>
  </si>
  <si>
    <t>花巻</t>
  </si>
  <si>
    <t>ﾊﾅﾏｷ</t>
  </si>
  <si>
    <t>花巻市葛第3地割　花巻航空気象観測所</t>
  </si>
  <si>
    <t>大迫</t>
  </si>
  <si>
    <t>ｵｵﾊｻﾏ</t>
  </si>
  <si>
    <t>花巻市大迫町大迫第13地割</t>
  </si>
  <si>
    <t>附馬牛</t>
  </si>
  <si>
    <t>ﾂｷﾓｳｼ</t>
  </si>
  <si>
    <t>遠野市附馬牛町上附馬牛19地割</t>
  </si>
  <si>
    <t>平17.10.20</t>
  </si>
  <si>
    <t>大槌</t>
  </si>
  <si>
    <t>ｵｵﾂﾁ</t>
  </si>
  <si>
    <t>上閉伊郡大槌町金沢</t>
  </si>
  <si>
    <t>平12.11.17</t>
  </si>
  <si>
    <t>山田</t>
  </si>
  <si>
    <t>ﾔﾏﾀﾞ</t>
  </si>
  <si>
    <t>下閉伊郡山田町織笠第11地割</t>
  </si>
  <si>
    <t>(昭50.5.22)昭51.11.19</t>
  </si>
  <si>
    <t>湯田</t>
  </si>
  <si>
    <t>ﾕﾀﾞ</t>
  </si>
  <si>
    <t>和賀郡西和賀町上野々第39地割</t>
  </si>
  <si>
    <t>#昭51.2.26</t>
  </si>
  <si>
    <t>遠野</t>
  </si>
  <si>
    <t>ﾄｵﾉ</t>
  </si>
  <si>
    <t>遠野市松崎町白岩24地割</t>
  </si>
  <si>
    <t>金ヶ崎</t>
  </si>
  <si>
    <t>ｶﾈｶﾞｻｷ</t>
  </si>
  <si>
    <t>胆沢郡金ケ崎町西根千貫石</t>
  </si>
  <si>
    <t>平17.10.19</t>
  </si>
  <si>
    <t>北上</t>
  </si>
  <si>
    <t>ｷﾀｶﾐ</t>
  </si>
  <si>
    <t>北上市芳町</t>
  </si>
  <si>
    <t>#昭51.12.4</t>
  </si>
  <si>
    <t>米里</t>
  </si>
  <si>
    <t>ﾖﾈｻﾄ</t>
  </si>
  <si>
    <t>奥州市江刺米里字荒田表</t>
  </si>
  <si>
    <t>昭51.9.9</t>
  </si>
  <si>
    <t>釜石</t>
  </si>
  <si>
    <t>ｶﾏｲｼ</t>
  </si>
  <si>
    <t>釜石市港町</t>
  </si>
  <si>
    <t>若柳</t>
  </si>
  <si>
    <t>ﾜｶﾔﾅｷﾞ</t>
  </si>
  <si>
    <t>奥州市胆沢若柳字倉舘</t>
  </si>
  <si>
    <t>江刺</t>
  </si>
  <si>
    <t>奥州市江刺愛宕字八日市</t>
  </si>
  <si>
    <t>住田</t>
  </si>
  <si>
    <t>ｽﾐﾀ</t>
  </si>
  <si>
    <t>気仙郡住田町世田米字川向</t>
  </si>
  <si>
    <t>祭畤</t>
  </si>
  <si>
    <t>ﾏﾂﾙﾍﾞ</t>
  </si>
  <si>
    <t>一関市厳美町祭畤</t>
  </si>
  <si>
    <t>昭50.5.21</t>
  </si>
  <si>
    <t>衣川</t>
  </si>
  <si>
    <t>ｺﾛﾓｶﾞﾜ</t>
  </si>
  <si>
    <t>奥州市衣川懸田</t>
  </si>
  <si>
    <t>昭50.5.25</t>
  </si>
  <si>
    <t>大東</t>
  </si>
  <si>
    <t>ﾀﾞｲﾄｳ</t>
  </si>
  <si>
    <t>一関市大東町猿沢字上ノ洞</t>
  </si>
  <si>
    <t>平17.10.18</t>
  </si>
  <si>
    <t>大船渡</t>
  </si>
  <si>
    <t>ｵｵﾌﾅﾄ</t>
  </si>
  <si>
    <t>大船渡市大船渡町字赤沢　大船渡特別地域気象観測所</t>
  </si>
  <si>
    <t>#平2.3.15</t>
  </si>
  <si>
    <t>一関</t>
  </si>
  <si>
    <t>ｲﾁﾉｾｷ</t>
  </si>
  <si>
    <t>一関市竹山町</t>
  </si>
  <si>
    <t>#昭51.2.15</t>
  </si>
  <si>
    <t>千厩</t>
  </si>
  <si>
    <t>ｾﾝﾏﾔ</t>
  </si>
  <si>
    <t>一関市千厩町千厩字北方</t>
  </si>
  <si>
    <t>宮城</t>
  </si>
  <si>
    <t>駒ノ湯</t>
  </si>
  <si>
    <t>ｺﾏﾉﾕ</t>
  </si>
  <si>
    <t>栗原市栗駒沼倉耕英南</t>
  </si>
  <si>
    <t>昭51.11.29</t>
  </si>
  <si>
    <t>気仙沼</t>
  </si>
  <si>
    <t>ｹｾﾝﾇﾏ</t>
  </si>
  <si>
    <t>気仙沼市古町</t>
  </si>
  <si>
    <t>#昭51.12.2</t>
  </si>
  <si>
    <t>鴬沢</t>
  </si>
  <si>
    <t>ｳｸﾞｲｽｻﾞﾜ</t>
  </si>
  <si>
    <t>栗原市鶯沢袋宮林</t>
  </si>
  <si>
    <t>平13.9.27</t>
  </si>
  <si>
    <t>川渡</t>
  </si>
  <si>
    <t>ｶﾜﾀﾋﾞ</t>
  </si>
  <si>
    <t>大崎市鳴子温泉字蓬田</t>
  </si>
  <si>
    <t>昭51.12.4</t>
  </si>
  <si>
    <t>築館</t>
  </si>
  <si>
    <t>ﾂｷﾀﾞﾃ</t>
  </si>
  <si>
    <t>栗原市築館左足下</t>
  </si>
  <si>
    <t>#昭51.2.23</t>
  </si>
  <si>
    <t>米山</t>
  </si>
  <si>
    <t>ﾖﾈﾔﾏ</t>
  </si>
  <si>
    <t>登米市米山町西野字的場</t>
  </si>
  <si>
    <t>(昭50.5.21)昭51.11.30</t>
  </si>
  <si>
    <t>志津川</t>
  </si>
  <si>
    <t>ｼﾂﾞｶﾞﾜ</t>
  </si>
  <si>
    <t>本吉郡南三陸町志津川字城場</t>
  </si>
  <si>
    <t>加美</t>
  </si>
  <si>
    <t>ｶﾐ</t>
  </si>
  <si>
    <t>加美郡加美町味ヶ袋薬莱原</t>
  </si>
  <si>
    <t>古川</t>
  </si>
  <si>
    <t>ﾌﾙｶﾜ</t>
  </si>
  <si>
    <t>大崎市古川大崎字富国</t>
  </si>
  <si>
    <t>#昭51.12.3</t>
  </si>
  <si>
    <t>雄勝</t>
  </si>
  <si>
    <t>ｵｶﾞﾂ</t>
  </si>
  <si>
    <t>石巻市雄勝町雄勝字下雄勝</t>
  </si>
  <si>
    <t>昭50.5.13</t>
  </si>
  <si>
    <t>泉ケ岳</t>
  </si>
  <si>
    <t>ｲｽﾞﾐｶﾞﾀﾞｹ</t>
  </si>
  <si>
    <t>仙台市泉区福岡岳山</t>
  </si>
  <si>
    <t>平17.10.26</t>
  </si>
  <si>
    <t>大衡</t>
  </si>
  <si>
    <t>ｵｵﾋﾗ</t>
  </si>
  <si>
    <t>黒川郡大衡村松の平</t>
  </si>
  <si>
    <t>鹿島台</t>
  </si>
  <si>
    <t>ｶｼﾏﾀﾞｲ</t>
  </si>
  <si>
    <t>大崎市鹿島台広長字内の浦</t>
  </si>
  <si>
    <t>石巻</t>
  </si>
  <si>
    <t>ｲｼﾉﾏｷ</t>
  </si>
  <si>
    <t>石巻市泉町　石巻特別地域気象観測所</t>
  </si>
  <si>
    <t>平2.1.25</t>
  </si>
  <si>
    <t>女川</t>
  </si>
  <si>
    <t>ｵﾅｶﾞﾜ</t>
  </si>
  <si>
    <t>牡鹿郡女川町宮ケ崎字宮ケ崎</t>
  </si>
  <si>
    <t>平23.5.13</t>
  </si>
  <si>
    <t>新川</t>
  </si>
  <si>
    <t>ﾆｯｶﾜ</t>
  </si>
  <si>
    <t>仙台市青葉区新川字清水尻</t>
  </si>
  <si>
    <t>塩釜</t>
  </si>
  <si>
    <t>ｼｵｶﾞﾏ</t>
  </si>
  <si>
    <t>塩竈市伊保石</t>
  </si>
  <si>
    <t>仙台</t>
  </si>
  <si>
    <t>ｾﾝﾀﾞｲ</t>
  </si>
  <si>
    <t>仙台市宮城野区五輪　仙台管区気象台</t>
  </si>
  <si>
    <t>#昭57.3.1</t>
  </si>
  <si>
    <t>名取</t>
  </si>
  <si>
    <t>ﾅﾄﾘ</t>
  </si>
  <si>
    <t>名取市下増田字南原　仙台航空測候所</t>
  </si>
  <si>
    <t>白石</t>
  </si>
  <si>
    <t>ｼﾛｲｼ</t>
  </si>
  <si>
    <t>白石市福岡長袋字湯殿山</t>
  </si>
  <si>
    <t>蔵王</t>
  </si>
  <si>
    <t>ｻﾞｵｳ</t>
  </si>
  <si>
    <t>刈田郡蔵王町大字平沢字内屋敷</t>
  </si>
  <si>
    <t>平17.10.27</t>
  </si>
  <si>
    <t>亘理</t>
  </si>
  <si>
    <t>ﾜﾀﾘ</t>
  </si>
  <si>
    <t>亘理郡亘理町字油田</t>
  </si>
  <si>
    <t>#昭51.11.29</t>
  </si>
  <si>
    <t>丸森</t>
  </si>
  <si>
    <t>ﾏﾙﾓﾘ</t>
  </si>
  <si>
    <t>伊具郡丸森町舘矢間舘山字新賢中</t>
  </si>
  <si>
    <t>昭52.11.4</t>
  </si>
  <si>
    <t>筆甫</t>
  </si>
  <si>
    <t>ﾋｯﾎﾟ</t>
  </si>
  <si>
    <t>伊具郡丸森町筆甫字和田</t>
  </si>
  <si>
    <t>昭53.11.10</t>
  </si>
  <si>
    <t>飛島</t>
  </si>
  <si>
    <t>ﾄﾋﾞｼﾏ</t>
  </si>
  <si>
    <t>酒田市飛島字勝浦乙</t>
  </si>
  <si>
    <t>昭62.11.10</t>
  </si>
  <si>
    <t>酒田</t>
  </si>
  <si>
    <t>ｻｶﾀ</t>
  </si>
  <si>
    <t>酒田市亀ケ崎　酒田特別地域気象観測所</t>
  </si>
  <si>
    <t>#昭59.2.9</t>
  </si>
  <si>
    <t>酒田大沢</t>
  </si>
  <si>
    <t>ｻｶﾀｵｵｻﾜ</t>
  </si>
  <si>
    <t>酒田市大蕨字二タ子</t>
  </si>
  <si>
    <t>平29.12.20</t>
  </si>
  <si>
    <t>差首鍋</t>
  </si>
  <si>
    <t>ｻｽﾅﾍﾞ</t>
  </si>
  <si>
    <t>最上郡真室川町差首鍋</t>
  </si>
  <si>
    <t>浜中</t>
  </si>
  <si>
    <t>ﾊﾏﾅｶ</t>
  </si>
  <si>
    <t>酒田市浜中字村東　庄内航空気象観測所</t>
  </si>
  <si>
    <t>ｶﾈﾔﾏ</t>
  </si>
  <si>
    <t>最上郡金山町金山字本町</t>
  </si>
  <si>
    <t>鶴岡</t>
  </si>
  <si>
    <t>鶴岡市錦町</t>
  </si>
  <si>
    <t>狩川</t>
  </si>
  <si>
    <t>ｶﾘｶﾜ</t>
  </si>
  <si>
    <t>東田川郡庄内町狩川字矢倉</t>
  </si>
  <si>
    <t>新庄</t>
  </si>
  <si>
    <t>新庄市東谷地田町　新庄特別地域気象観測所</t>
  </si>
  <si>
    <t>#昭60.11.1</t>
  </si>
  <si>
    <t>瀬見</t>
  </si>
  <si>
    <t>ｾﾐ</t>
  </si>
  <si>
    <t>最上郡最上町大堀</t>
  </si>
  <si>
    <t>向町</t>
  </si>
  <si>
    <t>ﾑｶｲﾏﾁ</t>
  </si>
  <si>
    <t>最上郡最上町向町</t>
  </si>
  <si>
    <t>(昭49.12.18)昭51.11.26</t>
  </si>
  <si>
    <t>櫛引</t>
  </si>
  <si>
    <t>ｸｼﾋﾞｷ</t>
  </si>
  <si>
    <t>鶴岡市桂荒俣字上桂</t>
  </si>
  <si>
    <t>肘折</t>
  </si>
  <si>
    <t>ﾋｼﾞｵﾘ</t>
  </si>
  <si>
    <t>最上郡大蔵村南山</t>
  </si>
  <si>
    <t>昭51.11.27</t>
  </si>
  <si>
    <t>尾花沢</t>
  </si>
  <si>
    <t>ｵﾊﾞﾅｻﾞﾜ</t>
  </si>
  <si>
    <t>尾花沢市新町</t>
  </si>
  <si>
    <t>(昭50.5.23)昭51.3.8</t>
  </si>
  <si>
    <t>鼠ケ関</t>
  </si>
  <si>
    <t>ﾈｽﾞｶﾞｾｷ</t>
  </si>
  <si>
    <t>鶴岡市鼠ケ関字横路</t>
  </si>
  <si>
    <t>(昭50.5.23)昭51.12.3</t>
  </si>
  <si>
    <t>荒沢</t>
  </si>
  <si>
    <t>ｱﾗｻﾜ</t>
  </si>
  <si>
    <t>鶴岡市荒沢字狩籠</t>
  </si>
  <si>
    <t>昭54.4.11</t>
  </si>
  <si>
    <t>村山</t>
  </si>
  <si>
    <t>ﾑﾗﾔﾏ</t>
  </si>
  <si>
    <t>村山市大字大久保字寄込</t>
  </si>
  <si>
    <t>平14.6.4</t>
  </si>
  <si>
    <t>東根</t>
  </si>
  <si>
    <t>ﾋｶﾞｼﾈ</t>
  </si>
  <si>
    <t>東根市大字羽入字柏原新林　山形航空気象観測所</t>
  </si>
  <si>
    <t>大井沢</t>
  </si>
  <si>
    <t>ｵｵｲｻﾜ</t>
  </si>
  <si>
    <t>西村山郡西川町大井沢字中村</t>
  </si>
  <si>
    <t>昭53.12.20</t>
  </si>
  <si>
    <t>左沢</t>
  </si>
  <si>
    <t>ｱﾃﾗｻﾞﾜ</t>
  </si>
  <si>
    <t>西村山郡大江町本郷字下夕原己</t>
  </si>
  <si>
    <t>山形市緑町　山形地方気象台</t>
  </si>
  <si>
    <t>#昭50.3.17</t>
  </si>
  <si>
    <t>長井</t>
  </si>
  <si>
    <t>ﾅｶﾞｲ</t>
  </si>
  <si>
    <t>長井市平山</t>
  </si>
  <si>
    <t>#昭51.12.10</t>
  </si>
  <si>
    <t>上山中山</t>
  </si>
  <si>
    <t>ｶﾐﾉﾔﾏﾅｶﾔﾏ</t>
  </si>
  <si>
    <t>上山市中山字壁屋敷</t>
  </si>
  <si>
    <t>平17.10.25</t>
  </si>
  <si>
    <t>小国</t>
  </si>
  <si>
    <t>ｵｸﾞﾆ</t>
  </si>
  <si>
    <t>西置賜郡小国町増岡字下林</t>
  </si>
  <si>
    <t>#昭51.12.8</t>
  </si>
  <si>
    <t>高畠</t>
  </si>
  <si>
    <t>ﾀｶﾊﾀ</t>
  </si>
  <si>
    <t>東置賜郡高畠町安久津字加茂川原</t>
  </si>
  <si>
    <t>昭51.12.9</t>
  </si>
  <si>
    <t>中津川</t>
  </si>
  <si>
    <t>ﾅｶﾂｶﾞﾜ</t>
  </si>
  <si>
    <t>西置賜郡飯豊町岩倉</t>
  </si>
  <si>
    <t>昭56.7.1</t>
  </si>
  <si>
    <t>高峰</t>
  </si>
  <si>
    <t>ﾀｶﾐﾈ</t>
  </si>
  <si>
    <t>西置賜郡飯豊町高峰</t>
  </si>
  <si>
    <t>米沢</t>
  </si>
  <si>
    <t>ﾖﾈｻﾞﾜ</t>
  </si>
  <si>
    <t>米沢市アルカディア</t>
  </si>
  <si>
    <t>平17.12.1</t>
  </si>
  <si>
    <t>福島</t>
  </si>
  <si>
    <t>茂庭</t>
  </si>
  <si>
    <t>ﾓﾆﾜ</t>
  </si>
  <si>
    <t>福島市飯坂町茂庭字滑滝道</t>
  </si>
  <si>
    <t>平4.10.23</t>
  </si>
  <si>
    <t>梁川</t>
  </si>
  <si>
    <t>ﾔﾅｶﾞﾜ</t>
  </si>
  <si>
    <t>伊達市梁川町粟野字作田</t>
  </si>
  <si>
    <t>#昭51.12.6</t>
  </si>
  <si>
    <t>桧原</t>
  </si>
  <si>
    <t>ﾋﾊﾞﾗ</t>
  </si>
  <si>
    <t>耶麻郡北塩原村桧原字墓下</t>
  </si>
  <si>
    <t>昭53.10.26</t>
  </si>
  <si>
    <t>ﾌｸｼﾏ</t>
  </si>
  <si>
    <t>福島市松木町　福島地方気象台</t>
  </si>
  <si>
    <t>令3.3.18</t>
  </si>
  <si>
    <t>福島市八島田字琵琶渕</t>
  </si>
  <si>
    <t>相馬</t>
  </si>
  <si>
    <t>ｿｳﾏ</t>
  </si>
  <si>
    <t>相馬市成田字五郎右エ門橋</t>
  </si>
  <si>
    <t>#昭51.12.7</t>
  </si>
  <si>
    <t>喜多方</t>
  </si>
  <si>
    <t>ｷﾀｶﾀ</t>
  </si>
  <si>
    <t>喜多方市字押切</t>
  </si>
  <si>
    <t>鷲倉</t>
  </si>
  <si>
    <t>ﾜｼｸﾗ</t>
  </si>
  <si>
    <t>福島市土湯温泉町字鷲倉山国有林</t>
  </si>
  <si>
    <t>昭51.11.16</t>
  </si>
  <si>
    <t>飯舘</t>
  </si>
  <si>
    <t>ｲｲﾀﾃ</t>
  </si>
  <si>
    <t>相馬郡飯舘村飯樋字笠石</t>
  </si>
  <si>
    <t>原町</t>
  </si>
  <si>
    <t>ﾊﾗﾏﾁ</t>
  </si>
  <si>
    <t>南相馬市原町区高見町</t>
  </si>
  <si>
    <t>西会津</t>
  </si>
  <si>
    <t>ﾆｼｱｲﾂﾞ</t>
  </si>
  <si>
    <t>耶麻郡西会津町尾野本字樋ノ口原乙</t>
  </si>
  <si>
    <t>(昭50.5.21)昭51.11.24</t>
  </si>
  <si>
    <t>猪苗代</t>
  </si>
  <si>
    <t>ｲﾅﾜｼﾛ</t>
  </si>
  <si>
    <t>耶麻郡猪苗代町大字千代田字中島</t>
  </si>
  <si>
    <t>二本松</t>
  </si>
  <si>
    <t>ﾆﾎﾝﾏﾂ</t>
  </si>
  <si>
    <t>二本松市金色久保</t>
  </si>
  <si>
    <t>津島</t>
  </si>
  <si>
    <t>ﾂｼﾏ</t>
  </si>
  <si>
    <t>双葉郡浪江町下津島字町</t>
  </si>
  <si>
    <t>昭52.3.23</t>
  </si>
  <si>
    <t>大沼郡金山町大字中川字沖根原</t>
  </si>
  <si>
    <t>平19.12.19</t>
  </si>
  <si>
    <t>若松</t>
  </si>
  <si>
    <t>ﾜｶﾏﾂ</t>
  </si>
  <si>
    <t>会津若松市材木町　若松特別地域気象観測所</t>
  </si>
  <si>
    <t>船引</t>
  </si>
  <si>
    <t>ﾌﾈﾋｷ</t>
  </si>
  <si>
    <t>田村市船引町船引字新房院</t>
  </si>
  <si>
    <t>浪江</t>
  </si>
  <si>
    <t>ﾅﾐｴ</t>
  </si>
  <si>
    <t>双葉郡浪江町大字川添字北上ノ原</t>
  </si>
  <si>
    <t>只見</t>
  </si>
  <si>
    <t>ﾀﾀﾞﾐ</t>
  </si>
  <si>
    <t>南会津郡只見町只見字原</t>
  </si>
  <si>
    <t>昭51.7.20</t>
  </si>
  <si>
    <t>湖南</t>
  </si>
  <si>
    <t>ｺﾅﾝ</t>
  </si>
  <si>
    <t>郡山市湖南町福良字家老</t>
  </si>
  <si>
    <t>昭57.6.18</t>
  </si>
  <si>
    <t>郡山</t>
  </si>
  <si>
    <t>ｺｵﾘﾔﾏ</t>
  </si>
  <si>
    <t>郡山市安積町成田字東丸山</t>
  </si>
  <si>
    <t>#昭51.3.12</t>
  </si>
  <si>
    <t>川内</t>
  </si>
  <si>
    <t>ｶﾜｳﾁ</t>
  </si>
  <si>
    <t>双葉郡川内村上川内字小山平</t>
  </si>
  <si>
    <t>昭51.11.30</t>
  </si>
  <si>
    <t>富岡</t>
  </si>
  <si>
    <t>ﾄﾐｵｶ</t>
  </si>
  <si>
    <t>双葉郡富岡町小浜</t>
  </si>
  <si>
    <t>南郷</t>
  </si>
  <si>
    <t>ﾅﾝｺﾞｳ</t>
  </si>
  <si>
    <t>南会津郡南会津町界字梨木平</t>
  </si>
  <si>
    <t>湯本</t>
  </si>
  <si>
    <t>ﾕﾓﾄ</t>
  </si>
  <si>
    <t>岩瀬郡天栄村田良尾字持石</t>
  </si>
  <si>
    <t>昭63.10.5</t>
  </si>
  <si>
    <t>須賀川市長沼字町尻</t>
  </si>
  <si>
    <t>昭53.8.8</t>
  </si>
  <si>
    <t>玉川</t>
  </si>
  <si>
    <t>ﾀﾏｶﾜ</t>
  </si>
  <si>
    <t>石川郡玉川村大字北須釜字はばき田　福島航空気象観測所</t>
  </si>
  <si>
    <t>小野新町</t>
  </si>
  <si>
    <t>ｵﾉﾆｲﾏﾁ</t>
  </si>
  <si>
    <t>田村郡小野町小野新町字舘廻</t>
  </si>
  <si>
    <t>川前</t>
  </si>
  <si>
    <t>ｶﾜﾏｴ</t>
  </si>
  <si>
    <t>いわき市川前町下桶売字久保田</t>
  </si>
  <si>
    <t>平26.12.3</t>
  </si>
  <si>
    <t>広野</t>
  </si>
  <si>
    <t>ﾋﾛﾉ</t>
  </si>
  <si>
    <t>双葉郡広野町下北迫字大谷地原</t>
  </si>
  <si>
    <t>(昭50.5.22)昭51.12.13</t>
  </si>
  <si>
    <t>田島</t>
  </si>
  <si>
    <t>ﾀｼﾞﾏ</t>
  </si>
  <si>
    <t>南会津郡南会津町田島字東下原</t>
  </si>
  <si>
    <t>白河</t>
  </si>
  <si>
    <t>ｼﾗｶﾜ</t>
  </si>
  <si>
    <t>白河市郭内　白河特別地域気象観測所</t>
  </si>
  <si>
    <t>平6.1.28</t>
  </si>
  <si>
    <t>石川</t>
  </si>
  <si>
    <t>ｲｼｶﾜ</t>
  </si>
  <si>
    <t>石川郡石川町双里字本宮</t>
  </si>
  <si>
    <t>桧枝岐</t>
  </si>
  <si>
    <t>ﾋﾉｴﾏﾀ</t>
  </si>
  <si>
    <t>南会津郡檜枝岐村字上河原</t>
  </si>
  <si>
    <t>舘岩</t>
  </si>
  <si>
    <t>ﾀﾃｲﾜ</t>
  </si>
  <si>
    <t>南会津郡南会津町松戸原</t>
  </si>
  <si>
    <t>昭53.8.9</t>
  </si>
  <si>
    <t>平</t>
  </si>
  <si>
    <t>ﾀｲﾗ</t>
  </si>
  <si>
    <t>いわき市好間町今新田字宮西</t>
  </si>
  <si>
    <t>東白川</t>
  </si>
  <si>
    <t>ﾋｶﾞｼｼﾗｶﾜ</t>
  </si>
  <si>
    <t>東白川郡塙町大字上石井字新田</t>
  </si>
  <si>
    <t>いわき市山田町大谷</t>
  </si>
  <si>
    <t>平21.3.6</t>
  </si>
  <si>
    <t>小名浜</t>
  </si>
  <si>
    <t>ｵﾅﾊﾏ</t>
  </si>
  <si>
    <t>いわき市小名浜字船引場　小名浜特別地域気象観測所</t>
  </si>
  <si>
    <t>いわき市小名浜大原字芳際</t>
  </si>
  <si>
    <t>茨城</t>
  </si>
  <si>
    <t>花園</t>
  </si>
  <si>
    <t>ﾊﾅｿﾞﾉ</t>
  </si>
  <si>
    <t>北茨城市華川町花園</t>
  </si>
  <si>
    <t>北茨城</t>
  </si>
  <si>
    <t>ｷﾀｲﾊﾞﾗｷ</t>
  </si>
  <si>
    <t>北茨城市関南町関本下</t>
  </si>
  <si>
    <t>#昭53.1.18</t>
  </si>
  <si>
    <t>大子</t>
  </si>
  <si>
    <t>ﾀﾞｲｺﾞ</t>
  </si>
  <si>
    <t>久慈郡大子町大子</t>
  </si>
  <si>
    <t>#昭53.1.13</t>
  </si>
  <si>
    <t>徳田</t>
  </si>
  <si>
    <t>ﾄｸﾀﾞ</t>
  </si>
  <si>
    <t>常陸太田市徳田町</t>
  </si>
  <si>
    <t>昭52.7.15</t>
  </si>
  <si>
    <t>大能</t>
  </si>
  <si>
    <t>ｵｵﾉｳ</t>
  </si>
  <si>
    <t>高萩市大能</t>
  </si>
  <si>
    <t>昭60.6.5</t>
  </si>
  <si>
    <t>常陸大宮</t>
  </si>
  <si>
    <t>ﾋﾀﾁｵｵﾐﾔ</t>
  </si>
  <si>
    <t>常陸大宮市上小瀬</t>
  </si>
  <si>
    <t>中野</t>
  </si>
  <si>
    <t>ﾅｶﾉ</t>
  </si>
  <si>
    <t>常陸太田市中野町</t>
  </si>
  <si>
    <t>昭52.7.13</t>
  </si>
  <si>
    <t>日立</t>
  </si>
  <si>
    <t>ﾋﾀﾁ</t>
  </si>
  <si>
    <t>日立市会瀬町</t>
  </si>
  <si>
    <t>(昭50.5.20)昭53.1.18</t>
  </si>
  <si>
    <t>門井</t>
  </si>
  <si>
    <t>ｶﾄﾞｲ</t>
  </si>
  <si>
    <t>筑西市門井</t>
  </si>
  <si>
    <t>昭57.6.23</t>
  </si>
  <si>
    <t>笠間</t>
  </si>
  <si>
    <t>ｶｻﾏ</t>
  </si>
  <si>
    <t>笠間市箱田</t>
  </si>
  <si>
    <t>#昭53.1.31</t>
  </si>
  <si>
    <t>水戸</t>
  </si>
  <si>
    <t>ﾐﾄ</t>
  </si>
  <si>
    <t>水戸市金町　水戸地方気象台</t>
  </si>
  <si>
    <t>#昭50.3.3</t>
  </si>
  <si>
    <t>古河</t>
  </si>
  <si>
    <t>ｺｶﾞ</t>
  </si>
  <si>
    <t>古河市北町</t>
  </si>
  <si>
    <t>#昭53.1.11</t>
  </si>
  <si>
    <t>下館</t>
  </si>
  <si>
    <t>ｼﾓﾀﾞﾃ</t>
  </si>
  <si>
    <t>筑西市西石田</t>
  </si>
  <si>
    <t>平13.12.10</t>
  </si>
  <si>
    <t>柿岡</t>
  </si>
  <si>
    <t>ｶｷｵｶ</t>
  </si>
  <si>
    <t>石岡市柿岡</t>
  </si>
  <si>
    <t>昭50.5.20</t>
  </si>
  <si>
    <t>美野里</t>
  </si>
  <si>
    <t>ﾐﾉﾘ</t>
  </si>
  <si>
    <t>小美玉市部室</t>
  </si>
  <si>
    <t>下妻</t>
  </si>
  <si>
    <t>ｼﾓﾂﾏ</t>
  </si>
  <si>
    <t>下妻市二本紀</t>
  </si>
  <si>
    <t>鉾田</t>
  </si>
  <si>
    <t>ﾎｺﾀ</t>
  </si>
  <si>
    <t>鉾田市安房</t>
  </si>
  <si>
    <t>昭53.1.31</t>
  </si>
  <si>
    <t>坂東</t>
  </si>
  <si>
    <t>ﾊﾞﾝﾄﾞｳ</t>
  </si>
  <si>
    <t>坂東市辺田</t>
  </si>
  <si>
    <t>つくば</t>
  </si>
  <si>
    <t>ﾂｸﾊﾞ</t>
  </si>
  <si>
    <t>つくば市長峰　高層気象台</t>
  </si>
  <si>
    <t>平2.3.9</t>
  </si>
  <si>
    <t>土浦</t>
  </si>
  <si>
    <t>ﾂﾁｳﾗ</t>
  </si>
  <si>
    <t>土浦市木田余東台</t>
  </si>
  <si>
    <t>#昭53.1.12</t>
  </si>
  <si>
    <t>江戸崎</t>
  </si>
  <si>
    <t>ｴﾄﾞｻｷ</t>
  </si>
  <si>
    <t>稲敷市江戸崎甲</t>
  </si>
  <si>
    <t>昭50.3.28</t>
  </si>
  <si>
    <t>鹿嶋</t>
  </si>
  <si>
    <t>鹿嶋市城山</t>
  </si>
  <si>
    <t>#昭53.1.17</t>
  </si>
  <si>
    <t>龍ケ崎</t>
  </si>
  <si>
    <t>ﾘｭｳｶﾞｻｷ</t>
  </si>
  <si>
    <t>龍ケ崎市大徳町</t>
  </si>
  <si>
    <t>(昭50.5.20)昭53.12.19</t>
  </si>
  <si>
    <t>栃木</t>
  </si>
  <si>
    <t>那須高原</t>
  </si>
  <si>
    <t>ﾅｽｺｳｹﾞﾝ</t>
  </si>
  <si>
    <t>那須郡那須町大島</t>
  </si>
  <si>
    <t>#昭52.11.9</t>
  </si>
  <si>
    <t>五十里</t>
  </si>
  <si>
    <t>ｲｶﾘ</t>
  </si>
  <si>
    <t>日光市五十里堀割</t>
  </si>
  <si>
    <t>(昭50.5.20)昭52.11.10</t>
  </si>
  <si>
    <t>黒磯</t>
  </si>
  <si>
    <t>ｸﾛｲｿ</t>
  </si>
  <si>
    <t>那須塩原市埼玉</t>
  </si>
  <si>
    <t>#昭52.12.26</t>
  </si>
  <si>
    <t>土呂部</t>
  </si>
  <si>
    <t>ﾄﾞﾛﾌﾞ</t>
  </si>
  <si>
    <t>日光市土呂部</t>
  </si>
  <si>
    <t>昭52.11.10</t>
  </si>
  <si>
    <t>大田原</t>
  </si>
  <si>
    <t>ｵｵﾀﾜﾗ</t>
  </si>
  <si>
    <t>大田原市宇田川</t>
  </si>
  <si>
    <t>#昭51.2.20</t>
  </si>
  <si>
    <t>奥日光</t>
  </si>
  <si>
    <t>ｵｸﾆｯｺｳ</t>
  </si>
  <si>
    <t>日光市中宮祠　日光特別地域気象観測所</t>
  </si>
  <si>
    <t>#昭50.11.27</t>
  </si>
  <si>
    <t>今市</t>
  </si>
  <si>
    <t>ｲﾏｲﾁ</t>
  </si>
  <si>
    <t>日光市瀬川</t>
  </si>
  <si>
    <t>塩谷</t>
  </si>
  <si>
    <t>ｼｵﾔ</t>
  </si>
  <si>
    <t>塩谷郡塩谷町大字田所</t>
  </si>
  <si>
    <t>足尾</t>
  </si>
  <si>
    <t>ｱｼｵ</t>
  </si>
  <si>
    <t>日光市足尾町</t>
  </si>
  <si>
    <t>高根沢</t>
  </si>
  <si>
    <t>ﾀｶﾈｻﾞﾜ</t>
  </si>
  <si>
    <t>塩谷郡高根沢町上高根沢台の原</t>
  </si>
  <si>
    <t>那須烏山</t>
  </si>
  <si>
    <t>ﾅｽｶﾗｽﾔﾏ</t>
  </si>
  <si>
    <t>那須烏山市森田字小塙前</t>
  </si>
  <si>
    <t>平21.2.24</t>
  </si>
  <si>
    <t>鹿沼</t>
  </si>
  <si>
    <t>ｶﾇﾏ</t>
  </si>
  <si>
    <t>鹿沼市見野</t>
  </si>
  <si>
    <t>#昭53.1.9</t>
  </si>
  <si>
    <t>宇都宮</t>
  </si>
  <si>
    <t>ｳﾂﾉﾐﾔ</t>
  </si>
  <si>
    <t>宇都宮市明保野町　宇都宮地方気象台</t>
  </si>
  <si>
    <t>平元.12.20</t>
  </si>
  <si>
    <t>葛生</t>
  </si>
  <si>
    <t>ｸｽﾞｳ</t>
  </si>
  <si>
    <t>佐野市豊代町</t>
  </si>
  <si>
    <t>真岡</t>
  </si>
  <si>
    <t>ﾓｵｶ</t>
  </si>
  <si>
    <t>真岡市下籠谷</t>
  </si>
  <si>
    <t>#昭53.1.10</t>
  </si>
  <si>
    <t>足利</t>
  </si>
  <si>
    <t>ｱｼｶｶﾞ</t>
  </si>
  <si>
    <t>足利市元学町</t>
  </si>
  <si>
    <t>佐野</t>
  </si>
  <si>
    <t>ｻﾉ</t>
  </si>
  <si>
    <t>佐野市田沼町</t>
  </si>
  <si>
    <t>(昭50.5.20)昭53.1.9</t>
  </si>
  <si>
    <t>ﾄﾁｷﾞ</t>
  </si>
  <si>
    <t>栃木市平井町</t>
  </si>
  <si>
    <t>小山</t>
  </si>
  <si>
    <t>ｵﾔﾏ</t>
  </si>
  <si>
    <t>小山市出井</t>
  </si>
  <si>
    <t>群馬</t>
  </si>
  <si>
    <t>利根郡みなかみ町藤原字屋倉</t>
  </si>
  <si>
    <t>昭52.11.11</t>
  </si>
  <si>
    <t>みなかみ</t>
  </si>
  <si>
    <t>ﾐﾅｶﾐ</t>
  </si>
  <si>
    <t>利根郡みなかみ町湯原</t>
  </si>
  <si>
    <t>(昭50.5.20)昭52.12.23</t>
  </si>
  <si>
    <t>片品</t>
  </si>
  <si>
    <t>ｶﾀｼﾅ</t>
  </si>
  <si>
    <t>利根郡片品村鎌田</t>
  </si>
  <si>
    <t>昭52.7.19</t>
  </si>
  <si>
    <t>草津</t>
  </si>
  <si>
    <t>ｸｻﾂ</t>
  </si>
  <si>
    <t>吾妻郡草津町草津</t>
  </si>
  <si>
    <t>#昭52.12.23</t>
  </si>
  <si>
    <t>沼田</t>
  </si>
  <si>
    <t>ﾇﾏﾀ</t>
  </si>
  <si>
    <t>沼田市井土上町</t>
  </si>
  <si>
    <t>#昭52.12.21</t>
  </si>
  <si>
    <t>中之条</t>
  </si>
  <si>
    <t>ﾅｶﾉｼﾞｮｳ</t>
  </si>
  <si>
    <t>吾妻郡中之条町伊勢町</t>
  </si>
  <si>
    <t>(昭50.5.20)昭52.12.21</t>
  </si>
  <si>
    <t>田代</t>
  </si>
  <si>
    <t>ﾀｼﾛ</t>
  </si>
  <si>
    <t>吾妻郡嬬恋村田代</t>
  </si>
  <si>
    <t>#昭52.12.22</t>
  </si>
  <si>
    <t>榛名山</t>
  </si>
  <si>
    <t>ﾊﾙﾅｻﾝ</t>
  </si>
  <si>
    <t>高崎市榛名湖町沼ノ原甲</t>
  </si>
  <si>
    <t>前橋</t>
  </si>
  <si>
    <t>ﾏｴﾊﾞｼ</t>
  </si>
  <si>
    <t>前橋市昭和町　前橋地方気象台</t>
  </si>
  <si>
    <t>#昭50.2.27</t>
  </si>
  <si>
    <t>前橋市元総社町</t>
  </si>
  <si>
    <t>黒保根</t>
  </si>
  <si>
    <t>ｸﾛﾎﾈ</t>
  </si>
  <si>
    <t>桐生市黒保根町水沼</t>
  </si>
  <si>
    <t>昭53.6.16</t>
  </si>
  <si>
    <t>桐生</t>
  </si>
  <si>
    <t>ｷﾘｭｳ</t>
  </si>
  <si>
    <t>桐生市元宿町</t>
  </si>
  <si>
    <t>#昭51.2.5</t>
  </si>
  <si>
    <t>上里見</t>
  </si>
  <si>
    <t>ｶﾐｻﾄﾐ</t>
  </si>
  <si>
    <t>高崎市上里見町</t>
  </si>
  <si>
    <t>#昭52.12.19</t>
  </si>
  <si>
    <t>伊勢崎</t>
  </si>
  <si>
    <t>ｲｾｻｷ</t>
  </si>
  <si>
    <t>伊勢崎市宮子町</t>
  </si>
  <si>
    <t>平10.7.27</t>
  </si>
  <si>
    <t>西野牧</t>
  </si>
  <si>
    <t>ﾆｼﾉﾏｷ</t>
  </si>
  <si>
    <t>甘楽郡下仁田町西野牧</t>
  </si>
  <si>
    <t>#昭52.12.20</t>
  </si>
  <si>
    <t>藤岡</t>
  </si>
  <si>
    <t>ﾌｼﾞｵｶ</t>
  </si>
  <si>
    <t>藤岡市藤岡</t>
  </si>
  <si>
    <t>館林</t>
  </si>
  <si>
    <t>ﾀﾃﾊﾞﾔｼ</t>
  </si>
  <si>
    <t>館林市富士原町</t>
  </si>
  <si>
    <t>#昭53.12.22</t>
  </si>
  <si>
    <t>神流</t>
  </si>
  <si>
    <t>ｶﾝﾅ</t>
  </si>
  <si>
    <t>多野郡神流町大字黒田字坂井道下</t>
  </si>
  <si>
    <t>昭52.11.17</t>
  </si>
  <si>
    <t>埼玉</t>
  </si>
  <si>
    <t>寄居</t>
  </si>
  <si>
    <t>ﾖﾘｲ</t>
  </si>
  <si>
    <t>大里郡寄居町大字折原</t>
  </si>
  <si>
    <t>(昭50.5.17)昭52.12.19</t>
  </si>
  <si>
    <t>熊谷</t>
  </si>
  <si>
    <t>ｸﾏｶﾞﾔ</t>
  </si>
  <si>
    <t>熊谷市桜町　熊谷地方気象台</t>
  </si>
  <si>
    <t>上吉田</t>
  </si>
  <si>
    <t>ｶﾐﾖｼﾀﾞ</t>
  </si>
  <si>
    <t>秩父市上吉田</t>
  </si>
  <si>
    <t>昭52.8.25</t>
  </si>
  <si>
    <t>鴻巣</t>
  </si>
  <si>
    <t>ｺｳﾉｽ</t>
  </si>
  <si>
    <t>鴻巣市中央</t>
  </si>
  <si>
    <t>昭50.6.11</t>
  </si>
  <si>
    <t>久喜</t>
  </si>
  <si>
    <t>ｸｷ</t>
  </si>
  <si>
    <t>久喜市六万部</t>
  </si>
  <si>
    <t>三峰</t>
  </si>
  <si>
    <t>ﾐﾂﾐﾈ</t>
  </si>
  <si>
    <t>秩父市三峰</t>
  </si>
  <si>
    <t>昭50.5.16</t>
  </si>
  <si>
    <t>秩父</t>
  </si>
  <si>
    <t>ﾁﾁﾌﾞ</t>
  </si>
  <si>
    <t>秩父市上町　秩父特別地域気象観測所</t>
  </si>
  <si>
    <t>#昭50.11.28</t>
  </si>
  <si>
    <t>浦山</t>
  </si>
  <si>
    <t>ｳﾗﾔﾏ</t>
  </si>
  <si>
    <t>秩父市浦山</t>
  </si>
  <si>
    <t>昭52.6.28</t>
  </si>
  <si>
    <t>ときがわ</t>
  </si>
  <si>
    <t>ﾄｷｶﾞﾜ</t>
  </si>
  <si>
    <t>比企郡ときがわ町大字大野字宮澤</t>
  </si>
  <si>
    <t>平12.4.28</t>
  </si>
  <si>
    <t>鳩山</t>
  </si>
  <si>
    <t>ﾊﾄﾔﾏ</t>
  </si>
  <si>
    <t>比企郡鳩山町大字赤沼</t>
  </si>
  <si>
    <t>昭52.12.22</t>
  </si>
  <si>
    <t>飯能</t>
  </si>
  <si>
    <t>ﾊﾝﾉｳ</t>
  </si>
  <si>
    <t>飯能市征矢町</t>
  </si>
  <si>
    <t>さいたま</t>
  </si>
  <si>
    <t>ｻｲﾀﾏ</t>
  </si>
  <si>
    <t>さいたま市桜区大字宿</t>
  </si>
  <si>
    <t>越谷</t>
  </si>
  <si>
    <t>ｺｼｶﾞﾔ</t>
  </si>
  <si>
    <t>越谷市大字北後谷</t>
  </si>
  <si>
    <t>所沢</t>
  </si>
  <si>
    <t>ﾄｺﾛｻﾞﾜ</t>
  </si>
  <si>
    <t>所沢市勝楽寺</t>
  </si>
  <si>
    <t>(昭50.6.11)昭52.12.21</t>
  </si>
  <si>
    <t>東京</t>
  </si>
  <si>
    <t>小河内</t>
  </si>
  <si>
    <t>ｵｺﾞｳﾁ</t>
  </si>
  <si>
    <t>西多摩郡奥多摩町原</t>
  </si>
  <si>
    <t>#昭51.12.15</t>
  </si>
  <si>
    <t>小沢</t>
  </si>
  <si>
    <t>ｵｻﾞﾜ</t>
  </si>
  <si>
    <t>西多摩郡檜原村</t>
  </si>
  <si>
    <t>昭52.8.2</t>
  </si>
  <si>
    <t>青梅</t>
  </si>
  <si>
    <t>ｵｳﾒ</t>
  </si>
  <si>
    <t>青梅市新町</t>
  </si>
  <si>
    <t>(昭50.5.16)昭51.12.14</t>
  </si>
  <si>
    <t>練馬</t>
  </si>
  <si>
    <t>ﾈﾘﾏ</t>
  </si>
  <si>
    <t>練馬区石神井台</t>
  </si>
  <si>
    <t>平24.12.26</t>
  </si>
  <si>
    <t>八王子</t>
  </si>
  <si>
    <t>ﾊﾁｵｳｼﾞ</t>
  </si>
  <si>
    <t>八王子市元本郷町</t>
  </si>
  <si>
    <t>昭58.9.30</t>
  </si>
  <si>
    <t>府中</t>
  </si>
  <si>
    <t>ﾌﾁｭｳ</t>
  </si>
  <si>
    <t>府中市幸町</t>
  </si>
  <si>
    <t>世田谷</t>
  </si>
  <si>
    <t>ｾﾀｶﾞﾔ</t>
  </si>
  <si>
    <t>世田谷区岡本</t>
  </si>
  <si>
    <t>ﾄｳｷｮｳ</t>
  </si>
  <si>
    <t>千代田区北の丸公園　東京管区気象台</t>
  </si>
  <si>
    <t>平19.11.1</t>
  </si>
  <si>
    <t>千代田区北の丸公園</t>
  </si>
  <si>
    <t>江戸川臨海</t>
  </si>
  <si>
    <t>ｴﾄﾞｶﾞﾜﾘﾝｶｲ</t>
  </si>
  <si>
    <t>江戸川区臨海町</t>
  </si>
  <si>
    <t>羽田</t>
  </si>
  <si>
    <t>ﾊﾈﾀﾞ</t>
  </si>
  <si>
    <t>大田区羽田空港　東京航空地方気象台</t>
  </si>
  <si>
    <t>#平5.10.12</t>
  </si>
  <si>
    <t>大島</t>
  </si>
  <si>
    <t>ｵｵｼﾏ</t>
  </si>
  <si>
    <t>大島町元町字家の上　大島特別地域気象観測所</t>
  </si>
  <si>
    <t>平3.12.18</t>
  </si>
  <si>
    <t>大島北ノ山</t>
  </si>
  <si>
    <t>ｵｵｼﾏｷﾀﾉﾔﾏ</t>
  </si>
  <si>
    <t>大島町元町字北の山　大島航空気象観測所</t>
  </si>
  <si>
    <t>利島</t>
  </si>
  <si>
    <t>ﾄｼﾏ</t>
  </si>
  <si>
    <t>利島村</t>
  </si>
  <si>
    <t>平26.7.25</t>
  </si>
  <si>
    <t>新島</t>
  </si>
  <si>
    <t>ﾆｲｼﾞﾏ</t>
  </si>
  <si>
    <t>新島村川原　新島航空気象観測所</t>
  </si>
  <si>
    <t>神津島</t>
  </si>
  <si>
    <t>ｺｳﾂﾞｼﾏ</t>
  </si>
  <si>
    <t>神津島村金長　神津島航空気象観測所</t>
  </si>
  <si>
    <t>三宅島</t>
  </si>
  <si>
    <t>ﾐﾔｹｼﾞﾏ</t>
  </si>
  <si>
    <t>三宅村神着　三宅島特別地域気象観測所</t>
  </si>
  <si>
    <t>三宅坪田</t>
  </si>
  <si>
    <t>ﾐﾔｹﾂﾎﾞﾀ</t>
  </si>
  <si>
    <t>三宅村坪田　三宅島航空気象観測所</t>
  </si>
  <si>
    <t>平12.9.11</t>
  </si>
  <si>
    <t>八重見ヶ原</t>
  </si>
  <si>
    <t>ﾔｴﾐｶﾞﾊﾗ</t>
  </si>
  <si>
    <t>八丈島八丈町大賀郷　八丈島航空気象観測所</t>
  </si>
  <si>
    <t>八丈島</t>
  </si>
  <si>
    <t>ﾊﾁｼﾞｮｳｼﾞﾏ</t>
  </si>
  <si>
    <t>八丈島八丈町大賀郷　八丈島特別地域気象観測所</t>
  </si>
  <si>
    <t>昭50.3.13</t>
  </si>
  <si>
    <t>八丈島八丈町大賀郷</t>
  </si>
  <si>
    <t>青ヶ島</t>
  </si>
  <si>
    <t>ｱｵｶﾞｼﾏ</t>
  </si>
  <si>
    <t>青ヶ島村</t>
  </si>
  <si>
    <t>平26.7.31</t>
  </si>
  <si>
    <t>父島</t>
  </si>
  <si>
    <t>ﾁﾁｼﾞﾏ</t>
  </si>
  <si>
    <t>小笠原村父島字西町　父島気象観測所</t>
  </si>
  <si>
    <t>昭61.3.18</t>
  </si>
  <si>
    <t>母島</t>
  </si>
  <si>
    <t>ﾊﾊｼﾞﾏ</t>
  </si>
  <si>
    <t>小笠原村母島字評議平</t>
  </si>
  <si>
    <t>平19.8.29</t>
  </si>
  <si>
    <t>南鳥島</t>
  </si>
  <si>
    <t>ﾐﾅﾐﾄﾘｼﾏ</t>
  </si>
  <si>
    <t>小笠原村南鳥島　南鳥島気象観測所</t>
  </si>
  <si>
    <t>平22.6.1</t>
  </si>
  <si>
    <t>静岡</t>
  </si>
  <si>
    <t>富士山</t>
  </si>
  <si>
    <t>ﾌｼﾞｻﾝ</t>
  </si>
  <si>
    <t>富士宮市富士山頂　富士山特別地域気象観測所</t>
  </si>
  <si>
    <t>平16.8.26</t>
  </si>
  <si>
    <t>気温、日照</t>
  </si>
  <si>
    <t>千葉</t>
  </si>
  <si>
    <t>我孫子</t>
  </si>
  <si>
    <t>ｱﾋﾞｺ</t>
  </si>
  <si>
    <t>我孫子市新木野</t>
  </si>
  <si>
    <t>香取</t>
  </si>
  <si>
    <t>ｶﾄﾘ</t>
  </si>
  <si>
    <t>香取市大根</t>
  </si>
  <si>
    <t>平11.10.12</t>
  </si>
  <si>
    <t>東庄</t>
  </si>
  <si>
    <t>ﾄｳﾉｼｮｳ</t>
  </si>
  <si>
    <t>香取郡東庄町小南</t>
  </si>
  <si>
    <t>船橋</t>
  </si>
  <si>
    <t>ﾌﾅﾊﾞｼ</t>
  </si>
  <si>
    <t>船橋市薬円台</t>
  </si>
  <si>
    <t>平11.8.3</t>
  </si>
  <si>
    <t>佐倉</t>
  </si>
  <si>
    <t>ｻｸﾗ</t>
  </si>
  <si>
    <t>佐倉市角来字屋敷前</t>
  </si>
  <si>
    <t>(昭50.4.16)昭53.12.18</t>
  </si>
  <si>
    <t>成田</t>
  </si>
  <si>
    <t>ﾅﾘﾀ</t>
  </si>
  <si>
    <t>成田市古込字込前　成田航空地方気象台</t>
  </si>
  <si>
    <t>銚子</t>
  </si>
  <si>
    <t>ﾁｮｳｼ</t>
  </si>
  <si>
    <t>銚子市川口町　銚子地方気象台</t>
  </si>
  <si>
    <t>昭61.8.22</t>
  </si>
  <si>
    <t>横芝光</t>
  </si>
  <si>
    <t>ﾖｺｼﾊﾞﾋｶﾘ</t>
  </si>
  <si>
    <t>山武郡横芝光町宮川</t>
  </si>
  <si>
    <t>(昭50.5.16)昭53.1.10</t>
  </si>
  <si>
    <t>ﾁﾊﾞ</t>
  </si>
  <si>
    <t>千葉市中央区中央港　千葉特別地域気象観測所</t>
  </si>
  <si>
    <t>昭56.3.30</t>
  </si>
  <si>
    <t>茂原</t>
  </si>
  <si>
    <t>ﾓﾊﾞﾗ</t>
  </si>
  <si>
    <t>茂原市高師</t>
  </si>
  <si>
    <t>木更津</t>
  </si>
  <si>
    <t>ｷｻﾗﾂﾞ</t>
  </si>
  <si>
    <t>木更津市請西南</t>
  </si>
  <si>
    <t>平18.9.22</t>
  </si>
  <si>
    <t>牛久</t>
  </si>
  <si>
    <t>ｳｼｸ</t>
  </si>
  <si>
    <t>市原市米沢</t>
  </si>
  <si>
    <t>昭53.1.11</t>
  </si>
  <si>
    <t>坂畑</t>
  </si>
  <si>
    <t>ｻｶﾊﾀ</t>
  </si>
  <si>
    <t>君津市坂畑</t>
  </si>
  <si>
    <t>昭53.1.12</t>
  </si>
  <si>
    <t>大多喜</t>
  </si>
  <si>
    <t>夷隅郡大多喜町松尾</t>
  </si>
  <si>
    <t>鋸南</t>
  </si>
  <si>
    <t>ｷｮﾅﾝ</t>
  </si>
  <si>
    <t>安房郡鋸南町大六</t>
  </si>
  <si>
    <t>鴨川</t>
  </si>
  <si>
    <t>ｶﾓｶﾞﾜ</t>
  </si>
  <si>
    <t>鴨川市横渚</t>
  </si>
  <si>
    <t>勝浦</t>
  </si>
  <si>
    <t>ｶﾂｳﾗ</t>
  </si>
  <si>
    <t>勝浦市墨名　勝浦特別地域気象観測所</t>
  </si>
  <si>
    <t>#昭50.12.7</t>
  </si>
  <si>
    <t>館山</t>
  </si>
  <si>
    <t>ﾀﾃﾔﾏ</t>
  </si>
  <si>
    <t>館山市長須賀　館山特別地域気象観測所</t>
  </si>
  <si>
    <t>#昭50.3.12</t>
  </si>
  <si>
    <t>神奈川</t>
  </si>
  <si>
    <t>相模湖</t>
  </si>
  <si>
    <t>ｻｶﾞﾐｺ</t>
  </si>
  <si>
    <t>相模原市緑区与瀬</t>
  </si>
  <si>
    <t>相模原中央</t>
  </si>
  <si>
    <t>ｻｶﾞﾐﾊﾗﾁｭｳｵｳ</t>
  </si>
  <si>
    <t>相模原市中央区中央</t>
  </si>
  <si>
    <t>日吉</t>
  </si>
  <si>
    <t>ﾋﾖｼ</t>
  </si>
  <si>
    <t>横浜市港北区日吉</t>
  </si>
  <si>
    <t>丹沢湖</t>
  </si>
  <si>
    <t>ﾀﾝｻﾞﾜｺ</t>
  </si>
  <si>
    <t>足柄上郡山北町神尾田</t>
  </si>
  <si>
    <t>昭51.5.26</t>
  </si>
  <si>
    <t>海老名</t>
  </si>
  <si>
    <t>ｴﾋﾞﾅ</t>
  </si>
  <si>
    <t>海老名市中新田</t>
  </si>
  <si>
    <t>横浜</t>
  </si>
  <si>
    <t>ﾖｺﾊﾏ</t>
  </si>
  <si>
    <t>横浜市中区山手町　横浜地方気象台</t>
  </si>
  <si>
    <t>#昭50.3.8</t>
  </si>
  <si>
    <t>平塚</t>
  </si>
  <si>
    <t>ﾋﾗﾂｶ</t>
  </si>
  <si>
    <t>平塚市公所</t>
  </si>
  <si>
    <t>辻堂</t>
  </si>
  <si>
    <t>ﾂｼﾞﾄﾞｳ</t>
  </si>
  <si>
    <t>藤沢市辻堂西海岸</t>
  </si>
  <si>
    <t>平4.2.10</t>
  </si>
  <si>
    <t>箱根</t>
  </si>
  <si>
    <t>ﾊｺﾈ</t>
  </si>
  <si>
    <t>足柄下郡箱根町芦ノ湯</t>
  </si>
  <si>
    <t>小田原</t>
  </si>
  <si>
    <t>ｵﾀﾞﾜﾗ</t>
  </si>
  <si>
    <t>小田原市扇町</t>
  </si>
  <si>
    <t>(昭50.5.16)昭53.1.17</t>
  </si>
  <si>
    <t>三浦</t>
  </si>
  <si>
    <t>ﾐｳﾗ</t>
  </si>
  <si>
    <t>三浦市初声町下宮田</t>
  </si>
  <si>
    <t>#昭53.1.20</t>
  </si>
  <si>
    <t>長野</t>
  </si>
  <si>
    <t>野沢温泉</t>
  </si>
  <si>
    <t>ﾉｻﾞﾜｵﾝｾﾝ</t>
  </si>
  <si>
    <t>下高井郡野沢温泉村大字豊郷字南原</t>
  </si>
  <si>
    <t>#昭53.11.16</t>
  </si>
  <si>
    <t>信濃町</t>
  </si>
  <si>
    <t>ｼﾅﾉﾏﾁ</t>
  </si>
  <si>
    <t>上水内郡信濃町柏原字小丸山</t>
  </si>
  <si>
    <t>#昭53.11.17</t>
  </si>
  <si>
    <t>飯山</t>
  </si>
  <si>
    <t>ｲｲﾔﾏ</t>
  </si>
  <si>
    <t>飯山市大字飯山字大道東</t>
  </si>
  <si>
    <t>小谷</t>
  </si>
  <si>
    <t>ｵﾀﾘ</t>
  </si>
  <si>
    <t>北安曇郡小谷村大字中土</t>
  </si>
  <si>
    <t>昭58.10.13</t>
  </si>
  <si>
    <t>白馬</t>
  </si>
  <si>
    <t>ﾊｸﾊﾞ</t>
  </si>
  <si>
    <t>北安曇郡白馬村北城</t>
  </si>
  <si>
    <t>#昭53.11.21</t>
  </si>
  <si>
    <t>鬼無里</t>
  </si>
  <si>
    <t>ｷﾅｻ</t>
  </si>
  <si>
    <t>長野市鬼無里</t>
  </si>
  <si>
    <t>昭52.6.29</t>
  </si>
  <si>
    <t>ﾅｶﾞﾉ</t>
  </si>
  <si>
    <t>長野市箱清水　長野地方気象台</t>
  </si>
  <si>
    <t>#昭50.3.24</t>
  </si>
  <si>
    <t>笠岳</t>
  </si>
  <si>
    <t>ｶｻﾀﾞｹ</t>
  </si>
  <si>
    <t>上高井郡高山村大字奥山田字山田入</t>
  </si>
  <si>
    <t>昭54.7.12</t>
  </si>
  <si>
    <t>大町</t>
  </si>
  <si>
    <t>ｵｵﾏﾁ</t>
  </si>
  <si>
    <t>大町市大町</t>
  </si>
  <si>
    <t>#昭53.11.20</t>
  </si>
  <si>
    <t>信州新町</t>
  </si>
  <si>
    <t>ｼﾝｼｭｳｼﾝﾏﾁ</t>
  </si>
  <si>
    <t>長野市信州新町牧田中</t>
  </si>
  <si>
    <t>菅平</t>
  </si>
  <si>
    <t>ｽｶﾞﾀﾞｲﾗ</t>
  </si>
  <si>
    <t>上田市菅平高原</t>
  </si>
  <si>
    <t>(昭50.5.14)昭53.11.15</t>
  </si>
  <si>
    <t>聖高原</t>
  </si>
  <si>
    <t>ﾋｼﾞﾘｺｳｹﾞﾝ</t>
  </si>
  <si>
    <t>東筑摩郡麻績村麻字猿ヶ馬場峯山</t>
  </si>
  <si>
    <t>昭54.7.19</t>
  </si>
  <si>
    <t>上田</t>
  </si>
  <si>
    <t>ｳｴﾀﾞ</t>
  </si>
  <si>
    <t>上田市古里</t>
  </si>
  <si>
    <t>#昭51.3.16</t>
  </si>
  <si>
    <t>穂高</t>
  </si>
  <si>
    <t>ﾎﾀｶ</t>
  </si>
  <si>
    <t>安曇野市穂高</t>
  </si>
  <si>
    <t>東御</t>
  </si>
  <si>
    <t>ﾄｳﾐ</t>
  </si>
  <si>
    <t>東御市新張</t>
  </si>
  <si>
    <t>(昭50.5.14)昭53.12.1</t>
  </si>
  <si>
    <t>軽井沢</t>
  </si>
  <si>
    <t>ｶﾙｲｻﾞﾜ</t>
  </si>
  <si>
    <t>北佐久郡軽井沢町大字追分　軽井沢特別地域気象観測所</t>
  </si>
  <si>
    <t>#昭50.12.2</t>
  </si>
  <si>
    <t>北佐久郡軽井沢町大字長倉</t>
  </si>
  <si>
    <t>上高地</t>
  </si>
  <si>
    <t>ｶﾐｺｳﾁ</t>
  </si>
  <si>
    <t>松本市安曇上高地国有林</t>
  </si>
  <si>
    <t>昭50.5.14</t>
  </si>
  <si>
    <t>松本</t>
  </si>
  <si>
    <t>ﾏﾂﾓﾄ</t>
  </si>
  <si>
    <t>松本市沢村　松本特別地域気象観測所</t>
  </si>
  <si>
    <t>松本今井</t>
  </si>
  <si>
    <t>ﾏﾂﾓﾄｲﾏｲ</t>
  </si>
  <si>
    <t>松本市大字空港東　松本航空気象観測所</t>
  </si>
  <si>
    <t>鹿教湯</t>
  </si>
  <si>
    <t>ｶｹﾕ</t>
  </si>
  <si>
    <t>上田市鹿教湯温泉</t>
  </si>
  <si>
    <t>立科</t>
  </si>
  <si>
    <t>ﾀﾃｼﾅ</t>
  </si>
  <si>
    <t>北佐久郡立科町芦田</t>
  </si>
  <si>
    <t>昭53.12.1</t>
  </si>
  <si>
    <t>佐久</t>
  </si>
  <si>
    <t>ｻｸ</t>
  </si>
  <si>
    <t>佐久市中込</t>
  </si>
  <si>
    <t>#昭53.12.1</t>
  </si>
  <si>
    <t>白樺湖</t>
  </si>
  <si>
    <t>ｼﾗｶﾊﾞｺ</t>
  </si>
  <si>
    <t>茅野市北山</t>
  </si>
  <si>
    <t>奈川</t>
  </si>
  <si>
    <t>ﾅｶﾞﾜ</t>
  </si>
  <si>
    <t>松本市奈川</t>
  </si>
  <si>
    <t>昭53.11.22</t>
  </si>
  <si>
    <t>諏訪</t>
  </si>
  <si>
    <t>ｽﾜ</t>
  </si>
  <si>
    <t>諏訪市湖岸通り　諏訪特別地域気象観測所</t>
  </si>
  <si>
    <t>昭50.12.4</t>
  </si>
  <si>
    <t>諏訪市高島</t>
  </si>
  <si>
    <t>北相木</t>
  </si>
  <si>
    <t>ｷﾀｱｲｷ</t>
  </si>
  <si>
    <t>南佐久郡北相木村字板置場</t>
  </si>
  <si>
    <t>平16.9.8</t>
  </si>
  <si>
    <t>開田高原</t>
  </si>
  <si>
    <t>ｶｲﾀﾞｺｳｹﾞﾝ</t>
  </si>
  <si>
    <t>木曽郡木曽町開田高原西野</t>
  </si>
  <si>
    <t>昭53.11.24</t>
  </si>
  <si>
    <t>木祖薮原</t>
  </si>
  <si>
    <t>ｷｿﾔﾌﾞﾊﾗ</t>
  </si>
  <si>
    <t>木曽郡木祖村薮原</t>
  </si>
  <si>
    <t>令元.9.5</t>
  </si>
  <si>
    <t>辰野</t>
  </si>
  <si>
    <t>ﾀﾂﾉ</t>
  </si>
  <si>
    <t>上伊那郡辰野町中央</t>
  </si>
  <si>
    <t>昭53.11.30</t>
  </si>
  <si>
    <t>高遠</t>
  </si>
  <si>
    <t>ﾀｶﾄｵ</t>
  </si>
  <si>
    <t>伊那市高遠町藤沢</t>
  </si>
  <si>
    <t>原村</t>
  </si>
  <si>
    <t>ﾊﾗﾑﾗ</t>
  </si>
  <si>
    <t>諏訪郡原村向坂上</t>
  </si>
  <si>
    <t>#昭53.11.27</t>
  </si>
  <si>
    <t>野辺山</t>
  </si>
  <si>
    <t>ﾉﾍﾞﾔﾏ</t>
  </si>
  <si>
    <t>南佐久郡南牧村野辺山</t>
  </si>
  <si>
    <t>#昭53.11.15</t>
  </si>
  <si>
    <t>御嶽山</t>
  </si>
  <si>
    <t>ｵﾝﾀｹｻﾝ</t>
  </si>
  <si>
    <t>木曽郡王滝村御岳国有林</t>
  </si>
  <si>
    <t>昭51.7.1</t>
  </si>
  <si>
    <t>木曽福島</t>
  </si>
  <si>
    <t>ｷｿﾌｸｼﾏ</t>
  </si>
  <si>
    <t>木曽郡木曽町福島</t>
  </si>
  <si>
    <t>昭51.3.25</t>
  </si>
  <si>
    <t>伊那</t>
  </si>
  <si>
    <t>ｲﾅ</t>
  </si>
  <si>
    <t>伊那市下新田</t>
  </si>
  <si>
    <t>平5.2.25</t>
  </si>
  <si>
    <t>宮田高原</t>
  </si>
  <si>
    <t>ﾐﾔﾀﾞｺｳｹﾞﾝ</t>
  </si>
  <si>
    <t>上伊那郡宮田村</t>
  </si>
  <si>
    <t>杉島</t>
  </si>
  <si>
    <t>ｽｷﾞｼﾏ</t>
  </si>
  <si>
    <t>伊那市長谷杉島</t>
  </si>
  <si>
    <t>昭58.6.23</t>
  </si>
  <si>
    <t>須原</t>
  </si>
  <si>
    <t>ｽﾊﾗ</t>
  </si>
  <si>
    <t>木曽郡大桑村須原殿</t>
  </si>
  <si>
    <t>南木曽</t>
  </si>
  <si>
    <t>ﾅｷﾞｿ</t>
  </si>
  <si>
    <t>木曽郡南木曽町読書</t>
  </si>
  <si>
    <t>(昭50.5.20)昭53.11.24</t>
  </si>
  <si>
    <t>飯島</t>
  </si>
  <si>
    <t>ｲｲｼﾞﾏ</t>
  </si>
  <si>
    <t>上伊那郡飯島町七久保</t>
  </si>
  <si>
    <t>#昭53.11.28</t>
  </si>
  <si>
    <t>大鹿</t>
  </si>
  <si>
    <t>ｵｵｼｶ</t>
  </si>
  <si>
    <t>下伊那郡大鹿村大河原</t>
  </si>
  <si>
    <t>昭58.6.14</t>
  </si>
  <si>
    <t>飯田</t>
  </si>
  <si>
    <t>ｲｲﾀﾞ</t>
  </si>
  <si>
    <t>飯田市高羽町　飯田特別地域気象観測所</t>
  </si>
  <si>
    <t>平14.5.27</t>
  </si>
  <si>
    <t>浪合</t>
  </si>
  <si>
    <t>ﾅﾐｱｲ</t>
  </si>
  <si>
    <t>下伊那郡阿智村浪合</t>
  </si>
  <si>
    <t>昭53.11.28</t>
  </si>
  <si>
    <t>阿南</t>
  </si>
  <si>
    <t>ｱﾅﾝ</t>
  </si>
  <si>
    <t>下伊那郡阿南町南条</t>
  </si>
  <si>
    <t>昭53.12.26</t>
  </si>
  <si>
    <t>南信濃</t>
  </si>
  <si>
    <t>ﾐﾅﾐｼﾅﾉ</t>
  </si>
  <si>
    <t>飯田市南信濃和田字夜川瀬</t>
  </si>
  <si>
    <t>山梨</t>
  </si>
  <si>
    <t>大泉</t>
  </si>
  <si>
    <t>ｵｵｲｽﾞﾐ</t>
  </si>
  <si>
    <t>北杜市大泉町谷戸</t>
  </si>
  <si>
    <t>乙女湖</t>
  </si>
  <si>
    <t>ｵﾄﾒｺ</t>
  </si>
  <si>
    <t>山梨市牧丘町柳平</t>
  </si>
  <si>
    <t>平20.10.21</t>
  </si>
  <si>
    <t>韮崎</t>
  </si>
  <si>
    <t>ﾆﾗｻｷ</t>
  </si>
  <si>
    <t>韮崎市大草町若尾</t>
  </si>
  <si>
    <t>甲府</t>
  </si>
  <si>
    <t>ｺｳﾌ</t>
  </si>
  <si>
    <t>甲府市飯田　甲府地方気象台</t>
  </si>
  <si>
    <t>平5.3.18</t>
  </si>
  <si>
    <t>勝沼</t>
  </si>
  <si>
    <t>ｶﾂﾇﾏ</t>
  </si>
  <si>
    <t>甲州市勝沼町勝沼</t>
  </si>
  <si>
    <t>大月</t>
  </si>
  <si>
    <t>ｵｵﾂｷ</t>
  </si>
  <si>
    <t>大月市大月</t>
  </si>
  <si>
    <t>上野原</t>
  </si>
  <si>
    <t>ｳｴﾉﾊﾗ</t>
  </si>
  <si>
    <t>上野原市松留</t>
  </si>
  <si>
    <t>平27.2.18</t>
  </si>
  <si>
    <t>富士川</t>
  </si>
  <si>
    <t>ﾌｼﾞｶﾜ</t>
  </si>
  <si>
    <t>南巨摩郡富士川町最勝寺</t>
  </si>
  <si>
    <t>平25.3.14</t>
  </si>
  <si>
    <t>古関</t>
  </si>
  <si>
    <t>ﾌﾙｾｷ</t>
  </si>
  <si>
    <t>甲府市古関町</t>
  </si>
  <si>
    <t>#昭53.11.13</t>
  </si>
  <si>
    <t>切石</t>
  </si>
  <si>
    <t>ｷﾘｲｼ</t>
  </si>
  <si>
    <t>南巨摩郡身延町切石</t>
  </si>
  <si>
    <t>昭52.12.26</t>
  </si>
  <si>
    <t>河口湖</t>
  </si>
  <si>
    <t>ｶﾜｸﾞﾁｺ</t>
  </si>
  <si>
    <t>南都留郡富士河口湖町船津　河口湖特別地域気象観測所</t>
  </si>
  <si>
    <t>#昭50.12.6</t>
  </si>
  <si>
    <t>山中</t>
  </si>
  <si>
    <t>ﾔﾏﾅｶ</t>
  </si>
  <si>
    <t>南都留郡山中湖村山中字梨ヶ原</t>
  </si>
  <si>
    <t>#昭52.12.27</t>
  </si>
  <si>
    <t>南部</t>
  </si>
  <si>
    <t>ﾅﾝﾌﾞ</t>
  </si>
  <si>
    <t>南巨摩郡南部町南部</t>
  </si>
  <si>
    <t>白糸</t>
  </si>
  <si>
    <t>ｼﾗｲﾄ</t>
  </si>
  <si>
    <t>富士宮市原</t>
  </si>
  <si>
    <t>井川</t>
  </si>
  <si>
    <t>ｲｶﾜ</t>
  </si>
  <si>
    <t>静岡市葵区井川</t>
  </si>
  <si>
    <t>昭53.12.25</t>
  </si>
  <si>
    <t>有東木</t>
  </si>
  <si>
    <t>ｳﾄｳｷﾞ</t>
  </si>
  <si>
    <t>静岡市葵区有東木</t>
  </si>
  <si>
    <t>令2.1.28</t>
  </si>
  <si>
    <t>御殿場</t>
  </si>
  <si>
    <t>ｺﾞﾃﾝﾊﾞ</t>
  </si>
  <si>
    <t>御殿場市萩原</t>
  </si>
  <si>
    <t>富士</t>
  </si>
  <si>
    <t>ﾌｼﾞ</t>
  </si>
  <si>
    <t>富士市厚原</t>
  </si>
  <si>
    <t>#昭53.12.26</t>
  </si>
  <si>
    <t>三島</t>
  </si>
  <si>
    <t>ﾐｼﾏ</t>
  </si>
  <si>
    <t>三島市東本町　三島特別地域気象観測所</t>
  </si>
  <si>
    <t>#昭50.12.13</t>
  </si>
  <si>
    <t>三</t>
  </si>
  <si>
    <t>熱海伊豆山</t>
  </si>
  <si>
    <t>ｱﾀﾐｲｽﾞｻﾝ</t>
  </si>
  <si>
    <t>静岡県熱海市伊豆山</t>
  </si>
  <si>
    <t>令3.7.7</t>
  </si>
  <si>
    <t>臨時観測所</t>
  </si>
  <si>
    <t>佐久間</t>
  </si>
  <si>
    <t>ｻｸﾏ</t>
  </si>
  <si>
    <t>浜松市天竜区佐久間町浦川</t>
  </si>
  <si>
    <t>(昭50.5.13)昭53.12.20</t>
  </si>
  <si>
    <t>春野</t>
  </si>
  <si>
    <t>ﾊﾙﾉ</t>
  </si>
  <si>
    <t>浜松市天竜区春野町五和</t>
  </si>
  <si>
    <t>平28.9.28</t>
  </si>
  <si>
    <t>川根本町</t>
  </si>
  <si>
    <t>ｶﾜﾈﾎﾝﾁｮｳ</t>
  </si>
  <si>
    <t>榛原郡川根本町田代</t>
  </si>
  <si>
    <t>鍵穴</t>
  </si>
  <si>
    <t>ｶｷﾞｱﾅ</t>
  </si>
  <si>
    <t>静岡市葵区鍵穴</t>
  </si>
  <si>
    <t>平3.3.26</t>
  </si>
  <si>
    <t>清水</t>
  </si>
  <si>
    <t>ｼﾐｽﾞ</t>
  </si>
  <si>
    <t>静岡市清水区興津中町</t>
  </si>
  <si>
    <t>昭53.1.18</t>
  </si>
  <si>
    <t>網代</t>
  </si>
  <si>
    <t>ｱｼﾞﾛ</t>
  </si>
  <si>
    <t>熱海市網代　網代特別地域気象観測所</t>
  </si>
  <si>
    <t>#昭50.12.16</t>
  </si>
  <si>
    <t>熊</t>
  </si>
  <si>
    <t>ｸﾏ</t>
  </si>
  <si>
    <t>浜松市天竜区熊</t>
  </si>
  <si>
    <t>昭51.6.25</t>
  </si>
  <si>
    <t>高根山</t>
  </si>
  <si>
    <t>ﾀｶﾈｻﾝ</t>
  </si>
  <si>
    <t>藤枝市瀬戸谷</t>
  </si>
  <si>
    <t>平21.12.18</t>
  </si>
  <si>
    <t>ｼｽﾞｵｶ</t>
  </si>
  <si>
    <t>静岡市駿河区曲金　静岡地方気象台</t>
  </si>
  <si>
    <t>#昭50.3.23</t>
  </si>
  <si>
    <t>三ヶ日</t>
  </si>
  <si>
    <t>ﾐｯｶﾋﾞ</t>
  </si>
  <si>
    <t>浜松市北区三ヶ日町三ヶ日</t>
  </si>
  <si>
    <t>天竜</t>
  </si>
  <si>
    <t>ﾃﾝﾘｭｳ</t>
  </si>
  <si>
    <t>浜松市天竜区船明</t>
  </si>
  <si>
    <t>#昭53.12.21</t>
  </si>
  <si>
    <t>三倉</t>
  </si>
  <si>
    <t>ﾐｸﾗ</t>
  </si>
  <si>
    <t>周智郡森町三倉</t>
  </si>
  <si>
    <t>昭57.9.29</t>
  </si>
  <si>
    <t>土肥</t>
  </si>
  <si>
    <t>ﾄｲ</t>
  </si>
  <si>
    <t>伊豆市小下田</t>
  </si>
  <si>
    <t>平2.7.10</t>
  </si>
  <si>
    <t>湯ケ島</t>
  </si>
  <si>
    <t>ﾕｶﾞｼﾏ</t>
  </si>
  <si>
    <t>伊豆市市山</t>
  </si>
  <si>
    <t>天城山</t>
  </si>
  <si>
    <t>ｱﾏｷﾞｻﾝ</t>
  </si>
  <si>
    <t>伊豆市菅引字天城山菅引入</t>
  </si>
  <si>
    <t>浜松</t>
  </si>
  <si>
    <t>ﾊﾏﾏﾂ</t>
  </si>
  <si>
    <t>浜松市中区高丘東　浜松特別地域気象観測所</t>
  </si>
  <si>
    <t>#昭50.3.19</t>
  </si>
  <si>
    <t>掛川</t>
  </si>
  <si>
    <t>ｶｹｶﾞﾜ</t>
  </si>
  <si>
    <t>掛川市長谷</t>
  </si>
  <si>
    <t>菊川牧之原</t>
  </si>
  <si>
    <t>ｷｸｶﾞﾜﾏｷﾉﾊﾗ</t>
  </si>
  <si>
    <t>菊川市倉沢</t>
  </si>
  <si>
    <t>静岡空港</t>
  </si>
  <si>
    <t>ｼｽﾞｵｶｸｳｺｳ</t>
  </si>
  <si>
    <t>牧之原市坂口　静岡航空気象観測所</t>
  </si>
  <si>
    <t>平21.6.4</t>
  </si>
  <si>
    <t>松崎</t>
  </si>
  <si>
    <t>ﾏﾂｻﾞｷ</t>
  </si>
  <si>
    <t>賀茂郡松崎町江奈</t>
  </si>
  <si>
    <t>#昭53.12.27</t>
  </si>
  <si>
    <t>稲取</t>
  </si>
  <si>
    <t>ｲﾅﾄﾘ</t>
  </si>
  <si>
    <t>賀茂郡東伊豆町稲取</t>
  </si>
  <si>
    <t>磐田</t>
  </si>
  <si>
    <t>ｲﾜﾀ</t>
  </si>
  <si>
    <t>磐田市南島</t>
  </si>
  <si>
    <t>昭53.1.19</t>
  </si>
  <si>
    <t>御前崎</t>
  </si>
  <si>
    <t>ｵﾏｴｻﾞｷ</t>
  </si>
  <si>
    <t>御前崎市御前崎　御前崎特別地域気象観測所</t>
  </si>
  <si>
    <t>#昭50.12.11</t>
  </si>
  <si>
    <t>石廊崎</t>
  </si>
  <si>
    <t>ｲﾛｳｻﾞｷ</t>
  </si>
  <si>
    <t>賀茂郡南伊豆町石廊崎石室山　石廊崎特別地域気象観測所</t>
  </si>
  <si>
    <t>#昭50.3.26</t>
  </si>
  <si>
    <t>愛知</t>
  </si>
  <si>
    <t>一宮</t>
  </si>
  <si>
    <t>ｲﾁﾉﾐﾔ</t>
  </si>
  <si>
    <t>一宮市千秋町佐野字辻田</t>
  </si>
  <si>
    <t>愛西</t>
  </si>
  <si>
    <t>ｱｲｻｲ</t>
  </si>
  <si>
    <t>愛西市江西町川原</t>
  </si>
  <si>
    <t>昭54.1.11</t>
  </si>
  <si>
    <t>小原</t>
  </si>
  <si>
    <t>ｵﾊﾞﾗ</t>
  </si>
  <si>
    <t>豊田市小原町上平</t>
  </si>
  <si>
    <t>昭52.7.1</t>
  </si>
  <si>
    <t>稲武</t>
  </si>
  <si>
    <t>ｲﾅﾌﾞ</t>
  </si>
  <si>
    <t>豊田市稲武町スソガエト</t>
  </si>
  <si>
    <t>(昭50.5.12)昭54.1.9</t>
  </si>
  <si>
    <t>茶臼山</t>
  </si>
  <si>
    <t>ﾁｬｳｽﾔﾏ</t>
  </si>
  <si>
    <t>北設楽郡豊根村大字坂宇場字御所平</t>
  </si>
  <si>
    <t>平17.12.8</t>
  </si>
  <si>
    <t>蟹江</t>
  </si>
  <si>
    <t>ｶﾆｴ</t>
  </si>
  <si>
    <t>海部郡蟹江町蟹江本町クノ割</t>
  </si>
  <si>
    <t>昭50.5.12</t>
  </si>
  <si>
    <t>名古屋</t>
  </si>
  <si>
    <t>ﾅｺﾞﾔ</t>
  </si>
  <si>
    <t>名古屋市千種区日和町　名古屋地方気象台</t>
  </si>
  <si>
    <t>豊田</t>
  </si>
  <si>
    <t>ﾄﾖﾀ</t>
  </si>
  <si>
    <t>豊田市高町東山</t>
  </si>
  <si>
    <t>#昭54.1.9</t>
  </si>
  <si>
    <t>阿蔵</t>
  </si>
  <si>
    <t>ｱｿﾞｳ</t>
  </si>
  <si>
    <t>豊田市阿蔵町猫田</t>
  </si>
  <si>
    <t>平17.12.5</t>
  </si>
  <si>
    <t>大府</t>
  </si>
  <si>
    <t>ｵｵﾌﾞ</t>
  </si>
  <si>
    <t>大府市森岡町</t>
  </si>
  <si>
    <t>平24.10.17</t>
  </si>
  <si>
    <t>岡崎</t>
  </si>
  <si>
    <t>ｵｶｻﾞｷ</t>
  </si>
  <si>
    <t>岡崎市美合町地蔵野</t>
  </si>
  <si>
    <t>作手</t>
  </si>
  <si>
    <t>ﾂｸﾃﾞ</t>
  </si>
  <si>
    <t>新城市作手高里字木戸口</t>
  </si>
  <si>
    <t>ｼﾝｼﾛ</t>
  </si>
  <si>
    <t>新城市富沢字広瀬</t>
  </si>
  <si>
    <t>平14.12.25</t>
  </si>
  <si>
    <t>セントレア</t>
  </si>
  <si>
    <t>ｾﾝﾄﾚｱ</t>
  </si>
  <si>
    <t>常滑市セントレア　中部航空地方気象台</t>
  </si>
  <si>
    <t>平17.2.17</t>
  </si>
  <si>
    <t>一色</t>
  </si>
  <si>
    <t>ｲｯｼｷ</t>
  </si>
  <si>
    <t>西尾市一色町一色伊那跨</t>
  </si>
  <si>
    <t>蒲郡</t>
  </si>
  <si>
    <t>ｶﾞﾏｺﾞｵﾘ</t>
  </si>
  <si>
    <t>蒲郡市神ノ郷町上名取</t>
  </si>
  <si>
    <t>昭54.1.10</t>
  </si>
  <si>
    <t>南知多</t>
  </si>
  <si>
    <t>ﾐﾅﾐﾁﾀ</t>
  </si>
  <si>
    <t>知多郡南知多町大字豊丘字浜見台</t>
  </si>
  <si>
    <t>(昭50.5.12)昭54.1.10</t>
  </si>
  <si>
    <t>豊橋</t>
  </si>
  <si>
    <t>ﾄﾖﾊｼ</t>
  </si>
  <si>
    <t>豊橋市神野新田町字レノ割</t>
  </si>
  <si>
    <t>平17.12.6</t>
  </si>
  <si>
    <t>伊良湖</t>
  </si>
  <si>
    <t>ｲﾗｺ</t>
  </si>
  <si>
    <t>田原市福江町字金五郎坂　伊良湖特別地域気象観測所</t>
  </si>
  <si>
    <t>田原</t>
  </si>
  <si>
    <t>ﾀﾊﾗ</t>
  </si>
  <si>
    <t>田原市高松町尾村崎</t>
  </si>
  <si>
    <t>岐阜</t>
  </si>
  <si>
    <t>河合</t>
  </si>
  <si>
    <t>飛騨市河合町角川</t>
  </si>
  <si>
    <t>昭53.11.18</t>
  </si>
  <si>
    <t>神岡</t>
  </si>
  <si>
    <t>ｶﾐｵｶ</t>
  </si>
  <si>
    <t>飛騨市神岡町殿</t>
  </si>
  <si>
    <t>昭53.11.20</t>
  </si>
  <si>
    <t>白川</t>
  </si>
  <si>
    <t>大野郡白川村鳩谷字北長</t>
  </si>
  <si>
    <t>昭53.11.17</t>
  </si>
  <si>
    <t>栃尾</t>
  </si>
  <si>
    <t>ﾄﾁｵ</t>
  </si>
  <si>
    <t>高山市奥飛騨温泉郷今見</t>
  </si>
  <si>
    <t>(昭50.5.30)昭53.11.20</t>
  </si>
  <si>
    <t>御母衣</t>
  </si>
  <si>
    <t>ﾐﾎﾞﾛ</t>
  </si>
  <si>
    <t>大野郡白川村牧</t>
  </si>
  <si>
    <t>昭57.6.22</t>
  </si>
  <si>
    <t>清見</t>
  </si>
  <si>
    <t>ｷﾖﾐ</t>
  </si>
  <si>
    <t>高山市清見町大谷</t>
  </si>
  <si>
    <t>平2.12.21</t>
  </si>
  <si>
    <t>高山</t>
  </si>
  <si>
    <t>ﾀｶﾔﾏ</t>
  </si>
  <si>
    <t>高山市桐生町　高山特別地域気象観測所</t>
  </si>
  <si>
    <t>丹生川</t>
  </si>
  <si>
    <t>ﾆｭｳｶﾜ</t>
  </si>
  <si>
    <t>高山市丹生川町瓜田</t>
  </si>
  <si>
    <t>平2.12.26</t>
  </si>
  <si>
    <t>ひるがの</t>
  </si>
  <si>
    <t>ﾋﾙｶﾞﾉ</t>
  </si>
  <si>
    <t>郡上市高鷲町ひるがの</t>
  </si>
  <si>
    <t>平2.12.20</t>
  </si>
  <si>
    <t>六厩</t>
  </si>
  <si>
    <t>ﾑﾏﾔ</t>
  </si>
  <si>
    <t>高山市荘川町六厩</t>
  </si>
  <si>
    <t>昭53.11.16</t>
  </si>
  <si>
    <t>船山</t>
  </si>
  <si>
    <t>ﾌﾅﾔﾏ</t>
  </si>
  <si>
    <t>高山市久々野町無数河</t>
  </si>
  <si>
    <t>平14.10.8</t>
  </si>
  <si>
    <t>宮之前</t>
  </si>
  <si>
    <t>ﾐﾔﾉﾏｴ</t>
  </si>
  <si>
    <t>高山市朝日町宮之前</t>
  </si>
  <si>
    <t>昭53.11.21</t>
  </si>
  <si>
    <t>長滝</t>
  </si>
  <si>
    <t>ﾅｶﾞﾀｷ</t>
  </si>
  <si>
    <t>郡上市白鳥町長滝字三昧</t>
  </si>
  <si>
    <t>昭53.11.11</t>
  </si>
  <si>
    <t>萩原</t>
  </si>
  <si>
    <t>ﾊｷﾞﾜﾗ</t>
  </si>
  <si>
    <t>下呂市萩原町羽根</t>
  </si>
  <si>
    <t>#昭51.3.3</t>
  </si>
  <si>
    <t>関市板取</t>
  </si>
  <si>
    <t>ｾｷｼｲﾀﾄﾞﾘ</t>
  </si>
  <si>
    <t>八幡</t>
  </si>
  <si>
    <t>ﾊﾁﾏﾝ</t>
  </si>
  <si>
    <t>郡上市八幡町旭田尻</t>
  </si>
  <si>
    <t>宮地</t>
  </si>
  <si>
    <t>ﾐﾔｼﾞ</t>
  </si>
  <si>
    <t>下呂市宮地</t>
  </si>
  <si>
    <t>(昭50.6.1)昭53.11.21</t>
  </si>
  <si>
    <t>樽見</t>
  </si>
  <si>
    <t>ﾀﾙﾐ</t>
  </si>
  <si>
    <t>本巣市根尾神所</t>
  </si>
  <si>
    <t>#昭53.11.14</t>
  </si>
  <si>
    <t>下呂市金山町大船渡</t>
  </si>
  <si>
    <t>#昭53.11.22</t>
  </si>
  <si>
    <t>付知</t>
  </si>
  <si>
    <t>ﾂｹﾁ</t>
  </si>
  <si>
    <t>中津川市付知町</t>
  </si>
  <si>
    <t>昭57.6.11</t>
  </si>
  <si>
    <t>美濃</t>
  </si>
  <si>
    <t>ﾐﾉ</t>
  </si>
  <si>
    <t>美濃市前野中川原</t>
  </si>
  <si>
    <t>(昭50.5.29)昭53.11.15</t>
  </si>
  <si>
    <t>伽藍</t>
  </si>
  <si>
    <t>ｶﾞﾗﾝ</t>
  </si>
  <si>
    <t>加茂郡八百津町伽藍谷</t>
  </si>
  <si>
    <t>黒川</t>
  </si>
  <si>
    <t>ｸﾛｶﾜ</t>
  </si>
  <si>
    <t>加茂郡白川町黒川</t>
  </si>
  <si>
    <t>平10.9.29</t>
  </si>
  <si>
    <t>揖斐川</t>
  </si>
  <si>
    <t>ｲﾋﾞｶﾞﾜ</t>
  </si>
  <si>
    <t>揖斐郡揖斐川町三輪</t>
  </si>
  <si>
    <t>昭53.11.14</t>
  </si>
  <si>
    <t>美濃加茂</t>
  </si>
  <si>
    <t>ﾐﾉｶﾓ</t>
  </si>
  <si>
    <t>美濃加茂市西町</t>
  </si>
  <si>
    <t>恵那</t>
  </si>
  <si>
    <t>ｴﾅ</t>
  </si>
  <si>
    <t>恵那市長島町永田大洞</t>
  </si>
  <si>
    <t>#昭51.3.8</t>
  </si>
  <si>
    <t>中津川市手賀野</t>
  </si>
  <si>
    <t>平22.3.25</t>
  </si>
  <si>
    <t>関ケ原</t>
  </si>
  <si>
    <t>ｾｷｶﾞﾊﾗ</t>
  </si>
  <si>
    <t>不破郡関ケ原町関ケ原</t>
  </si>
  <si>
    <t>大垣</t>
  </si>
  <si>
    <t>ｵｵｶﾞｷ</t>
  </si>
  <si>
    <t>大垣市禾森町</t>
  </si>
  <si>
    <t>ｷﾞﾌ</t>
  </si>
  <si>
    <t>岐阜市加納二之丸　岐阜地方気象台</t>
  </si>
  <si>
    <t>多治見</t>
  </si>
  <si>
    <t>ﾀｼﾞﾐ</t>
  </si>
  <si>
    <t>多治見市光ケ丘</t>
  </si>
  <si>
    <t>(昭50.5.29)昭53.11.24</t>
  </si>
  <si>
    <t>上石津</t>
  </si>
  <si>
    <t>ｶﾐｲｼﾂﾞ</t>
  </si>
  <si>
    <t>大垣市上石津町堂之上</t>
  </si>
  <si>
    <t>平28.3.29</t>
  </si>
  <si>
    <t>三重</t>
  </si>
  <si>
    <t>北勢</t>
  </si>
  <si>
    <t>ﾎｸｾｲ</t>
  </si>
  <si>
    <t>いなべ市北勢町其原</t>
  </si>
  <si>
    <t>桑名</t>
  </si>
  <si>
    <t>ｸﾜﾅ</t>
  </si>
  <si>
    <t>桑名市大字江場字正金縄</t>
  </si>
  <si>
    <t>#昭54.1.12</t>
  </si>
  <si>
    <t>四日市</t>
  </si>
  <si>
    <t>ﾖｯｶｲﾁ</t>
  </si>
  <si>
    <t>四日市市日永　四日市特別地域気象観測所</t>
  </si>
  <si>
    <t>亀山</t>
  </si>
  <si>
    <t>ｶﾒﾔﾏ</t>
  </si>
  <si>
    <t>亀山市椿世町</t>
  </si>
  <si>
    <t>上野</t>
  </si>
  <si>
    <t>ｳｴﾉ</t>
  </si>
  <si>
    <t>伊賀市緑ケ丘本町　上野特別地域気象観測所</t>
  </si>
  <si>
    <t>昭60.1.30</t>
  </si>
  <si>
    <t>笠取山</t>
  </si>
  <si>
    <t>ｶｻﾄﾘﾔﾏ</t>
  </si>
  <si>
    <t>津市榊原町</t>
  </si>
  <si>
    <t>津</t>
  </si>
  <si>
    <t>ﾂ</t>
  </si>
  <si>
    <t>津市島崎町　津地方気象台</t>
  </si>
  <si>
    <t>平23.10.20</t>
  </si>
  <si>
    <t>津市末広町</t>
  </si>
  <si>
    <t>名張</t>
  </si>
  <si>
    <t>ﾅﾊﾞﾘ</t>
  </si>
  <si>
    <t>名張市鴻之台1番町</t>
  </si>
  <si>
    <t>白山</t>
  </si>
  <si>
    <t>ﾊｸｻﾝ</t>
  </si>
  <si>
    <t>津市白山町南家城</t>
  </si>
  <si>
    <t>昭54.3.30</t>
  </si>
  <si>
    <t>小俣</t>
  </si>
  <si>
    <t>ｵﾊﾞﾀ</t>
  </si>
  <si>
    <t>伊勢市小俣町明野</t>
  </si>
  <si>
    <t>#昭54.1.16</t>
  </si>
  <si>
    <t>粥見</t>
  </si>
  <si>
    <t>ｶﾕﾐ</t>
  </si>
  <si>
    <t>松阪市飯南町粥見</t>
  </si>
  <si>
    <t>鳥羽</t>
  </si>
  <si>
    <t>ﾄﾊﾞ</t>
  </si>
  <si>
    <t>鳥羽市鳥羽</t>
  </si>
  <si>
    <t>平6.2.7</t>
  </si>
  <si>
    <t>藤坂峠</t>
  </si>
  <si>
    <t>ﾌｼﾞｻｶﾄｳｹﾞ</t>
  </si>
  <si>
    <t>度会郡大紀町永会字中河内</t>
  </si>
  <si>
    <t>南伊勢</t>
  </si>
  <si>
    <t>ﾐﾅﾐｲｾ</t>
  </si>
  <si>
    <t>度会郡南伊勢町船越</t>
  </si>
  <si>
    <t>(昭53.6.15)昭54.1.17</t>
  </si>
  <si>
    <t>阿児</t>
  </si>
  <si>
    <t>ｱｺﾞ</t>
  </si>
  <si>
    <t>志摩市阿児町甲賀字浅野</t>
  </si>
  <si>
    <t>昭57.6.1</t>
  </si>
  <si>
    <t>宮川</t>
  </si>
  <si>
    <t>ﾐﾔｶﾞﾜ</t>
  </si>
  <si>
    <t>多気郡大台町久豆</t>
  </si>
  <si>
    <t>昭53.6.1</t>
  </si>
  <si>
    <t>紀伊長島</t>
  </si>
  <si>
    <t>ｷｲﾅｶﾞｼﾏ</t>
  </si>
  <si>
    <t>北牟婁郡紀北町長島</t>
  </si>
  <si>
    <t>昭54.1.17</t>
  </si>
  <si>
    <t>尾鷲</t>
  </si>
  <si>
    <t>ｵﾜｾ</t>
  </si>
  <si>
    <t>尾鷲市南陽町　尾鷲特別地域気象観測所</t>
  </si>
  <si>
    <t>昭60.5.29</t>
  </si>
  <si>
    <t>熊野新鹿</t>
  </si>
  <si>
    <t>ｸﾏﾉｱﾀｼｶ</t>
  </si>
  <si>
    <t>熊野市新鹿町</t>
  </si>
  <si>
    <t>平13.12.18</t>
  </si>
  <si>
    <t>御浜</t>
  </si>
  <si>
    <t>ﾐﾊﾏ</t>
  </si>
  <si>
    <t>南牟婁郡御浜町大字上野</t>
  </si>
  <si>
    <t>新潟</t>
  </si>
  <si>
    <t>粟島</t>
  </si>
  <si>
    <t>ｱﾜｼﾏ</t>
  </si>
  <si>
    <t>岩船郡粟島浦村字内浦</t>
  </si>
  <si>
    <t>平28.5.31</t>
  </si>
  <si>
    <t>弾崎</t>
  </si>
  <si>
    <t>ﾊｼﾞｷｻﾞｷ</t>
  </si>
  <si>
    <t>佐渡市鷲崎字弾崎</t>
  </si>
  <si>
    <t>平9.3.31</t>
  </si>
  <si>
    <t>高根</t>
  </si>
  <si>
    <t>ﾀｶﾈ</t>
  </si>
  <si>
    <t>村上市高根</t>
  </si>
  <si>
    <t>村上</t>
  </si>
  <si>
    <t>ﾑﾗｶﾐ</t>
  </si>
  <si>
    <t>村上市三之町</t>
  </si>
  <si>
    <t>三面</t>
  </si>
  <si>
    <t>ﾐｵﾓﾃ</t>
  </si>
  <si>
    <t>村上市茎太</t>
  </si>
  <si>
    <t>昭56.5.20</t>
  </si>
  <si>
    <t>相川</t>
  </si>
  <si>
    <t>ｱｲｶﾜ</t>
  </si>
  <si>
    <t>佐渡市相川三町目新浜町　相川特別地域気象観測所</t>
  </si>
  <si>
    <t>平7.7.7</t>
  </si>
  <si>
    <t>両津</t>
  </si>
  <si>
    <t>ﾘｮｳﾂ</t>
  </si>
  <si>
    <t>佐渡市両津湊</t>
  </si>
  <si>
    <t>#昭53.11.24</t>
  </si>
  <si>
    <t>中条</t>
  </si>
  <si>
    <t>ﾅｶｼﾞｮｳ</t>
  </si>
  <si>
    <t>胎内市清水</t>
  </si>
  <si>
    <t>下関</t>
  </si>
  <si>
    <t>ｼﾓｾｷ</t>
  </si>
  <si>
    <t>岩船郡関川村下関</t>
  </si>
  <si>
    <t>(昭50.5.2)昭53.11.27</t>
  </si>
  <si>
    <t>ﾆｲｶﾞﾀ</t>
  </si>
  <si>
    <t>新潟市中央区美咲町　新潟地方気象台</t>
  </si>
  <si>
    <t>平14.11.21</t>
  </si>
  <si>
    <t>新潟市中央区女池南</t>
  </si>
  <si>
    <t>松浜</t>
  </si>
  <si>
    <t>ﾏﾂﾊﾏ</t>
  </si>
  <si>
    <t>新潟市東区松浜町　新潟航空気象観測所</t>
  </si>
  <si>
    <t>羽茂</t>
  </si>
  <si>
    <t>ﾊﾓﾁ</t>
  </si>
  <si>
    <t>佐渡市羽茂本郷</t>
  </si>
  <si>
    <t>(昭50.6.1)昭53.11.24</t>
  </si>
  <si>
    <t>新津</t>
  </si>
  <si>
    <t>ﾆｲﾂ</t>
  </si>
  <si>
    <t>新潟市秋葉区小戸上組</t>
  </si>
  <si>
    <t>瓢湖</t>
  </si>
  <si>
    <t>ﾋｮｳｺ</t>
  </si>
  <si>
    <t>阿賀野市中島字諏訪前</t>
  </si>
  <si>
    <t>平26.7.23</t>
  </si>
  <si>
    <t>赤谷</t>
  </si>
  <si>
    <t>ｱｶﾀﾞﾆ</t>
  </si>
  <si>
    <t>新発田市上赤谷字大檀原</t>
  </si>
  <si>
    <t>昭51.7.30</t>
  </si>
  <si>
    <t>巻</t>
  </si>
  <si>
    <t>ﾏｷ</t>
  </si>
  <si>
    <t>新潟市西蒲区巻甲</t>
  </si>
  <si>
    <t>寺泊</t>
  </si>
  <si>
    <t>ﾃﾗﾄﾞﾏﾘ</t>
  </si>
  <si>
    <t>長岡市寺泊二の関</t>
  </si>
  <si>
    <t>平13.8.10</t>
  </si>
  <si>
    <t>三条</t>
  </si>
  <si>
    <t>ｻﾝｼﾞｮｳ</t>
  </si>
  <si>
    <t>三条市西裏館</t>
  </si>
  <si>
    <t>村松</t>
  </si>
  <si>
    <t>ﾑﾗﾏﾂ</t>
  </si>
  <si>
    <t>五泉市愛宕</t>
  </si>
  <si>
    <t>津川</t>
  </si>
  <si>
    <t>ﾂｶﾞﾜ</t>
  </si>
  <si>
    <t>東蒲原郡阿賀町津川</t>
  </si>
  <si>
    <t>宮寄上</t>
  </si>
  <si>
    <t>ﾐﾔﾖﾘｶﾐ</t>
  </si>
  <si>
    <t>加茂市宮寄上</t>
  </si>
  <si>
    <t>昭58.6.29</t>
  </si>
  <si>
    <t>室谷</t>
  </si>
  <si>
    <t>ﾑﾛﾔ</t>
  </si>
  <si>
    <t>東蒲原郡阿賀町神谷丙</t>
  </si>
  <si>
    <t>平4.3.27</t>
  </si>
  <si>
    <t>長岡</t>
  </si>
  <si>
    <t>ﾅｶﾞｵｶ</t>
  </si>
  <si>
    <t>長岡市緑町</t>
  </si>
  <si>
    <t>#昭51.2.24</t>
  </si>
  <si>
    <t>長岡市栃尾大町</t>
  </si>
  <si>
    <t>柏崎</t>
  </si>
  <si>
    <t>ｶｼﾜｻﾞｷ</t>
  </si>
  <si>
    <t>柏崎市元城町</t>
  </si>
  <si>
    <t>守門</t>
  </si>
  <si>
    <t>ｽﾓﾝ</t>
  </si>
  <si>
    <t>魚沼市西名</t>
  </si>
  <si>
    <t>(昭50.5.21)昭53.11.17</t>
  </si>
  <si>
    <t>上越市大潟区土底浜</t>
  </si>
  <si>
    <t>長岡市小国町新町</t>
  </si>
  <si>
    <t>昭52.6.21</t>
  </si>
  <si>
    <t>小出</t>
  </si>
  <si>
    <t>ｺｲﾃﾞ</t>
  </si>
  <si>
    <t>魚沼市佐梨</t>
  </si>
  <si>
    <t>大湯</t>
  </si>
  <si>
    <t>ｵｵﾕ</t>
  </si>
  <si>
    <t>魚沼市下折立</t>
  </si>
  <si>
    <t>昭56.5.22</t>
  </si>
  <si>
    <t>高田</t>
  </si>
  <si>
    <t>ﾀｶﾀﾞ</t>
  </si>
  <si>
    <t>上越市大手町　高田特別地域気象観測所</t>
  </si>
  <si>
    <t>#昭53.3.11</t>
  </si>
  <si>
    <t>安塚</t>
  </si>
  <si>
    <t>ﾔｽﾂﾞｶ</t>
  </si>
  <si>
    <t>上越市安塚区和田</t>
  </si>
  <si>
    <t>川谷</t>
  </si>
  <si>
    <t>ｶﾜﾀﾞﾆ</t>
  </si>
  <si>
    <t>上越市吉川区川谷字宮田</t>
  </si>
  <si>
    <t>松代</t>
  </si>
  <si>
    <t>ﾏﾂﾀﾞｲ</t>
  </si>
  <si>
    <t>十日町市松代</t>
  </si>
  <si>
    <t>十日町</t>
  </si>
  <si>
    <t>ﾄｵｶﾏﾁ</t>
  </si>
  <si>
    <t>十日町市小泉字北原</t>
  </si>
  <si>
    <t>糸魚川</t>
  </si>
  <si>
    <t>ｲﾄｲｶﾞﾜ</t>
  </si>
  <si>
    <t>糸魚川市東寺町</t>
  </si>
  <si>
    <t>能生</t>
  </si>
  <si>
    <t>ﾉｳ</t>
  </si>
  <si>
    <t>糸魚川市大字平</t>
  </si>
  <si>
    <t>筒方</t>
  </si>
  <si>
    <t>ﾄﾞｳｶﾞﾀ</t>
  </si>
  <si>
    <t>上越市板倉区筒方</t>
  </si>
  <si>
    <t>塩沢</t>
  </si>
  <si>
    <t>ｼｵｻﾞﾜ</t>
  </si>
  <si>
    <t>南魚沼市塩沢</t>
  </si>
  <si>
    <t>関山</t>
  </si>
  <si>
    <t>ｾｷﾔﾏ</t>
  </si>
  <si>
    <t>妙高市大字関山字原田</t>
  </si>
  <si>
    <t>(昭50.5.14)昭53.11.14</t>
  </si>
  <si>
    <t>津南</t>
  </si>
  <si>
    <t>ﾂﾅﾝ</t>
  </si>
  <si>
    <t>中魚沼郡津南町中深見乙</t>
  </si>
  <si>
    <t>南魚沼郡湯沢町湯沢字中島川原</t>
  </si>
  <si>
    <t>#昭53.11.18</t>
  </si>
  <si>
    <t>平岩</t>
  </si>
  <si>
    <t>ﾋﾗｲﾜ</t>
  </si>
  <si>
    <t>糸魚川市山之坊</t>
  </si>
  <si>
    <t>樽本</t>
  </si>
  <si>
    <t>ﾀﾙﾓﾄ</t>
  </si>
  <si>
    <t>妙高市大字樽本乙</t>
  </si>
  <si>
    <t>昭60.6.13</t>
  </si>
  <si>
    <t>富山</t>
  </si>
  <si>
    <t>下新川郡朝日町南保町</t>
  </si>
  <si>
    <t>平29.9.27</t>
  </si>
  <si>
    <t>氷見</t>
  </si>
  <si>
    <t>ﾋﾐ</t>
  </si>
  <si>
    <t>氷見市七分一</t>
  </si>
  <si>
    <t>魚津</t>
  </si>
  <si>
    <t>ｳｵﾂﾞ</t>
  </si>
  <si>
    <t>魚津市六郎丸</t>
  </si>
  <si>
    <t>宇奈月</t>
  </si>
  <si>
    <t>ｳﾅﾂﾞｷ</t>
  </si>
  <si>
    <t>黒部市宇奈月町内山</t>
  </si>
  <si>
    <t>昭59.6.21</t>
  </si>
  <si>
    <t>伏木</t>
  </si>
  <si>
    <t>ﾌｼｷ</t>
  </si>
  <si>
    <t>高岡市伏木古国府　伏木特別地域気象観測所</t>
  </si>
  <si>
    <t>#昭50.12.12</t>
  </si>
  <si>
    <t>ﾄﾔﾏ</t>
  </si>
  <si>
    <t>富山市石坂　富山地方気象台</t>
  </si>
  <si>
    <t>昭61.1.30</t>
  </si>
  <si>
    <t>砺波</t>
  </si>
  <si>
    <t>ﾄﾅﾐ</t>
  </si>
  <si>
    <t>砺波市五郎丸</t>
  </si>
  <si>
    <t>秋ヶ島</t>
  </si>
  <si>
    <t>ｱｷｶﾞｼﾏ</t>
  </si>
  <si>
    <t>富山市秋ヶ島　富山航空気象観測所</t>
  </si>
  <si>
    <t>大山</t>
  </si>
  <si>
    <t>ｵｵﾔﾏ</t>
  </si>
  <si>
    <t>富山市花崎</t>
  </si>
  <si>
    <t>昭59.6.28</t>
  </si>
  <si>
    <t>上市</t>
  </si>
  <si>
    <t>ｶﾐｲﾁ</t>
  </si>
  <si>
    <t>中新川郡上市町東種</t>
  </si>
  <si>
    <t>昭53.11.15</t>
  </si>
  <si>
    <t>南砺高宮</t>
  </si>
  <si>
    <t>ﾅﾝﾄﾀｶﾐﾔ</t>
  </si>
  <si>
    <t>南砺市高宮</t>
  </si>
  <si>
    <t>八尾</t>
  </si>
  <si>
    <t>ﾔﾂｵ</t>
  </si>
  <si>
    <t>富山市八尾町樫尾</t>
  </si>
  <si>
    <t>#昭51.2.27</t>
  </si>
  <si>
    <t>立山芦峅</t>
  </si>
  <si>
    <t>ﾀﾃﾔﾏｱｼｸﾗ</t>
  </si>
  <si>
    <t>中新川郡立山町芦峅寺</t>
  </si>
  <si>
    <t>平22.3.29</t>
  </si>
  <si>
    <t>五箇山</t>
  </si>
  <si>
    <t>ｺﾞｶﾔﾏ</t>
  </si>
  <si>
    <t>南砺市下梨中の平</t>
  </si>
  <si>
    <t>平16.10.19</t>
  </si>
  <si>
    <t>猪谷</t>
  </si>
  <si>
    <t>ｲﾉﾀﾆ</t>
  </si>
  <si>
    <t>富山市猪谷</t>
  </si>
  <si>
    <t>平8.10.28</t>
  </si>
  <si>
    <t>珠洲</t>
  </si>
  <si>
    <t>ｽｽﾞ</t>
  </si>
  <si>
    <t>珠洲市正院町正院</t>
  </si>
  <si>
    <t>輪島</t>
  </si>
  <si>
    <t>ﾜｼﾞﾏ</t>
  </si>
  <si>
    <t>輪島市鳳至町畠田　輪島特別地域気象観測所</t>
  </si>
  <si>
    <t>昭61.6.20</t>
  </si>
  <si>
    <t>門前</t>
  </si>
  <si>
    <t>ﾓﾝｾﾞﾝ</t>
  </si>
  <si>
    <t>輪島市門前町北川</t>
  </si>
  <si>
    <t>三井</t>
  </si>
  <si>
    <t>ﾐｲ</t>
  </si>
  <si>
    <t>輪島市三井町洲衛　能登航空気象観測所</t>
  </si>
  <si>
    <t>平15.7.7</t>
  </si>
  <si>
    <t>志賀</t>
  </si>
  <si>
    <t>ｼｶ</t>
  </si>
  <si>
    <t>羽咋郡志賀町富来領家町甲</t>
  </si>
  <si>
    <t>七尾</t>
  </si>
  <si>
    <t>ﾅﾅｵ</t>
  </si>
  <si>
    <t>七尾市万行町43の部</t>
  </si>
  <si>
    <t>羽咋</t>
  </si>
  <si>
    <t>ﾊｸｲ</t>
  </si>
  <si>
    <t>羽咋市旭町</t>
  </si>
  <si>
    <t>かほく</t>
  </si>
  <si>
    <t>ｶﾎｸ</t>
  </si>
  <si>
    <t>かほく市内日角井</t>
  </si>
  <si>
    <t>宝達志水</t>
  </si>
  <si>
    <t>ﾎｳﾀﾞﾂｼﾐｽﾞ</t>
  </si>
  <si>
    <t>羽咋郡宝達志水町坪山</t>
  </si>
  <si>
    <t>平15.8.12</t>
  </si>
  <si>
    <t>金沢</t>
  </si>
  <si>
    <t>ｶﾅｻﾞﾜ</t>
  </si>
  <si>
    <t>金沢市西念　金沢地方気象台</t>
  </si>
  <si>
    <t>平3.10.23</t>
  </si>
  <si>
    <t>医王山</t>
  </si>
  <si>
    <t>ｲｵｳｾﾞﾝ</t>
  </si>
  <si>
    <t>金沢市平等本町</t>
  </si>
  <si>
    <t>平15.7.29</t>
  </si>
  <si>
    <t>小松</t>
  </si>
  <si>
    <t>ｺﾏﾂ</t>
  </si>
  <si>
    <t>小松市今江町</t>
  </si>
  <si>
    <t>白山河内</t>
  </si>
  <si>
    <t>ﾊｸｻﾝｶﾜﾁ</t>
  </si>
  <si>
    <t>白山市河内町福岡</t>
  </si>
  <si>
    <t>(昭50.5.7)昭53.11.24</t>
  </si>
  <si>
    <t>加賀菅谷</t>
  </si>
  <si>
    <t>ｶｶﾞｽｶﾞﾀﾆ</t>
  </si>
  <si>
    <t>加賀市山中温泉菅谷町</t>
  </si>
  <si>
    <t>白山白峰</t>
  </si>
  <si>
    <t>ﾊｸｻﾝｼﾗﾐﾈ</t>
  </si>
  <si>
    <t>白山市白峰</t>
  </si>
  <si>
    <t>舳倉島</t>
  </si>
  <si>
    <t>ﾍｸﾞﾗｼﾞﾏ</t>
  </si>
  <si>
    <t>輪島市海士町所属舳倉島高見</t>
  </si>
  <si>
    <t>平26.8.19</t>
  </si>
  <si>
    <t>福井</t>
  </si>
  <si>
    <t>三国</t>
  </si>
  <si>
    <t>ﾐｸﾆ</t>
  </si>
  <si>
    <t>坂井市三国町平山</t>
  </si>
  <si>
    <t>(昭50.6.24)昭53.11.27</t>
  </si>
  <si>
    <t>春江</t>
  </si>
  <si>
    <t>ﾊﾙｴ</t>
  </si>
  <si>
    <t>坂井市春江町江留中　福井航空気象観測所</t>
  </si>
  <si>
    <t>越廼</t>
  </si>
  <si>
    <t>ｺｼﾉ</t>
  </si>
  <si>
    <t>福井市居倉町</t>
  </si>
  <si>
    <t>昭53.11.27</t>
  </si>
  <si>
    <t>ﾌｸｲ</t>
  </si>
  <si>
    <t>福井市豊島　福井地方気象台</t>
  </si>
  <si>
    <t>#昭50.3.15</t>
  </si>
  <si>
    <t>美山</t>
  </si>
  <si>
    <t>ﾐﾔﾏ</t>
  </si>
  <si>
    <t>福井市美山町</t>
  </si>
  <si>
    <t>昭50.5.7</t>
  </si>
  <si>
    <t>勝山</t>
  </si>
  <si>
    <t>ｶﾂﾔﾏ</t>
  </si>
  <si>
    <t>勝山市平泉寺町平泉寺86字岡道北</t>
  </si>
  <si>
    <t>平5.10.18</t>
  </si>
  <si>
    <t>武生</t>
  </si>
  <si>
    <t>ﾀｹﾌ</t>
  </si>
  <si>
    <t>越前市村国</t>
  </si>
  <si>
    <t>大野市93字蛇塚四</t>
  </si>
  <si>
    <t>#昭51.3.2</t>
  </si>
  <si>
    <t>九頭竜</t>
  </si>
  <si>
    <t>ｸｽﾞﾘｭｳ</t>
  </si>
  <si>
    <t>大野市貝皿</t>
  </si>
  <si>
    <t>今庄</t>
  </si>
  <si>
    <t>ｲﾏｼﾞｮｳ</t>
  </si>
  <si>
    <t>南条郡南越前町今庄</t>
  </si>
  <si>
    <t>敦賀</t>
  </si>
  <si>
    <t>ﾂﾙｶﾞ</t>
  </si>
  <si>
    <t>敦賀市松栄町　敦賀特別地域気象観測所</t>
  </si>
  <si>
    <t>昭63.2.12</t>
  </si>
  <si>
    <t>美浜</t>
  </si>
  <si>
    <t>三方郡美浜町久々子</t>
  </si>
  <si>
    <t>(昭50.5.19)昭53.11.28</t>
  </si>
  <si>
    <t>大飯</t>
  </si>
  <si>
    <t>ｵｵｲ</t>
  </si>
  <si>
    <t>大飯郡おおい町本郷</t>
  </si>
  <si>
    <t>平7.11.10</t>
  </si>
  <si>
    <t>小浜</t>
  </si>
  <si>
    <t>ｵﾊﾞﾏ</t>
  </si>
  <si>
    <t>小浜市遠敷</t>
  </si>
  <si>
    <t>平4.11.2</t>
  </si>
  <si>
    <t>滋賀</t>
  </si>
  <si>
    <t>柳ケ瀬</t>
  </si>
  <si>
    <t>ﾔﾅｶﾞｾ</t>
  </si>
  <si>
    <t>長浜市余呉町柳ケ瀬字大門</t>
  </si>
  <si>
    <t>昭51.4.27</t>
  </si>
  <si>
    <t>今津</t>
  </si>
  <si>
    <t>ｲﾏﾂﾞ</t>
  </si>
  <si>
    <t>高島市今津町弘川</t>
  </si>
  <si>
    <t>長浜</t>
  </si>
  <si>
    <t>ﾅｶﾞﾊﾏ</t>
  </si>
  <si>
    <t>長浜市唐国町</t>
  </si>
  <si>
    <t>(昭50.5.7)昭53.11.17</t>
  </si>
  <si>
    <t>朽木平良</t>
  </si>
  <si>
    <t>ｸﾂｷﾍﾗ</t>
  </si>
  <si>
    <t>高島市朽木平良</t>
  </si>
  <si>
    <t>米原</t>
  </si>
  <si>
    <t>ﾏｲﾊﾞﾗ</t>
  </si>
  <si>
    <t>米原市朝日字尻屋</t>
  </si>
  <si>
    <t>平13.3.30</t>
  </si>
  <si>
    <t>南小松</t>
  </si>
  <si>
    <t>ﾐﾅﾐｺﾏﾂ</t>
  </si>
  <si>
    <t>大津市南小松</t>
  </si>
  <si>
    <t>彦根</t>
  </si>
  <si>
    <t>ﾋｺﾈ</t>
  </si>
  <si>
    <t>彦根市城町　彦根地方気象台</t>
  </si>
  <si>
    <t>#昭50.3.14</t>
  </si>
  <si>
    <t>近江八幡</t>
  </si>
  <si>
    <t>ｵｳﾐﾊﾁﾏﾝ</t>
  </si>
  <si>
    <t>近江八幡市土田町</t>
  </si>
  <si>
    <t>東近江</t>
  </si>
  <si>
    <t>ﾋｶﾞｼｵｳﾐ</t>
  </si>
  <si>
    <t>東近江市桜川東町</t>
  </si>
  <si>
    <t>(昭50.5.2)昭53.12.20</t>
  </si>
  <si>
    <t>大津市萱野浦</t>
  </si>
  <si>
    <t>信楽</t>
  </si>
  <si>
    <t>ｼｶﾞﾗｷ</t>
  </si>
  <si>
    <t>甲賀市信楽町牧</t>
  </si>
  <si>
    <t>土山</t>
  </si>
  <si>
    <t>ﾂﾁﾔﾏ</t>
  </si>
  <si>
    <t>甲賀市土山町北土山</t>
  </si>
  <si>
    <t>京都</t>
  </si>
  <si>
    <t>間人</t>
  </si>
  <si>
    <t>ﾀｲｻﾞ</t>
  </si>
  <si>
    <t>京丹後市丹後町間人小字新ヶ皿</t>
  </si>
  <si>
    <t>(昭50.5.2)昭52.2.28</t>
  </si>
  <si>
    <t>峰山</t>
  </si>
  <si>
    <t>ﾐﾈﾔﾏ</t>
  </si>
  <si>
    <t>京丹後市峰山町荒山</t>
  </si>
  <si>
    <t>宮津</t>
  </si>
  <si>
    <t>ﾐﾔﾂﾞ</t>
  </si>
  <si>
    <t>宮津市字上司</t>
  </si>
  <si>
    <t>坂浦</t>
  </si>
  <si>
    <t>ｻｶｳﾗ</t>
  </si>
  <si>
    <t>福知山市下野条</t>
  </si>
  <si>
    <t>平25.5.29</t>
  </si>
  <si>
    <t>舞鶴</t>
  </si>
  <si>
    <t>ﾏｲﾂﾞﾙ</t>
  </si>
  <si>
    <t>舞鶴市字下福井　舞鶴特別地域気象観測所</t>
  </si>
  <si>
    <t>睦寄</t>
  </si>
  <si>
    <t>ﾑﾂﾖﾘ</t>
  </si>
  <si>
    <t>綾部市睦寄町狸岩</t>
  </si>
  <si>
    <t>福知山</t>
  </si>
  <si>
    <t>ﾌｸﾁﾔﾏ</t>
  </si>
  <si>
    <t>福知山市字荒河</t>
  </si>
  <si>
    <t>三和</t>
  </si>
  <si>
    <t>ﾐﾜ</t>
  </si>
  <si>
    <t>福知山市三和町千束</t>
  </si>
  <si>
    <t>昭57.6.2</t>
  </si>
  <si>
    <t>綾部山家</t>
  </si>
  <si>
    <t>ｱﾔﾍﾞﾔﾏｶﾞ</t>
  </si>
  <si>
    <t>綾部市東山町山家</t>
  </si>
  <si>
    <t>令3.3.4</t>
  </si>
  <si>
    <t>本庄</t>
  </si>
  <si>
    <t>船井郡京丹波町本庄西畑</t>
  </si>
  <si>
    <t>昭50.5.2</t>
  </si>
  <si>
    <t>南丹市美山町静原桧野</t>
  </si>
  <si>
    <t>須知</t>
  </si>
  <si>
    <t>ｼｭｳﾁ</t>
  </si>
  <si>
    <t>船井郡京丹波町富田蒲生野</t>
  </si>
  <si>
    <t>昭57.5.26</t>
  </si>
  <si>
    <t>園部</t>
  </si>
  <si>
    <t>ｿﾉﾍﾞ</t>
  </si>
  <si>
    <t>南丹市園部町黒田</t>
  </si>
  <si>
    <t>平14.3.6</t>
  </si>
  <si>
    <t>京北</t>
  </si>
  <si>
    <t>ｹｲﾎｸ</t>
  </si>
  <si>
    <t>京都市右京区京北比賀江町院谷</t>
  </si>
  <si>
    <t>昭50.4.24</t>
  </si>
  <si>
    <t>ｷｮｳﾄ</t>
  </si>
  <si>
    <t>京都市中京区西ノ京笠殿町　京都地方気象台</t>
  </si>
  <si>
    <t>平20.3.27</t>
  </si>
  <si>
    <t>京都市中京区西ノ京船塚町</t>
  </si>
  <si>
    <t>長岡京</t>
  </si>
  <si>
    <t>ﾅｶﾞｵｶｷｮｳ</t>
  </si>
  <si>
    <t>長岡京市光風台</t>
  </si>
  <si>
    <t>京田辺</t>
  </si>
  <si>
    <t>ｷｮｳﾀﾅﾍﾞ</t>
  </si>
  <si>
    <t>京田辺市薪西浜</t>
  </si>
  <si>
    <t>#昭53.12.19</t>
  </si>
  <si>
    <t>大阪</t>
  </si>
  <si>
    <t>能勢</t>
  </si>
  <si>
    <t>ﾉｾ</t>
  </si>
  <si>
    <t>豊能郡能勢町地黄</t>
  </si>
  <si>
    <t>#昭52.3.7</t>
  </si>
  <si>
    <t>茨木</t>
  </si>
  <si>
    <t>ｲﾊﾞﾗｷ</t>
  </si>
  <si>
    <t>茨木市大字桑原</t>
  </si>
  <si>
    <t>枚方</t>
  </si>
  <si>
    <t>ﾋﾗｶﾀ</t>
  </si>
  <si>
    <t>枚方市星丘</t>
  </si>
  <si>
    <t>(昭50.5.31)昭52.3.2</t>
  </si>
  <si>
    <t>豊中</t>
  </si>
  <si>
    <t>ﾄﾖﾅｶ</t>
  </si>
  <si>
    <t>豊中市蛍池西町　大阪航空気象観測所</t>
  </si>
  <si>
    <t>#昭52.3.9</t>
  </si>
  <si>
    <t>ｵｵｻｶ</t>
  </si>
  <si>
    <t>大阪市中央区大手前　大阪管区気象台</t>
  </si>
  <si>
    <t>平11.2.24</t>
  </si>
  <si>
    <t>大阪市東成区東中本</t>
  </si>
  <si>
    <t>生駒山</t>
  </si>
  <si>
    <t>ｲｺﾏﾔﾏ</t>
  </si>
  <si>
    <t>東大阪市山手町</t>
  </si>
  <si>
    <t>#昭51.2.12</t>
  </si>
  <si>
    <t>堺</t>
  </si>
  <si>
    <t>ｻｶｲ</t>
  </si>
  <si>
    <t>堺市堺区百舌鳥夕雲町</t>
  </si>
  <si>
    <t>(昭50.5.30)昭52.3.3</t>
  </si>
  <si>
    <t>ﾔｵ</t>
  </si>
  <si>
    <t>八尾市空港　八尾航空気象観測所</t>
  </si>
  <si>
    <t>関空島</t>
  </si>
  <si>
    <t>ｶﾝｸｳｼﾞﾏ</t>
  </si>
  <si>
    <t>泉南郡田尻町泉州空港中　関西航空地方気象台</t>
  </si>
  <si>
    <t>河内長野</t>
  </si>
  <si>
    <t>ｶﾜﾁﾅｶﾞﾉ</t>
  </si>
  <si>
    <t>河内長野市日野</t>
  </si>
  <si>
    <t>熊取</t>
  </si>
  <si>
    <t>ｸﾏﾄﾘ</t>
  </si>
  <si>
    <t>泉南郡熊取町朝代西</t>
  </si>
  <si>
    <t>#昭52.3.4</t>
  </si>
  <si>
    <t>兵庫</t>
  </si>
  <si>
    <t>香住</t>
  </si>
  <si>
    <t>ｶｽﾐ</t>
  </si>
  <si>
    <t>美方郡香美町香住区森</t>
  </si>
  <si>
    <t>温泉</t>
  </si>
  <si>
    <t>ｵﾝｾﾝ</t>
  </si>
  <si>
    <t>美方郡新温泉町桐岡字穴町</t>
  </si>
  <si>
    <t>平18.12.5</t>
  </si>
  <si>
    <t>豊岡</t>
  </si>
  <si>
    <t>ﾄﾖｵｶ</t>
  </si>
  <si>
    <t>豊岡市桜町　豊岡特別地域気象観測所</t>
  </si>
  <si>
    <t>#昭50.3.29</t>
  </si>
  <si>
    <t>兎和野高原</t>
  </si>
  <si>
    <t>ｳﾜﾉｺｳｹﾞﾝ</t>
  </si>
  <si>
    <t>美方郡香美町村岡区宿字菟臥野</t>
  </si>
  <si>
    <t>平17.12.14</t>
  </si>
  <si>
    <t>大屋</t>
  </si>
  <si>
    <t>ｵｵﾔ</t>
  </si>
  <si>
    <t>養父市大屋町山路</t>
  </si>
  <si>
    <t>八鹿</t>
  </si>
  <si>
    <t>ﾖｳｶ</t>
  </si>
  <si>
    <t>養父市八鹿町高柳字篠尾</t>
  </si>
  <si>
    <t>平17.7.4</t>
  </si>
  <si>
    <t>和田山</t>
  </si>
  <si>
    <t>ﾜﾀﾞﾔﾏ</t>
  </si>
  <si>
    <t>朝来市和田山町枚田</t>
  </si>
  <si>
    <t>生野</t>
  </si>
  <si>
    <t>ｲｸﾉ</t>
  </si>
  <si>
    <t>朝来市生野町口銀谷</t>
  </si>
  <si>
    <t>柏原</t>
  </si>
  <si>
    <t>ｶｲﾊﾞﾗ</t>
  </si>
  <si>
    <t>丹波市柏原町柏原</t>
  </si>
  <si>
    <t>#昭53.12.20</t>
  </si>
  <si>
    <t>佐用</t>
  </si>
  <si>
    <t>ｻﾖｳ</t>
  </si>
  <si>
    <t>佐用郡佐用町円応寺</t>
  </si>
  <si>
    <t>昭51.12.20</t>
  </si>
  <si>
    <t>宍粟市一宮町東市場</t>
  </si>
  <si>
    <t>福崎</t>
  </si>
  <si>
    <t>ﾌｸｻｷ</t>
  </si>
  <si>
    <t>神崎郡福崎町福崎新</t>
  </si>
  <si>
    <t>(昭50.5.2)昭52.12.19</t>
  </si>
  <si>
    <t>西脇</t>
  </si>
  <si>
    <t>ﾆｼﾜｷ</t>
  </si>
  <si>
    <t>西脇市上比延町</t>
  </si>
  <si>
    <t>(昭50.5.1)昭53.12.21</t>
  </si>
  <si>
    <t>後川</t>
  </si>
  <si>
    <t>ｼﾂｶﾜ</t>
  </si>
  <si>
    <t>丹波篠山市後川上</t>
  </si>
  <si>
    <t>上郡</t>
  </si>
  <si>
    <t>ｶﾐｺﾞｵﾘ</t>
  </si>
  <si>
    <t>赤穂郡上郡町与井</t>
  </si>
  <si>
    <t>姫路</t>
  </si>
  <si>
    <t>ﾋﾒｼﾞ</t>
  </si>
  <si>
    <t>姫路市神子岡前　姫路特別地域気象観測所</t>
  </si>
  <si>
    <t>三田</t>
  </si>
  <si>
    <t>ｻﾝﾀﾞ</t>
  </si>
  <si>
    <t>三田市下深田</t>
  </si>
  <si>
    <t>三木</t>
  </si>
  <si>
    <t>ﾐｷ</t>
  </si>
  <si>
    <t>三木市志染町広野</t>
  </si>
  <si>
    <t>昭52.12.19</t>
  </si>
  <si>
    <t>西宮</t>
  </si>
  <si>
    <t>ﾆｼﾉﾐﾔ</t>
  </si>
  <si>
    <t>西宮市奥畑</t>
  </si>
  <si>
    <t>平.18.3.6</t>
  </si>
  <si>
    <t>家島</t>
  </si>
  <si>
    <t>ｲｴｼﾏ</t>
  </si>
  <si>
    <t>姫路市家島町真浦字御室寺</t>
  </si>
  <si>
    <t>明石</t>
  </si>
  <si>
    <t>ｱｶｼ</t>
  </si>
  <si>
    <t>明石市二見町南二見</t>
  </si>
  <si>
    <t>平4.3.23</t>
  </si>
  <si>
    <t>神戸空港</t>
  </si>
  <si>
    <t>ｺｳﾍﾞｸｳｺｳ</t>
  </si>
  <si>
    <t>神戸市中央区神戸空港　神戸航空気象観測所</t>
  </si>
  <si>
    <t>平18.2.16</t>
  </si>
  <si>
    <t>神戸</t>
  </si>
  <si>
    <t>ｺｳﾍﾞ</t>
  </si>
  <si>
    <t>神戸市中央区脇浜海岸通　神戸地方気象台</t>
  </si>
  <si>
    <t>平19.3.28</t>
  </si>
  <si>
    <t>神戸市中央区港島</t>
  </si>
  <si>
    <t>郡家</t>
  </si>
  <si>
    <t>ｸﾞﾝｹﾞ</t>
  </si>
  <si>
    <t>淡路市多賀</t>
  </si>
  <si>
    <t>(昭50.5.2)昭53.12.22</t>
  </si>
  <si>
    <t>洲本</t>
  </si>
  <si>
    <t>ｽﾓﾄ</t>
  </si>
  <si>
    <t>洲本市木戸　洲本特別地域気象観測所</t>
  </si>
  <si>
    <t>平29.11.30</t>
  </si>
  <si>
    <t>南淡</t>
  </si>
  <si>
    <t>ﾅﾝﾀﾞﾝ</t>
  </si>
  <si>
    <t>南あわじ市阿万塩屋町</t>
  </si>
  <si>
    <t>平16.1.30</t>
  </si>
  <si>
    <t>奈良</t>
  </si>
  <si>
    <t>ﾅﾗ</t>
  </si>
  <si>
    <t>奈良市東紀寺町　奈良地方気象台</t>
  </si>
  <si>
    <t>奈良市西紀寺町</t>
  </si>
  <si>
    <t>針</t>
  </si>
  <si>
    <t>ﾊﾘ</t>
  </si>
  <si>
    <t>奈良市都祁友田町</t>
  </si>
  <si>
    <t>田原本</t>
  </si>
  <si>
    <t>ﾀﾜﾗﾓﾄ</t>
  </si>
  <si>
    <t>磯城郡田原本町</t>
  </si>
  <si>
    <t>曽爾</t>
  </si>
  <si>
    <t>ｿﾆ</t>
  </si>
  <si>
    <t>宇陀郡曽爾村太良路</t>
  </si>
  <si>
    <t>葛城</t>
  </si>
  <si>
    <t>ｶﾂﾗｷﾞ</t>
  </si>
  <si>
    <t>葛城市寺口</t>
  </si>
  <si>
    <t>昭56.8.24</t>
  </si>
  <si>
    <t>大宇陀</t>
  </si>
  <si>
    <t>ｵｵｳﾀﾞ</t>
  </si>
  <si>
    <t>宇陀市大宇陀下竹</t>
  </si>
  <si>
    <t>五條</t>
  </si>
  <si>
    <t>ｺﾞｼﾞｮｳ</t>
  </si>
  <si>
    <t>五條市三在町</t>
  </si>
  <si>
    <t>平17.12.19</t>
  </si>
  <si>
    <t>吉野</t>
  </si>
  <si>
    <t>ﾖｼﾉ</t>
  </si>
  <si>
    <t>吉野郡吉野町宮滝</t>
  </si>
  <si>
    <t>平3.1.16</t>
  </si>
  <si>
    <t>天川</t>
  </si>
  <si>
    <t>ﾃﾝｶﾜ</t>
  </si>
  <si>
    <t>吉野郡天川村大字洞川</t>
  </si>
  <si>
    <t>上北山</t>
  </si>
  <si>
    <t>ｶﾐｷﾀﾔﾏ</t>
  </si>
  <si>
    <t>吉野郡上北山村小橡</t>
  </si>
  <si>
    <t>(昭50.5.1)昭53.12.26</t>
  </si>
  <si>
    <t>風屋</t>
  </si>
  <si>
    <t>ｶｾﾞﾔ</t>
  </si>
  <si>
    <t>吉野郡十津川村風屋</t>
  </si>
  <si>
    <t>昭52.12.20</t>
  </si>
  <si>
    <t>下北山</t>
  </si>
  <si>
    <t>ｼﾓｷﾀﾔﾏ</t>
  </si>
  <si>
    <t>吉野郡下北山村佐田</t>
  </si>
  <si>
    <t>葛川</t>
  </si>
  <si>
    <t>ｸｽﾞｶﾜ</t>
  </si>
  <si>
    <t>吉野郡十津川村大字東中</t>
  </si>
  <si>
    <t>令3.1.20</t>
  </si>
  <si>
    <t>和歌山</t>
  </si>
  <si>
    <t>葛城山</t>
  </si>
  <si>
    <t>ｶﾂﾗｷﾞｻﾝ</t>
  </si>
  <si>
    <t>紀の川市切畑</t>
  </si>
  <si>
    <t>かつらぎ</t>
  </si>
  <si>
    <t>伊都郡かつらぎ町妙寺</t>
  </si>
  <si>
    <t>昭54.1.8</t>
  </si>
  <si>
    <t>友ケ島</t>
  </si>
  <si>
    <t>ﾄﾓｶﾞｼﾏ</t>
  </si>
  <si>
    <t>和歌山市加太苫ケ沖島</t>
  </si>
  <si>
    <t>平10.3.18</t>
  </si>
  <si>
    <t>ﾜｶﾔﾏ</t>
  </si>
  <si>
    <t>和歌山市男野芝丁　和歌山地方気象台</t>
  </si>
  <si>
    <t>平5.12.1</t>
  </si>
  <si>
    <t>和歌山市男野芝丁</t>
  </si>
  <si>
    <t>高野山</t>
  </si>
  <si>
    <t>ｺｳﾔｻﾝ</t>
  </si>
  <si>
    <t>伊都郡高野町高野山</t>
  </si>
  <si>
    <t>#昭54.1.8</t>
  </si>
  <si>
    <t>湯浅</t>
  </si>
  <si>
    <t>ﾕｱｻ</t>
  </si>
  <si>
    <t>有田郡湯浅町湯浅</t>
  </si>
  <si>
    <t>昭50.5.8</t>
  </si>
  <si>
    <t>有田郡有田川町清水</t>
  </si>
  <si>
    <t>(昭50.5.30)昭54.1.9</t>
  </si>
  <si>
    <t>護摩壇山</t>
  </si>
  <si>
    <t>ｺﾞﾏﾀﾞﾝｻﾞﾝ</t>
  </si>
  <si>
    <t>田辺市龍神村龍神</t>
  </si>
  <si>
    <t>龍神</t>
  </si>
  <si>
    <t>ﾘｭｳｼﾞﾝ</t>
  </si>
  <si>
    <t>田辺市龍神村湯ノ又</t>
  </si>
  <si>
    <t>平6.3.8</t>
  </si>
  <si>
    <t>川辺</t>
  </si>
  <si>
    <t>ｶﾜﾍﾞ</t>
  </si>
  <si>
    <t>日高郡日高川町和佐</t>
  </si>
  <si>
    <t>平11.3.4</t>
  </si>
  <si>
    <t>本宮</t>
  </si>
  <si>
    <t>ﾎﾝｸﾞｳ</t>
  </si>
  <si>
    <t>田辺市本宮町本宮</t>
  </si>
  <si>
    <t>昭50.8.18</t>
  </si>
  <si>
    <t>栗栖川</t>
  </si>
  <si>
    <t>ｸﾘｽｶﾞﾜ</t>
  </si>
  <si>
    <t>田辺市中辺路町栗栖川</t>
  </si>
  <si>
    <t>(昭50.5.2)昭54.1.11</t>
  </si>
  <si>
    <t>新宮</t>
  </si>
  <si>
    <t>ｼﾝｸﾞｳ</t>
  </si>
  <si>
    <t>新宮市佐野</t>
  </si>
  <si>
    <t>#昭54.3.13</t>
  </si>
  <si>
    <t>南紀白浜</t>
  </si>
  <si>
    <t>ﾅﾝｷｼﾗﾊﾏ</t>
  </si>
  <si>
    <t>西牟婁郡白浜町　南紀白浜航空気象観測所</t>
  </si>
  <si>
    <t>平18.3.16</t>
  </si>
  <si>
    <t>西川</t>
  </si>
  <si>
    <t>ﾆｼｶﾜ</t>
  </si>
  <si>
    <t>東牟婁郡古座川町西川</t>
  </si>
  <si>
    <t>昭54.1.12</t>
  </si>
  <si>
    <t>色川</t>
  </si>
  <si>
    <t>ｲﾛｶﾜ</t>
  </si>
  <si>
    <t>東牟婁郡那智勝浦町大野</t>
  </si>
  <si>
    <t>昭52.7.14</t>
  </si>
  <si>
    <t>日置川</t>
  </si>
  <si>
    <t>ﾋｷｶﾞﾜ</t>
  </si>
  <si>
    <t>西牟婁郡白浜町安居</t>
  </si>
  <si>
    <t>潮岬</t>
  </si>
  <si>
    <t>ｼｵﾉﾐｻｷ</t>
  </si>
  <si>
    <t>東牟婁郡串本町潮岬　潮岬特別地域気象観測所</t>
  </si>
  <si>
    <t>#昭50.3.13</t>
  </si>
  <si>
    <t>岡山</t>
  </si>
  <si>
    <t>上長田</t>
  </si>
  <si>
    <t>ｶﾐﾅｶﾞﾀ</t>
  </si>
  <si>
    <t>真庭市蒜山上長田</t>
  </si>
  <si>
    <t>昭53.12.6</t>
  </si>
  <si>
    <t>恩原</t>
  </si>
  <si>
    <t>ｵﾝﾊﾞﾗ</t>
  </si>
  <si>
    <t>苫田郡鏡野町上斎原</t>
  </si>
  <si>
    <t>昭56.6.2</t>
  </si>
  <si>
    <t>千屋</t>
  </si>
  <si>
    <t>ﾁﾔ</t>
  </si>
  <si>
    <t>新見市千屋</t>
  </si>
  <si>
    <t>富</t>
  </si>
  <si>
    <t>ﾄﾐ</t>
  </si>
  <si>
    <t>苫田郡鏡野町富西谷</t>
  </si>
  <si>
    <t>平17.12.10</t>
  </si>
  <si>
    <t>奈義</t>
  </si>
  <si>
    <t>ﾅｷﾞ</t>
  </si>
  <si>
    <t>勝田郡奈義町荒内西字大池</t>
  </si>
  <si>
    <t>昭52.2.25</t>
  </si>
  <si>
    <t>今岡</t>
  </si>
  <si>
    <t>ｲﾏｵｶ</t>
  </si>
  <si>
    <t>美作市今岡</t>
  </si>
  <si>
    <t>久世</t>
  </si>
  <si>
    <t>ｸｾ</t>
  </si>
  <si>
    <t>真庭市中島</t>
  </si>
  <si>
    <t>津山</t>
  </si>
  <si>
    <t>ﾂﾔﾏ</t>
  </si>
  <si>
    <t>津山市林田　津山特別地域気象観測所</t>
  </si>
  <si>
    <t>#昭50.12.15</t>
  </si>
  <si>
    <t>新見</t>
  </si>
  <si>
    <t>ﾆｲﾐ</t>
  </si>
  <si>
    <t>新見市足見堂の下</t>
  </si>
  <si>
    <t>下呰部</t>
  </si>
  <si>
    <t>ｼﾓｱｻﾞｴ</t>
  </si>
  <si>
    <t>真庭市下呰部</t>
  </si>
  <si>
    <t>旭西</t>
  </si>
  <si>
    <t>ｱｻﾋﾆｼ</t>
  </si>
  <si>
    <t>久米郡美咲町西</t>
  </si>
  <si>
    <t>赤磐</t>
  </si>
  <si>
    <t>ｱｶｲﾜ</t>
  </si>
  <si>
    <t>赤磐市黒本</t>
  </si>
  <si>
    <t>陣山</t>
  </si>
  <si>
    <t>ｼﾞﾝﾔﾏ</t>
  </si>
  <si>
    <t>高梁市松原町字松岡陣山</t>
  </si>
  <si>
    <t>吉備中央</t>
  </si>
  <si>
    <t>ｷﾋﾞﾁｭｳｵｳ</t>
  </si>
  <si>
    <t>加賀郡吉備中央町北</t>
  </si>
  <si>
    <t>福渡</t>
  </si>
  <si>
    <t>ﾌｸﾜﾀﾘ</t>
  </si>
  <si>
    <t>岡山市北区建部町福渡</t>
  </si>
  <si>
    <t>和気</t>
  </si>
  <si>
    <t>ﾜｹ</t>
  </si>
  <si>
    <t>和気郡和気町吉田</t>
  </si>
  <si>
    <t>高梁</t>
  </si>
  <si>
    <t>ﾀｶﾊｼ</t>
  </si>
  <si>
    <t>高梁市落合町近似</t>
  </si>
  <si>
    <t>(昭50.4.24)昭54.1.10</t>
  </si>
  <si>
    <t>日応寺</t>
  </si>
  <si>
    <t>ﾆﾁｵｳｼﾞ</t>
  </si>
  <si>
    <t>岡山市北区日応寺　岡山航空気象観測所</t>
  </si>
  <si>
    <t>佐屋</t>
  </si>
  <si>
    <t>ｻﾔ</t>
  </si>
  <si>
    <t>井原市芳井町佐屋</t>
  </si>
  <si>
    <t>矢掛</t>
  </si>
  <si>
    <t>ﾔｶｹﾞ</t>
  </si>
  <si>
    <t>小田郡矢掛町東三成</t>
  </si>
  <si>
    <t>ｵｶﾔﾏ</t>
  </si>
  <si>
    <t>岡山市北区津島中　岡山地方気象台</t>
  </si>
  <si>
    <t>平8.3.25</t>
  </si>
  <si>
    <t>岡山市北区下石井</t>
  </si>
  <si>
    <t>虫明</t>
  </si>
  <si>
    <t>ﾑｼｱｹﾞ</t>
  </si>
  <si>
    <t>瀬戸内市邑久町虫明</t>
  </si>
  <si>
    <t>#昭54.1.19</t>
  </si>
  <si>
    <t>倉敷</t>
  </si>
  <si>
    <t>ｸﾗｼｷ</t>
  </si>
  <si>
    <t>倉敷市中央</t>
  </si>
  <si>
    <t>笠岡</t>
  </si>
  <si>
    <t>ｶｻｵｶ</t>
  </si>
  <si>
    <t>笠岡市カブト東町</t>
  </si>
  <si>
    <t>玉野</t>
  </si>
  <si>
    <t>ﾀﾏﾉ</t>
  </si>
  <si>
    <t>玉野市宇野</t>
  </si>
  <si>
    <t>広島</t>
  </si>
  <si>
    <t>高野</t>
  </si>
  <si>
    <t>ﾀｶﾉ</t>
  </si>
  <si>
    <t>庄原市高野町新市</t>
  </si>
  <si>
    <t>(昭50.4.1)昭53.11.22</t>
  </si>
  <si>
    <t>道後山</t>
  </si>
  <si>
    <t>ﾄﾞｳｺﾞﾔﾏ</t>
  </si>
  <si>
    <t>庄原市西城町三坂</t>
  </si>
  <si>
    <t>平17.11.29</t>
  </si>
  <si>
    <t>君田</t>
  </si>
  <si>
    <t>ｷﾐﾀ</t>
  </si>
  <si>
    <t>三次市君田町櫃田字市井谷</t>
  </si>
  <si>
    <t>三次</t>
  </si>
  <si>
    <t>ﾐﾖｼ</t>
  </si>
  <si>
    <t>三次市三次町</t>
  </si>
  <si>
    <t>庄原</t>
  </si>
  <si>
    <t>ｼｮｳﾊﾞﾗ</t>
  </si>
  <si>
    <t>庄原市東本町</t>
  </si>
  <si>
    <t>東城</t>
  </si>
  <si>
    <t>ﾄｳｼﾞｮｳ</t>
  </si>
  <si>
    <t>庄原市東城町川東</t>
  </si>
  <si>
    <t>昭50.4.28</t>
  </si>
  <si>
    <t>ﾔﾜﾀ</t>
  </si>
  <si>
    <t>山県郡北広島町東八幡原</t>
  </si>
  <si>
    <t>昭53.7.5</t>
  </si>
  <si>
    <t>大朝</t>
  </si>
  <si>
    <t>ｵｵｱｻ</t>
  </si>
  <si>
    <t>山県郡北広島町大朝字大坪</t>
  </si>
  <si>
    <t>美土里</t>
  </si>
  <si>
    <t>ﾐﾄﾞﾘ</t>
  </si>
  <si>
    <t>安芸高田市美土里町横田</t>
  </si>
  <si>
    <t>油木</t>
  </si>
  <si>
    <t>ﾕｷ</t>
  </si>
  <si>
    <t>神石郡神石高原町安田伊ノ平谷</t>
  </si>
  <si>
    <t>昭53.12.12</t>
  </si>
  <si>
    <t>王泊</t>
  </si>
  <si>
    <t>ｵｵﾄﾞﾏﾘ</t>
  </si>
  <si>
    <t>山県郡北広島町細見</t>
  </si>
  <si>
    <t>昭53.6.7</t>
  </si>
  <si>
    <t>加計</t>
  </si>
  <si>
    <t>ｶｹ</t>
  </si>
  <si>
    <t>山県郡安芸太田町加計字神田</t>
  </si>
  <si>
    <t>都志見</t>
  </si>
  <si>
    <t>ﾂｼﾐ</t>
  </si>
  <si>
    <t>山県郡北広島町都志見</t>
  </si>
  <si>
    <t>甲田</t>
  </si>
  <si>
    <t>ｺｳﾀﾞ</t>
  </si>
  <si>
    <t>安芸高田市甲田町高田原</t>
  </si>
  <si>
    <t>上下</t>
  </si>
  <si>
    <t>ｼﾞｮｳｹﾞ</t>
  </si>
  <si>
    <t>府中市上下町上下</t>
  </si>
  <si>
    <t>内黒山</t>
  </si>
  <si>
    <t>ｳﾁｸﾞﾛﾔﾏ</t>
  </si>
  <si>
    <t>山県郡安芸太田町大字横川字横川東平</t>
  </si>
  <si>
    <t>三入</t>
  </si>
  <si>
    <t>ﾐｲﾘ</t>
  </si>
  <si>
    <t>広島市安佐北区三入</t>
  </si>
  <si>
    <t>平13.12.20</t>
  </si>
  <si>
    <t>安宿</t>
  </si>
  <si>
    <t>ｱｽｶ</t>
  </si>
  <si>
    <t>東広島市豊栄町安宿</t>
  </si>
  <si>
    <t>平22.1.28</t>
  </si>
  <si>
    <t>世羅</t>
  </si>
  <si>
    <t>ｾﾗ</t>
  </si>
  <si>
    <t>世羅郡世羅町大字東神崎字大田</t>
  </si>
  <si>
    <t>#昭52.2.23</t>
  </si>
  <si>
    <t>府中市土生町</t>
  </si>
  <si>
    <t>(昭50.4.28)昭54.1.11</t>
  </si>
  <si>
    <t>佐伯湯来</t>
  </si>
  <si>
    <t>ｻｴｷﾕｷ</t>
  </si>
  <si>
    <t>広島市佐伯区湯来町大字和田字中須賀</t>
  </si>
  <si>
    <t>平17.12.2</t>
  </si>
  <si>
    <t>志和</t>
  </si>
  <si>
    <t>東広島市志和町志和堀</t>
  </si>
  <si>
    <t>昭52.6.30</t>
  </si>
  <si>
    <t>東広島</t>
  </si>
  <si>
    <t>ﾋｶﾞｼﾋﾛｼﾏ</t>
  </si>
  <si>
    <t>東広島市八本松町原</t>
  </si>
  <si>
    <t>#昭54.1.17</t>
  </si>
  <si>
    <t>本郷</t>
  </si>
  <si>
    <t>ﾎﾝｺﾞｳ</t>
  </si>
  <si>
    <t>三原市本郷町善入寺平岩　広島航空気象観測所</t>
  </si>
  <si>
    <t>福山</t>
  </si>
  <si>
    <t>ﾌｸﾔﾏ</t>
  </si>
  <si>
    <t>福山市松永町　福山特別地域気象観測所</t>
  </si>
  <si>
    <t>廿日市津田</t>
  </si>
  <si>
    <t>ﾊﾂｶｲﾁﾂﾀ</t>
  </si>
  <si>
    <t>廿日市市津田</t>
  </si>
  <si>
    <t>ﾋﾛｼﾏ</t>
  </si>
  <si>
    <t>広島市中区上八丁堀　広島地方気象台</t>
  </si>
  <si>
    <t>昭63.1.1</t>
  </si>
  <si>
    <t>気温、風、雨</t>
  </si>
  <si>
    <t>広島市中区上八丁堀</t>
  </si>
  <si>
    <t>日照</t>
  </si>
  <si>
    <t>竹原</t>
  </si>
  <si>
    <t>ﾀｹﾊﾗ</t>
  </si>
  <si>
    <t>竹原市忠海床浦</t>
  </si>
  <si>
    <t>生口島</t>
  </si>
  <si>
    <t>ｲｸﾁｼﾞﾏ</t>
  </si>
  <si>
    <t>尾道市瀬戸田町御寺</t>
  </si>
  <si>
    <t>大竹</t>
  </si>
  <si>
    <t>ｵｵﾀｹ</t>
  </si>
  <si>
    <t>大竹市立戸</t>
  </si>
  <si>
    <t>呉</t>
  </si>
  <si>
    <t>ｸﾚ</t>
  </si>
  <si>
    <t>呉市宝町　呉特別地域気象観測所</t>
  </si>
  <si>
    <t>倉橋</t>
  </si>
  <si>
    <t>ｸﾗﾊｼ</t>
  </si>
  <si>
    <t>呉市倉橋町須川</t>
  </si>
  <si>
    <t>呉市蒲刈</t>
  </si>
  <si>
    <t>ｸﾚｼｶﾏｶﾞﾘ</t>
  </si>
  <si>
    <t>呉市蒲刈町大浦字前沖浦</t>
  </si>
  <si>
    <t>平21.2.25</t>
  </si>
  <si>
    <t>島根</t>
  </si>
  <si>
    <t>西郷</t>
  </si>
  <si>
    <t>ｻｲｺﾞｳ</t>
  </si>
  <si>
    <t>隠岐郡隠岐の島町西町大城ノ一　西郷特別地域気象観測所</t>
  </si>
  <si>
    <t>昭62.10.14</t>
  </si>
  <si>
    <t>西郷岬</t>
  </si>
  <si>
    <t>ｻｲｺﾞｳﾐｻｷ</t>
  </si>
  <si>
    <t>隠岐郡隠岐の島町岬町　隠岐航空気象観測所</t>
  </si>
  <si>
    <t>海士</t>
  </si>
  <si>
    <t>ｱﾏ</t>
  </si>
  <si>
    <t>隠岐郡海士町海士</t>
  </si>
  <si>
    <t>松江市鹿島町佐陀本郷</t>
  </si>
  <si>
    <t>斐川</t>
  </si>
  <si>
    <t>ﾋｶﾜ</t>
  </si>
  <si>
    <t>出雲市斐川町沖洲　出雲航空気象観測所</t>
  </si>
  <si>
    <t>松江</t>
  </si>
  <si>
    <t>ﾏﾂｴ</t>
  </si>
  <si>
    <t>松江市西津田　松江地方気象台</t>
  </si>
  <si>
    <t>昭54.11.1</t>
  </si>
  <si>
    <t>出雲</t>
  </si>
  <si>
    <t>ｲｽﾞﾓ</t>
  </si>
  <si>
    <t>出雲市芦渡町</t>
  </si>
  <si>
    <t>雲南市大東町下阿用</t>
  </si>
  <si>
    <t>伯太</t>
  </si>
  <si>
    <t>ﾊｸﾀ</t>
  </si>
  <si>
    <t>安来市伯太町西母里</t>
  </si>
  <si>
    <t>昭51.5.20</t>
  </si>
  <si>
    <t>佐田</t>
  </si>
  <si>
    <t>ｻﾀﾞ</t>
  </si>
  <si>
    <t>出雲市佐田町大呂</t>
  </si>
  <si>
    <t>大田</t>
  </si>
  <si>
    <t>ｵｵﾀﾞ</t>
  </si>
  <si>
    <t>大田市大田町大田</t>
  </si>
  <si>
    <t>掛合</t>
  </si>
  <si>
    <t>ｶｹﾔ</t>
  </si>
  <si>
    <t>雲南市掛合町掛合</t>
  </si>
  <si>
    <t>横田</t>
  </si>
  <si>
    <t>ﾖｺﾀ</t>
  </si>
  <si>
    <t>仁多郡奥出雲町稲原</t>
  </si>
  <si>
    <t>福光</t>
  </si>
  <si>
    <t>ﾌｸﾐﾂ</t>
  </si>
  <si>
    <t>大田市温泉津町福光</t>
  </si>
  <si>
    <t>赤名</t>
  </si>
  <si>
    <t>ｱｶﾅ</t>
  </si>
  <si>
    <t>飯石郡飯南町下赤名</t>
  </si>
  <si>
    <t>昭53.12.5</t>
  </si>
  <si>
    <t>桜江</t>
  </si>
  <si>
    <t>ｻｸﾗｴ</t>
  </si>
  <si>
    <t>江津市桜江町川戸</t>
  </si>
  <si>
    <t>昭51.5.18</t>
  </si>
  <si>
    <t>川本</t>
  </si>
  <si>
    <t>ｶﾜﾓﾄ</t>
  </si>
  <si>
    <t>邑智郡川本町川本</t>
  </si>
  <si>
    <t>浜田</t>
  </si>
  <si>
    <t>ﾊﾏﾀﾞ</t>
  </si>
  <si>
    <t>浜田市大辻町　浜田特別地域気象観測所</t>
  </si>
  <si>
    <t>#昭50.3.20</t>
  </si>
  <si>
    <t>邑智郡邑南町淀原</t>
  </si>
  <si>
    <t>(昭51.5.19)昭53.11.22</t>
  </si>
  <si>
    <t>三隅</t>
  </si>
  <si>
    <t>ﾐｽﾐ</t>
  </si>
  <si>
    <t>浜田市三隅町西河内</t>
  </si>
  <si>
    <t>昭53.7.3</t>
  </si>
  <si>
    <t>弥栄</t>
  </si>
  <si>
    <t>ﾔｻｶ</t>
  </si>
  <si>
    <t>浜田市弥栄町長安本郷</t>
  </si>
  <si>
    <t>波佐</t>
  </si>
  <si>
    <t>ﾊｻﾞ</t>
  </si>
  <si>
    <t>浜田市金城町波佐</t>
  </si>
  <si>
    <t>昭52.7.21</t>
  </si>
  <si>
    <t>高津</t>
  </si>
  <si>
    <t>ﾀｶﾂ</t>
  </si>
  <si>
    <t>益田市内田町　石見航空気象観測所</t>
  </si>
  <si>
    <t>益田</t>
  </si>
  <si>
    <t>ﾏｽﾀﾞ</t>
  </si>
  <si>
    <t>益田市あけぼの東町</t>
  </si>
  <si>
    <t>匹見</t>
  </si>
  <si>
    <t>ﾋｷﾐ</t>
  </si>
  <si>
    <t>益田市匹見町匹見</t>
  </si>
  <si>
    <t>昭52.7.26</t>
  </si>
  <si>
    <t>津和野</t>
  </si>
  <si>
    <t>ﾂﾜﾉ</t>
  </si>
  <si>
    <t>鹿足郡津和野町森村ロ</t>
  </si>
  <si>
    <t>吉賀</t>
  </si>
  <si>
    <t>ﾖｼｶ</t>
  </si>
  <si>
    <t>鹿足郡吉賀町七日市</t>
  </si>
  <si>
    <t>平18.10.31</t>
  </si>
  <si>
    <t>鳥取</t>
  </si>
  <si>
    <t>境</t>
  </si>
  <si>
    <t>境港市東本町　境特別地域気象観測所</t>
  </si>
  <si>
    <t>#昭50.12.18</t>
  </si>
  <si>
    <t>塩津</t>
  </si>
  <si>
    <t>ｼｵﾂ</t>
  </si>
  <si>
    <t>西伯郡大山町塩津</t>
  </si>
  <si>
    <t>昭52.12.21</t>
  </si>
  <si>
    <t>青谷</t>
  </si>
  <si>
    <t>ｱｵﾔ</t>
  </si>
  <si>
    <t>鳥取市青谷町青谷</t>
  </si>
  <si>
    <t>湖山</t>
  </si>
  <si>
    <t>ｺﾔﾏ</t>
  </si>
  <si>
    <t>鳥取市湖山町西　鳥取航空気象観測所</t>
  </si>
  <si>
    <t>岩井</t>
  </si>
  <si>
    <t>ｲﾜｲ</t>
  </si>
  <si>
    <t>岩美郡岩美町宇治字前田</t>
  </si>
  <si>
    <t>米子</t>
  </si>
  <si>
    <t>ﾖﾅｺﾞ</t>
  </si>
  <si>
    <t>米子市博労町　米子特別地域気象観測所</t>
  </si>
  <si>
    <t>倉吉</t>
  </si>
  <si>
    <t>ｸﾗﾖｼ</t>
  </si>
  <si>
    <t>倉吉市大塚字隈ヶ坪</t>
  </si>
  <si>
    <t>鹿野</t>
  </si>
  <si>
    <t>ｼｶﾉ</t>
  </si>
  <si>
    <t>鳥取市鹿野町河内</t>
  </si>
  <si>
    <t>昭57.7.1</t>
  </si>
  <si>
    <t>ﾄｯﾄﾘ</t>
  </si>
  <si>
    <t>鳥取市吉方　鳥取地方気象台</t>
  </si>
  <si>
    <t>ﾀﾞｲｾﾝ</t>
  </si>
  <si>
    <t>西伯郡大山町大山字立の坂上</t>
  </si>
  <si>
    <t>昭57.6.17</t>
  </si>
  <si>
    <t>関金</t>
  </si>
  <si>
    <t>ｾｷｶﾞﾈ</t>
  </si>
  <si>
    <t>倉吉市関金町安歩</t>
  </si>
  <si>
    <t>佐治</t>
  </si>
  <si>
    <t>ｻｼﾞ</t>
  </si>
  <si>
    <t>鳥取市佐治町加瀬木</t>
  </si>
  <si>
    <t>若桜</t>
  </si>
  <si>
    <t>ﾜｶｻ</t>
  </si>
  <si>
    <t>八頭郡若桜町大字大炊</t>
  </si>
  <si>
    <t>江尾</t>
  </si>
  <si>
    <t>ｴﾋﾞ</t>
  </si>
  <si>
    <t>日野郡江府町小江尾</t>
  </si>
  <si>
    <t>智頭</t>
  </si>
  <si>
    <t>ﾁｽﾞ</t>
  </si>
  <si>
    <t>八頭郡智頭町智頭沖代</t>
  </si>
  <si>
    <t>茶屋</t>
  </si>
  <si>
    <t>ﾁｬﾔ</t>
  </si>
  <si>
    <t>日野郡日南町茶屋大ジャフ田</t>
  </si>
  <si>
    <t>徳島</t>
  </si>
  <si>
    <t>三好市池田町シンヤマ</t>
  </si>
  <si>
    <t>#昭53.1.29</t>
  </si>
  <si>
    <t>穴吹</t>
  </si>
  <si>
    <t>ｱﾅﾌﾞｷ</t>
  </si>
  <si>
    <t>美馬市穴吹町口山初草</t>
  </si>
  <si>
    <t>平13.3.13</t>
  </si>
  <si>
    <t>ﾄｸｼﾏ</t>
  </si>
  <si>
    <t>徳島市大和町　徳島地方気象台</t>
  </si>
  <si>
    <t>徳島市大和町</t>
  </si>
  <si>
    <t>半田</t>
  </si>
  <si>
    <t>ﾊﾝﾀﾞ</t>
  </si>
  <si>
    <t>美馬郡つるぎ町半田字下尾尻</t>
  </si>
  <si>
    <t>京上</t>
  </si>
  <si>
    <t>ｷｮｳｼﾞｮｳ</t>
  </si>
  <si>
    <t>三好市東祖谷京上</t>
  </si>
  <si>
    <t>昭53.3.23</t>
  </si>
  <si>
    <t>福原旭</t>
  </si>
  <si>
    <t>ﾌｸﾊﾗｱｻﾋ</t>
  </si>
  <si>
    <t>勝浦郡上勝町大字旭字蔭</t>
  </si>
  <si>
    <t>昭51.5.27</t>
  </si>
  <si>
    <t>蒲生田</t>
  </si>
  <si>
    <t>ｶﾓﾀﾞ</t>
  </si>
  <si>
    <t>阿南市椿町蒲生田</t>
  </si>
  <si>
    <t>昭53.1.13</t>
  </si>
  <si>
    <t>木頭</t>
  </si>
  <si>
    <t>ｷﾄｳ</t>
  </si>
  <si>
    <t>那賀郡那賀町木頭和無田ヨシノ</t>
  </si>
  <si>
    <t>昭54.1.24</t>
  </si>
  <si>
    <t>日和佐</t>
  </si>
  <si>
    <t>ﾋﾜｻ</t>
  </si>
  <si>
    <t>海部郡美波町日和佐浦</t>
  </si>
  <si>
    <t>#昭51.2.14</t>
  </si>
  <si>
    <t>海陽</t>
  </si>
  <si>
    <t>ｶｲﾖｳ</t>
  </si>
  <si>
    <t>海部郡海陽町四方原字杉谷</t>
  </si>
  <si>
    <t>平21.2.19</t>
  </si>
  <si>
    <t>香川</t>
  </si>
  <si>
    <t>内海</t>
  </si>
  <si>
    <t>ｳﾁﾉﾐ</t>
  </si>
  <si>
    <t>小豆郡小豆島町西村甲</t>
  </si>
  <si>
    <t>高松市伏石町　高松地方気象台</t>
  </si>
  <si>
    <t>多度津</t>
  </si>
  <si>
    <t>ﾀﾄﾞﾂ</t>
  </si>
  <si>
    <t>仲多度郡多度津町家中　多度津特別地域気象観測所</t>
  </si>
  <si>
    <t>滝宮</t>
  </si>
  <si>
    <t>ﾀｷﾉﾐﾔ</t>
  </si>
  <si>
    <t>綾歌郡綾川町滝宮字山田</t>
  </si>
  <si>
    <t>香南</t>
  </si>
  <si>
    <t>ｺｳﾅﾝ</t>
  </si>
  <si>
    <t>高松市香南町由佐　高松航空気象観測所</t>
  </si>
  <si>
    <t>引田</t>
  </si>
  <si>
    <t>ﾋｹﾀ</t>
  </si>
  <si>
    <t>東かがわ市南野</t>
  </si>
  <si>
    <t>財田</t>
  </si>
  <si>
    <t>ｻｲﾀ</t>
  </si>
  <si>
    <t>三豊市財田町財田上</t>
  </si>
  <si>
    <t>竜王山</t>
  </si>
  <si>
    <t>ﾘｭｳｵｳｻﾞﾝ</t>
  </si>
  <si>
    <t>徳島県美馬市美馬町字入倉</t>
  </si>
  <si>
    <t>愛媛</t>
  </si>
  <si>
    <t>大三島</t>
  </si>
  <si>
    <t>ｵｵﾐｼﾏ</t>
  </si>
  <si>
    <t>今治市大三島町宮浦地先</t>
  </si>
  <si>
    <t>#昭53.1.19</t>
  </si>
  <si>
    <t>ﾀﾏｶﾞﾜ</t>
  </si>
  <si>
    <t>今治市玉川町三反地甲</t>
  </si>
  <si>
    <t>今治</t>
  </si>
  <si>
    <t>ｲﾏﾊﾞﾘ</t>
  </si>
  <si>
    <t>今治市山路</t>
  </si>
  <si>
    <t>(昭50.10.1)昭51.2.18</t>
  </si>
  <si>
    <t>西条</t>
  </si>
  <si>
    <t>ｻｲｼﾞｮｳ</t>
  </si>
  <si>
    <t>西条市周布</t>
  </si>
  <si>
    <t>(昭50.5.1)昭53.1.18</t>
  </si>
  <si>
    <t>新居浜</t>
  </si>
  <si>
    <t>ﾆｲﾊﾏ</t>
  </si>
  <si>
    <t>新居浜市船木甲</t>
  </si>
  <si>
    <t>平28.8.24</t>
  </si>
  <si>
    <t>四国中央</t>
  </si>
  <si>
    <t>ｼｺｸﾁｭｳｵｳ</t>
  </si>
  <si>
    <t>四国中央市妻鳥町乙</t>
  </si>
  <si>
    <t>富郷</t>
  </si>
  <si>
    <t>ﾄﾐｻﾄ</t>
  </si>
  <si>
    <t>四国中央市富郷町寒川山</t>
  </si>
  <si>
    <t>昭53.6.29</t>
  </si>
  <si>
    <t>松山</t>
  </si>
  <si>
    <t>ﾏﾂﾔﾏ</t>
  </si>
  <si>
    <t>松山市北持田町　松山地方気象台</t>
  </si>
  <si>
    <t>松山市桑原</t>
  </si>
  <si>
    <t>松山南吉田</t>
  </si>
  <si>
    <t>ﾏﾂﾔﾏﾐﾅﾐﾖｼﾀﾞ</t>
  </si>
  <si>
    <t>松山市南吉田町　松山航空気象観測所</t>
  </si>
  <si>
    <t>上林</t>
  </si>
  <si>
    <t>ｶﾐﾊﾔｼ</t>
  </si>
  <si>
    <t>東温市上林甲</t>
  </si>
  <si>
    <t>成就社</t>
  </si>
  <si>
    <t>ｼﾞｮｳｼﾞｭｼｬ</t>
  </si>
  <si>
    <t>西条市西之川野地国有林</t>
  </si>
  <si>
    <t>昭55.5.16</t>
  </si>
  <si>
    <t>大洲市長浜甲</t>
  </si>
  <si>
    <t>中山</t>
  </si>
  <si>
    <t>ﾅｶﾔﾏ</t>
  </si>
  <si>
    <t>伊予市中山町中山丑</t>
  </si>
  <si>
    <t>久万</t>
  </si>
  <si>
    <t>上浮穴郡久万高原町入野</t>
  </si>
  <si>
    <t>大洲</t>
  </si>
  <si>
    <t>ｵｵｽﾞ</t>
  </si>
  <si>
    <t>大洲市阿蔵字フルカワ甲</t>
  </si>
  <si>
    <t>(昭50.5.1)昭53.1.31</t>
  </si>
  <si>
    <t>獅子越峠</t>
  </si>
  <si>
    <t>ｼｼｺﾞｴﾄｳｹﾞ</t>
  </si>
  <si>
    <t>喜多郡内子町本川</t>
  </si>
  <si>
    <t>瀬戸</t>
  </si>
  <si>
    <t>ｾﾄ</t>
  </si>
  <si>
    <t>西宇和郡伊方町塩成</t>
  </si>
  <si>
    <t>平9.8.8</t>
  </si>
  <si>
    <t>八幡浜</t>
  </si>
  <si>
    <t>ﾔﾜﾀﾊﾏ</t>
  </si>
  <si>
    <t>八幡浜市五反田</t>
  </si>
  <si>
    <t>宇和</t>
  </si>
  <si>
    <t>ｳﾜ</t>
  </si>
  <si>
    <t>西予市宇和町神領</t>
  </si>
  <si>
    <t>(昭50.5.1)昭53.1.23</t>
  </si>
  <si>
    <t>宇和島</t>
  </si>
  <si>
    <t>ｳﾜｼﾞﾏ</t>
  </si>
  <si>
    <t>宇和島市住吉町　宇和島特別地域気象観測所</t>
  </si>
  <si>
    <t>平5.2.1</t>
  </si>
  <si>
    <t>近永</t>
  </si>
  <si>
    <t>ﾁｶﾅｶﾞ</t>
  </si>
  <si>
    <t>北宇和郡鬼北町近永</t>
  </si>
  <si>
    <t>御荘</t>
  </si>
  <si>
    <t>ﾐｼｮｳ</t>
  </si>
  <si>
    <t>南宇和郡愛南町御荘平城</t>
  </si>
  <si>
    <t>#昭53.1.23</t>
  </si>
  <si>
    <t>高知</t>
  </si>
  <si>
    <t>本川</t>
  </si>
  <si>
    <t>ﾎﾝｶﾞﾜ</t>
  </si>
  <si>
    <t>吾川郡いの町脇ノ山字根藤</t>
  </si>
  <si>
    <t>昭54.1.18</t>
  </si>
  <si>
    <t>本山</t>
  </si>
  <si>
    <t>ﾓﾄﾔﾏ</t>
  </si>
  <si>
    <t>長岡郡本山町本山</t>
  </si>
  <si>
    <t>#昭53.1.1</t>
  </si>
  <si>
    <t>池川</t>
  </si>
  <si>
    <t>ｲｹｶﾞﾜ</t>
  </si>
  <si>
    <t>吾川郡仁淀川町土居甲</t>
  </si>
  <si>
    <t>昭52.7.28</t>
  </si>
  <si>
    <t>繁藤</t>
  </si>
  <si>
    <t>ｼｹﾞﾄｳ</t>
  </si>
  <si>
    <t>香美市土佐山田町繁藤</t>
  </si>
  <si>
    <t>大栃</t>
  </si>
  <si>
    <t>ｵｵﾄﾞﾁ</t>
  </si>
  <si>
    <t>香美市物部町大栃上西の川</t>
  </si>
  <si>
    <t>魚梁瀬</t>
  </si>
  <si>
    <t>ﾔﾅｾ</t>
  </si>
  <si>
    <t>安芸郡馬路村魚梁瀬</t>
  </si>
  <si>
    <t>佐川</t>
  </si>
  <si>
    <t>ｻｶﾜ</t>
  </si>
  <si>
    <t>高岡郡佐川町丙</t>
  </si>
  <si>
    <t>ｺｳﾁ</t>
  </si>
  <si>
    <t>高知市比島町　高知地方気象台</t>
  </si>
  <si>
    <t>後免</t>
  </si>
  <si>
    <t>ｺﾞﾒﾝ</t>
  </si>
  <si>
    <t>南国市廿枝</t>
  </si>
  <si>
    <t>南国日章</t>
  </si>
  <si>
    <t>ﾅﾝｺｸﾆｯｼｮｳ</t>
  </si>
  <si>
    <t>南国市物部国有　高知航空気象観測所</t>
  </si>
  <si>
    <t>船戸</t>
  </si>
  <si>
    <t>ﾌﾅﾄ</t>
  </si>
  <si>
    <t>高岡郡津野町船戸</t>
  </si>
  <si>
    <t>鳥形山</t>
  </si>
  <si>
    <t>ﾄﾘｶﾞﾀﾔﾏ</t>
  </si>
  <si>
    <t>吾川郡仁淀川町大植</t>
  </si>
  <si>
    <t>平22.3.17</t>
  </si>
  <si>
    <t>安芸</t>
  </si>
  <si>
    <t>ｱｷ</t>
  </si>
  <si>
    <t>安芸市伊尾木</t>
  </si>
  <si>
    <t>田野</t>
  </si>
  <si>
    <t>ﾀﾉ</t>
  </si>
  <si>
    <t>安芸郡田野町</t>
  </si>
  <si>
    <t>梼原</t>
  </si>
  <si>
    <t>ﾕｽﾊﾗ</t>
  </si>
  <si>
    <t>高岡郡梼原町川西路</t>
  </si>
  <si>
    <t>(昭50.4.23)昭52.12.22</t>
  </si>
  <si>
    <t>須崎</t>
  </si>
  <si>
    <t>ｽｻｷ</t>
  </si>
  <si>
    <t>須崎市西町</t>
  </si>
  <si>
    <t>佐喜浜</t>
  </si>
  <si>
    <t>ｻｷﾊﾏ</t>
  </si>
  <si>
    <t>室戸市佐喜浜町</t>
  </si>
  <si>
    <t>窪川</t>
  </si>
  <si>
    <t>ｸﾎﾞｶﾜ</t>
  </si>
  <si>
    <t>高岡郡四万十町新開町</t>
  </si>
  <si>
    <t>室戸岬</t>
  </si>
  <si>
    <t>ﾑﾛﾄﾐｻｷ</t>
  </si>
  <si>
    <t>室戸市室戸岬町　室戸岬特別地域気象観測所</t>
  </si>
  <si>
    <t>平18.11.28</t>
  </si>
  <si>
    <t>室戸市室戸岬町</t>
  </si>
  <si>
    <t>江川崎</t>
  </si>
  <si>
    <t>ｴｶﾜｻｷ</t>
  </si>
  <si>
    <t>四万十市西土佐用井</t>
  </si>
  <si>
    <t>大正</t>
  </si>
  <si>
    <t>ﾀｲｼｮｳ</t>
  </si>
  <si>
    <t>高岡郡四万十町大正</t>
  </si>
  <si>
    <t>佐賀</t>
  </si>
  <si>
    <t>ｻｶﾞ</t>
  </si>
  <si>
    <t>幡多郡黒潮町佐賀</t>
  </si>
  <si>
    <t>昭52.12.23</t>
  </si>
  <si>
    <t>宿毛</t>
  </si>
  <si>
    <t>ｽｸﾓ</t>
  </si>
  <si>
    <t>宿毛市片島　宿毛特別地域気象観測所</t>
  </si>
  <si>
    <t>昭57.4.1</t>
  </si>
  <si>
    <t>中村</t>
  </si>
  <si>
    <t>ﾅｶﾑﾗ</t>
  </si>
  <si>
    <t>四万十市入田字長善寺前</t>
  </si>
  <si>
    <t>#昭51.2.17</t>
  </si>
  <si>
    <t>三崎</t>
  </si>
  <si>
    <t>ﾐｻｷ</t>
  </si>
  <si>
    <t>土佐清水市三崎</t>
  </si>
  <si>
    <t>平17.10.17</t>
  </si>
  <si>
    <t>土佐清水市足摺岬　清水特別地域気象観測所</t>
  </si>
  <si>
    <t>須佐</t>
  </si>
  <si>
    <t>ｽｻ</t>
  </si>
  <si>
    <t>萩市須佐字野中</t>
  </si>
  <si>
    <t>萩</t>
  </si>
  <si>
    <t>ﾊｷﾞ</t>
  </si>
  <si>
    <t>萩市大字土原字川島沖田　萩特別地域気象観測所</t>
  </si>
  <si>
    <t>油谷</t>
  </si>
  <si>
    <t>ﾕﾔ</t>
  </si>
  <si>
    <t>長門市油谷新別名</t>
  </si>
  <si>
    <t>(昭50.4.25)昭52.3.8</t>
  </si>
  <si>
    <t>篠生</t>
  </si>
  <si>
    <t>ｼﾉﾌﾞ</t>
  </si>
  <si>
    <t>山口市阿東地福下</t>
  </si>
  <si>
    <t>令3.12.7</t>
  </si>
  <si>
    <t>徳佐</t>
  </si>
  <si>
    <t>ﾄｸｻ</t>
  </si>
  <si>
    <t>山口市阿東徳佐中</t>
  </si>
  <si>
    <t>羅漢山</t>
  </si>
  <si>
    <t>ﾗｶﾝｻﾞﾝ</t>
  </si>
  <si>
    <t>岩国市美和町秋掛字羅漢山</t>
  </si>
  <si>
    <t>昭51.6.3</t>
  </si>
  <si>
    <t>秋吉台</t>
  </si>
  <si>
    <t>ｱｷﾖｼﾀﾞｲ</t>
  </si>
  <si>
    <t>美祢市秋芳町秋吉</t>
  </si>
  <si>
    <t>#昭52.3.10</t>
  </si>
  <si>
    <t>ｶﾉ</t>
  </si>
  <si>
    <t>周南市大字鹿野下字サヤ段</t>
  </si>
  <si>
    <t>平22.3.9</t>
  </si>
  <si>
    <t>広瀬</t>
  </si>
  <si>
    <t>ﾋﾛｾ</t>
  </si>
  <si>
    <t>岩国市錦町広瀬</t>
  </si>
  <si>
    <t>下関市豊田町大字稲光字土橋</t>
  </si>
  <si>
    <t>#昭52.3.11</t>
  </si>
  <si>
    <t>東厚保</t>
  </si>
  <si>
    <t>ﾋｶﾞｼｱﾂ</t>
  </si>
  <si>
    <t>美祢市東厚保町山中</t>
  </si>
  <si>
    <t>平22.3.26</t>
  </si>
  <si>
    <t>山口市前町　山口特別地域気象観測所</t>
  </si>
  <si>
    <t>和田</t>
  </si>
  <si>
    <t>ﾜﾀﾞ</t>
  </si>
  <si>
    <t>周南市大字垰</t>
  </si>
  <si>
    <t>岩国</t>
  </si>
  <si>
    <t>ｲﾜｸﾆ</t>
  </si>
  <si>
    <t>岩国市川西</t>
  </si>
  <si>
    <t>(昭50.4.25)昭52.2.22</t>
  </si>
  <si>
    <t>防府</t>
  </si>
  <si>
    <t>ﾎｳﾌ</t>
  </si>
  <si>
    <t>防府市大字植松</t>
  </si>
  <si>
    <t>#昭52.3.2</t>
  </si>
  <si>
    <t>下松</t>
  </si>
  <si>
    <t>ｸﾀﾞﾏﾂ</t>
  </si>
  <si>
    <t>下松市西豊井</t>
  </si>
  <si>
    <t>昭52.3.1</t>
  </si>
  <si>
    <t>玖珂</t>
  </si>
  <si>
    <t>ｸｶﾞ</t>
  </si>
  <si>
    <t>岩国市玖珂町</t>
  </si>
  <si>
    <t>(昭50.4.1)昭52.2.28</t>
  </si>
  <si>
    <t>ｼﾓﾉｾｷ</t>
  </si>
  <si>
    <t>下関市竹崎町　下関地方気象台</t>
  </si>
  <si>
    <t>平8.6.27</t>
  </si>
  <si>
    <t>下関市名池町</t>
  </si>
  <si>
    <t>宇部</t>
  </si>
  <si>
    <t>ｳﾍﾞ</t>
  </si>
  <si>
    <t>宇部市沖宇部地先　山口宇部航空気象観測所</t>
  </si>
  <si>
    <t>#平13.12.12</t>
  </si>
  <si>
    <t>柳井</t>
  </si>
  <si>
    <t>ﾔﾅｲ</t>
  </si>
  <si>
    <t>柳井市南浜</t>
  </si>
  <si>
    <t>(昭50.4.25)昭52.2.25</t>
  </si>
  <si>
    <t>安下庄</t>
  </si>
  <si>
    <t>ｱｹﾞﾉｼｮｳ</t>
  </si>
  <si>
    <t>大島郡周防大島町東安下庄</t>
  </si>
  <si>
    <t>#昭52.2.24</t>
  </si>
  <si>
    <t>福岡</t>
  </si>
  <si>
    <t>小呂島</t>
  </si>
  <si>
    <t>ｵﾛﾉｼﾏ</t>
  </si>
  <si>
    <t>福岡市西区大字小呂島</t>
  </si>
  <si>
    <t>平26.9.11</t>
  </si>
  <si>
    <t>宗像</t>
  </si>
  <si>
    <t>ﾑﾅｶﾀ</t>
  </si>
  <si>
    <t>宗像市田熊</t>
  </si>
  <si>
    <t>(昭50.4.25)昭52.2.15</t>
  </si>
  <si>
    <t>ﾔﾊﾀ</t>
  </si>
  <si>
    <t>北九州市八幡西区鷹の巣</t>
  </si>
  <si>
    <t>#昭52.2.17</t>
  </si>
  <si>
    <t>空港北町</t>
  </si>
  <si>
    <t>ｸｳｺｳｷﾀﾏﾁ</t>
  </si>
  <si>
    <t>北九州市小倉南区空港北町　北九州航空気象観測所</t>
  </si>
  <si>
    <t>東谷</t>
  </si>
  <si>
    <t>ﾋｶﾞｼﾀﾆ</t>
  </si>
  <si>
    <t>北九州市小倉南区大字木下</t>
  </si>
  <si>
    <t>平24.2.15</t>
  </si>
  <si>
    <t>行橋</t>
  </si>
  <si>
    <t>ﾕｸﾊｼ</t>
  </si>
  <si>
    <t>行橋市西泉</t>
  </si>
  <si>
    <t>#昭52.2.18</t>
  </si>
  <si>
    <t>飯塚</t>
  </si>
  <si>
    <t>ｲｲﾂﾞｶ</t>
  </si>
  <si>
    <t>飯塚市川島字甘木　飯塚特別地域気象観測所</t>
  </si>
  <si>
    <t>前原</t>
  </si>
  <si>
    <t>ﾏｴﾊﾞﾙ</t>
  </si>
  <si>
    <t>糸島市前原西</t>
  </si>
  <si>
    <t>ﾌｸｵｶ</t>
  </si>
  <si>
    <t>福岡市中央区大濠　福岡管区気象台</t>
  </si>
  <si>
    <t>平22.2.18</t>
  </si>
  <si>
    <t>福岡市中央区六本松</t>
  </si>
  <si>
    <t>博多</t>
  </si>
  <si>
    <t>ﾊｶﾀ</t>
  </si>
  <si>
    <t>福岡市博多区大字上臼井字屋敷　福岡航空地方気象台</t>
  </si>
  <si>
    <t>太宰府</t>
  </si>
  <si>
    <t>ﾀﾞｻﾞｲﾌ</t>
  </si>
  <si>
    <t>太宰府市大佐野</t>
  </si>
  <si>
    <t>昭52.3.2</t>
  </si>
  <si>
    <t>添田</t>
  </si>
  <si>
    <t>ｿｴﾀﾞ</t>
  </si>
  <si>
    <t>田川郡添田町大字野田字大野ノ原</t>
  </si>
  <si>
    <t>(昭50.5.25)昭52.2.21</t>
  </si>
  <si>
    <t>早良脇山</t>
  </si>
  <si>
    <t>ｻﾜﾗﾜｷﾔﾏ</t>
  </si>
  <si>
    <t>福岡市早良区脇山</t>
  </si>
  <si>
    <t>平22.3.2</t>
  </si>
  <si>
    <t>朝倉</t>
  </si>
  <si>
    <t>ｱｻｸﾗ</t>
  </si>
  <si>
    <t>朝倉市三奈木</t>
  </si>
  <si>
    <t>英彦山</t>
  </si>
  <si>
    <t>ﾋｺｻﾝ</t>
  </si>
  <si>
    <t>田川郡添田町大字英彦山</t>
  </si>
  <si>
    <t>昭63.9.8</t>
  </si>
  <si>
    <t>久留米</t>
  </si>
  <si>
    <t>ｸﾙﾒ</t>
  </si>
  <si>
    <t>久留米市津福本町</t>
  </si>
  <si>
    <t>耳納山</t>
  </si>
  <si>
    <t>ﾐﾉｳｻﾝ</t>
  </si>
  <si>
    <t>久留米市草野町字吉木</t>
  </si>
  <si>
    <t>黒木</t>
  </si>
  <si>
    <t>ｸﾛｷﾞ</t>
  </si>
  <si>
    <t>八女市黒木町本分</t>
  </si>
  <si>
    <t>#昭52.2.25</t>
  </si>
  <si>
    <t>柳川</t>
  </si>
  <si>
    <t>柳川市本城町</t>
  </si>
  <si>
    <t>昭50.4.25</t>
  </si>
  <si>
    <t>大牟田</t>
  </si>
  <si>
    <t>ｵｵﾑﾀ</t>
  </si>
  <si>
    <t>大牟田市笹原町</t>
  </si>
  <si>
    <t>大分</t>
  </si>
  <si>
    <t>国見</t>
  </si>
  <si>
    <t>ｸﾆﾐ</t>
  </si>
  <si>
    <t>国東市国見町中</t>
  </si>
  <si>
    <t>昭52.2.15</t>
  </si>
  <si>
    <t>中津</t>
  </si>
  <si>
    <t>ﾅｶﾂ</t>
  </si>
  <si>
    <t>中津市大字定留</t>
  </si>
  <si>
    <t>平23.3.15</t>
  </si>
  <si>
    <t>豊後高田</t>
  </si>
  <si>
    <t>ﾌﾞﾝｺﾞﾀｶﾀﾞ</t>
  </si>
  <si>
    <t>豊後高田市呉崎</t>
  </si>
  <si>
    <t>#昭52.2.16</t>
  </si>
  <si>
    <t>耶馬渓</t>
  </si>
  <si>
    <t>ﾔﾊﾞｹｲ</t>
  </si>
  <si>
    <t>中津市耶馬渓町大島</t>
  </si>
  <si>
    <t>院内</t>
  </si>
  <si>
    <t>ｲﾝﾅｲ</t>
  </si>
  <si>
    <t>宇佐市院内町山城</t>
  </si>
  <si>
    <t>(昭50.4.24)昭52.2.21</t>
  </si>
  <si>
    <t>杵築</t>
  </si>
  <si>
    <t>ｷﾂｷ</t>
  </si>
  <si>
    <t>杵築市大字本庄</t>
  </si>
  <si>
    <t>昭53.1.10</t>
  </si>
  <si>
    <t>武蔵</t>
  </si>
  <si>
    <t>ﾑｻｼ</t>
  </si>
  <si>
    <t>国東市武蔵町大字糸原字大海田　大分航空気象観測所</t>
  </si>
  <si>
    <t>日田</t>
  </si>
  <si>
    <t>ﾋﾀ</t>
  </si>
  <si>
    <t>日田市三本松　日田特別地域気象観測所</t>
  </si>
  <si>
    <t>玖珠</t>
  </si>
  <si>
    <t>ｸｽ</t>
  </si>
  <si>
    <t>玖珠郡玖珠町大字帆足</t>
  </si>
  <si>
    <t>(昭50.4.24)昭52.2.22</t>
  </si>
  <si>
    <t>湯布院</t>
  </si>
  <si>
    <t>ﾕﾌｲﾝ</t>
  </si>
  <si>
    <t>由布市湯布院町川南</t>
  </si>
  <si>
    <t>ｵｵｲﾀ</t>
  </si>
  <si>
    <t>大分市長浜町　大分地方気象台</t>
  </si>
  <si>
    <t>#昭50.3.21</t>
  </si>
  <si>
    <t>佐賀関</t>
  </si>
  <si>
    <t>ｻｶﾞﾉｾｷ</t>
  </si>
  <si>
    <t>大分市大字佐賀関字太田</t>
  </si>
  <si>
    <t>椿ヶ鼻</t>
  </si>
  <si>
    <t>ﾂﾊﾞｷｶﾞﾊﾅ</t>
  </si>
  <si>
    <t>日田市前津江町大野字ウスギ</t>
  </si>
  <si>
    <t>平16.11.4</t>
  </si>
  <si>
    <t>臼杵</t>
  </si>
  <si>
    <t>ｳｽｷ</t>
  </si>
  <si>
    <t>臼杵市大字諏訪字北ヶ迫</t>
  </si>
  <si>
    <t>犬飼</t>
  </si>
  <si>
    <t>ｲﾇｶｲ</t>
  </si>
  <si>
    <t>豊後大野市犬飼町田原</t>
  </si>
  <si>
    <t>#昭52.3.3</t>
  </si>
  <si>
    <t>竹田</t>
  </si>
  <si>
    <t>ﾀｹﾀ</t>
  </si>
  <si>
    <t>竹田市大字会々</t>
  </si>
  <si>
    <t>佐伯</t>
  </si>
  <si>
    <t>ｻｲｷ</t>
  </si>
  <si>
    <t>佐伯市字剣崎</t>
  </si>
  <si>
    <t>#昭52.3.1</t>
  </si>
  <si>
    <t>宇目</t>
  </si>
  <si>
    <t>ｳﾒ</t>
  </si>
  <si>
    <t>佐伯市宇目大字重岡</t>
  </si>
  <si>
    <t>蒲江</t>
  </si>
  <si>
    <t>ｶﾏｴ</t>
  </si>
  <si>
    <t>佐伯市蒲江蒲江浦</t>
  </si>
  <si>
    <t>#昭52.2.28</t>
  </si>
  <si>
    <t>長崎</t>
  </si>
  <si>
    <t>鰐浦</t>
  </si>
  <si>
    <t>ﾜﾆｳﾗ</t>
  </si>
  <si>
    <t>対馬市上対馬町鰐浦字カキセ</t>
  </si>
  <si>
    <t>平7.8.2</t>
  </si>
  <si>
    <t>厳原</t>
  </si>
  <si>
    <t>ｲﾂﾞﾊﾗ</t>
  </si>
  <si>
    <t>対馬市厳原町東里　厳原特別地域気象観測所</t>
  </si>
  <si>
    <t>平3.9.1</t>
  </si>
  <si>
    <t>美津島</t>
  </si>
  <si>
    <t>ﾐﾂｼﾏ</t>
  </si>
  <si>
    <t>対馬市美津島町鶏知乙　対馬航空気象観測所</t>
  </si>
  <si>
    <t>芦辺</t>
  </si>
  <si>
    <t>ｱｼﾍﾞ</t>
  </si>
  <si>
    <t>壱岐市芦辺町国分東触</t>
  </si>
  <si>
    <t>昭52.3.11</t>
  </si>
  <si>
    <t>石田</t>
  </si>
  <si>
    <t>ｲｼﾀﾞ</t>
  </si>
  <si>
    <t>壱岐市石田町筒城東触　壱岐航空気象観測所</t>
  </si>
  <si>
    <t>平戸</t>
  </si>
  <si>
    <t>ﾋﾗﾄﾞ</t>
  </si>
  <si>
    <t>平戸市岩の上町　平戸特別地域気象観測所</t>
  </si>
  <si>
    <t>松浦</t>
  </si>
  <si>
    <t>ﾏﾂｳﾗ</t>
  </si>
  <si>
    <t>松浦市志佐町里免字辻ノ尾台</t>
  </si>
  <si>
    <t>佐世保</t>
  </si>
  <si>
    <t>ｻｾﾎﾞ</t>
  </si>
  <si>
    <t>佐世保市干尽町　佐世保特別地域気象観測所</t>
  </si>
  <si>
    <t>平14.3.27</t>
  </si>
  <si>
    <t>西海</t>
  </si>
  <si>
    <t>ｻｲｶｲ</t>
  </si>
  <si>
    <t>西海市西海町中浦南郷</t>
  </si>
  <si>
    <t>令3.3.5</t>
  </si>
  <si>
    <t>有川</t>
  </si>
  <si>
    <t>ｱﾘｶﾜ</t>
  </si>
  <si>
    <t>南松浦郡新上五島町有川郷字上原</t>
  </si>
  <si>
    <t>平11.12.22</t>
  </si>
  <si>
    <t>長浦岳</t>
  </si>
  <si>
    <t>ﾅｶﾞｳﾗﾀﾞｹ</t>
  </si>
  <si>
    <t>長崎市神浦北大中尾町上アマサキ</t>
  </si>
  <si>
    <t>大村</t>
  </si>
  <si>
    <t>ｵｵﾑﾗ</t>
  </si>
  <si>
    <t>大村市箕島町　長崎航空気象観測所</t>
  </si>
  <si>
    <t>(昭51.4.22)平8.3.25</t>
  </si>
  <si>
    <t>諫早</t>
  </si>
  <si>
    <t>ｲｻﾊﾔ</t>
  </si>
  <si>
    <t>諫早市馬渡町</t>
  </si>
  <si>
    <t>ﾅｶﾞｻｷ</t>
  </si>
  <si>
    <t>長崎市南山手町　長崎地方気象台</t>
  </si>
  <si>
    <t>雲仙岳</t>
  </si>
  <si>
    <t>ｳﾝｾﾞﾝﾀﾞｹ</t>
  </si>
  <si>
    <t>雲仙市小浜町雲仙　雲仙岳特別地域気象観測所</t>
  </si>
  <si>
    <t>平14.11.26</t>
  </si>
  <si>
    <t>雲仙市小浜町雲仙絹笠山</t>
  </si>
  <si>
    <t>島原</t>
  </si>
  <si>
    <t>ｼﾏﾊﾞﾗ</t>
  </si>
  <si>
    <t>島原市新湊</t>
  </si>
  <si>
    <t>平.18.3.15</t>
  </si>
  <si>
    <t>福江</t>
  </si>
  <si>
    <t>ﾌｸｴ</t>
  </si>
  <si>
    <t>五島市木場町　福江特別地域気象観測所</t>
  </si>
  <si>
    <t>#昭50.3.18</t>
  </si>
  <si>
    <t>上大津</t>
  </si>
  <si>
    <t>ｶﾐｵｵﾂﾞ</t>
  </si>
  <si>
    <t>五島市上大津町　福江航空気象観測所</t>
  </si>
  <si>
    <t>口之津</t>
  </si>
  <si>
    <t>ｸﾁﾉﾂ</t>
  </si>
  <si>
    <t>南島原市口之津町丁</t>
  </si>
  <si>
    <t>(昭50.4.23)昭51.4.1</t>
  </si>
  <si>
    <t>脇岬</t>
  </si>
  <si>
    <t>ﾜｷﾐｻｷ</t>
  </si>
  <si>
    <t>長崎市脇岬町</t>
  </si>
  <si>
    <t>唐津</t>
  </si>
  <si>
    <t>ｶﾗﾂ</t>
  </si>
  <si>
    <t>唐津市二夕子</t>
  </si>
  <si>
    <t>平22.2.25</t>
  </si>
  <si>
    <t>北山</t>
  </si>
  <si>
    <t>ﾎｸｻﾞﾝ</t>
  </si>
  <si>
    <t>佐賀市富士町大字関屋字中島</t>
  </si>
  <si>
    <t>鳥栖</t>
  </si>
  <si>
    <t>ﾄｽ</t>
  </si>
  <si>
    <t>鳥栖市田代外町</t>
  </si>
  <si>
    <t>平22.3.4</t>
  </si>
  <si>
    <t>伊万里</t>
  </si>
  <si>
    <t>ｲﾏﾘ</t>
  </si>
  <si>
    <t>伊万里市立花町</t>
  </si>
  <si>
    <t>(昭50.9.1)昭52.3.3</t>
  </si>
  <si>
    <t>佐賀市駅前中央　佐賀地方気象台</t>
  </si>
  <si>
    <t>平7.10.19</t>
  </si>
  <si>
    <t>嬉野</t>
  </si>
  <si>
    <t>ｳﾚｼﾉ</t>
  </si>
  <si>
    <t>嬉野市嬉野町大字下野丙</t>
  </si>
  <si>
    <t>杵島郡白石町大字福田</t>
  </si>
  <si>
    <t>川副</t>
  </si>
  <si>
    <t>ｶﾜｿｴ</t>
  </si>
  <si>
    <t>佐賀市川副町大字犬井道字国造搦　佐賀航空気象観測所</t>
  </si>
  <si>
    <t>熊本</t>
  </si>
  <si>
    <t>鹿北</t>
  </si>
  <si>
    <t>山鹿市鹿北町岩野</t>
  </si>
  <si>
    <t>#昭52.2.9</t>
  </si>
  <si>
    <t>南小国</t>
  </si>
  <si>
    <t>ﾐﾅﾐｵｸﾞﾆ</t>
  </si>
  <si>
    <t>阿蘇郡南小国町赤馬場</t>
  </si>
  <si>
    <t>#昭52.2.14</t>
  </si>
  <si>
    <t>岱明</t>
  </si>
  <si>
    <t>ﾀｲﾒｲ</t>
  </si>
  <si>
    <t>玉名市岱明町中土</t>
  </si>
  <si>
    <t>#昭52.2.10</t>
  </si>
  <si>
    <t>菊池</t>
  </si>
  <si>
    <t>ｷｸﾁ</t>
  </si>
  <si>
    <t>菊池市木柑子字上辻</t>
  </si>
  <si>
    <t>阿蘇乙姫</t>
  </si>
  <si>
    <t>ｱｿｵﾄﾋﾒ</t>
  </si>
  <si>
    <t>阿蘇市乙姫</t>
  </si>
  <si>
    <t>ｸﾏﾓﾄ</t>
  </si>
  <si>
    <t>熊本市中央区京町　熊本地方気象台</t>
  </si>
  <si>
    <t>熊本市北区清水町打越</t>
  </si>
  <si>
    <t>益城</t>
  </si>
  <si>
    <t>ﾏｼｷ</t>
  </si>
  <si>
    <t>上益城郡益城町大字小谷字上大道　熊本航空気象観測所</t>
  </si>
  <si>
    <t>南阿蘇</t>
  </si>
  <si>
    <t>ﾐﾅﾐｱｿ</t>
  </si>
  <si>
    <t>阿蘇郡南阿蘇村河陰</t>
  </si>
  <si>
    <t>平27.1.16</t>
  </si>
  <si>
    <t>高森</t>
  </si>
  <si>
    <t>ﾀｶﾓﾘ</t>
  </si>
  <si>
    <t>阿蘇郡高森町大字高森</t>
  </si>
  <si>
    <t>#昭52.2.15</t>
  </si>
  <si>
    <t>宇土</t>
  </si>
  <si>
    <t>ｳﾄ</t>
  </si>
  <si>
    <t>宇土市馬之瀬町</t>
  </si>
  <si>
    <t>山都</t>
  </si>
  <si>
    <t>ﾔﾏﾄ</t>
  </si>
  <si>
    <t>上益城郡山都町原突角</t>
  </si>
  <si>
    <t>三角</t>
  </si>
  <si>
    <t>宇城市三角町波多</t>
  </si>
  <si>
    <t>(昭50.4.23)昭52.2.23</t>
  </si>
  <si>
    <t>甲佐</t>
  </si>
  <si>
    <t>ｺｳｻ</t>
  </si>
  <si>
    <t>上益城郡甲佐町大字豊内</t>
  </si>
  <si>
    <t>松島</t>
  </si>
  <si>
    <t>ﾏﾂｼﾏ</t>
  </si>
  <si>
    <t>上天草市松島町阿村</t>
  </si>
  <si>
    <t>本渡</t>
  </si>
  <si>
    <t>ﾎﾝﾄﾞ</t>
  </si>
  <si>
    <t>天草市本渡町本戸馬場</t>
  </si>
  <si>
    <t>八代</t>
  </si>
  <si>
    <t>ﾔﾂｼﾛ</t>
  </si>
  <si>
    <t>八代市平山新町</t>
  </si>
  <si>
    <t>#昭52.2.22</t>
  </si>
  <si>
    <t>田浦</t>
  </si>
  <si>
    <t>ﾀﾉｳﾗ</t>
  </si>
  <si>
    <t>葦北郡芦北町大字田浦町字八幡の元</t>
  </si>
  <si>
    <t>山江</t>
  </si>
  <si>
    <t>ﾔﾏｴ</t>
  </si>
  <si>
    <t>球磨郡山江村大字万江字屋形</t>
  </si>
  <si>
    <t>平2.12.7</t>
  </si>
  <si>
    <t>五木</t>
  </si>
  <si>
    <t>ｲﾂｷ</t>
  </si>
  <si>
    <t>球磨郡五木村甲字下手</t>
  </si>
  <si>
    <t>平24.3.7</t>
  </si>
  <si>
    <t>水俣</t>
  </si>
  <si>
    <t>ﾐﾅﾏﾀ</t>
  </si>
  <si>
    <t>水俣市南福寺</t>
  </si>
  <si>
    <t>(昭50.4.23)昭52.2.21</t>
  </si>
  <si>
    <t>一勝地</t>
  </si>
  <si>
    <t>ｲｯｼｮｳﾁ</t>
  </si>
  <si>
    <t>球磨郡球磨村大字一勝地丙字永崎</t>
  </si>
  <si>
    <t>平17.12.7</t>
  </si>
  <si>
    <t>人吉</t>
  </si>
  <si>
    <t>ﾋﾄﾖｼ</t>
  </si>
  <si>
    <t>人吉市城本町　人吉特別地域気象観測所</t>
  </si>
  <si>
    <t>上</t>
  </si>
  <si>
    <t>ｳｴ</t>
  </si>
  <si>
    <t>球磨郡あさぎり町上北</t>
  </si>
  <si>
    <t>(昭50.4.23)昭52.3.22</t>
  </si>
  <si>
    <t>多良木</t>
  </si>
  <si>
    <t>ﾀﾗｷﾞ</t>
  </si>
  <si>
    <t>球磨郡多良木町大字黒肥地字祓川</t>
  </si>
  <si>
    <t>湯前横谷</t>
  </si>
  <si>
    <t>ﾕﾉﾏｴﾖｺﾀﾆ</t>
  </si>
  <si>
    <t>球磨郡湯前町猪鹿倉山</t>
  </si>
  <si>
    <t>昭51.4.26</t>
  </si>
  <si>
    <t>牛深</t>
  </si>
  <si>
    <t>ｳｼﾌﾞｶ</t>
  </si>
  <si>
    <t>天草市牛深町　牛深特別地域気象観測所</t>
  </si>
  <si>
    <t>宮崎</t>
  </si>
  <si>
    <t>高千穂</t>
  </si>
  <si>
    <t>ﾀｶﾁﾎ</t>
  </si>
  <si>
    <t>西臼杵郡高千穂町大字押方字宮野原</t>
  </si>
  <si>
    <t>#昭52.2.7</t>
  </si>
  <si>
    <t>古江</t>
  </si>
  <si>
    <t>ﾌﾙｴ</t>
  </si>
  <si>
    <t>延岡市北浦町古江</t>
  </si>
  <si>
    <t>昭52.2.8</t>
  </si>
  <si>
    <t>鞍岡</t>
  </si>
  <si>
    <t>ｸﾗｵｶ</t>
  </si>
  <si>
    <t>西臼杵郡五ヶ瀬町大字鞍岡</t>
  </si>
  <si>
    <t>日之影</t>
  </si>
  <si>
    <t>ﾋﾉｶｹﾞ</t>
  </si>
  <si>
    <t>西臼杵郡日之影町大字七折字滝上下</t>
  </si>
  <si>
    <t>諸塚</t>
  </si>
  <si>
    <t>ﾓﾛﾂｶ</t>
  </si>
  <si>
    <t>東臼杵郡諸塚村大字家代</t>
  </si>
  <si>
    <t>北方</t>
  </si>
  <si>
    <t>延岡市北方町川水流卯</t>
  </si>
  <si>
    <t>昭62.2.26</t>
  </si>
  <si>
    <t>延岡</t>
  </si>
  <si>
    <t>ﾉﾍﾞｵｶ</t>
  </si>
  <si>
    <t>延岡市天神小路　延岡特別地域気象観測所</t>
  </si>
  <si>
    <t>延岡市野田町</t>
  </si>
  <si>
    <t>椎葉</t>
  </si>
  <si>
    <t>ｼｲﾊﾞ</t>
  </si>
  <si>
    <t>東臼杵郡椎葉村大字下福良</t>
  </si>
  <si>
    <t>平23.12.20</t>
  </si>
  <si>
    <t>日向</t>
  </si>
  <si>
    <t>ﾋｭｳｶﾞ</t>
  </si>
  <si>
    <t>日向市大字塩見</t>
  </si>
  <si>
    <t>神門</t>
  </si>
  <si>
    <t>ﾐｶﾄﾞ</t>
  </si>
  <si>
    <t>東臼杵郡美郷町南郷区神門</t>
  </si>
  <si>
    <t>西米良</t>
  </si>
  <si>
    <t>ﾆｼﾒﾗ</t>
  </si>
  <si>
    <t>児湯郡西米良村大字竹原</t>
  </si>
  <si>
    <t>都農</t>
  </si>
  <si>
    <t>ﾂﾉ</t>
  </si>
  <si>
    <t>児湯郡都農町大字川北</t>
  </si>
  <si>
    <t>平22.2.17</t>
  </si>
  <si>
    <t>高鍋</t>
  </si>
  <si>
    <t>ﾀｶﾅﾍﾞ</t>
  </si>
  <si>
    <t>児湯郡高鍋町上江</t>
  </si>
  <si>
    <t>平29.3.10</t>
  </si>
  <si>
    <t>加久藤</t>
  </si>
  <si>
    <t>ｶｸﾄｳ</t>
  </si>
  <si>
    <t>えびの市大字永山</t>
  </si>
  <si>
    <t>#昭52.2.1</t>
  </si>
  <si>
    <t>西都</t>
  </si>
  <si>
    <t>ｻｲﾄ</t>
  </si>
  <si>
    <t>西都市大字黒生野</t>
  </si>
  <si>
    <t>えびの</t>
  </si>
  <si>
    <t>ｴﾋﾞﾉ</t>
  </si>
  <si>
    <t>えびの市大字末永</t>
  </si>
  <si>
    <t>小林</t>
  </si>
  <si>
    <t>ｺﾊﾞﾔｼ</t>
  </si>
  <si>
    <t>小林市南西方</t>
  </si>
  <si>
    <t>平12.9.26</t>
  </si>
  <si>
    <t>野尻</t>
  </si>
  <si>
    <t>ﾉｼﾞﾘ</t>
  </si>
  <si>
    <t>小林市野尻町大字紙屋</t>
  </si>
  <si>
    <t>国富</t>
  </si>
  <si>
    <t>ｸﾆﾄﾐ</t>
  </si>
  <si>
    <t>東諸県郡国富町大字須志田</t>
  </si>
  <si>
    <t>ﾐﾔｻﾞｷ</t>
  </si>
  <si>
    <t>宮崎市霧島　宮崎地方気象台</t>
  </si>
  <si>
    <t>#昭50.3.31</t>
  </si>
  <si>
    <t>宮崎市田野町甲</t>
  </si>
  <si>
    <t>平29.2.17</t>
  </si>
  <si>
    <t>赤江</t>
  </si>
  <si>
    <t>ｱｶｴ</t>
  </si>
  <si>
    <t>宮崎市大字赤江　宮崎航空気象観測所</t>
  </si>
  <si>
    <t>都城</t>
  </si>
  <si>
    <t>ﾐﾔｺﾉｼﾞｮｳ</t>
  </si>
  <si>
    <t>都城市菖蒲原町　都城特別地域気象観測所</t>
  </si>
  <si>
    <t>深瀬</t>
  </si>
  <si>
    <t>ﾌｶｾ</t>
  </si>
  <si>
    <t>日南市大字酒谷甲</t>
  </si>
  <si>
    <t>油津</t>
  </si>
  <si>
    <t>ｱﾌﾞﾗﾂ</t>
  </si>
  <si>
    <t>日南市油津　油津特別地域気象観測所</t>
  </si>
  <si>
    <t>平21.3.10</t>
  </si>
  <si>
    <t>日南市平山字仮屋下</t>
  </si>
  <si>
    <t>串間</t>
  </si>
  <si>
    <t>ｸｼﾏ</t>
  </si>
  <si>
    <t>串間市大字西方字平山</t>
  </si>
  <si>
    <t>#昭52.2.3</t>
  </si>
  <si>
    <t>鹿児島</t>
  </si>
  <si>
    <t>阿久根</t>
  </si>
  <si>
    <t>ｱｸﾈ</t>
  </si>
  <si>
    <t>阿久根市赤瀬川　阿久根特別地域気象観測所</t>
  </si>
  <si>
    <t>出水</t>
  </si>
  <si>
    <t>ｲｽﾞﾐ</t>
  </si>
  <si>
    <t>出水市緑町</t>
  </si>
  <si>
    <t>大口</t>
  </si>
  <si>
    <t>ｵｵｸﾁ</t>
  </si>
  <si>
    <t>伊佐市大口原田</t>
  </si>
  <si>
    <t>紫尾山</t>
  </si>
  <si>
    <t>ｼﾋﾞｻﾝ</t>
  </si>
  <si>
    <t>薩摩郡さつま町平川大洞国有林</t>
  </si>
  <si>
    <t>さつま柏原</t>
  </si>
  <si>
    <t>ｻﾂﾏｶｼﾜﾊﾞﾙ</t>
  </si>
  <si>
    <t>薩摩郡さつま町柏原</t>
  </si>
  <si>
    <t>中甑</t>
  </si>
  <si>
    <t>ﾅｶｺｼｷ</t>
  </si>
  <si>
    <t>薩摩川内市上甑町中甑</t>
  </si>
  <si>
    <t>#昭52.2.19</t>
  </si>
  <si>
    <t>薩摩川内市中郷</t>
  </si>
  <si>
    <t>溝辺</t>
  </si>
  <si>
    <t>ﾐｿﾞﾍﾞ</t>
  </si>
  <si>
    <t>霧島市溝辺町麓　鹿児島航空気象観測所</t>
  </si>
  <si>
    <t>#平7.3.22</t>
  </si>
  <si>
    <t>八重山</t>
  </si>
  <si>
    <t>ﾔｴﾔﾏ</t>
  </si>
  <si>
    <t>薩摩川内市入来町浦之名字大谷</t>
  </si>
  <si>
    <t>東市来</t>
  </si>
  <si>
    <t>ﾋｶﾞｼｲﾁｷ</t>
  </si>
  <si>
    <t>日置市東市来町湯田</t>
  </si>
  <si>
    <t>牧之原</t>
  </si>
  <si>
    <t>ﾏｷﾉﾊﾗ</t>
  </si>
  <si>
    <t>霧島市福山町福山</t>
  </si>
  <si>
    <t>(昭50.4.24)昭52.2.9</t>
  </si>
  <si>
    <t>ｶｺﾞｼﾏ</t>
  </si>
  <si>
    <t>鹿児島市東郡元町　鹿児島地方気象台</t>
  </si>
  <si>
    <t>平6.2.25</t>
  </si>
  <si>
    <t>輝北</t>
  </si>
  <si>
    <t>ｷﾎｸ</t>
  </si>
  <si>
    <t>鹿屋市輝北町市成</t>
  </si>
  <si>
    <t>昭52.3.10</t>
  </si>
  <si>
    <t>大隅</t>
  </si>
  <si>
    <t>ｵｵｽﾐ</t>
  </si>
  <si>
    <t>曽於市大隅町境木町</t>
  </si>
  <si>
    <t>昭52.3.17</t>
  </si>
  <si>
    <t>加世田</t>
  </si>
  <si>
    <t>ｶｾﾀﾞ</t>
  </si>
  <si>
    <t>南さつま市加世田東本町</t>
  </si>
  <si>
    <t>#昭52.2.21</t>
  </si>
  <si>
    <t>吉ケ別府</t>
  </si>
  <si>
    <t>ﾖｼｶﾞﾍﾞｯﾌﾟ</t>
  </si>
  <si>
    <t>鹿屋市下高隈町</t>
  </si>
  <si>
    <t>昭52.6.6</t>
  </si>
  <si>
    <t>志布志</t>
  </si>
  <si>
    <t>ｼﾌﾞｼ</t>
  </si>
  <si>
    <t>志布志市志布志町志布志字杉の下</t>
  </si>
  <si>
    <t>(昭50.4.24)昭52.2.16</t>
  </si>
  <si>
    <t>喜入</t>
  </si>
  <si>
    <t>ｷｲﾚ</t>
  </si>
  <si>
    <t>鹿児島市喜入中名町</t>
  </si>
  <si>
    <t>鹿屋</t>
  </si>
  <si>
    <t>ｶﾉﾔ</t>
  </si>
  <si>
    <t>鹿屋市寿</t>
  </si>
  <si>
    <t>(昭50.4.24)昭52.2.25</t>
  </si>
  <si>
    <t>肝付前田</t>
  </si>
  <si>
    <t>ｷﾓﾂｷﾏｴﾀﾞ</t>
  </si>
  <si>
    <t>肝属郡肝付町前田</t>
  </si>
  <si>
    <t>昭52.8.10</t>
  </si>
  <si>
    <t>枕崎</t>
  </si>
  <si>
    <t>ﾏｸﾗｻﾞｷ</t>
  </si>
  <si>
    <t>枕崎市高見町　枕崎特別地域気象観測所</t>
  </si>
  <si>
    <t>指宿</t>
  </si>
  <si>
    <t>ｲﾌﾞｽｷ</t>
  </si>
  <si>
    <t>指宿市十町</t>
  </si>
  <si>
    <t>内之浦</t>
  </si>
  <si>
    <t>ｳﾁﾉｳﾗ</t>
  </si>
  <si>
    <t>肝属郡肝付町北方</t>
  </si>
  <si>
    <t>肝属郡錦江町田代麓</t>
  </si>
  <si>
    <t>昭52.2.14</t>
  </si>
  <si>
    <t>佐多</t>
  </si>
  <si>
    <t>ｻﾀ</t>
  </si>
  <si>
    <t>肝属郡南大隅町佐多伊座敷</t>
  </si>
  <si>
    <t>種子島</t>
  </si>
  <si>
    <t>ﾀﾈｶﾞｼﾏ</t>
  </si>
  <si>
    <t>西之表市西之表　種子島特別地域気象観測所</t>
  </si>
  <si>
    <t>中種子</t>
  </si>
  <si>
    <t>ﾅｶﾀﾈ</t>
  </si>
  <si>
    <t>熊毛郡中種子町砂中　種子島航空気象観測所</t>
  </si>
  <si>
    <t>上中</t>
  </si>
  <si>
    <t>ｶﾐﾅｶ</t>
  </si>
  <si>
    <t>熊毛郡南種子町中之下</t>
  </si>
  <si>
    <t>屋久島</t>
  </si>
  <si>
    <t>ﾔｸｼﾏ</t>
  </si>
  <si>
    <t>熊毛郡屋久島町小瀬田　屋久島特別地域気象観測所</t>
  </si>
  <si>
    <t>尾之間</t>
  </si>
  <si>
    <t>ｵﾉｱｲﾀﾞ</t>
  </si>
  <si>
    <t>熊毛郡屋久島町尾之間字井出ノ尻</t>
  </si>
  <si>
    <t>中之島</t>
  </si>
  <si>
    <t>ﾅｶﾉｼﾏ</t>
  </si>
  <si>
    <t>鹿児島郡十島村中之島</t>
  </si>
  <si>
    <t>平14.12.18</t>
  </si>
  <si>
    <t>平島</t>
  </si>
  <si>
    <t>ﾀｲﾗｼﾞﾏ</t>
  </si>
  <si>
    <t>鹿児島郡十島村平島</t>
  </si>
  <si>
    <t>平26.9.17</t>
  </si>
  <si>
    <t>諏訪之瀬島</t>
  </si>
  <si>
    <t>ｽﾜﾉｾｼﾞﾏ</t>
  </si>
  <si>
    <t>鹿児島郡十島村諏訪之瀬島</t>
  </si>
  <si>
    <t>小宝島</t>
  </si>
  <si>
    <t>ｺﾀﾞｶﾗｼﾞﾏ</t>
  </si>
  <si>
    <t>鹿児島郡十島村小宝島</t>
  </si>
  <si>
    <t>宝島</t>
  </si>
  <si>
    <t>ﾀｶﾗｼﾞﾏ</t>
  </si>
  <si>
    <t>鹿児島郡十島村宝島</t>
  </si>
  <si>
    <t>平26.7.30</t>
  </si>
  <si>
    <t>笠利</t>
  </si>
  <si>
    <t>ｶｻﾘ</t>
  </si>
  <si>
    <t>奄美市笠利町大字和野字長浜金久　奄美航空気象観測所</t>
  </si>
  <si>
    <t>名瀬</t>
  </si>
  <si>
    <t>ﾅｾﾞ</t>
  </si>
  <si>
    <t>奄美市名瀬港町　名瀬測候所</t>
  </si>
  <si>
    <t>喜界島</t>
  </si>
  <si>
    <t>ｷｶｲｼﾞﾏ</t>
  </si>
  <si>
    <t>大島郡喜界町大字中里西牧　喜界航空気象観測所</t>
  </si>
  <si>
    <t>(昭53.11.9)平12.3.16</t>
  </si>
  <si>
    <t>古仁屋</t>
  </si>
  <si>
    <t>ｺﾆﾔ</t>
  </si>
  <si>
    <t>大島郡瀬戸内町古仁屋船津</t>
  </si>
  <si>
    <t>(昭50.5.9)昭52.2.21</t>
  </si>
  <si>
    <t>天城</t>
  </si>
  <si>
    <t>ｱﾏｷﾞ</t>
  </si>
  <si>
    <t>大島郡天城町大字浅間字湾屋　徳之島航空気象観測所</t>
  </si>
  <si>
    <t>平15.3.1</t>
  </si>
  <si>
    <t>伊仙</t>
  </si>
  <si>
    <t>ｲｾﾝ</t>
  </si>
  <si>
    <t>大島郡伊仙町面縄</t>
  </si>
  <si>
    <t>昭52.2.24</t>
  </si>
  <si>
    <t>沖永良部</t>
  </si>
  <si>
    <t>ｵｷﾉｴﾗﾌﾞ</t>
  </si>
  <si>
    <t>大島郡和泊町国頭字手付　沖永良部特別地域気象観測所</t>
  </si>
  <si>
    <t>#昭50.4.10</t>
  </si>
  <si>
    <t>与論島</t>
  </si>
  <si>
    <t>ﾖﾛﾝｼﾞﾏ</t>
  </si>
  <si>
    <t>大島郡与論町立長　与論航空気象観測所</t>
  </si>
  <si>
    <t>(昭53.10.3)平12.3.16</t>
  </si>
  <si>
    <t>沖縄</t>
  </si>
  <si>
    <t>伊是名</t>
  </si>
  <si>
    <t>ｲｾﾞﾅ</t>
  </si>
  <si>
    <t>島尻郡伊是名村字内花</t>
  </si>
  <si>
    <t>昭52.3.16</t>
  </si>
  <si>
    <t>奥</t>
  </si>
  <si>
    <t>ｵｸ</t>
  </si>
  <si>
    <t>国頭郡国頭村奥</t>
  </si>
  <si>
    <t>国頭</t>
  </si>
  <si>
    <t>ｸﾆｶﾞﾐ</t>
  </si>
  <si>
    <t>国頭郡国頭村比地</t>
  </si>
  <si>
    <t>平17.12.20</t>
  </si>
  <si>
    <t>本部</t>
  </si>
  <si>
    <t>ﾓﾄﾌﾞ</t>
  </si>
  <si>
    <t>国頭郡本部町謝花</t>
  </si>
  <si>
    <t>東</t>
  </si>
  <si>
    <t>ﾋｶﾞｼ</t>
  </si>
  <si>
    <t>国頭郡東村字平良</t>
  </si>
  <si>
    <t>粟国</t>
  </si>
  <si>
    <t>ｱｸﾞﾆ</t>
  </si>
  <si>
    <t>島尻郡粟国村字浜</t>
  </si>
  <si>
    <t>名護</t>
  </si>
  <si>
    <t>ﾅｺﾞ</t>
  </si>
  <si>
    <t>名護市宮里　名護特別地域気象観測所</t>
  </si>
  <si>
    <t>昭62.7.1</t>
  </si>
  <si>
    <t>読谷</t>
  </si>
  <si>
    <t>ﾖﾐﾀﾝ</t>
  </si>
  <si>
    <t>中頭郡読谷村字波平</t>
  </si>
  <si>
    <t>北原</t>
  </si>
  <si>
    <t>ｷﾀﾊﾗ</t>
  </si>
  <si>
    <t>島尻郡久米島町字北原　久米島航空気象観測所</t>
  </si>
  <si>
    <t>久米島</t>
  </si>
  <si>
    <t>ｸﾒｼﾞﾏ</t>
  </si>
  <si>
    <t>島尻郡久米島町字謝名堂　久米島特別地域気象観測所</t>
  </si>
  <si>
    <t>渡名喜</t>
  </si>
  <si>
    <t>ﾄﾅｷ</t>
  </si>
  <si>
    <t>島尻郡渡名喜村</t>
  </si>
  <si>
    <t>平26.8.26</t>
  </si>
  <si>
    <t>胡屋</t>
  </si>
  <si>
    <t>ｺﾞﾔ</t>
  </si>
  <si>
    <t>沖縄市胡屋</t>
  </si>
  <si>
    <t>宮城島</t>
  </si>
  <si>
    <t>ﾐﾔｷﾞｼﾞﾏ</t>
  </si>
  <si>
    <t>うるま市与那城上原阪上</t>
  </si>
  <si>
    <t>渡嘉敷</t>
  </si>
  <si>
    <t>ﾄｶｼｷ</t>
  </si>
  <si>
    <t>島尻郡渡嘉敷村渡嘉敷</t>
  </si>
  <si>
    <t>那覇</t>
  </si>
  <si>
    <t>ﾅﾊ</t>
  </si>
  <si>
    <t>那覇市樋川　沖縄気象台</t>
  </si>
  <si>
    <t>昭62.6.10</t>
  </si>
  <si>
    <t>安次嶺</t>
  </si>
  <si>
    <t>ｱｼﾐﾈ</t>
  </si>
  <si>
    <t>那覇市字安次嶺　那覇航空測候所</t>
  </si>
  <si>
    <t>糸数</t>
  </si>
  <si>
    <t>ｲﾄｶｽﾞ</t>
  </si>
  <si>
    <t>南城市玉城字糸数西赤津川原</t>
  </si>
  <si>
    <t>北大東</t>
  </si>
  <si>
    <t>ｷﾀﾀﾞｲﾄｳ</t>
  </si>
  <si>
    <t>島尻郡北大東村字南　北大東航空気象観測所</t>
  </si>
  <si>
    <t>南大東</t>
  </si>
  <si>
    <t>ﾐﾅﾐﾀﾞｲﾄｳ</t>
  </si>
  <si>
    <t>島尻郡南大東村在所　南大東島地方気象台</t>
  </si>
  <si>
    <t>昭54.3.14</t>
  </si>
  <si>
    <t>旧東</t>
  </si>
  <si>
    <t>ｷｭｳﾄｳ</t>
  </si>
  <si>
    <t>島尻郡南大東村字旧東　南大東航空気象観測所</t>
  </si>
  <si>
    <t>下地島</t>
  </si>
  <si>
    <t>ｼﾓｼﾞｼﾏ</t>
  </si>
  <si>
    <t>宮古島市伊良部字佐和田　下地島航空気象観測所</t>
  </si>
  <si>
    <t>宮古島</t>
  </si>
  <si>
    <t>ﾐﾔｺｼﾞﾏ</t>
  </si>
  <si>
    <t>宮古島市平良字下里　宮古島地方気象台</t>
  </si>
  <si>
    <t>鏡原</t>
  </si>
  <si>
    <t>ｶｶﾞﾐﾊﾗ</t>
  </si>
  <si>
    <t>宮古島市平良字下里　宮古航空気象観測所</t>
  </si>
  <si>
    <t>城辺</t>
  </si>
  <si>
    <t>ｸﾞｽｸﾍﾞ</t>
  </si>
  <si>
    <t>宮古島市城辺字新城</t>
  </si>
  <si>
    <t>昭53.1.30</t>
  </si>
  <si>
    <t>仲筋</t>
  </si>
  <si>
    <t>ﾅｶｽｼﾞ</t>
  </si>
  <si>
    <t>宮古郡多良間村仲筋　多良間航空気象観測所</t>
  </si>
  <si>
    <t>伊原間</t>
  </si>
  <si>
    <t>ｲﾊﾞﾙﾏ</t>
  </si>
  <si>
    <t>石垣市伊原間</t>
  </si>
  <si>
    <t>所野</t>
  </si>
  <si>
    <t>ﾄｺﾛﾉ</t>
  </si>
  <si>
    <t>八重山郡与那国町字与那国　与那国航空気象観測所</t>
  </si>
  <si>
    <t>与那国島</t>
  </si>
  <si>
    <t>ﾖﾅｸﾞﾆｼﾞﾏ</t>
  </si>
  <si>
    <t>八重山郡与那国町与那国　与那国島特別地域気象観測所</t>
  </si>
  <si>
    <t>昭53.4.25</t>
  </si>
  <si>
    <t>川平</t>
  </si>
  <si>
    <t>ｶﾋﾞﾗ</t>
  </si>
  <si>
    <t>石垣市川平</t>
  </si>
  <si>
    <t>昭53.3.13</t>
  </si>
  <si>
    <t>西表島</t>
  </si>
  <si>
    <t>ｲﾘｵﾓﾃｼﾞﾏ</t>
  </si>
  <si>
    <t>八重山郡竹富町字上原宇那利崎　西表島特別地域気象観測所</t>
  </si>
  <si>
    <t>平15.3.12</t>
  </si>
  <si>
    <t>石垣島</t>
  </si>
  <si>
    <t>ｲｼｶﾞｷｼﾞﾏ</t>
  </si>
  <si>
    <t>石垣市登野城　石垣島地方気象台</t>
  </si>
  <si>
    <t>昭52.3.8</t>
  </si>
  <si>
    <t>盛山</t>
  </si>
  <si>
    <t>ﾓﾘﾔﾏ</t>
  </si>
  <si>
    <t>石垣市字盛山東牛種子　石垣航空気象観測所</t>
  </si>
  <si>
    <t>平25.3.7</t>
  </si>
  <si>
    <t>大原</t>
  </si>
  <si>
    <t>ｵｵﾊﾗ</t>
  </si>
  <si>
    <t>八重山郡竹富町南風見</t>
  </si>
  <si>
    <t>昭53.3.14</t>
  </si>
  <si>
    <t>波照間</t>
  </si>
  <si>
    <t>ﾊﾃﾙﾏ</t>
  </si>
  <si>
    <t>八重山郡竹富町波照間</t>
  </si>
  <si>
    <t>昭54.3.2</t>
  </si>
  <si>
    <t>↓「度＋（分/60）」で計算、小数第7位を四捨五入</t>
    <rPh sb="2" eb="3">
      <t>ド</t>
    </rPh>
    <rPh sb="5" eb="6">
      <t>フン</t>
    </rPh>
    <rPh sb="12" eb="14">
      <t>ケイサン</t>
    </rPh>
    <rPh sb="15" eb="17">
      <t>ショウスウ</t>
    </rPh>
    <rPh sb="17" eb="18">
      <t>ダイ</t>
    </rPh>
    <rPh sb="19" eb="20">
      <t>イ</t>
    </rPh>
    <rPh sb="21" eb="25">
      <t>シシャゴニュウ</t>
    </rPh>
    <phoneticPr fontId="18"/>
  </si>
  <si>
    <t>緯度（10進法）</t>
    <rPh sb="0" eb="2">
      <t>イド</t>
    </rPh>
    <rPh sb="5" eb="7">
      <t>シンホウ</t>
    </rPh>
    <phoneticPr fontId="18"/>
  </si>
  <si>
    <t>経度（10進法）</t>
    <rPh sb="0" eb="2">
      <t>ケイド</t>
    </rPh>
    <rPh sb="5" eb="7">
      <t>シンホウ</t>
    </rPh>
    <phoneticPr fontId="18"/>
  </si>
  <si>
    <t>対象拠点との距離（km)</t>
    <rPh sb="0" eb="2">
      <t>タイショウ</t>
    </rPh>
    <rPh sb="2" eb="4">
      <t>キョテン</t>
    </rPh>
    <rPh sb="6" eb="8">
      <t>キョリ</t>
    </rPh>
    <phoneticPr fontId="18"/>
  </si>
  <si>
    <t>風</t>
    <rPh sb="0" eb="1">
      <t>カゼ</t>
    </rPh>
    <phoneticPr fontId="18"/>
  </si>
  <si>
    <t>雷</t>
    <rPh sb="0" eb="1">
      <t>カミナリ</t>
    </rPh>
    <phoneticPr fontId="18"/>
  </si>
  <si>
    <t>雪</t>
    <rPh sb="0" eb="1">
      <t>ユキ</t>
    </rPh>
    <phoneticPr fontId="18"/>
  </si>
  <si>
    <t>日照</t>
    <rPh sb="0" eb="2">
      <t>ニッショウ</t>
    </rPh>
    <phoneticPr fontId="18"/>
  </si>
  <si>
    <t>全天日射量</t>
    <rPh sb="0" eb="2">
      <t>ゼンテン</t>
    </rPh>
    <rPh sb="2" eb="4">
      <t>ニッシャ</t>
    </rPh>
    <rPh sb="4" eb="5">
      <t>リョウ</t>
    </rPh>
    <phoneticPr fontId="18"/>
  </si>
  <si>
    <t>●</t>
  </si>
  <si>
    <t>雨</t>
    <rPh sb="0" eb="1">
      <t>アメ</t>
    </rPh>
    <phoneticPr fontId="18"/>
  </si>
  <si>
    <t>気温</t>
    <rPh sb="0" eb="2">
      <t>キオン</t>
    </rPh>
    <phoneticPr fontId="18"/>
  </si>
  <si>
    <t>2022/7/1現在_気象庁観測地点情報（出典：気象庁webサイト、https://www.jma.go.jp/jma/kishou/know/amedas/kaisetsu.html）</t>
    <rPh sb="8" eb="10">
      <t>ゲンザイ</t>
    </rPh>
    <rPh sb="11" eb="14">
      <t>キショウチョウ</t>
    </rPh>
    <rPh sb="14" eb="16">
      <t>カンソク</t>
    </rPh>
    <rPh sb="16" eb="18">
      <t>チテン</t>
    </rPh>
    <rPh sb="18" eb="20">
      <t>ジョウホウ</t>
    </rPh>
    <rPh sb="21" eb="23">
      <t>シュッテン</t>
    </rPh>
    <rPh sb="24" eb="27">
      <t>キショウチョウ</t>
    </rPh>
    <phoneticPr fontId="18"/>
  </si>
  <si>
    <t>雪</t>
  </si>
  <si>
    <t>平11.3.1</t>
  </si>
  <si>
    <t>平18.11.29</t>
  </si>
  <si>
    <t>昭57.10.7</t>
  </si>
  <si>
    <t>昭57.10.8</t>
  </si>
  <si>
    <t>昭58.10.7</t>
  </si>
  <si>
    <t>昭57.10.13</t>
  </si>
  <si>
    <t>昭54.10.31</t>
  </si>
  <si>
    <t>昭59.10.9</t>
  </si>
  <si>
    <t>昭58.10.11</t>
  </si>
  <si>
    <t>昭54.11.6</t>
  </si>
  <si>
    <t>昭56.10.15</t>
  </si>
  <si>
    <t>昭56.10.14</t>
  </si>
  <si>
    <t>昭58.10.6</t>
  </si>
  <si>
    <t>昭56.10.12</t>
  </si>
  <si>
    <t>昭62.10.22</t>
  </si>
  <si>
    <t>昭56.10.7</t>
  </si>
  <si>
    <t>昭56.10.6</t>
  </si>
  <si>
    <t>昭56.10.13</t>
  </si>
  <si>
    <t>昭63.10.14</t>
  </si>
  <si>
    <t>昭56.10.8</t>
  </si>
  <si>
    <t>昭56.10.9</t>
  </si>
  <si>
    <t>昭56.10.23</t>
  </si>
  <si>
    <t>昭60.10.15</t>
  </si>
  <si>
    <t>昭63.10.20</t>
  </si>
  <si>
    <t>昭54.11.5</t>
  </si>
  <si>
    <t>昭63.10.13</t>
  </si>
  <si>
    <t>昭60.10.14</t>
  </si>
  <si>
    <t>昭62.10.9</t>
  </si>
  <si>
    <t>平5.1.27</t>
  </si>
  <si>
    <t>平20.12.1</t>
  </si>
  <si>
    <t>昭60.10.9</t>
  </si>
  <si>
    <t>昭63.10.11</t>
  </si>
  <si>
    <t>昭61.10.15</t>
  </si>
  <si>
    <t>昭62.10.7</t>
  </si>
  <si>
    <t>昭63.10.26</t>
  </si>
  <si>
    <t>昭61.10.13</t>
  </si>
  <si>
    <t>昭61.10.22</t>
  </si>
  <si>
    <t>昭59.10.26</t>
  </si>
  <si>
    <t>昭62.10.27</t>
  </si>
  <si>
    <t>昭59.10.27</t>
  </si>
  <si>
    <t>昭58.10.18</t>
  </si>
  <si>
    <t>平11.12.23</t>
  </si>
  <si>
    <t>昭59.10.11</t>
  </si>
  <si>
    <t>平16.10.29</t>
  </si>
  <si>
    <t>昭59.10.30</t>
  </si>
  <si>
    <t>昭59.10.12</t>
  </si>
  <si>
    <t>昭57.10.5</t>
  </si>
  <si>
    <t>昭57.10.6</t>
  </si>
  <si>
    <t>平10.3.2</t>
  </si>
  <si>
    <t>昭54.11.7</t>
  </si>
  <si>
    <t>平11.12.17</t>
  </si>
  <si>
    <t>昭54.11.2</t>
  </si>
  <si>
    <t>令2.11.26</t>
  </si>
  <si>
    <t>昭52.12.1</t>
  </si>
  <si>
    <t>昭60.12.1</t>
  </si>
  <si>
    <t>平30.11.30</t>
  </si>
  <si>
    <t>昭58.11.14</t>
  </si>
  <si>
    <t>平3.12.1</t>
  </si>
  <si>
    <t>昭54.11.13</t>
  </si>
  <si>
    <t>昭59.10.29</t>
  </si>
  <si>
    <t>昭58.11.18</t>
  </si>
  <si>
    <t>平10.12.26</t>
  </si>
  <si>
    <t>昭59.11.9</t>
  </si>
  <si>
    <t>昭59.11.26</t>
  </si>
  <si>
    <t>昭58.11.10</t>
  </si>
  <si>
    <t>昭57.11.18</t>
  </si>
  <si>
    <t>昭60.10.25</t>
  </si>
  <si>
    <t>昭63.11.25</t>
  </si>
  <si>
    <t>平3.11.25</t>
  </si>
  <si>
    <t>昭54.11.14</t>
  </si>
  <si>
    <t>平9.10.20</t>
  </si>
  <si>
    <t>昭63.10.31</t>
  </si>
  <si>
    <t>平10.12.24</t>
  </si>
  <si>
    <t>昭59.11.8</t>
  </si>
  <si>
    <t>名取市下増田字南原</t>
  </si>
  <si>
    <t>令4.3.16</t>
  </si>
  <si>
    <t>昭57.10.14</t>
  </si>
  <si>
    <t>昭54.11.8</t>
  </si>
  <si>
    <t>昭57.10.12</t>
  </si>
  <si>
    <t>昭55.11.6</t>
  </si>
  <si>
    <t>昭54.11.9</t>
  </si>
  <si>
    <t>昭54.11.12</t>
  </si>
  <si>
    <t>昭55.11.7</t>
  </si>
  <si>
    <t>昭57.10.21</t>
  </si>
  <si>
    <t>平10.11.26</t>
  </si>
  <si>
    <t>昭60.12.4</t>
  </si>
  <si>
    <t>令3.11.30</t>
  </si>
  <si>
    <t>平11.1.13</t>
  </si>
  <si>
    <t>平23.11.17</t>
  </si>
  <si>
    <t>平元.11.1</t>
  </si>
  <si>
    <t>平9.3.3</t>
  </si>
  <si>
    <t>平11.1.15</t>
  </si>
  <si>
    <t>平11.1.12</t>
  </si>
  <si>
    <t>平10.12.25</t>
  </si>
  <si>
    <t>平23.4.1</t>
  </si>
  <si>
    <t>平22.10.1</t>
  </si>
  <si>
    <t>平11.1.14</t>
  </si>
  <si>
    <t>昭55.12.1</t>
  </si>
  <si>
    <t>昭56.11.1</t>
  </si>
  <si>
    <t>昭58.10.14</t>
  </si>
  <si>
    <t>平19.10.1</t>
  </si>
  <si>
    <t>平21.10.1</t>
  </si>
  <si>
    <t>平18.10.1</t>
  </si>
  <si>
    <t>平15.10.31</t>
  </si>
  <si>
    <t>令2.2.3</t>
  </si>
  <si>
    <t>平11.1.20</t>
  </si>
  <si>
    <t>昭55.10.27</t>
  </si>
  <si>
    <t>昭58.10.12</t>
  </si>
  <si>
    <t>昭55.10.31</t>
  </si>
  <si>
    <t>平9.11.1</t>
  </si>
  <si>
    <t>平11.1.21</t>
  </si>
  <si>
    <t>昭55.10.29</t>
  </si>
  <si>
    <t>昭55.10.30</t>
  </si>
  <si>
    <t>昭55.11.4</t>
  </si>
  <si>
    <t>昭55.11.5</t>
  </si>
  <si>
    <t>平29.11.9</t>
  </si>
  <si>
    <t>大野市93字蛇塚</t>
  </si>
  <si>
    <t>昭56.11.9</t>
  </si>
  <si>
    <t>平13.3.1</t>
  </si>
  <si>
    <t>昭56.11.21</t>
  </si>
  <si>
    <t>平24.12.18</t>
  </si>
  <si>
    <t>平2.11.1</t>
  </si>
  <si>
    <t>平24.3.14</t>
  </si>
  <si>
    <t>昭56.11.17</t>
  </si>
  <si>
    <t>昭59.11.15</t>
  </si>
  <si>
    <t>平20.10.1</t>
  </si>
  <si>
    <t>昭56.11.8</t>
  </si>
  <si>
    <t>平25.3.5</t>
  </si>
  <si>
    <t>平24.2.1</t>
  </si>
  <si>
    <t>平25.1.22</t>
  </si>
  <si>
    <t>snow_master</t>
  </si>
  <si>
    <t>緯度</t>
    <rPh sb="0" eb="2">
      <t>イド</t>
    </rPh>
    <phoneticPr fontId="18"/>
  </si>
  <si>
    <t>経度</t>
    <rPh sb="0" eb="2">
      <t>ケイド</t>
    </rPh>
    <phoneticPr fontId="18"/>
  </si>
  <si>
    <t>－</t>
    <phoneticPr fontId="18"/>
  </si>
  <si>
    <t>昭50.4.1</t>
  </si>
  <si>
    <t>昭49.11.1</t>
  </si>
  <si>
    <t>昭49.11.1</t>
    <phoneticPr fontId="18"/>
  </si>
  <si>
    <t>文字数</t>
    <rPh sb="0" eb="3">
      <t>モジスウ</t>
    </rPh>
    <phoneticPr fontId="18"/>
  </si>
  <si>
    <t>")"の出現位置</t>
    <rPh sb="4" eb="6">
      <t>シュツゲン</t>
    </rPh>
    <rPh sb="6" eb="8">
      <t>イチ</t>
    </rPh>
    <phoneticPr fontId="18"/>
  </si>
  <si>
    <t>先頭文字</t>
    <rPh sb="0" eb="2">
      <t>セントウ</t>
    </rPh>
    <rPh sb="2" eb="4">
      <t>モジ</t>
    </rPh>
    <phoneticPr fontId="18"/>
  </si>
  <si>
    <t>"#"除去</t>
    <rPh sb="3" eb="5">
      <t>ジョキョ</t>
    </rPh>
    <phoneticPr fontId="18"/>
  </si>
  <si>
    <t>"（"除去</t>
    <rPh sb="3" eb="5">
      <t>ジョキョ</t>
    </rPh>
    <phoneticPr fontId="18"/>
  </si>
  <si>
    <t>観測開始年月日情報の整理</t>
    <rPh sb="0" eb="2">
      <t>カンソク</t>
    </rPh>
    <rPh sb="2" eb="4">
      <t>カイシ</t>
    </rPh>
    <rPh sb="4" eb="7">
      <t>ネンガッピ</t>
    </rPh>
    <rPh sb="7" eb="9">
      <t>ジョウホウ</t>
    </rPh>
    <rPh sb="10" eb="12">
      <t>セイリ</t>
    </rPh>
    <phoneticPr fontId="18"/>
  </si>
  <si>
    <t>雨の観測開始</t>
    <rPh sb="0" eb="1">
      <t>アメ</t>
    </rPh>
    <rPh sb="2" eb="4">
      <t>カンソク</t>
    </rPh>
    <rPh sb="4" eb="6">
      <t>カイシ</t>
    </rPh>
    <phoneticPr fontId="18"/>
  </si>
  <si>
    <t>雨以外の観測開始</t>
    <rPh sb="0" eb="1">
      <t>アメ</t>
    </rPh>
    <rPh sb="1" eb="3">
      <t>イガイ</t>
    </rPh>
    <rPh sb="4" eb="6">
      <t>カンソク</t>
    </rPh>
    <rPh sb="6" eb="8">
      <t>カイシ</t>
    </rPh>
    <phoneticPr fontId="18"/>
  </si>
  <si>
    <t>昭50.5.29</t>
  </si>
  <si>
    <t>昭50.5.28</t>
  </si>
  <si>
    <t>昭51.1.1</t>
  </si>
  <si>
    <t>-</t>
  </si>
  <si>
    <t>昭53.10.23</t>
  </si>
  <si>
    <t>昭50.4.3</t>
  </si>
  <si>
    <t>昭50.12.23</t>
  </si>
  <si>
    <t>昭50.7.1</t>
  </si>
  <si>
    <t>昭52.10.21</t>
  </si>
  <si>
    <t>昭50.12.1</t>
  </si>
  <si>
    <t>昭50.9.25</t>
  </si>
  <si>
    <t>昭53.11.1</t>
  </si>
  <si>
    <t>昭51.3.10</t>
  </si>
  <si>
    <t>昭50.12.19</t>
  </si>
  <si>
    <t>昭50.6.3</t>
  </si>
  <si>
    <t>昭58.8.10</t>
  </si>
  <si>
    <t>昭60.7.1</t>
  </si>
  <si>
    <t>昭51.3.11</t>
  </si>
  <si>
    <t>昭58.3.1</t>
  </si>
  <si>
    <t>昭50.4.18</t>
  </si>
  <si>
    <t>昭51.11.24</t>
  </si>
  <si>
    <t>昭50.12.10</t>
  </si>
  <si>
    <t>昭51.11.19</t>
  </si>
  <si>
    <t>昭50.3.22</t>
  </si>
  <si>
    <t>昭51.3.5</t>
  </si>
  <si>
    <t>昭50.11.27</t>
  </si>
  <si>
    <t>昭51.11.15</t>
  </si>
  <si>
    <t>昭51.11.28</t>
  </si>
  <si>
    <t>昭51.11.26</t>
  </si>
  <si>
    <t>昭51.11.20</t>
  </si>
  <si>
    <t>昭51.11.21</t>
  </si>
  <si>
    <t>昭51.12.13</t>
  </si>
  <si>
    <t>昭51.12.1</t>
  </si>
  <si>
    <t>昭50.5.22</t>
  </si>
  <si>
    <t>昭50.11.13</t>
  </si>
  <si>
    <t>昭51.2.26</t>
  </si>
  <si>
    <t>平2.3.15</t>
  </si>
  <si>
    <t>昭51.2.15</t>
  </si>
  <si>
    <t>昭51.12.2</t>
  </si>
  <si>
    <t>昭51.2.23</t>
  </si>
  <si>
    <t>昭51.12.3</t>
  </si>
  <si>
    <t>昭57.3.1</t>
  </si>
  <si>
    <t>昭59.2.9</t>
  </si>
  <si>
    <t>昭60.11.1</t>
  </si>
  <si>
    <t>昭49.12.18</t>
  </si>
  <si>
    <t>昭51.3.8</t>
  </si>
  <si>
    <t>昭50.3.17</t>
  </si>
  <si>
    <t>昭51.12.10</t>
  </si>
  <si>
    <t>昭51.12.8</t>
  </si>
  <si>
    <t>昭51.12.6</t>
  </si>
  <si>
    <t>昭51.3.12</t>
  </si>
  <si>
    <t>昭50.3.3</t>
  </si>
  <si>
    <t>昭53.1.17</t>
  </si>
  <si>
    <t>昭53.12.19</t>
  </si>
  <si>
    <t>昭52.11.9</t>
  </si>
  <si>
    <t>昭51.2.20</t>
  </si>
  <si>
    <t>昭53.1.9</t>
  </si>
  <si>
    <t>昭50.2.27</t>
  </si>
  <si>
    <t>昭51.2.5</t>
  </si>
  <si>
    <t>昭53.12.22</t>
  </si>
  <si>
    <t>昭50.5.17</t>
  </si>
  <si>
    <t>昭50.11.28</t>
  </si>
  <si>
    <t>昭51.12.15</t>
  </si>
  <si>
    <t>平5.10.12</t>
  </si>
  <si>
    <t>昭50.4.16</t>
  </si>
  <si>
    <t>昭53.12.18</t>
  </si>
  <si>
    <t>昭50.12.7</t>
  </si>
  <si>
    <t>昭50.3.12</t>
  </si>
  <si>
    <t>昭50.3.8</t>
  </si>
  <si>
    <t>昭53.1.20</t>
  </si>
  <si>
    <t>昭50.3.24</t>
  </si>
  <si>
    <t>昭51.3.16</t>
  </si>
  <si>
    <t>昭50.12.2</t>
  </si>
  <si>
    <t>昭53.11.13</t>
  </si>
  <si>
    <t>昭50.12.6</t>
  </si>
  <si>
    <t>昭52.12.27</t>
  </si>
  <si>
    <t>昭50.12.13</t>
  </si>
  <si>
    <t>昭50.12.16</t>
  </si>
  <si>
    <t>昭50.3.23</t>
  </si>
  <si>
    <t>昭50.3.19</t>
  </si>
  <si>
    <t>昭50.12.11</t>
  </si>
  <si>
    <t>昭50.3.26</t>
  </si>
  <si>
    <t>昭54.1.9</t>
  </si>
  <si>
    <t>昭50.5.30</t>
  </si>
  <si>
    <t>昭51.3.3</t>
  </si>
  <si>
    <t>昭50.6.1</t>
  </si>
  <si>
    <t>昭54.1.16</t>
  </si>
  <si>
    <t>昭53.6.15</t>
  </si>
  <si>
    <t>昭51.2.24</t>
  </si>
  <si>
    <t>昭53.3.11</t>
  </si>
  <si>
    <t>昭50.12.12</t>
  </si>
  <si>
    <t>昭51.2.27</t>
  </si>
  <si>
    <t>昭50.6.24</t>
  </si>
  <si>
    <t>昭50.3.15</t>
  </si>
  <si>
    <t>昭51.3.2</t>
  </si>
  <si>
    <t>昭50.5.19</t>
  </si>
  <si>
    <t>昭50.3.14</t>
  </si>
  <si>
    <t>昭52.2.28</t>
  </si>
  <si>
    <t>昭52.3.7</t>
  </si>
  <si>
    <t>昭50.5.31</t>
  </si>
  <si>
    <t>昭52.3.9</t>
  </si>
  <si>
    <t>昭51.2.12</t>
  </si>
  <si>
    <t>昭52.3.3</t>
  </si>
  <si>
    <t>昭52.3.4</t>
  </si>
  <si>
    <t>昭50.3.29</t>
  </si>
  <si>
    <t>昭50.5.1</t>
  </si>
  <si>
    <t>昭54.3.13</t>
  </si>
  <si>
    <t>昭50.12.15</t>
  </si>
  <si>
    <t>昭54.1.19</t>
  </si>
  <si>
    <t>昭52.2.23</t>
  </si>
  <si>
    <t>昭50.3.20</t>
  </si>
  <si>
    <t>昭51.5.19</t>
  </si>
  <si>
    <t>昭50.12.18</t>
  </si>
  <si>
    <t>昭53.1.29</t>
  </si>
  <si>
    <t>昭51.2.14</t>
  </si>
  <si>
    <t>昭50.10.1</t>
  </si>
  <si>
    <t>昭51.2.18</t>
  </si>
  <si>
    <t>昭53.1.23</t>
  </si>
  <si>
    <t>昭53.1.1</t>
  </si>
  <si>
    <t>昭50.4.23</t>
  </si>
  <si>
    <t>昭51.2.17</t>
  </si>
  <si>
    <t>昭52.2.22</t>
  </si>
  <si>
    <t>平13.12.12</t>
  </si>
  <si>
    <t>昭52.2.17</t>
  </si>
  <si>
    <t>昭52.2.18</t>
  </si>
  <si>
    <t>昭52.2.21</t>
  </si>
  <si>
    <t>昭52.2.16</t>
  </si>
  <si>
    <t>昭50.3.21</t>
  </si>
  <si>
    <t>昭51.4.22</t>
  </si>
  <si>
    <t>昭50.3.18</t>
  </si>
  <si>
    <t>昭50.9.1</t>
  </si>
  <si>
    <t>昭52.2.9</t>
  </si>
  <si>
    <t>昭52.2.10</t>
  </si>
  <si>
    <t>昭52.3.22</t>
  </si>
  <si>
    <t>昭52.2.7</t>
  </si>
  <si>
    <t>昭52.2.1</t>
  </si>
  <si>
    <t>昭50.3.31</t>
  </si>
  <si>
    <t>昭52.2.3</t>
  </si>
  <si>
    <t>昭52.2.19</t>
  </si>
  <si>
    <t>平7.3.22</t>
  </si>
  <si>
    <t>昭53.11.9</t>
  </si>
  <si>
    <t>平12.3.16</t>
  </si>
  <si>
    <t>昭50.5.9</t>
  </si>
  <si>
    <t>昭50.4.10</t>
  </si>
  <si>
    <t>昭53.10.3</t>
  </si>
  <si>
    <r>
      <t>全国販売店名簿（本社所在地県別）　　</t>
    </r>
    <r>
      <rPr>
        <sz val="11"/>
        <rFont val="游ゴシック Medium"/>
        <family val="3"/>
        <charset val="128"/>
      </rPr>
      <t>☆は代表者所在地</t>
    </r>
    <rPh sb="0" eb="2">
      <t>ゼンコク</t>
    </rPh>
    <rPh sb="2" eb="5">
      <t>ハンバイテン</t>
    </rPh>
    <rPh sb="5" eb="7">
      <t>メイボ</t>
    </rPh>
    <rPh sb="8" eb="10">
      <t>ホンシャ</t>
    </rPh>
    <rPh sb="10" eb="13">
      <t>ショザイチ</t>
    </rPh>
    <rPh sb="13" eb="15">
      <t>ケンベツ</t>
    </rPh>
    <phoneticPr fontId="3"/>
  </si>
  <si>
    <t>地区</t>
    <rPh sb="0" eb="2">
      <t>チク</t>
    </rPh>
    <phoneticPr fontId="3"/>
  </si>
  <si>
    <t>直資/非直資</t>
    <rPh sb="0" eb="2">
      <t>チョクシ</t>
    </rPh>
    <rPh sb="3" eb="6">
      <t>ヒチョクシ</t>
    </rPh>
    <phoneticPr fontId="3"/>
  </si>
  <si>
    <t>販社法人名称</t>
  </si>
  <si>
    <t>法人屋号名称</t>
  </si>
  <si>
    <t>拠点屋号名称</t>
  </si>
  <si>
    <t>郵便番号</t>
  </si>
  <si>
    <t>拠点住所</t>
  </si>
  <si>
    <t>緯度</t>
    <rPh sb="0" eb="2">
      <t>イド</t>
    </rPh>
    <phoneticPr fontId="3"/>
  </si>
  <si>
    <t>経度</t>
    <rPh sb="0" eb="2">
      <t>ケイド</t>
    </rPh>
    <phoneticPr fontId="3"/>
  </si>
  <si>
    <t>南関東</t>
  </si>
  <si>
    <t/>
  </si>
  <si>
    <t>02</t>
  </si>
  <si>
    <t>非直資</t>
    <rPh sb="0" eb="3">
      <t>ヒチョクシ</t>
    </rPh>
    <phoneticPr fontId="3"/>
  </si>
  <si>
    <t>（株）ホンダカーズ東京</t>
  </si>
  <si>
    <t>Ｃ東京</t>
  </si>
  <si>
    <t>葛飾店</t>
  </si>
  <si>
    <t>124-0011</t>
  </si>
  <si>
    <t>04</t>
  </si>
  <si>
    <t>東陽町店</t>
  </si>
  <si>
    <t>136-0076</t>
  </si>
  <si>
    <t>東京都江東区南砂２－１－１１</t>
  </si>
  <si>
    <t>05</t>
  </si>
  <si>
    <t>葛西橋通り店</t>
  </si>
  <si>
    <t>134-0083</t>
  </si>
  <si>
    <t>東京都江戸川区中葛西１－２－１</t>
  </si>
  <si>
    <t>06</t>
  </si>
  <si>
    <t>押上店</t>
  </si>
  <si>
    <t>131-0045</t>
  </si>
  <si>
    <t>東京都墨田区押上２－２２－４</t>
  </si>
  <si>
    <t>07</t>
  </si>
  <si>
    <t>一之江店</t>
  </si>
  <si>
    <t>132-0023</t>
  </si>
  <si>
    <t>東京都江戸川区西一之江２－３１－１０</t>
  </si>
  <si>
    <t>08</t>
  </si>
  <si>
    <t>飯田橋店</t>
  </si>
  <si>
    <t>112-0004</t>
  </si>
  <si>
    <t>東京都文京区後楽２－２２－６</t>
  </si>
  <si>
    <t>09</t>
  </si>
  <si>
    <t>小岩店</t>
  </si>
  <si>
    <t>133-0056</t>
  </si>
  <si>
    <t>東京都江戸川区南小岩２－４－３２</t>
  </si>
  <si>
    <t>10</t>
  </si>
  <si>
    <t>水元店</t>
  </si>
  <si>
    <t>125-0035</t>
  </si>
  <si>
    <t>東京都葛飾区南水元４－９－７</t>
  </si>
  <si>
    <t>11</t>
  </si>
  <si>
    <t>江戸川店</t>
  </si>
  <si>
    <t>132-0021</t>
  </si>
  <si>
    <t>東京都江戸川区中央２－２１－５</t>
  </si>
  <si>
    <t>12</t>
  </si>
  <si>
    <t>錦糸町店</t>
  </si>
  <si>
    <t>135-0001</t>
  </si>
  <si>
    <t>東京都江東区毛利２－５－１</t>
  </si>
  <si>
    <t>13</t>
  </si>
  <si>
    <t>葛西店</t>
  </si>
  <si>
    <t>134-0084</t>
  </si>
  <si>
    <t>東京都江戸川区東葛西１－２－３</t>
  </si>
  <si>
    <t>14</t>
  </si>
  <si>
    <t>奥戸店</t>
  </si>
  <si>
    <t>124-0022</t>
  </si>
  <si>
    <t>東京都葛飾区奥戸５－１２－１５</t>
  </si>
  <si>
    <t>5H</t>
  </si>
  <si>
    <t>法人課</t>
  </si>
  <si>
    <t>60</t>
  </si>
  <si>
    <t>Ｇｌｏｓｓ千葉　東金センター</t>
  </si>
  <si>
    <t>283-0823</t>
  </si>
  <si>
    <t>千葉県東金市山田１０５６－７</t>
  </si>
  <si>
    <t>70</t>
  </si>
  <si>
    <t>ＵーＳｅｌｅｃｔ葛飾</t>
  </si>
  <si>
    <t>124-0012</t>
  </si>
  <si>
    <t>東京都葛飾区立石５－１－５</t>
  </si>
  <si>
    <t>73</t>
  </si>
  <si>
    <t>ユーカー販売部</t>
  </si>
  <si>
    <t>☆</t>
  </si>
  <si>
    <t>90</t>
  </si>
  <si>
    <t>本社</t>
  </si>
  <si>
    <t>110-0005</t>
  </si>
  <si>
    <t>東京都台東区上野５－１４－９</t>
  </si>
  <si>
    <t>91</t>
  </si>
  <si>
    <t>特販ブロック</t>
  </si>
  <si>
    <t>01</t>
  </si>
  <si>
    <t>（株）天神モータース</t>
  </si>
  <si>
    <t>Ｃ江東</t>
  </si>
  <si>
    <t>亀戸天神店</t>
  </si>
  <si>
    <t>136-0071</t>
  </si>
  <si>
    <t>東京都江東区亀戸２－８－３</t>
  </si>
  <si>
    <t>03</t>
  </si>
  <si>
    <t>（株）ホンダカーズ東京中央</t>
  </si>
  <si>
    <t>Ｃ東京中央</t>
  </si>
  <si>
    <t>中村橋店</t>
  </si>
  <si>
    <t>176-0023</t>
  </si>
  <si>
    <t>東京都練馬区中村北２－１３－２</t>
  </si>
  <si>
    <t>田無北原店</t>
  </si>
  <si>
    <t>188-0004</t>
  </si>
  <si>
    <t>東京都西東京市西原町１－４－１４</t>
  </si>
  <si>
    <t>上野毛店</t>
  </si>
  <si>
    <t>158-0093</t>
  </si>
  <si>
    <t>東京都世田谷区上野毛１－２－２</t>
  </si>
  <si>
    <t>大泉店</t>
  </si>
  <si>
    <t>178-0061</t>
  </si>
  <si>
    <t>東京都練馬区大泉学園町３－１－４３</t>
  </si>
  <si>
    <t>井荻店</t>
  </si>
  <si>
    <t>167-0022</t>
  </si>
  <si>
    <t>東京都杉並区下井草５－１０－１３</t>
  </si>
  <si>
    <t>竹の塚店</t>
  </si>
  <si>
    <t>121-0064</t>
  </si>
  <si>
    <t>東京都足立区保木間２－２－２</t>
  </si>
  <si>
    <t>18</t>
  </si>
  <si>
    <t>綾瀬店</t>
  </si>
  <si>
    <t>120-0005</t>
  </si>
  <si>
    <t>東京都足立区綾瀬６－１１－１９</t>
  </si>
  <si>
    <t>21</t>
  </si>
  <si>
    <t>立川西店</t>
  </si>
  <si>
    <t>190-0013</t>
  </si>
  <si>
    <t>東京都立川市富士見町６－３６－２１</t>
  </si>
  <si>
    <t>22</t>
  </si>
  <si>
    <t>砧店</t>
  </si>
  <si>
    <t>157-0073</t>
  </si>
  <si>
    <t>東京都世田谷区砧１－９－８</t>
  </si>
  <si>
    <t>25</t>
  </si>
  <si>
    <t>成増店</t>
  </si>
  <si>
    <t>175-0093</t>
  </si>
  <si>
    <t>東京都板橋区赤塚新町２－１３－１</t>
  </si>
  <si>
    <t>30</t>
  </si>
  <si>
    <t>三鷹店</t>
  </si>
  <si>
    <t>181-0013</t>
  </si>
  <si>
    <t>東京都三鷹市下連雀６－３－５</t>
  </si>
  <si>
    <t>31</t>
  </si>
  <si>
    <t>調布東店</t>
  </si>
  <si>
    <t>182-0015</t>
  </si>
  <si>
    <t>東京都調布市八雲台２－１３－２</t>
  </si>
  <si>
    <t>32</t>
  </si>
  <si>
    <t>永福店</t>
  </si>
  <si>
    <t>168-0064</t>
  </si>
  <si>
    <t>東京都杉並区永福４－１７－６</t>
  </si>
  <si>
    <t>33</t>
  </si>
  <si>
    <t>多摩店</t>
  </si>
  <si>
    <t>206-0014</t>
  </si>
  <si>
    <t>東京都多摩市乞田１３４０</t>
  </si>
  <si>
    <t>36</t>
  </si>
  <si>
    <t>碑文谷店</t>
  </si>
  <si>
    <t>152-0003</t>
  </si>
  <si>
    <t>東京都目黒区碑文谷５－５－５</t>
  </si>
  <si>
    <t>37</t>
  </si>
  <si>
    <t>小平店</t>
  </si>
  <si>
    <t>187-0032</t>
  </si>
  <si>
    <t>東京都小平市小川町２－１３１０</t>
  </si>
  <si>
    <t>39</t>
  </si>
  <si>
    <t>国立府中店</t>
  </si>
  <si>
    <t>186-0011</t>
  </si>
  <si>
    <t>東京都国立市谷保４２９６－１</t>
  </si>
  <si>
    <t>40</t>
  </si>
  <si>
    <t>町田東店</t>
  </si>
  <si>
    <t>194-0012</t>
  </si>
  <si>
    <t>東京都町田市金森２－３８－４０</t>
  </si>
  <si>
    <t>41</t>
  </si>
  <si>
    <t>小金井店</t>
  </si>
  <si>
    <t>184-0013</t>
  </si>
  <si>
    <t>東京都小金井市前原町４－１３－１０</t>
  </si>
  <si>
    <t>42</t>
  </si>
  <si>
    <t>めじろ台店</t>
  </si>
  <si>
    <t>193-0942</t>
  </si>
  <si>
    <t>東京都八王子市椚田町１２１６</t>
  </si>
  <si>
    <t>44</t>
  </si>
  <si>
    <t>堀之内店</t>
  </si>
  <si>
    <t>192-0355</t>
  </si>
  <si>
    <t>東京都八王子市堀之内３－２１－３</t>
  </si>
  <si>
    <t>46</t>
  </si>
  <si>
    <t>桜新町店</t>
  </si>
  <si>
    <t>154-0014</t>
  </si>
  <si>
    <t>東京都世田谷区新町２－１９－２</t>
  </si>
  <si>
    <t>50</t>
  </si>
  <si>
    <t>東大和店</t>
  </si>
  <si>
    <t>207-0003</t>
  </si>
  <si>
    <t>東京都東大和市狭山５－１６７５－１</t>
  </si>
  <si>
    <t>51</t>
  </si>
  <si>
    <t>杉並店</t>
  </si>
  <si>
    <t>168-0063</t>
  </si>
  <si>
    <t>東京都杉並区和泉４－４２－３５</t>
  </si>
  <si>
    <t>52</t>
  </si>
  <si>
    <t>荻窪店</t>
  </si>
  <si>
    <t>167-0034</t>
  </si>
  <si>
    <t>東京都杉並区桃井４－５－８</t>
  </si>
  <si>
    <t>54</t>
  </si>
  <si>
    <t>調布インター店</t>
  </si>
  <si>
    <t>182-0036</t>
  </si>
  <si>
    <t>東京都調布市飛田給１－５５－２</t>
  </si>
  <si>
    <t>55</t>
  </si>
  <si>
    <t>町田南店</t>
  </si>
  <si>
    <t>東京都町田市金森４－２－１８</t>
  </si>
  <si>
    <t>56</t>
  </si>
  <si>
    <t>北八王子店</t>
  </si>
  <si>
    <t>192-0033</t>
  </si>
  <si>
    <t>東京都八王子市高倉町６－７</t>
  </si>
  <si>
    <t>57</t>
  </si>
  <si>
    <t>日野橋店</t>
  </si>
  <si>
    <t>190-0022</t>
  </si>
  <si>
    <t>東京都立川市錦町６－２７－８</t>
  </si>
  <si>
    <t>環七大谷田店</t>
  </si>
  <si>
    <t>120-0003</t>
  </si>
  <si>
    <t>東京都足立区東和５－１４－１０</t>
  </si>
  <si>
    <t>61</t>
  </si>
  <si>
    <t>西新井店</t>
  </si>
  <si>
    <t>123-0873</t>
  </si>
  <si>
    <t>東京都足立区扇３－１８－２３</t>
  </si>
  <si>
    <t>62</t>
  </si>
  <si>
    <t>王子店</t>
  </si>
  <si>
    <t>114-0002</t>
  </si>
  <si>
    <t>東京都北区王子４－２８－７</t>
  </si>
  <si>
    <t>64</t>
  </si>
  <si>
    <t>野沢店</t>
  </si>
  <si>
    <t>154-0003</t>
  </si>
  <si>
    <t>東京都世田谷区野沢３－３０－５</t>
  </si>
  <si>
    <t>66</t>
  </si>
  <si>
    <t>港店</t>
  </si>
  <si>
    <t>105-0023</t>
  </si>
  <si>
    <t>東京都港区芝浦１－６－４</t>
  </si>
  <si>
    <t>67</t>
  </si>
  <si>
    <t>八王子中央店</t>
  </si>
  <si>
    <t>192-0061</t>
  </si>
  <si>
    <t>東京都八王子市平岡町２７－１</t>
  </si>
  <si>
    <t>68</t>
  </si>
  <si>
    <t>花小金井店</t>
  </si>
  <si>
    <t>187-0002</t>
  </si>
  <si>
    <t>東京都小平市花小金井４－３５－１６</t>
  </si>
  <si>
    <t>志村店</t>
  </si>
  <si>
    <t>174-0056</t>
  </si>
  <si>
    <t>東京都板橋区志村３－２１－１０</t>
  </si>
  <si>
    <t>83</t>
  </si>
  <si>
    <t>町田西店</t>
  </si>
  <si>
    <t>194-0038</t>
  </si>
  <si>
    <t>東京都町田市根岸２－３３－１</t>
  </si>
  <si>
    <t>84</t>
  </si>
  <si>
    <t>立川店</t>
  </si>
  <si>
    <t>190-0015</t>
  </si>
  <si>
    <t>東京都立川市泉町９３５－１－１３２</t>
  </si>
  <si>
    <t>85</t>
  </si>
  <si>
    <t>東伏見店</t>
  </si>
  <si>
    <t>202-0014</t>
  </si>
  <si>
    <t>東京都西東京市富士町３－３－１８</t>
  </si>
  <si>
    <t>0A</t>
  </si>
  <si>
    <t>池上南店</t>
  </si>
  <si>
    <t>146-0082</t>
  </si>
  <si>
    <t>東京都大田区池上８－６－１０</t>
  </si>
  <si>
    <t>0B</t>
  </si>
  <si>
    <t>用賀店</t>
  </si>
  <si>
    <t>158-0098</t>
  </si>
  <si>
    <t>東京都世田谷区上用賀５－２３－１０</t>
  </si>
  <si>
    <t>0C</t>
  </si>
  <si>
    <t>千歳台店</t>
  </si>
  <si>
    <t>156-0055</t>
  </si>
  <si>
    <t>東京都世田谷区船橋６－９－５</t>
  </si>
  <si>
    <t>0D</t>
  </si>
  <si>
    <t>町田中央店</t>
  </si>
  <si>
    <t>194-0023</t>
  </si>
  <si>
    <t>東京都町田市旭町１－１－１９</t>
  </si>
  <si>
    <t>0E</t>
  </si>
  <si>
    <t>鶴川店</t>
  </si>
  <si>
    <t>195-0063</t>
  </si>
  <si>
    <t>東京都町田市野津田町１１２０</t>
  </si>
  <si>
    <t>0G</t>
  </si>
  <si>
    <t>北池袋店</t>
  </si>
  <si>
    <t>173-0026</t>
  </si>
  <si>
    <t>東京都板橋区中丸町５２－１</t>
  </si>
  <si>
    <t>0H</t>
  </si>
  <si>
    <t>南大沢店</t>
  </si>
  <si>
    <t>192-0364</t>
  </si>
  <si>
    <t>東京都八王子市南大沢１－８－４</t>
  </si>
  <si>
    <t>0K</t>
  </si>
  <si>
    <t>蒲田店</t>
  </si>
  <si>
    <t>144-0055</t>
  </si>
  <si>
    <t>東京都大田区仲六郷３－２９－５</t>
  </si>
  <si>
    <t>0L</t>
  </si>
  <si>
    <t>府中店</t>
  </si>
  <si>
    <t>183-0006</t>
  </si>
  <si>
    <t>東京都府中市緑町２－１２－１１</t>
  </si>
  <si>
    <t>0M</t>
  </si>
  <si>
    <t>東池袋店</t>
  </si>
  <si>
    <t>170-0013</t>
  </si>
  <si>
    <t>東京都豊島区東池袋４－６－５</t>
  </si>
  <si>
    <t>0N</t>
  </si>
  <si>
    <t>高野台店</t>
  </si>
  <si>
    <t>177-0033</t>
  </si>
  <si>
    <t>東京都練馬区高野台１－１５－１０</t>
  </si>
  <si>
    <t>0P</t>
  </si>
  <si>
    <t>田無中央店</t>
  </si>
  <si>
    <t>188-0011</t>
  </si>
  <si>
    <t>東京都西東京市田無町７－２－１０</t>
  </si>
  <si>
    <t>0R</t>
  </si>
  <si>
    <t>杉並宮前店</t>
  </si>
  <si>
    <t>168-0081</t>
  </si>
  <si>
    <t>東京都杉並区宮前１－１６－６</t>
  </si>
  <si>
    <t>0S</t>
  </si>
  <si>
    <t>東村山店</t>
  </si>
  <si>
    <t>189-0001</t>
  </si>
  <si>
    <t>東京都東村山市秋津町３－５５－２７</t>
  </si>
  <si>
    <t>0T</t>
  </si>
  <si>
    <t>高円寺店</t>
  </si>
  <si>
    <t>166-0012</t>
  </si>
  <si>
    <t>東京都杉並区和田３－１６－６</t>
  </si>
  <si>
    <t>0V</t>
  </si>
  <si>
    <t>駒込店</t>
  </si>
  <si>
    <t>113-0021</t>
  </si>
  <si>
    <t>東京都文京区本駒込４－４５－５</t>
  </si>
  <si>
    <t>0W</t>
  </si>
  <si>
    <t>志村東店</t>
  </si>
  <si>
    <t>174-0042</t>
  </si>
  <si>
    <t>東京都板橋区東坂下１－１１－６</t>
  </si>
  <si>
    <t>0X</t>
  </si>
  <si>
    <t>加平店</t>
  </si>
  <si>
    <t>121-0075</t>
  </si>
  <si>
    <t>東京都足立区一ツ家４－１－１９</t>
  </si>
  <si>
    <t>0Y</t>
  </si>
  <si>
    <t>豊島店</t>
  </si>
  <si>
    <t>171-0052</t>
  </si>
  <si>
    <t>東京都豊島区南長崎４－３－１</t>
  </si>
  <si>
    <t>1A</t>
  </si>
  <si>
    <t>板橋店</t>
  </si>
  <si>
    <t>173-0037</t>
  </si>
  <si>
    <t>東京都板橋区小茂根３－１５－１</t>
  </si>
  <si>
    <t>1B</t>
  </si>
  <si>
    <t>足立小台店</t>
  </si>
  <si>
    <t>120-0046</t>
  </si>
  <si>
    <t>東京都足立区小台１－１６－１</t>
  </si>
  <si>
    <t>1C</t>
  </si>
  <si>
    <t>仲池上店</t>
  </si>
  <si>
    <t>146-0081</t>
  </si>
  <si>
    <t>東京都大田区仲池上１－１７－１５</t>
  </si>
  <si>
    <t>法人営業部法人営業ブロック</t>
  </si>
  <si>
    <t>東京都練馬区高野台１－１５－１０－２Ｆ</t>
  </si>
  <si>
    <t>6A</t>
  </si>
  <si>
    <t>立川西ボディサービス</t>
  </si>
  <si>
    <t>6C</t>
  </si>
  <si>
    <t>Ｇｌｏｓｓ東京　三芳センター</t>
  </si>
  <si>
    <t>354-0044</t>
  </si>
  <si>
    <t>埼玉県入間郡三芳町北永井３３－６</t>
  </si>
  <si>
    <t>6D</t>
  </si>
  <si>
    <t>足立小台ボディサービスセンター</t>
  </si>
  <si>
    <t>6E</t>
  </si>
  <si>
    <t>板金集中管理センター</t>
  </si>
  <si>
    <t>東京都立川市富士見町６－３６－２１　２Ｆ</t>
  </si>
  <si>
    <t>87</t>
  </si>
  <si>
    <t>テクニカルセンター</t>
  </si>
  <si>
    <t>88</t>
  </si>
  <si>
    <t>レンタカーブロック</t>
  </si>
  <si>
    <t>89</t>
  </si>
  <si>
    <t>ユーカーブロック</t>
  </si>
  <si>
    <t>埼玉県入間郡三芳町北永井３２－１</t>
  </si>
  <si>
    <t>9B</t>
  </si>
  <si>
    <t>スムーズレンタカーブロック</t>
  </si>
  <si>
    <t>東京都杉並区和泉４－４２－３５杉並店３Ｆ</t>
  </si>
  <si>
    <t>8M</t>
  </si>
  <si>
    <t>ホンダマンスリーオーナー（ＨＭＯ）</t>
  </si>
  <si>
    <t>東京都立川市泉町９３５－１－１３２－２Ｆ</t>
  </si>
  <si>
    <t>71</t>
  </si>
  <si>
    <t>ＵーＳｅｌｅｃｔ烏山</t>
  </si>
  <si>
    <t>157-0062</t>
  </si>
  <si>
    <t>東京都世田谷区南烏山４－２８－１７</t>
  </si>
  <si>
    <t>72</t>
  </si>
  <si>
    <t>ＵーＳｅｌｅｃｔ保谷</t>
  </si>
  <si>
    <t>202-0015</t>
  </si>
  <si>
    <t>東京都西東京市保谷町６－１３－３</t>
  </si>
  <si>
    <t>78</t>
  </si>
  <si>
    <t>ＵーＳｅｌｅｃｔ東村山</t>
  </si>
  <si>
    <t>189-0013</t>
  </si>
  <si>
    <t>東京都東村山市栄町１－１９－２</t>
  </si>
  <si>
    <t>79</t>
  </si>
  <si>
    <t>ＵーＳｅｌｅｃｔ八王子南</t>
  </si>
  <si>
    <t>東京都八王子市堀之内２－２－５</t>
  </si>
  <si>
    <t>93</t>
  </si>
  <si>
    <t>ＵーＳｅｌｅｃｔ八王子</t>
  </si>
  <si>
    <t>東京都八王子市平岡町１０－１７</t>
  </si>
  <si>
    <t>94</t>
  </si>
  <si>
    <t>ＵーＳｅｌｅｃｔ西新井</t>
  </si>
  <si>
    <t>123-0872</t>
  </si>
  <si>
    <t>東京都足立区江北６－４－５</t>
  </si>
  <si>
    <t>95</t>
  </si>
  <si>
    <t>ＵーＳｅｌｅｃｔ府中南</t>
  </si>
  <si>
    <t>183-0034</t>
  </si>
  <si>
    <t>東京都府中市住吉町１－９－７</t>
  </si>
  <si>
    <t>7C</t>
  </si>
  <si>
    <t>ＵーＳｅｌｅｃｔ秋津</t>
  </si>
  <si>
    <t>東京都東村山市秋津町３－５４－７</t>
  </si>
  <si>
    <t>7E</t>
  </si>
  <si>
    <t>ＵーＳｅｌｅｃｔ三鷹</t>
  </si>
  <si>
    <t>7F</t>
  </si>
  <si>
    <t>ＵーＳｅｌｅｃｔ世田谷</t>
  </si>
  <si>
    <t>156-0054</t>
  </si>
  <si>
    <t>東京都世田谷区桜丘４－２４－１５</t>
  </si>
  <si>
    <t>法人営業部特販営業ブロック</t>
  </si>
  <si>
    <t>97</t>
  </si>
  <si>
    <t>旧ベルノ本社</t>
  </si>
  <si>
    <t>98</t>
  </si>
  <si>
    <t>旧ベルノ法人営業部</t>
  </si>
  <si>
    <t>東京都世田谷区新町２－１９－１</t>
  </si>
  <si>
    <t>（株）ホンダオート足立</t>
  </si>
  <si>
    <t>Ｃ足立西</t>
  </si>
  <si>
    <t>栗原店</t>
  </si>
  <si>
    <t>123-0842</t>
  </si>
  <si>
    <t>東京都足立区栗原４－１３－９</t>
  </si>
  <si>
    <t>（株）宮川ホンダサービス</t>
  </si>
  <si>
    <t>Ｃ八王子西</t>
  </si>
  <si>
    <t>大楽寺店</t>
  </si>
  <si>
    <t>193-0816</t>
  </si>
  <si>
    <t>東京都八王子市大楽寺町１５５－２</t>
  </si>
  <si>
    <t>八王子中央ホンダ販売（株）</t>
  </si>
  <si>
    <t>Ｃ八王子東</t>
  </si>
  <si>
    <t>大和田店</t>
  </si>
  <si>
    <t>192-0045</t>
  </si>
  <si>
    <t>東京都八王子市大和田町３－２１－２５</t>
  </si>
  <si>
    <t>日野店</t>
  </si>
  <si>
    <t>191-0041</t>
  </si>
  <si>
    <t>東京都日野市南平７－１０－５</t>
  </si>
  <si>
    <t>昭和自動車工業（株）</t>
  </si>
  <si>
    <t>Ｃ八王子南</t>
  </si>
  <si>
    <t>高尾店</t>
  </si>
  <si>
    <t>193-0834</t>
  </si>
  <si>
    <t>東京都八王子市東浅川町５４０－３５</t>
  </si>
  <si>
    <t>特販部</t>
  </si>
  <si>
    <t>ホンダ販売ムサシノ（株）</t>
  </si>
  <si>
    <t>Ｃ武蔵野</t>
  </si>
  <si>
    <t>吉祥寺店</t>
  </si>
  <si>
    <t>180-0004</t>
  </si>
  <si>
    <t>東京都武蔵野市吉祥寺本町３－２４－１</t>
  </si>
  <si>
    <t>小金井サービスセンター</t>
  </si>
  <si>
    <t>184-0003</t>
  </si>
  <si>
    <t>東京都小金井市緑町３－１２－３２</t>
  </si>
  <si>
    <t>（株）ホンダ東京西</t>
  </si>
  <si>
    <t>Ｃ東京西</t>
  </si>
  <si>
    <t>福生店</t>
  </si>
  <si>
    <t>197-0013</t>
  </si>
  <si>
    <t>東京都福生市武蔵野台２－３４－６</t>
  </si>
  <si>
    <t>東京都立川市泉町９３５－１－１３０</t>
  </si>
  <si>
    <t>昭島店</t>
  </si>
  <si>
    <t>196-0021</t>
  </si>
  <si>
    <t>東京都昭島市武蔵野３－１１－２０</t>
  </si>
  <si>
    <t>あきる野店</t>
  </si>
  <si>
    <t>197-0804</t>
  </si>
  <si>
    <t>東京都あきる野市秋川１－１５－４</t>
  </si>
  <si>
    <t>青梅新町店</t>
  </si>
  <si>
    <t>198-0024</t>
  </si>
  <si>
    <t>東京都青梅市新町７－２－５</t>
  </si>
  <si>
    <t>武蔵村山店</t>
  </si>
  <si>
    <t>208-0022</t>
  </si>
  <si>
    <t>東京都武蔵村山市榎２－１－２</t>
  </si>
  <si>
    <t>さくらモール羽村店</t>
  </si>
  <si>
    <t>205-0002</t>
  </si>
  <si>
    <t>東京都羽村市栄町３－３－３</t>
  </si>
  <si>
    <t>法人営業部</t>
  </si>
  <si>
    <t>Ｇｌｏｓｓ東京　羽村センター</t>
  </si>
  <si>
    <t>ＵーＳｅｌｅｃｔ立川</t>
  </si>
  <si>
    <t>東京都立川市泉町９３５－１－１３１</t>
  </si>
  <si>
    <t>マンスリーオーナー</t>
  </si>
  <si>
    <t>中古車業販</t>
  </si>
  <si>
    <t>92</t>
  </si>
  <si>
    <t>管理部</t>
  </si>
  <si>
    <t>（株）三恵ホンダ販売</t>
  </si>
  <si>
    <t>Ｃ東京北</t>
  </si>
  <si>
    <t>練馬店</t>
  </si>
  <si>
    <t>177-0032</t>
  </si>
  <si>
    <t>東京都練馬区谷原１－１－３</t>
  </si>
  <si>
    <t>赤羽店</t>
  </si>
  <si>
    <t>115-0044</t>
  </si>
  <si>
    <t>東京都北区赤羽南２－４－１</t>
  </si>
  <si>
    <t>（株）ホンダカーズ横浜</t>
  </si>
  <si>
    <t>Ｃ横浜</t>
  </si>
  <si>
    <t>三ツ沢店</t>
  </si>
  <si>
    <t>240-0062</t>
  </si>
  <si>
    <t>神奈川県横浜市保土ヶ谷区岡沢町８２</t>
  </si>
  <si>
    <t>栄中央店</t>
  </si>
  <si>
    <t>247-0009</t>
  </si>
  <si>
    <t>神奈川県横浜市栄区鍛冶ヶ谷２－２９－７</t>
  </si>
  <si>
    <t>根岸店</t>
  </si>
  <si>
    <t>235-0002</t>
  </si>
  <si>
    <t>神奈川県横浜市磯子区馬場町１－３１</t>
  </si>
  <si>
    <t>希望が丘店</t>
  </si>
  <si>
    <t>241-0826</t>
  </si>
  <si>
    <t>神奈川県横浜市旭区東希望が丘１４６－８</t>
  </si>
  <si>
    <t>藤沢中店</t>
  </si>
  <si>
    <t>252-0815</t>
  </si>
  <si>
    <t>神奈川県藤沢市石川５－２７－１０</t>
  </si>
  <si>
    <t>戸塚中央店</t>
  </si>
  <si>
    <t>245-0062</t>
  </si>
  <si>
    <t>神奈川県横浜市戸塚区汲沢町１１８１</t>
  </si>
  <si>
    <t>金沢六浦店</t>
  </si>
  <si>
    <t>236-0037</t>
  </si>
  <si>
    <t>神奈川県横浜市金沢区六浦東１－２３－１５</t>
  </si>
  <si>
    <t>佐原インター店</t>
  </si>
  <si>
    <t>238-0023</t>
  </si>
  <si>
    <t>神奈川県横須賀市森崎１－１８－１２</t>
  </si>
  <si>
    <t>東戸塚南店</t>
  </si>
  <si>
    <t>244-0804</t>
  </si>
  <si>
    <t>神奈川県横浜市戸塚区前田町６７－３</t>
  </si>
  <si>
    <t>15</t>
  </si>
  <si>
    <t>横須賀中店</t>
  </si>
  <si>
    <t>238-0006</t>
  </si>
  <si>
    <t>神奈川県横須賀市日の出町２－５－１</t>
  </si>
  <si>
    <t>16</t>
  </si>
  <si>
    <t>上大岡店</t>
  </si>
  <si>
    <t>233-0008</t>
  </si>
  <si>
    <t>神奈川県横浜市港南区最戸１－１４－３２</t>
  </si>
  <si>
    <t>17</t>
  </si>
  <si>
    <t>港南店</t>
  </si>
  <si>
    <t>234-0055</t>
  </si>
  <si>
    <t>神奈川県横浜市港南区日野南１－１－１２</t>
  </si>
  <si>
    <t>青葉台店</t>
  </si>
  <si>
    <t>227-0062</t>
  </si>
  <si>
    <t>神奈川県横浜市青葉区青葉台２－２７－２</t>
  </si>
  <si>
    <t>19</t>
  </si>
  <si>
    <t>泉みなみ店</t>
  </si>
  <si>
    <t>245-0014</t>
  </si>
  <si>
    <t>神奈川県横浜市泉区中田南２－１－２０</t>
  </si>
  <si>
    <t>20</t>
  </si>
  <si>
    <t>藤沢中央店</t>
  </si>
  <si>
    <t>251-0041</t>
  </si>
  <si>
    <t>神奈川県藤沢市辻堂神台２－６－２７</t>
  </si>
  <si>
    <t>保土ヶ谷店</t>
  </si>
  <si>
    <t>240-0025</t>
  </si>
  <si>
    <t>神奈川県横浜市保土ヶ谷区狩場町７７－４</t>
  </si>
  <si>
    <t>旭今宿店</t>
  </si>
  <si>
    <t>241-0032</t>
  </si>
  <si>
    <t>神奈川県横浜市旭区今宿東町１５０１－１</t>
  </si>
  <si>
    <t>23</t>
  </si>
  <si>
    <t>平塚中央店</t>
  </si>
  <si>
    <t>254-0013</t>
  </si>
  <si>
    <t>神奈川県平塚市田村５－１－５</t>
  </si>
  <si>
    <t>24</t>
  </si>
  <si>
    <t>相模原駅前店</t>
  </si>
  <si>
    <t>252-0216</t>
  </si>
  <si>
    <t>神奈川県相模原市中央区清新３－６－１８</t>
  </si>
  <si>
    <t>26</t>
  </si>
  <si>
    <t>本厚木店</t>
  </si>
  <si>
    <t>243-0032</t>
  </si>
  <si>
    <t>神奈川県厚木市恩名１－６－７４</t>
  </si>
  <si>
    <t>27</t>
  </si>
  <si>
    <t>相模原南店</t>
  </si>
  <si>
    <t>252-0301</t>
  </si>
  <si>
    <t>神奈川県相模原市南区鵜野森１－１－１</t>
  </si>
  <si>
    <t>28</t>
  </si>
  <si>
    <t>横須賀三春店</t>
  </si>
  <si>
    <t>238-0014</t>
  </si>
  <si>
    <t>神奈川県横須賀市三春町１－１３</t>
  </si>
  <si>
    <t>29</t>
  </si>
  <si>
    <t>湘南台店</t>
  </si>
  <si>
    <t>252-0804</t>
  </si>
  <si>
    <t>神奈川県藤沢市湘南台６－２－５</t>
  </si>
  <si>
    <t>磯子店</t>
  </si>
  <si>
    <t>235-0023</t>
  </si>
  <si>
    <t>神奈川県横浜市磯子区森３－７－３５</t>
  </si>
  <si>
    <t>藤沢湘南台店</t>
  </si>
  <si>
    <t>神奈川県藤沢市湘南台５－３５－３</t>
  </si>
  <si>
    <t>緑園店</t>
  </si>
  <si>
    <t>241-0823</t>
  </si>
  <si>
    <t>神奈川県横浜市旭区善部町９９－４</t>
  </si>
  <si>
    <t>34</t>
  </si>
  <si>
    <t>都筑中央店</t>
  </si>
  <si>
    <t>224-0061</t>
  </si>
  <si>
    <t>神奈川県横浜市都筑区大丸１－１６</t>
  </si>
  <si>
    <t>252-0805</t>
  </si>
  <si>
    <t>神奈川県藤沢市円行２－１９－５　２Ｆ</t>
  </si>
  <si>
    <t>Ｇｌｏｓｓ神奈川　藤沢センター</t>
  </si>
  <si>
    <t>神奈川県藤沢市円行２－１９－５</t>
  </si>
  <si>
    <t>ＵーＳｅｌｅｃｔ新横浜</t>
  </si>
  <si>
    <t>222-0035</t>
  </si>
  <si>
    <t>神奈川県横浜市港北区鳥山町４７５</t>
  </si>
  <si>
    <t>74</t>
  </si>
  <si>
    <t>ＵーＳｅｌｅｃｔ横浜南</t>
  </si>
  <si>
    <t>247-0014</t>
  </si>
  <si>
    <t>神奈川県横浜市栄区公田町１６３８</t>
  </si>
  <si>
    <t>75</t>
  </si>
  <si>
    <t>ＵーＳｅｌｅｃｔ相模原</t>
  </si>
  <si>
    <t>252-0001</t>
  </si>
  <si>
    <t>神奈川県座間市相模が丘１－２０－４６</t>
  </si>
  <si>
    <t>76</t>
  </si>
  <si>
    <t>ＵーＳｅｌｅｃｔ湘南台</t>
  </si>
  <si>
    <t>252-0802</t>
  </si>
  <si>
    <t>神奈川県藤沢市高倉１１５１－５</t>
  </si>
  <si>
    <t>77</t>
  </si>
  <si>
    <t>ユーカーグループ</t>
  </si>
  <si>
    <t>ＵーＳｅｌｅｃｔ港北ニュータウン</t>
  </si>
  <si>
    <t>224-0006</t>
  </si>
  <si>
    <t>神奈川県横浜市都筑区荏田東２－１－７１</t>
  </si>
  <si>
    <t>業販課</t>
  </si>
  <si>
    <t>レンタカー課</t>
  </si>
  <si>
    <t>スムーズレンタカー</t>
  </si>
  <si>
    <t>ホンダカーズ神奈川中（株）</t>
  </si>
  <si>
    <t>Ｃ神奈川中</t>
  </si>
  <si>
    <t>平戸店</t>
  </si>
  <si>
    <t>233-0016</t>
  </si>
  <si>
    <t>神奈川県横浜市港南区下永谷６－４－３０</t>
  </si>
  <si>
    <t>東戸塚店</t>
  </si>
  <si>
    <t>神奈川県横浜市戸塚区前田町５０３－６</t>
  </si>
  <si>
    <t>鎌倉西店</t>
  </si>
  <si>
    <t>248-0027</t>
  </si>
  <si>
    <t>神奈川県鎌倉市笛田１－２－３９</t>
  </si>
  <si>
    <t>釜利谷店</t>
  </si>
  <si>
    <t>236-0042</t>
  </si>
  <si>
    <t>神奈川県横浜市金沢区釜利谷東４－４９－１１</t>
  </si>
  <si>
    <t>元住吉店</t>
  </si>
  <si>
    <t>211-0025</t>
  </si>
  <si>
    <t>神奈川県川崎市中原区木月３－３２－１１</t>
  </si>
  <si>
    <t>宮前平店</t>
  </si>
  <si>
    <t>216-0005</t>
  </si>
  <si>
    <t>神奈川県川崎市宮前区土橋２－１１－１</t>
  </si>
  <si>
    <t>川崎大師店</t>
  </si>
  <si>
    <t>210-0834</t>
  </si>
  <si>
    <t>神奈川県川崎市川崎区大島５－１５－１</t>
  </si>
  <si>
    <t>214-0032</t>
  </si>
  <si>
    <t>神奈川県川崎市多摩区枡形１－６－１</t>
  </si>
  <si>
    <t>ＵーＳｅｌｅｃｔ平戸</t>
  </si>
  <si>
    <t>神奈川県横浜市港南区下永谷６－４－２３</t>
  </si>
  <si>
    <t>ＵーＳｅｌｅｃｔ浅田インター</t>
  </si>
  <si>
    <t>210-0852</t>
  </si>
  <si>
    <t>神奈川県川崎市川崎区鋼管通５－１１－３</t>
  </si>
  <si>
    <t>レンタカー部</t>
  </si>
  <si>
    <t>神奈川県川崎市川崎区大島５－１４－１１</t>
  </si>
  <si>
    <t>（株）ホンダプリモ旭</t>
  </si>
  <si>
    <t>Ｃ旭</t>
  </si>
  <si>
    <t>旭店</t>
  </si>
  <si>
    <t>241-0021</t>
  </si>
  <si>
    <t>神奈川県横浜市旭区鶴ケ峰本町１－４２－３</t>
  </si>
  <si>
    <t>（株）ホンダプリモ横浜北</t>
  </si>
  <si>
    <t>Ｃ横浜北</t>
  </si>
  <si>
    <t>中山店</t>
  </si>
  <si>
    <t>226-0019</t>
  </si>
  <si>
    <t>神奈川県横浜市緑区中山１－５－２０</t>
  </si>
  <si>
    <t>（株）ホンダクリオ共立</t>
  </si>
  <si>
    <t>Ｃ川崎</t>
  </si>
  <si>
    <t>東名川崎店</t>
  </si>
  <si>
    <t>216-0035</t>
  </si>
  <si>
    <t>神奈川県川崎市宮前区馬絹１－７－９</t>
  </si>
  <si>
    <t>港北店</t>
  </si>
  <si>
    <t>神奈川県横浜市港北区鳥山町７９３</t>
  </si>
  <si>
    <t>中原店</t>
  </si>
  <si>
    <t>213-0023</t>
  </si>
  <si>
    <t>神奈川県川崎市高津区子母口３３６</t>
  </si>
  <si>
    <t>都筑仲町台店</t>
  </si>
  <si>
    <t>224-0041</t>
  </si>
  <si>
    <t>神奈川県横浜市都筑区仲町台３－１－２３</t>
  </si>
  <si>
    <t>鶴見北店</t>
  </si>
  <si>
    <t>230-0003</t>
  </si>
  <si>
    <t>神奈川県横浜市鶴見区尻手２－６－１</t>
  </si>
  <si>
    <t>ボディサービス横浜センター</t>
  </si>
  <si>
    <t>221-0864</t>
  </si>
  <si>
    <t>神奈川県横浜市神奈川区菅田町２７３６－１</t>
  </si>
  <si>
    <t>ＵーＳｅｌｅｃｔ港北インター</t>
  </si>
  <si>
    <t>222-0036</t>
  </si>
  <si>
    <t>神奈川県横浜市港北区小机町１７２８－１</t>
  </si>
  <si>
    <t>ＵーＳｅｌｅｃｔ中原</t>
  </si>
  <si>
    <t>213-0024</t>
  </si>
  <si>
    <t>神奈川県川崎市高津区明津１９８－１</t>
  </si>
  <si>
    <t>美豊ホンダ販売（株）</t>
  </si>
  <si>
    <t>Ｃ横須賀東</t>
  </si>
  <si>
    <t>大矢部店</t>
  </si>
  <si>
    <t>238-0024</t>
  </si>
  <si>
    <t>神奈川県横須賀市大矢部３－１６－３</t>
  </si>
  <si>
    <t>239-0807</t>
  </si>
  <si>
    <t>神奈川県横須賀市根岸町５－１７－２１</t>
  </si>
  <si>
    <t>（株）ホンダカーズ</t>
  </si>
  <si>
    <t>Ｃ横須賀中央</t>
  </si>
  <si>
    <t>武店</t>
  </si>
  <si>
    <t>238-0313</t>
  </si>
  <si>
    <t>神奈川県横須賀市武１－２０－５</t>
  </si>
  <si>
    <t>ホンダ販売（株）</t>
  </si>
  <si>
    <t>Ｃ横須賀西</t>
  </si>
  <si>
    <t>武山店</t>
  </si>
  <si>
    <t>神奈川県横須賀市武４－２７－５</t>
  </si>
  <si>
    <t>岩戸店</t>
  </si>
  <si>
    <t>239-0844</t>
  </si>
  <si>
    <t>神奈川県横須賀市岩戸１－１０－１</t>
  </si>
  <si>
    <t>（株）ホンダカーズ神奈川北</t>
  </si>
  <si>
    <t>Ｃ神奈川北</t>
  </si>
  <si>
    <t>鷺沼店</t>
  </si>
  <si>
    <t>216-0003</t>
  </si>
  <si>
    <t>神奈川県川崎市宮前区有馬１－２４－１３</t>
  </si>
  <si>
    <t>綱島店</t>
  </si>
  <si>
    <t>222-0001</t>
  </si>
  <si>
    <t>神奈川県横浜市港北区樽町１－２３－１３</t>
  </si>
  <si>
    <t>新百合ヶ丘店</t>
  </si>
  <si>
    <t>215-0021</t>
  </si>
  <si>
    <t>神奈川県川崎市麻生区上麻生４－１９－１</t>
  </si>
  <si>
    <t>向ヶ丘店</t>
  </si>
  <si>
    <t>214-0023</t>
  </si>
  <si>
    <t>神奈川県川崎市多摩区長尾４－５－６</t>
  </si>
  <si>
    <t>あざみ野店</t>
  </si>
  <si>
    <t>225-0011</t>
  </si>
  <si>
    <t>神奈川県横浜市青葉区あざみ野１－２１－９</t>
  </si>
  <si>
    <t>川崎多摩店</t>
  </si>
  <si>
    <t>214-0004</t>
  </si>
  <si>
    <t>神奈川県川崎市多摩区菅馬場１－２－１</t>
  </si>
  <si>
    <t>麻生店</t>
  </si>
  <si>
    <t>215-0004</t>
  </si>
  <si>
    <t>神奈川県川崎市麻生区万福寺６－２－７</t>
  </si>
  <si>
    <t>青葉店</t>
  </si>
  <si>
    <t>225-0024</t>
  </si>
  <si>
    <t>神奈川県横浜市青葉区市ヶ尾町２９－７</t>
  </si>
  <si>
    <t>すみれが丘店</t>
  </si>
  <si>
    <t>224-0013</t>
  </si>
  <si>
    <t>神奈川県横浜市都筑区すみれが丘３２－６</t>
  </si>
  <si>
    <t>Ｇｌｏｓｓ神奈川　厚木センター</t>
  </si>
  <si>
    <t>243-0801</t>
  </si>
  <si>
    <t>ＵーＳｅｌｅｃｔ川崎北</t>
  </si>
  <si>
    <t>214-0038</t>
  </si>
  <si>
    <t>神奈川県川崎市多摩区生田８－４－２</t>
  </si>
  <si>
    <t>ＵーＳｅｌｅｃｔ横浜青葉</t>
  </si>
  <si>
    <t>神奈川県横浜市青葉区市ヶ尾町５１７－１</t>
  </si>
  <si>
    <t>（株）ホンダオート京浜</t>
  </si>
  <si>
    <t>Ｃ鶴見</t>
  </si>
  <si>
    <t>鶴見店</t>
  </si>
  <si>
    <t>230-0017</t>
  </si>
  <si>
    <t>神奈川県横浜市鶴見区東寺尾中台７－５</t>
  </si>
  <si>
    <t>（株）ホンダプリモ神奈川南</t>
  </si>
  <si>
    <t>Ｃ神奈川南</t>
  </si>
  <si>
    <t>平塚店</t>
  </si>
  <si>
    <t>254-0014</t>
  </si>
  <si>
    <t>神奈川県平塚市四之宮５－２９－７</t>
  </si>
  <si>
    <t>平塚西店</t>
  </si>
  <si>
    <t>254-0053</t>
  </si>
  <si>
    <t>神奈川県平塚市桜ケ丘４－５２</t>
  </si>
  <si>
    <t>茅ヶ崎西店</t>
  </si>
  <si>
    <t>車検センター</t>
  </si>
  <si>
    <t>神奈川県平塚市四之宮４－１７－９</t>
  </si>
  <si>
    <t>（株）ホンダカーズ中央神奈川</t>
  </si>
  <si>
    <t>Ｃ中央神奈川</t>
  </si>
  <si>
    <t>深見店</t>
  </si>
  <si>
    <t>242-0011</t>
  </si>
  <si>
    <t>神奈川県大和市深見３５９１－２</t>
  </si>
  <si>
    <t>霧が丘店</t>
  </si>
  <si>
    <t>226-0016</t>
  </si>
  <si>
    <t>神奈川県横浜市緑区霧が丘２－１５－１</t>
  </si>
  <si>
    <t>渋谷店</t>
  </si>
  <si>
    <t>242-0023</t>
  </si>
  <si>
    <t>神奈川県大和市渋谷７－１２－２</t>
  </si>
  <si>
    <t>海老名西店</t>
  </si>
  <si>
    <t>243-0434</t>
  </si>
  <si>
    <t>神奈川県海老名市上郷１－１－１５</t>
  </si>
  <si>
    <t>辻堂店</t>
  </si>
  <si>
    <t>253-0032</t>
  </si>
  <si>
    <t>神奈川県茅ケ崎市常盤町４－１５</t>
  </si>
  <si>
    <t>鎌倉店</t>
  </si>
  <si>
    <t>248-0022</t>
  </si>
  <si>
    <t>神奈川県鎌倉市常盤３１０</t>
  </si>
  <si>
    <t>平塚北店</t>
  </si>
  <si>
    <t>254-0012</t>
  </si>
  <si>
    <t>神奈川県平塚市大神１７２２</t>
  </si>
  <si>
    <t>茅ヶ崎店</t>
  </si>
  <si>
    <t>253-0087</t>
  </si>
  <si>
    <t>神奈川県茅ケ崎市下町屋２－１２－２３</t>
  </si>
  <si>
    <t>瀬谷店</t>
  </si>
  <si>
    <t>246-0015</t>
  </si>
  <si>
    <t>神奈川県横浜市瀬谷区本郷２－１５－２０</t>
  </si>
  <si>
    <t>伊勢原店</t>
  </si>
  <si>
    <t>259-1138</t>
  </si>
  <si>
    <t>神奈川県伊勢原市神戸５９２－１</t>
  </si>
  <si>
    <t>厚木中央店</t>
  </si>
  <si>
    <t>243-0017</t>
  </si>
  <si>
    <t>神奈川県厚木市栄町２－２－３７</t>
  </si>
  <si>
    <t>大和店</t>
  </si>
  <si>
    <t>242-0018</t>
  </si>
  <si>
    <t>神奈川県大和市深見西２－３－３１</t>
  </si>
  <si>
    <t>座間西店</t>
  </si>
  <si>
    <t>252-0029</t>
  </si>
  <si>
    <t>神奈川県座間市入谷西２－３６－５</t>
  </si>
  <si>
    <t>252-1136</t>
  </si>
  <si>
    <t>神奈川県綾瀬市寺尾西３－７－２</t>
  </si>
  <si>
    <t>小田原中央店</t>
  </si>
  <si>
    <t>250-0002</t>
  </si>
  <si>
    <t>神奈川県小田原市寿町４－５－１２</t>
  </si>
  <si>
    <t>小田原東店</t>
  </si>
  <si>
    <t>250-0863</t>
  </si>
  <si>
    <t>神奈川県小田原市飯泉５２－１</t>
  </si>
  <si>
    <t>秦野店</t>
  </si>
  <si>
    <t>257-0015</t>
  </si>
  <si>
    <t>神奈川県秦野市平沢４９５－１</t>
  </si>
  <si>
    <t>藤沢北店</t>
  </si>
  <si>
    <t>252-0823</t>
  </si>
  <si>
    <t>神奈川県藤沢市菖蒲沢９３８－１</t>
  </si>
  <si>
    <t>秦野東店</t>
  </si>
  <si>
    <t>257-0024</t>
  </si>
  <si>
    <t>神奈川県秦野市名古木１８－２</t>
  </si>
  <si>
    <t>大和南店</t>
  </si>
  <si>
    <t>242-0014</t>
  </si>
  <si>
    <t>神奈川県大和市上和田８３９－１</t>
  </si>
  <si>
    <t>サービスセンター寒川</t>
  </si>
  <si>
    <t>253-0101</t>
  </si>
  <si>
    <t>神奈川県高座郡寒川町倉見７５０－１</t>
  </si>
  <si>
    <t>ＵーＳｅｌｅｃｔ大和</t>
  </si>
  <si>
    <t>242-0017</t>
  </si>
  <si>
    <t>神奈川県大和市大和東１－１０－２</t>
  </si>
  <si>
    <t>ＵーＳｅｌｅｃｔ桜ヶ丘</t>
  </si>
  <si>
    <t>242-0024</t>
  </si>
  <si>
    <t>神奈川県大和市福田５６７７</t>
  </si>
  <si>
    <t>保険事業部</t>
  </si>
  <si>
    <t>（株）ホンダ販売神奈川</t>
  </si>
  <si>
    <t>Ｃ藤沢</t>
  </si>
  <si>
    <t>藤沢店</t>
  </si>
  <si>
    <t>251-0872</t>
  </si>
  <si>
    <t>神奈川県藤沢市立石２－６－２</t>
  </si>
  <si>
    <t>鎌倉南店</t>
  </si>
  <si>
    <t>248-0034</t>
  </si>
  <si>
    <t>神奈川県鎌倉市津西１－５</t>
  </si>
  <si>
    <t>（株）ホンダ販売小田原</t>
  </si>
  <si>
    <t>Ｃ小田原</t>
  </si>
  <si>
    <t>小田原店</t>
  </si>
  <si>
    <t>神奈川県小田原市寿町５－１０－２１</t>
  </si>
  <si>
    <t>二宮店</t>
  </si>
  <si>
    <t>259-0134</t>
  </si>
  <si>
    <t>神奈川県中郡二宮町一色１２９８ー１</t>
  </si>
  <si>
    <t>開成店</t>
  </si>
  <si>
    <t>258-0023</t>
  </si>
  <si>
    <t>神奈川県足柄上郡開成町宮台３２６</t>
  </si>
  <si>
    <t>（株）ホンダカーズ神奈川西</t>
  </si>
  <si>
    <t>Ｃ神奈川西</t>
  </si>
  <si>
    <t>中央店</t>
  </si>
  <si>
    <t>252-0239</t>
  </si>
  <si>
    <t>神奈川県相模原市中央区中央１－１４－７</t>
  </si>
  <si>
    <t>相模大野店</t>
  </si>
  <si>
    <t>252-0302</t>
  </si>
  <si>
    <t>神奈川県相模原市南区上鶴間２－１－１</t>
  </si>
  <si>
    <t>橋本店</t>
  </si>
  <si>
    <t>252-0143</t>
  </si>
  <si>
    <t>神奈川県相模原市緑区橋本１－１８－１２</t>
  </si>
  <si>
    <t>田名店</t>
  </si>
  <si>
    <t>252-0244</t>
  </si>
  <si>
    <t>神奈川県相模原市中央区田名４１０５－１</t>
  </si>
  <si>
    <t>愛川店</t>
  </si>
  <si>
    <t>243-0307</t>
  </si>
  <si>
    <t>神奈川県愛甲郡愛川町半原１６２６－１</t>
  </si>
  <si>
    <t>相模原インター店</t>
  </si>
  <si>
    <t>252-0104</t>
  </si>
  <si>
    <t>神奈川県相模原市緑区向原４－２－３</t>
  </si>
  <si>
    <t>鹿沼台店</t>
  </si>
  <si>
    <t>252-0235</t>
  </si>
  <si>
    <t>神奈川県相模原市中央区相生１－１－２２</t>
  </si>
  <si>
    <t>ＵーＳｅｌｅｃｔ相模原橋本</t>
  </si>
  <si>
    <t>神奈川県相模原市緑区橋本１－１８－１５</t>
  </si>
  <si>
    <t>ＵーＳｅｌｅｃｔ相模原中央</t>
  </si>
  <si>
    <t>神奈川県相模原市中央区相生２－１－１</t>
  </si>
  <si>
    <t>レンタカー事業課</t>
  </si>
  <si>
    <t>（株）ホンダ相模ＳＲ</t>
  </si>
  <si>
    <t>Ｃ相模原東</t>
  </si>
  <si>
    <t>由野台店</t>
  </si>
  <si>
    <t>252-0222</t>
  </si>
  <si>
    <t>神奈川県相模原市中央区由野台２－２７－１０</t>
  </si>
  <si>
    <t>（株）ホンダカーズ厚木</t>
  </si>
  <si>
    <t>Ｃ厚木</t>
  </si>
  <si>
    <t>妻田店</t>
  </si>
  <si>
    <t>243-0814</t>
  </si>
  <si>
    <t>神奈川県厚木市妻田南１－２４－１２</t>
  </si>
  <si>
    <t>愛甲店</t>
  </si>
  <si>
    <t>243-0036</t>
  </si>
  <si>
    <t>神奈川県厚木市長谷２６０－５２</t>
  </si>
  <si>
    <t>（株）トライアルホンダ</t>
  </si>
  <si>
    <t>Ｃ海老名</t>
  </si>
  <si>
    <t>海老名インター店</t>
  </si>
  <si>
    <t>243-0422</t>
  </si>
  <si>
    <t>神奈川県海老名市中新田５－１３－１４</t>
  </si>
  <si>
    <t>中新田店</t>
  </si>
  <si>
    <t>神奈川県海老名市中新田１－２６－２</t>
  </si>
  <si>
    <t>（株）ホンダカーズ神奈川東</t>
  </si>
  <si>
    <t>Ｃ神奈川東</t>
  </si>
  <si>
    <t>岸根公園店</t>
  </si>
  <si>
    <t>222-0034</t>
  </si>
  <si>
    <t>神奈川県横浜市港北区岸根町４３５</t>
  </si>
  <si>
    <t>川崎幸店</t>
  </si>
  <si>
    <t>212-0054</t>
  </si>
  <si>
    <t>神奈川県川崎市幸区小倉５－１８－５</t>
  </si>
  <si>
    <t>高津店</t>
  </si>
  <si>
    <t>213-0029</t>
  </si>
  <si>
    <t>神奈川県川崎市高津区東野川１－４－１６</t>
  </si>
  <si>
    <t>都筑桜並木店</t>
  </si>
  <si>
    <t>神奈川県横浜市都筑区仲町台４－２６－３６</t>
  </si>
  <si>
    <t>美しが丘店</t>
  </si>
  <si>
    <t>216-0012</t>
  </si>
  <si>
    <t>神奈川県川崎市宮前区水沢３－１１－１</t>
  </si>
  <si>
    <t>日吉店</t>
  </si>
  <si>
    <t>223-0051</t>
  </si>
  <si>
    <t>神奈川県横浜市港北区箕輪町２－５－１６</t>
  </si>
  <si>
    <t>ＵーＳｅｌｅｃｔ鶴見</t>
  </si>
  <si>
    <t>230-0071</t>
  </si>
  <si>
    <t>神奈川県横浜市鶴見区駒岡２－１５－５５</t>
  </si>
  <si>
    <t>港北ボディセンター</t>
  </si>
  <si>
    <t>224-0044</t>
  </si>
  <si>
    <t>神奈川県横浜市都筑区川向町７３１</t>
  </si>
  <si>
    <t>（株）ホンダ北総</t>
  </si>
  <si>
    <t>Ｃ銚子東</t>
  </si>
  <si>
    <t>松本店</t>
  </si>
  <si>
    <t>288-0802</t>
  </si>
  <si>
    <t>千葉県銚子市松本町３－２－１６</t>
  </si>
  <si>
    <t>（株）ホンダカーズ西千葉</t>
  </si>
  <si>
    <t>Ｃ西千葉</t>
  </si>
  <si>
    <t>市川西店</t>
  </si>
  <si>
    <t>272-0035</t>
  </si>
  <si>
    <t>千葉県市川市新田１－１５－２０</t>
  </si>
  <si>
    <t>浦安店</t>
  </si>
  <si>
    <t>279-0002</t>
  </si>
  <si>
    <t>千葉県浦安市北栄４－２０－２６</t>
  </si>
  <si>
    <t>松戸北店</t>
  </si>
  <si>
    <t>270-2241</t>
  </si>
  <si>
    <t>千葉県松戸市松戸新田５５６－１</t>
  </si>
  <si>
    <t>市川北店</t>
  </si>
  <si>
    <t>272-0804</t>
  </si>
  <si>
    <t>千葉県市川市南大野１－７－１０</t>
  </si>
  <si>
    <t>千葉県松戸市松戸新田５５７</t>
  </si>
  <si>
    <t>ＵーＳｅｌｅｃｔ松戸北</t>
  </si>
  <si>
    <t>（株）ホンダカーズ館山</t>
  </si>
  <si>
    <t>Ｃ館山</t>
  </si>
  <si>
    <t>館山バイパス店</t>
  </si>
  <si>
    <t>294-0041</t>
  </si>
  <si>
    <t>千葉県館山市高井７９５－１</t>
  </si>
  <si>
    <t>（株）アヅホンダ販売</t>
  </si>
  <si>
    <t>Ｃ木更津南</t>
  </si>
  <si>
    <t>木更津南インター店</t>
  </si>
  <si>
    <t>292-0821</t>
  </si>
  <si>
    <t>千葉県木更津市桜町２－７－１６</t>
  </si>
  <si>
    <t>（株）ホンダカーズ木更津</t>
  </si>
  <si>
    <t>Ｃ木更津</t>
  </si>
  <si>
    <t>朝日東店</t>
  </si>
  <si>
    <t>292-0055</t>
  </si>
  <si>
    <t>千葉県木更津市朝日３－１０－１４</t>
  </si>
  <si>
    <t>君津店</t>
  </si>
  <si>
    <t>299-1146</t>
  </si>
  <si>
    <t>千葉県君津市大和田６６７</t>
  </si>
  <si>
    <t>姉崎店</t>
  </si>
  <si>
    <t>299-0116</t>
  </si>
  <si>
    <t>千葉県市原市迎田３２－１</t>
  </si>
  <si>
    <t>君津１２７号店</t>
  </si>
  <si>
    <t>299-1161</t>
  </si>
  <si>
    <t>千葉県君津市北子安６－１７－１３</t>
  </si>
  <si>
    <t>ＵーＳｅｌｅｃｔ市原</t>
  </si>
  <si>
    <t>290-0051</t>
  </si>
  <si>
    <t>千葉県市原市君塚２－１７－２６</t>
  </si>
  <si>
    <t>（株）ホンダカーズ南千葉</t>
  </si>
  <si>
    <t>Ｃ南千葉</t>
  </si>
  <si>
    <t>長須賀西店</t>
  </si>
  <si>
    <t>292-0054</t>
  </si>
  <si>
    <t>千葉県木更津市長須賀８２１</t>
  </si>
  <si>
    <t>袖ヶ浦店</t>
  </si>
  <si>
    <t>299-0257</t>
  </si>
  <si>
    <t>千葉県袖ケ浦市神納２－２１－７</t>
  </si>
  <si>
    <t>市原八幡店</t>
  </si>
  <si>
    <t>290-0067</t>
  </si>
  <si>
    <t>千葉県市原市八幡海岸通６０</t>
  </si>
  <si>
    <t>ＵーＳｅｌｅｃｔ君津</t>
  </si>
  <si>
    <t>299-1162</t>
  </si>
  <si>
    <t>千葉県君津市南子安７－９－２８</t>
  </si>
  <si>
    <t>（株）ホンダカーズ松戸</t>
  </si>
  <si>
    <t>Ｃ松戸</t>
  </si>
  <si>
    <t>稔台店</t>
  </si>
  <si>
    <t>270-2231</t>
  </si>
  <si>
    <t>千葉県松戸市稔台１－１１－７</t>
  </si>
  <si>
    <t>６号南花島店</t>
  </si>
  <si>
    <t>271-0065</t>
  </si>
  <si>
    <t>千葉県松戸市南花島３－４０－９</t>
  </si>
  <si>
    <t>Ｃ東葛</t>
  </si>
  <si>
    <t>北小金店</t>
  </si>
  <si>
    <t>270-0013</t>
  </si>
  <si>
    <t>千葉県松戸市小金きよしケ丘３－２１－１</t>
  </si>
  <si>
    <t>柏１６号店</t>
  </si>
  <si>
    <t>277-0005</t>
  </si>
  <si>
    <t>千葉県柏市柏１３０８－１３</t>
  </si>
  <si>
    <t>五香店</t>
  </si>
  <si>
    <t>270-2218</t>
  </si>
  <si>
    <t>千葉県松戸市五香西１－１２－１６</t>
  </si>
  <si>
    <t>千葉ニュータウン西店</t>
  </si>
  <si>
    <t>270-1436</t>
  </si>
  <si>
    <t>千葉県白井市七次台３－１８－３</t>
  </si>
  <si>
    <t>鎌ヶ谷店</t>
  </si>
  <si>
    <t>273-0105</t>
  </si>
  <si>
    <t>千葉県鎌ヶ谷市鎌ヶ谷９－７－７０</t>
  </si>
  <si>
    <t>南柏店</t>
  </si>
  <si>
    <t>277-0856</t>
  </si>
  <si>
    <t>千葉県柏市新富町１－７－１</t>
  </si>
  <si>
    <t>流山店</t>
  </si>
  <si>
    <t>270-0176</t>
  </si>
  <si>
    <t>千葉県流山市加５－１７２７</t>
  </si>
  <si>
    <t>松戸東店</t>
  </si>
  <si>
    <t>270-2223</t>
  </si>
  <si>
    <t>千葉県松戸市秋山２丁目１－３</t>
  </si>
  <si>
    <t>我孫子６号店</t>
  </si>
  <si>
    <t>270-1168</t>
  </si>
  <si>
    <t>千葉県我孫子市根戸９９３－２０</t>
  </si>
  <si>
    <t>ＤＥＰＯＸ柏</t>
  </si>
  <si>
    <t>277-0931</t>
  </si>
  <si>
    <t>千葉県柏市藤ヶ谷１７８４－９６</t>
  </si>
  <si>
    <t>ＵーＳｅｌｅｃｔ松戸</t>
  </si>
  <si>
    <t>270-0027</t>
  </si>
  <si>
    <t>千葉県松戸市二ツ木５３１</t>
  </si>
  <si>
    <t>ＵーＳｅｌｅｃｔ我孫子</t>
  </si>
  <si>
    <t>千葉県我孫子市根戸９９３－２</t>
  </si>
  <si>
    <t>ＵーＳｅｌｅｃｔ千葉流山インター</t>
  </si>
  <si>
    <t>270-0175</t>
  </si>
  <si>
    <t>千葉県流山市三輪野山２－１－３３</t>
  </si>
  <si>
    <t>千葉県松戸市小金きよしヶ丘３－２１－１</t>
  </si>
  <si>
    <t>法人営業課</t>
  </si>
  <si>
    <t>（株）ホンダプリモ利根</t>
  </si>
  <si>
    <t>Ｃ野田</t>
  </si>
  <si>
    <t>野田愛宕店</t>
  </si>
  <si>
    <t>278-0005</t>
  </si>
  <si>
    <t>千葉県野田市宮崎１２３</t>
  </si>
  <si>
    <t>１６号花井店</t>
  </si>
  <si>
    <t>278-0026</t>
  </si>
  <si>
    <t>千葉県野田市花井２８１</t>
  </si>
  <si>
    <t>流山運河店</t>
  </si>
  <si>
    <t>270-0101</t>
  </si>
  <si>
    <t>千葉県流山市東深井３２－１</t>
  </si>
  <si>
    <t>（株）ホンダカーズ千葉東</t>
  </si>
  <si>
    <t>Ｃ千葉東</t>
  </si>
  <si>
    <t>東金店</t>
  </si>
  <si>
    <t>283-0063</t>
  </si>
  <si>
    <t>千葉県東金市堀上２５９</t>
  </si>
  <si>
    <t>八街４０９号店</t>
  </si>
  <si>
    <t>289-1104</t>
  </si>
  <si>
    <t>千葉県八街市文違３０１－７５１</t>
  </si>
  <si>
    <t>（株）ホンダ販売石川</t>
  </si>
  <si>
    <t>Ｃ旭中央</t>
  </si>
  <si>
    <t>289-2504</t>
  </si>
  <si>
    <t>千葉県旭市ニ１３８８－２</t>
  </si>
  <si>
    <t>（株）ホンダカーズ習志野</t>
  </si>
  <si>
    <t>Ｃ習志野</t>
  </si>
  <si>
    <t>津田沼店</t>
  </si>
  <si>
    <t>275-0017</t>
  </si>
  <si>
    <t>千葉県習志野市藤崎５－１－２３</t>
  </si>
  <si>
    <t>佐倉志津店</t>
  </si>
  <si>
    <t>285-0856</t>
  </si>
  <si>
    <t>千葉県佐倉市井野町６１－３</t>
  </si>
  <si>
    <t>261-0002</t>
  </si>
  <si>
    <t>千葉県千葉市美浜区新港２２２－３</t>
  </si>
  <si>
    <t>ＵーＳｅｌｅｃｔ美浜</t>
  </si>
  <si>
    <t>（株）ホンダカーズ柏</t>
  </si>
  <si>
    <t>Ｃ柏</t>
  </si>
  <si>
    <t>柏駅前店</t>
  </si>
  <si>
    <t>277-0852</t>
  </si>
  <si>
    <t>千葉県柏市旭町１－１４－６</t>
  </si>
  <si>
    <t>我孫子寿店</t>
  </si>
  <si>
    <t>270-1152</t>
  </si>
  <si>
    <t>千葉県我孫子市寿２－１５－１０</t>
  </si>
  <si>
    <t>増尾店</t>
  </si>
  <si>
    <t>277-0052</t>
  </si>
  <si>
    <t>千葉県柏市増尾台４－１２－１２</t>
  </si>
  <si>
    <t>柏の葉店</t>
  </si>
  <si>
    <t>277-0871</t>
  </si>
  <si>
    <t>千葉県柏市若柴６－１１８</t>
  </si>
  <si>
    <t>ＵーＳｅｌｅｃｔ柏</t>
  </si>
  <si>
    <t>（有）鴨川ホンダ</t>
  </si>
  <si>
    <t>Ｃ鴨川</t>
  </si>
  <si>
    <t>鴨川店</t>
  </si>
  <si>
    <t>296-0001</t>
  </si>
  <si>
    <t>千葉県鴨川市横渚６４０</t>
  </si>
  <si>
    <t>（株）ホンダカーズ茂原</t>
  </si>
  <si>
    <t>Ｃ茂原</t>
  </si>
  <si>
    <t>岬店</t>
  </si>
  <si>
    <t>299-4612</t>
  </si>
  <si>
    <t>千葉県いすみ市岬町江場土２７１２－２</t>
  </si>
  <si>
    <t>茂原バイパス店</t>
  </si>
  <si>
    <t>297-0074</t>
  </si>
  <si>
    <t>千葉県茂原市小林１６１８－２</t>
  </si>
  <si>
    <t>あすみが丘店</t>
  </si>
  <si>
    <t>267-0067</t>
  </si>
  <si>
    <t>千葉県千葉市緑区あすみが丘東４－１９－５</t>
  </si>
  <si>
    <t>（有）鶴岡ホンダ販売</t>
  </si>
  <si>
    <t>Ｃ富津</t>
  </si>
  <si>
    <t>富津中央店</t>
  </si>
  <si>
    <t>299-1611</t>
  </si>
  <si>
    <t>千葉県富津市長崎１８６</t>
  </si>
  <si>
    <t>（株）ホンダプリモ千葉南</t>
  </si>
  <si>
    <t>Ｃ長生</t>
  </si>
  <si>
    <t>一宮店</t>
  </si>
  <si>
    <t>299-4301</t>
  </si>
  <si>
    <t>千葉県長生郡一宮町一宮２４８６－１</t>
  </si>
  <si>
    <t>（株）ホンダカーズ市原</t>
  </si>
  <si>
    <t>Ｃ市原</t>
  </si>
  <si>
    <t>五井中央店</t>
  </si>
  <si>
    <t>290-0081</t>
  </si>
  <si>
    <t>千葉県市原市五井中央西２－２４－２４</t>
  </si>
  <si>
    <t>馬立店</t>
  </si>
  <si>
    <t>290-0221</t>
  </si>
  <si>
    <t>千葉県市原市馬立２０５０</t>
  </si>
  <si>
    <t>（株）ホンダカーズ北千葉</t>
  </si>
  <si>
    <t>Ｃ北千葉</t>
  </si>
  <si>
    <t>柏豊四季店</t>
  </si>
  <si>
    <t>277-0863</t>
  </si>
  <si>
    <t>千葉県柏市豊四季２６９－８</t>
  </si>
  <si>
    <t>新松戸店</t>
  </si>
  <si>
    <t>270-0031</t>
  </si>
  <si>
    <t>千葉県松戸市横須賀１－８－１</t>
  </si>
  <si>
    <t>流山おおたかの森店</t>
  </si>
  <si>
    <t>270-0128</t>
  </si>
  <si>
    <t>千葉県流山市おおたかの森西１－１７－１</t>
  </si>
  <si>
    <t>ＵーＳｅｌｅｃｔ流山</t>
  </si>
  <si>
    <t>千葉県流山市おおたかの森西１－１７－３</t>
  </si>
  <si>
    <t>（株）ホンダプリモ栗山</t>
  </si>
  <si>
    <t>Ｃ四街道</t>
  </si>
  <si>
    <t>四街道店</t>
  </si>
  <si>
    <t>284-0027</t>
  </si>
  <si>
    <t>千葉県四街道市栗山１０８２</t>
  </si>
  <si>
    <t>佐倉白銀店</t>
  </si>
  <si>
    <t>285-0045</t>
  </si>
  <si>
    <t>千葉県佐倉市白銀１－２６－２</t>
  </si>
  <si>
    <t>（株）ホンダプリモ小見川</t>
  </si>
  <si>
    <t>Ｃ香取東</t>
  </si>
  <si>
    <t>小見川店</t>
  </si>
  <si>
    <t>289-0312</t>
  </si>
  <si>
    <t>千葉県香取市本郷４２５</t>
  </si>
  <si>
    <t>（株）ホンダベルノ市川</t>
  </si>
  <si>
    <t>Ｃ市川</t>
  </si>
  <si>
    <t>市川鬼高店</t>
  </si>
  <si>
    <t>272-0015</t>
  </si>
  <si>
    <t>千葉県市川市鬼高１－１－１　ニッケコルトンプラザ　　　　　　　ウエストモール　２階</t>
  </si>
  <si>
    <t>白井店</t>
  </si>
  <si>
    <t>270-1431</t>
  </si>
  <si>
    <t>千葉県白井市根４３０</t>
  </si>
  <si>
    <t>八千代南店</t>
  </si>
  <si>
    <t>276-0037</t>
  </si>
  <si>
    <t>千葉県八千代市高津東２－５－２２</t>
  </si>
  <si>
    <t>東金東店</t>
  </si>
  <si>
    <t>283-0001</t>
  </si>
  <si>
    <t>千葉県東金市家之子２３４７</t>
  </si>
  <si>
    <t>塩浜店</t>
  </si>
  <si>
    <t>272-0127</t>
  </si>
  <si>
    <t>千葉県市川市塩浜３－３２－４</t>
  </si>
  <si>
    <t>東船橋店</t>
  </si>
  <si>
    <t>273-0002</t>
  </si>
  <si>
    <t>千葉県船橋市東船橋３－４２－７</t>
  </si>
  <si>
    <t>新鎌ヶ谷店</t>
  </si>
  <si>
    <t>273-0125</t>
  </si>
  <si>
    <t>千葉県鎌ヶ谷市初富本町１－２１－２</t>
  </si>
  <si>
    <t>千葉ニュータウン中央店</t>
  </si>
  <si>
    <t>270-1342</t>
  </si>
  <si>
    <t>千葉県印西市高花２－１－１</t>
  </si>
  <si>
    <t>桜木店</t>
  </si>
  <si>
    <t>260-0001</t>
  </si>
  <si>
    <t>千葉県千葉市中央区都町８－１２－８</t>
  </si>
  <si>
    <t>印西牧の原店</t>
  </si>
  <si>
    <t>270-1336</t>
  </si>
  <si>
    <t>千葉県印西市東の原１－１－３</t>
  </si>
  <si>
    <t>船橋北口店</t>
  </si>
  <si>
    <t>273-0864</t>
  </si>
  <si>
    <t>千葉県船橋市北本町１－９－１</t>
  </si>
  <si>
    <t>船橋駿河台店</t>
  </si>
  <si>
    <t>273-0862</t>
  </si>
  <si>
    <t>千葉県船橋市駿河台１－１６－６</t>
  </si>
  <si>
    <t>ＰＤＩ印西センター</t>
  </si>
  <si>
    <t>270-1346</t>
  </si>
  <si>
    <t>千葉県印西市多々羅田１１８－１</t>
  </si>
  <si>
    <t>千葉県印西市高花２－１－８</t>
  </si>
  <si>
    <t>管理センター</t>
  </si>
  <si>
    <t>（株）ホンダカーズ東総</t>
  </si>
  <si>
    <t>Ｃ東総</t>
  </si>
  <si>
    <t>銚子松岸店</t>
  </si>
  <si>
    <t>288-0842</t>
  </si>
  <si>
    <t>千葉県銚子市柴崎町１－２７８－２</t>
  </si>
  <si>
    <t>香取５１号店</t>
  </si>
  <si>
    <t>287-0037</t>
  </si>
  <si>
    <t>千葉県香取市与倉８０９－２</t>
  </si>
  <si>
    <t>旭１２６号店</t>
  </si>
  <si>
    <t>千葉県旭市ニ１７２０－２</t>
  </si>
  <si>
    <t>匝瑳店</t>
  </si>
  <si>
    <t>289-2147</t>
  </si>
  <si>
    <t>千葉県匝瑳市飯倉２７２－５</t>
  </si>
  <si>
    <t>成田空港通り店</t>
  </si>
  <si>
    <t>286-0021</t>
  </si>
  <si>
    <t>千葉県成田市土屋５４３－１</t>
  </si>
  <si>
    <t>佐倉王子台店</t>
  </si>
  <si>
    <t>285-0837</t>
  </si>
  <si>
    <t>千葉県佐倉市王子台６－１０－９</t>
  </si>
  <si>
    <t>富里店</t>
  </si>
  <si>
    <t>286-0221</t>
  </si>
  <si>
    <t>千葉県富里市七栄３０１－２</t>
  </si>
  <si>
    <t>法人販売課</t>
  </si>
  <si>
    <t>千葉県旭市二１７２０－２</t>
  </si>
  <si>
    <t>Ｇｌｏｓｓ千葉　旭センター</t>
  </si>
  <si>
    <t>289-2505</t>
  </si>
  <si>
    <t>千葉県旭市鎌数７０８０－２９</t>
  </si>
  <si>
    <t>ＵーＳｅｌｅｃｔ旭</t>
  </si>
  <si>
    <t>千葉県旭市ニ５３５６</t>
  </si>
  <si>
    <t>中古車業販センター</t>
  </si>
  <si>
    <t>（株）ホンダカーズ千葉</t>
  </si>
  <si>
    <t>Ｃ千葉</t>
  </si>
  <si>
    <t>成田駅前店</t>
  </si>
  <si>
    <t>286-0044</t>
  </si>
  <si>
    <t>千葉県成田市不動ヶ岡２１６０－１</t>
  </si>
  <si>
    <t>習志野東店</t>
  </si>
  <si>
    <t>274-0071</t>
  </si>
  <si>
    <t>千葉県船橋市習志野４－９－３</t>
  </si>
  <si>
    <t>佐倉中志津店</t>
  </si>
  <si>
    <t>285-0843</t>
  </si>
  <si>
    <t>千葉県佐倉市中志津１－３５－１３</t>
  </si>
  <si>
    <t>北習志野店</t>
  </si>
  <si>
    <t>千葉県船橋市習志野１－１０－５</t>
  </si>
  <si>
    <t>八千代緑が丘店</t>
  </si>
  <si>
    <t>276-0046</t>
  </si>
  <si>
    <t>千葉県八千代市大和田新田４３７－６</t>
  </si>
  <si>
    <t>豊町店</t>
  </si>
  <si>
    <t>277-0854</t>
  </si>
  <si>
    <t>千葉県柏市豊町１－３－１０</t>
  </si>
  <si>
    <t>天王台店</t>
  </si>
  <si>
    <t>270-1176</t>
  </si>
  <si>
    <t>千葉県我孫子市柴崎台２－１２－２８</t>
  </si>
  <si>
    <t>野田北店</t>
  </si>
  <si>
    <t>278-0006</t>
  </si>
  <si>
    <t>千葉県野田市柳沢８７－１</t>
  </si>
  <si>
    <t>江戸川台店</t>
  </si>
  <si>
    <t>270-0103</t>
  </si>
  <si>
    <t>千葉県流山市美原３－６９－１</t>
  </si>
  <si>
    <t>市場店</t>
  </si>
  <si>
    <t>273-0001</t>
  </si>
  <si>
    <t>千葉県船橋市市場３－１７－６</t>
  </si>
  <si>
    <t>市川本八幡店</t>
  </si>
  <si>
    <t>272-0023</t>
  </si>
  <si>
    <t>千葉県市川市南八幡２－２５－１４</t>
  </si>
  <si>
    <t>273-0104</t>
  </si>
  <si>
    <t>酒々井店</t>
  </si>
  <si>
    <t>285-0902</t>
  </si>
  <si>
    <t>千葉県印旛郡酒々井町伊篠１２４－６</t>
  </si>
  <si>
    <t>勝田台西店</t>
  </si>
  <si>
    <t>285-0855</t>
  </si>
  <si>
    <t>千葉県佐倉市井野１５０８</t>
  </si>
  <si>
    <t>八街西店</t>
  </si>
  <si>
    <t>289-1142</t>
  </si>
  <si>
    <t>千葉県八街市大関４０－１</t>
  </si>
  <si>
    <t>都町店</t>
  </si>
  <si>
    <t>千葉県千葉市中央区都町２－８－１１</t>
  </si>
  <si>
    <t>蘇我店</t>
  </si>
  <si>
    <t>260-0842</t>
  </si>
  <si>
    <t>千葉県千葉市中央区南町２－１８－９</t>
  </si>
  <si>
    <t>高品店</t>
  </si>
  <si>
    <t>260-0007</t>
  </si>
  <si>
    <t>千葉県千葉市中央区祐光２－１４－５</t>
  </si>
  <si>
    <t>千葉みなと店</t>
  </si>
  <si>
    <t>260-0027</t>
  </si>
  <si>
    <t>千葉県千葉市中央区新田町３７－２４</t>
  </si>
  <si>
    <t>穴川店</t>
  </si>
  <si>
    <t>263-0051</t>
  </si>
  <si>
    <t>千葉県千葉市稲毛区園生町３８４－２５</t>
  </si>
  <si>
    <t>朝日ヶ丘店</t>
  </si>
  <si>
    <t>262-0019</t>
  </si>
  <si>
    <t>千葉県千葉市花見川区朝日ヶ丘１－３４－１２</t>
  </si>
  <si>
    <t>美浜西店</t>
  </si>
  <si>
    <t>261-0005</t>
  </si>
  <si>
    <t>千葉県千葉市美浜区稲毛海岸５－２－１</t>
  </si>
  <si>
    <t>幕張店</t>
  </si>
  <si>
    <t>262-0032</t>
  </si>
  <si>
    <t>千葉県千葉市花見川区幕張町５－４１７－３５３</t>
  </si>
  <si>
    <t>おゆみ野店</t>
  </si>
  <si>
    <t>266-0033</t>
  </si>
  <si>
    <t>千葉県千葉市緑区おゆみ野南２－１５</t>
  </si>
  <si>
    <t>浜野店</t>
  </si>
  <si>
    <t>260-0824</t>
  </si>
  <si>
    <t>千葉県千葉市中央区浜野町１０２５－１３３</t>
  </si>
  <si>
    <t>市原市役所通り店</t>
  </si>
  <si>
    <t>290-0024</t>
  </si>
  <si>
    <t>千葉県市原市根田３－１２－４</t>
  </si>
  <si>
    <t>朝日南店</t>
  </si>
  <si>
    <t>千葉県木更津市朝日３－１０－７</t>
  </si>
  <si>
    <t>長須賀北店</t>
  </si>
  <si>
    <t>千葉県木更津市長須賀２１０８－１</t>
  </si>
  <si>
    <t>茂原北店</t>
  </si>
  <si>
    <t>297-0009</t>
  </si>
  <si>
    <t>千葉県茂原市北塚１２２２－１</t>
  </si>
  <si>
    <t>35</t>
  </si>
  <si>
    <t>茂原東店</t>
  </si>
  <si>
    <t>297-0016</t>
  </si>
  <si>
    <t>千葉県茂原市木崎３０５－１０</t>
  </si>
  <si>
    <t>鎌取店</t>
  </si>
  <si>
    <t>266-0031</t>
  </si>
  <si>
    <t>千葉県千葉市緑区おゆみ野３－６－５</t>
  </si>
  <si>
    <t>法人営業部　法人課</t>
  </si>
  <si>
    <t>千葉県千葉市中央区都町２－２０－１２</t>
  </si>
  <si>
    <t>Ｇｌｏｓｓ千葉　白井センター</t>
  </si>
  <si>
    <t>270-1403</t>
  </si>
  <si>
    <t>千葉県白井市河原子３２９－３</t>
  </si>
  <si>
    <t>Ｇｌｏｓｓ千葉　八街センター</t>
  </si>
  <si>
    <t>289-1143</t>
  </si>
  <si>
    <t>千葉県八街市八街い１８７－８１</t>
  </si>
  <si>
    <t>ボディサービス白井</t>
  </si>
  <si>
    <t>63</t>
  </si>
  <si>
    <t>テクニカルサービスセンター</t>
  </si>
  <si>
    <t>サービスセンター</t>
  </si>
  <si>
    <t>286-0101</t>
  </si>
  <si>
    <t>千葉県成田市十余三１－１</t>
  </si>
  <si>
    <t>ＵーＳｅｌｅｃｔ富里インター</t>
  </si>
  <si>
    <t>286-0045</t>
  </si>
  <si>
    <t>千葉県成田市並木町２１９－２１７</t>
  </si>
  <si>
    <t>ＵーＳｅｌｅｃｔ習志野</t>
  </si>
  <si>
    <t>千葉県船橋市習志野４ー１－１６</t>
  </si>
  <si>
    <t>ＵーＳｅｌｅｃｔ成田</t>
  </si>
  <si>
    <t>千葉県成田市土屋字山ノ崎７００－１</t>
  </si>
  <si>
    <t>中古車業販課</t>
  </si>
  <si>
    <t>7A</t>
  </si>
  <si>
    <t>ＵーＳｅｌｅｃｔ浜野</t>
  </si>
  <si>
    <t>千葉県千葉市中央区浜野町１０２５－７８３</t>
  </si>
  <si>
    <t>7D</t>
  </si>
  <si>
    <t>ＵーＳｅｌｅｃｔちはら台</t>
  </si>
  <si>
    <t>290-0143</t>
  </si>
  <si>
    <t>千葉県市原市ちはら台西３－６－２</t>
  </si>
  <si>
    <t>ＵーＳｅｌｅｃｔ松ケ丘</t>
  </si>
  <si>
    <t>260-0808</t>
  </si>
  <si>
    <t>千葉県千葉市中央区星久喜町１６７－１</t>
  </si>
  <si>
    <t>特販課</t>
  </si>
  <si>
    <t>（株）ホンダカーズ埼玉南</t>
  </si>
  <si>
    <t>Ｃ埼玉南</t>
  </si>
  <si>
    <t>川越南店</t>
  </si>
  <si>
    <t>350-1142</t>
  </si>
  <si>
    <t>埼玉県川越市藤間２０９－１</t>
  </si>
  <si>
    <t>狭山ヶ丘店</t>
  </si>
  <si>
    <t>359-1106</t>
  </si>
  <si>
    <t>埼玉県所沢市東狭山ケ丘４－２７１２－１０</t>
  </si>
  <si>
    <t>ふじみ店</t>
  </si>
  <si>
    <t>354-0041</t>
  </si>
  <si>
    <t>埼玉県入間郡三芳町藤久保９３５－５</t>
  </si>
  <si>
    <t>朝霞店</t>
  </si>
  <si>
    <t>351-0014</t>
  </si>
  <si>
    <t>埼玉県朝霞市膝折町２－１３－６８</t>
  </si>
  <si>
    <t>ＵーＳｅｌｅｃｔふじみ野</t>
  </si>
  <si>
    <t>356-0053</t>
  </si>
  <si>
    <t>埼玉県ふじみ野市大井１－６－６</t>
  </si>
  <si>
    <t>川越南中古車センター</t>
  </si>
  <si>
    <t>350-1147</t>
  </si>
  <si>
    <t>埼玉県川越市諏訪町１５－３６</t>
  </si>
  <si>
    <t>ＵーＳｅｌｅｃｔ川越南</t>
  </si>
  <si>
    <t>埼玉県川越市藤間５０３－１</t>
  </si>
  <si>
    <t>新座中古車センター</t>
  </si>
  <si>
    <t>352-0004</t>
  </si>
  <si>
    <t>埼玉県新座市大和田２丁目５－４</t>
  </si>
  <si>
    <t>埼玉県川越市諏訪町１５－１</t>
  </si>
  <si>
    <t>（株）ホンダカーズ坂戸</t>
  </si>
  <si>
    <t>Ｃ坂戸</t>
  </si>
  <si>
    <t>本店</t>
  </si>
  <si>
    <t>350-0219</t>
  </si>
  <si>
    <t>埼玉県坂戸市片柳２２８０－４</t>
  </si>
  <si>
    <t>北坂戸店</t>
  </si>
  <si>
    <t>新座店</t>
  </si>
  <si>
    <t>352-0011</t>
  </si>
  <si>
    <t>埼玉県新座市野火止７－４－６</t>
  </si>
  <si>
    <t>ボディーサービスセンター</t>
  </si>
  <si>
    <t>350-0212</t>
  </si>
  <si>
    <t>埼玉県坂戸市石井字鹿島１５１１－１</t>
  </si>
  <si>
    <t>ＵーＳｅｌｅｃｔ鶴ヶ島</t>
  </si>
  <si>
    <t>350-2217</t>
  </si>
  <si>
    <t>埼玉県鶴ヶ島市三ツ木新町１－２－５</t>
  </si>
  <si>
    <t>ＵーＳｅｌｅｃｔ志木</t>
  </si>
  <si>
    <t>埼玉県新座市野火止５－６－８</t>
  </si>
  <si>
    <t>（株）ホンダカーズ埼玉</t>
  </si>
  <si>
    <t>Ｃ埼玉</t>
  </si>
  <si>
    <t>川越インター店</t>
  </si>
  <si>
    <t>350-1165</t>
  </si>
  <si>
    <t>埼玉県川越市南台２－３－１７</t>
  </si>
  <si>
    <t>入間バイパス店</t>
  </si>
  <si>
    <t>359-1162</t>
  </si>
  <si>
    <t>埼玉県所沢市和ケ原１－２２４－２７</t>
  </si>
  <si>
    <t>新都心店</t>
  </si>
  <si>
    <t>338-0001</t>
  </si>
  <si>
    <t>埼玉県さいたま市中央区上落合５－３－６</t>
  </si>
  <si>
    <t>川越２５４店</t>
  </si>
  <si>
    <t>350-0821</t>
  </si>
  <si>
    <t>埼玉県川越市福田９７５－２</t>
  </si>
  <si>
    <t>北本北店</t>
  </si>
  <si>
    <t>364-0001</t>
  </si>
  <si>
    <t>埼玉県北本市深井７－５８</t>
  </si>
  <si>
    <t>鶴ヶ島南店</t>
  </si>
  <si>
    <t>埼玉県鶴ヶ島市三ツ木１８３－２</t>
  </si>
  <si>
    <t>川口西店</t>
  </si>
  <si>
    <t>333-0847</t>
  </si>
  <si>
    <t>埼玉県川口市芝中田２－３２－８</t>
  </si>
  <si>
    <t>南越谷店</t>
  </si>
  <si>
    <t>343-0836</t>
  </si>
  <si>
    <t>埼玉県越谷市蒲生寿町６－６０</t>
  </si>
  <si>
    <t>新大宮バイパス店</t>
  </si>
  <si>
    <t>331-0045</t>
  </si>
  <si>
    <t>埼玉県さいたま市西区内野本郷２７１－７</t>
  </si>
  <si>
    <t>東浦和店</t>
  </si>
  <si>
    <t>336-0926</t>
  </si>
  <si>
    <t>埼玉県さいたま市緑区東浦和４－２０－１０</t>
  </si>
  <si>
    <t>川口１２２店</t>
  </si>
  <si>
    <t>332-0001</t>
  </si>
  <si>
    <t>埼玉県川口市朝日１－７－１７</t>
  </si>
  <si>
    <t>所沢西店</t>
  </si>
  <si>
    <t>359-1142</t>
  </si>
  <si>
    <t>埼玉県所沢市上新井５－５３－５</t>
  </si>
  <si>
    <t>戸田店</t>
  </si>
  <si>
    <t>335-0022</t>
  </si>
  <si>
    <t>埼玉県戸田市上戸田５－１－１４</t>
  </si>
  <si>
    <t>三郷西店</t>
  </si>
  <si>
    <t>341-0004</t>
  </si>
  <si>
    <t>埼玉県三郷市上彦名２３５－１</t>
  </si>
  <si>
    <t>見沼店</t>
  </si>
  <si>
    <t>337-0053</t>
  </si>
  <si>
    <t>埼玉県さいたま市見沼区大和田町１－８６７－１</t>
  </si>
  <si>
    <t>東川口駅前店</t>
  </si>
  <si>
    <t>333-0811</t>
  </si>
  <si>
    <t>埼玉県川口市戸塚２－１１－１４</t>
  </si>
  <si>
    <t>川口中央店</t>
  </si>
  <si>
    <t>332-0015</t>
  </si>
  <si>
    <t>埼玉県川口市川口６－３－２５</t>
  </si>
  <si>
    <t>越谷中央店</t>
  </si>
  <si>
    <t>343-0027</t>
  </si>
  <si>
    <t>埼玉県越谷市大房９２９</t>
  </si>
  <si>
    <t>大宮北店</t>
  </si>
  <si>
    <t>331-0815</t>
  </si>
  <si>
    <t>埼玉県さいたま市北区大成町４－１５４</t>
  </si>
  <si>
    <t>浦和中央店</t>
  </si>
  <si>
    <t>330-0061</t>
  </si>
  <si>
    <t>埼玉県さいたま市浦和区常盤６－２－１７</t>
  </si>
  <si>
    <t>和光中央店</t>
  </si>
  <si>
    <t>351-0114</t>
  </si>
  <si>
    <t>埼玉県和光市本町１８－１</t>
  </si>
  <si>
    <t>大宮中央店</t>
  </si>
  <si>
    <t>330-0835</t>
  </si>
  <si>
    <t>埼玉県さいたま市大宮区北袋町２－４１５</t>
  </si>
  <si>
    <t>鶴ヶ島中央店</t>
  </si>
  <si>
    <t>350-2211</t>
  </si>
  <si>
    <t>埼玉県鶴ヶ島市脚折町５－５－４５</t>
  </si>
  <si>
    <t>川口北店</t>
  </si>
  <si>
    <t>333-0866</t>
  </si>
  <si>
    <t>埼玉県川口市芝４４１８</t>
  </si>
  <si>
    <t>戸田南店</t>
  </si>
  <si>
    <t>335-0027</t>
  </si>
  <si>
    <t>埼玉県戸田市氷川町２－１７－３０</t>
  </si>
  <si>
    <t>与野店</t>
  </si>
  <si>
    <t>338-0003</t>
  </si>
  <si>
    <t>埼玉県さいたま市中央区本町東７－１－５</t>
  </si>
  <si>
    <t>三郷中央店</t>
  </si>
  <si>
    <t>埼玉県三郷市上彦名５３１－１</t>
  </si>
  <si>
    <t>春日部南店</t>
  </si>
  <si>
    <t>344-0066</t>
  </si>
  <si>
    <t>埼玉県春日部市豊町５－２２－１</t>
  </si>
  <si>
    <t>東川口店</t>
  </si>
  <si>
    <t>埼玉県川口市戸塚５－１５－３</t>
  </si>
  <si>
    <t>草加南店</t>
  </si>
  <si>
    <t>340-0035</t>
  </si>
  <si>
    <t>埼玉県草加市西町１２１２－１</t>
  </si>
  <si>
    <t>38</t>
  </si>
  <si>
    <t>蓮田店</t>
  </si>
  <si>
    <t>349-0145</t>
  </si>
  <si>
    <t>埼玉県蓮田市西城３－１６９－２</t>
  </si>
  <si>
    <t>浦和緑店</t>
  </si>
  <si>
    <t>336-0911</t>
  </si>
  <si>
    <t>埼玉県さいたま市緑区三室１１９５－４</t>
  </si>
  <si>
    <t>越谷バイパス店</t>
  </si>
  <si>
    <t>343-0805</t>
  </si>
  <si>
    <t>埼玉県越谷市神明町２－３７４</t>
  </si>
  <si>
    <t>わらび店</t>
  </si>
  <si>
    <t>335-0001</t>
  </si>
  <si>
    <t>埼玉県蕨市北町５－９－３</t>
  </si>
  <si>
    <t>春日部店</t>
  </si>
  <si>
    <t>344-0006</t>
  </si>
  <si>
    <t>埼玉県春日部市八丁目４５１－１</t>
  </si>
  <si>
    <t>43</t>
  </si>
  <si>
    <t>鵜ノ木店</t>
  </si>
  <si>
    <t>350-1323</t>
  </si>
  <si>
    <t>埼玉県狭山市鵜ノ木１－２５</t>
  </si>
  <si>
    <t>45</t>
  </si>
  <si>
    <t>飯能店</t>
  </si>
  <si>
    <t>358-0054</t>
  </si>
  <si>
    <t>埼玉県入間市野田６４７－１</t>
  </si>
  <si>
    <t>川越東店</t>
  </si>
  <si>
    <t>350-0032</t>
  </si>
  <si>
    <t>埼玉県川越市大仙波３７３－１</t>
  </si>
  <si>
    <t>47</t>
  </si>
  <si>
    <t>越谷レイクタウン店</t>
  </si>
  <si>
    <t>343-0828</t>
  </si>
  <si>
    <t>埼玉県越谷市レイクタウン１－１－２</t>
  </si>
  <si>
    <t>48</t>
  </si>
  <si>
    <t>浦和美園店</t>
  </si>
  <si>
    <t>336-0967</t>
  </si>
  <si>
    <t>埼玉県さいたま市緑区美園５－４９－１７</t>
  </si>
  <si>
    <t>49</t>
  </si>
  <si>
    <t>西大宮店</t>
  </si>
  <si>
    <t>331-0078</t>
  </si>
  <si>
    <t>埼玉県さいたま市西区西大宮１－９－１９</t>
  </si>
  <si>
    <t>三芳４６３店</t>
  </si>
  <si>
    <t>354-0046</t>
  </si>
  <si>
    <t>埼玉県入間郡三芳町竹間沢東８－１</t>
  </si>
  <si>
    <t>春日部東店</t>
  </si>
  <si>
    <t>344-0122</t>
  </si>
  <si>
    <t>埼玉県春日部市下柳３７５－１</t>
  </si>
  <si>
    <t>53</t>
  </si>
  <si>
    <t>八潮店</t>
  </si>
  <si>
    <t>340-0816</t>
  </si>
  <si>
    <t>埼玉県八潮市中央１丁目１４－５</t>
  </si>
  <si>
    <t>草加店</t>
  </si>
  <si>
    <t>340-0036</t>
  </si>
  <si>
    <t>埼玉県草加市苗塚町５６２</t>
  </si>
  <si>
    <t>Ｇｌｏｓｓ埼玉　狭山センター</t>
  </si>
  <si>
    <t>350-1335</t>
  </si>
  <si>
    <t>埼玉県狭山市柏原５７０－６</t>
  </si>
  <si>
    <t>350-1205</t>
  </si>
  <si>
    <t>埼玉県日高市原宿１７７－７</t>
  </si>
  <si>
    <t>ＵーＳｅｌｅｃｔ川口</t>
  </si>
  <si>
    <t>333-0864</t>
  </si>
  <si>
    <t>埼玉県川口市柳根町５－１０</t>
  </si>
  <si>
    <t>ＵーＳｅｌｅｃｔ所沢</t>
  </si>
  <si>
    <t>埼玉県所沢市上新井５－１６－５</t>
  </si>
  <si>
    <t>中古車物流センター</t>
  </si>
  <si>
    <t>ＵーＳｅｌｅｃｔ南越谷</t>
  </si>
  <si>
    <t>ＵーＳｅｌｅｃｔ新越谷</t>
  </si>
  <si>
    <t>埼玉県越谷市大房９４９－２</t>
  </si>
  <si>
    <t>ＵーＳｅｌｅｃｔ三郷</t>
  </si>
  <si>
    <t>埼玉県三郷市上彦名５６０</t>
  </si>
  <si>
    <t>ＵーＳｅｌｅｃｔ狭山</t>
  </si>
  <si>
    <t>350-1331</t>
  </si>
  <si>
    <t>埼玉県狭山市新狭山２－１１－４８</t>
  </si>
  <si>
    <t>7B</t>
  </si>
  <si>
    <t>ＵーＳｅｌｅｃｔ草加</t>
  </si>
  <si>
    <t>ＵーＳｅｌｅｃｔ草加中央</t>
  </si>
  <si>
    <t>埼玉県草加市西町２５５－１</t>
  </si>
  <si>
    <t>法人課　特販Ｇｒ</t>
  </si>
  <si>
    <t>（株）ホンダニュー埼玉</t>
  </si>
  <si>
    <t>Ｃ熊谷</t>
  </si>
  <si>
    <t>熊谷店</t>
  </si>
  <si>
    <t>360-0816</t>
  </si>
  <si>
    <t>埼玉県熊谷市石原１－１０２</t>
  </si>
  <si>
    <t>寄居店</t>
  </si>
  <si>
    <t>369-1202</t>
  </si>
  <si>
    <t>埼玉県大里郡寄居町大字桜沢２０－８１</t>
  </si>
  <si>
    <t>本庄店</t>
  </si>
  <si>
    <t>367-0022</t>
  </si>
  <si>
    <t>埼玉県本庄市日の出４－１１－１３</t>
  </si>
  <si>
    <t>（株）ホンダプリモ大宮西</t>
  </si>
  <si>
    <t>Ｃ大宮西</t>
  </si>
  <si>
    <t>大宮西店</t>
  </si>
  <si>
    <t>331-0061</t>
  </si>
  <si>
    <t>埼玉県さいたま市西区大字西遊馬１３３８</t>
  </si>
  <si>
    <t>（株）所沢ホンダ</t>
  </si>
  <si>
    <t>Ｃ所沢中央</t>
  </si>
  <si>
    <t>所沢中央店</t>
  </si>
  <si>
    <t>359-0035</t>
  </si>
  <si>
    <t>埼玉県所沢市西新井町２３－９</t>
  </si>
  <si>
    <t>（株）ホンダプロモーション</t>
  </si>
  <si>
    <t>Ｃ川越</t>
  </si>
  <si>
    <t>本庄南店</t>
  </si>
  <si>
    <t>367-0026</t>
  </si>
  <si>
    <t>埼玉県本庄市朝日町１－１６－４</t>
  </si>
  <si>
    <t>和光２５４店</t>
  </si>
  <si>
    <t>埼玉県和光市本町２４－２２</t>
  </si>
  <si>
    <t>川越中央店</t>
  </si>
  <si>
    <t>350-1137</t>
  </si>
  <si>
    <t>埼玉県川越市砂新田１２９</t>
  </si>
  <si>
    <t>川越西店</t>
  </si>
  <si>
    <t>350-1112</t>
  </si>
  <si>
    <t>埼玉県川越市上野田町２３－３</t>
  </si>
  <si>
    <t>三芳店</t>
  </si>
  <si>
    <t>354-0043</t>
  </si>
  <si>
    <t>埼玉県入間郡三芳町竹間沢３３－３</t>
  </si>
  <si>
    <t>ふじみ野中央店</t>
  </si>
  <si>
    <t>356-0050</t>
  </si>
  <si>
    <t>埼玉県ふじみ野市ふじみ野１－７－７</t>
  </si>
  <si>
    <t>ＵーＳｅｌｅｃｔ川越</t>
  </si>
  <si>
    <t>埼玉県川越市上野田町２３－１</t>
  </si>
  <si>
    <t>県南ホンダ販売（株）</t>
  </si>
  <si>
    <t>Ｃ上尾東</t>
  </si>
  <si>
    <t>上尾東店</t>
  </si>
  <si>
    <t>362-0017</t>
  </si>
  <si>
    <t>埼玉県上尾市二ツ宮１１２６</t>
  </si>
  <si>
    <t>（株）ホンダクリオ上尾</t>
  </si>
  <si>
    <t>Ｃ桶川</t>
  </si>
  <si>
    <t>桶川店</t>
  </si>
  <si>
    <t>363-0008</t>
  </si>
  <si>
    <t>埼玉県桶川市坂田１６３３－１</t>
  </si>
  <si>
    <t>上尾南店</t>
  </si>
  <si>
    <t>362-0031</t>
  </si>
  <si>
    <t>埼玉県上尾市東町１－１－１</t>
  </si>
  <si>
    <t>伊奈店</t>
  </si>
  <si>
    <t>大宮吉野町店</t>
  </si>
  <si>
    <t>331-0811</t>
  </si>
  <si>
    <t>埼玉県さいたま市北区吉野町１－４００－１８</t>
  </si>
  <si>
    <t>363-0011</t>
  </si>
  <si>
    <t>埼玉県桶川市北１－２４－１２</t>
  </si>
  <si>
    <t>（株）千代田技工</t>
  </si>
  <si>
    <t>Ｃ鳩ヶ谷</t>
  </si>
  <si>
    <t>鳩ヶ谷店</t>
  </si>
  <si>
    <t>334-0013</t>
  </si>
  <si>
    <t>埼玉県川口市南鳩ケ谷１－３－１４</t>
  </si>
  <si>
    <t>（株）吹上ホンダ</t>
  </si>
  <si>
    <t>Ｃ吹上</t>
  </si>
  <si>
    <t>吹上店</t>
  </si>
  <si>
    <t>369-0111</t>
  </si>
  <si>
    <t>埼玉県鴻巣市新宿２－１７３</t>
  </si>
  <si>
    <t>（株）志村ホンダ販売</t>
  </si>
  <si>
    <t>Ｃ志木</t>
  </si>
  <si>
    <t>志木店</t>
  </si>
  <si>
    <t>353-0002</t>
  </si>
  <si>
    <t>埼玉県志木市中宗岡１－６－１３</t>
  </si>
  <si>
    <t>（株）ホンダライフ</t>
  </si>
  <si>
    <t>Ｃ埼玉県央</t>
  </si>
  <si>
    <t>日高店</t>
  </si>
  <si>
    <t>350-1213</t>
  </si>
  <si>
    <t>埼玉県日高市大字高萩２２８０－１</t>
  </si>
  <si>
    <t>毛呂山店</t>
  </si>
  <si>
    <t>350-0446</t>
  </si>
  <si>
    <t>埼玉県入間郡毛呂山町大字小田谷２５－１</t>
  </si>
  <si>
    <t>高麗川店</t>
  </si>
  <si>
    <t>350-1236</t>
  </si>
  <si>
    <t>埼玉県日高市大字猿田１２７－１</t>
  </si>
  <si>
    <t>鶴ヶ島店</t>
  </si>
  <si>
    <t>350-2204</t>
  </si>
  <si>
    <t>埼玉県鶴ヶ島市大字鶴ヶ丘７００－１</t>
  </si>
  <si>
    <t>川越的場店</t>
  </si>
  <si>
    <t>350-1101</t>
  </si>
  <si>
    <t>埼玉県川越市的場８０５－１</t>
  </si>
  <si>
    <t>埼玉県日高市高萩２２８０－１</t>
  </si>
  <si>
    <t>ＵーＳｅｌｅｃｔ川越的場</t>
  </si>
  <si>
    <t>埼玉県川越市的場１－１４ー１１</t>
  </si>
  <si>
    <t>ミソノホンダ販売（株）</t>
  </si>
  <si>
    <t>Ｃ川越北</t>
  </si>
  <si>
    <t>川越北店</t>
  </si>
  <si>
    <t>350-0831</t>
  </si>
  <si>
    <t>埼玉県川越市大字府川１５－１</t>
  </si>
  <si>
    <t>（株）浅見商会</t>
  </si>
  <si>
    <t>Ｃ秩父中央</t>
  </si>
  <si>
    <t>皆野店</t>
  </si>
  <si>
    <t>369-1412</t>
  </si>
  <si>
    <t>埼玉県秩父郡皆野町大字皆野７７８－５</t>
  </si>
  <si>
    <t>秩父店</t>
  </si>
  <si>
    <t>368-0033</t>
  </si>
  <si>
    <t>埼玉県秩父市野坂町１－１３－２２</t>
  </si>
  <si>
    <t>埼玉県秩父郡皆野町皆野７７８－５</t>
  </si>
  <si>
    <t>（株）ホンダカーズ久喜</t>
  </si>
  <si>
    <t>Ｃ久喜</t>
  </si>
  <si>
    <t>久喜店</t>
  </si>
  <si>
    <t>346-0007</t>
  </si>
  <si>
    <t>埼玉県久喜市久喜北１－１０－１７</t>
  </si>
  <si>
    <t>幸手店</t>
  </si>
  <si>
    <t>340-0155</t>
  </si>
  <si>
    <t>埼玉県幸手市大字上高野１５１０－５</t>
  </si>
  <si>
    <t>中古車センター</t>
  </si>
  <si>
    <t>埼玉県幸手市上高野２１５０</t>
  </si>
  <si>
    <t>（株）ホンダカーズ埼玉中</t>
  </si>
  <si>
    <t>Ｃ埼玉中／香取西／足利</t>
  </si>
  <si>
    <t>上尾中央店</t>
  </si>
  <si>
    <t>362-0001</t>
  </si>
  <si>
    <t>埼玉県上尾市大字上２５１－１</t>
  </si>
  <si>
    <t>春日部中央店</t>
  </si>
  <si>
    <t>344-0063</t>
  </si>
  <si>
    <t>埼玉県春日部市緑町４－１－２６</t>
  </si>
  <si>
    <t>白岡店</t>
  </si>
  <si>
    <t>349-0205</t>
  </si>
  <si>
    <t>埼玉県白岡市西５－１４－９</t>
  </si>
  <si>
    <t>加須店</t>
  </si>
  <si>
    <t>347-0057</t>
  </si>
  <si>
    <t>埼玉県加須市愛宕１－９－１７</t>
  </si>
  <si>
    <t>東大宮店</t>
  </si>
  <si>
    <t>337-0001</t>
  </si>
  <si>
    <t>埼玉県さいたま市見沼区丸ケ崎２８８７－１</t>
  </si>
  <si>
    <t>鷲宮店</t>
  </si>
  <si>
    <t>340-0206</t>
  </si>
  <si>
    <t>埼玉県久喜市西大輪４－１４－１８</t>
  </si>
  <si>
    <t>岩槻店</t>
  </si>
  <si>
    <t>339-0055</t>
  </si>
  <si>
    <t>埼玉県さいたま市岩槻区東町２－３－２１</t>
  </si>
  <si>
    <t>越谷レイクタウン駅東店</t>
  </si>
  <si>
    <t>埼玉県越谷市レイクタウン５－１５－１</t>
  </si>
  <si>
    <t>杉戸店</t>
  </si>
  <si>
    <t>345-0036</t>
  </si>
  <si>
    <t>埼玉県北葛飾郡杉戸町杉戸７－６－３</t>
  </si>
  <si>
    <t>東松山店</t>
  </si>
  <si>
    <t>355-0077</t>
  </si>
  <si>
    <t>埼玉県東松山市上唐子７６４</t>
  </si>
  <si>
    <t>三郷店</t>
  </si>
  <si>
    <t>341-0044</t>
  </si>
  <si>
    <t>埼玉県三郷市戸ケ崎５－９１</t>
  </si>
  <si>
    <t>佐原店</t>
  </si>
  <si>
    <t>287-0061</t>
  </si>
  <si>
    <t>千葉県香取市谷中６６０</t>
  </si>
  <si>
    <t>東松山中央店</t>
  </si>
  <si>
    <t>355-0005</t>
  </si>
  <si>
    <t>埼玉県東松山市松山８３５－１</t>
  </si>
  <si>
    <t>助戸店</t>
  </si>
  <si>
    <t>326-0043</t>
  </si>
  <si>
    <t>栃木県足利市助戸仲町４８９</t>
  </si>
  <si>
    <t>330-8669</t>
  </si>
  <si>
    <t>埼玉県さいたま市大宮区桜木町１－７－５</t>
  </si>
  <si>
    <t>ＵーＳｅｌｅｃｔ上尾</t>
  </si>
  <si>
    <t>埼玉県上尾市上２５４－１</t>
  </si>
  <si>
    <t>ＵーＳｅｌｅｃｔ久喜東</t>
  </si>
  <si>
    <t>ＵーＳｅｌｅｃｔ春日部中央</t>
  </si>
  <si>
    <t>埼玉県春日部市緑町１－７－１</t>
  </si>
  <si>
    <t>埼玉県さいたま市大宮区桜木町１－７－５ソニックシティビル３１Ｆ</t>
  </si>
  <si>
    <t>中古車業販部</t>
  </si>
  <si>
    <t>（株）ホンダカーズ埼玉北</t>
  </si>
  <si>
    <t>Ｃ埼玉北</t>
  </si>
  <si>
    <t>熊谷広瀬店</t>
  </si>
  <si>
    <t>360-0833</t>
  </si>
  <si>
    <t>埼玉県熊谷市広瀬４７９－１</t>
  </si>
  <si>
    <t>東松山東店</t>
  </si>
  <si>
    <t>355-0014</t>
  </si>
  <si>
    <t>埼玉県東松山市松本町２－７－２９</t>
  </si>
  <si>
    <t>行田店</t>
  </si>
  <si>
    <t>361-0017</t>
  </si>
  <si>
    <t>埼玉県行田市大字若小玉２２１３－３</t>
  </si>
  <si>
    <t>深谷東店</t>
  </si>
  <si>
    <t>366-0801</t>
  </si>
  <si>
    <t>埼玉県深谷市上野台２１８１－４</t>
  </si>
  <si>
    <t>鴻巣店</t>
  </si>
  <si>
    <t>365-0062</t>
  </si>
  <si>
    <t>埼玉県鴻巣市箕田４０７８－２</t>
  </si>
  <si>
    <t>熊谷北店</t>
  </si>
  <si>
    <t>360-0855</t>
  </si>
  <si>
    <t>埼玉県熊谷市高柳１９－１</t>
  </si>
  <si>
    <t>上柴店</t>
  </si>
  <si>
    <t>366-0051</t>
  </si>
  <si>
    <t>埼玉県深谷市上柴町東５－８－２</t>
  </si>
  <si>
    <t>熊谷東店</t>
  </si>
  <si>
    <t>360-0032</t>
  </si>
  <si>
    <t>埼玉県熊谷市銀座２－６５－１</t>
  </si>
  <si>
    <t>熊谷西店</t>
  </si>
  <si>
    <t>360-0841</t>
  </si>
  <si>
    <t>埼玉県熊谷市新堀１７２－２</t>
  </si>
  <si>
    <t>ＵーＳｅｌｅｃｔ広瀬</t>
  </si>
  <si>
    <t>埼玉県熊谷市広瀬４４７－２</t>
  </si>
  <si>
    <t>（株）ホンダカーズ埼玉西</t>
  </si>
  <si>
    <t>Ｃ埼玉西</t>
  </si>
  <si>
    <t>新狭山店</t>
  </si>
  <si>
    <t>350-1333</t>
  </si>
  <si>
    <t>埼玉県狭山市上奥富１０６－１</t>
  </si>
  <si>
    <t>新所沢店</t>
  </si>
  <si>
    <t>埼玉県所沢市上新井４－１８－１</t>
  </si>
  <si>
    <t>入間東店</t>
  </si>
  <si>
    <t>358-0002</t>
  </si>
  <si>
    <t>埼玉県入間市東町６－２－８</t>
  </si>
  <si>
    <t>東飯能店</t>
  </si>
  <si>
    <t>357-0006</t>
  </si>
  <si>
    <t>埼玉県飯能市中山３３２ー１</t>
  </si>
  <si>
    <t>東所沢サービスセンター</t>
  </si>
  <si>
    <t>359-0022</t>
  </si>
  <si>
    <t>埼玉県所沢市本郷１０９１－１</t>
  </si>
  <si>
    <t>所沢モータープールサービスセンター</t>
  </si>
  <si>
    <t>359-0001</t>
  </si>
  <si>
    <t>埼玉県所沢市下富９７５－４</t>
  </si>
  <si>
    <t>ＵーＳｅｌｅｃｔ狭山中央</t>
  </si>
  <si>
    <t>350-1334</t>
  </si>
  <si>
    <t>埼玉県狭山市狭山２３－２８</t>
  </si>
  <si>
    <t>東所沢中古車センター</t>
  </si>
  <si>
    <t>埼玉県所沢市大字本郷１０９１－１</t>
  </si>
  <si>
    <t>ＵーＳｅｌｅｃｔ西所沢</t>
  </si>
  <si>
    <t>359-1145</t>
  </si>
  <si>
    <t>埼玉県所沢市山口１４４ー１</t>
  </si>
  <si>
    <t>北関東</t>
  </si>
  <si>
    <t>（有）千波ホンダ</t>
  </si>
  <si>
    <t>Ｃ千波</t>
  </si>
  <si>
    <t>千波店</t>
  </si>
  <si>
    <t>310-0851</t>
  </si>
  <si>
    <t>茨城県水戸市千波町２２０９</t>
  </si>
  <si>
    <t>川嶋ホンダ販売（株）</t>
  </si>
  <si>
    <t>Ｃ日立南</t>
  </si>
  <si>
    <t>金沢店</t>
  </si>
  <si>
    <t>316-0015</t>
  </si>
  <si>
    <t>茨城県日立市金沢町２－３－２５</t>
  </si>
  <si>
    <t>セキショウホンダ（株）</t>
  </si>
  <si>
    <t>Ｃ茨城西／福島南</t>
  </si>
  <si>
    <t>土浦大町店</t>
  </si>
  <si>
    <t>300-0038</t>
  </si>
  <si>
    <t>茨城県土浦市大町１３－１４</t>
  </si>
  <si>
    <t>ひたち野うしく店</t>
  </si>
  <si>
    <t>300-1206</t>
  </si>
  <si>
    <t>茨城県牛久市ひたち野西２－１０－９</t>
  </si>
  <si>
    <t>守谷絹の台店</t>
  </si>
  <si>
    <t>300-2436</t>
  </si>
  <si>
    <t>茨城県つくばみらい市絹の台７－７</t>
  </si>
  <si>
    <t>日立小木津店</t>
  </si>
  <si>
    <t>319-1413</t>
  </si>
  <si>
    <t>茨城県日立市小木津町４－２２－６</t>
  </si>
  <si>
    <t>神栖堀割店</t>
  </si>
  <si>
    <t>314-0135</t>
  </si>
  <si>
    <t>茨城県神栖市堀割２－１－３１</t>
  </si>
  <si>
    <t>古河大野店</t>
  </si>
  <si>
    <t>306-0204</t>
  </si>
  <si>
    <t>茨城県古河市下大野１９４６－１</t>
  </si>
  <si>
    <t>下館神分店</t>
  </si>
  <si>
    <t>308-0063</t>
  </si>
  <si>
    <t>茨城県筑西市大字神分５６－７</t>
  </si>
  <si>
    <t>つくば研究学園店</t>
  </si>
  <si>
    <t>305-0817</t>
  </si>
  <si>
    <t>茨城県つくば市研究学園２－１－３</t>
  </si>
  <si>
    <t>小名浜店</t>
  </si>
  <si>
    <t>971-8101</t>
  </si>
  <si>
    <t>福島県いわき市小名浜鳥居下３４－１</t>
  </si>
  <si>
    <t>須賀川店</t>
  </si>
  <si>
    <t>962-0028</t>
  </si>
  <si>
    <t>福島県須賀川市茶畑町１８</t>
  </si>
  <si>
    <t>勿来店</t>
  </si>
  <si>
    <t>974-8232</t>
  </si>
  <si>
    <t>福島県いわき市錦町江栗大町３</t>
  </si>
  <si>
    <t>郡山朝日店</t>
  </si>
  <si>
    <t>963-8024</t>
  </si>
  <si>
    <t>福島県郡山市朝日３－９－１</t>
  </si>
  <si>
    <t>いわき神谷店</t>
  </si>
  <si>
    <t>970-0101</t>
  </si>
  <si>
    <t>福島県いわき市平下神谷下川原１－３</t>
  </si>
  <si>
    <t>筑西横塚店</t>
  </si>
  <si>
    <t>309-1116</t>
  </si>
  <si>
    <t>茨城県筑西市横塚１３５７－２２</t>
  </si>
  <si>
    <t>結城店</t>
  </si>
  <si>
    <t>307-0052</t>
  </si>
  <si>
    <t>茨城県結城市中央町２－６－１５</t>
  </si>
  <si>
    <t>古河大山店</t>
  </si>
  <si>
    <t>306-0052</t>
  </si>
  <si>
    <t>茨城県古河市大山１８１４－１</t>
  </si>
  <si>
    <t>水戸南店</t>
  </si>
  <si>
    <t>311-3115</t>
  </si>
  <si>
    <t>茨城県東茨城郡茨城町前田１６９４－１</t>
  </si>
  <si>
    <t>つくばみらい平店</t>
  </si>
  <si>
    <t>300-2359</t>
  </si>
  <si>
    <t>茨城県つくばみらい市紫峰ケ丘２丁目２３－１</t>
  </si>
  <si>
    <t>桜川店</t>
  </si>
  <si>
    <t>309-1212</t>
  </si>
  <si>
    <t>茨城県桜川市富士見台１－５３</t>
  </si>
  <si>
    <t>305-8515</t>
  </si>
  <si>
    <t>茨城県つくば市東新井１２－２</t>
  </si>
  <si>
    <t>中古車課</t>
  </si>
  <si>
    <t>（株）下妻ホンダ</t>
  </si>
  <si>
    <t>Ｃ下妻</t>
  </si>
  <si>
    <t>下妻店</t>
  </si>
  <si>
    <t>304-0051</t>
  </si>
  <si>
    <t>茨城県下妻市小島９２１－２</t>
  </si>
  <si>
    <t>ホンダプリモ南筑波（株）</t>
  </si>
  <si>
    <t>Ｃ南筑波</t>
  </si>
  <si>
    <t>水海道店</t>
  </si>
  <si>
    <t>300-2505</t>
  </si>
  <si>
    <t>茨城県常総市中妻町１２６－４</t>
  </si>
  <si>
    <t>岩井店</t>
  </si>
  <si>
    <t>306-0631</t>
  </si>
  <si>
    <t>茨城県坂東市岩井２７４５－１</t>
  </si>
  <si>
    <t>弓野ホンダ販売（株）</t>
  </si>
  <si>
    <t>Ｃ日立北</t>
  </si>
  <si>
    <t>十王店</t>
  </si>
  <si>
    <t>319-1301</t>
  </si>
  <si>
    <t>茨城県日立市十王町伊師２１７８－１</t>
  </si>
  <si>
    <t>光陽ホンダ販売（株）</t>
  </si>
  <si>
    <t>Ｃ北茨城</t>
  </si>
  <si>
    <t>大津港店</t>
  </si>
  <si>
    <t>319-1712</t>
  </si>
  <si>
    <t>茨城県北茨城市関南町里根川１－１２</t>
  </si>
  <si>
    <t>（株）ホンダオート城西</t>
  </si>
  <si>
    <t>Ｃ笠間</t>
  </si>
  <si>
    <t>友部店</t>
  </si>
  <si>
    <t>309-1716</t>
  </si>
  <si>
    <t>茨城県笠間市住吉１５６８－２</t>
  </si>
  <si>
    <t>石岡６号店</t>
  </si>
  <si>
    <t>315-0024</t>
  </si>
  <si>
    <t>茨城県石岡市八軒台９－２４</t>
  </si>
  <si>
    <t>千代田ホンダ販売（株）</t>
  </si>
  <si>
    <t>Ｃ土浦</t>
  </si>
  <si>
    <t>中貫店</t>
  </si>
  <si>
    <t>300-0006</t>
  </si>
  <si>
    <t>茨城県土浦市東中貫町１－８</t>
  </si>
  <si>
    <t>藤代中央店</t>
  </si>
  <si>
    <t>300-1512</t>
  </si>
  <si>
    <t>茨城県取手市藤代９５８－１</t>
  </si>
  <si>
    <t>（株）中屋ホンダ販売</t>
  </si>
  <si>
    <t>Ｃ土浦北</t>
  </si>
  <si>
    <t>300-4115</t>
  </si>
  <si>
    <t>茨城県土浦市藤沢３５７４</t>
  </si>
  <si>
    <t>（株）関城ホンダ販売</t>
  </si>
  <si>
    <t>Ｃ筑西</t>
  </si>
  <si>
    <t>関城店</t>
  </si>
  <si>
    <t>308-0121</t>
  </si>
  <si>
    <t>茨城県筑西市船玉２８７－４９</t>
  </si>
  <si>
    <t>（株）粱山泊弐拾壱</t>
  </si>
  <si>
    <t>Ｃ取手</t>
  </si>
  <si>
    <t>東店</t>
  </si>
  <si>
    <t>302-0005</t>
  </si>
  <si>
    <t>茨城県取手市東３－８－１２</t>
  </si>
  <si>
    <t>（株）ホンダ茨城南</t>
  </si>
  <si>
    <t>Ｃ茨城南</t>
  </si>
  <si>
    <t>土浦北インター店</t>
  </si>
  <si>
    <t>300-0051</t>
  </si>
  <si>
    <t>茨城県土浦市真鍋６－２６－８２</t>
  </si>
  <si>
    <t>神栖木崎店</t>
  </si>
  <si>
    <t>314-0127</t>
  </si>
  <si>
    <t>茨城県神栖市木崎２０８－１</t>
  </si>
  <si>
    <t>牛久店</t>
  </si>
  <si>
    <t>300-1221</t>
  </si>
  <si>
    <t>茨城県牛久市牛久町４７４－６</t>
  </si>
  <si>
    <t>桜土浦インター店</t>
  </si>
  <si>
    <t>305-0042</t>
  </si>
  <si>
    <t>茨城県つくば市下広岡１０６１－２５０</t>
  </si>
  <si>
    <t>石岡店</t>
  </si>
  <si>
    <t>315-0031</t>
  </si>
  <si>
    <t>茨城県石岡市東大橋３１５１－１</t>
  </si>
  <si>
    <t>龍ヶ崎店</t>
  </si>
  <si>
    <t>301-0041</t>
  </si>
  <si>
    <t>茨城県龍ヶ崎市若柴町２２４０－５３</t>
  </si>
  <si>
    <t>荒川沖店</t>
  </si>
  <si>
    <t>300-0843</t>
  </si>
  <si>
    <t>茨城県土浦市中村南６－５３４－４</t>
  </si>
  <si>
    <t>つくば花室店</t>
  </si>
  <si>
    <t>305-0025</t>
  </si>
  <si>
    <t>茨城県つくば市花室１１２７－６</t>
  </si>
  <si>
    <t>南守谷店</t>
  </si>
  <si>
    <t>302-0034</t>
  </si>
  <si>
    <t>茨城県取手市戸頭１１００－１</t>
  </si>
  <si>
    <t>谷田部インター店</t>
  </si>
  <si>
    <t>305-0868</t>
  </si>
  <si>
    <t>茨城県つくば市台町２－３－１６</t>
  </si>
  <si>
    <t>水戸けやき台店</t>
  </si>
  <si>
    <t>310-0842</t>
  </si>
  <si>
    <t>茨城県水戸市けやき台３丁目６２－２</t>
  </si>
  <si>
    <t>石岡正上内店</t>
  </si>
  <si>
    <t>315-0011</t>
  </si>
  <si>
    <t>茨城県石岡市正上内１６－１８</t>
  </si>
  <si>
    <t>研究学園中央店</t>
  </si>
  <si>
    <t>305-0816</t>
  </si>
  <si>
    <t>茨城県つくば市学園の森３－５－３</t>
  </si>
  <si>
    <t>阿見店</t>
  </si>
  <si>
    <t>300-0331</t>
  </si>
  <si>
    <t>茨城県稲敷郡阿見町阿見４５３０</t>
  </si>
  <si>
    <t>鉾田店</t>
  </si>
  <si>
    <t>311-1504</t>
  </si>
  <si>
    <t>茨城県鉾田市安房１４０７－６</t>
  </si>
  <si>
    <t>つくばみどりの店</t>
  </si>
  <si>
    <t>305-0847</t>
  </si>
  <si>
    <t>茨城県つくば市谷田部１１４４－１５（つくば市陣場Ｆ２１街区１）</t>
  </si>
  <si>
    <t>ＰＤＩセンター阿見</t>
  </si>
  <si>
    <t>ボディーサービス阿見</t>
  </si>
  <si>
    <t>ＵーＳｅｌｅｃｔつくば</t>
  </si>
  <si>
    <t>ユーカー課</t>
  </si>
  <si>
    <t>茨城県つくば市下広岡字向山１０６１－２２２</t>
  </si>
  <si>
    <t>（株）ホンダベルノ茨城北</t>
  </si>
  <si>
    <t>Ｃ茨城北</t>
  </si>
  <si>
    <t>県庁前店</t>
  </si>
  <si>
    <t>310-0852</t>
  </si>
  <si>
    <t>茨城県水戸市笠原町１４４３－１</t>
  </si>
  <si>
    <t>日立本宮店</t>
  </si>
  <si>
    <t>317-0054</t>
  </si>
  <si>
    <t>茨城県日立市本宮町４－１１－７</t>
  </si>
  <si>
    <t>勝田昭和通り店</t>
  </si>
  <si>
    <t>312-0018</t>
  </si>
  <si>
    <t>茨城県ひたちなか市笹野町１－１５－３７</t>
  </si>
  <si>
    <t>水戸インター店</t>
  </si>
  <si>
    <t>319-0312</t>
  </si>
  <si>
    <t>茨城県水戸市大足町１０７５－１</t>
  </si>
  <si>
    <t>（株）ホンダ四輪販売北関東</t>
  </si>
  <si>
    <t>Ｃ茨城／栃木</t>
  </si>
  <si>
    <t>土浦木田余店</t>
  </si>
  <si>
    <t>300-0026</t>
  </si>
  <si>
    <t>茨城県土浦市木田余３６１７</t>
  </si>
  <si>
    <t>藤代店</t>
  </si>
  <si>
    <t>茨城県取手市藤代９１７－１</t>
  </si>
  <si>
    <t>水海道バイパス店</t>
  </si>
  <si>
    <t>303-0031</t>
  </si>
  <si>
    <t>茨城県常総市水海道山田町４６４８－１</t>
  </si>
  <si>
    <t>学園東大通り店</t>
  </si>
  <si>
    <t>300-0847</t>
  </si>
  <si>
    <t>茨城県土浦市卸町１－２－２３</t>
  </si>
  <si>
    <t>サントル千波店</t>
  </si>
  <si>
    <t>310-0902</t>
  </si>
  <si>
    <t>茨城県水戸市渡里町４７３</t>
  </si>
  <si>
    <t>水戸内原店</t>
  </si>
  <si>
    <t>319-0317</t>
  </si>
  <si>
    <t>茨城県水戸市内原１－１３３</t>
  </si>
  <si>
    <t>勝田店</t>
  </si>
  <si>
    <t>312-0061</t>
  </si>
  <si>
    <t>茨城県ひたちなか市稲田１１５６－１</t>
  </si>
  <si>
    <t>日立滑川店</t>
  </si>
  <si>
    <t>317-0052</t>
  </si>
  <si>
    <t>茨城県日立市東滑川町４－６－５</t>
  </si>
  <si>
    <t>鹿行店</t>
  </si>
  <si>
    <t>茨城県神栖市堀割三丁目２番１３号</t>
  </si>
  <si>
    <t>石岡八軒台店</t>
  </si>
  <si>
    <t>茨城県石岡市八軒台１０－２２</t>
  </si>
  <si>
    <t>龍ヶ崎中根台店</t>
  </si>
  <si>
    <t>301-0002</t>
  </si>
  <si>
    <t>茨城県龍ヶ崎市中根台５丁目１３－９</t>
  </si>
  <si>
    <t>元吉田店</t>
  </si>
  <si>
    <t>310-0836</t>
  </si>
  <si>
    <t>茨城県水戸市元吉田町９０５</t>
  </si>
  <si>
    <t>勝田北店</t>
  </si>
  <si>
    <t>312-0062</t>
  </si>
  <si>
    <t>茨城県ひたちなか市高場１２３０</t>
  </si>
  <si>
    <t>勝田本郷台店</t>
  </si>
  <si>
    <t>312-0012</t>
  </si>
  <si>
    <t>茨城県ひたちなか市馬渡２５６６－１</t>
  </si>
  <si>
    <t>大宮店</t>
  </si>
  <si>
    <t>319-2144</t>
  </si>
  <si>
    <t>茨城県常陸大宮市泉４６２－３８</t>
  </si>
  <si>
    <t>鹿嶋店</t>
  </si>
  <si>
    <t>314-0031</t>
  </si>
  <si>
    <t>茨城県鹿嶋市宮中２８７－８</t>
  </si>
  <si>
    <t>水戸自由が丘店</t>
  </si>
  <si>
    <t>310-0044</t>
  </si>
  <si>
    <t>茨城県水戸市西原１－１－４</t>
  </si>
  <si>
    <t>御幸店</t>
  </si>
  <si>
    <t>321-0984</t>
  </si>
  <si>
    <t>栃木県宇都宮市御幸町２８９－１</t>
  </si>
  <si>
    <t>不動前店</t>
  </si>
  <si>
    <t>320-0833</t>
  </si>
  <si>
    <t>栃木県宇都宮市不動前５－１－１６</t>
  </si>
  <si>
    <t>真岡中央店</t>
  </si>
  <si>
    <t>321-4361</t>
  </si>
  <si>
    <t>栃木県真岡市並木町２－１９－２</t>
  </si>
  <si>
    <t>鶴田店</t>
  </si>
  <si>
    <t>320-0857</t>
  </si>
  <si>
    <t>栃木県宇都宮市鶴田３－１３－１０</t>
  </si>
  <si>
    <t>インターパーク店</t>
  </si>
  <si>
    <t>329-0606</t>
  </si>
  <si>
    <t>栃木県河内郡上三川町大字磯岡６０１</t>
  </si>
  <si>
    <t>おもちゃのまち店</t>
  </si>
  <si>
    <t>321-0202</t>
  </si>
  <si>
    <t>栃木県下都賀郡壬生町おもちゃのまち５－１－３２</t>
  </si>
  <si>
    <t>Ｇｌｏｓｓ茨城　茨城センター</t>
  </si>
  <si>
    <t>311-3155</t>
  </si>
  <si>
    <t>茨城県東茨城郡茨城町下土師２０００－１３</t>
  </si>
  <si>
    <t>Ｇｌｏｓｓ栃木　宇都宮センター</t>
  </si>
  <si>
    <t>321-3325</t>
  </si>
  <si>
    <t>栃木県芳賀郡芳賀町芳賀台１３０－１</t>
  </si>
  <si>
    <t>ＨｏｎｄａＣＴＣ北関東　水戸センター</t>
  </si>
  <si>
    <t>ＵーＳｅｌｅｃｔひたちなか</t>
  </si>
  <si>
    <t>茨城県ひたちなか市高場１４９５</t>
  </si>
  <si>
    <t>ＵーＳｅｌｅｃｔ水戸けやき台</t>
  </si>
  <si>
    <t>310-0841</t>
  </si>
  <si>
    <t>茨城県水戸市酒門町３２８４－１０</t>
  </si>
  <si>
    <t>ユーカー販売課</t>
  </si>
  <si>
    <t>ＵーＳｅｌｅｃｔ新宇都宮</t>
  </si>
  <si>
    <t>321-0982</t>
  </si>
  <si>
    <t>栃木県宇都宮市御幸ヶ原町１４－１７</t>
  </si>
  <si>
    <t>ＵーＳｅｌｅｃｔ宇都宮</t>
  </si>
  <si>
    <t>321-0132</t>
  </si>
  <si>
    <t>栃木県宇都宮市雀の宮２－１－１４</t>
  </si>
  <si>
    <t>マンスリーオーナー　８Ｍ</t>
  </si>
  <si>
    <t>茨城統括</t>
  </si>
  <si>
    <t>310-0004</t>
  </si>
  <si>
    <t>茨城県水戸市青柳町３１６２－４</t>
  </si>
  <si>
    <t>（株）ホンダプリモ中央</t>
  </si>
  <si>
    <t>Ｃ宇都宮中央</t>
  </si>
  <si>
    <t>塙田店</t>
  </si>
  <si>
    <t>320-0027</t>
  </si>
  <si>
    <t>栃木県宇都宮市塙田４－１－３１</t>
  </si>
  <si>
    <t>日光店</t>
  </si>
  <si>
    <t>321-2335</t>
  </si>
  <si>
    <t>栃木県日光市森友９３５－８</t>
  </si>
  <si>
    <t>駅東店</t>
  </si>
  <si>
    <t>321-0968</t>
  </si>
  <si>
    <t>栃木県宇都宮市中今泉一丁目２１－１７</t>
  </si>
  <si>
    <t>那須三島店</t>
  </si>
  <si>
    <t>329-2756</t>
  </si>
  <si>
    <t>栃木県那須塩原市西三島３－１８３－２８</t>
  </si>
  <si>
    <t>サービス工場</t>
  </si>
  <si>
    <t>321-0416</t>
  </si>
  <si>
    <t>栃木県宇都宮市高松町１０７３</t>
  </si>
  <si>
    <t>（株）ホンダカーズ栃木中央</t>
  </si>
  <si>
    <t>Ｃ栃木中央</t>
  </si>
  <si>
    <t>小山店</t>
  </si>
  <si>
    <t>329-0201</t>
  </si>
  <si>
    <t>栃木県小山市粟宮１－１４－４９</t>
  </si>
  <si>
    <t>羽川店</t>
  </si>
  <si>
    <t>323-0012</t>
  </si>
  <si>
    <t>栃木県小山市羽川４８８－１</t>
  </si>
  <si>
    <t>佐野伊勢山店</t>
  </si>
  <si>
    <t>327-0817</t>
  </si>
  <si>
    <t>栃木県佐野市伊勢山町１１－１</t>
  </si>
  <si>
    <t>足利南店</t>
  </si>
  <si>
    <t>326-0335</t>
  </si>
  <si>
    <t>栃木県足利市上渋垂町１１８８－１</t>
  </si>
  <si>
    <t>栃木バイパス店</t>
  </si>
  <si>
    <t>328-0012</t>
  </si>
  <si>
    <t>栃木県栃木市平柳町３－２２－２５</t>
  </si>
  <si>
    <t>神鳥谷店</t>
  </si>
  <si>
    <t>323-0827</t>
  </si>
  <si>
    <t>栃木県小山市神鳥谷２９６－１</t>
  </si>
  <si>
    <t>鹿沼インター店</t>
  </si>
  <si>
    <t>322-0026</t>
  </si>
  <si>
    <t>栃木県鹿沼市茂呂７８０－１３</t>
  </si>
  <si>
    <t>海道店</t>
  </si>
  <si>
    <t>321-0971</t>
  </si>
  <si>
    <t>栃木県宇都宮市海道町２９－７</t>
  </si>
  <si>
    <t>高根沢店</t>
  </si>
  <si>
    <t>329-1232</t>
  </si>
  <si>
    <t>栃木県塩谷郡高根沢町光陽台５－１４－１</t>
  </si>
  <si>
    <t>ゆいの杜店</t>
  </si>
  <si>
    <t>321-3226</t>
  </si>
  <si>
    <t>栃木県宇都宮市ゆいの杜８－１－１５</t>
  </si>
  <si>
    <t>栃木県小山市粟宮１－６－１８</t>
  </si>
  <si>
    <t>ＰＤＩセンター</t>
  </si>
  <si>
    <t>328-0024</t>
  </si>
  <si>
    <t>栃木県栃木市樋ノ口町４１１</t>
  </si>
  <si>
    <t>ＵーＳｅｌｅｃｔ小山</t>
  </si>
  <si>
    <t>栃木県小山市粟宮７７２－１</t>
  </si>
  <si>
    <t>ＵーＳｅｌｅｃｔ小山北</t>
  </si>
  <si>
    <t>栃木県小山市羽川４９９－１</t>
  </si>
  <si>
    <t>野崎ホンダ（株）</t>
  </si>
  <si>
    <t>Ｃ野崎</t>
  </si>
  <si>
    <t>野崎店</t>
  </si>
  <si>
    <t>324-0035</t>
  </si>
  <si>
    <t>栃木県大田原市薄葉２７０２－２</t>
  </si>
  <si>
    <t>関東ホンダモーター販売（株）</t>
  </si>
  <si>
    <t>Ｃ那須</t>
  </si>
  <si>
    <t>矢板店</t>
  </si>
  <si>
    <t>329-2135</t>
  </si>
  <si>
    <t>栃木県矢板市中４６３</t>
  </si>
  <si>
    <t>那須塩原店</t>
  </si>
  <si>
    <t>325-0023</t>
  </si>
  <si>
    <t>栃木県那須塩原市豊浦１１－８</t>
  </si>
  <si>
    <t>栃木ホンダ販売（株）</t>
  </si>
  <si>
    <t>Ｃ栃木東</t>
  </si>
  <si>
    <t>城南店</t>
  </si>
  <si>
    <t>323-0829</t>
  </si>
  <si>
    <t>栃木県小山市東城南１－３－１３</t>
  </si>
  <si>
    <t>喜沢店</t>
  </si>
  <si>
    <t>323-0014</t>
  </si>
  <si>
    <t>栃木県小山市喜沢７０８－１</t>
  </si>
  <si>
    <t>上三川店</t>
  </si>
  <si>
    <t>329-0611</t>
  </si>
  <si>
    <t>栃木県河内郡上三川町上三川４４２５</t>
  </si>
  <si>
    <t>細谷店</t>
  </si>
  <si>
    <t>320-0074</t>
  </si>
  <si>
    <t>栃木県宇都宮市細谷町６９８－６</t>
  </si>
  <si>
    <t>簗瀬店</t>
  </si>
  <si>
    <t>321-0925</t>
  </si>
  <si>
    <t>栃木県宇都宮市東簗瀬１－２－６</t>
  </si>
  <si>
    <t>真岡工業団地店</t>
  </si>
  <si>
    <t>321-4364</t>
  </si>
  <si>
    <t>栃木県真岡市長田６０４－３</t>
  </si>
  <si>
    <t>宮の内店</t>
  </si>
  <si>
    <t>321-0131</t>
  </si>
  <si>
    <t>栃木県宇都宮市宮の内２－１８４</t>
  </si>
  <si>
    <t>上三川ＰＤＩセンター</t>
  </si>
  <si>
    <t>329-0524</t>
  </si>
  <si>
    <t>栃木県河内郡上三川町大字多功２５７９－４</t>
  </si>
  <si>
    <t>ＵーＳｅｌｅｃｔ宇都宮東</t>
  </si>
  <si>
    <t>栃木県宇都宮市東簗瀬１－１－１</t>
  </si>
  <si>
    <t>（株）黒羽モーター</t>
  </si>
  <si>
    <t>Ｃ大田原</t>
  </si>
  <si>
    <t>紫塚店</t>
  </si>
  <si>
    <t>324-0058</t>
  </si>
  <si>
    <t>栃木県大田原市紫塚４－３９４４－１２１</t>
  </si>
  <si>
    <t>（株）おくざわ</t>
  </si>
  <si>
    <t>Ｃ佐野</t>
  </si>
  <si>
    <t>田島店</t>
  </si>
  <si>
    <t>327-0031</t>
  </si>
  <si>
    <t>栃木県佐野市田島町４９－１</t>
  </si>
  <si>
    <t>山辺駅前店</t>
  </si>
  <si>
    <t>326-0824</t>
  </si>
  <si>
    <t>栃木県足利市八幡町５０８－１</t>
  </si>
  <si>
    <t>（株）ホンダベルノ栃木中</t>
  </si>
  <si>
    <t>Ｃ栃木中</t>
  </si>
  <si>
    <t>陽南店</t>
  </si>
  <si>
    <t>321-0104</t>
  </si>
  <si>
    <t>栃木県宇都宮市台新田１－１－３７</t>
  </si>
  <si>
    <t>西那須野店</t>
  </si>
  <si>
    <t>栃木県那須塩原市西三島２－１７４－１</t>
  </si>
  <si>
    <t>陽東店</t>
  </si>
  <si>
    <t>321-0904</t>
  </si>
  <si>
    <t>栃木県宇都宮市陽東５－３０－５</t>
  </si>
  <si>
    <t>鹿沼茂呂店</t>
  </si>
  <si>
    <t>栃木県鹿沼市茂呂７７２－１</t>
  </si>
  <si>
    <t>競輪場通り店</t>
  </si>
  <si>
    <t>320-0053</t>
  </si>
  <si>
    <t>栃木県宇都宮市戸祭町２０９３－１</t>
  </si>
  <si>
    <t>（株）ホンダベルノ新栃木</t>
  </si>
  <si>
    <t>Ｃ両毛</t>
  </si>
  <si>
    <t>足利山川店</t>
  </si>
  <si>
    <t>326-0021</t>
  </si>
  <si>
    <t>栃木県足利市山川町８３０－４</t>
  </si>
  <si>
    <t>栃木インター店</t>
  </si>
  <si>
    <t>328-0124</t>
  </si>
  <si>
    <t>栃木県栃木市野中町１９９－１</t>
  </si>
  <si>
    <t>佐野富岡店</t>
  </si>
  <si>
    <t>327-0844</t>
  </si>
  <si>
    <t>栃木県佐野市富岡町１４００</t>
  </si>
  <si>
    <t>真岡長田店</t>
  </si>
  <si>
    <t>栃木県真岡市長田４－５－４</t>
  </si>
  <si>
    <t>（株）ホンダカーズ前橋中央</t>
  </si>
  <si>
    <t>Ｃ前橋中央</t>
  </si>
  <si>
    <t>総社店</t>
  </si>
  <si>
    <t>371-0852</t>
  </si>
  <si>
    <t>群馬県前橋市総社町総社２８８７－３</t>
  </si>
  <si>
    <t>渋川南店</t>
  </si>
  <si>
    <t>377-0003</t>
  </si>
  <si>
    <t>群馬県渋川市八木原１４２１</t>
  </si>
  <si>
    <t>（有）中島ホンダ</t>
  </si>
  <si>
    <t>Ｃ前橋東</t>
  </si>
  <si>
    <t>天川大島店</t>
  </si>
  <si>
    <t>379-2154</t>
  </si>
  <si>
    <t>群馬県前橋市天川大島町１－３－２９</t>
  </si>
  <si>
    <t>（株）ホンダカーズ群馬西</t>
  </si>
  <si>
    <t>Ｃ群馬西</t>
  </si>
  <si>
    <t>前橋上小出店</t>
  </si>
  <si>
    <t>371-0037</t>
  </si>
  <si>
    <t>群馬県前橋市上小出町１－３０－６</t>
  </si>
  <si>
    <t>安中店</t>
  </si>
  <si>
    <t>379-0112</t>
  </si>
  <si>
    <t>群馬県安中市岩井３０６－１</t>
  </si>
  <si>
    <t>（株）ホンダカーズ群馬</t>
  </si>
  <si>
    <t>Ｃ群馬</t>
  </si>
  <si>
    <t>371-0855</t>
  </si>
  <si>
    <t>群馬県前橋市問屋町１－１０－８</t>
  </si>
  <si>
    <t>前橋問屋町店</t>
  </si>
  <si>
    <t>群馬県前橋市問屋町２－１－１</t>
  </si>
  <si>
    <t>東部バイパス店</t>
  </si>
  <si>
    <t>371-0013</t>
  </si>
  <si>
    <t>群馬県前橋市西片貝町４－５－２０</t>
  </si>
  <si>
    <t>渋川有馬店</t>
  </si>
  <si>
    <t>377-0005</t>
  </si>
  <si>
    <t>群馬県渋川市有馬１５７－３</t>
  </si>
  <si>
    <t>高崎緑町店</t>
  </si>
  <si>
    <t>370-0073</t>
  </si>
  <si>
    <t>群馬県高崎市緑町４－８－１</t>
  </si>
  <si>
    <t>藤岡店</t>
  </si>
  <si>
    <t>375-0015</t>
  </si>
  <si>
    <t>群馬県藤岡市中栗須３９０－８</t>
  </si>
  <si>
    <t>高崎倉賀野店</t>
  </si>
  <si>
    <t>370-1201</t>
  </si>
  <si>
    <t>群馬県高崎市倉賀野町４２８－１</t>
  </si>
  <si>
    <t>沼田１２０号店</t>
  </si>
  <si>
    <t>378-0005</t>
  </si>
  <si>
    <t>群馬県沼田市久屋原町２３－３</t>
  </si>
  <si>
    <t>前橋箱田店</t>
  </si>
  <si>
    <t>371-0837</t>
  </si>
  <si>
    <t>群馬県前橋市箱田町１４－１</t>
  </si>
  <si>
    <t>前橋大胡店</t>
  </si>
  <si>
    <t>371-0222</t>
  </si>
  <si>
    <t>群馬県前橋市上大屋町１０－１</t>
  </si>
  <si>
    <t>高崎豊岡店</t>
  </si>
  <si>
    <t>370-0871</t>
  </si>
  <si>
    <t>群馬県高崎市上豊岡町５８０－１２</t>
  </si>
  <si>
    <t>高崎貝沢店</t>
  </si>
  <si>
    <t>370-0042</t>
  </si>
  <si>
    <t>群馬県高崎市貝沢町１２３９－１</t>
  </si>
  <si>
    <t>伊勢崎連取店</t>
  </si>
  <si>
    <t>372-0812</t>
  </si>
  <si>
    <t>群馬県伊勢崎市連取町３０４０－４</t>
  </si>
  <si>
    <t>吉岡店</t>
  </si>
  <si>
    <t>370-3602</t>
  </si>
  <si>
    <t>群馬県北群馬郡吉岡町大久保１４３１－７</t>
  </si>
  <si>
    <t>前橋大島店</t>
  </si>
  <si>
    <t>群馬県前橋市天川大島町１４５４</t>
  </si>
  <si>
    <t>高崎中居店</t>
  </si>
  <si>
    <t>370-0851</t>
  </si>
  <si>
    <t>群馬県高崎市上中居町１７１７</t>
  </si>
  <si>
    <t>大間々店</t>
  </si>
  <si>
    <t>376-0101</t>
  </si>
  <si>
    <t>群馬県みどり市大間々町大間々５９－８</t>
  </si>
  <si>
    <t>Ｇｌｏｓｓ群馬　前橋センター</t>
  </si>
  <si>
    <t>群馬県北群馬郡吉岡町大久保２２３４－１</t>
  </si>
  <si>
    <t>ＢＳ前橋センター</t>
  </si>
  <si>
    <t>前橋問屋町サービスセンター</t>
  </si>
  <si>
    <t>群馬県前橋市問屋町１－１１－５</t>
  </si>
  <si>
    <t>藤岡サービスセンター</t>
  </si>
  <si>
    <t>群馬県藤岡市中栗須４０３－３</t>
  </si>
  <si>
    <t>65</t>
  </si>
  <si>
    <t>前橋江田サービスセンター</t>
  </si>
  <si>
    <t>371-0836</t>
  </si>
  <si>
    <t>群馬県前橋市江田町４９３－６</t>
  </si>
  <si>
    <t>ＵーＳｅｌｅｃｔ前橋よしおか</t>
  </si>
  <si>
    <t>群馬県北群馬郡吉岡町大字大久保１０３１－１</t>
  </si>
  <si>
    <t>ＵーＳｅｌｅｃｔ藤岡</t>
  </si>
  <si>
    <t>群馬県藤岡市中栗須１１</t>
  </si>
  <si>
    <t>ホンダ群馬販売（株）</t>
  </si>
  <si>
    <t>Ｃ高崎東</t>
  </si>
  <si>
    <t>高崎問屋町店</t>
  </si>
  <si>
    <t>370-0069</t>
  </si>
  <si>
    <t>群馬県高崎市飯塚町問屋町前１１２６</t>
  </si>
  <si>
    <t>（株）ホンダパルカワライ</t>
  </si>
  <si>
    <t>Ｃ桐生中央</t>
  </si>
  <si>
    <t>広沢店</t>
  </si>
  <si>
    <t>376-0013</t>
  </si>
  <si>
    <t>群馬県桐生市広沢町５－１６２８</t>
  </si>
  <si>
    <t>境野店</t>
  </si>
  <si>
    <t>376-0002</t>
  </si>
  <si>
    <t>群馬県桐生市境野町３－２１２３</t>
  </si>
  <si>
    <t>強戸店</t>
  </si>
  <si>
    <t>373-0075</t>
  </si>
  <si>
    <t>群馬県太田市大鷲町２９</t>
  </si>
  <si>
    <t>西新町店</t>
  </si>
  <si>
    <t>373-0847</t>
  </si>
  <si>
    <t>群馬県太田市西新町１８－７</t>
  </si>
  <si>
    <t>（株）稲田自動車商会</t>
  </si>
  <si>
    <t>Ｃ伊勢崎西</t>
  </si>
  <si>
    <t>連取本町店</t>
  </si>
  <si>
    <t>群馬県伊勢崎市連取町１３２６</t>
  </si>
  <si>
    <t>（株）ホンダ中央群馬</t>
  </si>
  <si>
    <t>Ｃ伊勢崎中央</t>
  </si>
  <si>
    <t>太田町店</t>
  </si>
  <si>
    <t>372-0006</t>
  </si>
  <si>
    <t>群馬県伊勢崎市太田町９００－３</t>
  </si>
  <si>
    <t>境店</t>
  </si>
  <si>
    <t>370-0102</t>
  </si>
  <si>
    <t>群馬県伊勢崎市境上渕名１４７９－１２</t>
  </si>
  <si>
    <t>玉村店</t>
  </si>
  <si>
    <t>370-1132</t>
  </si>
  <si>
    <t>群馬県佐波郡玉村町下新田２８７－１</t>
  </si>
  <si>
    <t>（有）塩野オート販売</t>
  </si>
  <si>
    <t>Ｃ沼田南</t>
  </si>
  <si>
    <t>戸鹿野店</t>
  </si>
  <si>
    <t>378-0015</t>
  </si>
  <si>
    <t>群馬県沼田市戸鹿野町４００－２</t>
  </si>
  <si>
    <t>（株）ホンダオート富岡</t>
  </si>
  <si>
    <t>Ｃ富岡</t>
  </si>
  <si>
    <t>富岡店</t>
  </si>
  <si>
    <t>370-2343</t>
  </si>
  <si>
    <t>群馬県富岡市七日市１５７－１</t>
  </si>
  <si>
    <t>（有）中之条ホンダ販売</t>
  </si>
  <si>
    <t>Ｃ中之条</t>
  </si>
  <si>
    <t>中之条店</t>
  </si>
  <si>
    <t>377-0433</t>
  </si>
  <si>
    <t>群馬県吾妻郡中之条町折田２１４－１</t>
  </si>
  <si>
    <t>（有）高橋モータース</t>
  </si>
  <si>
    <t>Ｃ東吾妻</t>
  </si>
  <si>
    <t>原町店</t>
  </si>
  <si>
    <t>377-0801</t>
  </si>
  <si>
    <t>群馬県吾妻郡東吾妻町大字原町９７８－７</t>
  </si>
  <si>
    <t>群馬県吾妻郡東吾妻町原町９７８－７</t>
  </si>
  <si>
    <t>（有）木村ホンダ</t>
  </si>
  <si>
    <t>Ｃみなかみ</t>
  </si>
  <si>
    <t>月夜野店</t>
  </si>
  <si>
    <t>379-1313</t>
  </si>
  <si>
    <t>群馬県利根郡みなかみ町月夜野４１２－１</t>
  </si>
  <si>
    <t>群馬県利根郡みなかみ町月夜野５３７</t>
  </si>
  <si>
    <t>新生ホンダ（株）</t>
  </si>
  <si>
    <t>Ｃ伊勢崎</t>
  </si>
  <si>
    <t>上田店</t>
  </si>
  <si>
    <t>379-2225</t>
  </si>
  <si>
    <t>群馬県伊勢崎市上田町２５６</t>
  </si>
  <si>
    <t>新田店</t>
  </si>
  <si>
    <t>370-0314</t>
  </si>
  <si>
    <t>群馬県太田市新田市野井町７７０－１</t>
  </si>
  <si>
    <t>（株）ホンダカーズ大泉</t>
  </si>
  <si>
    <t>Ｃ大泉</t>
  </si>
  <si>
    <t>370-0513</t>
  </si>
  <si>
    <t>群馬県邑楽郡大泉町東小泉２－１９－１９</t>
  </si>
  <si>
    <t>（株）ホンダ四輪販売関東中央</t>
  </si>
  <si>
    <t>Ｃ新潟／群馬中央／山梨／松本中央</t>
  </si>
  <si>
    <t>青山東店</t>
  </si>
  <si>
    <t>950-2002</t>
  </si>
  <si>
    <t>新潟県新潟市西区青山４－１－３３</t>
  </si>
  <si>
    <t>新潟店</t>
  </si>
  <si>
    <t>950-0963</t>
  </si>
  <si>
    <t>新潟県新潟市中央区南出来島１－１－２０</t>
  </si>
  <si>
    <t>桜木インター店</t>
  </si>
  <si>
    <t>950-0982</t>
  </si>
  <si>
    <t>新潟県新潟市中央区堀之内南２－１９－２０</t>
  </si>
  <si>
    <t>青山店</t>
  </si>
  <si>
    <t>新潟県新潟市西区青山８－３－１</t>
  </si>
  <si>
    <t>牡丹山店</t>
  </si>
  <si>
    <t>950-0872</t>
  </si>
  <si>
    <t>新潟県新潟市東区牡丹山５－３－４</t>
  </si>
  <si>
    <t>南店</t>
  </si>
  <si>
    <t>950-0148</t>
  </si>
  <si>
    <t>新潟県新潟市江南区東早通４丁目１番９号</t>
  </si>
  <si>
    <t>黒埼店</t>
  </si>
  <si>
    <t>950-1101</t>
  </si>
  <si>
    <t>新潟県新潟市西区山田２３０７－３５２</t>
  </si>
  <si>
    <t>横越店</t>
  </si>
  <si>
    <t>950-0208</t>
  </si>
  <si>
    <t>新潟県新潟市江南区横越中央８－２－２２</t>
  </si>
  <si>
    <t>太田新島店</t>
  </si>
  <si>
    <t>373-0819</t>
  </si>
  <si>
    <t>群馬県太田市新島町６４９－１</t>
  </si>
  <si>
    <t>桐生バイパス店</t>
  </si>
  <si>
    <t>群馬県桐生市広沢町５－１３９７－１</t>
  </si>
  <si>
    <t>館林つつじが岡店</t>
  </si>
  <si>
    <t>374-0015</t>
  </si>
  <si>
    <t>群馬県館林市上赤生田町４３９５</t>
  </si>
  <si>
    <t>伊勢崎南店</t>
  </si>
  <si>
    <t>群馬県伊勢崎市連取町３３１２－６</t>
  </si>
  <si>
    <t>みどり笠懸店</t>
  </si>
  <si>
    <t>379-2312</t>
  </si>
  <si>
    <t>群馬県みどり市笠懸町久宮４２－１</t>
  </si>
  <si>
    <t>館林富士見町店</t>
  </si>
  <si>
    <t>374-0027</t>
  </si>
  <si>
    <t>群馬県館林市富士見町６－１</t>
  </si>
  <si>
    <t>太田高林店</t>
  </si>
  <si>
    <t>373-0825</t>
  </si>
  <si>
    <t>群馬県太田市高林東町１３８６</t>
  </si>
  <si>
    <t>緑が丘店</t>
  </si>
  <si>
    <t>400-0026</t>
  </si>
  <si>
    <t>山梨県甲府市塩部３－１－３６</t>
  </si>
  <si>
    <t>浅原店</t>
  </si>
  <si>
    <t>400-0334</t>
  </si>
  <si>
    <t>山梨県南アルプス市藤田２５６０－１</t>
  </si>
  <si>
    <t>甲府店</t>
  </si>
  <si>
    <t>400-0043</t>
  </si>
  <si>
    <t>山梨県甲府市国母６－３－１０</t>
  </si>
  <si>
    <t>韮崎南店</t>
  </si>
  <si>
    <t>407-0025</t>
  </si>
  <si>
    <t>山梨県韮崎市栄１－１－６２</t>
  </si>
  <si>
    <t>国母バイパス店</t>
  </si>
  <si>
    <t>山梨県甲府市国母８－１３－３９</t>
  </si>
  <si>
    <t>和戸店</t>
  </si>
  <si>
    <t>400-0813</t>
  </si>
  <si>
    <t>山梨県甲府市向町３１８－１</t>
  </si>
  <si>
    <t>竜王店</t>
  </si>
  <si>
    <t>400-0118</t>
  </si>
  <si>
    <t>山梨県甲斐市竜王１３１６</t>
  </si>
  <si>
    <t>韮崎北店</t>
  </si>
  <si>
    <t>407-0003</t>
  </si>
  <si>
    <t>山梨県韮崎市藤井町北下條６０５－１</t>
  </si>
  <si>
    <t>平田店</t>
  </si>
  <si>
    <t>399-0035</t>
  </si>
  <si>
    <t>長野県松本市村井町北１－２－２５</t>
  </si>
  <si>
    <t>出川店</t>
  </si>
  <si>
    <t>390-0827</t>
  </si>
  <si>
    <t>長野県松本市出川３－７－７</t>
  </si>
  <si>
    <t>石芝店</t>
  </si>
  <si>
    <t>399-0007</t>
  </si>
  <si>
    <t>長野県松本市石芝３－９－２３</t>
  </si>
  <si>
    <t>法人営業部法人課</t>
  </si>
  <si>
    <t>新潟特販課</t>
  </si>
  <si>
    <t>Ｇｌｏｓｓ新潟　新潟センター</t>
  </si>
  <si>
    <t>950-1237</t>
  </si>
  <si>
    <t>新潟県新潟市南区北田中字堀留７８０－１１</t>
  </si>
  <si>
    <t>Ｇｌｏｓｓ群馬　みどりセンター</t>
  </si>
  <si>
    <t>Ｇｌｏｓｓ山梨　甲府センター</t>
  </si>
  <si>
    <t>400-0828</t>
  </si>
  <si>
    <t>山梨県甲府市青葉町７－３９</t>
  </si>
  <si>
    <t>ＣＴＣ関東中央</t>
  </si>
  <si>
    <t>379-2165</t>
  </si>
  <si>
    <t>群馬県前橋市上長磯町３１１</t>
  </si>
  <si>
    <t>ＵーＳｅｌｅｃｔ新潟</t>
  </si>
  <si>
    <t>新潟県新潟市中央区堀之内南２－１９－２２</t>
  </si>
  <si>
    <t>ＵーＳｅｌｅｃｔ出来島</t>
  </si>
  <si>
    <t>新潟県新潟市中央区南出来島１－１－２３</t>
  </si>
  <si>
    <t>ＵーＳｅｌｅｃｔ前橋</t>
  </si>
  <si>
    <t>371-0846</t>
  </si>
  <si>
    <t>群馬県前橋市元総社町５２１－３</t>
  </si>
  <si>
    <t>ＵーＳｅｌｅｃｔ昭和</t>
  </si>
  <si>
    <t>409-3866</t>
  </si>
  <si>
    <t>山梨県中巨摩郡昭和町西条１２１６－１</t>
  </si>
  <si>
    <t>群馬中古車課</t>
  </si>
  <si>
    <t>372-0802</t>
  </si>
  <si>
    <t>群馬県伊勢崎市田中島町１４０３－１４</t>
  </si>
  <si>
    <t>山梨中古車課</t>
  </si>
  <si>
    <t>400-0032</t>
  </si>
  <si>
    <t>新潟中古車課</t>
  </si>
  <si>
    <t>新潟統括</t>
  </si>
  <si>
    <t>群馬特販課</t>
  </si>
  <si>
    <t>山梨統括</t>
  </si>
  <si>
    <t>山梨特販課</t>
  </si>
  <si>
    <t>96</t>
  </si>
  <si>
    <t>長野特販課</t>
  </si>
  <si>
    <t>（株）ホンダカーズ前橋</t>
  </si>
  <si>
    <t>Ｃ前橋</t>
  </si>
  <si>
    <t>天川大島中央店</t>
  </si>
  <si>
    <t>群馬県前橋市天川大島町２８９－１</t>
  </si>
  <si>
    <t>荒牧店</t>
  </si>
  <si>
    <t>371-0044</t>
  </si>
  <si>
    <t>群馬県前橋市荒牧町２－３５－３０</t>
  </si>
  <si>
    <t>桐生広沢５０号店</t>
  </si>
  <si>
    <t>群馬県桐生市広沢町３－３８３５－１</t>
  </si>
  <si>
    <t>太田西矢島店</t>
  </si>
  <si>
    <t>373-0823</t>
  </si>
  <si>
    <t>群馬県太田市西矢島町１７７－３</t>
  </si>
  <si>
    <t>ボディサービスセンター</t>
  </si>
  <si>
    <t>371-0815</t>
  </si>
  <si>
    <t>群馬県前橋市下佐鳥町１００１－１</t>
  </si>
  <si>
    <t>ＵーＳｅｌｅｃｔ前橋北</t>
  </si>
  <si>
    <t>群馬県前橋市荒牧町２－３５－３２</t>
  </si>
  <si>
    <t>（株）ホンダ四輪販売出羽</t>
  </si>
  <si>
    <t>Ｃ富士吉田</t>
  </si>
  <si>
    <t>下吉田店</t>
  </si>
  <si>
    <t>403-0008</t>
  </si>
  <si>
    <t>山梨県富士吉田市下吉田東１－１０－５</t>
  </si>
  <si>
    <t>ホンダ自動車販売（株）</t>
  </si>
  <si>
    <t>Ｃ山梨東</t>
  </si>
  <si>
    <t>吉田店</t>
  </si>
  <si>
    <t>403-0007</t>
  </si>
  <si>
    <t>山梨県富士吉田市中曽根４－５－１５</t>
  </si>
  <si>
    <t>甲斐店</t>
  </si>
  <si>
    <t>400-0113</t>
  </si>
  <si>
    <t>山梨県甲斐市富竹新田１６５７</t>
  </si>
  <si>
    <t>昭和店</t>
  </si>
  <si>
    <t>409-3852</t>
  </si>
  <si>
    <t>山梨県中巨摩郡昭和町飯喰１５５３－１</t>
  </si>
  <si>
    <t>ＵーＳｅｌｅｃｔ富士五湖</t>
  </si>
  <si>
    <t>403-0016</t>
  </si>
  <si>
    <t>山梨県富士吉田市松山５－１３－１５</t>
  </si>
  <si>
    <t>南ホンダ（株）</t>
  </si>
  <si>
    <t>Ｃ峡東</t>
  </si>
  <si>
    <t>塩山バイパス店</t>
  </si>
  <si>
    <t>404-0037</t>
  </si>
  <si>
    <t>山梨県甲州市塩山西広門田２８７</t>
  </si>
  <si>
    <t>パークホンダ販売（株）</t>
  </si>
  <si>
    <t>Ｃ都留</t>
  </si>
  <si>
    <t>都留店</t>
  </si>
  <si>
    <t>402-0054</t>
  </si>
  <si>
    <t>山梨県都留市田原４－１－８</t>
  </si>
  <si>
    <t>（株）花田モータース</t>
  </si>
  <si>
    <t>Ｃ大月</t>
  </si>
  <si>
    <t>大月店</t>
  </si>
  <si>
    <t>409-0614</t>
  </si>
  <si>
    <t>山梨県大月市猿橋町猿橋１８６</t>
  </si>
  <si>
    <t>（株）ホンダショップ山梨</t>
  </si>
  <si>
    <t>Ｃ峡西</t>
  </si>
  <si>
    <t>南アルプス店</t>
  </si>
  <si>
    <t>400-0211</t>
  </si>
  <si>
    <t>山梨県南アルプス市上今諏訪１８５</t>
  </si>
  <si>
    <t>（株）ホンダカーズ長野中央</t>
  </si>
  <si>
    <t>Ｃ長野中央</t>
  </si>
  <si>
    <t>上高田店</t>
  </si>
  <si>
    <t>381-0034</t>
  </si>
  <si>
    <t>長野県長野市上高田１２９６</t>
  </si>
  <si>
    <t>運動公園店</t>
  </si>
  <si>
    <t>381-0043</t>
  </si>
  <si>
    <t>長野県長野市吉田５丁目１０－３０</t>
  </si>
  <si>
    <t>小諸インター店</t>
  </si>
  <si>
    <t>384-0044</t>
  </si>
  <si>
    <t>長野県小諸市西原２７０－１</t>
  </si>
  <si>
    <t>佐久店</t>
  </si>
  <si>
    <t>385-0022</t>
  </si>
  <si>
    <t>長野県佐久市岩村田１７６１－１</t>
  </si>
  <si>
    <t>南長野店</t>
  </si>
  <si>
    <t>381-2222</t>
  </si>
  <si>
    <t>長野県長野市金井田１６８</t>
  </si>
  <si>
    <t>中野西店</t>
  </si>
  <si>
    <t>383-0046</t>
  </si>
  <si>
    <t>長野県中野市片塩４８番地２</t>
  </si>
  <si>
    <t>上田常田店</t>
  </si>
  <si>
    <t>386-0015</t>
  </si>
  <si>
    <t>長野県上田市常入１－１３－４６</t>
  </si>
  <si>
    <t>上田原店</t>
  </si>
  <si>
    <t>386-1102</t>
  </si>
  <si>
    <t>長野県上田市上田原１１０７－１８</t>
  </si>
  <si>
    <t>千曲店</t>
  </si>
  <si>
    <t>387-0015</t>
  </si>
  <si>
    <t>長野県千曲市大字鋳物師屋３９７－１</t>
  </si>
  <si>
    <t>須坂店</t>
  </si>
  <si>
    <t>382-0000</t>
  </si>
  <si>
    <t>長野県須坂市大字小山２５００－５</t>
  </si>
  <si>
    <t>佐久南店</t>
  </si>
  <si>
    <t>385-0045</t>
  </si>
  <si>
    <t>長野県佐久市大沢字原３７－１</t>
  </si>
  <si>
    <t>三輪店</t>
  </si>
  <si>
    <t>380-0803</t>
  </si>
  <si>
    <t>長野県長野市三輪１－１－２９</t>
  </si>
  <si>
    <t>佐久インター店</t>
  </si>
  <si>
    <t>385-0023</t>
  </si>
  <si>
    <t>長野県佐久市岩村田北１－２３－１０</t>
  </si>
  <si>
    <t>デポックス長野</t>
  </si>
  <si>
    <t>ボディーサービス上田</t>
  </si>
  <si>
    <t>389-0505</t>
  </si>
  <si>
    <t>長野県東御市和３１５２－２</t>
  </si>
  <si>
    <t>Ｇｌｏｓｓ長野　須坂センター</t>
  </si>
  <si>
    <t>長野県須坂市大字日滝原字口明塚３５５０－１</t>
  </si>
  <si>
    <t>ＵーＳｅｌｅｃｔ長野中央</t>
  </si>
  <si>
    <t>長野県長野市高田五反田１７２１－１</t>
  </si>
  <si>
    <t>ＵーＳｅｌｅｃｔ上田</t>
  </si>
  <si>
    <t>386-0005</t>
  </si>
  <si>
    <t>長野県上田市古里１９７１－３</t>
  </si>
  <si>
    <t>長野県長野市高田１２９６</t>
  </si>
  <si>
    <t>384-0045</t>
  </si>
  <si>
    <t>長野県小諸市大字滝原字下西原１６５７－１</t>
  </si>
  <si>
    <t>（株）ホンダカーズ長野東</t>
  </si>
  <si>
    <t>Ｃ長野東</t>
  </si>
  <si>
    <t>尾張部店</t>
  </si>
  <si>
    <t>381-0014</t>
  </si>
  <si>
    <t>長野県長野市大字北尾張部７３２</t>
  </si>
  <si>
    <t>高田店</t>
  </si>
  <si>
    <t>長野県長野市大字高田１２９５－１</t>
  </si>
  <si>
    <t>飯山店</t>
  </si>
  <si>
    <t>389-2255</t>
  </si>
  <si>
    <t>長野県飯山市静間３５５－１</t>
  </si>
  <si>
    <t>長野県長野市吉田２－２３－３</t>
  </si>
  <si>
    <t>（株）ホンダカーズしなの</t>
  </si>
  <si>
    <t>Ｃしなの</t>
  </si>
  <si>
    <t>東和田店</t>
  </si>
  <si>
    <t>381-0038</t>
  </si>
  <si>
    <t>長野県長野市東和田８０４－２</t>
  </si>
  <si>
    <t>稲田店</t>
  </si>
  <si>
    <t>381-0042</t>
  </si>
  <si>
    <t>長野県長野市稲田１丁目１５番１７</t>
  </si>
  <si>
    <t>篠ノ井店</t>
  </si>
  <si>
    <t>381-2224</t>
  </si>
  <si>
    <t>長野県長野市川中島町原５９９－１</t>
  </si>
  <si>
    <t>上田染谷店</t>
  </si>
  <si>
    <t>386-0012</t>
  </si>
  <si>
    <t>長野県上田市中央６－１５－２７</t>
  </si>
  <si>
    <t>佐久中込店</t>
  </si>
  <si>
    <t>385-0051</t>
  </si>
  <si>
    <t>長野県佐久市大字中込３７１３－１７</t>
  </si>
  <si>
    <t>中野店</t>
  </si>
  <si>
    <t>383-0045</t>
  </si>
  <si>
    <t>長野県中野市大字江部字砂山３９０－１</t>
  </si>
  <si>
    <t>戸倉店</t>
  </si>
  <si>
    <t>389-0806</t>
  </si>
  <si>
    <t>長野県千曲市大字磯部７８８－１</t>
  </si>
  <si>
    <t>塩田店</t>
  </si>
  <si>
    <t>386-1213</t>
  </si>
  <si>
    <t>長野県上田市大字古安曽２３２４</t>
  </si>
  <si>
    <t>大塚店</t>
  </si>
  <si>
    <t>381-2205</t>
  </si>
  <si>
    <t>長野県長野市青木島町大塚４０３－２</t>
  </si>
  <si>
    <t>小諸東店</t>
  </si>
  <si>
    <t>384-0092</t>
  </si>
  <si>
    <t>長野県小諸市平原９７２－１</t>
  </si>
  <si>
    <t>上田古里店</t>
  </si>
  <si>
    <t>長野県上田市古里１０１－３</t>
  </si>
  <si>
    <t>中御所店</t>
  </si>
  <si>
    <t>380-0935</t>
  </si>
  <si>
    <t>長野県長野市中御所５－２－５</t>
  </si>
  <si>
    <t>上田秋和店</t>
  </si>
  <si>
    <t>386-0041</t>
  </si>
  <si>
    <t>長野県上田市秋和３１０－７</t>
  </si>
  <si>
    <t>戸倉店中古車センター</t>
  </si>
  <si>
    <t>387-0016</t>
  </si>
  <si>
    <t>長野県千曲市寂蒔８７１－１</t>
  </si>
  <si>
    <t>ＵーＳｅｌｅｃｔ長野東</t>
  </si>
  <si>
    <t>380-0916</t>
  </si>
  <si>
    <t>長野県長野市稲葉２１２２－１</t>
  </si>
  <si>
    <t>松本ホンダ販売（株）</t>
  </si>
  <si>
    <t>Ｃ松本北</t>
  </si>
  <si>
    <t>渚店</t>
  </si>
  <si>
    <t>390-0841</t>
  </si>
  <si>
    <t>長野県松本市渚２－７－２７</t>
  </si>
  <si>
    <t>（株）ホンダカーズ信州</t>
  </si>
  <si>
    <t>Ｃ信州</t>
  </si>
  <si>
    <t>飯田中央店</t>
  </si>
  <si>
    <t>395-0002</t>
  </si>
  <si>
    <t>長野県飯田市上郷飯沼１８４７－１</t>
  </si>
  <si>
    <t>伊那東店</t>
  </si>
  <si>
    <t>399-4511</t>
  </si>
  <si>
    <t>長野県上伊那郡南箕輪村３２４－１</t>
  </si>
  <si>
    <t>諏訪インター店</t>
  </si>
  <si>
    <t>392-0012</t>
  </si>
  <si>
    <t>長野県諏訪市四賀２４０２</t>
  </si>
  <si>
    <t>松本インター店</t>
  </si>
  <si>
    <t>390-0852</t>
  </si>
  <si>
    <t>長野県松本市島立４５３－１</t>
  </si>
  <si>
    <t>松本村井店</t>
  </si>
  <si>
    <t>399-0036</t>
  </si>
  <si>
    <t>諏訪湖店</t>
  </si>
  <si>
    <t>394-0081</t>
  </si>
  <si>
    <t>安曇野店</t>
  </si>
  <si>
    <t>399-8303</t>
  </si>
  <si>
    <t>豊科店</t>
  </si>
  <si>
    <t>399-8201</t>
  </si>
  <si>
    <t>Ｇｌｏｓｓ長野　松本センター</t>
  </si>
  <si>
    <t>399-0033</t>
  </si>
  <si>
    <t>ＵーＳｅｌｅｃｔ松本村井</t>
  </si>
  <si>
    <t>ＵーＳｅｌｅｃｔ飯田</t>
  </si>
  <si>
    <t>（株）アルプス</t>
  </si>
  <si>
    <t>Ｃ松本南</t>
  </si>
  <si>
    <t>駒ヶ根店</t>
  </si>
  <si>
    <t>399-4117</t>
  </si>
  <si>
    <t>有明店</t>
  </si>
  <si>
    <t>399-8301</t>
  </si>
  <si>
    <t>伊那西店</t>
  </si>
  <si>
    <t>399-4431</t>
  </si>
  <si>
    <t>堀金店</t>
  </si>
  <si>
    <t>399-8211</t>
  </si>
  <si>
    <t>伊那北店</t>
  </si>
  <si>
    <t>396-0022</t>
  </si>
  <si>
    <t>大町ホンダ販売（株）</t>
  </si>
  <si>
    <t>Ｃ大町</t>
  </si>
  <si>
    <t>大町店</t>
  </si>
  <si>
    <t>398-0002</t>
  </si>
  <si>
    <t>（株）ホンダカーズ松本東</t>
  </si>
  <si>
    <t>Ｃ松本東</t>
  </si>
  <si>
    <t>竜丘店</t>
  </si>
  <si>
    <t>399-2561</t>
  </si>
  <si>
    <t>395-0817</t>
  </si>
  <si>
    <t>諏訪店</t>
  </si>
  <si>
    <t>392-0013</t>
  </si>
  <si>
    <t>江戸浜店</t>
  </si>
  <si>
    <t>395-0023</t>
  </si>
  <si>
    <t>塩尻店</t>
  </si>
  <si>
    <t>399-0702</t>
  </si>
  <si>
    <t>伊那春近店</t>
  </si>
  <si>
    <t>岡谷店</t>
  </si>
  <si>
    <t>394-0035</t>
  </si>
  <si>
    <t>南松本店</t>
  </si>
  <si>
    <t>390-0833</t>
  </si>
  <si>
    <t>城北店</t>
  </si>
  <si>
    <t>390-0877</t>
  </si>
  <si>
    <t>羽場坂店</t>
  </si>
  <si>
    <t>395-0073</t>
  </si>
  <si>
    <t>Ｇｌｏｓｓ長野　伊那センター</t>
  </si>
  <si>
    <t>中古車部</t>
  </si>
  <si>
    <t>（株）赤坂ホンダ</t>
  </si>
  <si>
    <t>Ｃ日ノ出</t>
  </si>
  <si>
    <t>辰野店</t>
  </si>
  <si>
    <t>399-0421</t>
  </si>
  <si>
    <t>茅野店</t>
  </si>
  <si>
    <t>391-0013</t>
  </si>
  <si>
    <t>（有）ナカロク自動車販売</t>
  </si>
  <si>
    <t>Ｃ松川</t>
  </si>
  <si>
    <t>松川店</t>
  </si>
  <si>
    <t>399-3303</t>
  </si>
  <si>
    <t>（株）穂高ホンダ</t>
  </si>
  <si>
    <t>Ｃ穂高</t>
  </si>
  <si>
    <t>穂高店</t>
  </si>
  <si>
    <t>（株）松代ホンダ</t>
  </si>
  <si>
    <t>Ｃ松代</t>
  </si>
  <si>
    <t>松代店</t>
  </si>
  <si>
    <t>381-1231</t>
  </si>
  <si>
    <t>川中島店</t>
  </si>
  <si>
    <t>381-2217</t>
  </si>
  <si>
    <t>（株）豊野ホンダ</t>
  </si>
  <si>
    <t>Ｃ豊野</t>
  </si>
  <si>
    <t>豊野店</t>
  </si>
  <si>
    <t>389-1107</t>
  </si>
  <si>
    <t>（株）ホンダ北越販売</t>
  </si>
  <si>
    <t>Ｃ新潟南</t>
  </si>
  <si>
    <t>亀田店</t>
  </si>
  <si>
    <t>新潟中央ホンダ販売（株）</t>
  </si>
  <si>
    <t>Ｃ新潟中央</t>
  </si>
  <si>
    <t>村上東店</t>
  </si>
  <si>
    <t>958-0821</t>
  </si>
  <si>
    <t>赤道店</t>
  </si>
  <si>
    <t>笹口店</t>
  </si>
  <si>
    <t>950-0911</t>
  </si>
  <si>
    <t>近江店</t>
  </si>
  <si>
    <t>950-0973</t>
  </si>
  <si>
    <t>松崎店</t>
  </si>
  <si>
    <t>950-0017</t>
  </si>
  <si>
    <t>栃尾店</t>
  </si>
  <si>
    <t>940-0133</t>
  </si>
  <si>
    <t>巻店</t>
  </si>
  <si>
    <t>953-0041</t>
  </si>
  <si>
    <t>ＵーＳｅｌｅｃｔ新潟中央</t>
  </si>
  <si>
    <t>950-0885</t>
  </si>
  <si>
    <t>（株）ホンダ四輪販売長岡</t>
  </si>
  <si>
    <t>Ｃ長岡</t>
  </si>
  <si>
    <t>長岡店</t>
  </si>
  <si>
    <t>940-0877</t>
  </si>
  <si>
    <t>松美店</t>
  </si>
  <si>
    <t>945-0041</t>
  </si>
  <si>
    <t>上越店</t>
  </si>
  <si>
    <t>943-0805</t>
  </si>
  <si>
    <t>喜多町店</t>
  </si>
  <si>
    <t>940-2121</t>
  </si>
  <si>
    <t>燕三条店</t>
  </si>
  <si>
    <t>955-0092</t>
  </si>
  <si>
    <t>宮内店</t>
  </si>
  <si>
    <t>940-1153</t>
  </si>
  <si>
    <t>柏崎店</t>
  </si>
  <si>
    <t>945-0025</t>
  </si>
  <si>
    <t>西本成寺店</t>
  </si>
  <si>
    <t>955-0845</t>
  </si>
  <si>
    <t>田中店</t>
  </si>
  <si>
    <t>945-0816</t>
  </si>
  <si>
    <t>阿賀野店</t>
  </si>
  <si>
    <t>959-2047</t>
  </si>
  <si>
    <t>ボディサービス</t>
  </si>
  <si>
    <t>940-0002</t>
  </si>
  <si>
    <t>Ｇｌｏｓｓ新潟　長岡センター</t>
  </si>
  <si>
    <t>ＵーＳｅｌｅｃｔ長岡</t>
  </si>
  <si>
    <t>940-1146</t>
  </si>
  <si>
    <t>ＵーＳｅｌｅｃｔ上越大通り</t>
  </si>
  <si>
    <t>カーズ管理</t>
  </si>
  <si>
    <t>（株）ナカムラ</t>
  </si>
  <si>
    <t>Ｃ上越中央</t>
  </si>
  <si>
    <t>高田公園店</t>
  </si>
  <si>
    <t>943-0825</t>
  </si>
  <si>
    <t>長岡新産店</t>
  </si>
  <si>
    <t>940-2127</t>
  </si>
  <si>
    <t>柏崎東本町店</t>
  </si>
  <si>
    <t>945-0051</t>
  </si>
  <si>
    <t>板金塗装サービス</t>
  </si>
  <si>
    <t>942-0073</t>
  </si>
  <si>
    <t>（株）ホンダプリモミズサワ</t>
  </si>
  <si>
    <t>Ｃ上越南</t>
  </si>
  <si>
    <t>943-0861</t>
  </si>
  <si>
    <t>ＵーＳｅｌｅｃｔ上越</t>
  </si>
  <si>
    <t>943-0810</t>
  </si>
  <si>
    <t>（株）ホンダオート上越</t>
  </si>
  <si>
    <t>Ｃ上越北</t>
  </si>
  <si>
    <t>直江津店</t>
  </si>
  <si>
    <t>942-0062</t>
  </si>
  <si>
    <t>新潟県上越市松村新田２０－１</t>
  </si>
  <si>
    <t>（株）ホンダカーズ新潟県央</t>
  </si>
  <si>
    <t>Ｃ新潟県央</t>
  </si>
  <si>
    <t>三条店</t>
  </si>
  <si>
    <t>955-0055</t>
  </si>
  <si>
    <t>白根店</t>
  </si>
  <si>
    <t>950-1236</t>
  </si>
  <si>
    <t>燕店</t>
  </si>
  <si>
    <t>959-1232</t>
  </si>
  <si>
    <t>新潟県三条市塚野目２－９－１</t>
  </si>
  <si>
    <t>ＵーＳｅｌｅｃｔ燕三条</t>
  </si>
  <si>
    <t>レンタカー事業部</t>
  </si>
  <si>
    <t>（株）ホンダオート新発田</t>
  </si>
  <si>
    <t>Ｃ下越中央</t>
  </si>
  <si>
    <t>新発田店</t>
  </si>
  <si>
    <t>957-0000</t>
  </si>
  <si>
    <t>新津店</t>
  </si>
  <si>
    <t>956-0854</t>
  </si>
  <si>
    <t>新発田南店</t>
  </si>
  <si>
    <t>新津北店</t>
  </si>
  <si>
    <t>956-0861</t>
  </si>
  <si>
    <t>村上岩船店</t>
  </si>
  <si>
    <t>959-3406</t>
  </si>
  <si>
    <t>新潟県新発田市小舟渡字神明前１３９</t>
  </si>
  <si>
    <t>中条サービスセンター</t>
  </si>
  <si>
    <t>959-2618</t>
  </si>
  <si>
    <t>（株）吉田商会</t>
  </si>
  <si>
    <t>Ｃ十日町</t>
  </si>
  <si>
    <t>十日町店</t>
  </si>
  <si>
    <t>949-8523</t>
  </si>
  <si>
    <t>（株）クスミ</t>
  </si>
  <si>
    <t>Ｃ長岡東</t>
  </si>
  <si>
    <t>見附南店</t>
  </si>
  <si>
    <t>954-0076</t>
  </si>
  <si>
    <t>新組店</t>
  </si>
  <si>
    <t>940-0897</t>
  </si>
  <si>
    <t>新潟県見附市新幸町４－３</t>
  </si>
  <si>
    <t>（株）ホンダ販売越後</t>
  </si>
  <si>
    <t>Ｃ越後中央</t>
  </si>
  <si>
    <t>見附西店</t>
  </si>
  <si>
    <t>954-0111</t>
  </si>
  <si>
    <t>燕吉田店</t>
  </si>
  <si>
    <t>959-0261</t>
  </si>
  <si>
    <t>小千谷店</t>
  </si>
  <si>
    <t>947-0054</t>
  </si>
  <si>
    <t>内野店</t>
  </si>
  <si>
    <t>950-2142</t>
  </si>
  <si>
    <t>ＵーＳｅｌｅｃｔ越後中央</t>
  </si>
  <si>
    <t>北陸自動車（株）</t>
  </si>
  <si>
    <t>Ｃ糸魚川</t>
  </si>
  <si>
    <t>糸魚川店</t>
  </si>
  <si>
    <t>941-0066</t>
  </si>
  <si>
    <t>本店サービスセンター</t>
  </si>
  <si>
    <t>新潟県糸魚川市寺島３－１－８</t>
  </si>
  <si>
    <t>（株）ホンダプリモ魚沼</t>
  </si>
  <si>
    <t>Ｃ魚沼</t>
  </si>
  <si>
    <t>魚沼店</t>
  </si>
  <si>
    <t>946-0076</t>
  </si>
  <si>
    <t>南魚沼店</t>
  </si>
  <si>
    <t>949-6603</t>
  </si>
  <si>
    <t>946-0096</t>
  </si>
  <si>
    <t>（有）春川商会</t>
  </si>
  <si>
    <t>Ｃ南佐渡</t>
  </si>
  <si>
    <t>小木店</t>
  </si>
  <si>
    <t>952-0603</t>
  </si>
  <si>
    <t>新潟県佐渡市小木木野浦１６７－４</t>
  </si>
  <si>
    <t>佐渡ホンダ販売（株）</t>
  </si>
  <si>
    <t>Ｃ佐渡</t>
  </si>
  <si>
    <t>佐和田店</t>
  </si>
  <si>
    <t>952-1307</t>
  </si>
  <si>
    <t>新潟県佐渡市東大通８２１－１</t>
  </si>
  <si>
    <t>中部</t>
  </si>
  <si>
    <t>（株）ホンダ販売名東</t>
  </si>
  <si>
    <t>Ｃ名東</t>
  </si>
  <si>
    <t>名東店</t>
  </si>
  <si>
    <t>465-0055</t>
  </si>
  <si>
    <t>徳重店</t>
  </si>
  <si>
    <t>458-0004</t>
  </si>
  <si>
    <t>日進南店</t>
  </si>
  <si>
    <t>470-0116</t>
  </si>
  <si>
    <t>愛知県名古屋市名東区勢子坊２－４０２</t>
  </si>
  <si>
    <t>（株）ホンダ東販売</t>
  </si>
  <si>
    <t>Ｃ名古屋東</t>
  </si>
  <si>
    <t>砂田橋店</t>
  </si>
  <si>
    <t>461-0043</t>
  </si>
  <si>
    <t>本地ヶ原店</t>
  </si>
  <si>
    <t>463-0032</t>
  </si>
  <si>
    <t>（株）ホンダ販売タケダ</t>
  </si>
  <si>
    <t>Ｃ名古屋南</t>
  </si>
  <si>
    <t>大磯通店</t>
  </si>
  <si>
    <t>457-0048</t>
  </si>
  <si>
    <t>野並店</t>
  </si>
  <si>
    <t>468-0046</t>
  </si>
  <si>
    <t>（株）ホンダカーズ東尾張</t>
  </si>
  <si>
    <t>Ｃ東尾張</t>
  </si>
  <si>
    <t>名古屋守山店</t>
  </si>
  <si>
    <t>463-0064</t>
  </si>
  <si>
    <t>大森インター店</t>
  </si>
  <si>
    <t>463-0021</t>
  </si>
  <si>
    <t>瀬戸陶原店</t>
  </si>
  <si>
    <t>489-0805</t>
  </si>
  <si>
    <t>瀬戸菱野店</t>
  </si>
  <si>
    <t>489-0874</t>
  </si>
  <si>
    <t>愛知県名古屋市守山区更屋敷４－１２</t>
  </si>
  <si>
    <t>（株）ホンダウイズ</t>
  </si>
  <si>
    <t>Ｃ豊橋北</t>
  </si>
  <si>
    <t>渡津橋店</t>
  </si>
  <si>
    <t>441-8006</t>
  </si>
  <si>
    <t>新城店</t>
  </si>
  <si>
    <t>441-1371</t>
  </si>
  <si>
    <t>愛知県豊橋市高洲町字高洲３５</t>
  </si>
  <si>
    <t>（株）ホンダサービス松本</t>
  </si>
  <si>
    <t>Ｃ豊橋</t>
  </si>
  <si>
    <t>441-8069</t>
  </si>
  <si>
    <t>天伯店</t>
  </si>
  <si>
    <t>441-8117</t>
  </si>
  <si>
    <t>渡津自動車工業（株）</t>
  </si>
  <si>
    <t>Ｃ豊橋西</t>
  </si>
  <si>
    <t>瓜郷店</t>
  </si>
  <si>
    <t>440-0092</t>
  </si>
  <si>
    <t>豊川東店</t>
  </si>
  <si>
    <t>442-0809</t>
  </si>
  <si>
    <t>（株）ホンダカーズ愛知県央</t>
  </si>
  <si>
    <t>Ｃ愛知県央</t>
  </si>
  <si>
    <t>六名店</t>
  </si>
  <si>
    <t>444-0854</t>
  </si>
  <si>
    <t>大樹寺店</t>
  </si>
  <si>
    <t>444-2134</t>
  </si>
  <si>
    <t>安城西店</t>
  </si>
  <si>
    <t>446-0055</t>
  </si>
  <si>
    <t>豊田南店</t>
  </si>
  <si>
    <t>471-0834</t>
  </si>
  <si>
    <t>豊田北店</t>
  </si>
  <si>
    <t>471-0036</t>
  </si>
  <si>
    <t>岡崎東店</t>
  </si>
  <si>
    <t>444-0008</t>
  </si>
  <si>
    <t>愛知県岡崎市六名本町２－１</t>
  </si>
  <si>
    <t>（株）ホンダカーズ三河</t>
  </si>
  <si>
    <t>Ｃ三河</t>
  </si>
  <si>
    <t>岡崎六名南店</t>
  </si>
  <si>
    <t>444-0845</t>
  </si>
  <si>
    <t>豊田挙母店</t>
  </si>
  <si>
    <t>471-0864</t>
  </si>
  <si>
    <t>三河安城店</t>
  </si>
  <si>
    <t>446-0056</t>
  </si>
  <si>
    <t>岡崎緑ヶ丘店</t>
  </si>
  <si>
    <t>444-0814</t>
  </si>
  <si>
    <t>岡崎福岡店</t>
  </si>
  <si>
    <t>444-0825</t>
  </si>
  <si>
    <t>岡崎矢作店</t>
  </si>
  <si>
    <t>444-0943</t>
  </si>
  <si>
    <t>ＵーＳｅｌｅｃｔ岡崎南</t>
  </si>
  <si>
    <t>愛知県岡崎市六名南２－４－１３</t>
  </si>
  <si>
    <t>カスタマーリレーション部</t>
  </si>
  <si>
    <t>（株）ホンダカーズ愛知</t>
  </si>
  <si>
    <t>Ｃ愛知</t>
  </si>
  <si>
    <t>一宮中央店</t>
  </si>
  <si>
    <t>491-0862</t>
  </si>
  <si>
    <t>庄内店</t>
  </si>
  <si>
    <t>452-0807</t>
  </si>
  <si>
    <t>一宮西店</t>
  </si>
  <si>
    <t>491-0931</t>
  </si>
  <si>
    <t>春日井インター店</t>
  </si>
  <si>
    <t>486-0817</t>
  </si>
  <si>
    <t>中村本陣店</t>
  </si>
  <si>
    <t>453-0041</t>
  </si>
  <si>
    <t>中川店</t>
  </si>
  <si>
    <t>454-0059</t>
  </si>
  <si>
    <t>千代田店</t>
  </si>
  <si>
    <t>460-0012</t>
  </si>
  <si>
    <t>江南赤童子店</t>
  </si>
  <si>
    <t>483-8225</t>
  </si>
  <si>
    <t>半田中央店</t>
  </si>
  <si>
    <t>475-0805</t>
  </si>
  <si>
    <t>緑浦里店</t>
  </si>
  <si>
    <t>458-0847</t>
  </si>
  <si>
    <t>豊明インター店</t>
  </si>
  <si>
    <t>470-1141</t>
  </si>
  <si>
    <t>安城今池店</t>
  </si>
  <si>
    <t>446-0071</t>
  </si>
  <si>
    <t>檀渓通店</t>
  </si>
  <si>
    <t>466-0842</t>
  </si>
  <si>
    <t>星ヶ丘店</t>
  </si>
  <si>
    <t>465-0087</t>
  </si>
  <si>
    <t>天白島田店</t>
  </si>
  <si>
    <t>468-0055</t>
  </si>
  <si>
    <t>守山小幡店</t>
  </si>
  <si>
    <t>463-0048</t>
  </si>
  <si>
    <t>晴丘店</t>
  </si>
  <si>
    <t>488-0044</t>
  </si>
  <si>
    <t>小坂井店</t>
  </si>
  <si>
    <t>441-0103</t>
  </si>
  <si>
    <t>豊橋殿田橋店</t>
  </si>
  <si>
    <t>440-0836</t>
  </si>
  <si>
    <t>津島神守店</t>
  </si>
  <si>
    <t>496-0005</t>
  </si>
  <si>
    <t>日進竹ノ山店</t>
  </si>
  <si>
    <t>470-0136</t>
  </si>
  <si>
    <t>大府東海インター店</t>
  </si>
  <si>
    <t>477-0032</t>
  </si>
  <si>
    <t>刈谷新富店</t>
  </si>
  <si>
    <t>448-0045</t>
  </si>
  <si>
    <t>鳴海店</t>
  </si>
  <si>
    <t>458-0801</t>
  </si>
  <si>
    <t>455-0002</t>
  </si>
  <si>
    <t>松葉公園店</t>
  </si>
  <si>
    <t>454-0838</t>
  </si>
  <si>
    <t>東郊通店</t>
  </si>
  <si>
    <t>466-0058</t>
  </si>
  <si>
    <t>植田店</t>
  </si>
  <si>
    <t>468-0052</t>
  </si>
  <si>
    <t>春日井中央店</t>
  </si>
  <si>
    <t>486-0914</t>
  </si>
  <si>
    <t>下地店</t>
  </si>
  <si>
    <t>440-0083</t>
  </si>
  <si>
    <t>一社店</t>
  </si>
  <si>
    <t>465-0093</t>
  </si>
  <si>
    <t>岩塚本通店</t>
  </si>
  <si>
    <t>453-0861</t>
  </si>
  <si>
    <t>一宮両郷店</t>
  </si>
  <si>
    <t>491-0028</t>
  </si>
  <si>
    <t>香流橋店</t>
  </si>
  <si>
    <t>464-0002</t>
  </si>
  <si>
    <t>黒川店</t>
  </si>
  <si>
    <t>462-0046</t>
  </si>
  <si>
    <t>田代本通店</t>
  </si>
  <si>
    <t>464-0827</t>
  </si>
  <si>
    <t>小牧元町店</t>
  </si>
  <si>
    <t>485-0072</t>
  </si>
  <si>
    <t>旭前店</t>
  </si>
  <si>
    <t>488-0855</t>
  </si>
  <si>
    <t>高師店</t>
  </si>
  <si>
    <t>441-8142</t>
  </si>
  <si>
    <t>西尾桜町店</t>
  </si>
  <si>
    <t>445-0803</t>
  </si>
  <si>
    <t>刈谷中手町店</t>
  </si>
  <si>
    <t>448-0049</t>
  </si>
  <si>
    <t>長久手店</t>
  </si>
  <si>
    <t>480-1115</t>
  </si>
  <si>
    <t>三好西店</t>
  </si>
  <si>
    <t>470-0224</t>
  </si>
  <si>
    <t>一宮牛野通店</t>
  </si>
  <si>
    <t>491-0845</t>
  </si>
  <si>
    <t>植田一本松店</t>
  </si>
  <si>
    <t>468-0009</t>
  </si>
  <si>
    <t>北頭店</t>
  </si>
  <si>
    <t>457-0821</t>
  </si>
  <si>
    <t>0F</t>
  </si>
  <si>
    <t>康生通店</t>
  </si>
  <si>
    <t>451-0066</t>
  </si>
  <si>
    <t>瑞穂店</t>
  </si>
  <si>
    <t>467-0064</t>
  </si>
  <si>
    <t>滝ノ水店</t>
  </si>
  <si>
    <t>458-0033</t>
  </si>
  <si>
    <t>尾西店</t>
  </si>
  <si>
    <t>494-0001</t>
  </si>
  <si>
    <t>高蔵寺店</t>
  </si>
  <si>
    <t>487-0026</t>
  </si>
  <si>
    <t>名古屋インター店</t>
  </si>
  <si>
    <t>480-1152</t>
  </si>
  <si>
    <t>豊川店</t>
  </si>
  <si>
    <t>442-0848</t>
  </si>
  <si>
    <t>勝川インター店</t>
  </si>
  <si>
    <t>486-0949</t>
  </si>
  <si>
    <t>豊橋西口店</t>
  </si>
  <si>
    <t>440-0841</t>
  </si>
  <si>
    <t>西尾南店</t>
  </si>
  <si>
    <t>445-0872</t>
  </si>
  <si>
    <t>碧南店</t>
  </si>
  <si>
    <t>447-0054</t>
  </si>
  <si>
    <t>安城横山店</t>
  </si>
  <si>
    <t>446-0045</t>
  </si>
  <si>
    <t>岡崎羽根店</t>
  </si>
  <si>
    <t>444-0832</t>
  </si>
  <si>
    <t>高浜店</t>
  </si>
  <si>
    <t>444-1303</t>
  </si>
  <si>
    <t>1D</t>
  </si>
  <si>
    <t>名古屋茶屋店</t>
  </si>
  <si>
    <t>455-0858</t>
  </si>
  <si>
    <t>Ｇｌｏｓｓ愛知　小牧センター</t>
  </si>
  <si>
    <t>485-0075</t>
  </si>
  <si>
    <t>Ｇｌｏｓｓ愛知　岡崎センター</t>
  </si>
  <si>
    <t>444-3501</t>
  </si>
  <si>
    <t>名古屋西車検センター</t>
  </si>
  <si>
    <t>454-0852</t>
  </si>
  <si>
    <t>ＵーＳｅｌｅｃｔ尾張一宮</t>
  </si>
  <si>
    <t>492-8075</t>
  </si>
  <si>
    <t>ＵーＳｅｌｅｃｔ春日井</t>
  </si>
  <si>
    <t>486-0927</t>
  </si>
  <si>
    <t>ＵーＳｅｌｅｃｔ江南</t>
  </si>
  <si>
    <t>483-8255</t>
  </si>
  <si>
    <t>ＵーＳｅｌｅｃｔ天白</t>
  </si>
  <si>
    <t>468-0058</t>
  </si>
  <si>
    <t>ＵーＳｅｌｅｃｔ豊橋</t>
  </si>
  <si>
    <t>440-0086</t>
  </si>
  <si>
    <t>ＵーＳｅｌｅｃｔ半田</t>
  </si>
  <si>
    <t>ＵーＳｅｌｅｃｔ豊川</t>
  </si>
  <si>
    <t>442-0811</t>
  </si>
  <si>
    <t>ＵーＳｅｌｅｃｔ名西</t>
  </si>
  <si>
    <t>上浜Ｕカーセンター</t>
  </si>
  <si>
    <t>457-0067</t>
  </si>
  <si>
    <t>長久手オフィス</t>
  </si>
  <si>
    <t>（有）朝倉ホンダ販売</t>
  </si>
  <si>
    <t>Ｃ半田</t>
  </si>
  <si>
    <t>旭町店</t>
  </si>
  <si>
    <t>475-0838</t>
  </si>
  <si>
    <t>（株）ヤマト</t>
  </si>
  <si>
    <t>Ｃ愛知東</t>
  </si>
  <si>
    <t>中央通店</t>
  </si>
  <si>
    <t>442-0051</t>
  </si>
  <si>
    <t>豊橋飯村北店</t>
  </si>
  <si>
    <t>440-0834</t>
  </si>
  <si>
    <t>新桜店</t>
  </si>
  <si>
    <t>442-0835</t>
  </si>
  <si>
    <t>豊橋佐藤店</t>
  </si>
  <si>
    <t>440-0853</t>
  </si>
  <si>
    <t>441-1231</t>
  </si>
  <si>
    <t>愛知県豊川市中央通２－５８</t>
  </si>
  <si>
    <t>（株）ホンダオート刈谷</t>
  </si>
  <si>
    <t>Ｃ刈谷</t>
  </si>
  <si>
    <t>寺横店</t>
  </si>
  <si>
    <t>448-0846</t>
  </si>
  <si>
    <t>豊田美里店</t>
  </si>
  <si>
    <t>471-0805</t>
  </si>
  <si>
    <t>（株）ホンダアリフ</t>
  </si>
  <si>
    <t>Ｃ豊田</t>
  </si>
  <si>
    <t>力石店</t>
  </si>
  <si>
    <t>470-0318</t>
  </si>
  <si>
    <t>三好東店</t>
  </si>
  <si>
    <t>（株）ホンダカーズ蒲郡</t>
  </si>
  <si>
    <t>Ｃ蒲郡</t>
  </si>
  <si>
    <t>緑店</t>
  </si>
  <si>
    <t>443-0048</t>
  </si>
  <si>
    <t>三谷北通店</t>
  </si>
  <si>
    <t>443-0022</t>
  </si>
  <si>
    <t>幸田店</t>
  </si>
  <si>
    <t>444-0103</t>
  </si>
  <si>
    <t>愛知県蒲郡市緑町３－３</t>
  </si>
  <si>
    <t>（株）ごとう自動車</t>
  </si>
  <si>
    <t>Ｃ江南</t>
  </si>
  <si>
    <t>古知野店</t>
  </si>
  <si>
    <t>483-8271</t>
  </si>
  <si>
    <t>愛知県江南市古知野町桃源３６</t>
  </si>
  <si>
    <t>（株）ホンダ小牧</t>
  </si>
  <si>
    <t>Ｃ尾張</t>
  </si>
  <si>
    <t>小牧原店</t>
  </si>
  <si>
    <t>485-0016</t>
  </si>
  <si>
    <t>西春店</t>
  </si>
  <si>
    <t>481-0041</t>
  </si>
  <si>
    <t>守山志段味店</t>
  </si>
  <si>
    <t>463-0003</t>
  </si>
  <si>
    <t>春日井六軒屋店</t>
  </si>
  <si>
    <t>486-0839</t>
  </si>
  <si>
    <t>ＵーＳｅｌｅｃｔ羽黒</t>
  </si>
  <si>
    <t>484-0894</t>
  </si>
  <si>
    <t>（株）ホンダカーズ稲沢</t>
  </si>
  <si>
    <t>Ｃ稲沢</t>
  </si>
  <si>
    <t>平和店</t>
  </si>
  <si>
    <t>490-1315</t>
  </si>
  <si>
    <t>愛知県稲沢市平和町平池七反田４６－１</t>
  </si>
  <si>
    <t>（株）ホンダプリモチタ</t>
  </si>
  <si>
    <t>Ｃ知多</t>
  </si>
  <si>
    <t>大田川店</t>
  </si>
  <si>
    <t>477-0037</t>
  </si>
  <si>
    <t>（有）高井モータース</t>
  </si>
  <si>
    <t>Ｃ知立</t>
  </si>
  <si>
    <t>八橋店</t>
  </si>
  <si>
    <t>472-0001</t>
  </si>
  <si>
    <t>（株）ホンダカーズ東海</t>
  </si>
  <si>
    <t>Ｃ東海／岐阜中央</t>
  </si>
  <si>
    <t>加木屋店</t>
  </si>
  <si>
    <t>470-2102</t>
  </si>
  <si>
    <t>半田青山店</t>
  </si>
  <si>
    <t>475-0837</t>
  </si>
  <si>
    <t>中小田井店</t>
  </si>
  <si>
    <t>452-0822</t>
  </si>
  <si>
    <t>名和店</t>
  </si>
  <si>
    <t>476-0002</t>
  </si>
  <si>
    <t>国府宮店</t>
  </si>
  <si>
    <t>492-8145</t>
  </si>
  <si>
    <t>蟹江店</t>
  </si>
  <si>
    <t>497-0044</t>
  </si>
  <si>
    <t>柳津店</t>
  </si>
  <si>
    <t>501-6103</t>
  </si>
  <si>
    <t>北一色店</t>
  </si>
  <si>
    <t>500-8227</t>
  </si>
  <si>
    <t>長良北店</t>
  </si>
  <si>
    <t>502-0803</t>
  </si>
  <si>
    <t>大垣禾森店</t>
  </si>
  <si>
    <t>503-0852</t>
  </si>
  <si>
    <t>岐阜県大垣市禾森町６－３４</t>
  </si>
  <si>
    <t>河渡店</t>
  </si>
  <si>
    <t>501-0105</t>
  </si>
  <si>
    <t>鵜沼西店</t>
  </si>
  <si>
    <t>509-0132</t>
  </si>
  <si>
    <t>関下有知店</t>
  </si>
  <si>
    <t>501-3217</t>
  </si>
  <si>
    <t>豊明北店</t>
  </si>
  <si>
    <t>470-1108</t>
  </si>
  <si>
    <t>南陽店</t>
  </si>
  <si>
    <t>455-0884</t>
  </si>
  <si>
    <t>大府店</t>
  </si>
  <si>
    <t>474-0074</t>
  </si>
  <si>
    <t>八事店</t>
  </si>
  <si>
    <t>466-0826</t>
  </si>
  <si>
    <t>稲沢店</t>
  </si>
  <si>
    <t>492-8271</t>
  </si>
  <si>
    <t>半田乙川店</t>
  </si>
  <si>
    <t>楠インター店</t>
  </si>
  <si>
    <t>462-0062</t>
  </si>
  <si>
    <t>古城店</t>
  </si>
  <si>
    <t>犬山店</t>
  </si>
  <si>
    <t>484-0899</t>
  </si>
  <si>
    <t>安城住吉店</t>
  </si>
  <si>
    <t>446-0072</t>
  </si>
  <si>
    <t>富木島店</t>
  </si>
  <si>
    <t>七宝店</t>
  </si>
  <si>
    <t>497-0001</t>
  </si>
  <si>
    <t>常滑りんくう店</t>
  </si>
  <si>
    <t>479-0849</t>
  </si>
  <si>
    <t>一宮濃尾大橋店</t>
  </si>
  <si>
    <t>494-0008</t>
  </si>
  <si>
    <t>津島神尾店</t>
  </si>
  <si>
    <t>496-0013</t>
  </si>
  <si>
    <t>津島古川店</t>
  </si>
  <si>
    <t>496-0043</t>
  </si>
  <si>
    <t>大垣新田店</t>
  </si>
  <si>
    <t>503-0856</t>
  </si>
  <si>
    <t>大垣静里店</t>
  </si>
  <si>
    <t>503-0983</t>
  </si>
  <si>
    <t>大垣八島バイパス店</t>
  </si>
  <si>
    <t>503-0016</t>
  </si>
  <si>
    <t>498-0065</t>
  </si>
  <si>
    <t>愛知ＰＤＩセンター</t>
  </si>
  <si>
    <t>愛知県弥富市駒野町１－９</t>
  </si>
  <si>
    <t>ＵーＳｅｌｅｃｔ大垣</t>
  </si>
  <si>
    <t>503-0817</t>
  </si>
  <si>
    <t>岐阜事務所</t>
  </si>
  <si>
    <t>駿府ホンダ（株）</t>
  </si>
  <si>
    <t>Ｃ駿府</t>
  </si>
  <si>
    <t>手越店</t>
  </si>
  <si>
    <t>421-0107</t>
  </si>
  <si>
    <t>静岡県静岡市駿河区向手越２－１５－１８</t>
  </si>
  <si>
    <t>ホンダモーター吉田販売（株）</t>
  </si>
  <si>
    <t>Ｃ葵西</t>
  </si>
  <si>
    <t>東新田店</t>
  </si>
  <si>
    <t>421-0112</t>
  </si>
  <si>
    <t>静岡県静岡市駿河区東新田４－９－４６</t>
  </si>
  <si>
    <t>宮ヶ崎店</t>
  </si>
  <si>
    <t>420-0868</t>
  </si>
  <si>
    <t>ホンダモーター静清販売（株）</t>
  </si>
  <si>
    <t>Ｃ葵東</t>
  </si>
  <si>
    <t>長沼店</t>
  </si>
  <si>
    <t>420-0813</t>
  </si>
  <si>
    <t>静岡県静岡市葵区長沼２－９－１０</t>
  </si>
  <si>
    <t>（株）ホンダカーズ浜松</t>
  </si>
  <si>
    <t>Ｃ浜松</t>
  </si>
  <si>
    <t>和田店</t>
  </si>
  <si>
    <t>435-0016</t>
  </si>
  <si>
    <t>駿東清水店</t>
  </si>
  <si>
    <t>411-0906</t>
  </si>
  <si>
    <t>磐田今之浦店</t>
  </si>
  <si>
    <t>438-0071</t>
  </si>
  <si>
    <t>420-0801</t>
  </si>
  <si>
    <t>裾野平松店</t>
  </si>
  <si>
    <t>410-1127</t>
  </si>
  <si>
    <t>袋井インター店</t>
  </si>
  <si>
    <t>437-0065</t>
  </si>
  <si>
    <t>磐田北店</t>
  </si>
  <si>
    <t>438-0126</t>
  </si>
  <si>
    <t>雄踏店</t>
  </si>
  <si>
    <t>431-0103</t>
  </si>
  <si>
    <t>高塚店</t>
  </si>
  <si>
    <t>432-8065</t>
  </si>
  <si>
    <t>入野店</t>
  </si>
  <si>
    <t>432-8061</t>
  </si>
  <si>
    <t>静岡県浜松市西区入野町９７７９</t>
  </si>
  <si>
    <t>湖西店</t>
  </si>
  <si>
    <t>431-0431</t>
  </si>
  <si>
    <t>静岡県湖西市鷲津８８８－８</t>
  </si>
  <si>
    <t>初生店</t>
  </si>
  <si>
    <t>433-8112</t>
  </si>
  <si>
    <t>静岡県浜松市北区初生町４９４－３</t>
  </si>
  <si>
    <t>有玉店</t>
  </si>
  <si>
    <t>431-3121</t>
  </si>
  <si>
    <t>静岡県浜松市東区有玉北町１８４２－１</t>
  </si>
  <si>
    <t>静岡県浜松市東区和田町７３８</t>
  </si>
  <si>
    <t>引佐店</t>
  </si>
  <si>
    <t>431-2537</t>
  </si>
  <si>
    <t>静岡県浜松市北区引佐町渋川３４２５－１０</t>
  </si>
  <si>
    <t>ＵーＳｅｌｅｃｔ浜松中央</t>
  </si>
  <si>
    <t>静岡県浜松市東区和田町５７９－２</t>
  </si>
  <si>
    <t>営業本部</t>
  </si>
  <si>
    <t>（株）ホンダ販売熱海</t>
  </si>
  <si>
    <t>Ｃ熱海</t>
  </si>
  <si>
    <t>熱海南店</t>
  </si>
  <si>
    <t>413-0102</t>
  </si>
  <si>
    <t>静岡県熱海市下多賀５５６－３</t>
  </si>
  <si>
    <t>（株）ホンダクリオ富士</t>
  </si>
  <si>
    <t>Ｃ富士中央</t>
  </si>
  <si>
    <t>天間南店</t>
  </si>
  <si>
    <t>419-0205</t>
  </si>
  <si>
    <t>静岡県富士市天間１４４０</t>
  </si>
  <si>
    <t>富士インター店</t>
  </si>
  <si>
    <t>417-0055</t>
  </si>
  <si>
    <t>静岡県富士市永田町２－６３</t>
  </si>
  <si>
    <t>富士宮城北店</t>
  </si>
  <si>
    <t>418-0062</t>
  </si>
  <si>
    <t>静岡県富士宮市城北町４５６</t>
  </si>
  <si>
    <t>静岡県富士市天間１３２２－２</t>
  </si>
  <si>
    <t>ホンダオートギャラリー富士</t>
  </si>
  <si>
    <t>418-0021</t>
  </si>
  <si>
    <t>静岡県富士宮市杉田１０６５－１</t>
  </si>
  <si>
    <t>（有）ミノルホンダ販売</t>
  </si>
  <si>
    <t>Ｃ伊東東</t>
  </si>
  <si>
    <t>玖須美店</t>
  </si>
  <si>
    <t>414-0045</t>
  </si>
  <si>
    <t>静岡県伊東市玖須美元和田１５３－１０</t>
  </si>
  <si>
    <t>朝日ホンダ（株）</t>
  </si>
  <si>
    <t>Ｃ伊東南</t>
  </si>
  <si>
    <t>荻店</t>
  </si>
  <si>
    <t>414-0053</t>
  </si>
  <si>
    <t>静岡県伊東市荻５７４－２７</t>
  </si>
  <si>
    <t>大仁中古車センター</t>
  </si>
  <si>
    <t>410-2317</t>
  </si>
  <si>
    <t>静岡県伊豆の国市守木３８０－１</t>
  </si>
  <si>
    <t>（株）ホンダ中部販売</t>
  </si>
  <si>
    <t>Ｃ島田東</t>
  </si>
  <si>
    <t>東町店</t>
  </si>
  <si>
    <t>427-0011</t>
  </si>
  <si>
    <t>静岡県島田市東町１１２６</t>
  </si>
  <si>
    <t>（株）富士ホンダ</t>
  </si>
  <si>
    <t>Ｃ富士東</t>
  </si>
  <si>
    <t>依田橋店</t>
  </si>
  <si>
    <t>417-0002</t>
  </si>
  <si>
    <t>静岡県富士市依田橋７７０－１</t>
  </si>
  <si>
    <t>静岡ＳＢＳ通り店</t>
  </si>
  <si>
    <t>422-8047</t>
  </si>
  <si>
    <t>静岡県静岡市駿河区中村町３３７</t>
  </si>
  <si>
    <t>富士宮小泉店</t>
  </si>
  <si>
    <t>418-0022</t>
  </si>
  <si>
    <t>静岡県富士宮市小泉８１０－４</t>
  </si>
  <si>
    <t>静岡県富士市依田橋７７０</t>
  </si>
  <si>
    <t>（株）ホンダ焼津中央</t>
  </si>
  <si>
    <t>Ｃ焼津</t>
  </si>
  <si>
    <t>柳新屋店</t>
  </si>
  <si>
    <t>425-0074</t>
  </si>
  <si>
    <t>静岡県焼津市柳新屋９６４－１</t>
  </si>
  <si>
    <t>（株）ホンダプラザ富士</t>
  </si>
  <si>
    <t>Ｃ富士西</t>
  </si>
  <si>
    <t>伝法店</t>
  </si>
  <si>
    <t>417-0061</t>
  </si>
  <si>
    <t>静岡県富士市伝法８７８</t>
  </si>
  <si>
    <t>ホンダモーター藤枝販売（株）</t>
  </si>
  <si>
    <t>Ｃ藤枝東</t>
  </si>
  <si>
    <t>水守店</t>
  </si>
  <si>
    <t>426-0005</t>
  </si>
  <si>
    <t>静岡県藤枝市水守１－２－１６</t>
  </si>
  <si>
    <t>高洲店</t>
  </si>
  <si>
    <t>426-0046</t>
  </si>
  <si>
    <t>静岡県藤枝市高洲４７１－１</t>
  </si>
  <si>
    <t>（有）ホンダファミリー</t>
  </si>
  <si>
    <t>Ｃ藤枝中央</t>
  </si>
  <si>
    <t>築地店</t>
  </si>
  <si>
    <t>426-0031</t>
  </si>
  <si>
    <t>静岡県藤枝市築地１丁目１７番２２号</t>
  </si>
  <si>
    <t>東豊自動車（株）</t>
  </si>
  <si>
    <t>Ｃ袋井</t>
  </si>
  <si>
    <t>川井店</t>
  </si>
  <si>
    <t>437-0064</t>
  </si>
  <si>
    <t>静岡県袋井市川井９３３－１</t>
  </si>
  <si>
    <t>（株）秋山商会</t>
  </si>
  <si>
    <t>Ｃ浜北中央</t>
  </si>
  <si>
    <t>平口店</t>
  </si>
  <si>
    <t>434-0041</t>
  </si>
  <si>
    <t>静岡県浜松市浜北区平口１６１１</t>
  </si>
  <si>
    <t>（株）サン自動車</t>
  </si>
  <si>
    <t>Ｃ御前崎東</t>
  </si>
  <si>
    <t>白羽店</t>
  </si>
  <si>
    <t>437-1622</t>
  </si>
  <si>
    <t>静岡県御前崎市白羽２２３７－７</t>
  </si>
  <si>
    <t>（株）ホンダエフワン</t>
  </si>
  <si>
    <t>Ｃ島田西</t>
  </si>
  <si>
    <t>金谷店</t>
  </si>
  <si>
    <t>428-0013</t>
  </si>
  <si>
    <t>静岡県島田市金谷東１－１３００－１</t>
  </si>
  <si>
    <t>中溝店</t>
  </si>
  <si>
    <t>427-0047</t>
  </si>
  <si>
    <t>静岡県島田市中溝町１７０６－１６</t>
  </si>
  <si>
    <t>（株）ホンダエイト販売</t>
  </si>
  <si>
    <t>Ｃ吉田</t>
  </si>
  <si>
    <t>421-0305</t>
  </si>
  <si>
    <t>静岡県榛原郡吉田町大幡１６２５－１</t>
  </si>
  <si>
    <t>（株）ホンダカーズ駿河</t>
  </si>
  <si>
    <t>Ｃ駿河</t>
  </si>
  <si>
    <t>菊川店</t>
  </si>
  <si>
    <t>439-0031</t>
  </si>
  <si>
    <t>静岡県菊川市加茂５４４－１</t>
  </si>
  <si>
    <t>掛川インター店</t>
  </si>
  <si>
    <t>436-0020</t>
  </si>
  <si>
    <t>静岡県掛川市矢崎町３－１９</t>
  </si>
  <si>
    <t>静波海岸通り店</t>
  </si>
  <si>
    <t>421-0421</t>
  </si>
  <si>
    <t>静岡県牧之原市細江１８９－６</t>
  </si>
  <si>
    <t>掛川東店</t>
  </si>
  <si>
    <t>436-0085</t>
  </si>
  <si>
    <t>静岡県掛川市成滝３４５</t>
  </si>
  <si>
    <t>ＵーＳｅｌｅｃｔ菊川</t>
  </si>
  <si>
    <t>439-0019</t>
  </si>
  <si>
    <t>静岡県菊川市半済９６６</t>
  </si>
  <si>
    <t>（株）佐倉モータース</t>
  </si>
  <si>
    <t>Ｃ御前崎西</t>
  </si>
  <si>
    <t>佐倉店</t>
  </si>
  <si>
    <t>437-1604</t>
  </si>
  <si>
    <t>静岡県御前崎市佐倉２８３８－１</t>
  </si>
  <si>
    <t>（株）ホンダリュウヨウ</t>
  </si>
  <si>
    <t>Ｃ磐田南</t>
  </si>
  <si>
    <t>岡田店</t>
  </si>
  <si>
    <t>438-0045</t>
  </si>
  <si>
    <t>静岡県磐田市上岡田６８６－１</t>
  </si>
  <si>
    <t>（株）ホンダカーズ静岡</t>
  </si>
  <si>
    <t>Ｃ静岡</t>
  </si>
  <si>
    <t>清水吉川店</t>
  </si>
  <si>
    <t>424-0066</t>
  </si>
  <si>
    <t>静岡県静岡市清水区七ツ新屋５５５－３</t>
  </si>
  <si>
    <t>東静岡店</t>
  </si>
  <si>
    <t>420-0817</t>
  </si>
  <si>
    <t>静岡県静岡市葵区東静岡１－１－１４</t>
  </si>
  <si>
    <t>柿田川店</t>
  </si>
  <si>
    <t>411-0902</t>
  </si>
  <si>
    <t>静岡県駿東郡清水町玉川１１８</t>
  </si>
  <si>
    <t>富士永田店</t>
  </si>
  <si>
    <t>静岡県富士市永田町２－７８</t>
  </si>
  <si>
    <t>富士宮ひばりが丘店</t>
  </si>
  <si>
    <t>418-0003</t>
  </si>
  <si>
    <t>静岡県富士宮市ひばりが丘８３３</t>
  </si>
  <si>
    <t>伊豆大仁店</t>
  </si>
  <si>
    <t>410-2322</t>
  </si>
  <si>
    <t>静岡県伊豆の国市吉田３７７－１</t>
  </si>
  <si>
    <t>沼津西店</t>
  </si>
  <si>
    <t>410-0006</t>
  </si>
  <si>
    <t>静岡県沼津市中沢田３０１－１</t>
  </si>
  <si>
    <t>清水渋川店</t>
  </si>
  <si>
    <t>424-0053</t>
  </si>
  <si>
    <t>静岡県静岡市清水区渋川４７７－１</t>
  </si>
  <si>
    <t>聖一色店</t>
  </si>
  <si>
    <t>422-8007</t>
  </si>
  <si>
    <t>静岡県静岡市駿河区聖一色１５１－４</t>
  </si>
  <si>
    <t>清閑町店</t>
  </si>
  <si>
    <t>420-0047</t>
  </si>
  <si>
    <t>静岡県静岡市葵区清閑町１３－１７</t>
  </si>
  <si>
    <t>竜南店</t>
  </si>
  <si>
    <t>420-0804</t>
  </si>
  <si>
    <t>静岡県静岡市葵区竜南１－１８－１３</t>
  </si>
  <si>
    <t>函南店</t>
  </si>
  <si>
    <t>419-0123</t>
  </si>
  <si>
    <t>静岡県田方郡函南町間宮３５２－１</t>
  </si>
  <si>
    <t>三島萩店</t>
  </si>
  <si>
    <t>411-0045</t>
  </si>
  <si>
    <t>静岡県三島市萩１２０－１</t>
  </si>
  <si>
    <t>裾野伊豆島田店</t>
  </si>
  <si>
    <t>410-1123</t>
  </si>
  <si>
    <t>静岡県裾野市伊豆島田７０７－５</t>
  </si>
  <si>
    <t>御殿場店</t>
  </si>
  <si>
    <t>412-0041</t>
  </si>
  <si>
    <t>静岡県御殿場市茱萸沢１１８６</t>
  </si>
  <si>
    <t>沼津店</t>
  </si>
  <si>
    <t>410-0865</t>
  </si>
  <si>
    <t>静岡県沼津市東間門１－１</t>
  </si>
  <si>
    <t>沼津インター店</t>
  </si>
  <si>
    <t>410-0012</t>
  </si>
  <si>
    <t>静岡県沼津市岡一色４７０－１２</t>
  </si>
  <si>
    <t>天間北店</t>
  </si>
  <si>
    <t>静岡県富士市天間１３６２－１</t>
  </si>
  <si>
    <t>424-0056</t>
  </si>
  <si>
    <t>静岡県静岡市清水区半左衛門新田２０</t>
  </si>
  <si>
    <t>Ｇｌｏｓｓ静岡　御殿場センター</t>
  </si>
  <si>
    <t>412-0046</t>
  </si>
  <si>
    <t>静岡県御殿場市保土沢字芹沢１１５７－１２</t>
  </si>
  <si>
    <t>Ｇｌｏｓｓ静岡　静岡センター</t>
  </si>
  <si>
    <t>421-0106</t>
  </si>
  <si>
    <t>静岡県静岡市駿河区北丸子１－６－６</t>
  </si>
  <si>
    <t>ＵーＳｅｌｅｃｔ静岡</t>
  </si>
  <si>
    <t>ＵーＳｅｌｅｃｔ沼津東</t>
  </si>
  <si>
    <t>410-0032</t>
  </si>
  <si>
    <t>静岡県沼津市日の出町１－５</t>
  </si>
  <si>
    <t>中古車商品化センター</t>
  </si>
  <si>
    <t>412-0038</t>
  </si>
  <si>
    <t>静岡県御殿場市駒門１－３１</t>
  </si>
  <si>
    <t>旧Ｐ本部</t>
  </si>
  <si>
    <t>特販部法人課</t>
  </si>
  <si>
    <t>中古車業販事業部</t>
  </si>
  <si>
    <t>（株）ホンダカーズ静岡西</t>
  </si>
  <si>
    <t>Ｃ静岡西</t>
  </si>
  <si>
    <t>浜松中沢店</t>
  </si>
  <si>
    <t>430-0904</t>
  </si>
  <si>
    <t>静岡県浜松市中区中沢町７５－２５</t>
  </si>
  <si>
    <t>磐田豊田店</t>
  </si>
  <si>
    <t>438-0838</t>
  </si>
  <si>
    <t>静岡県磐田市小立野１８０</t>
  </si>
  <si>
    <t>浜北インター店</t>
  </si>
  <si>
    <t>434-0018</t>
  </si>
  <si>
    <t>静岡県浜松市浜北区西中瀬１－２１－１１</t>
  </si>
  <si>
    <t>浜松三方原店</t>
  </si>
  <si>
    <t>静岡県浜松市北区初生町８４５－３</t>
  </si>
  <si>
    <t>藤枝青島店</t>
  </si>
  <si>
    <t>426-0036</t>
  </si>
  <si>
    <t>静岡県藤枝市上青島３０６－２</t>
  </si>
  <si>
    <t>焼津八楠店</t>
  </si>
  <si>
    <t>425-0091</t>
  </si>
  <si>
    <t>静岡県焼津市八楠３－１８－２</t>
  </si>
  <si>
    <t>浜松インター店</t>
  </si>
  <si>
    <t>435-0006</t>
  </si>
  <si>
    <t>静岡県浜松市東区下石田町１７７８</t>
  </si>
  <si>
    <t>浜松幸店</t>
  </si>
  <si>
    <t>433-8123</t>
  </si>
  <si>
    <t>静岡県浜松市中区幸５－４－２０</t>
  </si>
  <si>
    <t>浜松伊場店</t>
  </si>
  <si>
    <t>静岡県浜松市西区入野町７２３</t>
  </si>
  <si>
    <t>掛川細田店</t>
  </si>
  <si>
    <t>436-0048</t>
  </si>
  <si>
    <t>静岡県掛川市細田１９６－１</t>
  </si>
  <si>
    <t>焼津石津店</t>
  </si>
  <si>
    <t>425-0041</t>
  </si>
  <si>
    <t>静岡県焼津市石津８８</t>
  </si>
  <si>
    <t>浜松葵東店</t>
  </si>
  <si>
    <t>433-8114</t>
  </si>
  <si>
    <t>静岡県浜松市中区葵東１―４―４</t>
  </si>
  <si>
    <t>浜松都盛店</t>
  </si>
  <si>
    <t>430-0815</t>
  </si>
  <si>
    <t>静岡県浜松市南区都盛町１８０</t>
  </si>
  <si>
    <t>ＵーＳｅｌｅｃｔ磐田</t>
  </si>
  <si>
    <t>静岡県磐田市小立野１８５</t>
  </si>
  <si>
    <t>ＵーＳｅｌｅｃｔ浜松</t>
  </si>
  <si>
    <t>433-8113</t>
  </si>
  <si>
    <t>静岡県浜松市中区小豆餅２－３－１</t>
  </si>
  <si>
    <t>静岡県浜松市中区小豆餅２－６－１</t>
  </si>
  <si>
    <t>（株）第一ホンダ</t>
  </si>
  <si>
    <t>Ｃ津</t>
  </si>
  <si>
    <t>新町店</t>
  </si>
  <si>
    <t>514-0052</t>
  </si>
  <si>
    <t>三重県津市神納町１－４</t>
  </si>
  <si>
    <t>一志店</t>
  </si>
  <si>
    <t>515-2503</t>
  </si>
  <si>
    <t>三重県津市一志町日置１２８</t>
  </si>
  <si>
    <t>（株）ホンダオート三重</t>
  </si>
  <si>
    <t>Ｃ三重中</t>
  </si>
  <si>
    <t>津御殿場店</t>
  </si>
  <si>
    <t>514-0815</t>
  </si>
  <si>
    <t>三重県津市大字藤方１６８０－１</t>
  </si>
  <si>
    <t>津栗真中山店</t>
  </si>
  <si>
    <t>514-0103</t>
  </si>
  <si>
    <t>三重県津市栗真中山町１３４－１</t>
  </si>
  <si>
    <t>亀山店</t>
  </si>
  <si>
    <t>519-0115</t>
  </si>
  <si>
    <t>三重県亀山市北鹿島町１６－１９</t>
  </si>
  <si>
    <t>名張東田原店</t>
  </si>
  <si>
    <t>518-0603</t>
  </si>
  <si>
    <t>三重県名張市西原町２５２４－２</t>
  </si>
  <si>
    <t>津垂水店</t>
  </si>
  <si>
    <t>514-0806</t>
  </si>
  <si>
    <t>三重県津市上弁財町６－１６</t>
  </si>
  <si>
    <t>津球場前店</t>
  </si>
  <si>
    <t>514-0801</t>
  </si>
  <si>
    <t>三重県津市船頭町津興３４２０</t>
  </si>
  <si>
    <t>514-0816</t>
  </si>
  <si>
    <t>三重県津市高茶屋小森上野町２８０５－２</t>
  </si>
  <si>
    <t>第一工場</t>
  </si>
  <si>
    <t>514-0832</t>
  </si>
  <si>
    <t>三重県津市南中央１８－３</t>
  </si>
  <si>
    <t>高茶屋工場</t>
  </si>
  <si>
    <t>514-0819</t>
  </si>
  <si>
    <t>三重県津市高茶屋６－８－７</t>
  </si>
  <si>
    <t>ＵーＳｅｌｅｃｔ津</t>
  </si>
  <si>
    <t>514-0058</t>
  </si>
  <si>
    <t>三重県津市安東町１３１５－２</t>
  </si>
  <si>
    <t>管理本部</t>
  </si>
  <si>
    <t>伊勢保険事務センター</t>
  </si>
  <si>
    <t>516-0036</t>
  </si>
  <si>
    <t>三重県伊勢市岡本３－５－２４　３Ｆ</t>
  </si>
  <si>
    <t>三泗ホンダ販売（株）</t>
  </si>
  <si>
    <t>Ｃ四日市南</t>
  </si>
  <si>
    <t>小古曽店</t>
  </si>
  <si>
    <t>510-0951</t>
  </si>
  <si>
    <t>三重県四日市市小古曽東１－２－２０</t>
  </si>
  <si>
    <t>ホンダアシストムラセ（株）</t>
  </si>
  <si>
    <t>Ｃ四日市東</t>
  </si>
  <si>
    <t>川原町店</t>
  </si>
  <si>
    <t>510-0034</t>
  </si>
  <si>
    <t>三重県四日市市滝川町１０－１５</t>
  </si>
  <si>
    <t>（株）ホンダカーズ三重東</t>
  </si>
  <si>
    <t>Ｃ三重東</t>
  </si>
  <si>
    <t>四日市東インター店</t>
  </si>
  <si>
    <t>510-8012</t>
  </si>
  <si>
    <t>三重県四日市市茂福町２４－１１</t>
  </si>
  <si>
    <t>桑名七和店</t>
  </si>
  <si>
    <t>511-0947</t>
  </si>
  <si>
    <t>三重県桑名市大仲新田５４８－１</t>
  </si>
  <si>
    <t>菰野店</t>
  </si>
  <si>
    <t>510-1222</t>
  </si>
  <si>
    <t>三重県三重郡菰野町大強原３８１９</t>
  </si>
  <si>
    <t>四日市日永北店</t>
  </si>
  <si>
    <t>510-0886</t>
  </si>
  <si>
    <t>三重県四日市市日永東３－６－２７</t>
  </si>
  <si>
    <t>桑名江場店</t>
  </si>
  <si>
    <t>511-0000</t>
  </si>
  <si>
    <t>三重県桑名市東新町６７６－１</t>
  </si>
  <si>
    <t>四日市生桑店</t>
  </si>
  <si>
    <t>512-0902</t>
  </si>
  <si>
    <t>三重県四日市市小杉町４１３－２</t>
  </si>
  <si>
    <t>朝日店</t>
  </si>
  <si>
    <t>510-8102</t>
  </si>
  <si>
    <t>三重県三重郡朝日町小向２４－２</t>
  </si>
  <si>
    <t>四日市インター店</t>
  </si>
  <si>
    <t>512-1212</t>
  </si>
  <si>
    <t>三重県四日市市智積町５９３９－１</t>
  </si>
  <si>
    <t>いなべ大安店</t>
  </si>
  <si>
    <t>511-0264</t>
  </si>
  <si>
    <t>三重県いなべ市大安町石榑東１９３６</t>
  </si>
  <si>
    <t>510-0018</t>
  </si>
  <si>
    <t>三重県四日市市白須賀３－６－１５</t>
  </si>
  <si>
    <t>菰野ＰＤＩセンター</t>
  </si>
  <si>
    <t>510-1251</t>
  </si>
  <si>
    <t>三重県三重郡菰野町大字千草字中原野４６３３－８</t>
  </si>
  <si>
    <t>ＵーＳｅｌｅｃｔ四日市中央</t>
  </si>
  <si>
    <t>510-0829</t>
  </si>
  <si>
    <t>三重県四日市市城西町１５－３２</t>
  </si>
  <si>
    <t>（株）ホンダプリモトリコ</t>
  </si>
  <si>
    <t>Ｃ鈴鹿</t>
  </si>
  <si>
    <t>千里店</t>
  </si>
  <si>
    <t>510-0303</t>
  </si>
  <si>
    <t>三重県津市河芸町東千里１５７</t>
  </si>
  <si>
    <t>玉垣店</t>
  </si>
  <si>
    <t>513-0814</t>
  </si>
  <si>
    <t>三重県鈴鹿市東玉垣町３００－１</t>
  </si>
  <si>
    <t>オートプラザトリコ</t>
  </si>
  <si>
    <t>510-0244</t>
  </si>
  <si>
    <t>三重県鈴鹿市白子町３４９４－１</t>
  </si>
  <si>
    <t>（株）ホンダ四輪販売三重北</t>
  </si>
  <si>
    <t>Ｃ三重北</t>
  </si>
  <si>
    <t>鈴鹿道伯店</t>
  </si>
  <si>
    <t>513-0824</t>
  </si>
  <si>
    <t>三重県鈴鹿市道伯町２５５４</t>
  </si>
  <si>
    <t>桑名陽だまりの丘店</t>
  </si>
  <si>
    <t>511-0867</t>
  </si>
  <si>
    <t>三重県桑名市陽だまりの丘６－８０４</t>
  </si>
  <si>
    <t>四日市鵜の森店</t>
  </si>
  <si>
    <t>510-0074</t>
  </si>
  <si>
    <t>三重県四日市市鵜の森２－１－１８</t>
  </si>
  <si>
    <t>津藤方店</t>
  </si>
  <si>
    <t>三重県津市大字藤方１０１６－１</t>
  </si>
  <si>
    <t>鈴鹿中央通店</t>
  </si>
  <si>
    <t>513-0803</t>
  </si>
  <si>
    <t>三重県鈴鹿市三日市町１４６７－１</t>
  </si>
  <si>
    <t>四日市日永南店</t>
  </si>
  <si>
    <t>三重県四日市市日永東３－９－３２</t>
  </si>
  <si>
    <t>鈴鹿寺家店</t>
  </si>
  <si>
    <t>510-0254</t>
  </si>
  <si>
    <t>三重県鈴鹿市寺家５－１５－１</t>
  </si>
  <si>
    <t>四日市あかつき台店</t>
  </si>
  <si>
    <t>512-8044</t>
  </si>
  <si>
    <t>三重県四日市市中村町２２８１</t>
  </si>
  <si>
    <t>飯野中央通店</t>
  </si>
  <si>
    <t>513-0802</t>
  </si>
  <si>
    <t>三重県鈴鹿市飯野寺家町２３４－１</t>
  </si>
  <si>
    <t>桑名大桑通店</t>
  </si>
  <si>
    <t>511-0824</t>
  </si>
  <si>
    <t>三重県桑名市繁松新田６４－２</t>
  </si>
  <si>
    <t>四日市松本店</t>
  </si>
  <si>
    <t>510-0834</t>
  </si>
  <si>
    <t>三重県四日市市ときわ２－７－１１</t>
  </si>
  <si>
    <t>亀山長明寺店</t>
  </si>
  <si>
    <t>519-0214</t>
  </si>
  <si>
    <t>三重県亀山市長明寺町７０１</t>
  </si>
  <si>
    <t>物流センター</t>
  </si>
  <si>
    <t>510-0205</t>
  </si>
  <si>
    <t>三重県鈴鹿市稲生町７９９１</t>
  </si>
  <si>
    <t>ＵーＳｅｌｅｃｔ鈴鹿</t>
  </si>
  <si>
    <t>三重県鈴鹿市道伯町２２０４</t>
  </si>
  <si>
    <t>ヴァーサス四日市日永店</t>
  </si>
  <si>
    <t>三重県四日市市日永東３丁目２－５１</t>
  </si>
  <si>
    <t>中古車本部</t>
  </si>
  <si>
    <t>三重県鈴鹿市三日市町１８７４</t>
  </si>
  <si>
    <t>ＰＯＩＮＴ５　鈴鹿店</t>
  </si>
  <si>
    <t>ヴァーサス桑名店</t>
  </si>
  <si>
    <t>80</t>
  </si>
  <si>
    <t>ＰＯＩＮＴ５四日市松本店</t>
  </si>
  <si>
    <t>三重県四日市市ときわ２－７－９</t>
  </si>
  <si>
    <t>81</t>
  </si>
  <si>
    <t>ＵーＳｅｌｅｃｔ亀山長明寺</t>
  </si>
  <si>
    <t>クリオ業務室</t>
  </si>
  <si>
    <t>ベルノ業務室</t>
  </si>
  <si>
    <t>（株）オートサロン熊野ホンダ</t>
  </si>
  <si>
    <t>Ｃ熊野</t>
  </si>
  <si>
    <t>有馬店</t>
  </si>
  <si>
    <t>519-4325</t>
  </si>
  <si>
    <t>三重県熊野市有馬町５１３１</t>
  </si>
  <si>
    <t>（株）ホンダ販売マツモト</t>
  </si>
  <si>
    <t>Ｃ久居東</t>
  </si>
  <si>
    <t>井戸山店</t>
  </si>
  <si>
    <t>514-1114</t>
  </si>
  <si>
    <t>三重県津市久居井戸山町１６－６</t>
  </si>
  <si>
    <t>中古車センター嬉野店</t>
  </si>
  <si>
    <t>515-2325</t>
  </si>
  <si>
    <t>三重県松阪市嬉野中川新町２－２０３</t>
  </si>
  <si>
    <t>（有）山口商会</t>
  </si>
  <si>
    <t>Ｃ松阪北</t>
  </si>
  <si>
    <t>嬉野店</t>
  </si>
  <si>
    <t>515-2354</t>
  </si>
  <si>
    <t>三重県松阪市嬉野下之庄町５－２</t>
  </si>
  <si>
    <t>（株）アイエヌ</t>
  </si>
  <si>
    <t>Ｃ久居西</t>
  </si>
  <si>
    <t>持川店</t>
  </si>
  <si>
    <t>514-1104</t>
  </si>
  <si>
    <t>三重県津市久居持川町２２６０</t>
  </si>
  <si>
    <t>（株）ホンダカーズ三重南</t>
  </si>
  <si>
    <t>Ｃ三重南</t>
  </si>
  <si>
    <t>鵜方店</t>
  </si>
  <si>
    <t>517-0501</t>
  </si>
  <si>
    <t>三重県志摩市阿児町鵜方２８８４－１９</t>
  </si>
  <si>
    <t>御薗店</t>
  </si>
  <si>
    <t>516-0803</t>
  </si>
  <si>
    <t>三重県伊勢市御薗町王中島１０１３</t>
  </si>
  <si>
    <t>印代店</t>
  </si>
  <si>
    <t>518-0008</t>
  </si>
  <si>
    <t>三重県伊賀市印代２４８－１</t>
  </si>
  <si>
    <t>（株）ホンダカーズ三重</t>
  </si>
  <si>
    <t>Ｃ三重</t>
  </si>
  <si>
    <t>松阪大塚店</t>
  </si>
  <si>
    <t>515-0813</t>
  </si>
  <si>
    <t>三重県松阪市大塚町３８１－１</t>
  </si>
  <si>
    <t>玉城店</t>
  </si>
  <si>
    <t>519-0403</t>
  </si>
  <si>
    <t>三重県度会郡玉城町井倉１１８－１</t>
  </si>
  <si>
    <t>鈴鹿庄野店</t>
  </si>
  <si>
    <t>513-0834</t>
  </si>
  <si>
    <t>三重県鈴鹿市庄野羽山４丁目１９－３３</t>
  </si>
  <si>
    <t>松阪山室店</t>
  </si>
  <si>
    <t>515-0052</t>
  </si>
  <si>
    <t>三重県松阪市山室町２５６２－４</t>
  </si>
  <si>
    <t>津高茶屋店</t>
  </si>
  <si>
    <t>514-0304</t>
  </si>
  <si>
    <t>三重県津市雲出本郷町１８０５－１２４</t>
  </si>
  <si>
    <t>伊勢神社口店</t>
  </si>
  <si>
    <t>516-0007</t>
  </si>
  <si>
    <t>三重県伊勢市小木町６３２－１</t>
  </si>
  <si>
    <t>尾鷲店</t>
  </si>
  <si>
    <t>519-3672</t>
  </si>
  <si>
    <t>三重県尾鷲市矢浜岡崎町１１７－１</t>
  </si>
  <si>
    <t>津中勢バイパス店</t>
  </si>
  <si>
    <t>514-0125</t>
  </si>
  <si>
    <t>三重県津市大里窪田町字花村２２４０</t>
  </si>
  <si>
    <t>伊勢西インター店</t>
  </si>
  <si>
    <t>516-0026</t>
  </si>
  <si>
    <t>三重県伊勢市宇治浦田３－２５－５５</t>
  </si>
  <si>
    <t>鈴鹿三日市店</t>
  </si>
  <si>
    <t>三重県鈴鹿市三日市町１０２２－１０</t>
  </si>
  <si>
    <t>名張桔梗が丘店</t>
  </si>
  <si>
    <t>518-0752</t>
  </si>
  <si>
    <t>三重県名張市蔵持町原出７０７－１</t>
  </si>
  <si>
    <t>名張鴻之台店</t>
  </si>
  <si>
    <t>518-0701</t>
  </si>
  <si>
    <t>三重県名張市鴻之台一番町１８９</t>
  </si>
  <si>
    <t>名張八幡店</t>
  </si>
  <si>
    <t>518-0605</t>
  </si>
  <si>
    <t>三重県名張市八幡１３００－１１０</t>
  </si>
  <si>
    <t>鈴鹿神戸店</t>
  </si>
  <si>
    <t>513-0801</t>
  </si>
  <si>
    <t>三重県鈴鹿市神戸３－１５－１８</t>
  </si>
  <si>
    <t>四日市白須賀店</t>
  </si>
  <si>
    <t>三重県四日市市白須賀２－１１－１２</t>
  </si>
  <si>
    <t>津栗真店</t>
  </si>
  <si>
    <t>三重県津市栗真中山町９３－２</t>
  </si>
  <si>
    <t>伊勢小俣店</t>
  </si>
  <si>
    <t>519-0504</t>
  </si>
  <si>
    <t>三重県伊勢市小俣町宮前６８３</t>
  </si>
  <si>
    <t>松阪三雲店</t>
  </si>
  <si>
    <t>515-2121</t>
  </si>
  <si>
    <t>三重県松阪市市場庄町１２８８</t>
  </si>
  <si>
    <t>津芸濃インター店</t>
  </si>
  <si>
    <t>514-2211</t>
  </si>
  <si>
    <t>三重県津市芸濃町椋本６２９２－３</t>
  </si>
  <si>
    <t>Ｇｌｏｓｓ三重　多気センター</t>
  </si>
  <si>
    <t>519-2157</t>
  </si>
  <si>
    <t>三重県多気郡多気町五佐奈１１３１－１４</t>
  </si>
  <si>
    <t>ＨＣＭ　Ｓｐｏｒｔｓ　Ｇａｒａｇｅ</t>
  </si>
  <si>
    <t>519-0314</t>
  </si>
  <si>
    <t>三重県鈴鹿市長澤町１５２８－１</t>
  </si>
  <si>
    <t>ＵーＳｅｌｅｃｔ鈴鹿インター</t>
  </si>
  <si>
    <t>519-0323</t>
  </si>
  <si>
    <t>三重県鈴鹿市伊船町１９０９－５</t>
  </si>
  <si>
    <t>三重県多気郡多気町五佐奈１１３１－１５</t>
  </si>
  <si>
    <t>ＵーＳｅｌｅｃｔこもの</t>
  </si>
  <si>
    <t>510-1312</t>
  </si>
  <si>
    <t>三重県三重郡菰野町竹成３５２２－１</t>
  </si>
  <si>
    <t>ＵーＳｅｌｅｃｔ多気クリスタルタウン</t>
  </si>
  <si>
    <t>ＵーＳｅｌｅｃｔ津みなみ</t>
  </si>
  <si>
    <t>三重県津市高茶屋小森上野町１０９８</t>
  </si>
  <si>
    <t>プリモ本部</t>
  </si>
  <si>
    <t>ベルノ本部</t>
  </si>
  <si>
    <t>三重県松阪市大塚町３７１－１</t>
  </si>
  <si>
    <t>旧伊賀西本社</t>
  </si>
  <si>
    <t>三重県名張市八幡１３００－１１２</t>
  </si>
  <si>
    <t>特販部品部</t>
  </si>
  <si>
    <t>三重県松阪市市場庄町１２８６</t>
  </si>
  <si>
    <t>田中車輌（株）</t>
  </si>
  <si>
    <t>Ｃ岐阜東</t>
  </si>
  <si>
    <t>岐阜東バイパス店</t>
  </si>
  <si>
    <t>500-8153</t>
  </si>
  <si>
    <t>岐阜県岐阜市石長町５－１１</t>
  </si>
  <si>
    <t>（株）ホンダカーズ岐阜</t>
  </si>
  <si>
    <t>Ｃ岐阜</t>
  </si>
  <si>
    <t>岐南店</t>
  </si>
  <si>
    <t>501-6001</t>
  </si>
  <si>
    <t>岐阜県羽島郡岐南町上印食６－８６</t>
  </si>
  <si>
    <t>関円保通店</t>
  </si>
  <si>
    <t>501-3804</t>
  </si>
  <si>
    <t>岐阜県関市円保通１－６－２２</t>
  </si>
  <si>
    <t>高山石浦店</t>
  </si>
  <si>
    <t>506-0825</t>
  </si>
  <si>
    <t>岐阜県高山市石浦町５－４７９</t>
  </si>
  <si>
    <t>長良店</t>
  </si>
  <si>
    <t>502-0067</t>
  </si>
  <si>
    <t>岐阜県岐阜市長良西野前５６－１</t>
  </si>
  <si>
    <t>鵜沼店</t>
  </si>
  <si>
    <t>岐阜県各務原市鵜沼西町３－６－１</t>
  </si>
  <si>
    <t>茜部店</t>
  </si>
  <si>
    <t>500-8269</t>
  </si>
  <si>
    <t>岐阜県岐阜市茜部中島３－７５－１</t>
  </si>
  <si>
    <t>可児下恵土店</t>
  </si>
  <si>
    <t>509-0203</t>
  </si>
  <si>
    <t>岐阜県可児市下恵土５６４７</t>
  </si>
  <si>
    <t>土岐店</t>
  </si>
  <si>
    <t>509-5136</t>
  </si>
  <si>
    <t>岐阜県土岐市泉大島町５－８</t>
  </si>
  <si>
    <t>中津川西店</t>
  </si>
  <si>
    <t>509-9132</t>
  </si>
  <si>
    <t>岐阜県中津川市茄子川字２０７７－１３９</t>
  </si>
  <si>
    <t>宇佐店</t>
  </si>
  <si>
    <t>500-8366</t>
  </si>
  <si>
    <t>岐阜県岐阜市宇佐東町１６－２３</t>
  </si>
  <si>
    <t>正木店</t>
  </si>
  <si>
    <t>502-0882</t>
  </si>
  <si>
    <t>岐阜県岐阜市正木中３－１２－１８</t>
  </si>
  <si>
    <t>各務原Ｒ２１店</t>
  </si>
  <si>
    <t>509-0141</t>
  </si>
  <si>
    <t>岐阜県各務原市鵜沼各務原町１－２０９－１</t>
  </si>
  <si>
    <t>可児広見店</t>
  </si>
  <si>
    <t>509-0214</t>
  </si>
  <si>
    <t>岐阜県可児市広見字森下２３２９－１</t>
  </si>
  <si>
    <t>北方店</t>
  </si>
  <si>
    <t>501-0458</t>
  </si>
  <si>
    <t>岐阜県本巣郡北方町高屋字紙木原道西１３２１</t>
  </si>
  <si>
    <t>Ｇｌｏｓｓ岐阜　各務原センター</t>
  </si>
  <si>
    <t>504-0957</t>
  </si>
  <si>
    <t>岐阜県各務原市金属団地１４１</t>
  </si>
  <si>
    <t>岐阜県岐阜市北一色３－１３－２</t>
  </si>
  <si>
    <t>ＵーＳｅｌｅｃｔ岐阜東</t>
  </si>
  <si>
    <t>ＵーＳｅｌｅｃｔ岐阜県庁前</t>
  </si>
  <si>
    <t>500-8381</t>
  </si>
  <si>
    <t>岐阜県岐阜市市橋３－５－１７</t>
  </si>
  <si>
    <t>岐阜県羽島郡岐南町上印食７－１</t>
  </si>
  <si>
    <t>（株）ホンダファミリーテラダ</t>
  </si>
  <si>
    <t>Ｃ大垣中央</t>
  </si>
  <si>
    <t>船町店</t>
  </si>
  <si>
    <t>503-0925</t>
  </si>
  <si>
    <t>岐阜県大垣市南切石町２－５５</t>
  </si>
  <si>
    <t>（株）ホンダカーズ大垣南</t>
  </si>
  <si>
    <t>Ｃ大垣南</t>
  </si>
  <si>
    <t>青柳店</t>
  </si>
  <si>
    <t>503-0952</t>
  </si>
  <si>
    <t>岐阜県大垣市割田町５２５－１</t>
  </si>
  <si>
    <t>（株）ホンダカーズ飛騨</t>
  </si>
  <si>
    <t>Ｃ飛騨</t>
  </si>
  <si>
    <t>高山昭和店</t>
  </si>
  <si>
    <t>506-0053</t>
  </si>
  <si>
    <t>岐阜県高山市昭和町３－９１</t>
  </si>
  <si>
    <t>（株）ホンダプリモ光ヶ丘</t>
  </si>
  <si>
    <t>Ｃ多治見西</t>
  </si>
  <si>
    <t>多治見インター店</t>
  </si>
  <si>
    <t>507-0052</t>
  </si>
  <si>
    <t>岐阜県多治見市光ケ丘１－１９</t>
  </si>
  <si>
    <t>法人特販課</t>
  </si>
  <si>
    <t>（株）ホンダカーズ岐阜西</t>
  </si>
  <si>
    <t>Ｃ岐阜西</t>
  </si>
  <si>
    <t>関若草店</t>
  </si>
  <si>
    <t>岐阜県関市下有知３７２０－５</t>
  </si>
  <si>
    <t>関旭ヶ丘店</t>
  </si>
  <si>
    <t>501-3824</t>
  </si>
  <si>
    <t>岐阜県関市東新町４－９６－２２</t>
  </si>
  <si>
    <t>西岐阜店</t>
  </si>
  <si>
    <t>500-8362</t>
  </si>
  <si>
    <t>岐阜県岐阜市西荘２－７－１</t>
  </si>
  <si>
    <t>各務原那加店</t>
  </si>
  <si>
    <t>504-0907</t>
  </si>
  <si>
    <t>岐阜県各務原市那加住吉町２－２７</t>
  </si>
  <si>
    <t>美濃加茂新池店</t>
  </si>
  <si>
    <t>505-0031</t>
  </si>
  <si>
    <t>岐阜県美濃加茂市新池町１－９－１０</t>
  </si>
  <si>
    <t>岐阜県関市下有知４２２９－１</t>
  </si>
  <si>
    <t>（株）ホンダプリモ中津川</t>
  </si>
  <si>
    <t>Ｃ中津川</t>
  </si>
  <si>
    <t>駒場店</t>
  </si>
  <si>
    <t>508-0014</t>
  </si>
  <si>
    <t>岐阜県中津川市駒場町４－２８</t>
  </si>
  <si>
    <t>坂本店</t>
  </si>
  <si>
    <t>岐阜県中津川市茄子川２０７６－９１</t>
  </si>
  <si>
    <t>508-0011</t>
  </si>
  <si>
    <t>岐阜県中津川市駒場１３９７－１</t>
  </si>
  <si>
    <t>岐阜県中津川市駒場町４－１８</t>
  </si>
  <si>
    <t>（株）ホンダカーズ美濃</t>
  </si>
  <si>
    <t>Ｃ美濃</t>
  </si>
  <si>
    <t>美濃インター店</t>
  </si>
  <si>
    <t>501-3763</t>
  </si>
  <si>
    <t>岐阜県美濃市極楽寺３２２－７</t>
  </si>
  <si>
    <t>芥見岩田店</t>
  </si>
  <si>
    <t>501-3154</t>
  </si>
  <si>
    <t>岐阜県岐阜市岩田東３－３６９</t>
  </si>
  <si>
    <t>牧谷サービス工場</t>
  </si>
  <si>
    <t>501-3786</t>
  </si>
  <si>
    <t>岐阜県美濃市乙狩６３６－１</t>
  </si>
  <si>
    <t>（株）ホンダカーズ瑞浪</t>
  </si>
  <si>
    <t>Ｃ瑞浪</t>
  </si>
  <si>
    <t>穂並店</t>
  </si>
  <si>
    <t>509-6107</t>
  </si>
  <si>
    <t>岐阜県瑞浪市穂並１丁目６５番地</t>
  </si>
  <si>
    <t>（株）ホンダ自販岐阜</t>
  </si>
  <si>
    <t>Ｃ岐阜北</t>
  </si>
  <si>
    <t>美濃太田店</t>
  </si>
  <si>
    <t>505-0046</t>
  </si>
  <si>
    <t>岐阜県美濃加茂市西町３－１</t>
  </si>
  <si>
    <t>多治見店</t>
  </si>
  <si>
    <t>507-0016</t>
  </si>
  <si>
    <t>岐阜県多治見市金岡町１－２０</t>
  </si>
  <si>
    <t>下呂店</t>
  </si>
  <si>
    <t>509-2506</t>
  </si>
  <si>
    <t>岐阜県下呂市萩原町羽根２６７７－７</t>
  </si>
  <si>
    <t>岐阜県美濃加茂市西町２－３３</t>
  </si>
  <si>
    <t>（株）ホンダクリオ福井</t>
  </si>
  <si>
    <t>Ｃ福井中央</t>
  </si>
  <si>
    <t>910-0854</t>
  </si>
  <si>
    <t>福井県福井市御幸４－１１－２２</t>
  </si>
  <si>
    <t>武生片屋店</t>
  </si>
  <si>
    <t>915-0893</t>
  </si>
  <si>
    <t>福井県越前市片屋町５９－１３－１</t>
  </si>
  <si>
    <t>敦賀野神店</t>
  </si>
  <si>
    <t>914-0121</t>
  </si>
  <si>
    <t>福井県敦賀市野神１５－４－９</t>
  </si>
  <si>
    <t>福井県福井市御幸４丁目１１－２２</t>
  </si>
  <si>
    <t>ＵーＳｅｌｅｃｔ福井インター</t>
  </si>
  <si>
    <t>918-8238</t>
  </si>
  <si>
    <t>福井県福井市和田二丁目１１５番地</t>
  </si>
  <si>
    <t>ＵーＳｅｌｅｃｔ福井開発</t>
  </si>
  <si>
    <t>910-0842</t>
  </si>
  <si>
    <t>福井県福井市開発５－２１０１</t>
  </si>
  <si>
    <t>Ｃ福井東</t>
  </si>
  <si>
    <t>新保店</t>
  </si>
  <si>
    <t>910-0832</t>
  </si>
  <si>
    <t>福井県福井市新保町２４－６－２</t>
  </si>
  <si>
    <t>ホンダオート福井販売（株）</t>
  </si>
  <si>
    <t>Ｃ福井西</t>
  </si>
  <si>
    <t>新田塚店</t>
  </si>
  <si>
    <t>910-0056</t>
  </si>
  <si>
    <t>福井県福井市里別所新町４０４</t>
  </si>
  <si>
    <t>（有）中村商会</t>
  </si>
  <si>
    <t>Ｃ敦賀</t>
  </si>
  <si>
    <t>呉竹店</t>
  </si>
  <si>
    <t>914-0802</t>
  </si>
  <si>
    <t>福井県敦賀市呉竹町１－１７－８</t>
  </si>
  <si>
    <t>（株）ホンダショップ武生</t>
  </si>
  <si>
    <t>Ｃ越前</t>
  </si>
  <si>
    <t>915-0814</t>
  </si>
  <si>
    <t>福井県越前市中央２－７－１４</t>
  </si>
  <si>
    <t>（有）田中商会</t>
  </si>
  <si>
    <t>Ｃ小浜</t>
  </si>
  <si>
    <t>小浜店</t>
  </si>
  <si>
    <t>917-0241</t>
  </si>
  <si>
    <t>福井県小浜市遠敷２４－２３</t>
  </si>
  <si>
    <t>本社ＢＰ</t>
  </si>
  <si>
    <t>917-0026</t>
  </si>
  <si>
    <t>福井県小浜市多田９－１－８</t>
  </si>
  <si>
    <t>（株）ホンダテラル福井</t>
  </si>
  <si>
    <t>Ｃ大野</t>
  </si>
  <si>
    <t>陽明店</t>
  </si>
  <si>
    <t>912-0022</t>
  </si>
  <si>
    <t>福井県大野市陽明町３－１６０１</t>
  </si>
  <si>
    <t>（株）定政オート販売</t>
  </si>
  <si>
    <t>Ｃ鯖江東</t>
  </si>
  <si>
    <t>東陽店</t>
  </si>
  <si>
    <t>916-1113</t>
  </si>
  <si>
    <t>福井県鯖江市戸口町１７－１０</t>
  </si>
  <si>
    <t>（株）カワムラモータース</t>
  </si>
  <si>
    <t>Ｃ若狭</t>
  </si>
  <si>
    <t>美浜店</t>
  </si>
  <si>
    <t>919-1138</t>
  </si>
  <si>
    <t>福井県三方郡美浜町河原市１７－３－１</t>
  </si>
  <si>
    <t>敦賀若葉店</t>
  </si>
  <si>
    <t>914-0125</t>
  </si>
  <si>
    <t>福井県敦賀市若葉町２－１４０４</t>
  </si>
  <si>
    <t>（株）ホンダベルノ福井</t>
  </si>
  <si>
    <t>Ｃ福井北</t>
  </si>
  <si>
    <t>今市店</t>
  </si>
  <si>
    <t>918-8152</t>
  </si>
  <si>
    <t>福井県福井市今市町６６－１－１</t>
  </si>
  <si>
    <t>武生本保店</t>
  </si>
  <si>
    <t>915-0806</t>
  </si>
  <si>
    <t>福井県越前市本保町２４－２０－２</t>
  </si>
  <si>
    <t>北インター店</t>
  </si>
  <si>
    <t>福井県福井市新保町１４－２４</t>
  </si>
  <si>
    <t>（株）朝日ホンダ</t>
  </si>
  <si>
    <t>Ｃ金沢北</t>
  </si>
  <si>
    <t>問屋町店</t>
  </si>
  <si>
    <t>920-8216</t>
  </si>
  <si>
    <t>石川県金沢市直江町ニ５５</t>
  </si>
  <si>
    <t>（株）ホンダ四輪販売北陸</t>
  </si>
  <si>
    <t>Ｃ北陸／福井南</t>
  </si>
  <si>
    <t>野々市横宮店</t>
  </si>
  <si>
    <t>921-8817</t>
  </si>
  <si>
    <t>石川県野々市市横宮町４９</t>
  </si>
  <si>
    <t>金沢御影店</t>
  </si>
  <si>
    <t>921-8022</t>
  </si>
  <si>
    <t>石川県金沢市中村町２８－３６</t>
  </si>
  <si>
    <t>金沢森本店</t>
  </si>
  <si>
    <t>920-3132</t>
  </si>
  <si>
    <t>石川県金沢市法光寺町２１０</t>
  </si>
  <si>
    <t>小松今江店</t>
  </si>
  <si>
    <t>923-0964</t>
  </si>
  <si>
    <t>石川県小松市今江町５－６５３</t>
  </si>
  <si>
    <t>犀川大豆田店</t>
  </si>
  <si>
    <t>920-0047</t>
  </si>
  <si>
    <t>石川県金沢市大豆田本町甲５６０</t>
  </si>
  <si>
    <t>七尾千野店</t>
  </si>
  <si>
    <t>926-0033</t>
  </si>
  <si>
    <t>石川県七尾市千野町ろ６７</t>
  </si>
  <si>
    <t>高岡横田店</t>
  </si>
  <si>
    <t>933-0847</t>
  </si>
  <si>
    <t>富山県高岡市千石町３－１</t>
  </si>
  <si>
    <t>小杉店</t>
  </si>
  <si>
    <t>939-0306</t>
  </si>
  <si>
    <t>富山県射水市手崎３７３</t>
  </si>
  <si>
    <t>富山新庄店</t>
  </si>
  <si>
    <t>930-0992</t>
  </si>
  <si>
    <t>富山県富山市新庄町２－７－２５</t>
  </si>
  <si>
    <t>魚津吉島店</t>
  </si>
  <si>
    <t>937-0041</t>
  </si>
  <si>
    <t>富山県魚津市吉島９８２</t>
  </si>
  <si>
    <t>富山インター店</t>
  </si>
  <si>
    <t>939-8214</t>
  </si>
  <si>
    <t>富山県富山市黒崎３６８－１</t>
  </si>
  <si>
    <t>高岡開発店</t>
  </si>
  <si>
    <t>933-0909</t>
  </si>
  <si>
    <t>富山県高岡市開発本町３４－３</t>
  </si>
  <si>
    <t>砺波千代店</t>
  </si>
  <si>
    <t>939-1351</t>
  </si>
  <si>
    <t>富山県砺波市千代１</t>
  </si>
  <si>
    <t>花堂店</t>
  </si>
  <si>
    <t>918-8016</t>
  </si>
  <si>
    <t>福井県福井市江端町２４－１０</t>
  </si>
  <si>
    <t>二の宮店</t>
  </si>
  <si>
    <t>910-0015</t>
  </si>
  <si>
    <t>福井県福井市二の宮２－８－６７</t>
  </si>
  <si>
    <t>丸岡店</t>
  </si>
  <si>
    <t>910-0304</t>
  </si>
  <si>
    <t>福井県坂井市丸岡町今福１－６</t>
  </si>
  <si>
    <t>春江店</t>
  </si>
  <si>
    <t>919-0411</t>
  </si>
  <si>
    <t>福井県坂井市春江町藤鷲塚３９－１</t>
  </si>
  <si>
    <t>小松北浅井店</t>
  </si>
  <si>
    <t>923-0865</t>
  </si>
  <si>
    <t>石川県小松市福乃宮町２－６５－１</t>
  </si>
  <si>
    <t>金沢高尾台店</t>
  </si>
  <si>
    <t>921-8155</t>
  </si>
  <si>
    <t>石川県金沢市高尾台２－１５５</t>
  </si>
  <si>
    <t>白山村井店</t>
  </si>
  <si>
    <t>924-0032</t>
  </si>
  <si>
    <t>石川県白山市村井町６６６</t>
  </si>
  <si>
    <t>富山県射水市手崎３７１</t>
  </si>
  <si>
    <t>Ｇｌｏｓｓ富山　小杉センター</t>
  </si>
  <si>
    <t>939-0321</t>
  </si>
  <si>
    <t>富山県射水市流通センター青井谷２－２－１</t>
  </si>
  <si>
    <t>ＵーＳｅｌｅｃｔ金沢</t>
  </si>
  <si>
    <t>920-0362</t>
  </si>
  <si>
    <t>石川県金沢市古府２－９６</t>
  </si>
  <si>
    <t>ＵーＳｅｌｅｃｔ富山</t>
  </si>
  <si>
    <t>939-8281</t>
  </si>
  <si>
    <t>富山県富山市今泉西部町７－５</t>
  </si>
  <si>
    <t>ＵーＳｅｌｅｃｔ高岡</t>
  </si>
  <si>
    <t>933-0806</t>
  </si>
  <si>
    <t>富山県高岡市赤祖父７５８</t>
  </si>
  <si>
    <t>石川事務所</t>
  </si>
  <si>
    <t>富山事務所</t>
  </si>
  <si>
    <t>福井事務所</t>
  </si>
  <si>
    <t>（株）ホンダ販売能登中央</t>
  </si>
  <si>
    <t>Ｃ七尾東</t>
  </si>
  <si>
    <t>本府中店</t>
  </si>
  <si>
    <t>926-0021</t>
  </si>
  <si>
    <t>石川県七尾市本府中町レ部２－１</t>
  </si>
  <si>
    <t>（株）七尾ホンダ販売</t>
  </si>
  <si>
    <t>Ｃ七尾西</t>
  </si>
  <si>
    <t>白馬店</t>
  </si>
  <si>
    <t>926-0828</t>
  </si>
  <si>
    <t>石川県七尾市白馬町５６－１４</t>
  </si>
  <si>
    <t>（株）ホンダ販売スギフジ</t>
  </si>
  <si>
    <t>Ｃ七尾中央</t>
  </si>
  <si>
    <t>八幡店</t>
  </si>
  <si>
    <t>926-0035</t>
  </si>
  <si>
    <t>石川県七尾市八田町ロ部１－３</t>
  </si>
  <si>
    <t>大津店</t>
  </si>
  <si>
    <t>929-2126</t>
  </si>
  <si>
    <t>石川県七尾市大津町１８－８６</t>
  </si>
  <si>
    <t>（株）ホンダ輪島販売</t>
  </si>
  <si>
    <t>Ｃ輪島</t>
  </si>
  <si>
    <t>輪島店</t>
  </si>
  <si>
    <t>928-0021</t>
  </si>
  <si>
    <t>石川県輪島市二ツ屋町２－３３－４</t>
  </si>
  <si>
    <t>（株）ホンダ自動車加賀</t>
  </si>
  <si>
    <t>Ｃ加賀</t>
  </si>
  <si>
    <t>桑原店</t>
  </si>
  <si>
    <t>922-0326</t>
  </si>
  <si>
    <t>石川県加賀市桑原町二９８－１</t>
  </si>
  <si>
    <t>（株）ホンダサロン石川</t>
  </si>
  <si>
    <t>Ｃ石川西</t>
  </si>
  <si>
    <t>西インター店</t>
  </si>
  <si>
    <t>921-8061</t>
  </si>
  <si>
    <t>石川県金沢市森戸１－１０９</t>
  </si>
  <si>
    <t>白山店</t>
  </si>
  <si>
    <t>924-0803</t>
  </si>
  <si>
    <t>石川県白山市乾町３８－１</t>
  </si>
  <si>
    <t>入江店</t>
  </si>
  <si>
    <t>921-8011</t>
  </si>
  <si>
    <t>石川県金沢市入江２丁目５９</t>
  </si>
  <si>
    <t>（株）ホンダカーズ石川</t>
  </si>
  <si>
    <t>Ｃ石川</t>
  </si>
  <si>
    <t>金沢古府店</t>
  </si>
  <si>
    <t>石川県金沢市古府２－１２５－１</t>
  </si>
  <si>
    <t>小松白江店</t>
  </si>
  <si>
    <t>923-0811</t>
  </si>
  <si>
    <t>石川県小松市白江町リ２５－４</t>
  </si>
  <si>
    <t>七尾古府店</t>
  </si>
  <si>
    <t>926-0031</t>
  </si>
  <si>
    <t>石川県七尾市古府町に１</t>
  </si>
  <si>
    <t>野々市中央店</t>
  </si>
  <si>
    <t>石川県野々市市横宮町３－１</t>
  </si>
  <si>
    <t>金沢神谷内店</t>
  </si>
  <si>
    <t>920-0801</t>
  </si>
  <si>
    <t>石川県金沢市神谷内町ニ１０－４</t>
  </si>
  <si>
    <t>金沢浅野本町店</t>
  </si>
  <si>
    <t>920-0841</t>
  </si>
  <si>
    <t>石川県金沢市浅野本町ホ２３６</t>
  </si>
  <si>
    <t>金沢駅西店</t>
  </si>
  <si>
    <t>920-0024</t>
  </si>
  <si>
    <t>石川県金沢市西念４丁目１９番４５号</t>
  </si>
  <si>
    <t>かほく店</t>
  </si>
  <si>
    <t>929-1177</t>
  </si>
  <si>
    <t>石川県かほく市白尾イ４５－１</t>
  </si>
  <si>
    <t>920-0353</t>
  </si>
  <si>
    <t>石川県金沢市赤土町ト８０</t>
  </si>
  <si>
    <t>921-8816</t>
  </si>
  <si>
    <t>石川県野々市市若松町９－１</t>
  </si>
  <si>
    <t>（株）ホンダセンター富山</t>
  </si>
  <si>
    <t>Ｃ富山中央</t>
  </si>
  <si>
    <t>富山南店</t>
  </si>
  <si>
    <t>939-8231</t>
  </si>
  <si>
    <t>富山県富山市下熊野１６６－６</t>
  </si>
  <si>
    <t>魚津住吉店</t>
  </si>
  <si>
    <t>937-0851</t>
  </si>
  <si>
    <t>富山県魚津市住吉１０５５</t>
  </si>
  <si>
    <t>呉羽西店</t>
  </si>
  <si>
    <t>930-0177</t>
  </si>
  <si>
    <t>富山県富山市西二俣５９５－２</t>
  </si>
  <si>
    <t>富山県富山市下熊野１６６ー６</t>
  </si>
  <si>
    <t>（株）ホンダ自販タナカ</t>
  </si>
  <si>
    <t>Ｃ富山</t>
  </si>
  <si>
    <t>清水店</t>
  </si>
  <si>
    <t>930-0034</t>
  </si>
  <si>
    <t>富山県富山市清水元町５－１</t>
  </si>
  <si>
    <t>掛尾店</t>
  </si>
  <si>
    <t>939-8212</t>
  </si>
  <si>
    <t>富山県富山市掛尾町４７５－１</t>
  </si>
  <si>
    <t>新庄本町店</t>
  </si>
  <si>
    <t>930-0996</t>
  </si>
  <si>
    <t>富山県富山市新庄本町２－９－７９</t>
  </si>
  <si>
    <t>赤江店</t>
  </si>
  <si>
    <t>930-0813</t>
  </si>
  <si>
    <t>富山県富山市下赤江町１－１１－１</t>
  </si>
  <si>
    <t>婦中店</t>
  </si>
  <si>
    <t>939-2716</t>
  </si>
  <si>
    <t>富山県富山市婦中町下轡田７２４－１</t>
  </si>
  <si>
    <t>氷見店</t>
  </si>
  <si>
    <t>935-0024</t>
  </si>
  <si>
    <t>富山県氷見市窪５９７－１</t>
  </si>
  <si>
    <t>高岡駅南店</t>
  </si>
  <si>
    <t>富山県高岡市赤祖父７５２</t>
  </si>
  <si>
    <t>砺波山王店</t>
  </si>
  <si>
    <t>939-1374</t>
  </si>
  <si>
    <t>富山県砺波市山王町１１－１４</t>
  </si>
  <si>
    <t>Ｇｌｏｓｓ富山　富山センター</t>
  </si>
  <si>
    <t>富山県富山市新庄本町２－２８５</t>
  </si>
  <si>
    <t>ホンダドリーム富山</t>
  </si>
  <si>
    <t>（株）ホンダカーズ高岡</t>
  </si>
  <si>
    <t>Ｃ高岡</t>
  </si>
  <si>
    <t>荻布店</t>
  </si>
  <si>
    <t>933-0073</t>
  </si>
  <si>
    <t>富山県高岡市荻布１８３－１</t>
  </si>
  <si>
    <t>高岡インター店</t>
  </si>
  <si>
    <t>933-0838</t>
  </si>
  <si>
    <t>富山県高岡市北島２９６</t>
  </si>
  <si>
    <t>射水南店</t>
  </si>
  <si>
    <t>939-0243</t>
  </si>
  <si>
    <t>富山県射水市下若６－１</t>
  </si>
  <si>
    <t>高岡南店</t>
  </si>
  <si>
    <t>939-1105</t>
  </si>
  <si>
    <t>富山県高岡市戸出伊勢領２３９２</t>
  </si>
  <si>
    <t>（株）尾谷自動車販売</t>
  </si>
  <si>
    <t>Ｃ立山</t>
  </si>
  <si>
    <t>立山店</t>
  </si>
  <si>
    <t>930-3265</t>
  </si>
  <si>
    <t>富山県中新川郡立山町米沢下島割１１－１</t>
  </si>
  <si>
    <t>（株）ホンダカーズ富山東</t>
  </si>
  <si>
    <t>Ｃ富山東</t>
  </si>
  <si>
    <t>上市店</t>
  </si>
  <si>
    <t>930-0372</t>
  </si>
  <si>
    <t>富山県中新川郡上市町上経田４－４８</t>
  </si>
  <si>
    <t>新庄田中町店</t>
  </si>
  <si>
    <t>930-0985</t>
  </si>
  <si>
    <t>富山県富山市田中町４－１</t>
  </si>
  <si>
    <t>西川自販（株）</t>
  </si>
  <si>
    <t>Ｃ入善</t>
  </si>
  <si>
    <t>入善役場前店</t>
  </si>
  <si>
    <t>939-0626</t>
  </si>
  <si>
    <t>富山県下新川郡入善町入膳３２１３－７</t>
  </si>
  <si>
    <t>近畿</t>
  </si>
  <si>
    <t>滋賀ホンダ販売（株）</t>
  </si>
  <si>
    <t>Ｃ滋賀南</t>
  </si>
  <si>
    <t>唐崎店</t>
  </si>
  <si>
    <t>520-0001</t>
  </si>
  <si>
    <t>滋賀県大津市蓮池町１５－１２</t>
  </si>
  <si>
    <t>高島店</t>
  </si>
  <si>
    <t>520-1212</t>
  </si>
  <si>
    <t>滋賀県高島市安曇川町西万木２１７</t>
  </si>
  <si>
    <t>草津店</t>
  </si>
  <si>
    <t>525-0054</t>
  </si>
  <si>
    <t>滋賀県草津市東矢倉２－１－２３</t>
  </si>
  <si>
    <t>湖城が丘店</t>
  </si>
  <si>
    <t>520-0821</t>
  </si>
  <si>
    <t>滋賀県大津市湖城が丘６－１６</t>
  </si>
  <si>
    <t>草津北店</t>
  </si>
  <si>
    <t>525-0014</t>
  </si>
  <si>
    <t>滋賀県草津市駒井沢町１－１</t>
  </si>
  <si>
    <t>野洲店</t>
  </si>
  <si>
    <t>520-2353</t>
  </si>
  <si>
    <t>滋賀県野洲市久野部１４７</t>
  </si>
  <si>
    <t>守山南店</t>
  </si>
  <si>
    <t>524-0013</t>
  </si>
  <si>
    <t>滋賀県守山市下之郷１－９－５</t>
  </si>
  <si>
    <t>堅田店</t>
  </si>
  <si>
    <t>520-0244</t>
  </si>
  <si>
    <t>滋賀県大津市衣川１－１２－３</t>
  </si>
  <si>
    <t>栗東中古車加修センター</t>
  </si>
  <si>
    <t>520-3016</t>
  </si>
  <si>
    <t>滋賀県栗東市小野１８５－１３</t>
  </si>
  <si>
    <t>ホンダ販売フタバ（株）</t>
  </si>
  <si>
    <t>Ｃ滋賀湖東</t>
  </si>
  <si>
    <t>彦根東店</t>
  </si>
  <si>
    <t>522-0086</t>
  </si>
  <si>
    <t>滋賀県彦根市後三条町４７５－４</t>
  </si>
  <si>
    <t>八幡東店</t>
  </si>
  <si>
    <t>523-0816</t>
  </si>
  <si>
    <t>滋賀県近江八幡市西庄町９７１－１</t>
  </si>
  <si>
    <t>営業部法人課</t>
  </si>
  <si>
    <t>（株）ホンダサロン滋賀</t>
  </si>
  <si>
    <t>Ｃ彦根南</t>
  </si>
  <si>
    <t>彦根南店</t>
  </si>
  <si>
    <t>522-0027</t>
  </si>
  <si>
    <t>滋賀県彦根市東沼波町７５０</t>
  </si>
  <si>
    <t>（株）北陸オート</t>
  </si>
  <si>
    <t>Ｃ長浜中央</t>
  </si>
  <si>
    <t>長浜中店</t>
  </si>
  <si>
    <t>526-0032</t>
  </si>
  <si>
    <t>滋賀県長浜市南高田町１２２－４</t>
  </si>
  <si>
    <t>（株）北村自動車</t>
  </si>
  <si>
    <t>Ｃ長浜</t>
  </si>
  <si>
    <t>長浜インター店</t>
  </si>
  <si>
    <t>526-0847</t>
  </si>
  <si>
    <t>滋賀県長浜市山階町２８１－１</t>
  </si>
  <si>
    <t>米原店</t>
  </si>
  <si>
    <t>521-0074</t>
  </si>
  <si>
    <t>滋賀県米原市高溝３４４－３</t>
  </si>
  <si>
    <t>526-0821</t>
  </si>
  <si>
    <t>滋賀県長浜市本庄町７６０</t>
  </si>
  <si>
    <t>長浜サービスセンター</t>
  </si>
  <si>
    <t>浅井サービスセンター</t>
  </si>
  <si>
    <t>526-0245</t>
  </si>
  <si>
    <t>滋賀県長浜市湯次町３６７－１</t>
  </si>
  <si>
    <t>（株）ホンダクリオ滋賀</t>
  </si>
  <si>
    <t>Ｃ滋賀東</t>
  </si>
  <si>
    <t>守山東店</t>
  </si>
  <si>
    <t>524-0012</t>
  </si>
  <si>
    <t>滋賀県守山市播磨田町１０３２－２</t>
  </si>
  <si>
    <t>三雲店</t>
  </si>
  <si>
    <t>520-3221</t>
  </si>
  <si>
    <t>滋賀県湖南市三雲１３６－２</t>
  </si>
  <si>
    <t>大津東店</t>
  </si>
  <si>
    <t>520-0818</t>
  </si>
  <si>
    <t>滋賀県大津市西の庄２０－１９</t>
  </si>
  <si>
    <t>瀬田店</t>
  </si>
  <si>
    <t>520-2134</t>
  </si>
  <si>
    <t>滋賀県大津市瀬田１－１－２</t>
  </si>
  <si>
    <t>栗東東店</t>
  </si>
  <si>
    <t>520-3041</t>
  </si>
  <si>
    <t>滋賀県栗東市出庭５１９－１</t>
  </si>
  <si>
    <t>ＣＴＣ</t>
  </si>
  <si>
    <t>524-0016</t>
  </si>
  <si>
    <t>滋賀県守山市荒見町３１０－１</t>
  </si>
  <si>
    <t>ＵーＳｅｌｅｃｔ栗東</t>
  </si>
  <si>
    <t>滋賀県栗東市出庭５１６－３</t>
  </si>
  <si>
    <t>ホンダオート近江（株）</t>
  </si>
  <si>
    <t>Ｃ甲賀西</t>
  </si>
  <si>
    <t>水口西店</t>
  </si>
  <si>
    <t>528-0057</t>
  </si>
  <si>
    <t>滋賀県甲賀市水口町北脇１８３０－１</t>
  </si>
  <si>
    <t>（株）平田自工</t>
  </si>
  <si>
    <t>Ｃ土山</t>
  </si>
  <si>
    <t>土山店</t>
  </si>
  <si>
    <t>528-0235</t>
  </si>
  <si>
    <t>滋賀県甲賀市土山町大野２６１７</t>
  </si>
  <si>
    <t>水口東店</t>
  </si>
  <si>
    <t>528-0035</t>
  </si>
  <si>
    <t>滋賀県甲賀市水口町名坂８１５</t>
  </si>
  <si>
    <t>（株）ホンダオートフクナガ</t>
  </si>
  <si>
    <t>Ｃ東近江</t>
  </si>
  <si>
    <t>蒲生店</t>
  </si>
  <si>
    <t>529-1531</t>
  </si>
  <si>
    <t>滋賀県東近江市市子川原町６４０－２</t>
  </si>
  <si>
    <t>八幡南店</t>
  </si>
  <si>
    <t>523-0027</t>
  </si>
  <si>
    <t>滋賀県近江八幡市東川町１５８</t>
  </si>
  <si>
    <t>八日市店</t>
  </si>
  <si>
    <t>527-0067</t>
  </si>
  <si>
    <t>滋賀県東近江市芝原町８８５－１</t>
  </si>
  <si>
    <t>（株）ホンダクリオ三洋</t>
  </si>
  <si>
    <t>Ｃ滋賀北</t>
  </si>
  <si>
    <t>彦根中央店</t>
  </si>
  <si>
    <t>522-0038</t>
  </si>
  <si>
    <t>滋賀県彦根市西沼波町２４－１</t>
  </si>
  <si>
    <t>八幡西店</t>
  </si>
  <si>
    <t>523-0016</t>
  </si>
  <si>
    <t>滋賀県近江八幡市千僧供町６２２</t>
  </si>
  <si>
    <t>愛知店</t>
  </si>
  <si>
    <t>529-1303</t>
  </si>
  <si>
    <t>滋賀県愛知郡愛荘町長野２２４－１</t>
  </si>
  <si>
    <t>本社　車検センター</t>
  </si>
  <si>
    <t>529-1331</t>
  </si>
  <si>
    <t>滋賀県愛知郡愛荘町愛知川１２８１－１</t>
  </si>
  <si>
    <t>カーライフ北近江（株）</t>
  </si>
  <si>
    <t>Ｃ高月</t>
  </si>
  <si>
    <t>高月店</t>
  </si>
  <si>
    <t>529-0234</t>
  </si>
  <si>
    <t>滋賀県長浜市高月町柏原３８８－１</t>
  </si>
  <si>
    <t>（株）ホンダカーズ滋賀中央</t>
  </si>
  <si>
    <t>Ｃ滋賀中央</t>
  </si>
  <si>
    <t>大津中店</t>
  </si>
  <si>
    <t>520-0801</t>
  </si>
  <si>
    <t>滋賀県大津市におの浜４－６－２８</t>
  </si>
  <si>
    <t>水口北店</t>
  </si>
  <si>
    <t>528-0056</t>
  </si>
  <si>
    <t>滋賀県甲賀市水口町泉１１４７－１</t>
  </si>
  <si>
    <t>長浜北店</t>
  </si>
  <si>
    <t>526-0834</t>
  </si>
  <si>
    <t>滋賀県長浜市大辰巳町１５番地</t>
  </si>
  <si>
    <t>八幡中店</t>
  </si>
  <si>
    <t>滋賀県近江八幡市千僧供町６３１－１</t>
  </si>
  <si>
    <t>栗東中店</t>
  </si>
  <si>
    <t>520-3022</t>
  </si>
  <si>
    <t>滋賀県栗東市上鈎２２７</t>
  </si>
  <si>
    <t>（株）藤山自動車</t>
  </si>
  <si>
    <t>Ｃ京都上京</t>
  </si>
  <si>
    <t>上京店</t>
  </si>
  <si>
    <t>602-8173</t>
  </si>
  <si>
    <t>京都府京都市上京区日暮通出水上ル金馬場町１６３－６</t>
  </si>
  <si>
    <t>（株）小山モータース</t>
  </si>
  <si>
    <t>Ｃ京都左京</t>
  </si>
  <si>
    <t>左京店</t>
  </si>
  <si>
    <t>606-8181</t>
  </si>
  <si>
    <t>京都府京都市左京区一乗寺地蔵本町５－１</t>
  </si>
  <si>
    <t>（株）ホンダ京都</t>
  </si>
  <si>
    <t>Ｃ東京都</t>
  </si>
  <si>
    <t>山科三条店</t>
  </si>
  <si>
    <t>607-8415</t>
  </si>
  <si>
    <t>京都府京都市山科区御陵中筋町１</t>
  </si>
  <si>
    <t>宇治小倉店</t>
  </si>
  <si>
    <t>611-0042</t>
  </si>
  <si>
    <t>京都府宇治市小倉町春日森５９－１</t>
  </si>
  <si>
    <t>ＵーＳｅｌｅｃｔ伏見</t>
  </si>
  <si>
    <t>612-8490</t>
  </si>
  <si>
    <t>京都府京都市伏見区下鳥羽南柳長町５８番地</t>
  </si>
  <si>
    <t>（株）ホンダオートモリカワ</t>
  </si>
  <si>
    <t>Ｃ洛中</t>
  </si>
  <si>
    <t>吉祥院店</t>
  </si>
  <si>
    <t>601-8318</t>
  </si>
  <si>
    <t>京都府京都市南区吉祥院三ノ宮西町７３</t>
  </si>
  <si>
    <t>六地蔵店</t>
  </si>
  <si>
    <t>612-8008</t>
  </si>
  <si>
    <t>京都府京都市伏見区桃山町東町１－１</t>
  </si>
  <si>
    <t>長岡京店</t>
  </si>
  <si>
    <t>617-0814</t>
  </si>
  <si>
    <t>京都府長岡京市今里５－１２３－１</t>
  </si>
  <si>
    <t>京都府京都市南区吉祥院三ノ宮西町９３</t>
  </si>
  <si>
    <t>ＵーＳｅｌｅｃｔ城陽平川</t>
  </si>
  <si>
    <t>610-0101</t>
  </si>
  <si>
    <t>京都府城陽市平川西六反５２</t>
  </si>
  <si>
    <t>（有）福知山ホンダ</t>
  </si>
  <si>
    <t>Ｃ福知山</t>
  </si>
  <si>
    <t>福知山店</t>
  </si>
  <si>
    <t>620-0933</t>
  </si>
  <si>
    <t>京都府福知山市東羽合町２３</t>
  </si>
  <si>
    <t>（株）吉見ホンダ販売</t>
  </si>
  <si>
    <t>Ｃ福知山東</t>
  </si>
  <si>
    <t>福知山東店</t>
  </si>
  <si>
    <t>620-0856</t>
  </si>
  <si>
    <t>京都府福知山市土師宮町１－１１１－１１２</t>
  </si>
  <si>
    <t>（有）ホンダオクムラ</t>
  </si>
  <si>
    <t>Ｃ舞鶴東</t>
  </si>
  <si>
    <t>舞鶴東店</t>
  </si>
  <si>
    <t>625-0083</t>
  </si>
  <si>
    <t>京都府舞鶴市余部上４２３</t>
  </si>
  <si>
    <t>（株）舞鶴ホンダ</t>
  </si>
  <si>
    <t>Ｃ舞鶴</t>
  </si>
  <si>
    <t>舞鶴店</t>
  </si>
  <si>
    <t>624-0946</t>
  </si>
  <si>
    <t>京都府舞鶴市下福井８８２－２０</t>
  </si>
  <si>
    <t>（株）ホンダ西京都</t>
  </si>
  <si>
    <t>Ｃ西京都</t>
  </si>
  <si>
    <t>綾部中央店</t>
  </si>
  <si>
    <t>623-0045</t>
  </si>
  <si>
    <t>京都府綾部市高津町宇州６</t>
  </si>
  <si>
    <t>亀岡中央店</t>
  </si>
  <si>
    <t>621-0013</t>
  </si>
  <si>
    <t>京都府亀岡市大井町並河３－３－６</t>
  </si>
  <si>
    <t>亀岡店</t>
  </si>
  <si>
    <t>京都府亀岡市大井町並河３－８－１２</t>
  </si>
  <si>
    <t>（株）岩崎オート</t>
  </si>
  <si>
    <t>Ｃ南桑</t>
  </si>
  <si>
    <t>曽我部店</t>
  </si>
  <si>
    <t>621-0023</t>
  </si>
  <si>
    <t>京都府亀岡市曽我部町寺萬多羅１２－１</t>
  </si>
  <si>
    <t>（株）乙訓ホンダ</t>
  </si>
  <si>
    <t>Ｃ乙訓</t>
  </si>
  <si>
    <t>向日店</t>
  </si>
  <si>
    <t>617-0006</t>
  </si>
  <si>
    <t>京都府向日市上植野町桑原５－３</t>
  </si>
  <si>
    <t>（株）東モータース</t>
  </si>
  <si>
    <t>Ｃ和束</t>
  </si>
  <si>
    <t>和束店</t>
  </si>
  <si>
    <t>619-1205</t>
  </si>
  <si>
    <t>京都府相楽郡和束町大字中小字畑井田８</t>
  </si>
  <si>
    <t>（株）小林モータース</t>
  </si>
  <si>
    <t>Ｃ木津</t>
  </si>
  <si>
    <t>木津店</t>
  </si>
  <si>
    <t>619-0222</t>
  </si>
  <si>
    <t>京都府木津川市相楽川ノ尻１０１－１</t>
  </si>
  <si>
    <t>（株）亀田屋</t>
  </si>
  <si>
    <t>Ｃ丹後</t>
  </si>
  <si>
    <t>丹後店</t>
  </si>
  <si>
    <t>627-0201</t>
  </si>
  <si>
    <t>京都府京丹後市丹後町間人１８８６－１</t>
  </si>
  <si>
    <t>（株）Ａ．Ｈ．Ｓ．Ｓ．</t>
  </si>
  <si>
    <t>Ｃ京丹後</t>
  </si>
  <si>
    <t>網野店</t>
  </si>
  <si>
    <t>629-3101</t>
  </si>
  <si>
    <t>京都府京丹後市網野町網野７１－１</t>
  </si>
  <si>
    <t>峰山店</t>
  </si>
  <si>
    <t>627-0004</t>
  </si>
  <si>
    <t>京都府京丹後市峰山町荒山３６１</t>
  </si>
  <si>
    <t>（有）大江ホンダ販売</t>
  </si>
  <si>
    <t>Ｃ大江</t>
  </si>
  <si>
    <t>大江店</t>
  </si>
  <si>
    <t>620-0312</t>
  </si>
  <si>
    <t>京都府福知山市大江町公庄２１６１－１</t>
  </si>
  <si>
    <t>（株）瀬戸自動車</t>
  </si>
  <si>
    <t>Ｃ久美浜</t>
  </si>
  <si>
    <t>久美浜店</t>
  </si>
  <si>
    <t>629-3438</t>
  </si>
  <si>
    <t>京都府京丹後市久美浜町浦明１２８０－１</t>
  </si>
  <si>
    <t>（株）ホンダカーズ京都</t>
  </si>
  <si>
    <t>Ｃ京都</t>
  </si>
  <si>
    <t>右京店</t>
  </si>
  <si>
    <t>615-0057</t>
  </si>
  <si>
    <t>京都府京都市右京区西院東貝川町５７</t>
  </si>
  <si>
    <t>北山店</t>
  </si>
  <si>
    <t>603-8115</t>
  </si>
  <si>
    <t>京都府京都市北区紫竹下本町４７－９</t>
  </si>
  <si>
    <t>山科西店</t>
  </si>
  <si>
    <t>607-8482</t>
  </si>
  <si>
    <t>京都府京都市山科区北花山大林町５５－１</t>
  </si>
  <si>
    <t>洛西店</t>
  </si>
  <si>
    <t>610-1111</t>
  </si>
  <si>
    <t>京都府京都市西京区大枝東長町３－５１５</t>
  </si>
  <si>
    <t>舞鶴西店</t>
  </si>
  <si>
    <t>624-0823</t>
  </si>
  <si>
    <t>京都府舞鶴市字京田３５６</t>
  </si>
  <si>
    <t>五条店</t>
  </si>
  <si>
    <t>604-8845</t>
  </si>
  <si>
    <t>京都府京都市中京区壬生東高田町４５</t>
  </si>
  <si>
    <t>桂店</t>
  </si>
  <si>
    <t>615-8224</t>
  </si>
  <si>
    <t>京都府京都市西京区上桂三ノ宮町３６－１</t>
  </si>
  <si>
    <t>613-0032</t>
  </si>
  <si>
    <t>京都府久世郡久御山町栄４－１－９３</t>
  </si>
  <si>
    <t>伏見東店</t>
  </si>
  <si>
    <t>612-0029</t>
  </si>
  <si>
    <t>京都府京都市伏見区深草西浦町１－１３</t>
  </si>
  <si>
    <t>北白川店</t>
  </si>
  <si>
    <t>606-8161</t>
  </si>
  <si>
    <t>京都府京都市左京区一乗寺木ノ本町１１</t>
  </si>
  <si>
    <t>なぎ辻店</t>
  </si>
  <si>
    <t>607-8192</t>
  </si>
  <si>
    <t>京都府京都市山科区大宅御供田町２４３</t>
  </si>
  <si>
    <t>伏見南店</t>
  </si>
  <si>
    <t>612-8488</t>
  </si>
  <si>
    <t>京都府京都市伏見区下鳥羽東柳長町３１</t>
  </si>
  <si>
    <t>城陽店</t>
  </si>
  <si>
    <t>610-0121</t>
  </si>
  <si>
    <t>京都府城陽市寺田新池９７－３</t>
  </si>
  <si>
    <t>西大路店</t>
  </si>
  <si>
    <t>604-8483</t>
  </si>
  <si>
    <t>京都府京都市中京区西ノ京南上合町９８－１</t>
  </si>
  <si>
    <t>614-8043</t>
  </si>
  <si>
    <t>京都府八幡市八幡一ノ坪９４－１</t>
  </si>
  <si>
    <t>Ｇｌｏｓｓ京都　久御山センター</t>
  </si>
  <si>
    <t>613-0034</t>
  </si>
  <si>
    <t>京都府久世郡久御山町佐山新開地２５８－１</t>
  </si>
  <si>
    <t>Ｇｌｏｓｓ京都　山科西センター</t>
  </si>
  <si>
    <t>607-8358</t>
  </si>
  <si>
    <t>京都府京都市山科区西野楳本町７０</t>
  </si>
  <si>
    <t>601-8383</t>
  </si>
  <si>
    <t>京都府京都市南区吉祥院石原長田町１－５</t>
  </si>
  <si>
    <t>ＵーＳｅｌｅｃｔ久世橋</t>
  </si>
  <si>
    <t>（株）ホンダ北大阪</t>
  </si>
  <si>
    <t>Ｃ北大阪</t>
  </si>
  <si>
    <t>大東赤井西店</t>
  </si>
  <si>
    <t>574-0053</t>
  </si>
  <si>
    <t>大阪府大東市新田旭町２－１２</t>
  </si>
  <si>
    <t>樟葉店</t>
  </si>
  <si>
    <t>573-1133</t>
  </si>
  <si>
    <t>大阪府枚方市招提元町２－８－２４</t>
  </si>
  <si>
    <t>枚方池之宮店</t>
  </si>
  <si>
    <t>573-0006</t>
  </si>
  <si>
    <t>大阪府枚方市堂山東町６－２</t>
  </si>
  <si>
    <t>枚方駅前店</t>
  </si>
  <si>
    <t>573-1191</t>
  </si>
  <si>
    <t>大阪府枚方市新町１－１２－１</t>
  </si>
  <si>
    <t>高槻緑町店</t>
  </si>
  <si>
    <t>569-0094</t>
  </si>
  <si>
    <t>大阪府高槻市緑町４－８</t>
  </si>
  <si>
    <t>高槻今城店</t>
  </si>
  <si>
    <t>569-1135</t>
  </si>
  <si>
    <t>大阪府高槻市今城町１８－６</t>
  </si>
  <si>
    <t>茨木上穂積店</t>
  </si>
  <si>
    <t>567-0036</t>
  </si>
  <si>
    <t>大阪府茨木市上穂積１－１－２８</t>
  </si>
  <si>
    <t>千里山田店</t>
  </si>
  <si>
    <t>565-0824</t>
  </si>
  <si>
    <t>大阪府吹田市山田西三丁目５７－２７</t>
  </si>
  <si>
    <t>茨木彩都店</t>
  </si>
  <si>
    <t>567-0056</t>
  </si>
  <si>
    <t>大阪府茨木市南清水町３－５</t>
  </si>
  <si>
    <t>ＵーＳｅｌｅｃｔ箕面小野原</t>
  </si>
  <si>
    <t>562-0025</t>
  </si>
  <si>
    <t>大阪府箕面市粟生外院１－１５－９</t>
  </si>
  <si>
    <t>（株）オールホンダ</t>
  </si>
  <si>
    <t>Ｃ梅田西</t>
  </si>
  <si>
    <t>野田阪神店</t>
  </si>
  <si>
    <t>553-0006</t>
  </si>
  <si>
    <t>大阪府大阪市福島区吉野２－６－２</t>
  </si>
  <si>
    <t>（株）籔内モータース</t>
  </si>
  <si>
    <t>Ｃ浪速西</t>
  </si>
  <si>
    <t>九条店</t>
  </si>
  <si>
    <t>550-0027</t>
  </si>
  <si>
    <t>大阪府大阪市西区九条１－２３－１７</t>
  </si>
  <si>
    <t>大阪ホンダ自動車（株）</t>
  </si>
  <si>
    <t>Ｃ大阪長堀</t>
  </si>
  <si>
    <t>542-0061</t>
  </si>
  <si>
    <t>大阪府大阪市中央区安堂寺町２－５－３</t>
  </si>
  <si>
    <t>（株）ホンダ販売トヨサト</t>
  </si>
  <si>
    <t>Ｃ東淀川</t>
  </si>
  <si>
    <t>上新庄店</t>
  </si>
  <si>
    <t>564-0033</t>
  </si>
  <si>
    <t>大阪府吹田市東御旅町８－６３</t>
  </si>
  <si>
    <t>（株）井澤自動車</t>
  </si>
  <si>
    <t>Ｃ住吉</t>
  </si>
  <si>
    <t>住吉店</t>
  </si>
  <si>
    <t>558-0055</t>
  </si>
  <si>
    <t>大阪府大阪市住吉区万代６－１０－２</t>
  </si>
  <si>
    <t>大阪府大阪市住吉区万代６－１８－１</t>
  </si>
  <si>
    <t>ホンダカーズ西大阪（株）</t>
  </si>
  <si>
    <t>Ｃ西大阪</t>
  </si>
  <si>
    <t>岸里店</t>
  </si>
  <si>
    <t>557-0014</t>
  </si>
  <si>
    <t>大阪府大阪市西成区天下茶屋３－１２－８</t>
  </si>
  <si>
    <t>寺山ホンダ販売（株）</t>
  </si>
  <si>
    <t>Ｃ堺西</t>
  </si>
  <si>
    <t>高石東店</t>
  </si>
  <si>
    <t>592-0012</t>
  </si>
  <si>
    <t>大阪府高石市西取石６－１－１５</t>
  </si>
  <si>
    <t>593-8312</t>
  </si>
  <si>
    <t>大阪府堺市西区草部２４１－４</t>
  </si>
  <si>
    <t>（株）ホンダクリオ南海</t>
  </si>
  <si>
    <t>Ｃ南海</t>
  </si>
  <si>
    <t>堺店</t>
  </si>
  <si>
    <t>590-0026</t>
  </si>
  <si>
    <t>大阪府堺市堺区向陵西町４－４－４</t>
  </si>
  <si>
    <t>大阪狭山店</t>
  </si>
  <si>
    <t>589-0012</t>
  </si>
  <si>
    <t>大阪府大阪狭山市東茱萸木４－１１７０－１</t>
  </si>
  <si>
    <t>和泉店</t>
  </si>
  <si>
    <t>594-0031</t>
  </si>
  <si>
    <t>大阪府和泉市伏屋町３－３０－２５</t>
  </si>
  <si>
    <t>高石南店</t>
  </si>
  <si>
    <t>595-0001</t>
  </si>
  <si>
    <t>大阪府泉大津市綾井５６－１</t>
  </si>
  <si>
    <t>藤井寺駅前店</t>
  </si>
  <si>
    <t>583-0036</t>
  </si>
  <si>
    <t>大阪府藤井寺市恵美坂１丁目１番５１号</t>
  </si>
  <si>
    <t>鳳南店</t>
  </si>
  <si>
    <t>593-8316</t>
  </si>
  <si>
    <t>大阪府堺市西区山田１－１０８１－１</t>
  </si>
  <si>
    <t>ダイナーホンダ販売（株）</t>
  </si>
  <si>
    <t>Ｃ南河内</t>
  </si>
  <si>
    <t>美原店</t>
  </si>
  <si>
    <t>587-0022</t>
  </si>
  <si>
    <t>大阪府堺市美原区平尾４３４－１</t>
  </si>
  <si>
    <t>亀の甲店</t>
  </si>
  <si>
    <t>589-0013</t>
  </si>
  <si>
    <t>大阪府大阪狭山市茱萸木３－１３５－１</t>
  </si>
  <si>
    <t>富田林北店</t>
  </si>
  <si>
    <t>584-0092</t>
  </si>
  <si>
    <t>大阪府富田林市昭和町２－３－４３</t>
  </si>
  <si>
    <t>（株）ホンダプリモ大阪南</t>
  </si>
  <si>
    <t>Ｃ大阪南</t>
  </si>
  <si>
    <t>石津店</t>
  </si>
  <si>
    <t>590-0814</t>
  </si>
  <si>
    <t>大阪府堺市堺区石津町２－７－３</t>
  </si>
  <si>
    <t>中もず店</t>
  </si>
  <si>
    <t>591-8032</t>
  </si>
  <si>
    <t>大阪府堺市北区百舌鳥梅町１－２４－５</t>
  </si>
  <si>
    <t>北花田店</t>
  </si>
  <si>
    <t>591-8003</t>
  </si>
  <si>
    <t>大阪府堺市北区船堂町１－１５－５</t>
  </si>
  <si>
    <t>住之江店</t>
  </si>
  <si>
    <t>559-0016</t>
  </si>
  <si>
    <t>大阪府大阪市住之江区西加賀屋２－１４－２１</t>
  </si>
  <si>
    <t>590-8034</t>
  </si>
  <si>
    <t>（株）ホンダ泉州販売</t>
  </si>
  <si>
    <t>Ｃ泉州</t>
  </si>
  <si>
    <t>泉北堺店</t>
  </si>
  <si>
    <t>599-8266</t>
  </si>
  <si>
    <t>大阪府堺市中区毛穴町１２２－１</t>
  </si>
  <si>
    <t>泉大津板原店</t>
  </si>
  <si>
    <t>594-0076</t>
  </si>
  <si>
    <t>大阪府和泉市肥子町２－８－５６</t>
  </si>
  <si>
    <t>貝塚店</t>
  </si>
  <si>
    <t>597-0082</t>
  </si>
  <si>
    <t>大阪府貝塚市石才２３１－１</t>
  </si>
  <si>
    <t>泉佐野市役所前店</t>
  </si>
  <si>
    <t>598-0007</t>
  </si>
  <si>
    <t>大阪府泉佐野市上町１丁目９－１</t>
  </si>
  <si>
    <t>岸和田南店</t>
  </si>
  <si>
    <t>596-0825</t>
  </si>
  <si>
    <t>大阪府岸和田市土生町２－１３－３１</t>
  </si>
  <si>
    <t>泉佐野西店</t>
  </si>
  <si>
    <t>598-0062</t>
  </si>
  <si>
    <t>大阪府泉佐野市下瓦屋３－２－２</t>
  </si>
  <si>
    <t>泉佐野南店</t>
  </si>
  <si>
    <t>598-0033</t>
  </si>
  <si>
    <t>大阪府泉佐野市南中安松１７７６－１０</t>
  </si>
  <si>
    <t>泉北南店</t>
  </si>
  <si>
    <t>590-0105</t>
  </si>
  <si>
    <t>大阪府堺市南区竹城台３－２２－１</t>
  </si>
  <si>
    <t>河内長野店</t>
  </si>
  <si>
    <t>586-0037</t>
  </si>
  <si>
    <t>大阪府河内長野市上原町７６３－１</t>
  </si>
  <si>
    <t>和泉中央店</t>
  </si>
  <si>
    <t>594-0041</t>
  </si>
  <si>
    <t>大阪府和泉市いぶき野５－６－１６</t>
  </si>
  <si>
    <t>岸和田荒木店</t>
  </si>
  <si>
    <t>596-0004</t>
  </si>
  <si>
    <t>大阪府岸和田市荒木町１－３０－２１</t>
  </si>
  <si>
    <t>トリヴェールあゆみの店</t>
  </si>
  <si>
    <t>594-1157</t>
  </si>
  <si>
    <t>大阪府和泉市あゆみ野３－２－１６</t>
  </si>
  <si>
    <t>Ｇｌｏｓｓ大阪　和泉センター</t>
  </si>
  <si>
    <t>大阪府和泉市あゆみ野３－２－７</t>
  </si>
  <si>
    <t>ＵーＳｅｌｅｃｔ河内長野</t>
  </si>
  <si>
    <t>586-0023</t>
  </si>
  <si>
    <t>大阪府河内長野市野作町３－９６</t>
  </si>
  <si>
    <t>ＵーＳｅｌｅｃｔ貝塚</t>
  </si>
  <si>
    <t>大阪府貝塚市石才１５７－１</t>
  </si>
  <si>
    <t>ＵーＳｅｌｅｃｔ岸和田東</t>
  </si>
  <si>
    <t>596-0805</t>
  </si>
  <si>
    <t>大阪府岸和田市田治米町２２０</t>
  </si>
  <si>
    <t>ＵーＳｅｌｅｃｔ堺インター</t>
  </si>
  <si>
    <t>590-0152</t>
  </si>
  <si>
    <t>大阪府堺市南区和田２１７－１</t>
  </si>
  <si>
    <t>（株）ホンダ四輪販売関西</t>
  </si>
  <si>
    <t>Ｃ大阪／南近畿奈良／南近畿和歌山</t>
  </si>
  <si>
    <t>千里中央店</t>
  </si>
  <si>
    <t>560-0085</t>
  </si>
  <si>
    <t>大阪府豊中市上新田２－１５－１</t>
  </si>
  <si>
    <t>茨木東店</t>
  </si>
  <si>
    <t>567-0024</t>
  </si>
  <si>
    <t>大阪府茨木市三咲町４番１７号</t>
  </si>
  <si>
    <t>箕面牧落店</t>
  </si>
  <si>
    <t>562-0004</t>
  </si>
  <si>
    <t>大阪府箕面市牧落３－１９－３７</t>
  </si>
  <si>
    <t>高槻春日店</t>
  </si>
  <si>
    <t>569-0053</t>
  </si>
  <si>
    <t>大阪府高槻市春日町１６－８</t>
  </si>
  <si>
    <t>寝屋川中央店</t>
  </si>
  <si>
    <t>572-0026</t>
  </si>
  <si>
    <t>大阪府寝屋川市石津中町２５－２４</t>
  </si>
  <si>
    <t>枚方東店</t>
  </si>
  <si>
    <t>573-1131</t>
  </si>
  <si>
    <t>大阪府枚方市高野道１－７－１０</t>
  </si>
  <si>
    <t>枚方中央店</t>
  </si>
  <si>
    <t>573-0005</t>
  </si>
  <si>
    <t>大阪府枚方市池之宮４－１０－１</t>
  </si>
  <si>
    <t>江坂店</t>
  </si>
  <si>
    <t>564-0062</t>
  </si>
  <si>
    <t>大阪府吹田市垂水町３－３５－２</t>
  </si>
  <si>
    <t>摂津店</t>
  </si>
  <si>
    <t>566-0043</t>
  </si>
  <si>
    <t>大阪府摂津市一津屋３－６－３</t>
  </si>
  <si>
    <t>豊中西店</t>
  </si>
  <si>
    <t>561-0856</t>
  </si>
  <si>
    <t>大阪府豊中市穂積２－２－２</t>
  </si>
  <si>
    <t>堺北店</t>
  </si>
  <si>
    <t>590-0004</t>
  </si>
  <si>
    <t>大阪府堺市堺区北清水町２－４－８</t>
  </si>
  <si>
    <t>深井店</t>
  </si>
  <si>
    <t>599-8271</t>
  </si>
  <si>
    <t>大阪府堺市中区深井北町３４００</t>
  </si>
  <si>
    <t>富田林南店</t>
  </si>
  <si>
    <t>584-0084</t>
  </si>
  <si>
    <t>大阪府富田林市桜ヶ丘町３－３</t>
  </si>
  <si>
    <t>平野西脇店</t>
  </si>
  <si>
    <t>547-0035</t>
  </si>
  <si>
    <t>大阪府大阪市平野区西脇１－１－１３</t>
  </si>
  <si>
    <t>中環堺店</t>
  </si>
  <si>
    <t>599-8101</t>
  </si>
  <si>
    <t>大阪府堺市東区八下町２－８</t>
  </si>
  <si>
    <t>都島店</t>
  </si>
  <si>
    <t>534-0001</t>
  </si>
  <si>
    <t>大阪府大阪市都島区毛馬町２－１－１０</t>
  </si>
  <si>
    <t>城東古市店</t>
  </si>
  <si>
    <t>536-0001</t>
  </si>
  <si>
    <t>大阪府大阪市城東区古市１－２０－５１</t>
  </si>
  <si>
    <t>天王寺店</t>
  </si>
  <si>
    <t>545-0002</t>
  </si>
  <si>
    <t>大阪府大阪市阿倍野区天王寺町南１－１－６</t>
  </si>
  <si>
    <t>外環都塚店</t>
  </si>
  <si>
    <t>581-0023</t>
  </si>
  <si>
    <t>大阪府八尾市都塚３－１０１６</t>
  </si>
  <si>
    <t>外環六万寺店</t>
  </si>
  <si>
    <t>579-8064</t>
  </si>
  <si>
    <t>大阪府東大阪市池島町２－２－５</t>
  </si>
  <si>
    <t>大東中央店</t>
  </si>
  <si>
    <t>574-0075</t>
  </si>
  <si>
    <t>大阪府大東市深野南町２－２３</t>
  </si>
  <si>
    <t>堺西店</t>
  </si>
  <si>
    <t>593-8328</t>
  </si>
  <si>
    <t>大阪府堺市西区鳳北町９－２８</t>
  </si>
  <si>
    <t>水走店</t>
  </si>
  <si>
    <t>578-0921</t>
  </si>
  <si>
    <t>大阪府東大阪市水走１－１７－１６</t>
  </si>
  <si>
    <t>八尾西店</t>
  </si>
  <si>
    <t>581-0083</t>
  </si>
  <si>
    <t>大阪府八尾市永畑町２－２－３３</t>
  </si>
  <si>
    <t>538-0052</t>
  </si>
  <si>
    <t>大阪府大阪市鶴見区横堤１－１２－２５</t>
  </si>
  <si>
    <t>狭山西店</t>
  </si>
  <si>
    <t>589-0021</t>
  </si>
  <si>
    <t>大阪府大阪狭山市今熊１－５２８</t>
  </si>
  <si>
    <t>藤井寺南店</t>
  </si>
  <si>
    <t>583-0014</t>
  </si>
  <si>
    <t>大阪府藤井寺市野中１－２４４－１</t>
  </si>
  <si>
    <t>泉大津南店</t>
  </si>
  <si>
    <t>595-0004</t>
  </si>
  <si>
    <t>大阪府泉大津市千原町２－２５－４５</t>
  </si>
  <si>
    <t>堺東店</t>
  </si>
  <si>
    <t>591-8021</t>
  </si>
  <si>
    <t>大阪府堺市北区新金岡町５－１０－１３５</t>
  </si>
  <si>
    <t>東住吉店</t>
  </si>
  <si>
    <t>546-0012</t>
  </si>
  <si>
    <t>大阪府大阪市東住吉区中野１－５－１２</t>
  </si>
  <si>
    <t>東成店</t>
  </si>
  <si>
    <t>537-0001</t>
  </si>
  <si>
    <t>大阪府大阪市東成区深江北１－１７－２</t>
  </si>
  <si>
    <t>岸和田北店</t>
  </si>
  <si>
    <t>596-0049</t>
  </si>
  <si>
    <t>大阪府岸和田市八阪町１－３－３０</t>
  </si>
  <si>
    <t>箕面東店</t>
  </si>
  <si>
    <t>562-0015</t>
  </si>
  <si>
    <t>大阪府箕面市稲１－４－８</t>
  </si>
  <si>
    <t>吹田店</t>
  </si>
  <si>
    <t>564-0044</t>
  </si>
  <si>
    <t>大阪府吹田市南金田１－１－３９</t>
  </si>
  <si>
    <t>豊中南店</t>
  </si>
  <si>
    <t>561-0821</t>
  </si>
  <si>
    <t>大阪府豊中市日出町２－１－４</t>
  </si>
  <si>
    <t>池田中央店</t>
  </si>
  <si>
    <t>563-0024</t>
  </si>
  <si>
    <t>大阪府池田市鉢塚１－１０－１</t>
  </si>
  <si>
    <t>香里店</t>
  </si>
  <si>
    <t>572-0087</t>
  </si>
  <si>
    <t>大阪府寝屋川市木屋町１４－２２</t>
  </si>
  <si>
    <t>高槻東店</t>
  </si>
  <si>
    <t>569-0081</t>
  </si>
  <si>
    <t>大阪府高槻市宮野町２－１２</t>
  </si>
  <si>
    <t>茨木春日店</t>
  </si>
  <si>
    <t>567-0031</t>
  </si>
  <si>
    <t>大阪府茨木市春日２－４－２</t>
  </si>
  <si>
    <t>守口店</t>
  </si>
  <si>
    <t>570-0044</t>
  </si>
  <si>
    <t>大阪府守口市南寺方南通２－１６－１５</t>
  </si>
  <si>
    <t>枚方バイパス店</t>
  </si>
  <si>
    <t>大阪府枚方市堂山東町５－６</t>
  </si>
  <si>
    <t>交野西店</t>
  </si>
  <si>
    <t>576-0017</t>
  </si>
  <si>
    <t>大阪府交野市星田北１－５２－１０</t>
  </si>
  <si>
    <t>淀川店</t>
  </si>
  <si>
    <t>532-0034</t>
  </si>
  <si>
    <t>大阪府大阪市淀川区野中北１－１７－３７</t>
  </si>
  <si>
    <t>千里津雲台店</t>
  </si>
  <si>
    <t>565-0862</t>
  </si>
  <si>
    <t>大阪府吹田市津雲台７－１－１６</t>
  </si>
  <si>
    <t>535-0003</t>
  </si>
  <si>
    <t>大阪府大阪市旭区中宮４－９－１２</t>
  </si>
  <si>
    <t>布施高井田店</t>
  </si>
  <si>
    <t>577-0065</t>
  </si>
  <si>
    <t>大阪府東大阪市高井田中１－６－２９</t>
  </si>
  <si>
    <t>生野店</t>
  </si>
  <si>
    <t>544-0004</t>
  </si>
  <si>
    <t>大阪府大阪市生野区巽北３－１４－２７</t>
  </si>
  <si>
    <t>59</t>
  </si>
  <si>
    <t>太子堂店</t>
  </si>
  <si>
    <t>581-0056</t>
  </si>
  <si>
    <t>大阪府八尾市南太子堂１－１－５８</t>
  </si>
  <si>
    <t>今福店</t>
  </si>
  <si>
    <t>536-0004</t>
  </si>
  <si>
    <t>大阪府大阪市城東区今福西４－６－３４</t>
  </si>
  <si>
    <t>松原店</t>
  </si>
  <si>
    <t>580-0043</t>
  </si>
  <si>
    <t>大阪府松原市阿保２－１４９－１</t>
  </si>
  <si>
    <t>藤井寺中央店</t>
  </si>
  <si>
    <t>583-0018</t>
  </si>
  <si>
    <t>大阪府藤井寺市西古室２－１０－１５</t>
  </si>
  <si>
    <t>門真中央店</t>
  </si>
  <si>
    <t>571-0075</t>
  </si>
  <si>
    <t>大阪府門真市下島町２１－３３</t>
  </si>
  <si>
    <t>寝屋川東店</t>
  </si>
  <si>
    <t>572-0834</t>
  </si>
  <si>
    <t>大阪府寝屋川市昭栄町１８－１</t>
  </si>
  <si>
    <t>大日店</t>
  </si>
  <si>
    <t>570-0003</t>
  </si>
  <si>
    <t>大阪府守口市大日町１－２－１５</t>
  </si>
  <si>
    <t>鳥飼店</t>
  </si>
  <si>
    <t>566-0062</t>
  </si>
  <si>
    <t>大阪府摂津市鳥飼上４－１－５０</t>
  </si>
  <si>
    <t>西淀川店</t>
  </si>
  <si>
    <t>555-0024</t>
  </si>
  <si>
    <t>大阪府大阪市西淀川区野里３－１－１４</t>
  </si>
  <si>
    <t>阪奈宝来店</t>
  </si>
  <si>
    <t>631-0845</t>
  </si>
  <si>
    <t>奈良県奈良市宝来３－１０－３</t>
  </si>
  <si>
    <t>西大和店</t>
  </si>
  <si>
    <t>636-0073</t>
  </si>
  <si>
    <t>奈良県北葛城郡河合町広瀬台３－５－４</t>
  </si>
  <si>
    <t>郡山横田店</t>
  </si>
  <si>
    <t>639-1115</t>
  </si>
  <si>
    <t>奈良県大和郡山市横田町６１７</t>
  </si>
  <si>
    <t>新大宮店</t>
  </si>
  <si>
    <t>630-8115</t>
  </si>
  <si>
    <t>奈良県奈良市大宮町４－４５９－１</t>
  </si>
  <si>
    <t>1E</t>
  </si>
  <si>
    <t>橿原曲川店</t>
  </si>
  <si>
    <t>634-0837</t>
  </si>
  <si>
    <t>奈良県橿原市曲川町６－１－２４</t>
  </si>
  <si>
    <t>1F</t>
  </si>
  <si>
    <t>橿原バイパス店</t>
  </si>
  <si>
    <t>奈良県橿原市曲川町６－１－２３</t>
  </si>
  <si>
    <t>1G</t>
  </si>
  <si>
    <t>舟津店</t>
  </si>
  <si>
    <t>640-8255</t>
  </si>
  <si>
    <t>和歌山県和歌山市舟津町４－２７</t>
  </si>
  <si>
    <t>1H</t>
  </si>
  <si>
    <t>小雑賀店</t>
  </si>
  <si>
    <t>641-0007</t>
  </si>
  <si>
    <t>和歌山県和歌山市小雑賀３－１４０－９</t>
  </si>
  <si>
    <t>1J</t>
  </si>
  <si>
    <t>かつらぎ店</t>
  </si>
  <si>
    <t>649-7112</t>
  </si>
  <si>
    <t>和歌山県伊都郡かつらぎ町中飯降１７１５</t>
  </si>
  <si>
    <t>1K</t>
  </si>
  <si>
    <t>松島店</t>
  </si>
  <si>
    <t>640-8304</t>
  </si>
  <si>
    <t>和歌山県和歌山市松島１８９</t>
  </si>
  <si>
    <t>1L</t>
  </si>
  <si>
    <t>田辺明洋店</t>
  </si>
  <si>
    <t>646-0062</t>
  </si>
  <si>
    <t>和歌山県田辺市明洋１－１９－２２</t>
  </si>
  <si>
    <t>1M</t>
  </si>
  <si>
    <t>国体道路店</t>
  </si>
  <si>
    <t>640-8317</t>
  </si>
  <si>
    <t>和歌山県和歌山市北出島１－４－４９</t>
  </si>
  <si>
    <t>547-0026</t>
  </si>
  <si>
    <t>大阪府大阪市平野区喜連西６－１－５５</t>
  </si>
  <si>
    <t>ＵーＳｅｌｅｃｔ枚方南</t>
  </si>
  <si>
    <t>573-0094</t>
  </si>
  <si>
    <t>大阪府枚方市南中振２－３０－１４</t>
  </si>
  <si>
    <t>ＵーＳｅｌｅｃｔ茨木１７１</t>
  </si>
  <si>
    <t>567-0012</t>
  </si>
  <si>
    <t>大阪府茨木市東太田１－６－５１</t>
  </si>
  <si>
    <t>ＵーＳｅｌｅｃｔ鳳</t>
  </si>
  <si>
    <t>593-8324</t>
  </si>
  <si>
    <t>大阪府堺市西区鳳東町５－５００</t>
  </si>
  <si>
    <t>ＵーＳｅｌｅｃｔ東大阪</t>
  </si>
  <si>
    <t>579-8013</t>
  </si>
  <si>
    <t>大阪府東大阪市西石切町７－２－１１</t>
  </si>
  <si>
    <t>ＵーＳｅｌｅｃｔ箕面</t>
  </si>
  <si>
    <t>大阪府箕面市稲１－４－１１</t>
  </si>
  <si>
    <t>ユーカー事業部</t>
  </si>
  <si>
    <t>567-0062</t>
  </si>
  <si>
    <t>大阪府茨木市東福井１－２－２</t>
  </si>
  <si>
    <t>ＵーＳｅｌｅｃｔ寝屋川</t>
  </si>
  <si>
    <t>572-0074</t>
  </si>
  <si>
    <t>大阪府寝屋川市池田中町２－１３</t>
  </si>
  <si>
    <t>ＵーＳｅｌｅｃｔ泉大津</t>
  </si>
  <si>
    <t>594-0081</t>
  </si>
  <si>
    <t>大阪府和泉市葛の葉町３丁目３番１４号</t>
  </si>
  <si>
    <t>ＵーＳｅｌｅｃｔ奈良</t>
  </si>
  <si>
    <t>630-8451</t>
  </si>
  <si>
    <t>奈良県奈良市北之庄町４０</t>
  </si>
  <si>
    <t>ＵーＳｅｌｅｃｔ橿原</t>
  </si>
  <si>
    <t>奈良県橿原市曲川町６－１－２５</t>
  </si>
  <si>
    <t>ＵーＳｅｌｅｃｔ和歌山</t>
  </si>
  <si>
    <t>641-0044</t>
  </si>
  <si>
    <t>和歌山県和歌山市今福５－６－３２</t>
  </si>
  <si>
    <t>530-0052</t>
  </si>
  <si>
    <t>大阪府大阪市北区南扇町７－３１　ホンダ大阪ビル５階</t>
  </si>
  <si>
    <t>大阪府大阪市北区南扇町７－３１　Ｈｏｎｄａ大阪ビル５Ｆ</t>
  </si>
  <si>
    <t>法人営業課９１</t>
  </si>
  <si>
    <t>奈良統括</t>
  </si>
  <si>
    <t>9A</t>
  </si>
  <si>
    <t>レンタカー</t>
  </si>
  <si>
    <t>9D</t>
  </si>
  <si>
    <t>茨木ボディサービスセンター</t>
  </si>
  <si>
    <t>9F</t>
  </si>
  <si>
    <t>Ｇｌｏｓｓ大阪　泉大津センター</t>
  </si>
  <si>
    <t>595-0053</t>
  </si>
  <si>
    <t>大阪府泉大津市青葉町７－１</t>
  </si>
  <si>
    <t>9G</t>
  </si>
  <si>
    <t>9H</t>
  </si>
  <si>
    <t>シェアビジネス</t>
  </si>
  <si>
    <t>9J</t>
  </si>
  <si>
    <t>Ｇｌｏｓｓ和歌山　橋本センター</t>
  </si>
  <si>
    <t>648-0007</t>
  </si>
  <si>
    <t>和歌山県橋本市紀ノ光台２－１－１</t>
  </si>
  <si>
    <t>9K</t>
  </si>
  <si>
    <t>法人業販課</t>
  </si>
  <si>
    <t>9L</t>
  </si>
  <si>
    <t>和歌山統括</t>
  </si>
  <si>
    <t>（株）布施ホンダ</t>
  </si>
  <si>
    <t>Ｃ布施</t>
  </si>
  <si>
    <t>大蓮店</t>
  </si>
  <si>
    <t>577-0826</t>
  </si>
  <si>
    <t>大阪府東大阪市大蓮北１－９－８</t>
  </si>
  <si>
    <t>空港自販（株）</t>
  </si>
  <si>
    <t>Ｃ箕面</t>
  </si>
  <si>
    <t>池田西店</t>
  </si>
  <si>
    <t>563-0035</t>
  </si>
  <si>
    <t>大阪府池田市豊島南１－１０－３０</t>
  </si>
  <si>
    <t>桜井店</t>
  </si>
  <si>
    <t>562-0043</t>
  </si>
  <si>
    <t>大阪府箕面市桜井２－１９－２０</t>
  </si>
  <si>
    <t>（株）田中モータース</t>
  </si>
  <si>
    <t>Ｃ交野北</t>
  </si>
  <si>
    <t>幾野店</t>
  </si>
  <si>
    <t>576-0054</t>
  </si>
  <si>
    <t>大阪府交野市幾野６－９－３</t>
  </si>
  <si>
    <t>（株）サンナミホンダ</t>
  </si>
  <si>
    <t>Ｃ羽曳野</t>
  </si>
  <si>
    <t>羽曳野東店</t>
  </si>
  <si>
    <t>583-0861</t>
  </si>
  <si>
    <t>大阪府羽曳野市西浦１２７９－５</t>
  </si>
  <si>
    <t>（株）ホンダカーズ大阪東</t>
  </si>
  <si>
    <t>Ｃ大阪東</t>
  </si>
  <si>
    <t>花園店</t>
  </si>
  <si>
    <t>578-0933</t>
  </si>
  <si>
    <t>大阪府東大阪市玉串元町２－１２－２９</t>
  </si>
  <si>
    <t>茨木ホンダ販売（株）</t>
  </si>
  <si>
    <t>Ｃ茨木</t>
  </si>
  <si>
    <t>南茨木店</t>
  </si>
  <si>
    <t>567-0875</t>
  </si>
  <si>
    <t>大阪府茨木市若草町３－１</t>
  </si>
  <si>
    <t>高石ホンダ（株）</t>
  </si>
  <si>
    <t>Ｃ高石</t>
  </si>
  <si>
    <t>高師浜店</t>
  </si>
  <si>
    <t>592-0004</t>
  </si>
  <si>
    <t>大阪府高石市高師浜３－１７－１</t>
  </si>
  <si>
    <t>（株）泉南オート</t>
  </si>
  <si>
    <t>Ｃ泉南田尻</t>
  </si>
  <si>
    <t>嘉祥寺店</t>
  </si>
  <si>
    <t>598-0091</t>
  </si>
  <si>
    <t>大阪府泉南郡田尻町嘉祥寺６６９－４</t>
  </si>
  <si>
    <t>（株）中野モータース</t>
  </si>
  <si>
    <t>Ｃ泉南樽井</t>
  </si>
  <si>
    <t>樽井店</t>
  </si>
  <si>
    <t>590-0521</t>
  </si>
  <si>
    <t>大阪府泉南市樽井５丁目１－７</t>
  </si>
  <si>
    <t>三光ホンダ販売（株）</t>
  </si>
  <si>
    <t>Ｃ北河内</t>
  </si>
  <si>
    <t>交野倉治店</t>
  </si>
  <si>
    <t>576-0051</t>
  </si>
  <si>
    <t>大阪府交野市倉治３－２４－１３</t>
  </si>
  <si>
    <t>交野星田店</t>
  </si>
  <si>
    <t>576-0016</t>
  </si>
  <si>
    <t>大阪府交野市星田５－３２－７</t>
  </si>
  <si>
    <t>東大阪中野店</t>
  </si>
  <si>
    <t>578-0984</t>
  </si>
  <si>
    <t>大阪府東大阪市菱江３－９－８</t>
  </si>
  <si>
    <t>ＵーＳｅｌｅｃｔ交野</t>
  </si>
  <si>
    <t>大阪府交野市幾野６丁目１６番１</t>
  </si>
  <si>
    <t>松川ホンダ販売（株）</t>
  </si>
  <si>
    <t>Ｃ奈良東</t>
  </si>
  <si>
    <t>奈良東店</t>
  </si>
  <si>
    <t>630-8422</t>
  </si>
  <si>
    <t>奈良県奈良市横井１丁目６１２－２</t>
  </si>
  <si>
    <t>奈良県奈良市横井１－６１２－２</t>
  </si>
  <si>
    <t>（株）ホンダネット京奈</t>
  </si>
  <si>
    <t>Ｃ奈良中央／南京都</t>
  </si>
  <si>
    <t>奈良中央店</t>
  </si>
  <si>
    <t>630-8031</t>
  </si>
  <si>
    <t>奈良県奈良市柏木町５８５－４</t>
  </si>
  <si>
    <t>橿原南店</t>
  </si>
  <si>
    <t>奈良県橿原市曲川町７丁目２０－１－１７１</t>
  </si>
  <si>
    <t>生駒北店</t>
  </si>
  <si>
    <t>630-0135</t>
  </si>
  <si>
    <t>奈良県生駒市南田原町２３７４</t>
  </si>
  <si>
    <t>香芝店</t>
  </si>
  <si>
    <t>639-0265</t>
  </si>
  <si>
    <t>奈良県香芝市上中７７８－３</t>
  </si>
  <si>
    <t>奈良神殿店</t>
  </si>
  <si>
    <t>630-8441</t>
  </si>
  <si>
    <t>奈良県奈良市神殿町３００－２</t>
  </si>
  <si>
    <t>橿原北店</t>
  </si>
  <si>
    <t>奈良県橿原市曲川町６－１２－１５</t>
  </si>
  <si>
    <t>631-0004</t>
  </si>
  <si>
    <t>奈良県奈良市登美ケ丘４－５－５</t>
  </si>
  <si>
    <t>登美ケ丘店</t>
  </si>
  <si>
    <t>奈良県奈良市登美ヶ丘４－５－１</t>
  </si>
  <si>
    <t>中和幹線橿原店</t>
  </si>
  <si>
    <t>634-0003</t>
  </si>
  <si>
    <t>奈良県橿原市常盤町２７５－１</t>
  </si>
  <si>
    <t>高の原店</t>
  </si>
  <si>
    <t>631-0805</t>
  </si>
  <si>
    <t>奈良県奈良市右京１－５－２</t>
  </si>
  <si>
    <t>久世店</t>
  </si>
  <si>
    <t>601-8204</t>
  </si>
  <si>
    <t>京都府京都市南区久世東土川町１８０－１</t>
  </si>
  <si>
    <t>宇治槇島店</t>
  </si>
  <si>
    <t>611-0041</t>
  </si>
  <si>
    <t>京都府宇治市槇島町一ノ坪３－２</t>
  </si>
  <si>
    <t>京田辺店</t>
  </si>
  <si>
    <t>610-0313</t>
  </si>
  <si>
    <t>京都府京田辺市三山木中央５－３－２</t>
  </si>
  <si>
    <t>学園前店</t>
  </si>
  <si>
    <t>631-0041</t>
  </si>
  <si>
    <t>奈良県奈良市学園大和町２－２２６</t>
  </si>
  <si>
    <t>奈良県奈良市登美ヶ丘４－５－５</t>
  </si>
  <si>
    <t>Ｇｌｏｓｓ奈良　奈良センター</t>
  </si>
  <si>
    <t>ＳＡ奈良店</t>
  </si>
  <si>
    <t>630-8021</t>
  </si>
  <si>
    <t>奈良県奈良市尼ヶ辻町４４０</t>
  </si>
  <si>
    <t>ＳＡ橿原店</t>
  </si>
  <si>
    <t>奈良県橿原市曲川町７－１３－１</t>
  </si>
  <si>
    <t>ＳＡ香芝店</t>
  </si>
  <si>
    <t>奈良県香芝市上中７７８</t>
  </si>
  <si>
    <t>ＳＡ中和幹線橿原店</t>
  </si>
  <si>
    <t>奈良県橿原市常盤町２７７－１</t>
  </si>
  <si>
    <t>ＵーＳｅｌｅｃｔ２５号郡山</t>
  </si>
  <si>
    <t>639-1031</t>
  </si>
  <si>
    <t>奈良県大和郡山市今国府町２９５－１</t>
  </si>
  <si>
    <t>ＳＡ２４号柏木店</t>
  </si>
  <si>
    <t>（株）ノブエンジニアリング</t>
  </si>
  <si>
    <t>Ｃ大和郡山</t>
  </si>
  <si>
    <t>大和郡山店</t>
  </si>
  <si>
    <t>639-1055</t>
  </si>
  <si>
    <t>奈良県大和郡山市矢田山町４７－２６</t>
  </si>
  <si>
    <t>（株）まもるホンダ販売</t>
  </si>
  <si>
    <t>Ｃ桜井</t>
  </si>
  <si>
    <t>633-0006</t>
  </si>
  <si>
    <t>奈良県桜井市赤尾６９</t>
  </si>
  <si>
    <t>（株）上田モータース</t>
  </si>
  <si>
    <t>Ｃ五條</t>
  </si>
  <si>
    <t>五條店</t>
  </si>
  <si>
    <t>637-0036</t>
  </si>
  <si>
    <t>奈良県五條市野原西４－１０－３１</t>
  </si>
  <si>
    <t>奈良県五條市野原西４－１０－１４</t>
  </si>
  <si>
    <t>（株）吉村モータース</t>
  </si>
  <si>
    <t>Ｃ磯城</t>
  </si>
  <si>
    <t>磯城店</t>
  </si>
  <si>
    <t>636-0204</t>
  </si>
  <si>
    <t>奈良県磯城郡川西町唐院８６－４</t>
  </si>
  <si>
    <t>ホンダ奈良自販（株）</t>
  </si>
  <si>
    <t>Ｃ大和奈良</t>
  </si>
  <si>
    <t>葛城店</t>
  </si>
  <si>
    <t>639-2113</t>
  </si>
  <si>
    <t>奈良県葛城市北花内６９０－３</t>
  </si>
  <si>
    <t>橿原東店</t>
  </si>
  <si>
    <t>634-0008</t>
  </si>
  <si>
    <t>奈良県橿原市十市町４５５</t>
  </si>
  <si>
    <t>斑鳩店</t>
  </si>
  <si>
    <t>636-0103</t>
  </si>
  <si>
    <t>奈良県生駒郡斑鳩町幸前１丁目２－４９</t>
  </si>
  <si>
    <t>本社総務部</t>
  </si>
  <si>
    <t>636-0303</t>
  </si>
  <si>
    <t>奈良県磯城郡田原本町大字保津２７４－１</t>
  </si>
  <si>
    <t>東生駒店</t>
  </si>
  <si>
    <t>630-0212</t>
  </si>
  <si>
    <t>奈良県生駒市辻町３８０</t>
  </si>
  <si>
    <t>広陵店</t>
  </si>
  <si>
    <t>635-0825</t>
  </si>
  <si>
    <t>奈良県北葛城郡広陵町安部４５８－１</t>
  </si>
  <si>
    <t>ＵーＳｅｌｅｃｔ生駒</t>
  </si>
  <si>
    <t>636-0906</t>
  </si>
  <si>
    <t>奈良県生駒郡平群町菊美台１－８－１０</t>
  </si>
  <si>
    <t>奈良県磯城郡田原本町保津２７４－１</t>
  </si>
  <si>
    <t>（有）中尾モータース</t>
  </si>
  <si>
    <t>Ｃ吉野</t>
  </si>
  <si>
    <t>吉野店</t>
  </si>
  <si>
    <t>638-0821</t>
  </si>
  <si>
    <t>奈良県吉野郡大淀町下渕５－１</t>
  </si>
  <si>
    <t>（株）スーパーホンダ和歌山</t>
  </si>
  <si>
    <t>Ｃ和歌山中央</t>
  </si>
  <si>
    <t>大谷店</t>
  </si>
  <si>
    <t>640-8472</t>
  </si>
  <si>
    <t>和歌山県和歌山市大谷３９２－１</t>
  </si>
  <si>
    <t>延時店</t>
  </si>
  <si>
    <t>640-8444</t>
  </si>
  <si>
    <t>和歌山県和歌山市次郎丸９３番地の１</t>
  </si>
  <si>
    <t>布引店</t>
  </si>
  <si>
    <t>641-0015</t>
  </si>
  <si>
    <t>和歌山県和歌山市布引７１０－１</t>
  </si>
  <si>
    <t>那賀店</t>
  </si>
  <si>
    <t>649-6414</t>
  </si>
  <si>
    <t>和歌山県紀の川市打田１３３５－４</t>
  </si>
  <si>
    <t>朝来店</t>
  </si>
  <si>
    <t>649-2015</t>
  </si>
  <si>
    <t>和歌山県西牟婁郡上富田町朝来１３０７－１</t>
  </si>
  <si>
    <t>宝来店</t>
  </si>
  <si>
    <t>646-0026</t>
  </si>
  <si>
    <t>和歌山県田辺市宝来町２－６</t>
  </si>
  <si>
    <t>（株）ホンダショップ和歌山</t>
  </si>
  <si>
    <t>Ｃ和歌山南</t>
  </si>
  <si>
    <t>紀三井寺店</t>
  </si>
  <si>
    <t>641-0011</t>
  </si>
  <si>
    <t>和歌山県和歌山市三葛３４４－４</t>
  </si>
  <si>
    <t>有田店</t>
  </si>
  <si>
    <t>649-0317</t>
  </si>
  <si>
    <t>和歌山県有田市古江見１７７－１</t>
  </si>
  <si>
    <t>紀伊ホンダ（株）</t>
  </si>
  <si>
    <t>Ｃ御坊</t>
  </si>
  <si>
    <t>御坊店</t>
  </si>
  <si>
    <t>649-1342</t>
  </si>
  <si>
    <t>和歌山県御坊市藤田町吉田３５３－３</t>
  </si>
  <si>
    <t>田辺ホンダ販売（株）</t>
  </si>
  <si>
    <t>Ｃ田辺</t>
  </si>
  <si>
    <t>稲成店</t>
  </si>
  <si>
    <t>646-0051</t>
  </si>
  <si>
    <t>和歌山県田辺市稲成町４６－６</t>
  </si>
  <si>
    <t>新宮ホンダ販売（株）</t>
  </si>
  <si>
    <t>Ｃ南和歌山</t>
  </si>
  <si>
    <t>新宮店</t>
  </si>
  <si>
    <t>647-0043</t>
  </si>
  <si>
    <t>和歌山県新宮市緑ケ丘３－３－２４</t>
  </si>
  <si>
    <t>新宮北店</t>
  </si>
  <si>
    <t>647-0051</t>
  </si>
  <si>
    <t>和歌山県新宮市磐盾１－１４</t>
  </si>
  <si>
    <t>串本店</t>
  </si>
  <si>
    <t>649-3511</t>
  </si>
  <si>
    <t>和歌山県東牟婁郡串本町鬮野川１２７７－３</t>
  </si>
  <si>
    <t>那智勝浦店</t>
  </si>
  <si>
    <t>649-5142</t>
  </si>
  <si>
    <t>和歌山県東牟婁郡那智勝浦町下里１２５－４</t>
  </si>
  <si>
    <t>ＵーＳｅｌｅｃｔ新宮</t>
  </si>
  <si>
    <t>647-0044</t>
  </si>
  <si>
    <t>和歌山県新宮市神倉４－６－２４</t>
  </si>
  <si>
    <t>（株）ホンダ販売和歌山</t>
  </si>
  <si>
    <t>Ｃ紀の川</t>
  </si>
  <si>
    <t>貴志川店</t>
  </si>
  <si>
    <t>640-0401</t>
  </si>
  <si>
    <t>和歌山県紀の川市貴志川町丸栖６７３－１</t>
  </si>
  <si>
    <t>岩出店</t>
  </si>
  <si>
    <t>649-6245</t>
  </si>
  <si>
    <t>和歌山県岩出市中島７９０－５</t>
  </si>
  <si>
    <t>和歌山インター店</t>
  </si>
  <si>
    <t>640-8305</t>
  </si>
  <si>
    <t>和歌山県和歌山市栗栖７４３－１</t>
  </si>
  <si>
    <t>バイパス永穂店</t>
  </si>
  <si>
    <t>649-6333</t>
  </si>
  <si>
    <t>和歌山県和歌山市永穂２７２－１</t>
  </si>
  <si>
    <t>ＵーＳｅｌｅｃｔ岩出</t>
  </si>
  <si>
    <t>和歌山県岩出市中島７７６－１</t>
  </si>
  <si>
    <t>ＵーＳｅｌｅｃｔ和歌山北インター</t>
  </si>
  <si>
    <t>649-6336</t>
  </si>
  <si>
    <t>和歌山県和歌山市小豆島１０７－５</t>
  </si>
  <si>
    <t>紀和ホンダ（株）</t>
  </si>
  <si>
    <t>Ｃ橋本南</t>
  </si>
  <si>
    <t>学文路店</t>
  </si>
  <si>
    <t>648-0043</t>
  </si>
  <si>
    <t>和歌山県橋本市学文路５７－１</t>
  </si>
  <si>
    <t>（有）オートサービスタマキ</t>
  </si>
  <si>
    <t>Ｃ由良</t>
  </si>
  <si>
    <t>由良駅前店</t>
  </si>
  <si>
    <t>649-1111</t>
  </si>
  <si>
    <t>和歌山県日高郡由良町里４８１－１</t>
  </si>
  <si>
    <t>（株）ホンダオート神戸</t>
  </si>
  <si>
    <t>Ｃ神戸中央</t>
  </si>
  <si>
    <t>大開店</t>
  </si>
  <si>
    <t>652-0802</t>
  </si>
  <si>
    <t>兵庫県神戸市兵庫区水木通８－１－１０</t>
  </si>
  <si>
    <t>六甲店</t>
  </si>
  <si>
    <t>657-0034</t>
  </si>
  <si>
    <t>兵庫県神戸市灘区記田町４－３－１２</t>
  </si>
  <si>
    <t>兵庫県神戸市灘区記田町４丁目３－１２</t>
  </si>
  <si>
    <t>（株）ホンダ兵庫</t>
  </si>
  <si>
    <t>Ｃ北神戸</t>
  </si>
  <si>
    <t>鈴蘭台店</t>
  </si>
  <si>
    <t>651-1121</t>
  </si>
  <si>
    <t>兵庫県神戸市北区星和台１－１７－１</t>
  </si>
  <si>
    <t>有野中町店</t>
  </si>
  <si>
    <t>651-1313</t>
  </si>
  <si>
    <t>兵庫県神戸市北区有野中町４－５－２８</t>
  </si>
  <si>
    <t>三田店</t>
  </si>
  <si>
    <t>669-1524</t>
  </si>
  <si>
    <t>兵庫県三田市八景町１４４１</t>
  </si>
  <si>
    <t>東条インター店</t>
  </si>
  <si>
    <t>673-1341</t>
  </si>
  <si>
    <t>兵庫県加東市南山１－３－１</t>
  </si>
  <si>
    <t>（株）ホンダクリオ明舞</t>
  </si>
  <si>
    <t>Ｃ明舞</t>
  </si>
  <si>
    <t>明石店</t>
  </si>
  <si>
    <t>651-2124</t>
  </si>
  <si>
    <t>兵庫県神戸市西区伊川谷町潤和８４８－１</t>
  </si>
  <si>
    <t>大久保店</t>
  </si>
  <si>
    <t>674-0071</t>
  </si>
  <si>
    <t>兵庫県明石市魚住町金ケ崎３７１－１</t>
  </si>
  <si>
    <t>西神中央店</t>
  </si>
  <si>
    <t>651-2273</t>
  </si>
  <si>
    <t>兵庫県神戸市西区糀台５－２－１</t>
  </si>
  <si>
    <t>神戸西インター店</t>
  </si>
  <si>
    <t>651-2228</t>
  </si>
  <si>
    <t>兵庫県神戸市西区見津が丘４－１０－１</t>
  </si>
  <si>
    <t>学園南店</t>
  </si>
  <si>
    <t>655-0051</t>
  </si>
  <si>
    <t>兵庫県神戸市垂水区舞多聞西８－６</t>
  </si>
  <si>
    <t>655-0044</t>
  </si>
  <si>
    <t>兵庫県神戸市垂水区舞子坂１－１０－３７</t>
  </si>
  <si>
    <t>是川ホンダ販売（株）</t>
  </si>
  <si>
    <t>Ｃ西播</t>
  </si>
  <si>
    <t>671-1143</t>
  </si>
  <si>
    <t>兵庫県姫路市大津区天満２５６－１</t>
  </si>
  <si>
    <t>広畑店</t>
  </si>
  <si>
    <t>671-1154</t>
  </si>
  <si>
    <t>兵庫県姫路市広畑区吾妻町２－２５</t>
  </si>
  <si>
    <t>太子東店</t>
  </si>
  <si>
    <t>671-1511</t>
  </si>
  <si>
    <t>兵庫県揖保郡太子町太田２１３０</t>
  </si>
  <si>
    <t>日東ホンダ（株）</t>
  </si>
  <si>
    <t>Ｃ姫路西</t>
  </si>
  <si>
    <t>網干店</t>
  </si>
  <si>
    <t>671-1234</t>
  </si>
  <si>
    <t>兵庫県姫路市網干区新在家１４１５－２</t>
  </si>
  <si>
    <t>（株）姫路ホンダ</t>
  </si>
  <si>
    <t>Ｃ北姫路</t>
  </si>
  <si>
    <t>姫路北店</t>
  </si>
  <si>
    <t>670-0804</t>
  </si>
  <si>
    <t>兵庫県姫路市保城９３７－１０</t>
  </si>
  <si>
    <t>中央ホンダ販売（株）</t>
  </si>
  <si>
    <t>Ｃ姫路中央</t>
  </si>
  <si>
    <t>姫路中央店</t>
  </si>
  <si>
    <t>670-0981</t>
  </si>
  <si>
    <t>兵庫県姫路市西庄１０９</t>
  </si>
  <si>
    <t>相生店</t>
  </si>
  <si>
    <t>678-0011</t>
  </si>
  <si>
    <t>兵庫県相生市那波野８１１－１</t>
  </si>
  <si>
    <t>山本ホンダ販売（株）</t>
  </si>
  <si>
    <t>Ｃ姫路東</t>
  </si>
  <si>
    <t>花田店</t>
  </si>
  <si>
    <t>671-0255</t>
  </si>
  <si>
    <t>兵庫県姫路市花田町小川９５－１</t>
  </si>
  <si>
    <t>（株）ホンダカーズ尼崎</t>
  </si>
  <si>
    <t>Ｃ尼崎</t>
  </si>
  <si>
    <t>近松店</t>
  </si>
  <si>
    <t>661-0975</t>
  </si>
  <si>
    <t>兵庫県尼崎市下坂部２－４－８</t>
  </si>
  <si>
    <t>660-0881</t>
  </si>
  <si>
    <t>兵庫県尼崎市昭和通２－１３－１</t>
  </si>
  <si>
    <t>（株）西明石ホンダ</t>
  </si>
  <si>
    <t>Ｃ西明石</t>
  </si>
  <si>
    <t>西明石店</t>
  </si>
  <si>
    <t>673-0044</t>
  </si>
  <si>
    <t>兵庫県明石市藤江９２７－３</t>
  </si>
  <si>
    <t>垂水店</t>
  </si>
  <si>
    <t>655-0852</t>
  </si>
  <si>
    <t>兵庫県神戸市垂水区名谷町３４８４－１</t>
  </si>
  <si>
    <t>（株）野田ホンダ販売</t>
  </si>
  <si>
    <t>Ｃ西宮中央</t>
  </si>
  <si>
    <t>西宮山幹店</t>
  </si>
  <si>
    <t>662-0851</t>
  </si>
  <si>
    <t>兵庫県西宮市中須佐町１－６</t>
  </si>
  <si>
    <t>（株）ホンダ四輪販売山陽</t>
  </si>
  <si>
    <t>Ｃ山陽</t>
  </si>
  <si>
    <t>姫路西店</t>
  </si>
  <si>
    <t>670-0056</t>
  </si>
  <si>
    <t>兵庫県姫路市東今宿３－９－１５</t>
  </si>
  <si>
    <t>加古川店</t>
  </si>
  <si>
    <t>675-0018</t>
  </si>
  <si>
    <t>兵庫県加古川市野口町坂元字住塚４７－５</t>
  </si>
  <si>
    <t>太子中央店</t>
  </si>
  <si>
    <t>671-1524</t>
  </si>
  <si>
    <t>兵庫県揖保郡太子町東保字宗田１５８－１</t>
  </si>
  <si>
    <t>加古川東店</t>
  </si>
  <si>
    <t>675-0012</t>
  </si>
  <si>
    <t>兵庫県加古川市野口町野口字大仏１２３－１</t>
  </si>
  <si>
    <t>田寺店</t>
  </si>
  <si>
    <t>670-0085</t>
  </si>
  <si>
    <t>兵庫県姫路市山吹１－１１－４０</t>
  </si>
  <si>
    <t>市川店</t>
  </si>
  <si>
    <t>671-0253</t>
  </si>
  <si>
    <t>兵庫県姫路市花田町一本松１２６－１</t>
  </si>
  <si>
    <t>ＵーＳｅｌｅｃｔ加古川</t>
  </si>
  <si>
    <t>兵庫県加古川市野口町野口２１４－１</t>
  </si>
  <si>
    <t>兵庫県姫路市東今宿３－６－６</t>
  </si>
  <si>
    <t>（株）ホンダカーズ兵庫</t>
  </si>
  <si>
    <t>Ｃ兵庫</t>
  </si>
  <si>
    <t>西宮店</t>
  </si>
  <si>
    <t>663-8004</t>
  </si>
  <si>
    <t>兵庫県西宮市下大市東町６－２８</t>
  </si>
  <si>
    <t>尼崎西店</t>
  </si>
  <si>
    <t>661-0026</t>
  </si>
  <si>
    <t>兵庫県尼崎市水堂町４－１８－３０</t>
  </si>
  <si>
    <t>神戸長田店</t>
  </si>
  <si>
    <t>653-0021</t>
  </si>
  <si>
    <t>兵庫県神戸市長田区梅ケ香町２－６－６</t>
  </si>
  <si>
    <t>神戸北店</t>
  </si>
  <si>
    <t>654-0111</t>
  </si>
  <si>
    <t>兵庫県神戸市須磨区車字奥中ノ尾７６６－１</t>
  </si>
  <si>
    <t>神戸中央店</t>
  </si>
  <si>
    <t>657-0851</t>
  </si>
  <si>
    <t>兵庫県神戸市灘区味泥町７－１６</t>
  </si>
  <si>
    <t>東灘店</t>
  </si>
  <si>
    <t>658-0011</t>
  </si>
  <si>
    <t>兵庫県神戸市東灘区森南町２－２－７</t>
  </si>
  <si>
    <t>西宮南店</t>
  </si>
  <si>
    <t>662-0951</t>
  </si>
  <si>
    <t>兵庫県西宮市川西町１０－３２</t>
  </si>
  <si>
    <t>三宮店</t>
  </si>
  <si>
    <t>651-0076</t>
  </si>
  <si>
    <t>兵庫県神戸市中央区吾妻通３－１－３</t>
  </si>
  <si>
    <t>名谷店</t>
  </si>
  <si>
    <t>兵庫県神戸市垂水区名谷町字横尾１８１０－１</t>
  </si>
  <si>
    <t>甲子園店</t>
  </si>
  <si>
    <t>663-8113</t>
  </si>
  <si>
    <t>兵庫県西宮市甲子園口３－２９－２３</t>
  </si>
  <si>
    <t>魚崎南店</t>
  </si>
  <si>
    <t>658-0025</t>
  </si>
  <si>
    <t>兵庫県神戸市東灘区魚崎南町２－１６－１９</t>
  </si>
  <si>
    <t>上甲子園店</t>
  </si>
  <si>
    <t>663-8114</t>
  </si>
  <si>
    <t>兵庫県西宮市上甲子園２－１－１１</t>
  </si>
  <si>
    <t>大蔵谷インター店</t>
  </si>
  <si>
    <t>651-2113</t>
  </si>
  <si>
    <t>兵庫県神戸市西区伊川谷町有瀬６０６－１</t>
  </si>
  <si>
    <t>明石港北店</t>
  </si>
  <si>
    <t>673-0891</t>
  </si>
  <si>
    <t>兵庫県明石市大明石町２－８－２３</t>
  </si>
  <si>
    <t>川西中央店</t>
  </si>
  <si>
    <t>666-0017</t>
  </si>
  <si>
    <t>兵庫県川西市火打１－１－９</t>
  </si>
  <si>
    <t>神戸西店</t>
  </si>
  <si>
    <t>兵庫県神戸市西区伊川谷町有瀬１５０１－１</t>
  </si>
  <si>
    <t>三木店</t>
  </si>
  <si>
    <t>673-0434</t>
  </si>
  <si>
    <t>兵庫県三木市別所町小林字釜ケ谷７１８－５</t>
  </si>
  <si>
    <t>尼崎名神店</t>
  </si>
  <si>
    <t>661-0021</t>
  </si>
  <si>
    <t>兵庫県尼崎市名神町２－１９－９</t>
  </si>
  <si>
    <t>伊丹中央店</t>
  </si>
  <si>
    <t>664-0857</t>
  </si>
  <si>
    <t>兵庫県伊丹市行基町１－４３</t>
  </si>
  <si>
    <t>宝塚東店</t>
  </si>
  <si>
    <t>665-0821</t>
  </si>
  <si>
    <t>兵庫県宝塚市安倉北２－１９－１０</t>
  </si>
  <si>
    <t>三田中央店</t>
  </si>
  <si>
    <t>669-1525</t>
  </si>
  <si>
    <t>兵庫県三田市対中町１－１６</t>
  </si>
  <si>
    <t>大久保中央店</t>
  </si>
  <si>
    <t>674-0054</t>
  </si>
  <si>
    <t>兵庫県明石市大久保町西脇５３２－１</t>
  </si>
  <si>
    <t>宝塚中央店</t>
  </si>
  <si>
    <t>665-0833</t>
  </si>
  <si>
    <t>兵庫県宝塚市鶴の荘２－３１</t>
  </si>
  <si>
    <t>有野店</t>
  </si>
  <si>
    <t>兵庫県神戸市北区有野中町３－３０－２４</t>
  </si>
  <si>
    <t>三木インター店</t>
  </si>
  <si>
    <t>673-0404</t>
  </si>
  <si>
    <t>兵庫県三木市大村１１１０</t>
  </si>
  <si>
    <t>北伊丹店</t>
  </si>
  <si>
    <t>664-0891</t>
  </si>
  <si>
    <t>兵庫県伊丹市北園１－２０－３</t>
  </si>
  <si>
    <t>川西北店</t>
  </si>
  <si>
    <t>666-0121</t>
  </si>
  <si>
    <t>兵庫県川西市平野２－６－２２</t>
  </si>
  <si>
    <t>宝塚店</t>
  </si>
  <si>
    <t>665-0844</t>
  </si>
  <si>
    <t>兵庫県宝塚市武庫川町６－２４</t>
  </si>
  <si>
    <t>吉川アイドマセンター</t>
  </si>
  <si>
    <t>673-1125</t>
  </si>
  <si>
    <t>兵庫県三木市吉川町田谷１６４－２２</t>
  </si>
  <si>
    <t>ＵーＳｅｌｅｃｔ明石</t>
  </si>
  <si>
    <t>兵庫県神戸市西区伊川谷町潤和８４９－１</t>
  </si>
  <si>
    <t>ＵーＳｅｌｅｃｔ明石西</t>
  </si>
  <si>
    <t>674-0074</t>
  </si>
  <si>
    <t>兵庫県明石市魚住町清水８</t>
  </si>
  <si>
    <t>ＵーＳｅｌｅｃｔ尼崎インター</t>
  </si>
  <si>
    <t>兵庫県尼崎市名神町２－１７－１７</t>
  </si>
  <si>
    <t>ＵーＳｅｌｅｃｔ宝塚インター</t>
  </si>
  <si>
    <t>665-0827</t>
  </si>
  <si>
    <t>兵庫県宝塚市小浜２－３－２４</t>
  </si>
  <si>
    <t>兵庫県宝塚市武庫川町６ー２４</t>
  </si>
  <si>
    <t>新車業販課</t>
  </si>
  <si>
    <t>ユーカー営業部</t>
  </si>
  <si>
    <t>淡路ホンダ販売（株）</t>
  </si>
  <si>
    <t>Ｃ淡路</t>
  </si>
  <si>
    <t>桑間店</t>
  </si>
  <si>
    <t>656-0014</t>
  </si>
  <si>
    <t>兵庫県洲本市桑間５３４－１</t>
  </si>
  <si>
    <t>芦屋ホンダ販売（株）</t>
  </si>
  <si>
    <t>Ｃ芦屋</t>
  </si>
  <si>
    <t>武庫之荘店</t>
  </si>
  <si>
    <t>661-0041</t>
  </si>
  <si>
    <t>兵庫県尼崎市武庫の里２－１－１２</t>
  </si>
  <si>
    <t>岡本自動車販売（株）</t>
  </si>
  <si>
    <t>Ｃ豊岡</t>
  </si>
  <si>
    <t>昭和町店</t>
  </si>
  <si>
    <t>668-0055</t>
  </si>
  <si>
    <t>兵庫県豊岡市昭和町６－１</t>
  </si>
  <si>
    <t>（株）ホンダ加古川</t>
  </si>
  <si>
    <t>Ｃ加古川</t>
  </si>
  <si>
    <t>加古川南店</t>
  </si>
  <si>
    <t>675-0025</t>
  </si>
  <si>
    <t>兵庫県加古川市尾上町養田６４４</t>
  </si>
  <si>
    <t>（株）ホンダ東城</t>
  </si>
  <si>
    <t>Ｃ加古川西</t>
  </si>
  <si>
    <t>加古川西店</t>
  </si>
  <si>
    <t>675-0054</t>
  </si>
  <si>
    <t>兵庫県加古川市米田町平津６６２</t>
  </si>
  <si>
    <t>（有）高島モータース</t>
  </si>
  <si>
    <t>Ｃ赤穂</t>
  </si>
  <si>
    <t>赤穂店</t>
  </si>
  <si>
    <t>678-0255</t>
  </si>
  <si>
    <t>兵庫県赤穂市新田７</t>
  </si>
  <si>
    <t>（株）フジワラ自動車</t>
  </si>
  <si>
    <t>Ｃ加西</t>
  </si>
  <si>
    <t>加西店</t>
  </si>
  <si>
    <t>675-2103</t>
  </si>
  <si>
    <t>兵庫県加西市鶉野町１１５１－１</t>
  </si>
  <si>
    <t>小野店</t>
  </si>
  <si>
    <t>675-1364</t>
  </si>
  <si>
    <t>兵庫県小野市鹿野町２４７２－１</t>
  </si>
  <si>
    <t>（株）ホンダカーズ西神戸</t>
  </si>
  <si>
    <t>Ｃ西神戸</t>
  </si>
  <si>
    <t>東加古川店</t>
  </si>
  <si>
    <t>675-0148</t>
  </si>
  <si>
    <t>兵庫県加古郡播磨町北古田２－３－１８</t>
  </si>
  <si>
    <t>西神店</t>
  </si>
  <si>
    <t>651-2313</t>
  </si>
  <si>
    <t>兵庫県神戸市西区神出町田井１２７１－３</t>
  </si>
  <si>
    <t>（株）ホンダプリモ山崎</t>
  </si>
  <si>
    <t>Ｃ山崎</t>
  </si>
  <si>
    <t>山崎店</t>
  </si>
  <si>
    <t>671-2572</t>
  </si>
  <si>
    <t>兵庫県宍粟市山崎町庄能３８４－５</t>
  </si>
  <si>
    <t>福崎店</t>
  </si>
  <si>
    <t>679-2203</t>
  </si>
  <si>
    <t>兵庫県神崎郡福崎町南田原３０２９－１</t>
  </si>
  <si>
    <t>小林商事（株）</t>
  </si>
  <si>
    <t>Ｃ但馬</t>
  </si>
  <si>
    <t>669-5321</t>
  </si>
  <si>
    <t>兵庫県豊岡市日高町土居１７８－１</t>
  </si>
  <si>
    <t>和田山店</t>
  </si>
  <si>
    <t>669-5242</t>
  </si>
  <si>
    <t>兵庫県朝来市和田山町宮田９０７－１</t>
  </si>
  <si>
    <t>豊岡中央店</t>
  </si>
  <si>
    <t>668-0023</t>
  </si>
  <si>
    <t>兵庫県豊岡市加広町４７－１</t>
  </si>
  <si>
    <t>村岡サービスセンター</t>
  </si>
  <si>
    <t>667-1311</t>
  </si>
  <si>
    <t>兵庫県美方郡香美町村岡区村岡６７－１</t>
  </si>
  <si>
    <t>湯村サービスセンター</t>
  </si>
  <si>
    <t>669-6803</t>
  </si>
  <si>
    <t>兵庫県美方郡新温泉町今岡２４６－１</t>
  </si>
  <si>
    <t>（株）多紀ホンダモーター</t>
  </si>
  <si>
    <t>Ｃ篠山</t>
  </si>
  <si>
    <t>篠山店</t>
  </si>
  <si>
    <t>669-2212</t>
  </si>
  <si>
    <t>兵庫県丹波篠山市大沢１７６－１</t>
  </si>
  <si>
    <t>津名ホンダ（株）</t>
  </si>
  <si>
    <t>Ｃ津名</t>
  </si>
  <si>
    <t>656-1521</t>
  </si>
  <si>
    <t>兵庫県淡路市多賀１２５７－１</t>
  </si>
  <si>
    <t>洲本店</t>
  </si>
  <si>
    <t>656-0017</t>
  </si>
  <si>
    <t>兵庫県洲本市上内膳２５６－４</t>
  </si>
  <si>
    <t>西脇ホンダ販売（株）</t>
  </si>
  <si>
    <t>Ｃ西脇</t>
  </si>
  <si>
    <t>滝野店</t>
  </si>
  <si>
    <t>679-0211</t>
  </si>
  <si>
    <t>兵庫県加東市上滝野１－６</t>
  </si>
  <si>
    <t>西脇店</t>
  </si>
  <si>
    <t>677-0015</t>
  </si>
  <si>
    <t>兵庫県西脇市西脇９４０</t>
  </si>
  <si>
    <t>横矢自動車（株）</t>
  </si>
  <si>
    <t>Ｃ多可</t>
  </si>
  <si>
    <t>多可店</t>
  </si>
  <si>
    <t>679-1131</t>
  </si>
  <si>
    <t>兵庫県多可郡多可町中区曽我井８５０－１</t>
  </si>
  <si>
    <t>柏原店</t>
  </si>
  <si>
    <t>669-3309</t>
  </si>
  <si>
    <t>兵庫県丹波市柏原町柏原２６４０－１</t>
  </si>
  <si>
    <t>中四国</t>
  </si>
  <si>
    <t>（株）ホンダ四輪販売岡山</t>
  </si>
  <si>
    <t>Ｃ岡山</t>
  </si>
  <si>
    <t>後楽園店</t>
  </si>
  <si>
    <t>703-8235</t>
  </si>
  <si>
    <t>岡山県岡山市中区原尾島３－８－１２</t>
  </si>
  <si>
    <t>倉敷笹沖店</t>
  </si>
  <si>
    <t>710-0834</t>
  </si>
  <si>
    <t>岡山県倉敷市笹沖１２６７</t>
  </si>
  <si>
    <t>倉田店</t>
  </si>
  <si>
    <t>703-8265</t>
  </si>
  <si>
    <t>岡山県岡山市中区倉田６３７－５</t>
  </si>
  <si>
    <t>中島西店</t>
  </si>
  <si>
    <t>710-0803</t>
  </si>
  <si>
    <t>岡山県倉敷市中島１４０１－２</t>
  </si>
  <si>
    <t>久米店</t>
  </si>
  <si>
    <t>701-0144</t>
  </si>
  <si>
    <t>岡山県岡山市北区久米１９５－１</t>
  </si>
  <si>
    <t>２号バイパス店</t>
  </si>
  <si>
    <t>701-0203</t>
  </si>
  <si>
    <t>岡山県岡山市南区古新田１３４１</t>
  </si>
  <si>
    <t>岡山高屋店</t>
  </si>
  <si>
    <t>703-8233</t>
  </si>
  <si>
    <t>岡山県岡山市中区高屋２８６－１</t>
  </si>
  <si>
    <t>倉敷中島店</t>
  </si>
  <si>
    <t>岡山県倉敷市中島７０９－１</t>
  </si>
  <si>
    <t>倉敷東塚店</t>
  </si>
  <si>
    <t>712-8044</t>
  </si>
  <si>
    <t>岡山県倉敷市東塚１－６－３９</t>
  </si>
  <si>
    <t>青江店</t>
  </si>
  <si>
    <t>700-0941</t>
  </si>
  <si>
    <t>岡山県岡山市北区青江２－８－３９</t>
  </si>
  <si>
    <t>福富店</t>
  </si>
  <si>
    <t>700-0943</t>
  </si>
  <si>
    <t>岡山県岡山市南区新福２－１１－２０</t>
  </si>
  <si>
    <t>西大寺店</t>
  </si>
  <si>
    <t>704-8182</t>
  </si>
  <si>
    <t>岡山県岡山市東区広谷４７１－２</t>
  </si>
  <si>
    <t>中仙道店</t>
  </si>
  <si>
    <t>700-0964</t>
  </si>
  <si>
    <t>岡山県岡山市北区中仙道２－１５－２７</t>
  </si>
  <si>
    <t>岡山中央店</t>
  </si>
  <si>
    <t>岡山県岡山市北区中仙道２－３３－３８</t>
  </si>
  <si>
    <t>岡山東店</t>
  </si>
  <si>
    <t>703-8214</t>
  </si>
  <si>
    <t>岡山県岡山市東区鉄４０４－１</t>
  </si>
  <si>
    <t>701-0145</t>
  </si>
  <si>
    <t>岡山県岡山市北区今保１４４－１</t>
  </si>
  <si>
    <t>ＵーＳｅｌｅｃｔ岡山西</t>
  </si>
  <si>
    <t>700-0965</t>
  </si>
  <si>
    <t>岡山県岡山市北区西長瀬１２１５－２</t>
  </si>
  <si>
    <t>ＵーＳｅｌｅｃｔ倉敷</t>
  </si>
  <si>
    <t>岡山県倉敷市中島９４６－１</t>
  </si>
  <si>
    <t>ＵーＳｅｌｅｃｔ岡山東</t>
  </si>
  <si>
    <t>709-0632</t>
  </si>
  <si>
    <t>岡山県岡山市東区南古都４３４－１</t>
  </si>
  <si>
    <t>小野ホンダ販売（有）</t>
  </si>
  <si>
    <t>Ｃ倉敷中</t>
  </si>
  <si>
    <t>沖店</t>
  </si>
  <si>
    <t>710-0836</t>
  </si>
  <si>
    <t>岡山県倉敷市沖２７４－１０</t>
  </si>
  <si>
    <t>三備ホンダ販売（株）</t>
  </si>
  <si>
    <t>Ｃ倉敷東</t>
  </si>
  <si>
    <t>中庄店</t>
  </si>
  <si>
    <t>710-0003</t>
  </si>
  <si>
    <t>岡山県倉敷市平田９２７－１</t>
  </si>
  <si>
    <t>笹沖店</t>
  </si>
  <si>
    <t>710-0842</t>
  </si>
  <si>
    <t>岡山県倉敷市吉岡５７２</t>
  </si>
  <si>
    <t>玉島店</t>
  </si>
  <si>
    <t>710-0252</t>
  </si>
  <si>
    <t>岡山県倉敷市玉島爪崎９１７－１</t>
  </si>
  <si>
    <t>玉野店</t>
  </si>
  <si>
    <t>706-0011</t>
  </si>
  <si>
    <t>岡山県玉野市宇野１－１４－１</t>
  </si>
  <si>
    <t>平和ホンダ販売（株）</t>
  </si>
  <si>
    <t>Ｃ倉敷西</t>
  </si>
  <si>
    <t>倉敷西店</t>
  </si>
  <si>
    <t>岡山県倉敷市中島１３６４－３</t>
  </si>
  <si>
    <t>（株）ホンダカーズ津山</t>
  </si>
  <si>
    <t>Ｃ津山</t>
  </si>
  <si>
    <t>高野店</t>
  </si>
  <si>
    <t>708-1125</t>
  </si>
  <si>
    <t>岡山県津山市高野本郷１２７５－１１</t>
  </si>
  <si>
    <t>皿店</t>
  </si>
  <si>
    <t>708-0873</t>
  </si>
  <si>
    <t>岡山県津山市皿６２５－１</t>
  </si>
  <si>
    <t>院庄インター店</t>
  </si>
  <si>
    <t>708-0013</t>
  </si>
  <si>
    <t>岡山県津山市二宮８８</t>
  </si>
  <si>
    <t>真庭店</t>
  </si>
  <si>
    <t>719-3203</t>
  </si>
  <si>
    <t>岡山県真庭市富尾２３５－１</t>
  </si>
  <si>
    <t>津山ＰＤＩセンター</t>
  </si>
  <si>
    <t>708-0012</t>
  </si>
  <si>
    <t>岡山県津山市下田邑２２３２－３１</t>
  </si>
  <si>
    <t>（株）ホンダ販売中島</t>
  </si>
  <si>
    <t>Ｃ倉敷南</t>
  </si>
  <si>
    <t>水島店</t>
  </si>
  <si>
    <t>712-8014</t>
  </si>
  <si>
    <t>岡山県倉敷市連島中央４－１－３４</t>
  </si>
  <si>
    <t>児島店</t>
  </si>
  <si>
    <t>711-0906</t>
  </si>
  <si>
    <t>岡山県倉敷市児島下の町１０－３８５－４</t>
  </si>
  <si>
    <t>（株）もとい</t>
  </si>
  <si>
    <t>Ｃ井原</t>
  </si>
  <si>
    <t>井原店</t>
  </si>
  <si>
    <t>715-0017</t>
  </si>
  <si>
    <t>岡山県井原市下稲木町１１－１</t>
  </si>
  <si>
    <t>（株）ホンダカーズ赤磐</t>
  </si>
  <si>
    <t>Ｃ赤磐</t>
  </si>
  <si>
    <t>和気店</t>
  </si>
  <si>
    <t>709-0432</t>
  </si>
  <si>
    <t>岡山県和気郡和気町大中山８－１</t>
  </si>
  <si>
    <t>山陽店</t>
  </si>
  <si>
    <t>709-0824</t>
  </si>
  <si>
    <t>岡山県赤磐市穂崎８６５－４</t>
  </si>
  <si>
    <t>（有）三備モータース</t>
  </si>
  <si>
    <t>Ｃ灘崎</t>
  </si>
  <si>
    <t>灘崎店</t>
  </si>
  <si>
    <t>710-0151</t>
  </si>
  <si>
    <t>岡山県岡山市南区植松６１４－１</t>
  </si>
  <si>
    <t>（株）酒井ホンダ商会</t>
  </si>
  <si>
    <t>Ｃ笠岡</t>
  </si>
  <si>
    <t>里庄店</t>
  </si>
  <si>
    <t>719-0301</t>
  </si>
  <si>
    <t>岡山県浅口郡里庄町里見３７５４</t>
  </si>
  <si>
    <t>西部ホンダ販売（株）</t>
  </si>
  <si>
    <t>Ｃ浅口</t>
  </si>
  <si>
    <t>鴨方店</t>
  </si>
  <si>
    <t>719-0252</t>
  </si>
  <si>
    <t>岡山県浅口市鴨方町六条院中１４２４－１</t>
  </si>
  <si>
    <t>飛鳥ホンダ（株）</t>
  </si>
  <si>
    <t>Ｃ総社</t>
  </si>
  <si>
    <t>719-3153</t>
  </si>
  <si>
    <t>岡山県真庭市栗原６０９－１</t>
  </si>
  <si>
    <t>719-1125</t>
  </si>
  <si>
    <t>岡山県総社市井手７９３－９</t>
  </si>
  <si>
    <t>岡山インター店</t>
  </si>
  <si>
    <t>701-1152</t>
  </si>
  <si>
    <t>岡山県岡山市北区津高２６５－４</t>
  </si>
  <si>
    <t>ホンダ自動車販売広島（株）</t>
  </si>
  <si>
    <t>Ｃ広島西</t>
  </si>
  <si>
    <t>海老園店</t>
  </si>
  <si>
    <t>731-5135</t>
  </si>
  <si>
    <t>広島県広島市佐伯区海老園１－３－３２</t>
  </si>
  <si>
    <t>（株）ホンダワコード</t>
  </si>
  <si>
    <t>Ｃ呉南</t>
  </si>
  <si>
    <t>広中央店</t>
  </si>
  <si>
    <t>737-0112</t>
  </si>
  <si>
    <t>広島県呉市広古新開２－１３－８</t>
  </si>
  <si>
    <t>（株）ホンダアーバン</t>
  </si>
  <si>
    <t>Ｃ呉北</t>
  </si>
  <si>
    <t>町田店</t>
  </si>
  <si>
    <t>737-0104</t>
  </si>
  <si>
    <t>広島県呉市広町田１－２－１８</t>
  </si>
  <si>
    <t>阿賀サービスセンター</t>
  </si>
  <si>
    <t>737-0003</t>
  </si>
  <si>
    <t>広島県呉市阿賀中央５－８－３５</t>
  </si>
  <si>
    <t>オールホンダ販売（株）</t>
  </si>
  <si>
    <t>Ｃ呉中</t>
  </si>
  <si>
    <t>広店</t>
  </si>
  <si>
    <t>広島県呉市広古新開４－３－３３</t>
  </si>
  <si>
    <t>矢野店</t>
  </si>
  <si>
    <t>736-0083</t>
  </si>
  <si>
    <t>広島県広島市安芸区矢野東７－４－１２</t>
  </si>
  <si>
    <t>（株）栄谷モータース</t>
  </si>
  <si>
    <t>Ｃ竹原</t>
  </si>
  <si>
    <t>竹原店</t>
  </si>
  <si>
    <t>725-0021</t>
  </si>
  <si>
    <t>広島県竹原市竹原町３５０４－２</t>
  </si>
  <si>
    <t>（株）ホンダカーズ瀬戸内</t>
  </si>
  <si>
    <t>Ｃ瀬戸内</t>
  </si>
  <si>
    <t>尾道店</t>
  </si>
  <si>
    <t>729-0141</t>
  </si>
  <si>
    <t>広島県尾道市高須町５１２７</t>
  </si>
  <si>
    <t>三原店</t>
  </si>
  <si>
    <t>723-0052</t>
  </si>
  <si>
    <t>広島県三原市皆実３－６－２７</t>
  </si>
  <si>
    <t>（株）東部ホンダ</t>
  </si>
  <si>
    <t>Ｃ福山中</t>
  </si>
  <si>
    <t>南蔵王店</t>
  </si>
  <si>
    <t>721-0973</t>
  </si>
  <si>
    <t>広島県福山市南蔵王町３－１７－４３</t>
  </si>
  <si>
    <t>駅家店</t>
  </si>
  <si>
    <t>720-1131</t>
  </si>
  <si>
    <t>広島県福山市駅家町万能倉９０６－３</t>
  </si>
  <si>
    <t>福山富士自動車（株）</t>
  </si>
  <si>
    <t>Ｃ福山南</t>
  </si>
  <si>
    <t>721-0965</t>
  </si>
  <si>
    <t>広島県福山市王子町１－７－３０</t>
  </si>
  <si>
    <t>（株）ホンダカーズ福山東</t>
  </si>
  <si>
    <t>Ｃ福山東</t>
  </si>
  <si>
    <t>引野店</t>
  </si>
  <si>
    <t>721-0942</t>
  </si>
  <si>
    <t>広島県福山市引野町４－８－３８</t>
  </si>
  <si>
    <t>神辺店</t>
  </si>
  <si>
    <t>720-2121</t>
  </si>
  <si>
    <t>広島県福山市神辺町字湯野２８３－３</t>
  </si>
  <si>
    <t>城東ホンダ販売（株）</t>
  </si>
  <si>
    <t>Ｃ福山蔵王</t>
  </si>
  <si>
    <t>蔵王店</t>
  </si>
  <si>
    <t>広島県福山市南蔵王町１－５－４１</t>
  </si>
  <si>
    <t>（株）三輪モータース</t>
  </si>
  <si>
    <t>Ｃ三次</t>
  </si>
  <si>
    <t>三次店</t>
  </si>
  <si>
    <t>728-0017</t>
  </si>
  <si>
    <t>広島県三次市南畑敷町４６１－１</t>
  </si>
  <si>
    <t>（株）ホンダ西日本販売</t>
  </si>
  <si>
    <t>Ｃ庄原</t>
  </si>
  <si>
    <t>庄原店</t>
  </si>
  <si>
    <t>727-0021</t>
  </si>
  <si>
    <t>広島県庄原市三日市町１１８－１５</t>
  </si>
  <si>
    <t>北広島店</t>
  </si>
  <si>
    <t>731-1526</t>
  </si>
  <si>
    <t>広島県山県郡北広島町本地２７１８－１</t>
  </si>
  <si>
    <t>（株）ホンダオート皇気</t>
  </si>
  <si>
    <t>Ｃ大竹</t>
  </si>
  <si>
    <t>大竹店</t>
  </si>
  <si>
    <t>739-0621</t>
  </si>
  <si>
    <t>広島県大竹市港町１－２－６</t>
  </si>
  <si>
    <t>コーシン自動車（株）</t>
  </si>
  <si>
    <t>Ｃ広島東</t>
  </si>
  <si>
    <t>堀越店</t>
  </si>
  <si>
    <t>734-0052</t>
  </si>
  <si>
    <t>広島県広島市南区堀越２－８－２０</t>
  </si>
  <si>
    <t>（有）ホンダハピネス高田</t>
  </si>
  <si>
    <t>Ｃ安芸高田</t>
  </si>
  <si>
    <t>739-1103</t>
  </si>
  <si>
    <t>広島県安芸高田市甲田町下小原１７７６－１</t>
  </si>
  <si>
    <t>（株）ホンダプリモ西条</t>
  </si>
  <si>
    <t>Ｃ東広島中</t>
  </si>
  <si>
    <t>西条店</t>
  </si>
  <si>
    <t>739-0042</t>
  </si>
  <si>
    <t>広島県東広島市西条町西条東１０４８</t>
  </si>
  <si>
    <t>八本松店</t>
  </si>
  <si>
    <t>739-0142</t>
  </si>
  <si>
    <t>広島県東広島市八本松東６－１－５２</t>
  </si>
  <si>
    <t>キッタカホンダ販売（株）</t>
  </si>
  <si>
    <t>Ｃ東広島南</t>
  </si>
  <si>
    <t>安芸津店</t>
  </si>
  <si>
    <t>739-2401</t>
  </si>
  <si>
    <t>広島県東広島市安芸津町木谷３９１－６</t>
  </si>
  <si>
    <t>甲山ホンダ販売（株）</t>
  </si>
  <si>
    <t>Ｃ世羅</t>
  </si>
  <si>
    <t>甲山店</t>
  </si>
  <si>
    <t>722-1121</t>
  </si>
  <si>
    <t>広島県世羅郡世羅町西上原４７６－７</t>
  </si>
  <si>
    <t>（株）ホンダアドバンス</t>
  </si>
  <si>
    <t>Ｃ福山北</t>
  </si>
  <si>
    <t>新市店</t>
  </si>
  <si>
    <t>729-3103</t>
  </si>
  <si>
    <t>広島県福山市新市町新市４９４－５</t>
  </si>
  <si>
    <t>（株）ホンダ四輪販売西中国</t>
  </si>
  <si>
    <t>Ｃ広島／山口</t>
  </si>
  <si>
    <t>大芝店</t>
  </si>
  <si>
    <t>733-0001</t>
  </si>
  <si>
    <t>広島県広島市西区大芝１－１８－１</t>
  </si>
  <si>
    <t>広東店</t>
  </si>
  <si>
    <t>737-0143</t>
  </si>
  <si>
    <t>広島県呉市広白石２－９－３５</t>
  </si>
  <si>
    <t>大州店</t>
  </si>
  <si>
    <t>732-0802</t>
  </si>
  <si>
    <t>広島県広島市南区大州１－４－３８</t>
  </si>
  <si>
    <t>観音店</t>
  </si>
  <si>
    <t>733-0035</t>
  </si>
  <si>
    <t>広島県広島市西区南観音６－１５－３</t>
  </si>
  <si>
    <t>五日市店</t>
  </si>
  <si>
    <t>731-5127</t>
  </si>
  <si>
    <t>広島県広島市佐伯区五日市７－２－３４</t>
  </si>
  <si>
    <t>東雲店</t>
  </si>
  <si>
    <t>734-0022</t>
  </si>
  <si>
    <t>広島県広島市南区東雲３－１６－８</t>
  </si>
  <si>
    <t>呉西中央店</t>
  </si>
  <si>
    <t>737-0811</t>
  </si>
  <si>
    <t>広島県呉市西中央４－４－１６</t>
  </si>
  <si>
    <t>西条中央店</t>
  </si>
  <si>
    <t>739-0007</t>
  </si>
  <si>
    <t>広島県東広島市西条土与丸１－３－２５</t>
  </si>
  <si>
    <t>722-0026</t>
  </si>
  <si>
    <t>広島県尾道市栗原西２－１０－１７</t>
  </si>
  <si>
    <t>東福山店</t>
  </si>
  <si>
    <t>広島県福山市引野町３－３－１２</t>
  </si>
  <si>
    <t>西店</t>
  </si>
  <si>
    <t>733-0022</t>
  </si>
  <si>
    <t>広島県広島市西区天満町４－２４</t>
  </si>
  <si>
    <t>安佐南大町店</t>
  </si>
  <si>
    <t>731-0124</t>
  </si>
  <si>
    <t>広島県広島市安佐南区大町東４－９－３</t>
  </si>
  <si>
    <t>可部店</t>
  </si>
  <si>
    <t>731-0221</t>
  </si>
  <si>
    <t>広島県広島市安佐北区可部４－３－２２</t>
  </si>
  <si>
    <t>732-0044</t>
  </si>
  <si>
    <t>広島県広島市東区矢賀新町２－２－５</t>
  </si>
  <si>
    <t>呉東店</t>
  </si>
  <si>
    <t>737-0028</t>
  </si>
  <si>
    <t>広島県呉市幸町２－１</t>
  </si>
  <si>
    <t>舟入店</t>
  </si>
  <si>
    <t>730-0847</t>
  </si>
  <si>
    <t>広島県広島市中区舟入南６－５－２８</t>
  </si>
  <si>
    <t>五日市コイン通り店</t>
  </si>
  <si>
    <t>広島県広島市佐伯区五日市７－２－２２</t>
  </si>
  <si>
    <t>廿日市店</t>
  </si>
  <si>
    <t>738-0023</t>
  </si>
  <si>
    <t>広島県廿日市市下平良１－１－２４</t>
  </si>
  <si>
    <t>商工センター店</t>
  </si>
  <si>
    <t>733-0863</t>
  </si>
  <si>
    <t>広島県広島市西区草津南４－７－１７</t>
  </si>
  <si>
    <t>西福山店</t>
  </si>
  <si>
    <t>720-0077</t>
  </si>
  <si>
    <t>広島県福山市南本庄１－１２－１６</t>
  </si>
  <si>
    <t>緑井店</t>
  </si>
  <si>
    <t>731-0103</t>
  </si>
  <si>
    <t>広島県広島市安佐南区緑井５－２０－３６</t>
  </si>
  <si>
    <t>維新公園店</t>
  </si>
  <si>
    <t>753-0815</t>
  </si>
  <si>
    <t>山口県山口市維新公園３－４－１２</t>
  </si>
  <si>
    <t>防府西店</t>
  </si>
  <si>
    <t>747-0053</t>
  </si>
  <si>
    <t>山口県防府市開出本町１４－８</t>
  </si>
  <si>
    <t>新下関店</t>
  </si>
  <si>
    <t>751-0806</t>
  </si>
  <si>
    <t>山口県下関市一の宮町３－９－１２</t>
  </si>
  <si>
    <t>宇部神原店</t>
  </si>
  <si>
    <t>755-0037</t>
  </si>
  <si>
    <t>山口県宇部市西梶返３－８－１５</t>
  </si>
  <si>
    <t>下関宝町店</t>
  </si>
  <si>
    <t>751-0822</t>
  </si>
  <si>
    <t>山口県下関市宝町１－１０</t>
  </si>
  <si>
    <t>宇部厚南店</t>
  </si>
  <si>
    <t>759-0204</t>
  </si>
  <si>
    <t>山口県宇部市大字妻崎開作８１４－６</t>
  </si>
  <si>
    <t>朝田店</t>
  </si>
  <si>
    <t>753-0871</t>
  </si>
  <si>
    <t>山口県山口市朝田１７９５－３</t>
  </si>
  <si>
    <t>徳山西店</t>
  </si>
  <si>
    <t>746-0002</t>
  </si>
  <si>
    <t>山口県周南市西千代田町１３－１７</t>
  </si>
  <si>
    <t>岩国中央店</t>
  </si>
  <si>
    <t>740-0021</t>
  </si>
  <si>
    <t>山口県岩国市室ノ木町１－５－２５</t>
  </si>
  <si>
    <t>防府東店</t>
  </si>
  <si>
    <t>747-0024</t>
  </si>
  <si>
    <t>山口県防府市国衙４－４－２６</t>
  </si>
  <si>
    <t>Ｇｌｏｓｓ広島　五日市センター</t>
  </si>
  <si>
    <t>731-5161</t>
  </si>
  <si>
    <t>広島県広島市佐伯区五日市港３－１５</t>
  </si>
  <si>
    <t>サービス部レンタカー課</t>
  </si>
  <si>
    <t>広島県広島市南区大州１丁目４－３８</t>
  </si>
  <si>
    <t>Ｇｌｏｓｓ山口　山口センター</t>
  </si>
  <si>
    <t>山口県山口市朝田１７３６－１</t>
  </si>
  <si>
    <t>738-0021</t>
  </si>
  <si>
    <t>広島県廿日市市木材港北１－２２</t>
  </si>
  <si>
    <t>ＵーＳｅｌｅｃｔ西風新都</t>
  </si>
  <si>
    <t>731-3168</t>
  </si>
  <si>
    <t>広島県広島市安佐南区伴南４丁目２番３号</t>
  </si>
  <si>
    <t>ＵーＳｅｌｅｃｔ祇園</t>
  </si>
  <si>
    <t>731-0135</t>
  </si>
  <si>
    <t>広島県広島市安佐南区長束２－４－３</t>
  </si>
  <si>
    <t>（株）ホンダカーズ鳥取</t>
  </si>
  <si>
    <t>Ｃ鳥取</t>
  </si>
  <si>
    <t>鳥取北店</t>
  </si>
  <si>
    <t>680-0911</t>
  </si>
  <si>
    <t>鳥取県鳥取市千代水３－１２</t>
  </si>
  <si>
    <t>米子中央店</t>
  </si>
  <si>
    <t>683-0853</t>
  </si>
  <si>
    <t>鳥取県米子市両三柳１８３－２</t>
  </si>
  <si>
    <t>ハワイ店</t>
  </si>
  <si>
    <t>682-0721</t>
  </si>
  <si>
    <t>鳥取県東伯郡湯梨浜町田後４３１－１</t>
  </si>
  <si>
    <t>鳥取南店</t>
  </si>
  <si>
    <t>680-0843</t>
  </si>
  <si>
    <t>鳥取県鳥取市南吉方３－１０７</t>
  </si>
  <si>
    <t>倉吉西店</t>
  </si>
  <si>
    <t>682-0944</t>
  </si>
  <si>
    <t>鳥取県倉吉市福光９５－１</t>
  </si>
  <si>
    <t>ＵーＳｅｌｅｃｔ山陰東</t>
  </si>
  <si>
    <t>鳥取県鳥取市千代水２－３</t>
  </si>
  <si>
    <t>ホンダ山陰中央（株）</t>
  </si>
  <si>
    <t>Ｃ山陰中央</t>
  </si>
  <si>
    <t>米子車尾店</t>
  </si>
  <si>
    <t>683-0006</t>
  </si>
  <si>
    <t>鳥取県米子市車尾３－３－５８</t>
  </si>
  <si>
    <t>鳥取桜ケ丘店</t>
  </si>
  <si>
    <t>680-0854</t>
  </si>
  <si>
    <t>鳥取県鳥取市正蓮寺１０５－２</t>
  </si>
  <si>
    <t>鳥取安長店</t>
  </si>
  <si>
    <t>680-0912</t>
  </si>
  <si>
    <t>鳥取県鳥取市商栄町２５４</t>
  </si>
  <si>
    <t>倉吉河北店</t>
  </si>
  <si>
    <t>682-0016</t>
  </si>
  <si>
    <t>鳥取県倉吉市海田西町１－１３７</t>
  </si>
  <si>
    <t>伯耆店</t>
  </si>
  <si>
    <t>689-4121</t>
  </si>
  <si>
    <t>鳥取県西伯郡伯耆町大殿６１９－１</t>
  </si>
  <si>
    <t>米子４３１店</t>
  </si>
  <si>
    <t>鳥取県米子市両三柳３０３９－１</t>
  </si>
  <si>
    <t>米子１８１店</t>
  </si>
  <si>
    <t>683-0064</t>
  </si>
  <si>
    <t>鳥取県米子市道笑町４－９７－１</t>
  </si>
  <si>
    <t>Ｇｌｏｓｓ鳥取　倉吉センター</t>
  </si>
  <si>
    <t>689-2103</t>
  </si>
  <si>
    <t>鳥取県東伯郡北栄町田井字的場３３－１</t>
  </si>
  <si>
    <t>ＵーＳｅｌｅｃｔ鳥取</t>
  </si>
  <si>
    <t>680-0913</t>
  </si>
  <si>
    <t>鳥取県鳥取市安長２９５－２</t>
  </si>
  <si>
    <t>登録業務課</t>
  </si>
  <si>
    <t>鳥取県鳥取市安長２４６－２</t>
  </si>
  <si>
    <t>（有）正長ホンダ</t>
  </si>
  <si>
    <t>Ｃ氣高</t>
  </si>
  <si>
    <t>氣高店</t>
  </si>
  <si>
    <t>689-0221</t>
  </si>
  <si>
    <t>鳥取県鳥取市気高町下坂本１０３７－１</t>
  </si>
  <si>
    <t>森下ホンダ販売（有）</t>
  </si>
  <si>
    <t>Ｃ米子東</t>
  </si>
  <si>
    <t>西原店</t>
  </si>
  <si>
    <t>689-3403</t>
  </si>
  <si>
    <t>鳥取県米子市淀江町西原１３０３</t>
  </si>
  <si>
    <t>（株）ホンダクリオ島根</t>
  </si>
  <si>
    <t>Ｃ島根東</t>
  </si>
  <si>
    <t>松江東店</t>
  </si>
  <si>
    <t>690-0017</t>
  </si>
  <si>
    <t>島根県松江市西津田４－２－８</t>
  </si>
  <si>
    <t>浜田西店</t>
  </si>
  <si>
    <t>697-1322</t>
  </si>
  <si>
    <t>島根県浜田市日脚町１３６－１</t>
  </si>
  <si>
    <t>益田東店</t>
  </si>
  <si>
    <t>698-0002</t>
  </si>
  <si>
    <t>島根県益田市下本郷町１７３－２</t>
  </si>
  <si>
    <t>黒田店</t>
  </si>
  <si>
    <t>690-0876</t>
  </si>
  <si>
    <t>島根県松江市黒田町４３４－１</t>
  </si>
  <si>
    <t>学園店</t>
  </si>
  <si>
    <t>690-0825</t>
  </si>
  <si>
    <t>島根県松江市学園１－１９－１６</t>
  </si>
  <si>
    <t>本社販売課</t>
  </si>
  <si>
    <t>（株）ホンダカーズ松江</t>
  </si>
  <si>
    <t>Ｃ松江</t>
  </si>
  <si>
    <t>東津田店</t>
  </si>
  <si>
    <t>690-0011</t>
  </si>
  <si>
    <t>島根県松江市東津田町１３００－７</t>
  </si>
  <si>
    <t>Ｇｌｏｓｓ島根　松江センター</t>
  </si>
  <si>
    <t>島根県松江市東津田町１８２５－１５</t>
  </si>
  <si>
    <t>（有）高野輪業</t>
  </si>
  <si>
    <t>Ｃ浜田</t>
  </si>
  <si>
    <t>浜田店</t>
  </si>
  <si>
    <t>697-0034</t>
  </si>
  <si>
    <t>島根県浜田市相生町３８４１</t>
  </si>
  <si>
    <t>島根中央ホンダ販売（株）</t>
  </si>
  <si>
    <t>Ｃ島根中央</t>
  </si>
  <si>
    <t>出雲中央店</t>
  </si>
  <si>
    <t>693-0004</t>
  </si>
  <si>
    <t>島根県出雲市渡橋町１１６６－１</t>
  </si>
  <si>
    <t>安来店</t>
  </si>
  <si>
    <t>692-0015</t>
  </si>
  <si>
    <t>島根県安来市今津町６７７－１</t>
  </si>
  <si>
    <t>松江中央店</t>
  </si>
  <si>
    <t>島根県松江市東津田町１０６２</t>
  </si>
  <si>
    <t>出雲北店</t>
  </si>
  <si>
    <t>693-0066</t>
  </si>
  <si>
    <t>島根県出雲市高岡町５９８</t>
  </si>
  <si>
    <t>斐川中央店</t>
  </si>
  <si>
    <t>699-0502</t>
  </si>
  <si>
    <t>島根県出雲市斐川町荘原７３</t>
  </si>
  <si>
    <t>Ｇｌｏｓｓ島根　出雲センター</t>
  </si>
  <si>
    <t>島根県出雲市斐川町荘原９５－１</t>
  </si>
  <si>
    <t>（有）田中ホンダ販売</t>
  </si>
  <si>
    <t>Ｃ大田</t>
  </si>
  <si>
    <t>大田中央店</t>
  </si>
  <si>
    <t>694-0041</t>
  </si>
  <si>
    <t>島根県大田市長久町長久ロ２６５－１</t>
  </si>
  <si>
    <t>（株）ホンダクリオ西島根</t>
  </si>
  <si>
    <t>Ｃ西島根</t>
  </si>
  <si>
    <t>出雲東店</t>
  </si>
  <si>
    <t>699-0621</t>
  </si>
  <si>
    <t>島根県出雲市斐川町富村６７５</t>
  </si>
  <si>
    <t>大田西店</t>
  </si>
  <si>
    <t>島根県大田市長久町長久ロ１８０－４</t>
  </si>
  <si>
    <t>知井宮店</t>
  </si>
  <si>
    <t>693-0033</t>
  </si>
  <si>
    <t>島根県出雲市知井宮町１４４－３</t>
  </si>
  <si>
    <t>（有）渡部ホンダ販売</t>
  </si>
  <si>
    <t>Ｃ奥出雲</t>
  </si>
  <si>
    <t>仁多店</t>
  </si>
  <si>
    <t>699-1511</t>
  </si>
  <si>
    <t>島根県仁多郡奥出雲町三成４４０－１３</t>
  </si>
  <si>
    <t>ホンダ雲南販売（有）</t>
  </si>
  <si>
    <t>Ｃ雲南</t>
  </si>
  <si>
    <t>三刀屋店</t>
  </si>
  <si>
    <t>690-2403</t>
  </si>
  <si>
    <t>島根県雲南市三刀屋町下熊谷１４６２－１</t>
  </si>
  <si>
    <t>（有）赤来オートセンター</t>
  </si>
  <si>
    <t>Ｃ飯石</t>
  </si>
  <si>
    <t>赤来店</t>
  </si>
  <si>
    <t>690-3513</t>
  </si>
  <si>
    <t>島根県飯石郡飯南町下赤名３０１－３</t>
  </si>
  <si>
    <t>（株）ホンダカーズ出雲</t>
  </si>
  <si>
    <t>Ｃ出雲</t>
  </si>
  <si>
    <t>斐川店</t>
  </si>
  <si>
    <t>島根県出雲市斐川町荘原２２４２－２</t>
  </si>
  <si>
    <t>691-0001</t>
  </si>
  <si>
    <t>島根県出雲市平田町７６７３</t>
  </si>
  <si>
    <t>出雲店</t>
  </si>
  <si>
    <t>島根県出雲市高岡町４５４－１</t>
  </si>
  <si>
    <t>（株）ホンダカーズ石見</t>
  </si>
  <si>
    <t>Ｃ石見</t>
  </si>
  <si>
    <t>日原店</t>
  </si>
  <si>
    <t>699-5212</t>
  </si>
  <si>
    <t>島根県鹿足郡津和野町河村７５１－３</t>
  </si>
  <si>
    <t>698-0041</t>
  </si>
  <si>
    <t>島根県益田市高津６－２８－２２</t>
  </si>
  <si>
    <t>浜田東店</t>
  </si>
  <si>
    <t>697-0063</t>
  </si>
  <si>
    <t>島根県浜田市長浜町７９６－３</t>
  </si>
  <si>
    <t>（株）ホンダ四輪販売四国</t>
  </si>
  <si>
    <t>Ｃ香川／愛媛</t>
  </si>
  <si>
    <t>太田店</t>
  </si>
  <si>
    <t>761-8073</t>
  </si>
  <si>
    <t>香川県高松市太田下町２４６６－２</t>
  </si>
  <si>
    <t>丸亀北店</t>
  </si>
  <si>
    <t>763-0082</t>
  </si>
  <si>
    <t>香川県丸亀市土器町東９丁目３０２番地</t>
  </si>
  <si>
    <t>香西店</t>
  </si>
  <si>
    <t>761-8013</t>
  </si>
  <si>
    <t>香川県高松市香西東町３２９－４</t>
  </si>
  <si>
    <t>国分寺西店</t>
  </si>
  <si>
    <t>769-0104</t>
  </si>
  <si>
    <t>香川県高松市国分寺町新名６２－１</t>
  </si>
  <si>
    <t>屋島店</t>
  </si>
  <si>
    <t>761-0113</t>
  </si>
  <si>
    <t>香川県高松市屋島西町１９５５</t>
  </si>
  <si>
    <t>高松中央インター店</t>
  </si>
  <si>
    <t>760-0080</t>
  </si>
  <si>
    <t>香川県高松市木太町５４８－１</t>
  </si>
  <si>
    <t>春日店</t>
  </si>
  <si>
    <t>761-0101</t>
  </si>
  <si>
    <t>香川県高松市春日町１５７２－１３</t>
  </si>
  <si>
    <t>高松東バイパス林店</t>
  </si>
  <si>
    <t>761-0301</t>
  </si>
  <si>
    <t>香川県高松市林町２５３７－８</t>
  </si>
  <si>
    <t>丸亀田村店</t>
  </si>
  <si>
    <t>763-0071</t>
  </si>
  <si>
    <t>香川県丸亀市田村町８００</t>
  </si>
  <si>
    <t>観音寺出作店</t>
  </si>
  <si>
    <t>768-0011</t>
  </si>
  <si>
    <t>香川県観音寺市出作町５４８</t>
  </si>
  <si>
    <t>松山南環状店</t>
  </si>
  <si>
    <t>790-0952</t>
  </si>
  <si>
    <t>愛媛県松山市朝生田町６－２－３５</t>
  </si>
  <si>
    <t>松山北環状店</t>
  </si>
  <si>
    <t>791-8015</t>
  </si>
  <si>
    <t>愛媛県松山市中央２－８１－１</t>
  </si>
  <si>
    <t>今治産業道路店</t>
  </si>
  <si>
    <t>799-1502</t>
  </si>
  <si>
    <t>愛媛県今治市喜田村２－３２６－８</t>
  </si>
  <si>
    <t>新居浜萩生店</t>
  </si>
  <si>
    <t>792-0050</t>
  </si>
  <si>
    <t>愛媛県新居浜市萩生１１５０－４</t>
  </si>
  <si>
    <t>愛媛県松山市中央２－１２３５－１</t>
  </si>
  <si>
    <t>天山店</t>
  </si>
  <si>
    <t>790-0951</t>
  </si>
  <si>
    <t>愛媛県松山市天山１丁目４－２４</t>
  </si>
  <si>
    <t>喜田村店</t>
  </si>
  <si>
    <t>愛媛県今治市喜田村３－４－３５</t>
  </si>
  <si>
    <t>上泉店</t>
  </si>
  <si>
    <t>792-0824</t>
  </si>
  <si>
    <t>愛媛県新居浜市上泉町１１－９</t>
  </si>
  <si>
    <t>松山久米店</t>
  </si>
  <si>
    <t>790-0923</t>
  </si>
  <si>
    <t>愛媛県松山市北久米町７７５－１</t>
  </si>
  <si>
    <t>松山空港通店</t>
  </si>
  <si>
    <t>791-0054</t>
  </si>
  <si>
    <t>愛媛県松山市空港通５－９－３</t>
  </si>
  <si>
    <t>香川県高松市春日町１６１５</t>
  </si>
  <si>
    <t>Ｇｌｏｓｓ香川　坂出センター</t>
  </si>
  <si>
    <t>762-0012</t>
  </si>
  <si>
    <t>香川県坂出市林田町４２８５－３１０</t>
  </si>
  <si>
    <t>ＵーＳｅｌｅｃｔ高松</t>
  </si>
  <si>
    <t>761-0312</t>
  </si>
  <si>
    <t>香川県高松市東山崎町９７４</t>
  </si>
  <si>
    <t>中古車業務Ｇｒ</t>
  </si>
  <si>
    <t>中古車業務Ｇｒ愛媛</t>
  </si>
  <si>
    <t>愛媛県松山市北久米町７７５－３</t>
  </si>
  <si>
    <t>（株）ニューホンダ丸亀</t>
  </si>
  <si>
    <t>Ｃ丸亀</t>
  </si>
  <si>
    <t>城西店</t>
  </si>
  <si>
    <t>香川県丸亀市田村町１７７７－１</t>
  </si>
  <si>
    <t>サカイ自動車販売（株）</t>
  </si>
  <si>
    <t>Ｃ善通寺</t>
  </si>
  <si>
    <t>善通寺東店</t>
  </si>
  <si>
    <t>765-0012</t>
  </si>
  <si>
    <t>香川県善通寺市上吉田町４１８－２</t>
  </si>
  <si>
    <t>善通寺西店</t>
  </si>
  <si>
    <t>765-0071</t>
  </si>
  <si>
    <t>香川県善通寺市弘田町９２２－３</t>
  </si>
  <si>
    <t>宇多津店</t>
  </si>
  <si>
    <t>769-0224</t>
  </si>
  <si>
    <t>香川県綾歌郡宇多津町平山２６２８－７３７</t>
  </si>
  <si>
    <t>（株）ドリームホンダ</t>
  </si>
  <si>
    <t>Ｃ観音寺</t>
  </si>
  <si>
    <t>768-0021</t>
  </si>
  <si>
    <t>香川県観音寺市吉岡町畔田６３－１</t>
  </si>
  <si>
    <t>（有）松井自動車</t>
  </si>
  <si>
    <t>Ｃ東かがわ</t>
  </si>
  <si>
    <t>東かがわ店</t>
  </si>
  <si>
    <t>769-2520</t>
  </si>
  <si>
    <t>香川県東かがわ市馬篠３３３－９</t>
  </si>
  <si>
    <t>さぬき店</t>
  </si>
  <si>
    <t>769-2301</t>
  </si>
  <si>
    <t>香川県さぬき市長尾東１５３２－１</t>
  </si>
  <si>
    <t>（有）カードック岡田</t>
  </si>
  <si>
    <t>Ｃ小豆島</t>
  </si>
  <si>
    <t>土庄店</t>
  </si>
  <si>
    <t>761-4122</t>
  </si>
  <si>
    <t>香川県小豆郡土庄町上庄１９０５－１</t>
  </si>
  <si>
    <t>（株）ホンダ販売三木</t>
  </si>
  <si>
    <t>Ｃ三木中央</t>
  </si>
  <si>
    <t>761-0703</t>
  </si>
  <si>
    <t>香川県木田郡三木町大字鹿伏１５０－１</t>
  </si>
  <si>
    <t>（株）ホンダオート香川</t>
  </si>
  <si>
    <t>Ｃ香川南</t>
  </si>
  <si>
    <t>綾歌店</t>
  </si>
  <si>
    <t>761-2406</t>
  </si>
  <si>
    <t>香川県丸亀市綾歌町栗熊東１１７１－４</t>
  </si>
  <si>
    <t>空港通り店</t>
  </si>
  <si>
    <t>761-8082</t>
  </si>
  <si>
    <t>香川県高松市鹿角町３０１－１</t>
  </si>
  <si>
    <t>国分寺東店</t>
  </si>
  <si>
    <t>769-0101</t>
  </si>
  <si>
    <t>香川県高松市国分寺町新居２０４－１</t>
  </si>
  <si>
    <t>（株）ホンダ販売香川</t>
  </si>
  <si>
    <t>Ｃ飯山</t>
  </si>
  <si>
    <t>762-0082</t>
  </si>
  <si>
    <t>香川県丸亀市飯山町川原１０２９－１</t>
  </si>
  <si>
    <t>高松郷東店</t>
  </si>
  <si>
    <t>761-8031</t>
  </si>
  <si>
    <t>香川県高松市郷東町３－７</t>
  </si>
  <si>
    <t>（有）讃光マイカーセンター</t>
  </si>
  <si>
    <t>Ｃ多度津</t>
  </si>
  <si>
    <t>本通店</t>
  </si>
  <si>
    <t>764-0014</t>
  </si>
  <si>
    <t>香川県仲多度郡多度津町本通３－６－２５</t>
  </si>
  <si>
    <t>（株）藤田ホンダ販売</t>
  </si>
  <si>
    <t>Ｃ大野原</t>
  </si>
  <si>
    <t>大野原インター店</t>
  </si>
  <si>
    <t>768-0040</t>
  </si>
  <si>
    <t>香川県観音寺市柞田町丙２０８２－１</t>
  </si>
  <si>
    <t>大野原サービス工場</t>
  </si>
  <si>
    <t>769-1611</t>
  </si>
  <si>
    <t>香川県観音寺市大野原町大野原５５４２－４</t>
  </si>
  <si>
    <t>（株）ホンダモーター徳島</t>
  </si>
  <si>
    <t>Ｃ徳島西</t>
  </si>
  <si>
    <t>国府観音寺店</t>
  </si>
  <si>
    <t>779-3123</t>
  </si>
  <si>
    <t>徳島県徳島市国府町観音寺６７６</t>
  </si>
  <si>
    <t>（株）ホンダカーズ徳島</t>
  </si>
  <si>
    <t>Ｃ徳島</t>
  </si>
  <si>
    <t>国府府中店</t>
  </si>
  <si>
    <t>779-3122</t>
  </si>
  <si>
    <t>徳島県徳島市国府町府中８１５</t>
  </si>
  <si>
    <t>学原店</t>
  </si>
  <si>
    <t>774-0014</t>
  </si>
  <si>
    <t>徳島県阿南市学原町深田３－６</t>
  </si>
  <si>
    <t>三軒屋店</t>
  </si>
  <si>
    <t>770-8025</t>
  </si>
  <si>
    <t>徳島県徳島市三軒屋町下分５３－１</t>
  </si>
  <si>
    <t>応神店</t>
  </si>
  <si>
    <t>771-1154</t>
  </si>
  <si>
    <t>徳島県徳島市応神町東貞方字諏訪ノ市１６－１</t>
  </si>
  <si>
    <t>徳島県徳島市応神町東貞方諏訪ノ市１６</t>
  </si>
  <si>
    <t>779-0119</t>
  </si>
  <si>
    <t>徳島県板野郡板野町西中富字西中須１１－１</t>
  </si>
  <si>
    <t>ＵーＳｅｌｅｃｔ徳島</t>
  </si>
  <si>
    <t>徳島県徳島市応神町東貞方字諏訪ノ市１６</t>
  </si>
  <si>
    <t>（株）ホンダ北徳島</t>
  </si>
  <si>
    <t>Ｃ徳島中央</t>
  </si>
  <si>
    <t>中吉野町店</t>
  </si>
  <si>
    <t>770-0804</t>
  </si>
  <si>
    <t>徳島県徳島市中吉野町１丁目２０－７</t>
  </si>
  <si>
    <t>鳴門店</t>
  </si>
  <si>
    <t>772-0041</t>
  </si>
  <si>
    <t>徳島県鳴門市大津町大代字西ノ須１５－１</t>
  </si>
  <si>
    <t>鴨島店</t>
  </si>
  <si>
    <t>776-0001</t>
  </si>
  <si>
    <t>徳島県吉野川市鴨島町牛島字小原前８６２－１５</t>
  </si>
  <si>
    <t>沖浜店</t>
  </si>
  <si>
    <t>770-0944</t>
  </si>
  <si>
    <t>徳島県徳島市南昭和町１－４１－１</t>
  </si>
  <si>
    <t>藍住店</t>
  </si>
  <si>
    <t>771-1261</t>
  </si>
  <si>
    <t>徳島県板野郡藍住町笠木字東野６７番１</t>
  </si>
  <si>
    <t>徳島県板野郡藍住町笠木字東野６７－１</t>
  </si>
  <si>
    <t>（株）ホンダカーズ小松島</t>
  </si>
  <si>
    <t>Ｃ小松島</t>
  </si>
  <si>
    <t>小松島中央店</t>
  </si>
  <si>
    <t>773-0001</t>
  </si>
  <si>
    <t>徳島県小松島市小松島町喜来８－１</t>
  </si>
  <si>
    <t>（有）栄興自動車販売</t>
  </si>
  <si>
    <t>Ｃ小松島南</t>
  </si>
  <si>
    <t>大林店</t>
  </si>
  <si>
    <t>773-0022</t>
  </si>
  <si>
    <t>徳島県小松島市大林町字中新田３５－１</t>
  </si>
  <si>
    <t>（有）多田オート販売</t>
  </si>
  <si>
    <t>Ｃ板野東</t>
  </si>
  <si>
    <t>北島店</t>
  </si>
  <si>
    <t>771-0206</t>
  </si>
  <si>
    <t>徳島県板野郡北島町高房字東中道２０－３</t>
  </si>
  <si>
    <t>（有）板野ホンダ販売</t>
  </si>
  <si>
    <t>Ｃ板野西</t>
  </si>
  <si>
    <t>上板店</t>
  </si>
  <si>
    <t>771-1343</t>
  </si>
  <si>
    <t>徳島県板野郡上板町椎本字四宮東３９５</t>
  </si>
  <si>
    <t>（株）ホンダカーズ三好</t>
  </si>
  <si>
    <t>Ｃ三好</t>
  </si>
  <si>
    <t>三好店</t>
  </si>
  <si>
    <t>779-4703</t>
  </si>
  <si>
    <t>徳島県三好郡東みよし町中庄１２３３－１</t>
  </si>
  <si>
    <t>愛媛オート（株）</t>
  </si>
  <si>
    <t>Ｃ松山西</t>
  </si>
  <si>
    <t>土居田店</t>
  </si>
  <si>
    <t>790-0056</t>
  </si>
  <si>
    <t>愛媛県松山市土居田町８０３</t>
  </si>
  <si>
    <t>（株）アベホンダ</t>
  </si>
  <si>
    <t>Ｃ松山北</t>
  </si>
  <si>
    <t>久万ノ台店</t>
  </si>
  <si>
    <t>791-8016</t>
  </si>
  <si>
    <t>愛媛県松山市久万ノ台３１１－１</t>
  </si>
  <si>
    <t>（株）ホンダプリモ砥部</t>
  </si>
  <si>
    <t>Ｃ松山南</t>
  </si>
  <si>
    <t>砥部店</t>
  </si>
  <si>
    <t>791-2113</t>
  </si>
  <si>
    <t>愛媛県伊予郡砥部町拾町７－４</t>
  </si>
  <si>
    <t>ヨコタ自動車（株）</t>
  </si>
  <si>
    <t>Ｃ今治北</t>
  </si>
  <si>
    <t>山路店</t>
  </si>
  <si>
    <t>794-0072</t>
  </si>
  <si>
    <t>愛媛県今治市山路４１２－１</t>
  </si>
  <si>
    <t>（株）今治ホンダ</t>
  </si>
  <si>
    <t>Ｃ今治中央</t>
  </si>
  <si>
    <t>今治バイパス店</t>
  </si>
  <si>
    <t>794-0832</t>
  </si>
  <si>
    <t>愛媛県今治市八町西３－５－２４</t>
  </si>
  <si>
    <t>坂井店</t>
  </si>
  <si>
    <t>792-0812</t>
  </si>
  <si>
    <t>愛媛県新居浜市坂井町３－５－２３</t>
  </si>
  <si>
    <t>（株）ホンダカーズ宇和島</t>
  </si>
  <si>
    <t>Ｃ宇和島</t>
  </si>
  <si>
    <t>宇和島店</t>
  </si>
  <si>
    <t>798-0075</t>
  </si>
  <si>
    <t>愛媛県宇和島市川内甲９２０－１</t>
  </si>
  <si>
    <t>（株）八西ホンダ</t>
  </si>
  <si>
    <t>Ｃ八幡浜</t>
  </si>
  <si>
    <t>八幡浜店</t>
  </si>
  <si>
    <t>796-0010</t>
  </si>
  <si>
    <t>愛媛県八幡浜市松柏乙１０９１</t>
  </si>
  <si>
    <t>（株）禎瑞自動車</t>
  </si>
  <si>
    <t>Ｃ西条東</t>
  </si>
  <si>
    <t>禎瑞店</t>
  </si>
  <si>
    <t>793-0061</t>
  </si>
  <si>
    <t>愛媛県西条市禎瑞３５１</t>
  </si>
  <si>
    <t>（株）ホンダカーズ中央愛媛</t>
  </si>
  <si>
    <t>Ｃ中央愛媛</t>
  </si>
  <si>
    <t>大洲店</t>
  </si>
  <si>
    <t>795-0064</t>
  </si>
  <si>
    <t>愛媛県大洲市東大洲１１８２－１</t>
  </si>
  <si>
    <t>大洲インター店</t>
  </si>
  <si>
    <t>愛媛県大洲市東大洲７８６－１</t>
  </si>
  <si>
    <t>今治東鳥生店</t>
  </si>
  <si>
    <t>794-0801</t>
  </si>
  <si>
    <t>愛媛県今治市東鳥生町４－３－３２</t>
  </si>
  <si>
    <t>伊予店</t>
  </si>
  <si>
    <t>799-3105</t>
  </si>
  <si>
    <t>愛媛県伊予市下三谷１７１３－１</t>
  </si>
  <si>
    <t>中古車センター店</t>
  </si>
  <si>
    <t>愛媛県大洲市東大洲１１８０</t>
  </si>
  <si>
    <t>790-0036</t>
  </si>
  <si>
    <t>愛媛県松山市小栗６－１－２２　　　　　　　　　　　　　　　　　第１白石ビル２Ｆ</t>
  </si>
  <si>
    <t>（株）ホンダ販売川之江</t>
  </si>
  <si>
    <t>Ｃ四国中央</t>
  </si>
  <si>
    <t>川之江店</t>
  </si>
  <si>
    <t>799-0111</t>
  </si>
  <si>
    <t>愛媛県四国中央市金生町下分２２７５－２</t>
  </si>
  <si>
    <t>三島店</t>
  </si>
  <si>
    <t>799-0431</t>
  </si>
  <si>
    <t>愛媛県四国中央市寒川町７４２－１</t>
  </si>
  <si>
    <t>（株）渡部自動車</t>
  </si>
  <si>
    <t>Ｃ西条西</t>
  </si>
  <si>
    <t>丹原店</t>
  </si>
  <si>
    <t>791-0504</t>
  </si>
  <si>
    <t>愛媛県西条市丹原町久妙寺６１９－５</t>
  </si>
  <si>
    <t>（有）伯方ホンダ</t>
  </si>
  <si>
    <t>Ｃ伯方</t>
  </si>
  <si>
    <t>伯方店</t>
  </si>
  <si>
    <t>794-2305</t>
  </si>
  <si>
    <t>愛媛県今治市伯方町木浦甲３４５２</t>
  </si>
  <si>
    <t>（有）田窪ホンダ朝倉</t>
  </si>
  <si>
    <t>Ｃ今治南</t>
  </si>
  <si>
    <t>朝倉店</t>
  </si>
  <si>
    <t>799-1607</t>
  </si>
  <si>
    <t>愛媛県今治市朝倉上甲２４５７－９</t>
  </si>
  <si>
    <t>（有）川内ホンダ販売</t>
  </si>
  <si>
    <t>Ｃ東温</t>
  </si>
  <si>
    <t>東温店</t>
  </si>
  <si>
    <t>791-0303</t>
  </si>
  <si>
    <t>愛媛県東温市北方２９３１－１</t>
  </si>
  <si>
    <t>東温店サービスセンター</t>
  </si>
  <si>
    <t>791-0215</t>
  </si>
  <si>
    <t>愛媛県東温市北野田９３－１</t>
  </si>
  <si>
    <t>（株）沼井商会</t>
  </si>
  <si>
    <t>Ｃ内子</t>
  </si>
  <si>
    <t>内子店</t>
  </si>
  <si>
    <t>791-3301</t>
  </si>
  <si>
    <t>愛媛県喜多郡内子町内子１５１８</t>
  </si>
  <si>
    <t>（有）ホンダ自販南予</t>
  </si>
  <si>
    <t>Ｃ西予</t>
  </si>
  <si>
    <t>宇和店</t>
  </si>
  <si>
    <t>797-0045</t>
  </si>
  <si>
    <t>愛媛県西予市宇和町坂戸６６</t>
  </si>
  <si>
    <t>（株）菊池モータース</t>
  </si>
  <si>
    <t>Ｃ愛南</t>
  </si>
  <si>
    <t>御荘店</t>
  </si>
  <si>
    <t>798-4110</t>
  </si>
  <si>
    <t>愛媛県南宇和郡愛南町御荘平城４２９５</t>
  </si>
  <si>
    <t>一本松店</t>
  </si>
  <si>
    <t>798-4402</t>
  </si>
  <si>
    <t>愛媛県南宇和郡愛南町増田４７３９</t>
  </si>
  <si>
    <t>（株）ホンダカーズ中高知</t>
  </si>
  <si>
    <t>Ｃ中高知</t>
  </si>
  <si>
    <t>札場店</t>
  </si>
  <si>
    <t>781-0085</t>
  </si>
  <si>
    <t>高知県高知市札場１－２８</t>
  </si>
  <si>
    <t>万々店</t>
  </si>
  <si>
    <t>780-0985</t>
  </si>
  <si>
    <t>高知県高知市南久万２７－１</t>
  </si>
  <si>
    <t>四万十店</t>
  </si>
  <si>
    <t>787-0019</t>
  </si>
  <si>
    <t>高知県四万十市具同５３８０－１</t>
  </si>
  <si>
    <t>780-0085</t>
  </si>
  <si>
    <t>ＵーＳｅｌｅｃｔ中高知</t>
  </si>
  <si>
    <t>高知県高知市札場１－２５</t>
  </si>
  <si>
    <t>（株）ホンダカーズ高知</t>
  </si>
  <si>
    <t>Ｃ高知</t>
  </si>
  <si>
    <t>781-0012</t>
  </si>
  <si>
    <t>高知県高知市薊野東町９－２５</t>
  </si>
  <si>
    <t>城山店</t>
  </si>
  <si>
    <t>780-8037</t>
  </si>
  <si>
    <t>高知県高知市城山町２１０－１</t>
  </si>
  <si>
    <t>野市店</t>
  </si>
  <si>
    <t>781-5213</t>
  </si>
  <si>
    <t>高知県香南市野市町東野１９２０－１</t>
  </si>
  <si>
    <t>780-8077</t>
  </si>
  <si>
    <t>高知県高知市朝倉西町１－９－５</t>
  </si>
  <si>
    <t>いの店</t>
  </si>
  <si>
    <t>781-2108</t>
  </si>
  <si>
    <t>高知県吾川郡いの町駅東町１０８</t>
  </si>
  <si>
    <t>高知インター店</t>
  </si>
  <si>
    <t>781-0073</t>
  </si>
  <si>
    <t>高知県高知市北金田１０－２７</t>
  </si>
  <si>
    <t>かづらしま店</t>
  </si>
  <si>
    <t>781-8121</t>
  </si>
  <si>
    <t>高知県高知市葛島４－１－２６</t>
  </si>
  <si>
    <t>高須新町店</t>
  </si>
  <si>
    <t>781-8122</t>
  </si>
  <si>
    <t>高知県高知市高須新町４－１－８</t>
  </si>
  <si>
    <t>（有）松村ホンダ販売</t>
  </si>
  <si>
    <t>Ｃはりまや</t>
  </si>
  <si>
    <t>はりまや店</t>
  </si>
  <si>
    <t>780-0822</t>
  </si>
  <si>
    <t>高知県高知市はりまや町３－１９－１</t>
  </si>
  <si>
    <t>（株）ホンダクリオ高知</t>
  </si>
  <si>
    <t>Ｃ高知中央</t>
  </si>
  <si>
    <t>南国バイパス店</t>
  </si>
  <si>
    <t>783-0004</t>
  </si>
  <si>
    <t>高知県南国市大埇甲１８９０－１</t>
  </si>
  <si>
    <t>土佐道路店</t>
  </si>
  <si>
    <t>780-8065</t>
  </si>
  <si>
    <t>高知県高知市朝倉戊３７４－１</t>
  </si>
  <si>
    <t>（有）ホンダ販売室戸</t>
  </si>
  <si>
    <t>Ｃ室戸</t>
  </si>
  <si>
    <t>室戸店</t>
  </si>
  <si>
    <t>781-7102</t>
  </si>
  <si>
    <t>高知県室戸市室津２４０６－２</t>
  </si>
  <si>
    <t>（有）ホンダモーター南国</t>
  </si>
  <si>
    <t>Ｃ南国</t>
  </si>
  <si>
    <t>南国店</t>
  </si>
  <si>
    <t>783-0005</t>
  </si>
  <si>
    <t>高知県南国市大埇乙１１０３－７</t>
  </si>
  <si>
    <t>（有）浜田モータース</t>
  </si>
  <si>
    <t>Ｃ土佐南</t>
  </si>
  <si>
    <t>高岡店</t>
  </si>
  <si>
    <t>781-1101</t>
  </si>
  <si>
    <t>高知県土佐市高岡町甲９２０－３</t>
  </si>
  <si>
    <t>（株）ホンダカーズ須崎</t>
  </si>
  <si>
    <t>Ｃ須崎</t>
  </si>
  <si>
    <t>須崎店</t>
  </si>
  <si>
    <t>785-0036</t>
  </si>
  <si>
    <t>高知県須崎市緑町１０－４９</t>
  </si>
  <si>
    <t>（有）ホンダ販売池田</t>
  </si>
  <si>
    <t>Ｃ中村東</t>
  </si>
  <si>
    <t>中村東店</t>
  </si>
  <si>
    <t>787-0010</t>
  </si>
  <si>
    <t>高知県四万十市古津賀２６３１－１</t>
  </si>
  <si>
    <t>（有）平山自動車</t>
  </si>
  <si>
    <t>Ｃ安芸</t>
  </si>
  <si>
    <t>安芸店</t>
  </si>
  <si>
    <t>784-0046</t>
  </si>
  <si>
    <t>高知県安芸市下山１６３２</t>
  </si>
  <si>
    <t>（有）ニシムラ</t>
  </si>
  <si>
    <t>Ｃ彦島</t>
  </si>
  <si>
    <t>彦島店</t>
  </si>
  <si>
    <t>750-0092</t>
  </si>
  <si>
    <t>山口県下関市彦島迫町１－４－６</t>
  </si>
  <si>
    <t>（株）安岡ホンダ</t>
  </si>
  <si>
    <t>Ｃ下関北</t>
  </si>
  <si>
    <t>安岡店</t>
  </si>
  <si>
    <t>759-6604</t>
  </si>
  <si>
    <t>山口県下関市横野町１－１３－１</t>
  </si>
  <si>
    <t>（有）藤村ホンダ</t>
  </si>
  <si>
    <t>Ｃ下関西</t>
  </si>
  <si>
    <t>山の田店</t>
  </si>
  <si>
    <t>751-0829</t>
  </si>
  <si>
    <t>山口県下関市幡生宮の下町２８－１７</t>
  </si>
  <si>
    <t>（有）山口ホンダ</t>
  </si>
  <si>
    <t>Ｃ下関南</t>
  </si>
  <si>
    <t>彦島口店</t>
  </si>
  <si>
    <t>750-0067</t>
  </si>
  <si>
    <t>山口県下関市大和町２－１１－６</t>
  </si>
  <si>
    <t>（株）小月ホンダ</t>
  </si>
  <si>
    <t>Ｃ小月</t>
  </si>
  <si>
    <t>小月店</t>
  </si>
  <si>
    <t>750-1144</t>
  </si>
  <si>
    <t>山口県下関市小月茶屋２－８－２３</t>
  </si>
  <si>
    <t>（株）ホンダ自販山口</t>
  </si>
  <si>
    <t>Ｃ下関</t>
  </si>
  <si>
    <t>綾羅木店</t>
  </si>
  <si>
    <t>751-0847</t>
  </si>
  <si>
    <t>山口県下関市古屋町１－１９－７</t>
  </si>
  <si>
    <t>Ｈｏｎｄａ　ＵーＣａｒ下関</t>
  </si>
  <si>
    <t>751-0855</t>
  </si>
  <si>
    <t>山口県下関市稗田西１２－２７</t>
  </si>
  <si>
    <t>（株）ホンダコミカ</t>
  </si>
  <si>
    <t>Ｃ下関中央</t>
  </si>
  <si>
    <t>宝町店</t>
  </si>
  <si>
    <t>山口県下関市宝町５－５</t>
  </si>
  <si>
    <t>（株）三光ホンダ</t>
  </si>
  <si>
    <t>Ｃ宇部中央</t>
  </si>
  <si>
    <t>厚南店</t>
  </si>
  <si>
    <t>山口県宇部市大字妻崎開作８５－１</t>
  </si>
  <si>
    <t>則貞店</t>
  </si>
  <si>
    <t>755-0003</t>
  </si>
  <si>
    <t>山口県宇部市則貞１－８－２２</t>
  </si>
  <si>
    <t>（株）長江ホンダ販売</t>
  </si>
  <si>
    <t>Ｃ山口南</t>
  </si>
  <si>
    <t>宇部東店</t>
  </si>
  <si>
    <t>755-0151</t>
  </si>
  <si>
    <t>山口県宇部市大字西岐波１２８４－１</t>
  </si>
  <si>
    <t>小野田店</t>
  </si>
  <si>
    <t>756-0092</t>
  </si>
  <si>
    <t>山口県山陽小野田市新生１－２－３１</t>
  </si>
  <si>
    <t>山口県宇部市西岐波１２８４－１</t>
  </si>
  <si>
    <t>（株）西部ホンダ</t>
  </si>
  <si>
    <t>Ｃ宇部西</t>
  </si>
  <si>
    <t>宇部西店</t>
  </si>
  <si>
    <t>山口県宇部市大字妻崎開作２０４５－６</t>
  </si>
  <si>
    <t>（有）ホンダオート萩</t>
  </si>
  <si>
    <t>Ｃ萩</t>
  </si>
  <si>
    <t>萩店</t>
  </si>
  <si>
    <t>758-0074</t>
  </si>
  <si>
    <t>山口県萩市大字平安古町２０６－３</t>
  </si>
  <si>
    <t>山口ホンダ販売（株）</t>
  </si>
  <si>
    <t>Ｃ徳山</t>
  </si>
  <si>
    <t>徳山店</t>
  </si>
  <si>
    <t>745-0801</t>
  </si>
  <si>
    <t>山口県周南市大字久米３０９２－１</t>
  </si>
  <si>
    <t>744-0008</t>
  </si>
  <si>
    <t>山口県下松市新川３－１－３１</t>
  </si>
  <si>
    <t>（株）中国ホンダ販売</t>
  </si>
  <si>
    <t>Ｃ岩国</t>
  </si>
  <si>
    <t>岩国店</t>
  </si>
  <si>
    <t>740-0032</t>
  </si>
  <si>
    <t>山口県岩国市尾津町２－１５－３０</t>
  </si>
  <si>
    <t>ＵーＳｅｌｅｃｔ岩国</t>
  </si>
  <si>
    <t>山口県岩国市尾津町１－７－７</t>
  </si>
  <si>
    <t>（株）ホンダカーズ光東</t>
  </si>
  <si>
    <t>Ｃ光東</t>
  </si>
  <si>
    <t>光店</t>
  </si>
  <si>
    <t>743-0021</t>
  </si>
  <si>
    <t>山口県光市浅江１－１４－１</t>
  </si>
  <si>
    <t>柳井店</t>
  </si>
  <si>
    <t>742-0023</t>
  </si>
  <si>
    <t>山口県柳井市南浜１－３－３</t>
  </si>
  <si>
    <t>山口東店</t>
  </si>
  <si>
    <t>753-0251</t>
  </si>
  <si>
    <t>山口県山口市大内千坊５－２－２２</t>
  </si>
  <si>
    <t>下松店</t>
  </si>
  <si>
    <t>744-0074</t>
  </si>
  <si>
    <t>山口県下松市潮音町２丁目１番１号</t>
  </si>
  <si>
    <t>長門店</t>
  </si>
  <si>
    <t>759-4106</t>
  </si>
  <si>
    <t>山口県長門市仙崎３０５－１</t>
  </si>
  <si>
    <t>山口県下松市潮音町２－１－１０</t>
  </si>
  <si>
    <t>ＵーＳｅｌｅｃｔ下松</t>
  </si>
  <si>
    <t>（有）藤岡ホンダ</t>
  </si>
  <si>
    <t>Ｃ田布施</t>
  </si>
  <si>
    <t>田布施店</t>
  </si>
  <si>
    <t>742-1512</t>
  </si>
  <si>
    <t>山口県熊毛郡田布施町大字麻郷奥９８－５</t>
  </si>
  <si>
    <t>（株）ホンダオート中山口</t>
  </si>
  <si>
    <t>Ｃ山口中央</t>
  </si>
  <si>
    <t>小郡店</t>
  </si>
  <si>
    <t>754-0002</t>
  </si>
  <si>
    <t>山口県山口市小郡下郷２８０７－３</t>
  </si>
  <si>
    <t>山口中央店</t>
  </si>
  <si>
    <t>山口県山口市朝田６１９－１</t>
  </si>
  <si>
    <t>防府店</t>
  </si>
  <si>
    <t>747-0045</t>
  </si>
  <si>
    <t>山口県防府市高倉２丁目１１－５２</t>
  </si>
  <si>
    <t>（株）ホンダベルノ東山口</t>
  </si>
  <si>
    <t>Ｃ周南</t>
  </si>
  <si>
    <t>周南店</t>
  </si>
  <si>
    <t>746-0009</t>
  </si>
  <si>
    <t>山口県周南市川手２－１０－１９</t>
  </si>
  <si>
    <t>九州</t>
  </si>
  <si>
    <t>（株）ホンダプリモ小倉東</t>
  </si>
  <si>
    <t>Ｃ小倉</t>
  </si>
  <si>
    <t>小倉東店</t>
  </si>
  <si>
    <t>800-0206</t>
  </si>
  <si>
    <t>福岡県北九州市小倉南区葛原東１－２－２９</t>
  </si>
  <si>
    <t>（株）ホンダカーズ北九州</t>
  </si>
  <si>
    <t>Ｃ北九州</t>
  </si>
  <si>
    <t>則松店</t>
  </si>
  <si>
    <t>807-0831</t>
  </si>
  <si>
    <t>福岡県北九州市八幡西区則松１－７－１５</t>
  </si>
  <si>
    <t>空港店</t>
  </si>
  <si>
    <t>800-0233</t>
  </si>
  <si>
    <t>福岡県北九州市小倉南区朽網西１－１６－８</t>
  </si>
  <si>
    <t>宗像店</t>
  </si>
  <si>
    <t>811-4164</t>
  </si>
  <si>
    <t>福岡県宗像市徳重１－４－１</t>
  </si>
  <si>
    <t>直方北店</t>
  </si>
  <si>
    <t>822-0032</t>
  </si>
  <si>
    <t>福岡県直方市大字下新入５５２－６</t>
  </si>
  <si>
    <t>若松店</t>
  </si>
  <si>
    <t>808-0064</t>
  </si>
  <si>
    <t>福岡県北九州市若松区宮丸２－１－２７</t>
  </si>
  <si>
    <t>徳力店</t>
  </si>
  <si>
    <t>802-0974</t>
  </si>
  <si>
    <t>福岡県北九州市小倉南区徳力１－１６－２３</t>
  </si>
  <si>
    <t>守恒店</t>
  </si>
  <si>
    <t>802-0971</t>
  </si>
  <si>
    <t>福岡県北九州市小倉南区守恒本町３－２－１</t>
  </si>
  <si>
    <t>足立店</t>
  </si>
  <si>
    <t>802-0044</t>
  </si>
  <si>
    <t>福岡県北九州市小倉北区熊本２－１０－７</t>
  </si>
  <si>
    <t>豊前店</t>
  </si>
  <si>
    <t>828-0002</t>
  </si>
  <si>
    <t>福岡県豊前市大字松江１６８１</t>
  </si>
  <si>
    <t>三ヶ森店</t>
  </si>
  <si>
    <t>807-0075</t>
  </si>
  <si>
    <t>福岡県北九州市八幡西区下上津役３－５－５</t>
  </si>
  <si>
    <t>西港店</t>
  </si>
  <si>
    <t>803-0801</t>
  </si>
  <si>
    <t>福岡県北九州市小倉北区西港町１６－７</t>
  </si>
  <si>
    <t>門司店</t>
  </si>
  <si>
    <t>800-0057</t>
  </si>
  <si>
    <t>福岡県北九州市門司区大里新町５－７</t>
  </si>
  <si>
    <t>八幡インター店</t>
  </si>
  <si>
    <t>807-1143</t>
  </si>
  <si>
    <t>福岡県北九州市八幡西区楠橋南３－１－１８</t>
  </si>
  <si>
    <t>ＵーＳｅｌｅｃｔ宗像</t>
  </si>
  <si>
    <t>福岡県宗像市徳重１丁目２－１</t>
  </si>
  <si>
    <t>ＵーＳｅｌｅｃｔ八幡インター</t>
  </si>
  <si>
    <t>福岡県北九州市八幡西区楠橋南３－１－２０</t>
  </si>
  <si>
    <t>旧プリモ本店</t>
  </si>
  <si>
    <t>（株）ホンダプリモ博多南</t>
  </si>
  <si>
    <t>Ｃ博多南</t>
  </si>
  <si>
    <t>筑紫通店</t>
  </si>
  <si>
    <t>812-0893</t>
  </si>
  <si>
    <t>福岡県福岡市博多区那珂５－１－３５</t>
  </si>
  <si>
    <t>岡本店</t>
  </si>
  <si>
    <t>816-0873</t>
  </si>
  <si>
    <t>福岡県春日市日の出町６－４１</t>
  </si>
  <si>
    <t>南福岡ホンダ販売（株）</t>
  </si>
  <si>
    <t>Ｃ福岡南</t>
  </si>
  <si>
    <t>811-1353</t>
  </si>
  <si>
    <t>福岡県福岡市南区柏原１－１－１９</t>
  </si>
  <si>
    <t>（株）ホンダ四輪販売九州北</t>
  </si>
  <si>
    <t>Ｃ福岡／大分／長崎</t>
  </si>
  <si>
    <t>薬院店</t>
  </si>
  <si>
    <t>810-0022</t>
  </si>
  <si>
    <t>福岡県福岡市中央区薬院４－８－２６</t>
  </si>
  <si>
    <t>二日市店</t>
  </si>
  <si>
    <t>818-0057</t>
  </si>
  <si>
    <t>福岡県筑紫野市二日市南３－３－１３</t>
  </si>
  <si>
    <t>荒江店</t>
  </si>
  <si>
    <t>814-0021</t>
  </si>
  <si>
    <t>福岡県福岡市早良区荒江３－１２－３８</t>
  </si>
  <si>
    <t>久留米店</t>
  </si>
  <si>
    <t>830-0003</t>
  </si>
  <si>
    <t>福岡県久留米市東櫛原町１０１６</t>
  </si>
  <si>
    <t>大牟田店</t>
  </si>
  <si>
    <t>836-0847</t>
  </si>
  <si>
    <t>福岡県大牟田市八江町４－１</t>
  </si>
  <si>
    <t>久留米南店</t>
  </si>
  <si>
    <t>830-0053</t>
  </si>
  <si>
    <t>福岡県久留米市藤山町１７１６－２</t>
  </si>
  <si>
    <t>小倉店</t>
  </si>
  <si>
    <t>803-0861</t>
  </si>
  <si>
    <t>福岡県北九州市小倉北区篠崎１－１－３</t>
  </si>
  <si>
    <t>黒崎インター店</t>
  </si>
  <si>
    <t>806-0069</t>
  </si>
  <si>
    <t>福岡県北九州市八幡西区茶売町４－１</t>
  </si>
  <si>
    <t>板付店</t>
  </si>
  <si>
    <t>812-0857</t>
  </si>
  <si>
    <t>福岡県福岡市博多区西月隈５－１２－５０</t>
  </si>
  <si>
    <t>博多バイパス店</t>
  </si>
  <si>
    <t>812-0063</t>
  </si>
  <si>
    <t>福岡県福岡市東区原田３－５－３３</t>
  </si>
  <si>
    <t>鳥栖蔵上店</t>
  </si>
  <si>
    <t>841-0056</t>
  </si>
  <si>
    <t>佐賀県鳥栖市蔵上４－１０１</t>
  </si>
  <si>
    <t>筑紫丘店</t>
  </si>
  <si>
    <t>815-0041</t>
  </si>
  <si>
    <t>福岡県福岡市南区野間４－３－３６</t>
  </si>
  <si>
    <t>八幡穴生店</t>
  </si>
  <si>
    <t>806-0049</t>
  </si>
  <si>
    <t>福岡県北九州市八幡西区穴生１－２０－２０</t>
  </si>
  <si>
    <t>福重店</t>
  </si>
  <si>
    <t>819-0025</t>
  </si>
  <si>
    <t>福岡県福岡市西区石丸４－６－７</t>
  </si>
  <si>
    <t>糸島店</t>
  </si>
  <si>
    <t>819-1102</t>
  </si>
  <si>
    <t>福岡県糸島市高田５－２４－１５</t>
  </si>
  <si>
    <t>813-0043</t>
  </si>
  <si>
    <t>福岡県福岡市東区名島３－２－１６</t>
  </si>
  <si>
    <t>814-0132</t>
  </si>
  <si>
    <t>福岡県福岡市城南区干隈２－６６</t>
  </si>
  <si>
    <t>那珂川店</t>
  </si>
  <si>
    <t>811-1211</t>
  </si>
  <si>
    <t>福岡県那珂川市今光１－７７</t>
  </si>
  <si>
    <t>長住店</t>
  </si>
  <si>
    <t>811-1361</t>
  </si>
  <si>
    <t>福岡県福岡市南区西長住１－３－４３</t>
  </si>
  <si>
    <t>赤坂店</t>
  </si>
  <si>
    <t>810-0042</t>
  </si>
  <si>
    <t>福岡県福岡市中央区赤坂１－１３－１２</t>
  </si>
  <si>
    <t>博多駅南店</t>
  </si>
  <si>
    <t>812-0014</t>
  </si>
  <si>
    <t>福岡県福岡市博多区比恵町１７－３５</t>
  </si>
  <si>
    <t>室見川店</t>
  </si>
  <si>
    <t>814-0032</t>
  </si>
  <si>
    <t>福岡県福岡市早良区小田部５－２６－２８</t>
  </si>
  <si>
    <t>福岡県北九州市八幡西区則松５－８－８</t>
  </si>
  <si>
    <t>久留米インター店</t>
  </si>
  <si>
    <t>839-0809</t>
  </si>
  <si>
    <t>福岡県久留米市東合川１－９－３２</t>
  </si>
  <si>
    <t>城野店</t>
  </si>
  <si>
    <t>802-0054</t>
  </si>
  <si>
    <t>福岡県北九州市小倉北区東城野町２－１</t>
  </si>
  <si>
    <t>柳川中央店</t>
  </si>
  <si>
    <t>832-0807</t>
  </si>
  <si>
    <t>福岡県柳川市三橋町枝光３９８－１</t>
  </si>
  <si>
    <t>816-0814</t>
  </si>
  <si>
    <t>福岡県春日市春日４－１１－２</t>
  </si>
  <si>
    <t>筑紫野インター店</t>
  </si>
  <si>
    <t>818-0052</t>
  </si>
  <si>
    <t>福岡県筑紫野市武蔵３－３－３８</t>
  </si>
  <si>
    <t>813-0035</t>
  </si>
  <si>
    <t>福岡県福岡市東区松崎１－８－８</t>
  </si>
  <si>
    <t>二又瀬店</t>
  </si>
  <si>
    <t>812-0067</t>
  </si>
  <si>
    <t>福岡県福岡市東区筥松新町１－３９</t>
  </si>
  <si>
    <t>天拝坂店</t>
  </si>
  <si>
    <t>818-0054</t>
  </si>
  <si>
    <t>福岡県筑紫野市杉塚３－２－１０</t>
  </si>
  <si>
    <t>古国府店</t>
  </si>
  <si>
    <t>870-0847</t>
  </si>
  <si>
    <t>大分県大分市広瀬町２－４－２８</t>
  </si>
  <si>
    <t>高城店</t>
  </si>
  <si>
    <t>870-0156</t>
  </si>
  <si>
    <t>大分県大分市高城新町９－８</t>
  </si>
  <si>
    <t>別府横断道路店</t>
  </si>
  <si>
    <t>874-0919</t>
  </si>
  <si>
    <t>大分県別府市石垣東１０－６－１６</t>
  </si>
  <si>
    <t>中津下池永店</t>
  </si>
  <si>
    <t>871-0011</t>
  </si>
  <si>
    <t>大分県中津市大字下池永４４－１－１</t>
  </si>
  <si>
    <t>別府上人ヶ浜店</t>
  </si>
  <si>
    <t>874-0917</t>
  </si>
  <si>
    <t>大分県別府市中須賀東町７－２</t>
  </si>
  <si>
    <t>南大分店</t>
  </si>
  <si>
    <t>870-0852</t>
  </si>
  <si>
    <t>大分県大分市田中町２－７－１７</t>
  </si>
  <si>
    <t>大分店</t>
  </si>
  <si>
    <t>870-0047</t>
  </si>
  <si>
    <t>大分県大分市中島西３－６－１０</t>
  </si>
  <si>
    <t>日田店</t>
  </si>
  <si>
    <t>877-0071</t>
  </si>
  <si>
    <t>大分県日田市玉川３－６０４－２０</t>
  </si>
  <si>
    <t>長崎赤迫店</t>
  </si>
  <si>
    <t>852-8156</t>
  </si>
  <si>
    <t>長崎県長崎市赤迫３－７－１４</t>
  </si>
  <si>
    <t>島原前浜店</t>
  </si>
  <si>
    <t>855-0031</t>
  </si>
  <si>
    <t>長崎県島原市前浜町丙１５１－４</t>
  </si>
  <si>
    <t>大村松並店</t>
  </si>
  <si>
    <t>856-0814</t>
  </si>
  <si>
    <t>長崎県大村市松並２－９１７</t>
  </si>
  <si>
    <t>東長崎店</t>
  </si>
  <si>
    <t>851-0134</t>
  </si>
  <si>
    <t>長崎県長崎市田中町２３４－２</t>
  </si>
  <si>
    <t>佐世保大塔店</t>
  </si>
  <si>
    <t>857-1161</t>
  </si>
  <si>
    <t>長崎県佐世保市大塔町１９１６－７</t>
  </si>
  <si>
    <t>時津打坂店</t>
  </si>
  <si>
    <t>851-2103</t>
  </si>
  <si>
    <t>長崎県西彼杵郡時津町元村郷１１８３－２</t>
  </si>
  <si>
    <t>佐世保日宇店</t>
  </si>
  <si>
    <t>857-1151</t>
  </si>
  <si>
    <t>長崎県佐世保市日宇町２８４３－１</t>
  </si>
  <si>
    <t>諫早小船越店</t>
  </si>
  <si>
    <t>854-0062</t>
  </si>
  <si>
    <t>長崎県諫早市小船越町５８０－１</t>
  </si>
  <si>
    <t>長崎出島店</t>
  </si>
  <si>
    <t>850-0862</t>
  </si>
  <si>
    <t>長崎県長崎市出島町２－２１</t>
  </si>
  <si>
    <t>佐世保藤原店</t>
  </si>
  <si>
    <t>857-0832</t>
  </si>
  <si>
    <t>長崎県佐世保市藤原町４５－６０</t>
  </si>
  <si>
    <t>佐世保早岐店</t>
  </si>
  <si>
    <t>859-3223</t>
  </si>
  <si>
    <t>長崎県佐世保市広田１－１５－９</t>
  </si>
  <si>
    <t>時津日並店</t>
  </si>
  <si>
    <t>851-2108</t>
  </si>
  <si>
    <t>長崎県西彼杵郡時津町日並郷３６２７</t>
  </si>
  <si>
    <t>1P</t>
  </si>
  <si>
    <t>諫早多良見店</t>
  </si>
  <si>
    <t>859-0402</t>
  </si>
  <si>
    <t>長崎県諫早市多良見町囲５１６</t>
  </si>
  <si>
    <t>812-0888</t>
  </si>
  <si>
    <t>福岡県福岡市博多区板付５－１７－１４</t>
  </si>
  <si>
    <t>Ｇｌｏｓｓ福岡　福岡センター</t>
  </si>
  <si>
    <t>812-0051</t>
  </si>
  <si>
    <t>福岡県福岡市東区箱崎ふ頭６－６－４</t>
  </si>
  <si>
    <t>Ｇｌｏｓｓ福岡　久留米広川センター</t>
  </si>
  <si>
    <t>834-0123</t>
  </si>
  <si>
    <t>福岡県八女郡広川町大字藤田１４６３－８８</t>
  </si>
  <si>
    <t>Ｇｌｏｓｓ大分　大分センター</t>
  </si>
  <si>
    <t>870-0018</t>
  </si>
  <si>
    <t>大分県大分市豊海４－３－１６</t>
  </si>
  <si>
    <t>Ｇｌｏｓｓ長崎　長崎センター</t>
  </si>
  <si>
    <t>長崎県長崎市田中町４２２－２</t>
  </si>
  <si>
    <t>Ｇｌｏｓｓ長崎　鳴見センター</t>
  </si>
  <si>
    <t>851-2214</t>
  </si>
  <si>
    <t>長崎県長崎市鳴見町３０７－１</t>
  </si>
  <si>
    <t>ボディサービス福岡</t>
  </si>
  <si>
    <t>811-0121</t>
  </si>
  <si>
    <t>福岡県糟屋郡新宮町美咲１－５－３</t>
  </si>
  <si>
    <t>ＵーＳｅｌｅｃｔ南小倉</t>
  </si>
  <si>
    <t>800-0251</t>
  </si>
  <si>
    <t>福岡県北九州市小倉南区葛原１－８－１</t>
  </si>
  <si>
    <t>福岡県糟屋郡新宮町美咲３－５－５</t>
  </si>
  <si>
    <t>ＵーＳｅｌｅｃｔ鳥栖</t>
  </si>
  <si>
    <t>841-0046</t>
  </si>
  <si>
    <t>佐賀県鳥栖市真木町１９７６－１</t>
  </si>
  <si>
    <t>ＵーＳｅｌｅｃｔ板付</t>
  </si>
  <si>
    <t>ユーカー販売部　業販課</t>
  </si>
  <si>
    <t>福岡県筑紫野市杉塚３－２－１２</t>
  </si>
  <si>
    <t>ＵーＳｅｌｅｃｔ糸島</t>
  </si>
  <si>
    <t>福岡県糸島市高田２－１－３</t>
  </si>
  <si>
    <t>ＵーＳｅｌｅｃｔ大分</t>
  </si>
  <si>
    <t>大分県大分市広瀬町２－４－１３</t>
  </si>
  <si>
    <t>ＵーＳｅｌｅｃｔ中津</t>
  </si>
  <si>
    <t>871-0014</t>
  </si>
  <si>
    <t>大分県中津市大字一ツ松５６３</t>
  </si>
  <si>
    <t>ＵーＳｅｌｅｃｔ長崎滑石</t>
  </si>
  <si>
    <t>852-8061</t>
  </si>
  <si>
    <t>長崎県長崎市滑石２－６－２０</t>
  </si>
  <si>
    <t>ＵーＳｅｌｅｃｔ諫早久山</t>
  </si>
  <si>
    <t>854-0066</t>
  </si>
  <si>
    <t>長崎県諫早市久山町２３８４－５</t>
  </si>
  <si>
    <t>福岡県福岡市中央区赤坂１－１３－１２　　　　　　　　　　　　　Ｈｏｎｄａ福岡ビル５階</t>
  </si>
  <si>
    <t>福岡県福岡市中央区赤坂１－１３－１２　Ｈｏｎｄａ福岡ビル５階</t>
  </si>
  <si>
    <t>福岡県福岡市博多区板付５－１７－１５</t>
  </si>
  <si>
    <t>大分統括</t>
  </si>
  <si>
    <t>870-0844</t>
  </si>
  <si>
    <t>大分県大分市古国府１２７０－１</t>
  </si>
  <si>
    <t>長崎統括</t>
  </si>
  <si>
    <t>特販課　大分</t>
  </si>
  <si>
    <t>9C</t>
  </si>
  <si>
    <t>特販課　長崎</t>
  </si>
  <si>
    <t>（株）ノーム</t>
  </si>
  <si>
    <t>Ｃ久留米中央</t>
  </si>
  <si>
    <t>諏訪野町店</t>
  </si>
  <si>
    <t>830-0037</t>
  </si>
  <si>
    <t>福岡県久留米市諏訪野町２７７６－１</t>
  </si>
  <si>
    <t>（株）大牟田ホンダ販売</t>
  </si>
  <si>
    <t>Ｃ大牟田中央</t>
  </si>
  <si>
    <t>一浦町店</t>
  </si>
  <si>
    <t>836-0863</t>
  </si>
  <si>
    <t>福岡県大牟田市一浦町４－１８</t>
  </si>
  <si>
    <t>（株）ニューホンダ</t>
  </si>
  <si>
    <t>Ｃ大川</t>
  </si>
  <si>
    <t>大川店</t>
  </si>
  <si>
    <t>831-0026</t>
  </si>
  <si>
    <t>福岡県大川市三丸字四の坪１３６３－７</t>
  </si>
  <si>
    <t>（有）田中自動車</t>
  </si>
  <si>
    <t>Ｃ朝倉</t>
  </si>
  <si>
    <t>甘木店</t>
  </si>
  <si>
    <t>838-0068</t>
  </si>
  <si>
    <t>福岡県朝倉市甘木３２６－１</t>
  </si>
  <si>
    <t>三輪サービスセンター</t>
  </si>
  <si>
    <t>838-0813</t>
  </si>
  <si>
    <t>福岡県朝倉郡筑前町依井５０３－４</t>
  </si>
  <si>
    <t>（有）小郡ホンダモーター</t>
  </si>
  <si>
    <t>Ｃ小郡</t>
  </si>
  <si>
    <t>838-0142</t>
  </si>
  <si>
    <t>福岡県小郡市大板井１５１３－１</t>
  </si>
  <si>
    <t>（有）馬場ホンダ商会</t>
  </si>
  <si>
    <t>Ｃ広川</t>
  </si>
  <si>
    <t>広川店</t>
  </si>
  <si>
    <t>834-0115</t>
  </si>
  <si>
    <t>福岡県八女郡広川町大字新代９４０－１</t>
  </si>
  <si>
    <t>荒木店</t>
  </si>
  <si>
    <t>830-0062</t>
  </si>
  <si>
    <t>福岡県久留米市荒木町白口１５５２</t>
  </si>
  <si>
    <t>（株）ホンダカーズ博多</t>
  </si>
  <si>
    <t>Ｃ博多</t>
  </si>
  <si>
    <t>川崎店</t>
  </si>
  <si>
    <t>827-0003</t>
  </si>
  <si>
    <t>福岡県田川郡川崎町大字川崎３９１－１</t>
  </si>
  <si>
    <t>折尾店</t>
  </si>
  <si>
    <t>807-0825</t>
  </si>
  <si>
    <t>福岡県北九州市八幡西区折尾３－１１－５</t>
  </si>
  <si>
    <t>805-0002</t>
  </si>
  <si>
    <t>福岡県北九州市八幡東区枝光２－８－２６</t>
  </si>
  <si>
    <t>柳川店</t>
  </si>
  <si>
    <t>832-0806</t>
  </si>
  <si>
    <t>福岡県柳川市三橋町柳河小塚８３１－１</t>
  </si>
  <si>
    <t>久留米小森野店</t>
  </si>
  <si>
    <t>830-0001</t>
  </si>
  <si>
    <t>福岡県久留米市小森野３－１９－２２</t>
  </si>
  <si>
    <t>太宰府店</t>
  </si>
  <si>
    <t>818-0133</t>
  </si>
  <si>
    <t>福岡県太宰府市坂本１－５－４３</t>
  </si>
  <si>
    <t>大野城店</t>
  </si>
  <si>
    <t>816-0812</t>
  </si>
  <si>
    <t>福岡県春日市平田台１－４０－１</t>
  </si>
  <si>
    <t>行橋店</t>
  </si>
  <si>
    <t>824-0033</t>
  </si>
  <si>
    <t>福岡県行橋市北泉４－３２－１３</t>
  </si>
  <si>
    <t>苅田店</t>
  </si>
  <si>
    <t>800-0352</t>
  </si>
  <si>
    <t>福岡県京都郡苅田町富久町１－６－４</t>
  </si>
  <si>
    <t>志免店</t>
  </si>
  <si>
    <t>811-2207</t>
  </si>
  <si>
    <t>福岡県糟屋郡志免町南里５－１－１</t>
  </si>
  <si>
    <t>福岡県糟屋郡新宮町美咲１－５－１</t>
  </si>
  <si>
    <t>古賀店</t>
  </si>
  <si>
    <t>811-3118</t>
  </si>
  <si>
    <t>福岡県古賀市新久保２－１６－１２</t>
  </si>
  <si>
    <t>粕屋東店</t>
  </si>
  <si>
    <t>811-2412</t>
  </si>
  <si>
    <t>福岡県糟屋郡篠栗町乙犬９８２－４</t>
  </si>
  <si>
    <t>東郷店</t>
  </si>
  <si>
    <t>811-3434</t>
  </si>
  <si>
    <t>福岡県宗像市村山田１０１５－３</t>
  </si>
  <si>
    <t>田川バイパス店</t>
  </si>
  <si>
    <t>826-0042</t>
  </si>
  <si>
    <t>福岡県田川市大字川宮１７５７－５</t>
  </si>
  <si>
    <t>穂波バイパス店</t>
  </si>
  <si>
    <t>820-0076</t>
  </si>
  <si>
    <t>福岡県飯塚市太郎丸７６６－３</t>
  </si>
  <si>
    <t>川津店</t>
  </si>
  <si>
    <t>820-0067</t>
  </si>
  <si>
    <t>福岡県飯塚市川津４０４－３</t>
  </si>
  <si>
    <t>八女インター店</t>
  </si>
  <si>
    <t>833-0002</t>
  </si>
  <si>
    <t>福岡県筑後市大字前津２４６６－１</t>
  </si>
  <si>
    <t>久留米東合川店</t>
  </si>
  <si>
    <t>福岡県久留米市東合川６－２－５</t>
  </si>
  <si>
    <t>福岡県糟屋郡新宮町美咲１－５－２</t>
  </si>
  <si>
    <t>ボディサービス博多</t>
  </si>
  <si>
    <t>819-1305</t>
  </si>
  <si>
    <t>福岡県糸島市志摩馬場１９</t>
  </si>
  <si>
    <t>田川サービスセンター</t>
  </si>
  <si>
    <t>826-0044</t>
  </si>
  <si>
    <t>福岡県田川市大字位登１７２７－４</t>
  </si>
  <si>
    <t>ＵーＳｅｌｅｃｔ久留米</t>
  </si>
  <si>
    <t>830-0061</t>
  </si>
  <si>
    <t>福岡県久留米市津福今町５９８ー４</t>
  </si>
  <si>
    <t>Ｕ－Ｃａｒ八女</t>
  </si>
  <si>
    <t>834-0015</t>
  </si>
  <si>
    <t>福岡県八女市本６２４－１</t>
  </si>
  <si>
    <t>（株）飯塚ホンダ</t>
  </si>
  <si>
    <t>Ｃ飯塚</t>
  </si>
  <si>
    <t>飯塚店</t>
  </si>
  <si>
    <t>福岡県飯塚市川津２１－１</t>
  </si>
  <si>
    <t>820-0112</t>
  </si>
  <si>
    <t>福岡県飯塚市有井３１２－２</t>
  </si>
  <si>
    <t>ＵーＳｅｌｅｃｔ飯塚</t>
  </si>
  <si>
    <t>穂波店</t>
  </si>
  <si>
    <t>820-0083</t>
  </si>
  <si>
    <t>福岡県飯塚市秋松８４５－１</t>
  </si>
  <si>
    <t>板金事業部庄内工場</t>
  </si>
  <si>
    <t>福岡県飯塚市有井３１２－３</t>
  </si>
  <si>
    <t>（株）ホンダブレーン佐賀</t>
  </si>
  <si>
    <t>Ｃ佐賀南</t>
  </si>
  <si>
    <t>840-0023</t>
  </si>
  <si>
    <t>佐賀県佐賀市本庄町大字袋２７７－３</t>
  </si>
  <si>
    <t>ホンダカーズ佐賀（株）</t>
  </si>
  <si>
    <t>Ｃ佐賀</t>
  </si>
  <si>
    <t>唐津インター店</t>
  </si>
  <si>
    <t>847-0034</t>
  </si>
  <si>
    <t>佐賀県唐津市中原２７６１－１</t>
  </si>
  <si>
    <t>伊万里店</t>
  </si>
  <si>
    <t>848-0021</t>
  </si>
  <si>
    <t>佐賀県伊万里市大坪町甲２６７１－１</t>
  </si>
  <si>
    <t>鍋島店</t>
  </si>
  <si>
    <t>849-0936</t>
  </si>
  <si>
    <t>佐賀県佐賀市鍋島町森田７１－６</t>
  </si>
  <si>
    <t>南部バイパス店</t>
  </si>
  <si>
    <t>840-0031</t>
  </si>
  <si>
    <t>佐賀県佐賀市下田町２－７４</t>
  </si>
  <si>
    <t>高木瀬店</t>
  </si>
  <si>
    <t>849-0921</t>
  </si>
  <si>
    <t>佐賀県佐賀市高木瀬西２－４－６</t>
  </si>
  <si>
    <t>847-0022</t>
  </si>
  <si>
    <t>佐賀県唐津市鏡４５３１－１</t>
  </si>
  <si>
    <t>ＵーＳｅｌｅｃｔ佐賀</t>
  </si>
  <si>
    <t>佐賀県佐賀市鍋島町森田３０－５</t>
  </si>
  <si>
    <t>（株）ホンダカーズ中央佐賀</t>
  </si>
  <si>
    <t>Ｃ中央佐賀／大牟田北</t>
  </si>
  <si>
    <t>武雄店</t>
  </si>
  <si>
    <t>843-0023</t>
  </si>
  <si>
    <t>佐賀県武雄市武雄町大字昭和２４－１９</t>
  </si>
  <si>
    <t>鹿島店</t>
  </si>
  <si>
    <t>849-1304</t>
  </si>
  <si>
    <t>佐賀県鹿島市大字中村３４７</t>
  </si>
  <si>
    <t>武雄インター店</t>
  </si>
  <si>
    <t>佐賀県武雄市武雄町昭和７６９</t>
  </si>
  <si>
    <t>佐賀西店</t>
  </si>
  <si>
    <t>840-0854</t>
  </si>
  <si>
    <t>佐賀県佐賀市八戸２－６－３</t>
  </si>
  <si>
    <t>鳥栖元町店</t>
  </si>
  <si>
    <t>841-0051</t>
  </si>
  <si>
    <t>佐賀県鳥栖市元町１３６３－４</t>
  </si>
  <si>
    <t>伊万里二里店</t>
  </si>
  <si>
    <t>848-0035</t>
  </si>
  <si>
    <t>佐賀県伊万里市二里町大里乙１２２</t>
  </si>
  <si>
    <t>佐賀東店</t>
  </si>
  <si>
    <t>840-0008</t>
  </si>
  <si>
    <t>佐賀県佐賀市巨勢町大字牛島５６－４０</t>
  </si>
  <si>
    <t>柳川佃町店</t>
  </si>
  <si>
    <t>832-0051</t>
  </si>
  <si>
    <t>福岡県柳川市佃町１２２０－４</t>
  </si>
  <si>
    <t>手鎌店</t>
  </si>
  <si>
    <t>836-0004</t>
  </si>
  <si>
    <t>福岡県大牟田市手鎌１５２６－６</t>
  </si>
  <si>
    <t>ＰＤＩセンターさくらテラス</t>
  </si>
  <si>
    <t>845-0033</t>
  </si>
  <si>
    <t>佐賀県小城市三日月町樋口５８９－３</t>
  </si>
  <si>
    <t>ＵーＳｅｌｅｃｔ佐賀西</t>
  </si>
  <si>
    <t>佐賀県佐賀市八戸２－６－１２</t>
  </si>
  <si>
    <t>佐賀県佐賀市巨勢町大字牛島２０４－７</t>
  </si>
  <si>
    <t>ホンダセントラル佐賀販売（株）</t>
  </si>
  <si>
    <t>Ｃ多久</t>
  </si>
  <si>
    <t>多久店</t>
  </si>
  <si>
    <t>846-0031</t>
  </si>
  <si>
    <t>佐賀県多久市多久町２４９９</t>
  </si>
  <si>
    <t>（有）内海ホンダ</t>
  </si>
  <si>
    <t>Ｃ佐世保北</t>
  </si>
  <si>
    <t>大野店</t>
  </si>
  <si>
    <t>857-0136</t>
  </si>
  <si>
    <t>長崎県佐世保市田原町１６－５８</t>
  </si>
  <si>
    <t>（株）ホンダ長崎</t>
  </si>
  <si>
    <t>Ｃ長崎中</t>
  </si>
  <si>
    <t>諫早店</t>
  </si>
  <si>
    <t>854-0022</t>
  </si>
  <si>
    <t>長崎県諫早市幸町３０１－１</t>
  </si>
  <si>
    <t>大村店</t>
  </si>
  <si>
    <t>856-0828</t>
  </si>
  <si>
    <t>長崎県大村市杭出津１－７２８－１</t>
  </si>
  <si>
    <t>（株）五島ホンダ</t>
  </si>
  <si>
    <t>Ｃ五島</t>
  </si>
  <si>
    <t>福江店</t>
  </si>
  <si>
    <t>853-0003</t>
  </si>
  <si>
    <t>長崎県五島市錦町３－８</t>
  </si>
  <si>
    <t>（有）黒崎ホンダ自動車</t>
  </si>
  <si>
    <t>Ｃ波佐見</t>
  </si>
  <si>
    <t>波佐見店</t>
  </si>
  <si>
    <t>859-3701</t>
  </si>
  <si>
    <t>長崎県東彼杵郡波佐見町折敷瀬郷１７１４－１</t>
  </si>
  <si>
    <t>（株）ホンダ四輪熊本</t>
  </si>
  <si>
    <t>Ｃ熊本南</t>
  </si>
  <si>
    <t>南高江店</t>
  </si>
  <si>
    <t>861-4106</t>
  </si>
  <si>
    <t>熊本県熊本市南区南高江６－６－３</t>
  </si>
  <si>
    <t>（株）ホンダ販売熊本</t>
  </si>
  <si>
    <t>Ｃ熊本東</t>
  </si>
  <si>
    <t>健軍店</t>
  </si>
  <si>
    <t>861-2106</t>
  </si>
  <si>
    <t>熊本県熊本市東区東野２－８－１</t>
  </si>
  <si>
    <t>菊陽バイパス店</t>
  </si>
  <si>
    <t>869-1101</t>
  </si>
  <si>
    <t>熊本県菊池郡菊陽町津久礼２６９４－７</t>
  </si>
  <si>
    <t>大津バイパス店</t>
  </si>
  <si>
    <t>869-1235</t>
  </si>
  <si>
    <t>熊本県菊池郡大津町大字室２２５－４</t>
  </si>
  <si>
    <t>（有）江津ホンダ販売</t>
  </si>
  <si>
    <t>Ｃ熊本江津</t>
  </si>
  <si>
    <t>富合店</t>
  </si>
  <si>
    <t>861-4151</t>
  </si>
  <si>
    <t>熊本県熊本市南区富合町清藤４５８－１３</t>
  </si>
  <si>
    <t>（株）ホンダ四輪販売南九州</t>
  </si>
  <si>
    <t>Ｃ熊本／鹿児島／宮崎</t>
  </si>
  <si>
    <t>862-0971</t>
  </si>
  <si>
    <t>熊本県熊本市中央区大江４－３－１４</t>
  </si>
  <si>
    <t>860-0085</t>
  </si>
  <si>
    <t>熊本県熊本市北区高平３－４１－１３</t>
  </si>
  <si>
    <t>出水店</t>
  </si>
  <si>
    <t>862-0941</t>
  </si>
  <si>
    <t>熊本県熊本市中央区出水７－９６－１</t>
  </si>
  <si>
    <t>世安店</t>
  </si>
  <si>
    <t>860-0827</t>
  </si>
  <si>
    <t>熊本県熊本市中央区世安３－１３－１４</t>
  </si>
  <si>
    <t>上熊本店</t>
  </si>
  <si>
    <t>860-0079</t>
  </si>
  <si>
    <t>熊本県熊本市西区上熊本２－１４－３１</t>
  </si>
  <si>
    <t>八王寺店</t>
  </si>
  <si>
    <t>860-0831</t>
  </si>
  <si>
    <t>熊本県熊本市中央区八王寺町３３－５３</t>
  </si>
  <si>
    <t>熊本インター店</t>
  </si>
  <si>
    <t>861-8035</t>
  </si>
  <si>
    <t>熊本県熊本市東区御領８－６－８０</t>
  </si>
  <si>
    <t>北部店</t>
  </si>
  <si>
    <t>861-5515</t>
  </si>
  <si>
    <t>熊本県熊本市北区四方寄町５１３</t>
  </si>
  <si>
    <t>八代南店</t>
  </si>
  <si>
    <t>866-0073</t>
  </si>
  <si>
    <t>熊本県八代市本野町１９５８</t>
  </si>
  <si>
    <t>八代インター店</t>
  </si>
  <si>
    <t>866-0813</t>
  </si>
  <si>
    <t>熊本県八代市上片町１５９２－１</t>
  </si>
  <si>
    <t>天草店</t>
  </si>
  <si>
    <t>863-0046</t>
  </si>
  <si>
    <t>熊本県天草市亀場町食場字下友尻９８９</t>
  </si>
  <si>
    <t>山鹿鹿校通店</t>
  </si>
  <si>
    <t>861-0532</t>
  </si>
  <si>
    <t>熊本県山鹿市鹿校通３－１－１</t>
  </si>
  <si>
    <t>琴平店</t>
  </si>
  <si>
    <t>860-0812</t>
  </si>
  <si>
    <t>熊本県熊本市中央区南熊本５－１－１１</t>
  </si>
  <si>
    <t>宇土店</t>
  </si>
  <si>
    <t>869-0406</t>
  </si>
  <si>
    <t>熊本県宇土市三拾町１５８－１</t>
  </si>
  <si>
    <t>札元バイパス店</t>
  </si>
  <si>
    <t>893-0013</t>
  </si>
  <si>
    <t>鹿児島県鹿屋市札元２－３７６３－５</t>
  </si>
  <si>
    <t>北埠頭店</t>
  </si>
  <si>
    <t>892-0823</t>
  </si>
  <si>
    <t>鹿児島県鹿児島市住吉町６－１０</t>
  </si>
  <si>
    <t>隼人中央店</t>
  </si>
  <si>
    <t>899-5117</t>
  </si>
  <si>
    <t>鹿児島県霧島市隼人町見次５７０</t>
  </si>
  <si>
    <t>東郡元店</t>
  </si>
  <si>
    <t>890-0068</t>
  </si>
  <si>
    <t>鹿児島県鹿児島市東郡元町１－２５</t>
  </si>
  <si>
    <t>草牟田中央店</t>
  </si>
  <si>
    <t>890-0015</t>
  </si>
  <si>
    <t>鹿児島県鹿児島市草牟田町５－８</t>
  </si>
  <si>
    <t>与次郎店</t>
  </si>
  <si>
    <t>890-0062</t>
  </si>
  <si>
    <t>鹿児島県鹿児島市与次郎１－６－２５</t>
  </si>
  <si>
    <t>大塚西店</t>
  </si>
  <si>
    <t>880-0951</t>
  </si>
  <si>
    <t>宮崎県宮崎市大塚町池ノ内１１６５－１</t>
  </si>
  <si>
    <t>都城中央店</t>
  </si>
  <si>
    <t>885-0004</t>
  </si>
  <si>
    <t>宮崎県都城市都北町５７７１－２</t>
  </si>
  <si>
    <t>花ケ島中央店</t>
  </si>
  <si>
    <t>880-0036</t>
  </si>
  <si>
    <t>宮崎県宮崎市花ケ島町新地橋１１３５</t>
  </si>
  <si>
    <t>延岡浜店</t>
  </si>
  <si>
    <t>882-0862</t>
  </si>
  <si>
    <t>宮崎県延岡市浜町５０７４－１</t>
  </si>
  <si>
    <t>花ケ島南店</t>
  </si>
  <si>
    <t>宮崎県宮崎市花ケ島町新地橋１１３４</t>
  </si>
  <si>
    <t>延岡出北店</t>
  </si>
  <si>
    <t>882-0856</t>
  </si>
  <si>
    <t>宮崎県延岡市出北６－３１９１</t>
  </si>
  <si>
    <t>880-0904</t>
  </si>
  <si>
    <t>宮崎県宮崎市中村東３－４－６９</t>
  </si>
  <si>
    <t>佐土原店</t>
  </si>
  <si>
    <t>880-0212</t>
  </si>
  <si>
    <t>宮崎県宮崎市佐土原町下那珂７７４－１４</t>
  </si>
  <si>
    <t>恒久店</t>
  </si>
  <si>
    <t>880-0916</t>
  </si>
  <si>
    <t>宮崎県宮崎市大字恒久字原出口４４７８－１</t>
  </si>
  <si>
    <t>中古車アイドマセンター</t>
  </si>
  <si>
    <t>熊本県宇土市三拾町１５８－３</t>
  </si>
  <si>
    <t>Ｇｌｏｓｓ熊本　大津センター</t>
  </si>
  <si>
    <t>869-1231</t>
  </si>
  <si>
    <t>熊本県菊池郡大津町平川２０４２</t>
  </si>
  <si>
    <t>八代北サービスセンター</t>
  </si>
  <si>
    <t>869-4701</t>
  </si>
  <si>
    <t>熊本県八代市千丁町太牟田２２６０</t>
  </si>
  <si>
    <t>Ｇｌｏｓｓ宮崎　宮崎センター</t>
  </si>
  <si>
    <t>889-1702</t>
  </si>
  <si>
    <t>宮崎県宮崎市田野町乙１７２７－１３７</t>
  </si>
  <si>
    <t>Ｇｌｏｓｓ鹿児島　姶良センター</t>
  </si>
  <si>
    <t>899-5652</t>
  </si>
  <si>
    <t>鹿児島県姶良市平松字湯尻３７９２－２</t>
  </si>
  <si>
    <t>熊本インター店　第２工場</t>
  </si>
  <si>
    <t>熊本県熊本市東区御領８－７－１</t>
  </si>
  <si>
    <t>ＵーＳｅｌｅｃｔ清水</t>
  </si>
  <si>
    <t>熊本県熊本市北区高平３－３８－８</t>
  </si>
  <si>
    <t>ＵーＳｅｌｅｃｔ鹿児島</t>
  </si>
  <si>
    <t>鹿児島県鹿児島市東郡元町１７－２８</t>
  </si>
  <si>
    <t>ＵーＳｅｌｅｃｔ花ケ島</t>
  </si>
  <si>
    <t>宮崎県宮崎市花ヶ島町柳ノ丸５２４</t>
  </si>
  <si>
    <t>鹿児島県姶良市平松湯尻３７９２－２</t>
  </si>
  <si>
    <t>鹿児島新車業販課</t>
  </si>
  <si>
    <t>宮崎新車業販課</t>
  </si>
  <si>
    <t>宮崎県宮崎市花ヶ島町新地橋１１３４</t>
  </si>
  <si>
    <t>（株）コガホンダ</t>
  </si>
  <si>
    <t>Ｃ人吉中央</t>
  </si>
  <si>
    <t>矢黒バイパス店</t>
  </si>
  <si>
    <t>868-0072</t>
  </si>
  <si>
    <t>熊本県人吉市西間下町１０６３－１</t>
  </si>
  <si>
    <t>（株）丸尾ホンダ</t>
  </si>
  <si>
    <t>Ｃ人吉</t>
  </si>
  <si>
    <t>人吉インター店</t>
  </si>
  <si>
    <t>868-0025</t>
  </si>
  <si>
    <t>熊本県人吉市瓦屋町１０－１</t>
  </si>
  <si>
    <t>（有）田畑ホンダ</t>
  </si>
  <si>
    <t>Ｃ荒尾</t>
  </si>
  <si>
    <t>荒尾店</t>
  </si>
  <si>
    <t>864-0002</t>
  </si>
  <si>
    <t>熊本県荒尾市万田９５５－１</t>
  </si>
  <si>
    <t>玉杵名店</t>
  </si>
  <si>
    <t>869-0231</t>
  </si>
  <si>
    <t>熊本県玉名市岱明町庄山９２７</t>
  </si>
  <si>
    <t>（有）宮川ホンダ自動車</t>
  </si>
  <si>
    <t>Ｃ水俣</t>
  </si>
  <si>
    <t>水俣店</t>
  </si>
  <si>
    <t>867-0003</t>
  </si>
  <si>
    <t>熊本県水俣市ひばりケ丘３－１０１</t>
  </si>
  <si>
    <t>（株）玉名ホンダ</t>
  </si>
  <si>
    <t>Ｃ熊本北</t>
  </si>
  <si>
    <t>玉名店</t>
  </si>
  <si>
    <t>865-0023</t>
  </si>
  <si>
    <t>熊本県玉名市大倉５５９－１</t>
  </si>
  <si>
    <t>（株）藤原ホンダ</t>
  </si>
  <si>
    <t>Ｃ山鹿</t>
  </si>
  <si>
    <t>山鹿店</t>
  </si>
  <si>
    <t>861-0562</t>
  </si>
  <si>
    <t>熊本県山鹿市鹿央町持松１６０－１</t>
  </si>
  <si>
    <t>（株）ホンダオート菊池</t>
  </si>
  <si>
    <t>Ｃ菊池</t>
  </si>
  <si>
    <t>菊池店</t>
  </si>
  <si>
    <t>861-1306</t>
  </si>
  <si>
    <t>熊本県菊池市大琳寺４３</t>
  </si>
  <si>
    <t>（株）ホンダ中九州</t>
  </si>
  <si>
    <t>Ｃ阿蘇</t>
  </si>
  <si>
    <t>一の宮店</t>
  </si>
  <si>
    <t>869-2612</t>
  </si>
  <si>
    <t>熊本県阿蘇市一の宮町宮地４５４９－１</t>
  </si>
  <si>
    <t>（株）ホンダオート熊本</t>
  </si>
  <si>
    <t>Ｃ宇城</t>
  </si>
  <si>
    <t>松橋店</t>
  </si>
  <si>
    <t>869-0532</t>
  </si>
  <si>
    <t>熊本県宇城市松橋町久具３２２</t>
  </si>
  <si>
    <t>宇城南店</t>
  </si>
  <si>
    <t>869-0631</t>
  </si>
  <si>
    <t>熊本県宇城市小川町北新田４２３－４２</t>
  </si>
  <si>
    <t>（株）ホンダカーズ大分中央</t>
  </si>
  <si>
    <t>Ｃ大分中央</t>
  </si>
  <si>
    <t>870-0846</t>
  </si>
  <si>
    <t>明野店</t>
  </si>
  <si>
    <t>870-0165</t>
  </si>
  <si>
    <t>大分県大分市明野北５－４－６</t>
  </si>
  <si>
    <t>臼杵店</t>
  </si>
  <si>
    <t>875-0062</t>
  </si>
  <si>
    <t>大分県臼杵市野田１４３－１</t>
  </si>
  <si>
    <t>870-0128</t>
  </si>
  <si>
    <t>大分県大分市大字森３６４－１</t>
  </si>
  <si>
    <t>大在店</t>
  </si>
  <si>
    <t>870-0241</t>
  </si>
  <si>
    <t>大分県大分市庄境１４４</t>
  </si>
  <si>
    <t>大分県大分市花園２ー１０－７</t>
  </si>
  <si>
    <t>（有）ホンダショップ坪根</t>
  </si>
  <si>
    <t>Ｃ中津</t>
  </si>
  <si>
    <t>万田店</t>
  </si>
  <si>
    <t>871-0025</t>
  </si>
  <si>
    <t>大分県中津市大字万田６３１－８</t>
  </si>
  <si>
    <t>三光店</t>
  </si>
  <si>
    <t>871-0104</t>
  </si>
  <si>
    <t>大分県中津市三光諫山１５４２－２</t>
  </si>
  <si>
    <t>岩根モーター販売（株）</t>
  </si>
  <si>
    <t>Ｃ佐伯</t>
  </si>
  <si>
    <t>西谷店</t>
  </si>
  <si>
    <t>876-0836</t>
  </si>
  <si>
    <t>大分県佐伯市西谷町５－２２</t>
  </si>
  <si>
    <t>（株）佐伯ホンダセンター</t>
  </si>
  <si>
    <t>Ｃ佐伯中央</t>
  </si>
  <si>
    <t>藤原店</t>
  </si>
  <si>
    <t>876-0835</t>
  </si>
  <si>
    <t>大分県佐伯市鶴岡町３－３－３</t>
  </si>
  <si>
    <t>佐伯ホンダ販売（株）</t>
  </si>
  <si>
    <t>Ｃ佐伯鶴岡</t>
  </si>
  <si>
    <t>鶴岡店</t>
  </si>
  <si>
    <t>大分県佐伯市鶴岡町３－６－７</t>
  </si>
  <si>
    <t>（株）クレッシェンド</t>
  </si>
  <si>
    <t>Ｃ西大分</t>
  </si>
  <si>
    <t>竹田店</t>
  </si>
  <si>
    <t>878-0025</t>
  </si>
  <si>
    <t>大分県竹田市大字拝田原４９８－１</t>
  </si>
  <si>
    <t>三重店</t>
  </si>
  <si>
    <t>879-7105</t>
  </si>
  <si>
    <t>大分県豊後大野市三重町芦刈３９－８</t>
  </si>
  <si>
    <t>（株）柿本自動車</t>
  </si>
  <si>
    <t>Ｃ日出</t>
  </si>
  <si>
    <t>日出店</t>
  </si>
  <si>
    <t>879-1506</t>
  </si>
  <si>
    <t>大分県速見郡日出町３４４６－１２</t>
  </si>
  <si>
    <t>（株）玖珠ホンダ</t>
  </si>
  <si>
    <t>Ｃ玖珠</t>
  </si>
  <si>
    <t>玖珠店</t>
  </si>
  <si>
    <t>879-4414</t>
  </si>
  <si>
    <t>大分県玖珠郡玖珠町大字大隈１５９－１</t>
  </si>
  <si>
    <t>（有）東九ホンダ</t>
  </si>
  <si>
    <t>Ｃ宇佐</t>
  </si>
  <si>
    <t>879-0444</t>
  </si>
  <si>
    <t>大分県宇佐市大字石田３２</t>
  </si>
  <si>
    <t>宮崎ホンダ販売（株）</t>
  </si>
  <si>
    <t>Ｃ宮崎中央</t>
  </si>
  <si>
    <t>神宮店</t>
  </si>
  <si>
    <t>880-0055</t>
  </si>
  <si>
    <t>宮崎県宮崎市南花ケ島町１４９－１</t>
  </si>
  <si>
    <t>大塚東店</t>
  </si>
  <si>
    <t>宮崎県宮崎市大塚町横立１３８２－１</t>
  </si>
  <si>
    <t>ＵーＳｅｌｅｃｔ佐土原</t>
  </si>
  <si>
    <t>宮崎県宮崎市佐土原町下那珂２６３７－１</t>
  </si>
  <si>
    <t>（株）コヅマ</t>
  </si>
  <si>
    <t>Ｃ都城西</t>
  </si>
  <si>
    <t>都原店</t>
  </si>
  <si>
    <t>885-0094</t>
  </si>
  <si>
    <t>宮崎県都城市都原町７６０１</t>
  </si>
  <si>
    <t>（有）上村石油商会</t>
  </si>
  <si>
    <t>Ｃ都城北</t>
  </si>
  <si>
    <t>都北店</t>
  </si>
  <si>
    <t>宮崎県都城市都北町５９８９－１</t>
  </si>
  <si>
    <t>安久店</t>
  </si>
  <si>
    <t>885-0044</t>
  </si>
  <si>
    <t>宮崎県都城市安久町６４－１</t>
  </si>
  <si>
    <t>（株）ホンダオート染矢</t>
  </si>
  <si>
    <t>Ｃ延岡北</t>
  </si>
  <si>
    <t>稲葉崎店</t>
  </si>
  <si>
    <t>882-0003</t>
  </si>
  <si>
    <t>宮崎県延岡市稲葉崎町４－２０４８－１</t>
  </si>
  <si>
    <t>（株）ホンダカーズ宮崎南</t>
  </si>
  <si>
    <t>Ｃ宮崎南</t>
  </si>
  <si>
    <t>日南店</t>
  </si>
  <si>
    <t>889-2541</t>
  </si>
  <si>
    <t>宮崎県日南市吾田東９－８－２０</t>
  </si>
  <si>
    <t>清武加納店</t>
  </si>
  <si>
    <t>889-1605</t>
  </si>
  <si>
    <t>宮崎県宮崎市清武町加納甲２６８１－１</t>
  </si>
  <si>
    <t>（有）上村ホンダ販売</t>
  </si>
  <si>
    <t>Ｃ小林</t>
  </si>
  <si>
    <t>小林店</t>
  </si>
  <si>
    <t>886-0003</t>
  </si>
  <si>
    <t>宮崎県小林市大字堤３０１７－１</t>
  </si>
  <si>
    <t>（株）日向ホンダ販売</t>
  </si>
  <si>
    <t>Ｃ日向南</t>
  </si>
  <si>
    <t>財光寺南店</t>
  </si>
  <si>
    <t>883-0021</t>
  </si>
  <si>
    <t>宮崎県日向市大字財光寺５２０－１</t>
  </si>
  <si>
    <t>高鍋店</t>
  </si>
  <si>
    <t>884-0002</t>
  </si>
  <si>
    <t>宮崎県児湯郡高鍋町大字北高鍋字茂広毛２４０８－１</t>
  </si>
  <si>
    <t>（株）ホンダカーズ宮崎北</t>
  </si>
  <si>
    <t>Ｃ宮崎北</t>
  </si>
  <si>
    <t>日向中央店</t>
  </si>
  <si>
    <t>宮崎県日向市大字財光寺２７０－７</t>
  </si>
  <si>
    <t>西都店</t>
  </si>
  <si>
    <t>881-0005</t>
  </si>
  <si>
    <t>宮崎県西都市大字三宅１０３－８</t>
  </si>
  <si>
    <t>（株）ホンダ宮崎</t>
  </si>
  <si>
    <t>Ｃ日向北</t>
  </si>
  <si>
    <t>亀崎店</t>
  </si>
  <si>
    <t>883-0066</t>
  </si>
  <si>
    <t>宮崎県日向市亀崎２－７</t>
  </si>
  <si>
    <t>ＵーＳｅｌｅｃｔ北宮崎</t>
  </si>
  <si>
    <t>宮崎県日向市亀崎２－２</t>
  </si>
  <si>
    <t>ホンダオートえびの販売（有）</t>
  </si>
  <si>
    <t>Ｃえびの</t>
  </si>
  <si>
    <t>えびの店</t>
  </si>
  <si>
    <t>889-4311</t>
  </si>
  <si>
    <t>宮崎県えびの市大字大明司１０７－１</t>
  </si>
  <si>
    <t>（有）都農ホンダ販売</t>
  </si>
  <si>
    <t>Ｃ都農</t>
  </si>
  <si>
    <t>都農店</t>
  </si>
  <si>
    <t>889-1201</t>
  </si>
  <si>
    <t>宮崎県児湯郡都農町大字川北５４７０－３</t>
  </si>
  <si>
    <t>（有）丸山ホンダ販売</t>
  </si>
  <si>
    <t>Ｃ門川</t>
  </si>
  <si>
    <t>門川店</t>
  </si>
  <si>
    <t>889-0612</t>
  </si>
  <si>
    <t>宮崎県東臼杵郡門川町中須２－１３</t>
  </si>
  <si>
    <t>（株）金竹ホンダ販売</t>
  </si>
  <si>
    <t>Ｃ鹿児島西</t>
  </si>
  <si>
    <t>891-0105</t>
  </si>
  <si>
    <t>鹿児島県鹿児島市中山町１３１１－１</t>
  </si>
  <si>
    <t>田上店</t>
  </si>
  <si>
    <t>890-0034</t>
  </si>
  <si>
    <t>鹿児島県鹿児島市田上７－３－７</t>
  </si>
  <si>
    <t>（株）ホンダ鹿児島</t>
  </si>
  <si>
    <t>Ｃ鹿児島北</t>
  </si>
  <si>
    <t>隼人店</t>
  </si>
  <si>
    <t>鹿児島県霧島市隼人町見次１０９２－１</t>
  </si>
  <si>
    <t>加治木店</t>
  </si>
  <si>
    <t>899-5241</t>
  </si>
  <si>
    <t>鹿児島県姶良市加治木町木田２０９５－１</t>
  </si>
  <si>
    <t>姶良店</t>
  </si>
  <si>
    <t>899-5431</t>
  </si>
  <si>
    <t>鹿児島県姶良市西餅田３２２５－１</t>
  </si>
  <si>
    <t>隼人ＰＤＩセンター</t>
  </si>
  <si>
    <t>鹿児島県霧島市隼人町見次３６－１</t>
  </si>
  <si>
    <t>Ｕ－ｃａｒ隼人</t>
  </si>
  <si>
    <t>鹿児島中央ホンダ自動車（株）</t>
  </si>
  <si>
    <t>Ｃ鹿児島中央</t>
  </si>
  <si>
    <t>892-0835</t>
  </si>
  <si>
    <t>鹿児島県鹿児島市城南町５－２０</t>
  </si>
  <si>
    <t>伊敷インター店</t>
  </si>
  <si>
    <t>890-0008</t>
  </si>
  <si>
    <t>鹿児島県鹿児島市伊敷３－１－１１</t>
  </si>
  <si>
    <t>892-0871</t>
  </si>
  <si>
    <t>鹿児島県鹿児島市吉野町９０８２</t>
  </si>
  <si>
    <t>ＵーＳｅｌｅｃｔ姶良</t>
  </si>
  <si>
    <t>鹿児島県姶良市西餅田字上椨木１５５－１</t>
  </si>
  <si>
    <t>（有）野里ホンダ</t>
  </si>
  <si>
    <t>Ｃ野里</t>
  </si>
  <si>
    <t>野里店</t>
  </si>
  <si>
    <t>893-0055</t>
  </si>
  <si>
    <t>鹿児島県鹿屋市野里町１９６３</t>
  </si>
  <si>
    <t>（株）ホンダ販売鹿児島東</t>
  </si>
  <si>
    <t>Ｃ鹿児島東</t>
  </si>
  <si>
    <t>鹿屋中央店</t>
  </si>
  <si>
    <t>893-0023</t>
  </si>
  <si>
    <t>鹿児島県鹿屋市笠之原町２０３８－１</t>
  </si>
  <si>
    <t>志布志店</t>
  </si>
  <si>
    <t>899-7104</t>
  </si>
  <si>
    <t>鹿児島県志布志市志布志町安楽２０２７－１</t>
  </si>
  <si>
    <t>（株）ホンダさつま</t>
  </si>
  <si>
    <t>Ｃさつま</t>
  </si>
  <si>
    <t>阿久根店</t>
  </si>
  <si>
    <t>899-1611</t>
  </si>
  <si>
    <t>鹿児島県阿久根市赤瀬川３８６６</t>
  </si>
  <si>
    <t>谷山店</t>
  </si>
  <si>
    <t>891-0115</t>
  </si>
  <si>
    <t>鹿児島県鹿児島市東開町４－８４</t>
  </si>
  <si>
    <t>指宿店</t>
  </si>
  <si>
    <t>891-0311</t>
  </si>
  <si>
    <t>鹿児島県指宿市西方２１６６－１</t>
  </si>
  <si>
    <t>南鹿児島店</t>
  </si>
  <si>
    <t>上川内店</t>
  </si>
  <si>
    <t>895-0067</t>
  </si>
  <si>
    <t>鹿児島県薩摩川内市上川内町４２３７－１</t>
  </si>
  <si>
    <t>隈之城店</t>
  </si>
  <si>
    <t>895-0036</t>
  </si>
  <si>
    <t>鹿児島県薩摩川内市矢倉町４２３１－１</t>
  </si>
  <si>
    <t>宇宿店</t>
  </si>
  <si>
    <t>890-0073</t>
  </si>
  <si>
    <t>鹿児島県鹿児島市宇宿２－１－３０</t>
  </si>
  <si>
    <t>川辺店</t>
  </si>
  <si>
    <t>897-0211</t>
  </si>
  <si>
    <t>鹿児島県南九州市川辺町両添１５０４</t>
  </si>
  <si>
    <t>東開町ＰＤＩセンター</t>
  </si>
  <si>
    <t>鹿児島県鹿児島市東開町４－３４</t>
  </si>
  <si>
    <t>阿久根ＰＤＩセンター</t>
  </si>
  <si>
    <t>鹿児島県阿久根市赤瀬川３８４３</t>
  </si>
  <si>
    <t>ＵーＳｅｌｅｃｔ谷山</t>
  </si>
  <si>
    <t>鹿児島県鹿児島市東開町４－７５</t>
  </si>
  <si>
    <t>中古車物流課</t>
  </si>
  <si>
    <t>レンタカー事業</t>
  </si>
  <si>
    <t>890-0053</t>
  </si>
  <si>
    <t>鹿児島県鹿児島市中央町６</t>
  </si>
  <si>
    <t>（有）小松自動車</t>
  </si>
  <si>
    <t>Ｃ出水</t>
  </si>
  <si>
    <t>899-0214</t>
  </si>
  <si>
    <t>鹿児島県出水市五万石町１３３</t>
  </si>
  <si>
    <t>（有）内村ホンダ販売</t>
  </si>
  <si>
    <t>Ｃ加世田東</t>
  </si>
  <si>
    <t>加世田東店</t>
  </si>
  <si>
    <t>897-0031</t>
  </si>
  <si>
    <t>鹿児島県南さつま市加世田東本町４－１</t>
  </si>
  <si>
    <t>（有）森田モータース</t>
  </si>
  <si>
    <t>Ｃ国分</t>
  </si>
  <si>
    <t>国分店</t>
  </si>
  <si>
    <t>899-4322</t>
  </si>
  <si>
    <t>鹿児島県霧島市国分福島３－４－７</t>
  </si>
  <si>
    <t>（有）永田モータース</t>
  </si>
  <si>
    <t>Ｃ伊集院</t>
  </si>
  <si>
    <t>伊集院店</t>
  </si>
  <si>
    <t>899-2504</t>
  </si>
  <si>
    <t>鹿児島県日置市伊集院町郡１－１０６</t>
  </si>
  <si>
    <t>（株）ホンダプリモ曽於</t>
  </si>
  <si>
    <t>Ｃ曽於</t>
  </si>
  <si>
    <t>高松店</t>
  </si>
  <si>
    <t>899-8605</t>
  </si>
  <si>
    <t>鹿児島県曽於市末吉町二之方５１６１－８</t>
  </si>
  <si>
    <t>（株）ホンダプリモ大島</t>
  </si>
  <si>
    <t>Ｃ大島</t>
  </si>
  <si>
    <t>大島店</t>
  </si>
  <si>
    <t>891-9124</t>
  </si>
  <si>
    <t>鹿児島県大島郡和泊町古里２０９</t>
  </si>
  <si>
    <t>奄美店</t>
  </si>
  <si>
    <t>894-0106</t>
  </si>
  <si>
    <t>鹿児島県大島郡龍郷町中勝２３９５－４</t>
  </si>
  <si>
    <t>徳之島中古車センター</t>
  </si>
  <si>
    <t>891-7101</t>
  </si>
  <si>
    <t>鹿児島県大島郡徳之島町亀津５０２４－１</t>
  </si>
  <si>
    <t>沖縄ホンダ（株）</t>
  </si>
  <si>
    <t>Ｃ沖縄</t>
  </si>
  <si>
    <t>大平店</t>
  </si>
  <si>
    <t>901-2103</t>
  </si>
  <si>
    <t>沖縄県浦添市仲間１－３－１</t>
  </si>
  <si>
    <t>一日橋店</t>
  </si>
  <si>
    <t>902-0073</t>
  </si>
  <si>
    <t>沖縄県那覇市字上間２７２－２４</t>
  </si>
  <si>
    <t>池原店</t>
  </si>
  <si>
    <t>904-2141</t>
  </si>
  <si>
    <t>沖縄県沖縄市池原５－１－２７</t>
  </si>
  <si>
    <t>仲西店</t>
  </si>
  <si>
    <t>901-2125</t>
  </si>
  <si>
    <t>沖縄県浦添市仲西３－１６－１</t>
  </si>
  <si>
    <t>牧港店</t>
  </si>
  <si>
    <t>901-2134</t>
  </si>
  <si>
    <t>沖縄県浦添市字港川２６６</t>
  </si>
  <si>
    <t>北谷店</t>
  </si>
  <si>
    <t>904-0102</t>
  </si>
  <si>
    <t>沖縄県中頭郡北谷町伊平１０８－８</t>
  </si>
  <si>
    <t>豊崎店</t>
  </si>
  <si>
    <t>901-0225</t>
  </si>
  <si>
    <t>沖縄県豊見城市字豊崎３－３６</t>
  </si>
  <si>
    <t>名護店</t>
  </si>
  <si>
    <t>905-0021</t>
  </si>
  <si>
    <t>沖縄県名護市東江５－１１－１１</t>
  </si>
  <si>
    <t>与那原店</t>
  </si>
  <si>
    <t>901-1302</t>
  </si>
  <si>
    <t>沖縄県島尻郡与那原町上与那原３６９</t>
  </si>
  <si>
    <t>泡瀬店</t>
  </si>
  <si>
    <t>904-2173</t>
  </si>
  <si>
    <t>沖縄県沖縄市比屋根６－３６－１２</t>
  </si>
  <si>
    <t>Ｇｌｏｓｓ沖縄　豊崎センター</t>
  </si>
  <si>
    <t>本社内総括</t>
  </si>
  <si>
    <t>二輪販売サービス課</t>
  </si>
  <si>
    <t>部品部</t>
  </si>
  <si>
    <t>ソーラー事業部</t>
  </si>
  <si>
    <t>ホンダドリーム沖縄</t>
  </si>
  <si>
    <t>沖縄県豊見城市豊崎３－３６</t>
  </si>
  <si>
    <t>総務部　総務課</t>
  </si>
  <si>
    <t>ホンダドリーム沖縄　北谷</t>
  </si>
  <si>
    <t>904-0115</t>
  </si>
  <si>
    <t>沖縄県中頭郡北谷町美浜１丁目５－２</t>
  </si>
  <si>
    <t>北海道</t>
  </si>
  <si>
    <t>（株）ホンダクリオ函館</t>
  </si>
  <si>
    <t>Ｃ函館中央</t>
  </si>
  <si>
    <t>041-0853</t>
  </si>
  <si>
    <t>北海道函館市中道２－５３－１</t>
  </si>
  <si>
    <t>ホンダカーズ南北海道（株）</t>
  </si>
  <si>
    <t>Ｃ南北海道</t>
  </si>
  <si>
    <t>函館昭和店</t>
  </si>
  <si>
    <t>041-0812</t>
  </si>
  <si>
    <t>北海道函館市昭和４－３６－２２</t>
  </si>
  <si>
    <t>函館産業通店</t>
  </si>
  <si>
    <t>041-0852</t>
  </si>
  <si>
    <t>北海道函館市鍛治２－３８－７</t>
  </si>
  <si>
    <t>苫小牧新中野店</t>
  </si>
  <si>
    <t>053-0006</t>
  </si>
  <si>
    <t>北海道苫小牧市新中野町２－３－３</t>
  </si>
  <si>
    <t>北斗大野新道店</t>
  </si>
  <si>
    <t>049-0101</t>
  </si>
  <si>
    <t>北海道北斗市追分２－１６－３</t>
  </si>
  <si>
    <t>函館亀田店</t>
  </si>
  <si>
    <t>040-0072</t>
  </si>
  <si>
    <t>北海道函館市亀田町６－３２</t>
  </si>
  <si>
    <t>室蘭中島店</t>
  </si>
  <si>
    <t>050-0074</t>
  </si>
  <si>
    <t>北海道室蘭市中島町４－１１－５</t>
  </si>
  <si>
    <t>苫小牧三光店</t>
  </si>
  <si>
    <t>053-0042</t>
  </si>
  <si>
    <t>北海道苫小牧市三光町１丁目１番８号</t>
  </si>
  <si>
    <t>室蘭西店</t>
  </si>
  <si>
    <t>北海道室蘭市中島町３丁目１－３</t>
  </si>
  <si>
    <t>苫小牧日の出店</t>
  </si>
  <si>
    <t>053-0043</t>
  </si>
  <si>
    <t>北海道苫小牧市日の出町２－１３－２１</t>
  </si>
  <si>
    <t>ＵーＳｅｌｅｃｔ函館</t>
  </si>
  <si>
    <t>ＵーＳｅｌｅｃｔ苫小牧</t>
  </si>
  <si>
    <t>北海道苫小牧市三光町１－１－８</t>
  </si>
  <si>
    <t>ＵーＳｅｌｅｃｔ室蘭</t>
  </si>
  <si>
    <t>北海道室蘭市中島町４丁目１０番７号</t>
  </si>
  <si>
    <t>レンタ事業部</t>
  </si>
  <si>
    <t>北海道函館市鍛治２－３８－８</t>
  </si>
  <si>
    <t>ホンダプリモ西函館（株）</t>
  </si>
  <si>
    <t>Ｃ西函館</t>
  </si>
  <si>
    <t>函館駅前店</t>
  </si>
  <si>
    <t>040-0062</t>
  </si>
  <si>
    <t>北海道函館市大縄町２２－２</t>
  </si>
  <si>
    <t>（株）江差モーター商会</t>
  </si>
  <si>
    <t>Ｃ道南</t>
  </si>
  <si>
    <t>江差店</t>
  </si>
  <si>
    <t>043-0034</t>
  </si>
  <si>
    <t>八雲店</t>
  </si>
  <si>
    <t>049-3104</t>
  </si>
  <si>
    <t>（株）ホンダカーズ南札幌</t>
  </si>
  <si>
    <t>Ｃ南札幌</t>
  </si>
  <si>
    <t>064-0925</t>
  </si>
  <si>
    <t>元町駅前店</t>
  </si>
  <si>
    <t>065-0025</t>
  </si>
  <si>
    <t>福住店</t>
  </si>
  <si>
    <t>062-0042</t>
  </si>
  <si>
    <t>羊ヶ丘店</t>
  </si>
  <si>
    <t>004-0842</t>
  </si>
  <si>
    <t>北海道札幌市清田区清田２条２丁目４番１号</t>
  </si>
  <si>
    <t>南１０条店</t>
  </si>
  <si>
    <t>064-0810</t>
  </si>
  <si>
    <t>北海道札幌市中央区南１０条西１１－２－６</t>
  </si>
  <si>
    <t>豊平店</t>
  </si>
  <si>
    <t>062-0934</t>
  </si>
  <si>
    <t>北海道札幌市豊平区平岸４条９－７－１６</t>
  </si>
  <si>
    <t>北海道札幌市中央区南２５条西１１－１－７</t>
  </si>
  <si>
    <t>デポックス</t>
  </si>
  <si>
    <t>069-0845</t>
  </si>
  <si>
    <t>北海道江別市大麻ひかり町３６－２</t>
  </si>
  <si>
    <t>ＢＰセンター</t>
  </si>
  <si>
    <t>061-1274</t>
  </si>
  <si>
    <t>北海道北広島市大曲工業団地１－５－６</t>
  </si>
  <si>
    <t>ＵーＳｅｌｅｃｔ羊ヶ丘</t>
  </si>
  <si>
    <t>004-0843</t>
  </si>
  <si>
    <t>北海道札幌市清田区清田３条２－１－１５</t>
  </si>
  <si>
    <t>069-0847</t>
  </si>
  <si>
    <t>060-0035</t>
  </si>
  <si>
    <t>北海道札幌市中央区北５東２－１－１１</t>
  </si>
  <si>
    <t>（株）ホンダカーズ札幌中央</t>
  </si>
  <si>
    <t>Ｃ札幌中央</t>
  </si>
  <si>
    <t>月寒店</t>
  </si>
  <si>
    <t>062-0051</t>
  </si>
  <si>
    <t>北海道札幌市豊平区月寒東１条１８－１－４６</t>
  </si>
  <si>
    <t>南郷通店</t>
  </si>
  <si>
    <t>003-0022</t>
  </si>
  <si>
    <t>北海道札幌市白石区南郷通３南７－１３</t>
  </si>
  <si>
    <t>厚別店</t>
  </si>
  <si>
    <t>004-0052</t>
  </si>
  <si>
    <t>北海道札幌市厚別区厚別中央２条５－３－８</t>
  </si>
  <si>
    <t>新札幌店</t>
  </si>
  <si>
    <t>004-0005</t>
  </si>
  <si>
    <t>北海道札幌市厚別区厚別東５－３－２４－１１３</t>
  </si>
  <si>
    <t>清田店</t>
  </si>
  <si>
    <t>004-0831</t>
  </si>
  <si>
    <t>北海道札幌市清田区真栄１条２丁目１２－５</t>
  </si>
  <si>
    <t>江別店</t>
  </si>
  <si>
    <t>069-0814</t>
  </si>
  <si>
    <t>北海道江別市野幌松並町１３－１</t>
  </si>
  <si>
    <t>北広インター店</t>
  </si>
  <si>
    <t>061-1278</t>
  </si>
  <si>
    <t>北海道北広島市大曲幸町２－３－２</t>
  </si>
  <si>
    <t>東苗穂店</t>
  </si>
  <si>
    <t>007-0804</t>
  </si>
  <si>
    <t>北海道札幌市東区東苗穂４条３丁目２番１号</t>
  </si>
  <si>
    <t>厚別中央通店</t>
  </si>
  <si>
    <t>北海道札幌市厚別区厚別中央２－４－６－２０</t>
  </si>
  <si>
    <t>恵庭店</t>
  </si>
  <si>
    <t>061-1376</t>
  </si>
  <si>
    <t>北海道恵庭市恵み野里美１－１－２</t>
  </si>
  <si>
    <t>千歳店</t>
  </si>
  <si>
    <t>066-0037</t>
  </si>
  <si>
    <t>北海道千歳市新富３－２－２</t>
  </si>
  <si>
    <t>ボディサービス札幌</t>
  </si>
  <si>
    <t>065-0042</t>
  </si>
  <si>
    <t>北海道札幌市東区本町２条１０丁目２－２９</t>
  </si>
  <si>
    <t>ボディサービス白石</t>
  </si>
  <si>
    <t>003-0027</t>
  </si>
  <si>
    <t>北海道札幌市白石区本通２０丁目北１番８３号</t>
  </si>
  <si>
    <t>ユーカー本部</t>
  </si>
  <si>
    <t>ＵーＳｅｌｅｃｔ新さっぽろ</t>
  </si>
  <si>
    <t>004-0053</t>
  </si>
  <si>
    <t>北海道札幌市厚別区厚別中央３－５－８－１</t>
  </si>
  <si>
    <t>ＵーＳｅｌｅｃｔ札幌東</t>
  </si>
  <si>
    <t>003-0023</t>
  </si>
  <si>
    <t>北海道札幌市白石区南郷通３丁目北１－３２</t>
  </si>
  <si>
    <t>北海道札幌市白石区南郷通３－南７－１３</t>
  </si>
  <si>
    <t>北海道札幌市白石区南郷通３北１－３７</t>
  </si>
  <si>
    <t>（株）ホンダカーズ札幌西</t>
  </si>
  <si>
    <t>Ｃ札幌西</t>
  </si>
  <si>
    <t>八軒店</t>
  </si>
  <si>
    <t>063-0846</t>
  </si>
  <si>
    <t>北海道札幌市西区八軒６条西１０－１－２</t>
  </si>
  <si>
    <t>手稲富丘店</t>
  </si>
  <si>
    <t>006-0013</t>
  </si>
  <si>
    <t>北海道札幌市手稲区富丘３条５－５－２８</t>
  </si>
  <si>
    <t>登別店</t>
  </si>
  <si>
    <t>059-0033</t>
  </si>
  <si>
    <t>北海道登別市栄町４丁目２３－１</t>
  </si>
  <si>
    <t>藻岩店</t>
  </si>
  <si>
    <t>005-0039</t>
  </si>
  <si>
    <t>北海道札幌市南区南３９条西１１－２－２７</t>
  </si>
  <si>
    <t>新琴似店</t>
  </si>
  <si>
    <t>001-0908</t>
  </si>
  <si>
    <t>北海道札幌市北区新琴似８条９－２－６</t>
  </si>
  <si>
    <t>明日風ボディセンター</t>
  </si>
  <si>
    <t>006-0861</t>
  </si>
  <si>
    <t>北海道札幌市手稲区明日風２－１７－２２</t>
  </si>
  <si>
    <t>ＵーＳｅｌｅｃｔ伏古</t>
  </si>
  <si>
    <t>007-0861</t>
  </si>
  <si>
    <t>北海道札幌市東区伏古１－２－５－６</t>
  </si>
  <si>
    <t>063-0845</t>
  </si>
  <si>
    <t>北海道札幌市西区八軒５条西１０－６－１１</t>
  </si>
  <si>
    <t>（株）ホンダ四輪販売北海道</t>
  </si>
  <si>
    <t>Ｃ北海道</t>
  </si>
  <si>
    <t>北３８条店</t>
  </si>
  <si>
    <t>007-0838</t>
  </si>
  <si>
    <t>北海道札幌市東区北３８条東１丁目３番５号</t>
  </si>
  <si>
    <t>八軒東店</t>
  </si>
  <si>
    <t>063-0866</t>
  </si>
  <si>
    <t>北海道札幌市西区八軒６条東５丁目１－１９</t>
  </si>
  <si>
    <t>宮の森店</t>
  </si>
  <si>
    <t>063-0803</t>
  </si>
  <si>
    <t>北海道札幌市西区二十四軒３条７－２－２１</t>
  </si>
  <si>
    <t>太平店</t>
  </si>
  <si>
    <t>002-8004</t>
  </si>
  <si>
    <t>北海道札幌市北区太平４条１－１－１</t>
  </si>
  <si>
    <t>手稲前田店</t>
  </si>
  <si>
    <t>006-0805</t>
  </si>
  <si>
    <t>北海道札幌市手稲区新発寒５条４丁目１番３号</t>
  </si>
  <si>
    <t>環状通白石店</t>
  </si>
  <si>
    <t>003-0834</t>
  </si>
  <si>
    <t>北海道札幌市白石区北郷４条２－３－９</t>
  </si>
  <si>
    <t>百合が原店</t>
  </si>
  <si>
    <t>007-0851</t>
  </si>
  <si>
    <t>北海道札幌市東区北５１条東１５－４－３</t>
  </si>
  <si>
    <t>月寒羊ヶ丘店</t>
  </si>
  <si>
    <t>北海道札幌市豊平区月寒東１条１８丁目５番９０号</t>
  </si>
  <si>
    <t>白石本通店</t>
  </si>
  <si>
    <t>003-0026</t>
  </si>
  <si>
    <t>北海道札幌市白石区本通６丁目南３－８</t>
  </si>
  <si>
    <t>環状通東店</t>
  </si>
  <si>
    <t>065-0017</t>
  </si>
  <si>
    <t>北海道札幌市東区北１７条東２０－４－１</t>
  </si>
  <si>
    <t>西町店</t>
  </si>
  <si>
    <t>063-0061</t>
  </si>
  <si>
    <t>北海道札幌市西区西町北１４－１－３</t>
  </si>
  <si>
    <t>北３２条店</t>
  </si>
  <si>
    <t>001-0901</t>
  </si>
  <si>
    <t>北海道札幌市北区新琴似１条１－５－２９</t>
  </si>
  <si>
    <t>南小樽店</t>
  </si>
  <si>
    <t>047-0027</t>
  </si>
  <si>
    <t>北海道小樽市堺町８－５</t>
  </si>
  <si>
    <t>南３２条店</t>
  </si>
  <si>
    <t>005-0032</t>
  </si>
  <si>
    <t>北海道札幌市南区南３２条西１１丁目２番１号</t>
  </si>
  <si>
    <t>手稲宮の沢店</t>
  </si>
  <si>
    <t>006-0002</t>
  </si>
  <si>
    <t>北海道札幌市手稲区西宮の沢２条４丁目５－７</t>
  </si>
  <si>
    <t>旭川大橋店</t>
  </si>
  <si>
    <t>070-0082</t>
  </si>
  <si>
    <t>北海道旭川市亀吉２条１－１－２１</t>
  </si>
  <si>
    <t>永山店</t>
  </si>
  <si>
    <t>079-8412</t>
  </si>
  <si>
    <t>北海道旭川市永山２条１１－１－１７</t>
  </si>
  <si>
    <t>ツインハープ旭神店</t>
  </si>
  <si>
    <t>078-8372</t>
  </si>
  <si>
    <t>北海道旭川市旭神２条５－７－２２</t>
  </si>
  <si>
    <t>法人販売部</t>
  </si>
  <si>
    <t>060-0001</t>
  </si>
  <si>
    <t>北海道札幌市中央区北１条西７丁目１番地</t>
  </si>
  <si>
    <t>Ｇｌｏｓｓ北海道　江別センター</t>
  </si>
  <si>
    <t>067-0064</t>
  </si>
  <si>
    <t>北海道江別市上江別４４１－１</t>
  </si>
  <si>
    <t>ＵーＳｅｌｅｃｔ西宮の沢</t>
  </si>
  <si>
    <t>北海道札幌市手稲区西宮の沢２条１－１－１</t>
  </si>
  <si>
    <t>ＵーＳｅｌｅｃｔ札幌</t>
  </si>
  <si>
    <t>063-0801</t>
  </si>
  <si>
    <t>北海道札幌市西区２４軒１条７－１－１７</t>
  </si>
  <si>
    <t>ＵーＳｅｌｅｃｔ平岸</t>
  </si>
  <si>
    <t>062-0935</t>
  </si>
  <si>
    <t>北海道札幌市豊平区平岸５条１０丁目６－６</t>
  </si>
  <si>
    <t>ＵーＳｅｌｅｃｔ白石</t>
  </si>
  <si>
    <t>003-0863</t>
  </si>
  <si>
    <t>北海道札幌市白石区川下三条七丁目１－３８</t>
  </si>
  <si>
    <t>ユーカーセンター</t>
  </si>
  <si>
    <t>北海道江別市上江別４４１－３</t>
  </si>
  <si>
    <t>北海道札幌市中央区北１条西７－１　Ｈｏｎｄａ札幌ビル４Ｆ</t>
  </si>
  <si>
    <t>小樽ホンダモーター（株）</t>
  </si>
  <si>
    <t>Ｃ小樽中央</t>
  </si>
  <si>
    <t>長橋店</t>
  </si>
  <si>
    <t>047-0036</t>
  </si>
  <si>
    <t>北海道小樽市長橋３－７－４</t>
  </si>
  <si>
    <t>046-0001</t>
  </si>
  <si>
    <t>北海道余市郡余市町栄町４４－１２</t>
  </si>
  <si>
    <t>デポックス余市センター</t>
  </si>
  <si>
    <t>北海道余市郡余市町栄町４４</t>
  </si>
  <si>
    <t>ホンダカーズ小樽（株）</t>
  </si>
  <si>
    <t>Ｃ小樽</t>
  </si>
  <si>
    <t>勝納店</t>
  </si>
  <si>
    <t>047-0005</t>
  </si>
  <si>
    <t>北海道小樽市勝納町１５－１２</t>
  </si>
  <si>
    <t>星野店</t>
  </si>
  <si>
    <t>047-0262</t>
  </si>
  <si>
    <t>北海道小樽市星野町１２番３号</t>
  </si>
  <si>
    <t>岩内店</t>
  </si>
  <si>
    <t>045-0031</t>
  </si>
  <si>
    <t>北海道岩内郡共和町梨野舞納１７－１７</t>
  </si>
  <si>
    <t>（株）ホンダカーズ滝川</t>
  </si>
  <si>
    <t>Ｃ滝川</t>
  </si>
  <si>
    <t>滝川店</t>
  </si>
  <si>
    <t>073-0022</t>
  </si>
  <si>
    <t>北海道滝川市大町５－１－５</t>
  </si>
  <si>
    <t>岩見沢店</t>
  </si>
  <si>
    <t>068-0852</t>
  </si>
  <si>
    <t>北海道岩見沢市大和二条５－１０</t>
  </si>
  <si>
    <t>（株）ホンダクリオ帯広</t>
  </si>
  <si>
    <t>Ｃ帯広中央</t>
  </si>
  <si>
    <t>西２２条店</t>
  </si>
  <si>
    <t>080-2462</t>
  </si>
  <si>
    <t>北海道帯広市西２２条北１－１２－３２</t>
  </si>
  <si>
    <t>（株）ホンダカーズ帯広</t>
  </si>
  <si>
    <t>Ｃ帯広</t>
  </si>
  <si>
    <t>西２１条店</t>
  </si>
  <si>
    <t>080-2471</t>
  </si>
  <si>
    <t>北海道帯広市西２１条南１－１５－１３</t>
  </si>
  <si>
    <t>札内店</t>
  </si>
  <si>
    <t>089-0538</t>
  </si>
  <si>
    <t>北海道中川郡幕別町札内共栄町１７６－７</t>
  </si>
  <si>
    <t>080-0012</t>
  </si>
  <si>
    <t>北海道帯広市西２条南３６－４－８</t>
  </si>
  <si>
    <t>080-0010</t>
  </si>
  <si>
    <t>北海道帯広市大通南１１－１７－２</t>
  </si>
  <si>
    <t>デポックスセンター</t>
  </si>
  <si>
    <t>東北海道ホンダ（株）</t>
  </si>
  <si>
    <t>Ｃ釧路</t>
  </si>
  <si>
    <t>星が浦店</t>
  </si>
  <si>
    <t>084-0912</t>
  </si>
  <si>
    <t>北海道釧路市星が浦大通１－６－７</t>
  </si>
  <si>
    <t>帯広西１９条店</t>
  </si>
  <si>
    <t>080-2459</t>
  </si>
  <si>
    <t>北海道帯広市西１９条北１－４－６</t>
  </si>
  <si>
    <t>085-0011</t>
  </si>
  <si>
    <t>北海道釧路市旭町３０－８</t>
  </si>
  <si>
    <t>仲浜町納車センター</t>
  </si>
  <si>
    <t>085-0027</t>
  </si>
  <si>
    <t>北海道釧路市仲浜町１－２２</t>
  </si>
  <si>
    <t>ＵーＳｅｌｅｃｔ釧路</t>
  </si>
  <si>
    <t>北海道釧路市星が浦大通１－６－３２</t>
  </si>
  <si>
    <t>ＵーＳｅｌｅｃｔ旭町</t>
  </si>
  <si>
    <t>（株）ホンダプリモ新橋</t>
  </si>
  <si>
    <t>Ｃ釧路北</t>
  </si>
  <si>
    <t>釧路町店</t>
  </si>
  <si>
    <t>088-0614</t>
  </si>
  <si>
    <t>北海道釧路郡釧路町国誉１－１４－２</t>
  </si>
  <si>
    <t>ヤマレンホンダ販売（株）</t>
  </si>
  <si>
    <t>Ｃ西釧路</t>
  </si>
  <si>
    <t>中標津店</t>
  </si>
  <si>
    <t>086-1071</t>
  </si>
  <si>
    <t>北海道標津郡中標津町東３１条北１－３</t>
  </si>
  <si>
    <t>鳥取店</t>
  </si>
  <si>
    <t>084-0906</t>
  </si>
  <si>
    <t>北海道釧路市鳥取大通９－２－２７</t>
  </si>
  <si>
    <t>根室店</t>
  </si>
  <si>
    <t>087-0037</t>
  </si>
  <si>
    <t>北海道根室市穂香１－２</t>
  </si>
  <si>
    <t>085-0008</t>
  </si>
  <si>
    <t>北海道釧路市入江町１１－２</t>
  </si>
  <si>
    <t>ＵーＳｅｌｅｃｔ中標津</t>
  </si>
  <si>
    <t>086-1031</t>
  </si>
  <si>
    <t>北海道標津郡中標津町東３１南１－１</t>
  </si>
  <si>
    <t>（株）ホンダ販売北見</t>
  </si>
  <si>
    <t>Ｃ北見</t>
  </si>
  <si>
    <t>斜里店</t>
  </si>
  <si>
    <t>099-4114</t>
  </si>
  <si>
    <t>北海道斜里郡斜里町朝日町２３－９</t>
  </si>
  <si>
    <t>若葉店</t>
  </si>
  <si>
    <t>090-0057</t>
  </si>
  <si>
    <t>北海道北見市若葉３－１－１</t>
  </si>
  <si>
    <t>小泉店</t>
  </si>
  <si>
    <t>090-0001</t>
  </si>
  <si>
    <t>北海道北見市小泉４１１－４</t>
  </si>
  <si>
    <t>網走店</t>
  </si>
  <si>
    <t>093-0046</t>
  </si>
  <si>
    <t>北海道網走市新町１－９</t>
  </si>
  <si>
    <t>サービスセンター北見</t>
  </si>
  <si>
    <t>090-0838</t>
  </si>
  <si>
    <t>北海道北見市西三輪４－７３１－２７</t>
  </si>
  <si>
    <t>（株）ホンダプリモ紋別</t>
  </si>
  <si>
    <t>Ｃ紋別</t>
  </si>
  <si>
    <t>紋別店</t>
  </si>
  <si>
    <t>099-5171</t>
  </si>
  <si>
    <t>北海道紋別市渚滑町１－６－１４９</t>
  </si>
  <si>
    <t>（株）ホンダプリモ遠軽</t>
  </si>
  <si>
    <t>Ｃ遠軽</t>
  </si>
  <si>
    <t>遠軽店</t>
  </si>
  <si>
    <t>099-0414</t>
  </si>
  <si>
    <t>北海道紋別郡遠軽町南町３－２－１１３</t>
  </si>
  <si>
    <t>（株）ホンダカーズ旭川</t>
  </si>
  <si>
    <t>Ｃ旭川</t>
  </si>
  <si>
    <t>末広店</t>
  </si>
  <si>
    <t>071-8131</t>
  </si>
  <si>
    <t>北海道旭川市末広１条８－１－３５</t>
  </si>
  <si>
    <t>豊岡店</t>
  </si>
  <si>
    <t>078-8234</t>
  </si>
  <si>
    <t>北海道旭川市豊岡４条４－５－８</t>
  </si>
  <si>
    <t>神楽店</t>
  </si>
  <si>
    <t>070-8005</t>
  </si>
  <si>
    <t>北海道旭川市神楽５条９－１－３</t>
  </si>
  <si>
    <t>東北</t>
  </si>
  <si>
    <t>（株）平ホンダモーター</t>
  </si>
  <si>
    <t>Ｃ平</t>
  </si>
  <si>
    <t>平店</t>
  </si>
  <si>
    <t>970-1151</t>
  </si>
  <si>
    <t>福島県いわき市好間町下好間字鬼越９０－１</t>
  </si>
  <si>
    <t>（有）藤間自動車興業</t>
  </si>
  <si>
    <t>Ｃ藤間</t>
  </si>
  <si>
    <t>藤間店</t>
  </si>
  <si>
    <t>970-0103</t>
  </si>
  <si>
    <t>福島県いわき市平藤間字新林６１</t>
  </si>
  <si>
    <t>（株）高砂ホンダモーター</t>
  </si>
  <si>
    <t>Ｃ白河西</t>
  </si>
  <si>
    <t>白河インター店</t>
  </si>
  <si>
    <t>961-8061</t>
  </si>
  <si>
    <t>福島県西白河郡西郷村大字小田倉字前山１０５－２</t>
  </si>
  <si>
    <t>（有）原町オート商会</t>
  </si>
  <si>
    <t>Ｃ原町</t>
  </si>
  <si>
    <t>北原店</t>
  </si>
  <si>
    <t>975-0037</t>
  </si>
  <si>
    <t>福島県南相馬市原町区北原字境堀１５１</t>
  </si>
  <si>
    <t>（有）島田モータース</t>
  </si>
  <si>
    <t>Ｃ原町西</t>
  </si>
  <si>
    <t>錦町店</t>
  </si>
  <si>
    <t>975-0031</t>
  </si>
  <si>
    <t>福島県南相馬市原町区錦町２－６８</t>
  </si>
  <si>
    <t>（株）ホンダプリモきたかた</t>
  </si>
  <si>
    <t>Ｃ喜多方</t>
  </si>
  <si>
    <t>岩月町店</t>
  </si>
  <si>
    <t>966-0005</t>
  </si>
  <si>
    <t>福島県喜多方市岩月町大都字番状免３７７０</t>
  </si>
  <si>
    <t>（有）協大</t>
  </si>
  <si>
    <t>Ｃ相馬／亘理</t>
  </si>
  <si>
    <t>相馬店</t>
  </si>
  <si>
    <t>976-0042</t>
  </si>
  <si>
    <t>福島県相馬市中村字川沼１９７</t>
  </si>
  <si>
    <t>亘理店</t>
  </si>
  <si>
    <t>989-2351</t>
  </si>
  <si>
    <t>宮城県亘理郡亘理町東郷１９４－１</t>
  </si>
  <si>
    <t>（株）小野モータース</t>
  </si>
  <si>
    <t>Ｃいわき中央</t>
  </si>
  <si>
    <t>内郷店</t>
  </si>
  <si>
    <t>973-8408</t>
  </si>
  <si>
    <t>福島県いわき市内郷高坂町八反田６８－４</t>
  </si>
  <si>
    <t>自由ヶ丘店</t>
  </si>
  <si>
    <t>970-8034</t>
  </si>
  <si>
    <t>福島県いわき市平上荒川字長尾２７９－１９</t>
  </si>
  <si>
    <t>970-8036</t>
  </si>
  <si>
    <t>福島県いわき市平谷川瀬字堂ノ入１８－１</t>
  </si>
  <si>
    <t>（株）ホンダオートいわき</t>
  </si>
  <si>
    <t>Ｃ勿来</t>
  </si>
  <si>
    <t>974-8261</t>
  </si>
  <si>
    <t>福島県いわき市植田町林内３６－２</t>
  </si>
  <si>
    <t>（株）ホンダプリモニューコム</t>
  </si>
  <si>
    <t>Ｃ二本松</t>
  </si>
  <si>
    <t>安達店</t>
  </si>
  <si>
    <t>969-1404</t>
  </si>
  <si>
    <t>福島県二本松市油井字下谷地８－８</t>
  </si>
  <si>
    <t>（株）ホンダプリモ東福島</t>
  </si>
  <si>
    <t>Ｃ伊達</t>
  </si>
  <si>
    <t>保原店</t>
  </si>
  <si>
    <t>960-0684</t>
  </si>
  <si>
    <t>福島県伊達市保原町上保原字田向２－１</t>
  </si>
  <si>
    <t>ヤマザキ自動車販売（株）</t>
  </si>
  <si>
    <t>Ｃ伊達中央</t>
  </si>
  <si>
    <t>伊達店</t>
  </si>
  <si>
    <t>960-0501</t>
  </si>
  <si>
    <t>福島県伊達市伏黒字八反田３４－２</t>
  </si>
  <si>
    <t>（株）ホンダカーズ東白川</t>
  </si>
  <si>
    <t>Ｃ東白川</t>
  </si>
  <si>
    <t>棚倉店</t>
  </si>
  <si>
    <t>963-6131</t>
  </si>
  <si>
    <t>福島県東白川郡棚倉町棚倉字崖ノ上３２－２</t>
  </si>
  <si>
    <t>南湖公園店</t>
  </si>
  <si>
    <t>961-0825</t>
  </si>
  <si>
    <t>福島県白河市池下向山１－１</t>
  </si>
  <si>
    <t>福島県東白川郡棚倉町大字棚倉字崖ノ上３２－２</t>
  </si>
  <si>
    <t>（株）ホンダプリモキョードー</t>
  </si>
  <si>
    <t>Ｃいわき西</t>
  </si>
  <si>
    <t>好間店</t>
  </si>
  <si>
    <t>970-1152</t>
  </si>
  <si>
    <t>福島県いわき市好間町中好間字上川原５７－１</t>
  </si>
  <si>
    <t>（株）双葉ホンダモータース</t>
  </si>
  <si>
    <t>Ｃ福島県央</t>
  </si>
  <si>
    <t>本宮店</t>
  </si>
  <si>
    <t>969-1165</t>
  </si>
  <si>
    <t>福島県本宮市本宮字中台２１</t>
  </si>
  <si>
    <t>須賀川森宿店</t>
  </si>
  <si>
    <t>962-0001</t>
  </si>
  <si>
    <t>福島県須賀川市森宿字向日向２９－１２</t>
  </si>
  <si>
    <t>（株）ホンダセンターウメダ</t>
  </si>
  <si>
    <t>Ｃ南相馬</t>
  </si>
  <si>
    <t>979-2335</t>
  </si>
  <si>
    <t>福島県南相馬市鹿島区鹿島字中町１</t>
  </si>
  <si>
    <t>原町日の出町店</t>
  </si>
  <si>
    <t>975-0038</t>
  </si>
  <si>
    <t>福島県南相馬市原町区日の出町９５</t>
  </si>
  <si>
    <t>（株）小松島ホンダ</t>
  </si>
  <si>
    <t>Ｃ仙台北</t>
  </si>
  <si>
    <t>泉バイパス店</t>
  </si>
  <si>
    <t>981-3111</t>
  </si>
  <si>
    <t>宮城県仙台市泉区松森字中道４３－２</t>
  </si>
  <si>
    <t>愛子店</t>
  </si>
  <si>
    <t>989-3122</t>
  </si>
  <si>
    <t>宮城県仙台市青葉区栗生７－２－２</t>
  </si>
  <si>
    <t>カーオフ泉</t>
  </si>
  <si>
    <t>宮城県仙台市泉区松森字中道４３－１</t>
  </si>
  <si>
    <t>981-0904</t>
  </si>
  <si>
    <t>宮城県仙台市青葉区旭ケ丘３－１１－３</t>
  </si>
  <si>
    <t>宮城ホンダ販売（株）</t>
  </si>
  <si>
    <t>Ｃ宮城</t>
  </si>
  <si>
    <t>扇町店</t>
  </si>
  <si>
    <t>983-0034</t>
  </si>
  <si>
    <t>宮城県仙台市宮城野区扇町３－４－４６</t>
  </si>
  <si>
    <t>大河原店</t>
  </si>
  <si>
    <t>989-1202</t>
  </si>
  <si>
    <t>宮城県柴田郡大河原町字高砂町３－２</t>
  </si>
  <si>
    <t>981-3213</t>
  </si>
  <si>
    <t>宮城県仙台市泉区南中山１－３８－７</t>
  </si>
  <si>
    <t>太白店</t>
  </si>
  <si>
    <t>982-0024</t>
  </si>
  <si>
    <t>宮城県仙台市太白区砂押南町６－６</t>
  </si>
  <si>
    <t>白石店</t>
  </si>
  <si>
    <t>989-0232</t>
  </si>
  <si>
    <t>宮城県白石市福岡長袋字下河原５８</t>
  </si>
  <si>
    <t>船岡店</t>
  </si>
  <si>
    <t>989-1622</t>
  </si>
  <si>
    <t>宮城県柴田郡柴田町西船迫２－２－１０</t>
  </si>
  <si>
    <t>富谷店</t>
  </si>
  <si>
    <t>981-3329</t>
  </si>
  <si>
    <t>宮城県富谷市大清水１－３１－１</t>
  </si>
  <si>
    <t>ＵーＳｅｌｅｃｔ六丁の目バイパス</t>
  </si>
  <si>
    <t>984-0011</t>
  </si>
  <si>
    <t>宮城県仙台市若林区六丁の目西町１－１２</t>
  </si>
  <si>
    <t>（有）新生ホンダ販売</t>
  </si>
  <si>
    <t>Ｃ若林</t>
  </si>
  <si>
    <t>六丁の目店</t>
  </si>
  <si>
    <t>984-0015</t>
  </si>
  <si>
    <t>宮城県仙台市若林区卸町５－１－６</t>
  </si>
  <si>
    <t>（株）ホンダ四輪販売南・東北</t>
  </si>
  <si>
    <t>Ｃ宮城中央／山形／福島</t>
  </si>
  <si>
    <t>あすと長町店</t>
  </si>
  <si>
    <t>982-0007</t>
  </si>
  <si>
    <t>宮城県仙台市太白区あすと長町３－２－３９</t>
  </si>
  <si>
    <t>台原店</t>
  </si>
  <si>
    <t>981-0911</t>
  </si>
  <si>
    <t>宮城県仙台市青葉区台原２－１１－９</t>
  </si>
  <si>
    <t>古川江合店</t>
  </si>
  <si>
    <t>989-6104</t>
  </si>
  <si>
    <t>宮城県大崎市古川江合錦町１－１－３</t>
  </si>
  <si>
    <t>遠見塚店</t>
  </si>
  <si>
    <t>984-0825</t>
  </si>
  <si>
    <t>宮城県仙台市若林区古城３－１０－２０</t>
  </si>
  <si>
    <t>高砂店</t>
  </si>
  <si>
    <t>983-0012</t>
  </si>
  <si>
    <t>宮城県仙台市宮城野区出花１－１５２</t>
  </si>
  <si>
    <t>岩沼店</t>
  </si>
  <si>
    <t>989-2426</t>
  </si>
  <si>
    <t>宮城県岩沼市末広１丁目４番２０号</t>
  </si>
  <si>
    <t>東勝山店</t>
  </si>
  <si>
    <t>981-0923</t>
  </si>
  <si>
    <t>宮城県仙台市青葉区東勝山３－４－１０</t>
  </si>
  <si>
    <t>扇町東店</t>
  </si>
  <si>
    <t>宮城県仙台市宮城野区扇町１－６－３６</t>
  </si>
  <si>
    <t>泉松森店</t>
  </si>
  <si>
    <t>宮城県仙台市泉区松森字関場１０－１</t>
  </si>
  <si>
    <t>古川南店</t>
  </si>
  <si>
    <t>989-6141</t>
  </si>
  <si>
    <t>宮城県大崎市古川南新町６－８</t>
  </si>
  <si>
    <t>太白山田店</t>
  </si>
  <si>
    <t>982-0814</t>
  </si>
  <si>
    <t>宮城県仙台市太白区山田字田中前１８８</t>
  </si>
  <si>
    <t>名取バイパス店</t>
  </si>
  <si>
    <t>981-1224</t>
  </si>
  <si>
    <t>宮城県名取市増田７－１３－２６</t>
  </si>
  <si>
    <t>向陽店</t>
  </si>
  <si>
    <t>981-3117</t>
  </si>
  <si>
    <t>宮城県仙台市泉区市名坂字新門前１３－１</t>
  </si>
  <si>
    <t>幸町店</t>
  </si>
  <si>
    <t>983-0836</t>
  </si>
  <si>
    <t>宮城県仙台市宮城野区幸町５－１１－１５</t>
  </si>
  <si>
    <t>名取中央店</t>
  </si>
  <si>
    <t>宮城県名取市増田字関下６３４－１</t>
  </si>
  <si>
    <t>泉インター店</t>
  </si>
  <si>
    <t>981-3137</t>
  </si>
  <si>
    <t>宮城県仙台市泉区大沢２－３－４</t>
  </si>
  <si>
    <t>酒田店</t>
  </si>
  <si>
    <t>998-0832</t>
  </si>
  <si>
    <t>山形県酒田市両羽町６－８</t>
  </si>
  <si>
    <t>鶴岡北店</t>
  </si>
  <si>
    <t>997-0003</t>
  </si>
  <si>
    <t>山形県鶴岡市文下字沼田４６－１</t>
  </si>
  <si>
    <t>久野本店</t>
  </si>
  <si>
    <t>994-0016</t>
  </si>
  <si>
    <t>山形県天童市東久野本３－２－３６</t>
  </si>
  <si>
    <t>嶋店</t>
  </si>
  <si>
    <t>990-0885</t>
  </si>
  <si>
    <t>山形県山形市嶋北１－１－５０</t>
  </si>
  <si>
    <t>下条店</t>
  </si>
  <si>
    <t>990-0823</t>
  </si>
  <si>
    <t>山形県山形市下条町２－１９－５</t>
  </si>
  <si>
    <t>青田店</t>
  </si>
  <si>
    <t>990-2435</t>
  </si>
  <si>
    <t>山形県山形市青田２－１２－２２</t>
  </si>
  <si>
    <t>飯田店</t>
  </si>
  <si>
    <t>990-2332</t>
  </si>
  <si>
    <t>山形県山形市飯田２－８－３４</t>
  </si>
  <si>
    <t>米沢中央店</t>
  </si>
  <si>
    <t>992-0022</t>
  </si>
  <si>
    <t>山形県米沢市花沢町２７１４－１</t>
  </si>
  <si>
    <t>郡山川向店</t>
  </si>
  <si>
    <t>963-0115</t>
  </si>
  <si>
    <t>福島県郡山市南１－７８</t>
  </si>
  <si>
    <t>郡山桑野店</t>
  </si>
  <si>
    <t>963-8025</t>
  </si>
  <si>
    <t>福島県郡山市桑野３－１８－３０</t>
  </si>
  <si>
    <t>いわき正内町店</t>
  </si>
  <si>
    <t>970-8026</t>
  </si>
  <si>
    <t>福島県いわき市平字正内町８３－１</t>
  </si>
  <si>
    <t>福島太平寺店</t>
  </si>
  <si>
    <t>960-8151</t>
  </si>
  <si>
    <t>福島県福島市太平寺字過吹１</t>
  </si>
  <si>
    <t>会津一箕町店</t>
  </si>
  <si>
    <t>965-0005</t>
  </si>
  <si>
    <t>福島県会津若松市一箕町大字亀賀字藤原１７６－１</t>
  </si>
  <si>
    <t>白河金勝寺店</t>
  </si>
  <si>
    <t>961-0083</t>
  </si>
  <si>
    <t>福島県白河市金勝寺６６</t>
  </si>
  <si>
    <t>日和田店</t>
  </si>
  <si>
    <t>963-0534</t>
  </si>
  <si>
    <t>福島県郡山市日和田町字原１２－２９</t>
  </si>
  <si>
    <t>会津若松店</t>
  </si>
  <si>
    <t>965-0858</t>
  </si>
  <si>
    <t>福島県会津若松市神指町大字南四合字幕内南６３２－１</t>
  </si>
  <si>
    <t>鎌田店</t>
  </si>
  <si>
    <t>960-0102</t>
  </si>
  <si>
    <t>福島県福島市鎌田字樋口５－２</t>
  </si>
  <si>
    <t>吉倉店</t>
  </si>
  <si>
    <t>960-8165</t>
  </si>
  <si>
    <t>福島県福島市吉倉字谷地６－１</t>
  </si>
  <si>
    <t>安積店</t>
  </si>
  <si>
    <t>福島県郡山市南２－２</t>
  </si>
  <si>
    <t>会津インター店</t>
  </si>
  <si>
    <t>965-0052</t>
  </si>
  <si>
    <t>福島県会津若松市町北町大字始字観音前１５－１</t>
  </si>
  <si>
    <t>矢野目店</t>
  </si>
  <si>
    <t>960-0112</t>
  </si>
  <si>
    <t>福島県福島市南矢野目字菅原５０－２２</t>
  </si>
  <si>
    <t>983-0001</t>
  </si>
  <si>
    <t>宮城県仙台市宮城野区港４丁目１２－７</t>
  </si>
  <si>
    <t>Ｇｌｏｓｓ宮城　仙台センター</t>
  </si>
  <si>
    <t>宮城県仙台市宮城野区港４－１２－１５</t>
  </si>
  <si>
    <t>Ｇｌｏｓｓ山形　山形センター</t>
  </si>
  <si>
    <t>990-0408</t>
  </si>
  <si>
    <t>山形県東村山郡中山町大字岡字金田２０２８－３</t>
  </si>
  <si>
    <t>Ｇｌｏｓｓ福島　田村センター</t>
  </si>
  <si>
    <t>963-4318</t>
  </si>
  <si>
    <t>福島県田村市船引町光陽台３１－１</t>
  </si>
  <si>
    <t>ＵーＳｅｌｅｃｔ仙台</t>
  </si>
  <si>
    <t>984-0823</t>
  </si>
  <si>
    <t>宮城県仙台市若林区遠見塚３－１４－２２</t>
  </si>
  <si>
    <t>ＵーＳｅｌｅｃｔ長町</t>
  </si>
  <si>
    <t>宮城県仙台市太白区砂押南町１－１２</t>
  </si>
  <si>
    <t>宮城県名取市増田字関下５０７－１</t>
  </si>
  <si>
    <t>ＵーＳｅｌｅｃｔ郡山</t>
  </si>
  <si>
    <t>963-8834</t>
  </si>
  <si>
    <t>福島県郡山市図景２－１－１６</t>
  </si>
  <si>
    <t>ＵーＳｅｌｅｃｔいわき</t>
  </si>
  <si>
    <t>970-8021</t>
  </si>
  <si>
    <t>福島県いわき市平中神谷前河原町４－１</t>
  </si>
  <si>
    <t>宮城業販課</t>
  </si>
  <si>
    <t>宮城県仙台市宮城野区出花１－１５０－２</t>
  </si>
  <si>
    <t>山形エリア販売課</t>
  </si>
  <si>
    <t>山形統括</t>
  </si>
  <si>
    <t>福島統括</t>
  </si>
  <si>
    <t>目黒オート（株）</t>
  </si>
  <si>
    <t>Ｃ石巻東</t>
  </si>
  <si>
    <t>石巻バイパス店</t>
  </si>
  <si>
    <t>986-0812</t>
  </si>
  <si>
    <t>宮城県石巻市東中里２－１０－１５</t>
  </si>
  <si>
    <t>（株）ホンダカーズ宮城北</t>
  </si>
  <si>
    <t>Ｃ宮城北</t>
  </si>
  <si>
    <t>石巻大街道店</t>
  </si>
  <si>
    <t>986-0854</t>
  </si>
  <si>
    <t>宮城県石巻市大街道北２－１－１５</t>
  </si>
  <si>
    <t>気仙沼店</t>
  </si>
  <si>
    <t>988-0045</t>
  </si>
  <si>
    <t>宮城県気仙沼市田谷６－３</t>
  </si>
  <si>
    <t>多賀城店</t>
  </si>
  <si>
    <t>985-0845</t>
  </si>
  <si>
    <t>宮城県多賀城市町前１－３－３</t>
  </si>
  <si>
    <t>利府店</t>
  </si>
  <si>
    <t>981-0121</t>
  </si>
  <si>
    <t>宮城県宮城郡利府町神谷沢字化粧坂７４－２</t>
  </si>
  <si>
    <t>（株）ホンダプラザ石巻</t>
  </si>
  <si>
    <t>Ｃ石巻西</t>
  </si>
  <si>
    <t>蛇田店</t>
  </si>
  <si>
    <t>986-0861</t>
  </si>
  <si>
    <t>宮城県石巻市蛇田字南久林１３－２</t>
  </si>
  <si>
    <t>（株）名取ニューホンダ</t>
  </si>
  <si>
    <t>Ｃ名取南</t>
  </si>
  <si>
    <t>名取が丘店</t>
  </si>
  <si>
    <t>981-1234</t>
  </si>
  <si>
    <t>宮城県名取市箱塚１－３－３</t>
  </si>
  <si>
    <t>989-2464</t>
  </si>
  <si>
    <t>（株）ホンダプリモ角田</t>
  </si>
  <si>
    <t>Ｃ角田</t>
  </si>
  <si>
    <t>角田中央店</t>
  </si>
  <si>
    <t>981-1523</t>
  </si>
  <si>
    <t>宮城県角田市梶賀字一里壇北１６８－１</t>
  </si>
  <si>
    <t>（株）金山自動車</t>
  </si>
  <si>
    <t>Ｃ金山</t>
  </si>
  <si>
    <t>角田東店</t>
  </si>
  <si>
    <t>宮城県角田市梶賀字高畑北３５９－１</t>
  </si>
  <si>
    <t>981-2402</t>
  </si>
  <si>
    <t>宮城県伊具郡丸森町金山字新町３－２</t>
  </si>
  <si>
    <t>深町サービス工場</t>
  </si>
  <si>
    <t>宮城県伊具郡丸森町金山字西新田１２０</t>
  </si>
  <si>
    <t>（有）鈴輪商会</t>
  </si>
  <si>
    <t>Ｃ黒川</t>
  </si>
  <si>
    <t>大和インター店</t>
  </si>
  <si>
    <t>981-3627</t>
  </si>
  <si>
    <t>宮城県黒川郡大和町吉岡東３－１－１７</t>
  </si>
  <si>
    <t>（株）ホンダセントラル</t>
  </si>
  <si>
    <t>Ｃ大崎</t>
  </si>
  <si>
    <t>加美店</t>
  </si>
  <si>
    <t>981-4265</t>
  </si>
  <si>
    <t>宮城県加美郡加美町字矢越２９４－４</t>
  </si>
  <si>
    <t>古川バイパス店</t>
  </si>
  <si>
    <t>989-6175</t>
  </si>
  <si>
    <t>宮城県大崎市古川諏訪２－１０－１５</t>
  </si>
  <si>
    <t>くるま館</t>
  </si>
  <si>
    <t>989-6101</t>
  </si>
  <si>
    <t>宮城県大崎市古川福浦字土手外６７－１</t>
  </si>
  <si>
    <t>（株）千葉自動車</t>
  </si>
  <si>
    <t>Ｃ古川北</t>
  </si>
  <si>
    <t>田尻店</t>
  </si>
  <si>
    <t>989-4415</t>
  </si>
  <si>
    <t>宮城県大崎市田尻字新町浦６０</t>
  </si>
  <si>
    <t>（株）ホンダ販売光和</t>
  </si>
  <si>
    <t>Ｃ栗原</t>
  </si>
  <si>
    <t>築館店</t>
  </si>
  <si>
    <t>987-2265</t>
  </si>
  <si>
    <t>宮城県栗原市築館小淵東１７７－１</t>
  </si>
  <si>
    <t>迫ホンダ販売（株）</t>
  </si>
  <si>
    <t>Ｃ迫</t>
  </si>
  <si>
    <t>佐沼店</t>
  </si>
  <si>
    <t>987-0511</t>
  </si>
  <si>
    <t>宮城県登米市迫町佐沼字梅ノ木５－１－３</t>
  </si>
  <si>
    <t>（株）ホンダカーズ石巻北</t>
  </si>
  <si>
    <t>Ｃ石巻北</t>
  </si>
  <si>
    <t>涌谷バイパス店</t>
  </si>
  <si>
    <t>987-0146</t>
  </si>
  <si>
    <t>宮城県遠田郡涌谷町字中下道５３－１</t>
  </si>
  <si>
    <t>河南サービス工場</t>
  </si>
  <si>
    <t>986-1111</t>
  </si>
  <si>
    <t>宮城県石巻市鹿又字中山１１－５</t>
  </si>
  <si>
    <t>（株）バイパスホンダ</t>
  </si>
  <si>
    <t>Ｃ山形大野目</t>
  </si>
  <si>
    <t>山形バイパス店</t>
  </si>
  <si>
    <t>990-0002</t>
  </si>
  <si>
    <t>山形県山形市高原町４１０－４</t>
  </si>
  <si>
    <t>（株）オールホンダ米沢</t>
  </si>
  <si>
    <t>Ｃ米沢</t>
  </si>
  <si>
    <t>成島店</t>
  </si>
  <si>
    <t>992-0087</t>
  </si>
  <si>
    <t>山形県米沢市広幡町大沢２７３８－１</t>
  </si>
  <si>
    <t>（株）ホンダ四輪販売庄内</t>
  </si>
  <si>
    <t>Ｃ鶴岡</t>
  </si>
  <si>
    <t>美咲店</t>
  </si>
  <si>
    <t>997-0857</t>
  </si>
  <si>
    <t>山形県鶴岡市美咲町２－１</t>
  </si>
  <si>
    <t>宝田店</t>
  </si>
  <si>
    <t>997-0011</t>
  </si>
  <si>
    <t>山形県鶴岡市宝田２丁目４－３９</t>
  </si>
  <si>
    <t>ホンダプラザ寒河江（株）</t>
  </si>
  <si>
    <t>Ｃ寒河江</t>
  </si>
  <si>
    <t>991-0041</t>
  </si>
  <si>
    <t>山形県寒河江市大字寒河江字横道６９－１</t>
  </si>
  <si>
    <t>（株）ホンダオート天童</t>
  </si>
  <si>
    <t>Ｃ山形東</t>
  </si>
  <si>
    <t>山元店</t>
  </si>
  <si>
    <t>994-0021</t>
  </si>
  <si>
    <t>山形県天童市大字山元９６３－１</t>
  </si>
  <si>
    <t>鳥越店</t>
  </si>
  <si>
    <t>996-0041</t>
  </si>
  <si>
    <t>山形県新庄市鳥越７０８－３</t>
  </si>
  <si>
    <t>山形県天童市山元９６３－１</t>
  </si>
  <si>
    <t>（有）ホンダ日塔モータース</t>
  </si>
  <si>
    <t>Ｃ東根</t>
  </si>
  <si>
    <t>一本木店</t>
  </si>
  <si>
    <t>999-3717</t>
  </si>
  <si>
    <t>山形県東根市一本木２－２－１４</t>
  </si>
  <si>
    <t>（株）森谷モータース</t>
  </si>
  <si>
    <t>Ｃ東置賜</t>
  </si>
  <si>
    <t>川西店</t>
  </si>
  <si>
    <t>999-0141</t>
  </si>
  <si>
    <t>山形県東置賜郡川西町大字高山２４６７</t>
  </si>
  <si>
    <t>999-2222</t>
  </si>
  <si>
    <t>山形県南陽市長岡４８８－２</t>
  </si>
  <si>
    <t>（株）ホンダ南山形</t>
  </si>
  <si>
    <t>Ｃ西置賜</t>
  </si>
  <si>
    <t>白鷹店</t>
  </si>
  <si>
    <t>992-0821</t>
  </si>
  <si>
    <t>山形県西置賜郡白鷹町大字十王２４６１－４</t>
  </si>
  <si>
    <t>（株）ホンダ四輪販売北・東北</t>
  </si>
  <si>
    <t>Ｃ岩手／秋田／青森</t>
  </si>
  <si>
    <t>津志田店</t>
  </si>
  <si>
    <t>020-0831</t>
  </si>
  <si>
    <t>岩手県盛岡市三本柳五地割３－６</t>
  </si>
  <si>
    <t>020-0061</t>
  </si>
  <si>
    <t>岩手県盛岡市北山２－２７－１１</t>
  </si>
  <si>
    <t>花巻店</t>
  </si>
  <si>
    <t>025-0062</t>
  </si>
  <si>
    <t>岩手県花巻市上小舟渡２３７－２</t>
  </si>
  <si>
    <t>茶畑店</t>
  </si>
  <si>
    <t>020-0822</t>
  </si>
  <si>
    <t>岩手県盛岡市茶畑２－２１－７</t>
  </si>
  <si>
    <t>北上北店</t>
  </si>
  <si>
    <t>024-0012</t>
  </si>
  <si>
    <t>岩手県北上市常盤台４丁目８－４４</t>
  </si>
  <si>
    <t>山王店</t>
  </si>
  <si>
    <t>010-0955</t>
  </si>
  <si>
    <t>秋田県秋田市山王中島町９－２６</t>
  </si>
  <si>
    <t>横手店</t>
  </si>
  <si>
    <t>013-0043</t>
  </si>
  <si>
    <t>秋田県横手市安田字越廻１２</t>
  </si>
  <si>
    <t>本荘中央店</t>
  </si>
  <si>
    <t>015-0013</t>
  </si>
  <si>
    <t>秋田県由利本荘市石脇字田尻野２２－２８</t>
  </si>
  <si>
    <t>大館清水店</t>
  </si>
  <si>
    <t>017-0046</t>
  </si>
  <si>
    <t>秋田県大館市清水２－１－６３</t>
  </si>
  <si>
    <t>広面店</t>
  </si>
  <si>
    <t>010-0041</t>
  </si>
  <si>
    <t>秋田県秋田市広面字樋ノ沖８８－１</t>
  </si>
  <si>
    <t>泉中央店</t>
  </si>
  <si>
    <t>010-0917</t>
  </si>
  <si>
    <t>秋田県秋田市泉中央１－１－３</t>
  </si>
  <si>
    <t>030-0843</t>
  </si>
  <si>
    <t>青森県青森市浜田字玉川３４５番地</t>
  </si>
  <si>
    <t>三内店</t>
  </si>
  <si>
    <t>038-0031</t>
  </si>
  <si>
    <t>青森県青森市大字三内字稲元７５－２</t>
  </si>
  <si>
    <t>神田店</t>
  </si>
  <si>
    <t>036-8061</t>
  </si>
  <si>
    <t>青森県弘前市大字神田２－７－１</t>
  </si>
  <si>
    <t>五所川原店</t>
  </si>
  <si>
    <t>037-0015</t>
  </si>
  <si>
    <t>青森県五所川原市姥萢字船橋１４６－１</t>
  </si>
  <si>
    <t>030-0846</t>
  </si>
  <si>
    <t>青森県青森市青葉３－６－３</t>
  </si>
  <si>
    <t>外崎店</t>
  </si>
  <si>
    <t>036-8094</t>
  </si>
  <si>
    <t>青森県弘前市大字外崎３－５－２</t>
  </si>
  <si>
    <t>020-0866</t>
  </si>
  <si>
    <t>岩手県盛岡市本宮６－９－１１</t>
  </si>
  <si>
    <t>大館片山店</t>
  </si>
  <si>
    <t>017-0875</t>
  </si>
  <si>
    <t>秋田県大館市住吉町２－１６</t>
  </si>
  <si>
    <t>法人部</t>
  </si>
  <si>
    <t>028-3441</t>
  </si>
  <si>
    <t>岩手県紫波郡紫波町上平沢字馬場３５－１</t>
  </si>
  <si>
    <t>Ｇｌｏｓｓ秋田　秋田センター</t>
  </si>
  <si>
    <t>010-0817</t>
  </si>
  <si>
    <t>秋田県秋田市泉菅野１－２０－１３</t>
  </si>
  <si>
    <t>Ｇｌｏｓｓ岩手　紫波センター</t>
  </si>
  <si>
    <t>ＵーＳｅｌｅｃｔ盛岡</t>
  </si>
  <si>
    <t>020-0857</t>
  </si>
  <si>
    <t>岩手県盛岡市北飯岡４丁目１２番９</t>
  </si>
  <si>
    <t>ＵーＳｅｌｅｃｔ秋田</t>
  </si>
  <si>
    <t>011-0901</t>
  </si>
  <si>
    <t>秋田県秋田市寺内字三千刈２０７－２</t>
  </si>
  <si>
    <t>ＵーＳｅｌｅｃｔ青森</t>
  </si>
  <si>
    <t>038-0003</t>
  </si>
  <si>
    <t>青森県青森市大字石江字高間２４－１</t>
  </si>
  <si>
    <t>岩手県盛岡市北飯岡４－１２－９</t>
  </si>
  <si>
    <t>業販室</t>
  </si>
  <si>
    <t>秋田統括</t>
  </si>
  <si>
    <t>青森統括</t>
  </si>
  <si>
    <t>青森県青森市浜田字玉川３４５</t>
  </si>
  <si>
    <t>（株）ホンダベルノ南岩手</t>
  </si>
  <si>
    <t>Ｃ奥州</t>
  </si>
  <si>
    <t>一関店</t>
  </si>
  <si>
    <t>021-0053</t>
  </si>
  <si>
    <t>岩手県一関市山目字中野１４０－５</t>
  </si>
  <si>
    <t>奥州北店</t>
  </si>
  <si>
    <t>023-0003</t>
  </si>
  <si>
    <t>岩手県奥州市水沢佐倉河字三反町１０</t>
  </si>
  <si>
    <t>一関東店</t>
  </si>
  <si>
    <t>021-0002</t>
  </si>
  <si>
    <t>岩手県一関市中里字神明７－１</t>
  </si>
  <si>
    <t>ＵーＳｅｌｅｃｔ一関</t>
  </si>
  <si>
    <t>（株）ホンダカーズ岩手中央</t>
  </si>
  <si>
    <t>Ｃ岩手中央</t>
  </si>
  <si>
    <t>水沢店</t>
  </si>
  <si>
    <t>岩手県奥州市水沢佐倉河字道下４６</t>
  </si>
  <si>
    <t>上堂店</t>
  </si>
  <si>
    <t>020-0125</t>
  </si>
  <si>
    <t>岩手県盛岡市上堂４－１１－１６</t>
  </si>
  <si>
    <t>020-0114</t>
  </si>
  <si>
    <t>岩手県盛岡市高松１－７－２４</t>
  </si>
  <si>
    <t>釜石店</t>
  </si>
  <si>
    <t>026-0054</t>
  </si>
  <si>
    <t>岩手県釜石市野田町１－１１－１６</t>
  </si>
  <si>
    <t>二戸西店</t>
  </si>
  <si>
    <t>028-6852</t>
  </si>
  <si>
    <t>岩手県二戸市浄法寺町樋田３７－３</t>
  </si>
  <si>
    <t>西根店</t>
  </si>
  <si>
    <t>028-7111</t>
  </si>
  <si>
    <t>岩手県八幡平市大更第１９地割３</t>
  </si>
  <si>
    <t>仙北南店</t>
  </si>
  <si>
    <t>020-0837</t>
  </si>
  <si>
    <t>岩手県盛岡市津志田町３－１－１</t>
  </si>
  <si>
    <t>ＵーＳｅｌｅｃｔ宮古</t>
  </si>
  <si>
    <t>027-0023</t>
  </si>
  <si>
    <t>岩手県宮古市磯鶏沖１－１１</t>
  </si>
  <si>
    <t>ホンダカーズ岩手南（株）</t>
  </si>
  <si>
    <t>Ｃ岩手南</t>
  </si>
  <si>
    <t>北上南店</t>
  </si>
  <si>
    <t>024-0061</t>
  </si>
  <si>
    <t>岩手県北上市大通り４－５－３０</t>
  </si>
  <si>
    <t>花巻空港店</t>
  </si>
  <si>
    <t>025-0002</t>
  </si>
  <si>
    <t>岩手県花巻市西宮野目第５地割３２７</t>
  </si>
  <si>
    <t>奥州南店</t>
  </si>
  <si>
    <t>岩手県奥州市水沢佐倉河字前田２５</t>
  </si>
  <si>
    <t>盛岡南店</t>
  </si>
  <si>
    <t>岩手県盛岡市三本柳９地割３９－５</t>
  </si>
  <si>
    <t>奥州中央店</t>
  </si>
  <si>
    <t>岩手県奥州市水沢佐倉河字鐙田６－１</t>
  </si>
  <si>
    <t>矢巾店</t>
  </si>
  <si>
    <t>028-3602</t>
  </si>
  <si>
    <t>岩手県紫波郡矢巾町医大通２－７－１９</t>
  </si>
  <si>
    <t>岩手県奥州市水沢佐倉河字沼田６９</t>
  </si>
  <si>
    <t>奥州ＰＤＩセンター</t>
  </si>
  <si>
    <t>ＵーＳｅｌｅｃｔ水沢</t>
  </si>
  <si>
    <t>（有）嵯峨自動車商会</t>
  </si>
  <si>
    <t>Ｃ久慈中央</t>
  </si>
  <si>
    <t>久慈店</t>
  </si>
  <si>
    <t>028-0023</t>
  </si>
  <si>
    <t>岩手県久慈市新中の橋３７－１０１－３</t>
  </si>
  <si>
    <t>岩手ホンダ北販売（株）</t>
  </si>
  <si>
    <t>Ｃ岩手北央</t>
  </si>
  <si>
    <t>軽米店</t>
  </si>
  <si>
    <t>028-6302</t>
  </si>
  <si>
    <t>岩手県九戸郡軽米町軽米１３－１７－１</t>
  </si>
  <si>
    <t>二戸東店</t>
  </si>
  <si>
    <t>028-6103</t>
  </si>
  <si>
    <t>岩手県二戸市石切所字下ノ平１５－４</t>
  </si>
  <si>
    <t>Ｃ秋田中央</t>
  </si>
  <si>
    <t>寺内店</t>
  </si>
  <si>
    <t>秋田県秋田市寺内字三千刈２０９－１</t>
  </si>
  <si>
    <t>010-0146</t>
  </si>
  <si>
    <t>秋田県秋田市下新城中野字琵琶沼４０２－４</t>
  </si>
  <si>
    <t>仁井田南店</t>
  </si>
  <si>
    <t>010-1421</t>
  </si>
  <si>
    <t>秋田県秋田市仁井田本町４－１－３６</t>
  </si>
  <si>
    <t>ボディサービス第１工場</t>
  </si>
  <si>
    <t>秋田県秋田市寺内字三千刈３１０－１</t>
  </si>
  <si>
    <t>ＵーＳｅｌｅｃｔ中野</t>
  </si>
  <si>
    <t>秋田県秋田市寺内三千刈２０９－１</t>
  </si>
  <si>
    <t>千秋ホンダ販売（株）</t>
  </si>
  <si>
    <t>Ｃ千秋</t>
  </si>
  <si>
    <t>泉店</t>
  </si>
  <si>
    <t>秋田県秋田市泉中央２－２－３</t>
  </si>
  <si>
    <t>（株）ＯＲＩＳＯＮ</t>
  </si>
  <si>
    <t>Ｃ能代</t>
  </si>
  <si>
    <t>能代東店</t>
  </si>
  <si>
    <t>016-0104</t>
  </si>
  <si>
    <t>秋田県能代市字下関１１１</t>
  </si>
  <si>
    <t>（株）ホンダパドック</t>
  </si>
  <si>
    <t>Ｃ横手中央</t>
  </si>
  <si>
    <t>013-0063</t>
  </si>
  <si>
    <t>秋田県横手市婦気大堤字街道下２７－６</t>
  </si>
  <si>
    <t>ホンダヤマシナ（株）</t>
  </si>
  <si>
    <t>Ｃ秋田西</t>
  </si>
  <si>
    <t>本荘北店</t>
  </si>
  <si>
    <t>秋田県由利本荘市石脇字田尻野４－１８</t>
  </si>
  <si>
    <t>仁井田店</t>
  </si>
  <si>
    <t>010-1433</t>
  </si>
  <si>
    <t>秋田県秋田市仁井田栄町２－３２</t>
  </si>
  <si>
    <t>能代南店</t>
  </si>
  <si>
    <t>016-0171</t>
  </si>
  <si>
    <t>秋田県能代市河戸川字谷地４３－１</t>
  </si>
  <si>
    <t>（株）男鹿オート</t>
  </si>
  <si>
    <t>Ｃ男鹿</t>
  </si>
  <si>
    <t>男鹿店</t>
  </si>
  <si>
    <t>010-0341</t>
  </si>
  <si>
    <t>秋田県男鹿市船越字内子２９４－１６２２</t>
  </si>
  <si>
    <t>（株）奥羽ホンダ販売</t>
  </si>
  <si>
    <t>Ｃ湯沢</t>
  </si>
  <si>
    <t>桜通り店</t>
  </si>
  <si>
    <t>012-0811</t>
  </si>
  <si>
    <t>秋田県湯沢市桜通り２－６５</t>
  </si>
  <si>
    <t>（株）オールホンダ大曲</t>
  </si>
  <si>
    <t>Ｃ大曲</t>
  </si>
  <si>
    <t>四ツ屋店</t>
  </si>
  <si>
    <t>014-0103</t>
  </si>
  <si>
    <t>秋田県大仙市高関上郷字高屋敷７５－１</t>
  </si>
  <si>
    <t>戸蒔店</t>
  </si>
  <si>
    <t>014-0044</t>
  </si>
  <si>
    <t>秋田県大仙市戸蒔字谷地中１０－１</t>
  </si>
  <si>
    <t>若竹店</t>
  </si>
  <si>
    <t>014-0016</t>
  </si>
  <si>
    <t>秋田県大仙市若竹町２４－８</t>
  </si>
  <si>
    <t>北日本オート（株）</t>
  </si>
  <si>
    <t>Ｃ潟上</t>
  </si>
  <si>
    <t>天王店</t>
  </si>
  <si>
    <t>010-0201</t>
  </si>
  <si>
    <t>秋田県潟上市天王字上江川４７－４１２</t>
  </si>
  <si>
    <t>秋田県潟上市天王字上江川４７－４３１</t>
  </si>
  <si>
    <t>大内モーター（株）</t>
  </si>
  <si>
    <t>Ｃ本荘</t>
  </si>
  <si>
    <t>本荘南店</t>
  </si>
  <si>
    <t>015-0011</t>
  </si>
  <si>
    <t>秋田県由利本荘市石脇字尾花沢５７－９５</t>
  </si>
  <si>
    <t>（株）ホンダ販売秋田南</t>
  </si>
  <si>
    <t>Ｃ秋田南</t>
  </si>
  <si>
    <t>014-0711</t>
  </si>
  <si>
    <t>秋田県大仙市豊川字北村街道ノ上２２－４</t>
  </si>
  <si>
    <t>横手町店</t>
  </si>
  <si>
    <t>013-0061</t>
  </si>
  <si>
    <t>秋田県横手市横手町字上真山１１６－１</t>
  </si>
  <si>
    <t>十文字店</t>
  </si>
  <si>
    <t>019-0507</t>
  </si>
  <si>
    <t>秋田県横手市十文字町上鍋倉字東坊田野７５－１</t>
  </si>
  <si>
    <t>ホンダ青森販売（株）</t>
  </si>
  <si>
    <t>Ｃ青森中央</t>
  </si>
  <si>
    <t>観光通り店</t>
  </si>
  <si>
    <t>青森県青森市大字浜田字玉川２０４－１</t>
  </si>
  <si>
    <t>石江店</t>
  </si>
  <si>
    <t>青森県青森市大字石江字江渡５２</t>
  </si>
  <si>
    <t>東バイパス店</t>
  </si>
  <si>
    <t>030-0914</t>
  </si>
  <si>
    <t>青森県青森市岡造道２－９－４</t>
  </si>
  <si>
    <t>（株）ホンダプリモ八戸中央</t>
  </si>
  <si>
    <t>Ｃ八戸中央</t>
  </si>
  <si>
    <t>沼館店</t>
  </si>
  <si>
    <t>031-0071</t>
  </si>
  <si>
    <t>青森県八戸市沼館１－３－２６</t>
  </si>
  <si>
    <t>石堂店</t>
  </si>
  <si>
    <t>039-1164</t>
  </si>
  <si>
    <t>青森県八戸市下長１－２－２</t>
  </si>
  <si>
    <t>（株）ホンダ四輪販売八戸</t>
  </si>
  <si>
    <t>Ｃ青森東</t>
  </si>
  <si>
    <t>下長店</t>
  </si>
  <si>
    <t>青森県八戸市下長４－２０－１０</t>
  </si>
  <si>
    <t>八戸店</t>
  </si>
  <si>
    <t>031-0072</t>
  </si>
  <si>
    <t>青森県八戸市城下４丁目２２－２５</t>
  </si>
  <si>
    <t>十和田店</t>
  </si>
  <si>
    <t>034-0107</t>
  </si>
  <si>
    <t>青森県十和田市大字洞内字枯木根７６－７</t>
  </si>
  <si>
    <t>むつ店</t>
  </si>
  <si>
    <t>035-0046</t>
  </si>
  <si>
    <t>青森県むつ市南町１－２０</t>
  </si>
  <si>
    <t>田向店</t>
  </si>
  <si>
    <t>031-0011</t>
  </si>
  <si>
    <t>青森県八戸市田向２－２５－７</t>
  </si>
  <si>
    <t>三沢インター店</t>
  </si>
  <si>
    <t>039-2185</t>
  </si>
  <si>
    <t>青森県上北郡おいらせ町上久保６３－１６</t>
  </si>
  <si>
    <t>Ｇｌｏｓｓ青森　三沢センター</t>
  </si>
  <si>
    <t>ＵーＳｅｌｅｃｔ八戸</t>
  </si>
  <si>
    <t>青森県八戸市城下４－２４－１</t>
  </si>
  <si>
    <t>青森県八戸市城下４－２２－２５</t>
  </si>
  <si>
    <t>（株）友和ホンダ販売</t>
  </si>
  <si>
    <t>Ｃ八戸東</t>
  </si>
  <si>
    <t>類家店</t>
  </si>
  <si>
    <t>031-0001</t>
  </si>
  <si>
    <t>青森県八戸市類家５－１１－７</t>
  </si>
  <si>
    <t>湊高台店</t>
  </si>
  <si>
    <t>031-0812</t>
  </si>
  <si>
    <t>青森県八戸市大字湊町字上田屋前２２－１</t>
  </si>
  <si>
    <t>（株）毛利ホンダ</t>
  </si>
  <si>
    <t>Ｃ黒石</t>
  </si>
  <si>
    <t>黒石バイパス店</t>
  </si>
  <si>
    <t>036-0345</t>
  </si>
  <si>
    <t>青森県黒石市中川字篠村１３－４</t>
  </si>
  <si>
    <t>（株）ホンダセンターナリコー</t>
  </si>
  <si>
    <t>Ｃ青森西</t>
  </si>
  <si>
    <t>五所川原エルム店</t>
  </si>
  <si>
    <t>037-0036</t>
  </si>
  <si>
    <t>青森県五所川原市中央六－４８</t>
  </si>
  <si>
    <t>弘前店</t>
  </si>
  <si>
    <t>青森県弘前市大字神田１－１－３</t>
  </si>
  <si>
    <t>ＵーＳｅｌｅｃｔ五所川原</t>
  </si>
  <si>
    <t>青森県五所川原市中央６－９２</t>
  </si>
  <si>
    <t>（有）十和田中央ホンダ</t>
  </si>
  <si>
    <t>Ｃ十和田中央</t>
  </si>
  <si>
    <t>034-0001</t>
  </si>
  <si>
    <t>青森県十和田市三本木字野崎２４１－８</t>
  </si>
  <si>
    <t>（有）布施ホンダ販売</t>
  </si>
  <si>
    <t>Ｃ十和田</t>
  </si>
  <si>
    <t>十和田湖通り店</t>
  </si>
  <si>
    <t>青森県十和田市三本木字本金崎３７２－１</t>
  </si>
  <si>
    <t>（株）ホンダカーズ三沢</t>
  </si>
  <si>
    <t>Ｃ三沢</t>
  </si>
  <si>
    <t>三沢店</t>
  </si>
  <si>
    <t>033-0037</t>
  </si>
  <si>
    <t>青森県三沢市松園町２－１２－１</t>
  </si>
  <si>
    <t>おいらせ店</t>
  </si>
  <si>
    <t>039-2182</t>
  </si>
  <si>
    <t>青森県上北郡おいらせ町鶉久保２５－２</t>
  </si>
  <si>
    <t>（有）ホンダ販売西つがる</t>
  </si>
  <si>
    <t>Ｃつがる</t>
  </si>
  <si>
    <t>柏店</t>
  </si>
  <si>
    <t>038-3105</t>
  </si>
  <si>
    <t>青森県つがる市柏広須野宮１５－８</t>
  </si>
  <si>
    <t>（有）松本ホンダ販売</t>
  </si>
  <si>
    <t>Ｃ田子</t>
  </si>
  <si>
    <t>田子店</t>
  </si>
  <si>
    <t>039-0201</t>
  </si>
  <si>
    <t>青森県三戸郡田子町大字田子字上野ノ下タ１－７</t>
  </si>
  <si>
    <t>若野ホンダ販売（株）</t>
  </si>
  <si>
    <t>Ｃ八戸西</t>
  </si>
  <si>
    <t>南部店</t>
  </si>
  <si>
    <t>039-0614</t>
  </si>
  <si>
    <t>青森県三戸郡南部町大字虎渡字白石３８－１</t>
  </si>
  <si>
    <t>長苗代店</t>
  </si>
  <si>
    <t>039-1103</t>
  </si>
  <si>
    <t>青森県八戸市大字長苗代字上中坪１２－１</t>
  </si>
  <si>
    <t>工大前店</t>
  </si>
  <si>
    <t>031-0814</t>
  </si>
  <si>
    <t>青森県八戸市大字妙字大開５－２３３</t>
  </si>
  <si>
    <t>ＵーＳｅｌｅｃｔ長苗代</t>
  </si>
  <si>
    <t>青森県八戸市大字長苗代字元木１９－１</t>
  </si>
  <si>
    <t>青森県八戸市大字長苗代上中坪１２－１</t>
  </si>
  <si>
    <t>県名</t>
  </si>
  <si>
    <t>連番</t>
  </si>
  <si>
    <t>販社法人コード</t>
  </si>
  <si>
    <t>販社拠点コード</t>
  </si>
  <si>
    <t>東京都葛飾区四ツ木５－２１－１７</t>
  </si>
  <si>
    <t>連結</t>
  </si>
  <si>
    <t>神奈川県厚木市上依知字藤沢沖１２８１－１</t>
  </si>
  <si>
    <t>（株）ホンダカーズ東葛</t>
  </si>
  <si>
    <t>東鎌ヶ谷店</t>
  </si>
  <si>
    <t>千葉県鎌ケ谷市 市東鎌ヶ谷２丁目２０－１１</t>
  </si>
  <si>
    <t>長野県松本市村井町南４－１－７</t>
  </si>
  <si>
    <t>長野県岡谷市長地権現町３丁目１番１号</t>
  </si>
  <si>
    <t>長野県安曇野市穂高２４７２－１</t>
  </si>
  <si>
    <t>長野県安曇野市豊科南穂高７５４－１</t>
  </si>
  <si>
    <t>長野県松本市笹賀７１９１</t>
  </si>
  <si>
    <t>長野県飯田市上郷飯沼１８４３－１</t>
  </si>
  <si>
    <t>長野県駒ヶ根市赤穂１２８７</t>
  </si>
  <si>
    <t>長野県安曇野市穂高有明１０１７－１</t>
  </si>
  <si>
    <t>長野県伊那市西春近２４４８</t>
  </si>
  <si>
    <t>長野県安曇野市堀金烏川４９７５－１</t>
  </si>
  <si>
    <t>長野県伊那市御園９８－１</t>
  </si>
  <si>
    <t>長野県松本市出川２－１９－３</t>
  </si>
  <si>
    <t>長野県大町市大町１５６４－６</t>
  </si>
  <si>
    <t>長野県飯田市駄科１３１０－１</t>
  </si>
  <si>
    <t>長野県飯田市鼎東鼎５０－１</t>
  </si>
  <si>
    <t>長野県諏訪市沖田町５－６６</t>
  </si>
  <si>
    <t>長野県飯田市江戸浜町３６８７－１</t>
  </si>
  <si>
    <t>長野県塩尻市広丘野村１７００－１</t>
  </si>
  <si>
    <t>長野県伊那市西春近２７１７－１</t>
  </si>
  <si>
    <t>長野県岡谷市天竜町２－２－３２</t>
  </si>
  <si>
    <t>長野県松本市双葉２０－１２</t>
  </si>
  <si>
    <t>長野県松本市沢村２－１５－２０</t>
  </si>
  <si>
    <t>長野県飯田市羽場坂町２３００－１</t>
  </si>
  <si>
    <t>長野県上伊那郡南箕輪村９６９１－１</t>
  </si>
  <si>
    <t>長野県上伊那郡辰野町大字辰野１５５１－１</t>
  </si>
  <si>
    <t>長野県茅野市宮川４２４２－８</t>
  </si>
  <si>
    <t>長野県下伊那郡松川町元大島１５１０－１</t>
  </si>
  <si>
    <t>長野県安曇野市穂高２５６１－１</t>
  </si>
  <si>
    <t>長野県長野市松代町松代７１６－１</t>
  </si>
  <si>
    <t>長野県長野市稲里町中央３－２－１</t>
  </si>
  <si>
    <t>長野県長野市豊野町南郷９０３－２</t>
  </si>
  <si>
    <t>新潟県新潟市江南区東早通１丁目２番４４号</t>
  </si>
  <si>
    <t>新潟県村上市山辺里字太田３２６－１</t>
  </si>
  <si>
    <t>新潟県新潟市東区牡丹山６－８－９</t>
  </si>
  <si>
    <t>新潟県新潟市中央区笹口２－１２－１５</t>
  </si>
  <si>
    <t>新潟県新潟市中央区上近江１－１－３２</t>
  </si>
  <si>
    <t>新潟県新潟市東区新松崎２－５－２５</t>
  </si>
  <si>
    <t>新潟県長岡市巻渕７００－１</t>
  </si>
  <si>
    <t>新潟県新潟市西蒲区巻甲５０４０－１</t>
  </si>
  <si>
    <t>新潟県新潟市中央区上近江１－３－４０</t>
  </si>
  <si>
    <t>新潟県新潟市東区下木戸３－３－１１</t>
  </si>
  <si>
    <t>新潟県長岡市稲保４－５５８－２</t>
  </si>
  <si>
    <t>新潟県柏崎市松美１－１１－４２</t>
  </si>
  <si>
    <t>新潟県上越市木田３－５－１２</t>
  </si>
  <si>
    <t>新潟県長岡市喜多町２９２５</t>
  </si>
  <si>
    <t>新潟県三条市須頃２－１３５</t>
  </si>
  <si>
    <t>新潟県長岡市要町１－１－５４</t>
  </si>
  <si>
    <t>新潟県柏崎市柳田町４－５１</t>
  </si>
  <si>
    <t>新潟県三条市西本成寺２－２７－４６</t>
  </si>
  <si>
    <t>新潟県柏崎市田中１２－１３</t>
  </si>
  <si>
    <t>新潟県阿賀野市上中８４</t>
  </si>
  <si>
    <t>新潟県長岡市十二潟町４４６</t>
  </si>
  <si>
    <t>新潟県長岡市下条町７９９</t>
  </si>
  <si>
    <t>新潟県上越市木田１丁目６－３９</t>
  </si>
  <si>
    <t>新潟県上越市東本町５－２－２８</t>
  </si>
  <si>
    <t>新潟県長岡市新産３－２－７</t>
  </si>
  <si>
    <t>新潟県柏崎市東本町３－１－４０</t>
  </si>
  <si>
    <t>新潟県上越市新光町３－１－７</t>
  </si>
  <si>
    <t>新潟県上越市大和２－１７－１２</t>
  </si>
  <si>
    <t>新潟県上越市大学前４８</t>
  </si>
  <si>
    <t>新潟県新潟市南区高井東１－２－５</t>
  </si>
  <si>
    <t>新潟県燕市井土巻５－１７２</t>
  </si>
  <si>
    <t>新潟県燕市井土巻５－１７６</t>
  </si>
  <si>
    <t>新潟県新発田市小舟渡６７－１</t>
  </si>
  <si>
    <t>新潟県新潟市秋葉区滝谷町２－１９</t>
  </si>
  <si>
    <t>新潟県新発田市富塚１３４３－３</t>
  </si>
  <si>
    <t>新潟県新潟市秋葉区北上３－１－９</t>
  </si>
  <si>
    <t>新潟県村上市下助渕１５０６－１</t>
  </si>
  <si>
    <t>新潟県胎内市高野９０２</t>
  </si>
  <si>
    <t>新潟県十日町市大字馬場丁１２４０－１</t>
  </si>
  <si>
    <t>新潟県十日町市馬場丁１２４０－１</t>
  </si>
  <si>
    <t>新潟県長岡市新組町２００７</t>
  </si>
  <si>
    <t>新潟県見附市今町５－４１－２２</t>
  </si>
  <si>
    <t>新潟県燕市吉田鴻巣２７－４５</t>
  </si>
  <si>
    <t>新潟県小千谷市若葉２－１１</t>
  </si>
  <si>
    <t>新潟県新潟市西区内野戸中才１４８５－８</t>
  </si>
  <si>
    <t>新潟県見附市今町５－４２－２１</t>
  </si>
  <si>
    <t>新潟県魚沼市井口新田５７８－１０</t>
  </si>
  <si>
    <t>新潟県南魚沼市川窪１１７２－１</t>
  </si>
  <si>
    <t>愛知県名古屋市緑区乗鞍２－１４０５－１</t>
  </si>
  <si>
    <t>愛知県日進市東山２丁目１２４</t>
  </si>
  <si>
    <t>愛知県名古屋市東区大幸４－１９－１８</t>
  </si>
  <si>
    <t>愛知県名古屋市守山区白山３－９０１</t>
  </si>
  <si>
    <t>愛知県名古屋市南区大磯通４－１６</t>
  </si>
  <si>
    <t>愛知県名古屋市天白区古川町１００－１</t>
  </si>
  <si>
    <t>愛知県名古屋市守山区大森１－１０１</t>
  </si>
  <si>
    <t>愛知県瀬戸市陶原町４－６２</t>
  </si>
  <si>
    <t>愛知県瀬戸市幡野町３４５－４</t>
  </si>
  <si>
    <t>愛知県新城市城北２－２－８</t>
  </si>
  <si>
    <t>愛知県豊橋市潮崎町６６</t>
  </si>
  <si>
    <t>愛知県豊橋市浜道町字浜道９８</t>
  </si>
  <si>
    <t>愛知県豊橋市瓜郷町前川２－１</t>
  </si>
  <si>
    <t>愛知県豊川市大橋町１丁目８番地</t>
  </si>
  <si>
    <t>愛知県岡崎市大樹寺３－２－１６</t>
  </si>
  <si>
    <t>愛知県安城市緑町１－２６－３</t>
  </si>
  <si>
    <t>愛知県豊田市寿町３丁目８番１</t>
  </si>
  <si>
    <t>愛知県豊田市広久手町５－２８－３</t>
  </si>
  <si>
    <t>愛知県岡崎市洞町字上荒田１９－１</t>
  </si>
  <si>
    <t>愛知県豊田市広路町２－２９－１</t>
  </si>
  <si>
    <t>愛知県安城市三河安城町１－６－１３</t>
  </si>
  <si>
    <t>愛知県岡崎市羽根町字小豆坂１２１</t>
  </si>
  <si>
    <t>愛知県岡崎市福岡町字上高須１１</t>
  </si>
  <si>
    <t>愛知県岡崎市矢作町字桜海道３７</t>
  </si>
  <si>
    <t>愛知県岡崎市福岡町字下高須８７</t>
  </si>
  <si>
    <t>愛知県岡崎市六名南２－４－２０</t>
  </si>
  <si>
    <t>愛知県一宮市緑５－１－２３</t>
  </si>
  <si>
    <t>愛知県名古屋市西区歌里町２２</t>
  </si>
  <si>
    <t>愛知県一宮市大和町馬引字焼野３０－１</t>
  </si>
  <si>
    <t>愛知県春日井市東野町５－１８－１</t>
  </si>
  <si>
    <t>愛知県名古屋市中村区本陣通２－３３</t>
  </si>
  <si>
    <t>愛知県名古屋市中川区福川町５－１－２</t>
  </si>
  <si>
    <t>愛知県名古屋市中区千代田１－７－２</t>
  </si>
  <si>
    <t>愛知県江南市赤童子町栄５９－１</t>
  </si>
  <si>
    <t>愛知県半田市浜田町３丁目１２番地の９</t>
  </si>
  <si>
    <t>愛知県名古屋市緑区浦里３－１６５</t>
  </si>
  <si>
    <t>愛知県豊明市阿野町長根８８－１</t>
  </si>
  <si>
    <t>愛知県安城市今池町３－６－３０</t>
  </si>
  <si>
    <t>愛知県名古屋市昭和区檀渓通１－３５</t>
  </si>
  <si>
    <t>愛知県名古屋市名東区名東本通３－２８－１</t>
  </si>
  <si>
    <t>愛知県名古屋市天白区池場２－２６０５</t>
  </si>
  <si>
    <t>愛知県名古屋市守山区小幡南３－１－３５</t>
  </si>
  <si>
    <t>愛知県尾張旭市南本地ヶ原町３－５</t>
  </si>
  <si>
    <t>愛知県豊川市小坂井町宮下４４－１</t>
  </si>
  <si>
    <t>愛知県豊橋市飯村町字茶屋７１－１</t>
  </si>
  <si>
    <t>愛知県津島市神守町字１丁目１３５</t>
  </si>
  <si>
    <t>愛知県日進市竹の山１－１５０７</t>
  </si>
  <si>
    <t>愛知県東海市加木屋町御林１０番地－１</t>
  </si>
  <si>
    <t>愛知県刈谷市新富町２－１１－６</t>
  </si>
  <si>
    <t>愛知県名古屋市緑区鳴海町字中汐田１－１</t>
  </si>
  <si>
    <t>愛知県名古屋市港区東海通５－１６</t>
  </si>
  <si>
    <t>愛知県名古屋市中川区太平通２－４１</t>
  </si>
  <si>
    <t>愛知県名古屋市昭和区白金１－５－８</t>
  </si>
  <si>
    <t>愛知県名古屋市天白区井口１－２００２</t>
  </si>
  <si>
    <t>愛知県春日井市若草通４－１０８</t>
  </si>
  <si>
    <t>愛知県豊橋市下地町天神３７</t>
  </si>
  <si>
    <t>愛知県名古屋市名東区一社３－８９</t>
  </si>
  <si>
    <t>愛知県名古屋市中村区岩塚本通５－５</t>
  </si>
  <si>
    <t>愛知県一宮市朝日３－４－６</t>
  </si>
  <si>
    <t>愛知県名古屋市千種区香流橋１－２－８９</t>
  </si>
  <si>
    <t>愛知県名古屋市北区城見通３－２</t>
  </si>
  <si>
    <t>愛知県名古屋市千種区田代本通３－８</t>
  </si>
  <si>
    <t>愛知県小牧市元町４－４５</t>
  </si>
  <si>
    <t>愛知県尾張旭市旭前町５－１３－２</t>
  </si>
  <si>
    <t>愛知県豊橋市向草間町字北新切１２６－１</t>
  </si>
  <si>
    <t>愛知県西尾市桜町２－７</t>
  </si>
  <si>
    <t>愛知県刈谷市中手町３－７０４</t>
  </si>
  <si>
    <t>愛知県長久手市菖蒲池３０１</t>
  </si>
  <si>
    <t>愛知県みよし市三好町池守田４１－１</t>
  </si>
  <si>
    <t>愛知県一宮市下川田町５－２０－２</t>
  </si>
  <si>
    <t>愛知県名古屋市天白区元植田１－１３１３</t>
  </si>
  <si>
    <t>愛知県名古屋市南区弥次ヱ町２－３－１</t>
  </si>
  <si>
    <t>愛知県名古屋市西区児玉２－２５－１９</t>
  </si>
  <si>
    <t>愛知県名古屋市瑞穂区弥富通４－２０</t>
  </si>
  <si>
    <t>愛知県名古屋市緑区相原郷１丁目１５０４</t>
  </si>
  <si>
    <t>愛知県一宮市開明字馬保里５２－１</t>
  </si>
  <si>
    <t>愛知県春日井市不二町２－９－７</t>
  </si>
  <si>
    <t>愛知県長久手市打越１６２０</t>
  </si>
  <si>
    <t>愛知県豊川市白鳥町高田６６－１</t>
  </si>
  <si>
    <t>愛知県春日井市惣中町１丁目６３</t>
  </si>
  <si>
    <t>愛知県豊橋市西口町字西ノ口２番２号</t>
  </si>
  <si>
    <t>愛知県西尾市矢曽根町一本木６６－１</t>
  </si>
  <si>
    <t>愛知県碧南市踏分町１－４５－１</t>
  </si>
  <si>
    <t>愛知県安城市横山町寺下６３－１０</t>
  </si>
  <si>
    <t>愛知県岡崎市羽根東町３－２－１</t>
  </si>
  <si>
    <t>愛知県高浜市小池町２－１５－１６</t>
  </si>
  <si>
    <t>愛知県名古屋市港区西茶屋３－７７</t>
  </si>
  <si>
    <t>愛知県小牧市三ツ渕６９０</t>
  </si>
  <si>
    <t>愛知県岡崎市池金町字中大入１－４２</t>
  </si>
  <si>
    <t>愛知県名古屋市中川区昭和橋通９－５９</t>
  </si>
  <si>
    <t>愛知県稲沢市下津町銚子原２０－３</t>
  </si>
  <si>
    <t>愛知県春日井市柏井町５－１７</t>
  </si>
  <si>
    <t>愛知県江南市木賀町定和１２４番地１</t>
  </si>
  <si>
    <t>愛知県名古屋市天白区植田西１－９０１</t>
  </si>
  <si>
    <t>愛知県豊橋市下地町字宮前６４－１</t>
  </si>
  <si>
    <t>愛知県半田市浜田町３－１０－５</t>
  </si>
  <si>
    <t>愛知県豊川市馬場町縄手上５４</t>
  </si>
  <si>
    <t>愛知県名古屋市西区児玉３－３６－２７</t>
  </si>
  <si>
    <t>愛知県名古屋市中区千代田１－７－２　Ｈｏｎｄａ名古屋ビル５階</t>
  </si>
  <si>
    <t>愛知県名古屋市南区上浜町３０</t>
  </si>
  <si>
    <t>愛知県半田市旭町３－１－１</t>
  </si>
  <si>
    <t>愛知県豊川市中央通２－６４</t>
  </si>
  <si>
    <t>愛知県豊橋市飯村北５丁目４－１</t>
  </si>
  <si>
    <t>愛知県豊川市新桜町通１丁目２６番地１</t>
  </si>
  <si>
    <t>愛知県豊橋市佐藤５－１９－５</t>
  </si>
  <si>
    <t>愛知県豊川市一宮町栄１５５</t>
  </si>
  <si>
    <t>愛知県刈谷市寺横町３－１</t>
  </si>
  <si>
    <t>愛知県豊田市美里１－１１－１３</t>
  </si>
  <si>
    <t>愛知県豊田市力石町字中切２２９－２</t>
  </si>
  <si>
    <t>愛知県みよし市三好町前田４９－１</t>
  </si>
  <si>
    <t>愛知県蒲郡市三谷北通３－１０５</t>
  </si>
  <si>
    <t>愛知県額田郡幸田町大字大草字馬場５７</t>
  </si>
  <si>
    <t>愛知県小牧市大字間々原新田字上新池８４８－１</t>
  </si>
  <si>
    <t>愛知県北名古屋市九之坪天下地６８</t>
  </si>
  <si>
    <t>愛知県名古屋市守山区下志段味字釼当先９９１</t>
  </si>
  <si>
    <t>愛知県春日井市六軒屋町西３－３－１</t>
  </si>
  <si>
    <t>愛知県小牧市間々原新田８４８－１</t>
  </si>
  <si>
    <t>愛知県犬山市大字羽黒字三反田９９－３</t>
  </si>
  <si>
    <t>愛知県東海市高横須賀町町新田１９－１</t>
  </si>
  <si>
    <t>愛知県知立市八橋町西出口８５</t>
  </si>
  <si>
    <t>愛知県知多郡東浦町大字緒川字西本坪５－１</t>
  </si>
  <si>
    <t>愛知県半田市有楽町３－２３０－３</t>
  </si>
  <si>
    <t>愛知県名古屋市西区中小田井４－１６９</t>
  </si>
  <si>
    <t>愛知県東海市名和町３－９５</t>
  </si>
  <si>
    <t>愛知県稲沢市正明寺２－１４－１５</t>
  </si>
  <si>
    <t>愛知県海部郡蟹江町大字蟹江新田字八反割４０－１</t>
  </si>
  <si>
    <t>岐阜県岐阜市柳津町蓮池２－２</t>
  </si>
  <si>
    <t>岐阜県岐阜市北一色３－１０－１</t>
  </si>
  <si>
    <t>岐阜県岐阜市上土居１－７－５</t>
  </si>
  <si>
    <t>岐阜県岐阜市河渡３－３２</t>
  </si>
  <si>
    <t>岐阜県各務原市鵜沼西町１丁目６５１番地１</t>
  </si>
  <si>
    <t>岐阜県関市下有知字前洞新田５１－７</t>
  </si>
  <si>
    <t>愛知県豊明市沓掛町荒井５－１１</t>
  </si>
  <si>
    <t>愛知県名古屋市港区七反野１－７０５</t>
  </si>
  <si>
    <t>愛知県大府市共栄町８－９－８</t>
  </si>
  <si>
    <t>愛知県名古屋市昭和区滝川町６２－１</t>
  </si>
  <si>
    <t>愛知県稲沢市石橋１－１５２</t>
  </si>
  <si>
    <t>愛知県半田市浜田町１－６６</t>
  </si>
  <si>
    <t>愛知県名古屋市北区新沼町９８</t>
  </si>
  <si>
    <t>愛知県名古屋市西区中小田井３－２２０</t>
  </si>
  <si>
    <t>愛知県犬山市大字羽黒字稲葉東７</t>
  </si>
  <si>
    <t>愛知県安城市住吉町５－１３－１</t>
  </si>
  <si>
    <t>愛知県東海市加木屋町内堀２８－１</t>
  </si>
  <si>
    <t>愛知県あま市七宝町沖之島西流２３</t>
  </si>
  <si>
    <t>愛知県常滑市虹の丘７－１４８</t>
  </si>
  <si>
    <t>愛知県一宮市東五城字備前３７－１</t>
  </si>
  <si>
    <t>愛知県津島市神尾町野中１１</t>
  </si>
  <si>
    <t>愛知県津島市古川町１－７０</t>
  </si>
  <si>
    <t>岐阜県大垣市新田町２－１２３４</t>
  </si>
  <si>
    <t>岐阜県大垣市静里町字栄町１４８－１</t>
  </si>
  <si>
    <t>岐阜県大垣市八島町１１</t>
  </si>
  <si>
    <t>岐阜県大垣市上面４－３７</t>
  </si>
  <si>
    <t>静岡県静岡市葵区宮ケ崎町９３－６</t>
  </si>
  <si>
    <t>静岡県駿東郡清水町八幡２０－８</t>
  </si>
  <si>
    <t>静岡県磐田市今之浦４－５－１</t>
  </si>
  <si>
    <t>静岡県静岡市葵区東千代田１－２－８</t>
  </si>
  <si>
    <t>静岡県裾野市平松６７７－１</t>
  </si>
  <si>
    <t>静岡県袋井市堀越３８８－８</t>
  </si>
  <si>
    <t>静岡県磐田市下神増１８１－１</t>
  </si>
  <si>
    <t>静岡県浜松市西区雄踏１－２２－３３</t>
  </si>
  <si>
    <t>静岡県浜松市南区高塚町４６９６－４</t>
  </si>
  <si>
    <t>広島県広島市安佐南区伴南４－２－３</t>
  </si>
  <si>
    <t>北海道檜山郡江差町中歌町７９</t>
  </si>
  <si>
    <t>北海道二海郡八雲町内浦町２３７－１１</t>
  </si>
  <si>
    <t>北海道札幌市東区北２５条東１５－４－１０</t>
  </si>
  <si>
    <t>北海道札幌市豊平区福住２条４丁目６－２８</t>
  </si>
  <si>
    <t>宮城県岩沼市三色吉字熊野４７－１</t>
  </si>
  <si>
    <t>No</t>
    <phoneticPr fontId="18"/>
  </si>
  <si>
    <t>都府県振興局</t>
    <phoneticPr fontId="18"/>
  </si>
  <si>
    <t>1番目に近い距離の観測点</t>
    <rPh sb="1" eb="3">
      <t>バンメ</t>
    </rPh>
    <rPh sb="4" eb="5">
      <t>チカ</t>
    </rPh>
    <rPh sb="6" eb="8">
      <t>キョリ</t>
    </rPh>
    <rPh sb="9" eb="12">
      <t>カンソクテン</t>
    </rPh>
    <phoneticPr fontId="18"/>
  </si>
  <si>
    <t>2番目に近い距離の観測点</t>
    <rPh sb="1" eb="3">
      <t>バンメ</t>
    </rPh>
    <rPh sb="4" eb="5">
      <t>チカ</t>
    </rPh>
    <rPh sb="6" eb="8">
      <t>キョリ</t>
    </rPh>
    <rPh sb="9" eb="12">
      <t>カンソクテン</t>
    </rPh>
    <phoneticPr fontId="18"/>
  </si>
  <si>
    <t>3番目に近い距離の観測点</t>
    <rPh sb="1" eb="3">
      <t>バンメ</t>
    </rPh>
    <rPh sb="4" eb="5">
      <t>チカ</t>
    </rPh>
    <rPh sb="6" eb="8">
      <t>キョリ</t>
    </rPh>
    <rPh sb="9" eb="12">
      <t>カンソクテン</t>
    </rPh>
    <phoneticPr fontId="18"/>
  </si>
  <si>
    <t>評価対象拠点の情報</t>
    <rPh sb="0" eb="2">
      <t>ヒョウカ</t>
    </rPh>
    <rPh sb="2" eb="4">
      <t>タイショウ</t>
    </rPh>
    <rPh sb="4" eb="6">
      <t>キョテン</t>
    </rPh>
    <rPh sb="7" eb="9">
      <t>ジョウホウ</t>
    </rPh>
    <phoneticPr fontId="18"/>
  </si>
  <si>
    <t>評価対象拠点数：</t>
    <rPh sb="6" eb="7">
      <t>スウ</t>
    </rPh>
    <phoneticPr fontId="18"/>
  </si>
  <si>
    <t>選出開始No：</t>
    <rPh sb="0" eb="2">
      <t>センシュツ</t>
    </rPh>
    <rPh sb="2" eb="4">
      <t>カイシ</t>
    </rPh>
    <phoneticPr fontId="18"/>
  </si>
  <si>
    <t>選出終了No：</t>
    <rPh sb="0" eb="2">
      <t>センシュツ</t>
    </rPh>
    <rPh sb="2" eb="4">
      <t>シュウリョウ</t>
    </rPh>
    <phoneticPr fontId="18"/>
  </si>
  <si>
    <t>選出対象数：</t>
    <rPh sb="0" eb="2">
      <t>センシュツ</t>
    </rPh>
    <rPh sb="2" eb="4">
      <t>タイショウ</t>
    </rPh>
    <rPh sb="4" eb="5">
      <t>スウ</t>
    </rPh>
    <phoneticPr fontId="18"/>
  </si>
  <si>
    <t>※上側11,下側20と入力した場合、11行目～20行目のみが削除される</t>
    <rPh sb="1" eb="3">
      <t>ウエガワ</t>
    </rPh>
    <rPh sb="6" eb="8">
      <t>シタガワ</t>
    </rPh>
    <rPh sb="11" eb="13">
      <t>ニュウリョク</t>
    </rPh>
    <rPh sb="15" eb="17">
      <t>バアイ</t>
    </rPh>
    <rPh sb="20" eb="22">
      <t>ギョウメ</t>
    </rPh>
    <rPh sb="25" eb="27">
      <t>ギョウメ</t>
    </rPh>
    <rPh sb="30" eb="32">
      <t>サクジョ</t>
    </rPh>
    <phoneticPr fontId="18"/>
  </si>
  <si>
    <t>データ消去範囲の指定（上側データ行）：</t>
    <rPh sb="3" eb="5">
      <t>ショウキョ</t>
    </rPh>
    <rPh sb="5" eb="7">
      <t>ハンイ</t>
    </rPh>
    <rPh sb="8" eb="10">
      <t>シテイ</t>
    </rPh>
    <rPh sb="11" eb="13">
      <t>ウエガワ</t>
    </rPh>
    <rPh sb="16" eb="17">
      <t>ギョウ</t>
    </rPh>
    <phoneticPr fontId="18"/>
  </si>
  <si>
    <t>データ消去範囲の指定（下側データ行）：</t>
    <rPh sb="3" eb="5">
      <t>ショウキョ</t>
    </rPh>
    <rPh sb="5" eb="7">
      <t>ハンイ</t>
    </rPh>
    <rPh sb="11" eb="13">
      <t>シタガワ</t>
    </rPh>
    <rPh sb="16" eb="17">
      <t>ギョウ</t>
    </rPh>
    <phoneticPr fontId="18"/>
  </si>
  <si>
    <t>秒</t>
    <rPh sb="0" eb="1">
      <t>ビョウ</t>
    </rPh>
    <phoneticPr fontId="18"/>
  </si>
  <si>
    <t>分</t>
    <rPh sb="0" eb="1">
      <t>フン</t>
    </rPh>
    <phoneticPr fontId="18"/>
  </si>
  <si>
    <t>選出完了までの推定所要時間（分／秒）：</t>
    <rPh sb="0" eb="2">
      <t>センシュツ</t>
    </rPh>
    <rPh sb="2" eb="4">
      <t>カンリョウ</t>
    </rPh>
    <rPh sb="7" eb="9">
      <t>スイテイ</t>
    </rPh>
    <rPh sb="9" eb="11">
      <t>ショヨウ</t>
    </rPh>
    <rPh sb="11" eb="13">
      <t>ジカン</t>
    </rPh>
    <rPh sb="14" eb="15">
      <t>フン</t>
    </rPh>
    <rPh sb="16" eb="17">
      <t>ビョウ</t>
    </rPh>
    <phoneticPr fontId="18"/>
  </si>
  <si>
    <t>選出完了までの推定所要時間（秒）：</t>
    <rPh sb="0" eb="2">
      <t>センシュツ</t>
    </rPh>
    <rPh sb="2" eb="4">
      <t>カンリョウ</t>
    </rPh>
    <rPh sb="7" eb="9">
      <t>スイテイ</t>
    </rPh>
    <rPh sb="9" eb="11">
      <t>ショヨウ</t>
    </rPh>
    <rPh sb="11" eb="13">
      <t>ジカン</t>
    </rPh>
    <rPh sb="14" eb="15">
      <t>ビョウ</t>
    </rPh>
    <phoneticPr fontId="18"/>
  </si>
  <si>
    <t>件</t>
    <rPh sb="0" eb="1">
      <t>ケン</t>
    </rPh>
    <phoneticPr fontId="18"/>
  </si>
  <si>
    <t>ツール起動ログ</t>
    <rPh sb="3" eb="5">
      <t>キドウ</t>
    </rPh>
    <phoneticPr fontId="33"/>
  </si>
  <si>
    <t>標高API</t>
    <rPh sb="0" eb="2">
      <t>ヒョウコウ</t>
    </rPh>
    <phoneticPr fontId="33"/>
  </si>
  <si>
    <t>J-shisカルテ</t>
    <phoneticPr fontId="33"/>
  </si>
  <si>
    <t>J-shisAPI</t>
    <phoneticPr fontId="33"/>
  </si>
  <si>
    <t>地理院
標高（m）</t>
    <rPh sb="0" eb="2">
      <t>チリ</t>
    </rPh>
    <rPh sb="2" eb="3">
      <t>イン</t>
    </rPh>
    <rPh sb="4" eb="6">
      <t>ヒョウコウ</t>
    </rPh>
    <phoneticPr fontId="18"/>
  </si>
  <si>
    <t>標高の
データソース</t>
    <rPh sb="0" eb="2">
      <t>ヒョウコウ</t>
    </rPh>
    <phoneticPr fontId="18"/>
  </si>
  <si>
    <t>合計数：</t>
    <rPh sb="0" eb="2">
      <t>ゴウケイ</t>
    </rPh>
    <rPh sb="2" eb="3">
      <t>スウ</t>
    </rPh>
    <phoneticPr fontId="18"/>
  </si>
  <si>
    <t>観測点数：</t>
    <rPh sb="0" eb="3">
      <t>カンソクテン</t>
    </rPh>
    <rPh sb="3" eb="4">
      <t>スウ</t>
    </rPh>
    <phoneticPr fontId="18"/>
  </si>
  <si>
    <t>No.</t>
  </si>
  <si>
    <t>i</t>
  </si>
  <si>
    <t>地点名</t>
  </si>
  <si>
    <t>prec_no</t>
  </si>
  <si>
    <t>block_no</t>
  </si>
  <si>
    <t>緯度（度）</t>
  </si>
  <si>
    <t>（分）</t>
  </si>
  <si>
    <t>経度（度）</t>
  </si>
  <si>
    <t>標高(m)</t>
  </si>
  <si>
    <t>船泊</t>
  </si>
  <si>
    <t>幌泊</t>
  </si>
  <si>
    <t>礼文上泊埼</t>
  </si>
  <si>
    <t>ピヤシリ山</t>
  </si>
  <si>
    <t>犬牛別峠</t>
  </si>
  <si>
    <t>雄鷹峰</t>
  </si>
  <si>
    <t>蓬莱山</t>
  </si>
  <si>
    <t>終沢</t>
  </si>
  <si>
    <t>旭岳</t>
  </si>
  <si>
    <t>前富良野岳</t>
  </si>
  <si>
    <t>前時雨山</t>
  </si>
  <si>
    <t>阿曽岩</t>
  </si>
  <si>
    <t>島松山</t>
  </si>
  <si>
    <t>西野幌</t>
  </si>
  <si>
    <t>常盤山</t>
  </si>
  <si>
    <t>神威岳</t>
  </si>
  <si>
    <t>下桂沢</t>
  </si>
  <si>
    <t>丁未山</t>
  </si>
  <si>
    <t>登川山</t>
  </si>
  <si>
    <t>晩生内</t>
  </si>
  <si>
    <t>桜山</t>
  </si>
  <si>
    <t>脇方台地</t>
  </si>
  <si>
    <t>桂台</t>
  </si>
  <si>
    <t>留辺蘂山</t>
  </si>
  <si>
    <t>藻琴山</t>
  </si>
  <si>
    <t>チミケップ山</t>
  </si>
  <si>
    <t>北見中山</t>
  </si>
  <si>
    <t>計根別</t>
  </si>
  <si>
    <t>幌呂台地</t>
  </si>
  <si>
    <t>霧多布</t>
  </si>
  <si>
    <t>軍艦山</t>
  </si>
  <si>
    <t>殖産高地</t>
  </si>
  <si>
    <t>小坂山</t>
  </si>
  <si>
    <t>上足寄</t>
  </si>
  <si>
    <t>西ヌプカウシ山</t>
  </si>
  <si>
    <t>幌安山</t>
  </si>
  <si>
    <t>佐幌岳</t>
  </si>
  <si>
    <t>三角山</t>
  </si>
  <si>
    <t>帯広岳</t>
  </si>
  <si>
    <t>ひょうたん沢</t>
  </si>
  <si>
    <t>三国山</t>
  </si>
  <si>
    <t>有珠山</t>
  </si>
  <si>
    <t>登別山</t>
  </si>
  <si>
    <t>豊浦</t>
  </si>
  <si>
    <t>花和</t>
  </si>
  <si>
    <t>虻田</t>
  </si>
  <si>
    <t>壮瞥</t>
  </si>
  <si>
    <t>入江</t>
  </si>
  <si>
    <t>月浦</t>
  </si>
  <si>
    <t>北有珠</t>
  </si>
  <si>
    <t>洞爺湖畔</t>
  </si>
  <si>
    <t>ヌモトル山</t>
  </si>
  <si>
    <t>ピセナイ山</t>
  </si>
  <si>
    <t>平取</t>
  </si>
  <si>
    <t>汐首</t>
  </si>
  <si>
    <t>小谷石</t>
  </si>
  <si>
    <t>蛾眉野</t>
  </si>
  <si>
    <t>障子山</t>
  </si>
  <si>
    <t>八甲田山</t>
  </si>
  <si>
    <t>四兵衛森</t>
  </si>
  <si>
    <t>毛無山</t>
  </si>
  <si>
    <t>空岱山</t>
  </si>
  <si>
    <t>朝日奈岳</t>
  </si>
  <si>
    <t>長慶平</t>
  </si>
  <si>
    <t>田代岳</t>
  </si>
  <si>
    <t>杉沢山</t>
  </si>
  <si>
    <t>森吉山</t>
  </si>
  <si>
    <t>男鹿本山</t>
  </si>
  <si>
    <t>太平山</t>
  </si>
  <si>
    <t>保呂羽山</t>
  </si>
  <si>
    <t>三森山</t>
  </si>
  <si>
    <t>姥井戸山</t>
  </si>
  <si>
    <t>折爪岳</t>
  </si>
  <si>
    <t>西岳</t>
  </si>
  <si>
    <t>袖山</t>
  </si>
  <si>
    <t>茶臼岳</t>
  </si>
  <si>
    <t>岩手山</t>
  </si>
  <si>
    <t>岩洞</t>
  </si>
  <si>
    <t>大森山</t>
  </si>
  <si>
    <t>駒ケ岳</t>
  </si>
  <si>
    <t>害鷹森</t>
  </si>
  <si>
    <t>薬師岳</t>
  </si>
  <si>
    <t>黒森山</t>
  </si>
  <si>
    <t>五葉山</t>
  </si>
  <si>
    <t>岳山</t>
  </si>
  <si>
    <t>室根山</t>
  </si>
  <si>
    <t>門馬</t>
  </si>
  <si>
    <t>厳美</t>
  </si>
  <si>
    <t>刈屋</t>
  </si>
  <si>
    <t>新町</t>
  </si>
  <si>
    <t>陸前高田</t>
  </si>
  <si>
    <t>栗駒山</t>
  </si>
  <si>
    <t>箕輪山</t>
  </si>
  <si>
    <t>鷹巣山</t>
  </si>
  <si>
    <t>川崎</t>
  </si>
  <si>
    <t>不忘山</t>
  </si>
  <si>
    <t>花山</t>
  </si>
  <si>
    <t>江ノ島</t>
  </si>
  <si>
    <t>栗駒深山</t>
  </si>
  <si>
    <t>栗駒</t>
  </si>
  <si>
    <t>桃生</t>
  </si>
  <si>
    <t>東松島</t>
  </si>
  <si>
    <t>岩沼</t>
  </si>
  <si>
    <t>鳥海山</t>
  </si>
  <si>
    <t>温海岳</t>
  </si>
  <si>
    <t>月山</t>
  </si>
  <si>
    <t>銀山</t>
  </si>
  <si>
    <t>楯岡</t>
  </si>
  <si>
    <t>葉山</t>
  </si>
  <si>
    <t>蔵王山</t>
  </si>
  <si>
    <t>西吾妻山</t>
  </si>
  <si>
    <t>上草津</t>
  </si>
  <si>
    <t>山毛欅潰山</t>
  </si>
  <si>
    <t>落合</t>
  </si>
  <si>
    <t>白鷹山</t>
  </si>
  <si>
    <t>稲荷峠</t>
  </si>
  <si>
    <t>吾妻山</t>
  </si>
  <si>
    <t>八木沢</t>
  </si>
  <si>
    <t>飯谷山</t>
  </si>
  <si>
    <t>白馬石山</t>
  </si>
  <si>
    <t>浅草岳</t>
  </si>
  <si>
    <t>博士峠</t>
  </si>
  <si>
    <t>駒止峠</t>
  </si>
  <si>
    <t>観音山</t>
  </si>
  <si>
    <t>山王峠</t>
  </si>
  <si>
    <t>大辷山</t>
  </si>
  <si>
    <t>田代山</t>
  </si>
  <si>
    <t>上遠野</t>
  </si>
  <si>
    <t>吉尾峠</t>
  </si>
  <si>
    <t>六十里越</t>
  </si>
  <si>
    <t>新地</t>
  </si>
  <si>
    <t>古殿</t>
  </si>
  <si>
    <t>神峰山</t>
  </si>
  <si>
    <t>愛宕山</t>
  </si>
  <si>
    <t>筑波山</t>
  </si>
  <si>
    <t>つくば（館野）</t>
  </si>
  <si>
    <t>高萩</t>
  </si>
  <si>
    <t>常総</t>
  </si>
  <si>
    <t>黒田原</t>
  </si>
  <si>
    <t>八方が原</t>
  </si>
  <si>
    <t>八溝山</t>
  </si>
  <si>
    <t>奥日光（日光）</t>
  </si>
  <si>
    <t>方塞山</t>
  </si>
  <si>
    <t>烏山</t>
  </si>
  <si>
    <t>前武尊</t>
  </si>
  <si>
    <t>野反湖</t>
  </si>
  <si>
    <t>雨見山</t>
  </si>
  <si>
    <t>赤城山</t>
  </si>
  <si>
    <t>一の字山</t>
  </si>
  <si>
    <t>稲含山</t>
  </si>
  <si>
    <t>高手山</t>
  </si>
  <si>
    <t>堂平</t>
  </si>
  <si>
    <t>調布</t>
  </si>
  <si>
    <t>三宅島阿古</t>
  </si>
  <si>
    <t>三宅伊豆</t>
  </si>
  <si>
    <t>大島臨時</t>
  </si>
  <si>
    <t>大島泉津</t>
  </si>
  <si>
    <t>大島差木地</t>
  </si>
  <si>
    <t>四阿屋山</t>
  </si>
  <si>
    <t>燕岳</t>
  </si>
  <si>
    <t>高ボッチ</t>
  </si>
  <si>
    <t>茂来山</t>
  </si>
  <si>
    <t>八ケ岳</t>
  </si>
  <si>
    <t>木曽平沢</t>
  </si>
  <si>
    <t>入笠山</t>
  </si>
  <si>
    <t>松峯</t>
  </si>
  <si>
    <t>摺古木山</t>
  </si>
  <si>
    <t>恵那山</t>
  </si>
  <si>
    <t>鶯巣</t>
  </si>
  <si>
    <t>南小谷</t>
  </si>
  <si>
    <t>網掛山</t>
  </si>
  <si>
    <t>十石峠</t>
  </si>
  <si>
    <t>宮田</t>
  </si>
  <si>
    <t>王滝大又</t>
  </si>
  <si>
    <t>剣ノ峰</t>
  </si>
  <si>
    <t>日向山</t>
  </si>
  <si>
    <t>大菩薩</t>
  </si>
  <si>
    <t>八町山</t>
  </si>
  <si>
    <t>越木平</t>
  </si>
  <si>
    <t>霧山</t>
  </si>
  <si>
    <t>島田</t>
  </si>
  <si>
    <t>梅ケ島</t>
  </si>
  <si>
    <t>豊山</t>
  </si>
  <si>
    <t>東海</t>
  </si>
  <si>
    <t>出来山</t>
  </si>
  <si>
    <t>鳳来</t>
  </si>
  <si>
    <t>流葉山</t>
  </si>
  <si>
    <t>森茂</t>
  </si>
  <si>
    <t>乗鞍岳</t>
  </si>
  <si>
    <t>大日岳</t>
  </si>
  <si>
    <t>新渕山</t>
  </si>
  <si>
    <t>白尾山</t>
  </si>
  <si>
    <t>白鳥</t>
  </si>
  <si>
    <t>蕪山</t>
  </si>
  <si>
    <t>三界山</t>
  </si>
  <si>
    <t>権現山</t>
  </si>
  <si>
    <t>柄石峠</t>
  </si>
  <si>
    <t>平井</t>
  </si>
  <si>
    <t>大日</t>
  </si>
  <si>
    <t>小津</t>
  </si>
  <si>
    <t>十二岳</t>
  </si>
  <si>
    <t>雲母峰</t>
  </si>
  <si>
    <t>国見山</t>
  </si>
  <si>
    <t>八幡峠</t>
  </si>
  <si>
    <t>熊野</t>
  </si>
  <si>
    <t>大台</t>
  </si>
  <si>
    <t>松阪</t>
  </si>
  <si>
    <t>磯部</t>
  </si>
  <si>
    <t>鷲ケ巣山</t>
  </si>
  <si>
    <t>二王子岳</t>
  </si>
  <si>
    <t>宝珠山</t>
  </si>
  <si>
    <t>粟ヶ岳</t>
  </si>
  <si>
    <t>守門岳</t>
  </si>
  <si>
    <t>桜坂峠</t>
  </si>
  <si>
    <t>枝折峠</t>
  </si>
  <si>
    <t>光ケ原</t>
  </si>
  <si>
    <t>大沢峠</t>
  </si>
  <si>
    <t>袴岳</t>
  </si>
  <si>
    <t>鍵取</t>
  </si>
  <si>
    <t>秋津</t>
  </si>
  <si>
    <t>泊</t>
  </si>
  <si>
    <t>嘉例沢</t>
  </si>
  <si>
    <t>立山</t>
  </si>
  <si>
    <t>細尾峠</t>
  </si>
  <si>
    <t>谷折</t>
  </si>
  <si>
    <t>細入</t>
  </si>
  <si>
    <t>木原岳</t>
  </si>
  <si>
    <t>宝達山</t>
  </si>
  <si>
    <t>穴水</t>
  </si>
  <si>
    <t>タイラ山</t>
  </si>
  <si>
    <t>春日野</t>
  </si>
  <si>
    <t>板垣</t>
  </si>
  <si>
    <t>川上</t>
  </si>
  <si>
    <t>荒川</t>
  </si>
  <si>
    <t>春照</t>
  </si>
  <si>
    <t>君ケ畑台地</t>
  </si>
  <si>
    <t>霜ケ原</t>
  </si>
  <si>
    <t>伊吹山</t>
  </si>
  <si>
    <t>仏坂</t>
  </si>
  <si>
    <t>浅原山</t>
  </si>
  <si>
    <t>胡麻</t>
  </si>
  <si>
    <t>妙高山</t>
  </si>
  <si>
    <t>鷲峰山</t>
  </si>
  <si>
    <t>花背峠</t>
  </si>
  <si>
    <t>知井</t>
  </si>
  <si>
    <t>三岳</t>
  </si>
  <si>
    <t>綾部</t>
  </si>
  <si>
    <t>箕面</t>
  </si>
  <si>
    <t>三川山</t>
  </si>
  <si>
    <t>笠形山</t>
  </si>
  <si>
    <t>的場山</t>
  </si>
  <si>
    <t>名塩</t>
  </si>
  <si>
    <t>六甲山</t>
  </si>
  <si>
    <t>福良</t>
  </si>
  <si>
    <t>淡路町</t>
  </si>
  <si>
    <t>芦屋</t>
  </si>
  <si>
    <t>神戸塩屋</t>
  </si>
  <si>
    <t>高見山</t>
  </si>
  <si>
    <t>天辻</t>
  </si>
  <si>
    <t>山上ケ岳</t>
  </si>
  <si>
    <t>荒神岳</t>
  </si>
  <si>
    <t>日出岳</t>
  </si>
  <si>
    <t>上野地</t>
  </si>
  <si>
    <t>玉置山</t>
  </si>
  <si>
    <t>高見</t>
  </si>
  <si>
    <t>壷坂</t>
  </si>
  <si>
    <t>岩出</t>
  </si>
  <si>
    <t>御坊</t>
  </si>
  <si>
    <t>虎ケ峰峠</t>
  </si>
  <si>
    <t>白浜</t>
  </si>
  <si>
    <t>大空山</t>
  </si>
  <si>
    <t>那岐山</t>
  </si>
  <si>
    <t>天子山</t>
  </si>
  <si>
    <t>大平山</t>
  </si>
  <si>
    <t>安田山</t>
  </si>
  <si>
    <t>犬伏山</t>
  </si>
  <si>
    <t>海見山</t>
  </si>
  <si>
    <t>恵下谷山</t>
  </si>
  <si>
    <t>河内</t>
  </si>
  <si>
    <t>久比</t>
  </si>
  <si>
    <t>西ノ島</t>
  </si>
  <si>
    <t>聖山</t>
  </si>
  <si>
    <t>十種峯</t>
  </si>
  <si>
    <t>六日市</t>
  </si>
  <si>
    <t>原山</t>
  </si>
  <si>
    <t>菅俵原</t>
  </si>
  <si>
    <t>霊石山</t>
  </si>
  <si>
    <t>古峠山</t>
  </si>
  <si>
    <t>日南</t>
  </si>
  <si>
    <t>大山寺</t>
  </si>
  <si>
    <t>江田山</t>
  </si>
  <si>
    <t>太竜寺山</t>
  </si>
  <si>
    <t>宍喰</t>
  </si>
  <si>
    <t>旭丸</t>
  </si>
  <si>
    <t>剣山</t>
  </si>
  <si>
    <t>成山</t>
  </si>
  <si>
    <t>南国</t>
  </si>
  <si>
    <t>芸西</t>
  </si>
  <si>
    <t>堂ケ森</t>
  </si>
  <si>
    <t>鍋提峠</t>
  </si>
  <si>
    <t>瀬戸原</t>
  </si>
  <si>
    <t>周東</t>
  </si>
  <si>
    <t>長野山</t>
  </si>
  <si>
    <t>小倉</t>
  </si>
  <si>
    <t>篠栗</t>
  </si>
  <si>
    <t>九千部山</t>
  </si>
  <si>
    <t>頂吉</t>
  </si>
  <si>
    <t>曽根</t>
  </si>
  <si>
    <t>釈迦岳</t>
  </si>
  <si>
    <t>湯平</t>
  </si>
  <si>
    <t>温見</t>
  </si>
  <si>
    <t>出羽</t>
  </si>
  <si>
    <t>倉木</t>
  </si>
  <si>
    <t>別府</t>
  </si>
  <si>
    <t>佐須奈</t>
  </si>
  <si>
    <t>大瀬戸</t>
  </si>
  <si>
    <t>五家原岳</t>
  </si>
  <si>
    <t>野母崎</t>
  </si>
  <si>
    <t>深江</t>
  </si>
  <si>
    <t>普賢岳</t>
  </si>
  <si>
    <t>百花台</t>
  </si>
  <si>
    <t>千々石</t>
  </si>
  <si>
    <t>小値賀</t>
  </si>
  <si>
    <t>頭ヶ島</t>
  </si>
  <si>
    <t>枝去木</t>
  </si>
  <si>
    <t>和多田</t>
  </si>
  <si>
    <t>八幡岳</t>
  </si>
  <si>
    <t>多良岳</t>
  </si>
  <si>
    <t>鞍岳</t>
  </si>
  <si>
    <t>俵山</t>
  </si>
  <si>
    <t>阿蘇山</t>
  </si>
  <si>
    <t>間の谷山</t>
  </si>
  <si>
    <t>大金峰</t>
  </si>
  <si>
    <t>一里山</t>
  </si>
  <si>
    <t>白髪岳</t>
  </si>
  <si>
    <t>茶臼峠</t>
  </si>
  <si>
    <t>屋形山</t>
  </si>
  <si>
    <t>五家荘</t>
  </si>
  <si>
    <t>戦山</t>
  </si>
  <si>
    <t>大中尾</t>
  </si>
  <si>
    <t>中小屋</t>
  </si>
  <si>
    <t>猪原</t>
  </si>
  <si>
    <t>矢櫃岳</t>
  </si>
  <si>
    <t>霧島御池</t>
  </si>
  <si>
    <t>青島</t>
  </si>
  <si>
    <t>鰐塚山</t>
  </si>
  <si>
    <t>見立</t>
  </si>
  <si>
    <t>上椎葉</t>
  </si>
  <si>
    <t>高原</t>
  </si>
  <si>
    <t>古原野</t>
  </si>
  <si>
    <t>魚野越</t>
  </si>
  <si>
    <t>権現ケ尾</t>
  </si>
  <si>
    <t>高峠</t>
  </si>
  <si>
    <t>肝属川</t>
  </si>
  <si>
    <t>甫与志岳</t>
  </si>
  <si>
    <t>矢止岳</t>
  </si>
  <si>
    <t>霧島牧園</t>
  </si>
  <si>
    <t>与那覇岳</t>
  </si>
  <si>
    <t>呉我山</t>
  </si>
  <si>
    <t>名嘉真</t>
  </si>
  <si>
    <t>金武</t>
  </si>
  <si>
    <t>伊良部</t>
  </si>
  <si>
    <t>多良間</t>
  </si>
  <si>
    <t>真栄里</t>
  </si>
  <si>
    <t>下地</t>
  </si>
  <si>
    <t>志多阿原</t>
  </si>
  <si>
    <t>慶良間</t>
  </si>
  <si>
    <t>昭和</t>
  </si>
  <si>
    <t>http://k-ichikawa.blog.enjoy.jp/etc/HP/htm/jmaP0.html</t>
    <phoneticPr fontId="18"/>
  </si>
  <si>
    <t>取得元：</t>
    <rPh sb="0" eb="2">
      <t>シュトク</t>
    </rPh>
    <rPh sb="2" eb="3">
      <t>モト</t>
    </rPh>
    <phoneticPr fontId="18"/>
  </si>
  <si>
    <t>※1件あたり約0.2秒</t>
    <rPh sb="2" eb="3">
      <t>ケン</t>
    </rPh>
    <rPh sb="6" eb="7">
      <t>ヤク</t>
    </rPh>
    <rPh sb="10" eb="11">
      <t>ビョウ</t>
    </rPh>
    <phoneticPr fontId="18"/>
  </si>
  <si>
    <t>11_稚内</t>
  </si>
  <si>
    <t>11_沓形</t>
  </si>
  <si>
    <t>11_浜頓別</t>
  </si>
  <si>
    <t>11_北見枝幸</t>
  </si>
  <si>
    <t>11_歌登</t>
  </si>
  <si>
    <t>11_中頓別</t>
  </si>
  <si>
    <t>11_豊富</t>
  </si>
  <si>
    <t>11_沼川</t>
  </si>
  <si>
    <t>11_船泊</t>
  </si>
  <si>
    <t>11_宗谷岬</t>
  </si>
  <si>
    <t>11_浜鬼志別</t>
  </si>
  <si>
    <t>11_本泊</t>
  </si>
  <si>
    <t>11_声問</t>
  </si>
  <si>
    <t>11_礼文</t>
  </si>
  <si>
    <t>11_幌泊</t>
  </si>
  <si>
    <t>11_幌延</t>
  </si>
  <si>
    <t>11_礼文上泊埼</t>
  </si>
  <si>
    <t>12_美深</t>
  </si>
  <si>
    <t>12_ピヤシリ山</t>
  </si>
  <si>
    <t>12_名寄</t>
  </si>
  <si>
    <t>12_西風連</t>
  </si>
  <si>
    <t>12_下川</t>
  </si>
  <si>
    <t>12_士別</t>
  </si>
  <si>
    <t>12_犬牛別峠</t>
  </si>
  <si>
    <t>12_雄鷹峰</t>
  </si>
  <si>
    <t>12_蓬莱山</t>
  </si>
  <si>
    <t>12_上川</t>
  </si>
  <si>
    <t>12_旭川</t>
  </si>
  <si>
    <t>12_瑞穂</t>
  </si>
  <si>
    <t>12_終沢</t>
  </si>
  <si>
    <t>12_旭岳</t>
  </si>
  <si>
    <t>12_白金</t>
  </si>
  <si>
    <t>12_富良野</t>
  </si>
  <si>
    <t>12_前富良野岳</t>
  </si>
  <si>
    <t>12_前時雨山</t>
  </si>
  <si>
    <t>12_朝日</t>
  </si>
  <si>
    <t>12_比布</t>
  </si>
  <si>
    <t>12_層雲峡</t>
  </si>
  <si>
    <t>12_美瑛</t>
  </si>
  <si>
    <t>12_和寒</t>
  </si>
  <si>
    <t>12_東川</t>
  </si>
  <si>
    <t>12_志比内</t>
  </si>
  <si>
    <t>12_幾寅</t>
  </si>
  <si>
    <t>12_占冠</t>
  </si>
  <si>
    <t>12_上富良野</t>
  </si>
  <si>
    <t>12_江丹別</t>
  </si>
  <si>
    <t>12_音威子府</t>
  </si>
  <si>
    <t>12_中川</t>
  </si>
  <si>
    <t>12_麓郷</t>
  </si>
  <si>
    <t>12_東神楽</t>
  </si>
  <si>
    <t>12_小車</t>
  </si>
  <si>
    <t>12_剣淵</t>
  </si>
  <si>
    <t>12_金山</t>
  </si>
  <si>
    <t>12_幌加内</t>
  </si>
  <si>
    <t>12_朱鞠内</t>
  </si>
  <si>
    <t>13_天塩</t>
  </si>
  <si>
    <t>13_遠別</t>
  </si>
  <si>
    <t>13_羽幌</t>
  </si>
  <si>
    <t>13_留萌</t>
  </si>
  <si>
    <t>13_増毛</t>
  </si>
  <si>
    <t>13_古丹別</t>
  </si>
  <si>
    <t>13_焼尻</t>
  </si>
  <si>
    <t>13_初山別</t>
  </si>
  <si>
    <t>13_達布</t>
  </si>
  <si>
    <t>13_幌糠</t>
  </si>
  <si>
    <t>14_阿曽岩</t>
  </si>
  <si>
    <t>14_新篠津</t>
  </si>
  <si>
    <t>14_山口</t>
  </si>
  <si>
    <t>14_手稲山</t>
  </si>
  <si>
    <t>14_札幌</t>
  </si>
  <si>
    <t>14_小金湯</t>
  </si>
  <si>
    <t>14_恵庭島松</t>
  </si>
  <si>
    <t>14_島松山</t>
  </si>
  <si>
    <t>14_支笏湖畔</t>
  </si>
  <si>
    <t>14_西野幌</t>
  </si>
  <si>
    <t>14_石狩</t>
  </si>
  <si>
    <t>14_浜益</t>
  </si>
  <si>
    <t>14_厚田</t>
  </si>
  <si>
    <t>14_千歳</t>
  </si>
  <si>
    <t>14_江別</t>
  </si>
  <si>
    <t>15_石狩沼田</t>
  </si>
  <si>
    <t>15_深川</t>
  </si>
  <si>
    <t>15_常盤山</t>
  </si>
  <si>
    <t>15_滝川</t>
  </si>
  <si>
    <t>15_神威岳</t>
  </si>
  <si>
    <t>15_芦別</t>
  </si>
  <si>
    <t>15_美唄</t>
  </si>
  <si>
    <t>15_岩見沢</t>
  </si>
  <si>
    <t>15_下桂沢</t>
  </si>
  <si>
    <t>15_長沼</t>
  </si>
  <si>
    <t>15_丁未山</t>
  </si>
  <si>
    <t>15_夕張</t>
  </si>
  <si>
    <t>15_登川山</t>
  </si>
  <si>
    <t>15_月形</t>
  </si>
  <si>
    <t>15_栗沢</t>
  </si>
  <si>
    <t>15_晩生内</t>
  </si>
  <si>
    <t>15_桜山</t>
  </si>
  <si>
    <t>15_空知吉野</t>
  </si>
  <si>
    <t>15_浦臼</t>
  </si>
  <si>
    <t>15_鹿島</t>
  </si>
  <si>
    <t>15_沼の沢</t>
  </si>
  <si>
    <t>15_新城</t>
  </si>
  <si>
    <t>15_赤平</t>
  </si>
  <si>
    <t>15_雨竜</t>
  </si>
  <si>
    <t>16_美国</t>
  </si>
  <si>
    <t>16_余市</t>
  </si>
  <si>
    <t>16_小樽</t>
  </si>
  <si>
    <t>16_共和</t>
  </si>
  <si>
    <t>16_蘭越</t>
  </si>
  <si>
    <t>16_倶知安</t>
  </si>
  <si>
    <t>16_脇方台地</t>
  </si>
  <si>
    <t>16_寿都</t>
  </si>
  <si>
    <t>16_桂台</t>
  </si>
  <si>
    <t>16_喜茂別</t>
  </si>
  <si>
    <t>16_黒松内</t>
  </si>
  <si>
    <t>16_真狩</t>
  </si>
  <si>
    <t>16_赤井川</t>
  </si>
  <si>
    <t>16_神恵内</t>
  </si>
  <si>
    <t>16_ニセコ</t>
  </si>
  <si>
    <t>17_雄武</t>
  </si>
  <si>
    <t>17_興部</t>
  </si>
  <si>
    <t>17_紋別</t>
  </si>
  <si>
    <t>17_湧別</t>
  </si>
  <si>
    <t>17_滝上</t>
  </si>
  <si>
    <t>17_上藻別</t>
  </si>
  <si>
    <t>17_常呂</t>
  </si>
  <si>
    <t>17_遠軽</t>
  </si>
  <si>
    <t>17_佐呂間</t>
  </si>
  <si>
    <t>17_網走</t>
  </si>
  <si>
    <t>17_生田原</t>
  </si>
  <si>
    <t>17_仁頃山</t>
  </si>
  <si>
    <t>17_北見</t>
  </si>
  <si>
    <t>17_小清水</t>
  </si>
  <si>
    <t>17_斜里</t>
  </si>
  <si>
    <t>17_留辺蘂</t>
  </si>
  <si>
    <t>17_留辺蘂山</t>
  </si>
  <si>
    <t>17_美幌</t>
  </si>
  <si>
    <t>17_藻琴山</t>
  </si>
  <si>
    <t>17_チミケップ山</t>
  </si>
  <si>
    <t>17_津別</t>
  </si>
  <si>
    <t>17_北見中山</t>
  </si>
  <si>
    <t>17_宇登呂</t>
  </si>
  <si>
    <t>17_西興部</t>
  </si>
  <si>
    <t>17_白滝</t>
  </si>
  <si>
    <t>17_境野</t>
  </si>
  <si>
    <t>17_東藻琴</t>
  </si>
  <si>
    <t>17_丸瀬布</t>
  </si>
  <si>
    <t>17_女満別</t>
  </si>
  <si>
    <t>17_紋別小向</t>
  </si>
  <si>
    <t>17_津別二又</t>
  </si>
  <si>
    <t>17_置戸常元</t>
  </si>
  <si>
    <t>17_山園</t>
  </si>
  <si>
    <t>18_羅臼</t>
  </si>
  <si>
    <t>18_標津</t>
  </si>
  <si>
    <t>18_中標津</t>
  </si>
  <si>
    <t>18_計根別</t>
  </si>
  <si>
    <t>18_別海</t>
  </si>
  <si>
    <t>18_根室</t>
  </si>
  <si>
    <t>18_納沙布</t>
  </si>
  <si>
    <t>18_厚床</t>
  </si>
  <si>
    <t>18_糸櫛別</t>
  </si>
  <si>
    <t>18_根室中標津</t>
  </si>
  <si>
    <t>18_上標津</t>
  </si>
  <si>
    <t>19_川湯</t>
  </si>
  <si>
    <t>19_阿寒湖畔</t>
  </si>
  <si>
    <t>19_弟子屈</t>
  </si>
  <si>
    <t>19_標茶</t>
  </si>
  <si>
    <t>19_幌呂台地</t>
  </si>
  <si>
    <t>19_中徹別</t>
  </si>
  <si>
    <t>19_阿寒</t>
  </si>
  <si>
    <t>19_霧多布</t>
  </si>
  <si>
    <t>19_白糠</t>
  </si>
  <si>
    <t>19_釧路</t>
  </si>
  <si>
    <t>19_二俣</t>
  </si>
  <si>
    <t>19_鶴居</t>
  </si>
  <si>
    <t>19_太田</t>
  </si>
  <si>
    <t>19_榊町</t>
  </si>
  <si>
    <t>19_知方学</t>
  </si>
  <si>
    <t>19_塘路</t>
  </si>
  <si>
    <t>19_茶内原野</t>
  </si>
  <si>
    <t>19_鶴丘</t>
  </si>
  <si>
    <t>20_軍艦山</t>
  </si>
  <si>
    <t>20_陸別</t>
  </si>
  <si>
    <t>20_殖産高地</t>
  </si>
  <si>
    <t>20_ぬかびら源泉郷</t>
  </si>
  <si>
    <t>20_小坂山</t>
  </si>
  <si>
    <t>20_上足寄</t>
  </si>
  <si>
    <t>20_西ヌプカウシ山</t>
  </si>
  <si>
    <t>20_上士幌</t>
  </si>
  <si>
    <t>20_幌安山</t>
  </si>
  <si>
    <t>20_足寄</t>
  </si>
  <si>
    <t>20_佐幌岳</t>
  </si>
  <si>
    <t>20_三角山</t>
  </si>
  <si>
    <t>20_本別</t>
  </si>
  <si>
    <t>20_新得</t>
  </si>
  <si>
    <t>20_鹿追</t>
  </si>
  <si>
    <t>20_芽室</t>
  </si>
  <si>
    <t>20_帯広</t>
  </si>
  <si>
    <t>20_池田</t>
  </si>
  <si>
    <t>20_浦幌</t>
  </si>
  <si>
    <t>20_帯広岳</t>
  </si>
  <si>
    <t>20_ひょうたん沢</t>
  </si>
  <si>
    <t>20_大樹</t>
  </si>
  <si>
    <t>20_広尾</t>
  </si>
  <si>
    <t>20_三国山</t>
  </si>
  <si>
    <t>20_駒場</t>
  </si>
  <si>
    <t>20_上札内</t>
  </si>
  <si>
    <t>20_更別</t>
  </si>
  <si>
    <t>20_大津</t>
  </si>
  <si>
    <t>20_糠内</t>
  </si>
  <si>
    <t>20_小利別</t>
  </si>
  <si>
    <t>20_押帯</t>
  </si>
  <si>
    <t>20_柏倉</t>
  </si>
  <si>
    <t>20_上螺湾</t>
  </si>
  <si>
    <t>20_留真</t>
  </si>
  <si>
    <t>20_帯広泉</t>
  </si>
  <si>
    <t>20_三股</t>
  </si>
  <si>
    <t>21_安平</t>
  </si>
  <si>
    <t>21_厚真</t>
  </si>
  <si>
    <t>21_穂別</t>
  </si>
  <si>
    <t>21_森野</t>
  </si>
  <si>
    <t>21_苫小牧</t>
  </si>
  <si>
    <t>21_大岸</t>
  </si>
  <si>
    <t>21_有珠山</t>
  </si>
  <si>
    <t>21_白老</t>
  </si>
  <si>
    <t>21_鵡川</t>
  </si>
  <si>
    <t>21_伊達</t>
  </si>
  <si>
    <t>21_登別山</t>
  </si>
  <si>
    <t>21_登別</t>
  </si>
  <si>
    <t>21_室蘭</t>
  </si>
  <si>
    <t>21_大滝</t>
  </si>
  <si>
    <t>21_洞爺湖温泉</t>
  </si>
  <si>
    <t>21_カルルス</t>
  </si>
  <si>
    <t>21_豊浦</t>
  </si>
  <si>
    <t>21_花和</t>
  </si>
  <si>
    <t>21_虻田</t>
  </si>
  <si>
    <t>21_壮瞥</t>
  </si>
  <si>
    <t>21_入江</t>
  </si>
  <si>
    <t>21_月浦</t>
  </si>
  <si>
    <t>21_北有珠</t>
  </si>
  <si>
    <t>21_洞爺湖畔</t>
  </si>
  <si>
    <t>22_日高門別</t>
  </si>
  <si>
    <t>22_新和</t>
  </si>
  <si>
    <t>22_ヌモトル山</t>
  </si>
  <si>
    <t>22_笹山</t>
  </si>
  <si>
    <t>22_静内</t>
  </si>
  <si>
    <t>22_ピセナイ山</t>
  </si>
  <si>
    <t>22_浦河</t>
  </si>
  <si>
    <t>22_仁世宇</t>
  </si>
  <si>
    <t>22_三石</t>
  </si>
  <si>
    <t>22_日高</t>
  </si>
  <si>
    <t>22_幌満</t>
  </si>
  <si>
    <t>22_目黒</t>
  </si>
  <si>
    <t>22_中杵臼</t>
  </si>
  <si>
    <t>22_えりも岬</t>
  </si>
  <si>
    <t>22_旭</t>
  </si>
  <si>
    <t>22_平取</t>
  </si>
  <si>
    <t>23_長万部</t>
  </si>
  <si>
    <t>23_八雲</t>
  </si>
  <si>
    <t>23_森</t>
  </si>
  <si>
    <t>23_大沼</t>
  </si>
  <si>
    <t>23_川汲</t>
  </si>
  <si>
    <t>23_北斗</t>
  </si>
  <si>
    <t>23_函館</t>
  </si>
  <si>
    <t>23_汐首</t>
  </si>
  <si>
    <t>23_小谷石</t>
  </si>
  <si>
    <t>23_松前</t>
  </si>
  <si>
    <t>23_木古内</t>
  </si>
  <si>
    <t>23_千軒</t>
  </si>
  <si>
    <t>23_蛾眉野</t>
  </si>
  <si>
    <t>23_高松</t>
  </si>
  <si>
    <t>23_戸井泊</t>
  </si>
  <si>
    <t>23_知内</t>
  </si>
  <si>
    <t>23_熊石</t>
  </si>
  <si>
    <t>24_せたな</t>
  </si>
  <si>
    <t>24_今金</t>
  </si>
  <si>
    <t>24_潮見</t>
  </si>
  <si>
    <t>24_江差</t>
  </si>
  <si>
    <t>24_奥尻</t>
  </si>
  <si>
    <t>24_鶉</t>
  </si>
  <si>
    <t>24_石崎</t>
  </si>
  <si>
    <t>24_米岡</t>
  </si>
  <si>
    <t>31_障子山</t>
  </si>
  <si>
    <t>31_むつ</t>
  </si>
  <si>
    <t>31_蟹田</t>
  </si>
  <si>
    <t>31_青森</t>
  </si>
  <si>
    <t>31_野辺地</t>
  </si>
  <si>
    <t>31_鰺ケ沢</t>
  </si>
  <si>
    <t>31_五所川原</t>
  </si>
  <si>
    <t>31_深浦</t>
  </si>
  <si>
    <t>31_弘前</t>
  </si>
  <si>
    <t>31_黒石</t>
  </si>
  <si>
    <t>31_八甲田山</t>
  </si>
  <si>
    <t>31_三沢</t>
  </si>
  <si>
    <t>31_四兵衛森</t>
  </si>
  <si>
    <t>31_毛無山</t>
  </si>
  <si>
    <t>31_十和田</t>
  </si>
  <si>
    <t>31_八戸</t>
  </si>
  <si>
    <t>31_大鰐</t>
  </si>
  <si>
    <t>31_碇ケ関</t>
  </si>
  <si>
    <t>31_空岱山</t>
  </si>
  <si>
    <t>31_休屋</t>
  </si>
  <si>
    <t>31_朝日奈岳</t>
  </si>
  <si>
    <t>31_三戸</t>
  </si>
  <si>
    <t>31_今別</t>
  </si>
  <si>
    <t>31_六ケ所</t>
  </si>
  <si>
    <t>31_大間</t>
  </si>
  <si>
    <t>31_大和山</t>
  </si>
  <si>
    <t>31_酸ケ湯</t>
  </si>
  <si>
    <t>31_岳</t>
  </si>
  <si>
    <t>31_長慶平</t>
  </si>
  <si>
    <t>31_市浦</t>
  </si>
  <si>
    <t>31_小田野沢</t>
  </si>
  <si>
    <t>31_脇野沢</t>
  </si>
  <si>
    <t>31_七戸</t>
  </si>
  <si>
    <t>31_戸来</t>
  </si>
  <si>
    <t>31_温川</t>
  </si>
  <si>
    <t>31_青森大谷</t>
  </si>
  <si>
    <t>31_湯野川</t>
  </si>
  <si>
    <t>32_田代岳</t>
  </si>
  <si>
    <t>32_陣場</t>
  </si>
  <si>
    <t>32_杉沢山</t>
  </si>
  <si>
    <t>32_能代</t>
  </si>
  <si>
    <t>32_鷹巣</t>
  </si>
  <si>
    <t>32_鹿角</t>
  </si>
  <si>
    <t>32_湯瀬</t>
  </si>
  <si>
    <t>32_森吉山</t>
  </si>
  <si>
    <t>32_五城目</t>
  </si>
  <si>
    <t>32_男鹿本山</t>
  </si>
  <si>
    <t>32_秋田</t>
  </si>
  <si>
    <t>32_太平山</t>
  </si>
  <si>
    <t>32_岩見三内</t>
  </si>
  <si>
    <t>32_角館</t>
  </si>
  <si>
    <t>32_田沢湖</t>
  </si>
  <si>
    <t>32_大曲</t>
  </si>
  <si>
    <t>32_本荘</t>
  </si>
  <si>
    <t>32_保呂羽山</t>
  </si>
  <si>
    <t>32_横手</t>
  </si>
  <si>
    <t>32_にかほ</t>
  </si>
  <si>
    <t>32_矢島</t>
  </si>
  <si>
    <t>32_三森山</t>
  </si>
  <si>
    <t>32_湯沢</t>
  </si>
  <si>
    <t>32_姥井戸山</t>
  </si>
  <si>
    <t>32_湯の岱</t>
  </si>
  <si>
    <t>32_大館</t>
  </si>
  <si>
    <t>32_大潟</t>
  </si>
  <si>
    <t>32_男鹿</t>
  </si>
  <si>
    <t>32_八森</t>
  </si>
  <si>
    <t>32_大正寺</t>
  </si>
  <si>
    <t>32_東成瀬</t>
  </si>
  <si>
    <t>32_比立内</t>
  </si>
  <si>
    <t>32_東由利</t>
  </si>
  <si>
    <t>32_阿仁合</t>
  </si>
  <si>
    <t>32_鎧畑</t>
  </si>
  <si>
    <t>32_藤里</t>
  </si>
  <si>
    <t>32_桧木内</t>
  </si>
  <si>
    <t>32_八幡平</t>
  </si>
  <si>
    <t>32_笹子</t>
  </si>
  <si>
    <t>32_藤原</t>
  </si>
  <si>
    <t>32_男鹿真山</t>
  </si>
  <si>
    <t>32_仁別</t>
  </si>
  <si>
    <t>32_脇神</t>
  </si>
  <si>
    <t>32_雄和</t>
  </si>
  <si>
    <t>32_田沢湖高原</t>
  </si>
  <si>
    <t>33_種市</t>
  </si>
  <si>
    <t>33_軽米</t>
  </si>
  <si>
    <t>33_二戸</t>
  </si>
  <si>
    <t>33_折爪岳</t>
  </si>
  <si>
    <t>33_久慈</t>
  </si>
  <si>
    <t>33_西岳</t>
  </si>
  <si>
    <t>33_葛巻</t>
  </si>
  <si>
    <t>33_袖山</t>
  </si>
  <si>
    <t>33_茶臼岳</t>
  </si>
  <si>
    <t>33_岩手松尾</t>
  </si>
  <si>
    <t>33_岩手山</t>
  </si>
  <si>
    <t>33_岩洞</t>
  </si>
  <si>
    <t>33_大森山</t>
  </si>
  <si>
    <t>33_岩泉</t>
  </si>
  <si>
    <t>33_駒ケ岳</t>
  </si>
  <si>
    <t>33_害鷹森</t>
  </si>
  <si>
    <t>33_雫石</t>
  </si>
  <si>
    <t>33_盛岡</t>
  </si>
  <si>
    <t>33_宮古</t>
  </si>
  <si>
    <t>33_薬師岳</t>
  </si>
  <si>
    <t>33_黒森山</t>
  </si>
  <si>
    <t>33_豊沢</t>
  </si>
  <si>
    <t>33_花巻</t>
  </si>
  <si>
    <t>33_大迫</t>
  </si>
  <si>
    <t>33_湯田</t>
  </si>
  <si>
    <t>33_北上</t>
  </si>
  <si>
    <t>33_遠野</t>
  </si>
  <si>
    <t>33_五葉山</t>
  </si>
  <si>
    <t>33_釜石</t>
  </si>
  <si>
    <t>33_岳山</t>
  </si>
  <si>
    <t>33_若柳</t>
  </si>
  <si>
    <t>33_江刺</t>
  </si>
  <si>
    <t>33_大船渡</t>
  </si>
  <si>
    <t>33_一関</t>
  </si>
  <si>
    <t>33_千厩</t>
  </si>
  <si>
    <t>33_室根山</t>
  </si>
  <si>
    <t>33_祭畤</t>
  </si>
  <si>
    <t>33_好摩</t>
  </si>
  <si>
    <t>33_山田</t>
  </si>
  <si>
    <t>33_大野</t>
  </si>
  <si>
    <t>33_衣川</t>
  </si>
  <si>
    <t>33_薮川</t>
  </si>
  <si>
    <t>33_米里</t>
  </si>
  <si>
    <t>33_沢内</t>
  </si>
  <si>
    <t>33_荒屋</t>
  </si>
  <si>
    <t>33_普代</t>
  </si>
  <si>
    <t>33_紫波</t>
  </si>
  <si>
    <t>33_葛根田</t>
  </si>
  <si>
    <t>33_住田</t>
  </si>
  <si>
    <t>33_小本</t>
  </si>
  <si>
    <t>33_奥中山</t>
  </si>
  <si>
    <t>33_山形</t>
  </si>
  <si>
    <t>33_川井</t>
  </si>
  <si>
    <t>33_門馬</t>
  </si>
  <si>
    <t>33_下戸鎖</t>
  </si>
  <si>
    <t>33_区界</t>
  </si>
  <si>
    <t>33_大槌</t>
  </si>
  <si>
    <t>33_大東</t>
  </si>
  <si>
    <t>33_金ヶ崎</t>
  </si>
  <si>
    <t>33_滝沢</t>
  </si>
  <si>
    <t>33_附馬牛</t>
  </si>
  <si>
    <t>33_厳美</t>
  </si>
  <si>
    <t>33_刈屋</t>
  </si>
  <si>
    <t>33_新町</t>
  </si>
  <si>
    <t>33_陸前高田</t>
  </si>
  <si>
    <t>33_一方井</t>
  </si>
  <si>
    <t>34_栗駒山</t>
  </si>
  <si>
    <t>34_気仙沼</t>
  </si>
  <si>
    <t>34_川渡</t>
  </si>
  <si>
    <t>34_築館</t>
  </si>
  <si>
    <t>34_箕輪山</t>
  </si>
  <si>
    <t>34_志津川</t>
  </si>
  <si>
    <t>34_古川</t>
  </si>
  <si>
    <t>34_大衡</t>
  </si>
  <si>
    <t>34_鹿島台</t>
  </si>
  <si>
    <t>34_石巻</t>
  </si>
  <si>
    <t>34_新川</t>
  </si>
  <si>
    <t>34_鷹巣山</t>
  </si>
  <si>
    <t>34_仙台</t>
  </si>
  <si>
    <t>34_川崎</t>
  </si>
  <si>
    <t>34_不忘山</t>
  </si>
  <si>
    <t>34_白石</t>
  </si>
  <si>
    <t>34_亘理</t>
  </si>
  <si>
    <t>34_雄勝</t>
  </si>
  <si>
    <t>34_米山</t>
  </si>
  <si>
    <t>34_塩釜</t>
  </si>
  <si>
    <t>34_駒ノ湯</t>
  </si>
  <si>
    <t>34_丸森</t>
  </si>
  <si>
    <t>34_花山</t>
  </si>
  <si>
    <t>34_江ノ島</t>
  </si>
  <si>
    <t>34_筆甫</t>
  </si>
  <si>
    <t>34_泉ケ岳</t>
  </si>
  <si>
    <t>34_名取</t>
  </si>
  <si>
    <t>34_鴬沢</t>
  </si>
  <si>
    <t>34_加美</t>
  </si>
  <si>
    <t>34_蔵王</t>
  </si>
  <si>
    <t>34_栗駒深山</t>
  </si>
  <si>
    <t>34_栗駒</t>
  </si>
  <si>
    <t>34_女川</t>
  </si>
  <si>
    <t>34_桃生</t>
  </si>
  <si>
    <t>34_東松島</t>
  </si>
  <si>
    <t>34_岩沼</t>
  </si>
  <si>
    <t>35_鳥海山</t>
  </si>
  <si>
    <t>35_酒田</t>
  </si>
  <si>
    <t>35_差首鍋</t>
  </si>
  <si>
    <t>35_太平山</t>
  </si>
  <si>
    <t>35_金山</t>
  </si>
  <si>
    <t>35_鶴岡</t>
  </si>
  <si>
    <t>35_狩川</t>
  </si>
  <si>
    <t>35_新庄</t>
  </si>
  <si>
    <t>35_瀬見</t>
  </si>
  <si>
    <t>35_温海岳</t>
  </si>
  <si>
    <t>35_櫛引</t>
  </si>
  <si>
    <t>35_月山</t>
  </si>
  <si>
    <t>35_銀山</t>
  </si>
  <si>
    <t>35_楯岡</t>
  </si>
  <si>
    <t>35_左沢</t>
  </si>
  <si>
    <t>35_山形</t>
  </si>
  <si>
    <t>35_葉山</t>
  </si>
  <si>
    <t>35_長井</t>
  </si>
  <si>
    <t>35_蔵王山</t>
  </si>
  <si>
    <t>35_小国</t>
  </si>
  <si>
    <t>35_高峰</t>
  </si>
  <si>
    <t>35_米沢</t>
  </si>
  <si>
    <t>35_西吾妻山</t>
  </si>
  <si>
    <t>35_向町</t>
  </si>
  <si>
    <t>35_上草津</t>
  </si>
  <si>
    <t>35_尾花沢</t>
  </si>
  <si>
    <t>35_鼠ケ関</t>
  </si>
  <si>
    <t>35_山毛欅潰山</t>
  </si>
  <si>
    <t>35_肘折</t>
  </si>
  <si>
    <t>35_高畠</t>
  </si>
  <si>
    <t>35_落合</t>
  </si>
  <si>
    <t>35_飛島</t>
  </si>
  <si>
    <t>35_大井沢</t>
  </si>
  <si>
    <t>35_荒沢</t>
  </si>
  <si>
    <t>35_中津川</t>
  </si>
  <si>
    <t>35_白鷹山</t>
  </si>
  <si>
    <t>35_浜中</t>
  </si>
  <si>
    <t>35_東根</t>
  </si>
  <si>
    <t>35_村山</t>
  </si>
  <si>
    <t>35_上山中山</t>
  </si>
  <si>
    <t>36_浪江</t>
  </si>
  <si>
    <t>36_小野新町</t>
  </si>
  <si>
    <t>36_広野</t>
  </si>
  <si>
    <t>36_川内</t>
  </si>
  <si>
    <t>36_相馬</t>
  </si>
  <si>
    <t>36_郡山</t>
  </si>
  <si>
    <t>36_梁川</t>
  </si>
  <si>
    <t>36_稲荷峠</t>
  </si>
  <si>
    <t>36_吾妻山</t>
  </si>
  <si>
    <t>36_福島</t>
  </si>
  <si>
    <t>36_喜多方</t>
  </si>
  <si>
    <t>36_八木沢</t>
  </si>
  <si>
    <t>36_原町</t>
  </si>
  <si>
    <t>36_飯谷山</t>
  </si>
  <si>
    <t>36_猪苗代</t>
  </si>
  <si>
    <t>36_二本松</t>
  </si>
  <si>
    <t>36_白馬石山</t>
  </si>
  <si>
    <t>36_若松</t>
  </si>
  <si>
    <t>36_船引</t>
  </si>
  <si>
    <t>36_浅草岳</t>
  </si>
  <si>
    <t>36_只見</t>
  </si>
  <si>
    <t>36_博士峠</t>
  </si>
  <si>
    <t>36_富岡</t>
  </si>
  <si>
    <t>36_南郷</t>
  </si>
  <si>
    <t>36_駒止峠</t>
  </si>
  <si>
    <t>36_田島</t>
  </si>
  <si>
    <t>36_観音山</t>
  </si>
  <si>
    <t>36_白河</t>
  </si>
  <si>
    <t>36_石川</t>
  </si>
  <si>
    <t>36_山王峠</t>
  </si>
  <si>
    <t>36_大辷山</t>
  </si>
  <si>
    <t>36_平</t>
  </si>
  <si>
    <t>36_田代山</t>
  </si>
  <si>
    <t>36_東白川</t>
  </si>
  <si>
    <t>36_小名浜</t>
  </si>
  <si>
    <t>36_西会津</t>
  </si>
  <si>
    <t>36_金山</t>
  </si>
  <si>
    <t>36_鷲倉</t>
  </si>
  <si>
    <t>36_上遠野</t>
  </si>
  <si>
    <t>36_飯舘</t>
  </si>
  <si>
    <t>36_津島</t>
  </si>
  <si>
    <t>36_長沼</t>
  </si>
  <si>
    <t>36_舘岩</t>
  </si>
  <si>
    <t>36_川前</t>
  </si>
  <si>
    <t>36_桧原</t>
  </si>
  <si>
    <t>36_茂庭</t>
  </si>
  <si>
    <t>36_湯本</t>
  </si>
  <si>
    <t>36_桧枝岐</t>
  </si>
  <si>
    <t>36_吉尾峠</t>
  </si>
  <si>
    <t>36_六十里越</t>
  </si>
  <si>
    <t>36_湖南</t>
  </si>
  <si>
    <t>36_玉川</t>
  </si>
  <si>
    <t>36_山田</t>
  </si>
  <si>
    <t>36_新地</t>
  </si>
  <si>
    <t>36_古殿</t>
  </si>
  <si>
    <t>40_花園</t>
  </si>
  <si>
    <t>40_北茨城</t>
  </si>
  <si>
    <t>40_大子</t>
  </si>
  <si>
    <t>40_神峰山</t>
  </si>
  <si>
    <t>40_笠間</t>
  </si>
  <si>
    <t>40_水戸</t>
  </si>
  <si>
    <t>40_古河</t>
  </si>
  <si>
    <t>40_愛宕山</t>
  </si>
  <si>
    <t>40_下妻</t>
  </si>
  <si>
    <t>40_坂東</t>
  </si>
  <si>
    <t>40_土浦</t>
  </si>
  <si>
    <t>40_鹿嶋</t>
  </si>
  <si>
    <t>40_江戸崎</t>
  </si>
  <si>
    <t>40_日立</t>
  </si>
  <si>
    <t>40_柿岡</t>
  </si>
  <si>
    <t>40_美野里</t>
  </si>
  <si>
    <t>40_龍ケ崎</t>
  </si>
  <si>
    <t>40_筑波山</t>
  </si>
  <si>
    <t>40_中野</t>
  </si>
  <si>
    <t>40_徳田</t>
  </si>
  <si>
    <t>40_鉾田</t>
  </si>
  <si>
    <t>40_常陸大宮</t>
  </si>
  <si>
    <t>40_門井</t>
  </si>
  <si>
    <t>40_大能</t>
  </si>
  <si>
    <t>40_下館</t>
  </si>
  <si>
    <t>40_高萩</t>
  </si>
  <si>
    <t>40_常総</t>
  </si>
  <si>
    <t>41_那須高原</t>
  </si>
  <si>
    <t>41_黒田原</t>
  </si>
  <si>
    <t>41_八方が原</t>
  </si>
  <si>
    <t>41_黒磯</t>
  </si>
  <si>
    <t>41_八溝山</t>
  </si>
  <si>
    <t>41_大田原</t>
  </si>
  <si>
    <t>41_方塞山</t>
  </si>
  <si>
    <t>41_高根沢</t>
  </si>
  <si>
    <t>41_鹿沼</t>
  </si>
  <si>
    <t>41_宇都宮</t>
  </si>
  <si>
    <t>41_葛生</t>
  </si>
  <si>
    <t>41_真岡</t>
  </si>
  <si>
    <t>41_足利</t>
  </si>
  <si>
    <t>41_栃木</t>
  </si>
  <si>
    <t>41_小山</t>
  </si>
  <si>
    <t>41_五十里</t>
  </si>
  <si>
    <t>41_足尾</t>
  </si>
  <si>
    <t>41_烏山</t>
  </si>
  <si>
    <t>41_佐野</t>
  </si>
  <si>
    <t>41_土呂部</t>
  </si>
  <si>
    <t>41_今市</t>
  </si>
  <si>
    <t>41_塩谷</t>
  </si>
  <si>
    <t>41_那須烏山</t>
  </si>
  <si>
    <t>42_前武尊</t>
  </si>
  <si>
    <t>42_草津</t>
  </si>
  <si>
    <t>42_野反湖</t>
  </si>
  <si>
    <t>42_雨見山</t>
  </si>
  <si>
    <t>42_沼田</t>
  </si>
  <si>
    <t>42_赤城山</t>
  </si>
  <si>
    <t>42_田代</t>
  </si>
  <si>
    <t>42_榛名山</t>
  </si>
  <si>
    <t>42_前橋</t>
  </si>
  <si>
    <t>42_桐生</t>
  </si>
  <si>
    <t>42_一の字山</t>
  </si>
  <si>
    <t>42_上里見</t>
  </si>
  <si>
    <t>42_西野牧</t>
  </si>
  <si>
    <t>42_藤岡</t>
  </si>
  <si>
    <t>42_館林</t>
  </si>
  <si>
    <t>42_稲含山</t>
  </si>
  <si>
    <t>42_みなかみ</t>
  </si>
  <si>
    <t>42_中之条</t>
  </si>
  <si>
    <t>42_伊勢崎</t>
  </si>
  <si>
    <t>42_片品</t>
  </si>
  <si>
    <t>42_藤原</t>
  </si>
  <si>
    <t>42_神流</t>
  </si>
  <si>
    <t>42_黒保根</t>
  </si>
  <si>
    <t>42_高手山</t>
  </si>
  <si>
    <t>43_熊谷</t>
  </si>
  <si>
    <t>43_久喜</t>
  </si>
  <si>
    <t>43_秩父</t>
  </si>
  <si>
    <t>43_堂平</t>
  </si>
  <si>
    <t>43_飯能</t>
  </si>
  <si>
    <t>43_さいたま</t>
  </si>
  <si>
    <t>43_越谷</t>
  </si>
  <si>
    <t>43_三峰</t>
  </si>
  <si>
    <t>43_寄居</t>
  </si>
  <si>
    <t>43_鴻巣</t>
  </si>
  <si>
    <t>43_所沢</t>
  </si>
  <si>
    <t>43_浦山</t>
  </si>
  <si>
    <t>43_上吉田</t>
  </si>
  <si>
    <t>43_鳩山</t>
  </si>
  <si>
    <t>43_ときがわ</t>
  </si>
  <si>
    <t>44_小河内</t>
  </si>
  <si>
    <t>44_八王子</t>
  </si>
  <si>
    <t>44_調布</t>
  </si>
  <si>
    <t>44_世田谷</t>
  </si>
  <si>
    <t>44_東京</t>
  </si>
  <si>
    <t>44_江戸川臨海</t>
  </si>
  <si>
    <t>44_羽田</t>
  </si>
  <si>
    <t>44_大島</t>
  </si>
  <si>
    <t>44_三宅島</t>
  </si>
  <si>
    <t>44_八丈島</t>
  </si>
  <si>
    <t>44_青梅</t>
  </si>
  <si>
    <t>44_練馬</t>
  </si>
  <si>
    <t>44_府中</t>
  </si>
  <si>
    <t>44_新島</t>
  </si>
  <si>
    <t>44_小沢</t>
  </si>
  <si>
    <t>44_父島</t>
  </si>
  <si>
    <t>44_大島北ノ山</t>
  </si>
  <si>
    <t>44_八重見ヶ原</t>
  </si>
  <si>
    <t>44_神津島</t>
  </si>
  <si>
    <t>44_三宅坪田</t>
  </si>
  <si>
    <t>44_三宅島阿古</t>
  </si>
  <si>
    <t>44_三宅伊豆</t>
  </si>
  <si>
    <t>44_南鳥島</t>
  </si>
  <si>
    <t>44_母島</t>
  </si>
  <si>
    <t>44_大島臨時</t>
  </si>
  <si>
    <t>44_大島泉津</t>
  </si>
  <si>
    <t>44_大島差木地</t>
  </si>
  <si>
    <t>44_利島</t>
  </si>
  <si>
    <t>44_青ヶ島</t>
  </si>
  <si>
    <t>45_香取</t>
  </si>
  <si>
    <t>45_我孫子</t>
  </si>
  <si>
    <t>45_東庄</t>
  </si>
  <si>
    <t>45_成田</t>
  </si>
  <si>
    <t>45_銚子</t>
  </si>
  <si>
    <t>45_千葉</t>
  </si>
  <si>
    <t>45_茂原</t>
  </si>
  <si>
    <t>45_木更津</t>
  </si>
  <si>
    <t>45_鋸南</t>
  </si>
  <si>
    <t>45_鴨川</t>
  </si>
  <si>
    <t>45_勝浦</t>
  </si>
  <si>
    <t>45_館山</t>
  </si>
  <si>
    <t>45_佐倉</t>
  </si>
  <si>
    <t>45_横芝光</t>
  </si>
  <si>
    <t>45_大多喜</t>
  </si>
  <si>
    <t>45_船橋</t>
  </si>
  <si>
    <t>45_牛久</t>
  </si>
  <si>
    <t>45_坂畑</t>
  </si>
  <si>
    <t>46_相模湖</t>
  </si>
  <si>
    <t>46_海老名</t>
  </si>
  <si>
    <t>46_横浜</t>
  </si>
  <si>
    <t>46_箱根</t>
  </si>
  <si>
    <t>46_江ノ島</t>
  </si>
  <si>
    <t>46_三浦</t>
  </si>
  <si>
    <t>46_相模原中央</t>
  </si>
  <si>
    <t>46_日吉</t>
  </si>
  <si>
    <t>46_平塚</t>
  </si>
  <si>
    <t>46_小田原</t>
  </si>
  <si>
    <t>46_丹沢湖</t>
  </si>
  <si>
    <t>46_辻堂</t>
  </si>
  <si>
    <t>48_野沢温泉</t>
  </si>
  <si>
    <t>48_信濃町</t>
  </si>
  <si>
    <t>48_飯山</t>
  </si>
  <si>
    <t>48_白馬</t>
  </si>
  <si>
    <t>48_長野</t>
  </si>
  <si>
    <t>48_笠岳</t>
  </si>
  <si>
    <t>48_大町</t>
  </si>
  <si>
    <t>48_信州新町</t>
  </si>
  <si>
    <t>48_四阿屋山</t>
  </si>
  <si>
    <t>48_上田</t>
  </si>
  <si>
    <t>48_燕岳</t>
  </si>
  <si>
    <t>48_穂高</t>
  </si>
  <si>
    <t>48_軽井沢</t>
  </si>
  <si>
    <t>48_松本</t>
  </si>
  <si>
    <t>48_鹿教湯</t>
  </si>
  <si>
    <t>48_佐久</t>
  </si>
  <si>
    <t>48_高ボッチ</t>
  </si>
  <si>
    <t>48_茂来山</t>
  </si>
  <si>
    <t>48_諏訪</t>
  </si>
  <si>
    <t>48_八ケ岳</t>
  </si>
  <si>
    <t>48_木曽平沢</t>
  </si>
  <si>
    <t>48_原村</t>
  </si>
  <si>
    <t>48_野辺山</t>
  </si>
  <si>
    <t>48_御嶽山</t>
  </si>
  <si>
    <t>48_木曽福島</t>
  </si>
  <si>
    <t>48_高遠</t>
  </si>
  <si>
    <t>48_入笠山</t>
  </si>
  <si>
    <t>48_宮田高原</t>
  </si>
  <si>
    <t>48_松峯</t>
  </si>
  <si>
    <t>48_須原</t>
  </si>
  <si>
    <t>48_摺古木山</t>
  </si>
  <si>
    <t>48_飯島</t>
  </si>
  <si>
    <t>48_笹山</t>
  </si>
  <si>
    <t>48_飯田</t>
  </si>
  <si>
    <t>48_恵那山</t>
  </si>
  <si>
    <t>48_鶯巣</t>
  </si>
  <si>
    <t>48_菅平</t>
  </si>
  <si>
    <t>48_東御</t>
  </si>
  <si>
    <t>48_上高地</t>
  </si>
  <si>
    <t>48_南木曽</t>
  </si>
  <si>
    <t>48_南小谷</t>
  </si>
  <si>
    <t>48_鬼無里</t>
  </si>
  <si>
    <t>48_立科</t>
  </si>
  <si>
    <t>48_奈川</t>
  </si>
  <si>
    <t>48_開田高原</t>
  </si>
  <si>
    <t>48_浪合</t>
  </si>
  <si>
    <t>48_辰野</t>
  </si>
  <si>
    <t>48_南信濃</t>
  </si>
  <si>
    <t>48_阿南</t>
  </si>
  <si>
    <t>48_聖高原</t>
  </si>
  <si>
    <t>48_網掛山</t>
  </si>
  <si>
    <t>48_大鹿</t>
  </si>
  <si>
    <t>48_杉島</t>
  </si>
  <si>
    <t>48_十石峠</t>
  </si>
  <si>
    <t>48_小谷</t>
  </si>
  <si>
    <t>48_伊那</t>
  </si>
  <si>
    <t>48_松本今井</t>
  </si>
  <si>
    <t>48_北相木</t>
  </si>
  <si>
    <t>48_白樺湖</t>
  </si>
  <si>
    <t>48_宮田</t>
  </si>
  <si>
    <t>48_王滝大又</t>
  </si>
  <si>
    <t>49_剣ノ峰</t>
  </si>
  <si>
    <t>49_日向山</t>
  </si>
  <si>
    <t>49_大菩薩</t>
  </si>
  <si>
    <t>49_甲府</t>
  </si>
  <si>
    <t>49_勝沼</t>
  </si>
  <si>
    <t>49_大月</t>
  </si>
  <si>
    <t>49_八町山</t>
  </si>
  <si>
    <t>49_古関</t>
  </si>
  <si>
    <t>49_河口湖</t>
  </si>
  <si>
    <t>49_山中</t>
  </si>
  <si>
    <t>49_南部</t>
  </si>
  <si>
    <t>49_大泉</t>
  </si>
  <si>
    <t>49_韮崎</t>
  </si>
  <si>
    <t>49_上野原</t>
  </si>
  <si>
    <t>49_切石</t>
  </si>
  <si>
    <t>49_富士山</t>
  </si>
  <si>
    <t>49_乙女湖</t>
  </si>
  <si>
    <t>49_富士川</t>
  </si>
  <si>
    <t>50_白糸</t>
  </si>
  <si>
    <t>50_御殿場</t>
  </si>
  <si>
    <t>50_富士</t>
  </si>
  <si>
    <t>50_三島</t>
  </si>
  <si>
    <t>50_越木平</t>
  </si>
  <si>
    <t>50_川根本町</t>
  </si>
  <si>
    <t>50_大山</t>
  </si>
  <si>
    <t>50_網代</t>
  </si>
  <si>
    <t>50_高根山</t>
  </si>
  <si>
    <t>50_静岡</t>
  </si>
  <si>
    <t>50_霧山</t>
  </si>
  <si>
    <t>50_天竜</t>
  </si>
  <si>
    <t>50_島田</t>
  </si>
  <si>
    <t>50_湯ケ島</t>
  </si>
  <si>
    <t>50_天城山</t>
  </si>
  <si>
    <t>50_浜松</t>
  </si>
  <si>
    <t>50_松崎</t>
  </si>
  <si>
    <t>50_稲取</t>
  </si>
  <si>
    <t>50_御前崎</t>
  </si>
  <si>
    <t>50_石廊崎</t>
  </si>
  <si>
    <t>50_佐久間</t>
  </si>
  <si>
    <t>50_土肥</t>
  </si>
  <si>
    <t>50_三ヶ日</t>
  </si>
  <si>
    <t>50_掛川</t>
  </si>
  <si>
    <t>50_熊</t>
  </si>
  <si>
    <t>50_三倉</t>
  </si>
  <si>
    <t>50_梅ケ島</t>
  </si>
  <si>
    <t>50_清水</t>
  </si>
  <si>
    <t>50_磐田</t>
  </si>
  <si>
    <t>50_菊川牧之原</t>
  </si>
  <si>
    <t>50_井川</t>
  </si>
  <si>
    <t>50_鍵穴</t>
  </si>
  <si>
    <t>50_富士山</t>
  </si>
  <si>
    <t>50_静岡空港</t>
  </si>
  <si>
    <t>50_春野</t>
  </si>
  <si>
    <t>51_一宮</t>
  </si>
  <si>
    <t>51_豊山</t>
  </si>
  <si>
    <t>51_茶臼山</t>
  </si>
  <si>
    <t>51_名古屋</t>
  </si>
  <si>
    <t>51_豊田</t>
  </si>
  <si>
    <t>51_東海</t>
  </si>
  <si>
    <t>51_出来山</t>
  </si>
  <si>
    <t>51_岡崎</t>
  </si>
  <si>
    <t>51_作手</t>
  </si>
  <si>
    <t>51_一色</t>
  </si>
  <si>
    <t>51_豊橋</t>
  </si>
  <si>
    <t>51_伊良湖</t>
  </si>
  <si>
    <t>51_田原</t>
  </si>
  <si>
    <t>51_稲武</t>
  </si>
  <si>
    <t>51_蟹江</t>
  </si>
  <si>
    <t>51_南知多</t>
  </si>
  <si>
    <t>51_小原</t>
  </si>
  <si>
    <t>51_鳳来</t>
  </si>
  <si>
    <t>51_蒲郡</t>
  </si>
  <si>
    <t>51_愛西</t>
  </si>
  <si>
    <t>51_新城</t>
  </si>
  <si>
    <t>51_セントレア</t>
  </si>
  <si>
    <t>51_阿蔵</t>
  </si>
  <si>
    <t>51_大府</t>
  </si>
  <si>
    <t>52_神岡</t>
  </si>
  <si>
    <t>52_流葉山</t>
  </si>
  <si>
    <t>52_森茂</t>
  </si>
  <si>
    <t>52_高山</t>
  </si>
  <si>
    <t>52_乗鞍岳</t>
  </si>
  <si>
    <t>52_大日岳</t>
  </si>
  <si>
    <t>52_新渕山</t>
  </si>
  <si>
    <t>52_船山</t>
  </si>
  <si>
    <t>52_白尾山</t>
  </si>
  <si>
    <t>52_白鳥</t>
  </si>
  <si>
    <t>52_萩原</t>
  </si>
  <si>
    <t>52_蕪山</t>
  </si>
  <si>
    <t>52_八幡</t>
  </si>
  <si>
    <t>52_樽見</t>
  </si>
  <si>
    <t>52_金山</t>
  </si>
  <si>
    <t>52_三界山</t>
  </si>
  <si>
    <t>52_権現山</t>
  </si>
  <si>
    <t>52_伽藍</t>
  </si>
  <si>
    <t>52_美濃加茂</t>
  </si>
  <si>
    <t>52_柄石峠</t>
  </si>
  <si>
    <t>52_恵那</t>
  </si>
  <si>
    <t>52_中津川</t>
  </si>
  <si>
    <t>52_関ケ原</t>
  </si>
  <si>
    <t>52_大垣</t>
  </si>
  <si>
    <t>52_岐阜</t>
  </si>
  <si>
    <t>52_三森山</t>
  </si>
  <si>
    <t>52_美濃</t>
  </si>
  <si>
    <t>52_多治見</t>
  </si>
  <si>
    <t>52_上石津</t>
  </si>
  <si>
    <t>52_栃尾</t>
  </si>
  <si>
    <t>52_宮地</t>
  </si>
  <si>
    <t>52_平井</t>
  </si>
  <si>
    <t>52_長滝</t>
  </si>
  <si>
    <t>52_揖斐川</t>
  </si>
  <si>
    <t>52_六厩</t>
  </si>
  <si>
    <t>52_白川</t>
  </si>
  <si>
    <t>52_河合</t>
  </si>
  <si>
    <t>52_宮之前</t>
  </si>
  <si>
    <t>52_黒川</t>
  </si>
  <si>
    <t>52_大日</t>
  </si>
  <si>
    <t>52_付知</t>
  </si>
  <si>
    <t>52_御母衣</t>
  </si>
  <si>
    <t>52_小津</t>
  </si>
  <si>
    <t>52_十二岳</t>
  </si>
  <si>
    <t>52_ひるがの</t>
  </si>
  <si>
    <t>52_清見</t>
  </si>
  <si>
    <t>52_丹生川</t>
  </si>
  <si>
    <t>52_関市板取</t>
  </si>
  <si>
    <t>53_北勢</t>
  </si>
  <si>
    <t>53_桑名</t>
  </si>
  <si>
    <t>53_雲母峰</t>
  </si>
  <si>
    <t>53_四日市</t>
  </si>
  <si>
    <t>53_亀山</t>
  </si>
  <si>
    <t>53_上野</t>
  </si>
  <si>
    <t>53_笠取山</t>
  </si>
  <si>
    <t>53_津</t>
  </si>
  <si>
    <t>53_名張</t>
  </si>
  <si>
    <t>53_国見山</t>
  </si>
  <si>
    <t>53_小俣</t>
  </si>
  <si>
    <t>53_粥見</t>
  </si>
  <si>
    <t>53_藤坂峠</t>
  </si>
  <si>
    <t>53_尾鷲</t>
  </si>
  <si>
    <t>53_八幡峠</t>
  </si>
  <si>
    <t>53_熊野</t>
  </si>
  <si>
    <t>53_大台</t>
  </si>
  <si>
    <t>53_松阪</t>
  </si>
  <si>
    <t>53_磯部</t>
  </si>
  <si>
    <t>53_鳥羽</t>
  </si>
  <si>
    <t>53_宮川</t>
  </si>
  <si>
    <t>53_南伊勢</t>
  </si>
  <si>
    <t>53_紀伊長島</t>
  </si>
  <si>
    <t>53_白山</t>
  </si>
  <si>
    <t>53_阿児</t>
  </si>
  <si>
    <t>53_御浜</t>
  </si>
  <si>
    <t>53_熊野新鹿</t>
  </si>
  <si>
    <t>54_村上</t>
  </si>
  <si>
    <t>54_鷲ケ巣山</t>
  </si>
  <si>
    <t>54_相川</t>
  </si>
  <si>
    <t>54_両津</t>
  </si>
  <si>
    <t>54_新潟</t>
  </si>
  <si>
    <t>54_二王子岳</t>
  </si>
  <si>
    <t>54_新津</t>
  </si>
  <si>
    <t>54_巻</t>
  </si>
  <si>
    <t>54_宝珠山</t>
  </si>
  <si>
    <t>54_寺泊</t>
  </si>
  <si>
    <t>54_三条</t>
  </si>
  <si>
    <t>54_村松</t>
  </si>
  <si>
    <t>54_津川</t>
  </si>
  <si>
    <t>54_粟ヶ岳</t>
  </si>
  <si>
    <t>54_長岡</t>
  </si>
  <si>
    <t>54_栃尾</t>
  </si>
  <si>
    <t>54_守門岳</t>
  </si>
  <si>
    <t>54_柏崎</t>
  </si>
  <si>
    <t>54_桜坂峠</t>
  </si>
  <si>
    <t>54_小出</t>
  </si>
  <si>
    <t>54_高田</t>
  </si>
  <si>
    <t>54_安塚</t>
  </si>
  <si>
    <t>54_十日町</t>
  </si>
  <si>
    <t>54_枝折峠</t>
  </si>
  <si>
    <t>54_糸魚川</t>
  </si>
  <si>
    <t>54_能生</t>
  </si>
  <si>
    <t>54_光ケ原</t>
  </si>
  <si>
    <t>54_大沢峠</t>
  </si>
  <si>
    <t>54_津南</t>
  </si>
  <si>
    <t>54_湯沢</t>
  </si>
  <si>
    <t>54_袴岳</t>
  </si>
  <si>
    <t>54_粟島</t>
  </si>
  <si>
    <t>54_羽茂</t>
  </si>
  <si>
    <t>54_守門</t>
  </si>
  <si>
    <t>54_関山</t>
  </si>
  <si>
    <t>54_下関</t>
  </si>
  <si>
    <t>54_鍵取</t>
  </si>
  <si>
    <t>54_赤谷</t>
  </si>
  <si>
    <t>54_小国</t>
  </si>
  <si>
    <t>54_松代</t>
  </si>
  <si>
    <t>54_高根</t>
  </si>
  <si>
    <t>54_平岩</t>
  </si>
  <si>
    <t>54_大潟</t>
  </si>
  <si>
    <t>54_弾崎</t>
  </si>
  <si>
    <t>54_中条</t>
  </si>
  <si>
    <t>54_三面</t>
  </si>
  <si>
    <t>54_大湯</t>
  </si>
  <si>
    <t>54_塩沢</t>
  </si>
  <si>
    <t>54_宮寄上</t>
  </si>
  <si>
    <t>54_樽本</t>
  </si>
  <si>
    <t>54_川谷</t>
  </si>
  <si>
    <t>54_筒方</t>
  </si>
  <si>
    <t>54_室谷</t>
  </si>
  <si>
    <t>54_松浜</t>
  </si>
  <si>
    <t>54_秋津</t>
  </si>
  <si>
    <t>54_瓢湖</t>
  </si>
  <si>
    <t>55_泊</t>
  </si>
  <si>
    <t>55_魚津</t>
  </si>
  <si>
    <t>55_宇奈月</t>
  </si>
  <si>
    <t>55_嘉例沢</t>
  </si>
  <si>
    <t>55_伏木</t>
  </si>
  <si>
    <t>55_富山</t>
  </si>
  <si>
    <t>55_砺波</t>
  </si>
  <si>
    <t>55_上市</t>
  </si>
  <si>
    <t>55_南砺高宮</t>
  </si>
  <si>
    <t>55_八尾</t>
  </si>
  <si>
    <t>55_小谷</t>
  </si>
  <si>
    <t>55_立山</t>
  </si>
  <si>
    <t>55_細尾峠</t>
  </si>
  <si>
    <t>55_谷折</t>
  </si>
  <si>
    <t>55_氷見</t>
  </si>
  <si>
    <t>55_平</t>
  </si>
  <si>
    <t>55_大山</t>
  </si>
  <si>
    <t>55_細入</t>
  </si>
  <si>
    <t>55_猪谷</t>
  </si>
  <si>
    <t>55_秋ヶ島</t>
  </si>
  <si>
    <t>55_五箇山</t>
  </si>
  <si>
    <t>55_立山芦峅</t>
  </si>
  <si>
    <t>56_珠洲</t>
  </si>
  <si>
    <t>56_輪島</t>
  </si>
  <si>
    <t>56_門前</t>
  </si>
  <si>
    <t>56_木原岳</t>
  </si>
  <si>
    <t>56_志賀</t>
  </si>
  <si>
    <t>56_七尾</t>
  </si>
  <si>
    <t>56_羽咋</t>
  </si>
  <si>
    <t>56_かほく</t>
  </si>
  <si>
    <t>56_宝達山</t>
  </si>
  <si>
    <t>56_金沢</t>
  </si>
  <si>
    <t>56_医王山</t>
  </si>
  <si>
    <t>56_加賀菅谷</t>
  </si>
  <si>
    <t>56_白山河内</t>
  </si>
  <si>
    <t>56_白山白峰</t>
  </si>
  <si>
    <t>56_小松</t>
  </si>
  <si>
    <t>56_穴水</t>
  </si>
  <si>
    <t>56_三井</t>
  </si>
  <si>
    <t>56_宝達志水</t>
  </si>
  <si>
    <t>56_舳倉島</t>
  </si>
  <si>
    <t>57_福井</t>
  </si>
  <si>
    <t>57_大野</t>
  </si>
  <si>
    <t>57_タイラ山</t>
  </si>
  <si>
    <t>57_春日野</t>
  </si>
  <si>
    <t>57_板垣</t>
  </si>
  <si>
    <t>57_今庄</t>
  </si>
  <si>
    <t>57_敦賀</t>
  </si>
  <si>
    <t>57_小浜</t>
  </si>
  <si>
    <t>57_美山</t>
  </si>
  <si>
    <t>57_川上</t>
  </si>
  <si>
    <t>57_美浜</t>
  </si>
  <si>
    <t>57_三国</t>
  </si>
  <si>
    <t>57_勝山</t>
  </si>
  <si>
    <t>57_越廼</t>
  </si>
  <si>
    <t>57_九頭竜</t>
  </si>
  <si>
    <t>57_大飯</t>
  </si>
  <si>
    <t>57_春江</t>
  </si>
  <si>
    <t>57_武生</t>
  </si>
  <si>
    <t>60_今津</t>
  </si>
  <si>
    <t>60_荒川</t>
  </si>
  <si>
    <t>60_春照</t>
  </si>
  <si>
    <t>60_彦根</t>
  </si>
  <si>
    <t>60_近江八幡</t>
  </si>
  <si>
    <t>60_君ケ畑台地</t>
  </si>
  <si>
    <t>60_大津</t>
  </si>
  <si>
    <t>60_土山</t>
  </si>
  <si>
    <t>60_東近江</t>
  </si>
  <si>
    <t>60_信楽</t>
  </si>
  <si>
    <t>60_長浜</t>
  </si>
  <si>
    <t>60_南小松</t>
  </si>
  <si>
    <t>60_柳ケ瀬</t>
  </si>
  <si>
    <t>60_霜ケ原</t>
  </si>
  <si>
    <t>60_米原</t>
  </si>
  <si>
    <t>60_朽木平良</t>
  </si>
  <si>
    <t>60_伊吹山</t>
  </si>
  <si>
    <t>61_峰山</t>
  </si>
  <si>
    <t>61_宮津</t>
  </si>
  <si>
    <t>61_舞鶴</t>
  </si>
  <si>
    <t>61_仏坂</t>
  </si>
  <si>
    <t>61_浅原山</t>
  </si>
  <si>
    <t>61_福知山</t>
  </si>
  <si>
    <t>61_胡麻</t>
  </si>
  <si>
    <t>61_妙高山</t>
  </si>
  <si>
    <t>61_園部</t>
  </si>
  <si>
    <t>61_京都</t>
  </si>
  <si>
    <t>61_京田辺</t>
  </si>
  <si>
    <t>61_鷲峰山</t>
  </si>
  <si>
    <t>61_花背峠</t>
  </si>
  <si>
    <t>61_知井</t>
  </si>
  <si>
    <t>61_京北</t>
  </si>
  <si>
    <t>61_間人</t>
  </si>
  <si>
    <t>61_本庄</t>
  </si>
  <si>
    <t>61_長岡京</t>
  </si>
  <si>
    <t>61_睦寄</t>
  </si>
  <si>
    <t>61_美山</t>
  </si>
  <si>
    <t>61_須知</t>
  </si>
  <si>
    <t>61_三岳</t>
  </si>
  <si>
    <t>61_綾部</t>
  </si>
  <si>
    <t>61_三和</t>
  </si>
  <si>
    <t>61_坂浦</t>
  </si>
  <si>
    <t>62_能勢</t>
  </si>
  <si>
    <t>62_箕面</t>
  </si>
  <si>
    <t>62_豊中</t>
  </si>
  <si>
    <t>62_大阪</t>
  </si>
  <si>
    <t>62_生駒山</t>
  </si>
  <si>
    <t>62_河内長野</t>
  </si>
  <si>
    <t>62_熊取</t>
  </si>
  <si>
    <t>62_堺</t>
  </si>
  <si>
    <t>62_枚方</t>
  </si>
  <si>
    <t>62_八尾</t>
  </si>
  <si>
    <t>62_関空島</t>
  </si>
  <si>
    <t>62_茨木</t>
  </si>
  <si>
    <t>63_香住</t>
  </si>
  <si>
    <t>63_温泉</t>
  </si>
  <si>
    <t>63_三川山</t>
  </si>
  <si>
    <t>63_豊岡</t>
  </si>
  <si>
    <t>63_八鹿</t>
  </si>
  <si>
    <t>63_和田山</t>
  </si>
  <si>
    <t>63_生野</t>
  </si>
  <si>
    <t>63_柏原</t>
  </si>
  <si>
    <t>63_一宮</t>
  </si>
  <si>
    <t>63_笠形山</t>
  </si>
  <si>
    <t>63_佐用</t>
  </si>
  <si>
    <t>63_後川</t>
  </si>
  <si>
    <t>63_上郡</t>
  </si>
  <si>
    <t>63_的場山</t>
  </si>
  <si>
    <t>63_姫路</t>
  </si>
  <si>
    <t>63_名塩</t>
  </si>
  <si>
    <t>63_六甲山</t>
  </si>
  <si>
    <t>63_家島</t>
  </si>
  <si>
    <t>63_明石</t>
  </si>
  <si>
    <t>63_神戸</t>
  </si>
  <si>
    <t>63_洲本</t>
  </si>
  <si>
    <t>63_福良</t>
  </si>
  <si>
    <t>63_西脇</t>
  </si>
  <si>
    <t>63_大屋</t>
  </si>
  <si>
    <t>63_福崎</t>
  </si>
  <si>
    <t>63_三田</t>
  </si>
  <si>
    <t>63_郡家</t>
  </si>
  <si>
    <t>63_兎和野高原</t>
  </si>
  <si>
    <t>63_三木</t>
  </si>
  <si>
    <t>63_南淡</t>
  </si>
  <si>
    <t>63_淡路町</t>
  </si>
  <si>
    <t>63_芦屋</t>
  </si>
  <si>
    <t>63_神戸塩屋</t>
  </si>
  <si>
    <t>63_神戸空港</t>
  </si>
  <si>
    <t>63_西宮</t>
  </si>
  <si>
    <t>64_奈良</t>
  </si>
  <si>
    <t>64_針</t>
  </si>
  <si>
    <t>64_田原本</t>
  </si>
  <si>
    <t>64_曽爾</t>
  </si>
  <si>
    <t>64_大宇陀</t>
  </si>
  <si>
    <t>64_高見山</t>
  </si>
  <si>
    <t>64_五條</t>
  </si>
  <si>
    <t>64_天辻</t>
  </si>
  <si>
    <t>64_山上ケ岳</t>
  </si>
  <si>
    <t>64_荒神岳</t>
  </si>
  <si>
    <t>64_日出岳</t>
  </si>
  <si>
    <t>64_上野地</t>
  </si>
  <si>
    <t>64_玉置山</t>
  </si>
  <si>
    <t>64_上北山</t>
  </si>
  <si>
    <t>64_風屋</t>
  </si>
  <si>
    <t>64_高見</t>
  </si>
  <si>
    <t>64_葛城</t>
  </si>
  <si>
    <t>64_壷坂</t>
  </si>
  <si>
    <t>64_吉野</t>
  </si>
  <si>
    <t>64_天川</t>
  </si>
  <si>
    <t>64_下北山</t>
  </si>
  <si>
    <t>65_葛城山</t>
  </si>
  <si>
    <t>65_和歌山</t>
  </si>
  <si>
    <t>65_岩出</t>
  </si>
  <si>
    <t>65_高野山</t>
  </si>
  <si>
    <t>65_護摩壇山</t>
  </si>
  <si>
    <t>65_御坊</t>
  </si>
  <si>
    <t>65_虎ケ峰峠</t>
  </si>
  <si>
    <t>65_新宮</t>
  </si>
  <si>
    <t>65_白浜</t>
  </si>
  <si>
    <t>65_日置川</t>
  </si>
  <si>
    <t>65_潮岬</t>
  </si>
  <si>
    <t>65_栗栖川</t>
  </si>
  <si>
    <t>65_湯浅</t>
  </si>
  <si>
    <t>65_清水</t>
  </si>
  <si>
    <t>65_本宮</t>
  </si>
  <si>
    <t>65_龍神</t>
  </si>
  <si>
    <t>65_色川</t>
  </si>
  <si>
    <t>65_かつらぎ</t>
  </si>
  <si>
    <t>65_西川</t>
  </si>
  <si>
    <t>65_友ケ島</t>
  </si>
  <si>
    <t>65_川辺</t>
  </si>
  <si>
    <t>65_南紀白浜</t>
  </si>
  <si>
    <t>66_大空山</t>
  </si>
  <si>
    <t>66_那岐山</t>
  </si>
  <si>
    <t>66_今岡</t>
  </si>
  <si>
    <t>66_久世</t>
  </si>
  <si>
    <t>66_津山</t>
  </si>
  <si>
    <t>66_新見</t>
  </si>
  <si>
    <t>66_天子山</t>
  </si>
  <si>
    <t>66_赤磐</t>
  </si>
  <si>
    <t>66_陣山</t>
  </si>
  <si>
    <t>66_大平山</t>
  </si>
  <si>
    <t>66_福渡</t>
  </si>
  <si>
    <t>66_和気</t>
  </si>
  <si>
    <t>66_佐屋</t>
  </si>
  <si>
    <t>66_矢掛</t>
  </si>
  <si>
    <t>66_岡山</t>
  </si>
  <si>
    <t>66_虫明</t>
  </si>
  <si>
    <t>66_倉敷</t>
  </si>
  <si>
    <t>66_玉野</t>
  </si>
  <si>
    <t>66_笠岡</t>
  </si>
  <si>
    <t>66_下呰部</t>
  </si>
  <si>
    <t>66_高梁</t>
  </si>
  <si>
    <t>66_奈義</t>
  </si>
  <si>
    <t>66_上長田</t>
  </si>
  <si>
    <t>66_千屋</t>
  </si>
  <si>
    <t>66_恩原</t>
  </si>
  <si>
    <t>66_日応寺</t>
  </si>
  <si>
    <t>66_富</t>
  </si>
  <si>
    <t>66_吉備中央</t>
  </si>
  <si>
    <t>66_旭西</t>
  </si>
  <si>
    <t>67_道後山</t>
  </si>
  <si>
    <t>67_安田山</t>
  </si>
  <si>
    <t>67_犬伏山</t>
  </si>
  <si>
    <t>67_三次</t>
  </si>
  <si>
    <t>67_庄原</t>
  </si>
  <si>
    <t>67_大朝</t>
  </si>
  <si>
    <t>67_加計</t>
  </si>
  <si>
    <t>67_海見山</t>
  </si>
  <si>
    <t>67_上下</t>
  </si>
  <si>
    <t>67_内黒山</t>
  </si>
  <si>
    <t>67_世羅</t>
  </si>
  <si>
    <t>67_恵下谷山</t>
  </si>
  <si>
    <t>67_東広島</t>
  </si>
  <si>
    <t>67_福山</t>
  </si>
  <si>
    <t>67_広島</t>
  </si>
  <si>
    <t>67_竹原</t>
  </si>
  <si>
    <t>67_生口島</t>
  </si>
  <si>
    <t>67_大竹</t>
  </si>
  <si>
    <t>67_呉</t>
  </si>
  <si>
    <t>67_倉橋</t>
  </si>
  <si>
    <t>67_高野</t>
  </si>
  <si>
    <t>67_東城</t>
  </si>
  <si>
    <t>67_甲田</t>
  </si>
  <si>
    <t>67_三入</t>
  </si>
  <si>
    <t>67_府中</t>
  </si>
  <si>
    <t>67_河内</t>
  </si>
  <si>
    <t>67_久比</t>
  </si>
  <si>
    <t>67_志和</t>
  </si>
  <si>
    <t>67_王泊</t>
  </si>
  <si>
    <t>67_八幡</t>
  </si>
  <si>
    <t>67_油木</t>
  </si>
  <si>
    <t>67_廿日市津田</t>
  </si>
  <si>
    <t>67_本郷</t>
  </si>
  <si>
    <t>67_佐伯湯来</t>
  </si>
  <si>
    <t>67_都志見</t>
  </si>
  <si>
    <t>67_君田</t>
  </si>
  <si>
    <t>67_美土里</t>
  </si>
  <si>
    <t>67_安宿</t>
  </si>
  <si>
    <t>67_呉市蒲刈</t>
  </si>
  <si>
    <t>68_西郷</t>
  </si>
  <si>
    <t>68_西ノ島</t>
  </si>
  <si>
    <t>68_鹿島</t>
  </si>
  <si>
    <t>68_斐川</t>
  </si>
  <si>
    <t>68_松江</t>
  </si>
  <si>
    <t>68_大東</t>
  </si>
  <si>
    <t>68_大田</t>
  </si>
  <si>
    <t>68_掛合</t>
  </si>
  <si>
    <t>68_横田</t>
  </si>
  <si>
    <t>68_吾妻山</t>
  </si>
  <si>
    <t>68_川本</t>
  </si>
  <si>
    <t>68_浜田</t>
  </si>
  <si>
    <t>68_三隅</t>
  </si>
  <si>
    <t>68_益田</t>
  </si>
  <si>
    <t>68_聖山</t>
  </si>
  <si>
    <t>68_十種峯</t>
  </si>
  <si>
    <t>68_津和野</t>
  </si>
  <si>
    <t>68_佐田</t>
  </si>
  <si>
    <t>68_桜江</t>
  </si>
  <si>
    <t>68_瑞穂</t>
  </si>
  <si>
    <t>68_伯太</t>
  </si>
  <si>
    <t>68_波佐</t>
  </si>
  <si>
    <t>68_匹見</t>
  </si>
  <si>
    <t>68_海士</t>
  </si>
  <si>
    <t>68_出雲</t>
  </si>
  <si>
    <t>68_赤名</t>
  </si>
  <si>
    <t>68_弥栄</t>
  </si>
  <si>
    <t>68_六日市</t>
  </si>
  <si>
    <t>68_福光</t>
  </si>
  <si>
    <t>68_原山</t>
  </si>
  <si>
    <t>68_西郷岬</t>
  </si>
  <si>
    <t>68_高津</t>
  </si>
  <si>
    <t>68_吉賀</t>
  </si>
  <si>
    <t>69_境</t>
  </si>
  <si>
    <t>69_青谷</t>
  </si>
  <si>
    <t>69_鳥取</t>
  </si>
  <si>
    <t>69_岩井</t>
  </si>
  <si>
    <t>69_米子</t>
  </si>
  <si>
    <t>69_倉吉</t>
  </si>
  <si>
    <t>69_菅俵原</t>
  </si>
  <si>
    <t>69_霊石山</t>
  </si>
  <si>
    <t>69_大山</t>
  </si>
  <si>
    <t>69_古峠山</t>
  </si>
  <si>
    <t>69_智頭</t>
  </si>
  <si>
    <t>69_日南</t>
  </si>
  <si>
    <t>69_関金</t>
  </si>
  <si>
    <t>69_若桜</t>
  </si>
  <si>
    <t>69_塩津</t>
  </si>
  <si>
    <t>69_茶屋</t>
  </si>
  <si>
    <t>69_佐治</t>
  </si>
  <si>
    <t>69_江尾</t>
  </si>
  <si>
    <t>69_鹿野</t>
  </si>
  <si>
    <t>69_湖山</t>
  </si>
  <si>
    <t>71_大山寺</t>
  </si>
  <si>
    <t>71_池田</t>
  </si>
  <si>
    <t>71_徳島</t>
  </si>
  <si>
    <t>71_江田山</t>
  </si>
  <si>
    <t>71_太竜寺山</t>
  </si>
  <si>
    <t>71_日和佐</t>
  </si>
  <si>
    <t>71_宍喰</t>
  </si>
  <si>
    <t>71_穴吹</t>
  </si>
  <si>
    <t>71_福原旭</t>
  </si>
  <si>
    <t>71_蒲生田</t>
  </si>
  <si>
    <t>71_京上</t>
  </si>
  <si>
    <t>71_半田</t>
  </si>
  <si>
    <t>71_木頭</t>
  </si>
  <si>
    <t>71_旭丸</t>
  </si>
  <si>
    <t>71_剣山</t>
  </si>
  <si>
    <t>71_海陽</t>
  </si>
  <si>
    <t>72_内海</t>
  </si>
  <si>
    <t>72_高松</t>
  </si>
  <si>
    <t>72_多度津</t>
  </si>
  <si>
    <t>72_滝宮</t>
  </si>
  <si>
    <t>72_引田</t>
  </si>
  <si>
    <t>72_竜王山</t>
  </si>
  <si>
    <t>72_財田</t>
  </si>
  <si>
    <t>72_香南</t>
  </si>
  <si>
    <t>73_大三島</t>
  </si>
  <si>
    <t>73_玉川</t>
  </si>
  <si>
    <t>73_新居浜</t>
  </si>
  <si>
    <t>73_四国中央</t>
  </si>
  <si>
    <t>73_松山</t>
  </si>
  <si>
    <t>73_上林</t>
  </si>
  <si>
    <t>73_成就社</t>
  </si>
  <si>
    <t>73_長浜</t>
  </si>
  <si>
    <t>73_中山</t>
  </si>
  <si>
    <t>73_久万</t>
  </si>
  <si>
    <t>73_獅子越峠</t>
  </si>
  <si>
    <t>73_八幡浜</t>
  </si>
  <si>
    <t>73_宇和島</t>
  </si>
  <si>
    <t>73_御荘</t>
  </si>
  <si>
    <t>73_西条</t>
  </si>
  <si>
    <t>73_大洲</t>
  </si>
  <si>
    <t>73_三崎</t>
  </si>
  <si>
    <t>73_宇和</t>
  </si>
  <si>
    <t>73_今治</t>
  </si>
  <si>
    <t>73_富郷</t>
  </si>
  <si>
    <t>73_近永</t>
  </si>
  <si>
    <t>73_瀬戸</t>
  </si>
  <si>
    <t>73_松山南吉田</t>
  </si>
  <si>
    <t>74_本山</t>
  </si>
  <si>
    <t>74_繁藤</t>
  </si>
  <si>
    <t>74_佐川</t>
  </si>
  <si>
    <t>74_成山</t>
  </si>
  <si>
    <t>74_高知</t>
  </si>
  <si>
    <t>74_南国</t>
  </si>
  <si>
    <t>74_芸西</t>
  </si>
  <si>
    <t>74_鳥形山</t>
  </si>
  <si>
    <t>74_船戸</t>
  </si>
  <si>
    <t>74_安芸</t>
  </si>
  <si>
    <t>74_須崎</t>
  </si>
  <si>
    <t>74_佐喜浜</t>
  </si>
  <si>
    <t>74_窪川</t>
  </si>
  <si>
    <t>74_室戸岬</t>
  </si>
  <si>
    <t>74_堂ケ森</t>
  </si>
  <si>
    <t>74_大正</t>
  </si>
  <si>
    <t>74_宿毛</t>
  </si>
  <si>
    <t>74_中村</t>
  </si>
  <si>
    <t>74_清水</t>
  </si>
  <si>
    <t>74_梼原</t>
  </si>
  <si>
    <t>74_田野</t>
  </si>
  <si>
    <t>74_池川</t>
  </si>
  <si>
    <t>74_大栃</t>
  </si>
  <si>
    <t>74_佐賀</t>
  </si>
  <si>
    <t>74_江川崎</t>
  </si>
  <si>
    <t>74_後免</t>
  </si>
  <si>
    <t>74_魚梁瀬</t>
  </si>
  <si>
    <t>74_本川</t>
  </si>
  <si>
    <t>74_南国日章</t>
  </si>
  <si>
    <t>74_三崎</t>
  </si>
  <si>
    <t>81_須佐</t>
  </si>
  <si>
    <t>81_萩</t>
  </si>
  <si>
    <t>81_徳佐</t>
  </si>
  <si>
    <t>81_鍋提峠</t>
  </si>
  <si>
    <t>81_秋吉台</t>
  </si>
  <si>
    <t>81_瀬戸原</t>
  </si>
  <si>
    <t>81_広瀬</t>
  </si>
  <si>
    <t>81_豊田</t>
  </si>
  <si>
    <t>81_桜山</t>
  </si>
  <si>
    <t>81_山口</t>
  </si>
  <si>
    <t>81_防府</t>
  </si>
  <si>
    <t>81_下松</t>
  </si>
  <si>
    <t>81_下関</t>
  </si>
  <si>
    <t>81_宇部</t>
  </si>
  <si>
    <t>81_安下庄</t>
  </si>
  <si>
    <t>81_玖珂</t>
  </si>
  <si>
    <t>81_油谷</t>
  </si>
  <si>
    <t>81_岩国</t>
  </si>
  <si>
    <t>81_周東</t>
  </si>
  <si>
    <t>81_柳井</t>
  </si>
  <si>
    <t>81_羅漢山</t>
  </si>
  <si>
    <t>81_長野山</t>
  </si>
  <si>
    <t>81_和田</t>
  </si>
  <si>
    <t>81_篠生</t>
  </si>
  <si>
    <t>81_鹿野</t>
  </si>
  <si>
    <t>81_東厚保</t>
  </si>
  <si>
    <t>82_八幡</t>
  </si>
  <si>
    <t>82_小倉</t>
  </si>
  <si>
    <t>82_行橋</t>
  </si>
  <si>
    <t>82_篠栗</t>
  </si>
  <si>
    <t>82_飯塚</t>
  </si>
  <si>
    <t>82_前原</t>
  </si>
  <si>
    <t>82_福岡</t>
  </si>
  <si>
    <t>82_九千部山</t>
  </si>
  <si>
    <t>82_朝倉</t>
  </si>
  <si>
    <t>82_英彦山</t>
  </si>
  <si>
    <t>82_久留米</t>
  </si>
  <si>
    <t>82_耳納山</t>
  </si>
  <si>
    <t>82_黒木</t>
  </si>
  <si>
    <t>82_大牟田</t>
  </si>
  <si>
    <t>82_宗像</t>
  </si>
  <si>
    <t>82_頂吉</t>
  </si>
  <si>
    <t>82_柳川</t>
  </si>
  <si>
    <t>82_添田</t>
  </si>
  <si>
    <t>82_太宰府</t>
  </si>
  <si>
    <t>82_博多</t>
  </si>
  <si>
    <t>82_曽根</t>
  </si>
  <si>
    <t>82_空港北町</t>
  </si>
  <si>
    <t>82_早良脇山</t>
  </si>
  <si>
    <t>82_東谷</t>
  </si>
  <si>
    <t>82_小呂島</t>
  </si>
  <si>
    <t>83_中津</t>
  </si>
  <si>
    <t>83_豊後高田</t>
  </si>
  <si>
    <t>83_武蔵</t>
  </si>
  <si>
    <t>83_伏木</t>
  </si>
  <si>
    <t>83_日田</t>
  </si>
  <si>
    <t>83_湯布院</t>
  </si>
  <si>
    <t>83_大分</t>
  </si>
  <si>
    <t>83_佐賀関</t>
  </si>
  <si>
    <t>83_釈迦岳</t>
  </si>
  <si>
    <t>83_湯平</t>
  </si>
  <si>
    <t>83_温見</t>
  </si>
  <si>
    <t>83_犬飼</t>
  </si>
  <si>
    <t>83_竹田</t>
  </si>
  <si>
    <t>83_出羽</t>
  </si>
  <si>
    <t>83_佐伯</t>
  </si>
  <si>
    <t>83_倉木</t>
  </si>
  <si>
    <t>83_蒲江</t>
  </si>
  <si>
    <t>83_院内</t>
  </si>
  <si>
    <t>83_玖珠</t>
  </si>
  <si>
    <t>83_臼杵</t>
  </si>
  <si>
    <t>83_耶馬渓</t>
  </si>
  <si>
    <t>83_国見</t>
  </si>
  <si>
    <t>83_宇目</t>
  </si>
  <si>
    <t>83_別府</t>
  </si>
  <si>
    <t>83_杵築</t>
  </si>
  <si>
    <t>83_椿ヶ鼻</t>
  </si>
  <si>
    <t>84_佐須奈</t>
  </si>
  <si>
    <t>84_厳原</t>
  </si>
  <si>
    <t>84_平戸</t>
  </si>
  <si>
    <t>84_松浦</t>
  </si>
  <si>
    <t>84_国見山</t>
  </si>
  <si>
    <t>84_佐世保</t>
  </si>
  <si>
    <t>84_大瀬戸</t>
  </si>
  <si>
    <t>84_長浦岳</t>
  </si>
  <si>
    <t>84_五家原岳</t>
  </si>
  <si>
    <t>84_諫早</t>
  </si>
  <si>
    <t>84_長崎</t>
  </si>
  <si>
    <t>84_雲仙岳</t>
  </si>
  <si>
    <t>84_福江</t>
  </si>
  <si>
    <t>84_口之津</t>
  </si>
  <si>
    <t>84_島原</t>
  </si>
  <si>
    <t>84_有川</t>
  </si>
  <si>
    <t>84_大村</t>
  </si>
  <si>
    <t>84_芦辺</t>
  </si>
  <si>
    <t>84_野母崎</t>
  </si>
  <si>
    <t>84_深江</t>
  </si>
  <si>
    <t>84_普賢岳</t>
  </si>
  <si>
    <t>84_百花台</t>
  </si>
  <si>
    <t>84_千々石</t>
  </si>
  <si>
    <t>84_鰐浦</t>
  </si>
  <si>
    <t>84_石田</t>
  </si>
  <si>
    <t>84_上大津</t>
  </si>
  <si>
    <t>84_小値賀</t>
  </si>
  <si>
    <t>84_頭ヶ島</t>
  </si>
  <si>
    <t>84_美津島</t>
  </si>
  <si>
    <t>85_枝去木</t>
  </si>
  <si>
    <t>85_和多田</t>
  </si>
  <si>
    <t>85_権現山</t>
  </si>
  <si>
    <t>85_八幡岳</t>
  </si>
  <si>
    <t>85_佐賀</t>
  </si>
  <si>
    <t>85_白石</t>
  </si>
  <si>
    <t>85_嬉野</t>
  </si>
  <si>
    <t>85_多良岳</t>
  </si>
  <si>
    <t>85_伊万里</t>
  </si>
  <si>
    <t>85_川副</t>
  </si>
  <si>
    <t>85_唐津</t>
  </si>
  <si>
    <t>85_鳥栖</t>
  </si>
  <si>
    <t>85_北山</t>
  </si>
  <si>
    <t>86_鹿北</t>
  </si>
  <si>
    <t>86_南小国</t>
  </si>
  <si>
    <t>86_岱明</t>
  </si>
  <si>
    <t>86_菊池</t>
  </si>
  <si>
    <t>86_鞍岳</t>
  </si>
  <si>
    <t>86_熊本</t>
  </si>
  <si>
    <t>86_俵山</t>
  </si>
  <si>
    <t>86_阿蘇山</t>
  </si>
  <si>
    <t>86_高森</t>
  </si>
  <si>
    <t>86_間の谷山</t>
  </si>
  <si>
    <t>86_甲佐</t>
  </si>
  <si>
    <t>86_松島</t>
  </si>
  <si>
    <t>86_大金峰</t>
  </si>
  <si>
    <t>86_本渡</t>
  </si>
  <si>
    <t>86_八代</t>
  </si>
  <si>
    <t>86_人吉</t>
  </si>
  <si>
    <t>86_牛深</t>
  </si>
  <si>
    <t>86_一里山</t>
  </si>
  <si>
    <t>86_白髪岳</t>
  </si>
  <si>
    <t>86_益城</t>
  </si>
  <si>
    <t>86_水俣</t>
  </si>
  <si>
    <t>86_多良木</t>
  </si>
  <si>
    <t>86_上</t>
  </si>
  <si>
    <t>86_田浦</t>
  </si>
  <si>
    <t>86_三角</t>
  </si>
  <si>
    <t>86_湯前横谷</t>
  </si>
  <si>
    <t>86_茶臼峠</t>
  </si>
  <si>
    <t>86_屋形山</t>
  </si>
  <si>
    <t>86_五家荘</t>
  </si>
  <si>
    <t>86_阿蘇乙姫</t>
  </si>
  <si>
    <t>86_五木</t>
  </si>
  <si>
    <t>86_山江</t>
  </si>
  <si>
    <t>86_宇土</t>
  </si>
  <si>
    <t>86_一勝地</t>
  </si>
  <si>
    <t>86_戦山</t>
  </si>
  <si>
    <t>86_山都</t>
  </si>
  <si>
    <t>86_南阿蘇</t>
  </si>
  <si>
    <t>87_高千穂</t>
  </si>
  <si>
    <t>87_大中尾</t>
  </si>
  <si>
    <t>87_中小屋</t>
  </si>
  <si>
    <t>87_延岡</t>
  </si>
  <si>
    <t>87_猪原</t>
  </si>
  <si>
    <t>87_日向</t>
  </si>
  <si>
    <t>87_矢櫃岳</t>
  </si>
  <si>
    <t>87_高鍋</t>
  </si>
  <si>
    <t>87_加久藤</t>
  </si>
  <si>
    <t>87_西都</t>
  </si>
  <si>
    <t>87_えびの</t>
  </si>
  <si>
    <t>87_小林</t>
  </si>
  <si>
    <t>87_野尻</t>
  </si>
  <si>
    <t>87_国富</t>
  </si>
  <si>
    <t>87_宮崎</t>
  </si>
  <si>
    <t>87_霧島御池</t>
  </si>
  <si>
    <t>87_青島</t>
  </si>
  <si>
    <t>87_都城</t>
  </si>
  <si>
    <t>87_鰐塚山</t>
  </si>
  <si>
    <t>87_油津</t>
  </si>
  <si>
    <t>87_串間</t>
  </si>
  <si>
    <t>87_古江</t>
  </si>
  <si>
    <t>87_深瀬</t>
  </si>
  <si>
    <t>87_見立</t>
  </si>
  <si>
    <t>87_諸塚</t>
  </si>
  <si>
    <t>87_西米良</t>
  </si>
  <si>
    <t>87_鞍岡</t>
  </si>
  <si>
    <t>87_神門</t>
  </si>
  <si>
    <t>87_北方</t>
  </si>
  <si>
    <t>87_上椎葉</t>
  </si>
  <si>
    <t>87_赤江</t>
  </si>
  <si>
    <t>87_都農</t>
  </si>
  <si>
    <t>87_日之影</t>
  </si>
  <si>
    <t>87_高原</t>
  </si>
  <si>
    <t>87_山田</t>
  </si>
  <si>
    <t>87_椎葉</t>
  </si>
  <si>
    <t>87_田野</t>
  </si>
  <si>
    <t>88_阿久根</t>
  </si>
  <si>
    <t>88_古原野</t>
  </si>
  <si>
    <t>88_大口</t>
  </si>
  <si>
    <t>88_魚野越</t>
  </si>
  <si>
    <t>88_紫尾山</t>
  </si>
  <si>
    <t>88_さつま柏原</t>
  </si>
  <si>
    <t>88_中甑</t>
  </si>
  <si>
    <t>88_川内</t>
  </si>
  <si>
    <t>88_溝辺</t>
  </si>
  <si>
    <t>88_八重山</t>
  </si>
  <si>
    <t>88_東市来</t>
  </si>
  <si>
    <t>88_権現ケ尾</t>
  </si>
  <si>
    <t>88_鹿児島</t>
  </si>
  <si>
    <t>88_高峠</t>
  </si>
  <si>
    <t>88_加世田</t>
  </si>
  <si>
    <t>88_吉ケ別府</t>
  </si>
  <si>
    <t>88_喜入</t>
  </si>
  <si>
    <t>88_肝属川</t>
  </si>
  <si>
    <t>88_枕崎</t>
  </si>
  <si>
    <t>88_指宿</t>
  </si>
  <si>
    <t>88_甫与志岳</t>
  </si>
  <si>
    <t>88_内之浦</t>
  </si>
  <si>
    <t>88_種子島</t>
  </si>
  <si>
    <t>88_中種子</t>
  </si>
  <si>
    <t>88_上中</t>
  </si>
  <si>
    <t>88_尾之間</t>
  </si>
  <si>
    <t>88_名瀬</t>
  </si>
  <si>
    <t>88_屋久島</t>
  </si>
  <si>
    <t>88_沖永良部</t>
  </si>
  <si>
    <t>88_出水</t>
  </si>
  <si>
    <t>88_牧之原</t>
  </si>
  <si>
    <t>88_志布志</t>
  </si>
  <si>
    <t>88_鹿屋</t>
  </si>
  <si>
    <t>88_古仁屋</t>
  </si>
  <si>
    <t>88_矢止岳</t>
  </si>
  <si>
    <t>88_田代</t>
  </si>
  <si>
    <t>88_伊仙</t>
  </si>
  <si>
    <t>88_輝北</t>
  </si>
  <si>
    <t>88_大隅</t>
  </si>
  <si>
    <t>88_佐多</t>
  </si>
  <si>
    <t>88_肝付前田</t>
  </si>
  <si>
    <t>88_与論島</t>
  </si>
  <si>
    <t>88_喜界島</t>
  </si>
  <si>
    <t>88_笠利</t>
  </si>
  <si>
    <t>88_中之島</t>
  </si>
  <si>
    <t>88_天城</t>
  </si>
  <si>
    <t>88_霧島牧園</t>
  </si>
  <si>
    <t>88_宝島</t>
  </si>
  <si>
    <t>88_諏訪之瀬島</t>
  </si>
  <si>
    <t>88_小宝島</t>
  </si>
  <si>
    <t>88_平島</t>
  </si>
  <si>
    <t>91_奥</t>
  </si>
  <si>
    <t>91_与那覇岳</t>
  </si>
  <si>
    <t>91_呉我山</t>
  </si>
  <si>
    <t>91_名護</t>
  </si>
  <si>
    <t>91_名嘉真</t>
  </si>
  <si>
    <t>91_読谷</t>
  </si>
  <si>
    <t>91_胡屋</t>
  </si>
  <si>
    <t>91_那覇</t>
  </si>
  <si>
    <t>91_糸数</t>
  </si>
  <si>
    <t>91_金武</t>
  </si>
  <si>
    <t>91_石垣島</t>
  </si>
  <si>
    <t>91_伊原間</t>
  </si>
  <si>
    <t>91_伊是名</t>
  </si>
  <si>
    <t>91_宮古島</t>
  </si>
  <si>
    <t>91_久米島</t>
  </si>
  <si>
    <t>91_渡嘉敷</t>
  </si>
  <si>
    <t>91_伊良部</t>
  </si>
  <si>
    <t>91_多良間</t>
  </si>
  <si>
    <t>91_城辺</t>
  </si>
  <si>
    <t>91_川平</t>
  </si>
  <si>
    <t>91_大原</t>
  </si>
  <si>
    <t>91_西表島</t>
  </si>
  <si>
    <t>91_与那国島</t>
  </si>
  <si>
    <t>91_波照間</t>
  </si>
  <si>
    <t>91_本部</t>
  </si>
  <si>
    <t>91_東</t>
  </si>
  <si>
    <t>91_安次嶺</t>
  </si>
  <si>
    <t>91_鏡原</t>
  </si>
  <si>
    <t>91_真栄里</t>
  </si>
  <si>
    <t>91_仲筋</t>
  </si>
  <si>
    <t>91_所野</t>
  </si>
  <si>
    <t>91_志多阿原</t>
  </si>
  <si>
    <t>91_粟国</t>
  </si>
  <si>
    <t>91_慶良間</t>
  </si>
  <si>
    <t>91_北大東</t>
  </si>
  <si>
    <t>91_旧東</t>
  </si>
  <si>
    <t>91_北原</t>
  </si>
  <si>
    <t>91_国頭</t>
  </si>
  <si>
    <t>91_宮城島</t>
  </si>
  <si>
    <t>91_盛山</t>
  </si>
  <si>
    <t>91_渡名喜</t>
  </si>
  <si>
    <t>99_昭和</t>
  </si>
  <si>
    <t>南大東</t>
    <phoneticPr fontId="18"/>
  </si>
  <si>
    <t>南大東（南大東島）</t>
    <phoneticPr fontId="18"/>
  </si>
  <si>
    <t>91_南大東</t>
  </si>
  <si>
    <t>91_南大東</t>
    <phoneticPr fontId="18"/>
  </si>
  <si>
    <t>91_下地島</t>
  </si>
  <si>
    <r>
      <t>91_下地</t>
    </r>
    <r>
      <rPr>
        <sz val="11"/>
        <color rgb="FFFF0000"/>
        <rFont val="游ゴシック"/>
        <family val="3"/>
        <charset val="128"/>
        <scheme val="minor"/>
      </rPr>
      <t>島</t>
    </r>
    <rPh sb="5" eb="6">
      <t>シマ</t>
    </rPh>
    <phoneticPr fontId="18"/>
  </si>
  <si>
    <t>41_奥日光</t>
  </si>
  <si>
    <t>41_奥日光</t>
    <phoneticPr fontId="18"/>
  </si>
  <si>
    <t>40_つくば</t>
  </si>
  <si>
    <t>40_つくば</t>
    <phoneticPr fontId="18"/>
  </si>
  <si>
    <t>23_熊石</t>
    <phoneticPr fontId="18"/>
  </si>
  <si>
    <t>47401</t>
  </si>
  <si>
    <t>0002</t>
  </si>
  <si>
    <t>0003</t>
  </si>
  <si>
    <t>47402</t>
  </si>
  <si>
    <t>0005</t>
  </si>
  <si>
    <t>1051</t>
  </si>
  <si>
    <t>1054</t>
  </si>
  <si>
    <t>1203</t>
  </si>
  <si>
    <t>1207</t>
  </si>
  <si>
    <t>1284</t>
  </si>
  <si>
    <t>1285</t>
  </si>
  <si>
    <t>1512</t>
  </si>
  <si>
    <t>1528</t>
  </si>
  <si>
    <t>1546</t>
  </si>
  <si>
    <t>1593</t>
  </si>
  <si>
    <t>1573</t>
  </si>
  <si>
    <t>1656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</si>
  <si>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</si>
  <si>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</si>
  <si>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</si>
  <si>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</si>
  <si>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</si>
  <si>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</si>
  <si>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</si>
  <si>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</si>
  <si>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</si>
  <si>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</si>
  <si>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47407</t>
  </si>
  <si>
    <t>0017</t>
  </si>
  <si>
    <t>0018</t>
  </si>
  <si>
    <t>0019</t>
  </si>
  <si>
    <t>0020</t>
  </si>
  <si>
    <t>0021</t>
  </si>
  <si>
    <t>0022</t>
  </si>
  <si>
    <t>0023</t>
  </si>
  <si>
    <t>1047</t>
  </si>
  <si>
    <t>1048</t>
  </si>
  <si>
    <t>1049</t>
  </si>
  <si>
    <t>1052</t>
  </si>
  <si>
    <t>1055</t>
  </si>
  <si>
    <t>1184</t>
  </si>
  <si>
    <t>1185</t>
  </si>
  <si>
    <t>1188</t>
  </si>
  <si>
    <t>1189</t>
  </si>
  <si>
    <t>1190</t>
  </si>
  <si>
    <t>1191</t>
  </si>
  <si>
    <t>1197</t>
  </si>
  <si>
    <t>1201</t>
  </si>
  <si>
    <t>1280</t>
  </si>
  <si>
    <t>1458</t>
  </si>
  <si>
    <t>1570</t>
  </si>
  <si>
    <t>1572</t>
  </si>
  <si>
    <t>1574</t>
  </si>
  <si>
    <t>1053</t>
  </si>
  <si>
    <t>1279</t>
  </si>
  <si>
    <t>0024</t>
  </si>
  <si>
    <t>0025</t>
  </si>
  <si>
    <t>47404</t>
  </si>
  <si>
    <t>47406</t>
  </si>
  <si>
    <t>0028</t>
  </si>
  <si>
    <t>1112</t>
  </si>
  <si>
    <t>1213</t>
  </si>
  <si>
    <t>1216</t>
  </si>
  <si>
    <t>1217</t>
  </si>
  <si>
    <t>1218</t>
  </si>
  <si>
    <t>0029</t>
  </si>
  <si>
    <t>0030</t>
  </si>
  <si>
    <t>0031</t>
  </si>
  <si>
    <t>0032</t>
  </si>
  <si>
    <t>47412</t>
  </si>
  <si>
    <t>0034</t>
  </si>
  <si>
    <t>0035</t>
  </si>
  <si>
    <t>0036</t>
  </si>
  <si>
    <t>0037</t>
  </si>
  <si>
    <t>1076</t>
  </si>
  <si>
    <t>1085</t>
  </si>
  <si>
    <t>1193</t>
  </si>
  <si>
    <t>1194</t>
  </si>
  <si>
    <t>1459</t>
  </si>
  <si>
    <t>1507</t>
  </si>
  <si>
    <t>0038</t>
  </si>
  <si>
    <t>0039</t>
  </si>
  <si>
    <t>0040</t>
  </si>
  <si>
    <t>0041</t>
  </si>
  <si>
    <t>0042</t>
  </si>
  <si>
    <t>0043</t>
  </si>
  <si>
    <t>0044</t>
  </si>
  <si>
    <t>47413</t>
  </si>
  <si>
    <t>0046</t>
  </si>
  <si>
    <t>0047</t>
  </si>
  <si>
    <t>0048</t>
  </si>
  <si>
    <t>0049</t>
  </si>
  <si>
    <t>0050</t>
  </si>
  <si>
    <t>0999</t>
  </si>
  <si>
    <t>1068</t>
  </si>
  <si>
    <t>1270</t>
  </si>
  <si>
    <t>1271</t>
  </si>
  <si>
    <t>1287</t>
  </si>
  <si>
    <t>1400</t>
  </si>
  <si>
    <t>1401</t>
  </si>
  <si>
    <t>1402</t>
  </si>
  <si>
    <t>1419</t>
  </si>
  <si>
    <t>1566</t>
  </si>
  <si>
    <t>1567</t>
  </si>
  <si>
    <t>0051</t>
  </si>
  <si>
    <t>0052</t>
  </si>
  <si>
    <t>47411</t>
  </si>
  <si>
    <t>0054</t>
  </si>
  <si>
    <t>0055</t>
  </si>
  <si>
    <t>47433</t>
  </si>
  <si>
    <t>0057</t>
  </si>
  <si>
    <t>47421</t>
  </si>
  <si>
    <t>0059</t>
  </si>
  <si>
    <t>0060</t>
  </si>
  <si>
    <t>0061</t>
  </si>
  <si>
    <t>1072</t>
  </si>
  <si>
    <t>1091</t>
  </si>
  <si>
    <t>1208</t>
  </si>
  <si>
    <t>1615</t>
  </si>
  <si>
    <t>47405</t>
  </si>
  <si>
    <t>0063</t>
  </si>
  <si>
    <t>47435</t>
  </si>
  <si>
    <t>0065</t>
  </si>
  <si>
    <t>0066</t>
  </si>
  <si>
    <t>0067</t>
  </si>
  <si>
    <t>0068</t>
  </si>
  <si>
    <t>0069</t>
  </si>
  <si>
    <t>0070</t>
  </si>
  <si>
    <t>47409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</si>
  <si>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</si>
  <si>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</si>
  <si>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</si>
  <si>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</si>
  <si>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</si>
  <si>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</si>
  <si>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</si>
  <si>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</si>
  <si>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</si>
  <si>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</si>
  <si>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</si>
  <si>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</si>
  <si>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0981</t>
  </si>
  <si>
    <t>1073</t>
  </si>
  <si>
    <t>1092</t>
  </si>
  <si>
    <t>1209</t>
  </si>
  <si>
    <t>1263</t>
  </si>
  <si>
    <t>1420</t>
  </si>
  <si>
    <t>1460</t>
  </si>
  <si>
    <t>1487</t>
  </si>
  <si>
    <t>1568</t>
  </si>
  <si>
    <t>1569</t>
  </si>
  <si>
    <t>1617</t>
  </si>
  <si>
    <t>0084</t>
  </si>
  <si>
    <t>0085</t>
  </si>
  <si>
    <t>0086</t>
  </si>
  <si>
    <t>0087</t>
  </si>
  <si>
    <t>0088</t>
  </si>
  <si>
    <t>47420</t>
  </si>
  <si>
    <t>1056</t>
  </si>
  <si>
    <t>1196</t>
  </si>
  <si>
    <t>1266</t>
  </si>
  <si>
    <t>1489</t>
  </si>
  <si>
    <t>1547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</si>
  <si>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</si>
  <si>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</si>
  <si>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</si>
  <si>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</si>
  <si>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</si>
  <si>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</si>
  <si>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</si>
  <si>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</si>
  <si>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</si>
  <si>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47418</t>
  </si>
  <si>
    <t>1107</t>
  </si>
  <si>
    <t>1186</t>
  </si>
  <si>
    <t>1187</t>
  </si>
  <si>
    <t>1192</t>
  </si>
  <si>
    <t>1195</t>
  </si>
  <si>
    <t>1283</t>
  </si>
  <si>
    <t>1403</t>
  </si>
  <si>
    <t>1417</t>
  </si>
  <si>
    <t>1461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</si>
  <si>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</si>
  <si>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</si>
  <si>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</si>
  <si>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</si>
  <si>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</si>
  <si>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</si>
  <si>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</si>
  <si>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</si>
  <si>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</si>
  <si>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</si>
  <si>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</si>
  <si>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</si>
  <si>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</si>
  <si>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</si>
  <si>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</si>
  <si>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</si>
  <si>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47417</t>
  </si>
  <si>
    <t>0117</t>
  </si>
  <si>
    <t>0118</t>
  </si>
  <si>
    <t>0119</t>
  </si>
  <si>
    <t>0120</t>
  </si>
  <si>
    <t>0121</t>
  </si>
  <si>
    <t>47440</t>
  </si>
  <si>
    <t>1099</t>
  </si>
  <si>
    <t>1204</t>
  </si>
  <si>
    <t>1210</t>
  </si>
  <si>
    <t>1211</t>
  </si>
  <si>
    <t>1214</t>
  </si>
  <si>
    <t>1286</t>
  </si>
  <si>
    <t>1404</t>
  </si>
  <si>
    <t>1405</t>
  </si>
  <si>
    <t>1409</t>
  </si>
  <si>
    <t>1410</t>
  </si>
  <si>
    <t>1418</t>
  </si>
  <si>
    <t>1510</t>
  </si>
  <si>
    <t>1571</t>
  </si>
  <si>
    <t>0123</t>
  </si>
  <si>
    <t>0124</t>
  </si>
  <si>
    <t>0125</t>
  </si>
  <si>
    <t>0126</t>
  </si>
  <si>
    <t>47424</t>
  </si>
  <si>
    <t>0128</t>
  </si>
  <si>
    <t>0129</t>
  </si>
  <si>
    <t>0130</t>
  </si>
  <si>
    <t>0131</t>
  </si>
  <si>
    <t>0132</t>
  </si>
  <si>
    <t>0133</t>
  </si>
  <si>
    <t>0134</t>
  </si>
  <si>
    <t>47423</t>
  </si>
  <si>
    <t>1067</t>
  </si>
  <si>
    <t>1329</t>
  </si>
  <si>
    <t>1429</t>
  </si>
  <si>
    <t>1496</t>
  </si>
  <si>
    <t>1498</t>
  </si>
  <si>
    <t>1499</t>
  </si>
  <si>
    <t>1500</t>
  </si>
  <si>
    <t>1501</t>
  </si>
  <si>
    <t>1502</t>
  </si>
  <si>
    <t>1503</t>
  </si>
  <si>
    <t>1504</t>
  </si>
  <si>
    <t>0136</t>
  </si>
  <si>
    <t>0137</t>
  </si>
  <si>
    <t>0138</t>
  </si>
  <si>
    <t>0139</t>
  </si>
  <si>
    <t>0140</t>
  </si>
  <si>
    <t>0141</t>
  </si>
  <si>
    <t>47426</t>
  </si>
  <si>
    <t>1097</t>
  </si>
  <si>
    <t>1198</t>
  </si>
  <si>
    <t>1202</t>
  </si>
  <si>
    <t>1264</t>
  </si>
  <si>
    <t>1276</t>
  </si>
  <si>
    <t>1288</t>
  </si>
  <si>
    <t>1340</t>
  </si>
  <si>
    <t>1430</t>
  </si>
  <si>
    <t>1594</t>
  </si>
  <si>
    <t>0143</t>
  </si>
  <si>
    <t>0144</t>
  </si>
  <si>
    <t>0145</t>
  </si>
  <si>
    <t>0146</t>
  </si>
  <si>
    <t>0147</t>
  </si>
  <si>
    <t>0148</t>
  </si>
  <si>
    <t>47430</t>
  </si>
  <si>
    <t>0150</t>
  </si>
  <si>
    <t>0151</t>
  </si>
  <si>
    <t>0152</t>
  </si>
  <si>
    <t>0917</t>
  </si>
  <si>
    <t>1265</t>
  </si>
  <si>
    <t>1416</t>
  </si>
  <si>
    <t>1462</t>
  </si>
  <si>
    <t>1543</t>
  </si>
  <si>
    <t>1552</t>
  </si>
  <si>
    <t>0155</t>
  </si>
  <si>
    <t>0153</t>
  </si>
  <si>
    <t>0154</t>
  </si>
  <si>
    <t>0156</t>
  </si>
  <si>
    <t>47428</t>
  </si>
  <si>
    <t>1199</t>
  </si>
  <si>
    <t>1200</t>
  </si>
  <si>
    <t>1205</t>
  </si>
  <si>
    <t>1513</t>
  </si>
  <si>
    <t>0158</t>
  </si>
  <si>
    <t>47576</t>
  </si>
  <si>
    <t>0160</t>
  </si>
  <si>
    <t>47575</t>
  </si>
  <si>
    <t>0162</t>
  </si>
  <si>
    <t>0163</t>
  </si>
  <si>
    <t>0164</t>
  </si>
  <si>
    <t>47574</t>
  </si>
  <si>
    <t>0166</t>
  </si>
  <si>
    <t>0167</t>
  </si>
  <si>
    <t>0168</t>
  </si>
  <si>
    <t>0169</t>
  </si>
  <si>
    <t>0170</t>
  </si>
  <si>
    <t>0171</t>
  </si>
  <si>
    <t>0172</t>
  </si>
  <si>
    <t>47581</t>
  </si>
  <si>
    <t>0174</t>
  </si>
  <si>
    <t>0175</t>
  </si>
  <si>
    <t>0176</t>
  </si>
  <si>
    <t>0177</t>
  </si>
  <si>
    <t>0178</t>
  </si>
  <si>
    <t>0179</t>
  </si>
  <si>
    <t>1026</t>
  </si>
  <si>
    <t>1027</t>
  </si>
  <si>
    <t>1041</t>
  </si>
  <si>
    <t>1042</t>
  </si>
  <si>
    <t>1079</t>
  </si>
  <si>
    <t>1108</t>
  </si>
  <si>
    <t>1110</t>
  </si>
  <si>
    <t>1119</t>
  </si>
  <si>
    <t>1122</t>
  </si>
  <si>
    <t>1124</t>
  </si>
  <si>
    <t>1183</t>
  </si>
  <si>
    <t>1272</t>
  </si>
  <si>
    <t>1406</t>
  </si>
  <si>
    <t>1495</t>
  </si>
  <si>
    <t>1559</t>
  </si>
  <si>
    <t>0180</t>
  </si>
  <si>
    <t>0181</t>
  </si>
  <si>
    <t>0182</t>
  </si>
  <si>
    <t>0183</t>
  </si>
  <si>
    <t>0184</t>
  </si>
  <si>
    <t>0185</t>
  </si>
  <si>
    <t>0186</t>
  </si>
  <si>
    <t>0187</t>
  </si>
  <si>
    <t>0188</t>
  </si>
  <si>
    <t>0189</t>
  </si>
  <si>
    <t>47582</t>
  </si>
  <si>
    <t>0191</t>
  </si>
  <si>
    <t>0192</t>
  </si>
  <si>
    <t>0193</t>
  </si>
  <si>
    <t>0194</t>
  </si>
  <si>
    <t>0195</t>
  </si>
  <si>
    <t>0196</t>
  </si>
  <si>
    <t>0197</t>
  </si>
  <si>
    <t>0198</t>
  </si>
  <si>
    <t>0199</t>
  </si>
  <si>
    <t>0200</t>
  </si>
  <si>
    <t>0201</t>
  </si>
  <si>
    <t>0202</t>
  </si>
  <si>
    <t>0203</t>
  </si>
  <si>
    <t>0204</t>
  </si>
  <si>
    <t>0912</t>
  </si>
  <si>
    <t>1035</t>
  </si>
  <si>
    <t>1036</t>
  </si>
  <si>
    <t>1043</t>
  </si>
  <si>
    <t>1050</t>
  </si>
  <si>
    <t>1109</t>
  </si>
  <si>
    <t>1115</t>
  </si>
  <si>
    <t>1117</t>
  </si>
  <si>
    <t>1131</t>
  </si>
  <si>
    <t>1167</t>
  </si>
  <si>
    <t>1273</t>
  </si>
  <si>
    <t>1278</t>
  </si>
  <si>
    <t>1289</t>
  </si>
  <si>
    <t>1407</t>
  </si>
  <si>
    <t>1408</t>
  </si>
  <si>
    <t>1422</t>
  </si>
  <si>
    <t>1425</t>
  </si>
  <si>
    <t>1463</t>
  </si>
  <si>
    <t>1511</t>
  </si>
  <si>
    <t>1652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</si>
  <si>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</si>
  <si>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</si>
  <si>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</si>
  <si>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</si>
  <si>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</si>
  <si>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</si>
  <si>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</si>
  <si>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</si>
  <si>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</si>
  <si>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</si>
  <si>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</si>
  <si>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0216</t>
  </si>
  <si>
    <t>0217</t>
  </si>
  <si>
    <t>0218</t>
  </si>
  <si>
    <t>0219</t>
  </si>
  <si>
    <t>0220</t>
  </si>
  <si>
    <t>0221</t>
  </si>
  <si>
    <t>47584</t>
  </si>
  <si>
    <t>47585</t>
  </si>
  <si>
    <t>0224</t>
  </si>
  <si>
    <t>0225</t>
  </si>
  <si>
    <t>0226</t>
  </si>
  <si>
    <t>0227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</si>
  <si>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</si>
  <si>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</si>
  <si>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</si>
  <si>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</si>
  <si>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</si>
  <si>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</si>
  <si>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</si>
  <si>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</si>
  <si>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</si>
  <si>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47512</t>
  </si>
  <si>
    <t>0238</t>
  </si>
  <si>
    <t>0239</t>
  </si>
  <si>
    <t>0240</t>
  </si>
  <si>
    <t>1028</t>
  </si>
  <si>
    <t>1032</t>
  </si>
  <si>
    <t>1033</t>
  </si>
  <si>
    <t>1037</t>
  </si>
  <si>
    <t>1045</t>
  </si>
  <si>
    <t>1078</t>
  </si>
  <si>
    <t>1113</t>
  </si>
  <si>
    <t>1118</t>
  </si>
  <si>
    <t>1120</t>
  </si>
  <si>
    <t>1123</t>
  </si>
  <si>
    <t>1128</t>
  </si>
  <si>
    <t>1168</t>
  </si>
  <si>
    <t>1206</t>
  </si>
  <si>
    <t>1212</t>
  </si>
  <si>
    <t>1215</t>
  </si>
  <si>
    <t>1219</t>
  </si>
  <si>
    <t>1224</t>
  </si>
  <si>
    <t>1225</t>
  </si>
  <si>
    <t>1332</t>
  </si>
  <si>
    <t>1447</t>
  </si>
  <si>
    <t>1508</t>
  </si>
  <si>
    <t>1557</t>
  </si>
  <si>
    <t>1558</t>
  </si>
  <si>
    <t>1560</t>
  </si>
  <si>
    <t>1563</t>
  </si>
  <si>
    <t>1598</t>
  </si>
  <si>
    <t>1627</t>
  </si>
  <si>
    <t>1628</t>
  </si>
  <si>
    <t>1629</t>
  </si>
  <si>
    <t>1653</t>
  </si>
  <si>
    <t>0241</t>
  </si>
  <si>
    <t>0242</t>
  </si>
  <si>
    <t>0243</t>
  </si>
  <si>
    <t>0244</t>
  </si>
  <si>
    <t>0245</t>
  </si>
  <si>
    <t>0246</t>
  </si>
  <si>
    <t>0247</t>
  </si>
  <si>
    <t>0248</t>
  </si>
  <si>
    <t>0249</t>
  </si>
  <si>
    <t>47592</t>
  </si>
  <si>
    <t>0251</t>
  </si>
  <si>
    <t>0252</t>
  </si>
  <si>
    <t>47590</t>
  </si>
  <si>
    <t>0254</t>
  </si>
  <si>
    <t>0255</t>
  </si>
  <si>
    <t>0256</t>
  </si>
  <si>
    <t>0257</t>
  </si>
  <si>
    <t>0985</t>
  </si>
  <si>
    <t>1029</t>
  </si>
  <si>
    <t>1030</t>
  </si>
  <si>
    <t>1126</t>
  </si>
  <si>
    <t>1220</t>
  </si>
  <si>
    <t>1267</t>
  </si>
  <si>
    <t>1290</t>
  </si>
  <si>
    <t>1298</t>
  </si>
  <si>
    <t>1365</t>
  </si>
  <si>
    <t>1464</t>
  </si>
  <si>
    <t>1526</t>
  </si>
  <si>
    <t>1561</t>
  </si>
  <si>
    <t>1564</t>
  </si>
  <si>
    <t>1597</t>
  </si>
  <si>
    <t>1600</t>
  </si>
  <si>
    <t>1626</t>
  </si>
  <si>
    <t>1630</t>
  </si>
  <si>
    <t>1631</t>
  </si>
  <si>
    <t>1632</t>
  </si>
  <si>
    <t>0258</t>
  </si>
  <si>
    <t>47587</t>
  </si>
  <si>
    <t>0260</t>
  </si>
  <si>
    <t>0261</t>
  </si>
  <si>
    <t>0262</t>
  </si>
  <si>
    <t>0263</t>
  </si>
  <si>
    <t>0264</t>
  </si>
  <si>
    <t>47520</t>
  </si>
  <si>
    <t>0266</t>
  </si>
  <si>
    <t>0267</t>
  </si>
  <si>
    <t>0268</t>
  </si>
  <si>
    <t>0269</t>
  </si>
  <si>
    <t>0270</t>
  </si>
  <si>
    <t>0271</t>
  </si>
  <si>
    <t>0272</t>
  </si>
  <si>
    <t>47588</t>
  </si>
  <si>
    <t>0274</t>
  </si>
  <si>
    <t>0275</t>
  </si>
  <si>
    <t>0276</t>
  </si>
  <si>
    <t>0277</t>
  </si>
  <si>
    <t>0278</t>
  </si>
  <si>
    <t>0279</t>
  </si>
  <si>
    <t>0280</t>
  </si>
  <si>
    <t>0910</t>
  </si>
  <si>
    <t>1038</t>
  </si>
  <si>
    <t>1039</t>
  </si>
  <si>
    <t>1040</t>
  </si>
  <si>
    <t>1103</t>
  </si>
  <si>
    <t>1125</t>
  </si>
  <si>
    <t>1132</t>
  </si>
  <si>
    <t>1169</t>
  </si>
  <si>
    <t>1291</t>
  </si>
  <si>
    <t>1292</t>
  </si>
  <si>
    <t>1357</t>
  </si>
  <si>
    <t>1372</t>
  </si>
  <si>
    <t>1428</t>
  </si>
  <si>
    <t>1465</t>
  </si>
  <si>
    <t>1488</t>
  </si>
  <si>
    <t>1539</t>
  </si>
  <si>
    <t>1562</t>
  </si>
  <si>
    <t>0295</t>
  </si>
  <si>
    <t>0304</t>
  </si>
  <si>
    <t>1034</t>
  </si>
  <si>
    <t>1129</t>
  </si>
  <si>
    <t>0285</t>
  </si>
  <si>
    <t>0299</t>
  </si>
  <si>
    <t>0281</t>
  </si>
  <si>
    <t>0282</t>
  </si>
  <si>
    <t>0283</t>
  </si>
  <si>
    <t>47595</t>
  </si>
  <si>
    <t>0286</t>
  </si>
  <si>
    <t>0287</t>
  </si>
  <si>
    <t>0288</t>
  </si>
  <si>
    <t>0289</t>
  </si>
  <si>
    <t>0290</t>
  </si>
  <si>
    <t>0291</t>
  </si>
  <si>
    <t>0292</t>
  </si>
  <si>
    <t>47570</t>
  </si>
  <si>
    <t>0294</t>
  </si>
  <si>
    <t>0296</t>
  </si>
  <si>
    <t>0297</t>
  </si>
  <si>
    <t>0298</t>
  </si>
  <si>
    <t>0300</t>
  </si>
  <si>
    <t>0301</t>
  </si>
  <si>
    <t>0302</t>
  </si>
  <si>
    <t>0303</t>
  </si>
  <si>
    <t>0305</t>
  </si>
  <si>
    <t>47597</t>
  </si>
  <si>
    <t>0307</t>
  </si>
  <si>
    <t>0308</t>
  </si>
  <si>
    <t>0309</t>
  </si>
  <si>
    <t>0310</t>
  </si>
  <si>
    <t>0311</t>
  </si>
  <si>
    <t>0312</t>
  </si>
  <si>
    <t>47598</t>
  </si>
  <si>
    <t>1031</t>
  </si>
  <si>
    <t>1044</t>
  </si>
  <si>
    <t>1116</t>
  </si>
  <si>
    <t>1127</t>
  </si>
  <si>
    <t>1130</t>
  </si>
  <si>
    <t>1150</t>
  </si>
  <si>
    <t>1268</t>
  </si>
  <si>
    <t>1269</t>
  </si>
  <si>
    <t>1274</t>
  </si>
  <si>
    <t>1282</t>
  </si>
  <si>
    <t>1293</t>
  </si>
  <si>
    <t>1294</t>
  </si>
  <si>
    <t>1295</t>
  </si>
  <si>
    <t>1359</t>
  </si>
  <si>
    <t>1364</t>
  </si>
  <si>
    <t>1386</t>
  </si>
  <si>
    <t>1466</t>
  </si>
  <si>
    <t>1607</t>
  </si>
  <si>
    <t>1633</t>
  </si>
  <si>
    <t>1634</t>
  </si>
  <si>
    <t>0314</t>
  </si>
  <si>
    <t>0315</t>
  </si>
  <si>
    <t>0316</t>
  </si>
  <si>
    <t>0317</t>
  </si>
  <si>
    <t>0318</t>
  </si>
  <si>
    <t>47629</t>
  </si>
  <si>
    <t>0320</t>
  </si>
  <si>
    <t>0321</t>
  </si>
  <si>
    <t>0322</t>
  </si>
  <si>
    <t>0323</t>
  </si>
  <si>
    <t>0324</t>
  </si>
  <si>
    <t>0325</t>
  </si>
  <si>
    <t>0911</t>
  </si>
  <si>
    <t>1011</t>
  </si>
  <si>
    <t>1012</t>
  </si>
  <si>
    <t>1013</t>
  </si>
  <si>
    <t>1014</t>
  </si>
  <si>
    <t>1082</t>
  </si>
  <si>
    <t>1170</t>
  </si>
  <si>
    <t>1173</t>
  </si>
  <si>
    <t>1245</t>
  </si>
  <si>
    <t>1331</t>
  </si>
  <si>
    <t>1388</t>
  </si>
  <si>
    <t>1421</t>
  </si>
  <si>
    <t>47646</t>
  </si>
  <si>
    <t>1530</t>
  </si>
  <si>
    <t>1635</t>
  </si>
  <si>
    <t>1661</t>
  </si>
  <si>
    <t>0326</t>
  </si>
  <si>
    <t>0327</t>
  </si>
  <si>
    <t>0328</t>
  </si>
  <si>
    <t>0329</t>
  </si>
  <si>
    <t>0330</t>
  </si>
  <si>
    <t>0331</t>
  </si>
  <si>
    <t>47690</t>
  </si>
  <si>
    <t>0333</t>
  </si>
  <si>
    <t>0334</t>
  </si>
  <si>
    <t>0335</t>
  </si>
  <si>
    <t>47615</t>
  </si>
  <si>
    <t>0337</t>
  </si>
  <si>
    <t>0338</t>
  </si>
  <si>
    <t>0339</t>
  </si>
  <si>
    <t>0340</t>
  </si>
  <si>
    <t>0341</t>
  </si>
  <si>
    <t>1015</t>
  </si>
  <si>
    <t>1016</t>
  </si>
  <si>
    <t>1017</t>
  </si>
  <si>
    <t>1018</t>
  </si>
  <si>
    <t>1221</t>
  </si>
  <si>
    <t>1333</t>
  </si>
  <si>
    <t>1334</t>
  </si>
  <si>
    <t>1605</t>
  </si>
  <si>
    <t>0342</t>
  </si>
  <si>
    <t>0343</t>
  </si>
  <si>
    <t>0344</t>
  </si>
  <si>
    <t>0345</t>
  </si>
  <si>
    <t>0346</t>
  </si>
  <si>
    <t>0347</t>
  </si>
  <si>
    <t>0348</t>
  </si>
  <si>
    <t>0349</t>
  </si>
  <si>
    <t>47624</t>
  </si>
  <si>
    <t>0351</t>
  </si>
  <si>
    <t>0352</t>
  </si>
  <si>
    <t>0353</t>
  </si>
  <si>
    <t>0354</t>
  </si>
  <si>
    <t>0355</t>
  </si>
  <si>
    <t>0356</t>
  </si>
  <si>
    <t>0357</t>
  </si>
  <si>
    <t>1019</t>
  </si>
  <si>
    <t>1020</t>
  </si>
  <si>
    <t>1021</t>
  </si>
  <si>
    <t>1174</t>
  </si>
  <si>
    <t>1222</t>
  </si>
  <si>
    <t>1223</t>
  </si>
  <si>
    <t>1259</t>
  </si>
  <si>
    <t>1375</t>
  </si>
  <si>
    <t>47626</t>
  </si>
  <si>
    <t>0359</t>
  </si>
  <si>
    <t>47641</t>
  </si>
  <si>
    <t>0361</t>
  </si>
  <si>
    <t>0362</t>
  </si>
  <si>
    <t>0363</t>
  </si>
  <si>
    <t>0364</t>
  </si>
  <si>
    <t>1000</t>
  </si>
  <si>
    <t>1009</t>
  </si>
  <si>
    <t>1069</t>
  </si>
  <si>
    <t>1070</t>
  </si>
  <si>
    <t>1159</t>
  </si>
  <si>
    <t>1182</t>
  </si>
  <si>
    <t>1232</t>
  </si>
  <si>
    <t>1497</t>
  </si>
  <si>
    <t>0365</t>
  </si>
  <si>
    <t>0366</t>
  </si>
  <si>
    <t>0367</t>
  </si>
  <si>
    <t>0368</t>
  </si>
  <si>
    <t>47662</t>
  </si>
  <si>
    <t>0370</t>
  </si>
  <si>
    <t>0371</t>
  </si>
  <si>
    <t>47675</t>
  </si>
  <si>
    <t>47677</t>
  </si>
  <si>
    <t>47678</t>
  </si>
  <si>
    <t>1001</t>
  </si>
  <si>
    <t>1002</t>
  </si>
  <si>
    <t>1133</t>
  </si>
  <si>
    <t>1134</t>
  </si>
  <si>
    <t>1180</t>
  </si>
  <si>
    <t>47971</t>
  </si>
  <si>
    <t>1467</t>
  </si>
  <si>
    <t>1468</t>
  </si>
  <si>
    <t>1505</t>
  </si>
  <si>
    <t>1506</t>
  </si>
  <si>
    <t>1509</t>
  </si>
  <si>
    <t>1522</t>
  </si>
  <si>
    <t>1523</t>
  </si>
  <si>
    <t>1525</t>
  </si>
  <si>
    <t>47991</t>
  </si>
  <si>
    <t>1595</t>
  </si>
  <si>
    <t>1642</t>
  </si>
  <si>
    <t>1643</t>
  </si>
  <si>
    <t>1644</t>
  </si>
  <si>
    <t>1646</t>
  </si>
  <si>
    <t>1648</t>
  </si>
  <si>
    <t>0375</t>
  </si>
  <si>
    <t>0376</t>
  </si>
  <si>
    <t>0377</t>
  </si>
  <si>
    <t>0378</t>
  </si>
  <si>
    <t>47648</t>
  </si>
  <si>
    <t>47682</t>
  </si>
  <si>
    <t>0381</t>
  </si>
  <si>
    <t>0382</t>
  </si>
  <si>
    <t>0383</t>
  </si>
  <si>
    <t>0384</t>
  </si>
  <si>
    <t>47674</t>
  </si>
  <si>
    <t>47672</t>
  </si>
  <si>
    <t>0916</t>
  </si>
  <si>
    <t>1003</t>
  </si>
  <si>
    <t>1004</t>
  </si>
  <si>
    <t>1236</t>
  </si>
  <si>
    <t>1238</t>
  </si>
  <si>
    <t>1241</t>
  </si>
  <si>
    <t>0387</t>
  </si>
  <si>
    <t>0388</t>
  </si>
  <si>
    <t>47670</t>
  </si>
  <si>
    <t>0390</t>
  </si>
  <si>
    <t>0391</t>
  </si>
  <si>
    <t>0392</t>
  </si>
  <si>
    <t>1005</t>
  </si>
  <si>
    <t>1006</t>
  </si>
  <si>
    <t>1007</t>
  </si>
  <si>
    <t>1008</t>
  </si>
  <si>
    <t>1096</t>
  </si>
  <si>
    <t>1443</t>
  </si>
  <si>
    <t>0393</t>
  </si>
  <si>
    <t>0394</t>
  </si>
  <si>
    <t>0395</t>
  </si>
  <si>
    <t>0396</t>
  </si>
  <si>
    <t>47610</t>
  </si>
  <si>
    <t>0398</t>
  </si>
  <si>
    <t>0399</t>
  </si>
  <si>
    <t>0400</t>
  </si>
  <si>
    <t>0401</t>
  </si>
  <si>
    <t>0402</t>
  </si>
  <si>
    <t>0403</t>
  </si>
  <si>
    <t>0404</t>
  </si>
  <si>
    <t>47622</t>
  </si>
  <si>
    <t>47618</t>
  </si>
  <si>
    <t>0407</t>
  </si>
  <si>
    <t>0408</t>
  </si>
  <si>
    <t>0409</t>
  </si>
  <si>
    <t>0410</t>
  </si>
  <si>
    <t>47620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</si>
  <si>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</si>
  <si>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</si>
  <si>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</si>
  <si>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</si>
  <si>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</si>
  <si>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</si>
  <si>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</si>
  <si>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</si>
  <si>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</si>
  <si>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</si>
  <si>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0422</t>
  </si>
  <si>
    <t>0423</t>
  </si>
  <si>
    <t>0424</t>
  </si>
  <si>
    <t>0425</t>
  </si>
  <si>
    <t>47637</t>
  </si>
  <si>
    <t>0427</t>
  </si>
  <si>
    <t>0428</t>
  </si>
  <si>
    <t>0992</t>
  </si>
  <si>
    <t>0993</t>
  </si>
  <si>
    <t>0994</t>
  </si>
  <si>
    <t>1022</t>
  </si>
  <si>
    <t>1090</t>
  </si>
  <si>
    <t>1162</t>
  </si>
  <si>
    <t>1300</t>
  </si>
  <si>
    <t>1312</t>
  </si>
  <si>
    <t>1314</t>
  </si>
  <si>
    <t>1317</t>
  </si>
  <si>
    <t>1319</t>
  </si>
  <si>
    <t>1323</t>
  </si>
  <si>
    <t>1339</t>
  </si>
  <si>
    <t>1360</t>
  </si>
  <si>
    <t>1392</t>
  </si>
  <si>
    <t>1394</t>
  </si>
  <si>
    <t>1397</t>
  </si>
  <si>
    <t>1399</t>
  </si>
  <si>
    <t>1411</t>
  </si>
  <si>
    <t>1445</t>
  </si>
  <si>
    <t>1529</t>
  </si>
  <si>
    <t>1549</t>
  </si>
  <si>
    <t>1550</t>
  </si>
  <si>
    <t>1551</t>
  </si>
  <si>
    <t>1591</t>
  </si>
  <si>
    <t>1659</t>
  </si>
  <si>
    <t>0429</t>
  </si>
  <si>
    <t>0430</t>
  </si>
  <si>
    <t>0431</t>
  </si>
  <si>
    <t>47638</t>
  </si>
  <si>
    <t>0433</t>
  </si>
  <si>
    <t>0434</t>
  </si>
  <si>
    <t>0435</t>
  </si>
  <si>
    <t>0436</t>
  </si>
  <si>
    <t>47640</t>
  </si>
  <si>
    <t>0438</t>
  </si>
  <si>
    <t>0439</t>
  </si>
  <si>
    <t>1023</t>
  </si>
  <si>
    <t>1024</t>
  </si>
  <si>
    <t>1165</t>
  </si>
  <si>
    <t>1234</t>
  </si>
  <si>
    <t>47639</t>
  </si>
  <si>
    <t>1599</t>
  </si>
  <si>
    <t>1640</t>
  </si>
  <si>
    <t>0440</t>
  </si>
  <si>
    <t>0441</t>
  </si>
  <si>
    <t>0442</t>
  </si>
  <si>
    <t>47657</t>
  </si>
  <si>
    <t>0444</t>
  </si>
  <si>
    <t>0445</t>
  </si>
  <si>
    <t>0446</t>
  </si>
  <si>
    <t>47668</t>
  </si>
  <si>
    <t>0448</t>
  </si>
  <si>
    <t>47656</t>
  </si>
  <si>
    <t>0450</t>
  </si>
  <si>
    <t>0451</t>
  </si>
  <si>
    <t>0452</t>
  </si>
  <si>
    <t>0453</t>
  </si>
  <si>
    <t>0454</t>
  </si>
  <si>
    <t>47654</t>
  </si>
  <si>
    <t>0456</t>
  </si>
  <si>
    <t>0457</t>
  </si>
  <si>
    <t>47655</t>
  </si>
  <si>
    <t>47666</t>
  </si>
  <si>
    <t>0986</t>
  </si>
  <si>
    <t>0987</t>
  </si>
  <si>
    <t>0988</t>
  </si>
  <si>
    <t>0989</t>
  </si>
  <si>
    <t>1105</t>
  </si>
  <si>
    <t>1106</t>
  </si>
  <si>
    <t>1114</t>
  </si>
  <si>
    <t>1243</t>
  </si>
  <si>
    <t>1244</t>
  </si>
  <si>
    <t>1335</t>
  </si>
  <si>
    <t>1338</t>
  </si>
  <si>
    <t>1393</t>
  </si>
  <si>
    <t>1440</t>
  </si>
  <si>
    <t>1601</t>
  </si>
  <si>
    <t>1662</t>
  </si>
  <si>
    <t>0460</t>
  </si>
  <si>
    <t>0461</t>
  </si>
  <si>
    <t>0462</t>
  </si>
  <si>
    <t>47636</t>
  </si>
  <si>
    <t>0464</t>
  </si>
  <si>
    <t>0465</t>
  </si>
  <si>
    <t>0466</t>
  </si>
  <si>
    <t>0467</t>
  </si>
  <si>
    <t>0468</t>
  </si>
  <si>
    <t>0469</t>
  </si>
  <si>
    <t>0470</t>
  </si>
  <si>
    <t>47653</t>
  </si>
  <si>
    <t>0472</t>
  </si>
  <si>
    <t>0982</t>
  </si>
  <si>
    <t>0983</t>
  </si>
  <si>
    <t>0984</t>
  </si>
  <si>
    <t>1166</t>
  </si>
  <si>
    <t>1341</t>
  </si>
  <si>
    <t>1344</t>
  </si>
  <si>
    <t>1346</t>
  </si>
  <si>
    <t>1541</t>
  </si>
  <si>
    <t>1555</t>
  </si>
  <si>
    <t>1576</t>
  </si>
  <si>
    <t>1638</t>
  </si>
  <si>
    <t>0473</t>
  </si>
  <si>
    <t>0474</t>
  </si>
  <si>
    <t>0475</t>
  </si>
  <si>
    <t>47617</t>
  </si>
  <si>
    <t>0477</t>
  </si>
  <si>
    <t>0478</t>
  </si>
  <si>
    <t>0479</t>
  </si>
  <si>
    <t>0480</t>
  </si>
  <si>
    <t>0481</t>
  </si>
  <si>
    <t>0482</t>
  </si>
  <si>
    <t>0483</t>
  </si>
  <si>
    <t>0484</t>
  </si>
  <si>
    <t>0485</t>
  </si>
  <si>
    <t>0486</t>
  </si>
  <si>
    <t>0487</t>
  </si>
  <si>
    <t>0488</t>
  </si>
  <si>
    <t>0489</t>
  </si>
  <si>
    <t>0490</t>
  </si>
  <si>
    <t>0491</t>
  </si>
  <si>
    <t>0492</t>
  </si>
  <si>
    <t>0493</t>
  </si>
  <si>
    <t>0494</t>
  </si>
  <si>
    <t>0495</t>
  </si>
  <si>
    <t>0496</t>
  </si>
  <si>
    <t>47632</t>
  </si>
  <si>
    <t>0498</t>
  </si>
  <si>
    <t>1057</t>
  </si>
  <si>
    <t>1058</t>
  </si>
  <si>
    <t>1059</t>
  </si>
  <si>
    <t>1061</t>
  </si>
  <si>
    <t>1066</t>
  </si>
  <si>
    <t>1153</t>
  </si>
  <si>
    <t>1299</t>
  </si>
  <si>
    <t>1301</t>
  </si>
  <si>
    <t>1305</t>
  </si>
  <si>
    <t>1306</t>
  </si>
  <si>
    <t>1308</t>
  </si>
  <si>
    <t>1311</t>
  </si>
  <si>
    <t>1313</t>
  </si>
  <si>
    <t>1363</t>
  </si>
  <si>
    <t>1384</t>
  </si>
  <si>
    <t>1387</t>
  </si>
  <si>
    <t>1390</t>
  </si>
  <si>
    <t>1396</t>
  </si>
  <si>
    <t>1436</t>
  </si>
  <si>
    <t>1437</t>
  </si>
  <si>
    <t>1438</t>
  </si>
  <si>
    <t>1577</t>
  </si>
  <si>
    <t>0499</t>
  </si>
  <si>
    <t>0500</t>
  </si>
  <si>
    <t>0501</t>
  </si>
  <si>
    <t>47684</t>
  </si>
  <si>
    <t>0503</t>
  </si>
  <si>
    <t>47649</t>
  </si>
  <si>
    <t>0505</t>
  </si>
  <si>
    <t>47651</t>
  </si>
  <si>
    <t>0507</t>
  </si>
  <si>
    <t>0508</t>
  </si>
  <si>
    <t>0509</t>
  </si>
  <si>
    <t>0510</t>
  </si>
  <si>
    <t>0511</t>
  </si>
  <si>
    <t>47663</t>
  </si>
  <si>
    <t>0513</t>
  </si>
  <si>
    <t>0514</t>
  </si>
  <si>
    <t>0918</t>
  </si>
  <si>
    <t>0990</t>
  </si>
  <si>
    <t>0991</t>
  </si>
  <si>
    <t>1230</t>
  </si>
  <si>
    <t>1255</t>
  </si>
  <si>
    <t>1258</t>
  </si>
  <si>
    <t>1349</t>
  </si>
  <si>
    <t>1356</t>
  </si>
  <si>
    <t>1381</t>
  </si>
  <si>
    <t>1423</t>
  </si>
  <si>
    <t>1532</t>
  </si>
  <si>
    <t>0515</t>
  </si>
  <si>
    <t>0516</t>
  </si>
  <si>
    <t>47602</t>
  </si>
  <si>
    <t>0518</t>
  </si>
  <si>
    <t>47604</t>
  </si>
  <si>
    <t>0520</t>
  </si>
  <si>
    <t>0521</t>
  </si>
  <si>
    <t>0522</t>
  </si>
  <si>
    <t>0523</t>
  </si>
  <si>
    <t>0524</t>
  </si>
  <si>
    <t>0525</t>
  </si>
  <si>
    <t>0526</t>
  </si>
  <si>
    <t>0527</t>
  </si>
  <si>
    <t>0528</t>
  </si>
  <si>
    <t>0529</t>
  </si>
  <si>
    <t>0530</t>
  </si>
  <si>
    <t>0531</t>
  </si>
  <si>
    <t>0532</t>
  </si>
  <si>
    <t>0533</t>
  </si>
  <si>
    <t>0534</t>
  </si>
  <si>
    <t>47612</t>
  </si>
  <si>
    <t>0536</t>
  </si>
  <si>
    <t>0537</t>
  </si>
  <si>
    <t>0538</t>
  </si>
  <si>
    <t>0539</t>
  </si>
  <si>
    <t>0540</t>
  </si>
  <si>
    <t>0541</t>
  </si>
  <si>
    <t>0542</t>
  </si>
  <si>
    <t>0543</t>
  </si>
  <si>
    <t>0544</t>
  </si>
  <si>
    <t>0545</t>
  </si>
  <si>
    <t>0995</t>
  </si>
  <si>
    <t>0996</t>
  </si>
  <si>
    <t>0997</t>
  </si>
  <si>
    <t>0998</t>
  </si>
  <si>
    <t>1060</t>
  </si>
  <si>
    <t>1102</t>
  </si>
  <si>
    <t>1111</t>
  </si>
  <si>
    <t>1154</t>
  </si>
  <si>
    <t>1155</t>
  </si>
  <si>
    <t>1256</t>
  </si>
  <si>
    <t>1297</t>
  </si>
  <si>
    <t>1302</t>
  </si>
  <si>
    <t>1315</t>
  </si>
  <si>
    <t>1318</t>
  </si>
  <si>
    <t>1369</t>
  </si>
  <si>
    <t>1370</t>
  </si>
  <si>
    <t>1395</t>
  </si>
  <si>
    <t>1398</t>
  </si>
  <si>
    <t>1424</t>
  </si>
  <si>
    <t>1426</t>
  </si>
  <si>
    <t>1427</t>
  </si>
  <si>
    <t>1444</t>
  </si>
  <si>
    <t>1469</t>
  </si>
  <si>
    <t>1514</t>
  </si>
  <si>
    <t>1645</t>
  </si>
  <si>
    <t>0546</t>
  </si>
  <si>
    <t>0547</t>
  </si>
  <si>
    <t>0548</t>
  </si>
  <si>
    <t>0549</t>
  </si>
  <si>
    <t>47606</t>
  </si>
  <si>
    <t>47607</t>
  </si>
  <si>
    <t>0552</t>
  </si>
  <si>
    <t>0553</t>
  </si>
  <si>
    <t>0554</t>
  </si>
  <si>
    <t>0555</t>
  </si>
  <si>
    <t>0556</t>
  </si>
  <si>
    <t>0557</t>
  </si>
  <si>
    <t>0558</t>
  </si>
  <si>
    <t>0559</t>
  </si>
  <si>
    <t>1309</t>
  </si>
  <si>
    <t>1412</t>
  </si>
  <si>
    <t>1413</t>
  </si>
  <si>
    <t>1414</t>
  </si>
  <si>
    <t>1415</t>
  </si>
  <si>
    <t>1455</t>
  </si>
  <si>
    <t>1533</t>
  </si>
  <si>
    <t>1553</t>
  </si>
  <si>
    <t>1621</t>
  </si>
  <si>
    <t>0560</t>
  </si>
  <si>
    <t>47600</t>
  </si>
  <si>
    <t>0562</t>
  </si>
  <si>
    <t>0563</t>
  </si>
  <si>
    <t>0564</t>
  </si>
  <si>
    <t>0565</t>
  </si>
  <si>
    <t>0566</t>
  </si>
  <si>
    <t>0567</t>
  </si>
  <si>
    <t>0568</t>
  </si>
  <si>
    <t>47605</t>
  </si>
  <si>
    <t>0570</t>
  </si>
  <si>
    <t>0571</t>
  </si>
  <si>
    <t>0973</t>
  </si>
  <si>
    <t>1171</t>
  </si>
  <si>
    <t>1324</t>
  </si>
  <si>
    <t>1486</t>
  </si>
  <si>
    <t>1544</t>
  </si>
  <si>
    <t>1545</t>
  </si>
  <si>
    <t>1650</t>
  </si>
  <si>
    <t>47616</t>
  </si>
  <si>
    <t>0573</t>
  </si>
  <si>
    <t>0574</t>
  </si>
  <si>
    <t>0575</t>
  </si>
  <si>
    <t>0576</t>
  </si>
  <si>
    <t>0577</t>
  </si>
  <si>
    <t>47631</t>
  </si>
  <si>
    <t>0579</t>
  </si>
  <si>
    <t>0974</t>
  </si>
  <si>
    <t>0975</t>
  </si>
  <si>
    <t>1010</t>
  </si>
  <si>
    <t>1071</t>
  </si>
  <si>
    <t>1226</t>
  </si>
  <si>
    <t>1316</t>
  </si>
  <si>
    <t>1382</t>
  </si>
  <si>
    <t>1454</t>
  </si>
  <si>
    <t>1537</t>
  </si>
  <si>
    <t>1565</t>
  </si>
  <si>
    <t>0580</t>
  </si>
  <si>
    <t>0581</t>
  </si>
  <si>
    <t>0582</t>
  </si>
  <si>
    <t>47761</t>
  </si>
  <si>
    <t>0584</t>
  </si>
  <si>
    <t>0585</t>
  </si>
  <si>
    <t>0586</t>
  </si>
  <si>
    <t>0587</t>
  </si>
  <si>
    <t>0963</t>
  </si>
  <si>
    <t>0964</t>
  </si>
  <si>
    <t>0976</t>
  </si>
  <si>
    <t>1083</t>
  </si>
  <si>
    <t>1087</t>
  </si>
  <si>
    <t>1361</t>
  </si>
  <si>
    <t>1524</t>
  </si>
  <si>
    <t>1578</t>
  </si>
  <si>
    <t>47751</t>
  </si>
  <si>
    <t>0588</t>
  </si>
  <si>
    <t>0589</t>
  </si>
  <si>
    <t>47750</t>
  </si>
  <si>
    <t>0591</t>
  </si>
  <si>
    <t>0592</t>
  </si>
  <si>
    <t>0593</t>
  </si>
  <si>
    <t>0594</t>
  </si>
  <si>
    <t>0595</t>
  </si>
  <si>
    <t>0596</t>
  </si>
  <si>
    <t>47759</t>
  </si>
  <si>
    <t>0598</t>
  </si>
  <si>
    <t>0599</t>
  </si>
  <si>
    <t>0920</t>
  </si>
  <si>
    <t>0927</t>
  </si>
  <si>
    <t>0928</t>
  </si>
  <si>
    <t>0965</t>
  </si>
  <si>
    <t>0966</t>
  </si>
  <si>
    <t>1025</t>
  </si>
  <si>
    <t>1160</t>
  </si>
  <si>
    <t>1303</t>
  </si>
  <si>
    <t>1378</t>
  </si>
  <si>
    <t>1379</t>
  </si>
  <si>
    <t>1380</t>
  </si>
  <si>
    <t>1383</t>
  </si>
  <si>
    <t>1641</t>
  </si>
  <si>
    <t>0600</t>
  </si>
  <si>
    <t>0601</t>
  </si>
  <si>
    <t>0602</t>
  </si>
  <si>
    <t>47772</t>
  </si>
  <si>
    <t>0604</t>
  </si>
  <si>
    <t>0605</t>
  </si>
  <si>
    <t>0606</t>
  </si>
  <si>
    <t>1062</t>
  </si>
  <si>
    <t>1065</t>
  </si>
  <si>
    <t>1470</t>
  </si>
  <si>
    <t>1471</t>
  </si>
  <si>
    <t>1602</t>
  </si>
  <si>
    <t>0607</t>
  </si>
  <si>
    <t>0608</t>
  </si>
  <si>
    <t>0609</t>
  </si>
  <si>
    <t>47747</t>
  </si>
  <si>
    <t>0611</t>
  </si>
  <si>
    <t>0612</t>
  </si>
  <si>
    <t>0613</t>
  </si>
  <si>
    <t>0614</t>
  </si>
  <si>
    <t>0615</t>
  </si>
  <si>
    <t>0616</t>
  </si>
  <si>
    <t>0617</t>
  </si>
  <si>
    <t>0618</t>
  </si>
  <si>
    <t>0619</t>
  </si>
  <si>
    <t>0620</t>
  </si>
  <si>
    <t>47769</t>
  </si>
  <si>
    <t>0622</t>
  </si>
  <si>
    <t>0623</t>
  </si>
  <si>
    <t>0624</t>
  </si>
  <si>
    <t>0625</t>
  </si>
  <si>
    <t>47770</t>
  </si>
  <si>
    <t>47776</t>
  </si>
  <si>
    <t>0628</t>
  </si>
  <si>
    <t>0956</t>
  </si>
  <si>
    <t>0967</t>
  </si>
  <si>
    <t>0968</t>
  </si>
  <si>
    <t>0969</t>
  </si>
  <si>
    <t>0970</t>
  </si>
  <si>
    <t>0977</t>
  </si>
  <si>
    <t>1227</t>
  </si>
  <si>
    <t>1337</t>
  </si>
  <si>
    <t>1448</t>
  </si>
  <si>
    <t>1449</t>
  </si>
  <si>
    <t>1450</t>
  </si>
  <si>
    <t>1587</t>
  </si>
  <si>
    <t>1588</t>
  </si>
  <si>
    <t>47780</t>
  </si>
  <si>
    <t>0630</t>
  </si>
  <si>
    <t>0631</t>
  </si>
  <si>
    <t>0632</t>
  </si>
  <si>
    <t>0633</t>
  </si>
  <si>
    <t>0634</t>
  </si>
  <si>
    <t>0635</t>
  </si>
  <si>
    <t>0636</t>
  </si>
  <si>
    <t>0637</t>
  </si>
  <si>
    <t>0638</t>
  </si>
  <si>
    <t>0639</t>
  </si>
  <si>
    <t>0640</t>
  </si>
  <si>
    <t>0641</t>
  </si>
  <si>
    <t>0957</t>
  </si>
  <si>
    <t>1228</t>
  </si>
  <si>
    <t>1366</t>
  </si>
  <si>
    <t>1376</t>
  </si>
  <si>
    <t>1377</t>
  </si>
  <si>
    <t>1439</t>
  </si>
  <si>
    <t>1619</t>
  </si>
  <si>
    <t>1649</t>
  </si>
  <si>
    <t>0642</t>
  </si>
  <si>
    <t>47777</t>
  </si>
  <si>
    <t>0644</t>
  </si>
  <si>
    <t>0645</t>
  </si>
  <si>
    <t>0646</t>
  </si>
  <si>
    <t>0647</t>
  </si>
  <si>
    <t>0648</t>
  </si>
  <si>
    <t>0649</t>
  </si>
  <si>
    <t>0650</t>
  </si>
  <si>
    <t>0651</t>
  </si>
  <si>
    <t>47778</t>
  </si>
  <si>
    <t>0971</t>
  </si>
  <si>
    <t>0978</t>
  </si>
  <si>
    <t>1063</t>
  </si>
  <si>
    <t>1074</t>
  </si>
  <si>
    <t>1089</t>
  </si>
  <si>
    <t>1172</t>
  </si>
  <si>
    <t>1342</t>
  </si>
  <si>
    <t>1347</t>
  </si>
  <si>
    <t>1457</t>
  </si>
  <si>
    <t>1485</t>
  </si>
  <si>
    <t>1589</t>
  </si>
  <si>
    <t>0653</t>
  </si>
  <si>
    <t>0654</t>
  </si>
  <si>
    <t>0655</t>
  </si>
  <si>
    <t>0656</t>
  </si>
  <si>
    <t>47756</t>
  </si>
  <si>
    <t>0658</t>
  </si>
  <si>
    <t>0659</t>
  </si>
  <si>
    <t>0660</t>
  </si>
  <si>
    <t>0661</t>
  </si>
  <si>
    <t>0662</t>
  </si>
  <si>
    <t>0663</t>
  </si>
  <si>
    <t>0664</t>
  </si>
  <si>
    <t>0665</t>
  </si>
  <si>
    <t>0666</t>
  </si>
  <si>
    <t>47768</t>
  </si>
  <si>
    <t>0668</t>
  </si>
  <si>
    <t>0669</t>
  </si>
  <si>
    <t>0670</t>
  </si>
  <si>
    <t>0919</t>
  </si>
  <si>
    <t>0929</t>
  </si>
  <si>
    <t>0930</t>
  </si>
  <si>
    <t>1140</t>
  </si>
  <si>
    <t>1328</t>
  </si>
  <si>
    <t>1330</t>
  </si>
  <si>
    <t>1371</t>
  </si>
  <si>
    <t>1531</t>
  </si>
  <si>
    <t>1584</t>
  </si>
  <si>
    <t>1585</t>
  </si>
  <si>
    <t>1618</t>
  </si>
  <si>
    <t>0671</t>
  </si>
  <si>
    <t>0672</t>
  </si>
  <si>
    <t>0673</t>
  </si>
  <si>
    <t>0674</t>
  </si>
  <si>
    <t>0675</t>
  </si>
  <si>
    <t>0676</t>
  </si>
  <si>
    <t>0677</t>
  </si>
  <si>
    <t>0678</t>
  </si>
  <si>
    <t>0679</t>
  </si>
  <si>
    <t>0680</t>
  </si>
  <si>
    <t>0681</t>
  </si>
  <si>
    <t>0682</t>
  </si>
  <si>
    <t>0683</t>
  </si>
  <si>
    <t>47767</t>
  </si>
  <si>
    <t>47765</t>
  </si>
  <si>
    <t>0686</t>
  </si>
  <si>
    <t>0687</t>
  </si>
  <si>
    <t>0688</t>
  </si>
  <si>
    <t>47766</t>
  </si>
  <si>
    <t>0690</t>
  </si>
  <si>
    <t>0947</t>
  </si>
  <si>
    <t>0948</t>
  </si>
  <si>
    <t>0949</t>
  </si>
  <si>
    <t>0950</t>
  </si>
  <si>
    <t>0951</t>
  </si>
  <si>
    <t>0952</t>
  </si>
  <si>
    <t>0953</t>
  </si>
  <si>
    <t>1163</t>
  </si>
  <si>
    <t>1257</t>
  </si>
  <si>
    <t>1262</t>
  </si>
  <si>
    <t>1325</t>
  </si>
  <si>
    <t>1326</t>
  </si>
  <si>
    <t>1472</t>
  </si>
  <si>
    <t>1575</t>
  </si>
  <si>
    <t>1579</t>
  </si>
  <si>
    <t>1582</t>
  </si>
  <si>
    <t>1583</t>
  </si>
  <si>
    <t>1603</t>
  </si>
  <si>
    <t>1606</t>
  </si>
  <si>
    <t>47740</t>
  </si>
  <si>
    <t>0692</t>
  </si>
  <si>
    <t>0693</t>
  </si>
  <si>
    <t>0694</t>
  </si>
  <si>
    <t>47741</t>
  </si>
  <si>
    <t>0696</t>
  </si>
  <si>
    <t>0697</t>
  </si>
  <si>
    <t>0698</t>
  </si>
  <si>
    <t>0699</t>
  </si>
  <si>
    <t>0700</t>
  </si>
  <si>
    <t>0701</t>
  </si>
  <si>
    <t>47755</t>
  </si>
  <si>
    <t>0703</t>
  </si>
  <si>
    <t>0704</t>
  </si>
  <si>
    <t>0705</t>
  </si>
  <si>
    <t>0706</t>
  </si>
  <si>
    <t>0707</t>
  </si>
  <si>
    <t>0954</t>
  </si>
  <si>
    <t>1093</t>
  </si>
  <si>
    <t>1094</t>
  </si>
  <si>
    <t>1095</t>
  </si>
  <si>
    <t>1175</t>
  </si>
  <si>
    <t>1176</t>
  </si>
  <si>
    <t>1307</t>
  </si>
  <si>
    <t>1310</t>
  </si>
  <si>
    <t>1320</t>
  </si>
  <si>
    <t>1321</t>
  </si>
  <si>
    <t>1322</t>
  </si>
  <si>
    <t>1336</t>
  </si>
  <si>
    <t>1362</t>
  </si>
  <si>
    <t>1473</t>
  </si>
  <si>
    <t>1474</t>
  </si>
  <si>
    <t>1592</t>
  </si>
  <si>
    <t>47742</t>
  </si>
  <si>
    <t>0709</t>
  </si>
  <si>
    <t>47746</t>
  </si>
  <si>
    <t>0711</t>
  </si>
  <si>
    <t>47744</t>
  </si>
  <si>
    <t>0713</t>
  </si>
  <si>
    <t>0714</t>
  </si>
  <si>
    <t>0715</t>
  </si>
  <si>
    <t>0716</t>
  </si>
  <si>
    <t>0717</t>
  </si>
  <si>
    <t>0718</t>
  </si>
  <si>
    <t>0938</t>
  </si>
  <si>
    <t>1177</t>
  </si>
  <si>
    <t>1178</t>
  </si>
  <si>
    <t>1231</t>
  </si>
  <si>
    <t>1304</t>
  </si>
  <si>
    <t>1385</t>
  </si>
  <si>
    <t>1389</t>
  </si>
  <si>
    <t>1391</t>
  </si>
  <si>
    <t>1519</t>
  </si>
  <si>
    <t>0719</t>
  </si>
  <si>
    <t>0720</t>
  </si>
  <si>
    <t>47895</t>
  </si>
  <si>
    <t>0722</t>
  </si>
  <si>
    <t>0723</t>
  </si>
  <si>
    <t>0724</t>
  </si>
  <si>
    <t>0725</t>
  </si>
  <si>
    <t>0972</t>
  </si>
  <si>
    <t>1098</t>
  </si>
  <si>
    <t>1242</t>
  </si>
  <si>
    <t>1252</t>
  </si>
  <si>
    <t>1327</t>
  </si>
  <si>
    <t>1352</t>
  </si>
  <si>
    <t>1358</t>
  </si>
  <si>
    <t>47894</t>
  </si>
  <si>
    <t>1604</t>
  </si>
  <si>
    <t>0726</t>
  </si>
  <si>
    <t>47891</t>
  </si>
  <si>
    <t>47890</t>
  </si>
  <si>
    <t>0729</t>
  </si>
  <si>
    <t>0730</t>
  </si>
  <si>
    <t>0731</t>
  </si>
  <si>
    <t>1239</t>
  </si>
  <si>
    <t>1475</t>
  </si>
  <si>
    <t>0732</t>
  </si>
  <si>
    <t>0733</t>
  </si>
  <si>
    <t>0734</t>
  </si>
  <si>
    <t>0735</t>
  </si>
  <si>
    <t>47887</t>
  </si>
  <si>
    <t>0737</t>
  </si>
  <si>
    <t>0738</t>
  </si>
  <si>
    <t>0739</t>
  </si>
  <si>
    <t>0740</t>
  </si>
  <si>
    <t>0741</t>
  </si>
  <si>
    <t>0742</t>
  </si>
  <si>
    <t>0743</t>
  </si>
  <si>
    <t>47892</t>
  </si>
  <si>
    <t>0745</t>
  </si>
  <si>
    <t>0958</t>
  </si>
  <si>
    <t>0959</t>
  </si>
  <si>
    <t>0960</t>
  </si>
  <si>
    <t>0961</t>
  </si>
  <si>
    <t>1077</t>
  </si>
  <si>
    <t>1260</t>
  </si>
  <si>
    <t>1350</t>
  </si>
  <si>
    <t>1456</t>
  </si>
  <si>
    <t>1521</t>
  </si>
  <si>
    <t>0746</t>
  </si>
  <si>
    <t>0747</t>
  </si>
  <si>
    <t>0748</t>
  </si>
  <si>
    <t>0749</t>
  </si>
  <si>
    <t>47893</t>
  </si>
  <si>
    <t>0751</t>
  </si>
  <si>
    <t>0752</t>
  </si>
  <si>
    <t>0753</t>
  </si>
  <si>
    <t>0754</t>
  </si>
  <si>
    <t>0755</t>
  </si>
  <si>
    <t>0756</t>
  </si>
  <si>
    <t>0757</t>
  </si>
  <si>
    <t>0758</t>
  </si>
  <si>
    <t>47899</t>
  </si>
  <si>
    <t>0760</t>
  </si>
  <si>
    <t>0761</t>
  </si>
  <si>
    <t>47897</t>
  </si>
  <si>
    <t>0763</t>
  </si>
  <si>
    <t>47898</t>
  </si>
  <si>
    <t>0921</t>
  </si>
  <si>
    <t>0955</t>
  </si>
  <si>
    <t>1179</t>
  </si>
  <si>
    <t>1229</t>
  </si>
  <si>
    <t>1233</t>
  </si>
  <si>
    <t>1235</t>
  </si>
  <si>
    <t>1249</t>
  </si>
  <si>
    <t>1281</t>
  </si>
  <si>
    <t>1351</t>
  </si>
  <si>
    <t>1476</t>
  </si>
  <si>
    <t>1556</t>
  </si>
  <si>
    <t>0765</t>
  </si>
  <si>
    <t>47754</t>
  </si>
  <si>
    <t>0767</t>
  </si>
  <si>
    <t>0768</t>
  </si>
  <si>
    <t>0769</t>
  </si>
  <si>
    <t>0770</t>
  </si>
  <si>
    <t>0771</t>
  </si>
  <si>
    <t>0772</t>
  </si>
  <si>
    <t>0773</t>
  </si>
  <si>
    <t>47784</t>
  </si>
  <si>
    <t>0775</t>
  </si>
  <si>
    <t>0776</t>
  </si>
  <si>
    <t>47762</t>
  </si>
  <si>
    <t>0778</t>
  </si>
  <si>
    <t>0779</t>
  </si>
  <si>
    <t>0913</t>
  </si>
  <si>
    <t>0939</t>
  </si>
  <si>
    <t>0940</t>
  </si>
  <si>
    <t>0941</t>
  </si>
  <si>
    <t>0942</t>
  </si>
  <si>
    <t>1100</t>
  </si>
  <si>
    <t>1101</t>
  </si>
  <si>
    <t>1261</t>
  </si>
  <si>
    <t>1367</t>
  </si>
  <si>
    <t>1614</t>
  </si>
  <si>
    <t>1620</t>
  </si>
  <si>
    <t>0780</t>
  </si>
  <si>
    <t>0781</t>
  </si>
  <si>
    <t>0782</t>
  </si>
  <si>
    <t>0783</t>
  </si>
  <si>
    <t>47809</t>
  </si>
  <si>
    <t>0785</t>
  </si>
  <si>
    <t>47807</t>
  </si>
  <si>
    <t>0787</t>
  </si>
  <si>
    <t>0788</t>
  </si>
  <si>
    <t>0789</t>
  </si>
  <si>
    <t>0790</t>
  </si>
  <si>
    <t>0791</t>
  </si>
  <si>
    <t>0792</t>
  </si>
  <si>
    <t>0793</t>
  </si>
  <si>
    <t>0943</t>
  </si>
  <si>
    <t>0944</t>
  </si>
  <si>
    <t>0945</t>
  </si>
  <si>
    <t>1046</t>
  </si>
  <si>
    <t>1141</t>
  </si>
  <si>
    <t>1477</t>
  </si>
  <si>
    <t>1527</t>
  </si>
  <si>
    <t>1590</t>
  </si>
  <si>
    <t>1611</t>
  </si>
  <si>
    <t>1637</t>
  </si>
  <si>
    <t>1657</t>
  </si>
  <si>
    <t>0794</t>
  </si>
  <si>
    <t>0795</t>
  </si>
  <si>
    <t>0796</t>
  </si>
  <si>
    <t>0797</t>
  </si>
  <si>
    <t>47814</t>
  </si>
  <si>
    <t>0799</t>
  </si>
  <si>
    <t>47815</t>
  </si>
  <si>
    <t>0801</t>
  </si>
  <si>
    <t>0802</t>
  </si>
  <si>
    <t>0803</t>
  </si>
  <si>
    <t>0804</t>
  </si>
  <si>
    <t>0805</t>
  </si>
  <si>
    <t>0806</t>
  </si>
  <si>
    <t>0807</t>
  </si>
  <si>
    <t>0808</t>
  </si>
  <si>
    <t>0809</t>
  </si>
  <si>
    <t>0810</t>
  </si>
  <si>
    <t>0931</t>
  </si>
  <si>
    <t>0932</t>
  </si>
  <si>
    <t>0933</t>
  </si>
  <si>
    <t>0979</t>
  </si>
  <si>
    <t>1137</t>
  </si>
  <si>
    <t>1142</t>
  </si>
  <si>
    <t>1157</t>
  </si>
  <si>
    <t>1237</t>
  </si>
  <si>
    <t>1554</t>
  </si>
  <si>
    <t>0811</t>
  </si>
  <si>
    <t>47800</t>
  </si>
  <si>
    <t>47805</t>
  </si>
  <si>
    <t>0814</t>
  </si>
  <si>
    <t>0815</t>
  </si>
  <si>
    <t>47812</t>
  </si>
  <si>
    <t>0817</t>
  </si>
  <si>
    <t>0818</t>
  </si>
  <si>
    <t>0819</t>
  </si>
  <si>
    <t>0820</t>
  </si>
  <si>
    <t>47817</t>
  </si>
  <si>
    <t>47818</t>
  </si>
  <si>
    <t>47843</t>
  </si>
  <si>
    <t>0922</t>
  </si>
  <si>
    <t>0962</t>
  </si>
  <si>
    <t>1080</t>
  </si>
  <si>
    <t>1084</t>
  </si>
  <si>
    <t>1138</t>
  </si>
  <si>
    <t>1144</t>
  </si>
  <si>
    <t>1441</t>
  </si>
  <si>
    <t>1442</t>
  </si>
  <si>
    <t>1446</t>
  </si>
  <si>
    <t>1451</t>
  </si>
  <si>
    <t>1452</t>
  </si>
  <si>
    <t>1453</t>
  </si>
  <si>
    <t>1478</t>
  </si>
  <si>
    <t>1479</t>
  </si>
  <si>
    <t>1535</t>
  </si>
  <si>
    <t>1536</t>
  </si>
  <si>
    <t>1538</t>
  </si>
  <si>
    <t>0824</t>
  </si>
  <si>
    <t>0825</t>
  </si>
  <si>
    <t>0826</t>
  </si>
  <si>
    <t>0827</t>
  </si>
  <si>
    <t>47813</t>
  </si>
  <si>
    <t>0829</t>
  </si>
  <si>
    <t>0830</t>
  </si>
  <si>
    <t>0831</t>
  </si>
  <si>
    <t>1075</t>
  </si>
  <si>
    <t>1480</t>
  </si>
  <si>
    <t>1610</t>
  </si>
  <si>
    <t>1612</t>
  </si>
  <si>
    <t>1616</t>
  </si>
  <si>
    <t>0832</t>
  </si>
  <si>
    <t>0833</t>
  </si>
  <si>
    <t>0834</t>
  </si>
  <si>
    <t>0835</t>
  </si>
  <si>
    <t>0836</t>
  </si>
  <si>
    <t>47819</t>
  </si>
  <si>
    <t>0838</t>
  </si>
  <si>
    <t>47821</t>
  </si>
  <si>
    <t>0840</t>
  </si>
  <si>
    <t>0841</t>
  </si>
  <si>
    <t>0842</t>
  </si>
  <si>
    <t>0843</t>
  </si>
  <si>
    <t>0844</t>
  </si>
  <si>
    <t>0845</t>
  </si>
  <si>
    <t>0846</t>
  </si>
  <si>
    <t>47824</t>
  </si>
  <si>
    <t>47838</t>
  </si>
  <si>
    <t>0850</t>
  </si>
  <si>
    <t>0851</t>
  </si>
  <si>
    <t>0923</t>
  </si>
  <si>
    <t>0924</t>
  </si>
  <si>
    <t>0925</t>
  </si>
  <si>
    <t>0926</t>
  </si>
  <si>
    <t>0946</t>
  </si>
  <si>
    <t>1081</t>
  </si>
  <si>
    <t>1086</t>
  </si>
  <si>
    <t>1088</t>
  </si>
  <si>
    <t>1156</t>
  </si>
  <si>
    <t>1158</t>
  </si>
  <si>
    <t>1240</t>
  </si>
  <si>
    <t>1368</t>
  </si>
  <si>
    <t>1435</t>
  </si>
  <si>
    <t>1580</t>
  </si>
  <si>
    <t>1581</t>
  </si>
  <si>
    <t>0847</t>
  </si>
  <si>
    <t>1613</t>
  </si>
  <si>
    <t>1660</t>
  </si>
  <si>
    <t>0852</t>
  </si>
  <si>
    <t>0853</t>
  </si>
  <si>
    <t>0854</t>
  </si>
  <si>
    <t>47822</t>
  </si>
  <si>
    <t>0856</t>
  </si>
  <si>
    <t>0857</t>
  </si>
  <si>
    <t>0858</t>
  </si>
  <si>
    <t>0859</t>
  </si>
  <si>
    <t>0860</t>
  </si>
  <si>
    <t>0861</t>
  </si>
  <si>
    <t>0862</t>
  </si>
  <si>
    <t>0863</t>
  </si>
  <si>
    <t>0864</t>
  </si>
  <si>
    <t>0865</t>
  </si>
  <si>
    <t>47830</t>
  </si>
  <si>
    <t>0867</t>
  </si>
  <si>
    <t>0868</t>
  </si>
  <si>
    <t>47829</t>
  </si>
  <si>
    <t>0870</t>
  </si>
  <si>
    <t>47835</t>
  </si>
  <si>
    <t>0872</t>
  </si>
  <si>
    <t>1135</t>
  </si>
  <si>
    <t>1164</t>
  </si>
  <si>
    <t>1275</t>
  </si>
  <si>
    <t>1343</t>
  </si>
  <si>
    <t>1345</t>
  </si>
  <si>
    <t>1348</t>
  </si>
  <si>
    <t>1353</t>
  </si>
  <si>
    <t>1432</t>
  </si>
  <si>
    <t>1433</t>
  </si>
  <si>
    <t>1481</t>
  </si>
  <si>
    <t>1608</t>
  </si>
  <si>
    <t>1609</t>
  </si>
  <si>
    <t>1623</t>
  </si>
  <si>
    <t>1624</t>
  </si>
  <si>
    <t>1636</t>
  </si>
  <si>
    <t>1663</t>
  </si>
  <si>
    <t>47823</t>
  </si>
  <si>
    <t>0874</t>
  </si>
  <si>
    <t>0875</t>
  </si>
  <si>
    <t>0876</t>
  </si>
  <si>
    <t>0877</t>
  </si>
  <si>
    <t>0878</t>
  </si>
  <si>
    <t>0879</t>
  </si>
  <si>
    <t>0880</t>
  </si>
  <si>
    <t>0881</t>
  </si>
  <si>
    <t>0882</t>
  </si>
  <si>
    <t>0883</t>
  </si>
  <si>
    <t>0884</t>
  </si>
  <si>
    <t>47827</t>
  </si>
  <si>
    <t>0886</t>
  </si>
  <si>
    <t>0887</t>
  </si>
  <si>
    <t>0888</t>
  </si>
  <si>
    <t>0890</t>
  </si>
  <si>
    <t>0891</t>
  </si>
  <si>
    <t>47831</t>
  </si>
  <si>
    <t>0893</t>
  </si>
  <si>
    <t>0894</t>
  </si>
  <si>
    <t>0895</t>
  </si>
  <si>
    <t>47837</t>
  </si>
  <si>
    <t>0897</t>
  </si>
  <si>
    <t>0898</t>
  </si>
  <si>
    <t>0899</t>
  </si>
  <si>
    <t>47909</t>
  </si>
  <si>
    <t>47836</t>
  </si>
  <si>
    <t>47942</t>
  </si>
  <si>
    <t>0934</t>
  </si>
  <si>
    <t>0935</t>
  </si>
  <si>
    <t>0936</t>
  </si>
  <si>
    <t>0937</t>
  </si>
  <si>
    <t>0980</t>
  </si>
  <si>
    <t>1104</t>
  </si>
  <si>
    <t>1136</t>
  </si>
  <si>
    <t>1139</t>
  </si>
  <si>
    <t>1146</t>
  </si>
  <si>
    <t>1149</t>
  </si>
  <si>
    <t>1161</t>
  </si>
  <si>
    <t>1181</t>
  </si>
  <si>
    <t>1277</t>
  </si>
  <si>
    <t>1296</t>
  </si>
  <si>
    <t>1520</t>
  </si>
  <si>
    <t>1540</t>
  </si>
  <si>
    <t>1542</t>
  </si>
  <si>
    <t>1625</t>
  </si>
  <si>
    <t>1647</t>
  </si>
  <si>
    <t>1654</t>
  </si>
  <si>
    <t>1655</t>
  </si>
  <si>
    <t>1658</t>
  </si>
  <si>
    <t>0901</t>
  </si>
  <si>
    <t>0902</t>
  </si>
  <si>
    <t>0903</t>
  </si>
  <si>
    <t>47940</t>
  </si>
  <si>
    <t>0905</t>
  </si>
  <si>
    <t>0906</t>
  </si>
  <si>
    <t>0907</t>
  </si>
  <si>
    <t>47936</t>
  </si>
  <si>
    <t>0909</t>
  </si>
  <si>
    <t>1064</t>
  </si>
  <si>
    <t>47918</t>
  </si>
  <si>
    <t>1145</t>
  </si>
  <si>
    <t>1147</t>
  </si>
  <si>
    <t>47927</t>
  </si>
  <si>
    <t>47929</t>
  </si>
  <si>
    <t>1152</t>
  </si>
  <si>
    <t>1246</t>
  </si>
  <si>
    <t>1247</t>
  </si>
  <si>
    <t>1248</t>
  </si>
  <si>
    <t>1250</t>
  </si>
  <si>
    <t>1251</t>
  </si>
  <si>
    <t>47917</t>
  </si>
  <si>
    <t>47912</t>
  </si>
  <si>
    <t>1354</t>
  </si>
  <si>
    <t>47945</t>
  </si>
  <si>
    <t>1373</t>
  </si>
  <si>
    <t>1374</t>
  </si>
  <si>
    <t>1482</t>
  </si>
  <si>
    <t>1483</t>
  </si>
  <si>
    <t>1484</t>
  </si>
  <si>
    <t>1490</t>
  </si>
  <si>
    <t>1491</t>
  </si>
  <si>
    <t>1493</t>
  </si>
  <si>
    <t>1494</t>
  </si>
  <si>
    <t>1515</t>
  </si>
  <si>
    <t>1516</t>
  </si>
  <si>
    <t>1517</t>
  </si>
  <si>
    <t>1518</t>
  </si>
  <si>
    <t>1534</t>
  </si>
  <si>
    <t>1586</t>
  </si>
  <si>
    <t>1596</t>
  </si>
  <si>
    <t>1639</t>
  </si>
  <si>
    <t>1651</t>
  </si>
  <si>
    <t>89532</t>
  </si>
  <si>
    <t>0546</t>
    <phoneticPr fontId="18"/>
  </si>
  <si>
    <t>48_木祖薮原</t>
  </si>
  <si>
    <t>50_熱海伊豆山</t>
  </si>
  <si>
    <t>55_朝日</t>
  </si>
  <si>
    <t>69</t>
  </si>
  <si>
    <t>82</t>
  </si>
  <si>
    <t>84_西海</t>
  </si>
  <si>
    <t>84_脇岬</t>
  </si>
  <si>
    <t>86</t>
  </si>
  <si>
    <t>pref_no</t>
    <phoneticPr fontId="18"/>
  </si>
  <si>
    <t>データ取得対象の観測点数
（1番目に近い観測点）</t>
    <rPh sb="3" eb="5">
      <t>シュトク</t>
    </rPh>
    <rPh sb="5" eb="7">
      <t>タイショウ</t>
    </rPh>
    <rPh sb="8" eb="11">
      <t>カンソクテン</t>
    </rPh>
    <rPh sb="11" eb="12">
      <t>カズ</t>
    </rPh>
    <rPh sb="15" eb="17">
      <t>バンメ</t>
    </rPh>
    <rPh sb="18" eb="19">
      <t>チカ</t>
    </rPh>
    <rPh sb="20" eb="23">
      <t>カンソクテン</t>
    </rPh>
    <phoneticPr fontId="18"/>
  </si>
  <si>
    <t>データ取得対象の観測点数
（2番目に近い観測点）</t>
    <rPh sb="3" eb="5">
      <t>シュトク</t>
    </rPh>
    <rPh sb="5" eb="7">
      <t>タイショウ</t>
    </rPh>
    <rPh sb="8" eb="11">
      <t>カンソクテン</t>
    </rPh>
    <rPh sb="15" eb="17">
      <t>バンメ</t>
    </rPh>
    <rPh sb="18" eb="19">
      <t>チカ</t>
    </rPh>
    <rPh sb="20" eb="23">
      <t>カンソクテン</t>
    </rPh>
    <phoneticPr fontId="18"/>
  </si>
  <si>
    <t>データ取得対象の観測点数
（3番目に近い観測点）</t>
    <rPh sb="3" eb="5">
      <t>シュトク</t>
    </rPh>
    <rPh sb="5" eb="7">
      <t>タイショウ</t>
    </rPh>
    <rPh sb="8" eb="11">
      <t>カンソクテン</t>
    </rPh>
    <rPh sb="15" eb="17">
      <t>バンメ</t>
    </rPh>
    <rPh sb="18" eb="19">
      <t>チカ</t>
    </rPh>
    <rPh sb="20" eb="23">
      <t>カンソクテン</t>
    </rPh>
    <phoneticPr fontId="18"/>
  </si>
  <si>
    <t>1888/7_x000D_
2022/10</t>
  </si>
  <si>
    <t>1950/1_x000D_
2022/10</t>
  </si>
  <si>
    <t>19.4 南南西_x000D_
(1954/9/27)</t>
  </si>
  <si>
    <t>19.2 西南西_x000D_
(2014/12/21)</t>
  </si>
  <si>
    <t>19.1 北東_x000D_
(1917/3/25)</t>
  </si>
  <si>
    <t>18.8 南西_x000D_
(2017/11/11)</t>
  </si>
  <si>
    <t>18.7 南西_x000D_
(1956/4/24)</t>
  </si>
  <si>
    <t>18.4 西南西_x000D_
(2013/1/3)</t>
  </si>
  <si>
    <t>34.1 西南西_x000D_
(2010/3/21)</t>
  </si>
  <si>
    <t>30.8 西南西_x000D_
(2017/12/25)</t>
  </si>
  <si>
    <t>30.8 南西_x000D_
(2017/11/11)</t>
  </si>
  <si>
    <t>30.7 西南西_x000D_
(2021/2/16)</t>
  </si>
  <si>
    <t>30.7 西南西_x000D_
(2004/11/27)</t>
  </si>
  <si>
    <t>30.3 南南西_x000D_
(2004/9/8)</t>
  </si>
  <si>
    <t>29.6 西南西_x000D_
(2015/10/2)</t>
  </si>
  <si>
    <t>28.4 西南西_x000D_
(2004/11/15)</t>
  </si>
  <si>
    <t>28.4 南_x000D_
(1973/5/8)</t>
  </si>
  <si>
    <t>27.9 南南東_x000D_
(2006/5/29)</t>
  </si>
  <si>
    <t>1942/5_x000D_
2022/10</t>
  </si>
  <si>
    <t>1893/10_x000D_
2022/10</t>
  </si>
  <si>
    <t>日最大風速・風向
(m/s)</t>
    <phoneticPr fontId="18"/>
  </si>
  <si>
    <t>旭川</t>
    <phoneticPr fontId="18"/>
  </si>
  <si>
    <t>24.6 西南西_x000D_
(2010/3/21)</t>
    <phoneticPr fontId="18"/>
  </si>
  <si>
    <t>石狩</t>
    <phoneticPr fontId="18"/>
  </si>
  <si>
    <t>観測史上1位の最大風速(m)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</si>
  <si>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最大風速の観測期間</t>
    <rPh sb="0" eb="2">
      <t>サイダイ</t>
    </rPh>
    <rPh sb="2" eb="4">
      <t>フウソク</t>
    </rPh>
    <rPh sb="5" eb="7">
      <t>カンソク</t>
    </rPh>
    <rPh sb="7" eb="9">
      <t>キカン</t>
    </rPh>
    <phoneticPr fontId="18"/>
  </si>
  <si>
    <t>観測史上1位の最大瞬間風速(m)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</si>
  <si>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最大瞬間風速の観測期間</t>
    <rPh sb="0" eb="2">
      <t>サイダイ</t>
    </rPh>
    <rPh sb="2" eb="4">
      <t>シュンカン</t>
    </rPh>
    <rPh sb="4" eb="6">
      <t>フウソク</t>
    </rPh>
    <rPh sb="7" eb="9">
      <t>カンソク</t>
    </rPh>
    <rPh sb="9" eb="11">
      <t>キカン</t>
    </rPh>
    <phoneticPr fontId="18"/>
  </si>
  <si>
    <t>1990/3_x000D_
2022/11</t>
  </si>
  <si>
    <t>2008/9_x000D_
2022/11</t>
  </si>
  <si>
    <t>18 西_x000D_
(2001/2/2)</t>
  </si>
  <si>
    <t>18 北西_x000D_
(1999/3/6)</t>
  </si>
  <si>
    <t>17 北西_x000D_
(2000/12/24)</t>
  </si>
  <si>
    <t>17 西_x000D_
(1998/11/18)</t>
  </si>
  <si>
    <t>17 西北西_x000D_
(1994/2/23)</t>
  </si>
  <si>
    <t>16.9 西北西_x000D_
(2011/12/5)</t>
  </si>
  <si>
    <t>29.2 西北西_x000D_
(2017/12/25)</t>
  </si>
  <si>
    <t>26.5 西_x000D_
(2022/2/21)</t>
  </si>
  <si>
    <t>26.2 西北西_x000D_
(2011/12/5)</t>
  </si>
  <si>
    <t>26.0 西北西_x000D_
(2017/11/11)</t>
  </si>
  <si>
    <t>25.9 北西_x000D_
(2011/4/16)</t>
  </si>
  <si>
    <t>25.4 西北西_x000D_
(2018/3/2)</t>
  </si>
  <si>
    <t>25.1 北西_x000D_
(2012/4/4)</t>
  </si>
  <si>
    <t>25.0 西北西_x000D_
(2010/3/21)</t>
  </si>
  <si>
    <t>24.5 西北西_x000D_
(2020/3/20)</t>
  </si>
  <si>
    <t>24.4 西北西_x000D_
(2015/1/7)</t>
  </si>
  <si>
    <t>1976/4_x000D_
2022/11</t>
  </si>
  <si>
    <t>2009/1_x000D_
2022/11</t>
  </si>
  <si>
    <t>1977/10_x000D_
2022/11</t>
  </si>
  <si>
    <t>16 北_x000D_
(1978/3/1)</t>
  </si>
  <si>
    <t>15.8 北北西_x000D_
(2015/2/15)</t>
  </si>
  <si>
    <t>15.8 北西_x000D_
(2015/1/7)</t>
  </si>
  <si>
    <t>15.7 北西_x000D_
(2011/4/16)</t>
  </si>
  <si>
    <t>15.6 南東_x000D_
(2015/3/10)</t>
  </si>
  <si>
    <t>15.5 南東_x000D_
(2021/11/9)</t>
  </si>
  <si>
    <t>28.8 北北西_x000D_
(2016/3/1)</t>
  </si>
  <si>
    <t>28.2 西_x000D_
(2017/12/25)</t>
  </si>
  <si>
    <t>27.3 西北西_x000D_
(2015/1/7)</t>
  </si>
  <si>
    <t>26.8 南東_x000D_
(2018/9/5)</t>
  </si>
  <si>
    <t>26.6 南東_x000D_
(2010/4/28)</t>
  </si>
  <si>
    <t>26.4 南南東_x000D_
(2016/5/16)</t>
  </si>
  <si>
    <t>26.3 北西_x000D_
(2012/4/4)</t>
  </si>
  <si>
    <t>26.2 南東_x000D_
(2012/10/28)</t>
  </si>
  <si>
    <t>26.1 東南東_x000D_
(2018/9/4)</t>
  </si>
  <si>
    <t>山口</t>
    <phoneticPr fontId="18"/>
  </si>
  <si>
    <t>19.3 北北西_x000D_
(2016/3/1)</t>
    <phoneticPr fontId="18"/>
  </si>
  <si>
    <t>2009/1_x000D_
2022/11</t>
    <phoneticPr fontId="18"/>
  </si>
  <si>
    <t>23 西北西_x000D_
(1991/3/7)</t>
    <phoneticPr fontId="18"/>
  </si>
  <si>
    <t>2008/9_x000D_
2022/11</t>
    <phoneticPr fontId="18"/>
  </si>
  <si>
    <t>2000/10_x000D_
2022/11</t>
  </si>
  <si>
    <t>2008/12_x000D_
2022/11</t>
  </si>
  <si>
    <t>17.5 西北西_x000D_
(2017/12/25)</t>
  </si>
  <si>
    <t>17.1 南南東_x000D_
(2021/12/1)</t>
  </si>
  <si>
    <t>17 南南東_x000D_
(2003/9/14)</t>
  </si>
  <si>
    <t>16.8 南南東_x000D_
(2021/6/4)</t>
  </si>
  <si>
    <t>16.7 西北西_x000D_
(2011/12/5)</t>
  </si>
  <si>
    <t>16.3 西_x000D_
(2022/2/21)</t>
  </si>
  <si>
    <t>33.1 南南東_x000D_
(2018/9/5)</t>
  </si>
  <si>
    <t>27.0 西_x000D_
(2011/12/5)</t>
  </si>
  <si>
    <t>26.2 西_x000D_
(2017/12/25)</t>
  </si>
  <si>
    <t>26.2 西北西_x000D_
(2010/3/21)</t>
  </si>
  <si>
    <t>26.0 南_x000D_
(2021/12/1)</t>
  </si>
  <si>
    <t>26.0 南南東_x000D_
(2021/6/4)</t>
  </si>
  <si>
    <t>24.9 南南東_x000D_
(2020/8/7)</t>
  </si>
  <si>
    <t>24.7 西_x000D_
(2022/2/21)</t>
  </si>
  <si>
    <t>24.5 南_x000D_
(2022/9/6)</t>
  </si>
  <si>
    <t>24.1 西北西_x000D_
(2018/3/2)</t>
  </si>
  <si>
    <t>1876/9_x000D_
2022/10</t>
  </si>
  <si>
    <t>1889/1_x000D_
2022/10</t>
  </si>
  <si>
    <t>25.3 北西_x000D_
(1915/2/24)</t>
  </si>
  <si>
    <t>25.3 北西_x000D_
(1907/12/10)</t>
  </si>
  <si>
    <t>25.3 北北東_x000D_
(1899/12/24)</t>
  </si>
  <si>
    <t>23.2 北西_x000D_
(1913/1/30)</t>
  </si>
  <si>
    <t>23.1 西北西_x000D_
(1919/1/2)</t>
  </si>
  <si>
    <t>22.6 北西_x000D_
(1917/1/19)</t>
  </si>
  <si>
    <t>50.2 南西_x000D_
(2004/9/8)</t>
  </si>
  <si>
    <t>34.4 北西_x000D_
(2001/12/30)</t>
  </si>
  <si>
    <t>33.8 北西_x000D_
(2016/3/1)</t>
  </si>
  <si>
    <t>33.6 北西_x000D_
(2000/12/24)</t>
  </si>
  <si>
    <t>33.6 南南東_x000D_
(1949/9/1)</t>
  </si>
  <si>
    <t>33.4 南東_x000D_
(2018/9/4)</t>
  </si>
  <si>
    <t>33.3 西南西_x000D_
(2010/3/21)</t>
  </si>
  <si>
    <t>32.9 南_x000D_
(1954/9/26)</t>
  </si>
  <si>
    <t>32.8 南東_x000D_
(2018/9/5)</t>
  </si>
  <si>
    <t>32.8 南_x000D_
(2005/5/1)</t>
  </si>
  <si>
    <t>1943/1_x000D_
2022/10</t>
  </si>
  <si>
    <t>1890/2_x000D_
2022/10</t>
  </si>
  <si>
    <t>1890/1_x000D_
2022/10</t>
  </si>
  <si>
    <t>2008/10_x000D_
2022/11</t>
  </si>
  <si>
    <t>14 北西_x000D_
(1999/3/6)</t>
  </si>
  <si>
    <t>14 北西_x000D_
(1992/4/23)</t>
  </si>
  <si>
    <t>14 北西_x000D_
(1991/3/7)</t>
  </si>
  <si>
    <t>14 南_x000D_
(1987/9/1)</t>
  </si>
  <si>
    <t>13.5 南東_x000D_
(2018/9/5)</t>
  </si>
  <si>
    <t>13.2 北西_x000D_
(2021/3/10)</t>
  </si>
  <si>
    <t>30.0 南南東_x000D_
(2018/9/5)</t>
  </si>
  <si>
    <t>24.9 北西_x000D_
(2011/4/16)</t>
  </si>
  <si>
    <t>24.2 北北西_x000D_
(2012/4/4)</t>
  </si>
  <si>
    <t>23.7 西北西_x000D_
(2015/1/7)</t>
  </si>
  <si>
    <t>23.6 西_x000D_
(2016/3/1)</t>
  </si>
  <si>
    <t>23.6 北北西_x000D_
(2013/3/2)</t>
  </si>
  <si>
    <t>22.6 北西_x000D_
(2015/4/3)</t>
  </si>
  <si>
    <t>22.6 南西_x000D_
(2010/3/21)</t>
  </si>
  <si>
    <t>22.6 北西_x000D_
(2009/2/21)</t>
  </si>
  <si>
    <t>22.4 南東_x000D_
(2022/9/6)</t>
  </si>
  <si>
    <t>2003/1_x000D_
2022/11</t>
  </si>
  <si>
    <t>19.9 北北西_x000D_
(2015/10/8)</t>
  </si>
  <si>
    <t>19.6 南南西_x000D_
(2012/12/6)</t>
  </si>
  <si>
    <t>19.5 北北西_x000D_
(2013/3/2)</t>
  </si>
  <si>
    <t>19 北北西_x000D_
(2007/1/7)</t>
  </si>
  <si>
    <t>19 北北西_x000D_
(2004/2/23)</t>
  </si>
  <si>
    <t>18.6 南南東_x000D_
(2020/8/7)</t>
  </si>
  <si>
    <t>33.4 南南東_x000D_
(2018/9/5)</t>
  </si>
  <si>
    <t>29.3 南東_x000D_
(2018/9/4)</t>
  </si>
  <si>
    <t>28.8 南東_x000D_
(2016/8/30)</t>
  </si>
  <si>
    <t>28.8 西北西_x000D_
(2016/3/1)</t>
  </si>
  <si>
    <t>27.3 南南東_x000D_
(2022/9/6)</t>
  </si>
  <si>
    <t>27.3 南東_x000D_
(2021/6/4)</t>
  </si>
  <si>
    <t>26.7 北北西_x000D_
(2015/10/8)</t>
  </si>
  <si>
    <t>26.7 南西_x000D_
(2012/12/6)</t>
  </si>
  <si>
    <t>26.2 北北西_x000D_
(2016/4/15)</t>
  </si>
  <si>
    <t>26.2 北北西_x000D_
(2013/3/2)</t>
  </si>
  <si>
    <t>18 南_x000D_
(1980/12/4)</t>
  </si>
  <si>
    <t>16.3 南西_x000D_
(2010/3/21)</t>
  </si>
  <si>
    <t>16 南南西_x000D_
(2003/1/28)</t>
  </si>
  <si>
    <t>16 南_x000D_
(1988/12/15)</t>
  </si>
  <si>
    <t>16 南_x000D_
(1981/8/23)</t>
  </si>
  <si>
    <t>15.7 南西_x000D_
(2013/1/3)</t>
  </si>
  <si>
    <t>28.8 西南西_x000D_
(2015/10/2)</t>
  </si>
  <si>
    <t>25.4 南西_x000D_
(2010/3/21)</t>
  </si>
  <si>
    <t>24.7 南南西_x000D_
(2017/11/11)</t>
  </si>
  <si>
    <t>24.6 西_x000D_
(2016/10/20)</t>
  </si>
  <si>
    <t>24.4 南南東_x000D_
(2018/9/5)</t>
  </si>
  <si>
    <t>24.4 南南西_x000D_
(2017/12/25)</t>
  </si>
  <si>
    <t>24.1 東_x000D_
(2017/9/18)</t>
  </si>
  <si>
    <t>23.0 東_x000D_
(2016/8/30)</t>
  </si>
  <si>
    <t>23.0 南南西_x000D_
(2009/3/14)</t>
  </si>
  <si>
    <t>22.6 南南西_x000D_
(2022/4/24)</t>
  </si>
  <si>
    <t>1946/10_x000D_
2022/10</t>
  </si>
  <si>
    <t>22.0 西北西_x000D_
(1954/5/10)</t>
  </si>
  <si>
    <t>21.8 南南東_x000D_
(2018/9/5)</t>
  </si>
  <si>
    <t>21.6 西北西_x000D_
(1959/1/25)</t>
  </si>
  <si>
    <t>21.4 南_x000D_
(1956/4/17)</t>
  </si>
  <si>
    <t>21.3 西北西_x000D_
(1950/1/31)</t>
  </si>
  <si>
    <t>21.1 南_x000D_
(1954/1/29)</t>
  </si>
  <si>
    <t>39.6 南南西_x000D_
(1954/9/26)</t>
  </si>
  <si>
    <t>38.7 南南東_x000D_
(2004/9/8)</t>
  </si>
  <si>
    <t>37.6 南南東_x000D_
(2018/9/5)</t>
  </si>
  <si>
    <t>37.1 南南西_x000D_
(1954/9/27)</t>
  </si>
  <si>
    <t>34.6 南_x000D_
(1959/4/23)</t>
  </si>
  <si>
    <t>33.6 南南東_x000D_
(1987/9/1)</t>
  </si>
  <si>
    <t>31.6 西_x000D_
(1986/11/26)</t>
  </si>
  <si>
    <t>30.6 南南東_x000D_
(1991/9/28)</t>
  </si>
  <si>
    <t>30.4 南南東_x000D_
(1974/4/21)</t>
  </si>
  <si>
    <t>30.2 西北西_x000D_
(1954/5/10)</t>
  </si>
  <si>
    <t>1951/1_x000D_
2022/10</t>
  </si>
  <si>
    <t>2008/3_x000D_
2022/11</t>
  </si>
  <si>
    <t>14 南西_x000D_
(2005/11/29)</t>
  </si>
  <si>
    <t>14 北北東_x000D_
(1991/2/17)</t>
  </si>
  <si>
    <t>13.9 西北西_x000D_
(2016/3/1)</t>
  </si>
  <si>
    <t>13.9 北_x000D_
(2015/10/8)</t>
  </si>
  <si>
    <t>13.3 南西_x000D_
(2014/12/2)</t>
  </si>
  <si>
    <t>13.3 南_x000D_
(2011/5/13)</t>
  </si>
  <si>
    <t>32.0 南南東_x000D_
(2018/9/5)</t>
  </si>
  <si>
    <t>30.2 西北西_x000D_
(2016/3/1)</t>
  </si>
  <si>
    <t>28.6 南南西_x000D_
(2012/12/6)</t>
  </si>
  <si>
    <t>27.8 南_x000D_
(2010/3/21)</t>
  </si>
  <si>
    <t>26.8 北_x000D_
(2015/10/8)</t>
  </si>
  <si>
    <t>26.7 南南西_x000D_
(2014/12/2)</t>
  </si>
  <si>
    <t>24.7 北北西_x000D_
(2009/2/21)</t>
  </si>
  <si>
    <t>23.8 南西_x000D_
(2020/2/23)</t>
  </si>
  <si>
    <t>23.8 南南東_x000D_
(2009/12/5)</t>
  </si>
  <si>
    <t>23.7 南西_x000D_
(2012/3/29)</t>
  </si>
  <si>
    <t>23.5 南西_x000D_
(1958/1/2)</t>
  </si>
  <si>
    <t>23.2 南東_x000D_
(1949/4/4)</t>
  </si>
  <si>
    <t>22.6 南西_x000D_
(1959/9/18)</t>
  </si>
  <si>
    <t>21.7 南西_x000D_
(1948/1/7)</t>
  </si>
  <si>
    <t>21.1 南西_x000D_
(1952/5/13)</t>
  </si>
  <si>
    <t>20.8 南南西_x000D_
(1954/4/22)</t>
  </si>
  <si>
    <t>44.2 西南西_x000D_
(2004/9/8)</t>
  </si>
  <si>
    <t>37.2 南西_x000D_
(1954/9/27)</t>
  </si>
  <si>
    <t>35.2 南西_x000D_
(1981/8/23)</t>
  </si>
  <si>
    <t>34.8 南_x000D_
(1970/8/16)</t>
  </si>
  <si>
    <t>34.5 南南西_x000D_
(2012/12/6)</t>
  </si>
  <si>
    <t>34.5 南西_x000D_
(1987/9/1)</t>
  </si>
  <si>
    <t>33.3 南南西_x000D_
(1954/9/26)</t>
  </si>
  <si>
    <t>32.5 南西_x000D_
(1982/11/30)</t>
  </si>
  <si>
    <t>32.4 南_x000D_
(1974/4/21)</t>
  </si>
  <si>
    <t>32.2 南南西_x000D_
(1970/9/18)</t>
  </si>
  <si>
    <t>2008/11_x000D_
2022/11</t>
  </si>
  <si>
    <t>19.6 西北西_x000D_
(2017/12/25)</t>
  </si>
  <si>
    <t>19 北西_x000D_
(2004/12/17)</t>
  </si>
  <si>
    <t>19 西北西_x000D_
(1994/2/22)</t>
  </si>
  <si>
    <t>19 西北西_x000D_
(1994/1/7)</t>
  </si>
  <si>
    <t>19 ] ×_x000D_
(1989/2/21)</t>
  </si>
  <si>
    <t>19 ×_x000D_
(1986/11/26)</t>
  </si>
  <si>
    <t>35.6 西北西_x000D_
(2016/3/1)</t>
  </si>
  <si>
    <t>34.0 東南東_x000D_
(2017/4/18)</t>
  </si>
  <si>
    <t>31.3 南_x000D_
(2011/5/13)</t>
  </si>
  <si>
    <t>31.1 西北西_x000D_
(2017/12/25)</t>
  </si>
  <si>
    <t>30.5 南南東_x000D_
(2018/9/5)</t>
  </si>
  <si>
    <t>30.1 西北西_x000D_
(2018/3/2)</t>
  </si>
  <si>
    <t>29.2 南南東_x000D_
(2016/2/29)</t>
  </si>
  <si>
    <t>28.8 西_x000D_
(2012/12/6)</t>
  </si>
  <si>
    <t>28.5 西北西_x000D_
(2014/11/13)</t>
  </si>
  <si>
    <t>28.3 西南西_x000D_
(2017/11/11)</t>
  </si>
  <si>
    <t>1956/1_x000D_
2022/10</t>
  </si>
  <si>
    <t>20.4 北東_x000D_
(1959/9/27)</t>
  </si>
  <si>
    <t>20.3 南東_x000D_
(1982/10/20)</t>
  </si>
  <si>
    <t>20.3 北東_x000D_
(1965/1/9)</t>
  </si>
  <si>
    <t>20.2 南南東_x000D_
(1983/4/29)</t>
  </si>
  <si>
    <t>20.2 西北西_x000D_
(1959/4/6)</t>
  </si>
  <si>
    <t>19.7 西北西_x000D_
(1979/10/20)</t>
  </si>
  <si>
    <t>40.0 南西_x000D_
(2004/9/8)</t>
  </si>
  <si>
    <t>36.0 西南西_x000D_
(1996/1/9)</t>
  </si>
  <si>
    <t>33.8 西_x000D_
(1999/9/25)</t>
  </si>
  <si>
    <t>33.5 北西_x000D_
(2000/12/24)</t>
  </si>
  <si>
    <t>33.5 西北西_x000D_
(1979/10/20)</t>
  </si>
  <si>
    <t>33.0 西南西_x000D_
(1987/9/1)</t>
  </si>
  <si>
    <t>32.8 西_x000D_
(1983/4/23)</t>
  </si>
  <si>
    <t>32.5 西_x000D_
(1983/1/27)</t>
  </si>
  <si>
    <t>32.0 東北東_x000D_
(2007/1/7)</t>
  </si>
  <si>
    <t>31.8 北東_x000D_
(2006/10/8)</t>
  </si>
  <si>
    <t>1961/11_x000D_
2022/10</t>
  </si>
  <si>
    <t>13 西南西_x000D_
(1983/4/23)</t>
  </si>
  <si>
    <t>13 西南西_x000D_
(1983/4/7)</t>
  </si>
  <si>
    <t>13 西南西_x000D_
(1983/4/4)</t>
  </si>
  <si>
    <t>12 西南西_x000D_
(1986/4/16)</t>
  </si>
  <si>
    <t>12 西南西_x000D_
(1984/10/3)</t>
  </si>
  <si>
    <t>12 西_x000D_
(1981/11/24)</t>
  </si>
  <si>
    <t>26.9 南西_x000D_
(2010/3/21)</t>
  </si>
  <si>
    <t>23.9 南南西_x000D_
(2015/10/2)</t>
  </si>
  <si>
    <t>22.1 南_x000D_
(2021/12/1)</t>
  </si>
  <si>
    <t>22.1 南_x000D_
(2021/6/4)</t>
  </si>
  <si>
    <t>22.0 南南西_x000D_
(2015/5/6)</t>
  </si>
  <si>
    <t>21.8 ] 西南西_x000D_
(2021/2/16)</t>
  </si>
  <si>
    <t>21.8 南西_x000D_
(2017/11/11)</t>
  </si>
  <si>
    <t>20.5 南南西_x000D_
(2013/4/25)</t>
  </si>
  <si>
    <t>20.4 北西_x000D_
(2018/3/2)</t>
  </si>
  <si>
    <t>19.8 西_x000D_
(2016/8/17)</t>
  </si>
  <si>
    <t>1890/5_x000D_
2022/10</t>
  </si>
  <si>
    <t>26.4 北北西_x000D_
(1916/12/29)</t>
  </si>
  <si>
    <t>26.3 北_x000D_
(1904/11/7)</t>
  </si>
  <si>
    <t>25.2 北西_x000D_
(1960/1/17)</t>
  </si>
  <si>
    <t>25.2 東_x000D_
(1945/12/18)</t>
  </si>
  <si>
    <t>25.0 北北西_x000D_
(1945/11/12)</t>
  </si>
  <si>
    <t>24.9 北北西_x000D_
(1960/12/26)</t>
  </si>
  <si>
    <t>37.5 南南西_x000D_
(2004/9/8)</t>
  </si>
  <si>
    <t>37.4 北西_x000D_
(1979/10/20)</t>
  </si>
  <si>
    <t>35.4 北北西_x000D_
(2004/3/27)</t>
  </si>
  <si>
    <t>35.2 北_x000D_
(2005/12/26)</t>
  </si>
  <si>
    <t>34.8 北_x000D_
(1972/12/1)</t>
  </si>
  <si>
    <t>34.6 南_x000D_
(2006/2/26)</t>
  </si>
  <si>
    <t>34.5 北_x000D_
(1972/12/2)</t>
  </si>
  <si>
    <t>34.0 北北東_x000D_
(2006/10/8)</t>
  </si>
  <si>
    <t>33.6 北西_x000D_
(2001/12/30)</t>
  </si>
  <si>
    <t>33.6 西北西_x000D_
(2000/12/24)</t>
  </si>
  <si>
    <t>1952/7_x000D_
2022/10</t>
  </si>
  <si>
    <t>16.3 西北西_x000D_
(2019/2/4)</t>
  </si>
  <si>
    <t>16.2 西南西_x000D_
(2015/10/2)</t>
  </si>
  <si>
    <t>16.1 南南西_x000D_
(2017/11/11)</t>
  </si>
  <si>
    <t>15.7 西_x000D_
(2016/5/8)</t>
  </si>
  <si>
    <t>15.5 西南西_x000D_
(2010/3/21)</t>
  </si>
  <si>
    <t>15.1 西南西_x000D_
(2021/4/20)</t>
  </si>
  <si>
    <t>27.8 西南西_x000D_
(2015/10/2)</t>
  </si>
  <si>
    <t>25.0 西_x000D_
(2016/10/4)</t>
  </si>
  <si>
    <t>24.9 南西_x000D_
(2017/11/11)</t>
  </si>
  <si>
    <t>24.9 南_x000D_
(2016/8/17)</t>
  </si>
  <si>
    <t>24.6 西_x000D_
(2022/4/27)</t>
  </si>
  <si>
    <t>24.6 西北西_x000D_
(2019/2/4)</t>
  </si>
  <si>
    <t>24.2 南_x000D_
(2021/12/1)</t>
  </si>
  <si>
    <t>24.1 南西_x000D_
(2010/3/21)</t>
  </si>
  <si>
    <t>23.9 西_x000D_
(2016/5/8)</t>
  </si>
  <si>
    <t>22.7 西北西_x000D_
(2013/3/2)</t>
  </si>
  <si>
    <t>2009/9_x000D_
2022/11</t>
  </si>
  <si>
    <t>20.7 南東_x000D_
(2013/4/7)</t>
  </si>
  <si>
    <t>20.1 北西_x000D_
(2013/3/3)</t>
  </si>
  <si>
    <t>20.0 北西_x000D_
(2015/10/25)</t>
  </si>
  <si>
    <t>20 北北西_x000D_
(2009/2/21)</t>
  </si>
  <si>
    <t>19.7 北西_x000D_
(2022/2/21)</t>
  </si>
  <si>
    <t>19.6 南東_x000D_
(2017/4/18)</t>
  </si>
  <si>
    <t>37.9 東南東_x000D_
(2013/4/7)</t>
  </si>
  <si>
    <t>34.7 南東_x000D_
(2017/4/18)</t>
  </si>
  <si>
    <t>34.3 南_x000D_
(2021/12/1)</t>
  </si>
  <si>
    <t>33.9 南南西_x000D_
(2013/11/10)</t>
  </si>
  <si>
    <t>32.0 東南東_x000D_
(2017/9/18)</t>
  </si>
  <si>
    <t>31.6 北西_x000D_
(2013/3/2)</t>
  </si>
  <si>
    <t>30.2 南東_x000D_
(2016/8/17)</t>
  </si>
  <si>
    <t>30.1 南_x000D_
(2018/3/9)</t>
  </si>
  <si>
    <t>29.9 北西_x000D_
(2015/10/25)</t>
  </si>
  <si>
    <t>29.8 南_x000D_
(2015/10/2)</t>
  </si>
  <si>
    <t>14 西南西_x000D_
(2003/11/22)</t>
  </si>
  <si>
    <t>14 南西_x000D_
(1995/3/17)</t>
  </si>
  <si>
    <t>14 南南西_x000D_
(1987/9/1)</t>
  </si>
  <si>
    <t>14 南南西_x000D_
(1987/4/22)</t>
  </si>
  <si>
    <t>13.9 南南東_x000D_
(2021/12/1)</t>
  </si>
  <si>
    <t>13 南西_x000D_
(1991/9/28)</t>
  </si>
  <si>
    <t>27.7 南西_x000D_
(2013/11/10)</t>
  </si>
  <si>
    <t>24.5 北_x000D_
(2015/10/8)</t>
  </si>
  <si>
    <t>24.1 ] 西_x000D_
(2022/2/21)</t>
  </si>
  <si>
    <t>23.7 西北西_x000D_
(2013/3/3)</t>
  </si>
  <si>
    <t>23.7 西北西_x000D_
(2013/3/2)</t>
  </si>
  <si>
    <t>23.6 西_x000D_
(2017/10/30)</t>
  </si>
  <si>
    <t>23.4 南南東_x000D_
(2016/8/17)</t>
  </si>
  <si>
    <t>22.8 南南東_x000D_
(2021/12/1)</t>
  </si>
  <si>
    <t>22.8 南東_x000D_
(2017/9/18)</t>
  </si>
  <si>
    <t>22.5 西南西_x000D_
(2015/10/2)</t>
  </si>
  <si>
    <t>1879/7_x000D_
2022/10</t>
  </si>
  <si>
    <t>26.2 北北東_x000D_
(1908/3/8)</t>
  </si>
  <si>
    <t>26.1 東_x000D_
(2014/12/17)</t>
  </si>
  <si>
    <t>26.0 北西_x000D_
(1921/11/26)</t>
  </si>
  <si>
    <t>25.8 北北東_x000D_
(1901/2/8)</t>
  </si>
  <si>
    <t>25.4 北西_x000D_
(1949/12/28)</t>
  </si>
  <si>
    <t>25.4 北_x000D_
(1902/10/18)</t>
  </si>
  <si>
    <t>42.2 北北東_x000D_
(2006/10/8)</t>
  </si>
  <si>
    <t>39.9 東_x000D_
(2014/12/17)</t>
  </si>
  <si>
    <t>39.3 南南西_x000D_
(2004/9/8)</t>
  </si>
  <si>
    <t>38.0 北北東_x000D_
(2015/10/8)</t>
  </si>
  <si>
    <t>37.6 北北西_x000D_
(1988/10/30)</t>
  </si>
  <si>
    <t>37.4 北北東_x000D_
(2006/10/7)</t>
  </si>
  <si>
    <t>37.2 北北東_x000D_
(1983/3/18)</t>
  </si>
  <si>
    <t>37.1 南西_x000D_
(2005/5/19)</t>
  </si>
  <si>
    <t>37.1 西北西_x000D_
(1963/1/3)</t>
  </si>
  <si>
    <t>36.8 北北西_x000D_
(2005/12/26)</t>
  </si>
  <si>
    <t>1939/10_x000D_
2022/10</t>
  </si>
  <si>
    <t>1910/1_x000D_
2022/10</t>
  </si>
  <si>
    <t>1937/1_x000D_
2022/10</t>
  </si>
  <si>
    <t>27.0 西南西_x000D_
(2013/12/13)</t>
  </si>
  <si>
    <t>26.4 南南西_x000D_
(2013/11/10)</t>
  </si>
  <si>
    <t>26.2 西南西_x000D_
(2017/12/26)</t>
  </si>
  <si>
    <t>25.9 北北東_x000D_
(2013/9/16)</t>
  </si>
  <si>
    <t>25.7 西_x000D_
(2014/12/17)</t>
  </si>
  <si>
    <t>25.5 南_x000D_
(2002/10/2)</t>
  </si>
  <si>
    <t>43.2 南_x000D_
(2016/8/17)</t>
  </si>
  <si>
    <t>38.7 南南東_x000D_
(2002/10/2)</t>
  </si>
  <si>
    <t>37.7 北_x000D_
(2015/10/8)</t>
  </si>
  <si>
    <t>37.7 南南西_x000D_
(2004/9/8)</t>
  </si>
  <si>
    <t>36.8 南西_x000D_
(2015/10/2)</t>
  </si>
  <si>
    <t>36.4 西_x000D_
(2004/11/27)</t>
  </si>
  <si>
    <t>36.2 西_x000D_
(2017/12/25)</t>
  </si>
  <si>
    <t>36.1 北東_x000D_
(2007/1/7)</t>
  </si>
  <si>
    <t>35.5 西_x000D_
(2000/12/24)</t>
  </si>
  <si>
    <t>35.2 東南東_x000D_
(2006/4/20)</t>
  </si>
  <si>
    <t>1942/6_x000D_
2022/10</t>
  </si>
  <si>
    <t>1892/1_x000D_
2022/10</t>
  </si>
  <si>
    <t>19.0 西北西_x000D_
(1953/1/11)</t>
  </si>
  <si>
    <t>19.0 西北西_x000D_
(1951/2/22)</t>
  </si>
  <si>
    <t>18.4 西北西_x000D_
(1958/1/10)</t>
  </si>
  <si>
    <t>18.0 西北西_x000D_
(1966/3/5)</t>
  </si>
  <si>
    <t>18.0 西北西_x000D_
(1957/4/15)</t>
  </si>
  <si>
    <t>18.0 西北西_x000D_
(1956/5/8)</t>
  </si>
  <si>
    <t>32.3 南東_x000D_
(2002/10/2)</t>
  </si>
  <si>
    <t>28.0 西北西_x000D_
(1995/10/25)</t>
  </si>
  <si>
    <t>27.8 西北西_x000D_
(1987/9/1)</t>
  </si>
  <si>
    <t>27.3 西北西_x000D_
(2006/3/20)</t>
  </si>
  <si>
    <t>27.0 北西_x000D_
(2004/4/21)</t>
  </si>
  <si>
    <t>26.7 北北西_x000D_
(1999/9/25)</t>
  </si>
  <si>
    <t>26.6 西北西_x000D_
(1966/3/5)</t>
  </si>
  <si>
    <t>26.4 西北西_x000D_
(1962/2/11)</t>
  </si>
  <si>
    <t>26.1 西_x000D_
(2000/12/4)</t>
  </si>
  <si>
    <t>26.1 北西_x000D_
(1998/4/11)</t>
  </si>
  <si>
    <t>1943/5_x000D_
2022/10</t>
  </si>
  <si>
    <t>1942/4_x000D_
2022/10</t>
  </si>
  <si>
    <t>27.7 南東_x000D_
(1957/2/9)</t>
  </si>
  <si>
    <t>27.0 南東_x000D_
(1957/2/10)</t>
  </si>
  <si>
    <t>26.2 南東_x000D_
(1956/11/12)</t>
  </si>
  <si>
    <t>26.1 東南東_x000D_
(1950/11/19)</t>
  </si>
  <si>
    <t>25.4 南南西_x000D_
(1987/9/1)</t>
  </si>
  <si>
    <t>24.9 東南東_x000D_
(1950/1/31)</t>
  </si>
  <si>
    <t>38.6 南東_x000D_
(1981/8/23)</t>
  </si>
  <si>
    <t>37.8 南_x000D_
(1954/9/26)</t>
  </si>
  <si>
    <t>37.5 南南西_x000D_
(1987/9/1)</t>
  </si>
  <si>
    <t>36.0 南東_x000D_
(1982/10/20)</t>
  </si>
  <si>
    <t>36.0 南西_x000D_
(1980/12/4)</t>
  </si>
  <si>
    <t>35.4 南西_x000D_
(1984/10/28)</t>
  </si>
  <si>
    <t>34.5 北北西_x000D_
(1988/5/13)</t>
  </si>
  <si>
    <t>33.8 南西_x000D_
(1985/1/13)</t>
  </si>
  <si>
    <t>33.6 南東_x000D_
(2005/11/29)</t>
  </si>
  <si>
    <t>33.6 南西_x000D_
(1984/10/27)</t>
  </si>
  <si>
    <t>1945/8_x000D_
2022/10</t>
  </si>
  <si>
    <t>13 西_x000D_
(1994/2/23)</t>
  </si>
  <si>
    <t>13 西南西_x000D_
(1985/1/16)</t>
  </si>
  <si>
    <t>13 西南西_x000D_
(1985/1/13)</t>
  </si>
  <si>
    <t>13 西南西_x000D_
(1983/12/2)</t>
  </si>
  <si>
    <t>12.4 西_x000D_
(2012/11/27)</t>
  </si>
  <si>
    <t>12.3 西_x000D_
(2012/12/6)</t>
  </si>
  <si>
    <t>24.7 西_x000D_
(2021/2/16)</t>
  </si>
  <si>
    <t>24.6 西_x000D_
(2012/12/6)</t>
  </si>
  <si>
    <t>24.2 西_x000D_
(2012/11/27)</t>
  </si>
  <si>
    <t>23.3 南西_x000D_
(2016/4/18)</t>
  </si>
  <si>
    <t>23.3 西_x000D_
(2016/3/1)</t>
  </si>
  <si>
    <t>23.0 西_x000D_
(2011/5/2)</t>
  </si>
  <si>
    <t>22.6 東南東_x000D_
(2016/8/30)</t>
  </si>
  <si>
    <t>22.5 西南西_x000D_
(2014/11/13)</t>
  </si>
  <si>
    <t>22.5 西_x000D_
(2010/4/14)</t>
  </si>
  <si>
    <t>22.4 西南西_x000D_
(2017/12/25)</t>
  </si>
  <si>
    <t>1923/1_x000D_
2022/10</t>
  </si>
  <si>
    <t>1940/1_x000D_
2022/10</t>
  </si>
  <si>
    <t>28.3 南_x000D_
(1961/5/29)</t>
  </si>
  <si>
    <t>28.0 南南西_x000D_
(2004/9/8)</t>
  </si>
  <si>
    <t>27.5 西_x000D_
(1958/1/3)</t>
  </si>
  <si>
    <t>26.4 西北西_x000D_
(1954/9/27)</t>
  </si>
  <si>
    <t>26.2 西_x000D_
(2021/2/16)</t>
  </si>
  <si>
    <t>26.1 南西_x000D_
(1955/2/5)</t>
  </si>
  <si>
    <t>55.0 南_x000D_
(1954/9/26)</t>
  </si>
  <si>
    <t>45.7 南南西_x000D_
(2004/9/8)</t>
  </si>
  <si>
    <t>39.7 西_x000D_
(2012/11/27)</t>
  </si>
  <si>
    <t>39.7 南南西_x000D_
(2004/11/27)</t>
  </si>
  <si>
    <t>37.1 南南西_x000D_
(1987/9/1)</t>
  </si>
  <si>
    <t>36.4 西北西_x000D_
(2001/2/2)</t>
  </si>
  <si>
    <t>35.5 西_x000D_
(2021/2/16)</t>
  </si>
  <si>
    <t>35.4 南西_x000D_
(1995/11/8)</t>
  </si>
  <si>
    <t>34.3 西北西_x000D_
(2016/3/1)</t>
  </si>
  <si>
    <t>34.2 西_x000D_
(1966/11/21)</t>
  </si>
  <si>
    <t>1952/1_x000D_
2022/10</t>
  </si>
  <si>
    <t>15 西南西_x000D_
(2004/2/26)</t>
  </si>
  <si>
    <t>14.2 東_x000D_
(2017/9/18)</t>
  </si>
  <si>
    <t>14 東南東_x000D_
(2004/1/19)</t>
  </si>
  <si>
    <t>14 南西_x000D_
(2003/11/21)</t>
  </si>
  <si>
    <t>14 西北西_x000D_
(1999/3/6)</t>
  </si>
  <si>
    <t>31.8 東_x000D_
(2016/8/30)</t>
  </si>
  <si>
    <t>25.1 東_x000D_
(2017/9/18)</t>
  </si>
  <si>
    <t>24.4 南南西_x000D_
(2018/4/21)</t>
  </si>
  <si>
    <t>24.4 南西_x000D_
(2010/3/21)</t>
  </si>
  <si>
    <t>23.5 南西_x000D_
(2013/4/14)</t>
  </si>
  <si>
    <t>23.4 西_x000D_
(2012/12/6)</t>
  </si>
  <si>
    <t>23.2 南西_x000D_
(2020/11/20)</t>
  </si>
  <si>
    <t>22.6 東_x000D_
(2017/4/18)</t>
  </si>
  <si>
    <t>22.3 西_x000D_
(2012/11/27)</t>
  </si>
  <si>
    <t>22.1 西_x000D_
(2021/2/16)</t>
  </si>
  <si>
    <t>1872/8_x000D_
2022/10</t>
  </si>
  <si>
    <t>1937/4_x000D_
2022/10</t>
  </si>
  <si>
    <t>25.8 南西_x000D_
(1921/4/4)</t>
  </si>
  <si>
    <t>25.6 西南西_x000D_
(1923/4/9)</t>
  </si>
  <si>
    <t>25.4 南西_x000D_
(1922/3/21)</t>
  </si>
  <si>
    <t>24.7 西_x000D_
(1999/3/6)</t>
  </si>
  <si>
    <t>24.4 西_x000D_
(1959/1/30)</t>
  </si>
  <si>
    <t>24.4 西_x000D_
(1922/9/29)</t>
  </si>
  <si>
    <t>46.5 西南西_x000D_
(1999/9/25)</t>
  </si>
  <si>
    <t>45.1 西_x000D_
(1999/3/6)</t>
  </si>
  <si>
    <t>41.5 南南西_x000D_
(2004/9/8)</t>
  </si>
  <si>
    <t>41.3 南_x000D_
(1954/9/26)</t>
  </si>
  <si>
    <t>40.1 北西_x000D_
(2007/1/7)</t>
  </si>
  <si>
    <t>37.6 東北東_x000D_
(2007/9/7)</t>
  </si>
  <si>
    <t>37.2 南南西_x000D_
(1970/8/16)</t>
  </si>
  <si>
    <t>37.0 東北東_x000D_
(2004/8/20)</t>
  </si>
  <si>
    <t>36.0 東_x000D_
(1998/6/20)</t>
  </si>
  <si>
    <t>35.3 西南西_x000D_
(2004/11/27)</t>
  </si>
  <si>
    <t>1940/9_x000D_
2022/10</t>
  </si>
  <si>
    <t>1941/1_x000D_
2022/10</t>
  </si>
  <si>
    <t>34.7 西南西_x000D_
(1947/12/2)</t>
  </si>
  <si>
    <t>34.7 西南西_x000D_
(1944/12/6)</t>
  </si>
  <si>
    <t>34.3 西_x000D_
(1952/1/26)</t>
  </si>
  <si>
    <t>33.9 西南西_x000D_
(1959/9/18)</t>
  </si>
  <si>
    <t>33.3 南西_x000D_
(1941/12/13)</t>
  </si>
  <si>
    <t>32.7 南西_x000D_
(1946/1/9)</t>
  </si>
  <si>
    <t>45.0 西南西_x000D_
(1954/9/26)</t>
  </si>
  <si>
    <t>43.3 南南西_x000D_
(2004/9/8)</t>
  </si>
  <si>
    <t>42.7 南南西_x000D_
(1959/9/18)</t>
  </si>
  <si>
    <t>41.5 北西_x000D_
(1961/9/17)</t>
  </si>
  <si>
    <t>41.0 南西_x000D_
(1959/4/23)</t>
  </si>
  <si>
    <t>40.9 西北西_x000D_
(1972/11/7)</t>
  </si>
  <si>
    <t>40.8 西南西_x000D_
(2005/12/26)</t>
  </si>
  <si>
    <t>39.5 南西_x000D_
(1987/9/1)</t>
  </si>
  <si>
    <t>39.0 西南西_x000D_
(2004/11/27)</t>
  </si>
  <si>
    <t>39.0 南南西_x000D_
(1999/9/25)</t>
  </si>
  <si>
    <t>1941/6_x000D_
2022/10</t>
  </si>
  <si>
    <t>1935/1_x000D_
2022/10</t>
  </si>
  <si>
    <t>24.4 南南西_x000D_
(1954/9/26)</t>
  </si>
  <si>
    <t>24.2 西南西_x000D_
(1962/2/11)</t>
  </si>
  <si>
    <t>24.1 西北西_x000D_
(1958/12/10)</t>
  </si>
  <si>
    <t>24.1 南西_x000D_
(1955/2/20)</t>
  </si>
  <si>
    <t>24.0 西南西_x000D_
(1974/4/29)</t>
  </si>
  <si>
    <t>23.8 北東_x000D_
(1962/1/2)</t>
  </si>
  <si>
    <t>38.9 西南西_x000D_
(1961/5/29)</t>
  </si>
  <si>
    <t>36.9 西_x000D_
(1973/3/25)</t>
  </si>
  <si>
    <t>35.9 西南西_x000D_
(1962/2/11)</t>
  </si>
  <si>
    <t>35.0 南西_x000D_
(1955/2/20)</t>
  </si>
  <si>
    <t>34.8 西_x000D_
(1974/4/29)</t>
  </si>
  <si>
    <t>34.7 南西_x000D_
(1991/9/28)</t>
  </si>
  <si>
    <t>34.2 西南西_x000D_
(1979/3/31)</t>
  </si>
  <si>
    <t>34.0 南西_x000D_
(1975/4/6)</t>
  </si>
  <si>
    <t>33.8 東_x000D_
(1959/9/27)</t>
  </si>
  <si>
    <t>33.5 西_x000D_
(1987/12/17)</t>
  </si>
  <si>
    <t>1936/3_x000D_
2022/10</t>
  </si>
  <si>
    <t>1976/11_x000D_
2022/11</t>
  </si>
  <si>
    <t>14.7 西_x000D_
(2012/4/4)</t>
  </si>
  <si>
    <t>14.6 西北西_x000D_
(2018/2/17)</t>
  </si>
  <si>
    <t>14.5 西_x000D_
(2021/2/16)</t>
  </si>
  <si>
    <t>14.5 西南西_x000D_
(2010/4/14)</t>
  </si>
  <si>
    <t>14.3 西_x000D_
(2018/3/2)</t>
  </si>
  <si>
    <t>14.3 西_x000D_
(2018/3/1)</t>
  </si>
  <si>
    <t>31.3 西_x000D_
(2011/12/4)</t>
  </si>
  <si>
    <t>29.7 南西_x000D_
(2016/4/17)</t>
  </si>
  <si>
    <t>29.0 西_x000D_
(2009/2/20)</t>
  </si>
  <si>
    <t>27.2 西_x000D_
(2021/2/16)</t>
  </si>
  <si>
    <t>27.0 西_x000D_
(2009/2/21)</t>
  </si>
  <si>
    <t>26.7 西_x000D_
(2018/3/2)</t>
  </si>
  <si>
    <t>26.0 西_x000D_
(2012/4/4)</t>
  </si>
  <si>
    <t>25.9 西_x000D_
(2009/3/7)</t>
  </si>
  <si>
    <t>25.7 西_x000D_
(2014/12/2)</t>
  </si>
  <si>
    <t>25.5 西南西_x000D_
(2010/4/14)</t>
  </si>
  <si>
    <t>1882/1_x000D_
2022/10</t>
  </si>
  <si>
    <t>24.8 南西_x000D_
(1959/1/5)</t>
  </si>
  <si>
    <t>24.2 西南西_x000D_
(1931/1/10)</t>
  </si>
  <si>
    <t>24.1 西_x000D_
(1936/10/4)</t>
  </si>
  <si>
    <t>24.1 西_x000D_
(1928/3/3)</t>
  </si>
  <si>
    <t>23.8 西南西_x000D_
(1951/2/10)</t>
  </si>
  <si>
    <t>23.8 南西_x000D_
(1921/4/4)</t>
  </si>
  <si>
    <t>53.9 南西_x000D_
(1991/9/28)</t>
  </si>
  <si>
    <t>36.3 西_x000D_
(2011/12/4)</t>
  </si>
  <si>
    <t>36.2 南南西_x000D_
(2004/9/8)</t>
  </si>
  <si>
    <t>35.9 南西_x000D_
(1961/5/29)</t>
  </si>
  <si>
    <t>35.8 南西_x000D_
(1959/1/5)</t>
  </si>
  <si>
    <t>35.2 南南西_x000D_
(1965/9/10)</t>
  </si>
  <si>
    <t>35.2 西南西_x000D_
(1955/2/20)</t>
  </si>
  <si>
    <t>35.0 南西_x000D_
(1959/4/10)</t>
  </si>
  <si>
    <t>34.2 西_x000D_
(2004/11/27)</t>
  </si>
  <si>
    <t>34.0 南_x000D_
(2012/4/4)</t>
  </si>
  <si>
    <t>21.8 南_x000D_
(1918/9/25)</t>
    <phoneticPr fontId="18"/>
  </si>
  <si>
    <t>20.3 西南西_x000D_
(2015/10/2)</t>
    <phoneticPr fontId="18"/>
  </si>
  <si>
    <t>20.0 西南西_x000D_
(2017/12/25)</t>
    <phoneticPr fontId="18"/>
  </si>
  <si>
    <t>17.6 北北西_x000D_
(2013/3/2)</t>
    <phoneticPr fontId="18"/>
  </si>
  <si>
    <t>17.0 南東_x000D_
(2010/4/28)</t>
    <phoneticPr fontId="18"/>
  </si>
  <si>
    <t>17 南東_x000D_
(1983/4/29)</t>
    <phoneticPr fontId="18"/>
  </si>
  <si>
    <t>22 西北西_x000D_
(1994/2/22)</t>
    <phoneticPr fontId="18"/>
  </si>
  <si>
    <t>22 西北西_x000D_
(1993/1/29)</t>
    <phoneticPr fontId="18"/>
  </si>
  <si>
    <t>18.3 西北西_x000D_
(2017/12/25)</t>
    <phoneticPr fontId="18"/>
  </si>
  <si>
    <t>江別</t>
    <phoneticPr fontId="18"/>
  </si>
  <si>
    <t>22.1 南南東_x000D_
(2018/9/5)</t>
    <phoneticPr fontId="18"/>
  </si>
  <si>
    <t>21 南_x000D_
(2004/9/8)</t>
    <phoneticPr fontId="18"/>
  </si>
  <si>
    <t>19 南南東_x000D_
(2006/2/26)</t>
    <phoneticPr fontId="18"/>
  </si>
  <si>
    <t>18.2 西北西_x000D_
(2010/3/21)</t>
    <phoneticPr fontId="18"/>
  </si>
  <si>
    <t>札幌</t>
    <phoneticPr fontId="18"/>
  </si>
  <si>
    <t>28.8 北北西_x000D_
(1912/3/19)</t>
    <phoneticPr fontId="18"/>
  </si>
  <si>
    <t>27.9 北北西_x000D_
(1912/3/18)</t>
    <phoneticPr fontId="18"/>
  </si>
  <si>
    <t>26.9 北西_x000D_
(1915/2/25)</t>
    <phoneticPr fontId="18"/>
  </si>
  <si>
    <t>25.3 北西_x000D_
(1928/3/3)</t>
    <phoneticPr fontId="18"/>
  </si>
  <si>
    <t>恵庭島松</t>
    <phoneticPr fontId="18"/>
  </si>
  <si>
    <t>15.0 西北西_x000D_
(2016/3/1)</t>
    <phoneticPr fontId="18"/>
  </si>
  <si>
    <t>15 北西_x000D_
(1979/10/20)</t>
    <phoneticPr fontId="18"/>
  </si>
  <si>
    <t>14.4 北西_x000D_
(2013/3/2)</t>
    <phoneticPr fontId="18"/>
  </si>
  <si>
    <t>14 北西_x000D_
(2000/12/24)</t>
    <phoneticPr fontId="18"/>
  </si>
  <si>
    <t>千歳</t>
    <phoneticPr fontId="18"/>
  </si>
  <si>
    <t>23 南西_x000D_
(2004/9/8)</t>
    <phoneticPr fontId="18"/>
  </si>
  <si>
    <t>22.8 南東_x000D_
(2018/9/5)</t>
    <phoneticPr fontId="18"/>
  </si>
  <si>
    <t>22.3 北西_x000D_
(2016/3/1)</t>
    <phoneticPr fontId="18"/>
  </si>
  <si>
    <t>20 北_x000D_
(2008/2/24)</t>
    <phoneticPr fontId="18"/>
  </si>
  <si>
    <t>滝川</t>
    <phoneticPr fontId="18"/>
  </si>
  <si>
    <t>20 南_x000D_
(1987/9/1)</t>
    <phoneticPr fontId="18"/>
  </si>
  <si>
    <t>19 南南西_x000D_
(2004/9/8)</t>
    <phoneticPr fontId="18"/>
  </si>
  <si>
    <t>18.1 西南西_x000D_
(2015/10/2)</t>
    <phoneticPr fontId="18"/>
  </si>
  <si>
    <t>18 南南西_x000D_
(1987/4/22)</t>
    <phoneticPr fontId="18"/>
  </si>
  <si>
    <t>岩見沢</t>
    <phoneticPr fontId="18"/>
  </si>
  <si>
    <t>31.4 南南西_x000D_
(1954/9/26)</t>
    <phoneticPr fontId="18"/>
  </si>
  <si>
    <t>30.6 南南西_x000D_
(1954/9/27)</t>
    <phoneticPr fontId="18"/>
  </si>
  <si>
    <t>23.6 南_x000D_
(1959/4/23)</t>
    <phoneticPr fontId="18"/>
  </si>
  <si>
    <t>22.3 西北西_x000D_
(1959/5/2)</t>
    <phoneticPr fontId="18"/>
  </si>
  <si>
    <t>余市</t>
    <phoneticPr fontId="18"/>
  </si>
  <si>
    <t>17 南南西_x000D_
(2004/9/8)</t>
    <phoneticPr fontId="18"/>
  </si>
  <si>
    <t>15.9 南南西_x000D_
(2010/3/21)</t>
    <phoneticPr fontId="18"/>
  </si>
  <si>
    <t>15.0 南西_x000D_
(2012/12/6)</t>
    <phoneticPr fontId="18"/>
  </si>
  <si>
    <t>14.0 北_x000D_
(2015/2/27)</t>
    <phoneticPr fontId="18"/>
  </si>
  <si>
    <t>小樽</t>
    <phoneticPr fontId="18"/>
  </si>
  <si>
    <t>27.9 南西_x000D_
(1954/9/27)</t>
    <phoneticPr fontId="18"/>
  </si>
  <si>
    <t>24.8 南西_x000D_
(1952/5/14)</t>
    <phoneticPr fontId="18"/>
  </si>
  <si>
    <t>24.2 西南西_x000D_
(1944/12/7)</t>
    <phoneticPr fontId="18"/>
  </si>
  <si>
    <t>24.0 南南西_x000D_
(1948/1/6)</t>
    <phoneticPr fontId="18"/>
  </si>
  <si>
    <t>共和</t>
    <phoneticPr fontId="18"/>
  </si>
  <si>
    <t>25.5 西北西_x000D_
(2016/3/1)</t>
    <phoneticPr fontId="18"/>
  </si>
  <si>
    <t>21 南_x000D_
(1987/9/1)</t>
    <phoneticPr fontId="18"/>
  </si>
  <si>
    <t>20 西北西_x000D_
(1993/1/29)</t>
    <phoneticPr fontId="18"/>
  </si>
  <si>
    <t>19.7 西北西_x000D_
(2018/3/2)</t>
    <phoneticPr fontId="18"/>
  </si>
  <si>
    <t>紋別</t>
    <phoneticPr fontId="18"/>
  </si>
  <si>
    <t>28.3 西南西_x000D_
(1961/9/17)</t>
    <phoneticPr fontId="18"/>
  </si>
  <si>
    <t>21.4 東北東_x000D_
(2007/1/7)</t>
    <phoneticPr fontId="18"/>
  </si>
  <si>
    <t>21.1 西_x000D_
(1983/1/27)</t>
    <phoneticPr fontId="18"/>
  </si>
  <si>
    <t>20.8 南西_x000D_
(1959/9/18)</t>
    <phoneticPr fontId="18"/>
  </si>
  <si>
    <t>遠軽</t>
    <phoneticPr fontId="18"/>
  </si>
  <si>
    <t>16 西南西_x000D_
(1987/9/1)</t>
    <phoneticPr fontId="18"/>
  </si>
  <si>
    <t>13 西南西_x000D_
(2004/9/8)</t>
    <phoneticPr fontId="18"/>
  </si>
  <si>
    <t>13 北北東_x000D_
(1991/2/17)</t>
    <phoneticPr fontId="18"/>
  </si>
  <si>
    <t>13 西南西_x000D_
(1985/5/26)</t>
    <phoneticPr fontId="18"/>
  </si>
  <si>
    <t>網走</t>
    <phoneticPr fontId="18"/>
  </si>
  <si>
    <t>29.8 西北西_x000D_
(1950/11/28)</t>
    <phoneticPr fontId="18"/>
  </si>
  <si>
    <t>28.6 北西_x000D_
(1958/1/10)</t>
    <phoneticPr fontId="18"/>
  </si>
  <si>
    <t>28.4 北西_x000D_
(1949/12/28)</t>
    <phoneticPr fontId="18"/>
  </si>
  <si>
    <t>26.7 西北西_x000D_
(1944/2/25)</t>
    <phoneticPr fontId="18"/>
  </si>
  <si>
    <t>北見</t>
    <phoneticPr fontId="18"/>
  </si>
  <si>
    <t>17.2 西_x000D_
(2022/4/27)</t>
    <phoneticPr fontId="18"/>
  </si>
  <si>
    <t>17.0 南_x000D_
(2021/12/1)</t>
    <phoneticPr fontId="18"/>
  </si>
  <si>
    <t>17.0 南_x000D_
(2016/8/17)</t>
    <phoneticPr fontId="18"/>
  </si>
  <si>
    <t>16.9 西_x000D_
(2016/10/4)</t>
    <phoneticPr fontId="18"/>
  </si>
  <si>
    <t>斜里</t>
    <phoneticPr fontId="18"/>
  </si>
  <si>
    <t>24 南_x000D_
(1995/3/17)</t>
    <phoneticPr fontId="18"/>
  </si>
  <si>
    <t>23.4 南_x000D_
(2021/12/1)</t>
    <phoneticPr fontId="18"/>
  </si>
  <si>
    <t>22.6 北西_x000D_
(2013/3/2)</t>
    <phoneticPr fontId="18"/>
  </si>
  <si>
    <t>21.1 南_x000D_
(2013/11/10)</t>
    <phoneticPr fontId="18"/>
  </si>
  <si>
    <t>中標津</t>
    <phoneticPr fontId="18"/>
  </si>
  <si>
    <t>17.2 南南西_x000D_
(2013/11/10)</t>
    <phoneticPr fontId="18"/>
  </si>
  <si>
    <t>14.3 南西_x000D_
(2015/10/2)</t>
    <phoneticPr fontId="18"/>
  </si>
  <si>
    <t>14 南西_x000D_
(2005/5/19)</t>
    <phoneticPr fontId="18"/>
  </si>
  <si>
    <t>14 南西_x000D_
(2004/9/8)</t>
    <phoneticPr fontId="18"/>
  </si>
  <si>
    <t>根室</t>
    <phoneticPr fontId="18"/>
  </si>
  <si>
    <t>30.7 北西_x000D_
(1910/2/11)</t>
    <phoneticPr fontId="18"/>
  </si>
  <si>
    <t>29.9 西北西_x000D_
(1958/1/10)</t>
    <phoneticPr fontId="18"/>
  </si>
  <si>
    <t>29.5 北北西_x000D_
(1960/1/17)</t>
    <phoneticPr fontId="18"/>
  </si>
  <si>
    <t>27.4 北西_x000D_
(1925/1/13)</t>
    <phoneticPr fontId="18"/>
  </si>
  <si>
    <t>釧路</t>
    <phoneticPr fontId="18"/>
  </si>
  <si>
    <t>31.8 南_x000D_
(2016/8/17)</t>
    <phoneticPr fontId="18"/>
  </si>
  <si>
    <t>28.5 南西_x000D_
(2015/10/2)</t>
    <phoneticPr fontId="18"/>
  </si>
  <si>
    <t>28.3 南南西_x000D_
(2004/9/8)</t>
    <phoneticPr fontId="18"/>
  </si>
  <si>
    <t>27.8 西_x000D_
(2017/12/25)</t>
    <phoneticPr fontId="18"/>
  </si>
  <si>
    <t>帯広</t>
    <phoneticPr fontId="18"/>
  </si>
  <si>
    <t>20.3 西北西_x000D_
(1936/4/27)</t>
    <phoneticPr fontId="18"/>
  </si>
  <si>
    <t>20.2 西_x000D_
(1954/5/10)</t>
    <phoneticPr fontId="18"/>
  </si>
  <si>
    <t>19.1 北西_x000D_
(1951/4/10)</t>
    <phoneticPr fontId="18"/>
  </si>
  <si>
    <t>19.1 西北西_x000D_
(1951/2/23)</t>
    <phoneticPr fontId="18"/>
  </si>
  <si>
    <t>苫小牧</t>
    <phoneticPr fontId="18"/>
  </si>
  <si>
    <t>31.8 南_x000D_
(1954/9/26)</t>
    <phoneticPr fontId="18"/>
  </si>
  <si>
    <t>28.5 南南西_x000D_
(1954/9/27)</t>
    <phoneticPr fontId="18"/>
  </si>
  <si>
    <t>28.4 南東_x000D_
(1959/1/16)</t>
    <phoneticPr fontId="18"/>
  </si>
  <si>
    <t>27.7 南東_x000D_
(1981/8/23)</t>
    <phoneticPr fontId="18"/>
  </si>
  <si>
    <t>登別</t>
    <phoneticPr fontId="18"/>
  </si>
  <si>
    <t>15 西_x000D_
(1984/10/28)</t>
    <phoneticPr fontId="18"/>
  </si>
  <si>
    <t>14 西_x000D_
(1994/2/22)</t>
    <phoneticPr fontId="18"/>
  </si>
  <si>
    <t>14 西_x000D_
(1987/9/1)</t>
    <phoneticPr fontId="18"/>
  </si>
  <si>
    <t>13 西南西_x000D_
(2005/5/19)</t>
    <phoneticPr fontId="18"/>
  </si>
  <si>
    <t>室蘭</t>
    <phoneticPr fontId="18"/>
  </si>
  <si>
    <t>37.2 南_x000D_
(1954/9/26)</t>
    <phoneticPr fontId="18"/>
  </si>
  <si>
    <t>30.0 西南西_x000D_
(1958/1/2)</t>
    <phoneticPr fontId="18"/>
  </si>
  <si>
    <t>29.9 西_x000D_
(2012/11/27)</t>
    <phoneticPr fontId="18"/>
  </si>
  <si>
    <t>28.4 南東_x000D_
(1951/4/12)</t>
    <phoneticPr fontId="18"/>
  </si>
  <si>
    <t>八雲</t>
    <phoneticPr fontId="18"/>
  </si>
  <si>
    <t>19.2 東北東_x000D_
(2016/8/30)</t>
    <phoneticPr fontId="18"/>
  </si>
  <si>
    <t>16 南南西_x000D_
(2004/3/11)</t>
    <phoneticPr fontId="18"/>
  </si>
  <si>
    <t>15 南西_x000D_
(2004/3/17)</t>
    <phoneticPr fontId="18"/>
  </si>
  <si>
    <t>15 南南西_x000D_
(2004/3/10)</t>
    <phoneticPr fontId="18"/>
  </si>
  <si>
    <t>函館</t>
    <phoneticPr fontId="18"/>
  </si>
  <si>
    <t>27.9 西北西_x000D_
(1928/2/7)</t>
    <phoneticPr fontId="18"/>
  </si>
  <si>
    <t>27.4 西_x000D_
(1921/12/18)</t>
    <phoneticPr fontId="18"/>
  </si>
  <si>
    <t>26.7 北北西_x000D_
(1962/1/20)</t>
    <phoneticPr fontId="18"/>
  </si>
  <si>
    <t>25.8 南_x000D_
(1954/9/26)</t>
    <phoneticPr fontId="18"/>
  </si>
  <si>
    <t>江差</t>
    <phoneticPr fontId="18"/>
  </si>
  <si>
    <t>36.1 西南西_x000D_
(1954/9/26)</t>
    <phoneticPr fontId="18"/>
  </si>
  <si>
    <t>35.3 南西_x000D_
(1948/1/6)</t>
    <phoneticPr fontId="18"/>
  </si>
  <si>
    <t>35.3 西北西_x000D_
(1944/12/3)</t>
    <phoneticPr fontId="18"/>
  </si>
  <si>
    <t>35.2 西_x000D_
(1949/10/30)</t>
    <phoneticPr fontId="18"/>
  </si>
  <si>
    <t>むつ</t>
    <phoneticPr fontId="18"/>
  </si>
  <si>
    <t>28.7 西南西_x000D_
(1961/5/29)</t>
    <phoneticPr fontId="18"/>
  </si>
  <si>
    <t>25.8 東北東_x000D_
(1959/9/27)</t>
    <phoneticPr fontId="18"/>
  </si>
  <si>
    <t>25.5 東北東_x000D_
(1958/9/27)</t>
    <phoneticPr fontId="18"/>
  </si>
  <si>
    <t>25.1 南西_x000D_
(1954/5/10)</t>
    <phoneticPr fontId="18"/>
  </si>
  <si>
    <t>五所川原</t>
    <phoneticPr fontId="18"/>
  </si>
  <si>
    <t>19.2 西南西_x000D_
(2011/12/4)</t>
    <phoneticPr fontId="18"/>
  </si>
  <si>
    <t>16.5 西_x000D_
(2009/2/20)</t>
    <phoneticPr fontId="18"/>
  </si>
  <si>
    <t>16.3 西南西_x000D_
(2016/4/17)</t>
    <phoneticPr fontId="18"/>
  </si>
  <si>
    <t>16.2 西_x000D_
(2009/2/21)</t>
    <phoneticPr fontId="18"/>
  </si>
  <si>
    <t>青森</t>
    <phoneticPr fontId="18"/>
  </si>
  <si>
    <t>29.0 南西_x000D_
(1991/9/28)</t>
    <phoneticPr fontId="18"/>
  </si>
  <si>
    <t>27.8 西北西_x000D_
(1934/3/21)</t>
    <phoneticPr fontId="18"/>
  </si>
  <si>
    <t>27.3 西_x000D_
(1939/1/5)</t>
    <phoneticPr fontId="18"/>
  </si>
  <si>
    <t>26.2 南西_x000D_
(1959/4/10)</t>
    <phoneticPr fontId="18"/>
  </si>
  <si>
    <t>観測史上2位の最大風速(m)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</si>
  <si>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観測史上3位の最大風速(m)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</si>
  <si>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観測史上4位の最大風速(m)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</si>
  <si>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観測史上5位の最大風速(m)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</si>
  <si>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観測史上6位の最大風速(m)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</si>
  <si>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観測史上7位の最大風速(m)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</si>
  <si>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観測史上8位の最大風速(m)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</si>
  <si>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観測史上9位の最大風速(m)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フウソク</t>
    </rPh>
    <phoneticPr fontId="18"/>
  </si>
  <si>
    <t>観測史上10位の最大風速(m)</t>
    <rPh sb="0" eb="2">
      <t>カンソク</t>
    </rPh>
    <rPh sb="2" eb="4">
      <t>シジョウ</t>
    </rPh>
    <rPh sb="6" eb="7">
      <t>イ</t>
    </rPh>
    <rPh sb="8" eb="10">
      <t>サイダイ</t>
    </rPh>
    <rPh sb="10" eb="12">
      <t>フウソク</t>
    </rPh>
    <phoneticPr fontId="18"/>
  </si>
  <si>
    <t>観測史上2位の最大瞬間風速(m)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</si>
  <si>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観測史上3位の最大瞬間風速(m)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</si>
  <si>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観測史上4位の最大瞬間風速(m)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</si>
  <si>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観測史上5位の最大瞬間風速(m)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</si>
  <si>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観測史上6位の最大瞬間風速(m)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</si>
  <si>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観測史上7位の最大瞬間風速(m)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</si>
  <si>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観測史上8位の最大瞬間風速(m)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</si>
  <si>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観測史上9位の最大瞬間風速(m)</t>
    <rPh sb="0" eb="2">
      <t>カンソク</t>
    </rPh>
    <rPh sb="2" eb="4">
      <t>シジョウ</t>
    </rPh>
    <rPh sb="5" eb="6">
      <t>イ</t>
    </rPh>
    <rPh sb="7" eb="9">
      <t>サイダイ</t>
    </rPh>
    <rPh sb="9" eb="11">
      <t>シュンカン</t>
    </rPh>
    <rPh sb="11" eb="13">
      <t>フウソク</t>
    </rPh>
    <phoneticPr fontId="18"/>
  </si>
  <si>
    <t>観測史上10位の最大瞬間風速(m)</t>
    <rPh sb="0" eb="2">
      <t>カンソク</t>
    </rPh>
    <rPh sb="2" eb="4">
      <t>シジョウ</t>
    </rPh>
    <rPh sb="6" eb="7">
      <t>イ</t>
    </rPh>
    <rPh sb="8" eb="10">
      <t>サイダイ</t>
    </rPh>
    <rPh sb="10" eb="12">
      <t>シュンカン</t>
    </rPh>
    <rPh sb="12" eb="14">
      <t>フウソク</t>
    </rPh>
    <phoneticPr fontId="18"/>
  </si>
  <si>
    <t>1976/3_x000D_
2022/11</t>
  </si>
  <si>
    <t>21.1 西_x000D_
(2010/4/14)</t>
  </si>
  <si>
    <t>弘前</t>
    <phoneticPr fontId="18"/>
  </si>
  <si>
    <t>14.8 南西_x000D_
(2016/4/17)</t>
    <phoneticPr fontId="18"/>
  </si>
  <si>
    <t>14 南南西_x000D_
(1991/9/28)</t>
    <phoneticPr fontId="18"/>
  </si>
  <si>
    <t>13.1 南南西_x000D_
(2012/4/4)</t>
    <phoneticPr fontId="18"/>
  </si>
  <si>
    <t>13 西南西_x000D_
(2004/11/27)</t>
    <phoneticPr fontId="18"/>
  </si>
  <si>
    <t>13 北西_x000D_
(1978/3/1)</t>
    <phoneticPr fontId="18"/>
  </si>
  <si>
    <t>12.0 西北西_x000D_
(2018/2/17)</t>
    <phoneticPr fontId="18"/>
  </si>
  <si>
    <t>12 南南西_x000D_
(2004/9/8)</t>
    <phoneticPr fontId="18"/>
  </si>
  <si>
    <t>11.7 西北西_x000D_
(2021/1/7)</t>
    <phoneticPr fontId="18"/>
  </si>
  <si>
    <t>11.5 西_x000D_
(2009/2/20)</t>
    <phoneticPr fontId="18"/>
  </si>
  <si>
    <t>11.3 南西_x000D_
(2022/5/4)</t>
    <phoneticPr fontId="18"/>
  </si>
  <si>
    <t>1976/3_x000D_
2022/11</t>
    <phoneticPr fontId="18"/>
  </si>
  <si>
    <t>31.4 西南西_x000D_
(2016/4/17)</t>
    <phoneticPr fontId="18"/>
  </si>
  <si>
    <t>25.2 西北西_x000D_
(2018/2/17)</t>
    <phoneticPr fontId="18"/>
  </si>
  <si>
    <t>24.6 南南西_x000D_
(2012/4/4)</t>
    <phoneticPr fontId="18"/>
  </si>
  <si>
    <t>23.3 西_x000D_
(2021/1/7)</t>
    <phoneticPr fontId="18"/>
  </si>
  <si>
    <t>22.2 南_x000D_
(2018/9/4)</t>
    <phoneticPr fontId="18"/>
  </si>
  <si>
    <t>21.7 南西_x000D_
(2016/2/14)</t>
    <phoneticPr fontId="18"/>
  </si>
  <si>
    <t>21.4 西_x000D_
(2009/2/20)</t>
    <phoneticPr fontId="18"/>
  </si>
  <si>
    <t>21.1 西_x000D_
(2019/12/12)</t>
    <phoneticPr fontId="18"/>
  </si>
  <si>
    <t>21.1 西_x000D_
(2010/4/14)</t>
    <phoneticPr fontId="18"/>
  </si>
  <si>
    <t>21.0 西北西_x000D_
(2018/12/27)</t>
    <phoneticPr fontId="18"/>
  </si>
  <si>
    <t>黒石</t>
    <phoneticPr fontId="18"/>
  </si>
  <si>
    <t>22.4 南_x000D_
(2012/4/4)</t>
    <phoneticPr fontId="18"/>
  </si>
  <si>
    <t>21.9 南西_x000D_
(2016/4/17)</t>
    <phoneticPr fontId="18"/>
  </si>
  <si>
    <t>21.8 西北西_x000D_
(2021/1/7)</t>
    <phoneticPr fontId="18"/>
  </si>
  <si>
    <t>20.1 西南西_x000D_
(2021/2/16)</t>
    <phoneticPr fontId="18"/>
  </si>
  <si>
    <t>19.9 西北西_x000D_
(2018/2/17)</t>
    <phoneticPr fontId="18"/>
  </si>
  <si>
    <t>19.3 西南西_x000D_
(2010/4/14)</t>
    <phoneticPr fontId="18"/>
  </si>
  <si>
    <t>19.0 西_x000D_
(2009/2/20)</t>
    <phoneticPr fontId="18"/>
  </si>
  <si>
    <t>19 西_x000D_
(2008/1/24)</t>
    <phoneticPr fontId="18"/>
  </si>
  <si>
    <t>18.9 西_x000D_
(2009/2/21)</t>
    <phoneticPr fontId="18"/>
  </si>
  <si>
    <t>18.6 北東_x000D_
(2012/2/1)</t>
    <phoneticPr fontId="18"/>
  </si>
  <si>
    <t>1976/11_x000D_
2022/11</t>
    <phoneticPr fontId="18"/>
  </si>
  <si>
    <t>32.5 南_x000D_
(2012/4/4)</t>
    <phoneticPr fontId="18"/>
  </si>
  <si>
    <t>31.8 南西_x000D_
(2016/4/17)</t>
    <phoneticPr fontId="18"/>
  </si>
  <si>
    <t>30.0 西北西_x000D_
(2021/1/7)</t>
    <phoneticPr fontId="18"/>
  </si>
  <si>
    <t>29.3 西_x000D_
(2009/2/20)</t>
    <phoneticPr fontId="18"/>
  </si>
  <si>
    <t>28.3 西南西_x000D_
(2010/4/14)</t>
    <phoneticPr fontId="18"/>
  </si>
  <si>
    <t>28.0 西南西_x000D_
(2021/2/16)</t>
    <phoneticPr fontId="18"/>
  </si>
  <si>
    <t>27.4 西北西_x000D_
(2018/2/17)</t>
    <phoneticPr fontId="18"/>
  </si>
  <si>
    <t>27.4 西_x000D_
(2009/2/21)</t>
    <phoneticPr fontId="18"/>
  </si>
  <si>
    <t>26.9 南_x000D_
(2018/9/5)</t>
    <phoneticPr fontId="18"/>
  </si>
  <si>
    <t>26.1 北東_x000D_
(2012/2/1)</t>
    <phoneticPr fontId="18"/>
  </si>
  <si>
    <t>2008/3_x000D_
2022/11</t>
    <phoneticPr fontId="18"/>
  </si>
  <si>
    <t>三沢</t>
    <phoneticPr fontId="18"/>
  </si>
  <si>
    <t>13.6 東南東_x000D_
(2016/8/30)</t>
    <phoneticPr fontId="18"/>
  </si>
  <si>
    <t>13 南西_x000D_
(2004/9/8)</t>
    <phoneticPr fontId="18"/>
  </si>
  <si>
    <t>12.7 西南西_x000D_
(2009/2/21)</t>
    <phoneticPr fontId="18"/>
  </si>
  <si>
    <t>12.4 西南西_x000D_
(2015/10/2)</t>
    <phoneticPr fontId="18"/>
  </si>
  <si>
    <t>12.3 南西_x000D_
(2016/4/17)</t>
    <phoneticPr fontId="18"/>
  </si>
  <si>
    <t>12.1 西南西_x000D_
(2010/12/4)</t>
    <phoneticPr fontId="18"/>
  </si>
  <si>
    <t>12.0 西_x000D_
(2018/3/2)</t>
    <phoneticPr fontId="18"/>
  </si>
  <si>
    <t>11.9 西南西_x000D_
(2016/4/18)</t>
    <phoneticPr fontId="18"/>
  </si>
  <si>
    <t>11.9 西_x000D_
(2012/4/4)</t>
    <phoneticPr fontId="18"/>
  </si>
  <si>
    <t>11.6 西南西_x000D_
(2020/3/20)</t>
    <phoneticPr fontId="18"/>
  </si>
  <si>
    <t>29.4 東南東_x000D_
(2016/8/30)</t>
    <phoneticPr fontId="18"/>
  </si>
  <si>
    <t>25.0 西_x000D_
(2012/4/4)</t>
    <phoneticPr fontId="18"/>
  </si>
  <si>
    <t>24.5 南南西_x000D_
(2017/9/18)</t>
    <phoneticPr fontId="18"/>
  </si>
  <si>
    <t>24.1 西_x000D_
(2015/10/2)</t>
    <phoneticPr fontId="18"/>
  </si>
  <si>
    <t>23.3 西南西_x000D_
(2016/4/17)</t>
    <phoneticPr fontId="18"/>
  </si>
  <si>
    <t>23.2 西_x000D_
(2009/2/21)</t>
    <phoneticPr fontId="18"/>
  </si>
  <si>
    <t>22.5 西_x000D_
(2021/1/7)</t>
    <phoneticPr fontId="18"/>
  </si>
  <si>
    <t>22.3 北東_x000D_
(2010/12/23)</t>
    <phoneticPr fontId="18"/>
  </si>
  <si>
    <t>22.2 西_x000D_
(2011/5/2)</t>
    <phoneticPr fontId="18"/>
  </si>
  <si>
    <t>21.9 西_x000D_
(2014/3/6)</t>
    <phoneticPr fontId="18"/>
  </si>
  <si>
    <t>2008/10_x000D_
2022/11</t>
    <phoneticPr fontId="18"/>
  </si>
  <si>
    <t>十和田</t>
    <phoneticPr fontId="18"/>
  </si>
  <si>
    <t>18 北北西_x000D_
(1990/10/26)</t>
    <phoneticPr fontId="18"/>
  </si>
  <si>
    <t>16.7 西南西_x000D_
(2022/5/4)</t>
    <phoneticPr fontId="18"/>
  </si>
  <si>
    <t>16.1 西_x000D_
(2022/2/21)</t>
    <phoneticPr fontId="18"/>
  </si>
  <si>
    <t>15.8 西北西_x000D_
(2021/1/7)</t>
    <phoneticPr fontId="18"/>
  </si>
  <si>
    <t>15 西北西_x000D_
(2004/2/23)</t>
    <phoneticPr fontId="18"/>
  </si>
  <si>
    <t>15 西北西_x000D_
(1979/10/20)</t>
    <phoneticPr fontId="18"/>
  </si>
  <si>
    <t>14.9 西南西_x000D_
(2021/4/20)</t>
    <phoneticPr fontId="18"/>
  </si>
  <si>
    <t>14.9 北_x000D_
(2018/10/1)</t>
    <phoneticPr fontId="18"/>
  </si>
  <si>
    <t>14.8 西北西_x000D_
(2012/4/4)</t>
    <phoneticPr fontId="18"/>
  </si>
  <si>
    <t>14.7 東北東_x000D_
(2016/8/30)</t>
    <phoneticPr fontId="18"/>
  </si>
  <si>
    <t>27.8 西_x000D_
(2021/1/7)</t>
    <phoneticPr fontId="18"/>
  </si>
  <si>
    <t>26.9 西南西_x000D_
(2016/4/17)</t>
    <phoneticPr fontId="18"/>
  </si>
  <si>
    <t>26.4 東_x000D_
(2016/8/30)</t>
    <phoneticPr fontId="18"/>
  </si>
  <si>
    <t>26.2 南西_x000D_
(2022/5/4)</t>
    <phoneticPr fontId="18"/>
  </si>
  <si>
    <t>25.7 西北西_x000D_
(2012/4/4)</t>
    <phoneticPr fontId="18"/>
  </si>
  <si>
    <t>25.4 西南西_x000D_
(2014/3/25)</t>
    <phoneticPr fontId="18"/>
  </si>
  <si>
    <t>25.2 西_x000D_
(2021/12/13)</t>
    <phoneticPr fontId="18"/>
  </si>
  <si>
    <t>24.8 西南西_x000D_
(2009/2/14)</t>
    <phoneticPr fontId="18"/>
  </si>
  <si>
    <t>24.4 西_x000D_
(2016/4/18)</t>
    <phoneticPr fontId="18"/>
  </si>
  <si>
    <t>24.4 西_x000D_
(2009/2/20)</t>
    <phoneticPr fontId="18"/>
  </si>
  <si>
    <t>八戸</t>
    <phoneticPr fontId="18"/>
  </si>
  <si>
    <t>32.3 東北東_x000D_
(1943/10/3)</t>
    <phoneticPr fontId="18"/>
  </si>
  <si>
    <t>29.8 北_x000D_
(1957/12/13)</t>
    <phoneticPr fontId="18"/>
  </si>
  <si>
    <t>28.9 西南西_x000D_
(2020/3/20)</t>
    <phoneticPr fontId="18"/>
  </si>
  <si>
    <t>28.9 南西_x000D_
(2017/9/18)</t>
    <phoneticPr fontId="18"/>
  </si>
  <si>
    <t>28.5 東北東_x000D_
(1945/11/15)</t>
    <phoneticPr fontId="18"/>
  </si>
  <si>
    <t>27.7 北東_x000D_
(1945/9/18)</t>
    <phoneticPr fontId="18"/>
  </si>
  <si>
    <t>26.7 東_x000D_
(1959/9/27)</t>
    <phoneticPr fontId="18"/>
  </si>
  <si>
    <t>26.5 東_x000D_
(1958/2/12)</t>
    <phoneticPr fontId="18"/>
  </si>
  <si>
    <t>25.9 西南西_x000D_
(2016/2/14)</t>
    <phoneticPr fontId="18"/>
  </si>
  <si>
    <t>25.9 西南西_x000D_
(2012/4/4)</t>
    <phoneticPr fontId="18"/>
  </si>
  <si>
    <t>1936/7_x000D_
2022/10</t>
    <phoneticPr fontId="18"/>
  </si>
  <si>
    <t>43.4 南西_x000D_
(2020/3/20)</t>
    <phoneticPr fontId="18"/>
  </si>
  <si>
    <t>41.7 西南西_x000D_
(2017/9/18)</t>
    <phoneticPr fontId="18"/>
  </si>
  <si>
    <t>41.3 南西_x000D_
(1955/2/20)</t>
    <phoneticPr fontId="18"/>
  </si>
  <si>
    <t>40.1 西南西_x000D_
(2002/10/2)</t>
    <phoneticPr fontId="18"/>
  </si>
  <si>
    <t>39.2 南西_x000D_
(2004/8/20)</t>
    <phoneticPr fontId="18"/>
  </si>
  <si>
    <t>38.8 南南西_x000D_
(1991/9/28)</t>
    <phoneticPr fontId="18"/>
  </si>
  <si>
    <t>38.7 西_x000D_
(2004/11/27)</t>
    <phoneticPr fontId="18"/>
  </si>
  <si>
    <t>38.7 西_x000D_
(1961/9/17)</t>
    <phoneticPr fontId="18"/>
  </si>
  <si>
    <t>37.5 南西_x000D_
(2012/4/4)</t>
    <phoneticPr fontId="18"/>
  </si>
  <si>
    <t>37.4 西南西_x000D_
(1961/5/29)</t>
    <phoneticPr fontId="18"/>
  </si>
  <si>
    <t>1951/1_x000D_
2022/10</t>
    <phoneticPr fontId="18"/>
  </si>
  <si>
    <t>21.4 南南西_x000D_
(2017/9/18)</t>
  </si>
  <si>
    <t>三戸</t>
    <phoneticPr fontId="18"/>
  </si>
  <si>
    <t>12.0 南南西_x000D_
(2012/4/4)</t>
    <phoneticPr fontId="18"/>
  </si>
  <si>
    <t>12 北北東_x000D_
(2006/12/27)</t>
    <phoneticPr fontId="18"/>
  </si>
  <si>
    <t>10.2 南西_x000D_
(2020/3/20)</t>
    <phoneticPr fontId="18"/>
  </si>
  <si>
    <t>10 西南西_x000D_
(1991/9/28)</t>
    <phoneticPr fontId="18"/>
  </si>
  <si>
    <t>10 西南西_x000D_
(1987/4/22)</t>
    <phoneticPr fontId="18"/>
  </si>
  <si>
    <t>9.8 北北東_x000D_
(2010/12/22)</t>
    <phoneticPr fontId="18"/>
  </si>
  <si>
    <t>9.7 南_x000D_
(2016/4/17)</t>
    <phoneticPr fontId="18"/>
  </si>
  <si>
    <t>9.4 南西_x000D_
(2013/4/8)</t>
    <phoneticPr fontId="18"/>
  </si>
  <si>
    <t>9.3 南西_x000D_
(2021/2/16)</t>
    <phoneticPr fontId="18"/>
  </si>
  <si>
    <t>9.3 南西_x000D_
(2016/4/18)</t>
    <phoneticPr fontId="18"/>
  </si>
  <si>
    <t>24.2 北東_x000D_
(2016/8/30)</t>
    <phoneticPr fontId="18"/>
  </si>
  <si>
    <t>23.5 南西_x000D_
(2013/4/8)</t>
    <phoneticPr fontId="18"/>
  </si>
  <si>
    <t>22.1 西_x000D_
(2021/2/16)</t>
    <phoneticPr fontId="18"/>
  </si>
  <si>
    <t>22.1 南西_x000D_
(2019/3/21)</t>
    <phoneticPr fontId="18"/>
  </si>
  <si>
    <t>22.1 南西_x000D_
(2016/2/14)</t>
    <phoneticPr fontId="18"/>
  </si>
  <si>
    <t>21.7 南南西_x000D_
(2020/3/20)</t>
    <phoneticPr fontId="18"/>
  </si>
  <si>
    <t>21.4 南南西_x000D_
(2017/9/18)</t>
    <phoneticPr fontId="18"/>
  </si>
  <si>
    <t>21.2 南西_x000D_
(2012/4/4)</t>
    <phoneticPr fontId="18"/>
  </si>
  <si>
    <t>21.2 西南西_x000D_
(2009/2/14)</t>
    <phoneticPr fontId="18"/>
  </si>
  <si>
    <t>21.1 西_x000D_
(2015/10/2)</t>
    <phoneticPr fontId="18"/>
  </si>
  <si>
    <t>能代</t>
    <phoneticPr fontId="18"/>
  </si>
  <si>
    <t>20.1 西北西_x000D_
(2021/1/7)</t>
    <phoneticPr fontId="18"/>
  </si>
  <si>
    <t>20 南南西_x000D_
(1991/9/28)</t>
    <phoneticPr fontId="18"/>
  </si>
  <si>
    <t>19.5 西_x000D_
(2012/4/4)</t>
    <phoneticPr fontId="18"/>
  </si>
  <si>
    <t>19 西北西_x000D_
(2000/1/21)</t>
    <phoneticPr fontId="18"/>
  </si>
  <si>
    <t>18 西_x000D_
(2004/11/27)</t>
    <phoneticPr fontId="18"/>
  </si>
  <si>
    <t>18 南_x000D_
(2004/8/20)</t>
    <phoneticPr fontId="18"/>
  </si>
  <si>
    <t>18 西_x000D_
(2001/12/30)</t>
    <phoneticPr fontId="18"/>
  </si>
  <si>
    <t>18 西北西_x000D_
(1991/12/28)</t>
    <phoneticPr fontId="18"/>
  </si>
  <si>
    <t>17.6 西_x000D_
(2021/2/16)</t>
    <phoneticPr fontId="18"/>
  </si>
  <si>
    <t>17.4 西_x000D_
(2012/12/6)</t>
    <phoneticPr fontId="18"/>
  </si>
  <si>
    <t>35.3 北西_x000D_
(2021/1/7)</t>
    <phoneticPr fontId="18"/>
  </si>
  <si>
    <t>32.0 西_x000D_
(2012/4/4)</t>
    <phoneticPr fontId="18"/>
  </si>
  <si>
    <t>29.5 西_x000D_
(2022/1/12)</t>
    <phoneticPr fontId="18"/>
  </si>
  <si>
    <t>29.5 西_x000D_
(2009/2/20)</t>
    <phoneticPr fontId="18"/>
  </si>
  <si>
    <t>28.8 西_x000D_
(2021/2/16)</t>
    <phoneticPr fontId="18"/>
  </si>
  <si>
    <t>28.8 南_x000D_
(2018/9/4)</t>
    <phoneticPr fontId="18"/>
  </si>
  <si>
    <t>28.4 西_x000D_
(2012/12/6)</t>
    <phoneticPr fontId="18"/>
  </si>
  <si>
    <t>28.1 南西_x000D_
(2018/12/7)</t>
    <phoneticPr fontId="18"/>
  </si>
  <si>
    <t>28.1 西南西_x000D_
(2018/3/1)</t>
    <phoneticPr fontId="18"/>
  </si>
  <si>
    <t>28.1 西_x000D_
(2017/12/12)</t>
    <phoneticPr fontId="18"/>
  </si>
  <si>
    <t>20.0 西_x000D_
(2012/4/4)</t>
  </si>
  <si>
    <t>大館</t>
    <phoneticPr fontId="18"/>
  </si>
  <si>
    <t>14 北北東_x000D_
(1999/10/28)</t>
    <phoneticPr fontId="18"/>
  </si>
  <si>
    <t>13 南西_x000D_
(1987/3/25)</t>
    <phoneticPr fontId="18"/>
  </si>
  <si>
    <t>12 南西_x000D_
(1987/4/22)</t>
    <phoneticPr fontId="18"/>
  </si>
  <si>
    <t>11 南西_x000D_
(2003/9/14)</t>
    <phoneticPr fontId="18"/>
  </si>
  <si>
    <t>11 ×_x000D_
(1991/9/28)</t>
    <phoneticPr fontId="18"/>
  </si>
  <si>
    <t>11 北北西_x000D_
(1986/3/3)</t>
    <phoneticPr fontId="18"/>
  </si>
  <si>
    <t>11 南西_x000D_
(1985/10/13)</t>
    <phoneticPr fontId="18"/>
  </si>
  <si>
    <t>11 ] 西_x000D_
(1979/3/31)</t>
    <phoneticPr fontId="18"/>
  </si>
  <si>
    <t>10 南西_x000D_
(2003/9/13)</t>
    <phoneticPr fontId="18"/>
  </si>
  <si>
    <t>10 北北東_x000D_
(1994/5/4)</t>
    <phoneticPr fontId="18"/>
  </si>
  <si>
    <t>20.2 西_x000D_
(2009/2/21)</t>
    <phoneticPr fontId="18"/>
  </si>
  <si>
    <t>20.0 西_x000D_
(2012/4/4)</t>
    <phoneticPr fontId="18"/>
  </si>
  <si>
    <t>19.7 西_x000D_
(2014/11/4)</t>
    <phoneticPr fontId="18"/>
  </si>
  <si>
    <t>19.3 西_x000D_
(2010/3/21)</t>
    <phoneticPr fontId="18"/>
  </si>
  <si>
    <t>19.1 北西_x000D_
(2017/12/26)</t>
    <phoneticPr fontId="18"/>
  </si>
  <si>
    <t>18.7 西_x000D_
(2021/2/16)</t>
    <phoneticPr fontId="18"/>
  </si>
  <si>
    <t>18.0 西_x000D_
(2015/3/11)</t>
    <phoneticPr fontId="18"/>
  </si>
  <si>
    <t>17.9 西_x000D_
(2014/12/17)</t>
    <phoneticPr fontId="18"/>
  </si>
  <si>
    <t>17.8 南南西_x000D_
(2018/3/2)</t>
    <phoneticPr fontId="18"/>
  </si>
  <si>
    <t>2008/12_x000D_
2022/11</t>
    <phoneticPr fontId="18"/>
  </si>
  <si>
    <t>17 南_x000D_
(2004/8/31)</t>
  </si>
  <si>
    <t>男鹿</t>
    <phoneticPr fontId="18"/>
  </si>
  <si>
    <t>20 南西_x000D_
(1991/9/28)</t>
    <phoneticPr fontId="18"/>
  </si>
  <si>
    <t>18.0 南南西_x000D_
(2018/9/4)</t>
    <phoneticPr fontId="18"/>
  </si>
  <si>
    <t>18 南南西_x000D_
(2004/8/20)</t>
    <phoneticPr fontId="18"/>
  </si>
  <si>
    <t>17.5 南南西_x000D_
(2012/4/4)</t>
    <phoneticPr fontId="18"/>
  </si>
  <si>
    <t>17 南_x000D_
(2004/8/31)</t>
    <phoneticPr fontId="18"/>
  </si>
  <si>
    <t>15 南南西_x000D_
(2004/9/8)</t>
    <phoneticPr fontId="18"/>
  </si>
  <si>
    <t>14.1 南南西_x000D_
(2012/4/3)</t>
    <phoneticPr fontId="18"/>
  </si>
  <si>
    <t>14 南南西_x000D_
(2005/9/7)</t>
    <phoneticPr fontId="18"/>
  </si>
  <si>
    <t>14 南南西_x000D_
(2003/9/13)</t>
    <phoneticPr fontId="18"/>
  </si>
  <si>
    <t>14 南南西_x000D_
(1998/10/18)</t>
    <phoneticPr fontId="18"/>
  </si>
  <si>
    <t>34.4 南西_x000D_
(2012/4/4)</t>
    <phoneticPr fontId="18"/>
  </si>
  <si>
    <t>30.7 南南西_x000D_
(2018/9/4)</t>
    <phoneticPr fontId="18"/>
  </si>
  <si>
    <t>27.4 南南西_x000D_
(2010/3/27)</t>
    <phoneticPr fontId="18"/>
  </si>
  <si>
    <t>26.8 南_x000D_
(2017/1/27)</t>
    <phoneticPr fontId="18"/>
  </si>
  <si>
    <t>26.1 南_x000D_
(2012/12/6)</t>
    <phoneticPr fontId="18"/>
  </si>
  <si>
    <t>25.3 南南西_x000D_
(2012/4/3)</t>
    <phoneticPr fontId="18"/>
  </si>
  <si>
    <t>25.1 南南西_x000D_
(2018/10/7)</t>
    <phoneticPr fontId="18"/>
  </si>
  <si>
    <t>24.1 南南西_x000D_
(2017/11/11)</t>
    <phoneticPr fontId="18"/>
  </si>
  <si>
    <t>23.7 南南西_x000D_
(2008/11/29)</t>
    <phoneticPr fontId="18"/>
  </si>
  <si>
    <t>23.4 南南西_x000D_
(2018/9/5)</t>
    <phoneticPr fontId="18"/>
  </si>
  <si>
    <t>1942/1_x000D_
2022/10</t>
  </si>
  <si>
    <t>1938/1_x000D_
2022/10</t>
  </si>
  <si>
    <t>1950/4_x000D_
2022/10</t>
  </si>
  <si>
    <t>秋田</t>
    <phoneticPr fontId="18"/>
  </si>
  <si>
    <t>30.7 南西_x000D_
(1954/9/26)</t>
    <phoneticPr fontId="18"/>
  </si>
  <si>
    <t>29.5 西北西_x000D_
(1922/1/20)</t>
    <phoneticPr fontId="18"/>
  </si>
  <si>
    <t>29.2 西北西_x000D_
(1921/2/18)</t>
    <phoneticPr fontId="18"/>
  </si>
  <si>
    <t>28.9 西南西_x000D_
(2012/4/4)</t>
    <phoneticPr fontId="18"/>
  </si>
  <si>
    <t>28.5 西_x000D_
(1938/12/24)</t>
    <phoneticPr fontId="18"/>
  </si>
  <si>
    <t>28.1 西南西_x000D_
(1960/8/12)</t>
    <phoneticPr fontId="18"/>
  </si>
  <si>
    <t>27.2 南西_x000D_
(1934/3/21)</t>
    <phoneticPr fontId="18"/>
  </si>
  <si>
    <t>27.0 西_x000D_
(1958/1/22)</t>
    <phoneticPr fontId="18"/>
  </si>
  <si>
    <t>26.7 南西_x000D_
(1950/1/31)</t>
    <phoneticPr fontId="18"/>
  </si>
  <si>
    <t>26.6 西南西_x000D_
(1907/12/21)</t>
    <phoneticPr fontId="18"/>
  </si>
  <si>
    <t>1882/10_x000D_
2022/10</t>
    <phoneticPr fontId="18"/>
  </si>
  <si>
    <t>51.4 南南西_x000D_
(1991/9/28)</t>
    <phoneticPr fontId="18"/>
  </si>
  <si>
    <t>42.7 南西_x000D_
(1954/9/26)</t>
    <phoneticPr fontId="18"/>
  </si>
  <si>
    <t>41.8 南西_x000D_
(1992/11/26)</t>
    <phoneticPr fontId="18"/>
  </si>
  <si>
    <t>41.1 南西_x000D_
(2004/8/20)</t>
    <phoneticPr fontId="18"/>
  </si>
  <si>
    <t>40.8 西南西_x000D_
(2012/4/4)</t>
    <phoneticPr fontId="18"/>
  </si>
  <si>
    <t>39.8 西北西_x000D_
(1981/8/23)</t>
    <phoneticPr fontId="18"/>
  </si>
  <si>
    <t>39.3 南南西_x000D_
(2007/11/20)</t>
    <phoneticPr fontId="18"/>
  </si>
  <si>
    <t>38.9 西南西_x000D_
(1960/8/12)</t>
    <phoneticPr fontId="18"/>
  </si>
  <si>
    <t>38.0 西_x000D_
(2004/11/27)</t>
    <phoneticPr fontId="18"/>
  </si>
  <si>
    <t>37.8 南西_x000D_
(1957/12/13)</t>
    <phoneticPr fontId="18"/>
  </si>
  <si>
    <t>1937/4_x000D_
2022/10</t>
    <phoneticPr fontId="18"/>
  </si>
  <si>
    <t>角館</t>
    <phoneticPr fontId="18"/>
  </si>
  <si>
    <t>10.3 南西_x000D_
(2012/4/4)</t>
    <phoneticPr fontId="18"/>
  </si>
  <si>
    <t>9.7 北北東_x000D_
(2014/2/15)</t>
    <phoneticPr fontId="18"/>
  </si>
  <si>
    <t>9.5 北北東_x000D_
(2011/9/22)</t>
    <phoneticPr fontId="18"/>
  </si>
  <si>
    <t>9.5 北北東_x000D_
(2009/10/8)</t>
    <phoneticPr fontId="18"/>
  </si>
  <si>
    <t>9.3 南_x000D_
(2015/2/13)</t>
    <phoneticPr fontId="18"/>
  </si>
  <si>
    <t>8.6 北北東_x000D_
(2020/9/25)</t>
    <phoneticPr fontId="18"/>
  </si>
  <si>
    <t>8.2 西_x000D_
(2021/2/16)</t>
    <phoneticPr fontId="18"/>
  </si>
  <si>
    <t>8.0 西南西_x000D_
(2018/3/1)</t>
    <phoneticPr fontId="18"/>
  </si>
  <si>
    <t>8.0 南南西_x000D_
(2017/9/18)</t>
    <phoneticPr fontId="18"/>
  </si>
  <si>
    <t>8.0 南南西_x000D_
(2016/4/17)</t>
    <phoneticPr fontId="18"/>
  </si>
  <si>
    <t>27.3 南西_x000D_
(2012/4/4)</t>
    <phoneticPr fontId="18"/>
  </si>
  <si>
    <t>21.5 南西_x000D_
(2018/3/2)</t>
    <phoneticPr fontId="18"/>
  </si>
  <si>
    <t>21.5 南南西_x000D_
(2012/2/1)</t>
    <phoneticPr fontId="18"/>
  </si>
  <si>
    <t>20.9 北北東_x000D_
(2009/10/8)</t>
    <phoneticPr fontId="18"/>
  </si>
  <si>
    <t>20.4 南南東_x000D_
(2015/2/13)</t>
    <phoneticPr fontId="18"/>
  </si>
  <si>
    <t>20.0 南南西_x000D_
(2016/4/17)</t>
    <phoneticPr fontId="18"/>
  </si>
  <si>
    <t>19.3 西南西_x000D_
(2021/1/7)</t>
    <phoneticPr fontId="18"/>
  </si>
  <si>
    <t>19.3 南南西_x000D_
(2018/3/1)</t>
    <phoneticPr fontId="18"/>
  </si>
  <si>
    <t>19.2 西南西_x000D_
(2021/2/16)</t>
    <phoneticPr fontId="18"/>
  </si>
  <si>
    <t>18.9 西北西_x000D_
(2012/11/27)</t>
    <phoneticPr fontId="18"/>
  </si>
  <si>
    <t>2009/9_x000D_
2022/11</t>
    <phoneticPr fontId="18"/>
  </si>
  <si>
    <t>19 ×_x000D_
(1979/3/31)</t>
  </si>
  <si>
    <t>大曲</t>
    <phoneticPr fontId="18"/>
  </si>
  <si>
    <t>19 ×_x000D_
(1979/3/31)</t>
    <phoneticPr fontId="18"/>
  </si>
  <si>
    <t>17.6 西南西_x000D_
(2012/4/4)</t>
    <phoneticPr fontId="18"/>
  </si>
  <si>
    <t>17 ×_x000D_
(1978/3/1)</t>
    <phoneticPr fontId="18"/>
  </si>
  <si>
    <t>16 西北西_x000D_
(1987/3/25)</t>
    <phoneticPr fontId="18"/>
  </si>
  <si>
    <t>16 北西_x000D_
(1978/1/22)</t>
    <phoneticPr fontId="18"/>
  </si>
  <si>
    <t>15.7 西_x000D_
(2021/2/16)</t>
    <phoneticPr fontId="18"/>
  </si>
  <si>
    <t>15.3 西北西_x000D_
(2021/1/7)</t>
    <phoneticPr fontId="18"/>
  </si>
  <si>
    <t>15 ×_x000D_
(1991/9/28)</t>
    <phoneticPr fontId="18"/>
  </si>
  <si>
    <t>15 北西_x000D_
(1987/12/17)</t>
    <phoneticPr fontId="18"/>
  </si>
  <si>
    <t>15 北西_x000D_
(1979/10/19)</t>
    <phoneticPr fontId="18"/>
  </si>
  <si>
    <t>32.9 西_x000D_
(2012/4/4)</t>
    <phoneticPr fontId="18"/>
  </si>
  <si>
    <t>28.1 西_x000D_
(2021/2/16)</t>
    <phoneticPr fontId="18"/>
  </si>
  <si>
    <t>27.7 西_x000D_
(2016/4/17)</t>
    <phoneticPr fontId="18"/>
  </si>
  <si>
    <t>26.1 西北西_x000D_
(2021/1/7)</t>
    <phoneticPr fontId="18"/>
  </si>
  <si>
    <t>25.4 西南西_x000D_
(2016/12/1)</t>
    <phoneticPr fontId="18"/>
  </si>
  <si>
    <t>25.2 西_x000D_
(2015/2/13)</t>
    <phoneticPr fontId="18"/>
  </si>
  <si>
    <t>25.0 西南西_x000D_
(2015/3/11)</t>
    <phoneticPr fontId="18"/>
  </si>
  <si>
    <t>24.7 南南西_x000D_
(2013/7/27)</t>
    <phoneticPr fontId="18"/>
  </si>
  <si>
    <t>24.4 西_x000D_
(2010/4/14)</t>
    <phoneticPr fontId="18"/>
  </si>
  <si>
    <t>23.4 西北西_x000D_
(2018/3/2)</t>
    <phoneticPr fontId="18"/>
  </si>
  <si>
    <t>2008/11_x000D_
2022/11</t>
    <phoneticPr fontId="18"/>
  </si>
  <si>
    <t>本荘</t>
    <phoneticPr fontId="18"/>
  </si>
  <si>
    <t>27.7 南西_x000D_
(2012/4/4)</t>
    <phoneticPr fontId="18"/>
  </si>
  <si>
    <t>25 南南西_x000D_
(1991/9/28)</t>
    <phoneticPr fontId="18"/>
  </si>
  <si>
    <t>21 ] 南南西_x000D_
(2004/8/31)</t>
    <phoneticPr fontId="18"/>
  </si>
  <si>
    <t>21 南西_x000D_
(2004/2/23)</t>
    <phoneticPr fontId="18"/>
  </si>
  <si>
    <t>20.4 南南西_x000D_
(2015/2/13)</t>
    <phoneticPr fontId="18"/>
  </si>
  <si>
    <t>20.3 南西_x000D_
(2012/4/3)</t>
    <phoneticPr fontId="18"/>
  </si>
  <si>
    <t>20 南西_x000D_
(2004/8/20)</t>
    <phoneticPr fontId="18"/>
  </si>
  <si>
    <t>20 ×_x000D_
(1979/3/31)</t>
    <phoneticPr fontId="18"/>
  </si>
  <si>
    <t>20 西南西_x000D_
(1978/3/1)</t>
    <phoneticPr fontId="18"/>
  </si>
  <si>
    <t>18.0 南西_x000D_
(2012/2/1)</t>
    <phoneticPr fontId="18"/>
  </si>
  <si>
    <t>40.0 南西_x000D_
(2012/4/4)</t>
    <phoneticPr fontId="18"/>
  </si>
  <si>
    <t>32.2 南南西_x000D_
(2015/2/13)</t>
    <phoneticPr fontId="18"/>
  </si>
  <si>
    <t>31.7 南西_x000D_
(2012/4/3)</t>
    <phoneticPr fontId="18"/>
  </si>
  <si>
    <t>28.8 南南西_x000D_
(2018/3/1)</t>
    <phoneticPr fontId="18"/>
  </si>
  <si>
    <t>27.7 南南西_x000D_
(2018/9/4)</t>
    <phoneticPr fontId="18"/>
  </si>
  <si>
    <t>27.2 南_x000D_
(2017/11/11)</t>
    <phoneticPr fontId="18"/>
  </si>
  <si>
    <t>27.0 南西_x000D_
(2009/11/15)</t>
    <phoneticPr fontId="18"/>
  </si>
  <si>
    <t>26.2 南南西_x000D_
(2021/1/7)</t>
    <phoneticPr fontId="18"/>
  </si>
  <si>
    <t>26.1 南西_x000D_
(2012/2/1)</t>
    <phoneticPr fontId="18"/>
  </si>
  <si>
    <t>25.9 南南西_x000D_
(2017/4/19)</t>
    <phoneticPr fontId="18"/>
  </si>
  <si>
    <t>1976/2_x000D_
2022/11</t>
  </si>
  <si>
    <t>横手</t>
    <phoneticPr fontId="18"/>
  </si>
  <si>
    <t>18 西南西_x000D_
(1981/8/23)</t>
    <phoneticPr fontId="18"/>
  </si>
  <si>
    <t>17 西_x000D_
(1979/3/31)</t>
    <phoneticPr fontId="18"/>
  </si>
  <si>
    <t>16 西_x000D_
(1989/4/17)</t>
    <phoneticPr fontId="18"/>
  </si>
  <si>
    <t>16 西_x000D_
(1978/3/1)</t>
    <phoneticPr fontId="18"/>
  </si>
  <si>
    <t>15 西_x000D_
(1987/3/25)</t>
    <phoneticPr fontId="18"/>
  </si>
  <si>
    <t>15 西南西_x000D_
(1983/2/15)</t>
    <phoneticPr fontId="18"/>
  </si>
  <si>
    <t>14.8 南西_x000D_
(2012/4/4)</t>
    <phoneticPr fontId="18"/>
  </si>
  <si>
    <t>14 西_x000D_
(1986/4/12)</t>
    <phoneticPr fontId="18"/>
  </si>
  <si>
    <t>14 西_x000D_
(1980/5/27)</t>
    <phoneticPr fontId="18"/>
  </si>
  <si>
    <t>1976/2_x000D_
2022/11</t>
    <phoneticPr fontId="18"/>
  </si>
  <si>
    <t>28.2 西南西_x000D_
(2017/9/20)</t>
    <phoneticPr fontId="18"/>
  </si>
  <si>
    <t>25.5 南南西_x000D_
(2012/4/4)</t>
    <phoneticPr fontId="18"/>
  </si>
  <si>
    <t>24.5 北西_x000D_
(2010/4/14)</t>
    <phoneticPr fontId="18"/>
  </si>
  <si>
    <t>23.9 西_x000D_
(2016/12/2)</t>
    <phoneticPr fontId="18"/>
  </si>
  <si>
    <t>22.9 ] 西_x000D_
(2021/1/7)</t>
    <phoneticPr fontId="18"/>
  </si>
  <si>
    <t>22.3 南南西_x000D_
(2017/4/19)</t>
    <phoneticPr fontId="18"/>
  </si>
  <si>
    <t>21.6 西北西_x000D_
(2021/2/16)</t>
    <phoneticPr fontId="18"/>
  </si>
  <si>
    <t>21.6 西南西_x000D_
(2016/4/17)</t>
    <phoneticPr fontId="18"/>
  </si>
  <si>
    <t>21.5 北北西_x000D_
(2021/12/13)</t>
    <phoneticPr fontId="18"/>
  </si>
  <si>
    <t>21.3 東南東_x000D_
(2018/9/4)</t>
    <phoneticPr fontId="18"/>
  </si>
  <si>
    <t>湯沢</t>
    <phoneticPr fontId="18"/>
  </si>
  <si>
    <t>19.0 西_x000D_
(2012/4/4)</t>
    <phoneticPr fontId="18"/>
  </si>
  <si>
    <t>17.7 西北西_x000D_
(2017/10/30)</t>
    <phoneticPr fontId="18"/>
  </si>
  <si>
    <t>17.5 西北西_x000D_
(2021/1/7)</t>
    <phoneticPr fontId="18"/>
  </si>
  <si>
    <t>17 西北西_x000D_
(1999/3/22)</t>
    <phoneticPr fontId="18"/>
  </si>
  <si>
    <t>17 西北西_x000D_
(1993/12/11)</t>
    <phoneticPr fontId="18"/>
  </si>
  <si>
    <t>16.7 西_x000D_
(2021/2/16)</t>
    <phoneticPr fontId="18"/>
  </si>
  <si>
    <t>16.6 西北西_x000D_
(2014/1/31)</t>
    <phoneticPr fontId="18"/>
  </si>
  <si>
    <t>16.0 西北西_x000D_
(2022/2/21)</t>
    <phoneticPr fontId="18"/>
  </si>
  <si>
    <t>16.0 北西_x000D_
(2015/10/8)</t>
    <phoneticPr fontId="18"/>
  </si>
  <si>
    <t>16.0 西北西_x000D_
(2011/12/4)</t>
    <phoneticPr fontId="18"/>
  </si>
  <si>
    <t>29.8 西南西_x000D_
(2012/4/4)</t>
    <phoneticPr fontId="18"/>
  </si>
  <si>
    <t>29.0 西_x000D_
(2021/2/16)</t>
    <phoneticPr fontId="18"/>
  </si>
  <si>
    <t>26.6 西_x000D_
(2018/3/2)</t>
    <phoneticPr fontId="18"/>
  </si>
  <si>
    <t>26.3 西南西_x000D_
(2016/4/17)</t>
    <phoneticPr fontId="18"/>
  </si>
  <si>
    <t>26.0 西_x000D_
(2018/2/15)</t>
    <phoneticPr fontId="18"/>
  </si>
  <si>
    <t>25.7 西北西_x000D_
(2008/12/28)</t>
    <phoneticPr fontId="18"/>
  </si>
  <si>
    <t>25.6 西北西_x000D_
(2014/1/31)</t>
    <phoneticPr fontId="18"/>
  </si>
  <si>
    <t>25.4 北西_x000D_
(2011/12/4)</t>
    <phoneticPr fontId="18"/>
  </si>
  <si>
    <t>25.2 西北西_x000D_
(2009/2/21)</t>
    <phoneticPr fontId="18"/>
  </si>
  <si>
    <t>25.0 西_x000D_
(2018/3/1)</t>
    <phoneticPr fontId="18"/>
  </si>
  <si>
    <t>軽米</t>
    <phoneticPr fontId="18"/>
  </si>
  <si>
    <t>16 西北西_x000D_
(1986/4/12)</t>
    <phoneticPr fontId="18"/>
  </si>
  <si>
    <t>16 西北西_x000D_
(1986/4/9)</t>
    <phoneticPr fontId="18"/>
  </si>
  <si>
    <t>16 西北西_x000D_
(1986/4/6)</t>
    <phoneticPr fontId="18"/>
  </si>
  <si>
    <t>15 西北西_x000D_
(1986/4/16)</t>
    <phoneticPr fontId="18"/>
  </si>
  <si>
    <t>12.9 東_x000D_
(2016/8/30)</t>
    <phoneticPr fontId="18"/>
  </si>
  <si>
    <t>12.3 西北西_x000D_
(2013/4/8)</t>
    <phoneticPr fontId="18"/>
  </si>
  <si>
    <t>12.2 西北西_x000D_
(2020/3/20)</t>
    <phoneticPr fontId="18"/>
  </si>
  <si>
    <t>12.0 西北西_x000D_
(2019/2/2)</t>
    <phoneticPr fontId="18"/>
  </si>
  <si>
    <t>12.0 北西_x000D_
(2012/2/2)</t>
    <phoneticPr fontId="18"/>
  </si>
  <si>
    <t>12 西北西_x000D_
(2004/11/27)</t>
    <phoneticPr fontId="18"/>
  </si>
  <si>
    <t>30.6 西_x000D_
(2016/2/14)</t>
    <phoneticPr fontId="18"/>
  </si>
  <si>
    <t>27.2 西北西_x000D_
(2018/10/7)</t>
    <phoneticPr fontId="18"/>
  </si>
  <si>
    <t>26.2 東_x000D_
(2016/8/30)</t>
    <phoneticPr fontId="18"/>
  </si>
  <si>
    <t>25.4 西_x000D_
(2021/2/16)</t>
    <phoneticPr fontId="18"/>
  </si>
  <si>
    <t>24.4 南西_x000D_
(2019/3/21)</t>
    <phoneticPr fontId="18"/>
  </si>
  <si>
    <t>24.2 西北西_x000D_
(2009/3/7)</t>
    <phoneticPr fontId="18"/>
  </si>
  <si>
    <t>23.9 西北西_x000D_
(2012/4/4)</t>
    <phoneticPr fontId="18"/>
  </si>
  <si>
    <t>23.6 南西_x000D_
(2020/3/20)</t>
    <phoneticPr fontId="18"/>
  </si>
  <si>
    <t>23.5 西北西_x000D_
(2013/4/8)</t>
    <phoneticPr fontId="18"/>
  </si>
  <si>
    <t>23.0 西_x000D_
(2015/10/2)</t>
    <phoneticPr fontId="18"/>
  </si>
  <si>
    <t>二戸</t>
    <phoneticPr fontId="18"/>
  </si>
  <si>
    <t>13 南南西_x000D_
(1997/5/2)</t>
    <phoneticPr fontId="18"/>
  </si>
  <si>
    <t>13 西南西_x000D_
(1979/3/31)</t>
    <phoneticPr fontId="18"/>
  </si>
  <si>
    <t>12.3 南西_x000D_
(2012/4/4)</t>
    <phoneticPr fontId="18"/>
  </si>
  <si>
    <t>12.2 南西_x000D_
(2016/2/14)</t>
    <phoneticPr fontId="18"/>
  </si>
  <si>
    <t>12 南西_x000D_
(2005/4/6)</t>
    <phoneticPr fontId="18"/>
  </si>
  <si>
    <t>12 南西_x000D_
(2005/2/23)</t>
    <phoneticPr fontId="18"/>
  </si>
  <si>
    <t>12 南西_x000D_
(2004/3/31)</t>
    <phoneticPr fontId="18"/>
  </si>
  <si>
    <t>12 南西_x000D_
(2004/2/23)</t>
    <phoneticPr fontId="18"/>
  </si>
  <si>
    <t>12 南西_x000D_
(2003/9/13)</t>
    <phoneticPr fontId="18"/>
  </si>
  <si>
    <t>12 南西_x000D_
(1994/5/7)</t>
    <phoneticPr fontId="18"/>
  </si>
  <si>
    <t>24.8 南西_x000D_
(2012/4/4)</t>
    <phoneticPr fontId="18"/>
  </si>
  <si>
    <t>24.5 南西_x000D_
(2015/10/2)</t>
    <phoneticPr fontId="18"/>
  </si>
  <si>
    <t>24.3 南西_x000D_
(2013/4/8)</t>
    <phoneticPr fontId="18"/>
  </si>
  <si>
    <t>23.9 南西_x000D_
(2010/7/12)</t>
    <phoneticPr fontId="18"/>
  </si>
  <si>
    <t>23.6 北北東_x000D_
(2009/10/8)</t>
    <phoneticPr fontId="18"/>
  </si>
  <si>
    <t>23.5 西南西_x000D_
(2009/2/21)</t>
    <phoneticPr fontId="18"/>
  </si>
  <si>
    <t>23.2 西南西_x000D_
(2009/2/20)</t>
    <phoneticPr fontId="18"/>
  </si>
  <si>
    <t>22.9 南西_x000D_
(2014/3/25)</t>
    <phoneticPr fontId="18"/>
  </si>
  <si>
    <t>22.7 西南西_x000D_
(2008/11/8)</t>
    <phoneticPr fontId="18"/>
  </si>
  <si>
    <t>22.5 南西_x000D_
(2009/3/7)</t>
    <phoneticPr fontId="18"/>
  </si>
  <si>
    <t>久慈</t>
    <phoneticPr fontId="18"/>
  </si>
  <si>
    <t>17.3 西南西_x000D_
(2017/9/18)</t>
    <phoneticPr fontId="18"/>
  </si>
  <si>
    <t>17.0 西_x000D_
(2018/10/7)</t>
    <phoneticPr fontId="18"/>
  </si>
  <si>
    <t>16.8 西南西_x000D_
(2015/3/10)</t>
    <phoneticPr fontId="18"/>
  </si>
  <si>
    <t>16.1 西南西_x000D_
(2018/3/2)</t>
    <phoneticPr fontId="18"/>
  </si>
  <si>
    <t>15.9 西南西_x000D_
(2017/5/8)</t>
    <phoneticPr fontId="18"/>
  </si>
  <si>
    <t>15.8 西_x000D_
(2020/3/20)</t>
    <phoneticPr fontId="18"/>
  </si>
  <si>
    <t>15.5 西_x000D_
(2020/3/11)</t>
    <phoneticPr fontId="18"/>
  </si>
  <si>
    <t>15.3 西_x000D_
(2019/5/2)</t>
    <phoneticPr fontId="18"/>
  </si>
  <si>
    <t>15.2 西南西_x000D_
(2014/12/23)</t>
    <phoneticPr fontId="18"/>
  </si>
  <si>
    <t>15.1 西南西_x000D_
(2016/4/18)</t>
    <phoneticPr fontId="18"/>
  </si>
  <si>
    <t>32.1 西南西_x000D_
(2018/3/2)</t>
    <phoneticPr fontId="18"/>
  </si>
  <si>
    <t>31.4 西_x000D_
(2018/10/7)</t>
    <phoneticPr fontId="18"/>
  </si>
  <si>
    <t>30.9 西_x000D_
(2013/11/7)</t>
    <phoneticPr fontId="18"/>
  </si>
  <si>
    <t>30.4 西_x000D_
(2020/3/20)</t>
    <phoneticPr fontId="18"/>
  </si>
  <si>
    <t>30.0 西南西_x000D_
(2017/9/18)</t>
    <phoneticPr fontId="18"/>
  </si>
  <si>
    <t>29.9 西南西_x000D_
(2016/4/18)</t>
    <phoneticPr fontId="18"/>
  </si>
  <si>
    <t>29.3 西_x000D_
(2012/4/4)</t>
    <phoneticPr fontId="18"/>
  </si>
  <si>
    <t>29.2 西_x000D_
(2015/3/10)</t>
    <phoneticPr fontId="18"/>
  </si>
  <si>
    <t>27.8 西_x000D_
(2017/5/8)</t>
    <phoneticPr fontId="18"/>
  </si>
  <si>
    <t>27.8 西_x000D_
(2015/4/3)</t>
    <phoneticPr fontId="18"/>
  </si>
  <si>
    <t>12 南南西_x000D_
(1991/9/28)</t>
  </si>
  <si>
    <t>荒屋</t>
    <phoneticPr fontId="18"/>
  </si>
  <si>
    <t>12.5 南南西_x000D_
(2012/4/3)</t>
    <phoneticPr fontId="18"/>
  </si>
  <si>
    <t>12.4 南南西_x000D_
(2015/4/3)</t>
    <phoneticPr fontId="18"/>
  </si>
  <si>
    <t>12.3 南_x000D_
(2013/11/25)</t>
    <phoneticPr fontId="18"/>
  </si>
  <si>
    <t>12.2 南_x000D_
(2016/5/16)</t>
    <phoneticPr fontId="18"/>
  </si>
  <si>
    <t>12 南南西_x000D_
(1991/9/28)</t>
    <phoneticPr fontId="18"/>
  </si>
  <si>
    <t>11.7 南南西_x000D_
(2022/9/6)</t>
    <phoneticPr fontId="18"/>
  </si>
  <si>
    <t>11.6 南_x000D_
(2018/10/27)</t>
    <phoneticPr fontId="18"/>
  </si>
  <si>
    <t>11.3 南南西_x000D_
(2016/4/17)</t>
    <phoneticPr fontId="18"/>
  </si>
  <si>
    <t>11.3 南_x000D_
(2013/3/10)</t>
    <phoneticPr fontId="18"/>
  </si>
  <si>
    <t>11.2 南_x000D_
(2022/3/15)</t>
    <phoneticPr fontId="18"/>
  </si>
  <si>
    <t>26.0 南西_x000D_
(2021/2/16)</t>
    <phoneticPr fontId="18"/>
  </si>
  <si>
    <t>24.0 西北西_x000D_
(2019/3/22)</t>
    <phoneticPr fontId="18"/>
  </si>
  <si>
    <t>23.8 西北西_x000D_
(2011/12/4)</t>
    <phoneticPr fontId="18"/>
  </si>
  <si>
    <t>23.7 南南西_x000D_
(2016/4/17)</t>
    <phoneticPr fontId="18"/>
  </si>
  <si>
    <t>23.7 西北西_x000D_
(2013/3/2)</t>
    <phoneticPr fontId="18"/>
  </si>
  <si>
    <t>23.6 南南西_x000D_
(2012/4/4)</t>
    <phoneticPr fontId="18"/>
  </si>
  <si>
    <t>23.3 南南西_x000D_
(2009/7/13)</t>
    <phoneticPr fontId="18"/>
  </si>
  <si>
    <t>23.2 南西_x000D_
(2013/4/8)</t>
    <phoneticPr fontId="18"/>
  </si>
  <si>
    <t>23.0 南_x000D_
(2017/4/11)</t>
    <phoneticPr fontId="18"/>
  </si>
  <si>
    <t>23.0 北_x000D_
(2009/10/8)</t>
    <phoneticPr fontId="18"/>
  </si>
  <si>
    <t>1976/12_x000D_
2022/11</t>
  </si>
  <si>
    <t>岩手松尾</t>
    <phoneticPr fontId="18"/>
  </si>
  <si>
    <t>14.4 西北西_x000D_
(2013/3/2)</t>
    <phoneticPr fontId="18"/>
  </si>
  <si>
    <t>14.1 南南東_x000D_
(2017/4/11)</t>
    <phoneticPr fontId="18"/>
  </si>
  <si>
    <t>13.8 西北西_x000D_
(2011/12/4)</t>
    <phoneticPr fontId="18"/>
  </si>
  <si>
    <t>13.4 南南東_x000D_
(2016/5/16)</t>
    <phoneticPr fontId="18"/>
  </si>
  <si>
    <t>13.3 南南東_x000D_
(2022/3/5)</t>
    <phoneticPr fontId="18"/>
  </si>
  <si>
    <t>13 ×_x000D_
(1991/9/28)</t>
    <phoneticPr fontId="18"/>
  </si>
  <si>
    <t>13 ×_x000D_
(1979/3/31)</t>
    <phoneticPr fontId="18"/>
  </si>
  <si>
    <t>12.8 南南東_x000D_
(2015/4/3)</t>
    <phoneticPr fontId="18"/>
  </si>
  <si>
    <t>12.8 南南東_x000D_
(2010/3/12)</t>
    <phoneticPr fontId="18"/>
  </si>
  <si>
    <t>12.7 南南東_x000D_
(2021/4/13)</t>
    <phoneticPr fontId="18"/>
  </si>
  <si>
    <t>1976/12_x000D_
2022/11</t>
    <phoneticPr fontId="18"/>
  </si>
  <si>
    <t>27.3 西_x000D_
(2011/12/4)</t>
    <phoneticPr fontId="18"/>
  </si>
  <si>
    <t>26.9 西北西_x000D_
(2013/3/2)</t>
    <phoneticPr fontId="18"/>
  </si>
  <si>
    <t>25.8 西南西_x000D_
(2012/4/4)</t>
    <phoneticPr fontId="18"/>
  </si>
  <si>
    <t>24.8 西南西_x000D_
(2021/2/16)</t>
    <phoneticPr fontId="18"/>
  </si>
  <si>
    <t>23.8 西南西_x000D_
(2016/4/17)</t>
    <phoneticPr fontId="18"/>
  </si>
  <si>
    <t>23.8 南東_x000D_
(2010/3/12)</t>
    <phoneticPr fontId="18"/>
  </si>
  <si>
    <t>23.6 南南東_x000D_
(2018/9/4)</t>
    <phoneticPr fontId="18"/>
  </si>
  <si>
    <t>23.2 西北西_x000D_
(2009/2/21)</t>
    <phoneticPr fontId="18"/>
  </si>
  <si>
    <t>23.0 西北西_x000D_
(2020/3/20)</t>
    <phoneticPr fontId="18"/>
  </si>
  <si>
    <t>22.9 西南西_x000D_
(2017/4/18)</t>
    <phoneticPr fontId="18"/>
  </si>
  <si>
    <t>盛岡</t>
    <phoneticPr fontId="18"/>
  </si>
  <si>
    <t>22.2 西北西_x000D_
(1951/4/10)</t>
    <phoneticPr fontId="18"/>
  </si>
  <si>
    <t>21.5 西南西_x000D_
(1927/12/28)</t>
    <phoneticPr fontId="18"/>
  </si>
  <si>
    <t>21.0 西_x000D_
(1943/11/7)</t>
    <phoneticPr fontId="18"/>
  </si>
  <si>
    <t>20.7 南西_x000D_
(1954/9/26)</t>
    <phoneticPr fontId="18"/>
  </si>
  <si>
    <t>20.5 南_x000D_
(1961/9/16)</t>
    <phoneticPr fontId="18"/>
  </si>
  <si>
    <t>20.5 北_x000D_
(1928/4/23)</t>
    <phoneticPr fontId="18"/>
  </si>
  <si>
    <t>20.0 北西_x000D_
(1927/1/8)</t>
    <phoneticPr fontId="18"/>
  </si>
  <si>
    <t>19.8 北西_x000D_
(1942/1/30)</t>
    <phoneticPr fontId="18"/>
  </si>
  <si>
    <t>19.7 西_x000D_
(1963/11/9)</t>
    <phoneticPr fontId="18"/>
  </si>
  <si>
    <t>19.7 西_x000D_
(1958/1/10)</t>
    <phoneticPr fontId="18"/>
  </si>
  <si>
    <t>1923/9_x000D_
2022/10</t>
    <phoneticPr fontId="18"/>
  </si>
  <si>
    <t>38.6 南西_x000D_
(2004/11/27)</t>
    <phoneticPr fontId="18"/>
  </si>
  <si>
    <t>35.2 西_x000D_
(1963/11/9)</t>
    <phoneticPr fontId="18"/>
  </si>
  <si>
    <t>33.5 南_x000D_
(1991/9/28)</t>
    <phoneticPr fontId="18"/>
  </si>
  <si>
    <t>33.5 西_x000D_
(1983/4/27)</t>
    <phoneticPr fontId="18"/>
  </si>
  <si>
    <t>33.2 西_x000D_
(1981/8/23)</t>
    <phoneticPr fontId="18"/>
  </si>
  <si>
    <t>33.0 西南西_x000D_
(1979/3/31)</t>
    <phoneticPr fontId="18"/>
  </si>
  <si>
    <t>31.7 西_x000D_
(2005/2/23)</t>
    <phoneticPr fontId="18"/>
  </si>
  <si>
    <t>31.7 北北西_x000D_
(1990/4/30)</t>
    <phoneticPr fontId="18"/>
  </si>
  <si>
    <t>31.6 西_x000D_
(1979/2/11)</t>
    <phoneticPr fontId="18"/>
  </si>
  <si>
    <t>31.6 西南西_x000D_
(1972/11/17)</t>
    <phoneticPr fontId="18"/>
  </si>
  <si>
    <t>1941/1_x000D_
2022/10</t>
    <phoneticPr fontId="18"/>
  </si>
  <si>
    <t>宮古</t>
    <phoneticPr fontId="18"/>
  </si>
  <si>
    <t>31.4 西南西_x000D_
(1912/9/23)</t>
    <phoneticPr fontId="18"/>
  </si>
  <si>
    <t>30.5 西_x000D_
(1907/12/6)</t>
    <phoneticPr fontId="18"/>
  </si>
  <si>
    <t>28.3 西南西_x000D_
(1938/1/19)</t>
    <phoneticPr fontId="18"/>
  </si>
  <si>
    <t>28.3 西_x000D_
(1911/12/21)</t>
    <phoneticPr fontId="18"/>
  </si>
  <si>
    <t>28.1 西_x000D_
(1931/1/10)</t>
    <phoneticPr fontId="18"/>
  </si>
  <si>
    <t>27.8 西南西_x000D_
(1928/3/3)</t>
    <phoneticPr fontId="18"/>
  </si>
  <si>
    <t>27.0 西南西_x000D_
(1937/4/7)</t>
    <phoneticPr fontId="18"/>
  </si>
  <si>
    <t>27.0 西_x000D_
(1936/2/1)</t>
    <phoneticPr fontId="18"/>
  </si>
  <si>
    <t>27.0 西南西_x000D_
(1926/2/24)</t>
    <phoneticPr fontId="18"/>
  </si>
  <si>
    <t>27.0 南_x000D_
(1911/8/16)</t>
    <phoneticPr fontId="18"/>
  </si>
  <si>
    <t>1883/3_x000D_
2022/10</t>
    <phoneticPr fontId="18"/>
  </si>
  <si>
    <t>43.5 南南東_x000D_
(2002/10/2)</t>
    <phoneticPr fontId="18"/>
  </si>
  <si>
    <t>39.1 南東_x000D_
(1990/11/4)</t>
    <phoneticPr fontId="18"/>
  </si>
  <si>
    <t>38.9 南東_x000D_
(2007/9/7)</t>
    <phoneticPr fontId="18"/>
  </si>
  <si>
    <t>37.7 南東_x000D_
(2016/8/30)</t>
    <phoneticPr fontId="18"/>
  </si>
  <si>
    <t>36.7 南東_x000D_
(1970/1/31)</t>
    <phoneticPr fontId="18"/>
  </si>
  <si>
    <t>36.1 南南東_x000D_
(2002/10/1)</t>
    <phoneticPr fontId="18"/>
  </si>
  <si>
    <t>35.8 西南西_x000D_
(2004/11/27)</t>
    <phoneticPr fontId="18"/>
  </si>
  <si>
    <t>35.8 南東_x000D_
(1981/8/23)</t>
    <phoneticPr fontId="18"/>
  </si>
  <si>
    <t>35.2 南西_x000D_
(1991/9/28)</t>
    <phoneticPr fontId="18"/>
  </si>
  <si>
    <t>35.0 南_x000D_
(1998/9/16)</t>
    <phoneticPr fontId="18"/>
  </si>
  <si>
    <t>19.1 北北西_x000D_
(2013/10/16)</t>
  </si>
  <si>
    <t>紫波</t>
    <phoneticPr fontId="18"/>
  </si>
  <si>
    <t>20.7 西_x000D_
(2013/3/10)</t>
    <phoneticPr fontId="18"/>
  </si>
  <si>
    <t>20.1 西_x000D_
(2017/2/18)</t>
    <phoneticPr fontId="18"/>
  </si>
  <si>
    <t>19.1 北北西_x000D_
(2013/10/16)</t>
    <phoneticPr fontId="18"/>
  </si>
  <si>
    <t>18.9 西_x000D_
(2011/12/24)</t>
    <phoneticPr fontId="18"/>
  </si>
  <si>
    <t>18.8 北北西_x000D_
(2019/10/13)</t>
    <phoneticPr fontId="18"/>
  </si>
  <si>
    <t>18.7 西_x000D_
(2017/12/25)</t>
    <phoneticPr fontId="18"/>
  </si>
  <si>
    <t>18.5 西_x000D_
(2010/11/10)</t>
    <phoneticPr fontId="18"/>
  </si>
  <si>
    <t>18.3 西_x000D_
(2013/3/2)</t>
    <phoneticPr fontId="18"/>
  </si>
  <si>
    <t>17.8 西_x000D_
(2020/3/20)</t>
    <phoneticPr fontId="18"/>
  </si>
  <si>
    <t>17.8 北北西_x000D_
(2009/10/8)</t>
    <phoneticPr fontId="18"/>
  </si>
  <si>
    <t>31.0 西北西_x000D_
(2018/3/2)</t>
    <phoneticPr fontId="18"/>
  </si>
  <si>
    <t>30.2 西北西_x000D_
(2021/2/16)</t>
    <phoneticPr fontId="18"/>
  </si>
  <si>
    <t>30.0 北東_x000D_
(2015/6/16)</t>
    <phoneticPr fontId="18"/>
  </si>
  <si>
    <t>29.7 西_x000D_
(2013/3/10)</t>
    <phoneticPr fontId="18"/>
  </si>
  <si>
    <t>29.1 西北西_x000D_
(2010/11/10)</t>
    <phoneticPr fontId="18"/>
  </si>
  <si>
    <t>29.0 西南西_x000D_
(2020/3/20)</t>
    <phoneticPr fontId="18"/>
  </si>
  <si>
    <t>29.0 西_x000D_
(2013/3/2)</t>
    <phoneticPr fontId="18"/>
  </si>
  <si>
    <t>28.4 北北西_x000D_
(2013/10/16)</t>
    <phoneticPr fontId="18"/>
  </si>
  <si>
    <t>28.3 西_x000D_
(2011/12/24)</t>
    <phoneticPr fontId="18"/>
  </si>
  <si>
    <t>27.8 西北西_x000D_
(2017/5/8)</t>
    <phoneticPr fontId="18"/>
  </si>
  <si>
    <t>花巻</t>
    <phoneticPr fontId="18"/>
  </si>
  <si>
    <t>19.3 北_x000D_
(2019/10/13)</t>
    <phoneticPr fontId="18"/>
  </si>
  <si>
    <t>17.1 北_x000D_
(2009/10/8)</t>
    <phoneticPr fontId="18"/>
  </si>
  <si>
    <t>16.0 南_x000D_
(2021/4/13)</t>
    <phoneticPr fontId="18"/>
  </si>
  <si>
    <t>15.9 ] 北_x000D_
(2013/10/16)</t>
    <phoneticPr fontId="18"/>
  </si>
  <si>
    <t>15.5 北_x000D_
(2017/10/23)</t>
    <phoneticPr fontId="18"/>
  </si>
  <si>
    <t>15.2 北_x000D_
(2011/9/22)</t>
    <phoneticPr fontId="18"/>
  </si>
  <si>
    <t>15.2 北_x000D_
(2011/9/21)</t>
    <phoneticPr fontId="18"/>
  </si>
  <si>
    <t>15 北_x000D_
(2006/3/17)</t>
    <phoneticPr fontId="18"/>
  </si>
  <si>
    <t>15 北_x000D_
(2004/9/30)</t>
    <phoneticPr fontId="18"/>
  </si>
  <si>
    <t>15 南_x000D_
(2004/8/31)</t>
    <phoneticPr fontId="18"/>
  </si>
  <si>
    <t>2003/1_x000D_
2022/11</t>
    <phoneticPr fontId="18"/>
  </si>
  <si>
    <t>27.8 北_x000D_
(2019/10/13)</t>
    <phoneticPr fontId="18"/>
  </si>
  <si>
    <t>27.3 ] 北_x000D_
(2013/10/16)</t>
    <phoneticPr fontId="18"/>
  </si>
  <si>
    <t>25.7 北_x000D_
(2009/10/8)</t>
    <phoneticPr fontId="18"/>
  </si>
  <si>
    <t>24.7 西_x000D_
(2013/3/10)</t>
    <phoneticPr fontId="18"/>
  </si>
  <si>
    <t>23.7 西北西_x000D_
(2021/2/16)</t>
    <phoneticPr fontId="18"/>
  </si>
  <si>
    <t>23.7 南西_x000D_
(2017/9/18)</t>
    <phoneticPr fontId="18"/>
  </si>
  <si>
    <t>23.7 北_x000D_
(2014/10/14)</t>
    <phoneticPr fontId="18"/>
  </si>
  <si>
    <t>23.1 北西_x000D_
(2017/12/25)</t>
    <phoneticPr fontId="18"/>
  </si>
  <si>
    <t>23.1 南西_x000D_
(2012/4/4)</t>
    <phoneticPr fontId="18"/>
  </si>
  <si>
    <t>23.1 北_x000D_
(2011/9/22)</t>
    <phoneticPr fontId="18"/>
  </si>
  <si>
    <t>13 西北西_x000D_
(1980/3/10)</t>
  </si>
  <si>
    <t>11 西_x000D_
(1979/3/31)</t>
  </si>
  <si>
    <t>23.3 北西_x000D_
(2013/10/16)</t>
  </si>
  <si>
    <t>北上</t>
    <phoneticPr fontId="18"/>
  </si>
  <si>
    <t>14 西_x000D_
(1979/2/12)</t>
    <phoneticPr fontId="18"/>
  </si>
  <si>
    <t>13 西北西_x000D_
(1980/3/10)</t>
    <phoneticPr fontId="18"/>
  </si>
  <si>
    <t>12 西北西_x000D_
(1981/10/23)</t>
    <phoneticPr fontId="18"/>
  </si>
  <si>
    <t>12 西北西_x000D_
(1979/3/11)</t>
    <phoneticPr fontId="18"/>
  </si>
  <si>
    <t>11 西北西_x000D_
(1987/11/19)</t>
    <phoneticPr fontId="18"/>
  </si>
  <si>
    <t>11 東南東_x000D_
(1981/4/20)</t>
    <phoneticPr fontId="18"/>
  </si>
  <si>
    <t>11 西_x000D_
(1979/3/31)</t>
    <phoneticPr fontId="18"/>
  </si>
  <si>
    <t>10 西北西_x000D_
(1987/11/24)</t>
    <phoneticPr fontId="18"/>
  </si>
  <si>
    <t>10 北西_x000D_
(1987/2/14)</t>
    <phoneticPr fontId="18"/>
  </si>
  <si>
    <t>10 西北西_x000D_
(1983/12/1)</t>
    <phoneticPr fontId="18"/>
  </si>
  <si>
    <t>23.3 北西_x000D_
(2013/10/16)</t>
    <phoneticPr fontId="18"/>
  </si>
  <si>
    <t>21.8 西_x000D_
(2017/12/25)</t>
    <phoneticPr fontId="18"/>
  </si>
  <si>
    <t>21.6 北_x000D_
(2019/10/13)</t>
    <phoneticPr fontId="18"/>
  </si>
  <si>
    <t>19.7 北西_x000D_
(2010/4/14)</t>
    <phoneticPr fontId="18"/>
  </si>
  <si>
    <t>19.4 西_x000D_
(2019/12/31)</t>
    <phoneticPr fontId="18"/>
  </si>
  <si>
    <t>19.4 西北西_x000D_
(2017/10/30)</t>
    <phoneticPr fontId="18"/>
  </si>
  <si>
    <t>19.3 西_x000D_
(2020/3/20)</t>
    <phoneticPr fontId="18"/>
  </si>
  <si>
    <t>19.2 西_x000D_
(2021/2/16)</t>
    <phoneticPr fontId="18"/>
  </si>
  <si>
    <t>19.1 西北西_x000D_
(2011/5/2)</t>
    <phoneticPr fontId="18"/>
  </si>
  <si>
    <t>18.9 西_x000D_
(2020/3/21)</t>
    <phoneticPr fontId="18"/>
  </si>
  <si>
    <t>釜石</t>
    <phoneticPr fontId="18"/>
  </si>
  <si>
    <t>19.3 西_x000D_
(2018/10/7)</t>
    <phoneticPr fontId="18"/>
  </si>
  <si>
    <t>17.0 西_x000D_
(2020/3/20)</t>
    <phoneticPr fontId="18"/>
  </si>
  <si>
    <t>16.5 西_x000D_
(2013/3/2)</t>
    <phoneticPr fontId="18"/>
  </si>
  <si>
    <t>14.4 西_x000D_
(2022/1/12)</t>
    <phoneticPr fontId="18"/>
  </si>
  <si>
    <t>14.0 西_x000D_
(2017/5/8)</t>
    <phoneticPr fontId="18"/>
  </si>
  <si>
    <t>13.8 西_x000D_
(2020/2/18)</t>
    <phoneticPr fontId="18"/>
  </si>
  <si>
    <t>13.8 西_x000D_
(2014/12/18)</t>
    <phoneticPr fontId="18"/>
  </si>
  <si>
    <t>13.7 西_x000D_
(2020/3/21)</t>
    <phoneticPr fontId="18"/>
  </si>
  <si>
    <t>13.3 西_x000D_
(2016/12/2)</t>
    <phoneticPr fontId="18"/>
  </si>
  <si>
    <t>13 西_x000D_
(2004/2/23)</t>
    <phoneticPr fontId="18"/>
  </si>
  <si>
    <t>37.7 西南西_x000D_
(2018/10/7)</t>
    <phoneticPr fontId="18"/>
  </si>
  <si>
    <t>34.1 西_x000D_
(2020/3/20)</t>
    <phoneticPr fontId="18"/>
  </si>
  <si>
    <t>31.2 西_x000D_
(2014/12/18)</t>
    <phoneticPr fontId="18"/>
  </si>
  <si>
    <t>30.7 西_x000D_
(2013/3/2)</t>
    <phoneticPr fontId="18"/>
  </si>
  <si>
    <t>29.2 東南東_x000D_
(2013/9/16)</t>
    <phoneticPr fontId="18"/>
  </si>
  <si>
    <t>28.9 西_x000D_
(2014/12/17)</t>
    <phoneticPr fontId="18"/>
  </si>
  <si>
    <t>28.6 北北東_x000D_
(2019/10/13)</t>
    <phoneticPr fontId="18"/>
  </si>
  <si>
    <t>28.3 南西_x000D_
(2012/4/4)</t>
    <phoneticPr fontId="18"/>
  </si>
  <si>
    <t>27.4 西_x000D_
(2020/3/21)</t>
    <phoneticPr fontId="18"/>
  </si>
  <si>
    <t>27.3 西南西_x000D_
(2022/1/12)</t>
    <phoneticPr fontId="18"/>
  </si>
  <si>
    <t>江刺</t>
    <phoneticPr fontId="18"/>
  </si>
  <si>
    <t>18.5 西北西_x000D_
(2020/3/20)</t>
    <phoneticPr fontId="18"/>
  </si>
  <si>
    <t>18.4 西北西_x000D_
(2020/3/21)</t>
    <phoneticPr fontId="18"/>
  </si>
  <si>
    <t>17 西北西_x000D_
(1983/12/1)</t>
    <phoneticPr fontId="18"/>
  </si>
  <si>
    <t>17 北西_x000D_
(1979/1/11)</t>
    <phoneticPr fontId="18"/>
  </si>
  <si>
    <t>16.2 西北西_x000D_
(2015/2/27)</t>
    <phoneticPr fontId="18"/>
  </si>
  <si>
    <t>16 西北西_x000D_
(1979/3/31)</t>
    <phoneticPr fontId="18"/>
  </si>
  <si>
    <t>15.9 西北西_x000D_
(2017/12/25)</t>
    <phoneticPr fontId="18"/>
  </si>
  <si>
    <t>15.4 西北西_x000D_
(2021/1/7)</t>
    <phoneticPr fontId="18"/>
  </si>
  <si>
    <t>15.4 西北西_x000D_
(2017/10/30)</t>
    <phoneticPr fontId="18"/>
  </si>
  <si>
    <t>15.2 西北西_x000D_
(2013/3/10)</t>
    <phoneticPr fontId="18"/>
  </si>
  <si>
    <t>27.6 西北西_x000D_
(2012/11/27)</t>
    <phoneticPr fontId="18"/>
  </si>
  <si>
    <t>26.6 西_x000D_
(2020/3/20)</t>
    <phoneticPr fontId="18"/>
  </si>
  <si>
    <t>26.6 北西_x000D_
(2017/10/30)</t>
    <phoneticPr fontId="18"/>
  </si>
  <si>
    <t>26.2 北北西_x000D_
(2019/10/13)</t>
    <phoneticPr fontId="18"/>
  </si>
  <si>
    <t>25.8 西_x000D_
(2020/3/21)</t>
    <phoneticPr fontId="18"/>
  </si>
  <si>
    <t>25.4 西北西_x000D_
(2017/12/25)</t>
    <phoneticPr fontId="18"/>
  </si>
  <si>
    <t>25.4 西北西_x000D_
(2011/12/4)</t>
    <phoneticPr fontId="18"/>
  </si>
  <si>
    <t>25.2 西_x000D_
(2015/2/27)</t>
    <phoneticPr fontId="18"/>
  </si>
  <si>
    <t>24.3 西北西_x000D_
(2016/12/2)</t>
    <phoneticPr fontId="18"/>
  </si>
  <si>
    <t>23.8 北西_x000D_
(2014/3/31)</t>
    <phoneticPr fontId="18"/>
  </si>
  <si>
    <t>一関</t>
    <phoneticPr fontId="18"/>
  </si>
  <si>
    <t>13 ] 北北西_x000D_
(1983/11/19)</t>
    <phoneticPr fontId="18"/>
  </si>
  <si>
    <t>12 北北西_x000D_
(1983/10/14)</t>
    <phoneticPr fontId="18"/>
  </si>
  <si>
    <t>12 東南東_x000D_
(1981/8/23)</t>
    <phoneticPr fontId="18"/>
  </si>
  <si>
    <t>12 東南東_x000D_
(1981/4/20)</t>
    <phoneticPr fontId="18"/>
  </si>
  <si>
    <t>12 北北西_x000D_
(1978/4/26)</t>
    <phoneticPr fontId="18"/>
  </si>
  <si>
    <t>11 北北西_x000D_
(1986/4/16)</t>
    <phoneticPr fontId="18"/>
  </si>
  <si>
    <t>11 北北西_x000D_
(1983/12/6)</t>
    <phoneticPr fontId="18"/>
  </si>
  <si>
    <t>11 北北西_x000D_
(1983/10/11)</t>
    <phoneticPr fontId="18"/>
  </si>
  <si>
    <t>11 北北西_x000D_
(1980/12/1)</t>
    <phoneticPr fontId="18"/>
  </si>
  <si>
    <t>11 北_x000D_
(1980/3/27)</t>
    <phoneticPr fontId="18"/>
  </si>
  <si>
    <t>23.8 西_x000D_
(2016/12/2)</t>
    <phoneticPr fontId="18"/>
  </si>
  <si>
    <t>22.4 北北西_x000D_
(2019/10/13)</t>
    <phoneticPr fontId="18"/>
  </si>
  <si>
    <t>21.6 西_x000D_
(2021/2/16)</t>
    <phoneticPr fontId="18"/>
  </si>
  <si>
    <t>20.8 西_x000D_
(2017/4/13)</t>
    <phoneticPr fontId="18"/>
  </si>
  <si>
    <t>20.3 西_x000D_
(2013/3/10)</t>
    <phoneticPr fontId="18"/>
  </si>
  <si>
    <t>20.2 北西_x000D_
(2010/12/23)</t>
    <phoneticPr fontId="18"/>
  </si>
  <si>
    <t>20.1 西_x000D_
(2017/12/25)</t>
    <phoneticPr fontId="18"/>
  </si>
  <si>
    <t>20.0 北北西_x000D_
(2013/10/16)</t>
    <phoneticPr fontId="18"/>
  </si>
  <si>
    <t>19.7 南南東_x000D_
(2013/9/16)</t>
    <phoneticPr fontId="18"/>
  </si>
  <si>
    <t>19.7 西_x000D_
(2009/2/14)</t>
    <phoneticPr fontId="18"/>
  </si>
  <si>
    <t>気仙沼</t>
    <phoneticPr fontId="18"/>
  </si>
  <si>
    <t>17 西_x000D_
(1981/8/23)</t>
    <phoneticPr fontId="18"/>
  </si>
  <si>
    <t>15 西_x000D_
(1979/3/31)</t>
    <phoneticPr fontId="18"/>
  </si>
  <si>
    <t>14.9 東北東_x000D_
(2020/4/18)</t>
    <phoneticPr fontId="18"/>
  </si>
  <si>
    <t>14.3 東北東_x000D_
(2020/4/19)</t>
    <phoneticPr fontId="18"/>
  </si>
  <si>
    <t>14 北西_x000D_
(1983/12/1)</t>
    <phoneticPr fontId="18"/>
  </si>
  <si>
    <t>14 東_x000D_
(1981/4/20)</t>
    <phoneticPr fontId="18"/>
  </si>
  <si>
    <t>14 東_x000D_
(1980/12/24)</t>
    <phoneticPr fontId="18"/>
  </si>
  <si>
    <t>13.7 東北東_x000D_
(2014/2/15)</t>
    <phoneticPr fontId="18"/>
  </si>
  <si>
    <t>13.5 東北東_x000D_
(2016/8/30)</t>
    <phoneticPr fontId="18"/>
  </si>
  <si>
    <t>13 南東_x000D_
(1982/10/20)</t>
    <phoneticPr fontId="18"/>
  </si>
  <si>
    <t>27.7 西北西_x000D_
(2011/5/2)</t>
    <phoneticPr fontId="18"/>
  </si>
  <si>
    <t>27.0 東北東_x000D_
(2020/4/18)</t>
    <phoneticPr fontId="18"/>
  </si>
  <si>
    <t>26.7 東_x000D_
(2020/4/19)</t>
    <phoneticPr fontId="18"/>
  </si>
  <si>
    <t>26.4 東_x000D_
(2009/10/8)</t>
    <phoneticPr fontId="18"/>
  </si>
  <si>
    <t>26.3 東北東_x000D_
(2016/8/30)</t>
    <phoneticPr fontId="18"/>
  </si>
  <si>
    <t>26.0 北西_x000D_
(2008/4/1)</t>
    <phoneticPr fontId="18"/>
  </si>
  <si>
    <t>25.7 西_x000D_
(2012/4/4)</t>
    <phoneticPr fontId="18"/>
  </si>
  <si>
    <t>25.5 南南東_x000D_
(2018/10/1)</t>
    <phoneticPr fontId="18"/>
  </si>
  <si>
    <t>25.5 西北西_x000D_
(2010/3/21)</t>
    <phoneticPr fontId="18"/>
  </si>
  <si>
    <t>25.3 東北東_x000D_
(2014/2/15)</t>
    <phoneticPr fontId="18"/>
  </si>
  <si>
    <t>築館</t>
    <phoneticPr fontId="18"/>
  </si>
  <si>
    <t>15.4 西北西_x000D_
(2016/12/2)</t>
    <phoneticPr fontId="18"/>
  </si>
  <si>
    <t>15.3 西北西_x000D_
(2013/3/10)</t>
    <phoneticPr fontId="18"/>
  </si>
  <si>
    <t>15 西_x000D_
(1995/11/8)</t>
    <phoneticPr fontId="18"/>
  </si>
  <si>
    <t>15 西_x000D_
(1979/4/17)</t>
    <phoneticPr fontId="18"/>
  </si>
  <si>
    <t>14.1 西北西_x000D_
(2013/4/8)</t>
    <phoneticPr fontId="18"/>
  </si>
  <si>
    <t>14.0 西北西_x000D_
(2017/2/18)</t>
    <phoneticPr fontId="18"/>
  </si>
  <si>
    <t>14 西北西_x000D_
(1984/11/27)</t>
    <phoneticPr fontId="18"/>
  </si>
  <si>
    <t>13.1 西北西_x000D_
(2011/12/4)</t>
    <phoneticPr fontId="18"/>
  </si>
  <si>
    <t>13.0 西北西_x000D_
(2018/3/2)</t>
    <phoneticPr fontId="18"/>
  </si>
  <si>
    <t>27.9 西北西_x000D_
(2013/3/10)</t>
    <phoneticPr fontId="18"/>
  </si>
  <si>
    <t>27.5 西_x000D_
(2012/4/4)</t>
    <phoneticPr fontId="18"/>
  </si>
  <si>
    <t>25.8 西北西_x000D_
(2016/12/2)</t>
    <phoneticPr fontId="18"/>
  </si>
  <si>
    <t>24.6 西北西_x000D_
(2011/12/4)</t>
    <phoneticPr fontId="18"/>
  </si>
  <si>
    <t>24.3 西北西_x000D_
(2013/4/8)</t>
    <phoneticPr fontId="18"/>
  </si>
  <si>
    <t>23.7 西北西_x000D_
(2017/4/13)</t>
    <phoneticPr fontId="18"/>
  </si>
  <si>
    <t>23.0 西_x000D_
(2021/2/16)</t>
    <phoneticPr fontId="18"/>
  </si>
  <si>
    <t>23.0 西北西_x000D_
(2011/4/13)</t>
    <phoneticPr fontId="18"/>
  </si>
  <si>
    <t>22.4 西北西_x000D_
(2020/3/20)</t>
    <phoneticPr fontId="18"/>
  </si>
  <si>
    <t>22.3 西北西_x000D_
(2018/3/2)</t>
    <phoneticPr fontId="18"/>
  </si>
  <si>
    <t>25 西北西_x000D_
(1996/1/4)</t>
  </si>
  <si>
    <t>24 西北西_x000D_
(1997/3/11)</t>
  </si>
  <si>
    <t>23.5 西北西_x000D_
(2009/2/14)</t>
  </si>
  <si>
    <t>22.5 西北西_x000D_
(2013/4/8)</t>
  </si>
  <si>
    <t>22 ×_x000D_
(1979/3/31)</t>
  </si>
  <si>
    <t>21.8 西_x000D_
(2012/4/4)</t>
  </si>
  <si>
    <t>21 西北西_x000D_
(2005/4/8)</t>
  </si>
  <si>
    <t>21 西_x000D_
(1987/11/24)</t>
  </si>
  <si>
    <t>21 ×_x000D_
(1981/8/23)</t>
  </si>
  <si>
    <t>20.0 西_x000D_
(2017/12/25)</t>
  </si>
  <si>
    <t>30.9 西北西_x000D_
(2009/2/14)</t>
  </si>
  <si>
    <t>29.7 西_x000D_
(2013/4/8)</t>
  </si>
  <si>
    <t>29.6 南南東_x000D_
(2018/10/1)</t>
  </si>
  <si>
    <t>28.3 西北西_x000D_
(2012/4/4)</t>
  </si>
  <si>
    <t>27.5 西北西_x000D_
(2019/4/6)</t>
  </si>
  <si>
    <t>26.9 西_x000D_
(2020/3/20)</t>
  </si>
  <si>
    <t>26.8 西北西_x000D_
(2013/3/10)</t>
  </si>
  <si>
    <t>26.7 西北西_x000D_
(2019/2/4)</t>
  </si>
  <si>
    <t>26.4 西_x000D_
(2017/12/25)</t>
  </si>
  <si>
    <t>26.1 南南東_x000D_
(2012/10/1)</t>
  </si>
  <si>
    <t>25.2 西北西_x000D_
(2013/3/10)</t>
  </si>
  <si>
    <t>24.4 西_x000D_
(2012/4/4)</t>
  </si>
  <si>
    <t>22 北北西_x000D_
(1992/5/29)</t>
  </si>
  <si>
    <t>21 西北西_x000D_
(2006/3/21)</t>
  </si>
  <si>
    <t>21 西北西_x000D_
(2006/3/8)</t>
  </si>
  <si>
    <t>21 西_x000D_
(2005/4/8)</t>
  </si>
  <si>
    <t>21 西_x000D_
(2003/1/28)</t>
  </si>
  <si>
    <t>20.9 西北西_x000D_
(2018/3/2)</t>
  </si>
  <si>
    <t>20.6 西北西_x000D_
(2013/4/8)</t>
  </si>
  <si>
    <t>20.4 西北西_x000D_
(2009/2/14)</t>
  </si>
  <si>
    <t>37.7 西北西_x000D_
(2013/3/10)</t>
  </si>
  <si>
    <t>36.1 南南西_x000D_
(2010/9/6)</t>
  </si>
  <si>
    <t>34.5 西_x000D_
(2012/4/4)</t>
  </si>
  <si>
    <t>34.2 南南西_x000D_
(2016/8/22)</t>
  </si>
  <si>
    <t>31.9 南南東_x000D_
(2018/10/1)</t>
  </si>
  <si>
    <t>31.6 北西_x000D_
(2018/3/2)</t>
  </si>
  <si>
    <t>31.2 西_x000D_
(2013/4/8)</t>
  </si>
  <si>
    <t>29.9 西北西_x000D_
(2016/12/2)</t>
  </si>
  <si>
    <t>29.0 北西_x000D_
(2009/2/14)</t>
  </si>
  <si>
    <t>28.9 西北西_x000D_
(2020/3/20)</t>
  </si>
  <si>
    <t>16 ×_x000D_
(1979/3/31)</t>
  </si>
  <si>
    <t>14.5 東南東_x000D_
(2012/9/30)</t>
  </si>
  <si>
    <t>13.3 南東_x000D_
(2018/10/1)</t>
  </si>
  <si>
    <t>13 西北西_x000D_
(1983/12/1)</t>
  </si>
  <si>
    <t>13 西北西_x000D_
(1979/4/17)</t>
  </si>
  <si>
    <t>13 西北西_x000D_
(1978/1/22)</t>
  </si>
  <si>
    <t>12.8 南東_x000D_
(2013/9/16)</t>
  </si>
  <si>
    <t>12.4 西_x000D_
(2012/4/4)</t>
  </si>
  <si>
    <t>12.0 西_x000D_
(2013/3/2)</t>
  </si>
  <si>
    <t>26.4 南東_x000D_
(2018/10/1)</t>
  </si>
  <si>
    <t>24.9 北北西_x000D_
(2013/4/7)</t>
  </si>
  <si>
    <t>24.7 西北西_x000D_
(2013/3/10)</t>
  </si>
  <si>
    <t>24.6 西北西_x000D_
(2012/4/4)</t>
  </si>
  <si>
    <t>24.5 北北西_x000D_
(2018/3/1)</t>
  </si>
  <si>
    <t>24.2 西_x000D_
(2010/1/22)</t>
  </si>
  <si>
    <t>24.0 西_x000D_
(2013/4/8)</t>
  </si>
  <si>
    <t>23.7 西_x000D_
(2014/3/31)</t>
  </si>
  <si>
    <t>23.4 南南東_x000D_
(2013/9/16)</t>
  </si>
  <si>
    <t>23.4 西北西_x000D_
(2013/3/2)</t>
  </si>
  <si>
    <t>18.6 西_x000D_
(2013/3/2)</t>
  </si>
  <si>
    <t>18.0 東北東_x000D_
(2020/4/18)</t>
  </si>
  <si>
    <t>18 西_x000D_
(1994/4/3)</t>
  </si>
  <si>
    <t>18 西北西_x000D_
(1990/1/11)</t>
  </si>
  <si>
    <t>18 西南西_x000D_
(1979/3/31)</t>
  </si>
  <si>
    <t>17.5 南_x000D_
(2012/4/3)</t>
  </si>
  <si>
    <t>17.4 西_x000D_
(2012/4/9)</t>
  </si>
  <si>
    <t>17.4 西北西_x000D_
(2009/2/14)</t>
  </si>
  <si>
    <t>17.3 西南西_x000D_
(2018/3/1)</t>
  </si>
  <si>
    <t>17.3 西_x000D_
(2012/4/4)</t>
  </si>
  <si>
    <t>32.3 東南東_x000D_
(2016/8/22)</t>
  </si>
  <si>
    <t>29.1 西_x000D_
(2010/3/21)</t>
  </si>
  <si>
    <t>28.8 西北西_x000D_
(2019/4/6)</t>
  </si>
  <si>
    <t>28.8 西_x000D_
(2019/2/4)</t>
  </si>
  <si>
    <t>28.1 西_x000D_
(2013/3/2)</t>
  </si>
  <si>
    <t>27.4 西北西_x000D_
(2015/1/20)</t>
  </si>
  <si>
    <t>27.2 東北東_x000D_
(2020/4/18)</t>
  </si>
  <si>
    <t>27.1 西_x000D_
(2012/4/4)</t>
  </si>
  <si>
    <t>27.0 西北西_x000D_
(2009/2/14)</t>
  </si>
  <si>
    <t>26.7 西北西_x000D_
(2017/3/3)</t>
  </si>
  <si>
    <t>1887/9_x000D_
2022/10</t>
  </si>
  <si>
    <t>27.4 北東_x000D_
(1958/9/27)</t>
  </si>
  <si>
    <t>27.3 南南東_x000D_
(1945/9/18)</t>
  </si>
  <si>
    <t>26.5 西北西_x000D_
(1957/12/13)</t>
  </si>
  <si>
    <t>25.4 北東_x000D_
(2017/10/23)</t>
  </si>
  <si>
    <t>25.3 西_x000D_
(1899/12/24)</t>
  </si>
  <si>
    <t>25.1 南東_x000D_
(1902/9/28)</t>
  </si>
  <si>
    <t>25.1 西_x000D_
(1898/5/21)</t>
  </si>
  <si>
    <t>25.0 北東_x000D_
(1944/9/12)</t>
  </si>
  <si>
    <t>24.2 東_x000D_
(1917/10/1)</t>
  </si>
  <si>
    <t>24.1 北東_x000D_
(1958/9/26)</t>
  </si>
  <si>
    <t>41.2 東南東_x000D_
(2002/10/1)</t>
  </si>
  <si>
    <t>40.1 北東_x000D_
(1958/9/27)</t>
  </si>
  <si>
    <t>37.7 南東_x000D_
(1998/9/16)</t>
  </si>
  <si>
    <t>37.3 南東_x000D_
(2002/10/2)</t>
  </si>
  <si>
    <t>37.2 東北東_x000D_
(1999/10/27)</t>
  </si>
  <si>
    <t>36.2 南東_x000D_
(2007/9/7)</t>
  </si>
  <si>
    <t>36.1 西北西_x000D_
(2004/11/27)</t>
  </si>
  <si>
    <t>36.1 北東_x000D_
(1980/12/24)</t>
  </si>
  <si>
    <t>35.8 東北東_x000D_
(2010/12/22)</t>
  </si>
  <si>
    <t>35.8 東北東_x000D_
(1999/10/28)</t>
  </si>
  <si>
    <t>16 ] 東南東_x000D_
(1981/8/23)</t>
  </si>
  <si>
    <t>16 西_x000D_
(1979/3/31)</t>
  </si>
  <si>
    <t>15.3 西南西_x000D_
(2021/4/18)</t>
  </si>
  <si>
    <t>15.3 南南東_x000D_
(2018/10/1)</t>
  </si>
  <si>
    <t>15.3 西_x000D_
(2018/3/2)</t>
  </si>
  <si>
    <t>15.3 西_x000D_
(2017/4/19)</t>
  </si>
  <si>
    <t>15.3 西_x000D_
(2012/4/4)</t>
  </si>
  <si>
    <t>15.1 西_x000D_
(2018/3/1)</t>
  </si>
  <si>
    <t>15.0 西_x000D_
(2013/3/10)</t>
  </si>
  <si>
    <t>14.6 東_x000D_
(2020/4/18)</t>
  </si>
  <si>
    <t>28.0 南東_x000D_
(2018/10/1)</t>
  </si>
  <si>
    <t>27.7 西_x000D_
(2013/4/8)</t>
  </si>
  <si>
    <t>27.3 西南西_x000D_
(2018/3/2)</t>
  </si>
  <si>
    <t>26.8 西_x000D_
(2016/12/23)</t>
  </si>
  <si>
    <t>26.5 西南西_x000D_
(2017/4/19)</t>
  </si>
  <si>
    <t>26.3 西_x000D_
(2012/4/4)</t>
  </si>
  <si>
    <t>26.0 東_x000D_
(2020/4/18)</t>
  </si>
  <si>
    <t>25.8 西南西_x000D_
(2013/3/10)</t>
  </si>
  <si>
    <t>25.7 北西_x000D_
(2013/2/5)</t>
  </si>
  <si>
    <t>25.6 西南西_x000D_
(2020/3/20)</t>
  </si>
  <si>
    <t>1926/10_x000D_
2022/10</t>
  </si>
  <si>
    <t>24.0 西北西_x000D_
(1997/3/11)</t>
  </si>
  <si>
    <t>23.0 南南東_x000D_
(2018/10/1)</t>
  </si>
  <si>
    <t>21.7 西南西_x000D_
(1957/12/13)</t>
  </si>
  <si>
    <t>21.6 西_x000D_
(1987/3/25)</t>
  </si>
  <si>
    <t>21.4 西北西_x000D_
(1955/3/18)</t>
  </si>
  <si>
    <t>21.2 西北西_x000D_
(1954/4/19)</t>
  </si>
  <si>
    <t>21.1 南東_x000D_
(1994/9/30)</t>
  </si>
  <si>
    <t>21.1 西北西_x000D_
(1959/3/3)</t>
  </si>
  <si>
    <t>20.7 西_x000D_
(2012/4/4)</t>
  </si>
  <si>
    <t>20.6 西北西_x000D_
(1997/2/26)</t>
  </si>
  <si>
    <t>41.2 西北西_x000D_
(1997/3/11)</t>
  </si>
  <si>
    <t>38.7 西北西_x000D_
(1987/11/24)</t>
  </si>
  <si>
    <t>37.0 南東_x000D_
(2018/10/1)</t>
  </si>
  <si>
    <t>36.7 西北西_x000D_
(1987/3/25)</t>
  </si>
  <si>
    <t>35.9 西北西_x000D_
(2005/4/8)</t>
  </si>
  <si>
    <t>35.7 西北西_x000D_
(1994/2/21)</t>
  </si>
  <si>
    <t>34.9 西北西_x000D_
(1995/11/8)</t>
  </si>
  <si>
    <t>34.6 西北西_x000D_
(1999/3/6)</t>
  </si>
  <si>
    <t>34.3 西北西_x000D_
(1983/12/1)</t>
  </si>
  <si>
    <t>34.0 西_x000D_
(1993/4/25)</t>
  </si>
  <si>
    <t>26.0 西_x000D_
(2013/4/8)</t>
  </si>
  <si>
    <t>23 西_x000D_
(2004/11/27)</t>
  </si>
  <si>
    <t>22.9 西_x000D_
(2012/4/4)</t>
  </si>
  <si>
    <t>22.4 西_x000D_
(2010/3/21)</t>
  </si>
  <si>
    <t>22.3 南東_x000D_
(2018/10/1)</t>
  </si>
  <si>
    <t>22.2 西_x000D_
(2013/3/2)</t>
  </si>
  <si>
    <t>22 西_x000D_
(2004/2/23)</t>
  </si>
  <si>
    <t>21.7 西_x000D_
(2013/1/25)</t>
  </si>
  <si>
    <t>21.5 西北西_x000D_
(2016/4/15)</t>
  </si>
  <si>
    <t>21 西北西_x000D_
(2006/1/4)</t>
  </si>
  <si>
    <t>33.4 西_x000D_
(2013/4/8)</t>
  </si>
  <si>
    <t>32.4 南東_x000D_
(2018/10/1)</t>
  </si>
  <si>
    <t>30.9 西北西_x000D_
(2012/4/4)</t>
  </si>
  <si>
    <t>30.3 西南西_x000D_
(2018/3/1)</t>
  </si>
  <si>
    <t>29.8 南西_x000D_
(2017/4/19)</t>
  </si>
  <si>
    <t>29.8 西南西_x000D_
(2010/3/21)</t>
  </si>
  <si>
    <t>29.3 西北西_x000D_
(2019/12/27)</t>
  </si>
  <si>
    <t>28.3 西_x000D_
(2021/2/16)</t>
  </si>
  <si>
    <t>28.3 西_x000D_
(2018/3/2)</t>
  </si>
  <si>
    <t>28.3 西北西_x000D_
(2016/4/15)</t>
  </si>
  <si>
    <t>21.2 西_x000D_
(2013/4/8)</t>
  </si>
  <si>
    <t>20.4 西_x000D_
(2012/4/4)</t>
  </si>
  <si>
    <t>20 西_x000D_
(1983/11/19)</t>
  </si>
  <si>
    <t>19.4 西_x000D_
(2010/12/4)</t>
  </si>
  <si>
    <t>19.0 西_x000D_
(2017/4/19)</t>
  </si>
  <si>
    <t>19 西_x000D_
(1996/1/4)</t>
  </si>
  <si>
    <t>19 西南西_x000D_
(1981/8/23)</t>
  </si>
  <si>
    <t>18.5 西南西_x000D_
(2018/10/1)</t>
  </si>
  <si>
    <t>18.5 西_x000D_
(2018/3/2)</t>
  </si>
  <si>
    <t>18.4 西_x000D_
(2018/1/28)</t>
  </si>
  <si>
    <t>34.2 西_x000D_
(2013/4/7)</t>
  </si>
  <si>
    <t>34.0 北西_x000D_
(2015/1/8)</t>
  </si>
  <si>
    <t>33.8 西南西_x000D_
(2010/12/4)</t>
  </si>
  <si>
    <t>33.2 西南西_x000D_
(2012/4/4)</t>
  </si>
  <si>
    <t>32.2 西_x000D_
(2018/3/2)</t>
  </si>
  <si>
    <t>32.1 西_x000D_
(2013/4/8)</t>
  </si>
  <si>
    <t>31.0 西_x000D_
(2018/10/1)</t>
  </si>
  <si>
    <t>30.6 西_x000D_
(2010/3/21)</t>
  </si>
  <si>
    <t>30.3 西_x000D_
(2017/4/19)</t>
  </si>
  <si>
    <t>30.1 北北西_x000D_
(2011/11/16)</t>
  </si>
  <si>
    <t>23.6 南東_x000D_
(2018/10/1)</t>
  </si>
  <si>
    <t>19.7 西_x000D_
(2013/3/10)</t>
  </si>
  <si>
    <t>18.5 西南西_x000D_
(2008/5/20)</t>
  </si>
  <si>
    <t>18.1 西_x000D_
(2012/4/4)</t>
  </si>
  <si>
    <t>17.6 南東_x000D_
(2012/9/30)</t>
  </si>
  <si>
    <t>17.4 西_x000D_
(2013/4/8)</t>
  </si>
  <si>
    <t>17.3 西_x000D_
(2010/4/14)</t>
  </si>
  <si>
    <t>17.0 西_x000D_
(2010/3/21)</t>
  </si>
  <si>
    <t>16.9 西_x000D_
(2021/12/1)</t>
  </si>
  <si>
    <t>16.6 西南西_x000D_
(2013/4/7)</t>
  </si>
  <si>
    <t>34.1 南南東_x000D_
(2018/10/1)</t>
  </si>
  <si>
    <t>32.8 北西_x000D_
(2012/4/4)</t>
  </si>
  <si>
    <t>31.4 西_x000D_
(2013/3/10)</t>
  </si>
  <si>
    <t>30.3 西_x000D_
(2013/4/8)</t>
  </si>
  <si>
    <t>28.8 西_x000D_
(2013/4/7)</t>
  </si>
  <si>
    <t>27.9 西南西_x000D_
(2010/4/14)</t>
  </si>
  <si>
    <t>27.6 西_x000D_
(2021/12/1)</t>
  </si>
  <si>
    <t>27.6 西_x000D_
(2010/3/21)</t>
  </si>
  <si>
    <t>26.9 西_x000D_
(2011/2/7)</t>
  </si>
  <si>
    <t>26.8 南東_x000D_
(2012/9/30)</t>
  </si>
  <si>
    <t>1977/11_x000D_
2022/11</t>
  </si>
  <si>
    <t>20.4 西_x000D_
(2010/12/4)</t>
  </si>
  <si>
    <t>19.3 西_x000D_
(2013/4/7)</t>
  </si>
  <si>
    <t>18.6 西南西_x000D_
(2010/1/13)</t>
  </si>
  <si>
    <t>17.5 南西_x000D_
(2012/4/4)</t>
  </si>
  <si>
    <t>17.3 西_x000D_
(2013/4/8)</t>
  </si>
  <si>
    <t>17.0 西南西_x000D_
(2012/12/16)</t>
  </si>
  <si>
    <t>17 東南東_x000D_
(2002/10/1)</t>
  </si>
  <si>
    <t>17 東北東_x000D_
(1979/10/19)</t>
  </si>
  <si>
    <t>16.6 西_x000D_
(2020/3/20)</t>
  </si>
  <si>
    <t>16.5 東_x000D_
(2020/4/18)</t>
  </si>
  <si>
    <t>33.8 西南西_x000D_
(2012/4/4)</t>
  </si>
  <si>
    <t>33.7 西南西_x000D_
(2013/4/7)</t>
  </si>
  <si>
    <t>32.8 西_x000D_
(2010/12/4)</t>
  </si>
  <si>
    <t>29.9 西_x000D_
(2011/12/4)</t>
  </si>
  <si>
    <t>29.8 西南西_x000D_
(2013/4/8)</t>
  </si>
  <si>
    <t>29.2 北_x000D_
(2019/10/12)</t>
  </si>
  <si>
    <t>29.2 南西_x000D_
(2010/1/13)</t>
  </si>
  <si>
    <t>28.9 西_x000D_
(2020/3/20)</t>
  </si>
  <si>
    <t>28.7 西_x000D_
(2010/3/21)</t>
  </si>
  <si>
    <t>27.7 西南西_x000D_
(2012/12/16)</t>
  </si>
  <si>
    <t>37.7 西南西_x000D_
(1961/9/16)</t>
  </si>
  <si>
    <t>33.2 西南西_x000D_
(1957/12/13)</t>
  </si>
  <si>
    <t>32.5 西_x000D_
(1946/3/8)</t>
  </si>
  <si>
    <t>31.7 西北西_x000D_
(1947/12/13)</t>
  </si>
  <si>
    <t>30.6 西北西_x000D_
(1937/12/3)</t>
  </si>
  <si>
    <t>30.5 西北西_x000D_
(1940/2/7)</t>
  </si>
  <si>
    <t>29.8 北西_x000D_
(1939/1/9)</t>
  </si>
  <si>
    <t>29.5 西_x000D_
(1950/12/18)</t>
  </si>
  <si>
    <t>29.3 南南西_x000D_
(1944/9/18)</t>
  </si>
  <si>
    <t>29.1 北西_x000D_
(1953/1/1)</t>
  </si>
  <si>
    <t>49.0 西南西_x000D_
(1961/9/16)</t>
  </si>
  <si>
    <t>45.9 南南西_x000D_
(1991/9/28)</t>
  </si>
  <si>
    <t>43.6 西北西_x000D_
(1950/12/18)</t>
  </si>
  <si>
    <t>42.9 西南西_x000D_
(1957/12/13)</t>
  </si>
  <si>
    <t>42.6 西_x000D_
(1950/12/17)</t>
  </si>
  <si>
    <t>42.5 北西_x000D_
(1965/9/18)</t>
  </si>
  <si>
    <t>42.2 西_x000D_
(1946/3/8)</t>
  </si>
  <si>
    <t>41.4 西南西_x000D_
(2012/4/4)</t>
  </si>
  <si>
    <t>40.5 西北西_x000D_
(1942/1/30)</t>
  </si>
  <si>
    <t>40.2 南_x000D_
(2004/8/31)</t>
  </si>
  <si>
    <t>17 西_x000D_
(1984/1/17)</t>
  </si>
  <si>
    <t>17 西南西_x000D_
(1979/3/31)</t>
  </si>
  <si>
    <t>15 西_x000D_
(1984/1/16)</t>
  </si>
  <si>
    <t>15 西_x000D_
(1982/1/29)</t>
  </si>
  <si>
    <t>14 西_x000D_
(1984/2/7)</t>
  </si>
  <si>
    <t>14 西_x000D_
(1984/2/4)</t>
  </si>
  <si>
    <t>14 西_x000D_
(1983/1/10)</t>
  </si>
  <si>
    <t>14 西_x000D_
(1982/12/24)</t>
  </si>
  <si>
    <t>13 西_x000D_
(1984/2/6)</t>
  </si>
  <si>
    <t>13 西_x000D_
(1984/1/18)</t>
  </si>
  <si>
    <t>26.5 南西_x000D_
(2012/4/4)</t>
  </si>
  <si>
    <t>24.7 西南西_x000D_
(2016/4/17)</t>
  </si>
  <si>
    <t>24.0 西北西_x000D_
(2021/1/7)</t>
  </si>
  <si>
    <t>23.7 西北西_x000D_
(2022/1/12)</t>
  </si>
  <si>
    <t>22.9 西_x000D_
(2021/2/16)</t>
  </si>
  <si>
    <t>22.5 南西_x000D_
(2009/11/15)</t>
  </si>
  <si>
    <t>22.3 西_x000D_
(2014/12/17)</t>
  </si>
  <si>
    <t>22.2 西_x000D_
(2021/12/13)</t>
  </si>
  <si>
    <t>22.1 西南西_x000D_
(2012/4/3)</t>
  </si>
  <si>
    <t>22.0 西北西_x000D_
(2021/12/2)</t>
  </si>
  <si>
    <t>1957/9_x000D_
2022/10</t>
  </si>
  <si>
    <t>23.9 西北西_x000D_
(1958/1/10)</t>
  </si>
  <si>
    <t>20.8 南西_x000D_
(1957/12/13)</t>
  </si>
  <si>
    <t>20.4 東南東_x000D_
(1959/9/27)</t>
  </si>
  <si>
    <t>19.5 西北西_x000D_
(1965/3/20)</t>
  </si>
  <si>
    <t>18.8 北西_x000D_
(1963/3/25)</t>
  </si>
  <si>
    <t>18.7 西北西_x000D_
(1970/1/31)</t>
  </si>
  <si>
    <t>18.5 西北西_x000D_
(1965/12/16)</t>
  </si>
  <si>
    <t>18.3 北西_x000D_
(1974/3/10)</t>
  </si>
  <si>
    <t>18.3 西北西_x000D_
(1966/3/16)</t>
  </si>
  <si>
    <t>34.9 東南東_x000D_
(1990/11/30)</t>
  </si>
  <si>
    <t>34.7 西南西_x000D_
(2012/4/4)</t>
  </si>
  <si>
    <t>34.2 西_x000D_
(2007/2/15)</t>
  </si>
  <si>
    <t>32.7 西北西_x000D_
(1978/3/1)</t>
  </si>
  <si>
    <t>32.1 南南西_x000D_
(1991/9/28)</t>
  </si>
  <si>
    <t>31.5 西_x000D_
(1989/4/17)</t>
  </si>
  <si>
    <t>31.3 西_x000D_
(1999/3/22)</t>
  </si>
  <si>
    <t>31.3 西_x000D_
(1998/9/16)</t>
  </si>
  <si>
    <t>31.0 西北西_x000D_
(1970/1/31)</t>
  </si>
  <si>
    <t>30.8 西_x000D_
(2004/4/2)</t>
  </si>
  <si>
    <t>16 北北東_x000D_
(2006/4/20)</t>
  </si>
  <si>
    <t>15.3 北_x000D_
(2018/4/4)</t>
  </si>
  <si>
    <t>14.6 北_x000D_
(2016/8/22)</t>
  </si>
  <si>
    <t>14.0 北_x000D_
(2014/2/3)</t>
  </si>
  <si>
    <t>14 北_x000D_
(2006/5/24)</t>
  </si>
  <si>
    <t>13.4 北_x000D_
(2022/6/2)</t>
  </si>
  <si>
    <t>13.3 北_x000D_
(2021/12/17)</t>
  </si>
  <si>
    <t>13.3 北_x000D_
(2019/10/13)</t>
  </si>
  <si>
    <t>13.1 北_x000D_
(2020/12/30)</t>
  </si>
  <si>
    <t>13.0 北_x000D_
(2013/4/17)</t>
  </si>
  <si>
    <t>24.2 西南西_x000D_
(2018/3/2)</t>
  </si>
  <si>
    <t>23.7 西南西_x000D_
(2012/4/4)</t>
  </si>
  <si>
    <t>21.6 南南西_x000D_
(2015/7/22)</t>
  </si>
  <si>
    <t>20.1 北_x000D_
(2022/6/2)</t>
  </si>
  <si>
    <t>20.1 西_x000D_
(2014/8/22)</t>
  </si>
  <si>
    <t>19.5 北_x000D_
(2018/4/4)</t>
  </si>
  <si>
    <t>19.5 北西_x000D_
(2012/11/18)</t>
  </si>
  <si>
    <t>19.0 西_x000D_
(2021/2/16)</t>
  </si>
  <si>
    <t>19.0 北_x000D_
(2016/8/22)</t>
  </si>
  <si>
    <t>18.5 北北西_x000D_
(2021/12/17)</t>
  </si>
  <si>
    <t>16.0 西北西_x000D_
(2018/3/2)</t>
  </si>
  <si>
    <t>16 北西_x000D_
(1993/4/18)</t>
  </si>
  <si>
    <t>15 西北西_x000D_
(2005/4/8)</t>
  </si>
  <si>
    <t>14.7 西_x000D_
(2018/3/1)</t>
  </si>
  <si>
    <t>14.2 西北西_x000D_
(2017/12/25)</t>
  </si>
  <si>
    <t>14.1 西_x000D_
(2012/4/4)</t>
  </si>
  <si>
    <t>14.1 西北西_x000D_
(2008/12/28)</t>
  </si>
  <si>
    <t>14 ×_x000D_
(2004/4/20)</t>
  </si>
  <si>
    <t>14 ×_x000D_
(2004/4/17)</t>
  </si>
  <si>
    <t>13.4 西北西_x000D_
(2016/5/5)</t>
  </si>
  <si>
    <t>29.1 北西_x000D_
(2021/2/16)</t>
  </si>
  <si>
    <t>29.1 西北西_x000D_
(2018/3/2)</t>
  </si>
  <si>
    <t>26.5 西南西_x000D_
(2012/4/4)</t>
  </si>
  <si>
    <t>25.7 西北西_x000D_
(2016/5/5)</t>
  </si>
  <si>
    <t>25.1 西南西_x000D_
(2022/1/12)</t>
  </si>
  <si>
    <t>24.9 西_x000D_
(2018/3/1)</t>
  </si>
  <si>
    <t>24.8 西南西_x000D_
(2017/12/25)</t>
  </si>
  <si>
    <t>23.2 西_x000D_
(2017/4/19)</t>
  </si>
  <si>
    <t>22.9 北西_x000D_
(2008/12/28)</t>
  </si>
  <si>
    <t>22.4 西南西_x000D_
(2009/2/21)</t>
  </si>
  <si>
    <t>1889/7_x000D_
2022/10</t>
  </si>
  <si>
    <t>21.4 南西_x000D_
(1957/12/13)</t>
  </si>
  <si>
    <t>20.2 南東_x000D_
(1959/9/27)</t>
  </si>
  <si>
    <t>19.0 南南東_x000D_
(1949/9/1)</t>
  </si>
  <si>
    <t>18.6 南南東_x000D_
(1912/9/23)</t>
  </si>
  <si>
    <t>16.7 南東_x000D_
(1918/9/24)</t>
  </si>
  <si>
    <t>15.9 西_x000D_
(1902/4/30)</t>
  </si>
  <si>
    <t>15.8 南西_x000D_
(1961/9/16)</t>
  </si>
  <si>
    <t>15.8 南南東_x000D_
(1908/8/8)</t>
  </si>
  <si>
    <t>15.6 西南西_x000D_
(1944/5/6)</t>
  </si>
  <si>
    <t>14.5 南_x000D_
(1965/9/18)</t>
  </si>
  <si>
    <t>32.6 南東_x000D_
(1959/9/27)</t>
  </si>
  <si>
    <t>32.2 南西_x000D_
(1957/12/13)</t>
  </si>
  <si>
    <t>31.7 南東_x000D_
(1994/9/30)</t>
  </si>
  <si>
    <t>29.2 西_x000D_
(1944/9/7)</t>
  </si>
  <si>
    <t>29.0 南南東_x000D_
(1949/9/1)</t>
  </si>
  <si>
    <t>28.9 南南西_x000D_
(2004/8/31)</t>
  </si>
  <si>
    <t>28.2 南南西_x000D_
(2002/3/19)</t>
  </si>
  <si>
    <t>28.2 南南東_x000D_
(1972/9/17)</t>
  </si>
  <si>
    <t>28.0 南西_x000D_
(1961/9/16)</t>
  </si>
  <si>
    <t>27.8 南_x000D_
(2004/9/7)</t>
  </si>
  <si>
    <t>1893/1_x000D_
2022/10</t>
  </si>
  <si>
    <t>15 西北西_x000D_
(2006/4/3)</t>
  </si>
  <si>
    <t>15 北西_x000D_
(2006/3/20)</t>
  </si>
  <si>
    <t>14.7 西北西_x000D_
(2017/12/25)</t>
  </si>
  <si>
    <t>14.0 西_x000D_
(2010/12/4)</t>
  </si>
  <si>
    <t>14 西北西_x000D_
(2007/4/14)</t>
  </si>
  <si>
    <t>14 西_x000D_
(2006/11/7)</t>
  </si>
  <si>
    <t>14 西北西_x000D_
(2006/10/8)</t>
  </si>
  <si>
    <t>14 西北西_x000D_
(2005/12/22)</t>
  </si>
  <si>
    <t>14 西北西_x000D_
(2004/4/20)</t>
  </si>
  <si>
    <t>31.3 北西_x000D_
(2010/12/4)</t>
  </si>
  <si>
    <t>29.6 西_x000D_
(2018/3/2)</t>
  </si>
  <si>
    <t>28.6 西_x000D_
(2012/4/4)</t>
  </si>
  <si>
    <t>28.5 西_x000D_
(2017/12/25)</t>
  </si>
  <si>
    <t>28.3 西_x000D_
(2010/12/3)</t>
  </si>
  <si>
    <t>28.1 西南西_x000D_
(2018/10/7)</t>
  </si>
  <si>
    <t>27.0 西_x000D_
(2013/3/6)</t>
  </si>
  <si>
    <t>26.7 西_x000D_
(2017/9/18)</t>
  </si>
  <si>
    <t>26.0 西_x000D_
(2021/2/16)</t>
  </si>
  <si>
    <t>25.9 西_x000D_
(2010/4/13)</t>
  </si>
  <si>
    <t>11.3 西_x000D_
(2012/4/4)</t>
  </si>
  <si>
    <t>10.8 西_x000D_
(2018/3/2)</t>
  </si>
  <si>
    <t>10.4 西_x000D_
(2010/12/4)</t>
  </si>
  <si>
    <t>10.2 西_x000D_
(2018/3/1)</t>
  </si>
  <si>
    <t>9.9 西_x000D_
(2017/4/19)</t>
  </si>
  <si>
    <t>9.9 西_x000D_
(2013/4/8)</t>
  </si>
  <si>
    <t>9.8 ×_x000D_
(2021/2/16)</t>
  </si>
  <si>
    <t>9.6 西_x000D_
(2015/3/11)</t>
  </si>
  <si>
    <t>9.4 西_x000D_
(2010/4/14)</t>
  </si>
  <si>
    <t>23.2 西_x000D_
(2018/3/2)</t>
  </si>
  <si>
    <t>21.7 西_x000D_
(2012/4/4)</t>
  </si>
  <si>
    <t>21.0 ×_x000D_
(2021/2/16)</t>
  </si>
  <si>
    <t>20.2 西南西_x000D_
(2017/12/27)</t>
  </si>
  <si>
    <t>20.2 西_x000D_
(2014/1/31)</t>
  </si>
  <si>
    <t>19.9 東_x000D_
(2012/6/20)</t>
  </si>
  <si>
    <t>19.9 西_x000D_
(2010/12/4)</t>
  </si>
  <si>
    <t>19.7 西_x000D_
(2020/3/20)</t>
  </si>
  <si>
    <t>19.2 西_x000D_
(2017/12/25)</t>
  </si>
  <si>
    <t>13.9 南西_x000D_
(2010/1/13)</t>
  </si>
  <si>
    <t>13.6 南_x000D_
(2012/4/3)</t>
  </si>
  <si>
    <t>13 南東_x000D_
(2006/2/26)</t>
  </si>
  <si>
    <t>12.0 南西_x000D_
(2021/1/7)</t>
  </si>
  <si>
    <t>12.0 西北西_x000D_
(2009/2/21)</t>
  </si>
  <si>
    <t>12 西_x000D_
(2007/3/13)</t>
  </si>
  <si>
    <t>12 南東_x000D_
(2006/5/28)</t>
  </si>
  <si>
    <t>12 西_x000D_
(2005/12/22)</t>
  </si>
  <si>
    <t>11.8 西_x000D_
(2010/12/4)</t>
  </si>
  <si>
    <t>11.8 西南西_x000D_
(2009/11/15)</t>
  </si>
  <si>
    <t>2005/12_x000D_
2022/11</t>
  </si>
  <si>
    <t>23.7 北西_x000D_
(2009/2/21)</t>
  </si>
  <si>
    <t>23.4 南西_x000D_
(2021/1/7)</t>
  </si>
  <si>
    <t>22.6 南西_x000D_
(2010/1/13)</t>
  </si>
  <si>
    <t>22.1 西_x000D_
(2012/4/4)</t>
  </si>
  <si>
    <t>22.1 南_x000D_
(2012/4/3)</t>
  </si>
  <si>
    <t>22.1 西北西_x000D_
(2008/12/26)</t>
  </si>
  <si>
    <t>22.0 西北西_x000D_
(2009/11/15)</t>
  </si>
  <si>
    <t>21.8 西南西_x000D_
(2010/12/4)</t>
  </si>
  <si>
    <t>21.6 西_x000D_
(2017/12/27)</t>
  </si>
  <si>
    <t>20.8 西_x000D_
(2015/3/24)</t>
  </si>
  <si>
    <t>17.4 西北西_x000D_
(2017/12/25)</t>
  </si>
  <si>
    <t>17 西北西_x000D_
(2006/3/21)</t>
  </si>
  <si>
    <t>16 ×_x000D_
(2004/12/16)</t>
  </si>
  <si>
    <t>15.5 西北西_x000D_
(2020/3/6)</t>
  </si>
  <si>
    <t>15.3 西北西_x000D_
(2017/4/19)</t>
  </si>
  <si>
    <t>15.2 西北西_x000D_
(2009/2/8)</t>
  </si>
  <si>
    <t>15 ×_x000D_
(2004/12/17)</t>
  </si>
  <si>
    <t>15 西_x000D_
(2004/2/23)</t>
  </si>
  <si>
    <t>15 西北西_x000D_
(2004/2/15)</t>
  </si>
  <si>
    <t>15 西_x000D_
(2003/1/30)</t>
  </si>
  <si>
    <t>30.2 西北西_x000D_
(2020/3/6)</t>
  </si>
  <si>
    <t>28.5 西南西_x000D_
(2012/4/3)</t>
  </si>
  <si>
    <t>28.0 西北西_x000D_
(2017/4/19)</t>
  </si>
  <si>
    <t>27.8 西_x000D_
(2016/12/6)</t>
  </si>
  <si>
    <t>27.0 西北西_x000D_
(2017/12/25)</t>
  </si>
  <si>
    <t>26.2 西北西_x000D_
(2016/4/15)</t>
  </si>
  <si>
    <t>25.3 西北西_x000D_
(2009/2/8)</t>
  </si>
  <si>
    <t>25.1 西南西_x000D_
(2012/4/4)</t>
  </si>
  <si>
    <t>25.0 西南西_x000D_
(2015/2/27)</t>
  </si>
  <si>
    <t>24.9 西北西_x000D_
(2015/1/7)</t>
  </si>
  <si>
    <t>1889/5_x000D_
2022/10</t>
  </si>
  <si>
    <t>22.9 西_x000D_
(1959/4/10)</t>
  </si>
  <si>
    <t>21.2 西北西_x000D_
(1969/3/21)</t>
  </si>
  <si>
    <t>19.7 北西_x000D_
(1898/9/7)</t>
  </si>
  <si>
    <t>19.3 北西_x000D_
(1947/3/21)</t>
  </si>
  <si>
    <t>19.0 西北西_x000D_
(1961/11/29)</t>
  </si>
  <si>
    <t>19.0 南西_x000D_
(1903/11/9)</t>
  </si>
  <si>
    <t>18.7 西_x000D_
(1970/3/16)</t>
  </si>
  <si>
    <t>18.4 西北西_x000D_
(1959/4/6)</t>
  </si>
  <si>
    <t>18.4 西南西_x000D_
(1959/1/17)</t>
  </si>
  <si>
    <t>18.3 西_x000D_
(1961/9/16)</t>
  </si>
  <si>
    <t>32.2 西_x000D_
(1979/3/31)</t>
  </si>
  <si>
    <t>31.3 東南東_x000D_
(1995/7/24)</t>
  </si>
  <si>
    <t>31.1 北西_x000D_
(1947/3/3)</t>
  </si>
  <si>
    <t>31.0 西北西_x000D_
(1981/8/23)</t>
  </si>
  <si>
    <t>30.7 西_x000D_
(1959/4/10)</t>
  </si>
  <si>
    <t>30.5 西北西_x000D_
(1997/3/30)</t>
  </si>
  <si>
    <t>29.3 西_x000D_
(1994/4/3)</t>
  </si>
  <si>
    <t>29.2 西_x000D_
(1982/9/13)</t>
  </si>
  <si>
    <t>29.2 西_x000D_
(1965/9/18)</t>
  </si>
  <si>
    <t>28.6 西_x000D_
(1964/2/12)</t>
  </si>
  <si>
    <t>1947/1_x000D_
2022/10</t>
  </si>
  <si>
    <t>20 西_x000D_
(1994/2/22)</t>
  </si>
  <si>
    <t>19 西_x000D_
(2004/2/23)</t>
  </si>
  <si>
    <t>19 西北西_x000D_
(1993/12/23)</t>
  </si>
  <si>
    <t>19 西北西_x000D_
(1979/10/19)</t>
  </si>
  <si>
    <t>18.3 西北西_x000D_
(2013/3/21)</t>
  </si>
  <si>
    <t>18.3 西_x000D_
(2013/3/10)</t>
  </si>
  <si>
    <t>18.2 西_x000D_
(2017/4/19)</t>
  </si>
  <si>
    <t>18.2 西_x000D_
(2013/4/8)</t>
  </si>
  <si>
    <t>18.2 西_x000D_
(2012/4/4)</t>
  </si>
  <si>
    <t>29.4 西_x000D_
(2012/4/4)</t>
  </si>
  <si>
    <t>28.8 西北西_x000D_
(2013/3/10)</t>
  </si>
  <si>
    <t>28.7 西北西_x000D_
(2013/3/21)</t>
  </si>
  <si>
    <t>27.9 西北西_x000D_
(2010/3/21)</t>
  </si>
  <si>
    <t>27.5 西_x000D_
(2013/4/8)</t>
  </si>
  <si>
    <t>27.2 西_x000D_
(2016/4/15)</t>
  </si>
  <si>
    <t>27.1 西北西_x000D_
(2009/5/18)</t>
  </si>
  <si>
    <t>27.0 西_x000D_
(2017/4/19)</t>
  </si>
  <si>
    <t>26.9 西_x000D_
(2017/4/20)</t>
  </si>
  <si>
    <t>26.6 西_x000D_
(2011/2/7)</t>
  </si>
  <si>
    <t>14.7 ×_x000D_
(2010/3/21)</t>
  </si>
  <si>
    <t>14.5 ×_x000D_
(2012/4/4)</t>
  </si>
  <si>
    <t>14.2 西北西_x000D_
(2021/2/16)</t>
  </si>
  <si>
    <t>13.4 西北西_x000D_
(2017/12/25)</t>
  </si>
  <si>
    <t>13.2 西北西_x000D_
(2013/4/8)</t>
  </si>
  <si>
    <t>12.9 西_x000D_
(2018/3/2)</t>
  </si>
  <si>
    <t>12.8 西北西_x000D_
(2015/3/10)</t>
  </si>
  <si>
    <t>12.8 ×_x000D_
(2014/3/30)</t>
  </si>
  <si>
    <t>12.7 西北西_x000D_
(2022/3/6)</t>
  </si>
  <si>
    <t>12.7 西北西_x000D_
(2022/2/21)</t>
  </si>
  <si>
    <t>30.1 南西_x000D_
(2010/7/17)</t>
  </si>
  <si>
    <t>29.9 西_x000D_
(2012/4/4)</t>
  </si>
  <si>
    <t>27.3 西_x000D_
(2010/3/21)</t>
  </si>
  <si>
    <t>24.7 西_x000D_
(2015/3/10)</t>
  </si>
  <si>
    <t>24.5 西北西_x000D_
(2022/3/6)</t>
  </si>
  <si>
    <t>24.0 ×_x000D_
(2010/4/14)</t>
  </si>
  <si>
    <t>23.8 西_x000D_
(2017/4/19)</t>
  </si>
  <si>
    <t>23.7 ×_x000D_
(2013/4/8)</t>
  </si>
  <si>
    <t>23.5 西北西_x000D_
(2022/2/21)</t>
  </si>
  <si>
    <t>23.5 西_x000D_
(2020/3/20)</t>
  </si>
  <si>
    <t>2009/3_x000D_
2022/11</t>
  </si>
  <si>
    <t>16.9 西_x000D_
(2017/4/19)</t>
  </si>
  <si>
    <t>14.0 西_x000D_
(2018/3/1)</t>
  </si>
  <si>
    <t>13.9 西北西_x000D_
(2013/2/9)</t>
  </si>
  <si>
    <t>13.7 西_x000D_
(2016/10/4)</t>
  </si>
  <si>
    <t>13.4 西_x000D_
(2012/2/2)</t>
  </si>
  <si>
    <t>13.2 西北西_x000D_
(2010/12/4)</t>
  </si>
  <si>
    <t>13.1 西_x000D_
(2011/4/16)</t>
  </si>
  <si>
    <t>12.8 西北西_x000D_
(2018/3/2)</t>
  </si>
  <si>
    <t>12.6 西_x000D_
(2021/1/7)</t>
  </si>
  <si>
    <t>12.4 西南西_x000D_
(2010/1/13)</t>
  </si>
  <si>
    <t>34.5 南_x000D_
(2013/4/7)</t>
  </si>
  <si>
    <t>32.4 西_x000D_
(2017/4/19)</t>
  </si>
  <si>
    <t>29.8 西_x000D_
(2018/3/1)</t>
  </si>
  <si>
    <t>29.5 西_x000D_
(2012/4/4)</t>
  </si>
  <si>
    <t>28.6 西_x000D_
(2018/3/2)</t>
  </si>
  <si>
    <t>28.5 西_x000D_
(2012/2/2)</t>
  </si>
  <si>
    <t>28.1 西北西_x000D_
(2013/2/9)</t>
  </si>
  <si>
    <t>27.9 西_x000D_
(2016/10/4)</t>
  </si>
  <si>
    <t>27.9 西_x000D_
(2013/4/8)</t>
  </si>
  <si>
    <t>26.3 西_x000D_
(2018/1/2)</t>
  </si>
  <si>
    <t>1953/8_x000D_
2022/10</t>
  </si>
  <si>
    <t>21.4 南南東_x000D_
(1959/9/27)</t>
  </si>
  <si>
    <t>19.0 西_x000D_
(1959/4/11)</t>
  </si>
  <si>
    <t>16.8 北西_x000D_
(1958/1/10)</t>
  </si>
  <si>
    <t>16.6 北西_x000D_
(1957/4/14)</t>
  </si>
  <si>
    <t>16.6 西北西_x000D_
(1957/3/10)</t>
  </si>
  <si>
    <t>16.5 西北西_x000D_
(1958/4/19)</t>
  </si>
  <si>
    <t>16.5 北_x000D_
(1957/12/13)</t>
  </si>
  <si>
    <t>16.5 西北西_x000D_
(1955/3/13)</t>
  </si>
  <si>
    <t>16.5 西北西_x000D_
(1954/5/10)</t>
  </si>
  <si>
    <t>16.2 西北西_x000D_
(1967/11/12)</t>
  </si>
  <si>
    <t>31.1 南南東_x000D_
(1959/9/27)</t>
  </si>
  <si>
    <t>30.2 東南東_x000D_
(1982/8/2)</t>
  </si>
  <si>
    <t>30.1 西北西_x000D_
(1979/3/31)</t>
  </si>
  <si>
    <t>29.9 東南東_x000D_
(1966/9/25)</t>
  </si>
  <si>
    <t>29.4 東南東_x000D_
(1991/2/16)</t>
  </si>
  <si>
    <t>27.8 南東_x000D_
(2018/9/4)</t>
  </si>
  <si>
    <t>27.6 西北西_x000D_
(1994/2/22)</t>
  </si>
  <si>
    <t>27.6 南東_x000D_
(1965/9/18)</t>
  </si>
  <si>
    <t>27.3 西北西_x000D_
(1967/11/12)</t>
  </si>
  <si>
    <t>27.0 西北西_x000D_
(1964/3/21)</t>
  </si>
  <si>
    <t>12 西南西_x000D_
(1987/12/17)</t>
  </si>
  <si>
    <t>12 南西_x000D_
(1982/8/2)</t>
  </si>
  <si>
    <t>12 西_x000D_
(1977/2/11)</t>
  </si>
  <si>
    <t>11 西北西_x000D_
(2008/1/25)</t>
  </si>
  <si>
    <t>11 南西_x000D_
(1987/3/16)</t>
  </si>
  <si>
    <t>11 西南西_x000D_
(1981/4/14)</t>
  </si>
  <si>
    <t>11 西_x000D_
(1981/3/27)</t>
  </si>
  <si>
    <t>11 西_x000D_
(1980/3/10)</t>
  </si>
  <si>
    <t>11 西北西_x000D_
(1979/3/31)</t>
  </si>
  <si>
    <t>11 西_x000D_
(1978/4/8)</t>
  </si>
  <si>
    <t>23.6 西北西_x000D_
(2010/1/2)</t>
  </si>
  <si>
    <t>22.9 西北西_x000D_
(2013/4/8)</t>
  </si>
  <si>
    <t>22.2 西北西_x000D_
(2018/3/2)</t>
  </si>
  <si>
    <t>22.1 西北西_x000D_
(2017/2/2)</t>
  </si>
  <si>
    <t>21.5 西_x000D_
(2021/4/19)</t>
  </si>
  <si>
    <t>21.2 西_x000D_
(2021/3/14)</t>
  </si>
  <si>
    <t>21.1 北西_x000D_
(2010/4/14)</t>
  </si>
  <si>
    <t>21.1 西_x000D_
(2009/2/8)</t>
  </si>
  <si>
    <t>21.0 西北西_x000D_
(2012/4/4)</t>
  </si>
  <si>
    <t>20.9 西北西_x000D_
(2013/3/11)</t>
  </si>
  <si>
    <t>16.9 西南西_x000D_
(2010/1/13)</t>
  </si>
  <si>
    <t>16.3 西_x000D_
(2017/4/19)</t>
  </si>
  <si>
    <t>16.0 西_x000D_
(2013/3/10)</t>
  </si>
  <si>
    <t>16 西_x000D_
(2004/2/23)</t>
  </si>
  <si>
    <t>15.9 西_x000D_
(2013/4/8)</t>
  </si>
  <si>
    <t>15.7 西南西_x000D_
(2021/4/18)</t>
  </si>
  <si>
    <t>14.8 西_x000D_
(2020/3/20)</t>
  </si>
  <si>
    <t>14.6 西_x000D_
(2010/12/4)</t>
  </si>
  <si>
    <t>14.6 西_x000D_
(2010/1/6)</t>
  </si>
  <si>
    <t>14.5 西_x000D_
(2010/4/14)</t>
  </si>
  <si>
    <t>32.2 西_x000D_
(2020/3/20)</t>
  </si>
  <si>
    <t>31.8 西_x000D_
(2013/4/8)</t>
  </si>
  <si>
    <t>29.6 西南西_x000D_
(2010/12/4)</t>
  </si>
  <si>
    <t>29.4 西_x000D_
(2010/3/21)</t>
  </si>
  <si>
    <t>29.2 西_x000D_
(2010/4/14)</t>
  </si>
  <si>
    <t>28.9 西南西_x000D_
(2013/3/10)</t>
  </si>
  <si>
    <t>28.2 西_x000D_
(2010/1/13)</t>
  </si>
  <si>
    <t>27.7 西南西_x000D_
(2018/3/1)</t>
  </si>
  <si>
    <t>27.5 西_x000D_
(2021/12/13)</t>
  </si>
  <si>
    <t>25 西北西_x000D_
(2007/1/7)</t>
  </si>
  <si>
    <t>21 西北西_x000D_
(2008/2/23)</t>
  </si>
  <si>
    <t>19.2 西北西_x000D_
(2017/12/25)</t>
  </si>
  <si>
    <t>19 ] 西北西_x000D_
(2005/12/22)</t>
  </si>
  <si>
    <t>18.6 西北西_x000D_
(2017/4/19)</t>
  </si>
  <si>
    <t>18.3 西北西_x000D_
(2017/10/30)</t>
  </si>
  <si>
    <t>18.2 西北西_x000D_
(2009/2/8)</t>
  </si>
  <si>
    <t>18.1 西北西_x000D_
(2013/12/16)</t>
  </si>
  <si>
    <t>18 西北西_x000D_
(2007/2/16)</t>
  </si>
  <si>
    <t>30.0 西_x000D_
(2012/4/4)</t>
  </si>
  <si>
    <t>29.6 西北西_x000D_
(2014/12/18)</t>
  </si>
  <si>
    <t>29.1 西北西_x000D_
(2017/12/25)</t>
  </si>
  <si>
    <t>28.5 西_x000D_
(2017/4/19)</t>
  </si>
  <si>
    <t>28.4 西北西_x000D_
(2011/2/7)</t>
  </si>
  <si>
    <t>28.4 西北西_x000D_
(2009/1/10)</t>
  </si>
  <si>
    <t>28.3 西北西_x000D_
(2010/12/3)</t>
  </si>
  <si>
    <t>28.2 西北西_x000D_
(2015/2/28)</t>
  </si>
  <si>
    <t>28.0 西北西_x000D_
(2010/1/13)</t>
  </si>
  <si>
    <t>27.7 西北西_x000D_
(2017/10/30)</t>
  </si>
  <si>
    <t>19.3 南_x000D_
(2018/10/1)</t>
  </si>
  <si>
    <t>17.4 北_x000D_
(2013/10/16)</t>
  </si>
  <si>
    <t>16.8 北西_x000D_
(2015/1/18)</t>
  </si>
  <si>
    <t>16.8 北_x000D_
(2014/10/6)</t>
  </si>
  <si>
    <t>16.5 北北西_x000D_
(2019/2/7)</t>
  </si>
  <si>
    <t>16.0 北西_x000D_
(2022/1/14)</t>
  </si>
  <si>
    <t>16.0 北北西_x000D_
(2016/8/30)</t>
  </si>
  <si>
    <t>16 西北西_x000D_
(2007/1/7)</t>
  </si>
  <si>
    <t>15.9 南_x000D_
(2012/4/3)</t>
  </si>
  <si>
    <t>15.8 南_x000D_
(2018/9/4)</t>
  </si>
  <si>
    <t>32.4 南南西_x000D_
(2018/10/1)</t>
  </si>
  <si>
    <t>26.2 北北西_x000D_
(2022/1/14)</t>
  </si>
  <si>
    <t>26.2 北北西_x000D_
(2015/1/18)</t>
  </si>
  <si>
    <t>25.7 北西_x000D_
(2013/4/8)</t>
  </si>
  <si>
    <t>25.7 南西_x000D_
(2012/4/4)</t>
  </si>
  <si>
    <t>25.2 北西_x000D_
(2022/1/1)</t>
  </si>
  <si>
    <t>25.2 南東_x000D_
(2012/9/30)</t>
  </si>
  <si>
    <t>24.7 南_x000D_
(2018/9/4)</t>
  </si>
  <si>
    <t>24.7 南_x000D_
(2017/9/18)</t>
  </si>
  <si>
    <t>24.7 北西_x000D_
(2017/4/20)</t>
  </si>
  <si>
    <t>25.5 北西_x000D_
(2013/3/10)</t>
  </si>
  <si>
    <t>23.6 北西_x000D_
(2007/1/7)</t>
  </si>
  <si>
    <t>23.5 北西_x000D_
(1950/11/28)</t>
  </si>
  <si>
    <t>23.3 北西_x000D_
(1954/2/12)</t>
  </si>
  <si>
    <t>23.0 北西_x000D_
(1994/4/3)</t>
  </si>
  <si>
    <t>22.4 北西_x000D_
(2008/2/23)</t>
  </si>
  <si>
    <t>22.3 北西_x000D_
(1965/1/9)</t>
  </si>
  <si>
    <t>21.7 北西_x000D_
(1994/2/14)</t>
  </si>
  <si>
    <t>21.7 南南東_x000D_
(1959/9/27)</t>
  </si>
  <si>
    <t>21.7 北西_x000D_
(1957/3/9)</t>
  </si>
  <si>
    <t>47.0 北西_x000D_
(1965/1/9)</t>
  </si>
  <si>
    <t>43.1 西北西_x000D_
(2007/1/7)</t>
  </si>
  <si>
    <t>42.0 西北西_x000D_
(1981/8/23)</t>
  </si>
  <si>
    <t>40.2 北西_x000D_
(1994/4/3)</t>
  </si>
  <si>
    <t>40.1 西北西_x000D_
(1996/2/6)</t>
  </si>
  <si>
    <t>39.6 北西_x000D_
(1994/2/21)</t>
  </si>
  <si>
    <t>39.1 西北西_x000D_
(1994/2/14)</t>
  </si>
  <si>
    <t>38.4 北西_x000D_
(1994/2/23)</t>
  </si>
  <si>
    <t>38.0 北西_x000D_
(2013/3/10)</t>
  </si>
  <si>
    <t>37.5 南南東_x000D_
(1966/9/25)</t>
  </si>
  <si>
    <t>16.4 北_x000D_
(2013/10/16)</t>
  </si>
  <si>
    <t>16 北_x000D_
(2008/2/24)</t>
  </si>
  <si>
    <t>15.0 北_x000D_
(2014/2/16)</t>
  </si>
  <si>
    <t>14.8 北北西_x000D_
(2019/9/9)</t>
  </si>
  <si>
    <t>14.5 南_x000D_
(2018/10/1)</t>
  </si>
  <si>
    <t>14.5 北_x000D_
(2017/2/21)</t>
  </si>
  <si>
    <t>14.3 北_x000D_
(2013/4/3)</t>
  </si>
  <si>
    <t>14.3 北北西_x000D_
(2009/2/8)</t>
  </si>
  <si>
    <t>14.0 北北西_x000D_
(2009/2/1)</t>
  </si>
  <si>
    <t>14 北北西_x000D_
(2007/5/11)</t>
  </si>
  <si>
    <t>25.9 北_x000D_
(2013/10/16)</t>
  </si>
  <si>
    <t>25.8 南南西_x000D_
(2018/10/1)</t>
  </si>
  <si>
    <t>24.6 北西_x000D_
(2014/2/16)</t>
  </si>
  <si>
    <t>24.1 北_x000D_
(2013/4/3)</t>
  </si>
  <si>
    <t>23.6 北北西_x000D_
(2010/3/17)</t>
  </si>
  <si>
    <t>23.5 北北西_x000D_
(2019/9/9)</t>
  </si>
  <si>
    <t>23.4 西_x000D_
(2013/4/7)</t>
  </si>
  <si>
    <t>23.2 北北西_x000D_
(2009/2/8)</t>
  </si>
  <si>
    <t>22.5 北_x000D_
(2017/2/21)</t>
  </si>
  <si>
    <t>22.5 北北西_x000D_
(2011/3/16)</t>
  </si>
  <si>
    <t>17.5 南東_x000D_
(2011/9/21)</t>
  </si>
  <si>
    <t>17.3 北北西_x000D_
(2013/10/16)</t>
  </si>
  <si>
    <t>14.7 北西_x000D_
(2015/1/6)</t>
  </si>
  <si>
    <t>13.9 北北西_x000D_
(2016/4/11)</t>
  </si>
  <si>
    <t>13.7 北西_x000D_
(2021/3/3)</t>
  </si>
  <si>
    <t>13.6 北北西_x000D_
(2017/2/2)</t>
  </si>
  <si>
    <t>13.6 北西_x000D_
(2015/11/24)</t>
  </si>
  <si>
    <t>13.4 北北西_x000D_
(2022/5/8)</t>
  </si>
  <si>
    <t>13.2 南東_x000D_
(2016/8/22)</t>
  </si>
  <si>
    <t>31.9 北北西_x000D_
(2013/10/16)</t>
  </si>
  <si>
    <t>27.5 北西_x000D_
(2013/4/8)</t>
  </si>
  <si>
    <t>26.4 北北西_x000D_
(2016/4/11)</t>
  </si>
  <si>
    <t>26.2 南東_x000D_
(2011/9/21)</t>
  </si>
  <si>
    <t>25.9 南東_x000D_
(2018/10/1)</t>
  </si>
  <si>
    <t>25.7 北北西_x000D_
(2019/12/31)</t>
  </si>
  <si>
    <t>25.6 北西_x000D_
(2013/3/10)</t>
  </si>
  <si>
    <t>25.2 西_x000D_
(2018/3/2)</t>
  </si>
  <si>
    <t>25.1 北_x000D_
(2009/3/23)</t>
  </si>
  <si>
    <t>25.0 北北西_x000D_
(2015/1/12)</t>
  </si>
  <si>
    <t>1910/5_x000D_
2022/10</t>
  </si>
  <si>
    <t>1937/2_x000D_
2022/10</t>
  </si>
  <si>
    <t>28.8 南南東_x000D_
(2002/10/1)</t>
  </si>
  <si>
    <t>28.4 南南東_x000D_
(1917/10/1)</t>
  </si>
  <si>
    <t>24.7 南南東_x000D_
(1941/7/23)</t>
  </si>
  <si>
    <t>24.4 南南東_x000D_
(1949/9/1)</t>
  </si>
  <si>
    <t>23.9 南_x000D_
(1911/6/19)</t>
  </si>
  <si>
    <t>23.3 南_x000D_
(1958/7/23)</t>
  </si>
  <si>
    <t>23.0 南_x000D_
(1934/9/21)</t>
  </si>
  <si>
    <t>22.9 南南東_x000D_
(1959/9/27)</t>
  </si>
  <si>
    <t>22.8 南南西_x000D_
(1926/9/4)</t>
  </si>
  <si>
    <t>22.6 北西_x000D_
(1955/3/19)</t>
  </si>
  <si>
    <t>48.1 南東_x000D_
(2002/10/1)</t>
  </si>
  <si>
    <t>41.5 南東_x000D_
(2018/10/1)</t>
  </si>
  <si>
    <t>37.2 南_x000D_
(1979/10/19)</t>
  </si>
  <si>
    <t>35.4 東南東_x000D_
(2007/9/7)</t>
  </si>
  <si>
    <t>34.3 南_x000D_
(2016/8/22)</t>
  </si>
  <si>
    <t>33.5 西北西_x000D_
(1994/2/22)</t>
  </si>
  <si>
    <t>33.0 北_x000D_
(1996/9/22)</t>
  </si>
  <si>
    <t>32.8 西北西_x000D_
(2017/4/19)</t>
  </si>
  <si>
    <t>32.7 北北東_x000D_
(2006/10/6)</t>
  </si>
  <si>
    <t>32.4 南東_x000D_
(1998/9/16)</t>
  </si>
  <si>
    <t>1978/1_x000D_
2022/11</t>
  </si>
  <si>
    <t>20.1 南南東_x000D_
(2011/9/21)</t>
  </si>
  <si>
    <t>20 南南東_x000D_
(1998/9/16)</t>
  </si>
  <si>
    <t>18 南南東_x000D_
(2007/9/7)</t>
  </si>
  <si>
    <t>18 南東_x000D_
(2002/10/1)</t>
  </si>
  <si>
    <t>17.1 北北東_x000D_
(2014/2/15)</t>
  </si>
  <si>
    <t>17 西北西_x000D_
(1981/10/23)</t>
  </si>
  <si>
    <t>16.0 南_x000D_
(2016/8/22)</t>
  </si>
  <si>
    <t>16 南南東_x000D_
(2000/3/29)</t>
  </si>
  <si>
    <t>15.4 南_x000D_
(2018/10/1)</t>
  </si>
  <si>
    <t>15.2 北北西_x000D_
(2013/10/16)</t>
  </si>
  <si>
    <t>32.2 西北西_x000D_
(2013/10/16)</t>
  </si>
  <si>
    <t>31.2 南南東_x000D_
(2011/9/21)</t>
  </si>
  <si>
    <t>27.1 南_x000D_
(2016/8/22)</t>
  </si>
  <si>
    <t>27.0 南_x000D_
(2019/10/12)</t>
  </si>
  <si>
    <t>25.9 西北西_x000D_
(2017/4/19)</t>
  </si>
  <si>
    <t>25.8 北西_x000D_
(2014/2/16)</t>
  </si>
  <si>
    <t>25.6 南南東_x000D_
(2018/10/1)</t>
  </si>
  <si>
    <t>25.4 西北西_x000D_
(2013/3/21)</t>
  </si>
  <si>
    <t>25.2 北_x000D_
(2014/2/15)</t>
  </si>
  <si>
    <t>24.9 西_x000D_
(2015/10/8)</t>
  </si>
  <si>
    <t>1978/12_x000D_
2022/11</t>
  </si>
  <si>
    <t>14 南南西_x000D_
(1979/10/19)</t>
  </si>
  <si>
    <t>12.7 南_x000D_
(2018/10/1)</t>
  </si>
  <si>
    <t>12 北_x000D_
(1996/9/22)</t>
  </si>
  <si>
    <t>12 ×_x000D_
(1979/10/1)</t>
  </si>
  <si>
    <t>11 南_x000D_
(1992/9/25)</t>
  </si>
  <si>
    <t>11 南南西_x000D_
(1991/9/28)</t>
  </si>
  <si>
    <t>11 南南西_x000D_
(1989/9/3)</t>
  </si>
  <si>
    <t>11 南南東_x000D_
(1982/9/12)</t>
  </si>
  <si>
    <t>10.5 北北西_x000D_
(2019/9/9)</t>
  </si>
  <si>
    <t>10.4 北北西_x000D_
(2013/10/16)</t>
  </si>
  <si>
    <t>29.8 南南東_x000D_
(2018/10/1)</t>
  </si>
  <si>
    <t>24.4 南南東_x000D_
(2011/9/21)</t>
  </si>
  <si>
    <t>21.9 北北西_x000D_
(2013/10/16)</t>
  </si>
  <si>
    <t>20.5 南_x000D_
(2009/10/8)</t>
  </si>
  <si>
    <t>19.6 北北西_x000D_
(2022/6/27)</t>
  </si>
  <si>
    <t>19.5 西北西_x000D_
(2017/10/23)</t>
  </si>
  <si>
    <t>18.8 北北西_x000D_
(2021/2/23)</t>
  </si>
  <si>
    <t>18.6 南_x000D_
(2013/3/18)</t>
  </si>
  <si>
    <t>18.5 南南東_x000D_
(2019/10/12)</t>
  </si>
  <si>
    <t>18.5 北西_x000D_
(2015/2/15)</t>
  </si>
  <si>
    <t>14 西_x000D_
(2007/1/7)</t>
  </si>
  <si>
    <t>13.9 北北西_x000D_
(2013/10/16)</t>
  </si>
  <si>
    <t>13.2 西北西_x000D_
(2017/4/19)</t>
  </si>
  <si>
    <t>13 西南西_x000D_
(2007/1/8)</t>
  </si>
  <si>
    <t>13 南西_x000D_
(1998/3/20)</t>
  </si>
  <si>
    <t>13 南西_x000D_
(1991/4/18)</t>
  </si>
  <si>
    <t>12.8 北北東_x000D_
(2014/2/15)</t>
  </si>
  <si>
    <t>12.7 南南東_x000D_
(2018/10/1)</t>
  </si>
  <si>
    <t>12.6 南西_x000D_
(2010/4/2)</t>
  </si>
  <si>
    <t>12.5 南西_x000D_
(2011/9/21)</t>
  </si>
  <si>
    <t>29.2 北北西_x000D_
(2013/10/16)</t>
  </si>
  <si>
    <t>27.0 南南西_x000D_
(2016/8/22)</t>
  </si>
  <si>
    <t>25.7 北北東_x000D_
(2014/2/15)</t>
  </si>
  <si>
    <t>25.1 東北東_x000D_
(2019/9/9)</t>
  </si>
  <si>
    <t>24.2 北北東_x000D_
(2020/4/13)</t>
  </si>
  <si>
    <t>23.9 南_x000D_
(2018/10/1)</t>
  </si>
  <si>
    <t>23.7 西_x000D_
(2017/4/19)</t>
  </si>
  <si>
    <t>23.6 南西_x000D_
(2010/4/2)</t>
  </si>
  <si>
    <t>23.4 南_x000D_
(2019/10/12)</t>
  </si>
  <si>
    <t>23.1 南_x000D_
(2012/4/3)</t>
  </si>
  <si>
    <t>2009/2_x000D_
2022/11</t>
  </si>
  <si>
    <t>20.6 南_x000D_
(2018/10/1)</t>
  </si>
  <si>
    <t>17.1 南_x000D_
(2011/9/21)</t>
  </si>
  <si>
    <t>15.9 南南西_x000D_
(2012/4/3)</t>
  </si>
  <si>
    <t>15.9 南西_x000D_
(2010/3/21)</t>
  </si>
  <si>
    <t>15 ×_x000D_
(1979/10/19)</t>
  </si>
  <si>
    <t>14.9 南_x000D_
(2012/9/30)</t>
  </si>
  <si>
    <t>14.3 南_x000D_
(2018/9/4)</t>
  </si>
  <si>
    <t>14.0 南南西_x000D_
(2012/6/20)</t>
  </si>
  <si>
    <t>14 南_x000D_
(1979/10/1)</t>
  </si>
  <si>
    <t>13.7 南_x000D_
(2013/3/18)</t>
  </si>
  <si>
    <t>1978/2_x000D_
2022/11</t>
  </si>
  <si>
    <t>35.4 南_x000D_
(2018/10/1)</t>
  </si>
  <si>
    <t>30.2 南_x000D_
(2011/9/21)</t>
  </si>
  <si>
    <t>28.1 南南西_x000D_
(2012/4/3)</t>
  </si>
  <si>
    <t>27.0 南西_x000D_
(2010/3/21)</t>
  </si>
  <si>
    <t>26.2 南南西_x000D_
(2012/6/20)</t>
  </si>
  <si>
    <t>24.6 南_x000D_
(2012/9/30)</t>
  </si>
  <si>
    <t>23.7 南_x000D_
(2018/9/4)</t>
  </si>
  <si>
    <t>23.4 北_x000D_
(2019/9/9)</t>
  </si>
  <si>
    <t>23.4 北_x000D_
(2013/10/16)</t>
  </si>
  <si>
    <t>23.2 南西_x000D_
(2012/3/31)</t>
  </si>
  <si>
    <t>1897/1_x000D_
2022/10</t>
  </si>
  <si>
    <t>28.3 北_x000D_
(1961/10/10)</t>
  </si>
  <si>
    <t>28.1 北北東_x000D_
(1939/8/5)</t>
  </si>
  <si>
    <t>27.3 北_x000D_
(1932/11/15)</t>
  </si>
  <si>
    <t>26.7 南南東_x000D_
(1917/10/1)</t>
  </si>
  <si>
    <t>26.6 北北東_x000D_
(1938/10/21)</t>
  </si>
  <si>
    <t>25.5 北東_x000D_
(1958/9/26)</t>
  </si>
  <si>
    <t>24.3 南南東_x000D_
(1902/9/28)</t>
  </si>
  <si>
    <t>23.2 北東_x000D_
(1932/11/14)</t>
  </si>
  <si>
    <t>22.7 南南西_x000D_
(1945/9/18)</t>
  </si>
  <si>
    <t>21.7 北東_x000D_
(1936/2/4)</t>
  </si>
  <si>
    <t>44.2 北北東_x000D_
(1939/8/5)</t>
  </si>
  <si>
    <t>39.6 北北東_x000D_
(1938/10/21)</t>
  </si>
  <si>
    <t>36.6 北_x000D_
(1961/10/10)</t>
  </si>
  <si>
    <t>36.6 北東_x000D_
(1958/9/26)</t>
  </si>
  <si>
    <t>36.3 北北東_x000D_
(1996/9/22)</t>
  </si>
  <si>
    <t>35.8 南南西_x000D_
(1964/9/25)</t>
  </si>
  <si>
    <t>32.8 南_x000D_
(1979/10/19)</t>
  </si>
  <si>
    <t>31.6 北東_x000D_
(1989/8/6)</t>
  </si>
  <si>
    <t>31.2 南南西_x000D_
(1945/9/18)</t>
  </si>
  <si>
    <t>31.0 南南西_x000D_
(1965/9/18)</t>
  </si>
  <si>
    <t>13.1 南南東_x000D_
(2018/10/1)</t>
  </si>
  <si>
    <t>13 西北西_x000D_
(1993/3/29)</t>
  </si>
  <si>
    <t>12.4 北北東_x000D_
(2014/2/15)</t>
  </si>
  <si>
    <t>12.0 北_x000D_
(2019/9/9)</t>
  </si>
  <si>
    <t>12 西北西_x000D_
(1994/2/22)</t>
  </si>
  <si>
    <t>12 西北西_x000D_
(1994/2/21)</t>
  </si>
  <si>
    <t>12 南_x000D_
(1991/9/28)</t>
  </si>
  <si>
    <t>12 東南東_x000D_
(1982/8/2)</t>
  </si>
  <si>
    <t>11.7 北北東_x000D_
(2013/10/16)</t>
  </si>
  <si>
    <t>11.6 西北西_x000D_
(2011/2/18)</t>
  </si>
  <si>
    <t>26.1 南_x000D_
(2018/10/1)</t>
  </si>
  <si>
    <t>23.1 北_x000D_
(2019/9/9)</t>
  </si>
  <si>
    <t>22.8 西_x000D_
(2012/4/3)</t>
  </si>
  <si>
    <t>22.2 北北東_x000D_
(2020/4/13)</t>
  </si>
  <si>
    <t>21.7 北北東_x000D_
(2014/2/15)</t>
  </si>
  <si>
    <t>21.7 北_x000D_
(2013/10/16)</t>
  </si>
  <si>
    <t>21.4 西北西_x000D_
(2011/2/18)</t>
  </si>
  <si>
    <t>21.3 西_x000D_
(2021/1/7)</t>
  </si>
  <si>
    <t>21.1 西北西_x000D_
(2017/10/23)</t>
  </si>
  <si>
    <t>21.1 西北西_x000D_
(2013/3/10)</t>
  </si>
  <si>
    <t>2001/12_x000D_
2022/11</t>
  </si>
  <si>
    <t>19.6 南_x000D_
(2011/9/21)</t>
  </si>
  <si>
    <t>19.3 南_x000D_
(2012/4/3)</t>
  </si>
  <si>
    <t>18.9 ×_x000D_
(2018/10/1)</t>
  </si>
  <si>
    <t>16.7 西北西_x000D_
(2015/1/7)</t>
  </si>
  <si>
    <t>16.6 南_x000D_
(2012/9/30)</t>
  </si>
  <si>
    <t>16.3 北西_x000D_
(2013/3/2)</t>
  </si>
  <si>
    <t>16.3 南_x000D_
(2012/3/31)</t>
  </si>
  <si>
    <t>16.2 南_x000D_
(2012/6/20)</t>
  </si>
  <si>
    <t>16.1 西北西_x000D_
(2022/5/27)</t>
  </si>
  <si>
    <t>33.1 西北西_x000D_
(2022/5/27)</t>
  </si>
  <si>
    <t>32.5 ×_x000D_
(2018/10/1)</t>
  </si>
  <si>
    <t>29.2 南_x000D_
(2011/9/21)</t>
  </si>
  <si>
    <t>27.1 南_x000D_
(2012/9/30)</t>
  </si>
  <si>
    <t>26.6 南東_x000D_
(2019/10/12)</t>
  </si>
  <si>
    <t>25.9 南_x000D_
(2012/4/3)</t>
  </si>
  <si>
    <t>25.5 北_x000D_
(2013/10/16)</t>
  </si>
  <si>
    <t>25.3 南東_x000D_
(2012/6/19)</t>
  </si>
  <si>
    <t>25.2 ×_x000D_
(2018/9/4)</t>
  </si>
  <si>
    <t>24.6 南_x000D_
(2010/3/21)</t>
  </si>
  <si>
    <t>20.3 南南東_x000D_
(2011/9/21)</t>
  </si>
  <si>
    <t>20.0 南_x000D_
(2018/10/1)</t>
  </si>
  <si>
    <t>18.3 南_x000D_
(2012/4/3)</t>
  </si>
  <si>
    <t>18 南_x000D_
(1979/10/19)</t>
  </si>
  <si>
    <t>17.4 南_x000D_
(2012/9/30)</t>
  </si>
  <si>
    <t>16.9 南東_x000D_
(2019/10/12)</t>
  </si>
  <si>
    <t>16 南南西_x000D_
(1991/9/28)</t>
  </si>
  <si>
    <t>16 南東_x000D_
(1982/8/2)</t>
  </si>
  <si>
    <t>15.9 南南東_x000D_
(2017/9/18)</t>
  </si>
  <si>
    <t>31.6 南南東_x000D_
(2011/9/21)</t>
  </si>
  <si>
    <t>31.4 南_x000D_
(2018/10/1)</t>
  </si>
  <si>
    <t>29.0 南_x000D_
(2012/4/3)</t>
  </si>
  <si>
    <t>27.2 南西_x000D_
(2010/3/21)</t>
  </si>
  <si>
    <t>26.8 南南東_x000D_
(2019/10/12)</t>
  </si>
  <si>
    <t>26.1 南南西_x000D_
(2012/9/30)</t>
  </si>
  <si>
    <t>25.3 南_x000D_
(2018/9/4)</t>
  </si>
  <si>
    <t>24.9 南南東_x000D_
(2012/6/20)</t>
  </si>
  <si>
    <t>24.6 北北東_x000D_
(2019/9/9)</t>
  </si>
  <si>
    <t>24.2 西南西_x000D_
(2016/8/22)</t>
  </si>
  <si>
    <t>15 南_x000D_
(1979/10/19)</t>
  </si>
  <si>
    <t>14.1 南南東_x000D_
(2011/9/21)</t>
  </si>
  <si>
    <t>13.2 東南東_x000D_
(2019/9/9)</t>
  </si>
  <si>
    <t>13 南_x000D_
(1985/8/31)</t>
  </si>
  <si>
    <t>11.6 南西_x000D_
(2011/4/8)</t>
  </si>
  <si>
    <t>11.5 南西_x000D_
(2011/5/1)</t>
  </si>
  <si>
    <t>11.0 南南西_x000D_
(2010/3/21)</t>
  </si>
  <si>
    <t>11 南南西_x000D_
(2002/10/1)</t>
  </si>
  <si>
    <t>11 南_x000D_
(2001/9/11)</t>
  </si>
  <si>
    <t>11 南南西_x000D_
(1983/5/7)</t>
  </si>
  <si>
    <t>29.7 東南東_x000D_
(2019/9/9)</t>
  </si>
  <si>
    <t>29.6 南_x000D_
(2011/9/21)</t>
  </si>
  <si>
    <t>23.4 東南東_x000D_
(2016/8/22)</t>
  </si>
  <si>
    <t>23.3 南南東_x000D_
(2019/10/12)</t>
  </si>
  <si>
    <t>22.9 南南東_x000D_
(2018/10/1)</t>
  </si>
  <si>
    <t>22.9 南_x000D_
(2012/4/3)</t>
  </si>
  <si>
    <t>22.6 南_x000D_
(2017/10/23)</t>
  </si>
  <si>
    <t>21.6 北東_x000D_
(2013/10/16)</t>
  </si>
  <si>
    <t>21.6 南南西_x000D_
(2010/4/2)</t>
  </si>
  <si>
    <t>20.9 南_x000D_
(2009/10/8)</t>
  </si>
  <si>
    <t>1921/1_x000D_
2022/10</t>
  </si>
  <si>
    <t>26.4 北北西_x000D_
(1932/11/15)</t>
  </si>
  <si>
    <t>22.6 南東_x000D_
(1949/8/31)</t>
  </si>
  <si>
    <t>22.6 北西_x000D_
(1924/5/9)</t>
  </si>
  <si>
    <t>21.1 南南西_x000D_
(1934/9/21)</t>
  </si>
  <si>
    <t>20.0 南南西_x000D_
(1947/4/2)</t>
  </si>
  <si>
    <t>19.9 北北西_x000D_
(1956/9/27)</t>
  </si>
  <si>
    <t>19.9 北東_x000D_
(1932/11/14)</t>
  </si>
  <si>
    <t>19.7 南東_x000D_
(1938/9/1)</t>
  </si>
  <si>
    <t>19.6 北北西_x000D_
(1955/12/26)</t>
  </si>
  <si>
    <t>19.0 北北西_x000D_
(1947/1/18)</t>
  </si>
  <si>
    <t>37.0 南南西_x000D_
(1991/9/28)</t>
  </si>
  <si>
    <t>35.6 西北西_x000D_
(1998/9/16)</t>
  </si>
  <si>
    <t>35.6 南_x000D_
(1979/10/19)</t>
  </si>
  <si>
    <t>33.0 西北西_x000D_
(1994/2/21)</t>
  </si>
  <si>
    <t>32.7 南南西_x000D_
(2018/10/1)</t>
  </si>
  <si>
    <t>32.5 南南東_x000D_
(2019/10/12)</t>
  </si>
  <si>
    <t>31.8 東北東_x000D_
(1965/5/3)</t>
  </si>
  <si>
    <t>31.6 西_x000D_
(2002/10/1)</t>
  </si>
  <si>
    <t>30.6 北東_x000D_
(2004/10/9)</t>
  </si>
  <si>
    <t>30.5 北東_x000D_
(1958/9/26)</t>
  </si>
  <si>
    <t>14.3 南南西_x000D_
(2018/10/1)</t>
  </si>
  <si>
    <t>13.2 南_x000D_
(2011/9/21)</t>
  </si>
  <si>
    <t>13.0 南_x000D_
(2019/10/12)</t>
  </si>
  <si>
    <t>12.7 南南西_x000D_
(2012/9/30)</t>
  </si>
  <si>
    <t>12.3 南南西_x000D_
(2012/6/20)</t>
  </si>
  <si>
    <t>12.1 北西_x000D_
(2013/10/16)</t>
  </si>
  <si>
    <t>12 西_x000D_
(1998/9/16)</t>
  </si>
  <si>
    <t>11.8 北東_x000D_
(2019/9/9)</t>
  </si>
  <si>
    <t>11.7 北北東_x000D_
(2020/4/13)</t>
  </si>
  <si>
    <t>11.4 南南西_x000D_
(2013/3/18)</t>
  </si>
  <si>
    <t>28.8 南西_x000D_
(2018/10/1)</t>
  </si>
  <si>
    <t>28.4 南南西_x000D_
(2012/6/20)</t>
  </si>
  <si>
    <t>28.2 南_x000D_
(2011/9/21)</t>
  </si>
  <si>
    <t>26.2 南_x000D_
(2019/10/12)</t>
  </si>
  <si>
    <t>25.2 東南東_x000D_
(2016/8/22)</t>
  </si>
  <si>
    <t>24.1 南南西_x000D_
(2012/3/31)</t>
  </si>
  <si>
    <t>23.6 南南西_x000D_
(2012/9/30)</t>
  </si>
  <si>
    <t>23.3 南_x000D_
(2012/4/3)</t>
  </si>
  <si>
    <t>23.2 北北東_x000D_
(2019/9/9)</t>
  </si>
  <si>
    <t>22.5 北北西_x000D_
(2013/10/16)</t>
  </si>
  <si>
    <t>19.2 南東_x000D_
(2019/9/9)</t>
  </si>
  <si>
    <t>16 北_x000D_
(1996/9/22)</t>
  </si>
  <si>
    <t>15 南南東_x000D_
(2002/10/1)</t>
  </si>
  <si>
    <t>14.5 西_x000D_
(2011/4/25)</t>
  </si>
  <si>
    <t>14.3 南南東_x000D_
(2019/10/12)</t>
  </si>
  <si>
    <t>14 南南東_x000D_
(1985/7/1)</t>
  </si>
  <si>
    <t>13.8 南_x000D_
(2018/10/1)</t>
  </si>
  <si>
    <t>13.8 南_x000D_
(2012/4/3)</t>
  </si>
  <si>
    <t>13.7 南_x000D_
(2011/9/21)</t>
  </si>
  <si>
    <t>36.6 南南東_x000D_
(2019/9/9)</t>
  </si>
  <si>
    <t>30.7 南南東_x000D_
(2019/10/12)</t>
  </si>
  <si>
    <t>28.8 北_x000D_
(2021/10/1)</t>
  </si>
  <si>
    <t>28.3 南_x000D_
(2018/10/1)</t>
  </si>
  <si>
    <t>27.8 南南東_x000D_
(2021/2/15)</t>
  </si>
  <si>
    <t>27.7 南南東_x000D_
(2011/9/21)</t>
  </si>
  <si>
    <t>27.4 北北西_x000D_
(2013/10/16)</t>
  </si>
  <si>
    <t>27.0 南東_x000D_
(2016/8/22)</t>
  </si>
  <si>
    <t>26.9 南_x000D_
(2012/4/3)</t>
  </si>
  <si>
    <t>26.8 北北東_x000D_
(2020/4/13)</t>
  </si>
  <si>
    <t>23.0 東_x000D_
(2019/9/9)</t>
  </si>
  <si>
    <t>22 ×_x000D_
(1979/10/19)</t>
  </si>
  <si>
    <t>19 南南西_x000D_
(2004/12/5)</t>
  </si>
  <si>
    <t>19 南_x000D_
(2001/9/11)</t>
  </si>
  <si>
    <t>18.6 東南東_x000D_
(2016/8/22)</t>
  </si>
  <si>
    <t>18.5 北北東_x000D_
(2013/10/16)</t>
  </si>
  <si>
    <t>18.1 南南西_x000D_
(2018/10/1)</t>
  </si>
  <si>
    <t>18 北東_x000D_
(2004/10/9)</t>
  </si>
  <si>
    <t>17.7 北東_x000D_
(2020/4/13)</t>
  </si>
  <si>
    <t>17.3 南南東_x000D_
(2019/10/12)</t>
  </si>
  <si>
    <t>36.9 東_x000D_
(2019/9/9)</t>
  </si>
  <si>
    <t>32.0 東南東_x000D_
(2016/8/22)</t>
  </si>
  <si>
    <t>31.7 南西_x000D_
(2018/10/1)</t>
  </si>
  <si>
    <t>31.4 南_x000D_
(2011/9/21)</t>
  </si>
  <si>
    <t>30.8 南南西_x000D_
(2012/9/30)</t>
  </si>
  <si>
    <t>29.8 南_x000D_
(2010/3/21)</t>
  </si>
  <si>
    <t>29.1 南南西_x000D_
(2012/6/20)</t>
  </si>
  <si>
    <t>28.7 南西_x000D_
(2016/4/17)</t>
  </si>
  <si>
    <t>28.3 南東_x000D_
(2019/10/12)</t>
  </si>
  <si>
    <t>27.8 北北東_x000D_
(2013/10/16)</t>
  </si>
  <si>
    <t>1977/12_x000D_
2022/11</t>
  </si>
  <si>
    <t>16 西北西_x000D_
(1980/3/30)</t>
  </si>
  <si>
    <t>14.8 北西_x000D_
(2013/10/16)</t>
  </si>
  <si>
    <t>14.0 北西_x000D_
(2019/10/13)</t>
  </si>
  <si>
    <t>14.0 北西_x000D_
(2014/2/16)</t>
  </si>
  <si>
    <t>14 北北西_x000D_
(1982/4/1)</t>
  </si>
  <si>
    <t>13.0 北西_x000D_
(2020/4/14)</t>
  </si>
  <si>
    <t>13.0 北北東_x000D_
(2014/2/15)</t>
  </si>
  <si>
    <t>13 北_x000D_
(2007/2/4)</t>
  </si>
  <si>
    <t>13 西北西_x000D_
(1981/10/23)</t>
  </si>
  <si>
    <t>12.7 北西_x000D_
(2022/1/14)</t>
  </si>
  <si>
    <t>32.7 北西_x000D_
(2013/10/16)</t>
  </si>
  <si>
    <t>28.6 北_x000D_
(2014/2/16)</t>
  </si>
  <si>
    <t>27.5 北北西_x000D_
(2019/10/13)</t>
  </si>
  <si>
    <t>26.5 北西_x000D_
(2021/3/2)</t>
  </si>
  <si>
    <t>26.5 北_x000D_
(2019/10/12)</t>
  </si>
  <si>
    <t>26.4 北北西_x000D_
(2010/2/7)</t>
  </si>
  <si>
    <t>25.8 西_x000D_
(2020/3/5)</t>
  </si>
  <si>
    <t>25.8 北西_x000D_
(2009/5/14)</t>
  </si>
  <si>
    <t>25.1 北北西_x000D_
(2020/12/30)</t>
  </si>
  <si>
    <t>24.9 北_x000D_
(2013/3/3)</t>
  </si>
  <si>
    <t>18.2 西北西_x000D_
(2017/4/20)</t>
  </si>
  <si>
    <t>18.2 北西_x000D_
(2013/10/16)</t>
  </si>
  <si>
    <t>18 西北西_x000D_
(1981/3/27)</t>
  </si>
  <si>
    <t>17.5 北西_x000D_
(2015/1/18)</t>
  </si>
  <si>
    <t>17 北西_x000D_
(2008/2/23)</t>
  </si>
  <si>
    <t>16.7 北西_x000D_
(2011/2/18)</t>
  </si>
  <si>
    <t>16.4 北西_x000D_
(2009/3/23)</t>
  </si>
  <si>
    <t>16.2 北西_x000D_
(2011/2/7)</t>
  </si>
  <si>
    <t>16 西_x000D_
(1978/3/2)</t>
  </si>
  <si>
    <t>15.7 北西_x000D_
(2021/3/2)</t>
  </si>
  <si>
    <t>31.9 西北西_x000D_
(2021/8/30)</t>
  </si>
  <si>
    <t>28.9 北_x000D_
(2011/8/6)</t>
  </si>
  <si>
    <t>28.4 北西_x000D_
(2013/10/16)</t>
  </si>
  <si>
    <t>27.9 北西_x000D_
(2017/10/23)</t>
  </si>
  <si>
    <t>27.1 北西_x000D_
(2009/3/23)</t>
  </si>
  <si>
    <t>26.7 西北西_x000D_
(2014/10/14)</t>
  </si>
  <si>
    <t>26.0 北西_x000D_
(2020/1/9)</t>
  </si>
  <si>
    <t>25.5 北西_x000D_
(2019/1/11)</t>
  </si>
  <si>
    <t>25.5 西北西_x000D_
(2011/2/18)</t>
  </si>
  <si>
    <t>25.1 北西_x000D_
(2015/1/18)</t>
  </si>
  <si>
    <t>12 西北西_x000D_
(1979/3/31)</t>
  </si>
  <si>
    <t>11 西北西_x000D_
(1981/3/15)</t>
  </si>
  <si>
    <t>10.8 西_x000D_
(2017/2/17)</t>
  </si>
  <si>
    <t>10.8 西北西_x000D_
(2012/4/4)</t>
  </si>
  <si>
    <t>10 南東_x000D_
(1982/8/2)</t>
  </si>
  <si>
    <t>9.9 西北西_x000D_
(2021/2/16)</t>
  </si>
  <si>
    <t>9.9 西_x000D_
(2013/3/10)</t>
  </si>
  <si>
    <t>9.6 西北西_x000D_
(2015/3/10)</t>
  </si>
  <si>
    <t>9.6 西_x000D_
(2009/2/16)</t>
  </si>
  <si>
    <t>9.3 西北西_x000D_
(2010/3/21)</t>
  </si>
  <si>
    <t>22.9 南_x000D_
(2018/10/1)</t>
  </si>
  <si>
    <t>22.7 西南西_x000D_
(2021/2/16)</t>
  </si>
  <si>
    <t>22.7 西_x000D_
(2012/4/4)</t>
  </si>
  <si>
    <t>20.4 西_x000D_
(2020/12/30)</t>
  </si>
  <si>
    <t>20.2 北西_x000D_
(2013/10/16)</t>
  </si>
  <si>
    <t>20.2 西北西_x000D_
(2012/4/9)</t>
  </si>
  <si>
    <t>20.0 西_x000D_
(2009/2/8)</t>
  </si>
  <si>
    <t>19.4 北西_x000D_
(2019/2/4)</t>
  </si>
  <si>
    <t>19.2 西北西_x000D_
(2016/3/1)</t>
  </si>
  <si>
    <t>19.0 西_x000D_
(2017/2/17)</t>
  </si>
  <si>
    <t>16 北西_x000D_
(2004/2/16)</t>
  </si>
  <si>
    <t>16 北北西_x000D_
(2003/3/2)</t>
  </si>
  <si>
    <t>16 北西_x000D_
(1981/10/23)</t>
  </si>
  <si>
    <t>15.8 北西_x000D_
(2013/10/16)</t>
  </si>
  <si>
    <t>15 北西_x000D_
(2007/5/11)</t>
  </si>
  <si>
    <t>15 北西_x000D_
(1994/2/21)</t>
  </si>
  <si>
    <t>15 北西_x000D_
(1990/4/30)</t>
  </si>
  <si>
    <t>15 西北西_x000D_
(1990/3/13)</t>
  </si>
  <si>
    <t>15 北西_x000D_
(1979/3/11)</t>
  </si>
  <si>
    <t>14.8 南_x000D_
(2018/10/1)</t>
  </si>
  <si>
    <t>30.0 北北西_x000D_
(2013/10/16)</t>
  </si>
  <si>
    <t>24.7 南_x000D_
(2012/4/3)</t>
  </si>
  <si>
    <t>24.4 南_x000D_
(2018/10/1)</t>
  </si>
  <si>
    <t>23.9 北西_x000D_
(2014/2/16)</t>
  </si>
  <si>
    <t>23.3 西北西_x000D_
(2021/3/2)</t>
  </si>
  <si>
    <t>23.3 西北西_x000D_
(2021/2/15)</t>
  </si>
  <si>
    <t>22.6 西北西_x000D_
(2013/3/21)</t>
  </si>
  <si>
    <t>22.0 西北西_x000D_
(2017/4/19)</t>
  </si>
  <si>
    <t>21.9 北西_x000D_
(2019/12/31)</t>
  </si>
  <si>
    <t>21.6 北西_x000D_
(2017/12/25)</t>
  </si>
  <si>
    <t>13.4 東_x000D_
(2014/3/13)</t>
  </si>
  <si>
    <t>13.4 東南東_x000D_
(2012/6/19)</t>
  </si>
  <si>
    <t>13.1 南南東_x000D_
(2012/9/30)</t>
  </si>
  <si>
    <t>13.1 南南東_x000D_
(2012/4/3)</t>
  </si>
  <si>
    <t>12.8 北西_x000D_
(2013/10/16)</t>
  </si>
  <si>
    <t>12.6 東南東_x000D_
(2020/4/18)</t>
  </si>
  <si>
    <t>12.5 東南東_x000D_
(2019/10/12)</t>
  </si>
  <si>
    <t>12.1 北西_x000D_
(2014/2/16)</t>
  </si>
  <si>
    <t>11.7 北西_x000D_
(2014/3/31)</t>
  </si>
  <si>
    <t>24.6 南南東_x000D_
(2012/4/3)</t>
  </si>
  <si>
    <t>23.0 東南東_x000D_
(2014/3/13)</t>
  </si>
  <si>
    <t>22.8 北北西_x000D_
(2014/2/16)</t>
  </si>
  <si>
    <t>22.7 南南東_x000D_
(2018/10/1)</t>
  </si>
  <si>
    <t>22.3 南東_x000D_
(2012/9/30)</t>
  </si>
  <si>
    <t>22.2 南東_x000D_
(2019/10/12)</t>
  </si>
  <si>
    <t>21.8 北北西_x000D_
(2013/10/16)</t>
  </si>
  <si>
    <t>21.7 南東_x000D_
(2012/6/19)</t>
  </si>
  <si>
    <t>21.4 東南東_x000D_
(2016/8/22)</t>
  </si>
  <si>
    <t>21.3 南南東_x000D_
(2017/9/18)</t>
  </si>
  <si>
    <t>1890/8_x000D_
2022/10</t>
  </si>
  <si>
    <t>1949/1_x000D_
2022/10</t>
  </si>
  <si>
    <t>24.2 北_x000D_
(1938/10/21)</t>
  </si>
  <si>
    <t>23.9 南南東_x000D_
(1949/8/31)</t>
  </si>
  <si>
    <t>23.8 南南東_x000D_
(1959/9/27)</t>
  </si>
  <si>
    <t>23.7 南南東_x000D_
(1966/9/25)</t>
  </si>
  <si>
    <t>23.3 南南東_x000D_
(1938/9/1)</t>
  </si>
  <si>
    <t>22.9 南南東_x000D_
(1949/9/1)</t>
  </si>
  <si>
    <t>22.2 北北西_x000D_
(1940/3/22)</t>
  </si>
  <si>
    <t>22.0 北_x000D_
(1996/9/22)</t>
  </si>
  <si>
    <t>22.0 北北東_x000D_
(1958/9/26)</t>
  </si>
  <si>
    <t>21.8 北_x000D_
(1939/8/5)</t>
  </si>
  <si>
    <t>42.7 南東_x000D_
(1966/9/25)</t>
  </si>
  <si>
    <t>39.2 北_x000D_
(1996/9/22)</t>
  </si>
  <si>
    <t>33.3 北北西_x000D_
(2003/3/2)</t>
  </si>
  <si>
    <t>32.4 北_x000D_
(1938/10/21)</t>
  </si>
  <si>
    <t>32.4 南南東_x000D_
(1938/9/1)</t>
  </si>
  <si>
    <t>32.3 北西_x000D_
(2014/7/27)</t>
  </si>
  <si>
    <t>32.0 北北東_x000D_
(2013/10/16)</t>
  </si>
  <si>
    <t>32.0 南南東_x000D_
(1959/9/27)</t>
  </si>
  <si>
    <t>31.2 南南東_x000D_
(1961/9/16)</t>
  </si>
  <si>
    <t>31.1 北_x000D_
(2004/7/15)</t>
  </si>
  <si>
    <t>14 南_x000D_
(1979/10/19)</t>
  </si>
  <si>
    <t>13 南_x000D_
(1982/9/12)</t>
  </si>
  <si>
    <t>12.3 東_x000D_
(2014/3/13)</t>
  </si>
  <si>
    <t>12.1 北東_x000D_
(2016/8/22)</t>
  </si>
  <si>
    <t>12 南南東_x000D_
(1982/8/2)</t>
  </si>
  <si>
    <t>12 東_x000D_
(1981/8/23)</t>
  </si>
  <si>
    <t>11.8 南南西_x000D_
(2010/3/21)</t>
  </si>
  <si>
    <t>11.4 東北東_x000D_
(2019/10/12)</t>
  </si>
  <si>
    <t>11 北北東_x000D_
(1986/3/23)</t>
  </si>
  <si>
    <t>11 北_x000D_
(1980/3/30)</t>
  </si>
  <si>
    <t>25.0 東北東_x000D_
(2010/7/24)</t>
  </si>
  <si>
    <t>24.0 南_x000D_
(2011/9/21)</t>
  </si>
  <si>
    <t>22.1 北北西_x000D_
(2019/9/9)</t>
  </si>
  <si>
    <t>22.0 南_x000D_
(2012/9/30)</t>
  </si>
  <si>
    <t>21.6 南南東_x000D_
(2018/10/1)</t>
  </si>
  <si>
    <t>21.6 南_x000D_
(2012/4/3)</t>
  </si>
  <si>
    <t>21.5 南南西_x000D_
(2010/3/21)</t>
  </si>
  <si>
    <t>20.3 北東_x000D_
(2016/8/22)</t>
  </si>
  <si>
    <t>20.1 北東_x000D_
(2021/10/1)</t>
  </si>
  <si>
    <t>20.0 北_x000D_
(2013/10/16)</t>
  </si>
  <si>
    <t>16.1 北北東_x000D_
(2009/10/8)</t>
  </si>
  <si>
    <t>13.8 北北東_x000D_
(2020/4/13)</t>
  </si>
  <si>
    <t>13.7 北北東_x000D_
(2010/7/23)</t>
  </si>
  <si>
    <t>13 北西_x000D_
(2006/4/3)</t>
  </si>
  <si>
    <t>13 北西_x000D_
(1995/4/1)</t>
  </si>
  <si>
    <t>13 北東_x000D_
(1990/11/4)</t>
  </si>
  <si>
    <t>13 西_x000D_
(1986/3/20)</t>
  </si>
  <si>
    <t>13 北東_x000D_
(1982/9/12)</t>
  </si>
  <si>
    <t>13 南南東_x000D_
(1982/8/2)</t>
  </si>
  <si>
    <t>27.1 北北東_x000D_
(2020/4/13)</t>
  </si>
  <si>
    <t>24.9 北東_x000D_
(2014/2/15)</t>
  </si>
  <si>
    <t>24.9 北東_x000D_
(2009/10/8)</t>
  </si>
  <si>
    <t>24.8 北北東_x000D_
(2013/10/16)</t>
  </si>
  <si>
    <t>22.8 西北西_x000D_
(2014/7/27)</t>
  </si>
  <si>
    <t>22.7 北東_x000D_
(2010/7/23)</t>
  </si>
  <si>
    <t>22.4 西_x000D_
(2013/4/7)</t>
  </si>
  <si>
    <t>21.9 南南東_x000D_
(2012/9/30)</t>
  </si>
  <si>
    <t>21.7 西_x000D_
(2012/4/3)</t>
  </si>
  <si>
    <t>21.7 西_x000D_
(2009/4/26)</t>
  </si>
  <si>
    <t>15.1 南_x000D_
(2012/4/3)</t>
  </si>
  <si>
    <t>14.3 南_x000D_
(2018/10/1)</t>
  </si>
  <si>
    <t>13.0 南_x000D_
(2012/9/30)</t>
  </si>
  <si>
    <t>13 北北東_x000D_
(1979/5/15)</t>
  </si>
  <si>
    <t>12.3 南南東_x000D_
(2011/9/21)</t>
  </si>
  <si>
    <t>12.0 南_x000D_
(2018/9/4)</t>
  </si>
  <si>
    <t>11.7 南_x000D_
(2012/3/31)</t>
  </si>
  <si>
    <t>11.6 南_x000D_
(2016/4/17)</t>
  </si>
  <si>
    <t>11.6 西南西_x000D_
(2012/4/4)</t>
  </si>
  <si>
    <t>11.6 南_x000D_
(2011/4/27)</t>
  </si>
  <si>
    <t>26.5 南_x000D_
(2018/10/1)</t>
  </si>
  <si>
    <t>26.2 南_x000D_
(2012/4/3)</t>
  </si>
  <si>
    <t>23.7 北東_x000D_
(2016/8/22)</t>
  </si>
  <si>
    <t>23.6 南南東_x000D_
(2012/9/30)</t>
  </si>
  <si>
    <t>22.5 南南東_x000D_
(2011/9/21)</t>
  </si>
  <si>
    <t>22.5 南_x000D_
(2009/10/8)</t>
  </si>
  <si>
    <t>22.4 北東_x000D_
(2011/5/30)</t>
  </si>
  <si>
    <t>22.2 南南東_x000D_
(2016/4/17)</t>
  </si>
  <si>
    <t>22.1 南南東_x000D_
(2012/6/19)</t>
  </si>
  <si>
    <t>21.8 南南西_x000D_
(2012/6/20)</t>
  </si>
  <si>
    <t>17 南東_x000D_
(1982/8/2)</t>
  </si>
  <si>
    <t>15 北北西_x000D_
(1988/5/14)</t>
  </si>
  <si>
    <t>14 西北西_x000D_
(2007/5/15)</t>
  </si>
  <si>
    <t>14 北北西_x000D_
(2006/4/3)</t>
  </si>
  <si>
    <t>14 北北西_x000D_
(2006/3/17)</t>
  </si>
  <si>
    <t>14 南東_x000D_
(2004/6/21)</t>
  </si>
  <si>
    <t>14 南東_x000D_
(1994/9/30)</t>
  </si>
  <si>
    <t>14 南東_x000D_
(1979/10/19)</t>
  </si>
  <si>
    <t>14 西_x000D_
(1979/3/31)</t>
  </si>
  <si>
    <t>13.9 東_x000D_
(2012/6/19)</t>
  </si>
  <si>
    <t>25.6 北西_x000D_
(2013/10/16)</t>
  </si>
  <si>
    <t>25.3 南南東_x000D_
(2018/9/30)</t>
  </si>
  <si>
    <t>25.0 東南東_x000D_
(2018/10/1)</t>
  </si>
  <si>
    <t>24.7 東_x000D_
(2012/6/19)</t>
  </si>
  <si>
    <t>24.2 北西_x000D_
(2015/2/15)</t>
  </si>
  <si>
    <t>23.3 南南東_x000D_
(2013/9/16)</t>
  </si>
  <si>
    <t>23.3 東_x000D_
(2009/10/8)</t>
  </si>
  <si>
    <t>23.2 西_x000D_
(2012/4/3)</t>
  </si>
  <si>
    <t>23.0 北北西_x000D_
(2014/2/16)</t>
  </si>
  <si>
    <t>23.0 南東_x000D_
(2012/9/30)</t>
  </si>
  <si>
    <t>10.1 北北東_x000D_
(2010/1/21)</t>
  </si>
  <si>
    <t>9.9 東南東_x000D_
(2018/10/1)</t>
  </si>
  <si>
    <t>9.6 北北東_x000D_
(2021/3/17)</t>
  </si>
  <si>
    <t>9.4 北北東_x000D_
(2017/5/8)</t>
  </si>
  <si>
    <t>9.3 北北東_x000D_
(2017/5/7)</t>
  </si>
  <si>
    <t>9.2 北北東_x000D_
(2016/6/1)</t>
  </si>
  <si>
    <t>9.2 東_x000D_
(2012/9/30)</t>
  </si>
  <si>
    <t>9.2 北北東_x000D_
(2010/4/14)</t>
  </si>
  <si>
    <t>9.0 北北東_x000D_
(2016/3/21)</t>
  </si>
  <si>
    <t>9.0 北北東_x000D_
(2013/5/8)</t>
  </si>
  <si>
    <t>27.7 南東_x000D_
(2012/6/19)</t>
  </si>
  <si>
    <t>24.8 南東_x000D_
(2012/9/30)</t>
  </si>
  <si>
    <t>24.0 東南東_x000D_
(2013/9/16)</t>
  </si>
  <si>
    <t>23.5 東南東_x000D_
(2011/9/3)</t>
  </si>
  <si>
    <t>22.8 北東_x000D_
(2011/9/21)</t>
  </si>
  <si>
    <t>22.7 南南東_x000D_
(2017/9/18)</t>
  </si>
  <si>
    <t>21.7 南東_x000D_
(2018/10/1)</t>
  </si>
  <si>
    <t>21.6 南東_x000D_
(2018/9/30)</t>
  </si>
  <si>
    <t>21.2 東南東_x000D_
(2009/10/8)</t>
  </si>
  <si>
    <t>19.4 南東_x000D_
(2011/9/4)</t>
  </si>
  <si>
    <t>1896/12_x000D_
2022/10</t>
  </si>
  <si>
    <t>29.9 北_x000D_
(1900/9/28)</t>
  </si>
  <si>
    <t>24.5 北北西_x000D_
(1942/4/5)</t>
  </si>
  <si>
    <t>24.4 東_x000D_
(1949/8/31)</t>
  </si>
  <si>
    <t>24.2 北_x000D_
(1912/3/28)</t>
  </si>
  <si>
    <t>24.1 南東_x000D_
(1959/9/26)</t>
  </si>
  <si>
    <t>23.9 北_x000D_
(1911/3/31)</t>
  </si>
  <si>
    <t>23.9 東南東_x000D_
(1908/8/7)</t>
  </si>
  <si>
    <t>23.7 南東_x000D_
(1912/9/23)</t>
  </si>
  <si>
    <t>23.6 北_x000D_
(1941/3/12)</t>
  </si>
  <si>
    <t>23.6 北_x000D_
(1901/3/22)</t>
  </si>
  <si>
    <t>40.2 東南東_x000D_
(1966/9/25)</t>
  </si>
  <si>
    <t>36.4 東南東_x000D_
(1982/8/2)</t>
  </si>
  <si>
    <t>33.5 東_x000D_
(1949/8/31)</t>
  </si>
  <si>
    <t>32.6 東南東_x000D_
(1959/8/14)</t>
  </si>
  <si>
    <t>32.1 南東_x000D_
(1959/9/26)</t>
  </si>
  <si>
    <t>32.0 北西_x000D_
(1979/3/31)</t>
  </si>
  <si>
    <t>31.5 東南東_x000D_
(1982/8/1)</t>
  </si>
  <si>
    <t>30.2 北北西_x000D_
(1966/2/23)</t>
  </si>
  <si>
    <t>30.1 東南東_x000D_
(1965/9/17)</t>
  </si>
  <si>
    <t>30.0 北北西_x000D_
(1971/1/18)</t>
  </si>
  <si>
    <t>15 西_x000D_
(1978/3/1)</t>
  </si>
  <si>
    <t>14 北北西_x000D_
(1993/4/25)</t>
  </si>
  <si>
    <t>13 北北西_x000D_
(2005/4/8)</t>
  </si>
  <si>
    <t>13 北北西_x000D_
(1996/3/22)</t>
  </si>
  <si>
    <t>13 北北西_x000D_
(1993/12/17)</t>
  </si>
  <si>
    <t>13 西北西_x000D_
(1991/2/16)</t>
  </si>
  <si>
    <t>13 西北西_x000D_
(1987/3/25)</t>
  </si>
  <si>
    <t>13 東南東_x000D_
(1982/8/2)</t>
  </si>
  <si>
    <t>13 北北西_x000D_
(1982/3/25)</t>
  </si>
  <si>
    <t>13 西_x000D_
(1981/8/23)</t>
  </si>
  <si>
    <t>22.4 北北西_x000D_
(2021/7/11)</t>
  </si>
  <si>
    <t>22.2 北西_x000D_
(2019/10/12)</t>
  </si>
  <si>
    <t>22.0 西_x000D_
(2017/2/7)</t>
  </si>
  <si>
    <t>21.8 西南西_x000D_
(2014/2/16)</t>
  </si>
  <si>
    <t>21.7 北_x000D_
(2015/5/10)</t>
  </si>
  <si>
    <t>21.6 北東_x000D_
(2014/2/15)</t>
  </si>
  <si>
    <t>21.6 東_x000D_
(2012/6/19)</t>
  </si>
  <si>
    <t>21.5 西北西_x000D_
(2018/1/9)</t>
  </si>
  <si>
    <t>21.3 北東_x000D_
(2009/10/8)</t>
  </si>
  <si>
    <t>21.2 北北東_x000D_
(2016/4/11)</t>
  </si>
  <si>
    <t>11 西北西_x000D_
(2006/4/3)</t>
  </si>
  <si>
    <t>11 西北西_x000D_
(2003/3/2)</t>
  </si>
  <si>
    <t>11 西_x000D_
(1986/8/5)</t>
  </si>
  <si>
    <t>11 西北西_x000D_
(1986/4/5)</t>
  </si>
  <si>
    <t>11 西_x000D_
(1986/3/12)</t>
  </si>
  <si>
    <t>11 西北西_x000D_
(1980/5/6)</t>
  </si>
  <si>
    <t>10.6 西北西_x000D_
(2020/4/2)</t>
  </si>
  <si>
    <t>10.4 西_x000D_
(2012/4/3)</t>
  </si>
  <si>
    <t>10 西北西_x000D_
(2003/4/21)</t>
  </si>
  <si>
    <t>10 西_x000D_
(1993/4/25)</t>
  </si>
  <si>
    <t>23.2 北北西_x000D_
(2013/3/21)</t>
  </si>
  <si>
    <t>21.0 西_x000D_
(2012/4/3)</t>
  </si>
  <si>
    <t>19.3 北西_x000D_
(2021/3/26)</t>
  </si>
  <si>
    <t>18.8 西北西_x000D_
(2021/12/17)</t>
  </si>
  <si>
    <t>18.8 西北西_x000D_
(2013/3/10)</t>
  </si>
  <si>
    <t>18.8 西_x000D_
(2012/4/4)</t>
  </si>
  <si>
    <t>18.3 西北西_x000D_
(2022/2/20)</t>
  </si>
  <si>
    <t>17.8 西北西_x000D_
(2020/4/2)</t>
  </si>
  <si>
    <t>17.7 北西_x000D_
(2016/4/29)</t>
  </si>
  <si>
    <t>17.5 西北西_x000D_
(2013/3/20)</t>
  </si>
  <si>
    <t>1998/7_x000D_
2022/11</t>
  </si>
  <si>
    <t>16.7 北西_x000D_
(2017/10/23)</t>
  </si>
  <si>
    <t>16.1 北西_x000D_
(2021/3/2)</t>
  </si>
  <si>
    <t>15 北西_x000D_
(2008/4/1)</t>
  </si>
  <si>
    <t>15 西北西_x000D_
(1999/3/22)</t>
  </si>
  <si>
    <t>14.9 北西_x000D_
(2019/10/12)</t>
  </si>
  <si>
    <t>14.6 北西_x000D_
(2014/7/27)</t>
  </si>
  <si>
    <t>14.6 北西_x000D_
(2013/3/21)</t>
  </si>
  <si>
    <t>14.5 北西_x000D_
(2012/3/31)</t>
  </si>
  <si>
    <t>14.4 北西_x000D_
(2009/3/23)</t>
  </si>
  <si>
    <t>14.3 北西_x000D_
(2015/2/15)</t>
  </si>
  <si>
    <t>26.8 東南東_x000D_
(2018/10/1)</t>
  </si>
  <si>
    <t>25.7 北西_x000D_
(2017/10/23)</t>
  </si>
  <si>
    <t>25.7 東_x000D_
(2012/6/19)</t>
  </si>
  <si>
    <t>24.9 北西_x000D_
(2021/3/2)</t>
  </si>
  <si>
    <t>24.0 北西_x000D_
(2013/10/16)</t>
  </si>
  <si>
    <t>23.9 南_x000D_
(2014/8/1)</t>
  </si>
  <si>
    <t>23.6 北北西_x000D_
(2019/12/31)</t>
  </si>
  <si>
    <t>23.5 北西_x000D_
(2013/3/10)</t>
  </si>
  <si>
    <t>23.3 北西_x000D_
(2019/10/12)</t>
  </si>
  <si>
    <t>23.2 南東_x000D_
(2018/9/30)</t>
  </si>
  <si>
    <t>19 西北西_x000D_
(1990/9/20)</t>
  </si>
  <si>
    <t>17 北西_x000D_
(1981/3/27)</t>
  </si>
  <si>
    <t>17 西北西_x000D_
(1981/3/15)</t>
  </si>
  <si>
    <t>17 北西_x000D_
(1979/3/31)</t>
  </si>
  <si>
    <t>16 西北西_x000D_
(2006/3/17)</t>
  </si>
  <si>
    <t>16 北西_x000D_
(1990/11/10)</t>
  </si>
  <si>
    <t>16 北西_x000D_
(1980/3/10)</t>
  </si>
  <si>
    <t>15.2 西北西_x000D_
(2017/10/23)</t>
  </si>
  <si>
    <t>15 北西_x000D_
(1999/2/27)</t>
  </si>
  <si>
    <t>15 北西_x000D_
(1981/4/2)</t>
  </si>
  <si>
    <t>28.3 南東_x000D_
(2009/8/9)</t>
  </si>
  <si>
    <t>27.5 西北西_x000D_
(2013/10/16)</t>
  </si>
  <si>
    <t>26.1 西_x000D_
(2017/10/23)</t>
  </si>
  <si>
    <t>26.0 南南東_x000D_
(2018/10/1)</t>
  </si>
  <si>
    <t>25.9 西北西_x000D_
(2014/3/31)</t>
  </si>
  <si>
    <t>25.7 北西_x000D_
(2011/6/21)</t>
  </si>
  <si>
    <t>25.6 西北西_x000D_
(2008/4/1)</t>
  </si>
  <si>
    <t>25.4 西北西_x000D_
(2013/3/10)</t>
  </si>
  <si>
    <t>25.1 北西_x000D_
(2009/3/23)</t>
  </si>
  <si>
    <t>25.0 北西_x000D_
(2009/2/8)</t>
  </si>
  <si>
    <t>15.9 北西_x000D_
(2013/9/16)</t>
  </si>
  <si>
    <t>15 北_x000D_
(1990/3/21)</t>
  </si>
  <si>
    <t>14.4 北北西_x000D_
(2013/3/10)</t>
  </si>
  <si>
    <t>13.4 西_x000D_
(2012/4/3)</t>
  </si>
  <si>
    <t>12.7 北西_x000D_
(2019/10/12)</t>
  </si>
  <si>
    <t>12.3 北_x000D_
(2009/6/14)</t>
  </si>
  <si>
    <t>11.8 北西_x000D_
(2020/12/30)</t>
  </si>
  <si>
    <t>11.8 北西_x000D_
(2016/8/22)</t>
  </si>
  <si>
    <t>11.7 西_x000D_
(2013/10/16)</t>
  </si>
  <si>
    <t>33.1 西北西_x000D_
(2013/9/16)</t>
  </si>
  <si>
    <t>28.2 北北西_x000D_
(2009/6/14)</t>
  </si>
  <si>
    <t>26.3 西_x000D_
(2012/4/3)</t>
  </si>
  <si>
    <t>25.8 北西_x000D_
(2013/3/10)</t>
  </si>
  <si>
    <t>23.1 南東_x000D_
(2018/10/1)</t>
  </si>
  <si>
    <t>23.1 北北西_x000D_
(2017/10/23)</t>
  </si>
  <si>
    <t>22.9 西北西_x000D_
(2013/10/16)</t>
  </si>
  <si>
    <t>22.5 西北西_x000D_
(2009/10/8)</t>
  </si>
  <si>
    <t>22.4 西北西_x000D_
(2019/10/12)</t>
  </si>
  <si>
    <t>22.3 東南東_x000D_
(2018/9/30)</t>
  </si>
  <si>
    <t>31.7 西_x000D_
(1900/9/28)</t>
  </si>
  <si>
    <t>22.8 南東_x000D_
(1966/9/25)</t>
  </si>
  <si>
    <t>21.5 西北西_x000D_
(1915/2/4)</t>
  </si>
  <si>
    <t>21.1 南_x000D_
(1959/9/27)</t>
  </si>
  <si>
    <t>20.5 西_x000D_
(1917/10/1)</t>
  </si>
  <si>
    <t>20.4 西北西_x000D_
(1921/3/2)</t>
  </si>
  <si>
    <t>20.0 北西_x000D_
(1911/1/12)</t>
  </si>
  <si>
    <t>19.8 北西_x000D_
(1898/4/21)</t>
  </si>
  <si>
    <t>19.4 北西_x000D_
(1906/4/5)</t>
  </si>
  <si>
    <t>19.3 北西_x000D_
(1910/2/18)</t>
  </si>
  <si>
    <t>41.0 南東_x000D_
(1966/9/25)</t>
  </si>
  <si>
    <t>31.9 北西_x000D_
(1996/7/3)</t>
  </si>
  <si>
    <t>31.6 南_x000D_
(1959/9/26)</t>
  </si>
  <si>
    <t>31.4 南南東_x000D_
(1979/10/19)</t>
  </si>
  <si>
    <t>31.3 南東_x000D_
(2018/10/1)</t>
  </si>
  <si>
    <t>30.8 西_x000D_
(2002/10/1)</t>
  </si>
  <si>
    <t>29.9 北北西_x000D_
(2020/6/6)</t>
  </si>
  <si>
    <t>29.9 北西_x000D_
(1999/2/27)</t>
  </si>
  <si>
    <t>29.5 西北西_x000D_
(1998/9/16)</t>
  </si>
  <si>
    <t>29.4 南_x000D_
(1959/9/27)</t>
  </si>
  <si>
    <t>16.4 南_x000D_
(2018/10/1)</t>
  </si>
  <si>
    <t>15.3 南_x000D_
(2010/7/26)</t>
  </si>
  <si>
    <t>15.1 南_x000D_
(2011/9/21)</t>
  </si>
  <si>
    <t>14.0 南南東_x000D_
(2012/9/30)</t>
  </si>
  <si>
    <t>14 ×_x000D_
(1979/10/19)</t>
  </si>
  <si>
    <t>13.4 南_x000D_
(2018/9/4)</t>
  </si>
  <si>
    <t>13 西北西_x000D_
(1979/3/11)</t>
  </si>
  <si>
    <t>13 西北西_x000D_
(1978/3/1)</t>
  </si>
  <si>
    <t>12.8 南南東_x000D_
(2012/6/19)</t>
  </si>
  <si>
    <t>12.7 南南西_x000D_
(2013/3/13)</t>
  </si>
  <si>
    <t>29.3 南_x000D_
(2018/10/1)</t>
  </si>
  <si>
    <t>27.3 南南西_x000D_
(2011/9/21)</t>
  </si>
  <si>
    <t>24.8 南南東_x000D_
(2012/9/30)</t>
  </si>
  <si>
    <t>24.7 南_x000D_
(2010/7/26)</t>
  </si>
  <si>
    <t>24.2 北北西_x000D_
(2013/7/12)</t>
  </si>
  <si>
    <t>23.8 西_x000D_
(2013/10/16)</t>
  </si>
  <si>
    <t>23.4 南_x000D_
(2018/9/4)</t>
  </si>
  <si>
    <t>22.5 南_x000D_
(2018/4/11)</t>
  </si>
  <si>
    <t>22.2 西_x000D_
(2016/8/22)</t>
  </si>
  <si>
    <t>22.2 南_x000D_
(2013/9/16)</t>
  </si>
  <si>
    <t>1926/1_x000D_
2022/10</t>
  </si>
  <si>
    <t>19.6 北西_x000D_
(1952/7/4)</t>
  </si>
  <si>
    <t>18.2 南南東_x000D_
(1966/9/25)</t>
  </si>
  <si>
    <t>17.6 北_x000D_
(1952/6/27)</t>
  </si>
  <si>
    <t>16.5 北西_x000D_
(1955/2/20)</t>
  </si>
  <si>
    <t>16.1 北_x000D_
(1938/9/1)</t>
  </si>
  <si>
    <t>15.5 北北西_x000D_
(1955/2/11)</t>
  </si>
  <si>
    <t>15.5 北西_x000D_
(1933/3/21)</t>
  </si>
  <si>
    <t>15.3 南東_x000D_
(1944/10/8)</t>
  </si>
  <si>
    <t>14.2 南東_x000D_
(1959/9/26)</t>
  </si>
  <si>
    <t>14.0 北北東_x000D_
(1952/2/23)</t>
  </si>
  <si>
    <t>35.5 南東_x000D_
(1966/9/25)</t>
  </si>
  <si>
    <t>31.8 北西_x000D_
(1952/7/4)</t>
  </si>
  <si>
    <t>31.2 南東_x000D_
(1982/8/2)</t>
  </si>
  <si>
    <t>28.7 南_x000D_
(1959/9/27)</t>
  </si>
  <si>
    <t>28.2 南東_x000D_
(1965/9/17)</t>
  </si>
  <si>
    <t>27.2 北_x000D_
(1977/7/7)</t>
  </si>
  <si>
    <t>26.6 南東_x000D_
(1958/7/23)</t>
  </si>
  <si>
    <t>26.5 北西_x000D_
(1997/2/22)</t>
  </si>
  <si>
    <t>26.3 東南東_x000D_
(1972/9/16)</t>
  </si>
  <si>
    <t>26.3 東南東_x000D_
(1965/9/10)</t>
  </si>
  <si>
    <t>14.0 北西_x000D_
(2019/10/12)</t>
  </si>
  <si>
    <t>14.0 南南東_x000D_
(2018/10/1)</t>
  </si>
  <si>
    <t>13.8 南南東_x000D_
(2012/9/30)</t>
  </si>
  <si>
    <t>13.1 北北西_x000D_
(2016/4/11)</t>
  </si>
  <si>
    <t>12.6 南南東_x000D_
(2018/9/4)</t>
  </si>
  <si>
    <t>12.5 南南東_x000D_
(2018/9/30)</t>
  </si>
  <si>
    <t>12.3 北西_x000D_
(2020/12/30)</t>
  </si>
  <si>
    <t>12.3 北西_x000D_
(2020/3/5)</t>
  </si>
  <si>
    <t>12.3 北西_x000D_
(2016/8/22)</t>
  </si>
  <si>
    <t>12 北西_x000D_
(2008/4/1)</t>
  </si>
  <si>
    <t>27.7 北西_x000D_
(2019/10/12)</t>
  </si>
  <si>
    <t>26.7 南_x000D_
(2018/10/1)</t>
  </si>
  <si>
    <t>24.6 北西_x000D_
(2013/9/16)</t>
  </si>
  <si>
    <t>24.0 南_x000D_
(2018/9/30)</t>
  </si>
  <si>
    <t>23.8 北西_x000D_
(2020/3/5)</t>
  </si>
  <si>
    <t>23.6 西北西_x000D_
(2019/1/29)</t>
  </si>
  <si>
    <t>23.0 南南東_x000D_
(2012/9/30)</t>
  </si>
  <si>
    <t>22.8 北北西_x000D_
(2016/4/11)</t>
  </si>
  <si>
    <t>22.7 南_x000D_
(2018/9/4)</t>
  </si>
  <si>
    <t>22.5 北西_x000D_
(2016/8/22)</t>
  </si>
  <si>
    <t>17.9 西北西_x000D_
(2019/10/12)</t>
  </si>
  <si>
    <t>17.5 北北西_x000D_
(2019/9/9)</t>
  </si>
  <si>
    <t>16.0 南南西_x000D_
(2010/3/21)</t>
  </si>
  <si>
    <t>14.7 北西_x000D_
(2016/8/22)</t>
  </si>
  <si>
    <t>14.6 北西_x000D_
(2017/10/23)</t>
  </si>
  <si>
    <t>14.3 北_x000D_
(2016/4/29)</t>
  </si>
  <si>
    <t>14.3 北西_x000D_
(2014/2/16)</t>
  </si>
  <si>
    <t>14.2 南南西_x000D_
(2018/10/1)</t>
  </si>
  <si>
    <t>14.1 北西_x000D_
(2021/12/17)</t>
  </si>
  <si>
    <t>14.1 南南西_x000D_
(2011/9/21)</t>
  </si>
  <si>
    <t>32.2 南_x000D_
(2018/10/1)</t>
  </si>
  <si>
    <t>29.4 南_x000D_
(2011/9/21)</t>
  </si>
  <si>
    <t>28.7 西北西_x000D_
(2019/10/12)</t>
  </si>
  <si>
    <t>27.6 東_x000D_
(2018/8/27)</t>
  </si>
  <si>
    <t>27.5 北北西_x000D_
(2019/9/9)</t>
  </si>
  <si>
    <t>27.3 南南東_x000D_
(2018/9/30)</t>
  </si>
  <si>
    <t>26.9 南南西_x000D_
(2010/3/21)</t>
  </si>
  <si>
    <t>25.4 南_x000D_
(2012/6/20)</t>
  </si>
  <si>
    <t>25.1 南南東_x000D_
(2013/9/16)</t>
  </si>
  <si>
    <t>25.1 南南東_x000D_
(2012/9/30)</t>
  </si>
  <si>
    <t>14.6 北北東_x000D_
(2019/9/9)</t>
  </si>
  <si>
    <t>13.2 南南西_x000D_
(2009/10/8)</t>
  </si>
  <si>
    <t>12.9 南南西_x000D_
(2013/3/13)</t>
  </si>
  <si>
    <t>12.3 南南西_x000D_
(2010/3/21)</t>
  </si>
  <si>
    <t>12.1 南南西_x000D_
(2012/3/31)</t>
  </si>
  <si>
    <t>12 ×_x000D_
(1979/10/19)</t>
  </si>
  <si>
    <t>11.9 南南西_x000D_
(2018/10/1)</t>
  </si>
  <si>
    <t>11.9 南南西_x000D_
(2013/4/7)</t>
  </si>
  <si>
    <t>11.4 北北東_x000D_
(2011/5/30)</t>
  </si>
  <si>
    <t>11.3 南南西_x000D_
(2011/9/21)</t>
  </si>
  <si>
    <t>26.3 南南西_x000D_
(2018/10/1)</t>
  </si>
  <si>
    <t>25.0 南南西_x000D_
(2012/4/3)</t>
  </si>
  <si>
    <t>24.1 北北東_x000D_
(2019/9/9)</t>
  </si>
  <si>
    <t>24.1 南南西_x000D_
(2010/3/21)</t>
  </si>
  <si>
    <t>23.7 西北西_x000D_
(2013/10/16)</t>
  </si>
  <si>
    <t>23.3 南南西_x000D_
(2011/9/21)</t>
  </si>
  <si>
    <t>23.0 南南西_x000D_
(2009/10/8)</t>
  </si>
  <si>
    <t>22.9 南_x000D_
(2012/3/31)</t>
  </si>
  <si>
    <t>22.7 北西_x000D_
(2017/10/23)</t>
  </si>
  <si>
    <t>22.4 南_x000D_
(2012/9/30)</t>
  </si>
  <si>
    <t>17.6 北北西_x000D_
(2019/9/9)</t>
  </si>
  <si>
    <t>16 北北西_x000D_
(1996/9/22)</t>
  </si>
  <si>
    <t>15.9 北西_x000D_
(2017/10/23)</t>
  </si>
  <si>
    <t>15.8 北西_x000D_
(2019/10/12)</t>
  </si>
  <si>
    <t>15.1 北_x000D_
(2016/8/22)</t>
  </si>
  <si>
    <t>15.0 北_x000D_
(2011/3/16)</t>
  </si>
  <si>
    <t>15 西北西_x000D_
(2002/10/1)</t>
  </si>
  <si>
    <t>15 北西_x000D_
(1980/3/10)</t>
  </si>
  <si>
    <t>29.7 北西_x000D_
(2019/10/12)</t>
  </si>
  <si>
    <t>29.4 南東_x000D_
(2018/9/30)</t>
  </si>
  <si>
    <t>28.8 南_x000D_
(2011/9/21)</t>
  </si>
  <si>
    <t>28.4 北西_x000D_
(2019/9/9)</t>
  </si>
  <si>
    <t>28.2 南南東_x000D_
(2012/4/3)</t>
  </si>
  <si>
    <t>26.6 南西_x000D_
(2010/3/21)</t>
  </si>
  <si>
    <t>25.2 南南東_x000D_
(2012/9/30)</t>
  </si>
  <si>
    <t>24.6 南東_x000D_
(2013/9/16)</t>
  </si>
  <si>
    <t>12 東_x000D_
(1976/12/18)</t>
  </si>
  <si>
    <t>11.6 南南東_x000D_
(2018/10/1)</t>
  </si>
  <si>
    <t>10.9 東_x000D_
(2012/6/19)</t>
  </si>
  <si>
    <t>10.0 南南東_x000D_
(2018/9/30)</t>
  </si>
  <si>
    <t>9.8 南東_x000D_
(2011/9/21)</t>
  </si>
  <si>
    <t>9.3 南東_x000D_
(2012/9/30)</t>
  </si>
  <si>
    <t>9.2 南_x000D_
(2012/4/3)</t>
  </si>
  <si>
    <t>9.1 南南西_x000D_
(2010/3/21)</t>
  </si>
  <si>
    <t>9 南_x000D_
(1992/8/15)</t>
  </si>
  <si>
    <t>8.9 南東_x000D_
(2013/9/16)</t>
  </si>
  <si>
    <t>25.2 南南東_x000D_
(2018/9/30)</t>
  </si>
  <si>
    <t>23.3 東南東_x000D_
(2012/6/19)</t>
  </si>
  <si>
    <t>22.8 南_x000D_
(2011/9/21)</t>
  </si>
  <si>
    <t>20.5 南_x000D_
(2013/9/16)</t>
  </si>
  <si>
    <t>20.5 南南西_x000D_
(2012/4/3)</t>
  </si>
  <si>
    <t>20.3 南東_x000D_
(2012/9/30)</t>
  </si>
  <si>
    <t>20.3 南南西_x000D_
(2010/3/21)</t>
  </si>
  <si>
    <t>20.1 南南東_x000D_
(2018/9/4)</t>
  </si>
  <si>
    <t>18.7 北西_x000D_
(2020/12/30)</t>
  </si>
  <si>
    <t>2012/12_x000D_
2022/11</t>
  </si>
  <si>
    <t>12.5 北北西_x000D_
(2019/9/9)</t>
  </si>
  <si>
    <t>12.0 北北東_x000D_
(2018/8/27)</t>
  </si>
  <si>
    <t>11.5 西_x000D_
(2019/10/12)</t>
  </si>
  <si>
    <t>11.5 南南西_x000D_
(2013/3/13)</t>
  </si>
  <si>
    <t>10.4 北北西_x000D_
(2015/2/15)</t>
  </si>
  <si>
    <t>10.3 南南西_x000D_
(2013/4/7)</t>
  </si>
  <si>
    <t>10.3 北北西_x000D_
(2013/3/10)</t>
  </si>
  <si>
    <t>9.8 北_x000D_
(2016/4/29)</t>
  </si>
  <si>
    <t>9.8 北_x000D_
(2013/10/16)</t>
  </si>
  <si>
    <t>9.8 北北西_x000D_
(2013/5/7)</t>
  </si>
  <si>
    <t>29.6 南西_x000D_
(2018/10/1)</t>
  </si>
  <si>
    <t>26.9 北西_x000D_
(2019/9/9)</t>
  </si>
  <si>
    <t>25.1 北_x000D_
(2018/8/27)</t>
  </si>
  <si>
    <t>23.6 西北西_x000D_
(2019/10/12)</t>
  </si>
  <si>
    <t>23.5 北西_x000D_
(2013/10/16)</t>
  </si>
  <si>
    <t>22.8 南西_x000D_
(2016/4/17)</t>
  </si>
  <si>
    <t>22.1 南南西_x000D_
(2013/3/13)</t>
  </si>
  <si>
    <t>21.8 北北西_x000D_
(2014/5/9)</t>
  </si>
  <si>
    <t>21.7 南南西_x000D_
(2013/4/7)</t>
  </si>
  <si>
    <t>21.6 西_x000D_
(2016/8/22)</t>
  </si>
  <si>
    <t>26.3 南_x000D_
(2018/10/1)</t>
  </si>
  <si>
    <t>24.3 南南東_x000D_
(2011/9/21)</t>
  </si>
  <si>
    <t>23.5 南南東_x000D_
(2018/9/30)</t>
  </si>
  <si>
    <t>23.4 南南東_x000D_
(2012/9/30)</t>
  </si>
  <si>
    <t>22.1 南東_x000D_
(2012/6/19)</t>
  </si>
  <si>
    <t>22 南南東_x000D_
(1994/9/30)</t>
  </si>
  <si>
    <t>21.4 南南東_x000D_
(2018/9/4)</t>
  </si>
  <si>
    <t>21.1 南南東_x000D_
(2013/9/16)</t>
  </si>
  <si>
    <t>21 南南東_x000D_
(1990/8/10)</t>
  </si>
  <si>
    <t>20.4 南南東_x000D_
(2012/4/3)</t>
  </si>
  <si>
    <t>1983/10_x000D_
2022/11</t>
  </si>
  <si>
    <t>45.6 南南東_x000D_
(2018/10/1)</t>
  </si>
  <si>
    <t>43.1 南_x000D_
(2011/9/21)</t>
  </si>
  <si>
    <t>38.9 南_x000D_
(2012/4/3)</t>
  </si>
  <si>
    <t>38.1 南_x000D_
(2012/9/30)</t>
  </si>
  <si>
    <t>36.1 南南東_x000D_
(2018/9/30)</t>
  </si>
  <si>
    <t>35.2 南東_x000D_
(2012/6/19)</t>
  </si>
  <si>
    <t>34.5 南_x000D_
(2013/9/16)</t>
  </si>
  <si>
    <t>33.8 南西_x000D_
(2010/3/21)</t>
  </si>
  <si>
    <t>33.3 北_x000D_
(2019/9/9)</t>
  </si>
  <si>
    <t>32.8 南_x000D_
(2014/8/10)</t>
  </si>
  <si>
    <t>16.7 南_x000D_
(2018/10/1)</t>
  </si>
  <si>
    <t>16.1 南南東_x000D_
(2011/9/21)</t>
  </si>
  <si>
    <t>14.8 南南東_x000D_
(2018/9/30)</t>
  </si>
  <si>
    <t>14.8 南西_x000D_
(2010/3/21)</t>
  </si>
  <si>
    <t>14.2 南_x000D_
(2018/9/4)</t>
  </si>
  <si>
    <t>14 南_x000D_
(1978/1/23)</t>
  </si>
  <si>
    <t>13.9 南南東_x000D_
(2013/9/16)</t>
  </si>
  <si>
    <t>13 南_x000D_
(1997/6/20)</t>
  </si>
  <si>
    <t>12.9 南南東_x000D_
(2012/6/19)</t>
  </si>
  <si>
    <t>35.3 南_x000D_
(2018/10/1)</t>
  </si>
  <si>
    <t>31.3 南南東_x000D_
(2018/9/30)</t>
  </si>
  <si>
    <t>30.5 南南東_x000D_
(2011/9/21)</t>
  </si>
  <si>
    <t>30.0 南南西_x000D_
(2010/3/21)</t>
  </si>
  <si>
    <t>25.7 南南東_x000D_
(2012/6/19)</t>
  </si>
  <si>
    <t>25.1 南南西_x000D_
(2018/9/4)</t>
  </si>
  <si>
    <t>25.0 南南東_x000D_
(2013/9/16)</t>
  </si>
  <si>
    <t>24.4 南南東_x000D_
(2012/9/30)</t>
  </si>
  <si>
    <t>24.3 南南東_x000D_
(2017/9/18)</t>
  </si>
  <si>
    <t>23.5 南_x000D_
(2012/3/31)</t>
  </si>
  <si>
    <t>1875/6_x000D_
2022/10</t>
  </si>
  <si>
    <t>1886/1_x000D_
2022/10</t>
  </si>
  <si>
    <t>31.0 南_x000D_
(1938/9/1)</t>
  </si>
  <si>
    <t>27.7 南南東_x000D_
(1917/10/1)</t>
  </si>
  <si>
    <t>27.0 南_x000D_
(1959/9/27)</t>
  </si>
  <si>
    <t>24.9 南東_x000D_
(1949/8/31)</t>
  </si>
  <si>
    <t>24.7 南_x000D_
(1965/9/18)</t>
  </si>
  <si>
    <t>24.5 南_x000D_
(1966/9/25)</t>
  </si>
  <si>
    <t>22.8 南_x000D_
(1958/7/23)</t>
  </si>
  <si>
    <t>22.8 北北東_x000D_
(1945/8/22)</t>
  </si>
  <si>
    <t>22.7 南_x000D_
(1972/9/17)</t>
  </si>
  <si>
    <t>22.6 南_x000D_
(1955/3/18)</t>
  </si>
  <si>
    <t>46.7 南_x000D_
(1938/9/1)</t>
  </si>
  <si>
    <t>41.5 南南東_x000D_
(2019/10/12)</t>
  </si>
  <si>
    <t>40.2 南西_x000D_
(2004/12/5)</t>
  </si>
  <si>
    <t>39.3 南_x000D_
(2018/10/1)</t>
  </si>
  <si>
    <t>38.2 南_x000D_
(1979/10/19)</t>
  </si>
  <si>
    <t>37.2 南_x000D_
(1965/9/18)</t>
  </si>
  <si>
    <t>37.0 南_x000D_
(1982/9/12)</t>
  </si>
  <si>
    <t>37.0 南_x000D_
(1959/9/27)</t>
  </si>
  <si>
    <t>36.7 南_x000D_
(1985/7/1)</t>
  </si>
  <si>
    <t>36.5 南南東_x000D_
(1966/9/25)</t>
  </si>
  <si>
    <t>1891/1_x000D_
2022/10</t>
  </si>
  <si>
    <t>32.6 南_x000D_
(2019/10/12)</t>
  </si>
  <si>
    <t>30.5 南南西_x000D_
(2011/9/21)</t>
  </si>
  <si>
    <t>29.6 南南西_x000D_
(2018/10/1)</t>
  </si>
  <si>
    <t>28 南_x000D_
(1979/10/19)</t>
  </si>
  <si>
    <t>26.7 南南西_x000D_
(2010/3/21)</t>
  </si>
  <si>
    <t>26.1 南南西_x000D_
(2012/6/20)</t>
  </si>
  <si>
    <t>25.1 南_x000D_
(2009/10/8)</t>
  </si>
  <si>
    <t>25.0 南_x000D_
(2015/5/12)</t>
  </si>
  <si>
    <t>25.0 南南西_x000D_
(2012/9/30)</t>
  </si>
  <si>
    <t>25 南東_x000D_
(2007/9/6)</t>
  </si>
  <si>
    <t>43.8 南_x000D_
(2019/10/12)</t>
  </si>
  <si>
    <t>41.0 南南西_x000D_
(2011/9/21)</t>
  </si>
  <si>
    <t>39.3 南南西_x000D_
(2018/10/1)</t>
  </si>
  <si>
    <t>36.5 北北東_x000D_
(2019/9/9)</t>
  </si>
  <si>
    <t>35.2 南南西_x000D_
(2010/3/21)</t>
  </si>
  <si>
    <t>34.3 南_x000D_
(2015/5/12)</t>
  </si>
  <si>
    <t>34.0 南南西_x000D_
(2012/9/30)</t>
  </si>
  <si>
    <t>34.0 南南西_x000D_
(2012/6/20)</t>
  </si>
  <si>
    <t>33.7 南_x000D_
(2017/10/23)</t>
  </si>
  <si>
    <t>33.7 南_x000D_
(2013/9/16)</t>
  </si>
  <si>
    <t>1993/10_x000D_
2022/11</t>
  </si>
  <si>
    <t>34.8 南南東_x000D_
(2019/10/12)</t>
  </si>
  <si>
    <t>32.4 東北東_x000D_
(2019/9/9)</t>
  </si>
  <si>
    <t>29 北北東_x000D_
(2004/10/9)</t>
  </si>
  <si>
    <t>27.2 南_x000D_
(2012/4/3)</t>
  </si>
  <si>
    <t>27 南南東_x000D_
(2007/9/7)</t>
  </si>
  <si>
    <t>26.7 南_x000D_
(2011/9/21)</t>
  </si>
  <si>
    <t>26.3 南_x000D_
(2015/5/12)</t>
  </si>
  <si>
    <t>25.4 南南東_x000D_
(2012/6/19)</t>
  </si>
  <si>
    <t>24.9 南_x000D_
(2017/10/23)</t>
  </si>
  <si>
    <t>43.7 南南東_x000D_
(2019/10/12)</t>
  </si>
  <si>
    <t>43.7 東北東_x000D_
(2019/9/9)</t>
  </si>
  <si>
    <t>41.7 南南東_x000D_
(2018/10/1)</t>
  </si>
  <si>
    <t>39.6 南_x000D_
(2011/9/21)</t>
  </si>
  <si>
    <t>35.0 南南東_x000D_
(2012/4/3)</t>
  </si>
  <si>
    <t>34.5 南南東_x000D_
(2009/10/8)</t>
  </si>
  <si>
    <t>34.0 南_x000D_
(2017/10/23)</t>
  </si>
  <si>
    <t>34.0 南_x000D_
(2015/5/12)</t>
  </si>
  <si>
    <t>34.0 南_x000D_
(2012/6/19)</t>
  </si>
  <si>
    <t>33.4 南南西_x000D_
(2012/9/30)</t>
  </si>
  <si>
    <t>2010/3_x000D_
2022/11</t>
  </si>
  <si>
    <t>16.8 南南西_x000D_
(2018/10/1)</t>
  </si>
  <si>
    <t>16.4 南南西_x000D_
(2019/10/12)</t>
  </si>
  <si>
    <t>16.0 東_x000D_
(2019/9/9)</t>
  </si>
  <si>
    <t>15.1 南南西_x000D_
(2010/3/21)</t>
  </si>
  <si>
    <t>14.7 南南西_x000D_
(2011/9/21)</t>
  </si>
  <si>
    <t>13.6 南南西_x000D_
(2012/6/20)</t>
  </si>
  <si>
    <t>12.9 東南東_x000D_
(2016/8/22)</t>
  </si>
  <si>
    <t>12.9 南南西_x000D_
(2012/6/19)</t>
  </si>
  <si>
    <t>12.4 南_x000D_
(2012/4/3)</t>
  </si>
  <si>
    <t>12.3 南南西_x000D_
(2012/9/30)</t>
  </si>
  <si>
    <t>32.0 南南西_x000D_
(2019/10/12)</t>
  </si>
  <si>
    <t>31.1 南_x000D_
(2018/10/1)</t>
  </si>
  <si>
    <t>29.2 東_x000D_
(2019/9/9)</t>
  </si>
  <si>
    <t>27.3 南_x000D_
(2012/6/19)</t>
  </si>
  <si>
    <t>26.2 南南西_x000D_
(2010/3/21)</t>
  </si>
  <si>
    <t>26.1 東_x000D_
(2016/8/22)</t>
  </si>
  <si>
    <t>24.9 南南西_x000D_
(2012/3/31)</t>
  </si>
  <si>
    <t>24.4 南_x000D_
(2012/6/20)</t>
  </si>
  <si>
    <t>24.3 南_x000D_
(2017/9/18)</t>
  </si>
  <si>
    <t>1999/10_x000D_
2022/11</t>
  </si>
  <si>
    <t>22.3 南南東_x000D_
(2019/9/9)</t>
  </si>
  <si>
    <t>18 南南東_x000D_
(2002/10/1)</t>
  </si>
  <si>
    <t>17.0 南南東_x000D_
(2016/8/22)</t>
  </si>
  <si>
    <t>15.0 南_x000D_
(2018/10/1)</t>
  </si>
  <si>
    <t>15 南南東_x000D_
(2007/9/7)</t>
  </si>
  <si>
    <t>14.9 南南東_x000D_
(2019/10/12)</t>
  </si>
  <si>
    <t>14.6 南_x000D_
(2011/9/21)</t>
  </si>
  <si>
    <t>14.4 南_x000D_
(2012/4/3)</t>
  </si>
  <si>
    <t>13.9 南_x000D_
(2017/10/23)</t>
  </si>
  <si>
    <t>13.6 南南東_x000D_
(2012/6/19)</t>
  </si>
  <si>
    <t>37.0 南東_x000D_
(2019/9/9)</t>
  </si>
  <si>
    <t>32.4 南南東_x000D_
(2016/8/22)</t>
  </si>
  <si>
    <t>32.4 南_x000D_
(2012/4/3)</t>
  </si>
  <si>
    <t>32.2 南南東_x000D_
(2019/10/12)</t>
  </si>
  <si>
    <t>29.5 南南東_x000D_
(2017/10/23)</t>
  </si>
  <si>
    <t>29.0 南_x000D_
(2018/10/1)</t>
  </si>
  <si>
    <t>26.5 南南西_x000D_
(2010/3/21)</t>
  </si>
  <si>
    <t>25.7 南_x000D_
(2013/9/16)</t>
  </si>
  <si>
    <t>25.6 南南東_x000D_
(2011/9/21)</t>
  </si>
  <si>
    <t>25.2 北_x000D_
(2013/10/16)</t>
  </si>
  <si>
    <t>1999/8_x000D_
2022/11</t>
  </si>
  <si>
    <t>12 南南東_x000D_
(2001/9/11)</t>
  </si>
  <si>
    <t>11.0 南西_x000D_
(2018/10/1)</t>
  </si>
  <si>
    <t>10.4 南_x000D_
(2019/10/12)</t>
  </si>
  <si>
    <t>10.3 南南西_x000D_
(2010/3/21)</t>
  </si>
  <si>
    <t>10 南西_x000D_
(2006/3/17)</t>
  </si>
  <si>
    <t>10 南西_x000D_
(2004/12/5)</t>
  </si>
  <si>
    <t>10 北東_x000D_
(2004/10/9)</t>
  </si>
  <si>
    <t>9.8 北北西_x000D_
(2013/10/16)</t>
  </si>
  <si>
    <t>9.6 西_x000D_
(2019/9/9)</t>
  </si>
  <si>
    <t>9.4 南西_x000D_
(2016/8/22)</t>
  </si>
  <si>
    <t>26.5 南_x000D_
(2019/10/12)</t>
  </si>
  <si>
    <t>23.4 南_x000D_
(2011/9/21)</t>
  </si>
  <si>
    <t>23.1 南_x000D_
(2012/6/20)</t>
  </si>
  <si>
    <t>22.9 東北東_x000D_
(2019/9/9)</t>
  </si>
  <si>
    <t>22.6 南西_x000D_
(2012/3/31)</t>
  </si>
  <si>
    <t>22.3 南_x000D_
(2012/9/30)</t>
  </si>
  <si>
    <t>21.6 西北西_x000D_
(2009/3/23)</t>
  </si>
  <si>
    <t>19 南南西_x000D_
(1991/9/28)</t>
  </si>
  <si>
    <t>19 南西_x000D_
(1985/7/1)</t>
  </si>
  <si>
    <t>18.3 南南西_x000D_
(2018/10/1)</t>
  </si>
  <si>
    <t>18.2 北北東_x000D_
(2013/10/16)</t>
  </si>
  <si>
    <t>18.0 南_x000D_
(2019/10/12)</t>
  </si>
  <si>
    <t>18 北北東_x000D_
(1996/9/22)</t>
  </si>
  <si>
    <t>18 南西_x000D_
(1980/4/6)</t>
  </si>
  <si>
    <t>18 南南西_x000D_
(1979/10/19)</t>
  </si>
  <si>
    <t>17.7 南南東_x000D_
(2019/9/9)</t>
  </si>
  <si>
    <t>17 南南西_x000D_
(2004/12/5)</t>
  </si>
  <si>
    <t>33.9 東南東_x000D_
(2019/9/9)</t>
  </si>
  <si>
    <t>32.6 南南西_x000D_
(2016/8/22)</t>
  </si>
  <si>
    <t>31.4 南南西_x000D_
(2018/10/1)</t>
  </si>
  <si>
    <t>31.1 南_x000D_
(2019/10/12)</t>
  </si>
  <si>
    <t>28.8 北北東_x000D_
(2013/10/16)</t>
  </si>
  <si>
    <t>27.8 南南西_x000D_
(2012/6/20)</t>
  </si>
  <si>
    <t>27.8 南南西_x000D_
(2012/4/3)</t>
  </si>
  <si>
    <t>27.1 南西_x000D_
(2016/4/17)</t>
  </si>
  <si>
    <t>26.4 南_x000D_
(2012/9/30)</t>
  </si>
  <si>
    <t>26.4 南南西_x000D_
(2010/3/21)</t>
  </si>
  <si>
    <t>29.6 南南東_x000D_
(2019/9/9)</t>
  </si>
  <si>
    <t>23.7 南東_x000D_
(2016/8/22)</t>
  </si>
  <si>
    <t>23.5 北北西_x000D_
(2013/10/16)</t>
  </si>
  <si>
    <t>21.2 南南東_x000D_
(2019/10/12)</t>
  </si>
  <si>
    <t>21 南南西_x000D_
(2004/12/5)</t>
  </si>
  <si>
    <t>19.2 南_x000D_
(2018/10/1)</t>
  </si>
  <si>
    <t>19.2 南南東_x000D_
(2011/9/21)</t>
  </si>
  <si>
    <t>19.0 南南東_x000D_
(2017/10/23)</t>
  </si>
  <si>
    <t>19 北_x000D_
(2007/10/27)</t>
  </si>
  <si>
    <t>19 南南東_x000D_
(2007/9/7)</t>
  </si>
  <si>
    <t>45.8 南南東_x000D_
(2019/9/9)</t>
  </si>
  <si>
    <t>36.0 南東_x000D_
(2016/8/22)</t>
  </si>
  <si>
    <t>32.9 南_x000D_
(2018/10/1)</t>
  </si>
  <si>
    <t>30.9 南東_x000D_
(2019/10/12)</t>
  </si>
  <si>
    <t>30.9 南南東_x000D_
(2017/10/23)</t>
  </si>
  <si>
    <t>30.9 北北西_x000D_
(2013/10/16)</t>
  </si>
  <si>
    <t>29.8 南南東_x000D_
(2011/9/21)</t>
  </si>
  <si>
    <t>28.8 南南西_x000D_
(2010/3/21)</t>
  </si>
  <si>
    <t>28.3 南南東_x000D_
(2012/4/3)</t>
  </si>
  <si>
    <t>27.3 北_x000D_
(2020/4/13)</t>
  </si>
  <si>
    <t>1887/1_x000D_
2022/10</t>
  </si>
  <si>
    <t>48.0 南南東_x000D_
(1948/9/16)</t>
  </si>
  <si>
    <t>44.9 南南東_x000D_
(1902/9/28)</t>
  </si>
  <si>
    <t>43.3 北_x000D_
(1938/10/21)</t>
  </si>
  <si>
    <t>36.8 南南東_x000D_
(1899/10/7)</t>
  </si>
  <si>
    <t>36.3 北北西_x000D_
(1996/9/22)</t>
  </si>
  <si>
    <t>35.6 南南東_x000D_
(1917/10/1)</t>
  </si>
  <si>
    <t>35.2 北_x000D_
(1940/9/18)</t>
  </si>
  <si>
    <t>34.8 北北西_x000D_
(1936/2/4)</t>
  </si>
  <si>
    <t>34.7 北_x000D_
(1971/9/8)</t>
  </si>
  <si>
    <t>34.3 北北東_x000D_
(1951/2/15)</t>
  </si>
  <si>
    <t>52.2 南_x000D_
(2002/10/1)</t>
  </si>
  <si>
    <t>51.9 北北西_x000D_
(1996/9/22)</t>
  </si>
  <si>
    <t>49.0 北_x000D_
(1971/9/8)</t>
  </si>
  <si>
    <t>47.4 北_x000D_
(1938/10/21)</t>
  </si>
  <si>
    <t>46.9 北北東_x000D_
(1995/9/17)</t>
  </si>
  <si>
    <t>46.1 北北西_x000D_
(2013/10/16)</t>
  </si>
  <si>
    <t>45.8 南_x000D_
(1985/7/1)</t>
  </si>
  <si>
    <t>45.7 南南西_x000D_
(1998/9/16)</t>
  </si>
  <si>
    <t>45.6 北_x000D_
(1940/9/18)</t>
  </si>
  <si>
    <t>44.8 南南東_x000D_
(1958/9/18)</t>
  </si>
  <si>
    <t>20.9 南_x000D_
(2019/9/9)</t>
  </si>
  <si>
    <t>18 南_x000D_
(2002/10/1)</t>
  </si>
  <si>
    <t>16.1 南_x000D_
(2016/8/22)</t>
  </si>
  <si>
    <t>16 南_x000D_
(1985/7/1)</t>
  </si>
  <si>
    <t>16 南南西_x000D_
(1979/10/19)</t>
  </si>
  <si>
    <t>15.8 南_x000D_
(2011/9/21)</t>
  </si>
  <si>
    <t>15.7 南_x000D_
(2019/10/12)</t>
  </si>
  <si>
    <t>15.3 南南西_x000D_
(2018/10/1)</t>
  </si>
  <si>
    <t>15.1 南南西_x000D_
(2017/10/23)</t>
  </si>
  <si>
    <t>14.2 南_x000D_
(2022/8/13)</t>
  </si>
  <si>
    <t>37.5 南_x000D_
(2019/9/9)</t>
  </si>
  <si>
    <t>31.5 南東_x000D_
(2016/8/22)</t>
  </si>
  <si>
    <t>29.3 南_x000D_
(2019/10/12)</t>
  </si>
  <si>
    <t>28.7 南南西_x000D_
(2018/10/1)</t>
  </si>
  <si>
    <t>27.8 南_x000D_
(2017/10/23)</t>
  </si>
  <si>
    <t>27.5 南南東_x000D_
(2013/4/6)</t>
  </si>
  <si>
    <t>26.6 南_x000D_
(2022/8/13)</t>
  </si>
  <si>
    <t>26.5 南_x000D_
(2011/9/21)</t>
  </si>
  <si>
    <t>25.0 北北西_x000D_
(2013/10/16)</t>
  </si>
  <si>
    <t>24.6 南西_x000D_
(2017/2/20)</t>
  </si>
  <si>
    <t>1966/4_x000D_
2022/10</t>
  </si>
  <si>
    <t>35.9 南東_x000D_
(2019/9/9)</t>
  </si>
  <si>
    <t>32.9 南南西_x000D_
(1985/7/1)</t>
  </si>
  <si>
    <t>28.1 南南西_x000D_
(1967/4/4)</t>
  </si>
  <si>
    <t>26.3 西南西_x000D_
(2002/10/1)</t>
  </si>
  <si>
    <t>26.2 南南西_x000D_
(1985/8/31)</t>
  </si>
  <si>
    <t>26.1 南南西_x000D_
(1967/3/27)</t>
  </si>
  <si>
    <t>26.0 南南西_x000D_
(2018/10/1)</t>
  </si>
  <si>
    <t>25.8 南南東_x000D_
(2019/10/12)</t>
  </si>
  <si>
    <t>25.4 南南西_x000D_
(1966/7/8)</t>
  </si>
  <si>
    <t>24.6 南西_x000D_
(1983/11/18)</t>
  </si>
  <si>
    <t>57.5 南東_x000D_
(2019/9/9)</t>
  </si>
  <si>
    <t>48.6 南_x000D_
(1985/7/1)</t>
  </si>
  <si>
    <t>47.8 南南西_x000D_
(2004/12/5)</t>
  </si>
  <si>
    <t>41.1 南南西_x000D_
(2018/10/1)</t>
  </si>
  <si>
    <t>40.6 西南西_x000D_
(2002/10/1)</t>
  </si>
  <si>
    <t>40.3 南南東_x000D_
(2019/10/12)</t>
  </si>
  <si>
    <t>40.3 西南西_x000D_
(1998/9/16)</t>
  </si>
  <si>
    <t>40.2 南南西_x000D_
(1999/5/27)</t>
  </si>
  <si>
    <t>38.8 南南西_x000D_
(1979/10/19)</t>
  </si>
  <si>
    <t>38.2 南南西_x000D_
(1967/4/4)</t>
  </si>
  <si>
    <t>17.2 南_x000D_
(2019/9/9)</t>
  </si>
  <si>
    <t>16 南南西_x000D_
(2002/10/1)</t>
  </si>
  <si>
    <t>14.8 南_x000D_
(2016/8/22)</t>
  </si>
  <si>
    <t>14.7 南_x000D_
(2019/10/12)</t>
  </si>
  <si>
    <t>14.5 南南西_x000D_
(2017/10/23)</t>
  </si>
  <si>
    <t>14.2 北西_x000D_
(2013/10/16)</t>
  </si>
  <si>
    <t>13.5 南南西_x000D_
(2014/10/6)</t>
  </si>
  <si>
    <t>12.7 南_x000D_
(2011/9/21)</t>
  </si>
  <si>
    <t>12 南西_x000D_
(1979/3/30)</t>
  </si>
  <si>
    <t>34.3 南_x000D_
(2019/9/9)</t>
  </si>
  <si>
    <t>31.9 南西_x000D_
(2014/10/6)</t>
  </si>
  <si>
    <t>30.4 北西_x000D_
(2013/10/16)</t>
  </si>
  <si>
    <t>29.9 南南西_x000D_
(2017/10/23)</t>
  </si>
  <si>
    <t>28.3 南南東_x000D_
(2016/8/22)</t>
  </si>
  <si>
    <t>28.2 南西_x000D_
(2011/9/21)</t>
  </si>
  <si>
    <t>27.8 南南西_x000D_
(2019/10/12)</t>
  </si>
  <si>
    <t>27.8 南_x000D_
(2018/10/1)</t>
  </si>
  <si>
    <t>25.1 南南西_x000D_
(2012/4/3)</t>
  </si>
  <si>
    <t>23.5 南_x000D_
(2013/9/16)</t>
  </si>
  <si>
    <t>2006/9_x000D_
2022/11</t>
  </si>
  <si>
    <t>23.2 南東_x000D_
(2019/9/9)</t>
  </si>
  <si>
    <t>19.8 北北西_x000D_
(2013/10/16)</t>
  </si>
  <si>
    <t>16.5 南_x000D_
(2019/10/12)</t>
  </si>
  <si>
    <t>15 東南東_x000D_
(2007/9/6)</t>
  </si>
  <si>
    <t>14.8 北東_x000D_
(2008/4/8)</t>
  </si>
  <si>
    <t>14.5 南西_x000D_
(2018/10/1)</t>
  </si>
  <si>
    <t>14.2 南南西_x000D_
(2014/10/6)</t>
  </si>
  <si>
    <t>13.8 西北西_x000D_
(2010/1/13)</t>
  </si>
  <si>
    <t>13.2 南西_x000D_
(2021/1/7)</t>
  </si>
  <si>
    <t>13.2 北北西_x000D_
(2013/1/14)</t>
  </si>
  <si>
    <t>49.0 東南東_x000D_
(2019/9/9)</t>
  </si>
  <si>
    <t>36.3 北北西_x000D_
(2013/10/16)</t>
  </si>
  <si>
    <t>35.9 南_x000D_
(2019/10/12)</t>
  </si>
  <si>
    <t>34.3 南南西_x000D_
(2018/10/1)</t>
  </si>
  <si>
    <t>31.0 南_x000D_
(2011/9/21)</t>
  </si>
  <si>
    <t>30.9 南南西_x000D_
(2012/6/20)</t>
  </si>
  <si>
    <t>29.7 南南西_x000D_
(2014/10/6)</t>
  </si>
  <si>
    <t>29.3 南_x000D_
(2017/10/23)</t>
  </si>
  <si>
    <t>27.9 南南西_x000D_
(2015/10/2)</t>
  </si>
  <si>
    <t>27.8 西南西_x000D_
(2013/9/16)</t>
  </si>
  <si>
    <t>16.2 南_x000D_
(2019/9/9)</t>
  </si>
  <si>
    <t>15.0 北西_x000D_
(2013/10/16)</t>
  </si>
  <si>
    <t>12.6 北_x000D_
(2021/10/1)</t>
  </si>
  <si>
    <t>11.5 南南西_x000D_
(2014/10/6)</t>
  </si>
  <si>
    <t>11.4 南南西_x000D_
(2019/10/12)</t>
  </si>
  <si>
    <t>11.4 北北西_x000D_
(2009/5/14)</t>
  </si>
  <si>
    <t>11.3 南南西_x000D_
(2017/10/23)</t>
  </si>
  <si>
    <t>11.2 西南西_x000D_
(2021/1/7)</t>
  </si>
  <si>
    <t>11.1 南西_x000D_
(2018/10/1)</t>
  </si>
  <si>
    <t>11.0 南西_x000D_
(2012/6/20)</t>
  </si>
  <si>
    <t>33.9 南南西_x000D_
(2019/9/9)</t>
  </si>
  <si>
    <t>29.4 北北西_x000D_
(2013/10/16)</t>
  </si>
  <si>
    <t>29.0 南西_x000D_
(2019/10/12)</t>
  </si>
  <si>
    <t>28.8 南南東_x000D_
(2014/10/6)</t>
  </si>
  <si>
    <t>26.6 南_x000D_
(2018/10/1)</t>
  </si>
  <si>
    <t>26.5 南南西_x000D_
(2017/10/23)</t>
  </si>
  <si>
    <t>25.4 南南西_x000D_
(2011/9/21)</t>
  </si>
  <si>
    <t>24.5 西南西_x000D_
(2017/2/20)</t>
  </si>
  <si>
    <t>24.1 西南西_x000D_
(2021/1/7)</t>
  </si>
  <si>
    <t>23.1 南西_x000D_
(2012/6/20)</t>
  </si>
  <si>
    <t>20.7 南南東_x000D_
(2019/9/9)</t>
  </si>
  <si>
    <t>17.8 東南東_x000D_
(2019/10/12)</t>
  </si>
  <si>
    <t>17 南南東_x000D_
(2007/9/7)</t>
  </si>
  <si>
    <t>17 東南東_x000D_
(2007/9/6)</t>
  </si>
  <si>
    <t>16.8 東南東_x000D_
(2016/8/22)</t>
  </si>
  <si>
    <t>16.6 南南西_x000D_
(2017/10/23)</t>
  </si>
  <si>
    <t>16.5 南南西_x000D_
(2014/10/6)</t>
  </si>
  <si>
    <t>16.1 東_x000D_
(2013/10/16)</t>
  </si>
  <si>
    <t>16 東南東_x000D_
(2005/8/25)</t>
  </si>
  <si>
    <t>35.6 南南西_x000D_
(2019/9/9)</t>
  </si>
  <si>
    <t>32.5 南西_x000D_
(2014/10/6)</t>
  </si>
  <si>
    <t>32.0 南南西_x000D_
(2017/10/23)</t>
  </si>
  <si>
    <t>30.3 東南東_x000D_
(2016/8/22)</t>
  </si>
  <si>
    <t>30.1 南_x000D_
(2019/10/12)</t>
  </si>
  <si>
    <t>29.0 北西_x000D_
(2013/10/16)</t>
  </si>
  <si>
    <t>27.3 南_x000D_
(2011/9/21)</t>
  </si>
  <si>
    <t>26.6 南西_x000D_
(2012/6/20)</t>
  </si>
  <si>
    <t>26.4 南_x000D_
(2018/10/1)</t>
  </si>
  <si>
    <t>1968/5_x000D_
2022/10</t>
  </si>
  <si>
    <t>28.4 南_x000D_
(2019/9/9)</t>
  </si>
  <si>
    <t>21.2 南西_x000D_
(2014/10/6)</t>
  </si>
  <si>
    <t>20.7 南南西_x000D_
(2019/10/12)</t>
  </si>
  <si>
    <t>20.5 北西_x000D_
(1996/9/22)</t>
  </si>
  <si>
    <t>20.1 北北西_x000D_
(2013/10/16)</t>
  </si>
  <si>
    <t>19.9 南南西_x000D_
(2017/10/23)</t>
  </si>
  <si>
    <t>19.8 南南西_x000D_
(2018/10/1)</t>
  </si>
  <si>
    <t>18.6 南東_x000D_
(2002/10/1)</t>
  </si>
  <si>
    <t>18.4 南南西_x000D_
(1985/7/1)</t>
  </si>
  <si>
    <t>18.2 南東_x000D_
(2007/9/6)</t>
  </si>
  <si>
    <t>50.0 南南西_x000D_
(1979/10/19)</t>
  </si>
  <si>
    <t>48.8 南南西_x000D_
(2019/9/9)</t>
  </si>
  <si>
    <t>44.5 北西_x000D_
(1996/9/22)</t>
  </si>
  <si>
    <t>41.3 南南西_x000D_
(1985/7/1)</t>
  </si>
  <si>
    <t>38.9 東南東_x000D_
(2002/10/1)</t>
  </si>
  <si>
    <t>38.5 北_x000D_
(2013/10/16)</t>
  </si>
  <si>
    <t>37.7 北_x000D_
(1995/9/17)</t>
  </si>
  <si>
    <t>37.3 南_x000D_
(2017/10/23)</t>
  </si>
  <si>
    <t>37.3 南_x000D_
(2005/8/26)</t>
  </si>
  <si>
    <t>37.1 南南西_x000D_
(1998/9/16)</t>
  </si>
  <si>
    <t>16.7 南南東_x000D_
(2011/9/21)</t>
  </si>
  <si>
    <t>15.8 南南西_x000D_
(2010/4/2)</t>
  </si>
  <si>
    <t>15 北北西_x000D_
(1996/9/22)</t>
  </si>
  <si>
    <t>15 南南東_x000D_
(1982/11/30)</t>
  </si>
  <si>
    <t>15 南南東_x000D_
(1982/9/12)</t>
  </si>
  <si>
    <t>15 南南東_x000D_
(1982/8/2)</t>
  </si>
  <si>
    <t>14.9 北北西_x000D_
(2019/9/9)</t>
  </si>
  <si>
    <t>14.6 南_x000D_
(2018/10/1)</t>
  </si>
  <si>
    <t>14 南西_x000D_
(1995/4/23)</t>
  </si>
  <si>
    <t>30.9 南南東_x000D_
(2011/9/21)</t>
  </si>
  <si>
    <t>27.8 南南西_x000D_
(2010/3/21)</t>
  </si>
  <si>
    <t>27.3 北_x000D_
(2019/9/9)</t>
  </si>
  <si>
    <t>24.9 南_x000D_
(2013/9/16)</t>
  </si>
  <si>
    <t>24.8 南南西_x000D_
(2010/4/2)</t>
  </si>
  <si>
    <t>24.7 南_x000D_
(2012/9/30)</t>
  </si>
  <si>
    <t>24.6 南_x000D_
(2018/9/30)</t>
  </si>
  <si>
    <t>24.2 南南東_x000D_
(2019/10/12)</t>
  </si>
  <si>
    <t>23.8 南南東_x000D_
(2012/6/19)</t>
  </si>
  <si>
    <t>1896/8_x000D_
2022/10</t>
  </si>
  <si>
    <t>37.4 北東_x000D_
(1938/9/1)</t>
  </si>
  <si>
    <t>36.3 北北西_x000D_
(1932/11/14)</t>
  </si>
  <si>
    <t>33.6 北北西_x000D_
(1932/11/15)</t>
  </si>
  <si>
    <t>32.8 北_x000D_
(1938/10/21)</t>
  </si>
  <si>
    <t>32.5 南南東_x000D_
(1949/8/31)</t>
  </si>
  <si>
    <t>31.9 北東_x000D_
(1938/8/31)</t>
  </si>
  <si>
    <t>30.0 北_x000D_
(1951/2/15)</t>
  </si>
  <si>
    <t>30.0 北_x000D_
(1949/10/28)</t>
  </si>
  <si>
    <t>29.3 北北西_x000D_
(1945/8/22)</t>
  </si>
  <si>
    <t>29.2 南南東_x000D_
(1958/7/23)</t>
  </si>
  <si>
    <t>48.7 北東_x000D_
(1938/9/1)</t>
  </si>
  <si>
    <t>44.3 南南西_x000D_
(1949/8/31)</t>
  </si>
  <si>
    <t>43.8 南南東_x000D_
(2019/10/12)</t>
  </si>
  <si>
    <t>43.4 南西_x000D_
(2004/12/5)</t>
  </si>
  <si>
    <t>42.2 南南東_x000D_
(1958/7/23)</t>
  </si>
  <si>
    <t>41.8 北_x000D_
(2019/9/9)</t>
  </si>
  <si>
    <t>41.5 北北西_x000D_
(1996/9/22)</t>
  </si>
  <si>
    <t>41.4 南南東_x000D_
(1966/9/25)</t>
  </si>
  <si>
    <t>40.8 南東_x000D_
(1982/8/2)</t>
  </si>
  <si>
    <t>39.9 西_x000D_
(2004/10/9)</t>
  </si>
  <si>
    <t>1992/2_x000D_
2022/11</t>
  </si>
  <si>
    <t>25.8 南南西_x000D_
(2011/9/21)</t>
  </si>
  <si>
    <t>25.5 南南西_x000D_
(2018/10/1)</t>
  </si>
  <si>
    <t>25.2 南南西_x000D_
(2012/6/19)</t>
  </si>
  <si>
    <t>24.2 南南西_x000D_
(2019/10/12)</t>
  </si>
  <si>
    <t>23 南南西_x000D_
(2004/12/5)</t>
  </si>
  <si>
    <t>20.6 南南西_x000D_
(2016/4/17)</t>
  </si>
  <si>
    <t>20.3 南南西_x000D_
(2012/9/30)</t>
  </si>
  <si>
    <t>20 南_x000D_
(1997/6/20)</t>
  </si>
  <si>
    <t>19.7 南_x000D_
(2013/9/16)</t>
  </si>
  <si>
    <t>19.5 南南西_x000D_
(2009/10/8)</t>
  </si>
  <si>
    <t>39.8 南_x000D_
(2011/9/21)</t>
  </si>
  <si>
    <t>36.8 南_x000D_
(2018/10/1)</t>
  </si>
  <si>
    <t>35.7 南南西_x000D_
(2012/6/19)</t>
  </si>
  <si>
    <t>35.3 南_x000D_
(2019/10/12)</t>
  </si>
  <si>
    <t>34.0 北_x000D_
(2019/9/9)</t>
  </si>
  <si>
    <t>30.9 南南西_x000D_
(2012/9/30)</t>
  </si>
  <si>
    <t>28.9 南_x000D_
(2018/9/30)</t>
  </si>
  <si>
    <t>28.6 南南西_x000D_
(2012/4/3)</t>
  </si>
  <si>
    <t>28.5 南_x000D_
(2015/5/12)</t>
  </si>
  <si>
    <t>28.3 南_x000D_
(2013/9/16)</t>
  </si>
  <si>
    <t>16.3 南南東_x000D_
(2011/9/21)</t>
  </si>
  <si>
    <t>15 南_x000D_
(1982/8/2)</t>
  </si>
  <si>
    <t>14.8 東南東_x000D_
(2019/10/12)</t>
  </si>
  <si>
    <t>14.7 南南東_x000D_
(2018/9/30)</t>
  </si>
  <si>
    <t>14.0 西南西_x000D_
(2018/10/1)</t>
  </si>
  <si>
    <t>14 南東_x000D_
(1982/8/1)</t>
  </si>
  <si>
    <t>13 北_x000D_
(2004/10/9)</t>
  </si>
  <si>
    <t>12.9 北北東_x000D_
(2019/9/9)</t>
  </si>
  <si>
    <t>31.6 南東_x000D_
(2011/9/21)</t>
  </si>
  <si>
    <t>29.3 南_x000D_
(2018/9/30)</t>
  </si>
  <si>
    <t>29.0 南西_x000D_
(2018/10/1)</t>
  </si>
  <si>
    <t>28.1 西南西_x000D_
(2012/4/3)</t>
  </si>
  <si>
    <t>27.7 南西_x000D_
(2009/2/14)</t>
  </si>
  <si>
    <t>26.1 南西_x000D_
(2017/2/17)</t>
  </si>
  <si>
    <t>25.9 南西_x000D_
(2015/10/2)</t>
  </si>
  <si>
    <t>25.3 西南西_x000D_
(2018/3/1)</t>
  </si>
  <si>
    <t>25.0 北西_x000D_
(2012/5/6)</t>
  </si>
  <si>
    <t>24.6 東南東_x000D_
(2019/10/12)</t>
  </si>
  <si>
    <t>22.1 南南西_x000D_
(2014/10/6)</t>
  </si>
  <si>
    <t>21.2 南_x000D_
(2019/10/12)</t>
  </si>
  <si>
    <t>21.0 西北西_x000D_
(2019/9/9)</t>
  </si>
  <si>
    <t>20.9 南南西_x000D_
(2018/10/1)</t>
  </si>
  <si>
    <t>20.2 北_x000D_
(2013/10/16)</t>
  </si>
  <si>
    <t>18.9 北北東_x000D_
(2014/2/8)</t>
  </si>
  <si>
    <t>18.6 南_x000D_
(2011/9/21)</t>
  </si>
  <si>
    <t>18.5 南南西_x000D_
(2012/6/19)</t>
  </si>
  <si>
    <t>18.1 南_x000D_
(2017/10/23)</t>
  </si>
  <si>
    <t>18 南南西_x000D_
(2004/12/5)</t>
  </si>
  <si>
    <t>41.7 東_x000D_
(2019/9/9)</t>
  </si>
  <si>
    <t>38.5 南南西_x000D_
(2014/10/6)</t>
  </si>
  <si>
    <t>37.0 北_x000D_
(2013/10/16)</t>
  </si>
  <si>
    <t>36.5 南_x000D_
(2018/10/1)</t>
  </si>
  <si>
    <t>34.8 南_x000D_
(2017/10/23)</t>
  </si>
  <si>
    <t>34.2 北北東_x000D_
(2014/2/8)</t>
  </si>
  <si>
    <t>33.9 南南西_x000D_
(2019/10/12)</t>
  </si>
  <si>
    <t>33.2 南_x000D_
(2018/9/30)</t>
  </si>
  <si>
    <t>31.3 南南西_x000D_
(2011/9/21)</t>
  </si>
  <si>
    <t>30.8 南南西_x000D_
(2012/6/20)</t>
  </si>
  <si>
    <t>1978/11_x000D_
2022/11</t>
  </si>
  <si>
    <t>18 南_x000D_
(1987/4/21)</t>
  </si>
  <si>
    <t>16 南_x000D_
(2007/3/5)</t>
  </si>
  <si>
    <t>16 南_x000D_
(1991/9/28)</t>
  </si>
  <si>
    <t>15.8 南南西_x000D_
(2016/4/17)</t>
  </si>
  <si>
    <t>15.6 南_x000D_
(2022/3/26)</t>
  </si>
  <si>
    <t>15.6 南南西_x000D_
(2012/4/3)</t>
  </si>
  <si>
    <t>15 南_x000D_
(1998/9/22)</t>
  </si>
  <si>
    <t>15 南_x000D_
(1981/3/25)</t>
  </si>
  <si>
    <t>14.9 南南西_x000D_
(2018/3/1)</t>
  </si>
  <si>
    <t>26.9 南西_x000D_
(2018/9/4)</t>
  </si>
  <si>
    <t>26.3 北北西_x000D_
(2017/10/23)</t>
  </si>
  <si>
    <t>24.3 南南西_x000D_
(2016/4/17)</t>
  </si>
  <si>
    <t>23.3 北西_x000D_
(2014/2/16)</t>
  </si>
  <si>
    <t>22.4 南南西_x000D_
(2016/5/3)</t>
  </si>
  <si>
    <t>22.4 南_x000D_
(2013/3/18)</t>
  </si>
  <si>
    <t>22.3 南南西_x000D_
(2022/3/26)</t>
  </si>
  <si>
    <t>22.2 南南西_x000D_
(2012/4/3)</t>
  </si>
  <si>
    <t>21.9 南南西_x000D_
(2013/4/6)</t>
  </si>
  <si>
    <t>21.5 北_x000D_
(2019/10/13)</t>
  </si>
  <si>
    <t>25.8 北西_x000D_
(1916/9/26)</t>
  </si>
  <si>
    <t>20.3 南西_x000D_
(1891/2/5)</t>
  </si>
  <si>
    <t>19.6 北_x000D_
(1958/4/27)</t>
  </si>
  <si>
    <t>19.4 北北西_x000D_
(1926/9/4)</t>
  </si>
  <si>
    <t>18.7 西_x000D_
(1951/4/11)</t>
  </si>
  <si>
    <t>18.4 北北東_x000D_
(1959/8/14)</t>
  </si>
  <si>
    <t>18.4 北_x000D_
(1955/3/18)</t>
  </si>
  <si>
    <t>18.4 北西_x000D_
(1953/9/25)</t>
  </si>
  <si>
    <t>18.2 西_x000D_
(1951/4/12)</t>
  </si>
  <si>
    <t>18.0 南南西_x000D_
(1961/9/16)</t>
  </si>
  <si>
    <t>31.4 北西_x000D_
(1948/8/23)</t>
  </si>
  <si>
    <t>28.2 西_x000D_
(1998/1/15)</t>
  </si>
  <si>
    <t>27.4 西_x000D_
(2006/11/7)</t>
  </si>
  <si>
    <t>27.4 北北西_x000D_
(1965/9/17)</t>
  </si>
  <si>
    <t>26.7 西南西_x000D_
(1998/9/22)</t>
  </si>
  <si>
    <t>26.6 南南西_x000D_
(1961/9/16)</t>
  </si>
  <si>
    <t>26.4 北北東_x000D_
(1959/8/14)</t>
  </si>
  <si>
    <t>26.3 西_x000D_
(1988/3/22)</t>
  </si>
  <si>
    <t>26.3 北北西_x000D_
(1977/9/2)</t>
  </si>
  <si>
    <t>26.2 北_x000D_
(1955/3/18)</t>
  </si>
  <si>
    <t>12.9 西_x000D_
(2021/2/20)</t>
  </si>
  <si>
    <t>12.8 西_x000D_
(2008/5/20)</t>
  </si>
  <si>
    <t>12.7 北北東_x000D_
(2018/3/5)</t>
  </si>
  <si>
    <t>12.4 西_x000D_
(2019/4/8)</t>
  </si>
  <si>
    <t>12.3 西_x000D_
(2016/4/17)</t>
  </si>
  <si>
    <t>12.2 北_x000D_
(2020/12/30)</t>
  </si>
  <si>
    <t>12.1 西南西_x000D_
(2017/1/27)</t>
  </si>
  <si>
    <t>12.1 西南西_x000D_
(2011/5/1)</t>
  </si>
  <si>
    <t>12.0 西_x000D_
(2011/5/2)</t>
  </si>
  <si>
    <t>12 北西_x000D_
(2004/4/23)</t>
  </si>
  <si>
    <t>23.8 西_x000D_
(2016/10/5)</t>
  </si>
  <si>
    <t>23.7 北北東_x000D_
(2020/12/30)</t>
  </si>
  <si>
    <t>23.7 西南西_x000D_
(2016/4/17)</t>
  </si>
  <si>
    <t>23.5 西_x000D_
(2019/4/8)</t>
  </si>
  <si>
    <t>22.8 西北西_x000D_
(2021/2/20)</t>
  </si>
  <si>
    <t>22.8 西北西_x000D_
(2012/3/22)</t>
  </si>
  <si>
    <t>21.8 西北西_x000D_
(2013/3/16)</t>
  </si>
  <si>
    <t>21.8 南_x000D_
(2011/7/12)</t>
  </si>
  <si>
    <t>21.1 西_x000D_
(2020/1/8)</t>
  </si>
  <si>
    <t>21.1 北西_x000D_
(2009/5/14)</t>
  </si>
  <si>
    <t>11 南_x000D_
(2004/9/7)</t>
  </si>
  <si>
    <t>11 南_x000D_
(1998/9/22)</t>
  </si>
  <si>
    <t>10.8 東南東_x000D_
(2013/5/7)</t>
  </si>
  <si>
    <t>10.4 北北東_x000D_
(2017/10/23)</t>
  </si>
  <si>
    <t>10.1 南_x000D_
(2010/9/5)</t>
  </si>
  <si>
    <t>10 南_x000D_
(2005/9/7)</t>
  </si>
  <si>
    <t>10 南_x000D_
(2002/3/21)</t>
  </si>
  <si>
    <t>10 南南東_x000D_
(1991/9/27)</t>
  </si>
  <si>
    <t>9.6 南南西_x000D_
(2013/5/10)</t>
  </si>
  <si>
    <t>9.2 南西_x000D_
(2020/3/27)</t>
  </si>
  <si>
    <t>22.9 南_x000D_
(2011/8/14)</t>
  </si>
  <si>
    <t>22.6 北北東_x000D_
(2017/10/23)</t>
  </si>
  <si>
    <t>21.7 南_x000D_
(2016/5/3)</t>
  </si>
  <si>
    <t>20.7 南南西_x000D_
(2013/3/18)</t>
  </si>
  <si>
    <t>20.6 西南西_x000D_
(2016/10/5)</t>
  </si>
  <si>
    <t>20.4 南_x000D_
(2018/9/4)</t>
  </si>
  <si>
    <t>20.2 南南西_x000D_
(2010/9/5)</t>
  </si>
  <si>
    <t>20.1 南_x000D_
(2014/8/10)</t>
  </si>
  <si>
    <t>20.0 西南西_x000D_
(2013/5/10)</t>
  </si>
  <si>
    <t>19.5 西南西_x000D_
(2017/4/19)</t>
  </si>
  <si>
    <t>13 東_x000D_
(1982/8/1)</t>
  </si>
  <si>
    <t>12 北西_x000D_
(1981/3/15)</t>
  </si>
  <si>
    <t>11.1 東南東_x000D_
(2017/9/18)</t>
  </si>
  <si>
    <t>11 東南東_x000D_
(2004/6/21)</t>
  </si>
  <si>
    <t>11 西_x000D_
(1991/2/16)</t>
  </si>
  <si>
    <t>11 南東_x000D_
(1981/5/17)</t>
  </si>
  <si>
    <t>11 北北西_x000D_
(1981/3/26)</t>
  </si>
  <si>
    <t>11 北西_x000D_
(1979/4/17)</t>
  </si>
  <si>
    <t>10.9 北_x000D_
(2021/12/17)</t>
  </si>
  <si>
    <t>28.7 北_x000D_
(2017/10/23)</t>
  </si>
  <si>
    <t>24.7 東北東_x000D_
(2019/10/12)</t>
  </si>
  <si>
    <t>22.4 北東_x000D_
(2013/10/16)</t>
  </si>
  <si>
    <t>20.2 北北東_x000D_
(2011/9/21)</t>
  </si>
  <si>
    <t>19.9 北北西_x000D_
(2021/12/17)</t>
  </si>
  <si>
    <t>19.6 東南東_x000D_
(2018/9/4)</t>
  </si>
  <si>
    <t>19.5 北北西_x000D_
(2019/8/7)</t>
  </si>
  <si>
    <t>19.0 東南東_x000D_
(2017/9/17)</t>
  </si>
  <si>
    <t>18.8 北北西_x000D_
(2020/12/30)</t>
  </si>
  <si>
    <t>18.7 東南東_x000D_
(2017/9/18)</t>
  </si>
  <si>
    <t>17 ] 南西_x000D_
(1992/4/18)</t>
  </si>
  <si>
    <t>13 南東_x000D_
(1980/4/6)</t>
  </si>
  <si>
    <t>11.2 南南東_x000D_
(2011/5/1)</t>
  </si>
  <si>
    <t>10.6 南東_x000D_
(2015/10/1)</t>
  </si>
  <si>
    <t>10.4 南南東_x000D_
(2018/4/6)</t>
  </si>
  <si>
    <t>10.3 南南東_x000D_
(2018/4/14)</t>
  </si>
  <si>
    <t>10.3 南_x000D_
(2013/3/18)</t>
  </si>
  <si>
    <t>10.3 南南東_x000D_
(2013/3/13)</t>
  </si>
  <si>
    <t>10.2 南_x000D_
(2015/4/3)</t>
  </si>
  <si>
    <t>10.2 南_x000D_
(2011/4/8)</t>
  </si>
  <si>
    <t>23.3 ×_x000D_
(2014/7/9)</t>
  </si>
  <si>
    <t>21.9 南南東_x000D_
(2013/3/13)</t>
  </si>
  <si>
    <t>21.7 西_x000D_
(2013/3/9)</t>
  </si>
  <si>
    <t>21.3 南_x000D_
(2013/3/18)</t>
  </si>
  <si>
    <t>20.8 南南西_x000D_
(2017/1/27)</t>
  </si>
  <si>
    <t>20.8 南南東_x000D_
(2011/5/1)</t>
  </si>
  <si>
    <t>20.6 南南東_x000D_
(2015/10/1)</t>
  </si>
  <si>
    <t>20.4 南南東_x000D_
(2018/9/4)</t>
  </si>
  <si>
    <t>20.0 南南東_x000D_
(2018/10/6)</t>
  </si>
  <si>
    <t>20.0 南南東_x000D_
(2011/4/8)</t>
  </si>
  <si>
    <t>18.1 北_x000D_
(2019/10/12)</t>
  </si>
  <si>
    <t>17.7 北_x000D_
(2017/10/23)</t>
  </si>
  <si>
    <t>16.3 北_x000D_
(2013/9/16)</t>
  </si>
  <si>
    <t>16.0 北北東_x000D_
(2020/12/30)</t>
  </si>
  <si>
    <t>16.0 北_x000D_
(2013/10/16)</t>
  </si>
  <si>
    <t>14.3 北_x000D_
(2011/9/21)</t>
  </si>
  <si>
    <t>14.2 北_x000D_
(2013/3/10)</t>
  </si>
  <si>
    <t>14 北_x000D_
(1997/6/29)</t>
  </si>
  <si>
    <t>13 北_x000D_
(1999/11/1)</t>
  </si>
  <si>
    <t>13 北_x000D_
(1990/4/23)</t>
  </si>
  <si>
    <t>31.4 北_x000D_
(2017/10/23)</t>
  </si>
  <si>
    <t>30.6 北北東_x000D_
(2019/10/12)</t>
  </si>
  <si>
    <t>30.1 北_x000D_
(2013/10/16)</t>
  </si>
  <si>
    <t>28.1 北_x000D_
(2013/9/16)</t>
  </si>
  <si>
    <t>25.4 北北東_x000D_
(2020/12/30)</t>
  </si>
  <si>
    <t>24.7 北北西_x000D_
(2014/7/19)</t>
  </si>
  <si>
    <t>24.7 北_x000D_
(2014/2/16)</t>
  </si>
  <si>
    <t>24.7 北_x000D_
(2014/2/4)</t>
  </si>
  <si>
    <t>23.9 南南東_x000D_
(2012/6/19)</t>
  </si>
  <si>
    <t>23.6 北_x000D_
(2011/9/21)</t>
  </si>
  <si>
    <t>1898/1_x000D_
2022/10</t>
  </si>
  <si>
    <t>24.7 南_x000D_
(1959/9/27)</t>
  </si>
  <si>
    <t>24.4 南南東_x000D_
(1934/9/21)</t>
  </si>
  <si>
    <t>21.7 南南東_x000D_
(1954/9/26)</t>
  </si>
  <si>
    <t>21.1 南_x000D_
(1959/9/26)</t>
  </si>
  <si>
    <t>21.1 南南東_x000D_
(1912/9/23)</t>
  </si>
  <si>
    <t>21.0 南_x000D_
(1961/9/16)</t>
  </si>
  <si>
    <t>20.8 南_x000D_
(1945/9/18)</t>
  </si>
  <si>
    <t>19.9 南_x000D_
(1951/10/15)</t>
  </si>
  <si>
    <t>18.7 南_x000D_
(1944/9/17)</t>
  </si>
  <si>
    <t>18.3 南_x000D_
(1909/10/26)</t>
  </si>
  <si>
    <t>37.6 南_x000D_
(1998/9/22)</t>
  </si>
  <si>
    <t>35.3 南_x000D_
(1959/9/26)</t>
  </si>
  <si>
    <t>33.6 南_x000D_
(1961/9/16)</t>
  </si>
  <si>
    <t>31.1 南_x000D_
(2018/9/4)</t>
  </si>
  <si>
    <t>30.7 西南西_x000D_
(2000/4/23)</t>
  </si>
  <si>
    <t>30.7 南_x000D_
(1959/9/27)</t>
  </si>
  <si>
    <t>30.3 東南東_x000D_
(1975/7/4)</t>
  </si>
  <si>
    <t>30.3 南_x000D_
(1964/9/25)</t>
  </si>
  <si>
    <t>28.5 南南西_x000D_
(2002/3/21)</t>
  </si>
  <si>
    <t>28.5 南_x000D_
(1972/9/17)</t>
  </si>
  <si>
    <t>1939/1_x000D_
2022/10</t>
  </si>
  <si>
    <t>18.7 南南東_x000D_
(2018/9/4)</t>
  </si>
  <si>
    <t>17.5 南南東_x000D_
(2013/3/13)</t>
  </si>
  <si>
    <t>17.5 南_x000D_
(2011/4/27)</t>
  </si>
  <si>
    <t>16.5 南_x000D_
(2018/4/6)</t>
  </si>
  <si>
    <t>16.5 北北西_x000D_
(2009/10/8)</t>
  </si>
  <si>
    <t>16 南_x000D_
(2007/3/31)</t>
  </si>
  <si>
    <t>16 南_x000D_
(2004/8/31)</t>
  </si>
  <si>
    <t>15.9 南_x000D_
(2020/3/27)</t>
  </si>
  <si>
    <t>15.8 西南西_x000D_
(2012/4/3)</t>
  </si>
  <si>
    <t>15.7 南_x000D_
(2018/10/6)</t>
  </si>
  <si>
    <t>28.3 南_x000D_
(2018/9/4)</t>
  </si>
  <si>
    <t>25.7 西南西_x000D_
(2012/4/3)</t>
  </si>
  <si>
    <t>23.7 南南西_x000D_
(2021/5/5)</t>
  </si>
  <si>
    <t>23.1 西北西_x000D_
(2019/4/8)</t>
  </si>
  <si>
    <t>23.1 南_x000D_
(2016/4/17)</t>
  </si>
  <si>
    <t>23.1 南_x000D_
(2013/3/13)</t>
  </si>
  <si>
    <t>23.1 南西_x000D_
(2011/4/27)</t>
  </si>
  <si>
    <t>23.1 南南東_x000D_
(2010/4/1)</t>
  </si>
  <si>
    <t>23.1 ] 南南東_x000D_
(2009/7/1)</t>
  </si>
  <si>
    <t>22.6 西_x000D_
(2022/3/5)</t>
  </si>
  <si>
    <t>9.4 西北西_x000D_
(2017/10/23)</t>
  </si>
  <si>
    <t>9.1 南_x000D_
(2016/4/17)</t>
  </si>
  <si>
    <t>8.7 西南西_x000D_
(2021/1/7)</t>
  </si>
  <si>
    <t>8.3 西南西_x000D_
(2022/3/15)</t>
  </si>
  <si>
    <t>8.2 南西_x000D_
(2014/12/1)</t>
  </si>
  <si>
    <t>8.2 西北西_x000D_
(2012/4/3)</t>
  </si>
  <si>
    <t>8.1 西_x000D_
(2017/4/19)</t>
  </si>
  <si>
    <t>8.0 西南西_x000D_
(2019/12/14)</t>
  </si>
  <si>
    <t>8.0 南西_x000D_
(2015/12/4)</t>
  </si>
  <si>
    <t>8 南南西_x000D_
(1987/4/21)</t>
  </si>
  <si>
    <t>21.7 北西_x000D_
(2017/10/23)</t>
  </si>
  <si>
    <t>21.5 西南西_x000D_
(2021/8/10)</t>
  </si>
  <si>
    <t>19.0 西北西_x000D_
(2013/9/16)</t>
  </si>
  <si>
    <t>18.7 西_x000D_
(2013/4/7)</t>
  </si>
  <si>
    <t>18.2 南南西_x000D_
(2016/4/17)</t>
  </si>
  <si>
    <t>18.2 西_x000D_
(2015/3/4)</t>
  </si>
  <si>
    <t>17.9 西南西_x000D_
(2021/1/7)</t>
  </si>
  <si>
    <t>17.7 北西_x000D_
(2019/4/8)</t>
  </si>
  <si>
    <t>17.6 西_x000D_
(2017/1/27)</t>
  </si>
  <si>
    <t>17.5 南西_x000D_
(2010/4/1)</t>
  </si>
  <si>
    <t>1945/1_x000D_
2022/10</t>
  </si>
  <si>
    <t>22.3 南_x000D_
(1959/9/27)</t>
  </si>
  <si>
    <t>21.3 南東_x000D_
(1959/9/26)</t>
  </si>
  <si>
    <t>19.2 北西_x000D_
(1973/4/29)</t>
  </si>
  <si>
    <t>19.2 西北西_x000D_
(1970/2/1)</t>
  </si>
  <si>
    <t>18.7 東南東_x000D_
(1972/9/16)</t>
  </si>
  <si>
    <t>18.4 南南東_x000D_
(1954/9/26)</t>
  </si>
  <si>
    <t>18.0 南東_x000D_
(1953/5/29)</t>
  </si>
  <si>
    <t>18.0 南東_x000D_
(1953/5/28)</t>
  </si>
  <si>
    <t>18.0 西北西_x000D_
(1953/4/30)</t>
  </si>
  <si>
    <t>18.0 西南西_x000D_
(1953/2/15)</t>
  </si>
  <si>
    <t>33.8 南東_x000D_
(1959/9/26)</t>
  </si>
  <si>
    <t>31.2 東南東_x000D_
(1972/9/16)</t>
  </si>
  <si>
    <t>30.6 南西_x000D_
(2017/9/18)</t>
  </si>
  <si>
    <t>30.4 南_x000D_
(1959/9/27)</t>
  </si>
  <si>
    <t>30.2 北西_x000D_
(1974/7/4)</t>
  </si>
  <si>
    <t>29.3 南南東_x000D_
(1964/9/25)</t>
  </si>
  <si>
    <t>29.1 南東_x000D_
(1961/9/16)</t>
  </si>
  <si>
    <t>28.4 南南東_x000D_
(1998/9/22)</t>
  </si>
  <si>
    <t>28.1 西南西_x000D_
(1963/1/21)</t>
  </si>
  <si>
    <t>27.6 東_x000D_
(1963/8/3)</t>
  </si>
  <si>
    <t>1953/9_x000D_
2022/10</t>
  </si>
  <si>
    <t>12 北北西_x000D_
(1982/9/12)</t>
  </si>
  <si>
    <t>11.5 北北西_x000D_
(2013/9/16)</t>
  </si>
  <si>
    <t>11 南南東_x000D_
(1979/10/1)</t>
  </si>
  <si>
    <t>10.0 北北西_x000D_
(2019/10/12)</t>
  </si>
  <si>
    <t>10 北西_x000D_
(2001/1/27)</t>
  </si>
  <si>
    <t>10 北北西_x000D_
(1981/8/23)</t>
  </si>
  <si>
    <t>10 北北西_x000D_
(1981/5/17)</t>
  </si>
  <si>
    <t>9.3 北北西_x000D_
(2017/10/23)</t>
  </si>
  <si>
    <t>9.1 南南東_x000D_
(2018/9/4)</t>
  </si>
  <si>
    <t>9.1 北北西_x000D_
(2013/10/16)</t>
  </si>
  <si>
    <t>23.3 北_x000D_
(2019/10/12)</t>
  </si>
  <si>
    <t>23.3 北_x000D_
(2013/10/16)</t>
  </si>
  <si>
    <t>22.7 北_x000D_
(2013/9/16)</t>
  </si>
  <si>
    <t>21.5 南_x000D_
(2013/3/18)</t>
  </si>
  <si>
    <t>20.5 北_x000D_
(2017/10/23)</t>
  </si>
  <si>
    <t>19.1 南南東_x000D_
(2018/9/4)</t>
  </si>
  <si>
    <t>18.6 西南西_x000D_
(2018/3/1)</t>
  </si>
  <si>
    <t>18.2 北西_x000D_
(2021/4/18)</t>
  </si>
  <si>
    <t>17.7 南_x000D_
(2020/1/8)</t>
  </si>
  <si>
    <t>17.6 南南東_x000D_
(2017/4/29)</t>
  </si>
  <si>
    <t>13.7 西_x000D_
(2012/4/4)</t>
  </si>
  <si>
    <t>13.0 西_x000D_
(2013/4/7)</t>
  </si>
  <si>
    <t>13.0 西_x000D_
(2012/4/3)</t>
  </si>
  <si>
    <t>13 南_x000D_
(2004/8/31)</t>
  </si>
  <si>
    <t>13 南_x000D_
(1979/10/1)</t>
  </si>
  <si>
    <t>12.4 南西_x000D_
(2016/5/4)</t>
  </si>
  <si>
    <t>12 南_x000D_
(2008/4/18)</t>
  </si>
  <si>
    <t>12 南南西_x000D_
(1982/8/2)</t>
  </si>
  <si>
    <t>12 南南西_x000D_
(1979/3/30)</t>
  </si>
  <si>
    <t>11.7 南南西_x000D_
(2019/9/23)</t>
  </si>
  <si>
    <t>26.0 南_x000D_
(2018/9/4)</t>
  </si>
  <si>
    <t>25.9 南東_x000D_
(2010/3/21)</t>
  </si>
  <si>
    <t>24.2 西_x000D_
(2012/4/4)</t>
  </si>
  <si>
    <t>23.6 西_x000D_
(2018/4/6)</t>
  </si>
  <si>
    <t>23.3 南東_x000D_
(2018/9/30)</t>
  </si>
  <si>
    <t>22.7 南_x000D_
(2015/10/2)</t>
  </si>
  <si>
    <t>21.1 南東_x000D_
(2014/8/10)</t>
  </si>
  <si>
    <t>20.8 南南西_x000D_
(2011/4/8)</t>
  </si>
  <si>
    <t>1993/1_x000D_
2022/11</t>
  </si>
  <si>
    <t>17.0 南南西_x000D_
(2012/4/3)</t>
  </si>
  <si>
    <t>17 南_x000D_
(2004/12/5)</t>
  </si>
  <si>
    <t>17 南南東_x000D_
(1999/5/27)</t>
  </si>
  <si>
    <t>17 南南東_x000D_
(1998/9/22)</t>
  </si>
  <si>
    <t>16 南_x000D_
(1998/10/18)</t>
  </si>
  <si>
    <t>15.7 南南東_x000D_
(2013/3/18)</t>
  </si>
  <si>
    <t>15.0 南_x000D_
(2016/4/17)</t>
  </si>
  <si>
    <t>15 南_x000D_
(2005/9/7)</t>
  </si>
  <si>
    <t>15 南_x000D_
(2004/6/21)</t>
  </si>
  <si>
    <t>30.0 南西_x000D_
(2012/4/3)</t>
  </si>
  <si>
    <t>26.4 南_x000D_
(2018/9/4)</t>
  </si>
  <si>
    <t>25.0 西北西_x000D_
(2016/7/14)</t>
  </si>
  <si>
    <t>24.7 南_x000D_
(2010/3/21)</t>
  </si>
  <si>
    <t>24.3 南_x000D_
(2016/4/17)</t>
  </si>
  <si>
    <t>24.1 西北西_x000D_
(2022/1/12)</t>
  </si>
  <si>
    <t>24.1 南南東_x000D_
(2013/3/18)</t>
  </si>
  <si>
    <t>23.8 南_x000D_
(2017/9/18)</t>
  </si>
  <si>
    <t>23.5 西南西_x000D_
(2018/1/9)</t>
  </si>
  <si>
    <t>22.3 南_x000D_
(2014/8/10)</t>
  </si>
  <si>
    <t>13.0 南南西_x000D_
(2018/9/4)</t>
  </si>
  <si>
    <t>13 南南西_x000D_
(1998/9/22)</t>
  </si>
  <si>
    <t>13 南南西_x000D_
(1979/10/1)</t>
  </si>
  <si>
    <t>12.4 南南西_x000D_
(2017/9/18)</t>
  </si>
  <si>
    <t>12.3 南南西_x000D_
(2012/4/3)</t>
  </si>
  <si>
    <t>12 南南西_x000D_
(2004/8/31)</t>
  </si>
  <si>
    <t>12 南西_x000D_
(1998/10/18)</t>
  </si>
  <si>
    <t>11.0 北_x000D_
(2018/7/28)</t>
  </si>
  <si>
    <t>11.0 南南西_x000D_
(2014/8/10)</t>
  </si>
  <si>
    <t>11.0 北_x000D_
(2011/9/21)</t>
  </si>
  <si>
    <t>26.8 南南西_x000D_
(2017/9/18)</t>
  </si>
  <si>
    <t>24.0 南南西_x000D_
(2019/4/8)</t>
  </si>
  <si>
    <t>23.8 南_x000D_
(2021/2/16)</t>
  </si>
  <si>
    <t>23.2 北_x000D_
(2013/12/16)</t>
  </si>
  <si>
    <t>23.1 南南西_x000D_
(2021/2/15)</t>
  </si>
  <si>
    <t>23.1 南東_x000D_
(2018/3/1)</t>
  </si>
  <si>
    <t>22.9 南南西_x000D_
(2012/4/3)</t>
  </si>
  <si>
    <t>22.2 西南西_x000D_
(2010/12/3)</t>
  </si>
  <si>
    <t>21.9 南南西_x000D_
(2014/8/10)</t>
  </si>
  <si>
    <t>1897/11_x000D_
2022/10</t>
  </si>
  <si>
    <t>21.8 北北東_x000D_
(1932/11/14)</t>
  </si>
  <si>
    <t>20.5 南_x000D_
(1959/9/26)</t>
  </si>
  <si>
    <t>20.1 北東_x000D_
(1901/4/11)</t>
  </si>
  <si>
    <t>19.2 西北西_x000D_
(2012/4/3)</t>
  </si>
  <si>
    <t>18.7 北東_x000D_
(1949/10/28)</t>
  </si>
  <si>
    <t>18.7 北東_x000D_
(1923/5/22)</t>
  </si>
  <si>
    <t>18.4 北東_x000D_
(1926/9/4)</t>
  </si>
  <si>
    <t>18.3 南西_x000D_
(1961/9/16)</t>
  </si>
  <si>
    <t>18.1 西_x000D_
(1923/4/12)</t>
  </si>
  <si>
    <t>18.1 西_x000D_
(1899/12/23)</t>
  </si>
  <si>
    <t>37.0 南_x000D_
(1959/9/26)</t>
  </si>
  <si>
    <t>32.9 西_x000D_
(2013/4/7)</t>
  </si>
  <si>
    <t>30.2 西南西_x000D_
(1974/3/22)</t>
  </si>
  <si>
    <t>29.9 西北西_x000D_
(2012/4/3)</t>
  </si>
  <si>
    <t>29.5 南西_x000D_
(1961/9/16)</t>
  </si>
  <si>
    <t>28.7 南東_x000D_
(2005/8/5)</t>
  </si>
  <si>
    <t>28.7 南_x000D_
(1979/10/1)</t>
  </si>
  <si>
    <t>28.6 西_x000D_
(2010/3/21)</t>
  </si>
  <si>
    <t>28.5 西北西_x000D_
(2004/2/23)</t>
  </si>
  <si>
    <t>28.4 西_x000D_
(2015/10/2)</t>
  </si>
  <si>
    <t>1940/5_x000D_
2022/10</t>
  </si>
  <si>
    <t>20.2 北西_x000D_
(2019/10/12)</t>
  </si>
  <si>
    <t>17.2 北西_x000D_
(2013/10/16)</t>
  </si>
  <si>
    <t>16.5 北西_x000D_
(2017/10/23)</t>
  </si>
  <si>
    <t>16 北北西_x000D_
(2008/2/24)</t>
  </si>
  <si>
    <t>15.4 北西_x000D_
(2014/2/16)</t>
  </si>
  <si>
    <t>14.7 北西_x000D_
(2013/3/10)</t>
  </si>
  <si>
    <t>14.4 北西_x000D_
(2021/3/2)</t>
  </si>
  <si>
    <t>13.2 北北西_x000D_
(2012/3/24)</t>
  </si>
  <si>
    <t>35.0 北北西_x000D_
(2019/10/12)</t>
  </si>
  <si>
    <t>30.7 西北西_x000D_
(2013/10/16)</t>
  </si>
  <si>
    <t>28.5 北西_x000D_
(2017/10/23)</t>
  </si>
  <si>
    <t>23.9 北北西_x000D_
(2013/3/10)</t>
  </si>
  <si>
    <t>23.5 北北西_x000D_
(2021/3/2)</t>
  </si>
  <si>
    <t>23.3 北北西_x000D_
(2014/2/16)</t>
  </si>
  <si>
    <t>23.0 北北西_x000D_
(2021/12/17)</t>
  </si>
  <si>
    <t>22.0 北西_x000D_
(2016/7/4)</t>
  </si>
  <si>
    <t>21.9 北北西_x000D_
(2018/3/1)</t>
  </si>
  <si>
    <t>21.7 北北西_x000D_
(2020/3/20)</t>
  </si>
  <si>
    <t>1894/8_x000D_
2022/10</t>
  </si>
  <si>
    <t>33.9 東南東_x000D_
(1959/8/14)</t>
  </si>
  <si>
    <t>32.3 北西_x000D_
(1900/9/28)</t>
  </si>
  <si>
    <t>29.8 南南東_x000D_
(1959/9/26)</t>
  </si>
  <si>
    <t>25.1 北_x000D_
(1922/2/17)</t>
  </si>
  <si>
    <t>23.3 北北西_x000D_
(1906/2/18)</t>
  </si>
  <si>
    <t>23.0 北西_x000D_
(1899/10/7)</t>
  </si>
  <si>
    <t>22.8 北北西_x000D_
(1953/1/1)</t>
  </si>
  <si>
    <t>22.3 北北西_x000D_
(1952/3/3)</t>
  </si>
  <si>
    <t>22.2 北北西_x000D_
(1954/5/10)</t>
  </si>
  <si>
    <t>22.0 北北西_x000D_
(1958/9/26)</t>
  </si>
  <si>
    <t>43.2 東南東_x000D_
(1959/8/14)</t>
  </si>
  <si>
    <t>37.2 南東_x000D_
(1959/9/26)</t>
  </si>
  <si>
    <t>32.9 西_x000D_
(1990/8/17)</t>
  </si>
  <si>
    <t>32.7 北東_x000D_
(1966/9/25)</t>
  </si>
  <si>
    <t>32.2 北北西_x000D_
(1979/3/31)</t>
  </si>
  <si>
    <t>31.8 北北西_x000D_
(1999/2/27)</t>
  </si>
  <si>
    <t>31.6 北西_x000D_
(1997/2/21)</t>
  </si>
  <si>
    <t>31.5 北西_x000D_
(1998/9/16)</t>
  </si>
  <si>
    <t>31.3 北北西_x000D_
(1999/3/22)</t>
  </si>
  <si>
    <t>30.8 北西_x000D_
(2006/4/3)</t>
  </si>
  <si>
    <t>12.4 西北西_x000D_
(2017/2/20)</t>
  </si>
  <si>
    <t>12.1 南_x000D_
(2018/10/1)</t>
  </si>
  <si>
    <t>12 北西_x000D_
(2007/3/11)</t>
  </si>
  <si>
    <t>12 西北西_x000D_
(2006/3/17)</t>
  </si>
  <si>
    <t>12 西北西_x000D_
(1991/5/17)</t>
  </si>
  <si>
    <t>11.1 南東_x000D_
(2015/4/4)</t>
  </si>
  <si>
    <t>11 南東_x000D_
(2004/4/13)</t>
  </si>
  <si>
    <t>11 西北西_x000D_
(1991/5/2)</t>
  </si>
  <si>
    <t>11 東南東_x000D_
(1991/4/27)</t>
  </si>
  <si>
    <t>11 東南東_x000D_
(1991/4/21)</t>
  </si>
  <si>
    <t>26.8 南南西_x000D_
(2018/9/4)</t>
  </si>
  <si>
    <t>25.4 南_x000D_
(2018/10/1)</t>
  </si>
  <si>
    <t>23.3 西北西_x000D_
(2017/2/20)</t>
  </si>
  <si>
    <t>22.8 西北西_x000D_
(2017/12/27)</t>
  </si>
  <si>
    <t>22.1 西北西_x000D_
(2022/2/21)</t>
  </si>
  <si>
    <t>22.0 北西_x000D_
(2020/3/20)</t>
  </si>
  <si>
    <t>21.8 南南西_x000D_
(2017/9/18)</t>
  </si>
  <si>
    <t>21.0 北西_x000D_
(2022/1/12)</t>
  </si>
  <si>
    <t>20.8 西_x000D_
(2014/2/16)</t>
  </si>
  <si>
    <t>9.7 南西_x000D_
(2013/3/1)</t>
  </si>
  <si>
    <t>9.0 南南西_x000D_
(2013/3/21)</t>
  </si>
  <si>
    <t>8.8 南西_x000D_
(2014/3/10)</t>
  </si>
  <si>
    <t>8.8 南南西_x000D_
(2012/4/3)</t>
  </si>
  <si>
    <t>8.6 南西_x000D_
(2019/9/23)</t>
  </si>
  <si>
    <t>8.3 南西_x000D_
(2020/2/23)</t>
  </si>
  <si>
    <t>8.2 南_x000D_
(2021/5/1)</t>
  </si>
  <si>
    <t>8.2 南_x000D_
(2018/10/1)</t>
  </si>
  <si>
    <t>8.2 南西_x000D_
(2018/3/2)</t>
  </si>
  <si>
    <t>8.1 南_x000D_
(2022/6/24)</t>
  </si>
  <si>
    <t>22.1 南南西_x000D_
(2018/9/30)</t>
  </si>
  <si>
    <t>21.6 南_x000D_
(2018/10/1)</t>
  </si>
  <si>
    <t>20.0 南西_x000D_
(2022/1/12)</t>
  </si>
  <si>
    <t>19.8 南南西_x000D_
(2012/4/3)</t>
  </si>
  <si>
    <t>19.7 南_x000D_
(2016/4/17)</t>
  </si>
  <si>
    <t>19.4 南西_x000D_
(2018/3/1)</t>
  </si>
  <si>
    <t>19.3 北_x000D_
(2020/1/8)</t>
  </si>
  <si>
    <t>18.8 南_x000D_
(2018/9/4)</t>
  </si>
  <si>
    <t>18.7 南西_x000D_
(2013/3/2)</t>
  </si>
  <si>
    <t>18.6 東_x000D_
(2018/7/28)</t>
  </si>
  <si>
    <t>1933/1_x000D_
2022/10</t>
  </si>
  <si>
    <t>30.4 南東_x000D_
(1959/8/14)</t>
  </si>
  <si>
    <t>27.0 南南西_x000D_
(1959/9/27)</t>
  </si>
  <si>
    <t>24.7 南南東_x000D_
(1966/9/25)</t>
  </si>
  <si>
    <t>24.7 南南西_x000D_
(1945/9/18)</t>
  </si>
  <si>
    <t>24.2 南南西_x000D_
(1961/9/16)</t>
  </si>
  <si>
    <t>24.1 北西_x000D_
(1957/3/9)</t>
  </si>
  <si>
    <t>24.1 南東_x000D_
(1953/9/25)</t>
  </si>
  <si>
    <t>24.1 南南西_x000D_
(1934/9/21)</t>
  </si>
  <si>
    <t>23.1 南南西_x000D_
(1959/9/26)</t>
  </si>
  <si>
    <t>23.1 北西_x000D_
(1958/9/18)</t>
  </si>
  <si>
    <t>51.1 北西_x000D_
(1963/3/25)</t>
  </si>
  <si>
    <t>41.9 東南東_x000D_
(2018/10/1)</t>
  </si>
  <si>
    <t>40.9 南南西_x000D_
(1961/9/16)</t>
  </si>
  <si>
    <t>40.7 北西_x000D_
(1991/2/16)</t>
  </si>
  <si>
    <t>40.1 南南東_x000D_
(1966/9/25)</t>
  </si>
  <si>
    <t>38.9 南南西_x000D_
(1959/9/26)</t>
  </si>
  <si>
    <t>38.1 北西_x000D_
(1998/9/16)</t>
  </si>
  <si>
    <t>38.0 東南東_x000D_
(1959/8/14)</t>
  </si>
  <si>
    <t>37.8 北西_x000D_
(2002/10/1)</t>
  </si>
  <si>
    <t>37.6 北西_x000D_
(1957/3/9)</t>
  </si>
  <si>
    <t>21 南南西_x000D_
(1979/10/19)</t>
  </si>
  <si>
    <t>19.4 南南西_x000D_
(2018/10/1)</t>
  </si>
  <si>
    <t>19.4 南南西_x000D_
(2011/9/21)</t>
  </si>
  <si>
    <t>19 ] 南南西_x000D_
(2004/12/5)</t>
  </si>
  <si>
    <t>18 南南西_x000D_
(2004/4/27)</t>
  </si>
  <si>
    <t>18 南南西_x000D_
(1981/3/15)</t>
  </si>
  <si>
    <t>17.8 南南西_x000D_
(2012/6/19)</t>
  </si>
  <si>
    <t>17.8 南南西_x000D_
(2012/4/3)</t>
  </si>
  <si>
    <t>17 南南西_x000D_
(1990/8/10)</t>
  </si>
  <si>
    <t>37.1 南南西_x000D_
(2012/4/3)</t>
  </si>
  <si>
    <t>36.7 南南西_x000D_
(2018/10/1)</t>
  </si>
  <si>
    <t>36.7 南南西_x000D_
(2011/9/21)</t>
  </si>
  <si>
    <t>33.9 南南西_x000D_
(2012/6/19)</t>
  </si>
  <si>
    <t>31.9 南南西_x000D_
(2012/3/31)</t>
  </si>
  <si>
    <t>29.6 南_x000D_
(2018/9/30)</t>
  </si>
  <si>
    <t>29.2 南南西_x000D_
(2013/3/18)</t>
  </si>
  <si>
    <t>28.9 南南西_x000D_
(2014/3/13)</t>
  </si>
  <si>
    <t>28.6 南西_x000D_
(2015/10/2)</t>
  </si>
  <si>
    <t>28.4 南南西_x000D_
(2010/4/2)</t>
  </si>
  <si>
    <t>16.8 南南東_x000D_
(2011/9/21)</t>
  </si>
  <si>
    <t>16 東_x000D_
(1982/8/1)</t>
  </si>
  <si>
    <t>15.0 西北西_x000D_
(2013/10/16)</t>
  </si>
  <si>
    <t>14.2 南南東_x000D_
(2012/6/19)</t>
  </si>
  <si>
    <t>13.7 南南東_x000D_
(2018/9/30)</t>
  </si>
  <si>
    <t>13.4 東北東_x000D_
(2019/10/12)</t>
  </si>
  <si>
    <t>13 北西_x000D_
(2008/2/24)</t>
  </si>
  <si>
    <t>13 東_x000D_
(2007/9/6)</t>
  </si>
  <si>
    <t>12.7 北西_x000D_
(2017/10/23)</t>
  </si>
  <si>
    <t>28.9 北西_x000D_
(2013/10/16)</t>
  </si>
  <si>
    <t>25.9 南_x000D_
(2018/9/30)</t>
  </si>
  <si>
    <t>25.1 南_x000D_
(2012/6/19)</t>
  </si>
  <si>
    <t>24.7 南南西_x000D_
(2018/10/1)</t>
  </si>
  <si>
    <t>24.7 東_x000D_
(2018/7/28)</t>
  </si>
  <si>
    <t>24.5 東北東_x000D_
(2019/10/12)</t>
  </si>
  <si>
    <t>24.3 北北西_x000D_
(2017/10/23)</t>
  </si>
  <si>
    <t>23.1 南南東_x000D_
(2012/9/30)</t>
  </si>
  <si>
    <t>22.9 南_x000D_
(2015/12/11)</t>
  </si>
  <si>
    <t>1930/6_x000D_
2022/10</t>
  </si>
  <si>
    <t>29.8 東南東_x000D_
(1959/8/14)</t>
  </si>
  <si>
    <t>29.7 北北東_x000D_
(1932/11/14)</t>
  </si>
  <si>
    <t>23.5 南西_x000D_
(1958/7/23)</t>
  </si>
  <si>
    <t>23.0 南南西_x000D_
(1945/9/18)</t>
  </si>
  <si>
    <t>22.8 東北東_x000D_
(1965/8/22)</t>
  </si>
  <si>
    <t>22.8 南西_x000D_
(1940/4/3)</t>
  </si>
  <si>
    <t>22.6 東_x000D_
(1958/9/18)</t>
  </si>
  <si>
    <t>22.6 南西_x000D_
(1956/4/20)</t>
  </si>
  <si>
    <t>22.5 東_x000D_
(1949/8/31)</t>
  </si>
  <si>
    <t>22.1 北東_x000D_
(1958/9/26)</t>
  </si>
  <si>
    <t>44.0 東_x000D_
(1959/8/14)</t>
  </si>
  <si>
    <t>42.0 南東_x000D_
(1966/9/25)</t>
  </si>
  <si>
    <t>39.9 東北東_x000D_
(2005/8/25)</t>
  </si>
  <si>
    <t>39.2 南南西_x000D_
(2004/12/5)</t>
  </si>
  <si>
    <t>36.6 南西_x000D_
(1979/10/19)</t>
  </si>
  <si>
    <t>36.4 東北東_x000D_
(2007/9/6)</t>
  </si>
  <si>
    <t>36.0 東_x000D_
(1982/8/1)</t>
  </si>
  <si>
    <t>36.0 東_x000D_
(1958/9/18)</t>
  </si>
  <si>
    <t>35.1 北東_x000D_
(2004/10/9)</t>
  </si>
  <si>
    <t>35.1 南西_x000D_
(1959/9/26)</t>
  </si>
  <si>
    <t>16 南南西_x000D_
(1982/11/30)</t>
  </si>
  <si>
    <t>15 ×_x000D_
(1982/8/2)</t>
  </si>
  <si>
    <t>15 南南西_x000D_
(1981/3/15)</t>
  </si>
  <si>
    <t>14 南南西_x000D_
(1982/6/3)</t>
  </si>
  <si>
    <t>13 北北東_x000D_
(2004/10/9)</t>
  </si>
  <si>
    <t>12 北北東_x000D_
(2007/9/6)</t>
  </si>
  <si>
    <t>12 北北東_x000D_
(1986/3/23)</t>
  </si>
  <si>
    <t>12 南_x000D_
(1983/8/17)</t>
  </si>
  <si>
    <t>12 南南西_x000D_
(1983/5/16)</t>
  </si>
  <si>
    <t>25.1 南南東_x000D_
(2011/9/21)</t>
  </si>
  <si>
    <t>24.0 北_x000D_
(2019/10/12)</t>
  </si>
  <si>
    <t>23.0 北_x000D_
(2013/10/16)</t>
  </si>
  <si>
    <t>21.8 東_x000D_
(2018/7/28)</t>
  </si>
  <si>
    <t>21.7 北_x000D_
(2014/10/6)</t>
  </si>
  <si>
    <t>20.6 南_x000D_
(2012/6/19)</t>
  </si>
  <si>
    <t>20.0 北_x000D_
(2014/2/8)</t>
  </si>
  <si>
    <t>19.9 北_x000D_
(2008/4/18)</t>
  </si>
  <si>
    <t>19.1 南_x000D_
(2018/10/1)</t>
  </si>
  <si>
    <t>1937/6_x000D_
2022/10</t>
  </si>
  <si>
    <t>39.4 北北東_x000D_
(2004/10/9)</t>
  </si>
  <si>
    <t>30.5 西南西_x000D_
(1947/4/21)</t>
  </si>
  <si>
    <t>30.2 西_x000D_
(1944/7/21)</t>
  </si>
  <si>
    <t>30.0 西南西_x000D_
(1949/8/31)</t>
  </si>
  <si>
    <t>30.0 北東_x000D_
(1938/10/21)</t>
  </si>
  <si>
    <t>27.2 北北東_x000D_
(2019/9/9)</t>
  </si>
  <si>
    <t>27.0 西南西_x000D_
(1953/9/26)</t>
  </si>
  <si>
    <t>26.7 北東_x000D_
(1944/10/7)</t>
  </si>
  <si>
    <t>26.6 西_x000D_
(1938/9/1)</t>
  </si>
  <si>
    <t>26.2 北東_x000D_
(1958/9/26)</t>
  </si>
  <si>
    <t>63.3 北_x000D_
(2004/10/9)</t>
  </si>
  <si>
    <t>40.7 北北東_x000D_
(1995/9/17)</t>
  </si>
  <si>
    <t>40.2 西南西_x000D_
(1973/3/28)</t>
  </si>
  <si>
    <t>39.4 北_x000D_
(1996/9/22)</t>
  </si>
  <si>
    <t>39.1 北北東_x000D_
(1958/9/26)</t>
  </si>
  <si>
    <t>38.5 西南西_x000D_
(1947/4/21)</t>
  </si>
  <si>
    <t>38.0 西南西_x000D_
(2006/3/17)</t>
  </si>
  <si>
    <t>37.9 西南西_x000D_
(1996/6/19)</t>
  </si>
  <si>
    <t>37.6 北_x000D_
(2019/9/9)</t>
  </si>
  <si>
    <t>36.8 西南西_x000D_
(1974/2/23)</t>
  </si>
  <si>
    <t>24.1 西南西_x000D_
(1959/8/14)</t>
  </si>
  <si>
    <t>24.1 南_x000D_
(1953/9/25)</t>
  </si>
  <si>
    <t>22.5 南南西_x000D_
(1961/9/16)</t>
  </si>
  <si>
    <t>21.5 南南西_x000D_
(1945/7/21)</t>
  </si>
  <si>
    <t>21.4 南南西_x000D_
(1959/9/26)</t>
  </si>
  <si>
    <t>20.8 東北東_x000D_
(1966/9/25)</t>
  </si>
  <si>
    <t>20.5 北東_x000D_
(1958/9/18)</t>
  </si>
  <si>
    <t>20.0 東_x000D_
(1945/10/5)</t>
  </si>
  <si>
    <t>19.6 南南西_x000D_
(1959/9/27)</t>
  </si>
  <si>
    <t>19.0 南南東_x000D_
(1965/9/17)</t>
  </si>
  <si>
    <t>40.0 南東_x000D_
(1966/9/25)</t>
  </si>
  <si>
    <t>37.0 南南西_x000D_
(1979/10/19)</t>
  </si>
  <si>
    <t>33.7 南西_x000D_
(2012/6/19)</t>
  </si>
  <si>
    <t>33.6 南南西_x000D_
(1961/9/16)</t>
  </si>
  <si>
    <t>32.9 北北東_x000D_
(1959/8/14)</t>
  </si>
  <si>
    <t>32.7 西南西_x000D_
(2004/12/5)</t>
  </si>
  <si>
    <t>32.6 南西_x000D_
(1999/11/1)</t>
  </si>
  <si>
    <t>32.5 南南西_x000D_
(1959/9/26)</t>
  </si>
  <si>
    <t>32.2 南西_x000D_
(1979/10/1)</t>
  </si>
  <si>
    <t>32.2 南南西_x000D_
(1964/9/25)</t>
  </si>
  <si>
    <t>18.7 北北西_x000D_
(2011/9/21)</t>
  </si>
  <si>
    <t>15.5 北北西_x000D_
(2013/10/16)</t>
  </si>
  <si>
    <t>15.5 北北西_x000D_
(2013/3/2)</t>
  </si>
  <si>
    <t>15.2 北北西_x000D_
(2019/10/12)</t>
  </si>
  <si>
    <t>15.2 北北西_x000D_
(2014/10/6)</t>
  </si>
  <si>
    <t>14.6 北北西_x000D_
(2017/10/23)</t>
  </si>
  <si>
    <t>13.7 北北西_x000D_
(2011/5/2)</t>
  </si>
  <si>
    <t>13.5 北北西_x000D_
(2019/2/17)</t>
  </si>
  <si>
    <t>13.2 北北西_x000D_
(2012/2/24)</t>
  </si>
  <si>
    <t>13.0 北北西_x000D_
(2020/3/20)</t>
  </si>
  <si>
    <t>29.9 北北西_x000D_
(2011/9/21)</t>
  </si>
  <si>
    <t>27.6 南東_x000D_
(2018/9/30)</t>
  </si>
  <si>
    <t>27.1 北北西_x000D_
(2013/10/16)</t>
  </si>
  <si>
    <t>26.7 南東_x000D_
(2012/6/19)</t>
  </si>
  <si>
    <t>25.7 北_x000D_
(2017/10/23)</t>
  </si>
  <si>
    <t>25.0 南南東_x000D_
(2009/10/8)</t>
  </si>
  <si>
    <t>24.5 南東_x000D_
(2013/9/16)</t>
  </si>
  <si>
    <t>24.4 北北西_x000D_
(2014/10/6)</t>
  </si>
  <si>
    <t>24.3 北北西_x000D_
(2019/10/12)</t>
  </si>
  <si>
    <t>24.3 北北西_x000D_
(2011/5/2)</t>
  </si>
  <si>
    <t>1934/1_x000D_
2022/10</t>
  </si>
  <si>
    <t>37.0 南_x000D_
(1926/9/4)</t>
  </si>
  <si>
    <t>29.1 南南西_x000D_
(2018/9/30)</t>
  </si>
  <si>
    <t>26.4 南南東_x000D_
(1959/9/26)</t>
  </si>
  <si>
    <t>25.6 南西_x000D_
(1926/9/17)</t>
  </si>
  <si>
    <t>25.1 西北西_x000D_
(1927/3/10)</t>
  </si>
  <si>
    <t>24.7 南東_x000D_
(1953/9/25)</t>
  </si>
  <si>
    <t>23.7 東_x000D_
(1898/9/6)</t>
  </si>
  <si>
    <t>22.6 東_x000D_
(1903/9/23)</t>
  </si>
  <si>
    <t>22.5 東_x000D_
(1918/9/24)</t>
  </si>
  <si>
    <t>22.1 南南東_x000D_
(2013/9/16)</t>
  </si>
  <si>
    <t>42.0 南南東_x000D_
(1959/9/26)</t>
  </si>
  <si>
    <t>41.9 南南西_x000D_
(2018/9/30)</t>
  </si>
  <si>
    <t>38.9 南東_x000D_
(1965/9/17)</t>
  </si>
  <si>
    <t>36.8 南東_x000D_
(2011/9/21)</t>
  </si>
  <si>
    <t>34.3 東北東_x000D_
(2014/10/6)</t>
  </si>
  <si>
    <t>33.8 東北東_x000D_
(1982/8/1)</t>
  </si>
  <si>
    <t>33.8 東北東_x000D_
(1967/10/27)</t>
  </si>
  <si>
    <t>33.2 南東_x000D_
(2013/9/16)</t>
  </si>
  <si>
    <t>33.2 西北西_x000D_
(1998/2/8)</t>
  </si>
  <si>
    <t>32.9 南_x000D_
(2012/9/30)</t>
  </si>
  <si>
    <t>16.5 南南西_x000D_
(2018/9/30)</t>
  </si>
  <si>
    <t>16.4 南南西_x000D_
(2012/6/19)</t>
  </si>
  <si>
    <t>16.2 南_x000D_
(2011/9/21)</t>
  </si>
  <si>
    <t>15 南南西_x000D_
(1979/10/19)</t>
  </si>
  <si>
    <t>14.8 東北東_x000D_
(2018/7/28)</t>
  </si>
  <si>
    <t>14 東北東_x000D_
(2007/9/6)</t>
  </si>
  <si>
    <t>14 北東_x000D_
(2005/8/25)</t>
  </si>
  <si>
    <t>14 北北東_x000D_
(2004/10/9)</t>
  </si>
  <si>
    <t>14 東北東_x000D_
(1982/9/12)</t>
  </si>
  <si>
    <t>13.4 東北東_x000D_
(2009/5/28)</t>
  </si>
  <si>
    <t>30.8 南東_x000D_
(2011/9/21)</t>
  </si>
  <si>
    <t>29.2 南南西_x000D_
(2018/9/30)</t>
  </si>
  <si>
    <t>29.1 南_x000D_
(2012/6/19)</t>
  </si>
  <si>
    <t>27.6 東北東_x000D_
(2018/7/28)</t>
  </si>
  <si>
    <t>27.4 南西_x000D_
(2018/10/1)</t>
  </si>
  <si>
    <t>24.1 南_x000D_
(2017/6/21)</t>
  </si>
  <si>
    <t>23.8 北東_x000D_
(2019/10/12)</t>
  </si>
  <si>
    <t>23.6 南西_x000D_
(2012/9/30)</t>
  </si>
  <si>
    <t>23.3 南東_x000D_
(2014/10/6)</t>
  </si>
  <si>
    <t>23.3 南_x000D_
(2013/9/16)</t>
  </si>
  <si>
    <t>2009/6_x000D_
2022/11</t>
  </si>
  <si>
    <t>27.7 南_x000D_
(2018/9/30)</t>
  </si>
  <si>
    <t>25.7 南_x000D_
(2011/9/21)</t>
  </si>
  <si>
    <t>24.0 南南西_x000D_
(2018/10/1)</t>
  </si>
  <si>
    <t>23.5 南_x000D_
(2012/6/19)</t>
  </si>
  <si>
    <t>21.6 南南西_x000D_
(2012/9/30)</t>
  </si>
  <si>
    <t>20.0 南_x000D_
(2012/4/3)</t>
  </si>
  <si>
    <t>19.6 西_x000D_
(2018/3/1)</t>
  </si>
  <si>
    <t>19.4 南_x000D_
(2013/9/16)</t>
  </si>
  <si>
    <t>19.0 西北西_x000D_
(2013/4/7)</t>
  </si>
  <si>
    <t>19.0 南東_x000D_
(2009/10/8)</t>
  </si>
  <si>
    <t>40.1 南_x000D_
(2011/9/21)</t>
  </si>
  <si>
    <t>38.6 南_x000D_
(2018/9/30)</t>
  </si>
  <si>
    <t>36.5 南南西_x000D_
(2012/6/19)</t>
  </si>
  <si>
    <t>36.0 南南東_x000D_
(2014/10/6)</t>
  </si>
  <si>
    <t>35.0 南_x000D_
(2018/10/1)</t>
  </si>
  <si>
    <t>32.4 南_x000D_
(2012/9/30)</t>
  </si>
  <si>
    <t>29.8 南_x000D_
(2013/9/16)</t>
  </si>
  <si>
    <t>29.3 西_x000D_
(2013/4/7)</t>
  </si>
  <si>
    <t>27.3 南南西_x000D_
(2015/10/2)</t>
  </si>
  <si>
    <t>27.3 南南西_x000D_
(2012/4/3)</t>
  </si>
  <si>
    <t>23.7 南南西_x000D_
(2018/9/30)</t>
  </si>
  <si>
    <t>23.4 南南東_x000D_
(2011/9/21)</t>
  </si>
  <si>
    <t>22.9 南南西_x000D_
(2012/6/19)</t>
  </si>
  <si>
    <t>21.0 南西_x000D_
(2018/10/1)</t>
  </si>
  <si>
    <t>20.0 南南西_x000D_
(2012/9/30)</t>
  </si>
  <si>
    <t>19 西南西_x000D_
(1983/8/17)</t>
  </si>
  <si>
    <t>17.8 南南東_x000D_
(2013/9/16)</t>
  </si>
  <si>
    <t>17 東_x000D_
(1982/8/1)</t>
  </si>
  <si>
    <t>16.9 東_x000D_
(2018/7/28)</t>
  </si>
  <si>
    <t>16 北東_x000D_
(2005/8/25)</t>
  </si>
  <si>
    <t>38.8 南南西_x000D_
(2018/9/30)</t>
  </si>
  <si>
    <t>36.8 南_x000D_
(2011/9/21)</t>
  </si>
  <si>
    <t>35.2 南南西_x000D_
(2012/6/19)</t>
  </si>
  <si>
    <t>32.8 南南東_x000D_
(2014/10/6)</t>
  </si>
  <si>
    <t>32.5 南_x000D_
(2012/9/30)</t>
  </si>
  <si>
    <t>31.6 南南東_x000D_
(2013/9/16)</t>
  </si>
  <si>
    <t>29.9 南西_x000D_
(2018/10/1)</t>
  </si>
  <si>
    <t>29.5 東南東_x000D_
(2009/10/8)</t>
  </si>
  <si>
    <t>28.3 東_x000D_
(2018/7/28)</t>
  </si>
  <si>
    <t>26.7 西南西_x000D_
(2016/12/22)</t>
  </si>
  <si>
    <t>1932/1_x000D_
2022/10</t>
  </si>
  <si>
    <t>39.1 南南西_x000D_
(1952/6/23)</t>
  </si>
  <si>
    <t>35.6 南南西_x000D_
(1959/9/26)</t>
  </si>
  <si>
    <t>34.0 南西_x000D_
(1952/6/24)</t>
  </si>
  <si>
    <t>33.0 南南西_x000D_
(1966/9/25)</t>
  </si>
  <si>
    <t>32.1 南_x000D_
(2018/9/30)</t>
  </si>
  <si>
    <t>31.6 南南西_x000D_
(1953/9/25)</t>
  </si>
  <si>
    <t>30.3 南西_x000D_
(1965/9/17)</t>
  </si>
  <si>
    <t>29.7 南_x000D_
(2011/9/21)</t>
  </si>
  <si>
    <t>29.6 南南西_x000D_
(1959/9/27)</t>
  </si>
  <si>
    <t>29.6 西_x000D_
(1959/8/14)</t>
  </si>
  <si>
    <t>50.5 東北東_x000D_
(1966/9/24)</t>
  </si>
  <si>
    <t>50.0 北東_x000D_
(2004/10/9)</t>
  </si>
  <si>
    <t>46.8 南_x000D_
(2018/9/30)</t>
  </si>
  <si>
    <t>46.4 南南西_x000D_
(1965/9/17)</t>
  </si>
  <si>
    <t>45.7 北北東_x000D_
(2005/8/25)</t>
  </si>
  <si>
    <t>45.5 南_x000D_
(2014/10/6)</t>
  </si>
  <si>
    <t>45.1 南_x000D_
(2011/9/21)</t>
  </si>
  <si>
    <t>44.4 南_x000D_
(1959/9/26)</t>
  </si>
  <si>
    <t>43.8 南南西_x000D_
(1952/6/23)</t>
  </si>
  <si>
    <t>43.4 南西_x000D_
(1952/6/24)</t>
  </si>
  <si>
    <t>1979/1_x000D_
2022/11</t>
  </si>
  <si>
    <t>18.0 南東_x000D_
(2018/9/4)</t>
  </si>
  <si>
    <t>16 南西_x000D_
(1998/9/22)</t>
  </si>
  <si>
    <t>13.7 西北西_x000D_
(2010/1/13)</t>
  </si>
  <si>
    <t>13.4 西北西_x000D_
(2014/4/4)</t>
  </si>
  <si>
    <t>13.3 西_x000D_
(2020/12/30)</t>
  </si>
  <si>
    <t>13.3 南東_x000D_
(2018/9/30)</t>
  </si>
  <si>
    <t>13.3 北_x000D_
(2016/9/20)</t>
  </si>
  <si>
    <t>13.3 北北西_x000D_
(2013/9/16)</t>
  </si>
  <si>
    <t>13.0 西北西_x000D_
(2017/9/18)</t>
  </si>
  <si>
    <t>13.0 南南東_x000D_
(2012/4/3)</t>
  </si>
  <si>
    <t>31.9 南南東_x000D_
(2018/9/4)</t>
  </si>
  <si>
    <t>23.8 北西_x000D_
(2015/6/12)</t>
  </si>
  <si>
    <t>23.5 南南東_x000D_
(2017/9/17)</t>
  </si>
  <si>
    <t>23.0 南東_x000D_
(2018/8/24)</t>
  </si>
  <si>
    <t>22.7 東南東_x000D_
(2018/9/30)</t>
  </si>
  <si>
    <t>22.7 東南東_x000D_
(2011/9/2)</t>
  </si>
  <si>
    <t>22.2 南東_x000D_
(2014/8/10)</t>
  </si>
  <si>
    <t>22.1 北西_x000D_
(2013/4/26)</t>
  </si>
  <si>
    <t>22.1 南東_x000D_
(2011/9/3)</t>
  </si>
  <si>
    <t>22.0 西北西_x000D_
(2021/12/17)</t>
  </si>
  <si>
    <t>1890/7_x000D_
2022/10</t>
  </si>
  <si>
    <t>37.0 南南東_x000D_
(1959/9/26)</t>
  </si>
  <si>
    <t>32.9 南南東_x000D_
(1934/9/21)</t>
  </si>
  <si>
    <t>28.7 南南東_x000D_
(1961/9/16)</t>
  </si>
  <si>
    <t>28.2 南南東_x000D_
(1912/9/23)</t>
  </si>
  <si>
    <t>26.7 南東_x000D_
(1950/9/3)</t>
  </si>
  <si>
    <t>26.3 南東_x000D_
(1972/9/16)</t>
  </si>
  <si>
    <t>23.3 南南東_x000D_
(1962/8/26)</t>
  </si>
  <si>
    <t>22.8 南南東_x000D_
(1925/9/11)</t>
  </si>
  <si>
    <t>22.6 北北西_x000D_
(1953/9/25)</t>
  </si>
  <si>
    <t>22.2 南_x000D_
(1954/9/26)</t>
  </si>
  <si>
    <t>45.7 南南東_x000D_
(1959/9/26)</t>
  </si>
  <si>
    <t>42.6 南南東_x000D_
(1998/9/22)</t>
  </si>
  <si>
    <t>42.0 南南東_x000D_
(1961/9/16)</t>
  </si>
  <si>
    <t>40.4 南東_x000D_
(1972/9/16)</t>
  </si>
  <si>
    <t>40.1 南南東_x000D_
(1990/9/20)</t>
  </si>
  <si>
    <t>38.8 南南東_x000D_
(1962/8/26)</t>
  </si>
  <si>
    <t>36.7 南南東_x000D_
(2018/9/4)</t>
  </si>
  <si>
    <t>36.7 南南東_x000D_
(1994/9/30)</t>
  </si>
  <si>
    <t>36.7 南東_x000D_
(1990/9/19)</t>
  </si>
  <si>
    <t>36.4 南南東_x000D_
(1979/10/1)</t>
  </si>
  <si>
    <t>12 ×_x000D_
(1990/9/20)</t>
  </si>
  <si>
    <t>12 南_x000D_
(1979/10/1)</t>
  </si>
  <si>
    <t>11.1 北東_x000D_
(2013/10/16)</t>
  </si>
  <si>
    <t>11 ×_x000D_
(1990/9/19)</t>
  </si>
  <si>
    <t>10.0 東_x000D_
(2013/4/6)</t>
  </si>
  <si>
    <t>10 南_x000D_
(1994/9/30)</t>
  </si>
  <si>
    <t>10 南南東_x000D_
(1979/9/30)</t>
  </si>
  <si>
    <t>9.9 東_x000D_
(2009/10/8)</t>
  </si>
  <si>
    <t>9.8 東_x000D_
(2015/8/25)</t>
  </si>
  <si>
    <t>9.6 東南東_x000D_
(2018/9/30)</t>
  </si>
  <si>
    <t>27.7 東南東_x000D_
(2018/9/30)</t>
  </si>
  <si>
    <t>24.7 南南西_x000D_
(2018/9/4)</t>
  </si>
  <si>
    <t>22.6 北東_x000D_
(2013/10/16)</t>
  </si>
  <si>
    <t>21.3 北東_x000D_
(2012/8/11)</t>
  </si>
  <si>
    <t>20.7 東南東_x000D_
(2009/10/8)</t>
  </si>
  <si>
    <t>20.0 東南東_x000D_
(2015/9/9)</t>
  </si>
  <si>
    <t>19.9 東南東_x000D_
(2015/8/25)</t>
  </si>
  <si>
    <t>19.8 東南東_x000D_
(2017/9/17)</t>
  </si>
  <si>
    <t>18.9 東南東_x000D_
(2013/4/6)</t>
  </si>
  <si>
    <t>17.4 北北西_x000D_
(2011/9/21)</t>
  </si>
  <si>
    <t>2012/10_x000D_
2022/11</t>
  </si>
  <si>
    <t>18.0 南南東_x000D_
(2018/9/4)</t>
  </si>
  <si>
    <t>15.6 南東_x000D_
(2018/9/30)</t>
  </si>
  <si>
    <t>14.4 南南東_x000D_
(2017/9/17)</t>
  </si>
  <si>
    <t>13.7 西南西_x000D_
(2018/10/1)</t>
  </si>
  <si>
    <t>13.5 南南東_x000D_
(2014/8/10)</t>
  </si>
  <si>
    <t>13.4 北北東_x000D_
(2013/10/16)</t>
  </si>
  <si>
    <t>12.1 南南東_x000D_
(2021/8/9)</t>
  </si>
  <si>
    <t>12.1 南南東_x000D_
(2018/8/24)</t>
  </si>
  <si>
    <t>12.0 南東_x000D_
(2017/8/7)</t>
  </si>
  <si>
    <t>11.9 南東_x000D_
(2018/8/23)</t>
  </si>
  <si>
    <t>31.1 南南東_x000D_
(2018/9/30)</t>
  </si>
  <si>
    <t>30.5 南東_x000D_
(2018/9/4)</t>
  </si>
  <si>
    <t>26.4 南南東_x000D_
(2017/9/17)</t>
  </si>
  <si>
    <t>24.9 南南東_x000D_
(2014/8/10)</t>
  </si>
  <si>
    <t>23.9 西南西_x000D_
(2018/10/1)</t>
  </si>
  <si>
    <t>23.0 南東_x000D_
(2015/8/25)</t>
  </si>
  <si>
    <t>22.8 南東_x000D_
(2018/8/24)</t>
  </si>
  <si>
    <t>22.0 西北西_x000D_
(2013/12/10)</t>
  </si>
  <si>
    <t>21.9 南東_x000D_
(2021/8/9)</t>
  </si>
  <si>
    <t>21.6 南東_x000D_
(2014/10/13)</t>
  </si>
  <si>
    <t>18 ] 北西_x000D_
(1991/2/25)</t>
  </si>
  <si>
    <t>14.8 南南東_x000D_
(2018/9/4)</t>
  </si>
  <si>
    <t>14.7 東南東_x000D_
(2009/10/8)</t>
  </si>
  <si>
    <t>14.2 南東_x000D_
(2018/9/30)</t>
  </si>
  <si>
    <t>13 南_x000D_
(2004/12/5)</t>
  </si>
  <si>
    <t>13 南_x000D_
(2004/10/20)</t>
  </si>
  <si>
    <t>13 南南東_x000D_
(2004/8/31)</t>
  </si>
  <si>
    <t>12.8 北北東_x000D_
(2013/10/16)</t>
  </si>
  <si>
    <t>12 南南東_x000D_
(2004/6/21)</t>
  </si>
  <si>
    <t>12 南_x000D_
(2004/2/22)</t>
  </si>
  <si>
    <t>33.5 南南東_x000D_
(2018/9/30)</t>
  </si>
  <si>
    <t>29.7 南東_x000D_
(2009/10/8)</t>
  </si>
  <si>
    <t>26.1 南南東_x000D_
(2017/9/17)</t>
  </si>
  <si>
    <t>23.8 南東_x000D_
(2014/8/10)</t>
  </si>
  <si>
    <t>23.1 北北東_x000D_
(2013/10/16)</t>
  </si>
  <si>
    <t>22.1 北西_x000D_
(2013/9/16)</t>
  </si>
  <si>
    <t>22.1 東南東_x000D_
(2012/9/30)</t>
  </si>
  <si>
    <t>21.8 東南東_x000D_
(2015/9/9)</t>
  </si>
  <si>
    <t>21.6 東_x000D_
(2018/7/29)</t>
  </si>
  <si>
    <t>2002/12_x000D_
2022/11</t>
  </si>
  <si>
    <t>18.0 東_x000D_
(2009/10/8)</t>
  </si>
  <si>
    <t>15.0 南南西_x000D_
(2018/9/30)</t>
  </si>
  <si>
    <t>12.8 南南西_x000D_
(2012/6/19)</t>
  </si>
  <si>
    <t>12.1 北北西_x000D_
(2011/9/21)</t>
  </si>
  <si>
    <t>12 南南西_x000D_
(2004/10/20)</t>
  </si>
  <si>
    <t>12 南西_x000D_
(2004/2/22)</t>
  </si>
  <si>
    <t>11.9 東南東_x000D_
(2012/9/30)</t>
  </si>
  <si>
    <t>11.8 南西_x000D_
(2018/10/1)</t>
  </si>
  <si>
    <t>11.6 南東_x000D_
(2013/9/16)</t>
  </si>
  <si>
    <t>11.5 南南西_x000D_
(2012/4/3)</t>
  </si>
  <si>
    <t>41.1 東_x000D_
(2009/10/8)</t>
  </si>
  <si>
    <t>28.2 南南西_x000D_
(2018/9/30)</t>
  </si>
  <si>
    <t>27.5 南東_x000D_
(2012/6/19)</t>
  </si>
  <si>
    <t>27.2 東南東_x000D_
(2014/8/10)</t>
  </si>
  <si>
    <t>25.1 東_x000D_
(2011/9/2)</t>
  </si>
  <si>
    <t>24.7 西北西_x000D_
(2011/9/21)</t>
  </si>
  <si>
    <t>24.6 東_x000D_
(2012/9/30)</t>
  </si>
  <si>
    <t>24.5 東_x000D_
(2013/9/16)</t>
  </si>
  <si>
    <t>24.3 南西_x000D_
(2013/3/18)</t>
  </si>
  <si>
    <t>23.7 南西_x000D_
(2018/9/4)</t>
  </si>
  <si>
    <t>2005/2_x000D_
2022/11</t>
  </si>
  <si>
    <t>32.7 北北西_x000D_
(2009/10/8)</t>
  </si>
  <si>
    <t>31.5 南南東_x000D_
(2018/9/4)</t>
  </si>
  <si>
    <t>28.9 南東_x000D_
(2018/9/30)</t>
  </si>
  <si>
    <t>26.3 北北西_x000D_
(2013/9/16)</t>
  </si>
  <si>
    <t>25.3 北北西_x000D_
(2012/9/30)</t>
  </si>
  <si>
    <t>25.0 東南東_x000D_
(2018/7/29)</t>
  </si>
  <si>
    <t>25.0 北北西_x000D_
(2011/9/21)</t>
  </si>
  <si>
    <t>24.5 南東_x000D_
(2017/9/17)</t>
  </si>
  <si>
    <t>24.4 北西_x000D_
(2017/10/23)</t>
  </si>
  <si>
    <t>23.3 北北西_x000D_
(2016/9/20)</t>
  </si>
  <si>
    <t>46.3 南南東_x000D_
(2018/9/4)</t>
  </si>
  <si>
    <t>44.2 北北西_x000D_
(2009/10/8)</t>
  </si>
  <si>
    <t>39.6 南南東_x000D_
(2018/9/30)</t>
  </si>
  <si>
    <t>34.5 東南東_x000D_
(2012/9/30)</t>
  </si>
  <si>
    <t>34.0 北北東_x000D_
(2018/7/29)</t>
  </si>
  <si>
    <t>33.4 北西_x000D_
(2013/9/16)</t>
  </si>
  <si>
    <t>32.4 東南東_x000D_
(2017/9/17)</t>
  </si>
  <si>
    <t>31.9 南南東_x000D_
(2014/8/10)</t>
  </si>
  <si>
    <t>31.4 北西_x000D_
(2016/9/20)</t>
  </si>
  <si>
    <t>31.4 東南東_x000D_
(2015/8/25)</t>
  </si>
  <si>
    <t>14.9 東南東_x000D_
(2018/7/29)</t>
  </si>
  <si>
    <t>14.8 東南東_x000D_
(2018/9/30)</t>
  </si>
  <si>
    <t>14.6 東_x000D_
(2015/9/9)</t>
  </si>
  <si>
    <t>14.5 東_x000D_
(2009/10/8)</t>
  </si>
  <si>
    <t>14.3 東_x000D_
(2015/8/25)</t>
  </si>
  <si>
    <t>14.3 東南東_x000D_
(2012/9/30)</t>
  </si>
  <si>
    <t>14.0 東_x000D_
(2013/4/6)</t>
  </si>
  <si>
    <t>14.0 東_x000D_
(2012/6/19)</t>
  </si>
  <si>
    <t>13.1 東南東_x000D_
(2014/6/5)</t>
  </si>
  <si>
    <t>13.1 東_x000D_
(2013/9/16)</t>
  </si>
  <si>
    <t>29.7 東南東_x000D_
(2018/9/30)</t>
  </si>
  <si>
    <t>28.7 東南東_x000D_
(2009/10/8)</t>
  </si>
  <si>
    <t>28.2 東南東_x000D_
(2018/7/29)</t>
  </si>
  <si>
    <t>27.2 東_x000D_
(2012/9/30)</t>
  </si>
  <si>
    <t>26.4 東南東_x000D_
(2011/9/21)</t>
  </si>
  <si>
    <t>26.2 東_x000D_
(2015/9/9)</t>
  </si>
  <si>
    <t>24.9 東_x000D_
(2015/8/25)</t>
  </si>
  <si>
    <t>24.9 東南東_x000D_
(2012/6/19)</t>
  </si>
  <si>
    <t>24.6 東南東_x000D_
(2013/9/16)</t>
  </si>
  <si>
    <t>24.3 東_x000D_
(2016/1/18)</t>
  </si>
  <si>
    <t>27.1 南南西_x000D_
(2018/9/30)</t>
  </si>
  <si>
    <t>24.0 東_x000D_
(2009/10/8)</t>
  </si>
  <si>
    <t>21.2 東南東_x000D_
(2013/9/16)</t>
  </si>
  <si>
    <t>20.7 西南西_x000D_
(2018/10/1)</t>
  </si>
  <si>
    <t>20.5 東_x000D_
(2011/9/21)</t>
  </si>
  <si>
    <t>20.2 東_x000D_
(2018/7/29)</t>
  </si>
  <si>
    <t>19.5 東北東_x000D_
(2018/7/28)</t>
  </si>
  <si>
    <t>19.3 東北東_x000D_
(2014/10/6)</t>
  </si>
  <si>
    <t>17.7 西_x000D_
(2012/4/3)</t>
  </si>
  <si>
    <t>39.4 東南東_x000D_
(2013/9/16)</t>
  </si>
  <si>
    <t>38.1 南南西_x000D_
(2018/9/30)</t>
  </si>
  <si>
    <t>37.9 東_x000D_
(2009/10/8)</t>
  </si>
  <si>
    <t>36.5 東_x000D_
(2018/7/29)</t>
  </si>
  <si>
    <t>33.3 東_x000D_
(2018/7/28)</t>
  </si>
  <si>
    <t>33.1 東南東_x000D_
(2011/9/21)</t>
  </si>
  <si>
    <t>32.2 東_x000D_
(2014/10/6)</t>
  </si>
  <si>
    <t>29.1 東南東_x000D_
(2012/6/19)</t>
  </si>
  <si>
    <t>28.8 西南西_x000D_
(2018/10/1)</t>
  </si>
  <si>
    <t>1899/5_x000D_
2022/10</t>
  </si>
  <si>
    <t>20.9 南_x000D_
(1921/9/26)</t>
  </si>
  <si>
    <t>19.3 南_x000D_
(1912/9/23)</t>
  </si>
  <si>
    <t>18.0 南南西_x000D_
(1959/9/27)</t>
  </si>
  <si>
    <t>18.0 南_x000D_
(1954/9/26)</t>
  </si>
  <si>
    <t>17.8 南_x000D_
(1934/9/21)</t>
  </si>
  <si>
    <t>17.7 南_x000D_
(1959/9/26)</t>
  </si>
  <si>
    <t>17.7 南南東_x000D_
(1945/9/18)</t>
  </si>
  <si>
    <t>17.3 南_x000D_
(1951/10/15)</t>
  </si>
  <si>
    <t>16.7 南_x000D_
(1941/10/1)</t>
  </si>
  <si>
    <t>16.5 南南西_x000D_
(1998/9/22)</t>
  </si>
  <si>
    <t>36.0 南西_x000D_
(1998/9/22)</t>
  </si>
  <si>
    <t>33.6 南_x000D_
(2004/8/31)</t>
  </si>
  <si>
    <t>33.3 南南東_x000D_
(2018/9/4)</t>
  </si>
  <si>
    <t>32.6 南南東_x000D_
(1965/9/10)</t>
  </si>
  <si>
    <t>29.8 南南東_x000D_
(1991/9/27)</t>
  </si>
  <si>
    <t>29.5 南南西_x000D_
(1998/10/18)</t>
  </si>
  <si>
    <t>28.8 南_x000D_
(2004/9/7)</t>
  </si>
  <si>
    <t>28.0 南南東_x000D_
(1975/8/23)</t>
  </si>
  <si>
    <t>27.8 南_x000D_
(1991/9/28)</t>
  </si>
  <si>
    <t>27.7 南_x000D_
(2004/6/21)</t>
  </si>
  <si>
    <t>1942/7_x000D_
2022/10</t>
  </si>
  <si>
    <t>17.1 南南東_x000D_
(2018/9/4)</t>
  </si>
  <si>
    <t>16 南南東_x000D_
(1998/9/22)</t>
  </si>
  <si>
    <t>14 南南東_x000D_
(1991/9/28)</t>
  </si>
  <si>
    <t>13.4 北_x000D_
(2017/10/22)</t>
  </si>
  <si>
    <t>13.2 北北東_x000D_
(2019/10/12)</t>
  </si>
  <si>
    <t>12.7 北_x000D_
(2012/10/19)</t>
  </si>
  <si>
    <t>12.6 北北東_x000D_
(2018/3/5)</t>
  </si>
  <si>
    <t>12.6 北北東_x000D_
(2014/12/10)</t>
  </si>
  <si>
    <t>12.2 北北東_x000D_
(2017/10/23)</t>
  </si>
  <si>
    <t>12.0 南_x000D_
(2012/4/3)</t>
  </si>
  <si>
    <t>33.1 南東_x000D_
(2018/9/4)</t>
  </si>
  <si>
    <t>24.5 北_x000D_
(2019/10/12)</t>
  </si>
  <si>
    <t>24.5 北北東_x000D_
(2017/10/23)</t>
  </si>
  <si>
    <t>22.5 南南東_x000D_
(2017/9/18)</t>
  </si>
  <si>
    <t>22.4 南南東_x000D_
(2012/4/3)</t>
  </si>
  <si>
    <t>22.3 南南東_x000D_
(2010/12/3)</t>
  </si>
  <si>
    <t>21.6 北北東_x000D_
(2018/3/1)</t>
  </si>
  <si>
    <t>20.9 北_x000D_
(2013/10/16)</t>
  </si>
  <si>
    <t>20.4 南南東_x000D_
(2016/4/17)</t>
  </si>
  <si>
    <t>20.4 北_x000D_
(2014/10/14)</t>
  </si>
  <si>
    <t>15.2 南西_x000D_
(2018/9/4)</t>
  </si>
  <si>
    <t>13.0 北北東_x000D_
(2019/10/12)</t>
  </si>
  <si>
    <t>11.1 北北東_x000D_
(2020/8/21)</t>
  </si>
  <si>
    <t>11.1 北東_x000D_
(2013/9/16)</t>
  </si>
  <si>
    <t>10.9 南西_x000D_
(2017/9/18)</t>
  </si>
  <si>
    <t>10.7 南西_x000D_
(2012/4/3)</t>
  </si>
  <si>
    <t>10.5 南西_x000D_
(2017/9/17)</t>
  </si>
  <si>
    <t>10.3 北北東_x000D_
(2013/10/16)</t>
  </si>
  <si>
    <t>10.2 南西_x000D_
(2014/8/10)</t>
  </si>
  <si>
    <t>30.0 南南西_x000D_
(2018/9/4)</t>
  </si>
  <si>
    <t>25.4 北北東_x000D_
(2019/10/12)</t>
  </si>
  <si>
    <t>22.5 東北東_x000D_
(2013/9/16)</t>
  </si>
  <si>
    <t>21.8 南西_x000D_
(2019/8/16)</t>
  </si>
  <si>
    <t>21.5 南南西_x000D_
(2014/8/10)</t>
  </si>
  <si>
    <t>21.3 東北東_x000D_
(2019/4/27)</t>
  </si>
  <si>
    <t>19.9 東北東_x000D_
(2017/10/23)</t>
  </si>
  <si>
    <t>19.5 南西_x000D_
(2017/9/17)</t>
  </si>
  <si>
    <t>17.5 南南東_x000D_
(2018/9/4)</t>
  </si>
  <si>
    <t>13.4 南南東_x000D_
(2012/4/3)</t>
  </si>
  <si>
    <t>12.6 南_x000D_
(2017/9/18)</t>
  </si>
  <si>
    <t>12.6 南南東_x000D_
(2017/9/17)</t>
  </si>
  <si>
    <t>12 南_x000D_
(2004/10/20)</t>
  </si>
  <si>
    <t>12 南_x000D_
(2004/6/21)</t>
  </si>
  <si>
    <t>11.7 南_x000D_
(2019/8/16)</t>
  </si>
  <si>
    <t>11.6 南南東_x000D_
(2014/8/10)</t>
  </si>
  <si>
    <t>11.6 北西_x000D_
(2013/4/26)</t>
  </si>
  <si>
    <t>29.6 南南東_x000D_
(2018/9/4)</t>
  </si>
  <si>
    <t>25.7 南南東_x000D_
(2012/4/3)</t>
  </si>
  <si>
    <t>23.9 南南東_x000D_
(2017/9/17)</t>
  </si>
  <si>
    <t>22.9 北北東_x000D_
(2019/10/12)</t>
  </si>
  <si>
    <t>22.7 南_x000D_
(2017/9/18)</t>
  </si>
  <si>
    <t>21.9 南南東_x000D_
(2014/8/10)</t>
  </si>
  <si>
    <t>21.7 西_x000D_
(2017/10/23)</t>
  </si>
  <si>
    <t>21.4 南南東_x000D_
(2019/8/16)</t>
  </si>
  <si>
    <t>21.0 南_x000D_
(2016/4/17)</t>
  </si>
  <si>
    <t>20.2 南_x000D_
(2019/8/15)</t>
  </si>
  <si>
    <t>21 ] ×_x000D_
(1979/5/28)</t>
  </si>
  <si>
    <t>20 ] ×_x000D_
(1979/7/2)</t>
  </si>
  <si>
    <t>11.4 南西_x000D_
(2012/4/3)</t>
  </si>
  <si>
    <t>11 東北東_x000D_
(1990/9/30)</t>
  </si>
  <si>
    <t>11 東北東_x000D_
(1982/9/12)</t>
  </si>
  <si>
    <t>10.5 南西_x000D_
(2014/12/17)</t>
  </si>
  <si>
    <t>10.4 南南西_x000D_
(2017/9/17)</t>
  </si>
  <si>
    <t>10.3 南西_x000D_
(2020/4/18)</t>
  </si>
  <si>
    <t>10.2 南南西_x000D_
(2017/9/18)</t>
  </si>
  <si>
    <t>25.2 南西_x000D_
(2017/9/17)</t>
  </si>
  <si>
    <t>24.7 西北西_x000D_
(2013/9/16)</t>
  </si>
  <si>
    <t>23.7 西_x000D_
(2012/4/3)</t>
  </si>
  <si>
    <t>22.6 南_x000D_
(2018/9/4)</t>
  </si>
  <si>
    <t>20.6 南西_x000D_
(2018/10/1)</t>
  </si>
  <si>
    <t>20.2 南西_x000D_
(2017/9/18)</t>
  </si>
  <si>
    <t>19.8 南南西_x000D_
(2020/4/18)</t>
  </si>
  <si>
    <t>19.2 南_x000D_
(2015/10/2)</t>
  </si>
  <si>
    <t>18.9 西南西_x000D_
(2020/7/8)</t>
  </si>
  <si>
    <t>18.9 南西_x000D_
(2020/1/8)</t>
  </si>
  <si>
    <t>10.1 南東_x000D_
(2015/9/9)</t>
  </si>
  <si>
    <t>9.0 北北東_x000D_
(2020/4/13)</t>
  </si>
  <si>
    <t>8.8 南東_x000D_
(2013/4/6)</t>
  </si>
  <si>
    <t>8.5 東北東_x000D_
(2017/10/22)</t>
  </si>
  <si>
    <t>8.1 東北東_x000D_
(2019/10/22)</t>
  </si>
  <si>
    <t>8.0 南東_x000D_
(2015/8/25)</t>
  </si>
  <si>
    <t>7.8 東北東_x000D_
(2014/10/6)</t>
  </si>
  <si>
    <t>7.8 東北東_x000D_
(2013/1/14)</t>
  </si>
  <si>
    <t>7.7 東北東_x000D_
(2017/10/25)</t>
  </si>
  <si>
    <t>7.7 北西_x000D_
(2013/10/16)</t>
  </si>
  <si>
    <t>27.6 南西_x000D_
(2018/9/4)</t>
  </si>
  <si>
    <t>22.4 東_x000D_
(2013/4/6)</t>
  </si>
  <si>
    <t>22.3 南東_x000D_
(2015/9/9)</t>
  </si>
  <si>
    <t>20.2 南_x000D_
(2014/10/13)</t>
  </si>
  <si>
    <t>18.8 南_x000D_
(2017/9/17)</t>
  </si>
  <si>
    <t>18.2 南_x000D_
(2017/6/21)</t>
  </si>
  <si>
    <t>17.9 南東_x000D_
(2017/9/18)</t>
  </si>
  <si>
    <t>17.8 南東_x000D_
(2015/8/25)</t>
  </si>
  <si>
    <t>17.8 南_x000D_
(2012/4/3)</t>
  </si>
  <si>
    <t>17.2 南南西_x000D_
(2021/3/21)</t>
  </si>
  <si>
    <t>18.9 南南東_x000D_
(2018/9/4)</t>
  </si>
  <si>
    <t>14.9 南南東_x000D_
(2012/4/3)</t>
  </si>
  <si>
    <t>13.2 北北西_x000D_
(2013/9/16)</t>
  </si>
  <si>
    <t>11.9 西_x000D_
(2014/12/17)</t>
  </si>
  <si>
    <t>11.9 南南東_x000D_
(2014/8/10)</t>
  </si>
  <si>
    <t>11.5 東南東_x000D_
(2017/9/17)</t>
  </si>
  <si>
    <t>10.9 南東_x000D_
(2018/8/24)</t>
  </si>
  <si>
    <t>10.5 北_x000D_
(2020/8/22)</t>
  </si>
  <si>
    <t>10.4 南東_x000D_
(2011/9/3)</t>
  </si>
  <si>
    <t>10.3 西_x000D_
(2021/12/17)</t>
  </si>
  <si>
    <t>34.8 南南東_x000D_
(2018/9/4)</t>
  </si>
  <si>
    <t>24.9 南南東_x000D_
(2012/4/3)</t>
  </si>
  <si>
    <t>24.2 南東_x000D_
(2014/8/10)</t>
  </si>
  <si>
    <t>23.7 北北西_x000D_
(2013/9/16)</t>
  </si>
  <si>
    <t>23.2 南東_x000D_
(2018/8/24)</t>
  </si>
  <si>
    <t>22.6 南東_x000D_
(2011/9/3)</t>
  </si>
  <si>
    <t>22.2 南南東_x000D_
(2017/9/17)</t>
  </si>
  <si>
    <t>20.8 西_x000D_
(2021/12/17)</t>
  </si>
  <si>
    <t>20.7 北西_x000D_
(2010/9/22)</t>
  </si>
  <si>
    <t>20.7 西_x000D_
(2010/1/13)</t>
  </si>
  <si>
    <t>1883/1_x000D_
2022/10</t>
  </si>
  <si>
    <t>32.5 南南東_x000D_
(1959/9/26)</t>
  </si>
  <si>
    <t>30.4 南東_x000D_
(1921/9/26)</t>
  </si>
  <si>
    <t>28.3 南南東_x000D_
(1961/9/16)</t>
  </si>
  <si>
    <t>27.7 南東_x000D_
(1934/9/21)</t>
  </si>
  <si>
    <t>26.2 南東_x000D_
(1951/10/15)</t>
  </si>
  <si>
    <t>26.1 南東_x000D_
(1950/9/3)</t>
  </si>
  <si>
    <t>25.0 南東_x000D_
(1912/9/23)</t>
  </si>
  <si>
    <t>23.3 南東_x000D_
(1962/8/26)</t>
  </si>
  <si>
    <t>22.7 南南東_x000D_
(1945/9/18)</t>
  </si>
  <si>
    <t>22.2 南東_x000D_
(1896/8/31)</t>
  </si>
  <si>
    <t>44.2 東南東_x000D_
(1959/9/26)</t>
  </si>
  <si>
    <t>42.6 東南東_x000D_
(1998/9/22)</t>
  </si>
  <si>
    <t>41.1 南東_x000D_
(1961/9/16)</t>
  </si>
  <si>
    <t>39.3 南南東_x000D_
(2018/9/4)</t>
  </si>
  <si>
    <t>38.7 東南東_x000D_
(1934/9/21)</t>
  </si>
  <si>
    <t>37.1 南東_x000D_
(1921/9/26)</t>
  </si>
  <si>
    <t>36.7 南東_x000D_
(1994/9/30)</t>
  </si>
  <si>
    <t>36.5 南南東_x000D_
(1950/9/3)</t>
  </si>
  <si>
    <t>36.1 南南東_x000D_
(1979/10/1)</t>
  </si>
  <si>
    <t>35.9 南東_x000D_
(1998/10/18)</t>
  </si>
  <si>
    <t>1918/1_x000D_
2022/10</t>
  </si>
  <si>
    <t>11.6 南東_x000D_
(2018/9/4)</t>
  </si>
  <si>
    <t>9.7 南東_x000D_
(2017/9/17)</t>
  </si>
  <si>
    <t>9.0 南東_x000D_
(2012/4/3)</t>
  </si>
  <si>
    <t>9 南東_x000D_
(1998/9/22)</t>
  </si>
  <si>
    <t>9 ×_x000D_
(1979/10/1)</t>
  </si>
  <si>
    <t>9 ×_x000D_
(1979/9/30)</t>
  </si>
  <si>
    <t>8.9 西_x000D_
(2021/12/17)</t>
  </si>
  <si>
    <t>8.9 西_x000D_
(2017/4/29)</t>
  </si>
  <si>
    <t>8.7 南東_x000D_
(2015/9/9)</t>
  </si>
  <si>
    <t>8.6 東南東_x000D_
(2018/9/30)</t>
  </si>
  <si>
    <t>24.5 南東_x000D_
(2018/9/4)</t>
  </si>
  <si>
    <t>23.1 南東_x000D_
(2012/4/3)</t>
  </si>
  <si>
    <t>21.2 南南東_x000D_
(2017/9/17)</t>
  </si>
  <si>
    <t>19.7 南東_x000D_
(2018/9/30)</t>
  </si>
  <si>
    <t>18.1 東南東_x000D_
(2014/8/10)</t>
  </si>
  <si>
    <t>17.9 東南東_x000D_
(2019/8/16)</t>
  </si>
  <si>
    <t>17.5 東南東_x000D_
(2015/9/9)</t>
  </si>
  <si>
    <t>17.0 南東_x000D_
(2022/9/19)</t>
  </si>
  <si>
    <t>17.0 西_x000D_
(2018/10/1)</t>
  </si>
  <si>
    <t>16.4 西北西_x000D_
(2010/12/25)</t>
  </si>
  <si>
    <t>18 ×_x000D_
(1979/9/30)</t>
  </si>
  <si>
    <t>15.1 南南東_x000D_
(2018/9/4)</t>
  </si>
  <si>
    <t>15 南南西_x000D_
(1998/9/22)</t>
  </si>
  <si>
    <t>13 北西_x000D_
(1979/10/19)</t>
  </si>
  <si>
    <t>12.0 西北西_x000D_
(2019/10/12)</t>
  </si>
  <si>
    <t>12 南_x000D_
(1994/9/29)</t>
  </si>
  <si>
    <t>12 北北西_x000D_
(1981/4/2)</t>
  </si>
  <si>
    <t>12 北西_x000D_
(1980/5/6)</t>
  </si>
  <si>
    <t>11.8 西北西_x000D_
(2017/4/29)</t>
  </si>
  <si>
    <t>27.8 南南東_x000D_
(2018/9/4)</t>
  </si>
  <si>
    <t>23.5 北西_x000D_
(2009/10/8)</t>
  </si>
  <si>
    <t>23.0 南南東_x000D_
(2018/9/30)</t>
  </si>
  <si>
    <t>22.6 南_x000D_
(2012/4/3)</t>
  </si>
  <si>
    <t>21.8 北西_x000D_
(2019/3/7)</t>
  </si>
  <si>
    <t>21.8 北西_x000D_
(2011/5/30)</t>
  </si>
  <si>
    <t>21.7 西北西_x000D_
(2019/10/12)</t>
  </si>
  <si>
    <t>21.6 南南東_x000D_
(2017/9/17)</t>
  </si>
  <si>
    <t>21.3 西_x000D_
(2011/1/16)</t>
  </si>
  <si>
    <t>1966/6_x000D_
2022/10</t>
  </si>
  <si>
    <t>33.5 東南東_x000D_
(1972/9/16)</t>
  </si>
  <si>
    <t>24.3 南南東_x000D_
(1979/9/30)</t>
  </si>
  <si>
    <t>24.1 西南西_x000D_
(1998/9/22)</t>
  </si>
  <si>
    <t>23.3 西南西_x000D_
(1972/9/17)</t>
  </si>
  <si>
    <t>21.8 東南東_x000D_
(1994/9/29)</t>
  </si>
  <si>
    <t>21.0 南東_x000D_
(1969/8/23)</t>
  </si>
  <si>
    <t>20.2 南東_x000D_
(1990/9/19)</t>
  </si>
  <si>
    <t>19.9 南東_x000D_
(1998/10/18)</t>
  </si>
  <si>
    <t>19.3 東_x000D_
(1970/1/30)</t>
  </si>
  <si>
    <t>18.5 東南東_x000D_
(1971/8/30)</t>
  </si>
  <si>
    <t>49.4 西南西_x000D_
(1998/9/22)</t>
  </si>
  <si>
    <t>48.6 東南東_x000D_
(1972/9/16)</t>
  </si>
  <si>
    <t>43.1 東南東_x000D_
(1994/9/29)</t>
  </si>
  <si>
    <t>40.6 南東_x000D_
(1998/10/18)</t>
  </si>
  <si>
    <t>40.2 東南東_x000D_
(1990/9/19)</t>
  </si>
  <si>
    <t>39.0 南南東_x000D_
(1979/9/30)</t>
  </si>
  <si>
    <t>37.8 東南東_x000D_
(2004/6/21)</t>
  </si>
  <si>
    <t>36.8 南東_x000D_
(2003/8/8)</t>
  </si>
  <si>
    <t>36.6 南東_x000D_
(1969/8/23)</t>
  </si>
  <si>
    <t>34.8 北西_x000D_
(1983/1/30)</t>
  </si>
  <si>
    <t>18 西_x000D_
(1998/9/22)</t>
  </si>
  <si>
    <t>15.4 南東_x000D_
(2018/9/4)</t>
  </si>
  <si>
    <t>15 東南東_x000D_
(2004/6/21)</t>
  </si>
  <si>
    <t>15 西北西_x000D_
(1990/3/12)</t>
  </si>
  <si>
    <t>14.5 東南東_x000D_
(2018/9/30)</t>
  </si>
  <si>
    <t>14.4 北西_x000D_
(2017/10/23)</t>
  </si>
  <si>
    <t>14.1 西北西_x000D_
(2018/5/19)</t>
  </si>
  <si>
    <t>14 西北西_x000D_
(2006/4/3)</t>
  </si>
  <si>
    <t>14 東_x000D_
(2004/10/20)</t>
  </si>
  <si>
    <t>14 東南東_x000D_
(1998/10/17)</t>
  </si>
  <si>
    <t>29.8 南東_x000D_
(2018/9/4)</t>
  </si>
  <si>
    <t>27.5 西北西_x000D_
(2017/10/23)</t>
  </si>
  <si>
    <t>27.3 東_x000D_
(2018/9/30)</t>
  </si>
  <si>
    <t>26.7 西北西_x000D_
(2013/9/16)</t>
  </si>
  <si>
    <t>26.1 西南西_x000D_
(2020/1/8)</t>
  </si>
  <si>
    <t>26.1 西_x000D_
(2019/10/12)</t>
  </si>
  <si>
    <t>26.0 東_x000D_
(2018/7/29)</t>
  </si>
  <si>
    <t>25.9 西北西_x000D_
(2022/9/20)</t>
  </si>
  <si>
    <t>25.4 東南東_x000D_
(2011/7/20)</t>
  </si>
  <si>
    <t>25.2 北北西_x000D_
(2013/3/21)</t>
  </si>
  <si>
    <t>25.9 南西_x000D_
(1998/9/22)</t>
  </si>
  <si>
    <t>24.2 東_x000D_
(1959/9/26)</t>
  </si>
  <si>
    <t>22.2 南東_x000D_
(1950/9/3)</t>
  </si>
  <si>
    <t>20.7 南南西_x000D_
(1961/9/16)</t>
  </si>
  <si>
    <t>20.2 東_x000D_
(1997/7/26)</t>
  </si>
  <si>
    <t>20.1 北北西_x000D_
(1953/9/25)</t>
  </si>
  <si>
    <t>19.9 北_x000D_
(2013/9/16)</t>
  </si>
  <si>
    <t>19.2 北東_x000D_
(2018/7/29)</t>
  </si>
  <si>
    <t>19.0 東_x000D_
(1956/10/30)</t>
  </si>
  <si>
    <t>18.8 北北西_x000D_
(2017/10/23)</t>
  </si>
  <si>
    <t>56.4 南南西_x000D_
(1998/9/22)</t>
  </si>
  <si>
    <t>39.4 東北東_x000D_
(1990/9/19)</t>
  </si>
  <si>
    <t>38.1 東北東_x000D_
(1997/7/26)</t>
  </si>
  <si>
    <t>37.4 南西_x000D_
(1961/9/16)</t>
  </si>
  <si>
    <t>37.2 東_x000D_
(1994/9/29)</t>
  </si>
  <si>
    <t>34.6 東_x000D_
(1959/9/26)</t>
  </si>
  <si>
    <t>33.6 東北東_x000D_
(2018/7/29)</t>
  </si>
  <si>
    <t>33.4 北_x000D_
(2013/9/16)</t>
  </si>
  <si>
    <t>33.0 東北東_x000D_
(1972/9/16)</t>
  </si>
  <si>
    <t>32.8 北北西_x000D_
(2017/10/23)</t>
  </si>
  <si>
    <t>1913/1_x000D_
2022/10</t>
  </si>
  <si>
    <t>36.8 東南東_x000D_
(1959/9/26)</t>
  </si>
  <si>
    <t>34.1 東南東_x000D_
(1994/9/29)</t>
  </si>
  <si>
    <t>32.6 東南東_x000D_
(1990/9/19)</t>
  </si>
  <si>
    <t>30.3 東南東_x000D_
(1972/9/16)</t>
  </si>
  <si>
    <t>30.2 東南東_x000D_
(1962/8/26)</t>
  </si>
  <si>
    <t>29.8 南東_x000D_
(1998/9/22)</t>
  </si>
  <si>
    <t>29.3 東北東_x000D_
(1925/9/11)</t>
  </si>
  <si>
    <t>28.4 南東_x000D_
(1950/9/3)</t>
  </si>
  <si>
    <t>27.4 南南東_x000D_
(1961/9/16)</t>
  </si>
  <si>
    <t>27.4 南東_x000D_
(1912/9/23)</t>
  </si>
  <si>
    <t>51.3 東南東_x000D_
(1959/9/26)</t>
  </si>
  <si>
    <t>48.7 東南東_x000D_
(1994/9/29)</t>
  </si>
  <si>
    <t>48.0 南南東_x000D_
(1998/9/22)</t>
  </si>
  <si>
    <t>44.0 東南東_x000D_
(1972/9/16)</t>
  </si>
  <si>
    <t>43.9 東南東_x000D_
(1990/9/19)</t>
  </si>
  <si>
    <t>41.5 東南東_x000D_
(1962/8/26)</t>
  </si>
  <si>
    <t>41.4 北西_x000D_
(1965/9/17)</t>
  </si>
  <si>
    <t>39.9 南南東_x000D_
(1961/9/16)</t>
  </si>
  <si>
    <t>38.5 南東_x000D_
(2018/9/4)</t>
  </si>
  <si>
    <t>37.6 南東_x000D_
(1998/10/18)</t>
  </si>
  <si>
    <t>19.9 東北東_x000D_
(2009/10/8)</t>
  </si>
  <si>
    <t>17.3 南南東_x000D_
(2018/9/4)</t>
  </si>
  <si>
    <t>17.2 東北東_x000D_
(2014/10/6)</t>
  </si>
  <si>
    <t>17.1 南南東_x000D_
(2018/9/30)</t>
  </si>
  <si>
    <t>16.4 東北東_x000D_
(2011/9/21)</t>
  </si>
  <si>
    <t>16.0 北_x000D_
(2018/7/29)</t>
  </si>
  <si>
    <t>15.2 南南東_x000D_
(2018/8/23)</t>
  </si>
  <si>
    <t>15.1 南東_x000D_
(2011/7/19)</t>
  </si>
  <si>
    <t>15 東南東_x000D_
(1987/10/16)</t>
  </si>
  <si>
    <t>14.9 南南東_x000D_
(2018/8/24)</t>
  </si>
  <si>
    <t>35.9 南南東_x000D_
(2018/9/4)</t>
  </si>
  <si>
    <t>35.4 南東_x000D_
(2018/9/30)</t>
  </si>
  <si>
    <t>32.0 東北東_x000D_
(2009/10/8)</t>
  </si>
  <si>
    <t>31.9 北北西_x000D_
(2018/7/29)</t>
  </si>
  <si>
    <t>30.6 東北東_x000D_
(2014/10/6)</t>
  </si>
  <si>
    <t>29.7 南南東_x000D_
(2018/8/23)</t>
  </si>
  <si>
    <t>29.1 東南東_x000D_
(2011/7/19)</t>
  </si>
  <si>
    <t>28.6 南南東_x000D_
(2014/7/10)</t>
  </si>
  <si>
    <t>26.7 南_x000D_
(2017/9/17)</t>
  </si>
  <si>
    <t>26.0 東_x000D_
(2011/9/21)</t>
  </si>
  <si>
    <t>15 西北西_x000D_
(1982/9/13)</t>
  </si>
  <si>
    <t>13.7 東北東_x000D_
(2009/10/8)</t>
  </si>
  <si>
    <t>12.8 東北東_x000D_
(2014/10/6)</t>
  </si>
  <si>
    <t>12 西_x000D_
(1981/10/14)</t>
  </si>
  <si>
    <t>12 北_x000D_
(1981/9/28)</t>
  </si>
  <si>
    <t>11.3 東北東_x000D_
(2020/4/13)</t>
  </si>
  <si>
    <t>11 東北東_x000D_
(1990/11/30)</t>
  </si>
  <si>
    <t>11 東北東_x000D_
(1983/8/16)</t>
  </si>
  <si>
    <t>11 西北西_x000D_
(1982/10/21)</t>
  </si>
  <si>
    <t>11 東北東_x000D_
(1982/8/1)</t>
  </si>
  <si>
    <t>29.2 東_x000D_
(2009/10/8)</t>
  </si>
  <si>
    <t>28.7 西_x000D_
(2013/10/16)</t>
  </si>
  <si>
    <t>28.2 西北西_x000D_
(2011/9/21)</t>
  </si>
  <si>
    <t>27.0 北_x000D_
(2017/10/23)</t>
  </si>
  <si>
    <t>26.6 北東_x000D_
(2012/9/30)</t>
  </si>
  <si>
    <t>25.4 北_x000D_
(2014/2/16)</t>
  </si>
  <si>
    <t>24.8 北北東_x000D_
(2014/10/6)</t>
  </si>
  <si>
    <t>24.4 北北東_x000D_
(2009/2/1)</t>
  </si>
  <si>
    <t>23.9 西北西_x000D_
(2016/3/15)</t>
  </si>
  <si>
    <t>23.6 東_x000D_
(2015/8/25)</t>
  </si>
  <si>
    <t>1938/10_x000D_
2022/10</t>
  </si>
  <si>
    <t>28.1 南東_x000D_
(1959/9/26)</t>
  </si>
  <si>
    <t>23.7 東_x000D_
(1972/9/16)</t>
  </si>
  <si>
    <t>23.6 北東_x000D_
(2009/10/8)</t>
  </si>
  <si>
    <t>22.0 南南東_x000D_
(1990/9/19)</t>
  </si>
  <si>
    <t>22.0 東北東_x000D_
(1953/9/25)</t>
  </si>
  <si>
    <t>21.4 東_x000D_
(1994/9/29)</t>
  </si>
  <si>
    <t>20.8 南_x000D_
(1950/9/3)</t>
  </si>
  <si>
    <t>19.7 南南東_x000D_
(1998/9/22)</t>
  </si>
  <si>
    <t>19.5 東_x000D_
(1962/7/27)</t>
  </si>
  <si>
    <t>56.1 南東_x000D_
(1990/9/19)</t>
  </si>
  <si>
    <t>51.5 南東_x000D_
(1959/9/26)</t>
  </si>
  <si>
    <t>45.6 東_x000D_
(1972/9/16)</t>
  </si>
  <si>
    <t>45.0 南南東_x000D_
(2018/9/4)</t>
  </si>
  <si>
    <t>44.0 西南西_x000D_
(1998/9/22)</t>
  </si>
  <si>
    <t>42.0 北北東_x000D_
(2009/10/8)</t>
  </si>
  <si>
    <t>41.4 東_x000D_
(1994/9/29)</t>
  </si>
  <si>
    <t>40.6 南東_x000D_
(2004/10/20)</t>
  </si>
  <si>
    <t>40.0 南_x000D_
(1950/9/3)</t>
  </si>
  <si>
    <t>39.9 南_x000D_
(2018/9/30)</t>
  </si>
  <si>
    <t>14.3 東_x000D_
(2018/9/30)</t>
  </si>
  <si>
    <t>14.0 東_x000D_
(2018/9/4)</t>
  </si>
  <si>
    <t>12.1 東南東_x000D_
(2018/8/23)</t>
  </si>
  <si>
    <t>12 東_x000D_
(2004/10/20)</t>
  </si>
  <si>
    <t>11.9 南南西_x000D_
(2009/10/8)</t>
  </si>
  <si>
    <t>11 東_x000D_
(2004/8/30)</t>
  </si>
  <si>
    <t>11 東_x000D_
(2004/6/21)</t>
  </si>
  <si>
    <t>11 東_x000D_
(2003/8/8)</t>
  </si>
  <si>
    <t>10.3 東南東_x000D_
(2021/3/13)</t>
  </si>
  <si>
    <t>10.2 西_x000D_
(2017/10/23)</t>
  </si>
  <si>
    <t>28.8 南_x000D_
(2009/10/8)</t>
  </si>
  <si>
    <t>28.6 東北東_x000D_
(2018/9/4)</t>
  </si>
  <si>
    <t>25.2 東_x000D_
(2019/8/15)</t>
  </si>
  <si>
    <t>24.4 東南東_x000D_
(2012/6/19)</t>
  </si>
  <si>
    <t>23.8 東南東_x000D_
(2018/8/23)</t>
  </si>
  <si>
    <t>23.5 東_x000D_
(2017/9/17)</t>
  </si>
  <si>
    <t>23.2 北西_x000D_
(2013/4/7)</t>
  </si>
  <si>
    <t>23.2 東_x000D_
(2011/9/21)</t>
  </si>
  <si>
    <t>21.9 南東_x000D_
(2014/10/6)</t>
  </si>
  <si>
    <t>12.9 西南西_x000D_
(2018/3/1)</t>
  </si>
  <si>
    <t>12.3 西_x000D_
(2018/3/2)</t>
  </si>
  <si>
    <t>12.2 西北西_x000D_
(2021/1/7)</t>
  </si>
  <si>
    <t>12 西_x000D_
(2002/1/5)</t>
  </si>
  <si>
    <t>12 西_x000D_
(1998/9/22)</t>
  </si>
  <si>
    <t>11.8 西_x000D_
(2020/2/23)</t>
  </si>
  <si>
    <t>11.2 西南西_x000D_
(2021/2/16)</t>
  </si>
  <si>
    <t>11.2 西_x000D_
(2015/12/26)</t>
  </si>
  <si>
    <t>11.0 西_x000D_
(2018/2/14)</t>
  </si>
  <si>
    <t>11 西北西_x000D_
(2005/12/22)</t>
  </si>
  <si>
    <t>25.2 南西_x000D_
(2021/1/7)</t>
  </si>
  <si>
    <t>24.0 西_x000D_
(2018/2/14)</t>
  </si>
  <si>
    <t>23.9 西南西_x000D_
(2018/3/1)</t>
  </si>
  <si>
    <t>23.6 北西_x000D_
(2014/12/3)</t>
  </si>
  <si>
    <t>23.3 西_x000D_
(2021/12/28)</t>
  </si>
  <si>
    <t>23.0 西南西_x000D_
(2021/2/16)</t>
  </si>
  <si>
    <t>23.0 西_x000D_
(2021/1/19)</t>
  </si>
  <si>
    <t>23.0 西_x000D_
(2020/2/23)</t>
  </si>
  <si>
    <t>23.0 東_x000D_
(2018/9/4)</t>
  </si>
  <si>
    <t>1911/4_x000D_
2022/10</t>
  </si>
  <si>
    <t>31.3 北西_x000D_
(1945/9/18)</t>
  </si>
  <si>
    <t>30.5 北西_x000D_
(1961/9/16)</t>
  </si>
  <si>
    <t>30.4 北西_x000D_
(2010/1/13)</t>
  </si>
  <si>
    <t>29.1 北北西_x000D_
(1965/9/18)</t>
  </si>
  <si>
    <t>28.6 南西_x000D_
(2021/1/7)</t>
  </si>
  <si>
    <t>28.5 北北西_x000D_
(1960/12/25)</t>
  </si>
  <si>
    <t>28.3 西北西_x000D_
(1916/2/16)</t>
  </si>
  <si>
    <t>28.1 北西_x000D_
(1951/10/15)</t>
  </si>
  <si>
    <t>28.0 西南西_x000D_
(1935/1/16)</t>
  </si>
  <si>
    <t>28.0 北西_x000D_
(1919/8/5)</t>
  </si>
  <si>
    <t>46.2 北西_x000D_
(1961/9/16)</t>
  </si>
  <si>
    <t>42.0 北北西_x000D_
(1945/9/18)</t>
  </si>
  <si>
    <t>40.0 北西_x000D_
(2010/1/13)</t>
  </si>
  <si>
    <t>39.4 西_x000D_
(1950/12/17)</t>
  </si>
  <si>
    <t>39.3 西北西_x000D_
(2004/11/27)</t>
  </si>
  <si>
    <t>38.3 西南西_x000D_
(2004/8/20)</t>
  </si>
  <si>
    <t>37.8 南南東_x000D_
(1950/9/3)</t>
  </si>
  <si>
    <t>37.6 北西_x000D_
(2017/7/17)</t>
  </si>
  <si>
    <t>37.5 北西_x000D_
(2003/12/20)</t>
  </si>
  <si>
    <t>37.3 西南西_x000D_
(1995/11/2)</t>
  </si>
  <si>
    <t>19 北北西_x000D_
(1981/8/23)</t>
  </si>
  <si>
    <t>18.4 西_x000D_
(2021/2/16)</t>
  </si>
  <si>
    <t>17.1 西北西_x000D_
(2022/1/12)</t>
  </si>
  <si>
    <t>17 北西_x000D_
(1980/2/5)</t>
  </si>
  <si>
    <t>16.3 西北西_x000D_
(2021/1/29)</t>
  </si>
  <si>
    <t>16.2 西北西_x000D_
(2021/12/2)</t>
  </si>
  <si>
    <t>16.1 西北西_x000D_
(2022/2/21)</t>
  </si>
  <si>
    <t>16.0 西北西_x000D_
(2022/1/1)</t>
  </si>
  <si>
    <t>15.8 北西_x000D_
(2021/12/28)</t>
  </si>
  <si>
    <t>27.7 西_x000D_
(2021/2/16)</t>
  </si>
  <si>
    <t>26.0 南南西_x000D_
(2012/4/3)</t>
  </si>
  <si>
    <t>25.6 西北西_x000D_
(2022/2/21)</t>
  </si>
  <si>
    <t>25.4 西北西_x000D_
(2021/12/13)</t>
  </si>
  <si>
    <t>25.3 西南西_x000D_
(2021/8/10)</t>
  </si>
  <si>
    <t>25.1 南南西_x000D_
(2021/1/7)</t>
  </si>
  <si>
    <t>24.9 南南西_x000D_
(2012/4/4)</t>
  </si>
  <si>
    <t>24.8 南南西_x000D_
(2010/1/13)</t>
  </si>
  <si>
    <t>24.7 西北西_x000D_
(2021/12/31)</t>
  </si>
  <si>
    <t>24.4 西北西_x000D_
(2022/1/1)</t>
  </si>
  <si>
    <t>40.1 南西_x000D_
(1929/4/21)</t>
  </si>
  <si>
    <t>33.0 南西_x000D_
(1938/12/24)</t>
  </si>
  <si>
    <t>32.7 南西_x000D_
(1937/3/17)</t>
  </si>
  <si>
    <t>32.1 西北西_x000D_
(1931/1/10)</t>
  </si>
  <si>
    <t>30.7 西南西_x000D_
(1961/9/16)</t>
  </si>
  <si>
    <t>29.8 西南西_x000D_
(1928/11/3)</t>
  </si>
  <si>
    <t>29.3 西北西_x000D_
(1928/2/23)</t>
  </si>
  <si>
    <t>29.2 北西_x000D_
(1928/3/3)</t>
  </si>
  <si>
    <t>29.0 西南西_x000D_
(1944/9/18)</t>
  </si>
  <si>
    <t>28.6 西南西_x000D_
(1938/4/16)</t>
  </si>
  <si>
    <t>45.5 西南西_x000D_
(1991/9/28)</t>
  </si>
  <si>
    <t>44.5 西南西_x000D_
(1961/9/16)</t>
  </si>
  <si>
    <t>41.4 西南西_x000D_
(1957/12/13)</t>
  </si>
  <si>
    <t>38.8 西北西_x000D_
(1998/11/3)</t>
  </si>
  <si>
    <t>38.4 西南西_x000D_
(1964/3/16)</t>
  </si>
  <si>
    <t>37.6 北北西_x000D_
(1965/9/18)</t>
  </si>
  <si>
    <t>37.5 北西_x000D_
(1981/8/23)</t>
  </si>
  <si>
    <t>37.2 西南西_x000D_
(1954/9/26)</t>
  </si>
  <si>
    <t>37.1 南西_x000D_
(2004/8/31)</t>
  </si>
  <si>
    <t>36.9 南南西_x000D_
(1945/9/18)</t>
  </si>
  <si>
    <t>26.9 西_x000D_
(2010/1/13)</t>
  </si>
  <si>
    <t>26 西北西_x000D_
(2005/12/22)</t>
  </si>
  <si>
    <t>24.0 西南西_x000D_
(2012/4/4)</t>
  </si>
  <si>
    <t>23 北西_x000D_
(2007/1/7)</t>
  </si>
  <si>
    <t>22.9 北_x000D_
(2019/10/12)</t>
  </si>
  <si>
    <t>22.5 西南西_x000D_
(2021/2/16)</t>
  </si>
  <si>
    <t>22.5 西南西_x000D_
(2021/1/7)</t>
  </si>
  <si>
    <t>22.2 北_x000D_
(2017/10/23)</t>
  </si>
  <si>
    <t>22 西_x000D_
(2008/2/23)</t>
  </si>
  <si>
    <t>22 西南西_x000D_
(2004/11/27)</t>
  </si>
  <si>
    <t>35.5 西_x000D_
(2010/1/13)</t>
  </si>
  <si>
    <t>34.5 西南西_x000D_
(2012/4/4)</t>
  </si>
  <si>
    <t>32.9 西_x000D_
(2010/12/3)</t>
  </si>
  <si>
    <t>32.4 南西_x000D_
(2017/9/18)</t>
  </si>
  <si>
    <t>31.9 西南西_x000D_
(2021/2/16)</t>
  </si>
  <si>
    <t>31.9 西南西_x000D_
(2021/1/7)</t>
  </si>
  <si>
    <t>31.4 西_x000D_
(2019/3/13)</t>
  </si>
  <si>
    <t>30.9 西南西_x000D_
(2018/3/1)</t>
  </si>
  <si>
    <t>29.8 西_x000D_
(2014/12/2)</t>
  </si>
  <si>
    <t>29.3 北_x000D_
(2019/10/12)</t>
  </si>
  <si>
    <t>18.3 南南西_x000D_
(2018/9/4)</t>
  </si>
  <si>
    <t>17 ×_x000D_
(1991/9/28)</t>
  </si>
  <si>
    <t>14.3 南南西_x000D_
(2019/10/4)</t>
  </si>
  <si>
    <t>14 南南西_x000D_
(2004/8/31)</t>
  </si>
  <si>
    <t>13.9 南南西_x000D_
(2012/12/6)</t>
  </si>
  <si>
    <t>13.8 南南西_x000D_
(2018/3/1)</t>
  </si>
  <si>
    <t>13.2 北北東_x000D_
(2017/10/23)</t>
  </si>
  <si>
    <t>13.0 南南西_x000D_
(2021/1/7)</t>
  </si>
  <si>
    <t>13 南南西_x000D_
(2004/8/20)</t>
  </si>
  <si>
    <t>13 南南西_x000D_
(2004/3/6)</t>
  </si>
  <si>
    <t>27.6 南_x000D_
(2018/9/4)</t>
  </si>
  <si>
    <t>26.4 西_x000D_
(2012/4/3)</t>
  </si>
  <si>
    <t>26.1 南南西_x000D_
(2012/12/6)</t>
  </si>
  <si>
    <t>25.7 北北東_x000D_
(2019/10/12)</t>
  </si>
  <si>
    <t>25.0 北北東_x000D_
(2017/10/23)</t>
  </si>
  <si>
    <t>24.3 南西_x000D_
(2021/1/7)</t>
  </si>
  <si>
    <t>24.3 南南西_x000D_
(2018/3/1)</t>
  </si>
  <si>
    <t>23.6 南南西_x000D_
(2018/2/14)</t>
  </si>
  <si>
    <t>23.2 南西_x000D_
(2020/1/8)</t>
  </si>
  <si>
    <t>23.0 南西_x000D_
(2012/4/4)</t>
  </si>
  <si>
    <t>23.3 南西_x000D_
(2018/3/1)</t>
  </si>
  <si>
    <t>20.8 西南西_x000D_
(2012/4/3)</t>
  </si>
  <si>
    <t>20.5 西南西_x000D_
(2021/1/7)</t>
  </si>
  <si>
    <t>20 南西_x000D_
(1979/3/31)</t>
  </si>
  <si>
    <t>19.7 西南西_x000D_
(2012/4/4)</t>
  </si>
  <si>
    <t>19 南西_x000D_
(2004/8/31)</t>
  </si>
  <si>
    <t>18.7 南西_x000D_
(2021/2/4)</t>
  </si>
  <si>
    <t>18.6 南西_x000D_
(2017/9/18)</t>
  </si>
  <si>
    <t>18.4 南西_x000D_
(2018/9/4)</t>
  </si>
  <si>
    <t>18.3 東南東_x000D_
(2010/4/12)</t>
  </si>
  <si>
    <t>33.9 南西_x000D_
(2018/3/1)</t>
  </si>
  <si>
    <t>31.9 西_x000D_
(2012/4/4)</t>
  </si>
  <si>
    <t>31.2 西南西_x000D_
(2017/9/18)</t>
  </si>
  <si>
    <t>30.6 西_x000D_
(2021/1/7)</t>
  </si>
  <si>
    <t>28.9 西南西_x000D_
(2012/4/3)</t>
  </si>
  <si>
    <t>28.7 西南西_x000D_
(2013/10/9)</t>
  </si>
  <si>
    <t>27.8 西南西_x000D_
(2018/10/7)</t>
  </si>
  <si>
    <t>27.7 西南西_x000D_
(2017/4/19)</t>
  </si>
  <si>
    <t>27.6 西南西_x000D_
(2012/12/8)</t>
  </si>
  <si>
    <t>27.4 西南西_x000D_
(2021/4/18)</t>
  </si>
  <si>
    <t>24.7 北北西_x000D_
(2012/8/6)</t>
  </si>
  <si>
    <t>23.4 西南西_x000D_
(2012/4/3)</t>
  </si>
  <si>
    <t>23.2 西南西_x000D_
(2021/1/7)</t>
  </si>
  <si>
    <t>23.2 西南西_x000D_
(2018/3/1)</t>
  </si>
  <si>
    <t>20.7 北北東_x000D_
(2017/10/23)</t>
  </si>
  <si>
    <t>20.5 北北東_x000D_
(2019/10/12)</t>
  </si>
  <si>
    <t>20.5 西_x000D_
(2018/1/9)</t>
  </si>
  <si>
    <t>20.3 西_x000D_
(2021/4/18)</t>
  </si>
  <si>
    <t>20.1 西_x000D_
(2012/12/6)</t>
  </si>
  <si>
    <t>20 西南西_x000D_
(1979/3/31)</t>
  </si>
  <si>
    <t>37.9 西南西_x000D_
(2012/4/3)</t>
  </si>
  <si>
    <t>36.7 西_x000D_
(2021/1/7)</t>
  </si>
  <si>
    <t>35.9 南西_x000D_
(2018/3/1)</t>
  </si>
  <si>
    <t>35.8 北北西_x000D_
(2012/8/6)</t>
  </si>
  <si>
    <t>33.8 西_x000D_
(2014/12/2)</t>
  </si>
  <si>
    <t>33.1 西_x000D_
(2021/2/16)</t>
  </si>
  <si>
    <t>33.1 西_x000D_
(2010/1/13)</t>
  </si>
  <si>
    <t>32.8 西南西_x000D_
(2012/4/4)</t>
  </si>
  <si>
    <t>32.7 西南西_x000D_
(2018/9/4)</t>
  </si>
  <si>
    <t>32.4 西南西_x000D_
(2021/4/18)</t>
  </si>
  <si>
    <t>14 北北西_x000D_
(1997/6/29)</t>
  </si>
  <si>
    <t>13.9 北_x000D_
(2017/10/23)</t>
  </si>
  <si>
    <t>13.7 北_x000D_
(2019/10/12)</t>
  </si>
  <si>
    <t>13 北_x000D_
(1998/9/16)</t>
  </si>
  <si>
    <t>13 北北西_x000D_
(1981/8/23)</t>
  </si>
  <si>
    <t>12.8 北_x000D_
(2019/10/13)</t>
  </si>
  <si>
    <t>12.7 北_x000D_
(2022/9/20)</t>
  </si>
  <si>
    <t>12.4 北_x000D_
(2009/10/8)</t>
  </si>
  <si>
    <t>12.1 北北西_x000D_
(2013/9/16)</t>
  </si>
  <si>
    <t>25.3 西_x000D_
(2021/1/7)</t>
  </si>
  <si>
    <t>23.9 北_x000D_
(2019/10/12)</t>
  </si>
  <si>
    <t>22.8 南西_x000D_
(2012/4/3)</t>
  </si>
  <si>
    <t>22.4 西_x000D_
(2020/2/23)</t>
  </si>
  <si>
    <t>22.2 西南西_x000D_
(2012/4/4)</t>
  </si>
  <si>
    <t>21.9 南西_x000D_
(2018/3/1)</t>
  </si>
  <si>
    <t>21.7 北_x000D_
(2019/10/13)</t>
  </si>
  <si>
    <t>21.7 南西_x000D_
(2014/12/3)</t>
  </si>
  <si>
    <t>21.4 北_x000D_
(2017/10/23)</t>
  </si>
  <si>
    <t>21.1 西_x000D_
(2019/3/27)</t>
  </si>
  <si>
    <t>23 西_x000D_
(1979/3/31)</t>
  </si>
  <si>
    <t>20 西南西_x000D_
(1981/2/24)</t>
  </si>
  <si>
    <t>20 西南西_x000D_
(1979/3/30)</t>
  </si>
  <si>
    <t>18 西南西_x000D_
(1991/9/28)</t>
  </si>
  <si>
    <t>18 西北西_x000D_
(1977/4/28)</t>
  </si>
  <si>
    <t>17 西_x000D_
(1999/5/25)</t>
  </si>
  <si>
    <t>17 西_x000D_
(1987/3/25)</t>
  </si>
  <si>
    <t>17 西_x000D_
(1980/10/26)</t>
  </si>
  <si>
    <t>16.8 西南西_x000D_
(2012/4/3)</t>
  </si>
  <si>
    <t>16 西_x000D_
(2006/11/7)</t>
  </si>
  <si>
    <t>31.1 西南西_x000D_
(2012/4/3)</t>
  </si>
  <si>
    <t>29.6 西_x000D_
(2021/1/7)</t>
  </si>
  <si>
    <t>29.4 西南西_x000D_
(2012/4/4)</t>
  </si>
  <si>
    <t>27.9 西_x000D_
(2013/4/7)</t>
  </si>
  <si>
    <t>27.0 西_x000D_
(2016/10/5)</t>
  </si>
  <si>
    <t>26.9 西南西_x000D_
(2019/10/4)</t>
  </si>
  <si>
    <t>26.7 西_x000D_
(2016/4/17)</t>
  </si>
  <si>
    <t>26.6 西南西_x000D_
(2009/4/26)</t>
  </si>
  <si>
    <t>25.7 西_x000D_
(2021/2/16)</t>
  </si>
  <si>
    <t>25.1 西南西_x000D_
(2020/1/8)</t>
  </si>
  <si>
    <t>16 南南東_x000D_
(2006/4/11)</t>
  </si>
  <si>
    <t>15.2 南南東_x000D_
(2016/4/17)</t>
  </si>
  <si>
    <t>15.2 西_x000D_
(2012/4/4)</t>
  </si>
  <si>
    <t>14.6 西南西_x000D_
(2012/4/3)</t>
  </si>
  <si>
    <t>14.2 南西_x000D_
(2019/10/4)</t>
  </si>
  <si>
    <t>14.1 西南西_x000D_
(2021/1/7)</t>
  </si>
  <si>
    <t>14 南西_x000D_
(1994/4/12)</t>
  </si>
  <si>
    <t>13.9 西_x000D_
(2013/4/7)</t>
  </si>
  <si>
    <t>13.6 西南西_x000D_
(2018/3/1)</t>
  </si>
  <si>
    <t>13.6 南南西_x000D_
(2010/3/21)</t>
  </si>
  <si>
    <t>32.5 南西_x000D_
(2012/4/3)</t>
  </si>
  <si>
    <t>30.5 西_x000D_
(2010/12/3)</t>
  </si>
  <si>
    <t>29.7 西南西_x000D_
(2012/4/4)</t>
  </si>
  <si>
    <t>28.1 西_x000D_
(2018/1/23)</t>
  </si>
  <si>
    <t>28.0 西北西_x000D_
(2019/9/23)</t>
  </si>
  <si>
    <t>27.7 西_x000D_
(2013/4/7)</t>
  </si>
  <si>
    <t>27.6 北_x000D_
(2017/10/23)</t>
  </si>
  <si>
    <t>27.3 南西_x000D_
(2021/1/7)</t>
  </si>
  <si>
    <t>26.7 西_x000D_
(2021/2/16)</t>
  </si>
  <si>
    <t>26.4 西_x000D_
(2012/12/6)</t>
  </si>
  <si>
    <t>12.5 南南東_x000D_
(2018/9/4)</t>
  </si>
  <si>
    <t>10 南南東_x000D_
(1987/6/25)</t>
  </si>
  <si>
    <t>9.3 東南東_x000D_
(2017/9/17)</t>
  </si>
  <si>
    <t>9.2 東南東_x000D_
(2020/1/28)</t>
  </si>
  <si>
    <t>9 北北西_x000D_
(1988/6/18)</t>
  </si>
  <si>
    <t>8.9 東南東_x000D_
(2015/11/14)</t>
  </si>
  <si>
    <t>8.8 東南東_x000D_
(2015/8/26)</t>
  </si>
  <si>
    <t>8.7 東南東_x000D_
(2017/9/18)</t>
  </si>
  <si>
    <t>8.4 東南東_x000D_
(2018/3/1)</t>
  </si>
  <si>
    <t>8.3 南東_x000D_
(2015/8/25)</t>
  </si>
  <si>
    <t>23.6 南_x000D_
(2018/9/4)</t>
  </si>
  <si>
    <t>21.5 西_x000D_
(2012/4/3)</t>
  </si>
  <si>
    <t>19.1 西_x000D_
(2012/4/4)</t>
  </si>
  <si>
    <t>18.5 東南東_x000D_
(2020/1/28)</t>
  </si>
  <si>
    <t>18.4 西北西_x000D_
(2013/4/7)</t>
  </si>
  <si>
    <t>17.5 西北西_x000D_
(2010/2/6)</t>
  </si>
  <si>
    <t>17.4 東南東_x000D_
(2015/8/26)</t>
  </si>
  <si>
    <t>17.2 北西_x000D_
(2016/12/1)</t>
  </si>
  <si>
    <t>17.0 西北西_x000D_
(2017/10/30)</t>
  </si>
  <si>
    <t>16.9 西北西_x000D_
(2021/1/7)</t>
  </si>
  <si>
    <t>10.4 西北西_x000D_
(2020/3/20)</t>
  </si>
  <si>
    <t>10.4 北西_x000D_
(2016/4/17)</t>
  </si>
  <si>
    <t>10.1 西北西_x000D_
(2017/10/30)</t>
  </si>
  <si>
    <t>9.2 西北西_x000D_
(2019/12/31)</t>
  </si>
  <si>
    <t>9.2 西北西_x000D_
(2018/6/29)</t>
  </si>
  <si>
    <t>9.1 北西_x000D_
(2019/3/28)</t>
  </si>
  <si>
    <t>9 南西_x000D_
(1986/8/29)</t>
  </si>
  <si>
    <t>9 南南西_x000D_
(1985/8/17)</t>
  </si>
  <si>
    <t>8.9 北西_x000D_
(2022/8/16)</t>
  </si>
  <si>
    <t>21.3 南_x000D_
(2018/9/4)</t>
  </si>
  <si>
    <t>20.2 東南東_x000D_
(2021/7/14)</t>
  </si>
  <si>
    <t>19.4 北西_x000D_
(2016/4/17)</t>
  </si>
  <si>
    <t>18.8 西_x000D_
(2021/1/7)</t>
  </si>
  <si>
    <t>18.8 北西_x000D_
(2013/4/7)</t>
  </si>
  <si>
    <t>18.1 北北西_x000D_
(2018/2/17)</t>
  </si>
  <si>
    <t>18.1 北西_x000D_
(2010/12/3)</t>
  </si>
  <si>
    <t>17.5 西南西_x000D_
(2017/4/19)</t>
  </si>
  <si>
    <t>17.2 西北西_x000D_
(2020/3/20)</t>
  </si>
  <si>
    <t>17.2 西北西_x000D_
(2017/10/30)</t>
  </si>
  <si>
    <t>1922/1_x000D_
2022/10</t>
  </si>
  <si>
    <t>23.1 南_x000D_
(1959/4/5)</t>
  </si>
  <si>
    <t>19.6 南_x000D_
(1959/4/4)</t>
  </si>
  <si>
    <t>19.0 西_x000D_
(1982/10/24)</t>
  </si>
  <si>
    <t>17.8 西_x000D_
(2010/3/21)</t>
  </si>
  <si>
    <t>17.7 南南東_x000D_
(1954/12/8)</t>
  </si>
  <si>
    <t>17.5 西南西_x000D_
(1961/9/16)</t>
  </si>
  <si>
    <t>17.5 南_x000D_
(1941/3/11)</t>
  </si>
  <si>
    <t>17.4 南_x000D_
(2012/4/3)</t>
  </si>
  <si>
    <t>17.4 南_x000D_
(1957/12/13)</t>
  </si>
  <si>
    <t>17.4 南_x000D_
(1954/5/9)</t>
  </si>
  <si>
    <t>42.0 南西_x000D_
(1998/9/22)</t>
  </si>
  <si>
    <t>40.3 西_x000D_
(1982/10/24)</t>
  </si>
  <si>
    <t>34.8 西南西_x000D_
(1961/9/16)</t>
  </si>
  <si>
    <t>34.7 南_x000D_
(1994/4/12)</t>
  </si>
  <si>
    <t>34.0 西_x000D_
(1981/12/20)</t>
  </si>
  <si>
    <t>33.9 南南東_x000D_
(2004/9/7)</t>
  </si>
  <si>
    <t>33.2 西_x000D_
(1979/3/31)</t>
  </si>
  <si>
    <t>33.0 西_x000D_
(2002/3/6)</t>
  </si>
  <si>
    <t>33.0 西_x000D_
(1973/11/17)</t>
  </si>
  <si>
    <t>32.6 西_x000D_
(1970/11/11)</t>
  </si>
  <si>
    <t>12.9 南南東_x000D_
(2010/4/28)</t>
  </si>
  <si>
    <t>12 南_x000D_
(2004/9/7)</t>
  </si>
  <si>
    <t>11.5 南南東_x000D_
(2012/4/3)</t>
  </si>
  <si>
    <t>11.3 南南東_x000D_
(2012/4/22)</t>
  </si>
  <si>
    <t>11.0 南南東_x000D_
(2010/4/27)</t>
  </si>
  <si>
    <t>11 南_x000D_
(2006/4/11)</t>
  </si>
  <si>
    <t>11 南_x000D_
(1985/10/6)</t>
  </si>
  <si>
    <t>11 南_x000D_
(1983/4/14)</t>
  </si>
  <si>
    <t>11 南東_x000D_
(1982/8/2)</t>
  </si>
  <si>
    <t>23.1 南南東_x000D_
(2012/4/3)</t>
  </si>
  <si>
    <t>22.0 西_x000D_
(2012/4/4)</t>
  </si>
  <si>
    <t>20.8 南南東_x000D_
(2018/9/4)</t>
  </si>
  <si>
    <t>20.5 南南東_x000D_
(2016/5/3)</t>
  </si>
  <si>
    <t>20.2 南南東_x000D_
(2017/9/18)</t>
  </si>
  <si>
    <t>19.6 南_x000D_
(2017/6/21)</t>
  </si>
  <si>
    <t>19.6 西南西_x000D_
(2013/10/9)</t>
  </si>
  <si>
    <t>19.6 南南東_x000D_
(2010/4/28)</t>
  </si>
  <si>
    <t>19.3 南西_x000D_
(2010/1/13)</t>
  </si>
  <si>
    <t>19.2 南南東_x000D_
(2010/4/27)</t>
  </si>
  <si>
    <t>22 北西_x000D_
(1979/10/19)</t>
  </si>
  <si>
    <t>20 北北西_x000D_
(1982/9/12)</t>
  </si>
  <si>
    <t>19 西北西_x000D_
(1985/11/25)</t>
  </si>
  <si>
    <t>18.8 南南東_x000D_
(2015/8/25)</t>
  </si>
  <si>
    <t>18 北北西_x000D_
(1984/2/3)</t>
  </si>
  <si>
    <t>18 西_x000D_
(1983/3/17)</t>
  </si>
  <si>
    <t>18 西北西_x000D_
(1981/12/12)</t>
  </si>
  <si>
    <t>18 北西_x000D_
(1981/12/2)</t>
  </si>
  <si>
    <t>18 西北西_x000D_
(1981/2/26)</t>
  </si>
  <si>
    <t>18 北西_x000D_
(1980/1/7)</t>
  </si>
  <si>
    <t>31.3 南_x000D_
(2016/4/17)</t>
  </si>
  <si>
    <t>30.0 南南東_x000D_
(2015/8/25)</t>
  </si>
  <si>
    <t>29.1 南南東_x000D_
(2012/4/3)</t>
  </si>
  <si>
    <t>29.0 南東_x000D_
(2010/4/27)</t>
  </si>
  <si>
    <t>28.9 西南西_x000D_
(2018/1/23)</t>
  </si>
  <si>
    <t>28.8 南_x000D_
(2018/4/14)</t>
  </si>
  <si>
    <t>27.4 南南東_x000D_
(2015/8/26)</t>
  </si>
  <si>
    <t>27.3 南_x000D_
(2022/3/26)</t>
  </si>
  <si>
    <t>27.1 南南西_x000D_
(2018/3/8)</t>
  </si>
  <si>
    <t>27.1 南西_x000D_
(2018/3/1)</t>
  </si>
  <si>
    <t>23.0 南南西_x000D_
(2018/9/4)</t>
  </si>
  <si>
    <t>18.6 北北東_x000D_
(2017/10/22)</t>
  </si>
  <si>
    <t>18.3 南南西_x000D_
(2018/3/1)</t>
  </si>
  <si>
    <t>16.6 西南西_x000D_
(2021/1/7)</t>
  </si>
  <si>
    <t>16.3 北北東_x000D_
(2017/10/23)</t>
  </si>
  <si>
    <t>15.3 南西_x000D_
(2020/1/8)</t>
  </si>
  <si>
    <t>14.6 南南西_x000D_
(2022/3/26)</t>
  </si>
  <si>
    <t>14.6 南西_x000D_
(2018/10/6)</t>
  </si>
  <si>
    <t>14.5 北北東_x000D_
(2019/10/12)</t>
  </si>
  <si>
    <t>14.3 南西_x000D_
(2018/1/23)</t>
  </si>
  <si>
    <t>2017/9_x000D_
2022/11</t>
  </si>
  <si>
    <t>38.3 南_x000D_
(2018/9/4)</t>
  </si>
  <si>
    <t>31.4 北北東_x000D_
(2017/10/22)</t>
  </si>
  <si>
    <t>29.3 南_x000D_
(2018/3/1)</t>
  </si>
  <si>
    <t>28.2 南南西_x000D_
(2022/3/26)</t>
  </si>
  <si>
    <t>27.7 南南西_x000D_
(2021/1/7)</t>
  </si>
  <si>
    <t>25.6 北_x000D_
(2017/10/23)</t>
  </si>
  <si>
    <t>25.5 西南西_x000D_
(2018/10/6)</t>
  </si>
  <si>
    <t>25.1 北_x000D_
(2019/10/12)</t>
  </si>
  <si>
    <t>24.0 南西_x000D_
(2019/3/31)</t>
  </si>
  <si>
    <t>23.9 南西_x000D_
(2020/1/8)</t>
  </si>
  <si>
    <t>22 ×_x000D_
(1991/9/28)</t>
  </si>
  <si>
    <t>21.3 南西_x000D_
(2018/9/4)</t>
  </si>
  <si>
    <t>21 北東_x000D_
(2004/10/20)</t>
  </si>
  <si>
    <t>20.0 西南西_x000D_
(2016/4/17)</t>
  </si>
  <si>
    <t>19.0 南西_x000D_
(2016/10/5)</t>
  </si>
  <si>
    <t>18 北東_x000D_
(1998/9/22)</t>
  </si>
  <si>
    <t>17.5 北東_x000D_
(2011/5/29)</t>
  </si>
  <si>
    <t>17.1 西南西_x000D_
(2012/4/3)</t>
  </si>
  <si>
    <t>17.0 西南西_x000D_
(2018/3/1)</t>
  </si>
  <si>
    <t>17 南西_x000D_
(2004/8/31)</t>
  </si>
  <si>
    <t>35.4 南西_x000D_
(2018/9/4)</t>
  </si>
  <si>
    <t>33.6 南西_x000D_
(2016/4/17)</t>
  </si>
  <si>
    <t>33.5 南西_x000D_
(2016/10/5)</t>
  </si>
  <si>
    <t>31.0 北北東_x000D_
(2011/5/29)</t>
  </si>
  <si>
    <t>29.0 西南西_x000D_
(2012/4/3)</t>
  </si>
  <si>
    <t>28.6 北東_x000D_
(2017/10/22)</t>
  </si>
  <si>
    <t>27.9 西_x000D_
(2021/1/7)</t>
  </si>
  <si>
    <t>27.9 西南西_x000D_
(2018/3/1)</t>
  </si>
  <si>
    <t>27.7 西_x000D_
(2010/12/3)</t>
  </si>
  <si>
    <t>27.6 南西_x000D_
(2016/5/4)</t>
  </si>
  <si>
    <t>15.3 南南西_x000D_
(2018/9/4)</t>
  </si>
  <si>
    <t>15.3 南_x000D_
(2016/4/17)</t>
  </si>
  <si>
    <t>15.0 北東_x000D_
(2017/10/22)</t>
  </si>
  <si>
    <t>14.3 北東_x000D_
(2009/10/8)</t>
  </si>
  <si>
    <t>14.2 南_x000D_
(2022/3/26)</t>
  </si>
  <si>
    <t>14 南_x000D_
(1991/9/28)</t>
  </si>
  <si>
    <t>13.4 北北東_x000D_
(2011/5/29)</t>
  </si>
  <si>
    <t>13.4 南_x000D_
(2009/3/13)</t>
  </si>
  <si>
    <t>13.1 北北東_x000D_
(2017/10/23)</t>
  </si>
  <si>
    <t>31.6 南_x000D_
(2016/4/17)</t>
  </si>
  <si>
    <t>30.7 南_x000D_
(2018/9/4)</t>
  </si>
  <si>
    <t>28.2 南_x000D_
(2012/4/3)</t>
  </si>
  <si>
    <t>25.9 南_x000D_
(2022/3/26)</t>
  </si>
  <si>
    <t>25.8 南南西_x000D_
(2015/4/3)</t>
  </si>
  <si>
    <t>25.7 北北東_x000D_
(2017/10/22)</t>
  </si>
  <si>
    <t>25.2 北北東_x000D_
(2017/10/23)</t>
  </si>
  <si>
    <t>24.9 南南西_x000D_
(2015/10/1)</t>
  </si>
  <si>
    <t>24.2 北北東_x000D_
(2011/5/29)</t>
  </si>
  <si>
    <t>24.0 西南西_x000D_
(2012/12/8)</t>
  </si>
  <si>
    <t>1883/12_x000D_
2022/10</t>
  </si>
  <si>
    <t>29.5 南南西_x000D_
(1950/9/3)</t>
  </si>
  <si>
    <t>26.8 北北東_x000D_
(1899/9/8)</t>
  </si>
  <si>
    <t>25.5 北東_x000D_
(1900/11/17)</t>
  </si>
  <si>
    <t>22.8 北北東_x000D_
(1959/9/26)</t>
  </si>
  <si>
    <t>22.2 南西_x000D_
(1944/9/17)</t>
  </si>
  <si>
    <t>21.2 北_x000D_
(1898/9/7)</t>
  </si>
  <si>
    <t>21.1 北_x000D_
(1953/9/25)</t>
  </si>
  <si>
    <t>21.0 西南西_x000D_
(1961/9/16)</t>
  </si>
  <si>
    <t>20.8 北東_x000D_
(1950/10/31)</t>
  </si>
  <si>
    <t>20.4 南西_x000D_
(1954/9/26)</t>
  </si>
  <si>
    <t>40.6 北北東_x000D_
(2004/10/20)</t>
  </si>
  <si>
    <t>40.4 北_x000D_
(1998/9/22)</t>
  </si>
  <si>
    <t>37.7 南西_x000D_
(1991/9/28)</t>
  </si>
  <si>
    <t>34.5 南南西_x000D_
(1950/9/3)</t>
  </si>
  <si>
    <t>33.5 北東_x000D_
(1967/10/28)</t>
  </si>
  <si>
    <t>33.0 西南西_x000D_
(1961/9/16)</t>
  </si>
  <si>
    <t>32.7 北北東_x000D_
(1990/9/20)</t>
  </si>
  <si>
    <t>32.7 北東_x000D_
(1968/2/15)</t>
  </si>
  <si>
    <t>32.4 南南西_x000D_
(1965/9/10)</t>
  </si>
  <si>
    <t>32.3 南西_x000D_
(1944/9/17)</t>
  </si>
  <si>
    <t>26.0 南南東_x000D_
(1947/4/1)</t>
  </si>
  <si>
    <t>24.7 北北東_x000D_
(1944/10/7)</t>
  </si>
  <si>
    <t>23.7 北北東_x000D_
(1967/10/28)</t>
  </si>
  <si>
    <t>23.5 南西_x000D_
(1950/9/3)</t>
  </si>
  <si>
    <t>23.2 北北東_x000D_
(1959/9/26)</t>
  </si>
  <si>
    <t>22.9 北東_x000D_
(2004/10/20)</t>
  </si>
  <si>
    <t>22.8 南南東_x000D_
(1947/4/2)</t>
  </si>
  <si>
    <t>22.3 西南西_x000D_
(1954/9/26)</t>
  </si>
  <si>
    <t>22.0 南南東_x000D_
(1954/12/8)</t>
  </si>
  <si>
    <t>22.0 南南東_x000D_
(1941/3/11)</t>
  </si>
  <si>
    <t>42.7 南_x000D_
(2004/9/7)</t>
  </si>
  <si>
    <t>40.6 北東_x000D_
(2004/10/20)</t>
  </si>
  <si>
    <t>39.6 西_x000D_
(1961/9/16)</t>
  </si>
  <si>
    <t>37.8 南_x000D_
(1994/4/12)</t>
  </si>
  <si>
    <t>35.4 南南西_x000D_
(1991/9/28)</t>
  </si>
  <si>
    <t>35.2 南_x000D_
(1995/3/16)</t>
  </si>
  <si>
    <t>35.0 南南東_x000D_
(1965/9/10)</t>
  </si>
  <si>
    <t>34.6 北北東_x000D_
(1967/10/28)</t>
  </si>
  <si>
    <t>34.5 南_x000D_
(1987/4/21)</t>
  </si>
  <si>
    <t>34.4 西南西_x000D_
(1954/9/26)</t>
  </si>
  <si>
    <t>20 南南東_x000D_
(2007/3/5)</t>
  </si>
  <si>
    <t>19 北東_x000D_
(2004/10/20)</t>
  </si>
  <si>
    <t>19 南西_x000D_
(1991/9/28)</t>
  </si>
  <si>
    <t>17.5 南_x000D_
(2016/4/17)</t>
  </si>
  <si>
    <t>17 南南東_x000D_
(2005/11/6)</t>
  </si>
  <si>
    <t>17 西_x000D_
(1979/3/30)</t>
  </si>
  <si>
    <t>16.2 北北東_x000D_
(2017/10/23)</t>
  </si>
  <si>
    <t>16.0 北北東_x000D_
(2017/10/22)</t>
  </si>
  <si>
    <t>16 西南西_x000D_
(1990/3/12)</t>
  </si>
  <si>
    <t>39.8 南南東_x000D_
(2012/4/3)</t>
  </si>
  <si>
    <t>32.0 南南東_x000D_
(2016/4/17)</t>
  </si>
  <si>
    <t>28.4 西_x000D_
(2010/12/3)</t>
  </si>
  <si>
    <t>28.1 南_x000D_
(2016/5/3)</t>
  </si>
  <si>
    <t>27.5 南西_x000D_
(2015/12/4)</t>
  </si>
  <si>
    <t>27.4 南南西_x000D_
(2018/8/24)</t>
  </si>
  <si>
    <t>27.3 北東_x000D_
(2017/10/22)</t>
  </si>
  <si>
    <t>25.4 南_x000D_
(2022/3/26)</t>
  </si>
  <si>
    <t>25.4 南南西_x000D_
(2021/3/28)</t>
  </si>
  <si>
    <t>21.6 南西_x000D_
(2012/4/3)</t>
  </si>
  <si>
    <t>19.7 南南西_x000D_
(2016/5/3)</t>
  </si>
  <si>
    <t>19 北北東_x000D_
(2004/10/20)</t>
  </si>
  <si>
    <t>19 南_x000D_
(2004/9/7)</t>
  </si>
  <si>
    <t>18 南西_x000D_
(2004/3/6)</t>
  </si>
  <si>
    <t>17.9 南_x000D_
(2016/4/17)</t>
  </si>
  <si>
    <t>17.4 西_x000D_
(2010/12/3)</t>
  </si>
  <si>
    <t>17.4 南南西_x000D_
(2009/3/13)</t>
  </si>
  <si>
    <t>17.3 北_x000D_
(2017/10/23)</t>
  </si>
  <si>
    <t>17.1 北北東_x000D_
(2017/10/22)</t>
  </si>
  <si>
    <t>31.9 南南西_x000D_
(2016/5/3)</t>
  </si>
  <si>
    <t>30.9 南西_x000D_
(2012/4/3)</t>
  </si>
  <si>
    <t>29.8 西_x000D_
(2010/12/3)</t>
  </si>
  <si>
    <t>28.8 南南西_x000D_
(2016/10/5)</t>
  </si>
  <si>
    <t>28.3 南南西_x000D_
(2016/4/17)</t>
  </si>
  <si>
    <t>27.8 北北東_x000D_
(2017/10/22)</t>
  </si>
  <si>
    <t>26.2 南南西_x000D_
(2022/3/26)</t>
  </si>
  <si>
    <t>26.2 北_x000D_
(2017/10/23)</t>
  </si>
  <si>
    <t>25.7 西南西_x000D_
(2013/8/31)</t>
  </si>
  <si>
    <t>11.9 南_x000D_
(2012/4/3)</t>
  </si>
  <si>
    <t>9.4 南南東_x000D_
(2022/3/26)</t>
  </si>
  <si>
    <t>9.4 南_x000D_
(2018/9/4)</t>
  </si>
  <si>
    <t>9.3 南_x000D_
(2016/4/17)</t>
  </si>
  <si>
    <t>9.3 南_x000D_
(2013/11/25)</t>
  </si>
  <si>
    <t>9.0 南南東_x000D_
(2016/5/3)</t>
  </si>
  <si>
    <t>9 南南東_x000D_
(2009/3/14)</t>
  </si>
  <si>
    <t>9 南東_x000D_
(2009/3/13)</t>
  </si>
  <si>
    <t>9 南南東_x000D_
(2004/9/7)</t>
  </si>
  <si>
    <t>9 南_x000D_
(1991/9/27)</t>
  </si>
  <si>
    <t>36.3 南南西_x000D_
(2016/4/17)</t>
  </si>
  <si>
    <t>34.9 南南西_x000D_
(2012/4/3)</t>
  </si>
  <si>
    <t>33.0 南西_x000D_
(2018/8/24)</t>
  </si>
  <si>
    <t>30.7 東南東_x000D_
(2022/3/26)</t>
  </si>
  <si>
    <t>26.8 東南東_x000D_
(2016/12/22)</t>
  </si>
  <si>
    <t>26.8 南南西_x000D_
(2010/3/15)</t>
  </si>
  <si>
    <t>26.7 西_x000D_
(2018/10/6)</t>
  </si>
  <si>
    <t>26.5 東南東_x000D_
(2013/3/18)</t>
  </si>
  <si>
    <t>25.0 南南西_x000D_
(2013/11/25)</t>
  </si>
  <si>
    <t>24.7 東南東_x000D_
(2018/4/14)</t>
  </si>
  <si>
    <t>1929/5_x000D_
2022/10</t>
  </si>
  <si>
    <t>31.3 南南西_x000D_
(1991/9/28)</t>
  </si>
  <si>
    <t>26.1 北_x000D_
(2017/10/23)</t>
  </si>
  <si>
    <t>26.0 南_x000D_
(1965/9/10)</t>
  </si>
  <si>
    <t>25.8 南西_x000D_
(1954/9/26)</t>
  </si>
  <si>
    <t>25.7 西南西_x000D_
(1944/9/18)</t>
  </si>
  <si>
    <t>24.7 北_x000D_
(2022/9/20)</t>
  </si>
  <si>
    <t>24.3 西南西_x000D_
(1944/9/17)</t>
  </si>
  <si>
    <t>23.8 南南西_x000D_
(1993/9/4)</t>
  </si>
  <si>
    <t>23.8 南南西_x000D_
(1956/8/18)</t>
  </si>
  <si>
    <t>23.1 南南西_x000D_
(1955/9/30)</t>
  </si>
  <si>
    <t>57.3 南南西_x000D_
(1991/9/28)</t>
  </si>
  <si>
    <t>42.8 南南西_x000D_
(1993/9/4)</t>
  </si>
  <si>
    <t>41.0 南西_x000D_
(2004/8/31)</t>
  </si>
  <si>
    <t>40.6 西南西_x000D_
(1944/9/18)</t>
  </si>
  <si>
    <t>40.5 西南西_x000D_
(1944/9/17)</t>
  </si>
  <si>
    <t>39.2 南_x000D_
(1965/9/10)</t>
  </si>
  <si>
    <t>39.1 北北東_x000D_
(2004/12/29)</t>
  </si>
  <si>
    <t>38.4 北_x000D_
(2017/10/23)</t>
  </si>
  <si>
    <t>37.5 南南西_x000D_
(1954/9/26)</t>
  </si>
  <si>
    <t>37.5 南南西_x000D_
(1937/9/11)</t>
  </si>
  <si>
    <t>14.7 南西_x000D_
(2018/9/4)</t>
  </si>
  <si>
    <t>13.5 南西_x000D_
(2013/10/9)</t>
  </si>
  <si>
    <t>13.3 南西_x000D_
(2018/3/1)</t>
  </si>
  <si>
    <t>12.8 南西_x000D_
(2016/4/17)</t>
  </si>
  <si>
    <t>12.5 南西_x000D_
(2016/10/5)</t>
  </si>
  <si>
    <t>11.5 南西_x000D_
(2019/9/23)</t>
  </si>
  <si>
    <t>11.3 南西_x000D_
(2012/4/3)</t>
  </si>
  <si>
    <t>11 南西_x000D_
(1982/8/2)</t>
  </si>
  <si>
    <t>10.8 南西_x000D_
(2017/4/18)</t>
  </si>
  <si>
    <t>10.5 南_x000D_
(2016/5/3)</t>
  </si>
  <si>
    <t>29.1 南南西_x000D_
(2018/9/4)</t>
  </si>
  <si>
    <t>27.5 南西_x000D_
(2016/10/5)</t>
  </si>
  <si>
    <t>26.8 南西_x000D_
(2016/4/17)</t>
  </si>
  <si>
    <t>26.1 西南西_x000D_
(2018/3/1)</t>
  </si>
  <si>
    <t>24.6 南西_x000D_
(2013/10/9)</t>
  </si>
  <si>
    <t>23.3 南南西_x000D_
(2021/2/20)</t>
  </si>
  <si>
    <t>22.5 南西_x000D_
(2015/5/13)</t>
  </si>
  <si>
    <t>22.3 南西_x000D_
(2021/1/7)</t>
  </si>
  <si>
    <t>21.5 西南西_x000D_
(2020/1/8)</t>
  </si>
  <si>
    <t>23 ×_x000D_
(1991/9/28)</t>
  </si>
  <si>
    <t>22.9 南西_x000D_
(2018/9/4)</t>
  </si>
  <si>
    <t>20.9 南西_x000D_
(2016/10/5)</t>
  </si>
  <si>
    <t>20.5 西南西_x000D_
(2012/4/3)</t>
  </si>
  <si>
    <t>20.3 西_x000D_
(2021/1/7)</t>
  </si>
  <si>
    <t>19.6 南西_x000D_
(2016/4/17)</t>
  </si>
  <si>
    <t>19.2 南西_x000D_
(2018/3/1)</t>
  </si>
  <si>
    <t>19.1 西南西_x000D_
(2018/1/23)</t>
  </si>
  <si>
    <t>19 西南西_x000D_
(1991/12/28)</t>
  </si>
  <si>
    <t>34.4 南西_x000D_
(2018/9/4)</t>
  </si>
  <si>
    <t>34.3 西_x000D_
(2020/2/23)</t>
  </si>
  <si>
    <t>32.0 西南西_x000D_
(2012/12/6)</t>
  </si>
  <si>
    <t>31.8 南西_x000D_
(2016/10/5)</t>
  </si>
  <si>
    <t>31.7 西_x000D_
(2021/1/7)</t>
  </si>
  <si>
    <t>31.4 西南西_x000D_
(2010/12/3)</t>
  </si>
  <si>
    <t>31.2 南南西_x000D_
(2016/4/17)</t>
  </si>
  <si>
    <t>30.9 西南西_x000D_
(2012/4/3)</t>
  </si>
  <si>
    <t>30.1 西南西_x000D_
(2020/1/8)</t>
  </si>
  <si>
    <t>29.4 西_x000D_
(2015/12/4)</t>
  </si>
  <si>
    <t>32.8 南南西_x000D_
(1950/9/3)</t>
  </si>
  <si>
    <t>28.8 南西_x000D_
(2018/9/4)</t>
  </si>
  <si>
    <t>28.0 南南西_x000D_
(1921/9/26)</t>
  </si>
  <si>
    <t>27.8 南西_x000D_
(1944/9/17)</t>
  </si>
  <si>
    <t>27.0 北西_x000D_
(1951/12/27)</t>
  </si>
  <si>
    <t>26.7 南西_x000D_
(1941/4/18)</t>
  </si>
  <si>
    <t>26.3 西_x000D_
(1912/9/23)</t>
  </si>
  <si>
    <t>25.6 南_x000D_
(1910/3/27)</t>
  </si>
  <si>
    <t>24.8 南西_x000D_
(1954/9/26)</t>
  </si>
  <si>
    <t>24.8 南_x000D_
(1945/9/18)</t>
  </si>
  <si>
    <t>44.3 南南西_x000D_
(2018/9/4)</t>
  </si>
  <si>
    <t>43.4 南西_x000D_
(2016/10/5)</t>
  </si>
  <si>
    <t>43.4 西_x000D_
(2000/2/15)</t>
  </si>
  <si>
    <t>43.1 南南西_x000D_
(1998/10/18)</t>
  </si>
  <si>
    <t>42.8 南南西_x000D_
(1950/9/3)</t>
  </si>
  <si>
    <t>42.6 南西_x000D_
(1993/9/4)</t>
  </si>
  <si>
    <t>42.0 北東_x000D_
(2004/10/20)</t>
  </si>
  <si>
    <t>40.2 南_x000D_
(2004/9/7)</t>
  </si>
  <si>
    <t>39.5 南西_x000D_
(2004/8/31)</t>
  </si>
  <si>
    <t>39.4 西南西_x000D_
(1991/9/28)</t>
  </si>
  <si>
    <t>18.4 北_x000D_
(2017/10/23)</t>
  </si>
  <si>
    <t>16.9 北西_x000D_
(2013/1/28)</t>
  </si>
  <si>
    <t>16.8 北北西_x000D_
(2017/1/21)</t>
  </si>
  <si>
    <t>15.8 北_x000D_
(2019/10/12)</t>
  </si>
  <si>
    <t>14.5 北_x000D_
(2012/2/17)</t>
  </si>
  <si>
    <t>14.4 西南西_x000D_
(2012/4/3)</t>
  </si>
  <si>
    <t>14.3 西南西_x000D_
(2018/3/1)</t>
  </si>
  <si>
    <t>14.2 西南西_x000D_
(2021/1/7)</t>
  </si>
  <si>
    <t>14.2 南南西_x000D_
(2016/4/17)</t>
  </si>
  <si>
    <t>14.1 北_x000D_
(2018/10/1)</t>
  </si>
  <si>
    <t>31.3 北_x000D_
(2017/10/23)</t>
  </si>
  <si>
    <t>30.1 南東_x000D_
(2012/4/3)</t>
  </si>
  <si>
    <t>29.2 南南西_x000D_
(2018/9/4)</t>
  </si>
  <si>
    <t>29.0 南_x000D_
(2016/4/17)</t>
  </si>
  <si>
    <t>26.9 西南西_x000D_
(2021/1/7)</t>
  </si>
  <si>
    <t>26.7 西_x000D_
(2010/12/3)</t>
  </si>
  <si>
    <t>26.3 北北西_x000D_
(2017/1/21)</t>
  </si>
  <si>
    <t>24.5 西_x000D_
(2014/12/17)</t>
  </si>
  <si>
    <t>24.5 西_x000D_
(2010/3/21)</t>
  </si>
  <si>
    <t>24.4 南南西_x000D_
(2016/5/3)</t>
  </si>
  <si>
    <t>26 北北東_x000D_
(2004/10/20)</t>
  </si>
  <si>
    <t>23.1 北_x000D_
(2017/10/23)</t>
  </si>
  <si>
    <t>21.7 南_x000D_
(2018/9/4)</t>
  </si>
  <si>
    <t>21.5 北北東_x000D_
(2017/10/22)</t>
  </si>
  <si>
    <t>21.3 南南東_x000D_
(2012/4/3)</t>
  </si>
  <si>
    <t>20.5 北北西_x000D_
(2017/1/21)</t>
  </si>
  <si>
    <t>20 北北東_x000D_
(2004/10/21)</t>
  </si>
  <si>
    <t>19.6 北北西_x000D_
(2017/1/20)</t>
  </si>
  <si>
    <t>19.2 北_x000D_
(2018/10/1)</t>
  </si>
  <si>
    <t>19.1 南南東_x000D_
(2016/5/3)</t>
  </si>
  <si>
    <t>33.4 北_x000D_
(2017/10/23)</t>
  </si>
  <si>
    <t>32.9 北東_x000D_
(2017/10/22)</t>
  </si>
  <si>
    <t>31.9 南南西_x000D_
(2018/9/4)</t>
  </si>
  <si>
    <t>30.3 南南東_x000D_
(2012/4/3)</t>
  </si>
  <si>
    <t>28.8 南南東_x000D_
(2016/5/3)</t>
  </si>
  <si>
    <t>27.8 北北西_x000D_
(2019/10/12)</t>
  </si>
  <si>
    <t>27.8 北北西_x000D_
(2018/10/1)</t>
  </si>
  <si>
    <t>27.8 北北西_x000D_
(2017/1/21)</t>
  </si>
  <si>
    <t>27.8 北北西_x000D_
(2017/1/20)</t>
  </si>
  <si>
    <t>26.7 南南東_x000D_
(2022/9/6)</t>
  </si>
  <si>
    <t>30.9 南_x000D_
(1950/9/3)</t>
  </si>
  <si>
    <t>24.5 南_x000D_
(1965/9/10)</t>
  </si>
  <si>
    <t>24.3 南西_x000D_
(1945/9/18)</t>
  </si>
  <si>
    <t>23.4 南_x000D_
(1991/9/28)</t>
  </si>
  <si>
    <t>22.8 南_x000D_
(1991/9/27)</t>
  </si>
  <si>
    <t>22.5 南_x000D_
(1954/9/26)</t>
  </si>
  <si>
    <t>21.8 南南東_x000D_
(2018/9/4)</t>
  </si>
  <si>
    <t>20.4 南南東_x000D_
(1954/12/8)</t>
  </si>
  <si>
    <t>20.0 北西_x000D_
(1961/9/16)</t>
  </si>
  <si>
    <t>19.7 南南東_x000D_
(2012/4/3)</t>
  </si>
  <si>
    <t>48.8 南南東_x000D_
(1991/9/27)</t>
  </si>
  <si>
    <t>43.3 南_x000D_
(1991/9/28)</t>
  </si>
  <si>
    <t>42.5 南_x000D_
(1965/9/10)</t>
  </si>
  <si>
    <t>40.7 南_x000D_
(1950/9/3)</t>
  </si>
  <si>
    <t>37.9 南_x000D_
(2018/9/4)</t>
  </si>
  <si>
    <t>36.8 南南東_x000D_
(1998/10/18)</t>
  </si>
  <si>
    <t>35.5 北西_x000D_
(1961/9/16)</t>
  </si>
  <si>
    <t>35.0 西北西_x000D_
(1998/9/22)</t>
  </si>
  <si>
    <t>33.0 西_x000D_
(1979/3/30)</t>
  </si>
  <si>
    <t>32.7 西南西_x000D_
(1944/9/17)</t>
  </si>
  <si>
    <t>1897/10_x000D_
2022/10</t>
  </si>
  <si>
    <t>14.2 南東_x000D_
(2018/9/4)</t>
  </si>
  <si>
    <t>14.0 南東_x000D_
(2016/4/17)</t>
  </si>
  <si>
    <t>13.8 南南東_x000D_
(2012/4/3)</t>
  </si>
  <si>
    <t>12 南東_x000D_
(2006/4/11)</t>
  </si>
  <si>
    <t>12 南東_x000D_
(2005/9/6)</t>
  </si>
  <si>
    <t>12 南南東_x000D_
(2004/9/7)</t>
  </si>
  <si>
    <t>12 南東_x000D_
(2004/8/30)</t>
  </si>
  <si>
    <t>11.8 南東_x000D_
(2018/8/24)</t>
  </si>
  <si>
    <t>11.5 南東_x000D_
(2016/5/3)</t>
  </si>
  <si>
    <t>11.4 南南東_x000D_
(2018/3/1)</t>
  </si>
  <si>
    <t>31.5 東南東_x000D_
(2018/9/4)</t>
  </si>
  <si>
    <t>25.3 東南東_x000D_
(2016/5/3)</t>
  </si>
  <si>
    <t>24.6 北西_x000D_
(2018/3/1)</t>
  </si>
  <si>
    <t>24.4 東南東_x000D_
(2016/4/17)</t>
  </si>
  <si>
    <t>23.8 南南東_x000D_
(2012/4/3)</t>
  </si>
  <si>
    <t>22.6 南東_x000D_
(2014/8/10)</t>
  </si>
  <si>
    <t>22.4 南東_x000D_
(2019/8/15)</t>
  </si>
  <si>
    <t>22.3 南南東_x000D_
(2018/8/24)</t>
  </si>
  <si>
    <t>21.7 東南東_x000D_
(2021/8/5)</t>
  </si>
  <si>
    <t>21.3 南東_x000D_
(2013/4/6)</t>
  </si>
  <si>
    <t>22.5 北_x000D_
(2017/10/23)</t>
  </si>
  <si>
    <t>16.9 北_x000D_
(2017/10/22)</t>
  </si>
  <si>
    <t>15.8 北_x000D_
(2013/10/16)</t>
  </si>
  <si>
    <t>15.2 北_x000D_
(2015/12/11)</t>
  </si>
  <si>
    <t>14.7 北_x000D_
(2011/5/30)</t>
  </si>
  <si>
    <t>14.6 南南西_x000D_
(2018/9/4)</t>
  </si>
  <si>
    <t>14.1 北_x000D_
(2022/9/20)</t>
  </si>
  <si>
    <t>14.1 南_x000D_
(2018/8/24)</t>
  </si>
  <si>
    <t>14 北_x000D_
(2004/10/20)</t>
  </si>
  <si>
    <t>13.9 北_x000D_
(2020/12/30)</t>
  </si>
  <si>
    <t>36.8 北_x000D_
(2017/10/23)</t>
  </si>
  <si>
    <t>30.9 南南西_x000D_
(2018/9/4)</t>
  </si>
  <si>
    <t>26.8 南東_x000D_
(2018/8/24)</t>
  </si>
  <si>
    <t>26.3 南南東_x000D_
(2016/5/3)</t>
  </si>
  <si>
    <t>26.2 北北東_x000D_
(2017/10/22)</t>
  </si>
  <si>
    <t>26.1 北_x000D_
(2019/10/12)</t>
  </si>
  <si>
    <t>26.1 北北東_x000D_
(2013/10/16)</t>
  </si>
  <si>
    <t>25.4 南_x000D_
(2010/4/27)</t>
  </si>
  <si>
    <t>24.8 南南西_x000D_
(2018/8/23)</t>
  </si>
  <si>
    <t>24.8 南_x000D_
(2016/10/5)</t>
  </si>
  <si>
    <t>30.4 南東_x000D_
(1950/9/3)</t>
  </si>
  <si>
    <t>26.7 南南東_x000D_
(1959/9/17)</t>
  </si>
  <si>
    <t>26.3 南南東_x000D_
(2018/9/4)</t>
  </si>
  <si>
    <t>25.7 北_x000D_
(1959/9/26)</t>
  </si>
  <si>
    <t>25.1 南南東_x000D_
(1960/4/20)</t>
  </si>
  <si>
    <t>24.0 南南東_x000D_
(2012/4/3)</t>
  </si>
  <si>
    <t>24.0 南_x000D_
(1965/9/10)</t>
  </si>
  <si>
    <t>23.2 南南東_x000D_
(1954/9/26)</t>
  </si>
  <si>
    <t>23.0 北_x000D_
(1961/9/16)</t>
  </si>
  <si>
    <t>23.0 北北西_x000D_
(1918/9/24)</t>
  </si>
  <si>
    <t>47.9 東南東_x000D_
(2018/9/4)</t>
  </si>
  <si>
    <t>41.9 北_x000D_
(1961/9/16)</t>
  </si>
  <si>
    <t>40.7 南南東_x000D_
(1965/9/10)</t>
  </si>
  <si>
    <t>39.5 東南東_x000D_
(2004/6/21)</t>
  </si>
  <si>
    <t>39.5 南南東_x000D_
(1993/8/10)</t>
  </si>
  <si>
    <t>39.1 南南東_x000D_
(1988/4/18)</t>
  </si>
  <si>
    <t>38.3 南東_x000D_
(1950/9/3)</t>
  </si>
  <si>
    <t>38.1 南東_x000D_
(1993/9/4)</t>
  </si>
  <si>
    <t>37.5 南東_x000D_
(2018/8/24)</t>
  </si>
  <si>
    <t>37.5 南南東_x000D_
(2012/4/3)</t>
  </si>
  <si>
    <t>1909/12_x000D_
2022/10</t>
  </si>
  <si>
    <t>18.2 東南東_x000D_
(2016/4/7)</t>
  </si>
  <si>
    <t>16.3 南東_x000D_
(2010/4/27)</t>
  </si>
  <si>
    <t>16.2 北_x000D_
(2017/10/23)</t>
  </si>
  <si>
    <t>16.1 北_x000D_
(2017/10/22)</t>
  </si>
  <si>
    <t>15.9 南東_x000D_
(2010/3/4)</t>
  </si>
  <si>
    <t>15.6 南東_x000D_
(2013/4/6)</t>
  </si>
  <si>
    <t>15.3 南東_x000D_
(2018/9/4)</t>
  </si>
  <si>
    <t>15.2 東南東_x000D_
(2018/4/14)</t>
  </si>
  <si>
    <t>14.9 南東_x000D_
(2010/5/23)</t>
  </si>
  <si>
    <t>14.8 南東_x000D_
(2012/4/3)</t>
  </si>
  <si>
    <t>35.4 東南東_x000D_
(2016/4/7)</t>
  </si>
  <si>
    <t>32.9 東南東_x000D_
(2012/4/22)</t>
  </si>
  <si>
    <t>32.2 南南東_x000D_
(2018/9/4)</t>
  </si>
  <si>
    <t>31.7 東南東_x000D_
(2010/4/27)</t>
  </si>
  <si>
    <t>31.4 東南東_x000D_
(2017/6/21)</t>
  </si>
  <si>
    <t>31.1 東南東_x000D_
(2010/3/4)</t>
  </si>
  <si>
    <t>29.8 東南東_x000D_
(2022/3/26)</t>
  </si>
  <si>
    <t>29.7 東南東_x000D_
(2010/5/23)</t>
  </si>
  <si>
    <t>29.6 南南東_x000D_
(2013/4/6)</t>
  </si>
  <si>
    <t>29.3 北_x000D_
(2017/10/23)</t>
  </si>
  <si>
    <t>23 北西_x000D_
(1998/9/22)</t>
  </si>
  <si>
    <t>22 北西_x000D_
(2005/12/22)</t>
  </si>
  <si>
    <t>22 北西_x000D_
(2000/2/8)</t>
  </si>
  <si>
    <t>22 北北西_x000D_
(1994/2/22)</t>
  </si>
  <si>
    <t>22 北西_x000D_
(1994/2/21)</t>
  </si>
  <si>
    <t>21.6 南東_x000D_
(2018/9/4)</t>
  </si>
  <si>
    <t>21.3 西北西_x000D_
(2009/11/2)</t>
  </si>
  <si>
    <t>21 北北西_x000D_
(2007/5/10)</t>
  </si>
  <si>
    <t>21 北北西_x000D_
(2004/10/20)</t>
  </si>
  <si>
    <t>21 北北西_x000D_
(1997/2/21)</t>
  </si>
  <si>
    <t>1992/11_x000D_
2022/11</t>
  </si>
  <si>
    <t>38.8 北_x000D_
(2017/10/23)</t>
  </si>
  <si>
    <t>36.5 北_x000D_
(2017/10/22)</t>
  </si>
  <si>
    <t>35.0 東南東_x000D_
(2018/9/4)</t>
  </si>
  <si>
    <t>34.6 北_x000D_
(2018/9/30)</t>
  </si>
  <si>
    <t>33.8 ×_x000D_
(2014/7/17)</t>
  </si>
  <si>
    <t>33.4 北_x000D_
(2013/10/16)</t>
  </si>
  <si>
    <t>33.4 東南東_x000D_
(2010/4/27)</t>
  </si>
  <si>
    <t>33.3 北北西_x000D_
(2019/10/12)</t>
  </si>
  <si>
    <t>32.6 北北西_x000D_
(2009/10/8)</t>
  </si>
  <si>
    <t>32.4 西北西_x000D_
(2017/1/20)</t>
  </si>
  <si>
    <t>20.2 東南東_x000D_
(2018/9/4)</t>
  </si>
  <si>
    <t>19.2 北北西_x000D_
(2017/10/23)</t>
  </si>
  <si>
    <t>19 北西_x000D_
(1979/10/1)</t>
  </si>
  <si>
    <t>17 北西_x000D_
(1998/9/22)</t>
  </si>
  <si>
    <t>16 北西_x000D_
(1990/9/20)</t>
  </si>
  <si>
    <t>15 南東_x000D_
(1991/9/27)</t>
  </si>
  <si>
    <t>14.2 南東_x000D_
(2018/8/24)</t>
  </si>
  <si>
    <t>13.9 北西_x000D_
(2018/9/30)</t>
  </si>
  <si>
    <t>13.9 西北西_x000D_
(2012/4/3)</t>
  </si>
  <si>
    <t>13.8 西北西_x000D_
(2017/9/18)</t>
  </si>
  <si>
    <t>35.9 南_x000D_
(2018/9/4)</t>
  </si>
  <si>
    <t>34.4 北_x000D_
(2017/10/23)</t>
  </si>
  <si>
    <t>29.7 北西_x000D_
(2018/9/30)</t>
  </si>
  <si>
    <t>25.9 北北西_x000D_
(2019/10/12)</t>
  </si>
  <si>
    <t>25.5 東南東_x000D_
(2018/8/24)</t>
  </si>
  <si>
    <t>24.8 北西_x000D_
(2013/9/16)</t>
  </si>
  <si>
    <t>24.3 西北西_x000D_
(2010/2/6)</t>
  </si>
  <si>
    <t>24.1 北北西_x000D_
(2011/5/30)</t>
  </si>
  <si>
    <t>23.9 西_x000D_
(2017/9/18)</t>
  </si>
  <si>
    <t>23.9 北北西_x000D_
(2009/10/8)</t>
  </si>
  <si>
    <t>15.9 東南東_x000D_
(2018/8/24)</t>
  </si>
  <si>
    <t>14.4 東南東_x000D_
(2018/8/23)</t>
  </si>
  <si>
    <t>14.0 東南東_x000D_
(2017/9/17)</t>
  </si>
  <si>
    <t>14 東_x000D_
(1998/9/22)</t>
  </si>
  <si>
    <t>14 東_x000D_
(1994/9/29)</t>
  </si>
  <si>
    <t>14 北西_x000D_
(1979/10/19)</t>
  </si>
  <si>
    <t>14 ×_x000D_
(1979/10/1)</t>
  </si>
  <si>
    <t>14 東南東_x000D_
(1979/9/30)</t>
  </si>
  <si>
    <t>33.6 南東_x000D_
(2018/9/4)</t>
  </si>
  <si>
    <t>31.5 南東_x000D_
(2018/8/23)</t>
  </si>
  <si>
    <t>28.7 東南東_x000D_
(2014/8/10)</t>
  </si>
  <si>
    <t>27.8 東_x000D_
(2017/9/17)</t>
  </si>
  <si>
    <t>27.7 南東_x000D_
(2018/8/24)</t>
  </si>
  <si>
    <t>25.1 北_x000D_
(2017/10/23)</t>
  </si>
  <si>
    <t>24.8 東南東_x000D_
(2011/9/3)</t>
  </si>
  <si>
    <t>24.6 東_x000D_
(2011/7/20)</t>
  </si>
  <si>
    <t>24.5 東_x000D_
(2018/9/30)</t>
  </si>
  <si>
    <t>23.4 東南東_x000D_
(2019/8/15)</t>
  </si>
  <si>
    <t>18.9 東南東_x000D_
(2018/9/4)</t>
  </si>
  <si>
    <t>17 南東_x000D_
(2004/6/21)</t>
  </si>
  <si>
    <t>16.6 南東_x000D_
(2018/8/24)</t>
  </si>
  <si>
    <t>16.6 東南東_x000D_
(2018/8/23)</t>
  </si>
  <si>
    <t>14.1 東南東_x000D_
(2014/8/10)</t>
  </si>
  <si>
    <t>14 南東_x000D_
(2004/8/30)</t>
  </si>
  <si>
    <t>13.5 南東_x000D_
(2011/9/3)</t>
  </si>
  <si>
    <t>13 南東_x000D_
(2005/9/7)</t>
  </si>
  <si>
    <t>13 南東_x000D_
(2005/9/6)</t>
  </si>
  <si>
    <t>12.6 東南東_x000D_
(2013/4/6)</t>
  </si>
  <si>
    <t>2001/4_x000D_
2022/11</t>
  </si>
  <si>
    <t>32.2 東_x000D_
(2018/9/4)</t>
  </si>
  <si>
    <t>31.0 南東_x000D_
(2018/8/24)</t>
  </si>
  <si>
    <t>30.4 南南東_x000D_
(2018/8/23)</t>
  </si>
  <si>
    <t>26.6 南東_x000D_
(2014/8/10)</t>
  </si>
  <si>
    <t>25.0 東南東_x000D_
(2019/8/15)</t>
  </si>
  <si>
    <t>24.6 南_x000D_
(2011/9/3)</t>
  </si>
  <si>
    <t>24.4 西北西_x000D_
(2019/10/12)</t>
  </si>
  <si>
    <t>24.1 東_x000D_
(2017/9/17)</t>
  </si>
  <si>
    <t>23.7 南東_x000D_
(2022/9/19)</t>
  </si>
  <si>
    <t>23.7 東_x000D_
(2018/9/30)</t>
  </si>
  <si>
    <t>31.2 南南東_x000D_
(1934/9/21)</t>
  </si>
  <si>
    <t>27.8 南東_x000D_
(1950/9/3)</t>
  </si>
  <si>
    <t>25.7 南南西_x000D_
(1961/9/16)</t>
  </si>
  <si>
    <t>24.9 東南東_x000D_
(2018/9/4)</t>
  </si>
  <si>
    <t>24.0 南南東_x000D_
(1912/9/23)</t>
  </si>
  <si>
    <t>23.9 西北西_x000D_
(1979/10/1)</t>
  </si>
  <si>
    <t>21.9 東南東_x000D_
(1959/9/26)</t>
  </si>
  <si>
    <t>21.0 北西_x000D_
(1965/9/17)</t>
  </si>
  <si>
    <t>21.0 北_x000D_
(1953/9/25)</t>
  </si>
  <si>
    <t>20.5 南東_x000D_
(1954/9/14)</t>
  </si>
  <si>
    <t>46.2 南東_x000D_
(2018/9/4)</t>
  </si>
  <si>
    <t>42.5 南東_x000D_
(1950/9/3)</t>
  </si>
  <si>
    <t>41.5 西北西_x000D_
(1979/10/1)</t>
  </si>
  <si>
    <t>39.3 南南東_x000D_
(1934/9/21)</t>
  </si>
  <si>
    <t>38.9 南東_x000D_
(1961/9/16)</t>
  </si>
  <si>
    <t>38.2 西北西_x000D_
(1999/5/27)</t>
  </si>
  <si>
    <t>36.7 東南東_x000D_
(1965/9/10)</t>
  </si>
  <si>
    <t>36.6 東南東_x000D_
(1998/9/22)</t>
  </si>
  <si>
    <t>36.4 東南東_x000D_
(2004/6/21)</t>
  </si>
  <si>
    <t>36.0 東南東_x000D_
(1959/9/26)</t>
  </si>
  <si>
    <t>1920/1_x000D_
2022/10</t>
  </si>
  <si>
    <t>16.5 東南東_x000D_
(2018/9/4)</t>
  </si>
  <si>
    <t>16 北北西_x000D_
(1990/9/19)</t>
  </si>
  <si>
    <t>15.3 北北西_x000D_
(2013/9/16)</t>
  </si>
  <si>
    <t>15 北西_x000D_
(1990/9/20)</t>
  </si>
  <si>
    <t>15 東南東_x000D_
(1987/10/17)</t>
  </si>
  <si>
    <t>14.2 北西_x000D_
(2017/10/23)</t>
  </si>
  <si>
    <t>14 南東_x000D_
(1988/4/18)</t>
  </si>
  <si>
    <t>13.1 南東_x000D_
(2018/8/23)</t>
  </si>
  <si>
    <t>32.2 南東_x000D_
(2018/8/23)</t>
  </si>
  <si>
    <t>31.7 東南東_x000D_
(2018/9/4)</t>
  </si>
  <si>
    <t>29.4 北北西_x000D_
(2017/10/23)</t>
  </si>
  <si>
    <t>28.6 東_x000D_
(2018/9/30)</t>
  </si>
  <si>
    <t>26.5 北_x000D_
(2013/9/16)</t>
  </si>
  <si>
    <t>26.2 北北西_x000D_
(2009/10/8)</t>
  </si>
  <si>
    <t>26.0 南東_x000D_
(2011/9/2)</t>
  </si>
  <si>
    <t>25.9 南東_x000D_
(2012/4/3)</t>
  </si>
  <si>
    <t>24.3 南東_x000D_
(2011/9/3)</t>
  </si>
  <si>
    <t>24.1 北北西_x000D_
(2019/10/12)</t>
  </si>
  <si>
    <t>14.9 東南東_x000D_
(2018/9/4)</t>
  </si>
  <si>
    <t>12 東_x000D_
(1994/9/29)</t>
  </si>
  <si>
    <t>11.9 西_x000D_
(2019/12/27)</t>
  </si>
  <si>
    <t>11.8 西_x000D_
(2012/4/3)</t>
  </si>
  <si>
    <t>11.7 西_x000D_
(2010/12/3)</t>
  </si>
  <si>
    <t>11.6 東南東_x000D_
(2018/8/23)</t>
  </si>
  <si>
    <t>11.6 西北西_x000D_
(2012/3/31)</t>
  </si>
  <si>
    <t>11.4 西_x000D_
(2021/12/17)</t>
  </si>
  <si>
    <t>11.2 西北西_x000D_
(2018/9/30)</t>
  </si>
  <si>
    <t>11.2 西_x000D_
(2017/1/14)</t>
  </si>
  <si>
    <t>31.3 南南東_x000D_
(2018/9/4)</t>
  </si>
  <si>
    <t>26.4 西_x000D_
(2010/12/3)</t>
  </si>
  <si>
    <t>25.4 西_x000D_
(2012/4/3)</t>
  </si>
  <si>
    <t>24.5 北北東_x000D_
(2009/10/8)</t>
  </si>
  <si>
    <t>22.7 西北西_x000D_
(2021/7/11)</t>
  </si>
  <si>
    <t>22.3 東南東_x000D_
(2011/9/2)</t>
  </si>
  <si>
    <t>21.9 南東_x000D_
(2018/8/23)</t>
  </si>
  <si>
    <t>21.7 南西_x000D_
(2021/8/9)</t>
  </si>
  <si>
    <t>21.6 北北東_x000D_
(2018/7/29)</t>
  </si>
  <si>
    <t>21.0 北西_x000D_
(2017/10/23)</t>
  </si>
  <si>
    <t>15.2 南_x000D_
(2018/9/4)</t>
  </si>
  <si>
    <t>14.4 北_x000D_
(2017/10/23)</t>
  </si>
  <si>
    <t>14.4 北_x000D_
(2009/10/8)</t>
  </si>
  <si>
    <t>12.7 北_x000D_
(2013/9/16)</t>
  </si>
  <si>
    <t>12.2 北_x000D_
(2018/7/29)</t>
  </si>
  <si>
    <t>12 南西_x000D_
(1998/9/22)</t>
  </si>
  <si>
    <t>12 北_x000D_
(1984/10/7)</t>
  </si>
  <si>
    <t>11.6 北_x000D_
(2016/9/20)</t>
  </si>
  <si>
    <t>11.4 北_x000D_
(2019/10/12)</t>
  </si>
  <si>
    <t>11.2 南南東_x000D_
(2012/4/3)</t>
  </si>
  <si>
    <t>33.0 南_x000D_
(2018/9/4)</t>
  </si>
  <si>
    <t>26.7 北_x000D_
(2017/10/23)</t>
  </si>
  <si>
    <t>25.9 東_x000D_
(2013/4/6)</t>
  </si>
  <si>
    <t>24.4 北北東_x000D_
(2013/9/16)</t>
  </si>
  <si>
    <t>23.6 北_x000D_
(2019/10/12)</t>
  </si>
  <si>
    <t>23.3 東_x000D_
(2011/9/2)</t>
  </si>
  <si>
    <t>23.1 北_x000D_
(2009/10/8)</t>
  </si>
  <si>
    <t>22.4 東_x000D_
(2020/1/27)</t>
  </si>
  <si>
    <t>22.3 東北東_x000D_
(2017/4/11)</t>
  </si>
  <si>
    <t>21.9 西南西_x000D_
(2020/1/8)</t>
  </si>
  <si>
    <t>18.6 東南東_x000D_
(2018/9/4)</t>
  </si>
  <si>
    <t>16.9 東_x000D_
(2018/9/30)</t>
  </si>
  <si>
    <t>16.6 東南東_x000D_
(2013/4/6)</t>
  </si>
  <si>
    <t>15.7 東南東_x000D_
(2010/5/23)</t>
  </si>
  <si>
    <t>15.5 東南東_x000D_
(2017/4/11)</t>
  </si>
  <si>
    <t>14.9 東南東_x000D_
(2018/8/23)</t>
  </si>
  <si>
    <t>14.8 東南東_x000D_
(2015/8/25)</t>
  </si>
  <si>
    <t>14.8 東南東_x000D_
(2011/7/20)</t>
  </si>
  <si>
    <t>14.7 東南東_x000D_
(2011/7/19)</t>
  </si>
  <si>
    <t>14.6 東南東_x000D_
(2014/8/10)</t>
  </si>
  <si>
    <t>33.2 東南東_x000D_
(2018/9/4)</t>
  </si>
  <si>
    <t>31.2 東_x000D_
(2018/9/30)</t>
  </si>
  <si>
    <t>31.1 東_x000D_
(2018/8/23)</t>
  </si>
  <si>
    <t>29.4 東南東_x000D_
(2016/1/18)</t>
  </si>
  <si>
    <t>29.2 東南東_x000D_
(2014/8/10)</t>
  </si>
  <si>
    <t>28.9 東南東_x000D_
(2011/7/19)</t>
  </si>
  <si>
    <t>28.0 東南東_x000D_
(2013/4/6)</t>
  </si>
  <si>
    <t>27.9 東_x000D_
(2011/9/2)</t>
  </si>
  <si>
    <t>27.4 東_x000D_
(2018/7/29)</t>
  </si>
  <si>
    <t>27.3 南東_x000D_
(2014/5/20)</t>
  </si>
  <si>
    <t>1977/2_x000D_
2022/11</t>
  </si>
  <si>
    <t>26 北東_x000D_
(2004/10/20)</t>
  </si>
  <si>
    <t>24.7 西南西_x000D_
(2021/8/9)</t>
  </si>
  <si>
    <t>24 西南西_x000D_
(1979/3/30)</t>
  </si>
  <si>
    <t>22.2 西_x000D_
(2018/3/1)</t>
  </si>
  <si>
    <t>22.0 西_x000D_
(2020/1/8)</t>
  </si>
  <si>
    <t>21.9 西南西_x000D_
(2016/10/5)</t>
  </si>
  <si>
    <t>21.6 西_x000D_
(2020/12/30)</t>
  </si>
  <si>
    <t>21.1 西_x000D_
(2021/1/7)</t>
  </si>
  <si>
    <t>20.6 北西_x000D_
(2017/1/20)</t>
  </si>
  <si>
    <t>20.3 西_x000D_
(2021/12/17)</t>
  </si>
  <si>
    <t>37.6 西南西_x000D_
(2021/8/9)</t>
  </si>
  <si>
    <t>34.8 西_x000D_
(2021/12/17)</t>
  </si>
  <si>
    <t>34.7 西南西_x000D_
(2012/4/3)</t>
  </si>
  <si>
    <t>33.3 西_x000D_
(2021/1/7)</t>
  </si>
  <si>
    <t>32.8 西_x000D_
(2018/3/1)</t>
  </si>
  <si>
    <t>32.5 西_x000D_
(2020/12/30)</t>
  </si>
  <si>
    <t>31.4 西_x000D_
(2020/1/8)</t>
  </si>
  <si>
    <t>31.1 西南西_x000D_
(2016/10/5)</t>
  </si>
  <si>
    <t>30.8 西南西_x000D_
(2017/12/11)</t>
  </si>
  <si>
    <t>30.3 西_x000D_
(2022/1/13)</t>
  </si>
  <si>
    <t>1947/4_x000D_
2022/10</t>
  </si>
  <si>
    <t>36.5 北北東_x000D_
(1959/9/26)</t>
  </si>
  <si>
    <t>29.8 西北西_x000D_
(1961/9/16)</t>
  </si>
  <si>
    <t>25.5 北_x000D_
(1953/9/25)</t>
  </si>
  <si>
    <t>25.1 北_x000D_
(2004/10/20)</t>
  </si>
  <si>
    <t>22.9 西_x000D_
(1951/2/4)</t>
  </si>
  <si>
    <t>22.8 北北西_x000D_
(1972/9/16)</t>
  </si>
  <si>
    <t>22.7 北_x000D_
(1990/9/19)</t>
  </si>
  <si>
    <t>22.3 北_x000D_
(2017/10/23)</t>
  </si>
  <si>
    <t>22.2 北_x000D_
(1959/8/9)</t>
  </si>
  <si>
    <t>21.7 北_x000D_
(1960/1/16)</t>
  </si>
  <si>
    <t>51.9 北_x000D_
(2004/10/20)</t>
  </si>
  <si>
    <t>51.1 北_x000D_
(1959/9/26)</t>
  </si>
  <si>
    <t>48.3 西北西_x000D_
(1961/9/16)</t>
  </si>
  <si>
    <t>40.6 北_x000D_
(1953/9/25)</t>
  </si>
  <si>
    <t>39.6 南南東_x000D_
(1965/9/10)</t>
  </si>
  <si>
    <t>39.4 北北東_x000D_
(2017/10/23)</t>
  </si>
  <si>
    <t>38.7 北_x000D_
(1990/9/20)</t>
  </si>
  <si>
    <t>38.4 北北東_x000D_
(2017/10/22)</t>
  </si>
  <si>
    <t>37.3 北_x000D_
(1990/9/19)</t>
  </si>
  <si>
    <t>37.3 北_x000D_
(1980/12/24)</t>
  </si>
  <si>
    <t>12.4 南南東_x000D_
(2013/3/18)</t>
  </si>
  <si>
    <t>12.1 南南東_x000D_
(2022/9/19)</t>
  </si>
  <si>
    <t>11.3 南南東_x000D_
(2022/9/6)</t>
  </si>
  <si>
    <t>11.1 南南東_x000D_
(2019/9/23)</t>
  </si>
  <si>
    <t>11.1 北北西_x000D_
(2017/10/22)</t>
  </si>
  <si>
    <t>11.0 南南東_x000D_
(2018/10/6)</t>
  </si>
  <si>
    <t>10.5 北北西_x000D_
(2017/10/23)</t>
  </si>
  <si>
    <t>10.3 南南東_x000D_
(2016/5/3)</t>
  </si>
  <si>
    <t>25.7 北北西_x000D_
(2017/10/23)</t>
  </si>
  <si>
    <t>24.2 西北西_x000D_
(2017/6/1)</t>
  </si>
  <si>
    <t>23.7 南_x000D_
(2018/8/24)</t>
  </si>
  <si>
    <t>23.7 南南東_x000D_
(2013/3/18)</t>
  </si>
  <si>
    <t>23.5 北_x000D_
(2017/10/22)</t>
  </si>
  <si>
    <t>23.4 北_x000D_
(2018/9/30)</t>
  </si>
  <si>
    <t>21.1 北_x000D_
(2015/8/3)</t>
  </si>
  <si>
    <t>20.5 南東_x000D_
(2019/9/23)</t>
  </si>
  <si>
    <t>20.2 北北西_x000D_
(2013/9/16)</t>
  </si>
  <si>
    <t>20.1 南南東_x000D_
(2018/10/6)</t>
  </si>
  <si>
    <t>2002/3_x000D_
2022/11</t>
  </si>
  <si>
    <t>14.9 西北西_x000D_
(2018/9/30)</t>
  </si>
  <si>
    <t>14.3 東_x000D_
(2018/8/23)</t>
  </si>
  <si>
    <t>13.4 東_x000D_
(2018/9/4)</t>
  </si>
  <si>
    <t>12.4 西南西_x000D_
(2012/4/3)</t>
  </si>
  <si>
    <t>12 西北西_x000D_
(2007/5/10)</t>
  </si>
  <si>
    <t>11.1 東南東_x000D_
(2011/9/3)</t>
  </si>
  <si>
    <t>11.0 西北西_x000D_
(2019/5/23)</t>
  </si>
  <si>
    <t>11 西北西_x000D_
(2008/2/23)</t>
  </si>
  <si>
    <t>11 北西_x000D_
(2004/10/20)</t>
  </si>
  <si>
    <t>27.1 東南東_x000D_
(2018/9/4)</t>
  </si>
  <si>
    <t>25.9 東_x000D_
(2018/8/23)</t>
  </si>
  <si>
    <t>25.4 西北西_x000D_
(2012/5/29)</t>
  </si>
  <si>
    <t>24.8 西_x000D_
(2020/4/18)</t>
  </si>
  <si>
    <t>24.1 東南東_x000D_
(2018/8/24)</t>
  </si>
  <si>
    <t>23.6 西北西_x000D_
(2017/10/23)</t>
  </si>
  <si>
    <t>23.5 西北西_x000D_
(2018/9/30)</t>
  </si>
  <si>
    <t>22.3 東_x000D_
(2011/9/2)</t>
  </si>
  <si>
    <t>22.1 西北西_x000D_
(2017/10/22)</t>
  </si>
  <si>
    <t>21.8 西北西_x000D_
(2014/4/4)</t>
  </si>
  <si>
    <t>1880/11_x000D_
2022/10</t>
  </si>
  <si>
    <t>28.0 南_x000D_
(1934/9/21)</t>
  </si>
  <si>
    <t>26.3 北西_x000D_
(1918/9/24)</t>
  </si>
  <si>
    <t>24.9 南南東_x000D_
(1950/9/3)</t>
  </si>
  <si>
    <t>22.3 東北東_x000D_
(1961/9/16)</t>
  </si>
  <si>
    <t>21.8 南_x000D_
(2018/9/4)</t>
  </si>
  <si>
    <t>21.5 西南西_x000D_
(1919/12/28)</t>
  </si>
  <si>
    <t>20.9 南西_x000D_
(1921/9/26)</t>
  </si>
  <si>
    <t>20.8 北東_x000D_
(1917/10/11)</t>
  </si>
  <si>
    <t>20.3 北北西_x000D_
(1965/9/17)</t>
  </si>
  <si>
    <t>19.1 北東_x000D_
(1959/9/26)</t>
  </si>
  <si>
    <t>42.1 南_x000D_
(1934/9/21)</t>
  </si>
  <si>
    <t>39.4 南_x000D_
(2018/9/4)</t>
  </si>
  <si>
    <t>36.7 北北西_x000D_
(1965/9/17)</t>
  </si>
  <si>
    <t>34.3 東北東_x000D_
(1961/9/16)</t>
  </si>
  <si>
    <t>32.1 西南西_x000D_
(1998/2/8)</t>
  </si>
  <si>
    <t>31.0 北西_x000D_
(2004/10/20)</t>
  </si>
  <si>
    <t>30.9 北西_x000D_
(2017/10/23)</t>
  </si>
  <si>
    <t>30.2 西_x000D_
(1998/9/22)</t>
  </si>
  <si>
    <t>29.2 南南西_x000D_
(1964/9/25)</t>
  </si>
  <si>
    <t>29.0 北西_x000D_
(1979/10/19)</t>
  </si>
  <si>
    <t>1915/4_x000D_
2022/10</t>
  </si>
  <si>
    <t>19.2 南南東_x000D_
(2018/9/4)</t>
  </si>
  <si>
    <t>12.9 東南東_x000D_
(2018/8/23)</t>
  </si>
  <si>
    <t>12.8 北北東_x000D_
(2018/7/29)</t>
  </si>
  <si>
    <t>12.2 東南東_x000D_
(2018/3/21)</t>
  </si>
  <si>
    <t>11.9 西_x000D_
(2012/4/3)</t>
  </si>
  <si>
    <t>11.9 東南東_x000D_
(2011/9/3)</t>
  </si>
  <si>
    <t>11.9 東南東_x000D_
(2011/9/2)</t>
  </si>
  <si>
    <t>11.6 西_x000D_
(2010/12/3)</t>
  </si>
  <si>
    <t>11.5 東南東_x000D_
(2011/7/20)</t>
  </si>
  <si>
    <t>11.4 東南東_x000D_
(2017/9/17)</t>
  </si>
  <si>
    <t>34.4 南南西_x000D_
(2018/9/4)</t>
  </si>
  <si>
    <t>29.0 東北東_x000D_
(2018/7/29)</t>
  </si>
  <si>
    <t>25.7 東北東_x000D_
(2012/9/6)</t>
  </si>
  <si>
    <t>22.4 西南西_x000D_
(2020/1/8)</t>
  </si>
  <si>
    <t>22.4 北_x000D_
(2017/10/23)</t>
  </si>
  <si>
    <t>22.4 西_x000D_
(2012/4/3)</t>
  </si>
  <si>
    <t>22.3 南東_x000D_
(2014/6/5)</t>
  </si>
  <si>
    <t>21.8 西南西_x000D_
(2021/8/9)</t>
  </si>
  <si>
    <t>21.7 東南東_x000D_
(2018/8/23)</t>
  </si>
  <si>
    <t>21.7 北北東_x000D_
(2015/8/8)</t>
  </si>
  <si>
    <t>1977/3_x000D_
2022/11</t>
  </si>
  <si>
    <t>18.4 南南西_x000D_
(2018/9/4)</t>
  </si>
  <si>
    <t>14.8 南南西_x000D_
(2018/8/24)</t>
  </si>
  <si>
    <t>14.2 南南西_x000D_
(2014/8/10)</t>
  </si>
  <si>
    <t>14 南南西_x000D_
(1991/9/27)</t>
  </si>
  <si>
    <t>13 南南西_x000D_
(2004/9/7)</t>
  </si>
  <si>
    <t>13 南西_x000D_
(2004/8/31)</t>
  </si>
  <si>
    <t>13 南南西_x000D_
(2004/6/21)</t>
  </si>
  <si>
    <t>12.6 南南西_x000D_
(2010/3/21)</t>
  </si>
  <si>
    <t>12.0 南南西_x000D_
(2015/10/1)</t>
  </si>
  <si>
    <t>12 南南西_x000D_
(2004/2/22)</t>
  </si>
  <si>
    <t>31.6 南南西_x000D_
(2018/9/4)</t>
  </si>
  <si>
    <t>28.7 南南西_x000D_
(2018/8/24)</t>
  </si>
  <si>
    <t>27.9 西南西_x000D_
(2012/4/3)</t>
  </si>
  <si>
    <t>26.8 南西_x000D_
(2014/8/10)</t>
  </si>
  <si>
    <t>26.0 南南西_x000D_
(2010/3/21)</t>
  </si>
  <si>
    <t>23.6 南南西_x000D_
(2016/4/7)</t>
  </si>
  <si>
    <t>23.6 南西_x000D_
(2010/12/3)</t>
  </si>
  <si>
    <t>23.5 南西_x000D_
(2021/8/9)</t>
  </si>
  <si>
    <t>22.2 西南西_x000D_
(2019/9/23)</t>
  </si>
  <si>
    <t>22.2 南_x000D_
(2015/10/1)</t>
  </si>
  <si>
    <t>19.3 南南西_x000D_
(2018/9/4)</t>
  </si>
  <si>
    <t>14.8 北北東_x000D_
(2018/7/29)</t>
  </si>
  <si>
    <t>14 北北西_x000D_
(1985/2/14)</t>
  </si>
  <si>
    <t>13 南東_x000D_
(1983/8/14)</t>
  </si>
  <si>
    <t>12 北北東_x000D_
(1984/4/8)</t>
  </si>
  <si>
    <t>12 北_x000D_
(1982/9/4)</t>
  </si>
  <si>
    <t>11.8 北_x000D_
(2009/10/8)</t>
  </si>
  <si>
    <t>11.5 西南西_x000D_
(2020/1/8)</t>
  </si>
  <si>
    <t>11.4 北北東_x000D_
(2017/10/23)</t>
  </si>
  <si>
    <t>11 北西_x000D_
(1985/1/29)</t>
  </si>
  <si>
    <t>40.2 南南西_x000D_
(2018/9/4)</t>
  </si>
  <si>
    <t>26.6 北東_x000D_
(2018/7/29)</t>
  </si>
  <si>
    <t>21.5 北北東_x000D_
(2009/10/8)</t>
  </si>
  <si>
    <t>21.4 西_x000D_
(2010/12/3)</t>
  </si>
  <si>
    <t>21.0 南西_x000D_
(2021/8/9)</t>
  </si>
  <si>
    <t>20.8 西南西_x000D_
(2021/1/29)</t>
  </si>
  <si>
    <t>20.8 南西_x000D_
(2020/1/8)</t>
  </si>
  <si>
    <t>20.4 西南西_x000D_
(2018/3/1)</t>
  </si>
  <si>
    <t>20.3 東_x000D_
(2017/9/17)</t>
  </si>
  <si>
    <t>23.7 北北西_x000D_
(2017/10/23)</t>
  </si>
  <si>
    <t>23.4 北北西_x000D_
(2017/10/22)</t>
  </si>
  <si>
    <t>22 北北西_x000D_
(2004/10/20)</t>
  </si>
  <si>
    <t>21.3 北北西_x000D_
(2009/10/8)</t>
  </si>
  <si>
    <t>19.3 北北西_x000D_
(2013/9/16)</t>
  </si>
  <si>
    <t>18.5 南_x000D_
(2018/9/4)</t>
  </si>
  <si>
    <t>18.5 北北西_x000D_
(2012/9/30)</t>
  </si>
  <si>
    <t>17.9 東北東_x000D_
(2018/7/29)</t>
  </si>
  <si>
    <t>16.9 北北西_x000D_
(2014/10/6)</t>
  </si>
  <si>
    <t>15.0 北北西_x000D_
(2018/9/30)</t>
  </si>
  <si>
    <t>38.1 南_x000D_
(2018/9/4)</t>
  </si>
  <si>
    <t>36.5 北北西_x000D_
(2017/10/23)</t>
  </si>
  <si>
    <t>34.0 北北西_x000D_
(2017/10/22)</t>
  </si>
  <si>
    <t>31.9 北北西_x000D_
(2009/10/8)</t>
  </si>
  <si>
    <t>27.3 北北西_x000D_
(2013/9/16)</t>
  </si>
  <si>
    <t>26.7 北北西_x000D_
(2012/9/30)</t>
  </si>
  <si>
    <t>25.7 北東_x000D_
(2018/7/29)</t>
  </si>
  <si>
    <t>24.2 西南西_x000D_
(2012/4/3)</t>
  </si>
  <si>
    <t>23.1 南南西_x000D_
(2018/8/24)</t>
  </si>
  <si>
    <t>23.1 北北西_x000D_
(2014/10/6)</t>
  </si>
  <si>
    <t>33.3 南南東_x000D_
(1961/9/16)</t>
  </si>
  <si>
    <t>29.8 南_x000D_
(1934/9/21)</t>
  </si>
  <si>
    <t>28.1 南_x000D_
(1950/9/3)</t>
  </si>
  <si>
    <t>27.3 南南西_x000D_
(2018/9/4)</t>
  </si>
  <si>
    <t>25.9 西南西_x000D_
(1912/9/23)</t>
  </si>
  <si>
    <t>25.0 西_x000D_
(1921/9/26)</t>
  </si>
  <si>
    <t>24.9 北北東_x000D_
(1913/10/3)</t>
  </si>
  <si>
    <t>24.8 西_x000D_
(1998/9/22)</t>
  </si>
  <si>
    <t>24.0 西_x000D_
(1914/1/7)</t>
  </si>
  <si>
    <t>23.6 北西_x000D_
(1896/8/30)</t>
  </si>
  <si>
    <t>60.0 ] 南_x000D_
(1934/9/21)</t>
  </si>
  <si>
    <t>50.6 南南東_x000D_
(1961/9/16)</t>
  </si>
  <si>
    <t>47.4 南南西_x000D_
(2018/9/4)</t>
  </si>
  <si>
    <t>44.7 南_x000D_
(1950/9/3)</t>
  </si>
  <si>
    <t>41.8 西南西_x000D_
(1998/9/22)</t>
  </si>
  <si>
    <t>35.8 南南西_x000D_
(1998/10/18)</t>
  </si>
  <si>
    <t>34.2 東北東_x000D_
(1970/7/5)</t>
  </si>
  <si>
    <t>33.9 東北東_x000D_
(1997/7/26)</t>
  </si>
  <si>
    <t>33.2 西北西_x000D_
(1979/9/30)</t>
  </si>
  <si>
    <t>33.1 南南西_x000D_
(1991/9/27)</t>
  </si>
  <si>
    <t>19 東南東_x000D_
(1997/7/26)</t>
  </si>
  <si>
    <t>18 東南東_x000D_
(2003/5/31)</t>
  </si>
  <si>
    <t>18 東_x000D_
(1994/9/29)</t>
  </si>
  <si>
    <t>18 東南東_x000D_
(1993/7/25)</t>
  </si>
  <si>
    <t>18 ×_x000D_
(1992/6/23)</t>
  </si>
  <si>
    <t>17 東南東_x000D_
(2003/5/30)</t>
  </si>
  <si>
    <t>17 東_x000D_
(2002/1/26)</t>
  </si>
  <si>
    <t>17 東_x000D_
(1998/1/15)</t>
  </si>
  <si>
    <t>17 東_x000D_
(1994/5/11)</t>
  </si>
  <si>
    <t>35.2 西南西_x000D_
(2018/9/4)</t>
  </si>
  <si>
    <t>26.0 西_x000D_
(2012/4/3)</t>
  </si>
  <si>
    <t>25.0 西_x000D_
(2020/1/8)</t>
  </si>
  <si>
    <t>24.3 西_x000D_
(2018/3/1)</t>
  </si>
  <si>
    <t>24.3 西_x000D_
(2010/12/3)</t>
  </si>
  <si>
    <t>24.0 西北西_x000D_
(2017/10/23)</t>
  </si>
  <si>
    <t>23.7 北北西_x000D_
(2018/7/29)</t>
  </si>
  <si>
    <t>23.7 西_x000D_
(2010/3/21)</t>
  </si>
  <si>
    <t>23.6 西南西_x000D_
(2021/8/9)</t>
  </si>
  <si>
    <t>23.6 北西_x000D_
(2009/10/8)</t>
  </si>
  <si>
    <t>21.1 南_x000D_
(2018/9/4)</t>
  </si>
  <si>
    <t>17 西南西_x000D_
(1998/9/22)</t>
  </si>
  <si>
    <t>12 南西_x000D_
(1991/9/27)</t>
  </si>
  <si>
    <t>11.0 西_x000D_
(2012/4/3)</t>
  </si>
  <si>
    <t>11 西南西_x000D_
(1998/2/8)</t>
  </si>
  <si>
    <t>11 西南西_x000D_
(1994/2/9)</t>
  </si>
  <si>
    <t>11 西北西_x000D_
(1977/3/4)</t>
  </si>
  <si>
    <t>10 西南西_x000D_
(2007/1/7)</t>
  </si>
  <si>
    <t>10 西南西_x000D_
(2004/2/22)</t>
  </si>
  <si>
    <t>10 西南西_x000D_
(2003/1/29)</t>
  </si>
  <si>
    <t>43.6 南_x000D_
(2018/9/4)</t>
  </si>
  <si>
    <t>22.9 南西_x000D_
(2012/4/3)</t>
  </si>
  <si>
    <t>21.8 南_x000D_
(2018/8/24)</t>
  </si>
  <si>
    <t>20.7 南南西_x000D_
(2010/3/20)</t>
  </si>
  <si>
    <t>20.4 北_x000D_
(2009/10/8)</t>
  </si>
  <si>
    <t>20.0 北_x000D_
(2014/10/6)</t>
  </si>
  <si>
    <t>20.0 南西_x000D_
(2014/8/10)</t>
  </si>
  <si>
    <t>19.6 西南西_x000D_
(2014/12/17)</t>
  </si>
  <si>
    <t>19.3 南_x000D_
(2018/3/1)</t>
  </si>
  <si>
    <t>17.7 南南西_x000D_
(2018/9/4)</t>
  </si>
  <si>
    <t>16.6 西_x000D_
(2012/4/3)</t>
  </si>
  <si>
    <t>15.2 西_x000D_
(2020/12/30)</t>
  </si>
  <si>
    <t>15.0 西_x000D_
(2020/1/8)</t>
  </si>
  <si>
    <t>15 西南西_x000D_
(2007/5/10)</t>
  </si>
  <si>
    <t>15 西_x000D_
(2007/1/7)</t>
  </si>
  <si>
    <t>15 西_x000D_
(2005/2/1)</t>
  </si>
  <si>
    <t>15 西_x000D_
(2003/1/29)</t>
  </si>
  <si>
    <t>14.9 西_x000D_
(2014/12/17)</t>
  </si>
  <si>
    <t>14.9 西_x000D_
(2014/4/4)</t>
  </si>
  <si>
    <t>35.5 南_x000D_
(2018/9/4)</t>
  </si>
  <si>
    <t>26.7 西_x000D_
(2012/4/3)</t>
  </si>
  <si>
    <t>24.7 西_x000D_
(2020/7/8)</t>
  </si>
  <si>
    <t>24.2 西_x000D_
(2020/12/30)</t>
  </si>
  <si>
    <t>24.2 西_x000D_
(2020/1/8)</t>
  </si>
  <si>
    <t>24.2 東_x000D_
(2018/3/21)</t>
  </si>
  <si>
    <t>23.7 西_x000D_
(2018/7/29)</t>
  </si>
  <si>
    <t>23.7 西南西_x000D_
(2012/8/18)</t>
  </si>
  <si>
    <t>23.1 東_x000D_
(2018/8/23)</t>
  </si>
  <si>
    <t>46.5 南南西_x000D_
(2018/9/4)</t>
  </si>
  <si>
    <t>32.1 南_x000D_
(2018/8/23)</t>
  </si>
  <si>
    <t>30.5 南南西_x000D_
(2018/8/24)</t>
  </si>
  <si>
    <t>27 南_x000D_
(2004/8/30)</t>
  </si>
  <si>
    <t>26 南南西_x000D_
(2004/9/7)</t>
  </si>
  <si>
    <t>26 ] 南南西_x000D_
(2004/8/31)</t>
  </si>
  <si>
    <t>25.6 南_x000D_
(2014/8/10)</t>
  </si>
  <si>
    <t>25 南南西_x000D_
(2004/6/21)</t>
  </si>
  <si>
    <t>23.0 南_x000D_
(2017/4/17)</t>
  </si>
  <si>
    <t>58.1 南南西_x000D_
(2018/9/4)</t>
  </si>
  <si>
    <t>41.2 南_x000D_
(2018/8/23)</t>
  </si>
  <si>
    <t>38.1 南南西_x000D_
(2018/8/24)</t>
  </si>
  <si>
    <t>36.0 南南西_x000D_
(2014/8/10)</t>
  </si>
  <si>
    <t>34.0 南西_x000D_
(2020/7/8)</t>
  </si>
  <si>
    <t>31.9 南_x000D_
(2012/4/3)</t>
  </si>
  <si>
    <t>30.9 南南東_x000D_
(2017/9/17)</t>
  </si>
  <si>
    <t>30.3 南_x000D_
(2018/3/1)</t>
  </si>
  <si>
    <t>29.8 南西_x000D_
(2020/7/14)</t>
  </si>
  <si>
    <t>29.8 南_x000D_
(2017/4/17)</t>
  </si>
  <si>
    <t>26.8 南_x000D_
(2018/9/4)</t>
  </si>
  <si>
    <t>18 南南西_x000D_
(1998/10/18)</t>
  </si>
  <si>
    <t>17.0 南_x000D_
(2012/4/3)</t>
  </si>
  <si>
    <t>17 南_x000D_
(2003/8/9)</t>
  </si>
  <si>
    <t>16 南南西_x000D_
(2004/8/31)</t>
  </si>
  <si>
    <t>16 南南西_x000D_
(2004/8/30)</t>
  </si>
  <si>
    <t>16 南南西_x000D_
(1991/9/27)</t>
  </si>
  <si>
    <t>16 西_x000D_
(1979/9/30)</t>
  </si>
  <si>
    <t>15.6 南_x000D_
(2014/8/10)</t>
  </si>
  <si>
    <t>15.6 南_x000D_
(2009/3/22)</t>
  </si>
  <si>
    <t>51.2 南_x000D_
(2018/9/4)</t>
  </si>
  <si>
    <t>32.5 南_x000D_
(2014/8/10)</t>
  </si>
  <si>
    <t>31.2 南_x000D_
(2018/8/23)</t>
  </si>
  <si>
    <t>28.2 南南西_x000D_
(2018/8/24)</t>
  </si>
  <si>
    <t>26.9 南_x000D_
(2013/3/18)</t>
  </si>
  <si>
    <t>26.3 南南西_x000D_
(2017/9/17)</t>
  </si>
  <si>
    <t>25.9 南_x000D_
(2016/4/17)</t>
  </si>
  <si>
    <t>25.8 南_x000D_
(2016/5/11)</t>
  </si>
  <si>
    <t>24.9 南_x000D_
(2009/3/22)</t>
  </si>
  <si>
    <t>32.2 北北西_x000D_
(1961/9/16)</t>
  </si>
  <si>
    <t>29.5 南南東_x000D_
(1954/9/26)</t>
  </si>
  <si>
    <t>28.8 北北西_x000D_
(1950/9/3)</t>
  </si>
  <si>
    <t>28.3 北西_x000D_
(1934/9/21)</t>
  </si>
  <si>
    <t>27.8 南_x000D_
(1925/9/7)</t>
  </si>
  <si>
    <t>26.8 北西_x000D_
(1936/2/4)</t>
  </si>
  <si>
    <t>25.3 南南東_x000D_
(1942/8/28)</t>
  </si>
  <si>
    <t>24.4 南_x000D_
(1926/6/26)</t>
  </si>
  <si>
    <t>24.1 北西_x000D_
(1958/11/30)</t>
  </si>
  <si>
    <t>24.1 南_x000D_
(1952/3/19)</t>
  </si>
  <si>
    <t>43.6 北_x000D_
(1961/9/16)</t>
  </si>
  <si>
    <t>37.7 西_x000D_
(1945/9/18)</t>
  </si>
  <si>
    <t>37.1 南南東_x000D_
(1954/9/26)</t>
  </si>
  <si>
    <t>36.1 ] ×_x000D_
(2004/10/20)</t>
  </si>
  <si>
    <t>35.7 北北西_x000D_
(1950/9/3)</t>
  </si>
  <si>
    <t>34.9 南南東_x000D_
(1991/9/27)</t>
  </si>
  <si>
    <t>31.9 南南東_x000D_
(1942/8/28)</t>
  </si>
  <si>
    <t>30.5 南_x000D_
(1952/3/19)</t>
  </si>
  <si>
    <t>30.4 北西_x000D_
(1990/12/11)</t>
  </si>
  <si>
    <t>30.4 北北西_x000D_
(1962/12/5)</t>
  </si>
  <si>
    <t>13 南南東_x000D_
(2006/4/11)</t>
  </si>
  <si>
    <t>12.9 南南東_x000D_
(2016/5/3)</t>
  </si>
  <si>
    <t>12.5 南南東_x000D_
(2012/4/22)</t>
  </si>
  <si>
    <t>12.5 南南東_x000D_
(2009/3/13)</t>
  </si>
  <si>
    <t>12.3 南南東_x000D_
(2012/4/3)</t>
  </si>
  <si>
    <t>12.2 北_x000D_
(2017/10/22)</t>
  </si>
  <si>
    <t>12 南南東_x000D_
(2007/8/3)</t>
  </si>
  <si>
    <t>12 南南東_x000D_
(2007/8/2)</t>
  </si>
  <si>
    <t>12 南南東_x000D_
(2006/9/18)</t>
  </si>
  <si>
    <t>11.9 南南東_x000D_
(2016/4/17)</t>
  </si>
  <si>
    <t>33.4 東_x000D_
(2022/2/20)</t>
  </si>
  <si>
    <t>29.7 南南東_x000D_
(2016/5/3)</t>
  </si>
  <si>
    <t>26.3 南南東_x000D_
(2012/4/3)</t>
  </si>
  <si>
    <t>25.9 南_x000D_
(2012/4/22)</t>
  </si>
  <si>
    <t>25.3 南東_x000D_
(2022/9/6)</t>
  </si>
  <si>
    <t>25.0 北北東_x000D_
(2017/10/22)</t>
  </si>
  <si>
    <t>24.4 南_x000D_
(2009/3/13)</t>
  </si>
  <si>
    <t>24.1 南南東_x000D_
(2013/11/25)</t>
  </si>
  <si>
    <t>23.8 南_x000D_
(2022/3/26)</t>
  </si>
  <si>
    <t>23.4 南南東_x000D_
(2016/4/17)</t>
  </si>
  <si>
    <t>14 南西_x000D_
(1991/3/27)</t>
  </si>
  <si>
    <t>13 南南西_x000D_
(2007/3/5)</t>
  </si>
  <si>
    <t>13 北西_x000D_
(2004/10/20)</t>
  </si>
  <si>
    <t>13 南西_x000D_
(1979/3/30)</t>
  </si>
  <si>
    <t>12.6 北_x000D_
(2017/10/22)</t>
  </si>
  <si>
    <t>12.3 南南西_x000D_
(2021/4/13)</t>
  </si>
  <si>
    <t>12.3 北西_x000D_
(2011/5/30)</t>
  </si>
  <si>
    <t>12.1 南南西_x000D_
(2016/4/17)</t>
  </si>
  <si>
    <t>12.0 南南西_x000D_
(2012/4/3)</t>
  </si>
  <si>
    <t>12 南南西_x000D_
(2004/9/7)</t>
  </si>
  <si>
    <t>29.3 東南東_x000D_
(2016/5/3)</t>
  </si>
  <si>
    <t>29.0 東南東_x000D_
(2022/3/26)</t>
  </si>
  <si>
    <t>27.6 西北西_x000D_
(2017/10/22)</t>
  </si>
  <si>
    <t>26.7 南東_x000D_
(2020/9/7)</t>
  </si>
  <si>
    <t>26.5 南南西_x000D_
(2019/9/23)</t>
  </si>
  <si>
    <t>26.0 東南東_x000D_
(2012/4/3)</t>
  </si>
  <si>
    <t>25.2 北西_x000D_
(2017/10/23)</t>
  </si>
  <si>
    <t>24.9 南南西_x000D_
(2021/4/13)</t>
  </si>
  <si>
    <t>24.6 南南西_x000D_
(2013/3/18)</t>
  </si>
  <si>
    <t>20 南南東_x000D_
(1991/9/27)</t>
  </si>
  <si>
    <t>17 南南東_x000D_
(1996/8/14)</t>
  </si>
  <si>
    <t>15 北北西_x000D_
(2004/10/20)</t>
  </si>
  <si>
    <t>15 南南東_x000D_
(2004/8/30)</t>
  </si>
  <si>
    <t>15 南_x000D_
(1993/9/4)</t>
  </si>
  <si>
    <t>14.1 南東_x000D_
(2018/8/24)</t>
  </si>
  <si>
    <t>14 南南東_x000D_
(2004/9/7)</t>
  </si>
  <si>
    <t>13.7 北_x000D_
(2017/10/22)</t>
  </si>
  <si>
    <t>13 南南東_x000D_
(1992/8/8)</t>
  </si>
  <si>
    <t>13 南_x000D_
(1981/9/4)</t>
  </si>
  <si>
    <t>28.3 南_x000D_
(2018/8/24)</t>
  </si>
  <si>
    <t>27.4 北北東_x000D_
(2017/10/22)</t>
  </si>
  <si>
    <t>26.6 南_x000D_
(2013/3/18)</t>
  </si>
  <si>
    <t>24.7 南南東_x000D_
(2020/9/7)</t>
  </si>
  <si>
    <t>24.5 南東_x000D_
(2022/9/6)</t>
  </si>
  <si>
    <t>23.7 東南東_x000D_
(2022/9/19)</t>
  </si>
  <si>
    <t>22.7 南南東_x000D_
(2018/10/6)</t>
  </si>
  <si>
    <t>22.6 南西_x000D_
(2014/6/12)</t>
  </si>
  <si>
    <t>22.2 南西_x000D_
(2012/4/3)</t>
  </si>
  <si>
    <t>21.8 北_x000D_
(2011/5/30)</t>
  </si>
  <si>
    <t>13 南南東_x000D_
(2004/8/30)</t>
  </si>
  <si>
    <t>12.2 南南東_x000D_
(2022/9/19)</t>
  </si>
  <si>
    <t>12.0 南南東_x000D_
(2016/4/17)</t>
  </si>
  <si>
    <t>12 南東_x000D_
(1991/9/27)</t>
  </si>
  <si>
    <t>11.4 南南東_x000D_
(2012/4/3)</t>
  </si>
  <si>
    <t>11.1 南南東_x000D_
(2021/8/9)</t>
  </si>
  <si>
    <t>11.1 南南東_x000D_
(2015/8/25)</t>
  </si>
  <si>
    <t>11 南南東_x000D_
(2007/8/3)</t>
  </si>
  <si>
    <t>10.8 南南東_x000D_
(2020/9/7)</t>
  </si>
  <si>
    <t>27.1 南南東_x000D_
(2022/9/19)</t>
  </si>
  <si>
    <t>25.0 南南東_x000D_
(2009/7/26)</t>
  </si>
  <si>
    <t>23.5 南_x000D_
(2016/4/17)</t>
  </si>
  <si>
    <t>23.1 南南東_x000D_
(2014/7/10)</t>
  </si>
  <si>
    <t>22.9 南南東_x000D_
(2020/9/7)</t>
  </si>
  <si>
    <t>21.5 北_x000D_
(2017/10/23)</t>
  </si>
  <si>
    <t>21.2 南南東_x000D_
(2021/8/9)</t>
  </si>
  <si>
    <t>21.0 南南東_x000D_
(2013/7/3)</t>
  </si>
  <si>
    <t>20.6 南南東_x000D_
(2018/3/1)</t>
  </si>
  <si>
    <t>13 南_x000D_
(2004/8/30)</t>
  </si>
  <si>
    <t>13 ×_x000D_
(1991/9/27)</t>
  </si>
  <si>
    <t>13 南南東_x000D_
(1982/8/27)</t>
  </si>
  <si>
    <t>13 南南東_x000D_
(1980/9/11)</t>
  </si>
  <si>
    <t>12 西_x000D_
(1987/2/25)</t>
  </si>
  <si>
    <t>12 南_x000D_
(1982/11/30)</t>
  </si>
  <si>
    <t>12 北北東_x000D_
(1980/10/14)</t>
  </si>
  <si>
    <t>12 北北西_x000D_
(1979/10/19)</t>
  </si>
  <si>
    <t>12 北_x000D_
(1979/9/30)</t>
  </si>
  <si>
    <t>22.7 北北西_x000D_
(2017/10/22)</t>
  </si>
  <si>
    <t>21.9 南南東_x000D_
(2022/9/19)</t>
  </si>
  <si>
    <t>21.9 北北西_x000D_
(2015/8/10)</t>
  </si>
  <si>
    <t>21.6 北東_x000D_
(2011/5/29)</t>
  </si>
  <si>
    <t>21.4 北東_x000D_
(2019/10/12)</t>
  </si>
  <si>
    <t>20.8 南南東_x000D_
(2020/9/7)</t>
  </si>
  <si>
    <t>20.4 東北東_x000D_
(2018/8/23)</t>
  </si>
  <si>
    <t>20.1 北北東_x000D_
(2017/10/23)</t>
  </si>
  <si>
    <t>20.1 南東_x000D_
(2016/5/3)</t>
  </si>
  <si>
    <t>20.1 南南西_x000D_
(2012/4/3)</t>
  </si>
  <si>
    <t>16 南_x000D_
(1991/9/27)</t>
  </si>
  <si>
    <t>15 北_x000D_
(2004/10/20)</t>
  </si>
  <si>
    <t>14 北北東_x000D_
(1990/9/19)</t>
  </si>
  <si>
    <t>13 北西_x000D_
(1979/9/30)</t>
  </si>
  <si>
    <t>12 ] 南_x000D_
(1993/9/4)</t>
  </si>
  <si>
    <t>12 北_x000D_
(1990/11/30)</t>
  </si>
  <si>
    <t>11.1 北北東_x000D_
(2017/10/23)</t>
  </si>
  <si>
    <t>11 北北東_x000D_
(1993/4/4)</t>
  </si>
  <si>
    <t>25.5 北東_x000D_
(2017/10/22)</t>
  </si>
  <si>
    <t>25.2 北_x000D_
(2009/10/8)</t>
  </si>
  <si>
    <t>23.8 北_x000D_
(2017/10/23)</t>
  </si>
  <si>
    <t>22.8 北北東_x000D_
(2011/5/29)</t>
  </si>
  <si>
    <t>20.8 北_x000D_
(2018/9/4)</t>
  </si>
  <si>
    <t>20.1 北_x000D_
(2013/9/16)</t>
  </si>
  <si>
    <t>19.6 北_x000D_
(2019/10/12)</t>
  </si>
  <si>
    <t>19.1 南南東_x000D_
(2018/8/24)</t>
  </si>
  <si>
    <t>18.8 南_x000D_
(2013/3/18)</t>
  </si>
  <si>
    <t>18.5 北_x000D_
(2020/4/13)</t>
  </si>
  <si>
    <t>14.9 西南西_x000D_
(2018/9/30)</t>
  </si>
  <si>
    <t>14.4 西北西_x000D_
(2020/12/30)</t>
  </si>
  <si>
    <t>14.3 西北西_x000D_
(2013/4/7)</t>
  </si>
  <si>
    <t>13.3 南東_x000D_
(2016/5/3)</t>
  </si>
  <si>
    <t>13.3 西_x000D_
(2012/4/3)</t>
  </si>
  <si>
    <t>13.2 西_x000D_
(2018/9/4)</t>
  </si>
  <si>
    <t>13.2 西北西_x000D_
(2018/3/1)</t>
  </si>
  <si>
    <t>13.0 西北西_x000D_
(2017/1/14)</t>
  </si>
  <si>
    <t>13 北_x000D_
(2004/10/20)</t>
  </si>
  <si>
    <t>13 北_x000D_
(1987/10/17)</t>
  </si>
  <si>
    <t>29.3 西_x000D_
(2012/4/3)</t>
  </si>
  <si>
    <t>24.8 南南東_x000D_
(2016/5/3)</t>
  </si>
  <si>
    <t>24.7 西北西_x000D_
(2016/7/3)</t>
  </si>
  <si>
    <t>24.2 西_x000D_
(2018/9/30)</t>
  </si>
  <si>
    <t>23.9 西北西_x000D_
(2017/9/17)</t>
  </si>
  <si>
    <t>23.6 南南東_x000D_
(2022/9/19)</t>
  </si>
  <si>
    <t>23.1 西_x000D_
(2020/12/30)</t>
  </si>
  <si>
    <t>23.1 西_x000D_
(2020/1/8)</t>
  </si>
  <si>
    <t>22.7 南南東_x000D_
(2020/9/7)</t>
  </si>
  <si>
    <t>22.7 南南東_x000D_
(2019/9/23)</t>
  </si>
  <si>
    <t>1948/1_x000D_
2022/10</t>
  </si>
  <si>
    <t>26.7 南東_x000D_
(1965/9/10)</t>
  </si>
  <si>
    <t>24.5 南_x000D_
(2004/9/7)</t>
  </si>
  <si>
    <t>24.5 南_x000D_
(1991/9/27)</t>
  </si>
  <si>
    <t>23.5 南南東_x000D_
(2004/8/30)</t>
  </si>
  <si>
    <t>23.0 南東_x000D_
(1964/9/25)</t>
  </si>
  <si>
    <t>22.9 北北東_x000D_
(2004/10/20)</t>
  </si>
  <si>
    <t>22.8 南南東_x000D_
(1954/9/26)</t>
  </si>
  <si>
    <t>20.5 南東_x000D_
(1951/10/15)</t>
  </si>
  <si>
    <t>20.4 南南東_x000D_
(1993/9/4)</t>
  </si>
  <si>
    <t>20.2 南_x000D_
(1968/8/29)</t>
  </si>
  <si>
    <t>46.8 南東_x000D_
(1965/9/10)</t>
  </si>
  <si>
    <t>42.5 南南東_x000D_
(2004/8/30)</t>
  </si>
  <si>
    <t>39.6 北北東_x000D_
(2004/10/20)</t>
  </si>
  <si>
    <t>39.2 南南東_x000D_
(2004/9/7)</t>
  </si>
  <si>
    <t>39.0 南南東_x000D_
(1991/9/27)</t>
  </si>
  <si>
    <t>35.9 南南西_x000D_
(1964/9/25)</t>
  </si>
  <si>
    <t>35.2 南南東_x000D_
(1993/9/4)</t>
  </si>
  <si>
    <t>34.8 南南東_x000D_
(1999/9/24)</t>
  </si>
  <si>
    <t>34.2 南南東_x000D_
(1984/8/21)</t>
  </si>
  <si>
    <t>34.0 南東_x000D_
(1954/9/26)</t>
  </si>
  <si>
    <t>1951/4_x000D_
2022/10</t>
  </si>
  <si>
    <t>23 北北西_x000D_
(2004/10/20)</t>
  </si>
  <si>
    <t>22.8 北_x000D_
(2017/10/22)</t>
  </si>
  <si>
    <t>22.4 北北西_x000D_
(2017/10/23)</t>
  </si>
  <si>
    <t>21 南_x000D_
(1991/9/27)</t>
  </si>
  <si>
    <t>20.6 南南東_x000D_
(2018/8/24)</t>
  </si>
  <si>
    <t>20.3 南東_x000D_
(2018/8/23)</t>
  </si>
  <si>
    <t>20 北北西_x000D_
(1979/9/30)</t>
  </si>
  <si>
    <t>19.0 東北東_x000D_
(2018/9/4)</t>
  </si>
  <si>
    <t>19 南_x000D_
(2004/8/30)</t>
  </si>
  <si>
    <t>18.7 北_x000D_
(2009/10/8)</t>
  </si>
  <si>
    <t>39.6 北西_x000D_
(2017/10/23)</t>
  </si>
  <si>
    <t>36.7 北_x000D_
(2017/10/22)</t>
  </si>
  <si>
    <t>36.2 南南東_x000D_
(2018/8/23)</t>
  </si>
  <si>
    <t>31.4 南_x000D_
(2018/8/24)</t>
  </si>
  <si>
    <t>30.8 南_x000D_
(2015/8/8)</t>
  </si>
  <si>
    <t>29.4 東_x000D_
(2018/9/4)</t>
  </si>
  <si>
    <t>28.9 南_x000D_
(2014/8/10)</t>
  </si>
  <si>
    <t>28.7 北_x000D_
(2009/10/8)</t>
  </si>
  <si>
    <t>27.1 北北西_x000D_
(2019/10/12)</t>
  </si>
  <si>
    <t>26.8 西南西_x000D_
(2012/4/3)</t>
  </si>
  <si>
    <t>22.4 南南西_x000D_
(2018/8/23)</t>
  </si>
  <si>
    <t>21.6 南南西_x000D_
(2018/8/24)</t>
  </si>
  <si>
    <t>17.1 南南西_x000D_
(2014/8/10)</t>
  </si>
  <si>
    <t>17 南_x000D_
(2004/9/7)</t>
  </si>
  <si>
    <t>17 南_x000D_
(2004/8/30)</t>
  </si>
  <si>
    <t>17 南_x000D_
(1991/9/27)</t>
  </si>
  <si>
    <t>16.4 西南西_x000D_
(2012/4/3)</t>
  </si>
  <si>
    <t>16.1 南南西_x000D_
(2021/8/9)</t>
  </si>
  <si>
    <t>15.7 南西_x000D_
(2018/9/4)</t>
  </si>
  <si>
    <t>15.5 西南西_x000D_
(2018/3/1)</t>
  </si>
  <si>
    <t>38.1 南南西_x000D_
(2018/8/23)</t>
  </si>
  <si>
    <t>29.4 南南西_x000D_
(2018/8/24)</t>
  </si>
  <si>
    <t>27.9 北北東_x000D_
(2017/10/22)</t>
  </si>
  <si>
    <t>27.5 南東_x000D_
(2014/8/10)</t>
  </si>
  <si>
    <t>27.0 西南西_x000D_
(2012/4/3)</t>
  </si>
  <si>
    <t>26.9 東北東_x000D_
(2018/9/4)</t>
  </si>
  <si>
    <t>26.6 西_x000D_
(2018/3/1)</t>
  </si>
  <si>
    <t>26.1 北北東_x000D_
(2017/10/23)</t>
  </si>
  <si>
    <t>25.8 南南西_x000D_
(2021/8/9)</t>
  </si>
  <si>
    <t>25.3 南南東_x000D_
(2018/7/7)</t>
  </si>
  <si>
    <t>1992/5_x000D_
2022/11</t>
  </si>
  <si>
    <t>30 南南東_x000D_
(2004/8/30)</t>
  </si>
  <si>
    <t>28.0 西_x000D_
(2012/4/3)</t>
  </si>
  <si>
    <t>28 南南東_x000D_
(2004/9/7)</t>
  </si>
  <si>
    <t>28 南南東_x000D_
(1993/9/4)</t>
  </si>
  <si>
    <t>27.4 南東_x000D_
(2018/8/23)</t>
  </si>
  <si>
    <t>26.0 南南西_x000D_
(2014/8/10)</t>
  </si>
  <si>
    <t>25.8 西南西_x000D_
(2018/9/4)</t>
  </si>
  <si>
    <t>25 南南東_x000D_
(2005/9/7)</t>
  </si>
  <si>
    <t>25 南南東_x000D_
(1996/8/14)</t>
  </si>
  <si>
    <t>25 南南東_x000D_
(1992/8/8)</t>
  </si>
  <si>
    <t>39.3 南東_x000D_
(2018/8/23)</t>
  </si>
  <si>
    <t>36.0 南_x000D_
(2014/8/10)</t>
  </si>
  <si>
    <t>35.2 西南西_x000D_
(2012/4/3)</t>
  </si>
  <si>
    <t>32.7 南南東_x000D_
(2022/9/19)</t>
  </si>
  <si>
    <t>32.4 南西_x000D_
(2018/8/24)</t>
  </si>
  <si>
    <t>31.6 西南西_x000D_
(2018/9/4)</t>
  </si>
  <si>
    <t>30.8 南南西_x000D_
(2021/8/9)</t>
  </si>
  <si>
    <t>30.7 北_x000D_
(2009/10/8)</t>
  </si>
  <si>
    <t>30.5 南南東_x000D_
(2019/9/23)</t>
  </si>
  <si>
    <t>29.7 南南東_x000D_
(2016/4/17)</t>
  </si>
  <si>
    <t>33.4 北東_x000D_
(1950/9/3)</t>
  </si>
  <si>
    <t>30.7 北北西_x000D_
(2017/10/23)</t>
  </si>
  <si>
    <t>30.0 南_x000D_
(1965/9/10)</t>
  </si>
  <si>
    <t>29.3 北北東_x000D_
(1959/9/26)</t>
  </si>
  <si>
    <t>28.6 北北西_x000D_
(2017/10/22)</t>
  </si>
  <si>
    <t>27.4 南南西_x000D_
(1945/9/18)</t>
  </si>
  <si>
    <t>27.0 北東_x000D_
(1961/9/16)</t>
  </si>
  <si>
    <t>26.8 南南西_x000D_
(1964/9/25)</t>
  </si>
  <si>
    <t>26.8 北_x000D_
(1953/9/25)</t>
  </si>
  <si>
    <t>26.1 北北西_x000D_
(2013/9/16)</t>
  </si>
  <si>
    <t>48.5 南南東_x000D_
(1965/9/10)</t>
  </si>
  <si>
    <t>47.6 北東_x000D_
(1950/9/3)</t>
  </si>
  <si>
    <t>45.9 北北西_x000D_
(2017/10/23)</t>
  </si>
  <si>
    <t>43.6 北_x000D_
(2017/10/22)</t>
  </si>
  <si>
    <t>41.8 東_x000D_
(2018/9/4)</t>
  </si>
  <si>
    <t>41.6 南南西_x000D_
(1998/10/18)</t>
  </si>
  <si>
    <t>41.5 西北西_x000D_
(2004/10/20)</t>
  </si>
  <si>
    <t>41.3 南南西_x000D_
(1964/9/25)</t>
  </si>
  <si>
    <t>40.0 北北西_x000D_
(1965/9/17)</t>
  </si>
  <si>
    <t>40.0 北_x000D_
(1953/9/25)</t>
  </si>
  <si>
    <t>18 南南東_x000D_
(2004/8/30)</t>
  </si>
  <si>
    <t>16 南南東_x000D_
(2004/9/7)</t>
  </si>
  <si>
    <t>16 南東_x000D_
(1991/9/27)</t>
  </si>
  <si>
    <t>16 北北西_x000D_
(1979/9/30)</t>
  </si>
  <si>
    <t>15.3 北西_x000D_
(2018/9/4)</t>
  </si>
  <si>
    <t>15.1 東南東_x000D_
(2018/8/23)</t>
  </si>
  <si>
    <t>15 南南東_x000D_
(1996/8/14)</t>
  </si>
  <si>
    <t>15 南東_x000D_
(1993/9/4)</t>
  </si>
  <si>
    <t>14.2 北西_x000D_
(2017/9/17)</t>
  </si>
  <si>
    <t>14 南南東_x000D_
(2005/9/7)</t>
  </si>
  <si>
    <t>28.6 北東_x000D_
(2018/9/4)</t>
  </si>
  <si>
    <t>28.6 南東_x000D_
(2018/8/23)</t>
  </si>
  <si>
    <t>24.9 南東_x000D_
(2017/9/17)</t>
  </si>
  <si>
    <t>24.8 西北西_x000D_
(2021/12/17)</t>
  </si>
  <si>
    <t>24.8 南東_x000D_
(2012/4/3)</t>
  </si>
  <si>
    <t>24.3 南東_x000D_
(2022/9/19)</t>
  </si>
  <si>
    <t>23.5 西北西_x000D_
(2020/12/30)</t>
  </si>
  <si>
    <t>23.1 南東_x000D_
(2014/8/10)</t>
  </si>
  <si>
    <t>22.8 北西_x000D_
(2018/9/30)</t>
  </si>
  <si>
    <t>22.2 北東_x000D_
(2015/7/17)</t>
  </si>
  <si>
    <t>1919/1_x000D_
2022/10</t>
  </si>
  <si>
    <t>42.3 北北西_x000D_
(1959/9/26)</t>
  </si>
  <si>
    <t>38.8 南南東_x000D_
(1965/9/10)</t>
  </si>
  <si>
    <t>37.0 北_x000D_
(1953/9/25)</t>
  </si>
  <si>
    <t>36.9 北北東_x000D_
(1958/8/25)</t>
  </si>
  <si>
    <t>36.7 南南東_x000D_
(1961/9/16)</t>
  </si>
  <si>
    <t>34.7 北_x000D_
(1972/9/16)</t>
  </si>
  <si>
    <t>33.2 北北西_x000D_
(1965/9/17)</t>
  </si>
  <si>
    <t>32.8 北_x000D_
(1970/7/5)</t>
  </si>
  <si>
    <t>32.3 北北東_x000D_
(1962/7/27)</t>
  </si>
  <si>
    <t>31.3 北北東_x000D_
(1950/9/3)</t>
  </si>
  <si>
    <t>57.0 南南東_x000D_
(1965/9/10)</t>
  </si>
  <si>
    <t>50.8 西北西_x000D_
(1998/9/22)</t>
  </si>
  <si>
    <t>49.4 南南東_x000D_
(1961/9/16)</t>
  </si>
  <si>
    <t>49.2 北北西_x000D_
(1959/9/26)</t>
  </si>
  <si>
    <t>46.6 南_x000D_
(1964/9/25)</t>
  </si>
  <si>
    <t>45.4 南_x000D_
(2004/9/7)</t>
  </si>
  <si>
    <t>44.0 南_x000D_
(1968/8/29)</t>
  </si>
  <si>
    <t>43.7 南南東_x000D_
(2004/8/30)</t>
  </si>
  <si>
    <t>42.9 南南東_x000D_
(1960/8/29)</t>
  </si>
  <si>
    <t>42.3 北_x000D_
(1953/9/25)</t>
  </si>
  <si>
    <t>1951/7_x000D_
2022/10</t>
  </si>
  <si>
    <t>1953/5_x000D_
2022/10</t>
  </si>
  <si>
    <t>25.0 ] 南南東_x000D_
(1961/9/16)</t>
  </si>
  <si>
    <t>23.3 東北東_x000D_
(1959/9/26)</t>
  </si>
  <si>
    <t>23.1 南_x000D_
(1979/9/30)</t>
  </si>
  <si>
    <t>21.4 北北西_x000D_
(1953/9/25)</t>
  </si>
  <si>
    <t>20.0 南_x000D_
(1965/9/10)</t>
  </si>
  <si>
    <t>19.7 南南東_x000D_
(2018/9/4)</t>
  </si>
  <si>
    <t>19.0 東北東_x000D_
(1962/7/27)</t>
  </si>
  <si>
    <t>18.8 北北西_x000D_
(1965/9/17)</t>
  </si>
  <si>
    <t>18.7 東北東_x000D_
(1958/8/25)</t>
  </si>
  <si>
    <t>18.5 南南西_x000D_
(1964/9/25)</t>
  </si>
  <si>
    <t>47.2 南_x000D_
(1979/9/30)</t>
  </si>
  <si>
    <t>42.4 ] 南南東_x000D_
(1961/9/16)</t>
  </si>
  <si>
    <t>37.6 西_x000D_
(1998/9/22)</t>
  </si>
  <si>
    <t>37.4 南_x000D_
(2018/9/4)</t>
  </si>
  <si>
    <t>33.4 北東_x000D_
(1972/9/16)</t>
  </si>
  <si>
    <t>32.6 東北東_x000D_
(1959/9/26)</t>
  </si>
  <si>
    <t>31.6 東北東_x000D_
(1994/9/29)</t>
  </si>
  <si>
    <t>30.9 北北西_x000D_
(1965/9/17)</t>
  </si>
  <si>
    <t>30.4 東北東_x000D_
(1965/5/3)</t>
  </si>
  <si>
    <t>11 西北西_x000D_
(1990/9/19)</t>
  </si>
  <si>
    <t>10.4 北西_x000D_
(2018/7/29)</t>
  </si>
  <si>
    <t>9.8 西南西_x000D_
(2010/12/28)</t>
  </si>
  <si>
    <t>9.5 南西_x000D_
(2016/4/17)</t>
  </si>
  <si>
    <t>9.4 南西_x000D_
(2018/9/4)</t>
  </si>
  <si>
    <t>9.3 南西_x000D_
(2017/9/18)</t>
  </si>
  <si>
    <t>9.2 南西_x000D_
(2017/9/17)</t>
  </si>
  <si>
    <t>9.1 南西_x000D_
(2021/8/9)</t>
  </si>
  <si>
    <t>9.1 北北西_x000D_
(2017/6/1)</t>
  </si>
  <si>
    <t>23.4 北_x000D_
(2019/10/12)</t>
  </si>
  <si>
    <t>23.3 西_x000D_
(2018/7/29)</t>
  </si>
  <si>
    <t>21.5 西南西_x000D_
(2010/12/28)</t>
  </si>
  <si>
    <t>21.0 南西_x000D_
(2021/5/1)</t>
  </si>
  <si>
    <t>20.9 南南西_x000D_
(2020/7/8)</t>
  </si>
  <si>
    <t>20.9 南南西_x000D_
(2017/9/18)</t>
  </si>
  <si>
    <t>20.4 西_x000D_
(2020/1/8)</t>
  </si>
  <si>
    <t>20.1 東南東_x000D_
(2011/9/3)</t>
  </si>
  <si>
    <t>20.0 西_x000D_
(2012/4/3)</t>
  </si>
  <si>
    <t>19.8 南西_x000D_
(2018/9/4)</t>
  </si>
  <si>
    <t>13.1 南_x000D_
(2018/9/4)</t>
  </si>
  <si>
    <t>12.0 南西_x000D_
(2018/9/30)</t>
  </si>
  <si>
    <t>11.8 南南西_x000D_
(2017/9/17)</t>
  </si>
  <si>
    <t>11.4 南西_x000D_
(2018/7/29)</t>
  </si>
  <si>
    <t>11 南西_x000D_
(1979/9/30)</t>
  </si>
  <si>
    <t>10.1 南_x000D_
(2018/3/1)</t>
  </si>
  <si>
    <t>10.1 南南西_x000D_
(2017/8/7)</t>
  </si>
  <si>
    <t>10.0 南西_x000D_
(2018/10/1)</t>
  </si>
  <si>
    <t>9.9 南南西_x000D_
(2017/2/20)</t>
  </si>
  <si>
    <t>24.9 南_x000D_
(2018/9/4)</t>
  </si>
  <si>
    <t>24.5 西南西_x000D_
(2011/7/4)</t>
  </si>
  <si>
    <t>23.6 西北西_x000D_
(2018/7/29)</t>
  </si>
  <si>
    <t>23.3 南西_x000D_
(2018/9/30)</t>
  </si>
  <si>
    <t>22.2 西北西_x000D_
(2014/12/17)</t>
  </si>
  <si>
    <t>21.6 南_x000D_
(2017/9/17)</t>
  </si>
  <si>
    <t>20.2 西北西_x000D_
(2017/1/14)</t>
  </si>
  <si>
    <t>20.0 西南西_x000D_
(2017/2/20)</t>
  </si>
  <si>
    <t>19.4 北西_x000D_
(2012/3/31)</t>
  </si>
  <si>
    <t>19.3 西_x000D_
(2017/12/25)</t>
  </si>
  <si>
    <t>14 西北西_x000D_
(2006/4/2)</t>
  </si>
  <si>
    <t>12.8 西_x000D_
(2010/3/21)</t>
  </si>
  <si>
    <t>11.4 ] 南_x000D_
(2018/9/4)</t>
  </si>
  <si>
    <t>11 西_x000D_
(2007/5/10)</t>
  </si>
  <si>
    <t>10.8 北_x000D_
(2009/10/8)</t>
  </si>
  <si>
    <t>10.7 北_x000D_
(2014/10/6)</t>
  </si>
  <si>
    <t>10.7 西北西_x000D_
(2012/3/31)</t>
  </si>
  <si>
    <t>10.6 西_x000D_
(2012/4/3)</t>
  </si>
  <si>
    <t>10.5 北_x000D_
(2012/9/30)</t>
  </si>
  <si>
    <t>27.2 ] 南南西_x000D_
(2018/9/4)</t>
  </si>
  <si>
    <t>25.0 北西_x000D_
(2009/10/8)</t>
  </si>
  <si>
    <t>24.8 西北西_x000D_
(2010/3/21)</t>
  </si>
  <si>
    <t>22.0 北西_x000D_
(2013/9/16)</t>
  </si>
  <si>
    <t>21.3 東南東_x000D_
(2020/8/22)</t>
  </si>
  <si>
    <t>21.0 北西_x000D_
(2018/9/30)</t>
  </si>
  <si>
    <t>21.0 西_x000D_
(2018/3/1)</t>
  </si>
  <si>
    <t>20.9 西_x000D_
(2014/12/17)</t>
  </si>
  <si>
    <t>20.6 北_x000D_
(2012/9/30)</t>
  </si>
  <si>
    <t>21.3 北_x000D_
(2013/9/16)</t>
  </si>
  <si>
    <t>20.9 北_x000D_
(2017/10/23)</t>
  </si>
  <si>
    <t>20.5 北_x000D_
(2014/10/6)</t>
  </si>
  <si>
    <t>20.4 北_x000D_
(2012/9/30)</t>
  </si>
  <si>
    <t>19.1 北_x000D_
(2016/9/20)</t>
  </si>
  <si>
    <t>18.6 北_x000D_
(2009/10/8)</t>
  </si>
  <si>
    <t>15.4 北_x000D_
(2011/9/21)</t>
  </si>
  <si>
    <t>15 北_x000D_
(1990/9/19)</t>
  </si>
  <si>
    <t>14.9 北_x000D_
(2013/3/10)</t>
  </si>
  <si>
    <t>35.7 北_x000D_
(2017/10/23)</t>
  </si>
  <si>
    <t>33.9 北_x000D_
(2012/9/30)</t>
  </si>
  <si>
    <t>33.2 北_x000D_
(2013/9/16)</t>
  </si>
  <si>
    <t>32.5 北_x000D_
(2014/10/6)</t>
  </si>
  <si>
    <t>31.3 北_x000D_
(2009/10/8)</t>
  </si>
  <si>
    <t>30.9 北_x000D_
(2016/9/20)</t>
  </si>
  <si>
    <t>27.2 北_x000D_
(2011/9/21)</t>
  </si>
  <si>
    <t>25.8 北北東_x000D_
(2009/10/7)</t>
  </si>
  <si>
    <t>25.0 北_x000D_
(2019/10/12)</t>
  </si>
  <si>
    <t>39.7 南南西_x000D_
(2018/9/4)</t>
  </si>
  <si>
    <t>36.5 南南西_x000D_
(1950/9/3)</t>
  </si>
  <si>
    <t>35.0 南南西_x000D_
(1961/9/16)</t>
  </si>
  <si>
    <t>32.5 南南西_x000D_
(1964/9/25)</t>
  </si>
  <si>
    <t>32.4 西_x000D_
(1998/9/22)</t>
  </si>
  <si>
    <t>29.5 南南西_x000D_
(1911/6/19)</t>
  </si>
  <si>
    <t>29.3 南_x000D_
(1998/10/18)</t>
  </si>
  <si>
    <t>28.5 南_x000D_
(1965/9/10)</t>
  </si>
  <si>
    <t>27.1 南_x000D_
(2004/8/30)</t>
  </si>
  <si>
    <t>26.8 南南西_x000D_
(2018/8/23)</t>
  </si>
  <si>
    <t>57.4 南南西_x000D_
(2018/9/4)</t>
  </si>
  <si>
    <t>56.7 南_x000D_
(1961/9/16)</t>
  </si>
  <si>
    <t>53.8 南_x000D_
(1998/10/18)</t>
  </si>
  <si>
    <t>50.0 西_x000D_
(1998/9/22)</t>
  </si>
  <si>
    <t>46.5 南南西_x000D_
(1964/9/25)</t>
  </si>
  <si>
    <t>46.0 南_x000D_
(1965/9/10)</t>
  </si>
  <si>
    <t>46.0 南南西_x000D_
(1950/9/3)</t>
  </si>
  <si>
    <t>45.1 南_x000D_
(2004/12/4)</t>
  </si>
  <si>
    <t>44.2 南_x000D_
(2004/8/30)</t>
  </si>
  <si>
    <t>44.0 南_x000D_
(2004/9/7)</t>
  </si>
  <si>
    <t>1999/3_x000D_
2022/11</t>
  </si>
  <si>
    <t>24.3 南東_x000D_
(2018/9/4)</t>
  </si>
  <si>
    <t>22 東南東_x000D_
(2004/6/21)</t>
  </si>
  <si>
    <t>20 東南東_x000D_
(2004/10/20)</t>
  </si>
  <si>
    <t>19 東南東_x000D_
(2004/8/30)</t>
  </si>
  <si>
    <t>18.8 南東_x000D_
(2018/8/23)</t>
  </si>
  <si>
    <t>18 東南東_x000D_
(2003/8/9)</t>
  </si>
  <si>
    <t>18 東南東_x000D_
(2003/8/8)</t>
  </si>
  <si>
    <t>17.8 南東_x000D_
(2011/9/3)</t>
  </si>
  <si>
    <t>17.6 南東_x000D_
(2015/7/17)</t>
  </si>
  <si>
    <t>17.2 南東_x000D_
(2015/12/11)</t>
  </si>
  <si>
    <t>42.2 南東_x000D_
(2018/9/4)</t>
  </si>
  <si>
    <t>34.4 南東_x000D_
(2011/9/3)</t>
  </si>
  <si>
    <t>34.3 南東_x000D_
(2017/9/17)</t>
  </si>
  <si>
    <t>34.2 南東_x000D_
(2014/8/10)</t>
  </si>
  <si>
    <t>33.8 南東_x000D_
(2018/8/23)</t>
  </si>
  <si>
    <t>32.9 東_x000D_
(2018/9/30)</t>
  </si>
  <si>
    <t>31.2 南南東_x000D_
(2015/7/17)</t>
  </si>
  <si>
    <t>30.8 南南東_x000D_
(2017/8/7)</t>
  </si>
  <si>
    <t>30.4 西北西_x000D_
(2017/10/22)</t>
  </si>
  <si>
    <t>29.7 南東_x000D_
(2015/12/11)</t>
  </si>
  <si>
    <t>1979/3_x000D_
2022/11</t>
  </si>
  <si>
    <t>26 南東_x000D_
(1994/9/29)</t>
  </si>
  <si>
    <t>25 南_x000D_
(1990/9/19)</t>
  </si>
  <si>
    <t>20.5 北東_x000D_
(2009/10/8)</t>
  </si>
  <si>
    <t>17.6 南_x000D_
(2018/9/30)</t>
  </si>
  <si>
    <t>17.0 北東_x000D_
(2009/10/7)</t>
  </si>
  <si>
    <t>17 南東_x000D_
(1997/7/26)</t>
  </si>
  <si>
    <t>17 東南東_x000D_
(1990/11/30)</t>
  </si>
  <si>
    <t>17 南東_x000D_
(1979/10/19)</t>
  </si>
  <si>
    <t>16 南_x000D_
(2004/10/20)</t>
  </si>
  <si>
    <t>37.8 南_x000D_
(2018/9/4)</t>
  </si>
  <si>
    <t>35.9 南_x000D_
(2018/9/30)</t>
  </si>
  <si>
    <t>33.7 東北東_x000D_
(2009/10/8)</t>
  </si>
  <si>
    <t>31.8 東_x000D_
(2011/9/21)</t>
  </si>
  <si>
    <t>29.8 東北東_x000D_
(2009/10/7)</t>
  </si>
  <si>
    <t>28.8 西北西_x000D_
(2012/9/30)</t>
  </si>
  <si>
    <t>28.4 北西_x000D_
(2017/10/23)</t>
  </si>
  <si>
    <t>27.7 北西_x000D_
(2013/4/7)</t>
  </si>
  <si>
    <t>27.0 西北西_x000D_
(2019/10/12)</t>
  </si>
  <si>
    <t>26.9 南_x000D_
(2018/8/23)</t>
  </si>
  <si>
    <t>2006/3_x000D_
2022/11</t>
  </si>
  <si>
    <t>29.1 南東_x000D_
(2018/8/23)</t>
  </si>
  <si>
    <t>28.6 南東_x000D_
(2018/9/30)</t>
  </si>
  <si>
    <t>25.8 南南東_x000D_
(2016/9/20)</t>
  </si>
  <si>
    <t>25.5 南東_x000D_
(2015/7/16)</t>
  </si>
  <si>
    <t>25.4 北西_x000D_
(2009/10/8)</t>
  </si>
  <si>
    <t>23.0 南南東_x000D_
(2017/9/17)</t>
  </si>
  <si>
    <t>23.0 南東_x000D_
(2011/9/3)</t>
  </si>
  <si>
    <t>22.9 南東_x000D_
(2011/7/19)</t>
  </si>
  <si>
    <t>22.6 南南東_x000D_
(2015/7/17)</t>
  </si>
  <si>
    <t>45.8 南南東_x000D_
(2018/9/4)</t>
  </si>
  <si>
    <t>43.7 南東_x000D_
(2018/8/23)</t>
  </si>
  <si>
    <t>41.2 南南東_x000D_
(2018/9/30)</t>
  </si>
  <si>
    <t>37.6 南東_x000D_
(2015/7/16)</t>
  </si>
  <si>
    <t>37.0 南南東_x000D_
(2016/9/20)</t>
  </si>
  <si>
    <t>35.0 南東_x000D_
(2014/8/10)</t>
  </si>
  <si>
    <t>35.0 南東_x000D_
(2011/9/3)</t>
  </si>
  <si>
    <t>35.0 南東_x000D_
(2011/7/19)</t>
  </si>
  <si>
    <t>35.0 北西_x000D_
(2009/10/8)</t>
  </si>
  <si>
    <t>34.0 南南東_x000D_
(2015/7/17)</t>
  </si>
  <si>
    <t>33.6 西_x000D_
(1921/9/26)</t>
  </si>
  <si>
    <t>33.4 東南東_x000D_
(1959/9/26)</t>
  </si>
  <si>
    <t>33.2 東南東_x000D_
(1921/9/25)</t>
  </si>
  <si>
    <t>33.1 南南東_x000D_
(1990/9/19)</t>
  </si>
  <si>
    <t>32.5 南南東_x000D_
(1958/8/25)</t>
  </si>
  <si>
    <t>31.9 南南西_x000D_
(1924/10/8)</t>
  </si>
  <si>
    <t>31.0 南南東_x000D_
(1952/6/23)</t>
  </si>
  <si>
    <t>30.8 西_x000D_
(1972/9/16)</t>
  </si>
  <si>
    <t>30.7 南南東_x000D_
(1950/9/3)</t>
  </si>
  <si>
    <t>30.5 東北東_x000D_
(1967/10/27)</t>
  </si>
  <si>
    <t>59.5 南南東_x000D_
(1990/9/19)</t>
  </si>
  <si>
    <t>48.8 東南東_x000D_
(1972/9/16)</t>
  </si>
  <si>
    <t>48.5 東北東_x000D_
(1967/10/27)</t>
  </si>
  <si>
    <t>48.5 南南東_x000D_
(1959/9/26)</t>
  </si>
  <si>
    <t>47.2 南南東_x000D_
(1950/9/3)</t>
  </si>
  <si>
    <t>46.4 南東_x000D_
(1994/9/29)</t>
  </si>
  <si>
    <t>44.6 南_x000D_
(1990/9/30)</t>
  </si>
  <si>
    <t>43.0 南南西_x000D_
(2018/9/30)</t>
  </si>
  <si>
    <t>43.0 南南東_x000D_
(1958/8/25)</t>
  </si>
  <si>
    <t>42.2 北北西_x000D_
(1965/9/17)</t>
  </si>
  <si>
    <t>13.8 北_x000D_
(2013/10/16)</t>
  </si>
  <si>
    <t>13.5 北_x000D_
(2019/10/12)</t>
  </si>
  <si>
    <t>13.4 北_x000D_
(2014/10/13)</t>
  </si>
  <si>
    <t>13.3 南_x000D_
(2020/9/7)</t>
  </si>
  <si>
    <t>12.7 北_x000D_
(2017/10/22)</t>
  </si>
  <si>
    <t>12.5 南南東_x000D_
(2018/10/6)</t>
  </si>
  <si>
    <t>12.5 南東_x000D_
(2015/8/25)</t>
  </si>
  <si>
    <t>12.1 北_x000D_
(2017/9/17)</t>
  </si>
  <si>
    <t>12.0 北北西_x000D_
(2017/10/23)</t>
  </si>
  <si>
    <t>12 ×_x000D_
(1991/9/27)</t>
  </si>
  <si>
    <t>24.8 北_x000D_
(2013/10/16)</t>
  </si>
  <si>
    <t>24.6 北北西_x000D_
(2017/10/22)</t>
  </si>
  <si>
    <t>24.1 北_x000D_
(2011/5/29)</t>
  </si>
  <si>
    <t>23.7 西_x000D_
(2016/8/6)</t>
  </si>
  <si>
    <t>23.2 南西_x000D_
(2012/4/3)</t>
  </si>
  <si>
    <t>22.7 南南西_x000D_
(2020/9/7)</t>
  </si>
  <si>
    <t>22.4 東南東_x000D_
(2022/9/19)</t>
  </si>
  <si>
    <t>22.4 北北西_x000D_
(2013/9/16)</t>
  </si>
  <si>
    <t>22.1 北北西_x000D_
(2014/10/13)</t>
  </si>
  <si>
    <t>22.0 西北西_x000D_
(2021/8/9)</t>
  </si>
  <si>
    <t>30.6 北北西_x000D_
(1959/9/26)</t>
  </si>
  <si>
    <t>27.1 北北西_x000D_
(1953/9/25)</t>
  </si>
  <si>
    <t>27.0 北_x000D_
(1944/10/7)</t>
  </si>
  <si>
    <t>26.1 南_x000D_
(1954/9/26)</t>
  </si>
  <si>
    <t>24.7 西北西_x000D_
(1944/9/17)</t>
  </si>
  <si>
    <t>23.6 南南東_x000D_
(1951/10/15)</t>
  </si>
  <si>
    <t>22.9 南東_x000D_
(1954/9/14)</t>
  </si>
  <si>
    <t>22.7 北北西_x000D_
(1965/9/17)</t>
  </si>
  <si>
    <t>22.2 北西_x000D_
(1948/2/26)</t>
  </si>
  <si>
    <t>22.0 南東_x000D_
(1971/8/5)</t>
  </si>
  <si>
    <t>50.4 北_x000D_
(2004/10/20)</t>
  </si>
  <si>
    <t>45.3 南_x000D_
(1991/9/27)</t>
  </si>
  <si>
    <t>42.5 南東_x000D_
(1982/8/27)</t>
  </si>
  <si>
    <t>41.9 北北西_x000D_
(1953/9/25)</t>
  </si>
  <si>
    <t>41.5 北北西_x000D_
(1959/9/26)</t>
  </si>
  <si>
    <t>39.0 東南東_x000D_
(2005/9/6)</t>
  </si>
  <si>
    <t>37.8 東南東_x000D_
(2004/9/7)</t>
  </si>
  <si>
    <t>35.9 北西_x000D_
(1961/9/16)</t>
  </si>
  <si>
    <t>35.8 南_x000D_
(1954/9/26)</t>
  </si>
  <si>
    <t>34.4 東南東_x000D_
(2004/8/30)</t>
  </si>
  <si>
    <t>1951/10_x000D_
2022/10</t>
  </si>
  <si>
    <t>12.0 南西_x000D_
(2012/4/3)</t>
  </si>
  <si>
    <t>12 南西_x000D_
(2004/8/30)</t>
  </si>
  <si>
    <t>12 南東_x000D_
(1985/8/14)</t>
  </si>
  <si>
    <t>12 北_x000D_
(1985/4/20)</t>
  </si>
  <si>
    <t>12 東南東_x000D_
(1984/6/15)</t>
  </si>
  <si>
    <t>11 北北東_x000D_
(2004/10/20)</t>
  </si>
  <si>
    <t>11 南南西_x000D_
(1991/9/27)</t>
  </si>
  <si>
    <t>10.5 北北東_x000D_
(2015/7/17)</t>
  </si>
  <si>
    <t>10.0 北北東_x000D_
(2013/4/6)</t>
  </si>
  <si>
    <t>10 南東_x000D_
(2005/9/6)</t>
  </si>
  <si>
    <t>24.8 西南西_x000D_
(2012/4/3)</t>
  </si>
  <si>
    <t>21.3 南南東_x000D_
(2022/9/19)</t>
  </si>
  <si>
    <t>20.6 北北東_x000D_
(2015/7/17)</t>
  </si>
  <si>
    <t>20.3 東南東_x000D_
(2015/8/25)</t>
  </si>
  <si>
    <t>20.0 南東_x000D_
(2020/9/6)</t>
  </si>
  <si>
    <t>19.6 東南東_x000D_
(2020/9/7)</t>
  </si>
  <si>
    <t>19.6 西南西_x000D_
(2015/8/17)</t>
  </si>
  <si>
    <t>19.3 北_x000D_
(2017/10/23)</t>
  </si>
  <si>
    <t>19.2 南東_x000D_
(2016/5/3)</t>
  </si>
  <si>
    <t>19.1 東南東_x000D_
(2012/9/17)</t>
  </si>
  <si>
    <t>25.8 南東_x000D_
(1896/8/18)</t>
  </si>
  <si>
    <t>25.7 東南東_x000D_
(1943/9/20)</t>
  </si>
  <si>
    <t>24.5 南南西_x000D_
(1954/9/26)</t>
  </si>
  <si>
    <t>21.2 北_x000D_
(2004/10/20)</t>
  </si>
  <si>
    <t>21.1 南西_x000D_
(2004/8/31)</t>
  </si>
  <si>
    <t>21.0 南西_x000D_
(1996/8/14)</t>
  </si>
  <si>
    <t>20.8 南西_x000D_
(2012/4/3)</t>
  </si>
  <si>
    <t>20.8 南東_x000D_
(1941/10/1)</t>
  </si>
  <si>
    <t>20.5 東_x000D_
(1941/8/15)</t>
  </si>
  <si>
    <t>20.5 南東_x000D_
(1918/7/12)</t>
  </si>
  <si>
    <t>41.4 北東_x000D_
(2004/10/20)</t>
  </si>
  <si>
    <t>39.4 南西_x000D_
(1991/9/27)</t>
  </si>
  <si>
    <t>38.5 南西_x000D_
(2004/8/30)</t>
  </si>
  <si>
    <t>37.4 東南東_x000D_
(2005/9/6)</t>
  </si>
  <si>
    <t>35.2 南南西_x000D_
(1954/9/26)</t>
  </si>
  <si>
    <t>34.6 北西_x000D_
(1961/9/16)</t>
  </si>
  <si>
    <t>34.2 南西_x000D_
(2004/8/31)</t>
  </si>
  <si>
    <t>33.8 南西_x000D_
(2004/9/7)</t>
  </si>
  <si>
    <t>33.8 南西_x000D_
(1999/9/24)</t>
  </si>
  <si>
    <t>33.7 西南西_x000D_
(2012/4/3)</t>
  </si>
  <si>
    <t>15 南西_x000D_
(1991/9/27)</t>
  </si>
  <si>
    <t>14 南西_x000D_
(2004/8/31)</t>
  </si>
  <si>
    <t>14 南西_x000D_
(2004/8/30)</t>
  </si>
  <si>
    <t>13.1 西南西_x000D_
(2012/4/3)</t>
  </si>
  <si>
    <t>12 南西_x000D_
(2004/9/7)</t>
  </si>
  <si>
    <t>11.2 南西_x000D_
(2018/3/1)</t>
  </si>
  <si>
    <t>11 南西_x000D_
(2007/5/17)</t>
  </si>
  <si>
    <t>11 南西_x000D_
(2006/9/18)</t>
  </si>
  <si>
    <t>11 南西_x000D_
(2005/9/7)</t>
  </si>
  <si>
    <t>10.6 南西_x000D_
(2021/8/9)</t>
  </si>
  <si>
    <t>23.9 南西_x000D_
(2012/4/3)</t>
  </si>
  <si>
    <t>21.8 西南西_x000D_
(2011/5/17)</t>
  </si>
  <si>
    <t>21.2 西_x000D_
(2020/12/30)</t>
  </si>
  <si>
    <t>21.1 北東_x000D_
(2015/7/17)</t>
  </si>
  <si>
    <t>20.2 南西_x000D_
(2021/8/9)</t>
  </si>
  <si>
    <t>20.1 東_x000D_
(2019/8/15)</t>
  </si>
  <si>
    <t>19.6 北北東_x000D_
(2015/7/16)</t>
  </si>
  <si>
    <t>19.5 北_x000D_
(2017/9/17)</t>
  </si>
  <si>
    <t>19.4 北_x000D_
(2018/9/30)</t>
  </si>
  <si>
    <t>18.9 南西_x000D_
(2018/5/3)</t>
  </si>
  <si>
    <t>16 南南西_x000D_
(2004/9/7)</t>
  </si>
  <si>
    <t>14.3 西南西_x000D_
(2021/8/9)</t>
  </si>
  <si>
    <t>14 南南西_x000D_
(1999/9/24)</t>
  </si>
  <si>
    <t>13 南東_x000D_
(2007/3/5)</t>
  </si>
  <si>
    <t>13 西南西_x000D_
(2006/4/20)</t>
  </si>
  <si>
    <t>13 南西_x000D_
(2005/9/7)</t>
  </si>
  <si>
    <t>12.3 西北西_x000D_
(2021/12/17)</t>
  </si>
  <si>
    <t>12.2 南東_x000D_
(2020/9/7)</t>
  </si>
  <si>
    <t>26.4 南西_x000D_
(2012/4/3)</t>
  </si>
  <si>
    <t>22.0 南西_x000D_
(2021/8/9)</t>
  </si>
  <si>
    <t>21.3 南西_x000D_
(2020/1/8)</t>
  </si>
  <si>
    <t>20.9 北東_x000D_
(2011/7/19)</t>
  </si>
  <si>
    <t>20.6 西南西_x000D_
(2018/5/3)</t>
  </si>
  <si>
    <t>20.6 南西_x000D_
(2018/3/1)</t>
  </si>
  <si>
    <t>20.4 西北西_x000D_
(2021/12/17)</t>
  </si>
  <si>
    <t>20.2 東北東_x000D_
(2022/9/18)</t>
  </si>
  <si>
    <t>19.8 西北西_x000D_
(2020/12/30)</t>
  </si>
  <si>
    <t>19.8 南西_x000D_
(2019/9/23)</t>
  </si>
  <si>
    <t>20.6 東_x000D_
(2019/8/15)</t>
  </si>
  <si>
    <t>19.1 東南東_x000D_
(2022/9/18)</t>
  </si>
  <si>
    <t>19 東南東_x000D_
(2005/9/6)</t>
  </si>
  <si>
    <t>19 東南東_x000D_
(1993/9/4)</t>
  </si>
  <si>
    <t>19 東南東_x000D_
(1982/8/27)</t>
  </si>
  <si>
    <t>18.4 東南東_x000D_
(2022/9/19)</t>
  </si>
  <si>
    <t>18 東_x000D_
(2007/7/14)</t>
  </si>
  <si>
    <t>18 東_x000D_
(2004/7/31)</t>
  </si>
  <si>
    <t>18 東_x000D_
(2004/6/21)</t>
  </si>
  <si>
    <t>18 東北東_x000D_
(1982/9/25)</t>
  </si>
  <si>
    <t>30.3 東南東_x000D_
(2022/9/18)</t>
  </si>
  <si>
    <t>28.8 東南東_x000D_
(2019/8/15)</t>
  </si>
  <si>
    <t>27.8 東北東_x000D_
(2015/7/17)</t>
  </si>
  <si>
    <t>25.5 東北東_x000D_
(2011/7/19)</t>
  </si>
  <si>
    <t>25.0 東南東_x000D_
(2022/9/19)</t>
  </si>
  <si>
    <t>24.6 東北東_x000D_
(2014/8/10)</t>
  </si>
  <si>
    <t>23.4 東北東_x000D_
(2015/7/16)</t>
  </si>
  <si>
    <t>23.3 東南東_x000D_
(2017/6/21)</t>
  </si>
  <si>
    <t>23.3 東_x000D_
(2015/8/25)</t>
  </si>
  <si>
    <t>23.3 東北東_x000D_
(2014/10/13)</t>
  </si>
  <si>
    <t>17 南東_x000D_
(1999/9/24)</t>
  </si>
  <si>
    <t>14 南東_x000D_
(2004/9/7)</t>
  </si>
  <si>
    <t>13 南東_x000D_
(1991/9/27)</t>
  </si>
  <si>
    <t>12.8 西北西_x000D_
(2021/8/9)</t>
  </si>
  <si>
    <t>12 東南東_x000D_
(2007/3/5)</t>
  </si>
  <si>
    <t>12 東北東_x000D_
(1982/9/25)</t>
  </si>
  <si>
    <t>11.9 西北西_x000D_
(2018/3/1)</t>
  </si>
  <si>
    <t>11.8 東南東_x000D_
(2022/9/18)</t>
  </si>
  <si>
    <t>11.7 東_x000D_
(2019/8/15)</t>
  </si>
  <si>
    <t>11.6 西北西_x000D_
(2010/3/21)</t>
  </si>
  <si>
    <t>23.9 西北西_x000D_
(2012/3/25)</t>
  </si>
  <si>
    <t>23.1 南南東_x000D_
(2020/9/7)</t>
  </si>
  <si>
    <t>21.5 西_x000D_
(2016/5/4)</t>
  </si>
  <si>
    <t>21.2 西北西_x000D_
(2020/3/19)</t>
  </si>
  <si>
    <t>21.1 西北西_x000D_
(2021/8/9)</t>
  </si>
  <si>
    <t>20.7 西_x000D_
(2012/4/3)</t>
  </si>
  <si>
    <t>20.6 西_x000D_
(2018/3/1)</t>
  </si>
  <si>
    <t>20.3 西北西_x000D_
(2009/2/20)</t>
  </si>
  <si>
    <t>20.0 北西_x000D_
(2013/7/13)</t>
  </si>
  <si>
    <t>19.9 西_x000D_
(2010/3/21)</t>
  </si>
  <si>
    <t>12.2 南南西_x000D_
(2012/4/3)</t>
  </si>
  <si>
    <t>11.5 北西_x000D_
(2012/3/31)</t>
  </si>
  <si>
    <t>11 西_x000D_
(1979/4/16)</t>
  </si>
  <si>
    <t>11 西_x000D_
(1979/3/30)</t>
  </si>
  <si>
    <t>11 西北西_x000D_
(1978/4/6)</t>
  </si>
  <si>
    <t>10.3 西北西_x000D_
(2020/3/19)</t>
  </si>
  <si>
    <t>10.0 北北西_x000D_
(2017/10/23)</t>
  </si>
  <si>
    <t>10.0 西北西_x000D_
(2010/12/3)</t>
  </si>
  <si>
    <t>10 南_x000D_
(1991/9/27)</t>
  </si>
  <si>
    <t>22.3 南東_x000D_
(2014/8/10)</t>
  </si>
  <si>
    <t>22.2 西北西_x000D_
(2020/3/19)</t>
  </si>
  <si>
    <t>22.2 西北西_x000D_
(2012/3/31)</t>
  </si>
  <si>
    <t>19.8 南_x000D_
(2020/9/7)</t>
  </si>
  <si>
    <t>19.6 西_x000D_
(2021/1/28)</t>
  </si>
  <si>
    <t>19.6 西北西_x000D_
(2016/5/4)</t>
  </si>
  <si>
    <t>19.3 西北西_x000D_
(2021/12/17)</t>
  </si>
  <si>
    <t>19.2 北_x000D_
(2017/10/23)</t>
  </si>
  <si>
    <t>11 南南西_x000D_
(2006/9/18)</t>
  </si>
  <si>
    <t>10.6 南南西_x000D_
(2019/9/23)</t>
  </si>
  <si>
    <t>10 南南西_x000D_
(2006/9/17)</t>
  </si>
  <si>
    <t>9.4 南西_x000D_
(2012/4/3)</t>
  </si>
  <si>
    <t>9.2 南南西_x000D_
(2020/9/7)</t>
  </si>
  <si>
    <t>9 南西_x000D_
(2005/9/7)</t>
  </si>
  <si>
    <t>8.8 南南西_x000D_
(2020/9/3)</t>
  </si>
  <si>
    <t>8.8 南_x000D_
(2018/10/6)</t>
  </si>
  <si>
    <t>8.4 南西_x000D_
(2015/8/25)</t>
  </si>
  <si>
    <t>23.1 南南西_x000D_
(2015/8/25)</t>
  </si>
  <si>
    <t>22.7 南_x000D_
(2019/9/23)</t>
  </si>
  <si>
    <t>20.5 南_x000D_
(2020/9/7)</t>
  </si>
  <si>
    <t>19.0 南南西_x000D_
(2020/9/3)</t>
  </si>
  <si>
    <t>18.6 南南西_x000D_
(2018/10/6)</t>
  </si>
  <si>
    <t>18.6 西_x000D_
(2010/12/3)</t>
  </si>
  <si>
    <t>17.8 南_x000D_
(2022/9/6)</t>
  </si>
  <si>
    <t>17.7 南南西_x000D_
(2010/8/11)</t>
  </si>
  <si>
    <t>17.2 北東_x000D_
(2013/9/16)</t>
  </si>
  <si>
    <t>17.2 南南西_x000D_
(2011/4/30)</t>
  </si>
  <si>
    <t>11.1 西南西_x000D_
(2012/4/3)</t>
  </si>
  <si>
    <t>11 東南東_x000D_
(1982/8/27)</t>
  </si>
  <si>
    <t>10 東_x000D_
(2005/9/6)</t>
  </si>
  <si>
    <t>10 東_x000D_
(2004/7/31)</t>
  </si>
  <si>
    <t>10 南南西_x000D_
(1991/9/27)</t>
  </si>
  <si>
    <t>10 東南東_x000D_
(1977/8/24)</t>
  </si>
  <si>
    <t>9.7 西_x000D_
(2010/12/3)</t>
  </si>
  <si>
    <t>9.5 西_x000D_
(2021/8/9)</t>
  </si>
  <si>
    <t>9.4 東_x000D_
(2011/7/19)</t>
  </si>
  <si>
    <t>24.7 西南西_x000D_
(2012/4/3)</t>
  </si>
  <si>
    <t>23.7 北東_x000D_
(2011/7/19)</t>
  </si>
  <si>
    <t>19.5 東_x000D_
(2019/8/15)</t>
  </si>
  <si>
    <t>19.4 東_x000D_
(2022/9/18)</t>
  </si>
  <si>
    <t>19.3 南_x000D_
(2019/9/23)</t>
  </si>
  <si>
    <t>18.7 西_x000D_
(2021/8/9)</t>
  </si>
  <si>
    <t>18.6 西南西_x000D_
(2018/6/29)</t>
  </si>
  <si>
    <t>18.6 北_x000D_
(2013/9/16)</t>
  </si>
  <si>
    <t>18.4 西_x000D_
(2010/12/3)</t>
  </si>
  <si>
    <t>18.3 西_x000D_
(2021/12/17)</t>
  </si>
  <si>
    <t>12 北西_x000D_
(2004/9/29)</t>
  </si>
  <si>
    <t>11.7 西_x000D_
(2021/8/9)</t>
  </si>
  <si>
    <t>11.0 北西_x000D_
(2009/7/15)</t>
  </si>
  <si>
    <t>10.6 西北西_x000D_
(2010/3/21)</t>
  </si>
  <si>
    <t>10.4 北北西_x000D_
(2018/9/30)</t>
  </si>
  <si>
    <t>10.4 北_x000D_
(2015/7/16)</t>
  </si>
  <si>
    <t>10.2 北西_x000D_
(2011/5/30)</t>
  </si>
  <si>
    <t>10.0 北西_x000D_
(2015/12/11)</t>
  </si>
  <si>
    <t>10.0 西_x000D_
(2012/4/3)</t>
  </si>
  <si>
    <t>20.9 北_x000D_
(2015/7/16)</t>
  </si>
  <si>
    <t>20.8 西_x000D_
(2021/8/9)</t>
  </si>
  <si>
    <t>20.3 北_x000D_
(2018/9/30)</t>
  </si>
  <si>
    <t>19.8 北西_x000D_
(2014/4/4)</t>
  </si>
  <si>
    <t>19.7 南_x000D_
(2019/9/23)</t>
  </si>
  <si>
    <t>19.7 南_x000D_
(2015/8/25)</t>
  </si>
  <si>
    <t>19.6 東_x000D_
(2022/9/18)</t>
  </si>
  <si>
    <t>19.5 北北西_x000D_
(2011/9/2)</t>
  </si>
  <si>
    <t>19.5 西北西_x000D_
(2010/12/3)</t>
  </si>
  <si>
    <t>19.4 西_x000D_
(2021/12/17)</t>
  </si>
  <si>
    <t>15 南南西_x000D_
(2004/9/7)</t>
  </si>
  <si>
    <t>13.9 北東_x000D_
(2011/9/3)</t>
  </si>
  <si>
    <t>13.5 東北東_x000D_
(2011/7/19)</t>
  </si>
  <si>
    <t>13.4 東_x000D_
(2022/9/18)</t>
  </si>
  <si>
    <t>13.1 東_x000D_
(2015/8/25)</t>
  </si>
  <si>
    <t>13 北_x000D_
(2004/9/29)</t>
  </si>
  <si>
    <t>13 東_x000D_
(1992/8/8)</t>
  </si>
  <si>
    <t>12.9 東_x000D_
(2014/8/10)</t>
  </si>
  <si>
    <t>12.7 東北東_x000D_
(2015/12/11)</t>
  </si>
  <si>
    <t>27.7 南西_x000D_
(2012/4/3)</t>
  </si>
  <si>
    <t>24.1 南西_x000D_
(2019/9/23)</t>
  </si>
  <si>
    <t>23.7 北_x000D_
(2017/9/17)</t>
  </si>
  <si>
    <t>23.5 西北西_x000D_
(2011/12/3)</t>
  </si>
  <si>
    <t>23.1 南南西_x000D_
(2013/10/9)</t>
  </si>
  <si>
    <t>22.9 西_x000D_
(2020/1/8)</t>
  </si>
  <si>
    <t>22.8 北_x000D_
(2013/10/16)</t>
  </si>
  <si>
    <t>22.7 北西_x000D_
(2021/12/17)</t>
  </si>
  <si>
    <t>22.2 西南西_x000D_
(2021/8/9)</t>
  </si>
  <si>
    <t>21.9 東_x000D_
(2015/8/25)</t>
  </si>
  <si>
    <t>19.4 南南西_x000D_
(1956/8/17)</t>
  </si>
  <si>
    <t>18.2 南西_x000D_
(1951/10/15)</t>
  </si>
  <si>
    <t>18.2 西北西_x000D_
(1944/9/17)</t>
  </si>
  <si>
    <t>18.0 西_x000D_
(1946/4/18)</t>
  </si>
  <si>
    <t>18.0 西南西_x000D_
(1945/9/18)</t>
  </si>
  <si>
    <t>17.9 西南西_x000D_
(1954/9/26)</t>
  </si>
  <si>
    <t>17.8 東北東_x000D_
(1970/8/21)</t>
  </si>
  <si>
    <t>16.9 北東_x000D_
(1945/8/25)</t>
  </si>
  <si>
    <t>16.7 南南西_x000D_
(1991/9/27)</t>
  </si>
  <si>
    <t>16.6 南西_x000D_
(1955/9/30)</t>
  </si>
  <si>
    <t>35.1 南南西_x000D_
(1991/9/27)</t>
  </si>
  <si>
    <t>33.8 南南西_x000D_
(2004/9/7)</t>
  </si>
  <si>
    <t>31.6 東北東_x000D_
(1970/8/21)</t>
  </si>
  <si>
    <t>29.7 北_x000D_
(2004/10/20)</t>
  </si>
  <si>
    <t>29.0 北西_x000D_
(1961/9/16)</t>
  </si>
  <si>
    <t>28.6 南西_x000D_
(2004/8/30)</t>
  </si>
  <si>
    <t>27.8 北西_x000D_
(1944/9/17)</t>
  </si>
  <si>
    <t>26.8 西南西_x000D_
(1945/9/18)</t>
  </si>
  <si>
    <t>26.6 西南西_x000D_
(2012/4/3)</t>
  </si>
  <si>
    <t>26.4 南西_x000D_
(2012/7/6)</t>
  </si>
  <si>
    <t>1879/1_x000D_
2022/10</t>
  </si>
  <si>
    <t>36.0 南_x000D_
(1991/9/27)</t>
  </si>
  <si>
    <t>33.9 南_x000D_
(1951/10/15)</t>
  </si>
  <si>
    <t>33.3 南_x000D_
(2004/9/7)</t>
  </si>
  <si>
    <t>32.3 南南東_x000D_
(1900/8/19)</t>
  </si>
  <si>
    <t>32.1 南南東_x000D_
(1999/9/24)</t>
  </si>
  <si>
    <t>30.2 南_x000D_
(1956/9/10)</t>
  </si>
  <si>
    <t>30.2 北_x000D_
(1945/9/18)</t>
  </si>
  <si>
    <t>29.5 北北西_x000D_
(1944/9/17)</t>
  </si>
  <si>
    <t>29.2 南_x000D_
(1955/9/30)</t>
  </si>
  <si>
    <t>28.6 南_x000D_
(1956/8/17)</t>
  </si>
  <si>
    <t>60.2 南_x000D_
(2004/9/7)</t>
  </si>
  <si>
    <t>58.9 南南東_x000D_
(1991/9/27)</t>
  </si>
  <si>
    <t>49.6 南南東_x000D_
(1999/9/24)</t>
  </si>
  <si>
    <t>49.0 南_x000D_
(1951/10/15)</t>
  </si>
  <si>
    <t>46.8 南南東_x000D_
(1995/9/24)</t>
  </si>
  <si>
    <t>45.3 北_x000D_
(1945/9/18)</t>
  </si>
  <si>
    <t>43.5 北_x000D_
(2004/10/20)</t>
  </si>
  <si>
    <t>40.0 南南東_x000D_
(1970/8/15)</t>
  </si>
  <si>
    <t>39.0 北北西_x000D_
(1944/9/17)</t>
  </si>
  <si>
    <t>38.0 南南東_x000D_
(1942/8/28)</t>
  </si>
  <si>
    <t>23 ×_x000D_
(1991/9/27)</t>
  </si>
  <si>
    <t>20.9 西南西_x000D_
(2012/4/3)</t>
  </si>
  <si>
    <t>20 南西_x000D_
(2004/9/7)</t>
  </si>
  <si>
    <t>19 南西_x000D_
(2005/9/7)</t>
  </si>
  <si>
    <t>18.9 西南西_x000D_
(2018/3/1)</t>
  </si>
  <si>
    <t>18.2 西南西_x000D_
(2021/8/9)</t>
  </si>
  <si>
    <t>18.0 西南西_x000D_
(2018/5/3)</t>
  </si>
  <si>
    <t>18 南南西_x000D_
(2004/8/30)</t>
  </si>
  <si>
    <t>18 南西_x000D_
(1999/9/24)</t>
  </si>
  <si>
    <t>18 西南西_x000D_
(1991/9/14)</t>
  </si>
  <si>
    <t>27.9 西_x000D_
(2018/5/3)</t>
  </si>
  <si>
    <t>26.2 西南西_x000D_
(2021/8/9)</t>
  </si>
  <si>
    <t>25.2 西_x000D_
(2010/12/28)</t>
  </si>
  <si>
    <t>25.0 南西_x000D_
(2019/9/23)</t>
  </si>
  <si>
    <t>25.0 西南西_x000D_
(2018/3/1)</t>
  </si>
  <si>
    <t>23.1 西_x000D_
(2010/12/3)</t>
  </si>
  <si>
    <t>22.8 北北東_x000D_
(2014/8/10)</t>
  </si>
  <si>
    <t>22.5 東_x000D_
(2022/9/19)</t>
  </si>
  <si>
    <t>22.5 南西_x000D_
(2011/2/12)</t>
  </si>
  <si>
    <t>15.5 西南西_x000D_
(2021/8/9)</t>
  </si>
  <si>
    <t>15.3 西南西_x000D_
(2012/4/3)</t>
  </si>
  <si>
    <t>14.2 東北東_x000D_
(2022/9/18)</t>
  </si>
  <si>
    <t>13.4 東北東_x000D_
(2019/8/15)</t>
  </si>
  <si>
    <t>13.2 西南西_x000D_
(2020/1/8)</t>
  </si>
  <si>
    <t>13.0 南西_x000D_
(2016/4/17)</t>
  </si>
  <si>
    <t>12.8 西北西_x000D_
(2009/7/15)</t>
  </si>
  <si>
    <t>12.7 南西_x000D_
(2015/8/25)</t>
  </si>
  <si>
    <t>12.7 東北東_x000D_
(2011/7/19)</t>
  </si>
  <si>
    <t>12.7 南西_x000D_
(2011/2/12)</t>
  </si>
  <si>
    <t>26.4 西南西_x000D_
(2012/4/3)</t>
  </si>
  <si>
    <t>25.6 北東_x000D_
(2011/9/2)</t>
  </si>
  <si>
    <t>25.3 北東_x000D_
(2015/7/17)</t>
  </si>
  <si>
    <t>25.1 北東_x000D_
(2017/9/17)</t>
  </si>
  <si>
    <t>25.0 東_x000D_
(2022/9/18)</t>
  </si>
  <si>
    <t>24.9 北東_x000D_
(2018/9/30)</t>
  </si>
  <si>
    <t>24.9 北東_x000D_
(2014/10/13)</t>
  </si>
  <si>
    <t>24.1 西南西_x000D_
(2020/1/8)</t>
  </si>
  <si>
    <t>23.9 北東_x000D_
(2014/8/10)</t>
  </si>
  <si>
    <t>23.4 東北東_x000D_
(2019/8/15)</t>
  </si>
  <si>
    <t>20 南_x000D_
(2004/9/7)</t>
  </si>
  <si>
    <t>19 北北西_x000D_
(2004/9/29)</t>
  </si>
  <si>
    <t>18 南南西_x000D_
(1999/9/24)</t>
  </si>
  <si>
    <t>16.5 北_x000D_
(2018/9/30)</t>
  </si>
  <si>
    <t>15 南_x000D_
(2006/9/17)</t>
  </si>
  <si>
    <t>14.9 北北西_x000D_
(2017/9/17)</t>
  </si>
  <si>
    <t>14.3 北_x000D_
(2019/10/12)</t>
  </si>
  <si>
    <t>14.2 北北東_x000D_
(2011/9/3)</t>
  </si>
  <si>
    <t>14 北西_x000D_
(2004/6/21)</t>
  </si>
  <si>
    <t>26.7 北_x000D_
(2018/9/30)</t>
  </si>
  <si>
    <t>25.3 北_x000D_
(2017/9/17)</t>
  </si>
  <si>
    <t>24.7 北西_x000D_
(2018/1/23)</t>
  </si>
  <si>
    <t>24.3 北_x000D_
(2019/10/12)</t>
  </si>
  <si>
    <t>23.9 南_x000D_
(2019/9/23)</t>
  </si>
  <si>
    <t>23.7 北_x000D_
(2014/10/13)</t>
  </si>
  <si>
    <t>23.1 南_x000D_
(2015/8/25)</t>
  </si>
  <si>
    <t>22.9 南南西_x000D_
(2018/3/1)</t>
  </si>
  <si>
    <t>22.2 南_x000D_
(2020/9/7)</t>
  </si>
  <si>
    <t>22.1 北_x000D_
(2013/7/6)</t>
  </si>
  <si>
    <t>1894/5_x000D_
2022/10</t>
  </si>
  <si>
    <t>27.0 西南西_x000D_
(1955/1/30)</t>
  </si>
  <si>
    <t>26.7 西南西_x000D_
(1948/1/5)</t>
  </si>
  <si>
    <t>25.5 北東_x000D_
(1970/8/21)</t>
  </si>
  <si>
    <t>25.3 西北西_x000D_
(1954/9/26)</t>
  </si>
  <si>
    <t>23.8 西南西_x000D_
(1948/1/6)</t>
  </si>
  <si>
    <t>23.0 南西_x000D_
(1951/10/15)</t>
  </si>
  <si>
    <t>22.8 西南西_x000D_
(2012/4/3)</t>
  </si>
  <si>
    <t>22.2 南南西_x000D_
(1948/1/14)</t>
  </si>
  <si>
    <t>21.7 西南西_x000D_
(1951/11/25)</t>
  </si>
  <si>
    <t>21.7 西南西_x000D_
(1947/11/26)</t>
  </si>
  <si>
    <t>46.8 北東_x000D_
(1970/8/21)</t>
  </si>
  <si>
    <t>44.5 南_x000D_
(2004/9/7)</t>
  </si>
  <si>
    <t>37.7 南南西_x000D_
(1991/9/27)</t>
  </si>
  <si>
    <t>37.1 北北東_x000D_
(1941/8/15)</t>
  </si>
  <si>
    <t>35.8 南南東_x000D_
(1999/9/24)</t>
  </si>
  <si>
    <t>35.2 東南東_x000D_
(1995/9/24)</t>
  </si>
  <si>
    <t>35.1 南南東_x000D_
(1990/8/22)</t>
  </si>
  <si>
    <t>34.8 北東_x000D_
(1982/9/25)</t>
  </si>
  <si>
    <t>33.6 北北西_x000D_
(2004/9/29)</t>
  </si>
  <si>
    <t>33.3 西南西_x000D_
(1955/1/30)</t>
  </si>
  <si>
    <t>27.4 北北西_x000D_
(2021/8/9)</t>
  </si>
  <si>
    <t>26 西南西_x000D_
(2004/9/7)</t>
  </si>
  <si>
    <t>22.7 西南西_x000D_
(2016/10/5)</t>
  </si>
  <si>
    <t>22.4 北北西_x000D_
(2022/9/19)</t>
  </si>
  <si>
    <t>21.0 西南西_x000D_
(2016/5/4)</t>
  </si>
  <si>
    <t>21 西南西_x000D_
(2007/3/5)</t>
  </si>
  <si>
    <t>20.9 西北西_x000D_
(2021/1/7)</t>
  </si>
  <si>
    <t>20.9 東北東_x000D_
(2011/9/3)</t>
  </si>
  <si>
    <t>36.5 北西_x000D_
(2021/8/9)</t>
  </si>
  <si>
    <t>32.4 西_x000D_
(2012/4/3)</t>
  </si>
  <si>
    <t>30.9 北北西_x000D_
(2022/9/19)</t>
  </si>
  <si>
    <t>30.3 南西_x000D_
(2016/10/5)</t>
  </si>
  <si>
    <t>29.3 西北西_x000D_
(2021/1/7)</t>
  </si>
  <si>
    <t>29.3 南西_x000D_
(2016/5/4)</t>
  </si>
  <si>
    <t>28.3 西_x000D_
(2022/2/27)</t>
  </si>
  <si>
    <t>28.3 南_x000D_
(2020/9/7)</t>
  </si>
  <si>
    <t>28.3 西北西_x000D_
(2015/12/4)</t>
  </si>
  <si>
    <t>28.3 南西_x000D_
(2013/10/9)</t>
  </si>
  <si>
    <t>1940/7_x000D_
2022/10</t>
  </si>
  <si>
    <t>28.5 西_x000D_
(1991/9/27)</t>
  </si>
  <si>
    <t>26.5 北東_x000D_
(1951/10/15)</t>
  </si>
  <si>
    <t>24.9 北東_x000D_
(1951/10/14)</t>
  </si>
  <si>
    <t>24.5 西_x000D_
(1956/8/17)</t>
  </si>
  <si>
    <t>24.0 北西_x000D_
(1944/9/17)</t>
  </si>
  <si>
    <t>23.6 東北東_x000D_
(1982/9/25)</t>
  </si>
  <si>
    <t>23.3 北西_x000D_
(1954/9/26)</t>
  </si>
  <si>
    <t>23.2 西南西_x000D_
(1952/3/23)</t>
  </si>
  <si>
    <t>22.8 北東_x000D_
(1945/9/17)</t>
  </si>
  <si>
    <t>22.2 西南西_x000D_
(1974/4/21)</t>
  </si>
  <si>
    <t>56.5 西北西_x000D_
(1991/9/27)</t>
  </si>
  <si>
    <t>41.2 西_x000D_
(1980/10/26)</t>
  </si>
  <si>
    <t>38.9 北東_x000D_
(1951/10/15)</t>
  </si>
  <si>
    <t>37.7 西_x000D_
(1956/8/17)</t>
  </si>
  <si>
    <t>37.5 南南西_x000D_
(1999/9/24)</t>
  </si>
  <si>
    <t>37.4 北西_x000D_
(1944/9/17)</t>
  </si>
  <si>
    <t>37.1 北北東_x000D_
(1997/6/28)</t>
  </si>
  <si>
    <t>36.9 東北東_x000D_
(1982/9/25)</t>
  </si>
  <si>
    <t>36.3 西南西_x000D_
(1990/12/11)</t>
  </si>
  <si>
    <t>35.8 北東_x000D_
(2004/10/20)</t>
  </si>
  <si>
    <t>17.0 西南西_x000D_
(2012/4/3)</t>
  </si>
  <si>
    <t>17 南西_x000D_
(1979/3/30)</t>
  </si>
  <si>
    <t>15.0 西南西_x000D_
(2016/10/5)</t>
  </si>
  <si>
    <t>15 西_x000D_
(1991/9/27)</t>
  </si>
  <si>
    <t>15 南西_x000D_
(1990/12/11)</t>
  </si>
  <si>
    <t>14.0 北_x000D_
(2021/8/9)</t>
  </si>
  <si>
    <t>14 北東_x000D_
(1993/9/4)</t>
  </si>
  <si>
    <t>14 西_x000D_
(1985/2/21)</t>
  </si>
  <si>
    <t>14 北東_x000D_
(1982/9/25)</t>
  </si>
  <si>
    <t>13.8 西南西_x000D_
(2018/3/1)</t>
  </si>
  <si>
    <t>32.3 西南西_x000D_
(2012/4/3)</t>
  </si>
  <si>
    <t>31.2 北西_x000D_
(2021/8/9)</t>
  </si>
  <si>
    <t>27.8 南_x000D_
(2009/3/13)</t>
  </si>
  <si>
    <t>27.5 南_x000D_
(2021/5/5)</t>
  </si>
  <si>
    <t>27.5 西南西_x000D_
(2016/10/5)</t>
  </si>
  <si>
    <t>27.0 北_x000D_
(2022/9/19)</t>
  </si>
  <si>
    <t>26.9 西南西_x000D_
(2016/5/4)</t>
  </si>
  <si>
    <t>26.0 西北西_x000D_
(2017/6/1)</t>
  </si>
  <si>
    <t>25.7 南_x000D_
(2020/9/7)</t>
  </si>
  <si>
    <t>25.4 西_x000D_
(2016/1/19)</t>
  </si>
  <si>
    <t>13.8 北北西_x000D_
(2021/8/9)</t>
  </si>
  <si>
    <t>13 南_x000D_
(1980/4/19)</t>
  </si>
  <si>
    <t>12.9 南東_x000D_
(2016/5/3)</t>
  </si>
  <si>
    <t>12.5 南東_x000D_
(2016/4/17)</t>
  </si>
  <si>
    <t>12.5 南東_x000D_
(2009/3/13)</t>
  </si>
  <si>
    <t>12.3 南東_x000D_
(2009/4/20)</t>
  </si>
  <si>
    <t>12 西_x000D_
(1984/10/21)</t>
  </si>
  <si>
    <t>12 西_x000D_
(1979/10/20)</t>
  </si>
  <si>
    <t>12 西南西_x000D_
(1979/7/30)</t>
  </si>
  <si>
    <t>30.9 北北西_x000D_
(2021/8/9)</t>
  </si>
  <si>
    <t>25.9 西北西_x000D_
(2014/12/16)</t>
  </si>
  <si>
    <t>25.7 北_x000D_
(2022/9/19)</t>
  </si>
  <si>
    <t>25.6 北北東_x000D_
(2013/10/16)</t>
  </si>
  <si>
    <t>25.6 南東_x000D_
(2009/3/13)</t>
  </si>
  <si>
    <t>23.9 北_x000D_
(2014/10/13)</t>
  </si>
  <si>
    <t>23.7 北北東_x000D_
(2013/10/15)</t>
  </si>
  <si>
    <t>23.3 南東_x000D_
(2016/4/17)</t>
  </si>
  <si>
    <t>23.0 北_x000D_
(2017/10/23)</t>
  </si>
  <si>
    <t>14 北東_x000D_
(2004/10/20)</t>
  </si>
  <si>
    <t>13.8 西南西_x000D_
(2016/5/4)</t>
  </si>
  <si>
    <t>13.3 北東_x000D_
(2017/10/22)</t>
  </si>
  <si>
    <t>13.0 東_x000D_
(2014/7/31)</t>
  </si>
  <si>
    <t>12.1 北東_x000D_
(2014/10/13)</t>
  </si>
  <si>
    <t>12.0 西北西_x000D_
(2021/8/9)</t>
  </si>
  <si>
    <t>11.9 西北西_x000D_
(2015/12/4)</t>
  </si>
  <si>
    <t>11.5 西_x000D_
(2018/1/23)</t>
  </si>
  <si>
    <t>11.5 西南西_x000D_
(2012/4/3)</t>
  </si>
  <si>
    <t>11.3 北東_x000D_
(2017/10/23)</t>
  </si>
  <si>
    <t>27.6 南南東_x000D_
(2016/5/3)</t>
  </si>
  <si>
    <t>26.6 東北東_x000D_
(2017/10/22)</t>
  </si>
  <si>
    <t>26.0 北東_x000D_
(2014/10/13)</t>
  </si>
  <si>
    <t>25.8 東_x000D_
(2014/7/31)</t>
  </si>
  <si>
    <t>25.3 北北西_x000D_
(2013/10/16)</t>
  </si>
  <si>
    <t>25.0 南_x000D_
(2019/9/23)</t>
  </si>
  <si>
    <t>24.9 南西_x000D_
(2016/5/4)</t>
  </si>
  <si>
    <t>24.9 南西_x000D_
(2013/10/9)</t>
  </si>
  <si>
    <t>24.9 南_x000D_
(2012/4/22)</t>
  </si>
  <si>
    <t>23.5 南_x000D_
(2013/3/18)</t>
  </si>
  <si>
    <t>11 北北西_x000D_
(2004/10/20)</t>
  </si>
  <si>
    <t>9.3 南東_x000D_
(2012/4/22)</t>
  </si>
  <si>
    <t>9.2 北_x000D_
(2017/10/22)</t>
  </si>
  <si>
    <t>9 東南東_x000D_
(1999/9/24)</t>
  </si>
  <si>
    <t>9 北北西_x000D_
(1979/10/19)</t>
  </si>
  <si>
    <t>8 南東_x000D_
(2007/8/3)</t>
  </si>
  <si>
    <t>8 南東_x000D_
(2006/9/17)</t>
  </si>
  <si>
    <t>8 南東_x000D_
(2004/9/7)</t>
  </si>
  <si>
    <t>8 南東_x000D_
(1993/6/2)</t>
  </si>
  <si>
    <t>8 南南東_x000D_
(1983/4/14)</t>
  </si>
  <si>
    <t>19.8 北_x000D_
(2017/10/22)</t>
  </si>
  <si>
    <t>19.6 南東_x000D_
(2012/4/22)</t>
  </si>
  <si>
    <t>19.5 北北東_x000D_
(2021/8/9)</t>
  </si>
  <si>
    <t>19.0 南南東_x000D_
(2019/8/15)</t>
  </si>
  <si>
    <t>18.9 ] 北北東_x000D_
(2013/1/14)</t>
  </si>
  <si>
    <t>17.9 東南東_x000D_
(2010/5/23)</t>
  </si>
  <si>
    <t>17.6 南南東_x000D_
(2016/5/4)</t>
  </si>
  <si>
    <t>17.3 南東_x000D_
(2015/8/25)</t>
  </si>
  <si>
    <t>17.3 南東_x000D_
(2009/3/13)</t>
  </si>
  <si>
    <t>17.2 東南東_x000D_
(2019/10/3)</t>
  </si>
  <si>
    <t>29.6 南南西_x000D_
(1922/3/23)</t>
  </si>
  <si>
    <t>29.3 北北東_x000D_
(1920/12/7)</t>
  </si>
  <si>
    <t>29.2 西南西_x000D_
(1963/1/20)</t>
  </si>
  <si>
    <t>29.0 南南西_x000D_
(1946/12/8)</t>
  </si>
  <si>
    <t>27.9 南西_x000D_
(2004/9/7)</t>
  </si>
  <si>
    <t>27.7 南南西_x000D_
(1909/11/29)</t>
  </si>
  <si>
    <t>27.5 南西_x000D_
(1927/1/15)</t>
  </si>
  <si>
    <t>27.4 南西_x000D_
(1931/4/6)</t>
  </si>
  <si>
    <t>27.4 南西_x000D_
(1907/12/20)</t>
  </si>
  <si>
    <t>27.1 南_x000D_
(1900/8/19)</t>
  </si>
  <si>
    <t>48.9 西南西_x000D_
(1991/9/27)</t>
  </si>
  <si>
    <t>44.0 南南西_x000D_
(1937/4/14)</t>
  </si>
  <si>
    <t>43.1 南南西_x000D_
(2004/9/7)</t>
  </si>
  <si>
    <t>40.3 北北西_x000D_
(1954/9/26)</t>
  </si>
  <si>
    <t>38.5 北_x000D_
(1961/9/16)</t>
  </si>
  <si>
    <t>38.4 北北東_x000D_
(1970/8/21)</t>
  </si>
  <si>
    <t>38.1 西南西_x000D_
(1963/1/20)</t>
  </si>
  <si>
    <t>38.0 西南西_x000D_
(1968/1/14)</t>
  </si>
  <si>
    <t>37.8 西南西_x000D_
(1987/8/31)</t>
  </si>
  <si>
    <t>22.5 南南東_x000D_
(2009/3/13)</t>
  </si>
  <si>
    <t>21.5 西_x000D_
(2011/2/12)</t>
  </si>
  <si>
    <t>20.4 南南東_x000D_
(2009/4/20)</t>
  </si>
  <si>
    <t>19.8 南南東_x000D_
(2016/4/16)</t>
  </si>
  <si>
    <t>19.7 南南東_x000D_
(2022/3/26)</t>
  </si>
  <si>
    <t>19.6 北西_x000D_
(2015/1/1)</t>
  </si>
  <si>
    <t>19.3 南南東_x000D_
(2009/4/21)</t>
  </si>
  <si>
    <t>19.1 南南東_x000D_
(2016/4/17)</t>
  </si>
  <si>
    <t>19 北西_x000D_
(2005/2/1)</t>
  </si>
  <si>
    <t>19 南南東_x000D_
(2004/9/7)</t>
  </si>
  <si>
    <t>33.4 南_x000D_
(2009/3/13)</t>
  </si>
  <si>
    <t>30.3 南南東_x000D_
(2016/4/17)</t>
  </si>
  <si>
    <t>30.3 南南東_x000D_
(2009/4/20)</t>
  </si>
  <si>
    <t>29.8 南南東_x000D_
(2016/4/16)</t>
  </si>
  <si>
    <t>29.3 南南東_x000D_
(2022/3/26)</t>
  </si>
  <si>
    <t>29.3 南_x000D_
(2014/5/12)</t>
  </si>
  <si>
    <t>29.3 南_x000D_
(2012/4/22)</t>
  </si>
  <si>
    <t>28.3 西_x000D_
(2011/2/12)</t>
  </si>
  <si>
    <t>28.3 南東_x000D_
(2009/5/21)</t>
  </si>
  <si>
    <t>27.8 南_x000D_
(2015/8/25)</t>
  </si>
  <si>
    <t>15.4 南南東_x000D_
(2022/3/26)</t>
  </si>
  <si>
    <t>14 南_x000D_
(1991/9/27)</t>
  </si>
  <si>
    <t>13.9 南南東_x000D_
(2020/9/7)</t>
  </si>
  <si>
    <t>13.2 南南東_x000D_
(2022/3/25)</t>
  </si>
  <si>
    <t>13.1 南南東_x000D_
(2022/9/6)</t>
  </si>
  <si>
    <t>13.1 南南東_x000D_
(2016/5/3)</t>
  </si>
  <si>
    <t>13 南南東_x000D_
(2004/9/7)</t>
  </si>
  <si>
    <t>12.6 南南東_x000D_
(2016/4/17)</t>
  </si>
  <si>
    <t>12.0 南東_x000D_
(2020/9/3)</t>
  </si>
  <si>
    <t>12.0 南_x000D_
(2009/3/13)</t>
  </si>
  <si>
    <t>32.9 南南東_x000D_
(2022/3/26)</t>
  </si>
  <si>
    <t>27.8 南東_x000D_
(2020/9/7)</t>
  </si>
  <si>
    <t>26.2 南南東_x000D_
(2009/3/13)</t>
  </si>
  <si>
    <t>24.9 南_x000D_
(2016/4/17)</t>
  </si>
  <si>
    <t>24.8 南東_x000D_
(2022/9/6)</t>
  </si>
  <si>
    <t>24.8 南東_x000D_
(2022/3/25)</t>
  </si>
  <si>
    <t>24.8 南南東_x000D_
(2009/4/20)</t>
  </si>
  <si>
    <t>24.7 南南東_x000D_
(2016/5/3)</t>
  </si>
  <si>
    <t>24.6 南東_x000D_
(2012/4/22)</t>
  </si>
  <si>
    <t>24.2 南南東_x000D_
(2020/9/3)</t>
  </si>
  <si>
    <t>13.0 南南西_x000D_
(2015/8/25)</t>
  </si>
  <si>
    <t>13 南南西_x000D_
(2006/9/18)</t>
  </si>
  <si>
    <t>12.9 南_x000D_
(2014/5/12)</t>
  </si>
  <si>
    <t>12.8 南南西_x000D_
(2022/3/26)</t>
  </si>
  <si>
    <t>12.5 南南西_x000D_
(2019/9/23)</t>
  </si>
  <si>
    <t>12.4 南南西_x000D_
(2016/4/16)</t>
  </si>
  <si>
    <t>12.3 南_x000D_
(2012/9/17)</t>
  </si>
  <si>
    <t>27.4 南_x000D_
(2016/4/16)</t>
  </si>
  <si>
    <t>26.7 南南西_x000D_
(2019/3/21)</t>
  </si>
  <si>
    <t>26.3 南南西_x000D_
(2020/9/2)</t>
  </si>
  <si>
    <t>25.4 南_x000D_
(2016/5/3)</t>
  </si>
  <si>
    <t>25.3 南_x000D_
(2015/5/12)</t>
  </si>
  <si>
    <t>25.2 南_x000D_
(2022/9/6)</t>
  </si>
  <si>
    <t>25.1 南_x000D_
(2016/5/4)</t>
  </si>
  <si>
    <t>25.0 南西_x000D_
(2019/9/22)</t>
  </si>
  <si>
    <t>24.9 南南西_x000D_
(2016/4/21)</t>
  </si>
  <si>
    <t>24.7 南南西_x000D_
(2022/3/26)</t>
  </si>
  <si>
    <t>18 北西_x000D_
(2007/1/7)</t>
  </si>
  <si>
    <t>17.3 北西_x000D_
(2017/1/14)</t>
  </si>
  <si>
    <t>17.0 北西_x000D_
(2011/1/16)</t>
  </si>
  <si>
    <t>17 北西_x000D_
(2008/12/25)</t>
  </si>
  <si>
    <t>17 南_x000D_
(2007/3/5)</t>
  </si>
  <si>
    <t>16.8 北西_x000D_
(2016/1/20)</t>
  </si>
  <si>
    <t>16.6 北西_x000D_
(2019/1/28)</t>
  </si>
  <si>
    <t>16.4 北西_x000D_
(2014/12/17)</t>
  </si>
  <si>
    <t>16.3 北西_x000D_
(2015/1/11)</t>
  </si>
  <si>
    <t>16.1 北西_x000D_
(2017/1/20)</t>
  </si>
  <si>
    <t>29.2 南_x000D_
(2022/3/26)</t>
  </si>
  <si>
    <t>28.3 南_x000D_
(2012/4/3)</t>
  </si>
  <si>
    <t>27.9 南南東_x000D_
(2012/4/22)</t>
  </si>
  <si>
    <t>26.6 北西_x000D_
(2017/1/20)</t>
  </si>
  <si>
    <t>26.6 南_x000D_
(2016/5/3)</t>
  </si>
  <si>
    <t>26.4 南南西_x000D_
(2009/3/13)</t>
  </si>
  <si>
    <t>25.9 北西_x000D_
(2017/1/14)</t>
  </si>
  <si>
    <t>25.9 北西_x000D_
(2011/1/16)</t>
  </si>
  <si>
    <t>25.3 北北西_x000D_
(2022/9/19)</t>
  </si>
  <si>
    <t>25.1 南_x000D_
(2013/10/9)</t>
  </si>
  <si>
    <t>25 南南東_x000D_
(2007/3/5)</t>
  </si>
  <si>
    <t>25 北北東_x000D_
(2004/10/20)</t>
  </si>
  <si>
    <t>24.7 南南東_x000D_
(2012/4/22)</t>
  </si>
  <si>
    <t>24 北_x000D_
(2004/9/29)</t>
  </si>
  <si>
    <t>24 南_x000D_
(2004/9/7)</t>
  </si>
  <si>
    <t>23.8 北北西_x000D_
(2017/1/20)</t>
  </si>
  <si>
    <t>23.5 北_x000D_
(2013/10/16)</t>
  </si>
  <si>
    <t>23.3 西北西_x000D_
(2021/12/17)</t>
  </si>
  <si>
    <t>23 北西_x000D_
(2003/12/20)</t>
  </si>
  <si>
    <t>22.9 西_x000D_
(2012/4/3)</t>
  </si>
  <si>
    <t>38.1 南南東_x000D_
(2012/4/22)</t>
  </si>
  <si>
    <t>32.9 南_x000D_
(2022/3/26)</t>
  </si>
  <si>
    <t>31.9 南南東_x000D_
(2012/4/3)</t>
  </si>
  <si>
    <t>31.4 西_x000D_
(2021/8/9)</t>
  </si>
  <si>
    <t>30.9 北北西_x000D_
(2017/1/20)</t>
  </si>
  <si>
    <t>30.9 南南東_x000D_
(2009/4/21)</t>
  </si>
  <si>
    <t>30.9 南南東_x000D_
(2009/3/13)</t>
  </si>
  <si>
    <t>30.3 西_x000D_
(2021/12/17)</t>
  </si>
  <si>
    <t>30.3 南南東_x000D_
(2021/4/13)</t>
  </si>
  <si>
    <t>30.3 南_x000D_
(2016/4/17)</t>
  </si>
  <si>
    <t>20 ×_x000D_
(1979/3/30)</t>
  </si>
  <si>
    <t>18.7 西北西_x000D_
(2012/4/3)</t>
  </si>
  <si>
    <t>16.9 西北西_x000D_
(2021/12/17)</t>
  </si>
  <si>
    <t>16.5 西_x000D_
(2021/8/9)</t>
  </si>
  <si>
    <t>16.5 西北西_x000D_
(2021/1/7)</t>
  </si>
  <si>
    <t>15.6 西_x000D_
(2018/3/1)</t>
  </si>
  <si>
    <t>15.3 西北西_x000D_
(2018/1/23)</t>
  </si>
  <si>
    <t>15 西北西_x000D_
(2005/10/23)</t>
  </si>
  <si>
    <t>15 西北西_x000D_
(2005/3/4)</t>
  </si>
  <si>
    <t>15 西北西_x000D_
(1993/12/22)</t>
  </si>
  <si>
    <t>29.2 西南西_x000D_
(2021/8/9)</t>
  </si>
  <si>
    <t>28.8 西北西_x000D_
(2012/4/3)</t>
  </si>
  <si>
    <t>28.6 西_x000D_
(2015/10/1)</t>
  </si>
  <si>
    <t>28.4 西北西_x000D_
(2021/1/7)</t>
  </si>
  <si>
    <t>28.3 西_x000D_
(2018/3/1)</t>
  </si>
  <si>
    <t>27.4 南南東_x000D_
(2016/4/17)</t>
  </si>
  <si>
    <t>26.8 西_x000D_
(2021/12/17)</t>
  </si>
  <si>
    <t>26.2 西北西_x000D_
(2018/1/23)</t>
  </si>
  <si>
    <t>25.8 西_x000D_
(2022/6/24)</t>
  </si>
  <si>
    <t>25.4 西北西_x000D_
(2020/1/8)</t>
  </si>
  <si>
    <t>1939/6_x000D_
2022/10</t>
  </si>
  <si>
    <t>25.0 北北西_x000D_
(1945/9/18)</t>
  </si>
  <si>
    <t>23.5 西_x000D_
(1956/8/17)</t>
  </si>
  <si>
    <t>23.1 北北東_x000D_
(1959/9/26)</t>
  </si>
  <si>
    <t>22.8 西北西_x000D_
(1944/9/17)</t>
  </si>
  <si>
    <t>22.7 北東_x000D_
(1941/8/15)</t>
  </si>
  <si>
    <t>22.6 東北東_x000D_
(1951/10/15)</t>
  </si>
  <si>
    <t>22.1 北北東_x000D_
(1939/10/17)</t>
  </si>
  <si>
    <t>21.7 東北東_x000D_
(1951/10/14)</t>
  </si>
  <si>
    <t>21.5 北東_x000D_
(1945/8/25)</t>
  </si>
  <si>
    <t>21.3 北北東_x000D_
(1944/10/7)</t>
  </si>
  <si>
    <t>45.2 西_x000D_
(1991/9/27)</t>
  </si>
  <si>
    <t>37.9 西北西_x000D_
(1954/9/26)</t>
  </si>
  <si>
    <t>37.8 南西_x000D_
(1945/9/18)</t>
  </si>
  <si>
    <t>36.0 南_x000D_
(2004/9/7)</t>
  </si>
  <si>
    <t>34.8 西北西_x000D_
(1944/9/17)</t>
  </si>
  <si>
    <t>34.0 南南東_x000D_
(1999/9/24)</t>
  </si>
  <si>
    <t>33.4 北東_x000D_
(1941/8/15)</t>
  </si>
  <si>
    <t>33.1 南_x000D_
(1990/6/9)</t>
  </si>
  <si>
    <t>33.1 西_x000D_
(1956/8/17)</t>
  </si>
  <si>
    <t>32.8 北西_x000D_
(1951/10/15)</t>
  </si>
  <si>
    <t>22 北北東_x000D_
(1997/6/28)</t>
  </si>
  <si>
    <t>20 ×_x000D_
(1991/9/27)</t>
  </si>
  <si>
    <t>19.2 南南東_x000D_
(2016/5/3)</t>
  </si>
  <si>
    <t>19.1 西_x000D_
(2021/8/9)</t>
  </si>
  <si>
    <t>19 南_x000D_
(1999/9/24)</t>
  </si>
  <si>
    <t>18 南_x000D_
(2007/3/5)</t>
  </si>
  <si>
    <t>18 北西_x000D_
(1992/8/9)</t>
  </si>
  <si>
    <t>18 北北西_x000D_
(1984/1/3)</t>
  </si>
  <si>
    <t>32.9 西_x000D_
(2021/8/9)</t>
  </si>
  <si>
    <t>32.1 南南東_x000D_
(2016/5/3)</t>
  </si>
  <si>
    <t>30.0 南_x000D_
(2012/4/22)</t>
  </si>
  <si>
    <t>26.8 北北西_x000D_
(2017/1/20)</t>
  </si>
  <si>
    <t>26.4 南南東_x000D_
(2013/10/9)</t>
  </si>
  <si>
    <t>25.8 西_x000D_
(2016/10/5)</t>
  </si>
  <si>
    <t>25.7 南南西_x000D_
(2016/4/17)</t>
  </si>
  <si>
    <t>25.6 北北西_x000D_
(2022/9/19)</t>
  </si>
  <si>
    <t>25.4 南_x000D_
(2022/9/6)</t>
  </si>
  <si>
    <t>25.4 南南東_x000D_
(2012/4/3)</t>
  </si>
  <si>
    <t>29.2 北西_x000D_
(1961/9/16)</t>
  </si>
  <si>
    <t>27.7 西_x000D_
(1944/9/17)</t>
  </si>
  <si>
    <t>24.9 南_x000D_
(1991/9/27)</t>
  </si>
  <si>
    <t>24.4 西南西_x000D_
(1954/9/26)</t>
  </si>
  <si>
    <t>23.5 北西_x000D_
(1952/1/25)</t>
  </si>
  <si>
    <t>22.3 北西_x000D_
(1951/10/15)</t>
  </si>
  <si>
    <t>21.5 西北西_x000D_
(1945/9/18)</t>
  </si>
  <si>
    <t>20.5 北西_x000D_
(1951/12/16)</t>
  </si>
  <si>
    <t>20.2 南_x000D_
(1959/4/4)</t>
  </si>
  <si>
    <t>20.2 西南西_x000D_
(1956/8/17)</t>
  </si>
  <si>
    <t>48.6 南_x000D_
(1991/9/27)</t>
  </si>
  <si>
    <t>44.0 北西_x000D_
(1961/9/16)</t>
  </si>
  <si>
    <t>40.1 南南東_x000D_
(2004/9/7)</t>
  </si>
  <si>
    <t>38.0 北東_x000D_
(2004/10/20)</t>
  </si>
  <si>
    <t>36.8 西_x000D_
(1944/9/17)</t>
  </si>
  <si>
    <t>36.7 南_x000D_
(1999/9/24)</t>
  </si>
  <si>
    <t>36.4 北北東_x000D_
(1990/9/19)</t>
  </si>
  <si>
    <t>35.4 南_x000D_
(1992/9/24)</t>
  </si>
  <si>
    <t>34.6 南_x000D_
(1983/4/14)</t>
  </si>
  <si>
    <t>34.6 西北西_x000D_
(1945/9/18)</t>
  </si>
  <si>
    <t>17 西南西_x000D_
(2004/9/7)</t>
  </si>
  <si>
    <t>16 西南西_x000D_
(2004/8/30)</t>
  </si>
  <si>
    <t>16 ×_x000D_
(1991/9/27)</t>
  </si>
  <si>
    <t>13 西南西_x000D_
(1992/8/8)</t>
  </si>
  <si>
    <t>11.7 西南西_x000D_
(2013/3/18)</t>
  </si>
  <si>
    <t>11.3 西北西_x000D_
(2020/3/20)</t>
  </si>
  <si>
    <t>11.2 北北東_x000D_
(2015/7/16)</t>
  </si>
  <si>
    <t>11.2 西_x000D_
(2010/3/21)</t>
  </si>
  <si>
    <t>11.1 西_x000D_
(2017/9/17)</t>
  </si>
  <si>
    <t>27.1 西南西_x000D_
(2013/3/18)</t>
  </si>
  <si>
    <t>26.8 北東_x000D_
(2015/7/16)</t>
  </si>
  <si>
    <t>24.2 西_x000D_
(2012/4/3)</t>
  </si>
  <si>
    <t>23.7 西北西_x000D_
(2010/3/21)</t>
  </si>
  <si>
    <t>23.6 西_x000D_
(2016/2/14)</t>
  </si>
  <si>
    <t>23.3 西_x000D_
(2010/12/3)</t>
  </si>
  <si>
    <t>22.9 北西_x000D_
(2018/9/4)</t>
  </si>
  <si>
    <t>22.1 西_x000D_
(2018/3/1)</t>
  </si>
  <si>
    <t>21.7 西_x000D_
(2019/9/23)</t>
  </si>
  <si>
    <t>21.7 南西_x000D_
(2011/4/30)</t>
  </si>
  <si>
    <t>37.8 南東_x000D_
(1941/8/15)</t>
  </si>
  <si>
    <t>36.7 南東_x000D_
(1934/9/21)</t>
  </si>
  <si>
    <t>35.8 南東_x000D_
(1965/9/10)</t>
  </si>
  <si>
    <t>33.3 南南東_x000D_
(1941/10/1)</t>
  </si>
  <si>
    <t>32.2 南東_x000D_
(1954/9/14)</t>
  </si>
  <si>
    <t>32.2 南南東_x000D_
(1937/9/11)</t>
  </si>
  <si>
    <t>30.2 南東_x000D_
(1954/9/26)</t>
  </si>
  <si>
    <t>29.8 南南東_x000D_
(1964/9/25)</t>
  </si>
  <si>
    <t>29.3 南南東_x000D_
(1945/9/17)</t>
  </si>
  <si>
    <t>29.3 東北東_x000D_
(1938/9/5)</t>
  </si>
  <si>
    <t>1891/7_x000D_
2022/10</t>
  </si>
  <si>
    <t>67.0 ] 南南東_x000D_
(1965/9/10)</t>
  </si>
  <si>
    <t>54.1 南_x000D_
(2004/8/30)</t>
  </si>
  <si>
    <t>49.5 南南東_x000D_
(1964/9/25)</t>
  </si>
  <si>
    <t>47.0 南東_x000D_
(1941/8/15)</t>
  </si>
  <si>
    <t>46.8 南南東_x000D_
(1993/9/4)</t>
  </si>
  <si>
    <t>45.6 南南東_x000D_
(1998/10/17)</t>
  </si>
  <si>
    <t>45.4 南東_x000D_
(2004/9/7)</t>
  </si>
  <si>
    <t>44.5 南東_x000D_
(1954/9/14)</t>
  </si>
  <si>
    <t>42.3 南東_x000D_
(1970/8/21)</t>
  </si>
  <si>
    <t>41.8 南南東_x000D_
(2005/9/6)</t>
  </si>
  <si>
    <t>34.5 東南東_x000D_
(2018/9/4)</t>
  </si>
  <si>
    <t>29.4 東_x000D_
(2018/8/23)</t>
  </si>
  <si>
    <t>27.7 東_x000D_
(2018/9/30)</t>
  </si>
  <si>
    <t>26.9 東_x000D_
(2015/7/16)</t>
  </si>
  <si>
    <t>24.8 東南東_x000D_
(2013/4/6)</t>
  </si>
  <si>
    <t>23.9 東_x000D_
(2011/9/2)</t>
  </si>
  <si>
    <t>22.8 東_x000D_
(2017/8/7)</t>
  </si>
  <si>
    <t>22.7 東南東_x000D_
(2011/9/3)</t>
  </si>
  <si>
    <t>22.2 東南東_x000D_
(2014/8/10)</t>
  </si>
  <si>
    <t>21.5 東南東_x000D_
(2017/9/17)</t>
  </si>
  <si>
    <t>48.8 東_x000D_
(2018/9/4)</t>
  </si>
  <si>
    <t>44.0 東南東_x000D_
(2014/8/10)</t>
  </si>
  <si>
    <t>42.6 東_x000D_
(2018/8/23)</t>
  </si>
  <si>
    <t>39.9 南東_x000D_
(2015/7/16)</t>
  </si>
  <si>
    <t>37.7 東_x000D_
(2018/9/30)</t>
  </si>
  <si>
    <t>37.4 北西_x000D_
(2017/8/7)</t>
  </si>
  <si>
    <t>34.1 東南東_x000D_
(2014/10/13)</t>
  </si>
  <si>
    <t>34.1 東南東_x000D_
(2013/4/6)</t>
  </si>
  <si>
    <t>34.0 東南東_x000D_
(2017/9/17)</t>
  </si>
  <si>
    <t>34.0 東_x000D_
(2015/12/11)</t>
  </si>
  <si>
    <t>12 南_x000D_
(2005/9/6)</t>
  </si>
  <si>
    <t>11.9 北_x000D_
(2013/9/4)</t>
  </si>
  <si>
    <t>11.0 西南西_x000D_
(2010/12/3)</t>
  </si>
  <si>
    <t>11 西_x000D_
(2007/3/5)</t>
  </si>
  <si>
    <t>11 南南東_x000D_
(2004/8/30)</t>
  </si>
  <si>
    <t>11 ×_x000D_
(1982/8/27)</t>
  </si>
  <si>
    <t>10.9 北北西_x000D_
(2022/4/29)</t>
  </si>
  <si>
    <t>10.9 西_x000D_
(2018/3/1)</t>
  </si>
  <si>
    <t>25.6 北北東_x000D_
(2014/10/6)</t>
  </si>
  <si>
    <t>25.4 東北東_x000D_
(2015/7/17)</t>
  </si>
  <si>
    <t>25.0 北東_x000D_
(2014/8/10)</t>
  </si>
  <si>
    <t>23.8 東_x000D_
(2011/9/3)</t>
  </si>
  <si>
    <t>23.6 東北東_x000D_
(2015/7/16)</t>
  </si>
  <si>
    <t>23.4 東南東_x000D_
(2022/9/19)</t>
  </si>
  <si>
    <t>22.5 西_x000D_
(2010/12/3)</t>
  </si>
  <si>
    <t>22.4 西_x000D_
(2010/12/28)</t>
  </si>
  <si>
    <t>22.3 北東_x000D_
(2018/9/30)</t>
  </si>
  <si>
    <t>1941/9_x000D_
2022/10</t>
  </si>
  <si>
    <t>24.4 南西_x000D_
(1954/9/26)</t>
  </si>
  <si>
    <t>23.5 東北東_x000D_
(1960/8/11)</t>
  </si>
  <si>
    <t>23.5 南西_x000D_
(1944/9/17)</t>
  </si>
  <si>
    <t>23.3 南西_x000D_
(1964/9/25)</t>
  </si>
  <si>
    <t>23.2 北東_x000D_
(1965/9/10)</t>
  </si>
  <si>
    <t>22.8 南南西_x000D_
(1945/9/18)</t>
  </si>
  <si>
    <t>22.5 北北西_x000D_
(1961/9/16)</t>
  </si>
  <si>
    <t>22.3 北西_x000D_
(1950/9/3)</t>
  </si>
  <si>
    <t>21.9 東南東_x000D_
(1960/8/29)</t>
  </si>
  <si>
    <t>21.9 東南東_x000D_
(1954/9/13)</t>
  </si>
  <si>
    <t>39.5 北東_x000D_
(1965/9/10)</t>
  </si>
  <si>
    <t>38.5 東北東_x000D_
(1961/9/16)</t>
  </si>
  <si>
    <t>35.3 北東_x000D_
(1987/10/16)</t>
  </si>
  <si>
    <t>34.1 東北東_x000D_
(1960/8/11)</t>
  </si>
  <si>
    <t>33.9 東_x000D_
(1970/8/21)</t>
  </si>
  <si>
    <t>33.2 西南西_x000D_
(1964/9/25)</t>
  </si>
  <si>
    <t>33.0 南南東_x000D_
(1954/9/26)</t>
  </si>
  <si>
    <t>32.7 北東_x000D_
(1989/8/27)</t>
  </si>
  <si>
    <t>32.4 東南東_x000D_
(1960/8/29)</t>
  </si>
  <si>
    <t>32.0 南西_x000D_
(1944/9/17)</t>
  </si>
  <si>
    <t>1941/10_x000D_
2022/10</t>
  </si>
  <si>
    <t>32.6 北北西_x000D_
(1934/9/21)</t>
  </si>
  <si>
    <t>29.7 西南西_x000D_
(1964/9/25)</t>
  </si>
  <si>
    <t>26.7 西南西_x000D_
(1948/1/6)</t>
  </si>
  <si>
    <t>26.3 西_x000D_
(1899/8/28)</t>
  </si>
  <si>
    <t>25.8 北_x000D_
(1961/9/16)</t>
  </si>
  <si>
    <t>25.8 南西_x000D_
(1937/9/11)</t>
  </si>
  <si>
    <t>25.5 西_x000D_
(1957/12/13)</t>
  </si>
  <si>
    <t>25.3 西_x000D_
(1902/1/8)</t>
  </si>
  <si>
    <t>25.2 西_x000D_
(1899/1/14)</t>
  </si>
  <si>
    <t>36.0 北北東_x000D_
(1965/9/10)</t>
  </si>
  <si>
    <t>35.4 南西_x000D_
(2004/8/30)</t>
  </si>
  <si>
    <t>35.4 南西_x000D_
(1954/9/26)</t>
  </si>
  <si>
    <t>35.3 南西_x000D_
(2004/8/31)</t>
  </si>
  <si>
    <t>35.2 西南西_x000D_
(1964/9/25)</t>
  </si>
  <si>
    <t>34.3 南西_x000D_
(1996/8/14)</t>
  </si>
  <si>
    <t>33.2 南南西_x000D_
(2004/9/7)</t>
  </si>
  <si>
    <t>33.0 西南西_x000D_
(1956/8/17)</t>
  </si>
  <si>
    <t>32.7 西南西_x000D_
(1991/9/27)</t>
  </si>
  <si>
    <t>32.6 西南西_x000D_
(1964/3/27)</t>
  </si>
  <si>
    <t>12.4 北東_x000D_
(2015/7/16)</t>
  </si>
  <si>
    <t>12.3 北西_x000D_
(2018/9/30)</t>
  </si>
  <si>
    <t>12.0 北西_x000D_
(2017/9/17)</t>
  </si>
  <si>
    <t>11.8 北東_x000D_
(2015/7/17)</t>
  </si>
  <si>
    <t>10.9 西_x000D_
(2012/4/3)</t>
  </si>
  <si>
    <t>10.3 西南西_x000D_
(2011/2/12)</t>
  </si>
  <si>
    <t>10.2 西_x000D_
(2010/12/3)</t>
  </si>
  <si>
    <t>10 北北西_x000D_
(2004/9/29)</t>
  </si>
  <si>
    <t>10 南西_x000D_
(2004/8/31)</t>
  </si>
  <si>
    <t>10 北東_x000D_
(2003/8/8)</t>
  </si>
  <si>
    <t>25.5 北東_x000D_
(2015/7/17)</t>
  </si>
  <si>
    <t>24.0 北北東_x000D_
(2017/9/17)</t>
  </si>
  <si>
    <t>23.9 北東_x000D_
(2015/7/16)</t>
  </si>
  <si>
    <t>23.8 北西_x000D_
(2018/9/30)</t>
  </si>
  <si>
    <t>22.4 南西_x000D_
(2021/8/9)</t>
  </si>
  <si>
    <t>22.4 南西_x000D_
(2010/12/3)</t>
  </si>
  <si>
    <t>22.1 西南西_x000D_
(2018/3/1)</t>
  </si>
  <si>
    <t>22.0 西_x000D_
(2012/4/3)</t>
  </si>
  <si>
    <t>21.8 西南西_x000D_
(2020/1/8)</t>
  </si>
  <si>
    <t>21.6 東北東_x000D_
(2014/8/10)</t>
  </si>
  <si>
    <t>18.2 南南東_x000D_
(2019/7/11)</t>
  </si>
  <si>
    <t>17.7 北北東_x000D_
(2018/9/4)</t>
  </si>
  <si>
    <t>17.7 南東_x000D_
(2012/4/22)</t>
  </si>
  <si>
    <t>17.6 南南東_x000D_
(2012/4/26)</t>
  </si>
  <si>
    <t>17.4 南南東_x000D_
(2019/5/20)</t>
  </si>
  <si>
    <t>17 南東_x000D_
(2007/5/17)</t>
  </si>
  <si>
    <t>17 南南東_x000D_
(1993/6/2)</t>
  </si>
  <si>
    <t>16.9 南南東_x000D_
(2021/5/15)</t>
  </si>
  <si>
    <t>16.8 南南東_x000D_
(2022/5/12)</t>
  </si>
  <si>
    <t>16.8 東南東_x000D_
(2019/8/15)</t>
  </si>
  <si>
    <t>32.8 東南東_x000D_
(2019/8/15)</t>
  </si>
  <si>
    <t>32.4 東南東_x000D_
(2022/9/18)</t>
  </si>
  <si>
    <t>31.9 東南東_x000D_
(2022/9/19)</t>
  </si>
  <si>
    <t>31.2 南東_x000D_
(2016/5/3)</t>
  </si>
  <si>
    <t>31.1 東_x000D_
(2014/8/10)</t>
  </si>
  <si>
    <t>31.0 北_x000D_
(2018/9/4)</t>
  </si>
  <si>
    <t>30.1 東_x000D_
(2015/7/16)</t>
  </si>
  <si>
    <t>29.8 南東_x000D_
(2012/4/22)</t>
  </si>
  <si>
    <t>29.5 東_x000D_
(2018/9/30)</t>
  </si>
  <si>
    <t>28.7 南東_x000D_
(2012/4/26)</t>
  </si>
  <si>
    <t>15 南東_x000D_
(2007/5/16)</t>
  </si>
  <si>
    <t>13 南南東_x000D_
(1987/4/21)</t>
  </si>
  <si>
    <t>13 南南東_x000D_
(1980/4/19)</t>
  </si>
  <si>
    <t>12.0 南南東_x000D_
(2012/4/3)</t>
  </si>
  <si>
    <t>12 南東_x000D_
(2007/5/17)</t>
  </si>
  <si>
    <t>12 南南東_x000D_
(2004/8/30)</t>
  </si>
  <si>
    <t>12 南南東_x000D_
(1993/9/4)</t>
  </si>
  <si>
    <t>11.5 北東_x000D_
(2015/7/17)</t>
  </si>
  <si>
    <t>11 南東_x000D_
(2007/3/5)</t>
  </si>
  <si>
    <t>25.1 南東_x000D_
(2019/9/23)</t>
  </si>
  <si>
    <t>24.8 南南西_x000D_
(2009/3/13)</t>
  </si>
  <si>
    <t>24.3 北東_x000D_
(2015/7/17)</t>
  </si>
  <si>
    <t>23.6 南東_x000D_
(2012/4/3)</t>
  </si>
  <si>
    <t>22.3 南西_x000D_
(2016/4/17)</t>
  </si>
  <si>
    <t>21.6 北東_x000D_
(2015/7/16)</t>
  </si>
  <si>
    <t>21.2 南南東_x000D_
(2009/3/22)</t>
  </si>
  <si>
    <t>20.1 南南東_x000D_
(2020/9/7)</t>
  </si>
  <si>
    <t>20.1 南_x000D_
(2017/2/23)</t>
  </si>
  <si>
    <t>20.0 西_x000D_
(2022/3/26)</t>
  </si>
  <si>
    <t>14.5 東北東_x000D_
(2020/1/27)</t>
  </si>
  <si>
    <t>13.9 西北西_x000D_
(2020/12/30)</t>
  </si>
  <si>
    <t>13.1 東北東_x000D_
(2019/8/15)</t>
  </si>
  <si>
    <t>13.1 東北東_x000D_
(2015/8/25)</t>
  </si>
  <si>
    <t>13 北東_x000D_
(2004/7/31)</t>
  </si>
  <si>
    <t>13 北東_x000D_
(2003/8/8)</t>
  </si>
  <si>
    <t>13 南南西_x000D_
(1991/9/27)</t>
  </si>
  <si>
    <t>13 ] 北東_x000D_
(1977/6/15)</t>
  </si>
  <si>
    <t>12.9 西北西_x000D_
(2015/5/12)</t>
  </si>
  <si>
    <t>12.8 東北東_x000D_
(2022/9/18)</t>
  </si>
  <si>
    <t>25.3 西北西_x000D_
(2015/5/12)</t>
  </si>
  <si>
    <t>25.3 北東_x000D_
(2014/8/10)</t>
  </si>
  <si>
    <t>24.7 南西_x000D_
(2021/8/9)</t>
  </si>
  <si>
    <t>24.6 東北東_x000D_
(2020/1/27)</t>
  </si>
  <si>
    <t>24.1 西_x000D_
(2018/3/1)</t>
  </si>
  <si>
    <t>23.6 西北西_x000D_
(2015/12/4)</t>
  </si>
  <si>
    <t>23.2 北東_x000D_
(2014/10/13)</t>
  </si>
  <si>
    <t>22.4 西_x000D_
(2021/1/28)</t>
  </si>
  <si>
    <t>22.1 西北西_x000D_
(2016/1/18)</t>
  </si>
  <si>
    <t>16 南_x000D_
(2004/9/7)</t>
  </si>
  <si>
    <t>16 南西_x000D_
(2004/8/30)</t>
  </si>
  <si>
    <t>16 南西_x000D_
(1979/3/30)</t>
  </si>
  <si>
    <t>15.0 北北東_x000D_
(2017/9/17)</t>
  </si>
  <si>
    <t>15 北北東_x000D_
(2003/8/8)</t>
  </si>
  <si>
    <t>15 南南西_x000D_
(1991/9/27)</t>
  </si>
  <si>
    <t>14.8 北_x000D_
(2011/9/2)</t>
  </si>
  <si>
    <t>14.0 北_x000D_
(2018/9/30)</t>
  </si>
  <si>
    <t>14 北東_x000D_
(2004/7/31)</t>
  </si>
  <si>
    <t>29.2 西南西_x000D_
(2012/4/3)</t>
  </si>
  <si>
    <t>26.2 南東_x000D_
(2022/9/19)</t>
  </si>
  <si>
    <t>24.8 南西_x000D_
(2010/3/20)</t>
  </si>
  <si>
    <t>24.6 西南西_x000D_
(2020/1/8)</t>
  </si>
  <si>
    <t>24.2 南南西_x000D_
(2021/8/9)</t>
  </si>
  <si>
    <t>23.9 北北東_x000D_
(2017/9/17)</t>
  </si>
  <si>
    <t>23.4 南西_x000D_
(2011/2/12)</t>
  </si>
  <si>
    <t>23.2 南西_x000D_
(2016/4/17)</t>
  </si>
  <si>
    <t>23.1 北西_x000D_
(2011/7/4)</t>
  </si>
  <si>
    <t>22.9 南南西_x000D_
(2010/12/28)</t>
  </si>
  <si>
    <t>2016/8_x000D_
2022/11</t>
  </si>
  <si>
    <t>14.6 南_x000D_
(2020/9/3)</t>
  </si>
  <si>
    <t>14.4 西南西_x000D_
(2021/8/9)</t>
  </si>
  <si>
    <t>13.5 西_x000D_
(2020/1/8)</t>
  </si>
  <si>
    <t>12.3 西_x000D_
(2020/12/30)</t>
  </si>
  <si>
    <t>12.2 西南西_x000D_
(2021/1/28)</t>
  </si>
  <si>
    <t>12.2 西_x000D_
(2020/3/19)</t>
  </si>
  <si>
    <t>12.2 南_x000D_
(2018/10/6)</t>
  </si>
  <si>
    <t>11.8 西南西_x000D_
(2022/2/27)</t>
  </si>
  <si>
    <t>11.7 南_x000D_
(2019/9/23)</t>
  </si>
  <si>
    <t>29.7 南南西_x000D_
(2019/9/23)</t>
  </si>
  <si>
    <t>29.4 南_x000D_
(2018/10/6)</t>
  </si>
  <si>
    <t>27.5 北北東_x000D_
(2022/3/26)</t>
  </si>
  <si>
    <t>27.0 南_x000D_
(2020/9/3)</t>
  </si>
  <si>
    <t>25.4 西_x000D_
(2021/8/9)</t>
  </si>
  <si>
    <t>24.8 東北東_x000D_
(2022/9/18)</t>
  </si>
  <si>
    <t>24.8 西_x000D_
(2021/5/1)</t>
  </si>
  <si>
    <t>24.2 西_x000D_
(2018/3/1)</t>
  </si>
  <si>
    <t>24.1 西南西_x000D_
(2022/9/19)</t>
  </si>
  <si>
    <t>24.0 西南西_x000D_
(2020/9/7)</t>
  </si>
  <si>
    <t>15.9 西_x000D_
(2012/4/3)</t>
  </si>
  <si>
    <t>15.7 東北東_x000D_
(2022/9/19)</t>
  </si>
  <si>
    <t>14.4 西_x000D_
(2010/3/21)</t>
  </si>
  <si>
    <t>14 南南東_x000D_
(2007/5/17)</t>
  </si>
  <si>
    <t>14 東_x000D_
(2004/8/30)</t>
  </si>
  <si>
    <t>14 ] ×_x000D_
(1991/9/27)</t>
  </si>
  <si>
    <t>14 南_x000D_
(1987/4/21)</t>
  </si>
  <si>
    <t>13.8 西_x000D_
(2020/12/30)</t>
  </si>
  <si>
    <t>13.6 西_x000D_
(2018/3/1)</t>
  </si>
  <si>
    <t>13.5 西_x000D_
(2021/12/17)</t>
  </si>
  <si>
    <t>47.4 東北東_x000D_
(2022/9/19)</t>
  </si>
  <si>
    <t>34.5 東_x000D_
(2021/8/9)</t>
  </si>
  <si>
    <t>32.0 東南東_x000D_
(2020/9/7)</t>
  </si>
  <si>
    <t>31.1 西南西_x000D_
(2016/4/17)</t>
  </si>
  <si>
    <t>30.8 南西_x000D_
(2013/3/18)</t>
  </si>
  <si>
    <t>30.2 南南西_x000D_
(2011/5/1)</t>
  </si>
  <si>
    <t>30.1 東_x000D_
(2020/9/6)</t>
  </si>
  <si>
    <t>28.2 南西_x000D_
(2012/4/3)</t>
  </si>
  <si>
    <t>28.1 東_x000D_
(2022/3/26)</t>
  </si>
  <si>
    <t>28.0 東北東_x000D_
(2010/4/27)</t>
  </si>
  <si>
    <t>25.4 南南東_x000D_
(1945/9/17)</t>
  </si>
  <si>
    <t>24.7 南_x000D_
(1954/9/26)</t>
  </si>
  <si>
    <t>23.6 北北西_x000D_
(1934/9/21)</t>
  </si>
  <si>
    <t>23.2 北北東_x000D_
(1970/8/21)</t>
  </si>
  <si>
    <t>21.0 南_x000D_
(1918/7/12)</t>
  </si>
  <si>
    <t>21.0 南東_x000D_
(1914/6/3)</t>
  </si>
  <si>
    <t>20.5 東南東_x000D_
(1954/9/13)</t>
  </si>
  <si>
    <t>20.5 西_x000D_
(1945/7/21)</t>
  </si>
  <si>
    <t>20.2 南東_x000D_
(1900/8/19)</t>
  </si>
  <si>
    <t>20.1 南_x000D_
(1951/10/15)</t>
  </si>
  <si>
    <t>42.1 南南東_x000D_
(1945/9/17)</t>
  </si>
  <si>
    <t>37.1 南南東_x000D_
(2004/9/7)</t>
  </si>
  <si>
    <t>36.4 北北東_x000D_
(1970/8/21)</t>
  </si>
  <si>
    <t>35.8 南_x000D_
(1991/9/27)</t>
  </si>
  <si>
    <t>34.8 南東_x000D_
(1951/10/14)</t>
  </si>
  <si>
    <t>32.8 東南東_x000D_
(1954/9/13)</t>
  </si>
  <si>
    <t>32.1 東北東_x000D_
(2017/10/22)</t>
  </si>
  <si>
    <t>32.0 南_x000D_
(1954/9/26)</t>
  </si>
  <si>
    <t>30.4 西北西_x000D_
(1956/2/27)</t>
  </si>
  <si>
    <t>29.6 西_x000D_
(1964/3/27)</t>
  </si>
  <si>
    <t>24 南西_x000D_
(2004/8/30)</t>
  </si>
  <si>
    <t>23 南南西_x000D_
(2004/9/7)</t>
  </si>
  <si>
    <t>22.2 西_x000D_
(2011/2/12)</t>
  </si>
  <si>
    <t>22 北_x000D_
(2004/9/29)</t>
  </si>
  <si>
    <t>21.5 北_x000D_
(2018/9/30)</t>
  </si>
  <si>
    <t>21.5 西_x000D_
(2010/12/3)</t>
  </si>
  <si>
    <t>21.3 西_x000D_
(2017/1/20)</t>
  </si>
  <si>
    <t>20.2 西_x000D_
(2020/3/15)</t>
  </si>
  <si>
    <t>20.0 西南西_x000D_
(2012/4/3)</t>
  </si>
  <si>
    <t>20 西北西_x000D_
(2005/12/22)</t>
  </si>
  <si>
    <t>28.3 西北西_x000D_
(2013/7/3)</t>
  </si>
  <si>
    <t>26.2 西_x000D_
(2020/3/15)</t>
  </si>
  <si>
    <t>26.2 北_x000D_
(2018/9/30)</t>
  </si>
  <si>
    <t>26.2 西_x000D_
(2017/1/20)</t>
  </si>
  <si>
    <t>26.2 西_x000D_
(2016/1/18)</t>
  </si>
  <si>
    <t>26.2 西_x000D_
(2011/2/12)</t>
  </si>
  <si>
    <t>26.2 西_x000D_
(2010/12/3)</t>
  </si>
  <si>
    <t>25.7 東南東_x000D_
(2015/12/11)</t>
  </si>
  <si>
    <t>25.2 西_x000D_
(2020/2/17)</t>
  </si>
  <si>
    <t>14.9 西_x000D_
(2020/3/19)</t>
  </si>
  <si>
    <t>14.0 西_x000D_
(2010/3/21)</t>
  </si>
  <si>
    <t>13.2 西南西_x000D_
(2012/4/3)</t>
  </si>
  <si>
    <t>12.9 西_x000D_
(2021/2/15)</t>
  </si>
  <si>
    <t>12.8 西_x000D_
(2021/1/29)</t>
  </si>
  <si>
    <t>12.5 西_x000D_
(2014/12/16)</t>
  </si>
  <si>
    <t>12.3 北北西_x000D_
(2018/9/30)</t>
  </si>
  <si>
    <t>12.1 西南西_x000D_
(2011/2/12)</t>
  </si>
  <si>
    <t>12.0 西_x000D_
(2009/11/2)</t>
  </si>
  <si>
    <t>11.8 西北西_x000D_
(2011/3/16)</t>
  </si>
  <si>
    <t>26.2 西北西_x000D_
(2020/3/19)</t>
  </si>
  <si>
    <t>24.9 北北西_x000D_
(2017/9/17)</t>
  </si>
  <si>
    <t>24.6 北_x000D_
(2018/9/30)</t>
  </si>
  <si>
    <t>24.6 東北東_x000D_
(2017/10/22)</t>
  </si>
  <si>
    <t>23.6 西_x000D_
(2014/12/16)</t>
  </si>
  <si>
    <t>23.5 西南西_x000D_
(2011/2/12)</t>
  </si>
  <si>
    <t>23.1 西南西_x000D_
(2012/2/17)</t>
  </si>
  <si>
    <t>22.5 南南東_x000D_
(2022/9/19)</t>
  </si>
  <si>
    <t>22.5 西_x000D_
(2014/12/17)</t>
  </si>
  <si>
    <t>14.7 東_x000D_
(2020/1/27)</t>
  </si>
  <si>
    <t>13.6 北西_x000D_
(2017/9/17)</t>
  </si>
  <si>
    <t>13.2 東南東_x000D_
(2013/4/6)</t>
  </si>
  <si>
    <t>13.0 北西_x000D_
(2011/3/16)</t>
  </si>
  <si>
    <t>13 東南東_x000D_
(2005/9/6)</t>
  </si>
  <si>
    <t>12.8 西_x000D_
(2012/4/3)</t>
  </si>
  <si>
    <t>12.6 東南東_x000D_
(2022/9/19)</t>
  </si>
  <si>
    <t>12.5 東南東_x000D_
(2022/9/18)</t>
  </si>
  <si>
    <t>12.4 北西_x000D_
(2015/1/17)</t>
  </si>
  <si>
    <t>30.2 東_x000D_
(2020/1/27)</t>
  </si>
  <si>
    <t>28.9 東南東_x000D_
(2022/9/18)</t>
  </si>
  <si>
    <t>27.6 北_x000D_
(2017/10/22)</t>
  </si>
  <si>
    <t>26.3 東南東_x000D_
(2022/9/19)</t>
  </si>
  <si>
    <t>26.1 東南東_x000D_
(2013/4/6)</t>
  </si>
  <si>
    <t>26.0 北_x000D_
(2016/9/20)</t>
  </si>
  <si>
    <t>24.8 西南西_x000D_
(2013/12/20)</t>
  </si>
  <si>
    <t>24.4 東南東_x000D_
(2020/9/6)</t>
  </si>
  <si>
    <t>23.9 東南東_x000D_
(2015/8/25)</t>
  </si>
  <si>
    <t>23.8 北北西_x000D_
(2018/9/30)</t>
  </si>
  <si>
    <t>1922/4_x000D_
2022/10</t>
  </si>
  <si>
    <t>32.7 西_x000D_
(1964/9/25)</t>
  </si>
  <si>
    <t>31.7 東_x000D_
(1935/6/3)</t>
  </si>
  <si>
    <t>30.0 西南西_x000D_
(1970/8/21)</t>
  </si>
  <si>
    <t>29.5 東北東_x000D_
(1975/8/17)</t>
  </si>
  <si>
    <t>28.4 西北西_x000D_
(1956/1/28)</t>
  </si>
  <si>
    <t>28.2 西北西_x000D_
(1961/9/16)</t>
  </si>
  <si>
    <t>27.7 南南東_x000D_
(1954/9/26)</t>
  </si>
  <si>
    <t>27.0 西北西_x000D_
(1949/1/5)</t>
  </si>
  <si>
    <t>26.4 南南東_x000D_
(1951/10/14)</t>
  </si>
  <si>
    <t>26.1 西北西_x000D_
(1956/1/29)</t>
  </si>
  <si>
    <t>72.3 西_x000D_
(1964/9/25)</t>
  </si>
  <si>
    <t>53.1 東北東_x000D_
(1975/8/17)</t>
  </si>
  <si>
    <t>47.3 南_x000D_
(2004/9/7)</t>
  </si>
  <si>
    <t>46.9 南南東_x000D_
(2004/8/30)</t>
  </si>
  <si>
    <t>45.8 南南東_x000D_
(1954/9/26)</t>
  </si>
  <si>
    <t>41.8 東_x000D_
(1963/8/9)</t>
  </si>
  <si>
    <t>41.2 東北東_x000D_
(1972/7/23)</t>
  </si>
  <si>
    <t>41.0 南東_x000D_
(1971/8/5)</t>
  </si>
  <si>
    <t>40.5 西南西_x000D_
(1970/8/21)</t>
  </si>
  <si>
    <t>40.2 南東_x000D_
(1993/9/3)</t>
  </si>
  <si>
    <t>14 東南東_x000D_
(1990/8/22)</t>
  </si>
  <si>
    <t>13.7 南東_x000D_
(2020/9/7)</t>
  </si>
  <si>
    <t>13.2 東_x000D_
(2020/1/27)</t>
  </si>
  <si>
    <t>13.0 東南東_x000D_
(2022/9/18)</t>
  </si>
  <si>
    <t>13 東南東_x000D_
(2007/8/2)</t>
  </si>
  <si>
    <t>13 ] 東南東_x000D_
(2004/8/30)</t>
  </si>
  <si>
    <t>13 東南東_x000D_
(1993/9/3)</t>
  </si>
  <si>
    <t>12.9 東_x000D_
(2011/7/19)</t>
  </si>
  <si>
    <t>12.7 東南東_x000D_
(2022/9/19)</t>
  </si>
  <si>
    <t>12.1 東南東_x000D_
(2020/9/6)</t>
  </si>
  <si>
    <t>30.0 東南東_x000D_
(2020/9/7)</t>
  </si>
  <si>
    <t>29.3 北東_x000D_
(2014/8/9)</t>
  </si>
  <si>
    <t>27.3 東_x000D_
(2022/9/18)</t>
  </si>
  <si>
    <t>27.1 南西_x000D_
(2022/9/19)</t>
  </si>
  <si>
    <t>26.2 東_x000D_
(2020/1/27)</t>
  </si>
  <si>
    <t>25.7 西北西_x000D_
(2014/8/10)</t>
  </si>
  <si>
    <t>25.5 北北西_x000D_
(2017/9/17)</t>
  </si>
  <si>
    <t>24.3 西北西_x000D_
(2018/9/30)</t>
  </si>
  <si>
    <t>23.8 東_x000D_
(2019/8/14)</t>
  </si>
  <si>
    <t>23.5 西_x000D_
(2020/12/30)</t>
  </si>
  <si>
    <t>29.2 東_x000D_
(1970/8/21)</t>
  </si>
  <si>
    <t>27.3 東南東_x000D_
(1937/9/11)</t>
  </si>
  <si>
    <t>26.3 東_x000D_
(1974/9/1)</t>
  </si>
  <si>
    <t>26.2 南東_x000D_
(1945/9/17)</t>
  </si>
  <si>
    <t>25.8 北東_x000D_
(1942/9/21)</t>
  </si>
  <si>
    <t>25.3 北北西_x000D_
(1944/10/7)</t>
  </si>
  <si>
    <t>25.2 南南東_x000D_
(1964/9/25)</t>
  </si>
  <si>
    <t>25.2 東南東_x000D_
(1946/7/29)</t>
  </si>
  <si>
    <t>25.1 南東_x000D_
(1954/9/26)</t>
  </si>
  <si>
    <t>25.1 南東_x000D_
(1954/9/13)</t>
  </si>
  <si>
    <t>54.3 東_x000D_
(1970/8/21)</t>
  </si>
  <si>
    <t>40.5 東_x000D_
(1974/9/1)</t>
  </si>
  <si>
    <t>40.3 南南西_x000D_
(1954/9/26)</t>
  </si>
  <si>
    <t>38.7 北北西_x000D_
(1965/9/17)</t>
  </si>
  <si>
    <t>38.5 南_x000D_
(1964/9/25)</t>
  </si>
  <si>
    <t>37.4 北北西_x000D_
(1944/10/7)</t>
  </si>
  <si>
    <t>36.0 南東_x000D_
(1954/9/13)</t>
  </si>
  <si>
    <t>35.7 北西_x000D_
(2004/10/20)</t>
  </si>
  <si>
    <t>35.6 南_x000D_
(2004/8/30)</t>
  </si>
  <si>
    <t>35.5 南南西_x000D_
(1993/9/4)</t>
  </si>
  <si>
    <t>1939/7_x000D_
2022/10</t>
  </si>
  <si>
    <t>1978/3_x000D_
2022/11</t>
  </si>
  <si>
    <t>20.7 北_x000D_
(2017/10/23)</t>
  </si>
  <si>
    <t>18 北北西_x000D_
(1990/9/19)</t>
  </si>
  <si>
    <t>17 南南西_x000D_
(2004/8/30)</t>
  </si>
  <si>
    <t>16.5 北北西_x000D_
(2018/9/30)</t>
  </si>
  <si>
    <t>16 西北西_x000D_
(1979/9/30)</t>
  </si>
  <si>
    <t>16 南西_x000D_
(1978/8/3)</t>
  </si>
  <si>
    <t>15.8 東北東_x000D_
(2014/8/10)</t>
  </si>
  <si>
    <t>15.6 北北西_x000D_
(2014/10/6)</t>
  </si>
  <si>
    <t>36.1 北西_x000D_
(2017/10/23)</t>
  </si>
  <si>
    <t>36.0 北_x000D_
(2017/10/22)</t>
  </si>
  <si>
    <t>29.4 北_x000D_
(2018/9/30)</t>
  </si>
  <si>
    <t>28.6 東北東_x000D_
(2014/8/10)</t>
  </si>
  <si>
    <t>27.3 東南東_x000D_
(2017/9/17)</t>
  </si>
  <si>
    <t>27.1 北_x000D_
(2009/10/7)</t>
  </si>
  <si>
    <t>26.6 東南東_x000D_
(2022/9/18)</t>
  </si>
  <si>
    <t>26.1 北北東_x000D_
(2014/10/6)</t>
  </si>
  <si>
    <t>25.4 北_x000D_
(2019/10/12)</t>
  </si>
  <si>
    <t>25.4 北_x000D_
(2016/9/20)</t>
  </si>
  <si>
    <t>26 南南東_x000D_
(2004/8/30)</t>
  </si>
  <si>
    <t>23 南東_x000D_
(2004/7/31)</t>
  </si>
  <si>
    <t>22.6 東_x000D_
(2014/8/10)</t>
  </si>
  <si>
    <t>22 南南東_x000D_
(2004/9/7)</t>
  </si>
  <si>
    <t>22 東南東_x000D_
(2003/8/8)</t>
  </si>
  <si>
    <t>21.9 南東_x000D_
(2017/9/17)</t>
  </si>
  <si>
    <t>21.3 南東_x000D_
(2022/9/18)</t>
  </si>
  <si>
    <t>21 南東_x000D_
(2007/8/2)</t>
  </si>
  <si>
    <t>21 東南東_x000D_
(2004/10/20)</t>
  </si>
  <si>
    <t>20.8 南東_x000D_
(2022/9/19)</t>
  </si>
  <si>
    <t>35.0 東_x000D_
(2014/8/10)</t>
  </si>
  <si>
    <t>30.9 北_x000D_
(2017/10/22)</t>
  </si>
  <si>
    <t>30.3 北_x000D_
(2018/9/30)</t>
  </si>
  <si>
    <t>29.8 南東_x000D_
(2022/9/19)</t>
  </si>
  <si>
    <t>29.8 南南東_x000D_
(2017/9/17)</t>
  </si>
  <si>
    <t>28.8 東南東_x000D_
(2022/9/18)</t>
  </si>
  <si>
    <t>27.8 南_x000D_
(2018/7/7)</t>
  </si>
  <si>
    <t>26.7 南南東_x000D_
(2014/10/13)</t>
  </si>
  <si>
    <t>25.2 北_x000D_
(2014/10/6)</t>
  </si>
  <si>
    <t>20 南南東_x000D_
(1993/9/3)</t>
  </si>
  <si>
    <t>17 ] 南南東_x000D_
(1980/9/11)</t>
  </si>
  <si>
    <t>16.2 南東_x000D_
(2017/9/17)</t>
  </si>
  <si>
    <t>16 南南東_x000D_
(1998/10/17)</t>
  </si>
  <si>
    <t>16 南南東_x000D_
(1982/8/27)</t>
  </si>
  <si>
    <t>15 南東_x000D_
(2005/9/6)</t>
  </si>
  <si>
    <t>15 南南東_x000D_
(2004/9/7)</t>
  </si>
  <si>
    <t>15 南南東_x000D_
(1993/8/10)</t>
  </si>
  <si>
    <t>31.8 南東_x000D_
(2014/8/10)</t>
  </si>
  <si>
    <t>27.7 東南東_x000D_
(2017/9/17)</t>
  </si>
  <si>
    <t>25.0 南東_x000D_
(2018/9/30)</t>
  </si>
  <si>
    <t>25.0 南南東_x000D_
(2015/12/11)</t>
  </si>
  <si>
    <t>24.9 東南東_x000D_
(2020/1/27)</t>
  </si>
  <si>
    <t>24.8 南東_x000D_
(2016/5/10)</t>
  </si>
  <si>
    <t>24.7 南南東_x000D_
(2019/8/15)</t>
  </si>
  <si>
    <t>23.1 南南西_x000D_
(2017/7/4)</t>
  </si>
  <si>
    <t>23.0 南南東_x000D_
(2022/9/19)</t>
  </si>
  <si>
    <t>20 南南東_x000D_
(2004/8/30)</t>
  </si>
  <si>
    <t>17 南東_x000D_
(2004/9/7)</t>
  </si>
  <si>
    <t>15 南南東_x000D_
(2005/9/6)</t>
  </si>
  <si>
    <t>15 南東_x000D_
(1997/9/16)</t>
  </si>
  <si>
    <t>14.3 南南東_x000D_
(2020/9/7)</t>
  </si>
  <si>
    <t>14 南南東_x000D_
(1999/9/24)</t>
  </si>
  <si>
    <t>13.9 南東_x000D_
(2022/9/19)</t>
  </si>
  <si>
    <t>13.9 南東_x000D_
(2017/9/17)</t>
  </si>
  <si>
    <t>27.8 南南東_x000D_
(2022/9/19)</t>
  </si>
  <si>
    <t>25.9 東_x000D_
(2019/8/15)</t>
  </si>
  <si>
    <t>25.7 南東_x000D_
(2017/9/17)</t>
  </si>
  <si>
    <t>25.6 東南東_x000D_
(2014/10/13)</t>
  </si>
  <si>
    <t>25.5 東南東_x000D_
(2014/8/9)</t>
  </si>
  <si>
    <t>25.1 東_x000D_
(2018/9/30)</t>
  </si>
  <si>
    <t>24.6 南東_x000D_
(2014/8/10)</t>
  </si>
  <si>
    <t>24.1 南東_x000D_
(2015/8/25)</t>
  </si>
  <si>
    <t>23.7 東南東_x000D_
(2011/7/19)</t>
  </si>
  <si>
    <t>1920/7_x000D_
2022/10</t>
  </si>
  <si>
    <t>69.8 西南西_x000D_
(1965/9/10)</t>
  </si>
  <si>
    <t>66.7 西南西_x000D_
(1961/9/16)</t>
  </si>
  <si>
    <t>51.7 東_x000D_
(1970/8/21)</t>
  </si>
  <si>
    <t>49.8 南西_x000D_
(2003/8/8)</t>
  </si>
  <si>
    <t>48.2 西_x000D_
(2018/9/4)</t>
  </si>
  <si>
    <t>47.7 東_x000D_
(2004/7/31)</t>
  </si>
  <si>
    <t>47.7 南東_x000D_
(1979/9/30)</t>
  </si>
  <si>
    <t>47.5 東_x000D_
(1960/8/11)</t>
  </si>
  <si>
    <t>47.0 北東_x000D_
(1975/8/22)</t>
  </si>
  <si>
    <t>46.8 南_x000D_
(2004/8/30)</t>
  </si>
  <si>
    <t>84.5 ] 西南西_x000D_
(1961/9/16)</t>
  </si>
  <si>
    <t>77.1 西南西_x000D_
(1965/9/10)</t>
  </si>
  <si>
    <t>69.2 西南西_x000D_
(2003/8/8)</t>
  </si>
  <si>
    <t>67.2 南南西_x000D_
(1964/9/25)</t>
  </si>
  <si>
    <t>66.9 南東_x000D_
(1979/9/30)</t>
  </si>
  <si>
    <t>64.3 東_x000D_
(1970/8/21)</t>
  </si>
  <si>
    <t>63.5 北北東_x000D_
(1990/9/30)</t>
  </si>
  <si>
    <t>61.2 北_x000D_
(1990/9/19)</t>
  </si>
  <si>
    <t>60.9 東北東_x000D_
(2004/7/31)</t>
  </si>
  <si>
    <t>59.6 南_x000D_
(1998/10/17)</t>
  </si>
  <si>
    <t>38.0 南_x000D_
(1954/9/26)</t>
  </si>
  <si>
    <t>35.3 南南西_x000D_
(1964/9/25)</t>
  </si>
  <si>
    <t>35.2 南_x000D_
(1945/9/17)</t>
  </si>
  <si>
    <t>29.3 南東_x000D_
(1955/10/4)</t>
  </si>
  <si>
    <t>28.8 南東_x000D_
(1964/9/24)</t>
  </si>
  <si>
    <t>27.8 南南西_x000D_
(1970/8/21)</t>
  </si>
  <si>
    <t>25.8 東南東_x000D_
(1954/9/13)</t>
  </si>
  <si>
    <t>25.7 北西_x000D_
(1961/9/16)</t>
  </si>
  <si>
    <t>25.6 南東_x000D_
(1975/8/17)</t>
  </si>
  <si>
    <t>24.9 南南西_x000D_
(1957/6/27)</t>
  </si>
  <si>
    <t>54.8 南_x000D_
(1954/9/26)</t>
  </si>
  <si>
    <t>48.5 南南西_x000D_
(1964/9/25)</t>
  </si>
  <si>
    <t>48.4 南東_x000D_
(1972/7/23)</t>
  </si>
  <si>
    <t>46.8 南東_x000D_
(2005/9/6)</t>
  </si>
  <si>
    <t>46.3 東南東_x000D_
(1964/9/24)</t>
  </si>
  <si>
    <t>45.8 北北東_x000D_
(1975/8/17)</t>
  </si>
  <si>
    <t>45.0 南南東_x000D_
(1945/9/17)</t>
  </si>
  <si>
    <t>42.0 東南東_x000D_
(1982/8/27)</t>
  </si>
  <si>
    <t>41.5 南南東_x000D_
(2004/8/30)</t>
  </si>
  <si>
    <t>15 南東_x000D_
(1982/8/27)</t>
  </si>
  <si>
    <t>13 北西_x000D_
(1987/10/16)</t>
  </si>
  <si>
    <t>13 南東_x000D_
(1982/9/25)</t>
  </si>
  <si>
    <t>13 南東_x000D_
(1982/9/24)</t>
  </si>
  <si>
    <t>12 北西_x000D_
(1997/2/21)</t>
  </si>
  <si>
    <t>11 北西_x000D_
(1992/4/12)</t>
  </si>
  <si>
    <t>11 北西_x000D_
(1992/3/21)</t>
  </si>
  <si>
    <t>11 北北西_x000D_
(1990/9/19)</t>
  </si>
  <si>
    <t>11 南南東_x000D_
(1990/8/22)</t>
  </si>
  <si>
    <t>25.6 西北西_x000D_
(2014/8/10)</t>
  </si>
  <si>
    <t>25.6 東_x000D_
(2014/8/9)</t>
  </si>
  <si>
    <t>23.8 東_x000D_
(2011/7/19)</t>
  </si>
  <si>
    <t>23.3 北_x000D_
(2019/8/14)</t>
  </si>
  <si>
    <t>21.8 東_x000D_
(2018/9/30)</t>
  </si>
  <si>
    <t>21.6 東_x000D_
(2020/1/27)</t>
  </si>
  <si>
    <t>21.5 北北西_x000D_
(2010/3/21)</t>
  </si>
  <si>
    <t>21.4 東北東_x000D_
(2022/9/18)</t>
  </si>
  <si>
    <t>21.2 西北西_x000D_
(2016/9/20)</t>
  </si>
  <si>
    <t>20.8 西南西_x000D_
(2017/7/4)</t>
  </si>
  <si>
    <t>32.1 北_x000D_
(1954/9/26)</t>
  </si>
  <si>
    <t>27.0 北北西_x000D_
(1970/1/30)</t>
  </si>
  <si>
    <t>26.7 北北西_x000D_
(1970/1/31)</t>
  </si>
  <si>
    <t>26.7 南南東_x000D_
(1956/9/10)</t>
  </si>
  <si>
    <t>26.5 北_x000D_
(1962/1/19)</t>
  </si>
  <si>
    <t>26.2 北_x000D_
(1961/9/16)</t>
  </si>
  <si>
    <t>26.1 北_x000D_
(1959/9/26)</t>
  </si>
  <si>
    <t>26.0 北_x000D_
(1978/9/15)</t>
  </si>
  <si>
    <t>24.4 北_x000D_
(1960/10/27)</t>
  </si>
  <si>
    <t>23.8 北北西_x000D_
(1996/8/14)</t>
  </si>
  <si>
    <t>45.6 西北西_x000D_
(1991/9/27)</t>
  </si>
  <si>
    <t>42.8 南南東_x000D_
(1956/9/10)</t>
  </si>
  <si>
    <t>39.9 南南東_x000D_
(2004/9/7)</t>
  </si>
  <si>
    <t>37.2 北_x000D_
(1978/9/15)</t>
  </si>
  <si>
    <t>37.1 南東_x000D_
(1987/8/31)</t>
  </si>
  <si>
    <t>36.5 北北西_x000D_
(1991/9/14)</t>
  </si>
  <si>
    <t>36.5 北_x000D_
(1954/9/26)</t>
  </si>
  <si>
    <t>35.4 北北西_x000D_
(1996/8/14)</t>
  </si>
  <si>
    <t>34.9 北北西_x000D_
(1992/8/8)</t>
  </si>
  <si>
    <t>34.8 北北西_x000D_
(2004/8/30)</t>
  </si>
  <si>
    <t>1949/6_x000D_
2022/10</t>
  </si>
  <si>
    <t>17.5 東北東_x000D_
(2015/8/25)</t>
  </si>
  <si>
    <t>16.1 東北東_x000D_
(2021/9/17)</t>
  </si>
  <si>
    <t>16 西_x000D_
(2007/1/7)</t>
  </si>
  <si>
    <t>16 北_x000D_
(1999/9/24)</t>
  </si>
  <si>
    <t>16 北北東_x000D_
(1991/9/14)</t>
  </si>
  <si>
    <t>16 北北西_x000D_
(1982/4/9)</t>
  </si>
  <si>
    <t>16 北西_x000D_
(1981/12/20)</t>
  </si>
  <si>
    <t>16 北北東_x000D_
(1978/9/15)</t>
  </si>
  <si>
    <t>15.7 東北東_x000D_
(2022/9/18)</t>
  </si>
  <si>
    <t>15.6 東北東_x000D_
(2022/9/19)</t>
  </si>
  <si>
    <t>29.9 南南西_x000D_
(2016/4/7)</t>
  </si>
  <si>
    <t>29.8 南_x000D_
(2012/4/21)</t>
  </si>
  <si>
    <t>28.9 南_x000D_
(2009/3/13)</t>
  </si>
  <si>
    <t>28.5 東_x000D_
(2020/9/7)</t>
  </si>
  <si>
    <t>28.5 東北東_x000D_
(2015/8/25)</t>
  </si>
  <si>
    <t>27.1 西_x000D_
(2013/7/3)</t>
  </si>
  <si>
    <t>27.1 西南西_x000D_
(2010/12/28)</t>
  </si>
  <si>
    <t>26.9 東北東_x000D_
(2014/10/13)</t>
  </si>
  <si>
    <t>26.9 西_x000D_
(2013/12/20)</t>
  </si>
  <si>
    <t>26.8 東_x000D_
(2012/9/17)</t>
  </si>
  <si>
    <t>21 ×_x000D_
(1991/9/27)</t>
  </si>
  <si>
    <t>19 南南西_x000D_
(2004/9/7)</t>
  </si>
  <si>
    <t>15 北西_x000D_
(2004/8/30)</t>
  </si>
  <si>
    <t>15 北北西_x000D_
(1999/9/24)</t>
  </si>
  <si>
    <t>15 北北西_x000D_
(1992/8/8)</t>
  </si>
  <si>
    <t>15 北北西_x000D_
(1991/9/14)</t>
  </si>
  <si>
    <t>15 南_x000D_
(1987/8/31)</t>
  </si>
  <si>
    <t>14 北西_x000D_
(2005/2/1)</t>
  </si>
  <si>
    <t>14 西南西_x000D_
(1993/6/3)</t>
  </si>
  <si>
    <t>26.6 南西_x000D_
(2012/4/3)</t>
  </si>
  <si>
    <t>25.4 北西_x000D_
(2013/7/3)</t>
  </si>
  <si>
    <t>24.6 南南東_x000D_
(2020/9/7)</t>
  </si>
  <si>
    <t>23.6 南西_x000D_
(2019/9/23)</t>
  </si>
  <si>
    <t>23.4 北_x000D_
(2013/10/15)</t>
  </si>
  <si>
    <t>23.2 西_x000D_
(2018/3/1)</t>
  </si>
  <si>
    <t>23.0 南東_x000D_
(2022/9/19)</t>
  </si>
  <si>
    <t>22.9 南南西_x000D_
(2015/8/25)</t>
  </si>
  <si>
    <t>22.9 北_x000D_
(2014/10/13)</t>
  </si>
  <si>
    <t>22.6 北_x000D_
(2011/9/2)</t>
  </si>
  <si>
    <t>28.8 東南東_x000D_
(1971/8/5)</t>
  </si>
  <si>
    <t>27.4 南東_x000D_
(1991/9/27)</t>
  </si>
  <si>
    <t>25.2 南東_x000D_
(1970/8/15)</t>
  </si>
  <si>
    <t>24.4 東南東_x000D_
(2004/9/7)</t>
  </si>
  <si>
    <t>22.0 東南東_x000D_
(1972/7/24)</t>
  </si>
  <si>
    <t>21.0 東南東_x000D_
(1976/9/13)</t>
  </si>
  <si>
    <t>20.2 南東_x000D_
(1999/9/24)</t>
  </si>
  <si>
    <t>20.1 東南東_x000D_
(1978/9/15)</t>
  </si>
  <si>
    <t>20.0 東南東_x000D_
(2006/9/17)</t>
  </si>
  <si>
    <t>18.8 南東_x000D_
(1993/8/10)</t>
  </si>
  <si>
    <t>53.1 南東_x000D_
(1991/9/27)</t>
  </si>
  <si>
    <t>50.5 南東_x000D_
(2004/9/7)</t>
  </si>
  <si>
    <t>46.4 南東_x000D_
(1999/9/24)</t>
  </si>
  <si>
    <t>46.0 東南東_x000D_
(1971/8/5)</t>
  </si>
  <si>
    <t>42.2 南南東_x000D_
(2006/9/17)</t>
  </si>
  <si>
    <t>39.7 南東_x000D_
(1987/8/31)</t>
  </si>
  <si>
    <t>38.4 南東_x000D_
(1970/8/15)</t>
  </si>
  <si>
    <t>38.3 東南東_x000D_
(1976/9/13)</t>
  </si>
  <si>
    <t>37.9 南東_x000D_
(1991/9/14)</t>
  </si>
  <si>
    <t>35.4 東南東_x000D_
(2005/9/6)</t>
  </si>
  <si>
    <t>14 南_x000D_
(1999/9/24)</t>
  </si>
  <si>
    <t>14 ×_x000D_
(1991/9/27)</t>
  </si>
  <si>
    <t>12.1 南西_x000D_
(2012/4/3)</t>
  </si>
  <si>
    <t>12 南_x000D_
(2006/9/18)</t>
  </si>
  <si>
    <t>12 北_x000D_
(2004/10/20)</t>
  </si>
  <si>
    <t>11.8 南西_x000D_
(2018/3/1)</t>
  </si>
  <si>
    <t>11 北北東_x000D_
(2007/7/14)</t>
  </si>
  <si>
    <t>11 北_x000D_
(2007/4/4)</t>
  </si>
  <si>
    <t>24.7 南_x000D_
(2009/7/24)</t>
  </si>
  <si>
    <t>23.8 南西_x000D_
(2010/12/28)</t>
  </si>
  <si>
    <t>23.3 南西_x000D_
(2012/4/3)</t>
  </si>
  <si>
    <t>23.0 西南西_x000D_
(2016/4/17)</t>
  </si>
  <si>
    <t>22.6 南西_x000D_
(2018/3/1)</t>
  </si>
  <si>
    <t>21.8 南南西_x000D_
(2019/9/23)</t>
  </si>
  <si>
    <t>20.8 西南西_x000D_
(2015/12/3)</t>
  </si>
  <si>
    <t>20.7 南西_x000D_
(2015/8/25)</t>
  </si>
  <si>
    <t>20.4 南南東_x000D_
(2020/9/7)</t>
  </si>
  <si>
    <t>20.3 南西_x000D_
(2021/1/7)</t>
  </si>
  <si>
    <t>25 ] ×_x000D_
(1991/9/27)</t>
  </si>
  <si>
    <t>24.4 南東_x000D_
(2015/8/25)</t>
  </si>
  <si>
    <t>22 ×_x000D_
(1987/8/31)</t>
  </si>
  <si>
    <t>20.4 南東_x000D_
(2020/9/7)</t>
  </si>
  <si>
    <t>19.8 南東_x000D_
(2022/9/19)</t>
  </si>
  <si>
    <t>19 南東_x000D_
(1978/9/15)</t>
  </si>
  <si>
    <t>18.8 北北西_x000D_
(2018/9/30)</t>
  </si>
  <si>
    <t>18.3 南東_x000D_
(2020/9/3)</t>
  </si>
  <si>
    <t>18.3 南東_x000D_
(2020/9/2)</t>
  </si>
  <si>
    <t>18.2 南東_x000D_
(2019/9/22)</t>
  </si>
  <si>
    <t>39.6 南東_x000D_
(2015/8/25)</t>
  </si>
  <si>
    <t>36.9 南東_x000D_
(2020/9/7)</t>
  </si>
  <si>
    <t>32.5 南東_x000D_
(2022/9/19)</t>
  </si>
  <si>
    <t>32.0 南東_x000D_
(2019/9/22)</t>
  </si>
  <si>
    <t>30.7 南南東_x000D_
(2018/7/3)</t>
  </si>
  <si>
    <t>30.0 南東_x000D_
(2020/9/2)</t>
  </si>
  <si>
    <t>29.4 北北西_x000D_
(2018/9/30)</t>
  </si>
  <si>
    <t>28.1 東南東_x000D_
(2020/9/3)</t>
  </si>
  <si>
    <t>27.6 南東_x000D_
(2018/10/6)</t>
  </si>
  <si>
    <t>27.5 南南東_x000D_
(2022/9/6)</t>
  </si>
  <si>
    <t>16 西南西_x000D_
(2004/9/7)</t>
  </si>
  <si>
    <t>14.1 西南西_x000D_
(2010/12/28)</t>
  </si>
  <si>
    <t>14.0 西南西_x000D_
(2012/4/3)</t>
  </si>
  <si>
    <t>14 西南西_x000D_
(2005/9/7)</t>
  </si>
  <si>
    <t>14 南西_x000D_
(1999/9/24)</t>
  </si>
  <si>
    <t>14 西南西_x000D_
(1989/2/25)</t>
  </si>
  <si>
    <t>13.4 西南西_x000D_
(2015/8/25)</t>
  </si>
  <si>
    <t>13 西南西_x000D_
(2006/9/18)</t>
  </si>
  <si>
    <t>13 南南西_x000D_
(1993/7/27)</t>
  </si>
  <si>
    <t>13 南南西_x000D_
(1978/9/15)</t>
  </si>
  <si>
    <t>25.2 東_x000D_
(2020/9/7)</t>
  </si>
  <si>
    <t>24.8 南西_x000D_
(2012/4/3)</t>
  </si>
  <si>
    <t>23.0 東_x000D_
(2015/8/25)</t>
  </si>
  <si>
    <t>22.4 西南西_x000D_
(2010/12/28)</t>
  </si>
  <si>
    <t>21.9 東_x000D_
(2019/9/22)</t>
  </si>
  <si>
    <t>21.2 西南西_x000D_
(2010/12/3)</t>
  </si>
  <si>
    <t>21.0 南西_x000D_
(2018/3/1)</t>
  </si>
  <si>
    <t>20.9 南_x000D_
(2016/4/17)</t>
  </si>
  <si>
    <t>20.3 南南西_x000D_
(2016/5/3)</t>
  </si>
  <si>
    <t>20.3 西南西_x000D_
(2014/12/1)</t>
  </si>
  <si>
    <t>34.2 東_x000D_
(1942/8/27)</t>
  </si>
  <si>
    <t>30.7 東南東_x000D_
(1970/8/15)</t>
  </si>
  <si>
    <t>30.7 東_x000D_
(1949/8/16)</t>
  </si>
  <si>
    <t>30.3 東北東_x000D_
(1955/9/30)</t>
  </si>
  <si>
    <t>29.8 東南東_x000D_
(1956/8/17)</t>
  </si>
  <si>
    <t>29.8 東南東_x000D_
(1930/7/18)</t>
  </si>
  <si>
    <t>29.5 東北東_x000D_
(1950/9/13)</t>
  </si>
  <si>
    <t>29.5 東_x000D_
(1949/8/17)</t>
  </si>
  <si>
    <t>28.4 西_x000D_
(1950/1/30)</t>
  </si>
  <si>
    <t>27.0 東_x000D_
(1960/3/25)</t>
  </si>
  <si>
    <t>45.3 東南東_x000D_
(1991/9/27)</t>
  </si>
  <si>
    <t>44.2 東_x000D_
(1949/8/16)</t>
  </si>
  <si>
    <t>43.4 東南東_x000D_
(1993/7/30)</t>
  </si>
  <si>
    <t>42.8 南_x000D_
(1985/8/31)</t>
  </si>
  <si>
    <t>42.8 東北東_x000D_
(1955/9/30)</t>
  </si>
  <si>
    <t>42.2 東南東_x000D_
(1987/8/31)</t>
  </si>
  <si>
    <t>42.2 西北西_x000D_
(1978/9/15)</t>
  </si>
  <si>
    <t>41.9 東_x000D_
(1999/9/24)</t>
  </si>
  <si>
    <t>40.4 東南東_x000D_
(1970/8/15)</t>
  </si>
  <si>
    <t>39.8 北北西_x000D_
(1991/9/14)</t>
  </si>
  <si>
    <t>32 東南東_x000D_
(2004/9/7)</t>
  </si>
  <si>
    <t>28.6 東_x000D_
(2015/8/25)</t>
  </si>
  <si>
    <t>27 ] 東南東_x000D_
(2006/9/17)</t>
  </si>
  <si>
    <t>26 東_x000D_
(2004/8/30)</t>
  </si>
  <si>
    <t>25.1 東南東_x000D_
(2020/9/7)</t>
  </si>
  <si>
    <t>24.7 東南東_x000D_
(2022/9/19)</t>
  </si>
  <si>
    <t>24 東_x000D_
(2005/9/6)</t>
  </si>
  <si>
    <t>21.4 東_x000D_
(2019/8/6)</t>
  </si>
  <si>
    <t>20.4 東北東_x000D_
(2020/9/6)</t>
  </si>
  <si>
    <t>20.3 東南東_x000D_
(2012/9/17)</t>
  </si>
  <si>
    <t>37.0 東_x000D_
(2015/8/25)</t>
  </si>
  <si>
    <t>34.0 東_x000D_
(2022/9/19)</t>
  </si>
  <si>
    <t>33.4 東南東_x000D_
(2020/9/7)</t>
  </si>
  <si>
    <t>27.8 東_x000D_
(2019/8/6)</t>
  </si>
  <si>
    <t>26.2 東北東_x000D_
(2022/9/18)</t>
  </si>
  <si>
    <t>26.2 東北東_x000D_
(2020/9/6)</t>
  </si>
  <si>
    <t>26.2 東南東_x000D_
(2012/9/17)</t>
  </si>
  <si>
    <t>24.7 南西_x000D_
(2019/9/23)</t>
  </si>
  <si>
    <t>24.2 南_x000D_
(2019/9/22)</t>
  </si>
  <si>
    <t>24.2 東南東_x000D_
(2018/7/3)</t>
  </si>
  <si>
    <t>20 南南東_x000D_
(2004/9/7)</t>
  </si>
  <si>
    <t>17 南南東_x000D_
(2006/9/17)</t>
  </si>
  <si>
    <t>17 南東_x000D_
(2005/9/6)</t>
  </si>
  <si>
    <t>15.0 東北東_x000D_
(2017/10/22)</t>
  </si>
  <si>
    <t>15 東北東_x000D_
(2007/8/2)</t>
  </si>
  <si>
    <t>15 西南西_x000D_
(2004/8/30)</t>
  </si>
  <si>
    <t>15 南南東_x000D_
(1999/9/24)</t>
  </si>
  <si>
    <t>14.7 東北東_x000D_
(2015/8/25)</t>
  </si>
  <si>
    <t>14.3 南南東_x000D_
(2019/9/22)</t>
  </si>
  <si>
    <t>31.0 東北東_x000D_
(2011/7/19)</t>
  </si>
  <si>
    <t>30.6 東_x000D_
(2017/10/22)</t>
  </si>
  <si>
    <t>26.9 東_x000D_
(2014/8/9)</t>
  </si>
  <si>
    <t>25.7 南南東_x000D_
(2019/9/22)</t>
  </si>
  <si>
    <t>25.0 南東_x000D_
(2020/9/7)</t>
  </si>
  <si>
    <t>24.6 北東_x000D_
(2015/8/25)</t>
  </si>
  <si>
    <t>24.6 西南西_x000D_
(2012/4/3)</t>
  </si>
  <si>
    <t>24.5 東北東_x000D_
(2022/9/18)</t>
  </si>
  <si>
    <t>24.5 東_x000D_
(2019/8/15)</t>
  </si>
  <si>
    <t>23.4 東_x000D_
(2016/9/20)</t>
  </si>
  <si>
    <t>17 東北東_x000D_
(2006/9/17)</t>
  </si>
  <si>
    <t>17 東_x000D_
(2005/9/6)</t>
  </si>
  <si>
    <t>16 北東_x000D_
(2004/10/20)</t>
  </si>
  <si>
    <t>16 北西_x000D_
(2004/8/30)</t>
  </si>
  <si>
    <t>16 西北西_x000D_
(1991/9/27)</t>
  </si>
  <si>
    <t>16 ×_x000D_
(1978/9/15)</t>
  </si>
  <si>
    <t>15 北西_x000D_
(1999/9/24)</t>
  </si>
  <si>
    <t>15 北北東_x000D_
(1981/2/17)</t>
  </si>
  <si>
    <t>14.8 北東_x000D_
(2015/8/25)</t>
  </si>
  <si>
    <t>29.3 東北東_x000D_
(2022/9/18)</t>
  </si>
  <si>
    <t>29.3 東北東_x000D_
(2015/8/25)</t>
  </si>
  <si>
    <t>27.1 南東_x000D_
(2020/9/2)</t>
  </si>
  <si>
    <t>26.6 南_x000D_
(2020/9/7)</t>
  </si>
  <si>
    <t>26.2 南南西_x000D_
(2019/9/22)</t>
  </si>
  <si>
    <t>26.2 東北東_x000D_
(2017/10/22)</t>
  </si>
  <si>
    <t>25.3 北東_x000D_
(2022/9/19)</t>
  </si>
  <si>
    <t>25.2 南南西_x000D_
(2020/9/3)</t>
  </si>
  <si>
    <t>24.8 北西_x000D_
(2021/9/17)</t>
  </si>
  <si>
    <t>24.8 北東_x000D_
(2014/10/13)</t>
  </si>
  <si>
    <t>17.0 南_x000D_
(2015/8/25)</t>
  </si>
  <si>
    <t>16 南_x000D_
(2006/9/17)</t>
  </si>
  <si>
    <t>14.2 南_x000D_
(2020/9/3)</t>
  </si>
  <si>
    <t>14 南南西_x000D_
(1978/9/15)</t>
  </si>
  <si>
    <t>13.8 南南西_x000D_
(2018/10/6)</t>
  </si>
  <si>
    <t>13.6 南南西_x000D_
(2019/9/23)</t>
  </si>
  <si>
    <t>13.5 南_x000D_
(2020/9/7)</t>
  </si>
  <si>
    <t>13.4 南_x000D_
(2019/9/22)</t>
  </si>
  <si>
    <t>13.2 南南西_x000D_
(2012/9/17)</t>
  </si>
  <si>
    <t>13 南_x000D_
(1993/8/10)</t>
  </si>
  <si>
    <t>28.4 東南東_x000D_
(2015/8/25)</t>
  </si>
  <si>
    <t>27.7 南_x000D_
(2020/9/3)</t>
  </si>
  <si>
    <t>26.4 南_x000D_
(2020/9/7)</t>
  </si>
  <si>
    <t>26.4 南東_x000D_
(2019/5/18)</t>
  </si>
  <si>
    <t>25.9 南南西_x000D_
(2019/9/22)</t>
  </si>
  <si>
    <t>25.8 南_x000D_
(2022/9/6)</t>
  </si>
  <si>
    <t>25.7 南南西_x000D_
(2018/10/6)</t>
  </si>
  <si>
    <t>25.2 南_x000D_
(2019/9/23)</t>
  </si>
  <si>
    <t>24.4 東_x000D_
(2022/9/19)</t>
  </si>
  <si>
    <t>23.8 南南西_x000D_
(2012/9/17)</t>
  </si>
  <si>
    <t>29.5 東北東_x000D_
(2015/8/25)</t>
  </si>
  <si>
    <t>28 東南東_x000D_
(2006/9/17)</t>
  </si>
  <si>
    <t>22.6 東_x000D_
(2022/9/19)</t>
  </si>
  <si>
    <t>21.4 東北東_x000D_
(2020/9/6)</t>
  </si>
  <si>
    <t>21.2 東北東_x000D_
(2019/8/6)</t>
  </si>
  <si>
    <t>20.9 東北東_x000D_
(2022/9/18)</t>
  </si>
  <si>
    <t>19.9 東南東_x000D_
(2020/9/7)</t>
  </si>
  <si>
    <t>19.7 西_x000D_
(2018/3/1)</t>
  </si>
  <si>
    <t>19.7 西南西_x000D_
(2012/4/3)</t>
  </si>
  <si>
    <t>19.3 東南東_x000D_
(2012/9/17)</t>
  </si>
  <si>
    <t>37.0 東北東_x000D_
(2015/8/25)</t>
  </si>
  <si>
    <t>30.3 東_x000D_
(2022/9/19)</t>
  </si>
  <si>
    <t>29.3 東北東_x000D_
(2019/8/6)</t>
  </si>
  <si>
    <t>28.3 南南西_x000D_
(2020/9/7)</t>
  </si>
  <si>
    <t>28.3 東北東_x000D_
(2020/9/6)</t>
  </si>
  <si>
    <t>28.3 西_x000D_
(2020/3/15)</t>
  </si>
  <si>
    <t>27.8 東北東_x000D_
(2022/9/18)</t>
  </si>
  <si>
    <t>27.3 西南西_x000D_
(2012/4/3)</t>
  </si>
  <si>
    <t>26.7 西_x000D_
(2018/3/1)</t>
  </si>
  <si>
    <t>26.7 西北西_x000D_
(2017/12/11)</t>
  </si>
  <si>
    <t>18.2 東北東_x000D_
(2015/8/25)</t>
  </si>
  <si>
    <t>17 東_x000D_
(1999/9/24)</t>
  </si>
  <si>
    <t>15.1 西南西_x000D_
(2018/3/1)</t>
  </si>
  <si>
    <t>13.8 東北東_x000D_
(2022/9/18)</t>
  </si>
  <si>
    <t>13.7 西南西_x000D_
(2012/4/3)</t>
  </si>
  <si>
    <t>13.5 東北東_x000D_
(2022/9/19)</t>
  </si>
  <si>
    <t>13.5 東_x000D_
(2020/9/6)</t>
  </si>
  <si>
    <t>13.2 東_x000D_
(2020/9/7)</t>
  </si>
  <si>
    <t>13 東南東_x000D_
(2006/9/17)</t>
  </si>
  <si>
    <t>34.5 東北東_x000D_
(2015/8/25)</t>
  </si>
  <si>
    <t>25.8 西_x000D_
(2018/3/1)</t>
  </si>
  <si>
    <t>25.2 東_x000D_
(2022/9/18)</t>
  </si>
  <si>
    <t>25.1 東_x000D_
(2020/9/7)</t>
  </si>
  <si>
    <t>24.1 東_x000D_
(2022/9/19)</t>
  </si>
  <si>
    <t>23.5 南南西_x000D_
(2019/9/22)</t>
  </si>
  <si>
    <t>23.3 東_x000D_
(2019/8/6)</t>
  </si>
  <si>
    <t>1935/9_x000D_
2022/10</t>
  </si>
  <si>
    <t>24.2 南南西_x000D_
(1956/8/17)</t>
  </si>
  <si>
    <t>22.6 北東_x000D_
(1955/9/30)</t>
  </si>
  <si>
    <t>22.3 南_x000D_
(1991/9/27)</t>
  </si>
  <si>
    <t>22.3 東_x000D_
(1942/8/27)</t>
  </si>
  <si>
    <t>20.7 南南西_x000D_
(2004/9/7)</t>
  </si>
  <si>
    <t>20.2 西_x000D_
(1964/3/26)</t>
  </si>
  <si>
    <t>19.7 南南東_x000D_
(2006/9/17)</t>
  </si>
  <si>
    <t>19.6 南南西_x000D_
(1978/9/15)</t>
  </si>
  <si>
    <t>19.6 南南西_x000D_
(1956/9/10)</t>
  </si>
  <si>
    <t>19.6 東北東_x000D_
(1954/9/13)</t>
  </si>
  <si>
    <t>48.3 南南東_x000D_
(1991/9/27)</t>
  </si>
  <si>
    <t>40.1 南西_x000D_
(2004/9/7)</t>
  </si>
  <si>
    <t>40.0 南南東_x000D_
(2006/9/17)</t>
  </si>
  <si>
    <t>38.8 北西_x000D_
(1992/8/8)</t>
  </si>
  <si>
    <t>37.7 東_x000D_
(2007/8/7)</t>
  </si>
  <si>
    <t>37.5 北西_x000D_
(2004/8/30)</t>
  </si>
  <si>
    <t>37.0 南_x000D_
(1978/9/15)</t>
  </si>
  <si>
    <t>36.9 南_x000D_
(1993/8/10)</t>
  </si>
  <si>
    <t>36.6 北西_x000D_
(1996/8/14)</t>
  </si>
  <si>
    <t>34.2 南_x000D_
(1985/8/31)</t>
  </si>
  <si>
    <t>19 ×_x000D_
(1991/9/27)</t>
  </si>
  <si>
    <t>19 ×_x000D_
(1991/9/14)</t>
  </si>
  <si>
    <t>18 北_x000D_
(2004/8/30)</t>
  </si>
  <si>
    <t>17 北_x000D_
(1996/8/14)</t>
  </si>
  <si>
    <t>17 ×_x000D_
(1978/9/15)</t>
  </si>
  <si>
    <t>16.5 北_x000D_
(2015/8/25)</t>
  </si>
  <si>
    <t>16.4 南南東_x000D_
(2020/9/7)</t>
  </si>
  <si>
    <t>16.0 南南東_x000D_
(2020/9/3)</t>
  </si>
  <si>
    <t>16 南_x000D_
(1993/8/10)</t>
  </si>
  <si>
    <t>16 北_x000D_
(1992/8/8)</t>
  </si>
  <si>
    <t>31.8 南_x000D_
(2019/9/22)</t>
  </si>
  <si>
    <t>31.0 南南東_x000D_
(2020/9/7)</t>
  </si>
  <si>
    <t>30.8 南_x000D_
(2020/9/2)</t>
  </si>
  <si>
    <t>29.4 南南東_x000D_
(2020/9/3)</t>
  </si>
  <si>
    <t>28.8 南_x000D_
(2012/9/17)</t>
  </si>
  <si>
    <t>28.6 北東_x000D_
(2022/9/18)</t>
  </si>
  <si>
    <t>28.6 南_x000D_
(2018/7/3)</t>
  </si>
  <si>
    <t>27.5 北_x000D_
(2014/10/13)</t>
  </si>
  <si>
    <t>27.1 北北東_x000D_
(2015/8/25)</t>
  </si>
  <si>
    <t>26.9 南_x000D_
(2016/4/16)</t>
  </si>
  <si>
    <t>32.5 北_x000D_
(1951/10/14)</t>
  </si>
  <si>
    <t>28.7 北北西_x000D_
(1945/9/17)</t>
  </si>
  <si>
    <t>27.3 南南東_x000D_
(1930/7/18)</t>
  </si>
  <si>
    <t>27.2 北_x000D_
(1950/9/13)</t>
  </si>
  <si>
    <t>25.6 南_x000D_
(1895/7/24)</t>
  </si>
  <si>
    <t>25.5 北_x000D_
(1954/9/26)</t>
  </si>
  <si>
    <t>24.4 南南東_x000D_
(1978/9/15)</t>
  </si>
  <si>
    <t>24.0 北_x000D_
(1945/10/10)</t>
  </si>
  <si>
    <t>23.5 南_x000D_
(1959/9/17)</t>
  </si>
  <si>
    <t>49.3 南_x000D_
(1987/8/31)</t>
  </si>
  <si>
    <t>49.0 南_x000D_
(2006/9/17)</t>
  </si>
  <si>
    <t>46.0 南南東_x000D_
(1978/9/15)</t>
  </si>
  <si>
    <t>44.7 南南東_x000D_
(1991/7/29)</t>
  </si>
  <si>
    <t>44.6 西北西_x000D_
(1991/9/27)</t>
  </si>
  <si>
    <t>42.3 南_x000D_
(1956/9/10)</t>
  </si>
  <si>
    <t>41.6 南_x000D_
(1985/8/31)</t>
  </si>
  <si>
    <t>40.8 北北西_x000D_
(1991/9/14)</t>
  </si>
  <si>
    <t>40.7 北_x000D_
(1941/10/1)</t>
  </si>
  <si>
    <t>39.2 南_x000D_
(1993/8/10)</t>
  </si>
  <si>
    <t>31 南東_x000D_
(2006/9/17)</t>
  </si>
  <si>
    <t>27.3 南南東_x000D_
(2020/9/7)</t>
  </si>
  <si>
    <t>23.4 南南東_x000D_
(2020/9/3)</t>
  </si>
  <si>
    <t>23.4 南南東_x000D_
(2019/9/22)</t>
  </si>
  <si>
    <t>23.2 南南東_x000D_
(2020/9/2)</t>
  </si>
  <si>
    <t>23 北北西_x000D_
(2004/8/30)</t>
  </si>
  <si>
    <t>23 南_x000D_
(2003/6/19)</t>
  </si>
  <si>
    <t>22 北北東_x000D_
(2004/10/20)</t>
  </si>
  <si>
    <t>21.7 南_x000D_
(2022/9/6)</t>
  </si>
  <si>
    <t>21 南_x000D_
(2004/8/19)</t>
  </si>
  <si>
    <t>39.1 南_x000D_
(2020/9/7)</t>
  </si>
  <si>
    <t>34.0 南_x000D_
(2019/9/22)</t>
  </si>
  <si>
    <t>32.4 南南東_x000D_
(2022/9/6)</t>
  </si>
  <si>
    <t>31.4 南南東_x000D_
(2018/7/3)</t>
  </si>
  <si>
    <t>30.3 南南東_x000D_
(2020/9/3)</t>
  </si>
  <si>
    <t>30.3 南東_x000D_
(2020/9/2)</t>
  </si>
  <si>
    <t>28.3 南南東_x000D_
(2021/9/17)</t>
  </si>
  <si>
    <t>27.3 南_x000D_
(2018/10/6)</t>
  </si>
  <si>
    <t>26.2 北_x000D_
(2014/10/13)</t>
  </si>
  <si>
    <t>26.2 南南東_x000D_
(2012/9/17)</t>
  </si>
  <si>
    <t>18 西北西_x000D_
(1991/9/27)</t>
  </si>
  <si>
    <t>15 南_x000D_
(1993/8/10)</t>
  </si>
  <si>
    <t>14 東北東_x000D_
(2005/9/6)</t>
  </si>
  <si>
    <t>14 南南東_x000D_
(1991/7/29)</t>
  </si>
  <si>
    <t>14 ×_x000D_
(1985/8/31)</t>
  </si>
  <si>
    <t>14 南南東_x000D_
(1978/9/15)</t>
  </si>
  <si>
    <t>13 東北東_x000D_
(2007/7/14)</t>
  </si>
  <si>
    <t>13 西北西_x000D_
(2005/2/1)</t>
  </si>
  <si>
    <t>32.4 北東_x000D_
(2015/8/25)</t>
  </si>
  <si>
    <t>31.9 西_x000D_
(2008/8/8)</t>
  </si>
  <si>
    <t>28.9 南東_x000D_
(2020/9/7)</t>
  </si>
  <si>
    <t>24.2 南_x000D_
(2021/9/17)</t>
  </si>
  <si>
    <t>23.7 南東_x000D_
(2012/9/17)</t>
  </si>
  <si>
    <t>23.6 東_x000D_
(2020/9/3)</t>
  </si>
  <si>
    <t>23.5 南東_x000D_
(2020/9/2)</t>
  </si>
  <si>
    <t>22.9 北西_x000D_
(2012/4/3)</t>
  </si>
  <si>
    <t>22.6 南南西_x000D_
(2019/9/22)</t>
  </si>
  <si>
    <t>22.2 南南東_x000D_
(2022/9/6)</t>
  </si>
  <si>
    <t>7 ×_x000D_
(1991/9/27)</t>
  </si>
  <si>
    <t>6.7 北北東_x000D_
(2015/8/25)</t>
  </si>
  <si>
    <t>6.1 北_x000D_
(2022/9/18)</t>
  </si>
  <si>
    <t>6 北北西_x000D_
(2007/8/2)</t>
  </si>
  <si>
    <t>6 南南東_x000D_
(2006/9/17)</t>
  </si>
  <si>
    <t>6 北_x000D_
(2004/10/20)</t>
  </si>
  <si>
    <t>6 南_x000D_
(2004/9/7)</t>
  </si>
  <si>
    <t>6 北_x000D_
(2004/8/30)</t>
  </si>
  <si>
    <t>6 北北西_x000D_
(1996/8/14)</t>
  </si>
  <si>
    <t>6 北_x000D_
(1992/8/8)</t>
  </si>
  <si>
    <t>19.6 北_x000D_
(2015/8/25)</t>
  </si>
  <si>
    <t>19.0 南_x000D_
(2020/9/7)</t>
  </si>
  <si>
    <t>17.9 南南西_x000D_
(2019/9/23)</t>
  </si>
  <si>
    <t>17.8 南南東_x000D_
(2022/9/6)</t>
  </si>
  <si>
    <t>16.8 南_x000D_
(2019/9/22)</t>
  </si>
  <si>
    <t>16.7 南_x000D_
(2010/3/20)</t>
  </si>
  <si>
    <t>15.9 東北東_x000D_
(2022/9/18)</t>
  </si>
  <si>
    <t>15.7 南東_x000D_
(2019/6/7)</t>
  </si>
  <si>
    <t>15.6 北東_x000D_
(2014/8/9)</t>
  </si>
  <si>
    <t>15.3 南_x000D_
(2018/10/6)</t>
  </si>
  <si>
    <t>20.0 南_x000D_
(2019/9/22)</t>
  </si>
  <si>
    <t>16.1 南_x000D_
(2018/10/6)</t>
  </si>
  <si>
    <t>15.8 北北東_x000D_
(2018/9/30)</t>
  </si>
  <si>
    <t>15.0 南南西_x000D_
(2022/9/6)</t>
  </si>
  <si>
    <t>14.9 南_x000D_
(2021/9/17)</t>
  </si>
  <si>
    <t>14.5 南_x000D_
(2020/9/3)</t>
  </si>
  <si>
    <t>14.1 南南西_x000D_
(2018/7/3)</t>
  </si>
  <si>
    <t>14.0 東北東_x000D_
(2022/9/19)</t>
  </si>
  <si>
    <t>14 南南西_x000D_
(2006/9/17)</t>
  </si>
  <si>
    <t>14 南南西_x000D_
(2004/9/7)</t>
  </si>
  <si>
    <t>33.4 南_x000D_
(2020/9/3)</t>
  </si>
  <si>
    <t>32.5 南_x000D_
(2020/9/7)</t>
  </si>
  <si>
    <t>31.4 南西_x000D_
(2019/9/22)</t>
  </si>
  <si>
    <t>28.5 南南西_x000D_
(2022/9/6)</t>
  </si>
  <si>
    <t>28.4 南南西_x000D_
(2018/7/3)</t>
  </si>
  <si>
    <t>27.9 南_x000D_
(2020/9/2)</t>
  </si>
  <si>
    <t>27.2 南_x000D_
(2018/10/6)</t>
  </si>
  <si>
    <t>26.7 南_x000D_
(2021/9/17)</t>
  </si>
  <si>
    <t>24.9 北_x000D_
(2018/9/30)</t>
  </si>
  <si>
    <t>24.6 東_x000D_
(2022/9/19)</t>
  </si>
  <si>
    <t>24 ×_x000D_
(1991/9/27)</t>
  </si>
  <si>
    <t>22 ×_x000D_
(1991/9/14)</t>
  </si>
  <si>
    <t>19 南_x000D_
(2006/9/17)</t>
  </si>
  <si>
    <t>15.5 南_x000D_
(2021/9/17)</t>
  </si>
  <si>
    <t>15.5 南南東_x000D_
(2020/9/7)</t>
  </si>
  <si>
    <t>15 南南西_x000D_
(1987/8/31)</t>
  </si>
  <si>
    <t>14.4 南_x000D_
(2020/9/3)</t>
  </si>
  <si>
    <t>32.4 南_x000D_
(2019/9/22)</t>
  </si>
  <si>
    <t>29.9 南_x000D_
(2020/9/7)</t>
  </si>
  <si>
    <t>26.5 南南東_x000D_
(2020/9/2)</t>
  </si>
  <si>
    <t>26.1 南_x000D_
(2020/9/3)</t>
  </si>
  <si>
    <t>26.0 北北東_x000D_
(2015/8/25)</t>
  </si>
  <si>
    <t>25.5 南_x000D_
(2021/9/17)</t>
  </si>
  <si>
    <t>23.6 南南西_x000D_
(2018/10/6)</t>
  </si>
  <si>
    <t>22.9 南_x000D_
(2022/9/6)</t>
  </si>
  <si>
    <t>22.9 南_x000D_
(2018/7/3)</t>
  </si>
  <si>
    <t>21.5 北北東_x000D_
(2022/9/18)</t>
  </si>
  <si>
    <t>17 南_x000D_
(2006/9/17)</t>
  </si>
  <si>
    <t>17 南南西_x000D_
(2004/9/7)</t>
  </si>
  <si>
    <t>15.3 南_x000D_
(2019/9/22)</t>
  </si>
  <si>
    <t>14.5 南南東_x000D_
(2015/8/25)</t>
  </si>
  <si>
    <t>13 東南東_x000D_
(1978/7/13)</t>
  </si>
  <si>
    <t>12.5 南南東_x000D_
(2020/9/7)</t>
  </si>
  <si>
    <t>12.4 南_x000D_
(2021/9/17)</t>
  </si>
  <si>
    <t>12 南南東_x000D_
(1993/7/30)</t>
  </si>
  <si>
    <t>11.1 南_x000D_
(2022/9/6)</t>
  </si>
  <si>
    <t>11 南_x000D_
(2005/9/6)</t>
  </si>
  <si>
    <t>31.6 南南東_x000D_
(2015/8/25)</t>
  </si>
  <si>
    <t>28.4 南_x000D_
(2019/9/22)</t>
  </si>
  <si>
    <t>23.3 南_x000D_
(2020/9/7)</t>
  </si>
  <si>
    <t>22.8 南_x000D_
(2021/9/17)</t>
  </si>
  <si>
    <t>22.2 南_x000D_
(2018/7/3)</t>
  </si>
  <si>
    <t>22.1 南_x000D_
(2020/9/3)</t>
  </si>
  <si>
    <t>21.8 南_x000D_
(2018/10/6)</t>
  </si>
  <si>
    <t>20.9 南東_x000D_
(2022/9/19)</t>
  </si>
  <si>
    <t>20.6 南南西_x000D_
(2016/4/7)</t>
  </si>
  <si>
    <t>21 ×_x000D_
(1991/9/14)</t>
  </si>
  <si>
    <t>20 南南西_x000D_
(2004/9/7)</t>
  </si>
  <si>
    <t>18 南南西_x000D_
(1992/5/20)</t>
  </si>
  <si>
    <t>17 南東_x000D_
(2006/9/17)</t>
  </si>
  <si>
    <t>17 ×_x000D_
(1991/9/27)</t>
  </si>
  <si>
    <t>14.5 北東_x000D_
(2015/8/25)</t>
  </si>
  <si>
    <t>13.3 北西_x000D_
(2015/1/1)</t>
  </si>
  <si>
    <t>13 北北西_x000D_
(2007/8/2)</t>
  </si>
  <si>
    <t>13 南_x000D_
(1987/8/31)</t>
  </si>
  <si>
    <t>26.9 北東_x000D_
(2015/8/25)</t>
  </si>
  <si>
    <t>25.3 南_x000D_
(2019/9/22)</t>
  </si>
  <si>
    <t>23.6 南南東_x000D_
(2020/9/7)</t>
  </si>
  <si>
    <t>22.8 南西_x000D_
(2020/7/7)</t>
  </si>
  <si>
    <t>22.3 南南東_x000D_
(2020/9/2)</t>
  </si>
  <si>
    <t>22.3 北_x000D_
(2018/9/30)</t>
  </si>
  <si>
    <t>22.2 南西_x000D_
(2021/9/17)</t>
  </si>
  <si>
    <t>22.0 北西_x000D_
(2015/1/1)</t>
  </si>
  <si>
    <t>21.4 西北西_x000D_
(2017/1/20)</t>
  </si>
  <si>
    <t>2011/3_x000D_
2022/11</t>
  </si>
  <si>
    <t>17.2 東南東_x000D_
(2015/8/25)</t>
  </si>
  <si>
    <t>16.4 東_x000D_
(2022/9/18)</t>
  </si>
  <si>
    <t>15.3 南東_x000D_
(2020/9/7)</t>
  </si>
  <si>
    <t>14.7 東_x000D_
(2022/9/19)</t>
  </si>
  <si>
    <t>13.8 東南東_x000D_
(2020/9/6)</t>
  </si>
  <si>
    <t>13.3 西北西_x000D_
(2021/1/28)</t>
  </si>
  <si>
    <t>12.9 東北東_x000D_
(2014/10/13)</t>
  </si>
  <si>
    <t>12.8 南_x000D_
(2020/9/3)</t>
  </si>
  <si>
    <t>12.7 西_x000D_
(2018/3/1)</t>
  </si>
  <si>
    <t>12.7 西北西_x000D_
(2017/1/20)</t>
  </si>
  <si>
    <t>30.5 東南東_x000D_
(2015/8/25)</t>
  </si>
  <si>
    <t>28.6 東_x000D_
(2022/9/18)</t>
  </si>
  <si>
    <t>28.0 東南東_x000D_
(2022/9/19)</t>
  </si>
  <si>
    <t>25.9 東_x000D_
(2020/9/6)</t>
  </si>
  <si>
    <t>25.5 南南西_x000D_
(2020/9/7)</t>
  </si>
  <si>
    <t>24.6 南南西_x000D_
(2019/9/22)</t>
  </si>
  <si>
    <t>24.3 南_x000D_
(2019/9/23)</t>
  </si>
  <si>
    <t>23.7 西北西_x000D_
(2012/4/3)</t>
  </si>
  <si>
    <t>23.3 南_x000D_
(2020/9/3)</t>
  </si>
  <si>
    <t>22.8 南東_x000D_
(2012/4/21)</t>
  </si>
  <si>
    <t>18 東南東_x000D_
(2005/9/6)</t>
  </si>
  <si>
    <t>18 南東_x000D_
(1999/9/24)</t>
  </si>
  <si>
    <t>16.0 東_x000D_
(2022/9/18)</t>
  </si>
  <si>
    <t>15 南東_x000D_
(2004/9/7)</t>
  </si>
  <si>
    <t>15 北_x000D_
(1993/9/3)</t>
  </si>
  <si>
    <t>14.3 西南西_x000D_
(2010/12/28)</t>
  </si>
  <si>
    <t>14 東南東_x000D_
(2004/8/30)</t>
  </si>
  <si>
    <t>13.7 東南東_x000D_
(2022/9/19)</t>
  </si>
  <si>
    <t>13.3 東南東_x000D_
(2015/8/25)</t>
  </si>
  <si>
    <t>13.2 西_x000D_
(2012/4/3)</t>
  </si>
  <si>
    <t>27.4 東南東_x000D_
(2022/9/18)</t>
  </si>
  <si>
    <t>26.9 東南東_x000D_
(2022/9/19)</t>
  </si>
  <si>
    <t>25.9 南東_x000D_
(2020/9/7)</t>
  </si>
  <si>
    <t>25.9 東_x000D_
(2015/8/25)</t>
  </si>
  <si>
    <t>25.4 西南西_x000D_
(2010/12/28)</t>
  </si>
  <si>
    <t>24.5 東南東_x000D_
(2020/9/6)</t>
  </si>
  <si>
    <t>24.1 西北西_x000D_
(2011/2/12)</t>
  </si>
  <si>
    <t>23.9 西南西_x000D_
(2020/1/8)</t>
  </si>
  <si>
    <t>23.0 西_x000D_
(2018/3/1)</t>
  </si>
  <si>
    <t>22.8 西_x000D_
(2010/3/10)</t>
  </si>
  <si>
    <t>1942/8_x000D_
2022/10</t>
  </si>
  <si>
    <t>21.6 東北東_x000D_
(1951/10/14)</t>
  </si>
  <si>
    <t>20.3 南_x000D_
(1942/8/27)</t>
  </si>
  <si>
    <t>18.8 西南西_x000D_
(1946/4/18)</t>
  </si>
  <si>
    <t>18.7 西南西_x000D_
(1949/6/21)</t>
  </si>
  <si>
    <t>18.4 南南西_x000D_
(1956/8/17)</t>
  </si>
  <si>
    <t>18.3 西北西_x000D_
(1946/7/29)</t>
  </si>
  <si>
    <t>18.2 南西_x000D_
(1959/9/17)</t>
  </si>
  <si>
    <t>18.0 東北東_x000D_
(1955/9/30)</t>
  </si>
  <si>
    <t>17.7 南_x000D_
(2004/9/7)</t>
  </si>
  <si>
    <t>17.7 北西_x000D_
(1963/1/21)</t>
  </si>
  <si>
    <t>50.2 南南東_x000D_
(2004/9/7)</t>
  </si>
  <si>
    <t>45.0 南_x000D_
(1999/9/24)</t>
  </si>
  <si>
    <t>44.4 南南西_x000D_
(1991/9/27)</t>
  </si>
  <si>
    <t>34.3 南_x000D_
(1991/9/14)</t>
  </si>
  <si>
    <t>33.2 南南東_x000D_
(2006/9/17)</t>
  </si>
  <si>
    <t>30.4 南_x000D_
(2019/9/22)</t>
  </si>
  <si>
    <t>30.1 南南西_x000D_
(1970/8/15)</t>
  </si>
  <si>
    <t>29.7 西南西_x000D_
(1965/8/6)</t>
  </si>
  <si>
    <t>27.8 南_x000D_
(1993/8/10)</t>
  </si>
  <si>
    <t>1944/8_x000D_
2022/10</t>
  </si>
  <si>
    <t>22 東南東_x000D_
(1999/9/24)</t>
  </si>
  <si>
    <t>18 東南東_x000D_
(1996/8/14)</t>
  </si>
  <si>
    <t>18 東南東_x000D_
(1993/8/10)</t>
  </si>
  <si>
    <t>18 ×_x000D_
(1991/9/27)</t>
  </si>
  <si>
    <t>17 東南東_x000D_
(2006/9/17)</t>
  </si>
  <si>
    <t>17 東南東_x000D_
(2005/9/6)</t>
  </si>
  <si>
    <t>17 南南東_x000D_
(2004/9/7)</t>
  </si>
  <si>
    <t>16 西_x000D_
(2004/8/30)</t>
  </si>
  <si>
    <t>15 東南東_x000D_
(2004/8/29)</t>
  </si>
  <si>
    <t>15 東南東_x000D_
(1993/8/9)</t>
  </si>
  <si>
    <t>28.1 南南西_x000D_
(2019/9/23)</t>
  </si>
  <si>
    <t>26.0 南南西_x000D_
(2019/9/22)</t>
  </si>
  <si>
    <t>25.5 南_x000D_
(2015/8/25)</t>
  </si>
  <si>
    <t>25.2 西北西_x000D_
(2009/4/25)</t>
  </si>
  <si>
    <t>24.5 西北西_x000D_
(2010/7/27)</t>
  </si>
  <si>
    <t>24.4 東南東_x000D_
(2022/9/18)</t>
  </si>
  <si>
    <t>24.0 南_x000D_
(2021/9/17)</t>
  </si>
  <si>
    <t>22.5 北北東_x000D_
(2019/8/6)</t>
  </si>
  <si>
    <t>21.2 北東_x000D_
(2020/9/6)</t>
  </si>
  <si>
    <t>21.0 南南東_x000D_
(2020/9/7)</t>
  </si>
  <si>
    <t>25.0 西北西_x000D_
(1945/9/18)</t>
  </si>
  <si>
    <t>23.5 東南東_x000D_
(1954/9/13)</t>
  </si>
  <si>
    <t>22.7 南東_x000D_
(1999/9/24)</t>
  </si>
  <si>
    <t>22.5 東南東_x000D_
(1955/9/30)</t>
  </si>
  <si>
    <t>21.8 南東_x000D_
(1914/6/3)</t>
  </si>
  <si>
    <t>21.5 北_x000D_
(1911/8/15)</t>
  </si>
  <si>
    <t>21.4 南東_x000D_
(1951/10/14)</t>
  </si>
  <si>
    <t>21.4 南東_x000D_
(1949/6/21)</t>
  </si>
  <si>
    <t>21.0 北北東_x000D_
(1964/9/24)</t>
  </si>
  <si>
    <t>20.6 東南東_x000D_
(2004/8/30)</t>
  </si>
  <si>
    <t>44.3 南南東_x000D_
(1999/9/24)</t>
  </si>
  <si>
    <t>39.0 東南東_x000D_
(1951/10/14)</t>
  </si>
  <si>
    <t>38.4 南東_x000D_
(2004/9/7)</t>
  </si>
  <si>
    <t>38.3 南南東_x000D_
(1991/9/27)</t>
  </si>
  <si>
    <t>37.6 北北東_x000D_
(1993/9/3)</t>
  </si>
  <si>
    <t>37.5 東南東_x000D_
(2005/9/6)</t>
  </si>
  <si>
    <t>36.3 東_x000D_
(2004/8/30)</t>
  </si>
  <si>
    <t>33.9 東南東_x000D_
(1954/9/13)</t>
  </si>
  <si>
    <t>33.4 南_x000D_
(1995/9/24)</t>
  </si>
  <si>
    <t>33.3 南南東_x000D_
(2006/9/17)</t>
  </si>
  <si>
    <t>16 北_x000D_
(2004/10/20)</t>
  </si>
  <si>
    <t>15 北北西_x000D_
(1993/9/3)</t>
  </si>
  <si>
    <t>13.2 北_x000D_
(2018/9/30)</t>
  </si>
  <si>
    <t>12.0 北_x000D_
(2017/9/17)</t>
  </si>
  <si>
    <t>12 北北西_x000D_
(2004/9/29)</t>
  </si>
  <si>
    <t>12 北_x000D_
(2003/8/8)</t>
  </si>
  <si>
    <t>12 北北西_x000D_
(1984/3/10)</t>
  </si>
  <si>
    <t>12 北西_x000D_
(1982/12/12)</t>
  </si>
  <si>
    <t>11 北北東_x000D_
(2007/8/2)</t>
  </si>
  <si>
    <t>11 西南西_x000D_
(2006/4/20)</t>
  </si>
  <si>
    <t>25.3 北北東_x000D_
(2018/9/30)</t>
  </si>
  <si>
    <t>24.2 東南東_x000D_
(2022/9/18)</t>
  </si>
  <si>
    <t>23.9 西_x000D_
(2012/4/3)</t>
  </si>
  <si>
    <t>22.0 北_x000D_
(2014/8/9)</t>
  </si>
  <si>
    <t>21.6 北北東_x000D_
(2011/7/19)</t>
  </si>
  <si>
    <t>21.0 北_x000D_
(2011/5/29)</t>
  </si>
  <si>
    <t>20.9 北_x000D_
(2017/9/17)</t>
  </si>
  <si>
    <t>20.0 南_x000D_
(2020/9/7)</t>
  </si>
  <si>
    <t>19.9 西南西_x000D_
(2021/12/17)</t>
  </si>
  <si>
    <t>19.8 西_x000D_
(2018/3/1)</t>
  </si>
  <si>
    <t>12 南_x000D_
(1991/9/27)</t>
  </si>
  <si>
    <t>11.5 北北東_x000D_
(2018/9/30)</t>
  </si>
  <si>
    <t>11 西南西_x000D_
(1993/6/3)</t>
  </si>
  <si>
    <t>10.8 東北東_x000D_
(2022/9/18)</t>
  </si>
  <si>
    <t>10.4 北東_x000D_
(2019/8/6)</t>
  </si>
  <si>
    <t>10.3 西南西_x000D_
(2012/4/3)</t>
  </si>
  <si>
    <t>10.3 西_x000D_
(2012/3/24)</t>
  </si>
  <si>
    <t>10.2 西南西_x000D_
(2018/3/1)</t>
  </si>
  <si>
    <t>10.0 西南西_x000D_
(2012/3/6)</t>
  </si>
  <si>
    <t>10 西南西_x000D_
(2006/4/30)</t>
  </si>
  <si>
    <t>26.0 東北東_x000D_
(2022/9/18)</t>
  </si>
  <si>
    <t>25.7 東北東_x000D_
(2020/9/6)</t>
  </si>
  <si>
    <t>24.5 北_x000D_
(2018/9/30)</t>
  </si>
  <si>
    <t>21.8 西北西_x000D_
(2012/4/3)</t>
  </si>
  <si>
    <t>21.6 西北西_x000D_
(2018/3/1)</t>
  </si>
  <si>
    <t>21.1 東北東_x000D_
(2020/9/7)</t>
  </si>
  <si>
    <t>21.1 西南西_x000D_
(2014/12/1)</t>
  </si>
  <si>
    <t>20.9 西_x000D_
(2014/12/31)</t>
  </si>
  <si>
    <t>20.6 西_x000D_
(2020/12/30)</t>
  </si>
  <si>
    <t>20.2 南西_x000D_
(2022/9/19)</t>
  </si>
  <si>
    <t>18 南南東_x000D_
(2004/9/7)</t>
  </si>
  <si>
    <t>16.7 東南東_x000D_
(2022/9/18)</t>
  </si>
  <si>
    <t>16.1 南南東_x000D_
(2022/9/19)</t>
  </si>
  <si>
    <t>16.1 北北西_x000D_
(2018/9/30)</t>
  </si>
  <si>
    <t>16 南南東_x000D_
(2004/8/30)</t>
  </si>
  <si>
    <t>15.8 南西_x000D_
(2017/7/4)</t>
  </si>
  <si>
    <t>15 南_x000D_
(2005/9/6)</t>
  </si>
  <si>
    <t>15 南_x000D_
(1999/9/24)</t>
  </si>
  <si>
    <t>15 南_x000D_
(1995/9/24)</t>
  </si>
  <si>
    <t>35.2 東南東_x000D_
(2022/9/18)</t>
  </si>
  <si>
    <t>33.3 南_x000D_
(2015/8/25)</t>
  </si>
  <si>
    <t>31.8 南_x000D_
(2014/7/10)</t>
  </si>
  <si>
    <t>30.8 北_x000D_
(2018/9/30)</t>
  </si>
  <si>
    <t>29.7 南南東_x000D_
(2022/9/19)</t>
  </si>
  <si>
    <t>29.2 南南東_x000D_
(2020/9/7)</t>
  </si>
  <si>
    <t>27.7 南南東_x000D_
(2012/9/17)</t>
  </si>
  <si>
    <t>27.2 南東_x000D_
(2022/9/6)</t>
  </si>
  <si>
    <t>27.2 東_x000D_
(2020/9/6)</t>
  </si>
  <si>
    <t>26.4 南南東_x000D_
(2018/7/3)</t>
  </si>
  <si>
    <t>1946/11_x000D_
2022/10</t>
  </si>
  <si>
    <t>29.8 北_x000D_
(1951/10/14)</t>
  </si>
  <si>
    <t>29.2 北_x000D_
(1951/10/15)</t>
  </si>
  <si>
    <t>26.3 南南東_x000D_
(2020/9/7)</t>
  </si>
  <si>
    <t>26.1 北_x000D_
(1950/9/13)</t>
  </si>
  <si>
    <t>25.7 北_x000D_
(1949/6/21)</t>
  </si>
  <si>
    <t>25.5 南南東_x000D_
(2020/9/2)</t>
  </si>
  <si>
    <t>24.5 北北東_x000D_
(1951/2/25)</t>
  </si>
  <si>
    <t>23.7 西_x000D_
(2004/9/7)</t>
  </si>
  <si>
    <t>23.3 北東_x000D_
(1968/9/25)</t>
  </si>
  <si>
    <t>22.8 北北東_x000D_
(2004/10/20)</t>
  </si>
  <si>
    <t>49.3 北_x000D_
(2004/10/20)</t>
  </si>
  <si>
    <t>43.5 北東_x000D_
(2006/9/17)</t>
  </si>
  <si>
    <t>42.1 西_x000D_
(1991/9/27)</t>
  </si>
  <si>
    <t>41.6 東南東_x000D_
(2020/9/7)</t>
  </si>
  <si>
    <t>41.4 北北西_x000D_
(2004/8/30)</t>
  </si>
  <si>
    <t>41.4 東_x000D_
(1993/8/10)</t>
  </si>
  <si>
    <t>40.2 北_x000D_
(1951/10/14)</t>
  </si>
  <si>
    <t>39.6 東_x000D_
(1989/7/28)</t>
  </si>
  <si>
    <t>38.8 北東_x000D_
(1968/9/25)</t>
  </si>
  <si>
    <t>38.3 南南東_x000D_
(2020/9/2)</t>
  </si>
  <si>
    <t>1951/3_x000D_
2022/10</t>
  </si>
  <si>
    <t>1996/3_x000D_
2022/11</t>
  </si>
  <si>
    <t>42 南東_x000D_
(2006/9/17)</t>
  </si>
  <si>
    <t>30 南南東_x000D_
(2004/9/7)</t>
  </si>
  <si>
    <t>29.9 南南東_x000D_
(2020/9/7)</t>
  </si>
  <si>
    <t>27.3 南_x000D_
(2019/9/22)</t>
  </si>
  <si>
    <t>24.9 南南東_x000D_
(2020/9/2)</t>
  </si>
  <si>
    <t>23.9 南南西_x000D_
(2022/9/6)</t>
  </si>
  <si>
    <t>23.6 南南西_x000D_
(2021/9/17)</t>
  </si>
  <si>
    <t>23.4 南南東_x000D_
(2018/7/3)</t>
  </si>
  <si>
    <t>42.2 南南東_x000D_
(2020/9/7)</t>
  </si>
  <si>
    <t>39.1 南南東_x000D_
(2019/9/22)</t>
  </si>
  <si>
    <t>36.5 南南西_x000D_
(2022/9/6)</t>
  </si>
  <si>
    <t>36.0 南東_x000D_
(2018/7/3)</t>
  </si>
  <si>
    <t>34.5 南南東_x000D_
(2020/9/2)</t>
  </si>
  <si>
    <t>32.4 南南西_x000D_
(2021/9/17)</t>
  </si>
  <si>
    <t>32.4 南西_x000D_
(2016/4/7)</t>
  </si>
  <si>
    <t>30.9 南_x000D_
(2018/10/6)</t>
  </si>
  <si>
    <t>30.3 南南東_x000D_
(2012/9/17)</t>
  </si>
  <si>
    <t>29.3 南_x000D_
(2022/9/5)</t>
  </si>
  <si>
    <t>1878/7_x000D_
2022/10</t>
  </si>
  <si>
    <t>43.5 南南東_x000D_
(1900/8/24)</t>
  </si>
  <si>
    <t>35.0 西北西_x000D_
(1942/8/27)</t>
  </si>
  <si>
    <t>33.8 東南東_x000D_
(1927/9/13)</t>
  </si>
  <si>
    <t>33.5 南西_x000D_
(1919/8/16)</t>
  </si>
  <si>
    <t>32.4 南南東_x000D_
(1930/7/18)</t>
  </si>
  <si>
    <t>30.7 南西_x000D_
(1940/7/14)</t>
  </si>
  <si>
    <t>29.8 南西_x000D_
(1936/7/23)</t>
  </si>
  <si>
    <t>27.6 南_x000D_
(1910/3/26)</t>
  </si>
  <si>
    <t>26.9 南東_x000D_
(1919/4/22)</t>
  </si>
  <si>
    <t>26.3 西南西_x000D_
(1924/9/11)</t>
  </si>
  <si>
    <t>54.3 南西_x000D_
(1991/9/27)</t>
  </si>
  <si>
    <t>43.5 東南東_x000D_
(2006/9/17)</t>
  </si>
  <si>
    <t>41.9 南西_x000D_
(2004/9/7)</t>
  </si>
  <si>
    <t>41.5 南西_x000D_
(1957/12/12)</t>
  </si>
  <si>
    <t>39.1 南東_x000D_
(1993/8/10)</t>
  </si>
  <si>
    <t>39.0 南南西_x000D_
(1956/8/17)</t>
  </si>
  <si>
    <t>38.3 南西_x000D_
(1960/9/7)</t>
  </si>
  <si>
    <t>37.4 北西_x000D_
(1999/9/24)</t>
  </si>
  <si>
    <t>36.0 南東_x000D_
(1991/9/14)</t>
  </si>
  <si>
    <t>33.8 北西_x000D_
(2005/9/6)</t>
  </si>
  <si>
    <t>1951/9_x000D_
2022/10</t>
  </si>
  <si>
    <t>28 南南東_x000D_
(2006/9/17)</t>
  </si>
  <si>
    <t>18 北西_x000D_
(2007/8/2)</t>
  </si>
  <si>
    <t>15.7 北北東_x000D_
(2015/8/25)</t>
  </si>
  <si>
    <t>15.4 南_x000D_
(2012/9/17)</t>
  </si>
  <si>
    <t>15.0 西北西_x000D_
(2010/3/10)</t>
  </si>
  <si>
    <t>14 北北西_x000D_
(2006/8/18)</t>
  </si>
  <si>
    <t>13.6 北_x000D_
(2009/10/7)</t>
  </si>
  <si>
    <t>13.4 南南東_x000D_
(2015/7/26)</t>
  </si>
  <si>
    <t>13 北_x000D_
(2008/3/20)</t>
  </si>
  <si>
    <t>13 北_x000D_
(2008/3/19)</t>
  </si>
  <si>
    <t>30.8 北北西_x000D_
(2021/9/17)</t>
  </si>
  <si>
    <t>30.6 北東_x000D_
(2015/8/25)</t>
  </si>
  <si>
    <t>30.3 北北西_x000D_
(2022/9/19)</t>
  </si>
  <si>
    <t>26.3 南西_x000D_
(2020/1/8)</t>
  </si>
  <si>
    <t>25.0 西北西_x000D_
(2010/3/10)</t>
  </si>
  <si>
    <t>24.3 北北西_x000D_
(2021/2/15)</t>
  </si>
  <si>
    <t>24.0 北北西_x000D_
(2016/6/22)</t>
  </si>
  <si>
    <t>23.4 南_x000D_
(2012/9/17)</t>
  </si>
  <si>
    <t>23.0 北_x000D_
(2019/8/15)</t>
  </si>
  <si>
    <t>22.6 北西_x000D_
(2018/9/30)</t>
  </si>
  <si>
    <t>1962/5_x000D_
2022/10</t>
  </si>
  <si>
    <t>31.3 南_x000D_
(1987/8/31)</t>
  </si>
  <si>
    <t>26.9 南南西_x000D_
(1991/7/29)</t>
  </si>
  <si>
    <t>26.6 南_x000D_
(1978/9/15)</t>
  </si>
  <si>
    <t>26.5 南_x000D_
(1987/8/30)</t>
  </si>
  <si>
    <t>26.0 北北西_x000D_
(2006/9/17)</t>
  </si>
  <si>
    <t>25.2 北_x000D_
(1970/8/14)</t>
  </si>
  <si>
    <t>24.7 北北西_x000D_
(1991/9/27)</t>
  </si>
  <si>
    <t>23.1 南東_x000D_
(2018/7/3)</t>
  </si>
  <si>
    <t>23.0 北東_x000D_
(1976/7/19)</t>
  </si>
  <si>
    <t>22.4 南南東_x000D_
(1995/7/23)</t>
  </si>
  <si>
    <t>55.6 南_x000D_
(1987/8/31)</t>
  </si>
  <si>
    <t>54.1 南_x000D_
(1987/8/30)</t>
  </si>
  <si>
    <t>53.4 北_x000D_
(2006/9/17)</t>
  </si>
  <si>
    <t>49.5 南_x000D_
(1991/7/29)</t>
  </si>
  <si>
    <t>47.5 北北西_x000D_
(1991/9/27)</t>
  </si>
  <si>
    <t>44.9 南_x000D_
(1978/9/15)</t>
  </si>
  <si>
    <t>43.8 南南東_x000D_
(1995/7/23)</t>
  </si>
  <si>
    <t>42.4 南東_x000D_
(2002/8/31)</t>
  </si>
  <si>
    <t>41.9 東北東_x000D_
(1976/7/19)</t>
  </si>
  <si>
    <t>41.2 南_x000D_
(2004/8/19)</t>
  </si>
  <si>
    <t>2010/2_x000D_
2022/11</t>
  </si>
  <si>
    <t>19.2 北_x000D_
(2022/9/18)</t>
  </si>
  <si>
    <t>18.4 北_x000D_
(2022/9/19)</t>
  </si>
  <si>
    <t>16.8 北_x000D_
(2017/10/22)</t>
  </si>
  <si>
    <t>16.8 北_x000D_
(2015/8/25)</t>
  </si>
  <si>
    <t>15.7 北北東_x000D_
(2014/10/13)</t>
  </si>
  <si>
    <t>14.6 北_x000D_
(2016/9/20)</t>
  </si>
  <si>
    <t>14.6 北_x000D_
(2013/10/15)</t>
  </si>
  <si>
    <t>14.4 南東_x000D_
(2020/9/7)</t>
  </si>
  <si>
    <t>14.2 北_x000D_
(2018/9/30)</t>
  </si>
  <si>
    <t>14.1 北_x000D_
(2014/10/5)</t>
  </si>
  <si>
    <t>44.1 北_x000D_
(2022/9/18)</t>
  </si>
  <si>
    <t>37.9 北_x000D_
(2022/9/19)</t>
  </si>
  <si>
    <t>31.4 北_x000D_
(2015/8/25)</t>
  </si>
  <si>
    <t>30.6 北北東_x000D_
(2017/10/22)</t>
  </si>
  <si>
    <t>30.5 北_x000D_
(2016/9/20)</t>
  </si>
  <si>
    <t>29.9 南東_x000D_
(2020/9/2)</t>
  </si>
  <si>
    <t>29.8 南東_x000D_
(2020/9/7)</t>
  </si>
  <si>
    <t>29.7 南_x000D_
(2020/9/3)</t>
  </si>
  <si>
    <t>29.4 北_x000D_
(2014/10/13)</t>
  </si>
  <si>
    <t>28.0 北_x000D_
(2018/9/30)</t>
  </si>
  <si>
    <t>21 西北西_x000D_
(1991/9/27)</t>
  </si>
  <si>
    <t>17 北_x000D_
(1991/9/14)</t>
  </si>
  <si>
    <t>16.8 南東_x000D_
(2020/9/7)</t>
  </si>
  <si>
    <t>16.0 北北東_x000D_
(2022/9/18)</t>
  </si>
  <si>
    <t>16 北北東_x000D_
(2004/10/20)</t>
  </si>
  <si>
    <t>16 ×_x000D_
(1987/8/31)</t>
  </si>
  <si>
    <t>15.9 西北西_x000D_
(2021/9/17)</t>
  </si>
  <si>
    <t>15 西北西_x000D_
(2005/9/6)</t>
  </si>
  <si>
    <t>15 西_x000D_
(1992/2/1)</t>
  </si>
  <si>
    <t>34.4 南西_x000D_
(2020/9/2)</t>
  </si>
  <si>
    <t>33.2 南西_x000D_
(2018/7/3)</t>
  </si>
  <si>
    <t>31.9 南南東_x000D_
(2020/9/7)</t>
  </si>
  <si>
    <t>30.9 北_x000D_
(2022/9/18)</t>
  </si>
  <si>
    <t>29.0 南南西_x000D_
(2022/9/6)</t>
  </si>
  <si>
    <t>28.6 南南西_x000D_
(2020/9/3)</t>
  </si>
  <si>
    <t>27.5 南東_x000D_
(2019/9/22)</t>
  </si>
  <si>
    <t>27.2 南西_x000D_
(2019/6/7)</t>
  </si>
  <si>
    <t>26.8 南南西_x000D_
(2016/4/7)</t>
  </si>
  <si>
    <t>26.4 北東_x000D_
(2022/9/19)</t>
  </si>
  <si>
    <t>32.7 南_x000D_
(1930/7/18)</t>
  </si>
  <si>
    <t>29.1 南東_x000D_
(1991/9/27)</t>
  </si>
  <si>
    <t>28.6 南南東_x000D_
(2006/9/17)</t>
  </si>
  <si>
    <t>27.9 北北東_x000D_
(1999/9/24)</t>
  </si>
  <si>
    <t>27.7 南東_x000D_
(1942/8/27)</t>
  </si>
  <si>
    <t>27.7 南_x000D_
(1936/7/23)</t>
  </si>
  <si>
    <t>27.0 南東_x000D_
(1956/8/17)</t>
  </si>
  <si>
    <t>26.0 南_x000D_
(1895/7/24)</t>
  </si>
  <si>
    <t>25.6 南南東_x000D_
(1991/9/14)</t>
  </si>
  <si>
    <t>25.1 南南東_x000D_
(2020/9/7)</t>
  </si>
  <si>
    <t>54.3 南東_x000D_
(1991/9/14)</t>
  </si>
  <si>
    <t>52.6 南南東_x000D_
(1991/9/27)</t>
  </si>
  <si>
    <t>50.3 南南東_x000D_
(2006/9/17)</t>
  </si>
  <si>
    <t>43.6 南東_x000D_
(1985/8/31)</t>
  </si>
  <si>
    <t>43.3 南_x000D_
(1987/8/31)</t>
  </si>
  <si>
    <t>41.6 南東_x000D_
(2020/9/7)</t>
  </si>
  <si>
    <t>40.1 南_x000D_
(2019/9/22)</t>
  </si>
  <si>
    <t>40.0 南東_x000D_
(1993/7/30)</t>
  </si>
  <si>
    <t>39.4 北北東_x000D_
(1999/9/24)</t>
  </si>
  <si>
    <t>37.0 北_x000D_
(2015/8/25)</t>
  </si>
  <si>
    <t>18.6 南南東_x000D_
(2020/9/7)</t>
  </si>
  <si>
    <t>18.0 南南東_x000D_
(2019/9/22)</t>
  </si>
  <si>
    <t>18 南南東_x000D_
(2006/9/17)</t>
  </si>
  <si>
    <t>18 南南東_x000D_
(1989/7/28)</t>
  </si>
  <si>
    <t>18 南_x000D_
(1987/8/31)</t>
  </si>
  <si>
    <t>16.3 南南東_x000D_
(2012/9/17)</t>
  </si>
  <si>
    <t>16.0 南南東_x000D_
(2020/9/2)</t>
  </si>
  <si>
    <t>16 北北西_x000D_
(2004/8/30)</t>
  </si>
  <si>
    <t>16 南南東_x000D_
(1993/8/10)</t>
  </si>
  <si>
    <t>15.8 南南東_x000D_
(2020/9/3)</t>
  </si>
  <si>
    <t>34.8 南南東_x000D_
(2019/9/22)</t>
  </si>
  <si>
    <t>33.8 南南東_x000D_
(2020/9/2)</t>
  </si>
  <si>
    <t>33.3 南東_x000D_
(2012/9/17)</t>
  </si>
  <si>
    <t>32.1 南_x000D_
(2020/9/7)</t>
  </si>
  <si>
    <t>28.1 南東_x000D_
(2022/9/6)</t>
  </si>
  <si>
    <t>27.5 南_x000D_
(2018/7/3)</t>
  </si>
  <si>
    <t>26.9 南_x000D_
(2018/10/6)</t>
  </si>
  <si>
    <t>24.8 南南東_x000D_
(2020/9/3)</t>
  </si>
  <si>
    <t>24.0 南南東_x000D_
(2011/6/26)</t>
  </si>
  <si>
    <t>23.9 南西_x000D_
(2020/7/24)</t>
  </si>
  <si>
    <t>22.0 南東_x000D_
(2020/9/7)</t>
  </si>
  <si>
    <t>21.2 南_x000D_
(2019/9/22)</t>
  </si>
  <si>
    <t>19.1 南南東_x000D_
(2020/9/2)</t>
  </si>
  <si>
    <t>19 南南西_x000D_
(2006/9/17)</t>
  </si>
  <si>
    <t>18.0 南_x000D_
(2018/7/3)</t>
  </si>
  <si>
    <t>17.7 北_x000D_
(2015/8/25)</t>
  </si>
  <si>
    <t>17.4 西南西_x000D_
(2021/9/17)</t>
  </si>
  <si>
    <t>17 南西_x000D_
(1991/7/29)</t>
  </si>
  <si>
    <t>16.5 南南東_x000D_
(2012/9/17)</t>
  </si>
  <si>
    <t>32.9 南東_x000D_
(2020/9/7)</t>
  </si>
  <si>
    <t>30.3 南_x000D_
(2019/9/22)</t>
  </si>
  <si>
    <t>29.1 南_x000D_
(2020/9/2)</t>
  </si>
  <si>
    <t>27.7 南南西_x000D_
(2021/9/17)</t>
  </si>
  <si>
    <t>27.2 南_x000D_
(2018/7/3)</t>
  </si>
  <si>
    <t>26.9 西_x000D_
(2018/3/1)</t>
  </si>
  <si>
    <t>25.7 南南東_x000D_
(2012/9/17)</t>
  </si>
  <si>
    <t>25.0 北北東_x000D_
(2022/9/18)</t>
  </si>
  <si>
    <t>24.4 南西_x000D_
(2016/4/7)</t>
  </si>
  <si>
    <t>35 ] 南南東_x000D_
(2006/9/17)</t>
  </si>
  <si>
    <t>29 南東_x000D_
(2004/9/7)</t>
  </si>
  <si>
    <t>24.6 南_x000D_
(2019/9/22)</t>
  </si>
  <si>
    <t>24.5 南南東_x000D_
(2020/9/7)</t>
  </si>
  <si>
    <t>24.0 北北東_x000D_
(2015/8/25)</t>
  </si>
  <si>
    <t>24 北北東_x000D_
(2004/10/20)</t>
  </si>
  <si>
    <t>22.3 南_x000D_
(2018/7/3)</t>
  </si>
  <si>
    <t>21.7 南南西_x000D_
(2020/9/3)</t>
  </si>
  <si>
    <t>21.0 南南西_x000D_
(2021/9/17)</t>
  </si>
  <si>
    <t>20.9 南南東_x000D_
(2020/9/2)</t>
  </si>
  <si>
    <t>34.5 南東_x000D_
(2020/9/7)</t>
  </si>
  <si>
    <t>34.0 北北東_x000D_
(2015/8/25)</t>
  </si>
  <si>
    <t>33.4 南_x000D_
(2019/9/22)</t>
  </si>
  <si>
    <t>29.8 南南西_x000D_
(2020/9/3)</t>
  </si>
  <si>
    <t>29.3 南_x000D_
(2018/7/3)</t>
  </si>
  <si>
    <t>28.8 南_x000D_
(2021/9/17)</t>
  </si>
  <si>
    <t>28.3 北北東_x000D_
(2022/9/18)</t>
  </si>
  <si>
    <t>26.7 南南西_x000D_
(2022/9/6)</t>
  </si>
  <si>
    <t>26.7 南南東_x000D_
(2020/9/2)</t>
  </si>
  <si>
    <t>26.2 南_x000D_
(2018/10/6)</t>
  </si>
  <si>
    <t>17.2 東北東_x000D_
(2015/8/25)</t>
  </si>
  <si>
    <t>15.9 南_x000D_
(2019/9/22)</t>
  </si>
  <si>
    <t>15 東北東_x000D_
(1999/9/24)</t>
  </si>
  <si>
    <t>14.5 北_x000D_
(2018/9/30)</t>
  </si>
  <si>
    <t>14.4 南_x000D_
(2020/9/7)</t>
  </si>
  <si>
    <t>14 北_x000D_
(2004/9/29)</t>
  </si>
  <si>
    <t>13 北北西_x000D_
(1993/9/3)</t>
  </si>
  <si>
    <t>37.2 北東_x000D_
(2015/8/25)</t>
  </si>
  <si>
    <t>27.6 南_x000D_
(2019/9/22)</t>
  </si>
  <si>
    <t>25.6 北_x000D_
(2018/9/30)</t>
  </si>
  <si>
    <t>24.4 南_x000D_
(2020/9/7)</t>
  </si>
  <si>
    <t>23.8 北_x000D_
(2014/10/13)</t>
  </si>
  <si>
    <t>23.2 北東_x000D_
(2022/9/18)</t>
  </si>
  <si>
    <t>23.0 北_x000D_
(2017/9/17)</t>
  </si>
  <si>
    <t>22.4 南_x000D_
(2020/9/3)</t>
  </si>
  <si>
    <t>22.4 東北東_x000D_
(2017/7/4)</t>
  </si>
  <si>
    <t>22.3 東_x000D_
(2020/9/6)</t>
  </si>
  <si>
    <t>25 南_x000D_
(2004/9/7)</t>
  </si>
  <si>
    <t>24.7 南南東_x000D_
(2015/8/25)</t>
  </si>
  <si>
    <t>22 南南東_x000D_
(1999/9/24)</t>
  </si>
  <si>
    <t>20 ] ×_x000D_
(1991/9/27)</t>
  </si>
  <si>
    <t>18.2 南_x000D_
(2019/9/22)</t>
  </si>
  <si>
    <t>17 南南西_x000D_
(2006/9/17)</t>
  </si>
  <si>
    <t>17 南南西_x000D_
(2005/9/6)</t>
  </si>
  <si>
    <t>16 東_x000D_
(1985/8/31)</t>
  </si>
  <si>
    <t>15.8 南_x000D_
(2020/9/7)</t>
  </si>
  <si>
    <t>15 東_x000D_
(2004/8/30)</t>
  </si>
  <si>
    <t>37.2 南_x000D_
(2015/8/25)</t>
  </si>
  <si>
    <t>24.8 南南西_x000D_
(2020/9/7)</t>
  </si>
  <si>
    <t>24.7 南_x000D_
(2020/9/3)</t>
  </si>
  <si>
    <t>24.1 東_x000D_
(2020/9/6)</t>
  </si>
  <si>
    <t>23.9 東北東_x000D_
(2022/9/18)</t>
  </si>
  <si>
    <t>23.0 東北東_x000D_
(2014/6/4)</t>
  </si>
  <si>
    <t>22.1 南西_x000D_
(2021/9/17)</t>
  </si>
  <si>
    <t>21.9 東北東_x000D_
(2011/5/29)</t>
  </si>
  <si>
    <t>21.8 東南東_x000D_
(2022/9/19)</t>
  </si>
  <si>
    <t>18 南西_x000D_
(2004/9/7)</t>
  </si>
  <si>
    <t>16.7 南西_x000D_
(2019/6/7)</t>
  </si>
  <si>
    <t>16.2 南西_x000D_
(2020/7/7)</t>
  </si>
  <si>
    <t>16.1 南西_x000D_
(2021/9/17)</t>
  </si>
  <si>
    <t>16.1 北東_x000D_
(2019/8/6)</t>
  </si>
  <si>
    <t>16.1 北_x000D_
(2018/9/30)</t>
  </si>
  <si>
    <t>15.8 南南東_x000D_
(2020/9/7)</t>
  </si>
  <si>
    <t>15.7 南西_x000D_
(2019/9/23)</t>
  </si>
  <si>
    <t>15.4 南西_x000D_
(2020/7/6)</t>
  </si>
  <si>
    <t>32.3 東南東_x000D_
(2020/9/7)</t>
  </si>
  <si>
    <t>30.5 南西_x000D_
(2020/7/7)</t>
  </si>
  <si>
    <t>29.8 南南東_x000D_
(2022/9/19)</t>
  </si>
  <si>
    <t>29.4 南西_x000D_
(2016/4/7)</t>
  </si>
  <si>
    <t>28.9 南西_x000D_
(2019/9/23)</t>
  </si>
  <si>
    <t>28.2 南西_x000D_
(2019/9/22)</t>
  </si>
  <si>
    <t>27.7 南西_x000D_
(2022/4/29)</t>
  </si>
  <si>
    <t>27.2 南西_x000D_
(2021/9/17)</t>
  </si>
  <si>
    <t>26.9 南西_x000D_
(2020/7/6)</t>
  </si>
  <si>
    <t>26.8 東_x000D_
(2022/9/18)</t>
  </si>
  <si>
    <t>38.7 東_x000D_
(1902/8/10)</t>
  </si>
  <si>
    <t>26.6 南西_x000D_
(1927/9/13)</t>
  </si>
  <si>
    <t>25.8 南_x000D_
(1991/9/27)</t>
  </si>
  <si>
    <t>25.8 南東_x000D_
(1942/8/27)</t>
  </si>
  <si>
    <t>25.7 西_x000D_
(1965/8/6)</t>
  </si>
  <si>
    <t>24.9 南東_x000D_
(1999/9/24)</t>
  </si>
  <si>
    <t>23.2 南南西_x000D_
(2004/9/7)</t>
  </si>
  <si>
    <t>22.0 東_x000D_
(2015/8/25)</t>
  </si>
  <si>
    <t>21.9 南南東_x000D_
(1956/9/10)</t>
  </si>
  <si>
    <t>20.3 北北西_x000D_
(1945/9/17)</t>
  </si>
  <si>
    <t>52.6 南_x000D_
(1991/9/27)</t>
  </si>
  <si>
    <t>49.0 南南東_x000D_
(1999/9/24)</t>
  </si>
  <si>
    <t>47.4 南南西_x000D_
(2004/9/7)</t>
  </si>
  <si>
    <t>41.9 東北東_x000D_
(2015/8/25)</t>
  </si>
  <si>
    <t>40.9 西_x000D_
(1965/8/6)</t>
  </si>
  <si>
    <t>39.6 南_x000D_
(1991/9/14)</t>
  </si>
  <si>
    <t>37.7 北西_x000D_
(1993/9/3)</t>
  </si>
  <si>
    <t>34.5 東_x000D_
(1985/8/31)</t>
  </si>
  <si>
    <t>33.5 南南東_x000D_
(2006/9/17)</t>
  </si>
  <si>
    <t>33.0 北北西_x000D_
(2004/9/29)</t>
  </si>
  <si>
    <t>26.3 東_x000D_
(2022/9/18)</t>
  </si>
  <si>
    <t>23.8 東_x000D_
(2015/8/25)</t>
  </si>
  <si>
    <t>22 東_x000D_
(2005/9/6)</t>
  </si>
  <si>
    <t>21 東_x000D_
(2004/8/30)</t>
  </si>
  <si>
    <t>17.5 南南西_x000D_
(2017/7/4)</t>
  </si>
  <si>
    <t>17 東南東_x000D_
(2003/5/25)</t>
  </si>
  <si>
    <t>16.8 東南東_x000D_
(2020/9/6)</t>
  </si>
  <si>
    <t>16.1 東_x000D_
(2020/1/27)</t>
  </si>
  <si>
    <t>38.1 東_x000D_
(2022/9/18)</t>
  </si>
  <si>
    <t>36.0 東_x000D_
(2015/8/25)</t>
  </si>
  <si>
    <t>28.3 東南東_x000D_
(2020/1/27)</t>
  </si>
  <si>
    <t>26.2 東南東_x000D_
(2020/9/6)</t>
  </si>
  <si>
    <t>25.2 南南西_x000D_
(2019/9/22)</t>
  </si>
  <si>
    <t>25.2 南南西_x000D_
(2017/7/4)</t>
  </si>
  <si>
    <t>24.7 東_x000D_
(2019/5/18)</t>
  </si>
  <si>
    <t>24.2 北北東_x000D_
(2017/10/29)</t>
  </si>
  <si>
    <t>23.7 東南東_x000D_
(2020/9/7)</t>
  </si>
  <si>
    <t>23.1 東北東_x000D_
(2019/8/6)</t>
  </si>
  <si>
    <t>18 東南東_x000D_
(1999/9/24)</t>
  </si>
  <si>
    <t>16 南東_x000D_
(2004/9/7)</t>
  </si>
  <si>
    <t>15.2 東南東_x000D_
(2015/8/25)</t>
  </si>
  <si>
    <t>14 南東_x000D_
(2006/9/17)</t>
  </si>
  <si>
    <t>13 ×_x000D_
(1985/8/31)</t>
  </si>
  <si>
    <t>11 南東_x000D_
(2005/9/6)</t>
  </si>
  <si>
    <t>10.9 南西_x000D_
(2017/7/4)</t>
  </si>
  <si>
    <t>10.3 東_x000D_
(2020/1/27)</t>
  </si>
  <si>
    <t>10 東南東_x000D_
(1989/7/28)</t>
  </si>
  <si>
    <t>35.4 東南東_x000D_
(2015/8/25)</t>
  </si>
  <si>
    <t>24.2 南_x000D_
(2020/9/7)</t>
  </si>
  <si>
    <t>22.7 北東_x000D_
(2020/1/27)</t>
  </si>
  <si>
    <t>21.3 西_x000D_
(2022/9/19)</t>
  </si>
  <si>
    <t>21.1 南西_x000D_
(2017/7/4)</t>
  </si>
  <si>
    <t>21.0 南_x000D_
(2022/9/5)</t>
  </si>
  <si>
    <t>19.3 西_x000D_
(2015/7/1)</t>
  </si>
  <si>
    <t>19.2 南_x000D_
(2018/2/28)</t>
  </si>
  <si>
    <t>18.2 東_x000D_
(2022/9/18)</t>
  </si>
  <si>
    <t>18.0 南_x000D_
(2022/3/26)</t>
  </si>
  <si>
    <t>23 東北東_x000D_
(1999/9/24)</t>
  </si>
  <si>
    <t>20 南南東_x000D_
(2006/9/17)</t>
  </si>
  <si>
    <t>18.1 南東_x000D_
(2020/9/7)</t>
  </si>
  <si>
    <t>17.9 南_x000D_
(2019/9/22)</t>
  </si>
  <si>
    <t>17.2 北北東_x000D_
(2015/8/25)</t>
  </si>
  <si>
    <t>17 南_x000D_
(1987/8/31)</t>
  </si>
  <si>
    <t>16.2 南南西_x000D_
(2017/7/4)</t>
  </si>
  <si>
    <t>34.6 南_x000D_
(2020/9/2)</t>
  </si>
  <si>
    <t>33.2 南_x000D_
(2019/9/22)</t>
  </si>
  <si>
    <t>32.7 南_x000D_
(2017/7/4)</t>
  </si>
  <si>
    <t>32.2 北北東_x000D_
(2015/8/25)</t>
  </si>
  <si>
    <t>31.6 南東_x000D_
(2020/9/7)</t>
  </si>
  <si>
    <t>29.1 南_x000D_
(2018/7/3)</t>
  </si>
  <si>
    <t>28.6 南南東_x000D_
(2012/9/17)</t>
  </si>
  <si>
    <t>27.3 東_x000D_
(2020/9/6)</t>
  </si>
  <si>
    <t>26.7 南南西_x000D_
(2016/4/7)</t>
  </si>
  <si>
    <t>26.4 南東_x000D_
(2012/9/16)</t>
  </si>
  <si>
    <t>19.1 南_x000D_
(2015/8/25)</t>
  </si>
  <si>
    <t>14.1 南南西_x000D_
(2017/7/4)</t>
  </si>
  <si>
    <t>13 南南東_x000D_
(1999/9/24)</t>
  </si>
  <si>
    <t>13 ×_x000D_
(1992/8/8)</t>
  </si>
  <si>
    <t>12.7 南_x000D_
(2019/9/22)</t>
  </si>
  <si>
    <t>12 南南東_x000D_
(2006/9/17)</t>
  </si>
  <si>
    <t>12 北北東_x000D_
(1993/9/3)</t>
  </si>
  <si>
    <t>36.6 南_x000D_
(2015/8/25)</t>
  </si>
  <si>
    <t>28.1 南_x000D_
(2020/9/7)</t>
  </si>
  <si>
    <t>27.0 南南西_x000D_
(2017/7/4)</t>
  </si>
  <si>
    <t>26.8 南_x000D_
(2019/4/10)</t>
  </si>
  <si>
    <t>25.2 南_x000D_
(2022/3/26)</t>
  </si>
  <si>
    <t>24.4 南南西_x000D_
(2020/9/2)</t>
  </si>
  <si>
    <t>24.3 南_x000D_
(2019/9/22)</t>
  </si>
  <si>
    <t>24.1 南南東_x000D_
(2016/4/17)</t>
  </si>
  <si>
    <t>23.7 南南東_x000D_
(2021/5/1)</t>
  </si>
  <si>
    <t>23.7 南_x000D_
(2018/2/28)</t>
  </si>
  <si>
    <t>17.6 東_x000D_
(2015/8/25)</t>
  </si>
  <si>
    <t>15 北北西_x000D_
(2004/9/29)</t>
  </si>
  <si>
    <t>14 東南東_x000D_
(1999/9/24)</t>
  </si>
  <si>
    <t>12.4 北_x000D_
(2017/9/17)</t>
  </si>
  <si>
    <t>12 南東_x000D_
(2006/9/17)</t>
  </si>
  <si>
    <t>12 南東_x000D_
(1985/8/31)</t>
  </si>
  <si>
    <t>37.3 東_x000D_
(2015/8/25)</t>
  </si>
  <si>
    <t>26.8 北_x000D_
(2022/9/18)</t>
  </si>
  <si>
    <t>26.0 南南西_x000D_
(2010/9/23)</t>
  </si>
  <si>
    <t>24.4 南南東_x000D_
(2020/9/7)</t>
  </si>
  <si>
    <t>23.1 東_x000D_
(2020/9/6)</t>
  </si>
  <si>
    <t>22.8 北_x000D_
(2017/9/17)</t>
  </si>
  <si>
    <t>21.2 西_x000D_
(2020/1/8)</t>
  </si>
  <si>
    <t>21.2 北_x000D_
(2017/10/22)</t>
  </si>
  <si>
    <t>21.0 北北東_x000D_
(2013/9/4)</t>
  </si>
  <si>
    <t>34.7 南南東_x000D_
(1965/8/6)</t>
  </si>
  <si>
    <t>30.9 南南東_x000D_
(1995/9/24)</t>
  </si>
  <si>
    <t>29.2 南東_x000D_
(1951/10/14)</t>
  </si>
  <si>
    <t>28.1 東北東_x000D_
(1955/9/30)</t>
  </si>
  <si>
    <t>26.5 東南東_x000D_
(2015/8/25)</t>
  </si>
  <si>
    <t>26.2 東北東_x000D_
(1955/9/29)</t>
  </si>
  <si>
    <t>26.2 南_x000D_
(1944/8/8)</t>
  </si>
  <si>
    <t>25.3 南南東_x000D_
(1992/8/8)</t>
  </si>
  <si>
    <t>24.7 南東_x000D_
(1945/10/10)</t>
  </si>
  <si>
    <t>24.3 南東_x000D_
(1999/9/24)</t>
  </si>
  <si>
    <t>58.5 南東_x000D_
(1995/9/24)</t>
  </si>
  <si>
    <t>49.9 東南東_x000D_
(1999/9/24)</t>
  </si>
  <si>
    <t>48.0 南南東_x000D_
(1965/8/6)</t>
  </si>
  <si>
    <t>46.8 東南東_x000D_
(1992/8/8)</t>
  </si>
  <si>
    <t>43.7 東_x000D_
(1985/8/31)</t>
  </si>
  <si>
    <t>43.4 東南東_x000D_
(1996/8/14)</t>
  </si>
  <si>
    <t>41.9 南東_x000D_
(2005/9/6)</t>
  </si>
  <si>
    <t>41.9 南南西_x000D_
(2004/9/7)</t>
  </si>
  <si>
    <t>41.1 南南東_x000D_
(1951/10/14)</t>
  </si>
  <si>
    <t>1946/4_x000D_
2022/10</t>
  </si>
  <si>
    <t>1961/6_x000D_
2022/10</t>
  </si>
  <si>
    <t>23.7 南_x000D_
(2004/9/7)</t>
  </si>
  <si>
    <t>23.7 南南東_x000D_
(1965/8/6)</t>
  </si>
  <si>
    <t>22.7 南南東_x000D_
(1971/8/5)</t>
  </si>
  <si>
    <t>21.8 北_x000D_
(2017/10/29)</t>
  </si>
  <si>
    <t>21.8 南南東_x000D_
(2005/9/6)</t>
  </si>
  <si>
    <t>21.7 北西_x000D_
(1964/9/24)</t>
  </si>
  <si>
    <t>21.3 南東_x000D_
(2004/8/30)</t>
  </si>
  <si>
    <t>21.0 北北西_x000D_
(1967/10/27)</t>
  </si>
  <si>
    <t>20.8 北_x000D_
(1968/2/15)</t>
  </si>
  <si>
    <t>20.7 北_x000D_
(1963/8/9)</t>
  </si>
  <si>
    <t>51.9 南南東_x000D_
(1999/9/24)</t>
  </si>
  <si>
    <t>47.2 南南東_x000D_
(2004/8/30)</t>
  </si>
  <si>
    <t>45.0 南_x000D_
(2004/9/7)</t>
  </si>
  <si>
    <t>44.9 南南東_x000D_
(1992/8/8)</t>
  </si>
  <si>
    <t>43.1 南東_x000D_
(2005/9/6)</t>
  </si>
  <si>
    <t>42.6 南南東_x000D_
(1971/8/5)</t>
  </si>
  <si>
    <t>40.0 南_x000D_
(1991/9/27)</t>
  </si>
  <si>
    <t>38.7 北北東_x000D_
(2007/8/2)</t>
  </si>
  <si>
    <t>37.9 東_x000D_
(1993/9/3)</t>
  </si>
  <si>
    <t>37.8 南_x000D_
(1996/8/14)</t>
  </si>
  <si>
    <t>18 東南東_x000D_
(1993/9/3)</t>
  </si>
  <si>
    <t>16 北東_x000D_
(2007/8/2)</t>
  </si>
  <si>
    <t>15 南東_x000D_
(1992/8/8)</t>
  </si>
  <si>
    <t>15 東北東_x000D_
(1982/8/27)</t>
  </si>
  <si>
    <t>14 東南東_x000D_
(2005/9/6)</t>
  </si>
  <si>
    <t>14 東南東_x000D_
(2004/9/29)</t>
  </si>
  <si>
    <t>14 東北東_x000D_
(1982/8/26)</t>
  </si>
  <si>
    <t>13 東北東_x000D_
(2005/9/5)</t>
  </si>
  <si>
    <t>27.4 南東_x000D_
(2022/9/18)</t>
  </si>
  <si>
    <t>26.7 北西_x000D_
(2012/4/3)</t>
  </si>
  <si>
    <t>24.8 東_x000D_
(2019/8/6)</t>
  </si>
  <si>
    <t>24.4 北西_x000D_
(2018/9/30)</t>
  </si>
  <si>
    <t>23.6 東_x000D_
(2020/9/6)</t>
  </si>
  <si>
    <t>23.6 北東_x000D_
(2011/7/19)</t>
  </si>
  <si>
    <t>21.7 東南東_x000D_
(2012/9/17)</t>
  </si>
  <si>
    <t>20.4 北西_x000D_
(2012/3/31)</t>
  </si>
  <si>
    <t>20.3 西北西_x000D_
(2017/9/17)</t>
  </si>
  <si>
    <t>20.2 東南東_x000D_
(2020/9/7)</t>
  </si>
  <si>
    <t>2017/3_x000D_
2022/11</t>
  </si>
  <si>
    <t>16.2 南_x000D_
(2019/8/6)</t>
  </si>
  <si>
    <t>13.5 北西_x000D_
(2018/9/30)</t>
  </si>
  <si>
    <t>13.3 南南東_x000D_
(2022/9/18)</t>
  </si>
  <si>
    <t>13.2 南南東_x000D_
(2022/9/19)</t>
  </si>
  <si>
    <t>11.3 南南東_x000D_
(2020/9/6)</t>
  </si>
  <si>
    <t>11.2 西北西_x000D_
(2020/12/30)</t>
  </si>
  <si>
    <t>10.4 西北西_x000D_
(2020/1/8)</t>
  </si>
  <si>
    <t>10.2 西北西_x000D_
(2018/3/1)</t>
  </si>
  <si>
    <t>9.5 西北西_x000D_
(2017/9/17)</t>
  </si>
  <si>
    <t>30.8 西北西_x000D_
(2018/9/30)</t>
  </si>
  <si>
    <t>28.4 南東_x000D_
(2022/9/18)</t>
  </si>
  <si>
    <t>28.3 南_x000D_
(2019/8/6)</t>
  </si>
  <si>
    <t>24.0 南南東_x000D_
(2020/9/7)</t>
  </si>
  <si>
    <t>22.2 南東_x000D_
(2022/9/19)</t>
  </si>
  <si>
    <t>21.5 南南東_x000D_
(2020/9/6)</t>
  </si>
  <si>
    <t>21.2 北西_x000D_
(2017/9/17)</t>
  </si>
  <si>
    <t>20.5 西北西_x000D_
(2020/12/30)</t>
  </si>
  <si>
    <t>20.2 南南東_x000D_
(2019/9/22)</t>
  </si>
  <si>
    <t>19.1 東南東_x000D_
(2018/10/5)</t>
  </si>
  <si>
    <t>17.7 北北西_x000D_
(2018/9/30)</t>
  </si>
  <si>
    <t>17.0 東_x000D_
(2022/9/18)</t>
  </si>
  <si>
    <t>17 西_x000D_
(1993/9/3)</t>
  </si>
  <si>
    <t>16 北西_x000D_
(2004/9/29)</t>
  </si>
  <si>
    <t>15 東南東_x000D_
(2005/9/6)</t>
  </si>
  <si>
    <t>14.6 北北西_x000D_
(2017/9/17)</t>
  </si>
  <si>
    <t>14 北北西_x000D_
(1980/10/14)</t>
  </si>
  <si>
    <t>13.9 東_x000D_
(2020/9/6)</t>
  </si>
  <si>
    <t>31.8 東北東_x000D_
(2022/9/18)</t>
  </si>
  <si>
    <t>28.6 北北西_x000D_
(2018/9/30)</t>
  </si>
  <si>
    <t>26.7 東南東_x000D_
(2020/9/6)</t>
  </si>
  <si>
    <t>26.5 北_x000D_
(2017/9/17)</t>
  </si>
  <si>
    <t>25.5 北_x000D_
(2017/10/29)</t>
  </si>
  <si>
    <t>24.8 東南東_x000D_
(2020/9/7)</t>
  </si>
  <si>
    <t>24.3 南東_x000D_
(2015/8/25)</t>
  </si>
  <si>
    <t>23.1 西南西_x000D_
(2022/9/19)</t>
  </si>
  <si>
    <t>23.1 北北西_x000D_
(2016/9/20)</t>
  </si>
  <si>
    <t>21.6 北_x000D_
(2014/10/5)</t>
  </si>
  <si>
    <t>23 南東_x000D_
(2004/8/30)</t>
  </si>
  <si>
    <t>22.8 北北西_x000D_
(2019/8/6)</t>
  </si>
  <si>
    <t>22.1 東南東_x000D_
(2022/9/18)</t>
  </si>
  <si>
    <t>21.8 北_x000D_
(2018/9/30)</t>
  </si>
  <si>
    <t>20 南南東_x000D_
(2005/9/6)</t>
  </si>
  <si>
    <t>19 南東_x000D_
(2004/9/29)</t>
  </si>
  <si>
    <t>18.0 南南東_x000D_
(2015/8/25)</t>
  </si>
  <si>
    <t>17.4 北北西_x000D_
(2016/9/20)</t>
  </si>
  <si>
    <t>16.5 北北西_x000D_
(2017/10/29)</t>
  </si>
  <si>
    <t>41.3 北_x000D_
(2018/9/30)</t>
  </si>
  <si>
    <t>34.8 東_x000D_
(2022/9/18)</t>
  </si>
  <si>
    <t>34.5 北西_x000D_
(2019/8/6)</t>
  </si>
  <si>
    <t>30.7 南南東_x000D_
(2015/8/25)</t>
  </si>
  <si>
    <t>28.4 南南東_x000D_
(2020/9/7)</t>
  </si>
  <si>
    <t>28.0 北北東_x000D_
(2017/10/29)</t>
  </si>
  <si>
    <t>26.4 南東_x000D_
(2020/9/6)</t>
  </si>
  <si>
    <t>26.4 北東_x000D_
(2016/9/20)</t>
  </si>
  <si>
    <t>26.1 北北東_x000D_
(2014/10/5)</t>
  </si>
  <si>
    <t>2000/9_x000D_
2022/11</t>
  </si>
  <si>
    <t>22.8 東_x000D_
(2022/9/18)</t>
  </si>
  <si>
    <t>21 南南西_x000D_
(2004/9/7)</t>
  </si>
  <si>
    <t>20 東南東_x000D_
(2004/8/30)</t>
  </si>
  <si>
    <t>19.4 東_x000D_
(2020/9/6)</t>
  </si>
  <si>
    <t>18.6 南東_x000D_
(2015/8/25)</t>
  </si>
  <si>
    <t>18 東_x000D_
(2005/9/5)</t>
  </si>
  <si>
    <t>18 西北西_x000D_
(2004/9/29)</t>
  </si>
  <si>
    <t>18 東_x000D_
(2004/8/29)</t>
  </si>
  <si>
    <t>18 東_x000D_
(2002/7/26)</t>
  </si>
  <si>
    <t>41.1 東_x000D_
(2022/9/18)</t>
  </si>
  <si>
    <t>34.4 東_x000D_
(2020/9/6)</t>
  </si>
  <si>
    <t>33.4 北北西_x000D_
(2018/9/30)</t>
  </si>
  <si>
    <t>31.4 南東_x000D_
(2015/8/25)</t>
  </si>
  <si>
    <t>28.3 南東_x000D_
(2020/9/7)</t>
  </si>
  <si>
    <t>25.6 東南東_x000D_
(2017/8/6)</t>
  </si>
  <si>
    <t>25.3 北西_x000D_
(2011/2/12)</t>
  </si>
  <si>
    <t>24.9 東_x000D_
(2018/8/21)</t>
  </si>
  <si>
    <t>24.9 東南東_x000D_
(2017/8/5)</t>
  </si>
  <si>
    <t>24.4 東_x000D_
(2022/9/17)</t>
  </si>
  <si>
    <t>39.2 南南東_x000D_
(1945/9/17)</t>
  </si>
  <si>
    <t>35.2 南東_x000D_
(1954/9/7)</t>
  </si>
  <si>
    <t>32.6 南南東_x000D_
(1955/9/30)</t>
  </si>
  <si>
    <t>31.3 南東_x000D_
(1954/9/26)</t>
  </si>
  <si>
    <t>30.7 東南東_x000D_
(1911/9/21)</t>
  </si>
  <si>
    <t>29.5 西南西_x000D_
(1945/8/27)</t>
  </si>
  <si>
    <t>29.2 南東_x000D_
(1969/8/22)</t>
  </si>
  <si>
    <t>29.2 東南東_x000D_
(1964/9/24)</t>
  </si>
  <si>
    <t>29.2 東南東_x000D_
(1957/9/6)</t>
  </si>
  <si>
    <t>27.6 南東_x000D_
(1912/10/2)</t>
  </si>
  <si>
    <t>57.9 南東_x000D_
(1993/9/3)</t>
  </si>
  <si>
    <t>55.4 南南東_x000D_
(1945/9/17)</t>
  </si>
  <si>
    <t>46.8 南東_x000D_
(1969/8/22)</t>
  </si>
  <si>
    <t>45.3 南東_x000D_
(1981/7/31)</t>
  </si>
  <si>
    <t>44.3 南東_x000D_
(2004/8/30)</t>
  </si>
  <si>
    <t>44.0 南南東_x000D_
(1955/9/30)</t>
  </si>
  <si>
    <t>43.7 南東_x000D_
(1954/9/7)</t>
  </si>
  <si>
    <t>42.6 南東_x000D_
(1954/9/26)</t>
  </si>
  <si>
    <t>41.4 東南東_x000D_
(1955/9/29)</t>
  </si>
  <si>
    <t>2017/2_x000D_
2022/11</t>
  </si>
  <si>
    <t>22.9 北北東_x000D_
(2018/9/30)</t>
  </si>
  <si>
    <t>19.6 東南東_x000D_
(2022/9/18)</t>
  </si>
  <si>
    <t>17.5 南東_x000D_
(2020/9/6)</t>
  </si>
  <si>
    <t>17.0 南南東_x000D_
(2020/9/7)</t>
  </si>
  <si>
    <t>15.0 南南西_x000D_
(2022/9/19)</t>
  </si>
  <si>
    <t>14.1 南東_x000D_
(2018/7/3)</t>
  </si>
  <si>
    <t>14.1 東_x000D_
(2017/8/6)</t>
  </si>
  <si>
    <t>13.3 北北東_x000D_
(2017/10/29)</t>
  </si>
  <si>
    <t>13.1 南西_x000D_
(2019/8/6)</t>
  </si>
  <si>
    <t>13.0 北東_x000D_
(2019/8/14)</t>
  </si>
  <si>
    <t>40.8 北_x000D_
(2018/9/30)</t>
  </si>
  <si>
    <t>39.4 東南東_x000D_
(2022/9/18)</t>
  </si>
  <si>
    <t>38.3 南東_x000D_
(2020/9/6)</t>
  </si>
  <si>
    <t>28.9 南_x000D_
(2020/9/7)</t>
  </si>
  <si>
    <t>28.3 南東_x000D_
(2018/7/3)</t>
  </si>
  <si>
    <t>26.5 南南東_x000D_
(2021/8/8)</t>
  </si>
  <si>
    <t>26.2 南_x000D_
(2022/9/19)</t>
  </si>
  <si>
    <t>26.2 南東_x000D_
(2018/10/5)</t>
  </si>
  <si>
    <t>25.0 北東_x000D_
(2017/8/6)</t>
  </si>
  <si>
    <t>31 南東_x000D_
(2004/8/30)</t>
  </si>
  <si>
    <t>30.3 北東_x000D_
(2016/9/20)</t>
  </si>
  <si>
    <t>29.7 北東_x000D_
(2018/9/30)</t>
  </si>
  <si>
    <t>29 南東_x000D_
(2007/7/14)</t>
  </si>
  <si>
    <t>28.2 南南東_x000D_
(2022/9/18)</t>
  </si>
  <si>
    <t>28 南東_x000D_
(2005/9/6)</t>
  </si>
  <si>
    <t>26.1 北北東_x000D_
(2017/10/29)</t>
  </si>
  <si>
    <t>26 南南東_x000D_
(2004/9/29)</t>
  </si>
  <si>
    <t>25.9 南南東_x000D_
(2015/8/25)</t>
  </si>
  <si>
    <t>25 北_x000D_
(2007/8/2)</t>
  </si>
  <si>
    <t>40.1 北東_x000D_
(2018/9/30)</t>
  </si>
  <si>
    <t>40.1 北北東_x000D_
(2016/9/20)</t>
  </si>
  <si>
    <t>39.6 西南西_x000D_
(2019/8/6)</t>
  </si>
  <si>
    <t>37.6 南東_x000D_
(2022/9/18)</t>
  </si>
  <si>
    <t>36.0 南南東_x000D_
(2015/8/25)</t>
  </si>
  <si>
    <t>34.5 北北東_x000D_
(2017/10/29)</t>
  </si>
  <si>
    <t>34.0 南東_x000D_
(2020/9/6)</t>
  </si>
  <si>
    <t>32.9 南南東_x000D_
(2020/9/7)</t>
  </si>
  <si>
    <t>31.4 北東_x000D_
(2011/7/18)</t>
  </si>
  <si>
    <t>30.3 西_x000D_
(2012/4/3)</t>
  </si>
  <si>
    <t>35.0 南南東_x000D_
(1945/9/17)</t>
  </si>
  <si>
    <t>34.7 南東_x000D_
(1951/10/14)</t>
  </si>
  <si>
    <t>30.4 北東_x000D_
(1954/9/7)</t>
  </si>
  <si>
    <t>28.3 北北東_x000D_
(1946/7/29)</t>
  </si>
  <si>
    <t>28.1 南南東_x000D_
(1955/9/30)</t>
  </si>
  <si>
    <t>27.4 南東_x000D_
(1955/9/29)</t>
  </si>
  <si>
    <t>27.3 南南東_x000D_
(1942/8/27)</t>
  </si>
  <si>
    <t>26.4 南_x000D_
(1949/6/20)</t>
  </si>
  <si>
    <t>25.9 北東_x000D_
(1949/8/15)</t>
  </si>
  <si>
    <t>25.8 東南東_x000D_
(1964/9/24)</t>
  </si>
  <si>
    <t>51.4 南東_x000D_
(1951/10/14)</t>
  </si>
  <si>
    <t>46.7 東_x000D_
(1993/9/3)</t>
  </si>
  <si>
    <t>45.5 北東_x000D_
(1954/9/7)</t>
  </si>
  <si>
    <t>44.7 東南東_x000D_
(1955/9/29)</t>
  </si>
  <si>
    <t>44.6 南東_x000D_
(1992/8/8)</t>
  </si>
  <si>
    <t>43.1 南南東_x000D_
(1955/9/30)</t>
  </si>
  <si>
    <t>42.2 東南東_x000D_
(1971/8/29)</t>
  </si>
  <si>
    <t>41.4 東_x000D_
(1989/7/28)</t>
  </si>
  <si>
    <t>40.8 東南東_x000D_
(1964/9/24)</t>
  </si>
  <si>
    <t>39.4 東北東_x000D_
(2004/8/30)</t>
  </si>
  <si>
    <t>37.0 南東_x000D_
(2004/8/30)</t>
  </si>
  <si>
    <t>33.6 南南東_x000D_
(2007/7/14)</t>
  </si>
  <si>
    <t>33.2 東南東_x000D_
(1982/8/26)</t>
  </si>
  <si>
    <t>32.8 南_x000D_
(1951/10/14)</t>
  </si>
  <si>
    <t>32.8 南_x000D_
(1949/6/20)</t>
  </si>
  <si>
    <t>32.6 東南東_x000D_
(1989/7/27)</t>
  </si>
  <si>
    <t>32.4 東南東_x000D_
(1989/7/28)</t>
  </si>
  <si>
    <t>32.0 南東_x000D_
(2005/9/6)</t>
  </si>
  <si>
    <t>31.9 南南西_x000D_
(1996/7/18)</t>
  </si>
  <si>
    <t>31.1 ] ×_x000D_
(1993/9/3)</t>
  </si>
  <si>
    <t>55.9 南南西_x000D_
(2007/7/14)</t>
  </si>
  <si>
    <t>55.8 南_x000D_
(2004/8/30)</t>
  </si>
  <si>
    <t>48.0 南_x000D_
(1989/9/19)</t>
  </si>
  <si>
    <t>47.7 南南西_x000D_
(1996/7/18)</t>
  </si>
  <si>
    <t>47.6 南東_x000D_
(2005/9/6)</t>
  </si>
  <si>
    <t>47.6 北北東_x000D_
(1979/9/30)</t>
  </si>
  <si>
    <t>47.2 北_x000D_
(1980/10/14)</t>
  </si>
  <si>
    <t>47.0 南南西_x000D_
(1999/9/24)</t>
  </si>
  <si>
    <t>47.0 東南東_x000D_
(1989/7/27)</t>
  </si>
  <si>
    <t>46.8 東南東_x000D_
(1982/8/26)</t>
  </si>
  <si>
    <t>33.7 西_x000D_
(1965/8/6)</t>
  </si>
  <si>
    <t>32.7 南南東_x000D_
(1942/8/27)</t>
  </si>
  <si>
    <t>28.1 西_x000D_
(2015/8/25)</t>
  </si>
  <si>
    <t>26.5 北_x000D_
(1957/9/6)</t>
  </si>
  <si>
    <t>26.0 北_x000D_
(1993/9/3)</t>
  </si>
  <si>
    <t>25.8 南_x000D_
(1945/10/10)</t>
  </si>
  <si>
    <t>25.3 北東_x000D_
(1968/9/24)</t>
  </si>
  <si>
    <t>25.0 西南西_x000D_
(1999/9/24)</t>
  </si>
  <si>
    <t>25.0 北北東_x000D_
(1964/9/24)</t>
  </si>
  <si>
    <t>24.7 南_x000D_
(1956/8/17)</t>
  </si>
  <si>
    <t>54.0 西_x000D_
(1965/8/6)</t>
  </si>
  <si>
    <t>48.3 西南西_x000D_
(1999/9/24)</t>
  </si>
  <si>
    <t>48.1 北_x000D_
(1993/9/3)</t>
  </si>
  <si>
    <t>46.4 南南西_x000D_
(2004/9/7)</t>
  </si>
  <si>
    <t>46.0 東北東_x000D_
(1985/8/31)</t>
  </si>
  <si>
    <t>44.0 西_x000D_
(2015/8/25)</t>
  </si>
  <si>
    <t>43.3 南南東_x000D_
(1942/8/27)</t>
  </si>
  <si>
    <t>42.0 西南西_x000D_
(1991/9/27)</t>
  </si>
  <si>
    <t>41.0 南南東_x000D_
(1970/8/14)</t>
  </si>
  <si>
    <t>40.9 西_x000D_
(1996/8/14)</t>
  </si>
  <si>
    <t>25.4 南南東_x000D_
(2015/8/25)</t>
  </si>
  <si>
    <t>23 南_x000D_
(2004/9/7)</t>
  </si>
  <si>
    <t>20 南南東_x000D_
(1999/9/24)</t>
  </si>
  <si>
    <t>19 東南東_x000D_
(1996/8/14)</t>
  </si>
  <si>
    <t>17 東北東_x000D_
(2004/9/29)</t>
  </si>
  <si>
    <t>16.9 東_x000D_
(2020/1/27)</t>
  </si>
  <si>
    <t>16 東_x000D_
(2004/8/30)</t>
  </si>
  <si>
    <t>15.0 南南東_x000D_
(2020/9/7)</t>
  </si>
  <si>
    <t>15 東_x000D_
(2005/9/6)</t>
  </si>
  <si>
    <t>45.0 東_x000D_
(2015/8/25)</t>
  </si>
  <si>
    <t>31.0 南東_x000D_
(2020/9/6)</t>
  </si>
  <si>
    <t>29.0 東北東_x000D_
(2020/1/27)</t>
  </si>
  <si>
    <t>26.6 北西_x000D_
(2018/9/30)</t>
  </si>
  <si>
    <t>25.8 北東_x000D_
(2017/8/5)</t>
  </si>
  <si>
    <t>25.7 南南東_x000D_
(2020/9/7)</t>
  </si>
  <si>
    <t>25.2 南南東_x000D_
(2012/9/17)</t>
  </si>
  <si>
    <t>24.0 北_x000D_
(2022/9/18)</t>
  </si>
  <si>
    <t>23.2 東_x000D_
(2014/10/12)</t>
  </si>
  <si>
    <t>23.2 東北東_x000D_
(2012/4/21)</t>
  </si>
  <si>
    <t>1995/3_x000D_
2022/11</t>
  </si>
  <si>
    <t>24 東南東_x000D_
(2005/9/6)</t>
  </si>
  <si>
    <t>24 南南東_x000D_
(1996/8/14)</t>
  </si>
  <si>
    <t>23.3 北北西_x000D_
(2018/9/30)</t>
  </si>
  <si>
    <t>23 南南東_x000D_
(1999/9/24)</t>
  </si>
  <si>
    <t>22.2 南南東_x000D_
(2015/8/25)</t>
  </si>
  <si>
    <t>21.2 南南東_x000D_
(2022/9/18)</t>
  </si>
  <si>
    <t>21 西_x000D_
(2004/9/29)</t>
  </si>
  <si>
    <t>21 南南東_x000D_
(2004/8/30)</t>
  </si>
  <si>
    <t>36.0 北北西_x000D_
(2018/9/30)</t>
  </si>
  <si>
    <t>34.0 南南東_x000D_
(2015/8/25)</t>
  </si>
  <si>
    <t>32.9 東_x000D_
(2022/9/18)</t>
  </si>
  <si>
    <t>31.4 南東_x000D_
(2020/9/6)</t>
  </si>
  <si>
    <t>29.8 西南西_x000D_
(2012/7/3)</t>
  </si>
  <si>
    <t>28.8 南_x000D_
(2020/9/7)</t>
  </si>
  <si>
    <t>28.3 北北西_x000D_
(2016/9/20)</t>
  </si>
  <si>
    <t>26.7 東北東_x000D_
(2020/1/27)</t>
  </si>
  <si>
    <t>24.7 北北西_x000D_
(2017/9/17)</t>
  </si>
  <si>
    <t>24.2 南南西_x000D_
(2019/9/22)</t>
  </si>
  <si>
    <t>15 西北西_x000D_
(2004/9/29)</t>
  </si>
  <si>
    <t>15 ×_x000D_
(1993/9/3)</t>
  </si>
  <si>
    <t>14 北西_x000D_
(1996/7/18)</t>
  </si>
  <si>
    <t>14 東北東_x000D_
(1985/8/31)</t>
  </si>
  <si>
    <t>13.2 東南東_x000D_
(2020/9/6)</t>
  </si>
  <si>
    <t>13 南西_x000D_
(2004/9/7)</t>
  </si>
  <si>
    <t>13 東南東_x000D_
(2004/8/30)</t>
  </si>
  <si>
    <t>36.8 東南東_x000D_
(2015/8/25)</t>
  </si>
  <si>
    <t>31.5 北西_x000D_
(2018/9/30)</t>
  </si>
  <si>
    <t>30.7 東南東_x000D_
(2020/9/6)</t>
  </si>
  <si>
    <t>24.2 北西_x000D_
(2016/9/20)</t>
  </si>
  <si>
    <t>22.5 北_x000D_
(2017/9/17)</t>
  </si>
  <si>
    <t>21.9 西_x000D_
(2020/1/8)</t>
  </si>
  <si>
    <t>21.2 南南東_x000D_
(2020/9/7)</t>
  </si>
  <si>
    <t>21.2 東南東_x000D_
(2012/9/17)</t>
  </si>
  <si>
    <t>21.1 北_x000D_
(2017/10/29)</t>
  </si>
  <si>
    <t>20.8 北西_x000D_
(2015/12/10)</t>
  </si>
  <si>
    <t>39.3 南南東_x000D_
(1942/8/27)</t>
  </si>
  <si>
    <t>36.6 南南東_x000D_
(1996/8/14)</t>
  </si>
  <si>
    <t>35.7 南_x000D_
(1951/10/14)</t>
  </si>
  <si>
    <t>35.0 東北東_x000D_
(1945/9/17)</t>
  </si>
  <si>
    <t>31.7 東_x000D_
(1955/9/29)</t>
  </si>
  <si>
    <t>31.5 南東_x000D_
(2004/9/29)</t>
  </si>
  <si>
    <t>31.0 東南東_x000D_
(1969/8/22)</t>
  </si>
  <si>
    <t>30.8 南_x000D_
(1999/9/24)</t>
  </si>
  <si>
    <t>28.6 南南東_x000D_
(2015/8/25)</t>
  </si>
  <si>
    <t>28.2 南南東_x000D_
(2005/9/6)</t>
  </si>
  <si>
    <t>58.5 南南東_x000D_
(1996/8/14)</t>
  </si>
  <si>
    <t>55.6 東南東_x000D_
(1985/8/31)</t>
  </si>
  <si>
    <t>53.1 南南東_x000D_
(1999/9/24)</t>
  </si>
  <si>
    <t>52.7 南東_x000D_
(2004/9/29)</t>
  </si>
  <si>
    <t>52.0 北東_x000D_
(1996/7/18)</t>
  </si>
  <si>
    <t>52.0 東北東_x000D_
(1945/9/17)</t>
  </si>
  <si>
    <t>51.4 東_x000D_
(1955/9/29)</t>
  </si>
  <si>
    <t>51.3 北北東_x000D_
(1993/9/3)</t>
  </si>
  <si>
    <t>49.9 北東_x000D_
(1989/7/28)</t>
  </si>
  <si>
    <t>49.8 東南東_x000D_
(2004/8/30)</t>
  </si>
  <si>
    <t>20.0 東南東_x000D_
(2015/8/25)</t>
  </si>
  <si>
    <t>19 西_x000D_
(2004/9/29)</t>
  </si>
  <si>
    <t>19 東南東_x000D_
(1999/9/24)</t>
  </si>
  <si>
    <t>19 西_x000D_
(1996/7/18)</t>
  </si>
  <si>
    <t>18 東南東_x000D_
(2004/8/30)</t>
  </si>
  <si>
    <t>17.1 ×_x000D_
(2020/9/6)</t>
  </si>
  <si>
    <t>17 南東_x000D_
(1996/8/14)</t>
  </si>
  <si>
    <t>16 東南東_x000D_
(1999/9/23)</t>
  </si>
  <si>
    <t>16 東_x000D_
(1994/8/13)</t>
  </si>
  <si>
    <t>16 南南東_x000D_
(1992/8/8)</t>
  </si>
  <si>
    <t>36.6 ×_x000D_
(2020/9/6)</t>
  </si>
  <si>
    <t>32.5 東南東_x000D_
(2015/8/25)</t>
  </si>
  <si>
    <t>29.5 北東_x000D_
(2016/9/19)</t>
  </si>
  <si>
    <t>27.9 北西_x000D_
(2018/9/30)</t>
  </si>
  <si>
    <t>27.4 ×_x000D_
(2020/9/7)</t>
  </si>
  <si>
    <t>25.8 東南東_x000D_
(2012/9/16)</t>
  </si>
  <si>
    <t>25.4 北北西_x000D_
(2016/9/20)</t>
  </si>
  <si>
    <t>25.1 西北西_x000D_
(2022/9/18)</t>
  </si>
  <si>
    <t>24.7 東南東_x000D_
(2014/10/12)</t>
  </si>
  <si>
    <t>24.3 東南東_x000D_
(2018/8/21)</t>
  </si>
  <si>
    <t>27 東南東_x000D_
(1993/9/3)</t>
  </si>
  <si>
    <t>17.8 東南東_x000D_
(2020/9/6)</t>
  </si>
  <si>
    <t>16.6 東南東_x000D_
(2016/9/20)</t>
  </si>
  <si>
    <t>16 東南東_x000D_
(1989/7/28)</t>
  </si>
  <si>
    <t>14 東南東_x000D_
(1997/9/16)</t>
  </si>
  <si>
    <t>13 東南東_x000D_
(1996/7/18)</t>
  </si>
  <si>
    <t>37.0 東_x000D_
(2022/9/18)</t>
  </si>
  <si>
    <t>34.5 東南東_x000D_
(2016/9/20)</t>
  </si>
  <si>
    <t>31.6 東南東_x000D_
(2020/9/6)</t>
  </si>
  <si>
    <t>23.3 南東_x000D_
(2015/8/25)</t>
  </si>
  <si>
    <t>22.7 東南東_x000D_
(2015/8/24)</t>
  </si>
  <si>
    <t>22.6 南南東_x000D_
(2020/9/7)</t>
  </si>
  <si>
    <t>22.3 東南東_x000D_
(2021/8/8)</t>
  </si>
  <si>
    <t>21.9 東南東_x000D_
(2014/10/12)</t>
  </si>
  <si>
    <t>21.6 東南東_x000D_
(2018/9/30)</t>
  </si>
  <si>
    <t>21.3 東南東_x000D_
(2017/8/6)</t>
  </si>
  <si>
    <t>20 ×_x000D_
(1989/7/27)</t>
  </si>
  <si>
    <t>19 ] 東_x000D_
(1993/9/3)</t>
  </si>
  <si>
    <t>18.7 北北西_x000D_
(2018/9/30)</t>
  </si>
  <si>
    <t>18.6 北北西_x000D_
(2016/9/20)</t>
  </si>
  <si>
    <t>17 東_x000D_
(1996/7/18)</t>
  </si>
  <si>
    <t>16 南_x000D_
(2004/9/29)</t>
  </si>
  <si>
    <t>16 東_x000D_
(1989/7/28)</t>
  </si>
  <si>
    <t>16 北北東_x000D_
(1979/9/30)</t>
  </si>
  <si>
    <t>15.8 東_x000D_
(2022/9/18)</t>
  </si>
  <si>
    <t>38.3 西北西_x000D_
(2016/9/20)</t>
  </si>
  <si>
    <t>34.9 東_x000D_
(2022/9/18)</t>
  </si>
  <si>
    <t>33.9 北東_x000D_
(2018/9/30)</t>
  </si>
  <si>
    <t>33.0 南南東_x000D_
(2012/9/16)</t>
  </si>
  <si>
    <t>30.7 南南東_x000D_
(2020/9/6)</t>
  </si>
  <si>
    <t>28.1 東_x000D_
(2016/9/19)</t>
  </si>
  <si>
    <t>28.1 南南西_x000D_
(2015/8/25)</t>
  </si>
  <si>
    <t>26.3 東_x000D_
(2017/8/5)</t>
  </si>
  <si>
    <t>25.5 南_x000D_
(2014/7/9)</t>
  </si>
  <si>
    <t>25.4 北東_x000D_
(2017/8/6)</t>
  </si>
  <si>
    <t>26.4 北西_x000D_
(2016/9/20)</t>
  </si>
  <si>
    <t>26 ×_x000D_
(1985/8/31)</t>
  </si>
  <si>
    <t>22.1 東南東_x000D_
(2016/9/19)</t>
  </si>
  <si>
    <t>19 南東_x000D_
(2005/9/6)</t>
  </si>
  <si>
    <t>19 南南東_x000D_
(1992/8/8)</t>
  </si>
  <si>
    <t>18.4 北西_x000D_
(2018/9/30)</t>
  </si>
  <si>
    <t>18.2 南南東_x000D_
(2020/9/6)</t>
  </si>
  <si>
    <t>17 南東_x000D_
(2004/8/30)</t>
  </si>
  <si>
    <t>17 南南東_x000D_
(1997/9/16)</t>
  </si>
  <si>
    <t>17 南東_x000D_
(1993/8/9)</t>
  </si>
  <si>
    <t>43.6 北西_x000D_
(2016/9/20)</t>
  </si>
  <si>
    <t>40.3 東南東_x000D_
(2016/9/19)</t>
  </si>
  <si>
    <t>35.2 北北西_x000D_
(2018/9/30)</t>
  </si>
  <si>
    <t>34.1 南東_x000D_
(2020/9/6)</t>
  </si>
  <si>
    <t>33.2 南南東_x000D_
(2015/8/25)</t>
  </si>
  <si>
    <t>27.7 東_x000D_
(2022/9/18)</t>
  </si>
  <si>
    <t>25.6 南南東_x000D_
(2012/9/16)</t>
  </si>
  <si>
    <t>25.5 東南東_x000D_
(2018/8/21)</t>
  </si>
  <si>
    <t>25.2 南南東_x000D_
(2014/10/13)</t>
  </si>
  <si>
    <t>33.7 北_x000D_
(1964/9/24)</t>
  </si>
  <si>
    <t>32.7 東南東_x000D_
(1970/8/13)</t>
  </si>
  <si>
    <t>32.0 北北東_x000D_
(1950/11/11)</t>
  </si>
  <si>
    <t>30.3 南東_x000D_
(1899/8/14)</t>
  </si>
  <si>
    <t>30.2 北_x000D_
(1904/8/19)</t>
  </si>
  <si>
    <t>29.5 北_x000D_
(1957/9/5)</t>
  </si>
  <si>
    <t>29.5 北_x000D_
(1924/10/6)</t>
  </si>
  <si>
    <t>28.7 北北東_x000D_
(1962/11/16)</t>
  </si>
  <si>
    <t>26.7 北_x000D_
(1912/9/22)</t>
  </si>
  <si>
    <t>26.5 南南東_x000D_
(1926/9/16)</t>
  </si>
  <si>
    <t>78.9 東南東_x000D_
(1970/8/13)</t>
  </si>
  <si>
    <t>49.4 南南東_x000D_
(1993/8/9)</t>
  </si>
  <si>
    <t>49.0 北北東_x000D_
(1990/9/18)</t>
  </si>
  <si>
    <t>48.1 北_x000D_
(1964/9/24)</t>
  </si>
  <si>
    <t>46.7 北_x000D_
(1957/9/5)</t>
  </si>
  <si>
    <t>45.2 北_x000D_
(2001/10/17)</t>
  </si>
  <si>
    <t>45.2 南東_x000D_
(1976/9/10)</t>
  </si>
  <si>
    <t>45.1 北北東_x000D_
(1950/11/11)</t>
  </si>
  <si>
    <t>44.8 南南東_x000D_
(1970/8/28)</t>
  </si>
  <si>
    <t>44.7 東南東_x000D_
(1939/7/8)</t>
  </si>
  <si>
    <t>28.7 南東_x000D_
(2018/9/29)</t>
  </si>
  <si>
    <t>24 東南東_x000D_
(2003/8/7)</t>
  </si>
  <si>
    <t>24 ×_x000D_
(1977/9/9)</t>
  </si>
  <si>
    <t>23.1 南東_x000D_
(2012/9/16)</t>
  </si>
  <si>
    <t>23 南東_x000D_
(2004/9/5)</t>
  </si>
  <si>
    <t>22.7 南南東_x000D_
(2011/5/29)</t>
  </si>
  <si>
    <t>22 南南東_x000D_
(2007/7/13)</t>
  </si>
  <si>
    <t>22 南南東_x000D_
(2004/9/6)</t>
  </si>
  <si>
    <t>22 南東_x000D_
(2003/9/19)</t>
  </si>
  <si>
    <t>21.7 南東_x000D_
(2013/10/7)</t>
  </si>
  <si>
    <t>42.6 北北西_x000D_
(2012/9/29)</t>
  </si>
  <si>
    <t>42.5 南東_x000D_
(2018/9/29)</t>
  </si>
  <si>
    <t>40.5 西_x000D_
(2018/9/30)</t>
  </si>
  <si>
    <t>38.8 南南東_x000D_
(2012/9/16)</t>
  </si>
  <si>
    <t>36.0 東北東_x000D_
(2012/8/26)</t>
  </si>
  <si>
    <t>35.7 南南東_x000D_
(2011/5/29)</t>
  </si>
  <si>
    <t>34.4 南東_x000D_
(2013/10/7)</t>
  </si>
  <si>
    <t>34.2 北東_x000D_
(2014/10/11)</t>
  </si>
  <si>
    <t>32.8 東南東_x000D_
(2014/10/12)</t>
  </si>
  <si>
    <t>32.7 南_x000D_
(2012/8/27)</t>
  </si>
  <si>
    <t>1969/5_x000D_
2022/10</t>
  </si>
  <si>
    <t>41.4 北北西_x000D_
(2012/9/29)</t>
  </si>
  <si>
    <t>39.4 東北東_x000D_
(1977/9/9)</t>
  </si>
  <si>
    <t>36.9 南東_x000D_
(2000/8/8)</t>
  </si>
  <si>
    <t>36.7 南東_x000D_
(2004/9/5)</t>
  </si>
  <si>
    <t>35.9 東北東_x000D_
(1976/9/9)</t>
  </si>
  <si>
    <t>35.7 北北西_x000D_
(1970/8/13)</t>
  </si>
  <si>
    <t>34.9 東_x000D_
(2013/10/7)</t>
  </si>
  <si>
    <t>34.8 南南東_x000D_
(1974/9/6)</t>
  </si>
  <si>
    <t>34.3 南東_x000D_
(2007/7/13)</t>
  </si>
  <si>
    <t>34.1 南南東_x000D_
(2018/9/29)</t>
  </si>
  <si>
    <t>60.4 東北東_x000D_
(1977/9/9)</t>
  </si>
  <si>
    <t>53.6 南東_x000D_
(2004/9/5)</t>
  </si>
  <si>
    <t>53.0 北北西_x000D_
(2012/9/29)</t>
  </si>
  <si>
    <t>52.6 南東_x000D_
(2000/8/8)</t>
  </si>
  <si>
    <t>51.7 南南東_x000D_
(2007/7/13)</t>
  </si>
  <si>
    <t>50.5 南_x000D_
(1990/4/3)</t>
  </si>
  <si>
    <t>49.5 北_x000D_
(1970/8/13)</t>
  </si>
  <si>
    <t>48.9 東_x000D_
(2013/10/7)</t>
  </si>
  <si>
    <t>48.9 東南東_x000D_
(1986/8/26)</t>
  </si>
  <si>
    <t>48.8 南_x000D_
(1993/9/3)</t>
  </si>
  <si>
    <t>1972/1_x000D_
2022/10</t>
  </si>
  <si>
    <t>36.2 南_x000D_
(2011/5/28)</t>
  </si>
  <si>
    <t>33.5 西北西_x000D_
(2010/8/31)</t>
  </si>
  <si>
    <t>32.2 北西_x000D_
(2012/9/29)</t>
  </si>
  <si>
    <t>30.1 北_x000D_
(2002/9/4)</t>
  </si>
  <si>
    <t>29.9 西_x000D_
(2003/8/7)</t>
  </si>
  <si>
    <t>29.7 南_x000D_
(1991/9/13)</t>
  </si>
  <si>
    <t>29.6 西_x000D_
(2012/9/16)</t>
  </si>
  <si>
    <t>28.8 南東_x000D_
(2007/7/13)</t>
  </si>
  <si>
    <t>28.8 南南東_x000D_
(1999/9/22)</t>
  </si>
  <si>
    <t>28.2 南_x000D_
(1993/9/2)</t>
  </si>
  <si>
    <t>57.9 北西_x000D_
(2002/9/4)</t>
  </si>
  <si>
    <t>57.4 北西_x000D_
(2012/9/29)</t>
  </si>
  <si>
    <t>51.4 北北東_x000D_
(2012/9/16)</t>
  </si>
  <si>
    <t>50.9 南_x000D_
(2011/5/28)</t>
  </si>
  <si>
    <t>50.9 南東_x000D_
(2007/7/13)</t>
  </si>
  <si>
    <t>50.5 南南東_x000D_
(1991/7/27)</t>
  </si>
  <si>
    <t>49.8 西_x000D_
(2010/8/31)</t>
  </si>
  <si>
    <t>49.5 南南東_x000D_
(1999/9/22)</t>
  </si>
  <si>
    <t>48.7 西_x000D_
(2003/8/7)</t>
  </si>
  <si>
    <t>48.7 南東_x000D_
(2002/9/5)</t>
  </si>
  <si>
    <t>2007/12_x000D_
2022/11</t>
  </si>
  <si>
    <t>40.5 北北東_x000D_
(2012/9/16)</t>
  </si>
  <si>
    <t>38.6 西北西_x000D_
(2012/9/29)</t>
  </si>
  <si>
    <t>36.6 ] 東南東_x000D_
(2018/9/29)</t>
  </si>
  <si>
    <t>35.1 北北東_x000D_
(2014/10/11)</t>
  </si>
  <si>
    <t>32.2 南東_x000D_
(2014/7/8)</t>
  </si>
  <si>
    <t>32.2 ] 東_x000D_
(2011/8/5)</t>
  </si>
  <si>
    <t>30.6 東南東_x000D_
(2020/8/31)</t>
  </si>
  <si>
    <t>30.3 東南東_x000D_
(2015/7/10)</t>
  </si>
  <si>
    <t>29.2 東南東_x000D_
(2020/9/1)</t>
  </si>
  <si>
    <t>29.0 西_x000D_
(2017/10/28)</t>
  </si>
  <si>
    <t>62.6 西北西_x000D_
(2012/9/29)</t>
  </si>
  <si>
    <t>57.5 北北東_x000D_
(2012/9/16)</t>
  </si>
  <si>
    <t>52.5 ] 東南東_x000D_
(2018/9/29)</t>
  </si>
  <si>
    <t>49.6 ] 北東_x000D_
(2011/8/5)</t>
  </si>
  <si>
    <t>48.3 北東_x000D_
(2014/10/11)</t>
  </si>
  <si>
    <t>48.1 南東_x000D_
(2014/7/8)</t>
  </si>
  <si>
    <t>43.2 東_x000D_
(2015/7/10)</t>
  </si>
  <si>
    <t>41.5 東南東_x000D_
(2020/9/1)</t>
  </si>
  <si>
    <t>41.5 西_x000D_
(2017/10/28)</t>
  </si>
  <si>
    <t>41.3 東_x000D_
(2020/8/31)</t>
  </si>
  <si>
    <t>49.5 東北東_x000D_
(1949/6/20)</t>
  </si>
  <si>
    <t>47.0 南西_x000D_
(1957/9/26)</t>
  </si>
  <si>
    <t>46.4 北北東_x000D_
(1949/7/23)</t>
  </si>
  <si>
    <t>45.2 北_x000D_
(1959/11/13)</t>
  </si>
  <si>
    <t>45.1 ] 西北西_x000D_
(1948/10/4)</t>
  </si>
  <si>
    <t>44.8 西北西_x000D_
(1945/10/9)</t>
  </si>
  <si>
    <t>43.5 南_x000D_
(1956/9/8)</t>
  </si>
  <si>
    <t>42.5 北北東_x000D_
(1941/8/7)</t>
  </si>
  <si>
    <t>41.3 北_x000D_
(1959/10/17)</t>
  </si>
  <si>
    <t>41.1 西北西_x000D_
(2012/9/29)</t>
  </si>
  <si>
    <t>1927/5_x000D_
2022/10</t>
  </si>
  <si>
    <t>73.6 南_x000D_
(1956/9/8)</t>
  </si>
  <si>
    <t>61.4 南_x000D_
(1957/9/26)</t>
  </si>
  <si>
    <t>61.2 西北西_x000D_
(2012/9/29)</t>
  </si>
  <si>
    <t>58.9 南南東_x000D_
(1999/9/22)</t>
  </si>
  <si>
    <t>58.2 北_x000D_
(1961/10/2)</t>
  </si>
  <si>
    <t>57.7 西_x000D_
(1956/9/26)</t>
  </si>
  <si>
    <t>57.4 南南東_x000D_
(2002/9/5)</t>
  </si>
  <si>
    <t>57.4 西南西_x000D_
(1991/9/13)</t>
  </si>
  <si>
    <t>56.3 東南東_x000D_
(2007/7/13)</t>
  </si>
  <si>
    <t>55.9 南東_x000D_
(1961/10/3)</t>
  </si>
  <si>
    <t>40.9 南南西_x000D_
(2011/5/28)</t>
  </si>
  <si>
    <t>37.5 西北西_x000D_
(2012/9/29)</t>
  </si>
  <si>
    <t>32.4 西南西_x000D_
(2018/9/29)</t>
  </si>
  <si>
    <t>32 北北西_x000D_
(2003/8/7)</t>
  </si>
  <si>
    <t>31 南西_x000D_
(2007/7/13)</t>
  </si>
  <si>
    <t>29.8 南_x000D_
(2014/7/8)</t>
  </si>
  <si>
    <t>29.4 北_x000D_
(2014/10/11)</t>
  </si>
  <si>
    <t>29 北北西_x000D_
(2004/9/5)</t>
  </si>
  <si>
    <t>28.3 南南東_x000D_
(2019/9/21)</t>
  </si>
  <si>
    <t>28.0 西_x000D_
(2011/5/29)</t>
  </si>
  <si>
    <t>52.0 西北西_x000D_
(2012/9/29)</t>
  </si>
  <si>
    <t>52.0 南南西_x000D_
(2011/5/28)</t>
  </si>
  <si>
    <t>44.2 西南西_x000D_
(2018/9/29)</t>
  </si>
  <si>
    <t>44.2 南_x000D_
(2014/7/8)</t>
  </si>
  <si>
    <t>40.6 南東_x000D_
(2019/9/21)</t>
  </si>
  <si>
    <t>39.1 東南東_x000D_
(2020/9/1)</t>
  </si>
  <si>
    <t>39.1 北_x000D_
(2014/10/11)</t>
  </si>
  <si>
    <t>39.1 東北東_x000D_
(2011/8/5)</t>
  </si>
  <si>
    <t>37.0 南_x000D_
(2011/8/6)</t>
  </si>
  <si>
    <t>36.5 北東_x000D_
(2011/8/4)</t>
  </si>
  <si>
    <t>38 北東_x000D_
(1991/9/13)</t>
  </si>
  <si>
    <t>37.4 南東_x000D_
(2018/9/29)</t>
  </si>
  <si>
    <t>34 東南東_x000D_
(1992/6/29)</t>
  </si>
  <si>
    <t>34 東南東_x000D_
(1983/9/25)</t>
  </si>
  <si>
    <t>33.6 南東_x000D_
(2012/9/29)</t>
  </si>
  <si>
    <t>33.3 北北東_x000D_
(2014/10/11)</t>
  </si>
  <si>
    <t>33.0 東_x000D_
(2015/7/10)</t>
  </si>
  <si>
    <t>33 北_x000D_
(1981/10/21)</t>
  </si>
  <si>
    <t>32.9 東_x000D_
(2015/7/9)</t>
  </si>
  <si>
    <t>32.6 南南東_x000D_
(2014/7/8)</t>
  </si>
  <si>
    <t>56.2 南東_x000D_
(2018/9/29)</t>
  </si>
  <si>
    <t>55.6 南東_x000D_
(2012/9/29)</t>
  </si>
  <si>
    <t>50.1 南東_x000D_
(2014/7/8)</t>
  </si>
  <si>
    <t>49.9 東_x000D_
(2015/7/10)</t>
  </si>
  <si>
    <t>49.7 北北東_x000D_
(2014/10/11)</t>
  </si>
  <si>
    <t>47.0 東_x000D_
(2015/7/9)</t>
  </si>
  <si>
    <t>46.9 南南東_x000D_
(2019/9/21)</t>
  </si>
  <si>
    <t>46.5 南南東_x000D_
(2011/8/5)</t>
  </si>
  <si>
    <t>45.2 東南東_x000D_
(2020/8/31)</t>
  </si>
  <si>
    <t>45.0 東南東_x000D_
(2020/9/1)</t>
  </si>
  <si>
    <t>①の作業の想定時間</t>
    <rPh sb="2" eb="4">
      <t>サギョウ</t>
    </rPh>
    <rPh sb="5" eb="7">
      <t>ソウテイ</t>
    </rPh>
    <rPh sb="7" eb="9">
      <t>ジカン</t>
    </rPh>
    <phoneticPr fontId="18"/>
  </si>
  <si>
    <t>②の作業の想定時間</t>
    <rPh sb="2" eb="4">
      <t>サギョウ</t>
    </rPh>
    <rPh sb="5" eb="7">
      <t>ソウテイ</t>
    </rPh>
    <rPh sb="7" eb="9">
      <t>ジカン</t>
    </rPh>
    <phoneticPr fontId="18"/>
  </si>
  <si>
    <t>データ消去範囲の指定（●番目観測点）：</t>
    <rPh sb="3" eb="5">
      <t>ショウキョ</t>
    </rPh>
    <rPh sb="5" eb="7">
      <t>ハンイ</t>
    </rPh>
    <rPh sb="12" eb="14">
      <t>バンメ</t>
    </rPh>
    <rPh sb="14" eb="17">
      <t>カンソクテン</t>
    </rPh>
    <phoneticPr fontId="18"/>
  </si>
  <si>
    <t>取得対象
（1番目基準）</t>
    <rPh sb="0" eb="2">
      <t>シュトク</t>
    </rPh>
    <rPh sb="2" eb="4">
      <t>タイショウ</t>
    </rPh>
    <rPh sb="7" eb="9">
      <t>バンメ</t>
    </rPh>
    <rPh sb="9" eb="11">
      <t>キジュン</t>
    </rPh>
    <phoneticPr fontId="18"/>
  </si>
  <si>
    <t>取得対象
（2番目基準）</t>
    <rPh sb="0" eb="2">
      <t>シュトク</t>
    </rPh>
    <rPh sb="2" eb="4">
      <t>タイショウ</t>
    </rPh>
    <rPh sb="7" eb="9">
      <t>バンメ</t>
    </rPh>
    <rPh sb="9" eb="11">
      <t>キジュン</t>
    </rPh>
    <phoneticPr fontId="18"/>
  </si>
  <si>
    <t>取得対象
（3番目基準）</t>
    <rPh sb="0" eb="2">
      <t>シュトク</t>
    </rPh>
    <rPh sb="2" eb="4">
      <t>タイショウ</t>
    </rPh>
    <rPh sb="7" eb="9">
      <t>バンメ</t>
    </rPh>
    <rPh sb="9" eb="11">
      <t>キジュン</t>
    </rPh>
    <phoneticPr fontId="18"/>
  </si>
  <si>
    <t>※1件あたり約0.05秒</t>
    <rPh sb="2" eb="3">
      <t>ケン</t>
    </rPh>
    <rPh sb="6" eb="7">
      <t>ヤク</t>
    </rPh>
    <rPh sb="11" eb="12">
      <t>ビョウ</t>
    </rPh>
    <phoneticPr fontId="18"/>
  </si>
  <si>
    <t>24 北_x000D_
(2006/9/17)</t>
  </si>
  <si>
    <t>22 北北東_x000D_
(2004/8/30)</t>
  </si>
  <si>
    <t>20.5 南_x000D_
(2018/7/3)</t>
  </si>
  <si>
    <t>19.5 東南東_x000D_
(2012/9/17)</t>
  </si>
  <si>
    <t>19.3 南_x000D_
(2020/9/2)</t>
  </si>
  <si>
    <t>19 北_x000D_
(2005/9/6)</t>
  </si>
  <si>
    <t>18 南_x000D_
(2004/8/19)</t>
  </si>
  <si>
    <t>18 南_x000D_
(2003/6/19)</t>
  </si>
  <si>
    <t>18 東南東_x000D_
(2002/8/31)</t>
  </si>
  <si>
    <t>39.0 南南東_x000D_
(2020/9/2)</t>
  </si>
  <si>
    <t>38.9 東南東_x000D_
(2012/9/17)</t>
  </si>
  <si>
    <t>38.8 南_x000D_
(2018/7/3)</t>
  </si>
  <si>
    <t>33.8 東_x000D_
(2020/9/7)</t>
  </si>
  <si>
    <t>33.4 南_x000D_
(2022/9/6)</t>
  </si>
  <si>
    <t>32.1 東南東_x000D_
(2014/7/9)</t>
  </si>
  <si>
    <t>31.7 北_x000D_
(2022/9/18)</t>
  </si>
  <si>
    <t>31.4 南_x000D_
(2013/10/8)</t>
  </si>
  <si>
    <t>31.0 北_x000D_
(2022/9/19)</t>
  </si>
  <si>
    <t>30.4 南_x000D_
(2018/10/6)</t>
  </si>
  <si>
    <t>20.3 西南西_x000D_
(2022/9/19)</t>
  </si>
  <si>
    <t>16.8 西南西_x000D_
(2021/9/17)</t>
  </si>
  <si>
    <t>13.8 西_x000D_
(2021/5/1)</t>
  </si>
  <si>
    <t>12.6 西南西_x000D_
(2021/2/17)</t>
  </si>
  <si>
    <t>12.2 西南西_x000D_
(2021/12/17)</t>
  </si>
  <si>
    <t>11.8 西南西_x000D_
(2022/9/6)</t>
  </si>
  <si>
    <t>11.5 西南西_x000D_
(2021/1/28)</t>
  </si>
  <si>
    <t>11.3 西南西_x000D_
(2021/2/18)</t>
  </si>
  <si>
    <t>11.1 西南西_x000D_
(2022/1/11)</t>
  </si>
  <si>
    <t>29.8 西南西_x000D_
(2022/9/19)</t>
  </si>
  <si>
    <t>23.0 西南西_x000D_
(2021/9/17)</t>
  </si>
  <si>
    <t>22.5 西南西_x000D_
(2022/1/11)</t>
  </si>
  <si>
    <t>21.9 西南西_x000D_
(2021/12/17)</t>
  </si>
  <si>
    <t>21.9 西_x000D_
(2021/5/1)</t>
  </si>
  <si>
    <t>21.8 南東_x000D_
(2022/9/5)</t>
  </si>
  <si>
    <t>21.3 西_x000D_
(2021/2/18)</t>
  </si>
  <si>
    <t>21.3 西南西_x000D_
(2021/2/17)</t>
  </si>
  <si>
    <t>21.2 西_x000D_
(2021/1/28)</t>
  </si>
  <si>
    <t>1977/2_x000D_
2022/12</t>
  </si>
  <si>
    <t>2008/9_x000D_
2022/12</t>
  </si>
  <si>
    <t>2021/1_x000D_
2022/12</t>
  </si>
  <si>
    <t>11.1 西南西_x000D_
(2022/12/23)</t>
  </si>
  <si>
    <t>33.90393174</t>
  </si>
  <si>
    <t>130.8783394</t>
  </si>
  <si>
    <t>34.65114757</t>
  </si>
  <si>
    <t xml:space="preserve"> 135.17010760815725</t>
  </si>
  <si>
    <t>34.93132768</t>
  </si>
  <si>
    <t xml:space="preserve"> 135.16123925234993</t>
  </si>
  <si>
    <t>37.63084124</t>
  </si>
  <si>
    <t xml:space="preserve"> 140.48583089484023</t>
  </si>
  <si>
    <t>33.90402079</t>
  </si>
  <si>
    <t xml:space="preserve"> 130.87827505229174</t>
  </si>
  <si>
    <t>35.67842486</t>
  </si>
  <si>
    <t xml:space="preserve"> 136.08797519472265</t>
  </si>
  <si>
    <t>36.77311585</t>
  </si>
  <si>
    <t xml:space="preserve"> 137.03410186779962</t>
  </si>
  <si>
    <t>36.73175126</t>
  </si>
  <si>
    <t xml:space="preserve"> 136.9395515371149</t>
  </si>
  <si>
    <t>36.75914388</t>
  </si>
  <si>
    <t xml:space="preserve"> 137.005651681293</t>
  </si>
  <si>
    <t>36.77896667</t>
  </si>
  <si>
    <t xml:space="preserve"> 137.04814314881588</t>
  </si>
  <si>
    <t>34.69248064</t>
  </si>
  <si>
    <t xml:space="preserve"> 135.63193286583035</t>
  </si>
  <si>
    <t>34.66097079</t>
  </si>
  <si>
    <t xml:space="preserve"> 135.4189290234991</t>
  </si>
  <si>
    <t>34.52798591</t>
  </si>
  <si>
    <t xml:space="preserve"> 135.3960807504798</t>
  </si>
  <si>
    <t>34.5833731</t>
  </si>
  <si>
    <t xml:space="preserve"> 135.56397941000063</t>
  </si>
  <si>
    <t>35.50229146</t>
  </si>
  <si>
    <t xml:space="preserve"> 139.75762542354778</t>
  </si>
  <si>
    <t>35.9806109</t>
  </si>
  <si>
    <t xml:space="preserve"> 139.86656146590522</t>
  </si>
  <si>
    <t>35.6748494</t>
  </si>
  <si>
    <t xml:space="preserve"> 139.93684301006374</t>
  </si>
  <si>
    <t>35.15410028</t>
  </si>
  <si>
    <t xml:space="preserve"> 138.6912782235275</t>
  </si>
  <si>
    <t>34.75439523</t>
  </si>
  <si>
    <t xml:space="preserve"> 137.90341466768092</t>
  </si>
  <si>
    <t>35.33960167</t>
  </si>
  <si>
    <t xml:space="preserve"> 139.3618610793618</t>
  </si>
  <si>
    <t>35.53201346</t>
  </si>
  <si>
    <t xml:space="preserve"> 139.77363718122015</t>
  </si>
  <si>
    <t>35.4990978</t>
  </si>
  <si>
    <t xml:space="preserve"> 139.70974182354746</t>
  </si>
  <si>
    <t>35.4979292</t>
  </si>
  <si>
    <t xml:space="preserve"> 139.708525157924</t>
  </si>
  <si>
    <t>35.49443185</t>
  </si>
  <si>
    <t xml:space="preserve"> 139.76243895053557</t>
  </si>
  <si>
    <t>35.51787752</t>
  </si>
  <si>
    <t xml:space="preserve"> 139.7628027235486</t>
  </si>
  <si>
    <t>35.51028744</t>
  </si>
  <si>
    <t xml:space="preserve"> 139.5526673100541</t>
  </si>
  <si>
    <t>35.44680028</t>
  </si>
  <si>
    <t xml:space="preserve"> 139.64482443888573</t>
  </si>
  <si>
    <t>31.46274945</t>
  </si>
  <si>
    <t xml:space="preserve"> 131.09154765031286</t>
  </si>
  <si>
    <t>35.05208972</t>
  </si>
  <si>
    <t xml:space="preserve"> 136.0224427065223</t>
  </si>
  <si>
    <t>35.68549063</t>
  </si>
  <si>
    <t xml:space="preserve"> 139.9598899235585</t>
  </si>
  <si>
    <t>34.05930064</t>
  </si>
  <si>
    <t xml:space="preserve"> 131.74563659647688</t>
  </si>
  <si>
    <t>34.06502272</t>
  </si>
  <si>
    <t xml:space="preserve"> 131.7813115676418</t>
  </si>
  <si>
    <t>34.06349569</t>
  </si>
  <si>
    <t xml:space="preserve"> 131.77749493695939</t>
  </si>
  <si>
    <t>34.05189351</t>
  </si>
  <si>
    <t xml:space="preserve"> 131.79617632064975</t>
  </si>
  <si>
    <t>34.04171223</t>
  </si>
  <si>
    <t xml:space="preserve"> 131.84812765232812</t>
  </si>
  <si>
    <t>34.07069542</t>
  </si>
  <si>
    <t xml:space="preserve"> 131.74926562346567</t>
  </si>
  <si>
    <t>34.0235346</t>
  </si>
  <si>
    <t xml:space="preserve"> 131.8208680964749</t>
  </si>
  <si>
    <t>34.02704005</t>
  </si>
  <si>
    <t xml:space="preserve"> 131.9130052676397</t>
  </si>
  <si>
    <t>33.98466012</t>
  </si>
  <si>
    <t xml:space="preserve"> 131.8811955976693</t>
  </si>
  <si>
    <t>34.03361832</t>
  </si>
  <si>
    <t>131.8815894</t>
  </si>
  <si>
    <t>37.90371962</t>
  </si>
  <si>
    <t xml:space="preserve"> 140.17393946602186</t>
  </si>
  <si>
    <t>34.86203513</t>
  </si>
  <si>
    <t xml:space="preserve"> 136.43870193885175</t>
  </si>
  <si>
    <t>36.15655124</t>
  </si>
  <si>
    <t xml:space="preserve"> 139.64046387940977</t>
  </si>
  <si>
    <t>34.31899203</t>
  </si>
  <si>
    <t xml:space="preserve"> 133.85125915231498</t>
  </si>
  <si>
    <t>34.44730582</t>
  </si>
  <si>
    <t xml:space="preserve"> 133.20830087931054</t>
  </si>
  <si>
    <t>31.76674287</t>
  </si>
  <si>
    <t xml:space="preserve"> 131.10164462334055</t>
  </si>
  <si>
    <t>35.34757429</t>
  </si>
  <si>
    <t xml:space="preserve"> 137.25587025237397</t>
  </si>
  <si>
    <t>35.31420692</t>
  </si>
  <si>
    <t xml:space="preserve"> 136.64535289654853</t>
  </si>
  <si>
    <t>34.51944715</t>
  </si>
  <si>
    <t xml:space="preserve"> 133.74792823698516</t>
  </si>
  <si>
    <t>34.52438368</t>
  </si>
  <si>
    <t xml:space="preserve"> 133.74074588116179</t>
  </si>
  <si>
    <t>34.52341298</t>
  </si>
  <si>
    <t xml:space="preserve"> 133.7627842811619</t>
  </si>
  <si>
    <t>34.51754715</t>
  </si>
  <si>
    <t xml:space="preserve"> 133.7665588253381</t>
  </si>
  <si>
    <t>35.86137857</t>
  </si>
  <si>
    <t xml:space="preserve"> 140.72868853890992</t>
  </si>
  <si>
    <t>35.94611567</t>
  </si>
  <si>
    <t xml:space="preserve"> 140.3921703524091</t>
  </si>
  <si>
    <t>35.04643813</t>
  </si>
  <si>
    <t xml:space="preserve"> 136.76209676585066</t>
  </si>
  <si>
    <t>35.1014459</t>
  </si>
  <si>
    <t xml:space="preserve"> 136.8909663658537</t>
  </si>
  <si>
    <t>35.05079392</t>
  </si>
  <si>
    <t xml:space="preserve"> 136.90314855420394</t>
  </si>
  <si>
    <t>35.30712491</t>
  </si>
  <si>
    <t xml:space="preserve"> 136.8907064418036</t>
  </si>
  <si>
    <t>35.2806455</t>
  </si>
  <si>
    <t xml:space="preserve"> 136.891092737029</t>
  </si>
  <si>
    <t>35.28772453</t>
  </si>
  <si>
    <t xml:space="preserve"> 136.94741053702936</t>
  </si>
  <si>
    <t>35.33158198</t>
  </si>
  <si>
    <t xml:space="preserve"> 136.93666235052603</t>
  </si>
  <si>
    <t>35.04093121</t>
  </si>
  <si>
    <t xml:space="preserve"> 136.82665299468545</t>
  </si>
  <si>
    <t>35.04140239</t>
  </si>
  <si>
    <t xml:space="preserve"> 136.82416372352097</t>
  </si>
  <si>
    <t>34.02124616</t>
  </si>
  <si>
    <t xml:space="preserve"> 131.5724069081218</t>
  </si>
  <si>
    <t>34.05220987</t>
  </si>
  <si>
    <t xml:space="preserve"> 131.79912876579402</t>
  </si>
  <si>
    <t>34.03683528</t>
  </si>
  <si>
    <t xml:space="preserve"> 131.7884788099697</t>
  </si>
  <si>
    <t>33.937682</t>
  </si>
  <si>
    <t xml:space="preserve"> 132.0668096811288</t>
  </si>
  <si>
    <t>34.07419025</t>
  </si>
  <si>
    <t xml:space="preserve"> 132.07579740812469</t>
  </si>
  <si>
    <t>37.90710528</t>
  </si>
  <si>
    <t xml:space="preserve"> 140.17242289301026</t>
  </si>
  <si>
    <t>37.90635301</t>
  </si>
  <si>
    <t xml:space="preserve"> 140.1727282199985</t>
  </si>
  <si>
    <t>35.1078946</t>
  </si>
  <si>
    <t xml:space="preserve"> 138.92627952352487</t>
  </si>
  <si>
    <t>34.95028814</t>
  </si>
  <si>
    <t xml:space="preserve"> 136.63717376769208</t>
  </si>
  <si>
    <t>34.50105577</t>
  </si>
  <si>
    <t>136.691141</t>
  </si>
  <si>
    <t>34.82096529</t>
  </si>
  <si>
    <t xml:space="preserve"> 135.23557899282596</t>
  </si>
  <si>
    <t>34.69359489</t>
  </si>
  <si>
    <t xml:space="preserve"> 135.25917641185399</t>
  </si>
  <si>
    <t>36.76422235</t>
  </si>
  <si>
    <t>137.0206474</t>
  </si>
  <si>
    <t>34.05757732</t>
  </si>
  <si>
    <t xml:space="preserve"> 134.59787770017087</t>
  </si>
  <si>
    <t>34.88816865</t>
  </si>
  <si>
    <t xml:space="preserve"> 137.47782448131213</t>
  </si>
  <si>
    <t>36.32094858</t>
  </si>
  <si>
    <t xml:space="preserve"> 139.40609742174894</t>
  </si>
  <si>
    <t>34.28699799</t>
  </si>
  <si>
    <t xml:space="preserve"> 133.77587569464256</t>
  </si>
  <si>
    <t>34.94711717</t>
  </si>
  <si>
    <t xml:space="preserve"> 135.92737542351549</t>
  </si>
  <si>
    <t>34.62985528</t>
  </si>
  <si>
    <t xml:space="preserve"> 135.41945565417967</t>
  </si>
  <si>
    <t>34.56157569</t>
  </si>
  <si>
    <t xml:space="preserve"> 135.42606427321104</t>
  </si>
  <si>
    <t>35.28966536</t>
  </si>
  <si>
    <t xml:space="preserve"> 136.89592995547403</t>
  </si>
  <si>
    <t>山口</t>
    <phoneticPr fontId="18"/>
  </si>
  <si>
    <t>下関</t>
    <phoneticPr fontId="18"/>
  </si>
  <si>
    <t>下関市名池町</t>
    <phoneticPr fontId="18"/>
  </si>
  <si>
    <t>兵庫</t>
    <phoneticPr fontId="18"/>
  </si>
  <si>
    <t>神戸空港</t>
    <phoneticPr fontId="18"/>
  </si>
  <si>
    <t>神戸市中央区神戸空港　神戸航空気象観測所</t>
    <phoneticPr fontId="18"/>
  </si>
  <si>
    <t>三田</t>
    <phoneticPr fontId="18"/>
  </si>
  <si>
    <t>三田市下深田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</si>
</sst>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#,##0.000000;[Red]\-#,##0.000000"/>
    <numFmt numFmtId="177" formatCode="0.000000_);[Red]\(0.000000\)"/>
    <numFmt numFmtId="178" formatCode="00"/>
    <numFmt numFmtId="179" formatCode="#,##0.0;[Red]\-#,##0.0"/>
    <numFmt numFmtId="180" formatCode="0_);[Red]\(0\)"/>
    <numFmt numFmtId="181" formatCode="0.0_);[Red]\(0.0\)"/>
  </numFmts>
  <fonts count="4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1"/>
      <name val="游ゴシック Medium"/>
      <family val="3"/>
      <charset val="128"/>
    </font>
    <font>
      <b/>
      <sz val="16"/>
      <name val="游ゴシック Medium"/>
      <family val="3"/>
      <charset val="128"/>
    </font>
    <font>
      <sz val="10"/>
      <name val="游ゴシック Medium"/>
      <family val="3"/>
      <charset val="128"/>
    </font>
    <font>
      <sz val="9"/>
      <name val="游ゴシック Medium"/>
      <family val="3"/>
      <charset val="128"/>
    </font>
    <font>
      <b/>
      <sz val="9"/>
      <name val="游ゴシック Medium"/>
      <family val="3"/>
      <charset val="128"/>
    </font>
    <font>
      <sz val="11"/>
      <color theme="0"/>
      <name val="游ゴシック Medium"/>
      <family val="3"/>
      <charset val="128"/>
    </font>
    <font>
      <sz val="11"/>
      <name val="ＭＳ Ｐゴシック"/>
      <family val="3"/>
      <charset val="128"/>
    </font>
    <font>
      <sz val="11"/>
      <color rgb="FF000000"/>
      <name val="游ゴシック Medium"/>
      <family val="3"/>
      <charset val="128"/>
    </font>
    <font>
      <sz val="10"/>
      <color rgb="FF000000"/>
      <name val="メイリオ"/>
      <family val="3"/>
      <charset val="128"/>
    </font>
    <font>
      <sz val="14"/>
      <name val="Terminal"/>
      <family val="3"/>
      <charset val="255"/>
    </font>
    <font>
      <sz val="11"/>
      <name val="明朝"/>
      <family val="1"/>
      <charset val="128"/>
    </font>
    <font>
      <sz val="10"/>
      <name val="明朝"/>
      <family val="1"/>
      <charset val="128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4"/>
      <color rgb="FF000000"/>
      <name val="HG丸ｺﾞｼｯｸM-PRO"/>
      <family val="3"/>
      <charset val="128"/>
    </font>
    <font>
      <sz val="11"/>
      <color rgb="FFFF0000"/>
      <name val="HG丸ｺﾞｼｯｸM-PRO"/>
      <family val="3"/>
      <charset val="128"/>
    </font>
    <font>
      <sz val="11"/>
      <color rgb="FFFF000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1"/>
      <name val="HG丸ｺﾞｼｯｸM-PRO"/>
      <family val="3"/>
      <charset val="128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5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9" tint="-0.24994659260841701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ck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ck">
        <color theme="9" tint="-0.24994659260841701"/>
      </top>
      <bottom style="thin">
        <color theme="9" tint="-0.24994659260841701"/>
      </bottom>
      <diagonal/>
    </border>
    <border>
      <left/>
      <right/>
      <top style="thick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/>
      <top style="thick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8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12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1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1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theme="9" tint="-0.24994659260841701"/>
      </left>
      <right/>
      <top style="thick">
        <color theme="9" tint="-0.24994659260841701"/>
      </top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 style="thick">
        <color theme="9" tint="-0.24994659260841701"/>
      </bottom>
      <diagonal/>
    </border>
    <border>
      <left/>
      <right style="thin">
        <color theme="9" tint="-0.24994659260841701"/>
      </right>
      <top style="thick">
        <color theme="9" tint="-0.24994659260841701"/>
      </top>
      <bottom style="thick">
        <color theme="9" tint="-0.24994659260841701"/>
      </bottom>
      <diagonal/>
    </border>
  </borders>
  <cellStyleXfs count="50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7" fillId="0" borderId="0"/>
    <xf numFmtId="0" fontId="27" fillId="0" borderId="0">
      <alignment vertical="center"/>
    </xf>
    <xf numFmtId="0" fontId="30" fillId="0" borderId="0"/>
    <xf numFmtId="0" fontId="31" fillId="0" borderId="0"/>
    <xf numFmtId="0" fontId="32" fillId="0" borderId="0"/>
    <xf numFmtId="0" fontId="30" fillId="0" borderId="0"/>
    <xf numFmtId="0" fontId="34" fillId="0" borderId="0" applyNumberFormat="0" applyFill="0" applyBorder="0" applyAlignment="0" applyProtection="0">
      <alignment vertical="center"/>
    </xf>
  </cellStyleXfs>
  <cellXfs count="724">
    <xf numFmtId="0" fontId="0" fillId="0" borderId="0" xfId="0">
      <alignment vertical="center"/>
    </xf>
    <xf numFmtId="0" fontId="19" fillId="33" borderId="0" xfId="0" applyFont="1" applyFill="1">
      <alignment vertical="center"/>
    </xf>
    <xf numFmtId="176" fontId="19" fillId="33" borderId="10" xfId="1" applyNumberFormat="1" applyFont="1" applyFill="1" applyBorder="1">
      <alignment vertical="center"/>
    </xf>
    <xf numFmtId="0" fontId="19" fillId="3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38" fontId="20" fillId="33" borderId="0" xfId="1" applyFont="1" applyFill="1" applyAlignment="1">
      <alignment horizontal="center" vertical="center"/>
    </xf>
    <xf numFmtId="38" fontId="20" fillId="33" borderId="10" xfId="1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21" fillId="0" borderId="15" xfId="0" applyFont="1" applyBorder="1" applyAlignment="1">
      <alignment horizontal="center"/>
    </xf>
    <xf numFmtId="178" fontId="21" fillId="0" borderId="15" xfId="0" applyNumberFormat="1" applyFont="1" applyBorder="1" applyAlignment="1">
      <alignment horizontal="center"/>
    </xf>
    <xf numFmtId="0" fontId="21" fillId="0" borderId="15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15" xfId="0" applyFont="1" applyBorder="1" applyAlignment="1">
      <alignment horizontal="center" shrinkToFit="1"/>
    </xf>
    <xf numFmtId="0" fontId="0" fillId="0" borderId="0" xfId="0" applyFill="1" applyAlignment="1"/>
    <xf numFmtId="0" fontId="23" fillId="35" borderId="16" xfId="0" applyFont="1" applyFill="1" applyBorder="1" applyAlignment="1">
      <alignment horizontal="center" vertical="center" wrapText="1"/>
    </xf>
    <xf numFmtId="0" fontId="23" fillId="35" borderId="17" xfId="0" applyFont="1" applyFill="1" applyBorder="1" applyAlignment="1">
      <alignment horizontal="right" vertical="center" wrapText="1"/>
    </xf>
    <xf numFmtId="0" fontId="23" fillId="35" borderId="18" xfId="0" applyFont="1" applyFill="1" applyBorder="1" applyAlignment="1">
      <alignment horizontal="center" vertical="center" wrapText="1"/>
    </xf>
    <xf numFmtId="0" fontId="23" fillId="35" borderId="17" xfId="0" applyFont="1" applyFill="1" applyBorder="1" applyAlignment="1">
      <alignment horizontal="center" vertical="center" wrapText="1"/>
    </xf>
    <xf numFmtId="178" fontId="24" fillId="35" borderId="18" xfId="0" applyNumberFormat="1" applyFont="1" applyFill="1" applyBorder="1" applyAlignment="1">
      <alignment horizontal="center" vertical="center" wrapText="1"/>
    </xf>
    <xf numFmtId="178" fontId="25" fillId="35" borderId="18" xfId="0" applyNumberFormat="1" applyFont="1" applyFill="1" applyBorder="1" applyAlignment="1">
      <alignment horizontal="center" vertical="center" wrapText="1"/>
    </xf>
    <xf numFmtId="0" fontId="23" fillId="35" borderId="19" xfId="0" applyFont="1" applyFill="1" applyBorder="1" applyAlignment="1">
      <alignment horizontal="center" vertical="center" shrinkToFit="1"/>
    </xf>
    <xf numFmtId="0" fontId="0" fillId="0" borderId="0" xfId="0" applyFont="1" applyAlignment="1">
      <alignment vertical="center" wrapText="1"/>
    </xf>
    <xf numFmtId="0" fontId="21" fillId="0" borderId="20" xfId="0" applyNumberFormat="1" applyFont="1" applyBorder="1" applyAlignment="1">
      <alignment horizontal="center" vertical="top"/>
    </xf>
    <xf numFmtId="0" fontId="21" fillId="0" borderId="21" xfId="0" applyNumberFormat="1" applyFont="1" applyBorder="1" applyAlignment="1">
      <alignment horizontal="right" vertical="top"/>
    </xf>
    <xf numFmtId="0" fontId="21" fillId="0" borderId="22" xfId="0" applyNumberFormat="1" applyFont="1" applyBorder="1" applyAlignment="1">
      <alignment horizontal="center" vertical="top"/>
    </xf>
    <xf numFmtId="0" fontId="21" fillId="0" borderId="0" xfId="0" applyNumberFormat="1" applyFont="1" applyBorder="1" applyAlignment="1">
      <alignment horizontal="center" vertical="center"/>
    </xf>
    <xf numFmtId="0" fontId="21" fillId="0" borderId="23" xfId="0" applyNumberFormat="1" applyFont="1" applyBorder="1" applyAlignment="1">
      <alignment horizontal="center" vertical="center"/>
    </xf>
    <xf numFmtId="0" fontId="21" fillId="0" borderId="24" xfId="0" applyNumberFormat="1" applyFont="1" applyBorder="1" applyAlignment="1">
      <alignment horizontal="center" vertical="center"/>
    </xf>
    <xf numFmtId="0" fontId="21" fillId="0" borderId="25" xfId="0" applyNumberFormat="1" applyFont="1" applyBorder="1" applyAlignment="1">
      <alignment horizontal="left" vertical="top" shrinkToFit="1"/>
    </xf>
    <xf numFmtId="0" fontId="21" fillId="0" borderId="26" xfId="0" applyFont="1" applyBorder="1" applyAlignment="1">
      <alignment horizontal="left" vertical="center" shrinkToFit="1"/>
    </xf>
    <xf numFmtId="0" fontId="21" fillId="0" borderId="26" xfId="0" applyFont="1" applyBorder="1" applyAlignment="1">
      <alignment horizontal="center" vertical="center" shrinkToFit="1"/>
    </xf>
    <xf numFmtId="0" fontId="26" fillId="0" borderId="27" xfId="0" applyNumberFormat="1" applyFont="1" applyBorder="1" applyAlignment="1">
      <alignment horizontal="center" vertical="top"/>
    </xf>
    <xf numFmtId="0" fontId="21" fillId="0" borderId="28" xfId="0" applyNumberFormat="1" applyFont="1" applyBorder="1" applyAlignment="1">
      <alignment horizontal="right" vertical="top"/>
    </xf>
    <xf numFmtId="0" fontId="21" fillId="0" borderId="24" xfId="0" applyNumberFormat="1" applyFont="1" applyBorder="1" applyAlignment="1">
      <alignment horizontal="center" vertical="top"/>
    </xf>
    <xf numFmtId="0" fontId="21" fillId="0" borderId="29" xfId="0" applyNumberFormat="1" applyFont="1" applyBorder="1" applyAlignment="1">
      <alignment horizontal="left" vertical="top" shrinkToFit="1"/>
    </xf>
    <xf numFmtId="0" fontId="21" fillId="0" borderId="30" xfId="0" applyFont="1" applyBorder="1" applyAlignment="1">
      <alignment horizontal="left" vertical="center" shrinkToFit="1"/>
    </xf>
    <xf numFmtId="0" fontId="21" fillId="0" borderId="30" xfId="0" applyFont="1" applyBorder="1" applyAlignment="1">
      <alignment horizontal="center" vertical="center" shrinkToFit="1"/>
    </xf>
    <xf numFmtId="0" fontId="21" fillId="0" borderId="31" xfId="0" applyNumberFormat="1" applyFont="1" applyBorder="1" applyAlignment="1">
      <alignment horizontal="right" vertical="top"/>
    </xf>
    <xf numFmtId="0" fontId="21" fillId="0" borderId="32" xfId="0" applyNumberFormat="1" applyFont="1" applyBorder="1" applyAlignment="1">
      <alignment horizontal="center" vertical="top"/>
    </xf>
    <xf numFmtId="0" fontId="21" fillId="0" borderId="33" xfId="0" applyNumberFormat="1" applyFont="1" applyBorder="1" applyAlignment="1">
      <alignment horizontal="left" vertical="top" shrinkToFit="1"/>
    </xf>
    <xf numFmtId="0" fontId="21" fillId="0" borderId="33" xfId="0" applyFont="1" applyBorder="1" applyAlignment="1">
      <alignment horizontal="left" vertical="center" shrinkToFit="1"/>
    </xf>
    <xf numFmtId="0" fontId="21" fillId="0" borderId="33" xfId="0" applyFont="1" applyBorder="1" applyAlignment="1">
      <alignment horizontal="center" vertical="center" shrinkToFit="1"/>
    </xf>
    <xf numFmtId="0" fontId="21" fillId="0" borderId="34" xfId="0" applyNumberFormat="1" applyFont="1" applyBorder="1" applyAlignment="1">
      <alignment horizontal="right" vertical="top"/>
    </xf>
    <xf numFmtId="0" fontId="21" fillId="0" borderId="35" xfId="0" applyNumberFormat="1" applyFont="1" applyBorder="1" applyAlignment="1">
      <alignment horizontal="center" vertical="top"/>
    </xf>
    <xf numFmtId="0" fontId="21" fillId="0" borderId="36" xfId="0" applyNumberFormat="1" applyFont="1" applyBorder="1" applyAlignment="1">
      <alignment horizontal="center" vertical="center"/>
    </xf>
    <xf numFmtId="0" fontId="21" fillId="0" borderId="35" xfId="0" applyNumberFormat="1" applyFont="1" applyBorder="1" applyAlignment="1">
      <alignment horizontal="center" vertical="center"/>
    </xf>
    <xf numFmtId="0" fontId="21" fillId="0" borderId="37" xfId="0" applyNumberFormat="1" applyFont="1" applyBorder="1" applyAlignment="1">
      <alignment horizontal="left" vertical="top" shrinkToFit="1"/>
    </xf>
    <xf numFmtId="0" fontId="21" fillId="0" borderId="37" xfId="0" applyFont="1" applyBorder="1" applyAlignment="1">
      <alignment horizontal="left" vertical="center" shrinkToFit="1"/>
    </xf>
    <xf numFmtId="0" fontId="21" fillId="0" borderId="37" xfId="0" applyFont="1" applyBorder="1" applyAlignment="1">
      <alignment horizontal="center" vertical="center" shrinkToFit="1"/>
    </xf>
    <xf numFmtId="0" fontId="21" fillId="0" borderId="38" xfId="0" applyNumberFormat="1" applyFont="1" applyBorder="1" applyAlignment="1">
      <alignment horizontal="right" vertical="top"/>
    </xf>
    <xf numFmtId="0" fontId="21" fillId="0" borderId="39" xfId="0" applyNumberFormat="1" applyFont="1" applyBorder="1" applyAlignment="1">
      <alignment horizontal="center" vertical="top"/>
    </xf>
    <xf numFmtId="0" fontId="21" fillId="0" borderId="40" xfId="0" applyNumberFormat="1" applyFont="1" applyBorder="1" applyAlignment="1">
      <alignment horizontal="left" vertical="top" shrinkToFit="1"/>
    </xf>
    <xf numFmtId="0" fontId="21" fillId="0" borderId="41" xfId="0" applyNumberFormat="1" applyFont="1" applyBorder="1" applyAlignment="1">
      <alignment horizontal="center" vertical="center"/>
    </xf>
    <xf numFmtId="0" fontId="21" fillId="0" borderId="26" xfId="0" applyNumberFormat="1" applyFont="1" applyBorder="1" applyAlignment="1">
      <alignment horizontal="center" vertical="center"/>
    </xf>
    <xf numFmtId="0" fontId="21" fillId="0" borderId="29" xfId="0" applyNumberFormat="1" applyFont="1" applyBorder="1" applyAlignment="1">
      <alignment horizontal="center" vertical="center"/>
    </xf>
    <xf numFmtId="0" fontId="21" fillId="0" borderId="29" xfId="0" applyFont="1" applyBorder="1" applyAlignment="1">
      <alignment horizontal="left" vertical="center" shrinkToFit="1"/>
    </xf>
    <xf numFmtId="0" fontId="21" fillId="0" borderId="29" xfId="0" applyFont="1" applyBorder="1" applyAlignment="1">
      <alignment horizontal="center" vertical="center" shrinkToFit="1"/>
    </xf>
    <xf numFmtId="0" fontId="21" fillId="0" borderId="42" xfId="0" applyNumberFormat="1" applyFont="1" applyBorder="1" applyAlignment="1">
      <alignment horizontal="center" vertical="center"/>
    </xf>
    <xf numFmtId="0" fontId="21" fillId="0" borderId="43" xfId="0" applyFont="1" applyBorder="1" applyAlignment="1">
      <alignment horizontal="left" vertical="center" shrinkToFit="1"/>
    </xf>
    <xf numFmtId="0" fontId="21" fillId="0" borderId="43" xfId="0" applyFont="1" applyBorder="1" applyAlignment="1">
      <alignment horizontal="center" vertical="center" shrinkToFit="1"/>
    </xf>
    <xf numFmtId="0" fontId="21" fillId="0" borderId="28" xfId="0" applyNumberFormat="1" applyFont="1" applyBorder="1" applyAlignment="1">
      <alignment horizontal="center" vertical="center"/>
    </xf>
    <xf numFmtId="0" fontId="21" fillId="0" borderId="44" xfId="0" applyNumberFormat="1" applyFont="1" applyBorder="1" applyAlignment="1">
      <alignment horizontal="center" vertical="center"/>
    </xf>
    <xf numFmtId="0" fontId="21" fillId="0" borderId="44" xfId="0" applyFont="1" applyBorder="1" applyAlignment="1">
      <alignment horizontal="left" vertical="center" shrinkToFit="1"/>
    </xf>
    <xf numFmtId="0" fontId="21" fillId="0" borderId="44" xfId="0" applyFont="1" applyBorder="1" applyAlignment="1">
      <alignment horizontal="center" vertical="center" shrinkToFit="1"/>
    </xf>
    <xf numFmtId="0" fontId="21" fillId="36" borderId="23" xfId="0" applyNumberFormat="1" applyFont="1" applyFill="1" applyBorder="1" applyAlignment="1">
      <alignment horizontal="center" vertical="center"/>
    </xf>
    <xf numFmtId="0" fontId="21" fillId="36" borderId="24" xfId="0" applyNumberFormat="1" applyFont="1" applyFill="1" applyBorder="1" applyAlignment="1">
      <alignment horizontal="center" vertical="center"/>
    </xf>
    <xf numFmtId="0" fontId="21" fillId="36" borderId="30" xfId="0" applyFont="1" applyFill="1" applyBorder="1" applyAlignment="1">
      <alignment horizontal="left" vertical="center" shrinkToFit="1"/>
    </xf>
    <xf numFmtId="0" fontId="21" fillId="36" borderId="30" xfId="0" applyFont="1" applyFill="1" applyBorder="1" applyAlignment="1">
      <alignment horizontal="center" vertical="center" shrinkToFit="1"/>
    </xf>
    <xf numFmtId="0" fontId="21" fillId="0" borderId="31" xfId="0" applyNumberFormat="1" applyFont="1" applyBorder="1" applyAlignment="1">
      <alignment horizontal="center" vertical="center"/>
    </xf>
    <xf numFmtId="0" fontId="21" fillId="36" borderId="32" xfId="0" applyNumberFormat="1" applyFont="1" applyFill="1" applyBorder="1" applyAlignment="1">
      <alignment horizontal="center" vertical="center"/>
    </xf>
    <xf numFmtId="0" fontId="21" fillId="36" borderId="33" xfId="0" applyFont="1" applyFill="1" applyBorder="1" applyAlignment="1">
      <alignment horizontal="left" vertical="center" shrinkToFit="1"/>
    </xf>
    <xf numFmtId="0" fontId="21" fillId="36" borderId="33" xfId="0" applyFont="1" applyFill="1" applyBorder="1" applyAlignment="1">
      <alignment horizontal="center" vertical="center" shrinkToFit="1"/>
    </xf>
    <xf numFmtId="0" fontId="21" fillId="0" borderId="45" xfId="0" applyNumberFormat="1" applyFont="1" applyBorder="1" applyAlignment="1">
      <alignment horizontal="center" vertical="center"/>
    </xf>
    <xf numFmtId="0" fontId="21" fillId="0" borderId="46" xfId="0" applyNumberFormat="1" applyFont="1" applyBorder="1" applyAlignment="1">
      <alignment horizontal="center" vertical="center"/>
    </xf>
    <xf numFmtId="0" fontId="21" fillId="0" borderId="47" xfId="0" applyFont="1" applyBorder="1" applyAlignment="1">
      <alignment horizontal="left" vertical="center" shrinkToFit="1"/>
    </xf>
    <xf numFmtId="0" fontId="21" fillId="0" borderId="47" xfId="0" applyFont="1" applyBorder="1" applyAlignment="1">
      <alignment horizontal="center" vertical="center" shrinkToFit="1"/>
    </xf>
    <xf numFmtId="0" fontId="21" fillId="0" borderId="41" xfId="0" quotePrefix="1" applyNumberFormat="1" applyFont="1" applyBorder="1" applyAlignment="1">
      <alignment horizontal="center" vertical="center"/>
    </xf>
    <xf numFmtId="0" fontId="21" fillId="0" borderId="24" xfId="0" quotePrefix="1" applyNumberFormat="1" applyFont="1" applyBorder="1" applyAlignment="1">
      <alignment horizontal="center" vertical="center"/>
    </xf>
    <xf numFmtId="0" fontId="21" fillId="0" borderId="48" xfId="0" applyNumberFormat="1" applyFont="1" applyBorder="1" applyAlignment="1">
      <alignment horizontal="center" vertical="center"/>
    </xf>
    <xf numFmtId="0" fontId="21" fillId="0" borderId="32" xfId="0" applyNumberFormat="1" applyFont="1" applyBorder="1" applyAlignment="1">
      <alignment horizontal="center" vertical="center"/>
    </xf>
    <xf numFmtId="0" fontId="26" fillId="0" borderId="49" xfId="0" applyNumberFormat="1" applyFont="1" applyBorder="1" applyAlignment="1">
      <alignment horizontal="center" vertical="top"/>
    </xf>
    <xf numFmtId="0" fontId="21" fillId="0" borderId="50" xfId="0" applyNumberFormat="1" applyFont="1" applyBorder="1" applyAlignment="1">
      <alignment horizontal="right" vertical="top"/>
    </xf>
    <xf numFmtId="0" fontId="21" fillId="0" borderId="51" xfId="0" applyNumberFormat="1" applyFont="1" applyBorder="1" applyAlignment="1">
      <alignment horizontal="center" vertical="top"/>
    </xf>
    <xf numFmtId="0" fontId="21" fillId="0" borderId="15" xfId="0" applyNumberFormat="1" applyFont="1" applyBorder="1" applyAlignment="1">
      <alignment horizontal="center" vertical="center"/>
    </xf>
    <xf numFmtId="0" fontId="21" fillId="0" borderId="51" xfId="0" applyNumberFormat="1" applyFont="1" applyBorder="1" applyAlignment="1">
      <alignment horizontal="center" vertical="center"/>
    </xf>
    <xf numFmtId="0" fontId="21" fillId="0" borderId="52" xfId="0" applyNumberFormat="1" applyFont="1" applyBorder="1" applyAlignment="1">
      <alignment horizontal="left" vertical="top" shrinkToFit="1"/>
    </xf>
    <xf numFmtId="0" fontId="21" fillId="0" borderId="52" xfId="0" applyFont="1" applyBorder="1" applyAlignment="1">
      <alignment horizontal="left" vertical="center" shrinkToFit="1"/>
    </xf>
    <xf numFmtId="0" fontId="21" fillId="0" borderId="52" xfId="0" applyFont="1" applyBorder="1" applyAlignment="1">
      <alignment horizontal="center" vertical="center" shrinkToFit="1"/>
    </xf>
    <xf numFmtId="0" fontId="21" fillId="0" borderId="0" xfId="0" applyFont="1" applyBorder="1" applyAlignment="1">
      <alignment horizontal="center" shrinkToFit="1"/>
    </xf>
    <xf numFmtId="0" fontId="21" fillId="0" borderId="26" xfId="0" applyFont="1" applyBorder="1" applyAlignment="1">
      <alignment horizontal="left" shrinkToFit="1"/>
    </xf>
    <xf numFmtId="0" fontId="21" fillId="0" borderId="33" xfId="0" applyNumberFormat="1" applyFont="1" applyBorder="1" applyAlignment="1">
      <alignment horizontal="center" vertical="center"/>
    </xf>
    <xf numFmtId="0" fontId="21" fillId="0" borderId="53" xfId="0" applyNumberFormat="1" applyFont="1" applyBorder="1" applyAlignment="1">
      <alignment horizontal="center" vertical="center"/>
    </xf>
    <xf numFmtId="0" fontId="21" fillId="0" borderId="39" xfId="0" applyNumberFormat="1" applyFont="1" applyBorder="1" applyAlignment="1">
      <alignment horizontal="center" vertical="center"/>
    </xf>
    <xf numFmtId="0" fontId="21" fillId="0" borderId="40" xfId="0" applyFont="1" applyBorder="1" applyAlignment="1">
      <alignment horizontal="left" vertical="center" shrinkToFit="1"/>
    </xf>
    <xf numFmtId="0" fontId="21" fillId="0" borderId="40" xfId="0" applyFont="1" applyBorder="1" applyAlignment="1">
      <alignment horizontal="center" vertical="center" shrinkToFit="1"/>
    </xf>
    <xf numFmtId="0" fontId="21" fillId="0" borderId="54" xfId="0" applyNumberFormat="1" applyFont="1" applyBorder="1" applyAlignment="1">
      <alignment horizontal="right" vertical="top"/>
    </xf>
    <xf numFmtId="0" fontId="21" fillId="0" borderId="38" xfId="0" applyNumberFormat="1" applyFont="1" applyBorder="1" applyAlignment="1">
      <alignment horizontal="center" vertical="center"/>
    </xf>
    <xf numFmtId="0" fontId="21" fillId="0" borderId="48" xfId="0" applyFont="1" applyBorder="1" applyAlignment="1">
      <alignment horizontal="left" shrinkToFit="1"/>
    </xf>
    <xf numFmtId="0" fontId="21" fillId="0" borderId="47" xfId="0" applyNumberFormat="1" applyFont="1" applyBorder="1" applyAlignment="1">
      <alignment horizontal="center" vertical="center"/>
    </xf>
    <xf numFmtId="0" fontId="21" fillId="0" borderId="55" xfId="0" applyNumberFormat="1" applyFont="1" applyBorder="1" applyAlignment="1">
      <alignment horizontal="right" vertical="top"/>
    </xf>
    <xf numFmtId="0" fontId="21" fillId="0" borderId="43" xfId="0" applyNumberFormat="1" applyFont="1" applyBorder="1" applyAlignment="1">
      <alignment horizontal="center" vertical="center"/>
    </xf>
    <xf numFmtId="0" fontId="21" fillId="0" borderId="26" xfId="0" applyFont="1" applyBorder="1" applyAlignment="1" applyProtection="1">
      <alignment horizontal="left" vertical="center" shrinkToFit="1"/>
      <protection locked="0"/>
    </xf>
    <xf numFmtId="0" fontId="26" fillId="0" borderId="56" xfId="0" applyNumberFormat="1" applyFont="1" applyBorder="1" applyAlignment="1">
      <alignment horizontal="center" vertical="top"/>
    </xf>
    <xf numFmtId="0" fontId="21" fillId="0" borderId="57" xfId="0" applyNumberFormat="1" applyFont="1" applyBorder="1" applyAlignment="1">
      <alignment horizontal="center" vertical="top"/>
    </xf>
    <xf numFmtId="0" fontId="23" fillId="0" borderId="45" xfId="0" applyNumberFormat="1" applyFont="1" applyBorder="1" applyAlignment="1">
      <alignment horizontal="center" vertical="center"/>
    </xf>
    <xf numFmtId="0" fontId="23" fillId="0" borderId="0" xfId="0" applyNumberFormat="1" applyFont="1" applyBorder="1" applyAlignment="1">
      <alignment horizontal="center" vertical="center"/>
    </xf>
    <xf numFmtId="0" fontId="21" fillId="0" borderId="28" xfId="0" applyNumberFormat="1" applyFont="1" applyBorder="1" applyAlignment="1">
      <alignment horizontal="center"/>
    </xf>
    <xf numFmtId="0" fontId="21" fillId="0" borderId="0" xfId="0" applyNumberFormat="1" applyFont="1" applyBorder="1" applyAlignment="1">
      <alignment horizontal="center"/>
    </xf>
    <xf numFmtId="0" fontId="21" fillId="0" borderId="58" xfId="0" applyNumberFormat="1" applyFont="1" applyBorder="1" applyAlignment="1">
      <alignment horizontal="center" vertical="top"/>
    </xf>
    <xf numFmtId="0" fontId="21" fillId="0" borderId="59" xfId="0" applyNumberFormat="1" applyFont="1" applyBorder="1" applyAlignment="1">
      <alignment horizontal="right" vertical="top"/>
    </xf>
    <xf numFmtId="0" fontId="21" fillId="0" borderId="60" xfId="0" applyNumberFormat="1" applyFont="1" applyBorder="1" applyAlignment="1">
      <alignment horizontal="center" vertical="top"/>
    </xf>
    <xf numFmtId="0" fontId="21" fillId="0" borderId="61" xfId="0" applyNumberFormat="1" applyFont="1" applyBorder="1" applyAlignment="1">
      <alignment horizontal="center" vertical="center"/>
    </xf>
    <xf numFmtId="0" fontId="21" fillId="0" borderId="62" xfId="0" applyNumberFormat="1" applyFont="1" applyBorder="1" applyAlignment="1">
      <alignment horizontal="center" vertical="center"/>
    </xf>
    <xf numFmtId="0" fontId="21" fillId="0" borderId="63" xfId="0" applyNumberFormat="1" applyFont="1" applyBorder="1" applyAlignment="1">
      <alignment horizontal="left" vertical="top" shrinkToFit="1"/>
    </xf>
    <xf numFmtId="0" fontId="21" fillId="0" borderId="62" xfId="0" applyNumberFormat="1" applyFont="1" applyBorder="1" applyAlignment="1">
      <alignment horizontal="left" vertical="top" shrinkToFit="1"/>
    </xf>
    <xf numFmtId="0" fontId="21" fillId="0" borderId="63" xfId="0" applyFont="1" applyBorder="1" applyAlignment="1">
      <alignment horizontal="left" vertical="center" shrinkToFit="1"/>
    </xf>
    <xf numFmtId="0" fontId="21" fillId="0" borderId="62" xfId="0" applyFont="1" applyBorder="1" applyAlignment="1">
      <alignment horizontal="center" vertical="center" shrinkToFit="1"/>
    </xf>
    <xf numFmtId="0" fontId="21" fillId="0" borderId="62" xfId="0" applyFont="1" applyBorder="1" applyAlignment="1">
      <alignment horizontal="left" vertical="center" shrinkToFit="1"/>
    </xf>
    <xf numFmtId="0" fontId="21" fillId="0" borderId="64" xfId="0" applyFont="1" applyBorder="1" applyAlignment="1">
      <alignment horizontal="left" vertical="center" shrinkToFit="1"/>
    </xf>
    <xf numFmtId="0" fontId="21" fillId="0" borderId="65" xfId="0" applyFont="1" applyBorder="1" applyAlignment="1">
      <alignment horizontal="left" vertical="center" shrinkToFit="1"/>
    </xf>
    <xf numFmtId="0" fontId="21" fillId="0" borderId="66" xfId="0" applyFont="1" applyBorder="1" applyAlignment="1">
      <alignment horizontal="left" vertical="center" shrinkToFit="1"/>
    </xf>
    <xf numFmtId="0" fontId="21" fillId="0" borderId="0" xfId="0" applyNumberFormat="1" applyFont="1" applyBorder="1" applyAlignment="1">
      <alignment horizontal="right" vertical="center"/>
    </xf>
    <xf numFmtId="0" fontId="21" fillId="0" borderId="30" xfId="0" applyNumberFormat="1" applyFont="1" applyBorder="1" applyAlignment="1">
      <alignment horizontal="center" vertical="center"/>
    </xf>
    <xf numFmtId="0" fontId="21" fillId="0" borderId="67" xfId="0" applyFont="1" applyBorder="1" applyAlignment="1">
      <alignment horizontal="left" vertical="center" shrinkToFit="1"/>
    </xf>
    <xf numFmtId="0" fontId="21" fillId="0" borderId="53" xfId="0" applyNumberFormat="1" applyFont="1" applyBorder="1" applyAlignment="1">
      <alignment horizontal="right" vertical="center"/>
    </xf>
    <xf numFmtId="0" fontId="21" fillId="0" borderId="68" xfId="0" applyFont="1" applyBorder="1" applyAlignment="1">
      <alignment horizontal="left" vertical="center" shrinkToFit="1"/>
    </xf>
    <xf numFmtId="0" fontId="21" fillId="0" borderId="37" xfId="0" applyNumberFormat="1" applyFont="1" applyBorder="1" applyAlignment="1">
      <alignment horizontal="center" vertical="center"/>
    </xf>
    <xf numFmtId="0" fontId="21" fillId="0" borderId="69" xfId="0" applyNumberFormat="1" applyFont="1" applyBorder="1" applyAlignment="1">
      <alignment horizontal="left" vertical="top" shrinkToFit="1"/>
    </xf>
    <xf numFmtId="0" fontId="21" fillId="0" borderId="69" xfId="0" applyFont="1" applyBorder="1" applyAlignment="1">
      <alignment horizontal="left" vertical="center" shrinkToFit="1"/>
    </xf>
    <xf numFmtId="0" fontId="21" fillId="0" borderId="40" xfId="0" applyNumberFormat="1" applyFont="1" applyBorder="1" applyAlignment="1">
      <alignment horizontal="center" vertical="center"/>
    </xf>
    <xf numFmtId="0" fontId="21" fillId="0" borderId="70" xfId="0" applyFont="1" applyBorder="1" applyAlignment="1">
      <alignment horizontal="left" vertical="center" shrinkToFit="1"/>
    </xf>
    <xf numFmtId="0" fontId="21" fillId="0" borderId="71" xfId="0" applyFont="1" applyBorder="1" applyAlignment="1">
      <alignment horizontal="left" vertical="center" shrinkToFit="1"/>
    </xf>
    <xf numFmtId="0" fontId="21" fillId="0" borderId="45" xfId="0" applyNumberFormat="1" applyFont="1" applyBorder="1" applyAlignment="1">
      <alignment horizontal="right" vertical="center"/>
    </xf>
    <xf numFmtId="0" fontId="21" fillId="0" borderId="26" xfId="43" applyFont="1" applyBorder="1" applyAlignment="1">
      <alignment horizontal="left" vertical="center" shrinkToFit="1"/>
    </xf>
    <xf numFmtId="0" fontId="21" fillId="0" borderId="15" xfId="0" applyNumberFormat="1" applyFont="1" applyBorder="1" applyAlignment="1">
      <alignment horizontal="right" vertical="center"/>
    </xf>
    <xf numFmtId="0" fontId="21" fillId="0" borderId="72" xfId="0" applyNumberFormat="1" applyFont="1" applyBorder="1" applyAlignment="1">
      <alignment horizontal="center" vertical="center"/>
    </xf>
    <xf numFmtId="0" fontId="21" fillId="0" borderId="52" xfId="0" applyNumberFormat="1" applyFont="1" applyBorder="1" applyAlignment="1">
      <alignment horizontal="center" vertical="center"/>
    </xf>
    <xf numFmtId="0" fontId="21" fillId="0" borderId="73" xfId="0" applyFont="1" applyBorder="1" applyAlignment="1">
      <alignment horizontal="left" vertical="center" shrinkToFit="1"/>
    </xf>
    <xf numFmtId="0" fontId="21" fillId="0" borderId="72" xfId="0" applyFont="1" applyBorder="1" applyAlignment="1">
      <alignment horizontal="center" vertical="center" shrinkToFit="1"/>
    </xf>
    <xf numFmtId="0" fontId="21" fillId="0" borderId="72" xfId="0" applyFont="1" applyBorder="1" applyAlignment="1">
      <alignment horizontal="left" vertical="center" shrinkToFit="1"/>
    </xf>
    <xf numFmtId="0" fontId="21" fillId="0" borderId="0" xfId="0" quotePrefix="1" applyNumberFormat="1" applyFont="1" applyBorder="1" applyAlignment="1">
      <alignment horizontal="right" vertical="center"/>
    </xf>
    <xf numFmtId="0" fontId="21" fillId="0" borderId="42" xfId="0" applyFont="1" applyBorder="1" applyAlignment="1">
      <alignment horizontal="left" vertical="center" shrinkToFit="1"/>
    </xf>
    <xf numFmtId="0" fontId="21" fillId="0" borderId="74" xfId="0" applyFont="1" applyBorder="1" applyAlignment="1">
      <alignment horizontal="left" vertical="center" shrinkToFit="1"/>
    </xf>
    <xf numFmtId="0" fontId="21" fillId="0" borderId="31" xfId="0" applyNumberFormat="1" applyFont="1" applyBorder="1" applyAlignment="1">
      <alignment horizontal="right" vertical="center"/>
    </xf>
    <xf numFmtId="0" fontId="21" fillId="0" borderId="38" xfId="0" applyNumberFormat="1" applyFont="1" applyBorder="1" applyAlignment="1">
      <alignment horizontal="right" vertical="center"/>
    </xf>
    <xf numFmtId="0" fontId="21" fillId="0" borderId="0" xfId="0" applyNumberFormat="1" applyFont="1" applyBorder="1" applyAlignment="1">
      <alignment vertical="center"/>
    </xf>
    <xf numFmtId="0" fontId="21" fillId="0" borderId="74" xfId="0" applyNumberFormat="1" applyFont="1" applyBorder="1" applyAlignment="1">
      <alignment horizontal="left" vertical="top" shrinkToFit="1"/>
    </xf>
    <xf numFmtId="0" fontId="21" fillId="0" borderId="39" xfId="0" applyNumberFormat="1" applyFont="1" applyBorder="1" applyAlignment="1" applyProtection="1">
      <alignment horizontal="center" vertical="top"/>
      <protection locked="0"/>
    </xf>
    <xf numFmtId="0" fontId="21" fillId="0" borderId="24" xfId="0" applyNumberFormat="1" applyFont="1" applyBorder="1" applyAlignment="1" applyProtection="1">
      <alignment horizontal="center" vertical="top"/>
      <protection locked="0"/>
    </xf>
    <xf numFmtId="0" fontId="21" fillId="0" borderId="32" xfId="0" applyNumberFormat="1" applyFont="1" applyBorder="1" applyAlignment="1" applyProtection="1">
      <alignment horizontal="center" vertical="top"/>
      <protection locked="0"/>
    </xf>
    <xf numFmtId="0" fontId="21" fillId="0" borderId="51" xfId="0" applyNumberFormat="1" applyFont="1" applyBorder="1" applyAlignment="1" applyProtection="1">
      <alignment horizontal="center" vertical="top"/>
      <protection locked="0"/>
    </xf>
    <xf numFmtId="0" fontId="21" fillId="0" borderId="26" xfId="43" applyFont="1" applyBorder="1" applyAlignment="1">
      <alignment horizontal="center" vertical="center" shrinkToFit="1"/>
    </xf>
    <xf numFmtId="0" fontId="21" fillId="0" borderId="23" xfId="43" applyFont="1" applyBorder="1" applyAlignment="1">
      <alignment horizontal="left" vertical="center" shrinkToFit="1"/>
    </xf>
    <xf numFmtId="0" fontId="21" fillId="0" borderId="30" xfId="43" applyFont="1" applyBorder="1" applyAlignment="1">
      <alignment horizontal="center" vertical="center" shrinkToFit="1"/>
    </xf>
    <xf numFmtId="0" fontId="21" fillId="0" borderId="30" xfId="43" applyFont="1" applyBorder="1" applyAlignment="1">
      <alignment horizontal="left" vertical="center" shrinkToFit="1"/>
    </xf>
    <xf numFmtId="0" fontId="21" fillId="0" borderId="75" xfId="0" applyFont="1" applyBorder="1" applyAlignment="1">
      <alignment horizontal="left" vertical="center" shrinkToFit="1"/>
    </xf>
    <xf numFmtId="0" fontId="21" fillId="0" borderId="76" xfId="0" applyNumberFormat="1" applyFont="1" applyBorder="1" applyAlignment="1">
      <alignment horizontal="right" vertical="center"/>
    </xf>
    <xf numFmtId="0" fontId="21" fillId="0" borderId="77" xfId="0" applyNumberFormat="1" applyFont="1" applyBorder="1" applyAlignment="1">
      <alignment horizontal="center" vertical="center"/>
    </xf>
    <xf numFmtId="0" fontId="21" fillId="0" borderId="78" xfId="0" applyFont="1" applyBorder="1" applyAlignment="1">
      <alignment horizontal="left" vertical="center" shrinkToFit="1"/>
    </xf>
    <xf numFmtId="0" fontId="21" fillId="0" borderId="77" xfId="0" applyFont="1" applyBorder="1" applyAlignment="1">
      <alignment horizontal="center" vertical="center" shrinkToFit="1"/>
    </xf>
    <xf numFmtId="0" fontId="21" fillId="0" borderId="77" xfId="0" applyFont="1" applyBorder="1" applyAlignment="1">
      <alignment horizontal="left" vertical="center" shrinkToFit="1"/>
    </xf>
    <xf numFmtId="0" fontId="21" fillId="0" borderId="79" xfId="0" applyNumberFormat="1" applyFont="1" applyBorder="1" applyAlignment="1">
      <alignment horizontal="right" vertical="top"/>
    </xf>
    <xf numFmtId="0" fontId="26" fillId="0" borderId="80" xfId="0" applyNumberFormat="1" applyFont="1" applyBorder="1" applyAlignment="1">
      <alignment horizontal="center" vertical="top"/>
    </xf>
    <xf numFmtId="0" fontId="21" fillId="0" borderId="81" xfId="0" applyNumberFormat="1" applyFont="1" applyBorder="1" applyAlignment="1">
      <alignment horizontal="right" vertical="top"/>
    </xf>
    <xf numFmtId="0" fontId="21" fillId="0" borderId="82" xfId="0" applyNumberFormat="1" applyFont="1" applyBorder="1" applyAlignment="1">
      <alignment horizontal="center" vertical="top"/>
    </xf>
    <xf numFmtId="0" fontId="21" fillId="0" borderId="83" xfId="0" applyNumberFormat="1" applyFont="1" applyBorder="1" applyAlignment="1">
      <alignment horizontal="center" vertical="center"/>
    </xf>
    <xf numFmtId="0" fontId="21" fillId="0" borderId="84" xfId="0" applyNumberFormat="1" applyFont="1" applyBorder="1" applyAlignment="1">
      <alignment horizontal="center" vertical="center"/>
    </xf>
    <xf numFmtId="0" fontId="21" fillId="0" borderId="84" xfId="0" applyNumberFormat="1" applyFont="1" applyBorder="1" applyAlignment="1">
      <alignment horizontal="left" vertical="top" shrinkToFit="1"/>
    </xf>
    <xf numFmtId="0" fontId="21" fillId="0" borderId="85" xfId="0" applyFont="1" applyBorder="1" applyAlignment="1">
      <alignment horizontal="left" vertical="center" shrinkToFit="1"/>
    </xf>
    <xf numFmtId="0" fontId="21" fillId="0" borderId="84" xfId="0" applyFont="1" applyBorder="1" applyAlignment="1">
      <alignment horizontal="center" vertical="center" shrinkToFit="1"/>
    </xf>
    <xf numFmtId="0" fontId="21" fillId="0" borderId="84" xfId="0" applyFont="1" applyBorder="1" applyAlignment="1">
      <alignment horizontal="left" vertical="center" shrinkToFit="1"/>
    </xf>
    <xf numFmtId="0" fontId="21" fillId="0" borderId="86" xfId="0" applyNumberFormat="1" applyFont="1" applyBorder="1" applyAlignment="1">
      <alignment horizontal="right" vertical="top"/>
    </xf>
    <xf numFmtId="0" fontId="21" fillId="0" borderId="87" xfId="0" applyNumberFormat="1" applyFont="1" applyBorder="1" applyAlignment="1">
      <alignment horizontal="center" vertical="top"/>
    </xf>
    <xf numFmtId="0" fontId="21" fillId="0" borderId="88" xfId="0" applyNumberFormat="1" applyFont="1" applyBorder="1" applyAlignment="1">
      <alignment horizontal="center" vertical="center"/>
    </xf>
    <xf numFmtId="0" fontId="21" fillId="0" borderId="89" xfId="0" applyNumberFormat="1" applyFont="1" applyBorder="1" applyAlignment="1">
      <alignment horizontal="center" vertical="center"/>
    </xf>
    <xf numFmtId="0" fontId="21" fillId="0" borderId="89" xfId="0" applyNumberFormat="1" applyFont="1" applyBorder="1" applyAlignment="1">
      <alignment horizontal="left" vertical="top" shrinkToFit="1"/>
    </xf>
    <xf numFmtId="0" fontId="21" fillId="0" borderId="89" xfId="0" applyFont="1" applyBorder="1" applyAlignment="1">
      <alignment horizontal="left" vertical="center" shrinkToFit="1"/>
    </xf>
    <xf numFmtId="0" fontId="21" fillId="0" borderId="89" xfId="0" applyFont="1" applyBorder="1" applyAlignment="1">
      <alignment horizontal="center" vertical="center" shrinkToFit="1"/>
    </xf>
    <xf numFmtId="0" fontId="21" fillId="0" borderId="90" xfId="1" applyNumberFormat="1" applyFont="1" applyFill="1" applyBorder="1" applyAlignment="1">
      <alignment horizontal="left" vertical="center" shrinkToFit="1"/>
    </xf>
    <xf numFmtId="0" fontId="21" fillId="0" borderId="26" xfId="1" applyNumberFormat="1" applyFont="1" applyFill="1" applyBorder="1" applyAlignment="1">
      <alignment horizontal="left" vertical="center" shrinkToFit="1"/>
    </xf>
    <xf numFmtId="0" fontId="21" fillId="0" borderId="44" xfId="1" applyNumberFormat="1" applyFont="1" applyFill="1" applyBorder="1" applyAlignment="1">
      <alignment horizontal="left" vertical="center" shrinkToFit="1"/>
    </xf>
    <xf numFmtId="0" fontId="21" fillId="0" borderId="47" xfId="1" applyNumberFormat="1" applyFont="1" applyFill="1" applyBorder="1" applyAlignment="1">
      <alignment horizontal="left" vertical="center" shrinkToFit="1"/>
    </xf>
    <xf numFmtId="0" fontId="21" fillId="0" borderId="40" xfId="1" applyNumberFormat="1" applyFont="1" applyFill="1" applyBorder="1" applyAlignment="1">
      <alignment horizontal="left" vertical="center" shrinkToFit="1"/>
    </xf>
    <xf numFmtId="0" fontId="21" fillId="0" borderId="43" xfId="1" applyNumberFormat="1" applyFont="1" applyFill="1" applyBorder="1" applyAlignment="1">
      <alignment horizontal="left" vertical="center" shrinkToFit="1"/>
    </xf>
    <xf numFmtId="0" fontId="21" fillId="0" borderId="29" xfId="1" applyNumberFormat="1" applyFont="1" applyFill="1" applyBorder="1" applyAlignment="1">
      <alignment horizontal="left" vertical="center" shrinkToFit="1"/>
    </xf>
    <xf numFmtId="0" fontId="21" fillId="0" borderId="45" xfId="0" applyNumberFormat="1" applyFont="1" applyBorder="1" applyAlignment="1">
      <alignment vertical="center"/>
    </xf>
    <xf numFmtId="0" fontId="21" fillId="0" borderId="28" xfId="0" applyNumberFormat="1" applyFont="1" applyBorder="1" applyAlignment="1">
      <alignment vertical="center"/>
    </xf>
    <xf numFmtId="0" fontId="21" fillId="0" borderId="28" xfId="0" applyNumberFormat="1" applyFont="1" applyBorder="1" applyAlignment="1">
      <alignment horizontal="right" vertical="center"/>
    </xf>
    <xf numFmtId="0" fontId="21" fillId="0" borderId="37" xfId="1" applyNumberFormat="1" applyFont="1" applyFill="1" applyBorder="1" applyAlignment="1">
      <alignment horizontal="left" vertical="center" shrinkToFit="1"/>
    </xf>
    <xf numFmtId="0" fontId="21" fillId="0" borderId="30" xfId="1" applyNumberFormat="1" applyFont="1" applyFill="1" applyBorder="1" applyAlignment="1">
      <alignment horizontal="left" vertical="center" shrinkToFit="1"/>
    </xf>
    <xf numFmtId="0" fontId="21" fillId="0" borderId="33" xfId="1" applyNumberFormat="1" applyFont="1" applyFill="1" applyBorder="1" applyAlignment="1">
      <alignment horizontal="left" vertical="center" shrinkToFit="1"/>
    </xf>
    <xf numFmtId="0" fontId="26" fillId="0" borderId="32" xfId="0" applyNumberFormat="1" applyFont="1" applyBorder="1" applyAlignment="1">
      <alignment horizontal="center" vertical="top"/>
    </xf>
    <xf numFmtId="0" fontId="21" fillId="0" borderId="91" xfId="0" applyNumberFormat="1" applyFont="1" applyBorder="1" applyAlignment="1">
      <alignment horizontal="center" vertical="center"/>
    </xf>
    <xf numFmtId="0" fontId="21" fillId="0" borderId="91" xfId="0" applyFont="1" applyBorder="1" applyAlignment="1">
      <alignment horizontal="left" vertical="center" shrinkToFit="1"/>
    </xf>
    <xf numFmtId="0" fontId="21" fillId="0" borderId="91" xfId="0" applyFont="1" applyBorder="1" applyAlignment="1">
      <alignment horizontal="center" vertical="center" shrinkToFit="1"/>
    </xf>
    <xf numFmtId="0" fontId="21" fillId="0" borderId="92" xfId="0" applyNumberFormat="1" applyFont="1" applyBorder="1" applyAlignment="1">
      <alignment horizontal="center" vertical="center"/>
    </xf>
    <xf numFmtId="0" fontId="21" fillId="0" borderId="92" xfId="0" applyFont="1" applyBorder="1" applyAlignment="1">
      <alignment horizontal="left" vertical="center" shrinkToFit="1"/>
    </xf>
    <xf numFmtId="0" fontId="21" fillId="0" borderId="92" xfId="0" applyFont="1" applyBorder="1" applyAlignment="1">
      <alignment horizontal="center" vertical="center" shrinkToFit="1"/>
    </xf>
    <xf numFmtId="0" fontId="21" fillId="0" borderId="93" xfId="0" applyNumberFormat="1" applyFont="1" applyBorder="1" applyAlignment="1">
      <alignment horizontal="right" vertical="top"/>
    </xf>
    <xf numFmtId="0" fontId="21" fillId="0" borderId="93" xfId="0" applyNumberFormat="1" applyFont="1" applyBorder="1" applyAlignment="1">
      <alignment horizontal="center" vertical="center"/>
    </xf>
    <xf numFmtId="0" fontId="21" fillId="0" borderId="94" xfId="0" applyNumberFormat="1" applyFont="1" applyBorder="1" applyAlignment="1">
      <alignment horizontal="center" vertical="center"/>
    </xf>
    <xf numFmtId="0" fontId="21" fillId="0" borderId="94" xfId="0" applyFont="1" applyBorder="1" applyAlignment="1">
      <alignment horizontal="left" vertical="center" shrinkToFit="1"/>
    </xf>
    <xf numFmtId="0" fontId="21" fillId="0" borderId="90" xfId="0" applyFont="1" applyBorder="1" applyAlignment="1">
      <alignment horizontal="center" vertical="center" shrinkToFit="1"/>
    </xf>
    <xf numFmtId="0" fontId="21" fillId="0" borderId="90" xfId="0" applyFont="1" applyBorder="1" applyAlignment="1">
      <alignment horizontal="left" vertical="center" shrinkToFit="1"/>
    </xf>
    <xf numFmtId="0" fontId="21" fillId="0" borderId="95" xfId="0" applyNumberFormat="1" applyFont="1" applyBorder="1" applyAlignment="1">
      <alignment horizontal="center" vertical="center"/>
    </xf>
    <xf numFmtId="0" fontId="21" fillId="0" borderId="95" xfId="0" applyFont="1" applyBorder="1" applyAlignment="1">
      <alignment horizontal="left" vertical="center" shrinkToFit="1"/>
    </xf>
    <xf numFmtId="0" fontId="21" fillId="0" borderId="96" xfId="0" applyNumberFormat="1" applyFont="1" applyBorder="1" applyAlignment="1">
      <alignment horizontal="center" vertical="center"/>
    </xf>
    <xf numFmtId="0" fontId="21" fillId="0" borderId="96" xfId="0" applyFont="1" applyBorder="1" applyAlignment="1">
      <alignment horizontal="left" vertical="center" shrinkToFit="1"/>
    </xf>
    <xf numFmtId="0" fontId="21" fillId="0" borderId="97" xfId="0" applyNumberFormat="1" applyFont="1" applyBorder="1" applyAlignment="1">
      <alignment horizontal="center" vertical="center"/>
    </xf>
    <xf numFmtId="0" fontId="21" fillId="0" borderId="97" xfId="0" applyFont="1" applyBorder="1" applyAlignment="1">
      <alignment horizontal="left" vertical="center" shrinkToFit="1"/>
    </xf>
    <xf numFmtId="0" fontId="21" fillId="0" borderId="98" xfId="0" applyFont="1" applyBorder="1" applyAlignment="1">
      <alignment horizontal="left" vertical="center" shrinkToFit="1"/>
    </xf>
    <xf numFmtId="0" fontId="21" fillId="0" borderId="99" xfId="0" quotePrefix="1" applyNumberFormat="1" applyFont="1" applyBorder="1" applyAlignment="1">
      <alignment horizontal="center" vertical="center"/>
    </xf>
    <xf numFmtId="0" fontId="21" fillId="0" borderId="29" xfId="0" quotePrefix="1" applyNumberFormat="1" applyFont="1" applyBorder="1" applyAlignment="1">
      <alignment horizontal="center" vertical="center"/>
    </xf>
    <xf numFmtId="0" fontId="21" fillId="0" borderId="95" xfId="0" quotePrefix="1" applyNumberFormat="1" applyFont="1" applyBorder="1" applyAlignment="1">
      <alignment horizontal="center" vertical="center"/>
    </xf>
    <xf numFmtId="0" fontId="21" fillId="0" borderId="99" xfId="0" applyNumberFormat="1" applyFont="1" applyBorder="1" applyAlignment="1">
      <alignment horizontal="center" vertical="center"/>
    </xf>
    <xf numFmtId="0" fontId="21" fillId="0" borderId="99" xfId="0" applyFont="1" applyBorder="1" applyAlignment="1">
      <alignment horizontal="left" vertical="center" shrinkToFit="1"/>
    </xf>
    <xf numFmtId="0" fontId="21" fillId="0" borderId="100" xfId="0" applyNumberFormat="1" applyFont="1" applyBorder="1" applyAlignment="1">
      <alignment horizontal="center" vertical="center"/>
    </xf>
    <xf numFmtId="0" fontId="21" fillId="0" borderId="100" xfId="0" applyFont="1" applyBorder="1" applyAlignment="1">
      <alignment horizontal="left" vertical="center" shrinkToFit="1"/>
    </xf>
    <xf numFmtId="0" fontId="21" fillId="0" borderId="50" xfId="0" applyNumberFormat="1" applyFont="1" applyBorder="1" applyAlignment="1">
      <alignment horizontal="center" vertical="center"/>
    </xf>
    <xf numFmtId="0" fontId="21" fillId="0" borderId="101" xfId="0" applyNumberFormat="1" applyFont="1" applyBorder="1" applyAlignment="1">
      <alignment horizontal="center" vertical="center"/>
    </xf>
    <xf numFmtId="0" fontId="21" fillId="0" borderId="101" xfId="0" applyFont="1" applyBorder="1" applyAlignment="1">
      <alignment horizontal="left" vertical="center" shrinkToFit="1"/>
    </xf>
    <xf numFmtId="0" fontId="21" fillId="0" borderId="21" xfId="0" applyNumberFormat="1" applyFont="1" applyBorder="1" applyAlignment="1">
      <alignment horizontal="center" vertical="center"/>
    </xf>
    <xf numFmtId="0" fontId="21" fillId="0" borderId="102" xfId="0" applyNumberFormat="1" applyFont="1" applyBorder="1" applyAlignment="1">
      <alignment horizontal="center" vertical="center"/>
    </xf>
    <xf numFmtId="0" fontId="21" fillId="0" borderId="102" xfId="0" applyFont="1" applyBorder="1" applyAlignment="1">
      <alignment horizontal="left" vertical="center" shrinkToFit="1"/>
    </xf>
    <xf numFmtId="0" fontId="21" fillId="0" borderId="103" xfId="0" applyNumberFormat="1" applyFont="1" applyBorder="1" applyAlignment="1">
      <alignment horizontal="left" vertical="top" shrinkToFit="1"/>
    </xf>
    <xf numFmtId="0" fontId="21" fillId="0" borderId="34" xfId="0" applyNumberFormat="1" applyFont="1" applyBorder="1" applyAlignment="1">
      <alignment horizontal="center" vertical="center"/>
    </xf>
    <xf numFmtId="0" fontId="21" fillId="0" borderId="104" xfId="0" applyNumberFormat="1" applyFont="1" applyBorder="1" applyAlignment="1">
      <alignment horizontal="left" vertical="top" shrinkToFit="1"/>
    </xf>
    <xf numFmtId="0" fontId="21" fillId="0" borderId="105" xfId="0" applyNumberFormat="1" applyFont="1" applyBorder="1" applyAlignment="1">
      <alignment horizontal="left" vertical="top" shrinkToFit="1"/>
    </xf>
    <xf numFmtId="0" fontId="21" fillId="0" borderId="106" xfId="0" applyNumberFormat="1" applyFont="1" applyBorder="1" applyAlignment="1">
      <alignment horizontal="center" vertical="top"/>
    </xf>
    <xf numFmtId="0" fontId="21" fillId="0" borderId="107" xfId="0" applyNumberFormat="1" applyFont="1" applyBorder="1" applyAlignment="1">
      <alignment horizontal="center" vertical="top"/>
    </xf>
    <xf numFmtId="0" fontId="21" fillId="0" borderId="108" xfId="0" applyNumberFormat="1" applyFont="1" applyBorder="1" applyAlignment="1">
      <alignment horizontal="center" vertical="center"/>
    </xf>
    <xf numFmtId="0" fontId="21" fillId="0" borderId="104" xfId="0" applyNumberFormat="1" applyFont="1" applyBorder="1" applyAlignment="1">
      <alignment horizontal="center" vertical="center"/>
    </xf>
    <xf numFmtId="0" fontId="21" fillId="0" borderId="104" xfId="0" applyFont="1" applyBorder="1" applyAlignment="1">
      <alignment horizontal="left" vertical="center" shrinkToFit="1"/>
    </xf>
    <xf numFmtId="0" fontId="21" fillId="0" borderId="104" xfId="0" applyFont="1" applyBorder="1" applyAlignment="1">
      <alignment horizontal="center" vertical="center" shrinkToFit="1"/>
    </xf>
    <xf numFmtId="0" fontId="21" fillId="0" borderId="109" xfId="0" applyNumberFormat="1" applyFont="1" applyBorder="1" applyAlignment="1">
      <alignment horizontal="right" vertical="top"/>
    </xf>
    <xf numFmtId="0" fontId="21" fillId="0" borderId="110" xfId="0" applyNumberFormat="1" applyFont="1" applyBorder="1" applyAlignment="1">
      <alignment horizontal="center" vertical="top"/>
    </xf>
    <xf numFmtId="0" fontId="21" fillId="0" borderId="109" xfId="0" applyNumberFormat="1" applyFont="1" applyBorder="1" applyAlignment="1">
      <alignment horizontal="center" vertical="center"/>
    </xf>
    <xf numFmtId="0" fontId="21" fillId="0" borderId="105" xfId="0" applyNumberFormat="1" applyFont="1" applyBorder="1" applyAlignment="1">
      <alignment horizontal="center" vertical="center"/>
    </xf>
    <xf numFmtId="0" fontId="21" fillId="0" borderId="105" xfId="0" applyFont="1" applyBorder="1" applyAlignment="1">
      <alignment horizontal="left" vertical="center" shrinkToFit="1"/>
    </xf>
    <xf numFmtId="0" fontId="21" fillId="0" borderId="105" xfId="0" applyFont="1" applyBorder="1" applyAlignment="1">
      <alignment horizontal="center" vertical="center" shrinkToFit="1"/>
    </xf>
    <xf numFmtId="0" fontId="21" fillId="0" borderId="101" xfId="0" quotePrefix="1" applyNumberFormat="1" applyFont="1" applyBorder="1" applyAlignment="1">
      <alignment horizontal="center" vertical="center"/>
    </xf>
    <xf numFmtId="0" fontId="21" fillId="0" borderId="52" xfId="0" quotePrefix="1" applyNumberFormat="1" applyFont="1" applyBorder="1" applyAlignment="1">
      <alignment horizontal="center" vertical="center"/>
    </xf>
    <xf numFmtId="0" fontId="21" fillId="0" borderId="44" xfId="0" quotePrefix="1" applyNumberFormat="1" applyFont="1" applyBorder="1" applyAlignment="1">
      <alignment horizontal="center" vertical="center"/>
    </xf>
    <xf numFmtId="0" fontId="21" fillId="0" borderId="33" xfId="0" quotePrefix="1" applyNumberFormat="1" applyFont="1" applyBorder="1" applyAlignment="1">
      <alignment horizontal="center" vertical="center"/>
    </xf>
    <xf numFmtId="0" fontId="21" fillId="0" borderId="111" xfId="0" applyNumberFormat="1" applyFont="1" applyBorder="1" applyAlignment="1">
      <alignment horizontal="right" vertical="top"/>
    </xf>
    <xf numFmtId="0" fontId="21" fillId="0" borderId="112" xfId="0" quotePrefix="1" applyNumberFormat="1" applyFont="1" applyBorder="1" applyAlignment="1">
      <alignment horizontal="center" vertical="center"/>
    </xf>
    <xf numFmtId="0" fontId="21" fillId="0" borderId="103" xfId="0" quotePrefix="1" applyNumberFormat="1" applyFont="1" applyBorder="1" applyAlignment="1">
      <alignment horizontal="center" vertical="center"/>
    </xf>
    <xf numFmtId="0" fontId="21" fillId="0" borderId="113" xfId="0" applyNumberFormat="1" applyFont="1" applyBorder="1" applyAlignment="1">
      <alignment horizontal="center" vertical="center"/>
    </xf>
    <xf numFmtId="0" fontId="21" fillId="0" borderId="113" xfId="0" applyFont="1" applyBorder="1" applyAlignment="1">
      <alignment horizontal="left" vertical="center" shrinkToFit="1"/>
    </xf>
    <xf numFmtId="0" fontId="21" fillId="0" borderId="97" xfId="0" quotePrefix="1" applyNumberFormat="1" applyFont="1" applyBorder="1" applyAlignment="1">
      <alignment horizontal="center" vertical="center"/>
    </xf>
    <xf numFmtId="0" fontId="21" fillId="0" borderId="26" xfId="0" applyFont="1" applyBorder="1" applyAlignment="1">
      <alignment horizontal="center" shrinkToFit="1"/>
    </xf>
    <xf numFmtId="0" fontId="21" fillId="0" borderId="96" xfId="0" quotePrefix="1" applyNumberFormat="1" applyFont="1" applyBorder="1" applyAlignment="1">
      <alignment horizontal="center" vertical="center"/>
    </xf>
    <xf numFmtId="0" fontId="21" fillId="0" borderId="98" xfId="0" quotePrefix="1" applyNumberFormat="1" applyFont="1" applyBorder="1" applyAlignment="1">
      <alignment horizontal="center" vertical="center"/>
    </xf>
    <xf numFmtId="0" fontId="21" fillId="0" borderId="98" xfId="0" applyNumberFormat="1" applyFont="1" applyBorder="1" applyAlignment="1">
      <alignment horizontal="center" vertical="center"/>
    </xf>
    <xf numFmtId="0" fontId="21" fillId="0" borderId="26" xfId="44" applyFont="1" applyBorder="1" applyAlignment="1">
      <alignment horizontal="left" vertical="center" shrinkToFit="1"/>
    </xf>
    <xf numFmtId="0" fontId="21" fillId="0" borderId="97" xfId="43" applyFont="1" applyBorder="1" applyAlignment="1">
      <alignment horizontal="left" vertical="center" shrinkToFit="1"/>
    </xf>
    <xf numFmtId="0" fontId="21" fillId="0" borderId="90" xfId="0" applyNumberFormat="1" applyFont="1" applyBorder="1" applyAlignment="1">
      <alignment horizontal="center" vertical="center"/>
    </xf>
    <xf numFmtId="0" fontId="21" fillId="0" borderId="89" xfId="0" quotePrefix="1" applyNumberFormat="1" applyFont="1" applyBorder="1" applyAlignment="1">
      <alignment horizontal="left" vertical="top" shrinkToFit="1"/>
    </xf>
    <xf numFmtId="0" fontId="21" fillId="0" borderId="94" xfId="0" applyFont="1" applyBorder="1" applyAlignment="1">
      <alignment horizontal="center" vertical="center" shrinkToFit="1"/>
    </xf>
    <xf numFmtId="0" fontId="21" fillId="0" borderId="29" xfId="0" quotePrefix="1" applyNumberFormat="1" applyFont="1" applyBorder="1" applyAlignment="1">
      <alignment horizontal="left" vertical="top" shrinkToFit="1"/>
    </xf>
    <xf numFmtId="0" fontId="21" fillId="0" borderId="95" xfId="0" applyFont="1" applyBorder="1" applyAlignment="1">
      <alignment horizontal="center" vertical="center" shrinkToFit="1"/>
    </xf>
    <xf numFmtId="0" fontId="21" fillId="0" borderId="26" xfId="0" quotePrefix="1" applyNumberFormat="1" applyFont="1" applyBorder="1" applyAlignment="1">
      <alignment horizontal="center" vertical="center"/>
    </xf>
    <xf numFmtId="0" fontId="21" fillId="0" borderId="99" xfId="0" applyFont="1" applyBorder="1" applyAlignment="1">
      <alignment horizontal="center" vertical="center" shrinkToFit="1"/>
    </xf>
    <xf numFmtId="0" fontId="21" fillId="0" borderId="113" xfId="0" applyFont="1" applyBorder="1" applyAlignment="1">
      <alignment horizontal="center" vertical="center" shrinkToFit="1"/>
    </xf>
    <xf numFmtId="0" fontId="21" fillId="0" borderId="111" xfId="0" applyNumberFormat="1" applyFont="1" applyBorder="1" applyAlignment="1">
      <alignment horizontal="center" vertical="center"/>
    </xf>
    <xf numFmtId="0" fontId="21" fillId="0" borderId="43" xfId="0" quotePrefix="1" applyNumberFormat="1" applyFont="1" applyBorder="1" applyAlignment="1">
      <alignment horizontal="center" vertical="center"/>
    </xf>
    <xf numFmtId="0" fontId="21" fillId="0" borderId="103" xfId="0" quotePrefix="1" applyNumberFormat="1" applyFont="1" applyBorder="1" applyAlignment="1">
      <alignment horizontal="left" vertical="top" shrinkToFit="1"/>
    </xf>
    <xf numFmtId="0" fontId="21" fillId="0" borderId="114" xfId="0" applyFont="1" applyBorder="1" applyAlignment="1">
      <alignment horizontal="left" vertical="center" shrinkToFit="1"/>
    </xf>
    <xf numFmtId="0" fontId="21" fillId="0" borderId="114" xfId="0" applyFont="1" applyBorder="1" applyAlignment="1">
      <alignment horizontal="center" vertical="center" shrinkToFit="1"/>
    </xf>
    <xf numFmtId="0" fontId="21" fillId="0" borderId="112" xfId="0" applyFont="1" applyBorder="1" applyAlignment="1">
      <alignment horizontal="left" vertical="center" shrinkToFit="1"/>
    </xf>
    <xf numFmtId="0" fontId="21" fillId="0" borderId="112" xfId="0" applyFont="1" applyBorder="1" applyAlignment="1">
      <alignment horizontal="center" vertical="center" shrinkToFit="1"/>
    </xf>
    <xf numFmtId="0" fontId="21" fillId="0" borderId="115" xfId="0" applyNumberFormat="1" applyFont="1" applyBorder="1" applyAlignment="1">
      <alignment horizontal="right" vertical="top"/>
    </xf>
    <xf numFmtId="0" fontId="21" fillId="0" borderId="108" xfId="0" applyNumberFormat="1" applyFont="1" applyBorder="1" applyAlignment="1">
      <alignment horizontal="right" vertical="top"/>
    </xf>
    <xf numFmtId="0" fontId="21" fillId="0" borderId="116" xfId="0" applyNumberFormat="1" applyFont="1" applyBorder="1" applyAlignment="1">
      <alignment horizontal="center" vertical="center"/>
    </xf>
    <xf numFmtId="0" fontId="21" fillId="0" borderId="117" xfId="0" applyNumberFormat="1" applyFont="1" applyBorder="1" applyAlignment="1">
      <alignment horizontal="right" vertical="top"/>
    </xf>
    <xf numFmtId="0" fontId="21" fillId="0" borderId="118" xfId="0" applyNumberFormat="1" applyFont="1" applyBorder="1" applyAlignment="1">
      <alignment horizontal="center" vertical="top"/>
    </xf>
    <xf numFmtId="0" fontId="21" fillId="0" borderId="117" xfId="0" applyNumberFormat="1" applyFont="1" applyBorder="1" applyAlignment="1">
      <alignment horizontal="center" vertical="center"/>
    </xf>
    <xf numFmtId="0" fontId="21" fillId="0" borderId="119" xfId="0" applyNumberFormat="1" applyFont="1" applyBorder="1" applyAlignment="1">
      <alignment horizontal="left" vertical="top" shrinkToFit="1"/>
    </xf>
    <xf numFmtId="0" fontId="21" fillId="0" borderId="100" xfId="0" applyFont="1" applyBorder="1" applyAlignment="1">
      <alignment horizontal="center" vertical="center" shrinkToFit="1"/>
    </xf>
    <xf numFmtId="0" fontId="21" fillId="0" borderId="98" xfId="0" applyFont="1" applyBorder="1" applyAlignment="1">
      <alignment horizontal="center" vertical="center" shrinkToFit="1"/>
    </xf>
    <xf numFmtId="0" fontId="21" fillId="0" borderId="120" xfId="0" applyNumberFormat="1" applyFont="1" applyBorder="1" applyAlignment="1">
      <alignment horizontal="right" vertical="top"/>
    </xf>
    <xf numFmtId="0" fontId="21" fillId="0" borderId="121" xfId="0" applyNumberFormat="1" applyFont="1" applyBorder="1" applyAlignment="1">
      <alignment horizontal="center" vertical="top"/>
    </xf>
    <xf numFmtId="0" fontId="21" fillId="0" borderId="120" xfId="0" applyNumberFormat="1" applyFont="1" applyBorder="1" applyAlignment="1">
      <alignment horizontal="center" vertical="center"/>
    </xf>
    <xf numFmtId="0" fontId="21" fillId="0" borderId="122" xfId="0" applyNumberFormat="1" applyFont="1" applyBorder="1" applyAlignment="1">
      <alignment horizontal="center" vertical="center"/>
    </xf>
    <xf numFmtId="0" fontId="21" fillId="0" borderId="122" xfId="0" applyNumberFormat="1" applyFont="1" applyBorder="1" applyAlignment="1">
      <alignment horizontal="left" vertical="top" shrinkToFit="1"/>
    </xf>
    <xf numFmtId="0" fontId="21" fillId="0" borderId="122" xfId="0" applyFont="1" applyBorder="1" applyAlignment="1">
      <alignment horizontal="left" vertical="center" shrinkToFit="1"/>
    </xf>
    <xf numFmtId="0" fontId="21" fillId="0" borderId="122" xfId="0" applyFont="1" applyBorder="1" applyAlignment="1">
      <alignment horizontal="center" vertical="center" shrinkToFit="1"/>
    </xf>
    <xf numFmtId="0" fontId="21" fillId="0" borderId="112" xfId="0" applyNumberFormat="1" applyFont="1" applyBorder="1" applyAlignment="1">
      <alignment horizontal="center" vertical="center"/>
    </xf>
    <xf numFmtId="0" fontId="21" fillId="0" borderId="103" xfId="0" applyNumberFormat="1" applyFont="1" applyBorder="1" applyAlignment="1">
      <alignment horizontal="center" vertical="center"/>
    </xf>
    <xf numFmtId="0" fontId="21" fillId="0" borderId="119" xfId="0" applyFont="1" applyBorder="1" applyAlignment="1">
      <alignment horizontal="left" vertical="center" shrinkToFit="1"/>
    </xf>
    <xf numFmtId="0" fontId="21" fillId="0" borderId="119" xfId="0" applyFont="1" applyBorder="1" applyAlignment="1">
      <alignment horizontal="center" vertical="center" shrinkToFit="1"/>
    </xf>
    <xf numFmtId="0" fontId="21" fillId="0" borderId="123" xfId="0" applyNumberFormat="1" applyFont="1" applyBorder="1" applyAlignment="1">
      <alignment horizontal="right" vertical="top"/>
    </xf>
    <xf numFmtId="0" fontId="21" fillId="0" borderId="124" xfId="0" applyNumberFormat="1" applyFont="1" applyBorder="1" applyAlignment="1">
      <alignment horizontal="center" vertical="top"/>
    </xf>
    <xf numFmtId="0" fontId="21" fillId="0" borderId="123" xfId="0" applyNumberFormat="1" applyFont="1" applyBorder="1" applyAlignment="1">
      <alignment horizontal="center" vertical="center"/>
    </xf>
    <xf numFmtId="0" fontId="21" fillId="0" borderId="125" xfId="0" applyNumberFormat="1" applyFont="1" applyBorder="1" applyAlignment="1">
      <alignment horizontal="center" vertical="center"/>
    </xf>
    <xf numFmtId="0" fontId="21" fillId="0" borderId="125" xfId="0" applyNumberFormat="1" applyFont="1" applyBorder="1" applyAlignment="1">
      <alignment horizontal="left" vertical="top" shrinkToFit="1"/>
    </xf>
    <xf numFmtId="0" fontId="21" fillId="0" borderId="125" xfId="0" applyFont="1" applyBorder="1" applyAlignment="1">
      <alignment horizontal="left" vertical="center" shrinkToFit="1"/>
    </xf>
    <xf numFmtId="0" fontId="21" fillId="0" borderId="125" xfId="0" applyFont="1" applyBorder="1" applyAlignment="1">
      <alignment horizontal="center" vertical="center" shrinkToFit="1"/>
    </xf>
    <xf numFmtId="0" fontId="21" fillId="0" borderId="119" xfId="0" applyNumberFormat="1" applyFont="1" applyBorder="1" applyAlignment="1">
      <alignment horizontal="center" vertical="center"/>
    </xf>
    <xf numFmtId="0" fontId="21" fillId="0" borderId="126" xfId="0" applyFont="1" applyBorder="1" applyAlignment="1">
      <alignment horizontal="left" vertical="center" shrinkToFit="1"/>
    </xf>
    <xf numFmtId="0" fontId="21" fillId="0" borderId="126" xfId="0" applyFont="1" applyBorder="1" applyAlignment="1">
      <alignment horizontal="center" vertical="center" shrinkToFit="1"/>
    </xf>
    <xf numFmtId="0" fontId="21" fillId="0" borderId="96" xfId="0" applyFont="1" applyBorder="1" applyAlignment="1">
      <alignment horizontal="center" vertical="center" shrinkToFit="1"/>
    </xf>
    <xf numFmtId="0" fontId="21" fillId="0" borderId="127" xfId="0" quotePrefix="1" applyNumberFormat="1" applyFont="1" applyBorder="1" applyAlignment="1">
      <alignment horizontal="center" vertical="center"/>
    </xf>
    <xf numFmtId="0" fontId="21" fillId="0" borderId="127" xfId="0" applyFont="1" applyBorder="1" applyAlignment="1">
      <alignment horizontal="left" vertical="center" shrinkToFit="1"/>
    </xf>
    <xf numFmtId="0" fontId="21" fillId="0" borderId="127" xfId="0" applyNumberFormat="1" applyFont="1" applyBorder="1" applyAlignment="1">
      <alignment horizontal="center" vertical="center"/>
    </xf>
    <xf numFmtId="0" fontId="21" fillId="0" borderId="127" xfId="0" applyFont="1" applyBorder="1" applyAlignment="1">
      <alignment horizontal="center" vertical="center" shrinkToFit="1"/>
    </xf>
    <xf numFmtId="0" fontId="21" fillId="0" borderId="97" xfId="0" applyFont="1" applyBorder="1" applyAlignment="1">
      <alignment horizontal="center" vertical="center" shrinkToFit="1"/>
    </xf>
    <xf numFmtId="0" fontId="21" fillId="0" borderId="133" xfId="0" applyNumberFormat="1" applyFont="1" applyBorder="1" applyAlignment="1">
      <alignment horizontal="center" vertical="center"/>
    </xf>
    <xf numFmtId="0" fontId="21" fillId="0" borderId="136" xfId="0" applyNumberFormat="1" applyFont="1" applyBorder="1" applyAlignment="1">
      <alignment horizontal="right" vertical="top"/>
    </xf>
    <xf numFmtId="0" fontId="21" fillId="0" borderId="137" xfId="0" applyFont="1" applyBorder="1" applyAlignment="1">
      <alignment horizontal="left" vertical="center" shrinkToFit="1"/>
    </xf>
    <xf numFmtId="0" fontId="21" fillId="0" borderId="137" xfId="0" applyFont="1" applyBorder="1" applyAlignment="1">
      <alignment horizontal="center" vertical="center" shrinkToFit="1"/>
    </xf>
    <xf numFmtId="0" fontId="21" fillId="0" borderId="138" xfId="0" applyFont="1" applyBorder="1" applyAlignment="1">
      <alignment horizontal="center" vertical="center" shrinkToFit="1"/>
    </xf>
    <xf numFmtId="0" fontId="21" fillId="0" borderId="138" xfId="0" applyFont="1" applyBorder="1" applyAlignment="1">
      <alignment horizontal="left" vertical="center" shrinkToFit="1"/>
    </xf>
    <xf numFmtId="0" fontId="21" fillId="0" borderId="126" xfId="0" applyNumberFormat="1" applyFont="1" applyBorder="1" applyAlignment="1">
      <alignment horizontal="center" vertical="center"/>
    </xf>
    <xf numFmtId="0" fontId="21" fillId="0" borderId="139" xfId="0" applyNumberFormat="1" applyFont="1" applyBorder="1" applyAlignment="1">
      <alignment horizontal="right" vertical="top"/>
    </xf>
    <xf numFmtId="0" fontId="21" fillId="0" borderId="140" xfId="0" applyNumberFormat="1" applyFont="1" applyBorder="1" applyAlignment="1">
      <alignment horizontal="center" vertical="top"/>
    </xf>
    <xf numFmtId="0" fontId="21" fillId="0" borderId="139" xfId="0" applyNumberFormat="1" applyFont="1" applyBorder="1" applyAlignment="1">
      <alignment horizontal="center" vertical="center"/>
    </xf>
    <xf numFmtId="0" fontId="21" fillId="0" borderId="116" xfId="0" applyNumberFormat="1" applyFont="1" applyBorder="1" applyAlignment="1">
      <alignment horizontal="left" vertical="top" shrinkToFit="1"/>
    </xf>
    <xf numFmtId="0" fontId="21" fillId="0" borderId="116" xfId="0" applyFont="1" applyBorder="1" applyAlignment="1">
      <alignment horizontal="left" vertical="center" shrinkToFit="1"/>
    </xf>
    <xf numFmtId="0" fontId="21" fillId="0" borderId="116" xfId="0" applyFont="1" applyBorder="1" applyAlignment="1">
      <alignment horizontal="center" vertical="center" shrinkToFit="1"/>
    </xf>
    <xf numFmtId="0" fontId="26" fillId="0" borderId="24" xfId="0" applyNumberFormat="1" applyFont="1" applyBorder="1" applyAlignment="1">
      <alignment horizontal="center" vertical="top"/>
    </xf>
    <xf numFmtId="0" fontId="21" fillId="0" borderId="141" xfId="0" applyFont="1" applyBorder="1" applyAlignment="1">
      <alignment horizontal="center" vertical="center" shrinkToFit="1"/>
    </xf>
    <xf numFmtId="0" fontId="21" fillId="0" borderId="141" xfId="0" applyFont="1" applyBorder="1" applyAlignment="1">
      <alignment horizontal="left" vertical="center" shrinkToFit="1"/>
    </xf>
    <xf numFmtId="0" fontId="21" fillId="0" borderId="25" xfId="0" applyFont="1" applyBorder="1" applyAlignment="1">
      <alignment horizontal="left" vertical="center" shrinkToFit="1"/>
    </xf>
    <xf numFmtId="0" fontId="21" fillId="0" borderId="25" xfId="0" applyFont="1" applyBorder="1" applyAlignment="1">
      <alignment horizontal="center" vertical="center" shrinkToFit="1"/>
    </xf>
    <xf numFmtId="0" fontId="21" fillId="0" borderId="43" xfId="0" applyNumberFormat="1" applyFont="1" applyBorder="1" applyAlignment="1">
      <alignment horizontal="center"/>
    </xf>
    <xf numFmtId="0" fontId="21" fillId="0" borderId="29" xfId="0" applyNumberFormat="1" applyFont="1" applyBorder="1" applyAlignment="1">
      <alignment horizontal="center"/>
    </xf>
    <xf numFmtId="0" fontId="21" fillId="0" borderId="29" xfId="0" applyFont="1" applyBorder="1" applyAlignment="1">
      <alignment horizontal="center" shrinkToFit="1"/>
    </xf>
    <xf numFmtId="0" fontId="21" fillId="0" borderId="29" xfId="0" applyFont="1" applyBorder="1" applyAlignment="1">
      <alignment horizontal="left" shrinkToFit="1"/>
    </xf>
    <xf numFmtId="0" fontId="21" fillId="0" borderId="61" xfId="0" applyNumberFormat="1" applyFont="1" applyBorder="1" applyAlignment="1">
      <alignment horizontal="right" vertical="top"/>
    </xf>
    <xf numFmtId="0" fontId="21" fillId="0" borderId="59" xfId="0" applyNumberFormat="1" applyFont="1" applyBorder="1" applyAlignment="1">
      <alignment horizontal="center"/>
    </xf>
    <xf numFmtId="0" fontId="21" fillId="0" borderId="62" xfId="0" applyNumberFormat="1" applyFont="1" applyBorder="1" applyAlignment="1">
      <alignment horizontal="center" shrinkToFit="1"/>
    </xf>
    <xf numFmtId="0" fontId="21" fillId="0" borderId="62" xfId="0" applyFont="1" applyBorder="1" applyAlignment="1">
      <alignment horizontal="left" shrinkToFit="1"/>
    </xf>
    <xf numFmtId="0" fontId="21" fillId="0" borderId="62" xfId="0" applyFont="1" applyBorder="1" applyAlignment="1">
      <alignment horizontal="center" shrinkToFit="1"/>
    </xf>
    <xf numFmtId="0" fontId="21" fillId="0" borderId="47" xfId="0" applyNumberFormat="1" applyFont="1" applyBorder="1" applyAlignment="1">
      <alignment horizontal="center" shrinkToFit="1"/>
    </xf>
    <xf numFmtId="0" fontId="21" fillId="0" borderId="47" xfId="0" applyFont="1" applyBorder="1" applyAlignment="1">
      <alignment horizontal="left" shrinkToFit="1"/>
    </xf>
    <xf numFmtId="0" fontId="21" fillId="0" borderId="47" xfId="0" applyFont="1" applyBorder="1" applyAlignment="1">
      <alignment horizontal="center" shrinkToFit="1"/>
    </xf>
    <xf numFmtId="0" fontId="21" fillId="0" borderId="26" xfId="0" applyNumberFormat="1" applyFont="1" applyBorder="1" applyAlignment="1">
      <alignment horizontal="center" shrinkToFit="1"/>
    </xf>
    <xf numFmtId="0" fontId="21" fillId="0" borderId="29" xfId="0" applyNumberFormat="1" applyFont="1" applyBorder="1" applyAlignment="1">
      <alignment horizontal="center" shrinkToFit="1"/>
    </xf>
    <xf numFmtId="0" fontId="21" fillId="0" borderId="31" xfId="0" applyNumberFormat="1" applyFont="1" applyBorder="1" applyAlignment="1">
      <alignment horizontal="center"/>
    </xf>
    <xf numFmtId="0" fontId="21" fillId="0" borderId="33" xfId="0" applyNumberFormat="1" applyFont="1" applyBorder="1" applyAlignment="1">
      <alignment horizontal="center" shrinkToFit="1"/>
    </xf>
    <xf numFmtId="0" fontId="21" fillId="0" borderId="33" xfId="0" applyFont="1" applyBorder="1" applyAlignment="1">
      <alignment horizontal="left" shrinkToFit="1"/>
    </xf>
    <xf numFmtId="0" fontId="21" fillId="0" borderId="33" xfId="0" applyFont="1" applyBorder="1" applyAlignment="1">
      <alignment horizontal="center" shrinkToFit="1"/>
    </xf>
    <xf numFmtId="0" fontId="21" fillId="0" borderId="117" xfId="0" applyNumberFormat="1" applyFont="1" applyBorder="1" applyAlignment="1">
      <alignment horizontal="center"/>
    </xf>
    <xf numFmtId="0" fontId="21" fillId="0" borderId="30" xfId="0" applyNumberFormat="1" applyFont="1" applyBorder="1" applyAlignment="1">
      <alignment horizontal="center" shrinkToFit="1"/>
    </xf>
    <xf numFmtId="0" fontId="21" fillId="0" borderId="30" xfId="0" applyFont="1" applyBorder="1" applyAlignment="1">
      <alignment horizontal="left" shrinkToFit="1"/>
    </xf>
    <xf numFmtId="0" fontId="21" fillId="0" borderId="30" xfId="0" applyFont="1" applyBorder="1" applyAlignment="1">
      <alignment horizontal="center" shrinkToFit="1"/>
    </xf>
    <xf numFmtId="0" fontId="21" fillId="0" borderId="142" xfId="0" applyNumberFormat="1" applyFont="1" applyBorder="1" applyAlignment="1">
      <alignment horizontal="right" vertical="top"/>
    </xf>
    <xf numFmtId="0" fontId="21" fillId="0" borderId="139" xfId="0" applyNumberFormat="1" applyFont="1" applyBorder="1" applyAlignment="1">
      <alignment horizontal="center"/>
    </xf>
    <xf numFmtId="0" fontId="21" fillId="0" borderId="116" xfId="0" applyNumberFormat="1" applyFont="1" applyBorder="1" applyAlignment="1">
      <alignment horizontal="center" shrinkToFit="1"/>
    </xf>
    <xf numFmtId="0" fontId="21" fillId="0" borderId="116" xfId="0" applyFont="1" applyBorder="1" applyAlignment="1">
      <alignment horizontal="left" shrinkToFit="1"/>
    </xf>
    <xf numFmtId="0" fontId="21" fillId="0" borderId="116" xfId="0" applyFont="1" applyBorder="1" applyAlignment="1">
      <alignment horizontal="center" shrinkToFit="1"/>
    </xf>
    <xf numFmtId="0" fontId="21" fillId="0" borderId="26" xfId="0" applyNumberFormat="1" applyFont="1" applyBorder="1" applyAlignment="1">
      <alignment horizontal="center"/>
    </xf>
    <xf numFmtId="0" fontId="21" fillId="0" borderId="43" xfId="0" applyFont="1" applyBorder="1" applyAlignment="1">
      <alignment horizontal="left" shrinkToFit="1"/>
    </xf>
    <xf numFmtId="0" fontId="21" fillId="0" borderId="43" xfId="0" applyFont="1" applyBorder="1" applyAlignment="1">
      <alignment horizontal="center" shrinkToFit="1"/>
    </xf>
    <xf numFmtId="0" fontId="21" fillId="0" borderId="26" xfId="43" applyFont="1" applyBorder="1" applyAlignment="1">
      <alignment horizontal="left" shrinkToFit="1"/>
    </xf>
    <xf numFmtId="0" fontId="21" fillId="0" borderId="33" xfId="0" applyNumberFormat="1" applyFont="1" applyBorder="1" applyAlignment="1">
      <alignment horizontal="center"/>
    </xf>
    <xf numFmtId="0" fontId="21" fillId="0" borderId="119" xfId="0" applyNumberFormat="1" applyFont="1" applyBorder="1" applyAlignment="1">
      <alignment horizontal="center" shrinkToFit="1"/>
    </xf>
    <xf numFmtId="0" fontId="21" fillId="0" borderId="44" xfId="0" applyNumberFormat="1" applyFont="1" applyBorder="1" applyAlignment="1">
      <alignment horizontal="center" shrinkToFit="1"/>
    </xf>
    <xf numFmtId="0" fontId="21" fillId="0" borderId="43" xfId="0" applyNumberFormat="1" applyFont="1" applyBorder="1" applyAlignment="1">
      <alignment horizontal="center" shrinkToFit="1"/>
    </xf>
    <xf numFmtId="0" fontId="21" fillId="0" borderId="44" xfId="0" applyFont="1" applyBorder="1" applyAlignment="1">
      <alignment horizontal="left" shrinkToFit="1"/>
    </xf>
    <xf numFmtId="0" fontId="21" fillId="0" borderId="44" xfId="0" applyFont="1" applyBorder="1" applyAlignment="1">
      <alignment horizontal="center" shrinkToFit="1"/>
    </xf>
    <xf numFmtId="0" fontId="21" fillId="0" borderId="119" xfId="0" applyFont="1" applyBorder="1" applyAlignment="1">
      <alignment horizontal="left" shrinkToFit="1"/>
    </xf>
    <xf numFmtId="0" fontId="21" fillId="0" borderId="119" xfId="0" applyFont="1" applyBorder="1" applyAlignment="1">
      <alignment horizontal="center" shrinkToFit="1"/>
    </xf>
    <xf numFmtId="0" fontId="21" fillId="0" borderId="145" xfId="0" applyNumberFormat="1" applyFont="1" applyBorder="1" applyAlignment="1">
      <alignment horizontal="right" vertical="top"/>
    </xf>
    <xf numFmtId="0" fontId="21" fillId="0" borderId="146" xfId="0" applyNumberFormat="1" applyFont="1" applyBorder="1" applyAlignment="1">
      <alignment horizontal="center" vertical="top"/>
    </xf>
    <xf numFmtId="0" fontId="21" fillId="0" borderId="147" xfId="0" applyNumberFormat="1" applyFont="1" applyBorder="1" applyAlignment="1">
      <alignment horizontal="center"/>
    </xf>
    <xf numFmtId="0" fontId="21" fillId="0" borderId="148" xfId="0" applyNumberFormat="1" applyFont="1" applyBorder="1" applyAlignment="1">
      <alignment horizontal="center" shrinkToFit="1"/>
    </xf>
    <xf numFmtId="0" fontId="21" fillId="0" borderId="148" xfId="0" applyNumberFormat="1" applyFont="1" applyBorder="1" applyAlignment="1">
      <alignment horizontal="left" vertical="top" shrinkToFit="1"/>
    </xf>
    <xf numFmtId="0" fontId="21" fillId="0" borderId="148" xfId="0" applyFont="1" applyBorder="1" applyAlignment="1">
      <alignment horizontal="left" shrinkToFit="1"/>
    </xf>
    <xf numFmtId="0" fontId="21" fillId="0" borderId="148" xfId="0" applyFont="1" applyBorder="1" applyAlignment="1">
      <alignment horizontal="center" shrinkToFit="1"/>
    </xf>
    <xf numFmtId="0" fontId="21" fillId="0" borderId="0" xfId="0" applyFont="1" applyBorder="1" applyAlignment="1">
      <alignment horizontal="left" vertical="center" shrinkToFit="1"/>
    </xf>
    <xf numFmtId="0" fontId="21" fillId="0" borderId="44" xfId="0" applyNumberFormat="1" applyFont="1" applyBorder="1" applyAlignment="1">
      <alignment horizontal="center"/>
    </xf>
    <xf numFmtId="0" fontId="21" fillId="0" borderId="149" xfId="0" applyNumberFormat="1" applyFont="1" applyBorder="1" applyAlignment="1">
      <alignment horizontal="right" vertical="top"/>
    </xf>
    <xf numFmtId="0" fontId="21" fillId="0" borderId="150" xfId="0" applyNumberFormat="1" applyFont="1" applyBorder="1" applyAlignment="1">
      <alignment horizontal="center" vertical="top"/>
    </xf>
    <xf numFmtId="0" fontId="21" fillId="0" borderId="151" xfId="0" applyNumberFormat="1" applyFont="1" applyBorder="1" applyAlignment="1">
      <alignment horizontal="center"/>
    </xf>
    <xf numFmtId="0" fontId="21" fillId="0" borderId="152" xfId="0" applyNumberFormat="1" applyFont="1" applyBorder="1" applyAlignment="1">
      <alignment horizontal="center" shrinkToFit="1"/>
    </xf>
    <xf numFmtId="0" fontId="21" fillId="0" borderId="152" xfId="0" applyNumberFormat="1" applyFont="1" applyBorder="1" applyAlignment="1">
      <alignment horizontal="left" vertical="top" shrinkToFit="1"/>
    </xf>
    <xf numFmtId="0" fontId="21" fillId="0" borderId="152" xfId="0" applyFont="1" applyBorder="1" applyAlignment="1">
      <alignment horizontal="left" shrinkToFit="1"/>
    </xf>
    <xf numFmtId="0" fontId="21" fillId="0" borderId="152" xfId="0" applyFont="1" applyBorder="1" applyAlignment="1">
      <alignment horizontal="center" shrinkToFit="1"/>
    </xf>
    <xf numFmtId="0" fontId="21" fillId="0" borderId="153" xfId="0" applyFont="1" applyBorder="1" applyAlignment="1">
      <alignment horizontal="center" shrinkToFit="1"/>
    </xf>
    <xf numFmtId="0" fontId="21" fillId="0" borderId="26" xfId="43" applyNumberFormat="1" applyFont="1" applyBorder="1" applyAlignment="1">
      <alignment horizontal="center" vertical="center"/>
    </xf>
    <xf numFmtId="0" fontId="21" fillId="0" borderId="29" xfId="43" applyNumberFormat="1" applyFont="1" applyBorder="1" applyAlignment="1">
      <alignment horizontal="center" vertical="center"/>
    </xf>
    <xf numFmtId="0" fontId="21" fillId="0" borderId="50" xfId="0" applyNumberFormat="1" applyFont="1" applyBorder="1" applyAlignment="1">
      <alignment horizontal="center"/>
    </xf>
    <xf numFmtId="0" fontId="21" fillId="0" borderId="72" xfId="0" applyNumberFormat="1" applyFont="1" applyBorder="1" applyAlignment="1">
      <alignment horizontal="center" shrinkToFit="1"/>
    </xf>
    <xf numFmtId="0" fontId="21" fillId="0" borderId="52" xfId="0" applyNumberFormat="1" applyFont="1" applyBorder="1" applyAlignment="1">
      <alignment horizontal="center" shrinkToFit="1"/>
    </xf>
    <xf numFmtId="0" fontId="21" fillId="0" borderId="72" xfId="0" applyFont="1" applyBorder="1" applyAlignment="1">
      <alignment horizontal="left" shrinkToFit="1"/>
    </xf>
    <xf numFmtId="0" fontId="21" fillId="0" borderId="72" xfId="0" applyFont="1" applyBorder="1" applyAlignment="1">
      <alignment horizontal="center" shrinkToFit="1"/>
    </xf>
    <xf numFmtId="0" fontId="21" fillId="0" borderId="52" xfId="0" applyFont="1" applyBorder="1" applyAlignment="1">
      <alignment horizontal="left" shrinkToFit="1"/>
    </xf>
    <xf numFmtId="0" fontId="21" fillId="0" borderId="52" xfId="0" applyFont="1" applyBorder="1" applyAlignment="1">
      <alignment horizontal="center" shrinkToFit="1"/>
    </xf>
    <xf numFmtId="0" fontId="21" fillId="0" borderId="0" xfId="0" applyNumberFormat="1" applyFont="1" applyBorder="1" applyAlignment="1">
      <alignment horizontal="right" vertical="top"/>
    </xf>
    <xf numFmtId="0" fontId="21" fillId="36" borderId="28" xfId="0" applyNumberFormat="1" applyFont="1" applyFill="1" applyBorder="1" applyAlignment="1">
      <alignment horizontal="center" vertical="center"/>
    </xf>
    <xf numFmtId="0" fontId="21" fillId="36" borderId="26" xfId="0" applyNumberFormat="1" applyFont="1" applyFill="1" applyBorder="1" applyAlignment="1">
      <alignment horizontal="center" vertical="center" shrinkToFit="1"/>
    </xf>
    <xf numFmtId="0" fontId="21" fillId="36" borderId="29" xfId="0" applyNumberFormat="1" applyFont="1" applyFill="1" applyBorder="1" applyAlignment="1">
      <alignment horizontal="center" vertical="center" shrinkToFit="1"/>
    </xf>
    <xf numFmtId="0" fontId="21" fillId="36" borderId="26" xfId="0" applyFont="1" applyFill="1" applyBorder="1" applyAlignment="1">
      <alignment horizontal="left" vertical="center" shrinkToFit="1"/>
    </xf>
    <xf numFmtId="0" fontId="21" fillId="36" borderId="26" xfId="0" applyFont="1" applyFill="1" applyBorder="1" applyAlignment="1">
      <alignment horizontal="center" vertical="center" shrinkToFit="1"/>
    </xf>
    <xf numFmtId="0" fontId="21" fillId="36" borderId="43" xfId="0" applyNumberFormat="1" applyFont="1" applyFill="1" applyBorder="1" applyAlignment="1">
      <alignment horizontal="center" vertical="center" shrinkToFit="1"/>
    </xf>
    <xf numFmtId="0" fontId="21" fillId="36" borderId="29" xfId="0" applyFont="1" applyFill="1" applyBorder="1" applyAlignment="1">
      <alignment horizontal="left" vertical="center" shrinkToFit="1"/>
    </xf>
    <xf numFmtId="0" fontId="21" fillId="36" borderId="29" xfId="0" applyFont="1" applyFill="1" applyBorder="1" applyAlignment="1">
      <alignment horizontal="center" vertical="center" shrinkToFit="1"/>
    </xf>
    <xf numFmtId="0" fontId="21" fillId="0" borderId="58" xfId="45" applyNumberFormat="1" applyFont="1" applyBorder="1" applyAlignment="1">
      <alignment horizontal="center" vertical="top"/>
    </xf>
    <xf numFmtId="0" fontId="21" fillId="0" borderId="87" xfId="46" applyNumberFormat="1" applyFont="1" applyBorder="1" applyAlignment="1" applyProtection="1">
      <alignment horizontal="center" vertical="top"/>
      <protection locked="0"/>
    </xf>
    <xf numFmtId="0" fontId="21" fillId="0" borderId="90" xfId="46" applyNumberFormat="1" applyFont="1" applyBorder="1" applyAlignment="1">
      <alignment horizontal="center" vertical="center"/>
    </xf>
    <xf numFmtId="0" fontId="21" fillId="0" borderId="89" xfId="46" applyNumberFormat="1" applyFont="1" applyBorder="1" applyAlignment="1">
      <alignment horizontal="left" vertical="top" shrinkToFit="1"/>
    </xf>
    <xf numFmtId="0" fontId="21" fillId="0" borderId="90" xfId="47" applyFont="1" applyBorder="1" applyAlignment="1">
      <alignment horizontal="left" vertical="center" shrinkToFit="1"/>
    </xf>
    <xf numFmtId="0" fontId="21" fillId="0" borderId="90" xfId="46" applyFont="1" applyBorder="1" applyAlignment="1" applyProtection="1">
      <alignment horizontal="center" vertical="center" shrinkToFit="1"/>
      <protection locked="0"/>
    </xf>
    <xf numFmtId="0" fontId="21" fillId="0" borderId="90" xfId="46" applyFont="1" applyBorder="1" applyAlignment="1" applyProtection="1">
      <alignment horizontal="left" vertical="center" shrinkToFit="1"/>
      <protection locked="0"/>
    </xf>
    <xf numFmtId="0" fontId="26" fillId="0" borderId="27" xfId="45" applyNumberFormat="1" applyFont="1" applyBorder="1" applyAlignment="1">
      <alignment horizontal="center" vertical="top"/>
    </xf>
    <xf numFmtId="0" fontId="21" fillId="0" borderId="32" xfId="46" applyNumberFormat="1" applyFont="1" applyBorder="1" applyAlignment="1" applyProtection="1">
      <alignment horizontal="center" vertical="top"/>
      <protection locked="0"/>
    </xf>
    <xf numFmtId="0" fontId="21" fillId="0" borderId="31" xfId="46" applyNumberFormat="1" applyFont="1" applyBorder="1" applyAlignment="1" applyProtection="1">
      <alignment horizontal="right" vertical="center"/>
      <protection locked="0"/>
    </xf>
    <xf numFmtId="0" fontId="21" fillId="0" borderId="44" xfId="46" applyNumberFormat="1" applyFont="1" applyBorder="1" applyAlignment="1">
      <alignment horizontal="center" vertical="center"/>
    </xf>
    <xf numFmtId="0" fontId="21" fillId="0" borderId="33" xfId="46" applyNumberFormat="1" applyFont="1" applyBorder="1" applyAlignment="1">
      <alignment horizontal="center" vertical="center"/>
    </xf>
    <xf numFmtId="0" fontId="21" fillId="0" borderId="33" xfId="46" applyNumberFormat="1" applyFont="1" applyBorder="1" applyAlignment="1">
      <alignment horizontal="left" vertical="top" shrinkToFit="1"/>
    </xf>
    <xf numFmtId="0" fontId="21" fillId="0" borderId="44" xfId="47" applyFont="1" applyBorder="1" applyAlignment="1">
      <alignment horizontal="left" vertical="center" shrinkToFit="1"/>
    </xf>
    <xf numFmtId="0" fontId="21" fillId="0" borderId="44" xfId="46" applyFont="1" applyBorder="1" applyAlignment="1" applyProtection="1">
      <alignment horizontal="center" vertical="center" shrinkToFit="1"/>
      <protection locked="0"/>
    </xf>
    <xf numFmtId="0" fontId="21" fillId="0" borderId="44" xfId="46" applyFont="1" applyBorder="1" applyAlignment="1" applyProtection="1">
      <alignment horizontal="left" vertical="center" shrinkToFit="1"/>
      <protection locked="0"/>
    </xf>
    <xf numFmtId="0" fontId="21" fillId="0" borderId="117" xfId="45" applyNumberFormat="1" applyFont="1" applyBorder="1" applyAlignment="1">
      <alignment horizontal="right" vertical="top"/>
    </xf>
    <xf numFmtId="0" fontId="21" fillId="0" borderId="118" xfId="45" applyNumberFormat="1" applyFont="1" applyBorder="1" applyAlignment="1" applyProtection="1">
      <alignment horizontal="center" vertical="top"/>
      <protection locked="0"/>
    </xf>
    <xf numFmtId="0" fontId="21" fillId="0" borderId="28" xfId="45" applyNumberFormat="1" applyFont="1" applyBorder="1" applyAlignment="1" applyProtection="1">
      <alignment horizontal="center" vertical="center"/>
      <protection locked="0"/>
    </xf>
    <xf numFmtId="0" fontId="21" fillId="0" borderId="30" xfId="45" applyNumberFormat="1" applyFont="1" applyBorder="1" applyAlignment="1" applyProtection="1">
      <alignment horizontal="center" vertical="center"/>
      <protection locked="0"/>
    </xf>
    <xf numFmtId="0" fontId="21" fillId="0" borderId="119" xfId="45" applyNumberFormat="1" applyFont="1" applyBorder="1" applyAlignment="1" applyProtection="1">
      <alignment horizontal="left" vertical="top" shrinkToFit="1"/>
      <protection locked="0"/>
    </xf>
    <xf numFmtId="0" fontId="21" fillId="0" borderId="30" xfId="45" applyFont="1" applyBorder="1" applyAlignment="1" applyProtection="1">
      <alignment horizontal="left" vertical="center" shrinkToFit="1"/>
      <protection locked="0"/>
    </xf>
    <xf numFmtId="0" fontId="21" fillId="0" borderId="30" xfId="45" applyFont="1" applyBorder="1" applyAlignment="1" applyProtection="1">
      <alignment horizontal="center" vertical="center" shrinkToFit="1"/>
      <protection locked="0"/>
    </xf>
    <xf numFmtId="0" fontId="21" fillId="0" borderId="28" xfId="45" applyNumberFormat="1" applyFont="1" applyBorder="1" applyAlignment="1">
      <alignment horizontal="right" vertical="top"/>
    </xf>
    <xf numFmtId="0" fontId="21" fillId="0" borderId="24" xfId="45" applyNumberFormat="1" applyFont="1" applyBorder="1" applyAlignment="1" applyProtection="1">
      <alignment horizontal="center" vertical="top"/>
      <protection locked="0"/>
    </xf>
    <xf numFmtId="0" fontId="21" fillId="0" borderId="26" xfId="45" applyNumberFormat="1" applyFont="1" applyBorder="1" applyAlignment="1" applyProtection="1">
      <alignment horizontal="center" vertical="center"/>
      <protection locked="0"/>
    </xf>
    <xf numFmtId="0" fontId="21" fillId="0" borderId="29" xfId="45" applyNumberFormat="1" applyFont="1" applyBorder="1" applyAlignment="1" applyProtection="1">
      <alignment horizontal="center" vertical="center"/>
      <protection locked="0"/>
    </xf>
    <xf numFmtId="0" fontId="21" fillId="0" borderId="29" xfId="45" applyNumberFormat="1" applyFont="1" applyBorder="1" applyAlignment="1" applyProtection="1">
      <alignment horizontal="left" vertical="top" shrinkToFit="1"/>
      <protection locked="0"/>
    </xf>
    <xf numFmtId="0" fontId="21" fillId="0" borderId="26" xfId="45" applyFont="1" applyBorder="1" applyAlignment="1" applyProtection="1">
      <alignment horizontal="left" vertical="center" shrinkToFit="1"/>
      <protection locked="0"/>
    </xf>
    <xf numFmtId="0" fontId="21" fillId="0" borderId="26" xfId="45" applyFont="1" applyBorder="1" applyAlignment="1" applyProtection="1">
      <alignment horizontal="center" vertical="center" shrinkToFit="1"/>
      <protection locked="0"/>
    </xf>
    <xf numFmtId="0" fontId="21" fillId="0" borderId="30" xfId="48" applyNumberFormat="1" applyFont="1" applyBorder="1" applyAlignment="1" applyProtection="1">
      <alignment horizontal="center" vertical="center"/>
      <protection locked="0"/>
    </xf>
    <xf numFmtId="0" fontId="21" fillId="0" borderId="29" xfId="48" applyNumberFormat="1" applyFont="1" applyBorder="1" applyAlignment="1" applyProtection="1">
      <alignment horizontal="center" vertical="center"/>
      <protection locked="0"/>
    </xf>
    <xf numFmtId="0" fontId="21" fillId="0" borderId="30" xfId="48" applyFont="1" applyBorder="1" applyAlignment="1" applyProtection="1">
      <alignment horizontal="left" vertical="center" shrinkToFit="1"/>
      <protection locked="0"/>
    </xf>
    <xf numFmtId="0" fontId="21" fillId="0" borderId="30" xfId="48" applyFont="1" applyBorder="1" applyAlignment="1" applyProtection="1">
      <alignment horizontal="center" vertical="center" shrinkToFit="1"/>
      <protection locked="0"/>
    </xf>
    <xf numFmtId="0" fontId="21" fillId="0" borderId="26" xfId="48" applyFont="1" applyBorder="1" applyAlignment="1" applyProtection="1">
      <alignment horizontal="left" vertical="center" shrinkToFit="1"/>
      <protection locked="0"/>
    </xf>
    <xf numFmtId="0" fontId="21" fillId="0" borderId="26" xfId="48" applyFont="1" applyBorder="1" applyAlignment="1" applyProtection="1">
      <alignment horizontal="center" vertical="center" shrinkToFit="1"/>
      <protection locked="0"/>
    </xf>
    <xf numFmtId="0" fontId="21" fillId="0" borderId="28" xfId="48" applyNumberFormat="1" applyFont="1" applyBorder="1" applyAlignment="1" applyProtection="1">
      <alignment vertical="center"/>
      <protection locked="0"/>
    </xf>
    <xf numFmtId="0" fontId="21" fillId="0" borderId="28" xfId="46" applyNumberFormat="1" applyFont="1" applyBorder="1" applyAlignment="1" applyProtection="1">
      <alignment vertical="center"/>
      <protection locked="0"/>
    </xf>
    <xf numFmtId="0" fontId="21" fillId="0" borderId="26" xfId="47" applyNumberFormat="1" applyFont="1" applyBorder="1" applyAlignment="1">
      <alignment horizontal="center" vertical="center"/>
    </xf>
    <xf numFmtId="0" fontId="21" fillId="0" borderId="29" xfId="47" applyNumberFormat="1" applyFont="1" applyBorder="1" applyAlignment="1">
      <alignment horizontal="center" vertical="center"/>
    </xf>
    <xf numFmtId="0" fontId="21" fillId="0" borderId="26" xfId="46" applyFont="1" applyBorder="1" applyAlignment="1" applyProtection="1">
      <alignment horizontal="left" vertical="center" shrinkToFit="1"/>
      <protection locked="0"/>
    </xf>
    <xf numFmtId="0" fontId="21" fillId="0" borderId="26" xfId="46" applyFont="1" applyBorder="1" applyAlignment="1" applyProtection="1">
      <alignment horizontal="center" vertical="center" shrinkToFit="1"/>
      <protection locked="0"/>
    </xf>
    <xf numFmtId="0" fontId="21" fillId="0" borderId="43" xfId="48" applyFont="1" applyBorder="1" applyAlignment="1" applyProtection="1">
      <alignment horizontal="left" vertical="center" shrinkToFit="1"/>
      <protection locked="0"/>
    </xf>
    <xf numFmtId="0" fontId="21" fillId="0" borderId="28" xfId="46" applyNumberFormat="1" applyFont="1" applyBorder="1" applyAlignment="1" applyProtection="1">
      <alignment horizontal="right" vertical="center"/>
      <protection locked="0"/>
    </xf>
    <xf numFmtId="0" fontId="21" fillId="0" borderId="26" xfId="48" applyNumberFormat="1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>
      <alignment horizontal="left" shrinkToFit="1"/>
    </xf>
    <xf numFmtId="0" fontId="21" fillId="0" borderId="31" xfId="45" applyNumberFormat="1" applyFont="1" applyBorder="1" applyAlignment="1">
      <alignment horizontal="right" vertical="top"/>
    </xf>
    <xf numFmtId="0" fontId="21" fillId="0" borderId="32" xfId="45" applyNumberFormat="1" applyFont="1" applyBorder="1" applyAlignment="1" applyProtection="1">
      <alignment horizontal="center" vertical="top"/>
      <protection locked="0"/>
    </xf>
    <xf numFmtId="0" fontId="21" fillId="0" borderId="31" xfId="46" applyNumberFormat="1" applyFont="1" applyBorder="1" applyAlignment="1" applyProtection="1">
      <alignment horizontal="center" vertical="center" wrapText="1"/>
      <protection locked="0"/>
    </xf>
    <xf numFmtId="0" fontId="21" fillId="0" borderId="44" xfId="48" applyNumberFormat="1" applyFont="1" applyBorder="1" applyAlignment="1" applyProtection="1">
      <alignment horizontal="center" vertical="center"/>
      <protection locked="0"/>
    </xf>
    <xf numFmtId="0" fontId="21" fillId="0" borderId="33" xfId="48" applyNumberFormat="1" applyFont="1" applyBorder="1" applyAlignment="1" applyProtection="1">
      <alignment horizontal="center" vertical="center"/>
      <protection locked="0"/>
    </xf>
    <xf numFmtId="0" fontId="21" fillId="0" borderId="33" xfId="45" applyNumberFormat="1" applyFont="1" applyBorder="1" applyAlignment="1" applyProtection="1">
      <alignment horizontal="left" vertical="top" shrinkToFit="1"/>
      <protection locked="0"/>
    </xf>
    <xf numFmtId="0" fontId="21" fillId="0" borderId="44" xfId="48" applyFont="1" applyBorder="1" applyAlignment="1" applyProtection="1">
      <alignment horizontal="left" vertical="center" shrinkToFit="1"/>
      <protection locked="0"/>
    </xf>
    <xf numFmtId="0" fontId="21" fillId="0" borderId="44" xfId="48" applyFont="1" applyBorder="1" applyAlignment="1" applyProtection="1">
      <alignment horizontal="center" vertical="center" shrinkToFit="1"/>
      <protection locked="0"/>
    </xf>
    <xf numFmtId="0" fontId="21" fillId="0" borderId="117" xfId="45" applyNumberFormat="1" applyFont="1" applyBorder="1" applyAlignment="1" applyProtection="1">
      <alignment horizontal="center" vertical="center"/>
      <protection locked="0"/>
    </xf>
    <xf numFmtId="0" fontId="21" fillId="0" borderId="119" xfId="45" applyNumberFormat="1" applyFont="1" applyBorder="1" applyAlignment="1" applyProtection="1">
      <alignment horizontal="center" vertical="center"/>
      <protection locked="0"/>
    </xf>
    <xf numFmtId="0" fontId="21" fillId="0" borderId="119" xfId="45" applyFont="1" applyBorder="1" applyAlignment="1" applyProtection="1">
      <alignment horizontal="left" vertical="center" shrinkToFit="1"/>
      <protection locked="0"/>
    </xf>
    <xf numFmtId="0" fontId="21" fillId="0" borderId="119" xfId="45" applyFont="1" applyBorder="1" applyAlignment="1" applyProtection="1">
      <alignment horizontal="center" vertical="center" shrinkToFit="1"/>
      <protection locked="0"/>
    </xf>
    <xf numFmtId="0" fontId="21" fillId="0" borderId="31" xfId="45" applyNumberFormat="1" applyFont="1" applyBorder="1" applyAlignment="1" applyProtection="1">
      <alignment horizontal="center" vertical="center"/>
      <protection locked="0"/>
    </xf>
    <xf numFmtId="0" fontId="21" fillId="0" borderId="44" xfId="45" applyNumberFormat="1" applyFont="1" applyBorder="1" applyAlignment="1" applyProtection="1">
      <alignment horizontal="center" vertical="center"/>
      <protection locked="0"/>
    </xf>
    <xf numFmtId="0" fontId="21" fillId="0" borderId="33" xfId="45" applyNumberFormat="1" applyFont="1" applyBorder="1" applyAlignment="1" applyProtection="1">
      <alignment horizontal="center" vertical="center"/>
      <protection locked="0"/>
    </xf>
    <xf numFmtId="0" fontId="21" fillId="0" borderId="44" xfId="45" applyFont="1" applyBorder="1" applyAlignment="1" applyProtection="1">
      <alignment horizontal="left" vertical="center" shrinkToFit="1"/>
      <protection locked="0"/>
    </xf>
    <xf numFmtId="0" fontId="21" fillId="0" borderId="44" xfId="45" applyFont="1" applyBorder="1" applyAlignment="1" applyProtection="1">
      <alignment horizontal="center" vertical="center" shrinkToFit="1"/>
      <protection locked="0"/>
    </xf>
    <xf numFmtId="0" fontId="21" fillId="0" borderId="47" xfId="45" applyNumberFormat="1" applyFont="1" applyBorder="1" applyAlignment="1" applyProtection="1">
      <alignment horizontal="center" vertical="center"/>
      <protection locked="0"/>
    </xf>
    <xf numFmtId="0" fontId="21" fillId="0" borderId="47" xfId="45" applyFont="1" applyBorder="1" applyAlignment="1" applyProtection="1">
      <alignment horizontal="left" vertical="center" shrinkToFit="1"/>
      <protection locked="0"/>
    </xf>
    <xf numFmtId="0" fontId="21" fillId="0" borderId="47" xfId="45" applyFont="1" applyBorder="1" applyAlignment="1" applyProtection="1">
      <alignment horizontal="center" vertical="center" shrinkToFit="1"/>
      <protection locked="0"/>
    </xf>
    <xf numFmtId="0" fontId="21" fillId="0" borderId="29" xfId="45" applyFont="1" applyBorder="1" applyAlignment="1" applyProtection="1">
      <alignment horizontal="left" vertical="center" shrinkToFit="1"/>
      <protection locked="0"/>
    </xf>
    <xf numFmtId="0" fontId="21" fillId="0" borderId="29" xfId="45" applyFont="1" applyBorder="1" applyAlignment="1" applyProtection="1">
      <alignment horizontal="center" vertical="center" shrinkToFit="1"/>
      <protection locked="0"/>
    </xf>
    <xf numFmtId="0" fontId="21" fillId="0" borderId="118" xfId="46" applyNumberFormat="1" applyFont="1" applyBorder="1" applyAlignment="1">
      <alignment horizontal="center" vertical="top"/>
    </xf>
    <xf numFmtId="0" fontId="21" fillId="0" borderId="30" xfId="46" applyNumberFormat="1" applyFont="1" applyBorder="1" applyAlignment="1">
      <alignment horizontal="center" vertical="center"/>
    </xf>
    <xf numFmtId="0" fontId="21" fillId="0" borderId="119" xfId="46" applyNumberFormat="1" applyFont="1" applyBorder="1" applyAlignment="1">
      <alignment horizontal="left" vertical="top" shrinkToFit="1"/>
    </xf>
    <xf numFmtId="0" fontId="21" fillId="0" borderId="30" xfId="47" applyFont="1" applyBorder="1" applyAlignment="1">
      <alignment horizontal="left" vertical="center" shrinkToFit="1"/>
    </xf>
    <xf numFmtId="0" fontId="21" fillId="0" borderId="30" xfId="46" applyFont="1" applyBorder="1" applyAlignment="1" applyProtection="1">
      <alignment horizontal="center" vertical="center" shrinkToFit="1"/>
      <protection locked="0"/>
    </xf>
    <xf numFmtId="0" fontId="21" fillId="0" borderId="30" xfId="46" applyFont="1" applyBorder="1" applyAlignment="1" applyProtection="1">
      <alignment horizontal="left" vertical="center" shrinkToFit="1"/>
      <protection locked="0"/>
    </xf>
    <xf numFmtId="0" fontId="21" fillId="0" borderId="24" xfId="46" applyNumberFormat="1" applyFont="1" applyBorder="1" applyAlignment="1">
      <alignment horizontal="center" vertical="top"/>
    </xf>
    <xf numFmtId="0" fontId="21" fillId="0" borderId="26" xfId="46" applyNumberFormat="1" applyFont="1" applyBorder="1" applyAlignment="1">
      <alignment horizontal="center" vertical="center"/>
    </xf>
    <xf numFmtId="0" fontId="21" fillId="0" borderId="29" xfId="46" applyNumberFormat="1" applyFont="1" applyBorder="1" applyAlignment="1">
      <alignment horizontal="center" vertical="center"/>
    </xf>
    <xf numFmtId="0" fontId="21" fillId="0" borderId="29" xfId="46" applyNumberFormat="1" applyFont="1" applyBorder="1" applyAlignment="1">
      <alignment horizontal="left" vertical="top" shrinkToFit="1"/>
    </xf>
    <xf numFmtId="0" fontId="21" fillId="0" borderId="26" xfId="47" applyFont="1" applyBorder="1" applyAlignment="1">
      <alignment horizontal="left" vertical="center" shrinkToFit="1"/>
    </xf>
    <xf numFmtId="0" fontId="21" fillId="0" borderId="28" xfId="46" applyNumberFormat="1" applyFont="1" applyBorder="1" applyAlignment="1" applyProtection="1">
      <alignment horizontal="centerContinuous" vertical="center"/>
      <protection locked="0"/>
    </xf>
    <xf numFmtId="0" fontId="21" fillId="0" borderId="32" xfId="46" applyNumberFormat="1" applyFont="1" applyBorder="1" applyAlignment="1">
      <alignment horizontal="center" vertical="top"/>
    </xf>
    <xf numFmtId="0" fontId="21" fillId="0" borderId="117" xfId="46" applyNumberFormat="1" applyFont="1" applyBorder="1" applyAlignment="1" applyProtection="1">
      <alignment vertical="center"/>
      <protection locked="0"/>
    </xf>
    <xf numFmtId="0" fontId="21" fillId="0" borderId="47" xfId="46" applyNumberFormat="1" applyFont="1" applyBorder="1" applyAlignment="1">
      <alignment horizontal="center" vertical="center"/>
    </xf>
    <xf numFmtId="0" fontId="21" fillId="0" borderId="47" xfId="47" applyFont="1" applyBorder="1" applyAlignment="1">
      <alignment horizontal="left" vertical="center" shrinkToFit="1"/>
    </xf>
    <xf numFmtId="0" fontId="21" fillId="0" borderId="47" xfId="46" applyFont="1" applyBorder="1" applyAlignment="1" applyProtection="1">
      <alignment horizontal="center" vertical="center" shrinkToFit="1"/>
      <protection locked="0"/>
    </xf>
    <xf numFmtId="0" fontId="21" fillId="0" borderId="47" xfId="46" applyFont="1" applyBorder="1" applyAlignment="1" applyProtection="1">
      <alignment horizontal="left" vertical="center" shrinkToFit="1"/>
      <protection locked="0"/>
    </xf>
    <xf numFmtId="0" fontId="21" fillId="0" borderId="0" xfId="0" applyFont="1" applyBorder="1" applyAlignment="1">
      <alignment horizontal="center" vertical="center" shrinkToFit="1"/>
    </xf>
    <xf numFmtId="0" fontId="21" fillId="0" borderId="28" xfId="47" applyNumberFormat="1" applyFont="1" applyBorder="1" applyAlignment="1">
      <alignment horizontal="right" vertical="center"/>
    </xf>
    <xf numFmtId="0" fontId="21" fillId="0" borderId="43" xfId="46" applyNumberFormat="1" applyFont="1" applyBorder="1" applyAlignment="1">
      <alignment horizontal="center" vertical="center"/>
    </xf>
    <xf numFmtId="0" fontId="21" fillId="0" borderId="43" xfId="47" applyFont="1" applyBorder="1" applyAlignment="1">
      <alignment horizontal="left" vertical="center" shrinkToFit="1"/>
    </xf>
    <xf numFmtId="0" fontId="21" fillId="0" borderId="43" xfId="46" applyFont="1" applyBorder="1" applyAlignment="1" applyProtection="1">
      <alignment horizontal="center" vertical="center" shrinkToFit="1"/>
      <protection locked="0"/>
    </xf>
    <xf numFmtId="0" fontId="21" fillId="0" borderId="43" xfId="46" applyFont="1" applyBorder="1" applyAlignment="1" applyProtection="1">
      <alignment horizontal="left" vertical="center" shrinkToFit="1"/>
      <protection locked="0"/>
    </xf>
    <xf numFmtId="0" fontId="21" fillId="0" borderId="43" xfId="45" applyNumberFormat="1" applyFont="1" applyBorder="1" applyAlignment="1" applyProtection="1">
      <alignment horizontal="center" vertical="center"/>
      <protection locked="0"/>
    </xf>
    <xf numFmtId="0" fontId="21" fillId="0" borderId="43" xfId="45" applyFont="1" applyBorder="1" applyAlignment="1" applyProtection="1">
      <alignment horizontal="left" vertical="center" shrinkToFit="1"/>
      <protection locked="0"/>
    </xf>
    <xf numFmtId="0" fontId="21" fillId="0" borderId="43" xfId="45" applyFont="1" applyBorder="1" applyAlignment="1" applyProtection="1">
      <alignment horizontal="center" vertical="center" shrinkToFit="1"/>
      <protection locked="0"/>
    </xf>
    <xf numFmtId="0" fontId="21" fillId="0" borderId="28" xfId="47" applyNumberFormat="1" applyFont="1" applyBorder="1" applyAlignment="1">
      <alignment vertical="center"/>
    </xf>
    <xf numFmtId="0" fontId="21" fillId="0" borderId="153" xfId="43" applyFont="1" applyBorder="1" applyAlignment="1">
      <alignment horizontal="center" vertical="center" shrinkToFit="1"/>
    </xf>
    <xf numFmtId="0" fontId="21" fillId="0" borderId="43" xfId="47" applyNumberFormat="1" applyFont="1" applyBorder="1" applyAlignment="1">
      <alignment horizontal="center" vertical="center"/>
    </xf>
    <xf numFmtId="0" fontId="21" fillId="0" borderId="43" xfId="48" applyNumberFormat="1" applyFont="1" applyBorder="1" applyAlignment="1" applyProtection="1">
      <alignment horizontal="center" vertical="center"/>
      <protection locked="0"/>
    </xf>
    <xf numFmtId="0" fontId="21" fillId="0" borderId="43" xfId="48" applyFont="1" applyBorder="1" applyAlignment="1" applyProtection="1">
      <alignment horizontal="center" vertical="center" shrinkToFit="1"/>
      <protection locked="0"/>
    </xf>
    <xf numFmtId="0" fontId="21" fillId="0" borderId="33" xfId="45" applyFont="1" applyBorder="1" applyAlignment="1" applyProtection="1">
      <alignment horizontal="left" vertical="center" shrinkToFit="1"/>
      <protection locked="0"/>
    </xf>
    <xf numFmtId="0" fontId="21" fillId="0" borderId="33" xfId="45" applyFont="1" applyBorder="1" applyAlignment="1" applyProtection="1">
      <alignment horizontal="center" vertical="center" shrinkToFit="1"/>
      <protection locked="0"/>
    </xf>
    <xf numFmtId="0" fontId="21" fillId="0" borderId="118" xfId="48" applyNumberFormat="1" applyFont="1" applyBorder="1" applyAlignment="1">
      <alignment horizontal="center" vertical="top"/>
    </xf>
    <xf numFmtId="0" fontId="21" fillId="0" borderId="119" xfId="48" applyNumberFormat="1" applyFont="1" applyBorder="1" applyAlignment="1" applyProtection="1">
      <alignment horizontal="left" vertical="top" shrinkToFit="1"/>
      <protection locked="0"/>
    </xf>
    <xf numFmtId="0" fontId="21" fillId="0" borderId="24" xfId="48" applyNumberFormat="1" applyFont="1" applyBorder="1" applyAlignment="1">
      <alignment horizontal="center" vertical="top"/>
    </xf>
    <xf numFmtId="0" fontId="21" fillId="0" borderId="29" xfId="48" applyNumberFormat="1" applyFont="1" applyBorder="1" applyAlignment="1" applyProtection="1">
      <alignment horizontal="left" vertical="top" shrinkToFit="1"/>
      <protection locked="0"/>
    </xf>
    <xf numFmtId="0" fontId="21" fillId="0" borderId="32" xfId="48" applyNumberFormat="1" applyFont="1" applyBorder="1" applyAlignment="1">
      <alignment horizontal="center" vertical="top"/>
    </xf>
    <xf numFmtId="0" fontId="21" fillId="0" borderId="33" xfId="48" applyNumberFormat="1" applyFont="1" applyBorder="1" applyAlignment="1" applyProtection="1">
      <alignment horizontal="left" vertical="top" shrinkToFit="1"/>
      <protection locked="0"/>
    </xf>
    <xf numFmtId="0" fontId="21" fillId="0" borderId="33" xfId="47" applyFont="1" applyBorder="1" applyAlignment="1">
      <alignment horizontal="left" vertical="center" shrinkToFit="1"/>
    </xf>
    <xf numFmtId="0" fontId="21" fillId="0" borderId="33" xfId="46" applyFont="1" applyBorder="1" applyAlignment="1" applyProtection="1">
      <alignment horizontal="center" vertical="center" shrinkToFit="1"/>
      <protection locked="0"/>
    </xf>
    <xf numFmtId="0" fontId="21" fillId="0" borderId="33" xfId="46" applyFont="1" applyBorder="1" applyAlignment="1" applyProtection="1">
      <alignment horizontal="left" vertical="center" shrinkToFit="1"/>
      <protection locked="0"/>
    </xf>
    <xf numFmtId="0" fontId="21" fillId="0" borderId="117" xfId="48" applyNumberFormat="1" applyFont="1" applyBorder="1" applyAlignment="1" applyProtection="1">
      <alignment vertical="center"/>
      <protection locked="0"/>
    </xf>
    <xf numFmtId="0" fontId="21" fillId="0" borderId="47" xfId="48" applyNumberFormat="1" applyFont="1" applyBorder="1" applyAlignment="1" applyProtection="1">
      <alignment horizontal="center" vertical="center"/>
      <protection locked="0"/>
    </xf>
    <xf numFmtId="0" fontId="21" fillId="0" borderId="47" xfId="48" applyFont="1" applyBorder="1" applyAlignment="1" applyProtection="1">
      <alignment horizontal="left" vertical="center" shrinkToFit="1"/>
      <protection locked="0"/>
    </xf>
    <xf numFmtId="0" fontId="21" fillId="0" borderId="47" xfId="48" applyFont="1" applyBorder="1" applyAlignment="1" applyProtection="1">
      <alignment horizontal="center" vertical="center" shrinkToFit="1"/>
      <protection locked="0"/>
    </xf>
    <xf numFmtId="0" fontId="21" fillId="0" borderId="58" xfId="0" applyNumberFormat="1" applyFont="1" applyBorder="1" applyAlignment="1">
      <alignment horizontal="center" vertical="top" wrapText="1"/>
    </xf>
    <xf numFmtId="0" fontId="21" fillId="0" borderId="59" xfId="0" applyNumberFormat="1" applyFont="1" applyBorder="1" applyAlignment="1">
      <alignment horizontal="center" vertical="center"/>
    </xf>
    <xf numFmtId="0" fontId="26" fillId="0" borderId="27" xfId="0" applyNumberFormat="1" applyFont="1" applyBorder="1" applyAlignment="1">
      <alignment horizontal="center" vertical="top" wrapText="1"/>
    </xf>
    <xf numFmtId="0" fontId="26" fillId="0" borderId="49" xfId="0" applyNumberFormat="1" applyFont="1" applyBorder="1" applyAlignment="1">
      <alignment horizontal="center" vertical="top" wrapText="1"/>
    </xf>
    <xf numFmtId="0" fontId="21" fillId="0" borderId="153" xfId="0" applyFont="1" applyBorder="1" applyAlignment="1">
      <alignment horizontal="center" vertical="center" shrinkToFit="1"/>
    </xf>
    <xf numFmtId="0" fontId="21" fillId="0" borderId="26" xfId="43" applyFont="1" applyBorder="1" applyAlignment="1">
      <alignment horizontal="left" vertical="top" shrinkToFit="1"/>
    </xf>
    <xf numFmtId="0" fontId="21" fillId="0" borderId="155" xfId="0" applyNumberFormat="1" applyFont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21" fillId="0" borderId="26" xfId="0" applyFont="1" applyBorder="1" applyAlignment="1">
      <alignment horizontal="right" vertical="center" shrinkToFit="1"/>
    </xf>
    <xf numFmtId="0" fontId="29" fillId="0" borderId="30" xfId="0" applyFont="1" applyBorder="1" applyAlignment="1">
      <alignment horizontal="right"/>
    </xf>
    <xf numFmtId="0" fontId="23" fillId="35" borderId="19" xfId="0" applyFont="1" applyFill="1" applyBorder="1" applyAlignment="1">
      <alignment horizontal="right" vertical="center" shrinkToFit="1"/>
    </xf>
    <xf numFmtId="0" fontId="21" fillId="0" borderId="26" xfId="45" applyFont="1" applyBorder="1" applyAlignment="1" applyProtection="1">
      <alignment horizontal="right" vertical="center" shrinkToFit="1"/>
      <protection locked="0"/>
    </xf>
    <xf numFmtId="0" fontId="21" fillId="0" borderId="26" xfId="46" applyFont="1" applyBorder="1" applyAlignment="1" applyProtection="1">
      <alignment horizontal="right" vertical="center" shrinkToFit="1"/>
      <protection locked="0"/>
    </xf>
    <xf numFmtId="0" fontId="21" fillId="0" borderId="30" xfId="46" applyFont="1" applyBorder="1" applyAlignment="1" applyProtection="1">
      <alignment horizontal="right" vertical="center" shrinkToFit="1"/>
      <protection locked="0"/>
    </xf>
    <xf numFmtId="0" fontId="21" fillId="0" borderId="26" xfId="48" applyFont="1" applyBorder="1" applyAlignment="1" applyProtection="1">
      <alignment horizontal="right" vertical="center" shrinkToFit="1"/>
      <protection locked="0"/>
    </xf>
    <xf numFmtId="0" fontId="21" fillId="0" borderId="30" xfId="48" applyFont="1" applyBorder="1" applyAlignment="1" applyProtection="1">
      <alignment horizontal="right" vertical="center" shrinkToFit="1"/>
      <protection locked="0"/>
    </xf>
    <xf numFmtId="0" fontId="21" fillId="0" borderId="43" xfId="45" applyFont="1" applyBorder="1" applyAlignment="1" applyProtection="1">
      <alignment horizontal="right" vertical="center" shrinkToFit="1"/>
      <protection locked="0"/>
    </xf>
    <xf numFmtId="0" fontId="21" fillId="0" borderId="30" xfId="45" applyFont="1" applyBorder="1" applyAlignment="1" applyProtection="1">
      <alignment horizontal="right" vertical="center" shrinkToFit="1"/>
      <protection locked="0"/>
    </xf>
    <xf numFmtId="0" fontId="21" fillId="0" borderId="29" xfId="45" applyFont="1" applyBorder="1" applyAlignment="1" applyProtection="1">
      <alignment horizontal="right" vertical="center" shrinkToFit="1"/>
      <protection locked="0"/>
    </xf>
    <xf numFmtId="0" fontId="21" fillId="0" borderId="43" xfId="46" applyFont="1" applyBorder="1" applyAlignment="1" applyProtection="1">
      <alignment horizontal="right" vertical="center" shrinkToFit="1"/>
      <protection locked="0"/>
    </xf>
    <xf numFmtId="0" fontId="21" fillId="0" borderId="26" xfId="43" applyFont="1" applyBorder="1" applyAlignment="1">
      <alignment horizontal="right" vertical="center" shrinkToFit="1"/>
    </xf>
    <xf numFmtId="0" fontId="21" fillId="0" borderId="44" xfId="46" applyFont="1" applyBorder="1" applyAlignment="1" applyProtection="1">
      <alignment horizontal="right" vertical="center" shrinkToFit="1"/>
      <protection locked="0"/>
    </xf>
    <xf numFmtId="0" fontId="21" fillId="0" borderId="47" xfId="45" applyFont="1" applyBorder="1" applyAlignment="1" applyProtection="1">
      <alignment horizontal="right" vertical="center" shrinkToFit="1"/>
      <protection locked="0"/>
    </xf>
    <xf numFmtId="0" fontId="21" fillId="0" borderId="47" xfId="46" applyFont="1" applyBorder="1" applyAlignment="1" applyProtection="1">
      <alignment horizontal="right" vertical="center" shrinkToFit="1"/>
      <protection locked="0"/>
    </xf>
    <xf numFmtId="0" fontId="21" fillId="0" borderId="47" xfId="48" applyFont="1" applyBorder="1" applyAlignment="1" applyProtection="1">
      <alignment horizontal="right" vertical="center" shrinkToFit="1"/>
      <protection locked="0"/>
    </xf>
    <xf numFmtId="0" fontId="21" fillId="0" borderId="44" xfId="48" applyFont="1" applyBorder="1" applyAlignment="1" applyProtection="1">
      <alignment horizontal="right" vertical="center" shrinkToFit="1"/>
      <protection locked="0"/>
    </xf>
    <xf numFmtId="0" fontId="21" fillId="0" borderId="26" xfId="0" applyFont="1" applyBorder="1" applyAlignment="1">
      <alignment horizontal="right" shrinkToFit="1"/>
    </xf>
    <xf numFmtId="0" fontId="21" fillId="0" borderId="30" xfId="0" applyFont="1" applyFill="1" applyBorder="1" applyAlignment="1">
      <alignment horizontal="right" vertical="center" shrinkToFit="1"/>
    </xf>
    <xf numFmtId="0" fontId="21" fillId="0" borderId="26" xfId="0" applyFont="1" applyFill="1" applyBorder="1" applyAlignment="1">
      <alignment horizontal="right" vertical="center" shrinkToFit="1"/>
    </xf>
    <xf numFmtId="0" fontId="21" fillId="0" borderId="44" xfId="0" applyFont="1" applyFill="1" applyBorder="1" applyAlignment="1">
      <alignment horizontal="right" vertical="center" shrinkToFit="1"/>
    </xf>
    <xf numFmtId="0" fontId="21" fillId="0" borderId="47" xfId="0" applyFont="1" applyFill="1" applyBorder="1" applyAlignment="1">
      <alignment horizontal="right" vertical="center" shrinkToFit="1"/>
    </xf>
    <xf numFmtId="0" fontId="21" fillId="0" borderId="29" xfId="0" applyFont="1" applyFill="1" applyBorder="1" applyAlignment="1">
      <alignment horizontal="right" vertical="center" shrinkToFit="1"/>
    </xf>
    <xf numFmtId="0" fontId="21" fillId="0" borderId="43" xfId="0" applyFont="1" applyFill="1" applyBorder="1" applyAlignment="1">
      <alignment horizontal="right" vertical="center" shrinkToFit="1"/>
    </xf>
    <xf numFmtId="0" fontId="21" fillId="0" borderId="33" xfId="0" applyFont="1" applyFill="1" applyBorder="1" applyAlignment="1">
      <alignment horizontal="right" vertical="center" shrinkToFit="1"/>
    </xf>
    <xf numFmtId="0" fontId="21" fillId="0" borderId="52" xfId="0" applyFont="1" applyFill="1" applyBorder="1" applyAlignment="1">
      <alignment horizontal="right" vertical="center" shrinkToFit="1"/>
    </xf>
    <xf numFmtId="0" fontId="21" fillId="0" borderId="44" xfId="0" applyFont="1" applyBorder="1" applyAlignment="1">
      <alignment horizontal="right" vertical="center" shrinkToFit="1"/>
    </xf>
    <xf numFmtId="0" fontId="21" fillId="0" borderId="43" xfId="0" applyFont="1" applyBorder="1" applyAlignment="1">
      <alignment horizontal="right" vertical="center" shrinkToFit="1"/>
    </xf>
    <xf numFmtId="0" fontId="21" fillId="0" borderId="30" xfId="0" applyFont="1" applyBorder="1" applyAlignment="1">
      <alignment horizontal="right" vertical="center" shrinkToFit="1"/>
    </xf>
    <xf numFmtId="0" fontId="21" fillId="0" borderId="30" xfId="43" applyFont="1" applyBorder="1" applyAlignment="1">
      <alignment horizontal="right" vertical="center" shrinkToFit="1"/>
    </xf>
    <xf numFmtId="0" fontId="21" fillId="0" borderId="29" xfId="0" applyFont="1" applyBorder="1" applyAlignment="1">
      <alignment horizontal="right" vertical="center" shrinkToFit="1"/>
    </xf>
    <xf numFmtId="0" fontId="21" fillId="0" borderId="37" xfId="0" applyFont="1" applyBorder="1" applyAlignment="1">
      <alignment horizontal="right" vertical="center" shrinkToFit="1"/>
    </xf>
    <xf numFmtId="0" fontId="21" fillId="0" borderId="40" xfId="0" applyFont="1" applyBorder="1" applyAlignment="1">
      <alignment horizontal="right" vertical="center" shrinkToFit="1"/>
    </xf>
    <xf numFmtId="0" fontId="21" fillId="0" borderId="47" xfId="0" applyFont="1" applyBorder="1" applyAlignment="1">
      <alignment horizontal="right" vertical="center" shrinkToFit="1"/>
    </xf>
    <xf numFmtId="0" fontId="21" fillId="0" borderId="33" xfId="0" applyFont="1" applyBorder="1" applyAlignment="1">
      <alignment horizontal="right" vertical="center" shrinkToFit="1"/>
    </xf>
    <xf numFmtId="0" fontId="21" fillId="0" borderId="62" xfId="0" applyFont="1" applyBorder="1" applyAlignment="1">
      <alignment horizontal="right" vertical="center" shrinkToFit="1"/>
    </xf>
    <xf numFmtId="0" fontId="21" fillId="0" borderId="72" xfId="0" applyFont="1" applyBorder="1" applyAlignment="1">
      <alignment horizontal="right" vertical="center" shrinkToFit="1"/>
    </xf>
    <xf numFmtId="0" fontId="21" fillId="0" borderId="52" xfId="0" applyFont="1" applyBorder="1" applyAlignment="1">
      <alignment horizontal="right" vertical="center" shrinkToFit="1"/>
    </xf>
    <xf numFmtId="0" fontId="21" fillId="0" borderId="77" xfId="0" applyFont="1" applyBorder="1" applyAlignment="1">
      <alignment horizontal="right" vertical="center" shrinkToFit="1"/>
    </xf>
    <xf numFmtId="0" fontId="21" fillId="0" borderId="84" xfId="0" applyFont="1" applyBorder="1" applyAlignment="1">
      <alignment horizontal="right" vertical="center" shrinkToFit="1"/>
    </xf>
    <xf numFmtId="0" fontId="21" fillId="36" borderId="29" xfId="0" applyFont="1" applyFill="1" applyBorder="1" applyAlignment="1">
      <alignment horizontal="right" vertical="center" shrinkToFit="1"/>
    </xf>
    <xf numFmtId="0" fontId="21" fillId="0" borderId="26" xfId="43" applyFont="1" applyFill="1" applyBorder="1" applyAlignment="1">
      <alignment horizontal="right" vertical="center" shrinkToFit="1"/>
    </xf>
    <xf numFmtId="0" fontId="21" fillId="0" borderId="44" xfId="0" applyFont="1" applyBorder="1" applyAlignment="1">
      <alignment horizontal="right" shrinkToFit="1"/>
    </xf>
    <xf numFmtId="0" fontId="21" fillId="0" borderId="91" xfId="0" applyFont="1" applyBorder="1" applyAlignment="1">
      <alignment horizontal="right" vertical="center" shrinkToFit="1"/>
    </xf>
    <xf numFmtId="0" fontId="21" fillId="0" borderId="92" xfId="0" applyFont="1" applyBorder="1" applyAlignment="1">
      <alignment horizontal="right" vertical="center" shrinkToFit="1"/>
    </xf>
    <xf numFmtId="0" fontId="21" fillId="0" borderId="90" xfId="0" applyFont="1" applyBorder="1" applyAlignment="1">
      <alignment horizontal="right" vertical="center" shrinkToFit="1"/>
    </xf>
    <xf numFmtId="0" fontId="21" fillId="0" borderId="44" xfId="1" applyNumberFormat="1" applyFont="1" applyFill="1" applyBorder="1" applyAlignment="1">
      <alignment horizontal="right" vertical="center" shrinkToFit="1"/>
    </xf>
    <xf numFmtId="0" fontId="21" fillId="0" borderId="40" xfId="1" applyNumberFormat="1" applyFont="1" applyFill="1" applyBorder="1" applyAlignment="1">
      <alignment horizontal="right" vertical="center" shrinkToFit="1"/>
    </xf>
    <xf numFmtId="0" fontId="21" fillId="0" borderId="26" xfId="1" applyNumberFormat="1" applyFont="1" applyFill="1" applyBorder="1" applyAlignment="1">
      <alignment horizontal="right" vertical="center" shrinkToFit="1"/>
    </xf>
    <xf numFmtId="0" fontId="21" fillId="0" borderId="43" xfId="1" applyNumberFormat="1" applyFont="1" applyFill="1" applyBorder="1" applyAlignment="1">
      <alignment horizontal="right" vertical="center" shrinkToFit="1"/>
    </xf>
    <xf numFmtId="0" fontId="21" fillId="0" borderId="104" xfId="0" applyFont="1" applyBorder="1" applyAlignment="1">
      <alignment horizontal="right" vertical="center" shrinkToFit="1"/>
    </xf>
    <xf numFmtId="0" fontId="21" fillId="0" borderId="105" xfId="0" applyFont="1" applyBorder="1" applyAlignment="1">
      <alignment horizontal="right" vertical="center" shrinkToFit="1"/>
    </xf>
    <xf numFmtId="0" fontId="21" fillId="0" borderId="30" xfId="1" applyNumberFormat="1" applyFont="1" applyFill="1" applyBorder="1" applyAlignment="1">
      <alignment horizontal="right" vertical="center" shrinkToFit="1"/>
    </xf>
    <xf numFmtId="0" fontId="21" fillId="0" borderId="37" xfId="1" applyNumberFormat="1" applyFont="1" applyFill="1" applyBorder="1" applyAlignment="1">
      <alignment horizontal="right" vertical="center" shrinkToFit="1"/>
    </xf>
    <xf numFmtId="0" fontId="21" fillId="0" borderId="94" xfId="0" applyFont="1" applyBorder="1" applyAlignment="1">
      <alignment horizontal="right" vertical="center" shrinkToFit="1"/>
    </xf>
    <xf numFmtId="0" fontId="21" fillId="0" borderId="95" xfId="0" applyFont="1" applyBorder="1" applyAlignment="1">
      <alignment horizontal="right" vertical="center" shrinkToFit="1"/>
    </xf>
    <xf numFmtId="0" fontId="21" fillId="0" borderId="113" xfId="0" applyFont="1" applyBorder="1" applyAlignment="1">
      <alignment horizontal="right" vertical="center" shrinkToFit="1"/>
    </xf>
    <xf numFmtId="0" fontId="21" fillId="0" borderId="114" xfId="0" applyFont="1" applyBorder="1" applyAlignment="1">
      <alignment horizontal="right" vertical="center" shrinkToFit="1"/>
    </xf>
    <xf numFmtId="0" fontId="21" fillId="0" borderId="99" xfId="0" applyFont="1" applyBorder="1" applyAlignment="1">
      <alignment horizontal="right" vertical="center" shrinkToFit="1"/>
    </xf>
    <xf numFmtId="0" fontId="21" fillId="0" borderId="112" xfId="0" applyFont="1" applyBorder="1" applyAlignment="1">
      <alignment horizontal="right" vertical="center" shrinkToFit="1"/>
    </xf>
    <xf numFmtId="0" fontId="21" fillId="0" borderId="100" xfId="0" applyFont="1" applyBorder="1" applyAlignment="1">
      <alignment horizontal="right" vertical="center" shrinkToFit="1"/>
    </xf>
    <xf numFmtId="0" fontId="21" fillId="0" borderId="98" xfId="0" applyFont="1" applyBorder="1" applyAlignment="1">
      <alignment horizontal="right" vertical="center" shrinkToFit="1"/>
    </xf>
    <xf numFmtId="0" fontId="21" fillId="0" borderId="122" xfId="0" applyFont="1" applyBorder="1" applyAlignment="1">
      <alignment horizontal="right" vertical="center" shrinkToFit="1"/>
    </xf>
    <xf numFmtId="0" fontId="21" fillId="0" borderId="119" xfId="0" applyFont="1" applyBorder="1" applyAlignment="1">
      <alignment horizontal="right" vertical="center" shrinkToFit="1"/>
    </xf>
    <xf numFmtId="0" fontId="21" fillId="0" borderId="125" xfId="0" applyFont="1" applyBorder="1" applyAlignment="1">
      <alignment horizontal="right" vertical="center" shrinkToFit="1"/>
    </xf>
    <xf numFmtId="0" fontId="21" fillId="0" borderId="33" xfId="1" applyNumberFormat="1" applyFont="1" applyFill="1" applyBorder="1" applyAlignment="1">
      <alignment horizontal="right" vertical="center" shrinkToFit="1"/>
    </xf>
    <xf numFmtId="0" fontId="21" fillId="0" borderId="29" xfId="1" applyNumberFormat="1" applyFont="1" applyFill="1" applyBorder="1" applyAlignment="1">
      <alignment horizontal="right" vertical="center" shrinkToFit="1"/>
    </xf>
    <xf numFmtId="0" fontId="21" fillId="0" borderId="96" xfId="0" applyFont="1" applyBorder="1" applyAlignment="1">
      <alignment horizontal="right" vertical="center" shrinkToFit="1"/>
    </xf>
    <xf numFmtId="0" fontId="21" fillId="0" borderId="127" xfId="0" applyFont="1" applyBorder="1" applyAlignment="1">
      <alignment horizontal="right" vertical="center" shrinkToFit="1"/>
    </xf>
    <xf numFmtId="0" fontId="21" fillId="0" borderId="137" xfId="0" applyFont="1" applyBorder="1" applyAlignment="1">
      <alignment horizontal="right" vertical="center" shrinkToFit="1"/>
    </xf>
    <xf numFmtId="0" fontId="21" fillId="0" borderId="138" xfId="0" applyFont="1" applyBorder="1" applyAlignment="1">
      <alignment horizontal="right" vertical="center" shrinkToFit="1"/>
    </xf>
    <xf numFmtId="0" fontId="21" fillId="0" borderId="116" xfId="0" applyFont="1" applyBorder="1" applyAlignment="1">
      <alignment horizontal="right" vertical="center" shrinkToFit="1"/>
    </xf>
    <xf numFmtId="0" fontId="21" fillId="0" borderId="141" xfId="0" applyFont="1" applyBorder="1" applyAlignment="1">
      <alignment horizontal="right" vertical="center" shrinkToFit="1"/>
    </xf>
    <xf numFmtId="0" fontId="21" fillId="0" borderId="25" xfId="0" applyFont="1" applyBorder="1" applyAlignment="1">
      <alignment horizontal="right" vertical="center" shrinkToFit="1"/>
    </xf>
    <xf numFmtId="0" fontId="21" fillId="0" borderId="26" xfId="44" applyFont="1" applyBorder="1" applyAlignment="1">
      <alignment horizontal="right" vertical="center" shrinkToFit="1"/>
    </xf>
    <xf numFmtId="0" fontId="21" fillId="0" borderId="41" xfId="0" applyFont="1" applyBorder="1" applyAlignment="1">
      <alignment horizontal="right" vertical="center" shrinkToFit="1"/>
    </xf>
    <xf numFmtId="0" fontId="21" fillId="0" borderId="119" xfId="0" applyFont="1" applyBorder="1" applyAlignment="1">
      <alignment horizontal="right" shrinkToFit="1"/>
    </xf>
    <xf numFmtId="0" fontId="21" fillId="0" borderId="29" xfId="0" applyFont="1" applyBorder="1" applyAlignment="1">
      <alignment horizontal="right" shrinkToFit="1"/>
    </xf>
    <xf numFmtId="0" fontId="21" fillId="0" borderId="30" xfId="0" applyFont="1" applyBorder="1" applyAlignment="1">
      <alignment horizontal="right" shrinkToFit="1"/>
    </xf>
    <xf numFmtId="0" fontId="21" fillId="0" borderId="47" xfId="0" applyFont="1" applyBorder="1" applyAlignment="1">
      <alignment horizontal="right" shrinkToFit="1"/>
    </xf>
    <xf numFmtId="0" fontId="21" fillId="0" borderId="43" xfId="0" applyFont="1" applyBorder="1" applyAlignment="1">
      <alignment horizontal="right" shrinkToFit="1"/>
    </xf>
    <xf numFmtId="0" fontId="21" fillId="0" borderId="26" xfId="43" applyFont="1" applyBorder="1" applyAlignment="1">
      <alignment horizontal="right" shrinkToFit="1"/>
    </xf>
    <xf numFmtId="0" fontId="21" fillId="0" borderId="62" xfId="0" applyFont="1" applyBorder="1" applyAlignment="1">
      <alignment horizontal="right" shrinkToFit="1"/>
    </xf>
    <xf numFmtId="0" fontId="21" fillId="0" borderId="116" xfId="0" applyFont="1" applyBorder="1" applyAlignment="1">
      <alignment horizontal="right" shrinkToFit="1"/>
    </xf>
    <xf numFmtId="0" fontId="21" fillId="0" borderId="26" xfId="0" applyFont="1" applyFill="1" applyBorder="1" applyAlignment="1">
      <alignment horizontal="right" shrinkToFit="1"/>
    </xf>
    <xf numFmtId="0" fontId="21" fillId="0" borderId="33" xfId="0" applyFont="1" applyBorder="1" applyAlignment="1">
      <alignment horizontal="right" shrinkToFit="1"/>
    </xf>
    <xf numFmtId="0" fontId="21" fillId="36" borderId="26" xfId="0" applyFont="1" applyFill="1" applyBorder="1" applyAlignment="1">
      <alignment horizontal="right" vertical="center" shrinkToFit="1"/>
    </xf>
    <xf numFmtId="0" fontId="21" fillId="0" borderId="119" xfId="0" applyFont="1" applyFill="1" applyBorder="1" applyAlignment="1">
      <alignment horizontal="right" vertical="center" shrinkToFit="1"/>
    </xf>
    <xf numFmtId="0" fontId="21" fillId="0" borderId="44" xfId="45" applyFont="1" applyBorder="1" applyAlignment="1" applyProtection="1">
      <alignment horizontal="right" vertical="center" shrinkToFit="1"/>
      <protection locked="0"/>
    </xf>
    <xf numFmtId="0" fontId="21" fillId="0" borderId="119" xfId="45" applyFont="1" applyBorder="1" applyAlignment="1" applyProtection="1">
      <alignment horizontal="right" vertical="center" shrinkToFit="1"/>
      <protection locked="0"/>
    </xf>
    <xf numFmtId="0" fontId="21" fillId="0" borderId="43" xfId="48" applyFont="1" applyBorder="1" applyAlignment="1" applyProtection="1">
      <alignment horizontal="right" vertical="center" shrinkToFit="1"/>
      <protection locked="0"/>
    </xf>
    <xf numFmtId="0" fontId="21" fillId="0" borderId="77" xfId="0" applyFont="1" applyFill="1" applyBorder="1" applyAlignment="1">
      <alignment horizontal="right" vertical="center" shrinkToFit="1"/>
    </xf>
    <xf numFmtId="0" fontId="21" fillId="0" borderId="116" xfId="0" applyFont="1" applyFill="1" applyBorder="1" applyAlignment="1">
      <alignment horizontal="right" vertical="center" shrinkToFit="1"/>
    </xf>
    <xf numFmtId="0" fontId="21" fillId="0" borderId="127" xfId="45" applyFont="1" applyBorder="1" applyAlignment="1" applyProtection="1">
      <alignment horizontal="right" vertical="center" shrinkToFit="1"/>
      <protection locked="0"/>
    </xf>
    <xf numFmtId="0" fontId="0" fillId="34" borderId="0" xfId="0" applyFont="1" applyFill="1" applyBorder="1" applyAlignment="1">
      <alignment horizontal="right"/>
    </xf>
    <xf numFmtId="0" fontId="21" fillId="0" borderId="153" xfId="0" applyFont="1" applyBorder="1" applyAlignment="1">
      <alignment horizontal="right" shrinkToFit="1"/>
    </xf>
    <xf numFmtId="0" fontId="21" fillId="0" borderId="130" xfId="45" applyFont="1" applyBorder="1" applyAlignment="1" applyProtection="1">
      <alignment horizontal="right" vertical="center" shrinkToFit="1"/>
      <protection locked="0"/>
    </xf>
    <xf numFmtId="0" fontId="21" fillId="0" borderId="154" xfId="43" applyFont="1" applyBorder="1" applyAlignment="1">
      <alignment horizontal="right" vertical="center" shrinkToFit="1"/>
    </xf>
    <xf numFmtId="0" fontId="21" fillId="0" borderId="72" xfId="0" applyFont="1" applyFill="1" applyBorder="1" applyAlignment="1">
      <alignment horizontal="right" vertical="center" shrinkToFit="1"/>
    </xf>
    <xf numFmtId="0" fontId="21" fillId="0" borderId="126" xfId="0" applyFont="1" applyBorder="1" applyAlignment="1">
      <alignment horizontal="right" vertical="center" shrinkToFit="1"/>
    </xf>
    <xf numFmtId="0" fontId="21" fillId="0" borderId="148" xfId="0" applyFont="1" applyBorder="1" applyAlignment="1">
      <alignment horizontal="right" shrinkToFit="1"/>
    </xf>
    <xf numFmtId="0" fontId="21" fillId="0" borderId="154" xfId="0" applyFont="1" applyFill="1" applyBorder="1" applyAlignment="1">
      <alignment horizontal="right" vertical="center" shrinkToFit="1"/>
    </xf>
    <xf numFmtId="0" fontId="21" fillId="0" borderId="89" xfId="1" applyNumberFormat="1" applyFont="1" applyFill="1" applyBorder="1" applyAlignment="1">
      <alignment horizontal="right" vertical="center" shrinkToFit="1"/>
    </xf>
    <xf numFmtId="0" fontId="21" fillId="0" borderId="113" xfId="45" applyFont="1" applyBorder="1" applyAlignment="1" applyProtection="1">
      <alignment horizontal="right" vertical="center" shrinkToFit="1"/>
      <protection locked="0"/>
    </xf>
    <xf numFmtId="0" fontId="28" fillId="0" borderId="0" xfId="0" applyFont="1" applyBorder="1" applyAlignment="1">
      <alignment horizontal="right"/>
    </xf>
    <xf numFmtId="0" fontId="29" fillId="0" borderId="127" xfId="0" applyFont="1" applyBorder="1" applyAlignment="1">
      <alignment horizontal="right"/>
    </xf>
    <xf numFmtId="0" fontId="21" fillId="0" borderId="90" xfId="46" applyFont="1" applyBorder="1" applyAlignment="1" applyProtection="1">
      <alignment horizontal="right" vertical="center" shrinkToFit="1"/>
      <protection locked="0"/>
    </xf>
    <xf numFmtId="0" fontId="21" fillId="36" borderId="30" xfId="0" applyFont="1" applyFill="1" applyBorder="1" applyAlignment="1">
      <alignment horizontal="right" vertical="center" shrinkToFit="1"/>
    </xf>
    <xf numFmtId="0" fontId="21" fillId="0" borderId="152" xfId="0" applyFont="1" applyBorder="1" applyAlignment="1">
      <alignment horizontal="right" shrinkToFit="1"/>
    </xf>
    <xf numFmtId="0" fontId="21" fillId="0" borderId="154" xfId="43" applyFont="1" applyFill="1" applyBorder="1" applyAlignment="1">
      <alignment horizontal="right" vertical="center" shrinkToFit="1"/>
    </xf>
    <xf numFmtId="0" fontId="21" fillId="0" borderId="52" xfId="0" applyFont="1" applyBorder="1" applyAlignment="1">
      <alignment horizontal="right" shrinkToFit="1"/>
    </xf>
    <xf numFmtId="0" fontId="21" fillId="0" borderId="33" xfId="45" applyFont="1" applyBorder="1" applyAlignment="1" applyProtection="1">
      <alignment horizontal="right" vertical="center" shrinkToFit="1"/>
      <protection locked="0"/>
    </xf>
    <xf numFmtId="0" fontId="21" fillId="0" borderId="143" xfId="0" applyFont="1" applyBorder="1" applyAlignment="1">
      <alignment horizontal="right" shrinkToFit="1"/>
    </xf>
    <xf numFmtId="0" fontId="21" fillId="0" borderId="134" xfId="45" applyFont="1" applyBorder="1" applyAlignment="1" applyProtection="1">
      <alignment horizontal="right" vertical="center" shrinkToFit="1"/>
      <protection locked="0"/>
    </xf>
    <xf numFmtId="0" fontId="21" fillId="0" borderId="47" xfId="1" applyNumberFormat="1" applyFont="1" applyFill="1" applyBorder="1" applyAlignment="1">
      <alignment horizontal="right" vertical="center" shrinkToFit="1"/>
    </xf>
    <xf numFmtId="0" fontId="21" fillId="36" borderId="33" xfId="0" applyFont="1" applyFill="1" applyBorder="1" applyAlignment="1">
      <alignment horizontal="right" vertical="center" shrinkToFit="1"/>
    </xf>
    <xf numFmtId="0" fontId="21" fillId="0" borderId="128" xfId="45" applyFont="1" applyBorder="1" applyAlignment="1" applyProtection="1">
      <alignment horizontal="right" vertical="center" shrinkToFit="1"/>
      <protection locked="0"/>
    </xf>
    <xf numFmtId="0" fontId="21" fillId="0" borderId="129" xfId="45" applyFont="1" applyBorder="1" applyAlignment="1" applyProtection="1">
      <alignment horizontal="right" vertical="center" shrinkToFit="1"/>
      <protection locked="0"/>
    </xf>
    <xf numFmtId="0" fontId="0" fillId="0" borderId="0" xfId="0" applyFont="1" applyBorder="1" applyAlignment="1">
      <alignment horizontal="right"/>
    </xf>
    <xf numFmtId="0" fontId="21" fillId="34" borderId="26" xfId="0" applyFont="1" applyFill="1" applyBorder="1" applyAlignment="1">
      <alignment horizontal="right" vertical="center" shrinkToFit="1"/>
    </xf>
    <xf numFmtId="0" fontId="21" fillId="0" borderId="41" xfId="0" applyFont="1" applyBorder="1" applyAlignment="1">
      <alignment horizontal="right" shrinkToFit="1"/>
    </xf>
    <xf numFmtId="0" fontId="21" fillId="0" borderId="131" xfId="45" applyFont="1" applyBorder="1" applyAlignment="1" applyProtection="1">
      <alignment horizontal="right" vertical="center" shrinkToFit="1"/>
      <protection locked="0"/>
    </xf>
    <xf numFmtId="0" fontId="21" fillId="0" borderId="0" xfId="0" applyFont="1" applyBorder="1" applyAlignment="1">
      <alignment horizontal="right" shrinkToFit="1"/>
    </xf>
    <xf numFmtId="0" fontId="21" fillId="0" borderId="132" xfId="45" applyFont="1" applyBorder="1" applyAlignment="1" applyProtection="1">
      <alignment horizontal="right" vertical="center" shrinkToFit="1"/>
      <protection locked="0"/>
    </xf>
    <xf numFmtId="0" fontId="21" fillId="0" borderId="144" xfId="0" applyFont="1" applyBorder="1" applyAlignment="1">
      <alignment horizontal="right" shrinkToFit="1"/>
    </xf>
    <xf numFmtId="0" fontId="21" fillId="0" borderId="135" xfId="45" applyFont="1" applyBorder="1" applyAlignment="1" applyProtection="1">
      <alignment horizontal="right" vertical="center" shrinkToFit="1"/>
      <protection locked="0"/>
    </xf>
    <xf numFmtId="177" fontId="21" fillId="0" borderId="95" xfId="0" applyNumberFormat="1" applyFont="1" applyBorder="1" applyAlignment="1">
      <alignment horizontal="right" vertical="center" shrinkToFit="1"/>
    </xf>
    <xf numFmtId="177" fontId="29" fillId="0" borderId="127" xfId="0" applyNumberFormat="1" applyFont="1" applyBorder="1" applyAlignment="1">
      <alignment horizontal="right"/>
    </xf>
    <xf numFmtId="177" fontId="29" fillId="0" borderId="0" xfId="0" applyNumberFormat="1" applyFont="1" applyBorder="1" applyAlignment="1">
      <alignment horizontal="right"/>
    </xf>
    <xf numFmtId="177" fontId="21" fillId="0" borderId="127" xfId="0" applyNumberFormat="1" applyFont="1" applyBorder="1" applyAlignment="1">
      <alignment horizontal="right" vertical="center" shrinkToFit="1"/>
    </xf>
    <xf numFmtId="177" fontId="29" fillId="0" borderId="129" xfId="0" applyNumberFormat="1" applyFont="1" applyBorder="1" applyAlignment="1">
      <alignment horizontal="right"/>
    </xf>
    <xf numFmtId="177" fontId="21" fillId="0" borderId="30" xfId="0" applyNumberFormat="1" applyFont="1" applyBorder="1" applyAlignment="1">
      <alignment horizontal="right" vertical="center" shrinkToFit="1"/>
    </xf>
    <xf numFmtId="177" fontId="28" fillId="0" borderId="77" xfId="0" applyNumberFormat="1" applyFont="1" applyBorder="1" applyAlignment="1">
      <alignment horizontal="right"/>
    </xf>
    <xf numFmtId="0" fontId="20" fillId="37" borderId="11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176" fontId="20" fillId="38" borderId="14" xfId="1" applyNumberFormat="1" applyFont="1" applyFill="1" applyBorder="1" applyAlignment="1">
      <alignment horizontal="center" vertical="center" wrapText="1"/>
    </xf>
    <xf numFmtId="0" fontId="20" fillId="0" borderId="0" xfId="0" applyFont="1">
      <alignment vertical="center"/>
    </xf>
    <xf numFmtId="177" fontId="20" fillId="0" borderId="0" xfId="0" applyNumberFormat="1" applyFont="1" applyAlignment="1">
      <alignment horizontal="right" vertical="center"/>
    </xf>
    <xf numFmtId="38" fontId="20" fillId="0" borderId="0" xfId="1" applyFont="1">
      <alignment vertical="center"/>
    </xf>
    <xf numFmtId="177" fontId="20" fillId="0" borderId="0" xfId="0" applyNumberFormat="1" applyFont="1">
      <alignment vertical="center"/>
    </xf>
    <xf numFmtId="0" fontId="20" fillId="0" borderId="0" xfId="0" applyFont="1" applyAlignment="1">
      <alignment horizontal="center" vertical="center" wrapText="1"/>
    </xf>
    <xf numFmtId="176" fontId="20" fillId="0" borderId="0" xfId="1" applyNumberFormat="1" applyFont="1">
      <alignment vertical="center"/>
    </xf>
    <xf numFmtId="0" fontId="20" fillId="0" borderId="0" xfId="0" applyFont="1" applyAlignment="1">
      <alignment horizontal="center" vertical="center"/>
    </xf>
    <xf numFmtId="0" fontId="20" fillId="33" borderId="11" xfId="0" applyFont="1" applyFill="1" applyBorder="1" applyAlignment="1">
      <alignment vertical="center" wrapText="1"/>
    </xf>
    <xf numFmtId="0" fontId="20" fillId="33" borderId="12" xfId="0" applyFont="1" applyFill="1" applyBorder="1" applyAlignment="1">
      <alignment horizontal="center" vertical="center" wrapText="1"/>
    </xf>
    <xf numFmtId="22" fontId="20" fillId="33" borderId="11" xfId="0" applyNumberFormat="1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  <xf numFmtId="176" fontId="20" fillId="33" borderId="14" xfId="1" applyNumberFormat="1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vertical="center" wrapText="1"/>
    </xf>
    <xf numFmtId="0" fontId="20" fillId="0" borderId="0" xfId="0" applyFont="1" applyAlignment="1">
      <alignment horizontal="right" vertical="center"/>
    </xf>
    <xf numFmtId="38" fontId="20" fillId="37" borderId="0" xfId="1" applyFont="1" applyFill="1">
      <alignment vertical="center"/>
    </xf>
    <xf numFmtId="0" fontId="20" fillId="37" borderId="0" xfId="0" applyFont="1" applyFill="1">
      <alignment vertical="center"/>
    </xf>
    <xf numFmtId="38" fontId="20" fillId="38" borderId="0" xfId="1" applyFont="1" applyFill="1">
      <alignment vertical="center"/>
    </xf>
    <xf numFmtId="0" fontId="20" fillId="38" borderId="0" xfId="0" applyFont="1" applyFill="1">
      <alignment vertical="center"/>
    </xf>
    <xf numFmtId="0" fontId="0" fillId="0" borderId="0" xfId="0" applyAlignment="1"/>
    <xf numFmtId="179" fontId="20" fillId="0" borderId="0" xfId="1" applyNumberFormat="1" applyFont="1">
      <alignment vertical="center"/>
    </xf>
    <xf numFmtId="179" fontId="20" fillId="38" borderId="11" xfId="1" applyNumberFormat="1" applyFont="1" applyFill="1" applyBorder="1" applyAlignment="1">
      <alignment horizontal="center" vertical="center" wrapText="1"/>
    </xf>
    <xf numFmtId="180" fontId="20" fillId="0" borderId="0" xfId="1" applyNumberFormat="1" applyFont="1">
      <alignment vertical="center"/>
    </xf>
    <xf numFmtId="181" fontId="20" fillId="0" borderId="0" xfId="1" applyNumberFormat="1" applyFont="1">
      <alignment vertical="center"/>
    </xf>
    <xf numFmtId="181" fontId="20" fillId="38" borderId="11" xfId="1" applyNumberFormat="1" applyFont="1" applyFill="1" applyBorder="1" applyAlignment="1">
      <alignment horizontal="center" vertical="center" wrapText="1"/>
    </xf>
    <xf numFmtId="180" fontId="20" fillId="38" borderId="0" xfId="1" applyNumberFormat="1" applyFont="1" applyFill="1">
      <alignment vertical="center"/>
    </xf>
    <xf numFmtId="38" fontId="20" fillId="33" borderId="0" xfId="1" applyFont="1" applyFill="1" applyAlignment="1">
      <alignment horizontal="right" vertical="center"/>
    </xf>
    <xf numFmtId="0" fontId="34" fillId="0" borderId="0" xfId="49">
      <alignment vertical="center"/>
    </xf>
    <xf numFmtId="0" fontId="14" fillId="0" borderId="0" xfId="0" applyFont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right" vertical="center"/>
    </xf>
    <xf numFmtId="0" fontId="20" fillId="39" borderId="0" xfId="0" applyFont="1" applyFill="1">
      <alignment vertical="center"/>
    </xf>
    <xf numFmtId="49" fontId="20" fillId="0" borderId="0" xfId="0" applyNumberFormat="1" applyFont="1" applyAlignment="1">
      <alignment horizontal="right" vertical="center"/>
    </xf>
    <xf numFmtId="49" fontId="36" fillId="0" borderId="0" xfId="0" applyNumberFormat="1" applyFont="1">
      <alignment vertical="center"/>
    </xf>
    <xf numFmtId="49" fontId="36" fillId="0" borderId="0" xfId="0" quotePrefix="1" applyNumberFormat="1" applyFont="1" applyAlignment="1">
      <alignment horizontal="right" vertical="center"/>
    </xf>
    <xf numFmtId="49" fontId="36" fillId="0" borderId="0" xfId="0" applyNumberFormat="1" applyFont="1" applyAlignment="1">
      <alignment horizontal="right" vertical="center"/>
    </xf>
    <xf numFmtId="0" fontId="38" fillId="0" borderId="0" xfId="0" applyFont="1">
      <alignment vertical="center"/>
    </xf>
    <xf numFmtId="0" fontId="38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39" fillId="0" borderId="0" xfId="0" applyFont="1">
      <alignment vertical="center"/>
    </xf>
    <xf numFmtId="0" fontId="20" fillId="33" borderId="13" xfId="0" applyFont="1" applyFill="1" applyBorder="1" applyAlignment="1">
      <alignment horizontal="right" vertical="center" wrapText="1"/>
    </xf>
    <xf numFmtId="0" fontId="20" fillId="38" borderId="11" xfId="0" applyFont="1" applyFill="1" applyBorder="1" applyAlignment="1">
      <alignment vertical="center" wrapText="1"/>
    </xf>
    <xf numFmtId="0" fontId="20" fillId="38" borderId="13" xfId="0" applyFont="1" applyFill="1" applyBorder="1" applyAlignment="1">
      <alignment vertical="center" wrapText="1"/>
    </xf>
    <xf numFmtId="0" fontId="20" fillId="40" borderId="13" xfId="0" applyFont="1" applyFill="1" applyBorder="1" applyAlignment="1">
      <alignment vertical="center" wrapText="1"/>
    </xf>
    <xf numFmtId="0" fontId="20" fillId="41" borderId="13" xfId="0" applyFont="1" applyFill="1" applyBorder="1" applyAlignment="1">
      <alignment vertical="center" wrapText="1"/>
    </xf>
    <xf numFmtId="0" fontId="20" fillId="42" borderId="13" xfId="0" applyFont="1" applyFill="1" applyBorder="1" applyAlignment="1">
      <alignment vertical="center" wrapText="1"/>
    </xf>
    <xf numFmtId="0" fontId="20" fillId="43" borderId="13" xfId="0" applyFont="1" applyFill="1" applyBorder="1" applyAlignment="1">
      <alignment vertical="center" wrapText="1"/>
    </xf>
    <xf numFmtId="181" fontId="20" fillId="38" borderId="0" xfId="1" applyNumberFormat="1" applyFont="1" applyFill="1">
      <alignment vertical="center"/>
    </xf>
    <xf numFmtId="0" fontId="0" fillId="39" borderId="0" xfId="0" applyFill="1">
      <alignment vertical="center"/>
    </xf>
    <xf numFmtId="49" fontId="0" fillId="39" borderId="0" xfId="0" applyNumberFormat="1" applyFill="1">
      <alignment vertical="center"/>
    </xf>
    <xf numFmtId="0" fontId="38" fillId="39" borderId="0" xfId="0" applyFont="1" applyFill="1" applyAlignment="1">
      <alignment horizontal="right" vertical="center"/>
    </xf>
    <xf numFmtId="0" fontId="38" fillId="39" borderId="0" xfId="0" applyFont="1" applyFill="1">
      <alignment vertical="center"/>
    </xf>
    <xf numFmtId="0" fontId="40" fillId="39" borderId="0" xfId="0" applyFont="1" applyFill="1">
      <alignment vertical="center"/>
    </xf>
    <xf numFmtId="181" fontId="40" fillId="39" borderId="0" xfId="1" applyNumberFormat="1" applyFont="1" applyFill="1">
      <alignment vertical="center"/>
    </xf>
    <xf numFmtId="0" fontId="14" fillId="0" borderId="0" xfId="0" applyFont="1" applyAlignment="1">
      <alignment horizontal="right" vertical="center"/>
    </xf>
    <xf numFmtId="179" fontId="20" fillId="0" borderId="0" xfId="1" applyNumberFormat="1" applyFont="1" applyAlignment="1">
      <alignment vertical="center" wrapText="1"/>
    </xf>
    <xf numFmtId="0" fontId="20" fillId="0" borderId="0" xfId="0" applyFont="1" applyAlignment="1">
      <alignment vertical="center" wrapText="1"/>
    </xf>
    <xf numFmtId="0" fontId="20" fillId="38" borderId="156" xfId="0" applyFont="1" applyFill="1" applyBorder="1" applyAlignment="1">
      <alignment horizontal="center" vertical="center"/>
    </xf>
    <xf numFmtId="0" fontId="20" fillId="38" borderId="157" xfId="0" applyFont="1" applyFill="1" applyBorder="1" applyAlignment="1">
      <alignment horizontal="center" vertical="center"/>
    </xf>
    <xf numFmtId="0" fontId="20" fillId="38" borderId="158" xfId="0" applyFont="1" applyFill="1" applyBorder="1" applyAlignment="1">
      <alignment horizontal="center" vertical="center"/>
    </xf>
    <xf numFmtId="0" fontId="20" fillId="33" borderId="156" xfId="0" applyFont="1" applyFill="1" applyBorder="1" applyAlignment="1">
      <alignment horizontal="center" vertical="center" wrapText="1"/>
    </xf>
    <xf numFmtId="0" fontId="20" fillId="33" borderId="157" xfId="0" applyFont="1" applyFill="1" applyBorder="1" applyAlignment="1">
      <alignment horizontal="center" vertical="center" wrapText="1"/>
    </xf>
    <xf numFmtId="0" fontId="20" fillId="33" borderId="158" xfId="0" applyFont="1" applyFill="1" applyBorder="1" applyAlignment="1">
      <alignment horizontal="center" vertical="center" wrapText="1"/>
    </xf>
  </cellXfs>
  <cellStyles count="50">
    <cellStyle name="20% - アクセント 1" xfId="20" builtinId="30" customBuiltin="1"/>
    <cellStyle name="20% - アクセント 2" xfId="24" builtinId="34" customBuiltin="1"/>
    <cellStyle name="20% - アクセント 3" xfId="28" builtinId="38" customBuiltin="1"/>
    <cellStyle name="20% - アクセント 4" xfId="32" builtinId="42" customBuiltin="1"/>
    <cellStyle name="20% - アクセント 5" xfId="36" builtinId="46" customBuiltin="1"/>
    <cellStyle name="20% - アクセント 6" xfId="40" builtinId="50" customBuiltin="1"/>
    <cellStyle name="40% - アクセント 1" xfId="21" builtinId="31" customBuiltin="1"/>
    <cellStyle name="40% - アクセント 2" xfId="25" builtinId="35" customBuiltin="1"/>
    <cellStyle name="40% - アクセント 3" xfId="29" builtinId="39" customBuiltin="1"/>
    <cellStyle name="40% - アクセント 4" xfId="33" builtinId="43" customBuiltin="1"/>
    <cellStyle name="40% - アクセント 5" xfId="37" builtinId="47" customBuiltin="1"/>
    <cellStyle name="40% - アクセント 6" xfId="41" builtinId="51" customBuiltin="1"/>
    <cellStyle name="60% - アクセント 1" xfId="22" builtinId="32" customBuiltin="1"/>
    <cellStyle name="60% - アクセント 2" xfId="26" builtinId="36" customBuiltin="1"/>
    <cellStyle name="60% - アクセント 3" xfId="30" builtinId="40" customBuiltin="1"/>
    <cellStyle name="60% - アクセント 4" xfId="34" builtinId="44" customBuiltin="1"/>
    <cellStyle name="60% - アクセント 5" xfId="38" builtinId="48" customBuiltin="1"/>
    <cellStyle name="60% - アクセント 6" xfId="42" builtinId="52" customBuiltin="1"/>
    <cellStyle name="アクセント 1" xfId="19" builtinId="29" customBuiltin="1"/>
    <cellStyle name="アクセント 2" xfId="23" builtinId="33" customBuiltin="1"/>
    <cellStyle name="アクセント 3" xfId="27" builtinId="37" customBuiltin="1"/>
    <cellStyle name="アクセント 4" xfId="31" builtinId="41" customBuiltin="1"/>
    <cellStyle name="アクセント 5" xfId="35" builtinId="45" customBuiltin="1"/>
    <cellStyle name="アクセント 6" xfId="39" builtinId="49" customBuiltin="1"/>
    <cellStyle name="タイトル" xfId="2" builtinId="15" customBuiltin="1"/>
    <cellStyle name="チェック セル" xfId="14" builtinId="23" customBuiltin="1"/>
    <cellStyle name="どちらでもない" xfId="9" builtinId="28" customBuiltin="1"/>
    <cellStyle name="ハイパーリンク" xfId="49" builtinId="8"/>
    <cellStyle name="メモ" xfId="16" builtinId="10" customBuiltin="1"/>
    <cellStyle name="リンク セル" xfId="13" builtinId="24" customBuiltin="1"/>
    <cellStyle name="悪い" xfId="8" builtinId="27" customBuiltin="1"/>
    <cellStyle name="計算" xfId="12" builtinId="22" customBuiltin="1"/>
    <cellStyle name="警告文" xfId="15" builtinId="11" customBuiltin="1"/>
    <cellStyle name="桁区切り" xfId="1" builtinId="6"/>
    <cellStyle name="見出し 1" xfId="3" builtinId="16" customBuiltin="1"/>
    <cellStyle name="見出し 2" xfId="4" builtinId="17" customBuiltin="1"/>
    <cellStyle name="見出し 3" xfId="5" builtinId="18" customBuiltin="1"/>
    <cellStyle name="見出し 4" xfId="6" builtinId="19" customBuiltin="1"/>
    <cellStyle name="集計" xfId="18" builtinId="25" customBuiltin="1"/>
    <cellStyle name="出力" xfId="11" builtinId="21" customBuiltin="1"/>
    <cellStyle name="説明文" xfId="17" builtinId="53" customBuiltin="1"/>
    <cellStyle name="入力" xfId="10" builtinId="20" customBuiltin="1"/>
    <cellStyle name="標準" xfId="0" builtinId="0"/>
    <cellStyle name="標準_0704〆ホンダディーラー調査対象" xfId="44"/>
    <cellStyle name="標準_C名簿" xfId="47"/>
    <cellStyle name="標準_P名簿00" xfId="45"/>
    <cellStyle name="標準_出派先販社環境一覧" xfId="43"/>
    <cellStyle name="標準_送付用名簿" xfId="46"/>
    <cellStyle name="標準_名簿" xfId="48"/>
    <cellStyle name="良い" xfId="7" builtinId="26" customBuiltin="1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1247775</xdr:colOff>
          <xdr:row>0</xdr:row>
          <xdr:rowOff>38100</xdr:rowOff>
        </xdr:from>
        <xdr:to>
          <xdr:col>12</xdr:col>
          <xdr:colOff>657225</xdr:colOff>
          <xdr:row>3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①最寄り観測点（風）選出（1番目）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85725</xdr:rowOff>
        </xdr:from>
        <xdr:to>
          <xdr:col>2</xdr:col>
          <xdr:colOff>476250</xdr:colOff>
          <xdr:row>3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全ての選出データリセット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666750</xdr:colOff>
          <xdr:row>0</xdr:row>
          <xdr:rowOff>38100</xdr:rowOff>
        </xdr:from>
        <xdr:to>
          <xdr:col>5</xdr:col>
          <xdr:colOff>561975</xdr:colOff>
          <xdr:row>3</xdr:row>
          <xdr:rowOff>47625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削除したいデータ行範囲を</a:t>
              </a:r>
            </a:p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指定してリセット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3</xdr:row>
          <xdr:rowOff>123825</xdr:rowOff>
        </xdr:from>
        <xdr:to>
          <xdr:col>12</xdr:col>
          <xdr:colOff>676275</xdr:colOff>
          <xdr:row>7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②取得対象の観測点リストアップ(1番目)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438150</xdr:colOff>
          <xdr:row>4</xdr:row>
          <xdr:rowOff>38100</xdr:rowOff>
        </xdr:from>
        <xdr:to>
          <xdr:col>21</xdr:col>
          <xdr:colOff>790575</xdr:colOff>
          <xdr:row>7</xdr:row>
          <xdr:rowOff>66675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②取得対象の観測点リストアップ(2番目)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1076325</xdr:colOff>
          <xdr:row>0</xdr:row>
          <xdr:rowOff>85725</xdr:rowOff>
        </xdr:from>
        <xdr:to>
          <xdr:col>21</xdr:col>
          <xdr:colOff>762000</xdr:colOff>
          <xdr:row>3</xdr:row>
          <xdr:rowOff>123825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①最寄り観測点(風)</a:t>
              </a:r>
            </a:p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選出（2番目）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952500</xdr:colOff>
          <xdr:row>0</xdr:row>
          <xdr:rowOff>85725</xdr:rowOff>
        </xdr:from>
        <xdr:to>
          <xdr:col>30</xdr:col>
          <xdr:colOff>847725</xdr:colOff>
          <xdr:row>3</xdr:row>
          <xdr:rowOff>85725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①最寄り観測点（風）</a:t>
              </a:r>
            </a:p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選出（3番目）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57150</xdr:rowOff>
        </xdr:from>
        <xdr:to>
          <xdr:col>30</xdr:col>
          <xdr:colOff>847725</xdr:colOff>
          <xdr:row>7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②取得対象の観測点リストアップ(3番目)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66675</xdr:colOff>
          <xdr:row>0</xdr:row>
          <xdr:rowOff>28575</xdr:rowOff>
        </xdr:from>
        <xdr:to>
          <xdr:col>46</xdr:col>
          <xdr:colOff>342900</xdr:colOff>
          <xdr:row>2</xdr:row>
          <xdr:rowOff>285750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③自動取得したい観測点をフィルターで抽出して黄色箇所をLog_jmaシートに貼り付け</a:t>
              </a:r>
            </a:p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（※マクロ未対応のため手作業）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28575</xdr:rowOff>
        </xdr:from>
        <xdr:to>
          <xdr:col>4</xdr:col>
          <xdr:colOff>6667500</xdr:colOff>
          <xdr:row>0</xdr:row>
          <xdr:rowOff>342900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400" b="0" i="0" u="none" strike="noStrike" baseline="0">
                  <a:solidFill>
                    <a:srgbClr val="000000"/>
                  </a:solidFill>
                  <a:latin typeface="HG丸ｺﾞｼｯｸM-PRO"/>
                  <a:ea typeface="HG丸ｺﾞｼｯｸM-PRO"/>
                </a:rPr>
                <a:t>④選出した観測点の史上1～10位風速記録を気象庁HPから自動取得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://k-ichikawa.blog.enjoy.jp/etc/HP/htm/jmaP0.html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444"/>
  <sheetViews>
    <sheetView zoomScale="80" zoomScaleNormal="8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8.75"/>
  <cols>
    <col min="1" max="2" width="8.125" customWidth="1"/>
    <col min="3" max="3" width="5.5" customWidth="1"/>
    <col min="4" max="4" width="8.125" customWidth="1"/>
    <col min="5" max="26" width="13.125" customWidth="1"/>
  </cols>
  <sheetData>
    <row r="1" spans="1:26" ht="41.25" thickTop="1">
      <c r="A1" s="702" t="s">
        <v>1</v>
      </c>
      <c r="B1" s="660" t="s">
        <v>3</v>
      </c>
      <c r="C1" s="703" t="s">
        <v>17447</v>
      </c>
      <c r="D1" s="703" t="s">
        <v>13735</v>
      </c>
      <c r="E1" s="706" t="s">
        <v>17475</v>
      </c>
      <c r="F1" s="704" t="s">
        <v>18134</v>
      </c>
      <c r="G1" s="704" t="s">
        <v>18135</v>
      </c>
      <c r="H1" s="704" t="s">
        <v>18136</v>
      </c>
      <c r="I1" s="704" t="s">
        <v>18137</v>
      </c>
      <c r="J1" s="704" t="s">
        <v>18138</v>
      </c>
      <c r="K1" s="704" t="s">
        <v>18139</v>
      </c>
      <c r="L1" s="704" t="s">
        <v>18140</v>
      </c>
      <c r="M1" s="704" t="s">
        <v>18141</v>
      </c>
      <c r="N1" s="704" t="s">
        <v>18142</v>
      </c>
      <c r="O1" s="706" t="s">
        <v>17476</v>
      </c>
      <c r="P1" s="705" t="s">
        <v>17477</v>
      </c>
      <c r="Q1" s="707" t="s">
        <v>18143</v>
      </c>
      <c r="R1" s="707" t="s">
        <v>18144</v>
      </c>
      <c r="S1" s="707" t="s">
        <v>18145</v>
      </c>
      <c r="T1" s="707" t="s">
        <v>18146</v>
      </c>
      <c r="U1" s="707" t="s">
        <v>18147</v>
      </c>
      <c r="V1" s="707" t="s">
        <v>18148</v>
      </c>
      <c r="W1" s="707" t="s">
        <v>18149</v>
      </c>
      <c r="X1" s="707" t="s">
        <v>18150</v>
      </c>
      <c r="Y1" s="707" t="s">
        <v>18151</v>
      </c>
      <c r="Z1" s="705" t="s">
        <v>17478</v>
      </c>
    </row>
    <row r="2" spans="1:26" ht="37.5">
      <c r="A2" s="700">
        <v>12442</v>
      </c>
      <c r="B2" s="700" t="s">
        <v>17472</v>
      </c>
      <c r="C2" s="698">
        <v>12</v>
      </c>
      <c r="D2" s="698">
        <v>47407</v>
      </c>
      <c r="E2" s="699" t="s">
        <v>17473</v>
      </c>
      <c r="F2" s="699" t="s">
        <v>17990</v>
      </c>
      <c r="G2" s="699" t="s">
        <v>17991</v>
      </c>
      <c r="H2" s="699" t="s">
        <v>17992</v>
      </c>
      <c r="I2" s="699" t="s">
        <v>17453</v>
      </c>
      <c r="J2" s="699" t="s">
        <v>17454</v>
      </c>
      <c r="K2" s="699" t="s">
        <v>17455</v>
      </c>
      <c r="L2" s="699" t="s">
        <v>17456</v>
      </c>
      <c r="M2" s="699" t="s">
        <v>17457</v>
      </c>
      <c r="N2" s="699" t="s">
        <v>17458</v>
      </c>
      <c r="O2" s="699" t="s">
        <v>17451</v>
      </c>
      <c r="P2" s="699" t="s">
        <v>17459</v>
      </c>
      <c r="Q2" s="699" t="s">
        <v>17460</v>
      </c>
      <c r="R2" s="699" t="s">
        <v>17461</v>
      </c>
      <c r="S2" s="699" t="s">
        <v>17462</v>
      </c>
      <c r="T2" s="699" t="s">
        <v>17463</v>
      </c>
      <c r="U2" s="699" t="s">
        <v>17464</v>
      </c>
      <c r="V2" s="699" t="s">
        <v>17465</v>
      </c>
      <c r="W2" s="699" t="s">
        <v>17466</v>
      </c>
      <c r="X2" s="699" t="s">
        <v>17467</v>
      </c>
      <c r="Y2" s="699" t="s">
        <v>17468</v>
      </c>
      <c r="Z2" s="699" t="s">
        <v>17469</v>
      </c>
    </row>
    <row r="3" spans="1:26" ht="37.5">
      <c r="A3">
        <v>14116</v>
      </c>
      <c r="B3" t="s">
        <v>17515</v>
      </c>
      <c r="C3">
        <v>14</v>
      </c>
      <c r="D3">
        <v>31</v>
      </c>
      <c r="E3" s="699" t="s">
        <v>17516</v>
      </c>
      <c r="F3" s="699" t="s">
        <v>17993</v>
      </c>
      <c r="G3" s="699" t="s">
        <v>17994</v>
      </c>
      <c r="H3" s="699" t="s">
        <v>17995</v>
      </c>
      <c r="I3" s="699" t="s">
        <v>17500</v>
      </c>
      <c r="J3" s="699" t="s">
        <v>17501</v>
      </c>
      <c r="K3" s="699" t="s">
        <v>17502</v>
      </c>
      <c r="L3" s="699" t="s">
        <v>17503</v>
      </c>
      <c r="M3" s="699" t="s">
        <v>17504</v>
      </c>
      <c r="N3" s="699" t="s">
        <v>17505</v>
      </c>
      <c r="O3" s="699" t="s">
        <v>17499</v>
      </c>
      <c r="P3" s="699" t="s">
        <v>17506</v>
      </c>
      <c r="Q3" s="699" t="s">
        <v>17507</v>
      </c>
      <c r="R3" s="699" t="s">
        <v>17508</v>
      </c>
      <c r="S3" s="699" t="s">
        <v>17509</v>
      </c>
      <c r="T3" s="699" t="s">
        <v>17510</v>
      </c>
      <c r="U3" s="699" t="s">
        <v>17511</v>
      </c>
      <c r="V3" s="699" t="s">
        <v>17512</v>
      </c>
      <c r="W3" s="699" t="s">
        <v>17513</v>
      </c>
      <c r="X3" s="699" t="s">
        <v>17514</v>
      </c>
      <c r="Y3" s="699" t="s">
        <v>17491</v>
      </c>
      <c r="Z3" s="699" t="s">
        <v>17498</v>
      </c>
    </row>
    <row r="4" spans="1:26" ht="37.5">
      <c r="A4">
        <v>14121</v>
      </c>
      <c r="B4" t="s">
        <v>17474</v>
      </c>
      <c r="C4">
        <v>14</v>
      </c>
      <c r="D4">
        <v>1085</v>
      </c>
      <c r="E4" s="699" t="s">
        <v>17518</v>
      </c>
      <c r="F4" s="699" t="s">
        <v>17996</v>
      </c>
      <c r="G4" s="699" t="s">
        <v>17997</v>
      </c>
      <c r="H4" s="699" t="s">
        <v>17998</v>
      </c>
      <c r="I4" s="699" t="s">
        <v>17481</v>
      </c>
      <c r="J4" s="699" t="s">
        <v>17482</v>
      </c>
      <c r="K4" s="699" t="s">
        <v>17483</v>
      </c>
      <c r="L4" s="699" t="s">
        <v>17484</v>
      </c>
      <c r="M4" s="699" t="s">
        <v>17485</v>
      </c>
      <c r="N4" s="699" t="s">
        <v>17486</v>
      </c>
      <c r="O4" s="699" t="s">
        <v>17479</v>
      </c>
      <c r="P4" s="699" t="s">
        <v>17487</v>
      </c>
      <c r="Q4" s="699" t="s">
        <v>17488</v>
      </c>
      <c r="R4" s="699" t="s">
        <v>17489</v>
      </c>
      <c r="S4" s="699" t="s">
        <v>17490</v>
      </c>
      <c r="T4" s="699" t="s">
        <v>17491</v>
      </c>
      <c r="U4" s="699" t="s">
        <v>17492</v>
      </c>
      <c r="V4" s="699" t="s">
        <v>17493</v>
      </c>
      <c r="W4" s="699" t="s">
        <v>17494</v>
      </c>
      <c r="X4" s="699" t="s">
        <v>17495</v>
      </c>
      <c r="Y4" s="699" t="s">
        <v>17496</v>
      </c>
      <c r="Z4" s="699" t="s">
        <v>17480</v>
      </c>
    </row>
    <row r="5" spans="1:26" ht="37.5">
      <c r="A5">
        <v>14136</v>
      </c>
      <c r="B5" t="s">
        <v>17999</v>
      </c>
      <c r="C5">
        <v>14</v>
      </c>
      <c r="D5">
        <v>1507</v>
      </c>
      <c r="E5" s="699" t="s">
        <v>18000</v>
      </c>
      <c r="F5" s="699" t="s">
        <v>18001</v>
      </c>
      <c r="G5" s="699" t="s">
        <v>18002</v>
      </c>
      <c r="H5" s="699" t="s">
        <v>18003</v>
      </c>
      <c r="I5" s="699" t="s">
        <v>17522</v>
      </c>
      <c r="J5" s="699" t="s">
        <v>17523</v>
      </c>
      <c r="K5" s="699" t="s">
        <v>17524</v>
      </c>
      <c r="L5" s="699" t="s">
        <v>17525</v>
      </c>
      <c r="M5" s="699" t="s">
        <v>17526</v>
      </c>
      <c r="N5" s="699" t="s">
        <v>17527</v>
      </c>
      <c r="O5" s="699" t="s">
        <v>17520</v>
      </c>
      <c r="P5" s="699" t="s">
        <v>17528</v>
      </c>
      <c r="Q5" s="699" t="s">
        <v>17529</v>
      </c>
      <c r="R5" s="699" t="s">
        <v>17530</v>
      </c>
      <c r="S5" s="699" t="s">
        <v>17531</v>
      </c>
      <c r="T5" s="699" t="s">
        <v>17532</v>
      </c>
      <c r="U5" s="699" t="s">
        <v>17533</v>
      </c>
      <c r="V5" s="699" t="s">
        <v>17534</v>
      </c>
      <c r="W5" s="699" t="s">
        <v>17535</v>
      </c>
      <c r="X5" s="699" t="s">
        <v>17536</v>
      </c>
      <c r="Y5" s="699" t="s">
        <v>17537</v>
      </c>
      <c r="Z5" s="699" t="s">
        <v>17521</v>
      </c>
    </row>
    <row r="6" spans="1:26" ht="37.5">
      <c r="A6">
        <v>14163</v>
      </c>
      <c r="B6" t="s">
        <v>18004</v>
      </c>
      <c r="C6">
        <v>14</v>
      </c>
      <c r="D6">
        <v>47412</v>
      </c>
      <c r="E6" s="699" t="s">
        <v>18005</v>
      </c>
      <c r="F6" s="699" t="s">
        <v>18006</v>
      </c>
      <c r="G6" s="699" t="s">
        <v>18007</v>
      </c>
      <c r="H6" s="699" t="s">
        <v>18008</v>
      </c>
      <c r="I6" s="699" t="s">
        <v>17540</v>
      </c>
      <c r="J6" s="699" t="s">
        <v>17541</v>
      </c>
      <c r="K6" s="699" t="s">
        <v>17542</v>
      </c>
      <c r="L6" s="699" t="s">
        <v>17543</v>
      </c>
      <c r="M6" s="699" t="s">
        <v>17544</v>
      </c>
      <c r="N6" s="699" t="s">
        <v>17545</v>
      </c>
      <c r="O6" s="699" t="s">
        <v>17538</v>
      </c>
      <c r="P6" s="699" t="s">
        <v>17546</v>
      </c>
      <c r="Q6" s="699" t="s">
        <v>17547</v>
      </c>
      <c r="R6" s="699" t="s">
        <v>17548</v>
      </c>
      <c r="S6" s="699" t="s">
        <v>17549</v>
      </c>
      <c r="T6" s="699" t="s">
        <v>17550</v>
      </c>
      <c r="U6" s="699" t="s">
        <v>17551</v>
      </c>
      <c r="V6" s="699" t="s">
        <v>17552</v>
      </c>
      <c r="W6" s="699" t="s">
        <v>17553</v>
      </c>
      <c r="X6" s="699" t="s">
        <v>17554</v>
      </c>
      <c r="Y6" s="699" t="s">
        <v>17555</v>
      </c>
      <c r="Z6" s="699" t="s">
        <v>17556</v>
      </c>
    </row>
    <row r="7" spans="1:26" ht="37.5">
      <c r="A7">
        <v>14206</v>
      </c>
      <c r="B7" t="s">
        <v>18009</v>
      </c>
      <c r="C7">
        <v>14</v>
      </c>
      <c r="D7">
        <v>35</v>
      </c>
      <c r="E7" s="699" t="s">
        <v>18010</v>
      </c>
      <c r="F7" s="699" t="s">
        <v>18011</v>
      </c>
      <c r="G7" s="699" t="s">
        <v>18012</v>
      </c>
      <c r="H7" s="699" t="s">
        <v>18013</v>
      </c>
      <c r="I7" s="699" t="s">
        <v>17560</v>
      </c>
      <c r="J7" s="699" t="s">
        <v>17561</v>
      </c>
      <c r="K7" s="699" t="s">
        <v>17562</v>
      </c>
      <c r="L7" s="699" t="s">
        <v>17563</v>
      </c>
      <c r="M7" s="699" t="s">
        <v>17564</v>
      </c>
      <c r="N7" s="699" t="s">
        <v>17565</v>
      </c>
      <c r="O7" s="699" t="s">
        <v>17499</v>
      </c>
      <c r="P7" s="699" t="s">
        <v>17566</v>
      </c>
      <c r="Q7" s="699" t="s">
        <v>17567</v>
      </c>
      <c r="R7" s="699" t="s">
        <v>17568</v>
      </c>
      <c r="S7" s="699" t="s">
        <v>17569</v>
      </c>
      <c r="T7" s="699" t="s">
        <v>17570</v>
      </c>
      <c r="U7" s="699" t="s">
        <v>17571</v>
      </c>
      <c r="V7" s="699" t="s">
        <v>17572</v>
      </c>
      <c r="W7" s="699" t="s">
        <v>17573</v>
      </c>
      <c r="X7" s="699" t="s">
        <v>17574</v>
      </c>
      <c r="Y7" s="699" t="s">
        <v>17575</v>
      </c>
      <c r="Z7" s="699" t="s">
        <v>17559</v>
      </c>
    </row>
    <row r="8" spans="1:26" ht="37.5">
      <c r="A8">
        <v>14296</v>
      </c>
      <c r="B8" t="s">
        <v>18014</v>
      </c>
      <c r="C8">
        <v>14</v>
      </c>
      <c r="D8">
        <v>1459</v>
      </c>
      <c r="E8" s="699" t="s">
        <v>18015</v>
      </c>
      <c r="F8" s="699" t="s">
        <v>18016</v>
      </c>
      <c r="G8" s="699" t="s">
        <v>18017</v>
      </c>
      <c r="H8" s="699" t="s">
        <v>18018</v>
      </c>
      <c r="I8" s="699" t="s">
        <v>17577</v>
      </c>
      <c r="J8" s="699" t="s">
        <v>17578</v>
      </c>
      <c r="K8" s="699" t="s">
        <v>17579</v>
      </c>
      <c r="L8" s="699" t="s">
        <v>17580</v>
      </c>
      <c r="M8" s="699" t="s">
        <v>17581</v>
      </c>
      <c r="N8" s="699" t="s">
        <v>17582</v>
      </c>
      <c r="O8" s="699" t="s">
        <v>17576</v>
      </c>
      <c r="P8" s="699" t="s">
        <v>17583</v>
      </c>
      <c r="Q8" s="699" t="s">
        <v>17584</v>
      </c>
      <c r="R8" s="699" t="s">
        <v>17585</v>
      </c>
      <c r="S8" s="699" t="s">
        <v>17586</v>
      </c>
      <c r="T8" s="699" t="s">
        <v>17587</v>
      </c>
      <c r="U8" s="699" t="s">
        <v>17588</v>
      </c>
      <c r="V8" s="699" t="s">
        <v>17589</v>
      </c>
      <c r="W8" s="699" t="s">
        <v>17590</v>
      </c>
      <c r="X8" s="699" t="s">
        <v>17591</v>
      </c>
      <c r="Y8" s="699" t="s">
        <v>17592</v>
      </c>
      <c r="Z8" s="699" t="s">
        <v>17498</v>
      </c>
    </row>
    <row r="9" spans="1:26" ht="37.5">
      <c r="A9">
        <v>15241</v>
      </c>
      <c r="B9" t="s">
        <v>18019</v>
      </c>
      <c r="C9">
        <v>15</v>
      </c>
      <c r="D9">
        <v>41</v>
      </c>
      <c r="E9" s="699" t="s">
        <v>18020</v>
      </c>
      <c r="F9" s="699" t="s">
        <v>18021</v>
      </c>
      <c r="G9" s="699" t="s">
        <v>18022</v>
      </c>
      <c r="H9" s="699" t="s">
        <v>18023</v>
      </c>
      <c r="I9" s="699" t="s">
        <v>17593</v>
      </c>
      <c r="J9" s="699" t="s">
        <v>17594</v>
      </c>
      <c r="K9" s="699" t="s">
        <v>17595</v>
      </c>
      <c r="L9" s="699" t="s">
        <v>17596</v>
      </c>
      <c r="M9" s="699" t="s">
        <v>17597</v>
      </c>
      <c r="N9" s="699" t="s">
        <v>17598</v>
      </c>
      <c r="O9" s="699" t="s">
        <v>17497</v>
      </c>
      <c r="P9" s="699" t="s">
        <v>17599</v>
      </c>
      <c r="Q9" s="699" t="s">
        <v>17600</v>
      </c>
      <c r="R9" s="699" t="s">
        <v>17601</v>
      </c>
      <c r="S9" s="699" t="s">
        <v>17602</v>
      </c>
      <c r="T9" s="699" t="s">
        <v>17603</v>
      </c>
      <c r="U9" s="699" t="s">
        <v>17604</v>
      </c>
      <c r="V9" s="699" t="s">
        <v>17605</v>
      </c>
      <c r="W9" s="699" t="s">
        <v>17606</v>
      </c>
      <c r="X9" s="699" t="s">
        <v>17607</v>
      </c>
      <c r="Y9" s="699" t="s">
        <v>17608</v>
      </c>
      <c r="Z9" s="699" t="s">
        <v>17480</v>
      </c>
    </row>
    <row r="10" spans="1:26" ht="37.5">
      <c r="A10">
        <v>15356</v>
      </c>
      <c r="B10" t="s">
        <v>18024</v>
      </c>
      <c r="C10">
        <v>15</v>
      </c>
      <c r="D10">
        <v>47413</v>
      </c>
      <c r="E10" s="699" t="s">
        <v>18025</v>
      </c>
      <c r="F10" s="699" t="s">
        <v>18026</v>
      </c>
      <c r="G10" s="699" t="s">
        <v>18027</v>
      </c>
      <c r="H10" s="699" t="s">
        <v>18028</v>
      </c>
      <c r="I10" s="699" t="s">
        <v>17610</v>
      </c>
      <c r="J10" s="699" t="s">
        <v>17611</v>
      </c>
      <c r="K10" s="699" t="s">
        <v>17612</v>
      </c>
      <c r="L10" s="699" t="s">
        <v>17613</v>
      </c>
      <c r="M10" s="699" t="s">
        <v>17614</v>
      </c>
      <c r="N10" s="699" t="s">
        <v>17615</v>
      </c>
      <c r="O10" s="699" t="s">
        <v>17609</v>
      </c>
      <c r="P10" s="699" t="s">
        <v>17616</v>
      </c>
      <c r="Q10" s="699" t="s">
        <v>17617</v>
      </c>
      <c r="R10" s="699" t="s">
        <v>17618</v>
      </c>
      <c r="S10" s="699" t="s">
        <v>17619</v>
      </c>
      <c r="T10" s="699" t="s">
        <v>17620</v>
      </c>
      <c r="U10" s="699" t="s">
        <v>17621</v>
      </c>
      <c r="V10" s="699" t="s">
        <v>17622</v>
      </c>
      <c r="W10" s="699" t="s">
        <v>17623</v>
      </c>
      <c r="X10" s="699" t="s">
        <v>17624</v>
      </c>
      <c r="Y10" s="699" t="s">
        <v>17625</v>
      </c>
      <c r="Z10" s="699" t="s">
        <v>17626</v>
      </c>
    </row>
    <row r="11" spans="1:26" ht="37.5">
      <c r="A11">
        <v>16076</v>
      </c>
      <c r="B11" t="s">
        <v>18029</v>
      </c>
      <c r="C11">
        <v>16</v>
      </c>
      <c r="D11">
        <v>52</v>
      </c>
      <c r="E11" s="699" t="s">
        <v>18030</v>
      </c>
      <c r="F11" s="699" t="s">
        <v>18031</v>
      </c>
      <c r="G11" s="699" t="s">
        <v>18032</v>
      </c>
      <c r="H11" s="699" t="s">
        <v>18033</v>
      </c>
      <c r="I11" s="699" t="s">
        <v>17628</v>
      </c>
      <c r="J11" s="699" t="s">
        <v>17629</v>
      </c>
      <c r="K11" s="699" t="s">
        <v>17630</v>
      </c>
      <c r="L11" s="699" t="s">
        <v>17631</v>
      </c>
      <c r="M11" s="699" t="s">
        <v>17632</v>
      </c>
      <c r="N11" s="699" t="s">
        <v>17633</v>
      </c>
      <c r="O11" s="699" t="s">
        <v>17499</v>
      </c>
      <c r="P11" s="699" t="s">
        <v>17634</v>
      </c>
      <c r="Q11" s="699" t="s">
        <v>17635</v>
      </c>
      <c r="R11" s="699" t="s">
        <v>17636</v>
      </c>
      <c r="S11" s="699" t="s">
        <v>17637</v>
      </c>
      <c r="T11" s="699" t="s">
        <v>17638</v>
      </c>
      <c r="U11" s="699" t="s">
        <v>17639</v>
      </c>
      <c r="V11" s="699" t="s">
        <v>17640</v>
      </c>
      <c r="W11" s="699" t="s">
        <v>17641</v>
      </c>
      <c r="X11" s="699" t="s">
        <v>17642</v>
      </c>
      <c r="Y11" s="699" t="s">
        <v>17643</v>
      </c>
      <c r="Z11" s="699" t="s">
        <v>17627</v>
      </c>
    </row>
    <row r="12" spans="1:26" ht="37.5">
      <c r="A12">
        <v>16091</v>
      </c>
      <c r="B12" t="s">
        <v>18034</v>
      </c>
      <c r="C12">
        <v>16</v>
      </c>
      <c r="D12">
        <v>47411</v>
      </c>
      <c r="E12" s="699" t="s">
        <v>18035</v>
      </c>
      <c r="F12" s="699" t="s">
        <v>18036</v>
      </c>
      <c r="G12" s="699" t="s">
        <v>18037</v>
      </c>
      <c r="H12" s="699" t="s">
        <v>18038</v>
      </c>
      <c r="I12" s="699" t="s">
        <v>17644</v>
      </c>
      <c r="J12" s="699" t="s">
        <v>17645</v>
      </c>
      <c r="K12" s="699" t="s">
        <v>17646</v>
      </c>
      <c r="L12" s="699" t="s">
        <v>17647</v>
      </c>
      <c r="M12" s="699" t="s">
        <v>17648</v>
      </c>
      <c r="N12" s="699" t="s">
        <v>17649</v>
      </c>
      <c r="O12" s="699" t="s">
        <v>17556</v>
      </c>
      <c r="P12" s="699" t="s">
        <v>17650</v>
      </c>
      <c r="Q12" s="699" t="s">
        <v>17651</v>
      </c>
      <c r="R12" s="699" t="s">
        <v>17652</v>
      </c>
      <c r="S12" s="699" t="s">
        <v>17653</v>
      </c>
      <c r="T12" s="699" t="s">
        <v>17654</v>
      </c>
      <c r="U12" s="699" t="s">
        <v>17655</v>
      </c>
      <c r="V12" s="699" t="s">
        <v>17656</v>
      </c>
      <c r="W12" s="699" t="s">
        <v>17657</v>
      </c>
      <c r="X12" s="699" t="s">
        <v>17658</v>
      </c>
      <c r="Y12" s="699" t="s">
        <v>17659</v>
      </c>
      <c r="Z12" s="699" t="s">
        <v>17556</v>
      </c>
    </row>
    <row r="13" spans="1:26" ht="37.5">
      <c r="A13">
        <v>16156</v>
      </c>
      <c r="B13" t="s">
        <v>18039</v>
      </c>
      <c r="C13">
        <v>16</v>
      </c>
      <c r="D13">
        <v>54</v>
      </c>
      <c r="E13" s="699" t="s">
        <v>18040</v>
      </c>
      <c r="F13" s="699" t="s">
        <v>18041</v>
      </c>
      <c r="G13" s="699" t="s">
        <v>18042</v>
      </c>
      <c r="H13" s="699" t="s">
        <v>18043</v>
      </c>
      <c r="I13" s="699" t="s">
        <v>17661</v>
      </c>
      <c r="J13" s="699" t="s">
        <v>17662</v>
      </c>
      <c r="K13" s="699" t="s">
        <v>17663</v>
      </c>
      <c r="L13" s="699" t="s">
        <v>17664</v>
      </c>
      <c r="M13" s="699" t="s">
        <v>17665</v>
      </c>
      <c r="N13" s="699" t="s">
        <v>17666</v>
      </c>
      <c r="O13" s="699" t="s">
        <v>17499</v>
      </c>
      <c r="P13" s="699" t="s">
        <v>17667</v>
      </c>
      <c r="Q13" s="699" t="s">
        <v>17668</v>
      </c>
      <c r="R13" s="699" t="s">
        <v>17669</v>
      </c>
      <c r="S13" s="699" t="s">
        <v>17670</v>
      </c>
      <c r="T13" s="699" t="s">
        <v>17671</v>
      </c>
      <c r="U13" s="699" t="s">
        <v>17672</v>
      </c>
      <c r="V13" s="699" t="s">
        <v>17673</v>
      </c>
      <c r="W13" s="699" t="s">
        <v>17674</v>
      </c>
      <c r="X13" s="699" t="s">
        <v>17675</v>
      </c>
      <c r="Y13" s="699" t="s">
        <v>17676</v>
      </c>
      <c r="Z13" s="699" t="s">
        <v>17660</v>
      </c>
    </row>
    <row r="14" spans="1:26" ht="37.5">
      <c r="A14">
        <v>17112</v>
      </c>
      <c r="B14" t="s">
        <v>18044</v>
      </c>
      <c r="C14">
        <v>17</v>
      </c>
      <c r="D14">
        <v>47435</v>
      </c>
      <c r="E14" s="699" t="s">
        <v>18045</v>
      </c>
      <c r="F14" s="699" t="s">
        <v>18046</v>
      </c>
      <c r="G14" s="699" t="s">
        <v>18047</v>
      </c>
      <c r="H14" s="699" t="s">
        <v>18048</v>
      </c>
      <c r="I14" s="699" t="s">
        <v>17678</v>
      </c>
      <c r="J14" s="699" t="s">
        <v>17679</v>
      </c>
      <c r="K14" s="699" t="s">
        <v>17680</v>
      </c>
      <c r="L14" s="699" t="s">
        <v>17681</v>
      </c>
      <c r="M14" s="699" t="s">
        <v>17682</v>
      </c>
      <c r="N14" s="699" t="s">
        <v>17683</v>
      </c>
      <c r="O14" s="699" t="s">
        <v>17677</v>
      </c>
      <c r="P14" s="699" t="s">
        <v>17684</v>
      </c>
      <c r="Q14" s="699" t="s">
        <v>17685</v>
      </c>
      <c r="R14" s="699" t="s">
        <v>17686</v>
      </c>
      <c r="S14" s="699" t="s">
        <v>17687</v>
      </c>
      <c r="T14" s="699" t="s">
        <v>17688</v>
      </c>
      <c r="U14" s="699" t="s">
        <v>17689</v>
      </c>
      <c r="V14" s="699" t="s">
        <v>17690</v>
      </c>
      <c r="W14" s="699" t="s">
        <v>17691</v>
      </c>
      <c r="X14" s="699" t="s">
        <v>17692</v>
      </c>
      <c r="Y14" s="699" t="s">
        <v>17693</v>
      </c>
      <c r="Z14" s="699" t="s">
        <v>17694</v>
      </c>
    </row>
    <row r="15" spans="1:26" ht="37.5">
      <c r="A15">
        <v>17306</v>
      </c>
      <c r="B15" t="s">
        <v>18049</v>
      </c>
      <c r="C15">
        <v>17</v>
      </c>
      <c r="D15">
        <v>69</v>
      </c>
      <c r="E15" s="699" t="s">
        <v>18050</v>
      </c>
      <c r="F15" s="699" t="s">
        <v>18051</v>
      </c>
      <c r="G15" s="699" t="s">
        <v>18052</v>
      </c>
      <c r="H15" s="699" t="s">
        <v>18053</v>
      </c>
      <c r="I15" s="699" t="s">
        <v>17695</v>
      </c>
      <c r="J15" s="699" t="s">
        <v>17696</v>
      </c>
      <c r="K15" s="699" t="s">
        <v>17697</v>
      </c>
      <c r="L15" s="699" t="s">
        <v>17698</v>
      </c>
      <c r="M15" s="699" t="s">
        <v>17699</v>
      </c>
      <c r="N15" s="699" t="s">
        <v>17700</v>
      </c>
      <c r="O15" s="699" t="s">
        <v>17499</v>
      </c>
      <c r="P15" s="699" t="s">
        <v>17701</v>
      </c>
      <c r="Q15" s="699" t="s">
        <v>17702</v>
      </c>
      <c r="R15" s="699" t="s">
        <v>17703</v>
      </c>
      <c r="S15" s="699" t="s">
        <v>17704</v>
      </c>
      <c r="T15" s="699" t="s">
        <v>17705</v>
      </c>
      <c r="U15" s="699" t="s">
        <v>17706</v>
      </c>
      <c r="V15" s="699" t="s">
        <v>17707</v>
      </c>
      <c r="W15" s="699" t="s">
        <v>17708</v>
      </c>
      <c r="X15" s="699" t="s">
        <v>17709</v>
      </c>
      <c r="Y15" s="699" t="s">
        <v>17710</v>
      </c>
      <c r="Z15" s="699" t="s">
        <v>17627</v>
      </c>
    </row>
    <row r="16" spans="1:26" ht="37.5">
      <c r="A16">
        <v>17341</v>
      </c>
      <c r="B16" t="s">
        <v>18054</v>
      </c>
      <c r="C16">
        <v>17</v>
      </c>
      <c r="D16">
        <v>47409</v>
      </c>
      <c r="E16" s="699" t="s">
        <v>18055</v>
      </c>
      <c r="F16" s="699" t="s">
        <v>18056</v>
      </c>
      <c r="G16" s="699" t="s">
        <v>18057</v>
      </c>
      <c r="H16" s="699" t="s">
        <v>18058</v>
      </c>
      <c r="I16" s="699" t="s">
        <v>17712</v>
      </c>
      <c r="J16" s="699" t="s">
        <v>17713</v>
      </c>
      <c r="K16" s="699" t="s">
        <v>17714</v>
      </c>
      <c r="L16" s="699" t="s">
        <v>17715</v>
      </c>
      <c r="M16" s="699" t="s">
        <v>17716</v>
      </c>
      <c r="N16" s="699" t="s">
        <v>17717</v>
      </c>
      <c r="O16" s="699" t="s">
        <v>17711</v>
      </c>
      <c r="P16" s="699" t="s">
        <v>17718</v>
      </c>
      <c r="Q16" s="699" t="s">
        <v>17719</v>
      </c>
      <c r="R16" s="699" t="s">
        <v>17720</v>
      </c>
      <c r="S16" s="699" t="s">
        <v>17721</v>
      </c>
      <c r="T16" s="699" t="s">
        <v>17722</v>
      </c>
      <c r="U16" s="699" t="s">
        <v>17723</v>
      </c>
      <c r="V16" s="699" t="s">
        <v>17724</v>
      </c>
      <c r="W16" s="699" t="s">
        <v>17725</v>
      </c>
      <c r="X16" s="699" t="s">
        <v>17726</v>
      </c>
      <c r="Y16" s="699" t="s">
        <v>17727</v>
      </c>
      <c r="Z16" s="699" t="s">
        <v>17728</v>
      </c>
    </row>
    <row r="17" spans="1:26" ht="37.5">
      <c r="A17">
        <v>17521</v>
      </c>
      <c r="B17" t="s">
        <v>18059</v>
      </c>
      <c r="C17">
        <v>17</v>
      </c>
      <c r="D17">
        <v>74</v>
      </c>
      <c r="E17" s="699" t="s">
        <v>18060</v>
      </c>
      <c r="F17" s="699" t="s">
        <v>18061</v>
      </c>
      <c r="G17" s="699" t="s">
        <v>18062</v>
      </c>
      <c r="H17" s="699" t="s">
        <v>18063</v>
      </c>
      <c r="I17" s="699" t="s">
        <v>17729</v>
      </c>
      <c r="J17" s="699" t="s">
        <v>17730</v>
      </c>
      <c r="K17" s="699" t="s">
        <v>17731</v>
      </c>
      <c r="L17" s="699" t="s">
        <v>17732</v>
      </c>
      <c r="M17" s="699" t="s">
        <v>17733</v>
      </c>
      <c r="N17" s="699" t="s">
        <v>17734</v>
      </c>
      <c r="O17" s="699" t="s">
        <v>17497</v>
      </c>
      <c r="P17" s="699" t="s">
        <v>17735</v>
      </c>
      <c r="Q17" s="699" t="s">
        <v>17736</v>
      </c>
      <c r="R17" s="699" t="s">
        <v>17737</v>
      </c>
      <c r="S17" s="699" t="s">
        <v>17738</v>
      </c>
      <c r="T17" s="699" t="s">
        <v>17739</v>
      </c>
      <c r="U17" s="699" t="s">
        <v>17740</v>
      </c>
      <c r="V17" s="699" t="s">
        <v>17741</v>
      </c>
      <c r="W17" s="699" t="s">
        <v>17742</v>
      </c>
      <c r="X17" s="699" t="s">
        <v>17743</v>
      </c>
      <c r="Y17" s="699" t="s">
        <v>17744</v>
      </c>
      <c r="Z17" s="699" t="s">
        <v>17480</v>
      </c>
    </row>
    <row r="18" spans="1:26" ht="37.5">
      <c r="A18">
        <v>17561</v>
      </c>
      <c r="B18" t="s">
        <v>18064</v>
      </c>
      <c r="C18">
        <v>17</v>
      </c>
      <c r="D18">
        <v>76</v>
      </c>
      <c r="E18" s="699" t="s">
        <v>18065</v>
      </c>
      <c r="F18" s="699" t="s">
        <v>18066</v>
      </c>
      <c r="G18" s="699" t="s">
        <v>18067</v>
      </c>
      <c r="H18" s="699" t="s">
        <v>18068</v>
      </c>
      <c r="I18" s="699" t="s">
        <v>17746</v>
      </c>
      <c r="J18" s="699" t="s">
        <v>17747</v>
      </c>
      <c r="K18" s="699" t="s">
        <v>17748</v>
      </c>
      <c r="L18" s="699" t="s">
        <v>17749</v>
      </c>
      <c r="M18" s="699" t="s">
        <v>17750</v>
      </c>
      <c r="N18" s="699" t="s">
        <v>17751</v>
      </c>
      <c r="O18" s="699" t="s">
        <v>17499</v>
      </c>
      <c r="P18" s="699" t="s">
        <v>17752</v>
      </c>
      <c r="Q18" s="699" t="s">
        <v>17753</v>
      </c>
      <c r="R18" s="699" t="s">
        <v>17754</v>
      </c>
      <c r="S18" s="699" t="s">
        <v>17755</v>
      </c>
      <c r="T18" s="699" t="s">
        <v>17756</v>
      </c>
      <c r="U18" s="699" t="s">
        <v>17757</v>
      </c>
      <c r="V18" s="699" t="s">
        <v>17758</v>
      </c>
      <c r="W18" s="699" t="s">
        <v>17759</v>
      </c>
      <c r="X18" s="699" t="s">
        <v>17760</v>
      </c>
      <c r="Y18" s="699" t="s">
        <v>17761</v>
      </c>
      <c r="Z18" s="699" t="s">
        <v>17745</v>
      </c>
    </row>
    <row r="19" spans="1:26" ht="37.5">
      <c r="A19">
        <v>18171</v>
      </c>
      <c r="B19" t="s">
        <v>18069</v>
      </c>
      <c r="C19">
        <v>18</v>
      </c>
      <c r="D19">
        <v>86</v>
      </c>
      <c r="E19" s="699" t="s">
        <v>18070</v>
      </c>
      <c r="F19" s="699" t="s">
        <v>18071</v>
      </c>
      <c r="G19" s="699" t="s">
        <v>18072</v>
      </c>
      <c r="H19" s="699" t="s">
        <v>18073</v>
      </c>
      <c r="I19" s="699" t="s">
        <v>17762</v>
      </c>
      <c r="J19" s="699" t="s">
        <v>17763</v>
      </c>
      <c r="K19" s="699" t="s">
        <v>17764</v>
      </c>
      <c r="L19" s="699" t="s">
        <v>17765</v>
      </c>
      <c r="M19" s="699" t="s">
        <v>17766</v>
      </c>
      <c r="N19" s="699" t="s">
        <v>17767</v>
      </c>
      <c r="O19" s="699" t="s">
        <v>17499</v>
      </c>
      <c r="P19" s="699" t="s">
        <v>17768</v>
      </c>
      <c r="Q19" s="699" t="s">
        <v>17769</v>
      </c>
      <c r="R19" s="699" t="s">
        <v>17770</v>
      </c>
      <c r="S19" s="699" t="s">
        <v>17771</v>
      </c>
      <c r="T19" s="699" t="s">
        <v>17772</v>
      </c>
      <c r="U19" s="699" t="s">
        <v>17773</v>
      </c>
      <c r="V19" s="699" t="s">
        <v>17774</v>
      </c>
      <c r="W19" s="699" t="s">
        <v>17775</v>
      </c>
      <c r="X19" s="699" t="s">
        <v>17776</v>
      </c>
      <c r="Y19" s="699" t="s">
        <v>17777</v>
      </c>
      <c r="Z19" s="699" t="s">
        <v>17480</v>
      </c>
    </row>
    <row r="20" spans="1:26" ht="37.5">
      <c r="A20">
        <v>18273</v>
      </c>
      <c r="B20" t="s">
        <v>18074</v>
      </c>
      <c r="C20">
        <v>18</v>
      </c>
      <c r="D20">
        <v>47420</v>
      </c>
      <c r="E20" s="699" t="s">
        <v>18075</v>
      </c>
      <c r="F20" s="699" t="s">
        <v>18076</v>
      </c>
      <c r="G20" s="699" t="s">
        <v>18077</v>
      </c>
      <c r="H20" s="699" t="s">
        <v>18078</v>
      </c>
      <c r="I20" s="699" t="s">
        <v>17779</v>
      </c>
      <c r="J20" s="699" t="s">
        <v>17780</v>
      </c>
      <c r="K20" s="699" t="s">
        <v>17781</v>
      </c>
      <c r="L20" s="699" t="s">
        <v>17782</v>
      </c>
      <c r="M20" s="699" t="s">
        <v>17783</v>
      </c>
      <c r="N20" s="699" t="s">
        <v>17784</v>
      </c>
      <c r="O20" s="699" t="s">
        <v>17558</v>
      </c>
      <c r="P20" s="699" t="s">
        <v>17785</v>
      </c>
      <c r="Q20" s="699" t="s">
        <v>17786</v>
      </c>
      <c r="R20" s="699" t="s">
        <v>17787</v>
      </c>
      <c r="S20" s="699" t="s">
        <v>17788</v>
      </c>
      <c r="T20" s="699" t="s">
        <v>17789</v>
      </c>
      <c r="U20" s="699" t="s">
        <v>17790</v>
      </c>
      <c r="V20" s="699" t="s">
        <v>17791</v>
      </c>
      <c r="W20" s="699" t="s">
        <v>17792</v>
      </c>
      <c r="X20" s="699" t="s">
        <v>17793</v>
      </c>
      <c r="Y20" s="699" t="s">
        <v>17794</v>
      </c>
      <c r="Z20" s="699" t="s">
        <v>17795</v>
      </c>
    </row>
    <row r="21" spans="1:26" ht="37.5">
      <c r="A21">
        <v>19432</v>
      </c>
      <c r="B21" t="s">
        <v>18079</v>
      </c>
      <c r="C21">
        <v>19</v>
      </c>
      <c r="D21">
        <v>47418</v>
      </c>
      <c r="E21" s="699" t="s">
        <v>18080</v>
      </c>
      <c r="F21" s="699" t="s">
        <v>18081</v>
      </c>
      <c r="G21" s="699" t="s">
        <v>18082</v>
      </c>
      <c r="H21" s="699" t="s">
        <v>18083</v>
      </c>
      <c r="I21" s="699" t="s">
        <v>17798</v>
      </c>
      <c r="J21" s="699" t="s">
        <v>17799</v>
      </c>
      <c r="K21" s="699" t="s">
        <v>17800</v>
      </c>
      <c r="L21" s="699" t="s">
        <v>17801</v>
      </c>
      <c r="M21" s="699" t="s">
        <v>17802</v>
      </c>
      <c r="N21" s="699" t="s">
        <v>17803</v>
      </c>
      <c r="O21" s="699" t="s">
        <v>17796</v>
      </c>
      <c r="P21" s="699" t="s">
        <v>17804</v>
      </c>
      <c r="Q21" s="699" t="s">
        <v>17805</v>
      </c>
      <c r="R21" s="699" t="s">
        <v>17806</v>
      </c>
      <c r="S21" s="699" t="s">
        <v>17807</v>
      </c>
      <c r="T21" s="699" t="s">
        <v>17808</v>
      </c>
      <c r="U21" s="699" t="s">
        <v>17809</v>
      </c>
      <c r="V21" s="699" t="s">
        <v>17810</v>
      </c>
      <c r="W21" s="699" t="s">
        <v>17811</v>
      </c>
      <c r="X21" s="699" t="s">
        <v>17812</v>
      </c>
      <c r="Y21" s="699" t="s">
        <v>17813</v>
      </c>
      <c r="Z21" s="699" t="s">
        <v>17814</v>
      </c>
    </row>
    <row r="22" spans="1:26" ht="37.5">
      <c r="A22">
        <v>20432</v>
      </c>
      <c r="B22" t="s">
        <v>18084</v>
      </c>
      <c r="C22">
        <v>20</v>
      </c>
      <c r="D22">
        <v>47417</v>
      </c>
      <c r="E22" s="699" t="s">
        <v>18085</v>
      </c>
      <c r="F22" s="699" t="s">
        <v>18086</v>
      </c>
      <c r="G22" s="699" t="s">
        <v>18087</v>
      </c>
      <c r="H22" s="699" t="s">
        <v>18088</v>
      </c>
      <c r="I22" s="699" t="s">
        <v>17816</v>
      </c>
      <c r="J22" s="699" t="s">
        <v>17817</v>
      </c>
      <c r="K22" s="699" t="s">
        <v>17818</v>
      </c>
      <c r="L22" s="699" t="s">
        <v>17819</v>
      </c>
      <c r="M22" s="699" t="s">
        <v>17820</v>
      </c>
      <c r="N22" s="699" t="s">
        <v>17821</v>
      </c>
      <c r="O22" s="699" t="s">
        <v>17815</v>
      </c>
      <c r="P22" s="699" t="s">
        <v>17822</v>
      </c>
      <c r="Q22" s="699" t="s">
        <v>17823</v>
      </c>
      <c r="R22" s="699" t="s">
        <v>17824</v>
      </c>
      <c r="S22" s="699" t="s">
        <v>17825</v>
      </c>
      <c r="T22" s="699" t="s">
        <v>17826</v>
      </c>
      <c r="U22" s="699" t="s">
        <v>17827</v>
      </c>
      <c r="V22" s="699" t="s">
        <v>17828</v>
      </c>
      <c r="W22" s="699" t="s">
        <v>17829</v>
      </c>
      <c r="X22" s="699" t="s">
        <v>17830</v>
      </c>
      <c r="Y22" s="699" t="s">
        <v>17831</v>
      </c>
      <c r="Z22" s="699" t="s">
        <v>17832</v>
      </c>
    </row>
    <row r="23" spans="1:26" ht="37.5">
      <c r="A23">
        <v>21187</v>
      </c>
      <c r="B23" t="s">
        <v>18089</v>
      </c>
      <c r="C23">
        <v>21</v>
      </c>
      <c r="D23">
        <v>47424</v>
      </c>
      <c r="E23" s="699" t="s">
        <v>18090</v>
      </c>
      <c r="F23" s="699" t="s">
        <v>18091</v>
      </c>
      <c r="G23" s="699" t="s">
        <v>18092</v>
      </c>
      <c r="H23" s="699" t="s">
        <v>18093</v>
      </c>
      <c r="I23" s="699" t="s">
        <v>17834</v>
      </c>
      <c r="J23" s="699" t="s">
        <v>17835</v>
      </c>
      <c r="K23" s="699" t="s">
        <v>17836</v>
      </c>
      <c r="L23" s="699" t="s">
        <v>17837</v>
      </c>
      <c r="M23" s="699" t="s">
        <v>17838</v>
      </c>
      <c r="N23" s="699" t="s">
        <v>17839</v>
      </c>
      <c r="O23" s="699" t="s">
        <v>17833</v>
      </c>
      <c r="P23" s="699" t="s">
        <v>17840</v>
      </c>
      <c r="Q23" s="699" t="s">
        <v>17841</v>
      </c>
      <c r="R23" s="699" t="s">
        <v>17842</v>
      </c>
      <c r="S23" s="699" t="s">
        <v>17843</v>
      </c>
      <c r="T23" s="699" t="s">
        <v>17844</v>
      </c>
      <c r="U23" s="699" t="s">
        <v>17845</v>
      </c>
      <c r="V23" s="699" t="s">
        <v>17846</v>
      </c>
      <c r="W23" s="699" t="s">
        <v>17847</v>
      </c>
      <c r="X23" s="699" t="s">
        <v>17848</v>
      </c>
      <c r="Y23" s="699" t="s">
        <v>17849</v>
      </c>
      <c r="Z23" s="699" t="s">
        <v>17850</v>
      </c>
    </row>
    <row r="24" spans="1:26" ht="37.5">
      <c r="A24">
        <v>21312</v>
      </c>
      <c r="B24" t="s">
        <v>18094</v>
      </c>
      <c r="C24">
        <v>21</v>
      </c>
      <c r="D24">
        <v>134</v>
      </c>
      <c r="E24" s="699" t="s">
        <v>18095</v>
      </c>
      <c r="F24" s="699" t="s">
        <v>18096</v>
      </c>
      <c r="G24" s="699" t="s">
        <v>18097</v>
      </c>
      <c r="H24" s="699" t="s">
        <v>18098</v>
      </c>
      <c r="I24" s="699" t="s">
        <v>17851</v>
      </c>
      <c r="J24" s="699" t="s">
        <v>17852</v>
      </c>
      <c r="K24" s="699" t="s">
        <v>17853</v>
      </c>
      <c r="L24" s="699" t="s">
        <v>17854</v>
      </c>
      <c r="M24" s="699" t="s">
        <v>17855</v>
      </c>
      <c r="N24" s="699" t="s">
        <v>17856</v>
      </c>
      <c r="O24" s="699" t="s">
        <v>17499</v>
      </c>
      <c r="P24" s="699" t="s">
        <v>17857</v>
      </c>
      <c r="Q24" s="699" t="s">
        <v>17858</v>
      </c>
      <c r="R24" s="699" t="s">
        <v>17859</v>
      </c>
      <c r="S24" s="699" t="s">
        <v>17860</v>
      </c>
      <c r="T24" s="699" t="s">
        <v>17861</v>
      </c>
      <c r="U24" s="699" t="s">
        <v>17862</v>
      </c>
      <c r="V24" s="699" t="s">
        <v>17863</v>
      </c>
      <c r="W24" s="699" t="s">
        <v>17864</v>
      </c>
      <c r="X24" s="699" t="s">
        <v>17865</v>
      </c>
      <c r="Y24" s="699" t="s">
        <v>17866</v>
      </c>
      <c r="Z24" s="699" t="s">
        <v>17627</v>
      </c>
    </row>
    <row r="25" spans="1:26" ht="37.5">
      <c r="A25">
        <v>21323</v>
      </c>
      <c r="B25" t="s">
        <v>18099</v>
      </c>
      <c r="C25">
        <v>21</v>
      </c>
      <c r="D25">
        <v>47423</v>
      </c>
      <c r="E25" s="699" t="s">
        <v>18100</v>
      </c>
      <c r="F25" s="699" t="s">
        <v>18101</v>
      </c>
      <c r="G25" s="699" t="s">
        <v>18102</v>
      </c>
      <c r="H25" s="699" t="s">
        <v>18103</v>
      </c>
      <c r="I25" s="699" t="s">
        <v>17869</v>
      </c>
      <c r="J25" s="699" t="s">
        <v>17870</v>
      </c>
      <c r="K25" s="699" t="s">
        <v>17871</v>
      </c>
      <c r="L25" s="699" t="s">
        <v>17872</v>
      </c>
      <c r="M25" s="699" t="s">
        <v>17873</v>
      </c>
      <c r="N25" s="699" t="s">
        <v>17874</v>
      </c>
      <c r="O25" s="699" t="s">
        <v>17867</v>
      </c>
      <c r="P25" s="699" t="s">
        <v>17875</v>
      </c>
      <c r="Q25" s="699" t="s">
        <v>17876</v>
      </c>
      <c r="R25" s="699" t="s">
        <v>17877</v>
      </c>
      <c r="S25" s="699" t="s">
        <v>17878</v>
      </c>
      <c r="T25" s="699" t="s">
        <v>17879</v>
      </c>
      <c r="U25" s="699" t="s">
        <v>17880</v>
      </c>
      <c r="V25" s="699" t="s">
        <v>17881</v>
      </c>
      <c r="W25" s="699" t="s">
        <v>17882</v>
      </c>
      <c r="X25" s="699" t="s">
        <v>17883</v>
      </c>
      <c r="Y25" s="699" t="s">
        <v>17884</v>
      </c>
      <c r="Z25" s="699" t="s">
        <v>17885</v>
      </c>
    </row>
    <row r="26" spans="1:26" ht="37.5">
      <c r="A26">
        <v>23086</v>
      </c>
      <c r="B26" t="s">
        <v>18104</v>
      </c>
      <c r="C26">
        <v>23</v>
      </c>
      <c r="D26">
        <v>144</v>
      </c>
      <c r="E26" s="699" t="s">
        <v>18105</v>
      </c>
      <c r="F26" s="699" t="s">
        <v>18106</v>
      </c>
      <c r="G26" s="699" t="s">
        <v>18107</v>
      </c>
      <c r="H26" s="699" t="s">
        <v>18108</v>
      </c>
      <c r="I26" s="699" t="s">
        <v>17886</v>
      </c>
      <c r="J26" s="699" t="s">
        <v>17887</v>
      </c>
      <c r="K26" s="699" t="s">
        <v>17888</v>
      </c>
      <c r="L26" s="699" t="s">
        <v>17889</v>
      </c>
      <c r="M26" s="699" t="s">
        <v>17890</v>
      </c>
      <c r="N26" s="699" t="s">
        <v>17764</v>
      </c>
      <c r="O26" s="699" t="s">
        <v>17499</v>
      </c>
      <c r="P26" s="699" t="s">
        <v>17891</v>
      </c>
      <c r="Q26" s="699" t="s">
        <v>17892</v>
      </c>
      <c r="R26" s="699" t="s">
        <v>17893</v>
      </c>
      <c r="S26" s="699" t="s">
        <v>17894</v>
      </c>
      <c r="T26" s="699" t="s">
        <v>17895</v>
      </c>
      <c r="U26" s="699" t="s">
        <v>17896</v>
      </c>
      <c r="V26" s="699" t="s">
        <v>17897</v>
      </c>
      <c r="W26" s="699" t="s">
        <v>17898</v>
      </c>
      <c r="X26" s="699" t="s">
        <v>17899</v>
      </c>
      <c r="Y26" s="699" t="s">
        <v>17900</v>
      </c>
      <c r="Z26" s="699" t="s">
        <v>17480</v>
      </c>
    </row>
    <row r="27" spans="1:26" ht="37.5">
      <c r="A27">
        <v>23232</v>
      </c>
      <c r="B27" t="s">
        <v>18109</v>
      </c>
      <c r="C27">
        <v>23</v>
      </c>
      <c r="D27">
        <v>47430</v>
      </c>
      <c r="E27" s="699" t="s">
        <v>18110</v>
      </c>
      <c r="F27" s="699" t="s">
        <v>18111</v>
      </c>
      <c r="G27" s="699" t="s">
        <v>18112</v>
      </c>
      <c r="H27" s="699" t="s">
        <v>18113</v>
      </c>
      <c r="I27" s="699" t="s">
        <v>17903</v>
      </c>
      <c r="J27" s="699" t="s">
        <v>17904</v>
      </c>
      <c r="K27" s="699" t="s">
        <v>17905</v>
      </c>
      <c r="L27" s="699" t="s">
        <v>17906</v>
      </c>
      <c r="M27" s="699" t="s">
        <v>17907</v>
      </c>
      <c r="N27" s="699" t="s">
        <v>17908</v>
      </c>
      <c r="O27" s="699" t="s">
        <v>17901</v>
      </c>
      <c r="P27" s="699" t="s">
        <v>17909</v>
      </c>
      <c r="Q27" s="699" t="s">
        <v>17910</v>
      </c>
      <c r="R27" s="699" t="s">
        <v>17911</v>
      </c>
      <c r="S27" s="699" t="s">
        <v>17912</v>
      </c>
      <c r="T27" s="699" t="s">
        <v>17913</v>
      </c>
      <c r="U27" s="699" t="s">
        <v>17914</v>
      </c>
      <c r="V27" s="699" t="s">
        <v>17915</v>
      </c>
      <c r="W27" s="699" t="s">
        <v>17916</v>
      </c>
      <c r="X27" s="699" t="s">
        <v>17917</v>
      </c>
      <c r="Y27" s="699" t="s">
        <v>17918</v>
      </c>
      <c r="Z27" s="699" t="s">
        <v>17919</v>
      </c>
    </row>
    <row r="28" spans="1:26" ht="37.5">
      <c r="A28">
        <v>24217</v>
      </c>
      <c r="B28" t="s">
        <v>18114</v>
      </c>
      <c r="C28">
        <v>24</v>
      </c>
      <c r="D28">
        <v>47428</v>
      </c>
      <c r="E28" s="699" t="s">
        <v>18115</v>
      </c>
      <c r="F28" s="699" t="s">
        <v>18116</v>
      </c>
      <c r="G28" s="699" t="s">
        <v>18117</v>
      </c>
      <c r="H28" s="699" t="s">
        <v>18118</v>
      </c>
      <c r="I28" s="699" t="s">
        <v>17921</v>
      </c>
      <c r="J28" s="699" t="s">
        <v>17922</v>
      </c>
      <c r="K28" s="699" t="s">
        <v>17923</v>
      </c>
      <c r="L28" s="699" t="s">
        <v>17924</v>
      </c>
      <c r="M28" s="699" t="s">
        <v>17925</v>
      </c>
      <c r="N28" s="699" t="s">
        <v>17926</v>
      </c>
      <c r="O28" s="699" t="s">
        <v>17920</v>
      </c>
      <c r="P28" s="699" t="s">
        <v>17927</v>
      </c>
      <c r="Q28" s="699" t="s">
        <v>17928</v>
      </c>
      <c r="R28" s="699" t="s">
        <v>17929</v>
      </c>
      <c r="S28" s="699" t="s">
        <v>17930</v>
      </c>
      <c r="T28" s="699" t="s">
        <v>17931</v>
      </c>
      <c r="U28" s="699" t="s">
        <v>17932</v>
      </c>
      <c r="V28" s="699" t="s">
        <v>17933</v>
      </c>
      <c r="W28" s="699" t="s">
        <v>17934</v>
      </c>
      <c r="X28" s="699" t="s">
        <v>17935</v>
      </c>
      <c r="Y28" s="699" t="s">
        <v>17936</v>
      </c>
      <c r="Z28" s="699" t="s">
        <v>17937</v>
      </c>
    </row>
    <row r="29" spans="1:26" ht="37.5">
      <c r="A29">
        <v>31111</v>
      </c>
      <c r="B29" t="s">
        <v>18119</v>
      </c>
      <c r="C29">
        <v>31</v>
      </c>
      <c r="D29">
        <v>47576</v>
      </c>
      <c r="E29" s="699" t="s">
        <v>18120</v>
      </c>
      <c r="F29" s="699" t="s">
        <v>18121</v>
      </c>
      <c r="G29" s="699" t="s">
        <v>18122</v>
      </c>
      <c r="H29" s="699" t="s">
        <v>18123</v>
      </c>
      <c r="I29" s="699" t="s">
        <v>17939</v>
      </c>
      <c r="J29" s="699" t="s">
        <v>17940</v>
      </c>
      <c r="K29" s="699" t="s">
        <v>17941</v>
      </c>
      <c r="L29" s="699" t="s">
        <v>17942</v>
      </c>
      <c r="M29" s="699" t="s">
        <v>17943</v>
      </c>
      <c r="N29" s="699" t="s">
        <v>17944</v>
      </c>
      <c r="O29" s="699" t="s">
        <v>17938</v>
      </c>
      <c r="P29" s="699" t="s">
        <v>17945</v>
      </c>
      <c r="Q29" s="699" t="s">
        <v>17946</v>
      </c>
      <c r="R29" s="699" t="s">
        <v>17947</v>
      </c>
      <c r="S29" s="699" t="s">
        <v>17948</v>
      </c>
      <c r="T29" s="699" t="s">
        <v>17949</v>
      </c>
      <c r="U29" s="699" t="s">
        <v>17950</v>
      </c>
      <c r="V29" s="699" t="s">
        <v>17951</v>
      </c>
      <c r="W29" s="699" t="s">
        <v>17952</v>
      </c>
      <c r="X29" s="699" t="s">
        <v>17953</v>
      </c>
      <c r="Y29" s="699" t="s">
        <v>17954</v>
      </c>
      <c r="Z29" s="699" t="s">
        <v>17955</v>
      </c>
    </row>
    <row r="30" spans="1:26" ht="37.5">
      <c r="A30">
        <v>31296</v>
      </c>
      <c r="B30" t="s">
        <v>18124</v>
      </c>
      <c r="C30">
        <v>31</v>
      </c>
      <c r="D30">
        <v>164</v>
      </c>
      <c r="E30" s="699" t="s">
        <v>18125</v>
      </c>
      <c r="F30" s="699" t="s">
        <v>18126</v>
      </c>
      <c r="G30" s="699" t="s">
        <v>18127</v>
      </c>
      <c r="H30" s="699" t="s">
        <v>18128</v>
      </c>
      <c r="I30" s="699" t="s">
        <v>17957</v>
      </c>
      <c r="J30" s="699" t="s">
        <v>17958</v>
      </c>
      <c r="K30" s="699" t="s">
        <v>17959</v>
      </c>
      <c r="L30" s="699" t="s">
        <v>17960</v>
      </c>
      <c r="M30" s="699" t="s">
        <v>17961</v>
      </c>
      <c r="N30" s="699" t="s">
        <v>17962</v>
      </c>
      <c r="O30" s="699" t="s">
        <v>17956</v>
      </c>
      <c r="P30" s="699" t="s">
        <v>17963</v>
      </c>
      <c r="Q30" s="699" t="s">
        <v>17964</v>
      </c>
      <c r="R30" s="699" t="s">
        <v>17965</v>
      </c>
      <c r="S30" s="699" t="s">
        <v>17966</v>
      </c>
      <c r="T30" s="699" t="s">
        <v>17967</v>
      </c>
      <c r="U30" s="699" t="s">
        <v>17968</v>
      </c>
      <c r="V30" s="699" t="s">
        <v>17969</v>
      </c>
      <c r="W30" s="699" t="s">
        <v>17970</v>
      </c>
      <c r="X30" s="699" t="s">
        <v>17971</v>
      </c>
      <c r="Y30" s="699" t="s">
        <v>17972</v>
      </c>
      <c r="Z30" s="699" t="s">
        <v>17559</v>
      </c>
    </row>
    <row r="31" spans="1:26" ht="37.5">
      <c r="A31">
        <v>31312</v>
      </c>
      <c r="B31" t="s">
        <v>18129</v>
      </c>
      <c r="C31">
        <v>31</v>
      </c>
      <c r="D31">
        <v>47575</v>
      </c>
      <c r="E31" s="699" t="s">
        <v>18130</v>
      </c>
      <c r="F31" s="699" t="s">
        <v>18131</v>
      </c>
      <c r="G31" s="699" t="s">
        <v>18132</v>
      </c>
      <c r="H31" s="699" t="s">
        <v>18133</v>
      </c>
      <c r="I31" s="699" t="s">
        <v>17974</v>
      </c>
      <c r="J31" s="699" t="s">
        <v>17975</v>
      </c>
      <c r="K31" s="699" t="s">
        <v>17976</v>
      </c>
      <c r="L31" s="699" t="s">
        <v>17977</v>
      </c>
      <c r="M31" s="699" t="s">
        <v>17978</v>
      </c>
      <c r="N31" s="699" t="s">
        <v>17979</v>
      </c>
      <c r="O31" s="699" t="s">
        <v>17973</v>
      </c>
      <c r="P31" s="699" t="s">
        <v>17980</v>
      </c>
      <c r="Q31" s="699" t="s">
        <v>17981</v>
      </c>
      <c r="R31" s="699" t="s">
        <v>17982</v>
      </c>
      <c r="S31" s="699" t="s">
        <v>17983</v>
      </c>
      <c r="T31" s="699" t="s">
        <v>17984</v>
      </c>
      <c r="U31" s="699" t="s">
        <v>17985</v>
      </c>
      <c r="V31" s="699" t="s">
        <v>17986</v>
      </c>
      <c r="W31" s="699" t="s">
        <v>17987</v>
      </c>
      <c r="X31" s="699" t="s">
        <v>17988</v>
      </c>
      <c r="Y31" s="699" t="s">
        <v>17989</v>
      </c>
      <c r="Z31" s="699" t="s">
        <v>17797</v>
      </c>
    </row>
    <row r="32" spans="1:26" ht="37.5">
      <c r="A32" s="700">
        <v>31461</v>
      </c>
      <c r="B32" s="700" t="s">
        <v>18154</v>
      </c>
      <c r="C32" s="698">
        <v>31</v>
      </c>
      <c r="D32" s="698">
        <v>166</v>
      </c>
      <c r="E32" s="699" t="s">
        <v>18155</v>
      </c>
      <c r="F32" s="699" t="s">
        <v>18156</v>
      </c>
      <c r="G32" s="699" t="s">
        <v>18157</v>
      </c>
      <c r="H32" s="699" t="s">
        <v>18158</v>
      </c>
      <c r="I32" s="699" t="s">
        <v>18159</v>
      </c>
      <c r="J32" s="699" t="s">
        <v>18160</v>
      </c>
      <c r="K32" s="699" t="s">
        <v>18161</v>
      </c>
      <c r="L32" s="699" t="s">
        <v>18162</v>
      </c>
      <c r="M32" s="699" t="s">
        <v>18163</v>
      </c>
      <c r="N32" s="699" t="s">
        <v>18164</v>
      </c>
      <c r="O32" s="699" t="s">
        <v>18165</v>
      </c>
      <c r="P32" s="699" t="s">
        <v>18166</v>
      </c>
      <c r="Q32" s="699" t="s">
        <v>18167</v>
      </c>
      <c r="R32" s="699" t="s">
        <v>18168</v>
      </c>
      <c r="S32" s="699" t="s">
        <v>18169</v>
      </c>
      <c r="T32" s="699" t="s">
        <v>18170</v>
      </c>
      <c r="U32" s="699" t="s">
        <v>18171</v>
      </c>
      <c r="V32" s="699" t="s">
        <v>18172</v>
      </c>
      <c r="W32" s="699" t="s">
        <v>18173</v>
      </c>
      <c r="X32" s="699" t="s">
        <v>18174</v>
      </c>
      <c r="Y32" s="699" t="s">
        <v>18175</v>
      </c>
      <c r="Z32" s="699" t="s">
        <v>17519</v>
      </c>
    </row>
    <row r="33" spans="1:26" ht="37.5">
      <c r="A33">
        <v>31466</v>
      </c>
      <c r="B33" t="s">
        <v>18176</v>
      </c>
      <c r="C33">
        <v>31</v>
      </c>
      <c r="D33">
        <v>167</v>
      </c>
      <c r="E33" s="699" t="s">
        <v>18177</v>
      </c>
      <c r="F33" s="699" t="s">
        <v>18178</v>
      </c>
      <c r="G33" s="699" t="s">
        <v>18179</v>
      </c>
      <c r="H33" s="699" t="s">
        <v>18180</v>
      </c>
      <c r="I33" s="699" t="s">
        <v>18181</v>
      </c>
      <c r="J33" s="699" t="s">
        <v>18182</v>
      </c>
      <c r="K33" s="699" t="s">
        <v>18183</v>
      </c>
      <c r="L33" s="699" t="s">
        <v>18184</v>
      </c>
      <c r="M33" s="699" t="s">
        <v>18185</v>
      </c>
      <c r="N33" s="699" t="s">
        <v>18186</v>
      </c>
      <c r="O33" s="699" t="s">
        <v>18187</v>
      </c>
      <c r="P33" s="699" t="s">
        <v>18188</v>
      </c>
      <c r="Q33" s="699" t="s">
        <v>18189</v>
      </c>
      <c r="R33" s="699" t="s">
        <v>18190</v>
      </c>
      <c r="S33" s="699" t="s">
        <v>18191</v>
      </c>
      <c r="T33" s="699" t="s">
        <v>18192</v>
      </c>
      <c r="U33" s="699" t="s">
        <v>18193</v>
      </c>
      <c r="V33" s="699" t="s">
        <v>18194</v>
      </c>
      <c r="W33" s="699" t="s">
        <v>18195</v>
      </c>
      <c r="X33" s="699" t="s">
        <v>18196</v>
      </c>
      <c r="Y33" s="699" t="s">
        <v>18197</v>
      </c>
      <c r="Z33" s="699" t="s">
        <v>18198</v>
      </c>
    </row>
    <row r="34" spans="1:26" ht="37.5">
      <c r="A34">
        <v>31506</v>
      </c>
      <c r="B34" t="s">
        <v>18199</v>
      </c>
      <c r="C34">
        <v>31</v>
      </c>
      <c r="D34">
        <v>169</v>
      </c>
      <c r="E34" s="699" t="s">
        <v>18200</v>
      </c>
      <c r="F34" s="699" t="s">
        <v>18201</v>
      </c>
      <c r="G34" s="699" t="s">
        <v>18202</v>
      </c>
      <c r="H34" s="699" t="s">
        <v>18203</v>
      </c>
      <c r="I34" s="699" t="s">
        <v>18204</v>
      </c>
      <c r="J34" s="699" t="s">
        <v>18205</v>
      </c>
      <c r="K34" s="699" t="s">
        <v>18206</v>
      </c>
      <c r="L34" s="699" t="s">
        <v>18207</v>
      </c>
      <c r="M34" s="699" t="s">
        <v>18208</v>
      </c>
      <c r="N34" s="699" t="s">
        <v>18209</v>
      </c>
      <c r="O34" s="699" t="s">
        <v>18187</v>
      </c>
      <c r="P34" s="699" t="s">
        <v>18210</v>
      </c>
      <c r="Q34" s="699" t="s">
        <v>18211</v>
      </c>
      <c r="R34" s="699" t="s">
        <v>18212</v>
      </c>
      <c r="S34" s="699" t="s">
        <v>18213</v>
      </c>
      <c r="T34" s="699" t="s">
        <v>18214</v>
      </c>
      <c r="U34" s="699" t="s">
        <v>18215</v>
      </c>
      <c r="V34" s="699" t="s">
        <v>18216</v>
      </c>
      <c r="W34" s="699" t="s">
        <v>18217</v>
      </c>
      <c r="X34" s="699" t="s">
        <v>18218</v>
      </c>
      <c r="Y34" s="699" t="s">
        <v>18219</v>
      </c>
      <c r="Z34" s="699" t="s">
        <v>18220</v>
      </c>
    </row>
    <row r="35" spans="1:26" ht="37.5">
      <c r="A35">
        <v>31586</v>
      </c>
      <c r="B35" t="s">
        <v>18221</v>
      </c>
      <c r="C35">
        <v>31</v>
      </c>
      <c r="D35">
        <v>172</v>
      </c>
      <c r="E35" s="699" t="s">
        <v>18222</v>
      </c>
      <c r="F35" s="699" t="s">
        <v>18223</v>
      </c>
      <c r="G35" s="699" t="s">
        <v>18224</v>
      </c>
      <c r="H35" s="699" t="s">
        <v>18225</v>
      </c>
      <c r="I35" s="699" t="s">
        <v>18226</v>
      </c>
      <c r="J35" s="699" t="s">
        <v>18227</v>
      </c>
      <c r="K35" s="699" t="s">
        <v>18228</v>
      </c>
      <c r="L35" s="699" t="s">
        <v>18229</v>
      </c>
      <c r="M35" s="699" t="s">
        <v>18230</v>
      </c>
      <c r="N35" s="699" t="s">
        <v>18231</v>
      </c>
      <c r="O35" s="699" t="s">
        <v>18187</v>
      </c>
      <c r="P35" s="699" t="s">
        <v>18232</v>
      </c>
      <c r="Q35" s="699" t="s">
        <v>18233</v>
      </c>
      <c r="R35" s="699" t="s">
        <v>18234</v>
      </c>
      <c r="S35" s="699" t="s">
        <v>18235</v>
      </c>
      <c r="T35" s="699" t="s">
        <v>18236</v>
      </c>
      <c r="U35" s="699" t="s">
        <v>18237</v>
      </c>
      <c r="V35" s="699" t="s">
        <v>18238</v>
      </c>
      <c r="W35" s="699" t="s">
        <v>18239</v>
      </c>
      <c r="X35" s="699" t="s">
        <v>18240</v>
      </c>
      <c r="Y35" s="699" t="s">
        <v>18241</v>
      </c>
      <c r="Z35" s="699" t="s">
        <v>18198</v>
      </c>
    </row>
    <row r="36" spans="1:26" ht="37.5">
      <c r="A36">
        <v>31602</v>
      </c>
      <c r="B36" t="s">
        <v>18242</v>
      </c>
      <c r="C36">
        <v>31</v>
      </c>
      <c r="D36">
        <v>47581</v>
      </c>
      <c r="E36" s="699" t="s">
        <v>18243</v>
      </c>
      <c r="F36" s="699" t="s">
        <v>18244</v>
      </c>
      <c r="G36" s="699" t="s">
        <v>18245</v>
      </c>
      <c r="H36" s="699" t="s">
        <v>18246</v>
      </c>
      <c r="I36" s="699" t="s">
        <v>18247</v>
      </c>
      <c r="J36" s="699" t="s">
        <v>18248</v>
      </c>
      <c r="K36" s="699" t="s">
        <v>18249</v>
      </c>
      <c r="L36" s="699" t="s">
        <v>18250</v>
      </c>
      <c r="M36" s="699" t="s">
        <v>18251</v>
      </c>
      <c r="N36" s="699" t="s">
        <v>18252</v>
      </c>
      <c r="O36" s="699" t="s">
        <v>18253</v>
      </c>
      <c r="P36" s="699" t="s">
        <v>18254</v>
      </c>
      <c r="Q36" s="699" t="s">
        <v>18255</v>
      </c>
      <c r="R36" s="699" t="s">
        <v>18256</v>
      </c>
      <c r="S36" s="699" t="s">
        <v>18257</v>
      </c>
      <c r="T36" s="699" t="s">
        <v>18258</v>
      </c>
      <c r="U36" s="699" t="s">
        <v>18259</v>
      </c>
      <c r="V36" s="699" t="s">
        <v>18260</v>
      </c>
      <c r="W36" s="699" t="s">
        <v>18261</v>
      </c>
      <c r="X36" s="699" t="s">
        <v>18262</v>
      </c>
      <c r="Y36" s="699" t="s">
        <v>18263</v>
      </c>
      <c r="Z36" s="699" t="s">
        <v>18264</v>
      </c>
    </row>
    <row r="37" spans="1:26" ht="37.5">
      <c r="A37">
        <v>31721</v>
      </c>
      <c r="B37" t="s">
        <v>18266</v>
      </c>
      <c r="C37">
        <v>31</v>
      </c>
      <c r="D37">
        <v>179</v>
      </c>
      <c r="E37" s="699" t="s">
        <v>18267</v>
      </c>
      <c r="F37" s="699" t="s">
        <v>18268</v>
      </c>
      <c r="G37" s="699" t="s">
        <v>18269</v>
      </c>
      <c r="H37" s="699" t="s">
        <v>18270</v>
      </c>
      <c r="I37" s="699" t="s">
        <v>18271</v>
      </c>
      <c r="J37" s="699" t="s">
        <v>18272</v>
      </c>
      <c r="K37" s="699" t="s">
        <v>18273</v>
      </c>
      <c r="L37" s="699" t="s">
        <v>18274</v>
      </c>
      <c r="M37" s="699" t="s">
        <v>18275</v>
      </c>
      <c r="N37" s="699" t="s">
        <v>18276</v>
      </c>
      <c r="O37" s="699" t="s">
        <v>18187</v>
      </c>
      <c r="P37" s="699" t="s">
        <v>18277</v>
      </c>
      <c r="Q37" s="699" t="s">
        <v>18278</v>
      </c>
      <c r="R37" s="699" t="s">
        <v>18279</v>
      </c>
      <c r="S37" s="699" t="s">
        <v>18280</v>
      </c>
      <c r="T37" s="699" t="s">
        <v>18281</v>
      </c>
      <c r="U37" s="699" t="s">
        <v>18282</v>
      </c>
      <c r="V37" s="699" t="s">
        <v>18283</v>
      </c>
      <c r="W37" s="699" t="s">
        <v>18284</v>
      </c>
      <c r="X37" s="699" t="s">
        <v>18285</v>
      </c>
      <c r="Y37" s="699" t="s">
        <v>18286</v>
      </c>
      <c r="Z37" s="699" t="s">
        <v>18220</v>
      </c>
    </row>
    <row r="38" spans="1:26" ht="37.5">
      <c r="A38">
        <v>32111</v>
      </c>
      <c r="B38" t="s">
        <v>18287</v>
      </c>
      <c r="C38">
        <v>32</v>
      </c>
      <c r="D38">
        <v>183</v>
      </c>
      <c r="E38" s="699" t="s">
        <v>18288</v>
      </c>
      <c r="F38" s="699" t="s">
        <v>18289</v>
      </c>
      <c r="G38" s="699" t="s">
        <v>18290</v>
      </c>
      <c r="H38" s="699" t="s">
        <v>18291</v>
      </c>
      <c r="I38" s="699" t="s">
        <v>18292</v>
      </c>
      <c r="J38" s="699" t="s">
        <v>18293</v>
      </c>
      <c r="K38" s="699" t="s">
        <v>18294</v>
      </c>
      <c r="L38" s="699" t="s">
        <v>18295</v>
      </c>
      <c r="M38" s="699" t="s">
        <v>18296</v>
      </c>
      <c r="N38" s="699" t="s">
        <v>18297</v>
      </c>
      <c r="O38" s="699" t="s">
        <v>18187</v>
      </c>
      <c r="P38" s="699" t="s">
        <v>18298</v>
      </c>
      <c r="Q38" s="699" t="s">
        <v>18299</v>
      </c>
      <c r="R38" s="699" t="s">
        <v>18300</v>
      </c>
      <c r="S38" s="699" t="s">
        <v>18301</v>
      </c>
      <c r="T38" s="699" t="s">
        <v>18302</v>
      </c>
      <c r="U38" s="699" t="s">
        <v>18303</v>
      </c>
      <c r="V38" s="699" t="s">
        <v>18304</v>
      </c>
      <c r="W38" s="699" t="s">
        <v>18305</v>
      </c>
      <c r="X38" s="699" t="s">
        <v>18306</v>
      </c>
      <c r="Y38" s="699" t="s">
        <v>18307</v>
      </c>
      <c r="Z38" s="699" t="s">
        <v>18198</v>
      </c>
    </row>
    <row r="39" spans="1:26" ht="37.5">
      <c r="A39">
        <v>32136</v>
      </c>
      <c r="B39" t="s">
        <v>18309</v>
      </c>
      <c r="C39">
        <v>32</v>
      </c>
      <c r="D39">
        <v>912</v>
      </c>
      <c r="E39" s="699" t="s">
        <v>18310</v>
      </c>
      <c r="F39" s="699" t="s">
        <v>18311</v>
      </c>
      <c r="G39" s="699" t="s">
        <v>18312</v>
      </c>
      <c r="H39" s="699" t="s">
        <v>18313</v>
      </c>
      <c r="I39" s="699" t="s">
        <v>18314</v>
      </c>
      <c r="J39" s="699" t="s">
        <v>18315</v>
      </c>
      <c r="K39" s="699" t="s">
        <v>18316</v>
      </c>
      <c r="L39" s="699" t="s">
        <v>18317</v>
      </c>
      <c r="M39" s="699" t="s">
        <v>18318</v>
      </c>
      <c r="N39" s="699" t="s">
        <v>18319</v>
      </c>
      <c r="O39" s="699" t="s">
        <v>18187</v>
      </c>
      <c r="P39" s="699" t="s">
        <v>18320</v>
      </c>
      <c r="Q39" s="699" t="s">
        <v>18321</v>
      </c>
      <c r="R39" s="699" t="s">
        <v>18322</v>
      </c>
      <c r="S39" s="699" t="s">
        <v>18323</v>
      </c>
      <c r="T39" s="699" t="s">
        <v>18324</v>
      </c>
      <c r="U39" s="699" t="s">
        <v>18183</v>
      </c>
      <c r="V39" s="699" t="s">
        <v>18325</v>
      </c>
      <c r="W39" s="699" t="s">
        <v>18326</v>
      </c>
      <c r="X39" s="699" t="s">
        <v>18327</v>
      </c>
      <c r="Y39" s="699" t="s">
        <v>18328</v>
      </c>
      <c r="Z39" s="699" t="s">
        <v>18329</v>
      </c>
    </row>
    <row r="40" spans="1:26" ht="37.5">
      <c r="A40">
        <v>32286</v>
      </c>
      <c r="B40" t="s">
        <v>18331</v>
      </c>
      <c r="C40">
        <v>32</v>
      </c>
      <c r="D40">
        <v>1036</v>
      </c>
      <c r="E40" s="699" t="s">
        <v>18332</v>
      </c>
      <c r="F40" s="699" t="s">
        <v>18333</v>
      </c>
      <c r="G40" s="699" t="s">
        <v>18334</v>
      </c>
      <c r="H40" s="699" t="s">
        <v>18335</v>
      </c>
      <c r="I40" s="699" t="s">
        <v>18336</v>
      </c>
      <c r="J40" s="699" t="s">
        <v>18337</v>
      </c>
      <c r="K40" s="699" t="s">
        <v>18338</v>
      </c>
      <c r="L40" s="699" t="s">
        <v>18339</v>
      </c>
      <c r="M40" s="699" t="s">
        <v>18340</v>
      </c>
      <c r="N40" s="699" t="s">
        <v>18341</v>
      </c>
      <c r="O40" s="699" t="s">
        <v>18187</v>
      </c>
      <c r="P40" s="699" t="s">
        <v>18342</v>
      </c>
      <c r="Q40" s="699" t="s">
        <v>18343</v>
      </c>
      <c r="R40" s="699" t="s">
        <v>18344</v>
      </c>
      <c r="S40" s="699" t="s">
        <v>18345</v>
      </c>
      <c r="T40" s="699" t="s">
        <v>18346</v>
      </c>
      <c r="U40" s="699" t="s">
        <v>18347</v>
      </c>
      <c r="V40" s="699" t="s">
        <v>18348</v>
      </c>
      <c r="W40" s="699" t="s">
        <v>18349</v>
      </c>
      <c r="X40" s="699" t="s">
        <v>18350</v>
      </c>
      <c r="Y40" s="699" t="s">
        <v>18351</v>
      </c>
      <c r="Z40" s="699" t="s">
        <v>17519</v>
      </c>
    </row>
    <row r="41" spans="1:26" ht="37.5">
      <c r="A41">
        <v>32402</v>
      </c>
      <c r="B41" t="s">
        <v>18355</v>
      </c>
      <c r="C41">
        <v>32</v>
      </c>
      <c r="D41">
        <v>47582</v>
      </c>
      <c r="E41" s="699" t="s">
        <v>18356</v>
      </c>
      <c r="F41" s="699" t="s">
        <v>18357</v>
      </c>
      <c r="G41" s="699" t="s">
        <v>18358</v>
      </c>
      <c r="H41" s="699" t="s">
        <v>18359</v>
      </c>
      <c r="I41" s="699" t="s">
        <v>18360</v>
      </c>
      <c r="J41" s="699" t="s">
        <v>18361</v>
      </c>
      <c r="K41" s="699" t="s">
        <v>18362</v>
      </c>
      <c r="L41" s="699" t="s">
        <v>18363</v>
      </c>
      <c r="M41" s="699" t="s">
        <v>18364</v>
      </c>
      <c r="N41" s="699" t="s">
        <v>18365</v>
      </c>
      <c r="O41" s="699" t="s">
        <v>18366</v>
      </c>
      <c r="P41" s="699" t="s">
        <v>18367</v>
      </c>
      <c r="Q41" s="699" t="s">
        <v>18368</v>
      </c>
      <c r="R41" s="699" t="s">
        <v>18369</v>
      </c>
      <c r="S41" s="699" t="s">
        <v>18370</v>
      </c>
      <c r="T41" s="699" t="s">
        <v>18371</v>
      </c>
      <c r="U41" s="699" t="s">
        <v>18372</v>
      </c>
      <c r="V41" s="699" t="s">
        <v>18373</v>
      </c>
      <c r="W41" s="699" t="s">
        <v>18374</v>
      </c>
      <c r="X41" s="699" t="s">
        <v>18375</v>
      </c>
      <c r="Y41" s="699" t="s">
        <v>18376</v>
      </c>
      <c r="Z41" s="699" t="s">
        <v>18377</v>
      </c>
    </row>
    <row r="42" spans="1:26" ht="37.5">
      <c r="A42">
        <v>32466</v>
      </c>
      <c r="B42" t="s">
        <v>18378</v>
      </c>
      <c r="C42">
        <v>32</v>
      </c>
      <c r="D42">
        <v>193</v>
      </c>
      <c r="E42" s="699" t="s">
        <v>18379</v>
      </c>
      <c r="F42" s="699" t="s">
        <v>18380</v>
      </c>
      <c r="G42" s="699" t="s">
        <v>18381</v>
      </c>
      <c r="H42" s="699" t="s">
        <v>18382</v>
      </c>
      <c r="I42" s="699" t="s">
        <v>18383</v>
      </c>
      <c r="J42" s="699" t="s">
        <v>18384</v>
      </c>
      <c r="K42" s="699" t="s">
        <v>18385</v>
      </c>
      <c r="L42" s="699" t="s">
        <v>18386</v>
      </c>
      <c r="M42" s="699" t="s">
        <v>18387</v>
      </c>
      <c r="N42" s="699" t="s">
        <v>18388</v>
      </c>
      <c r="O42" s="699" t="s">
        <v>18187</v>
      </c>
      <c r="P42" s="699" t="s">
        <v>18389</v>
      </c>
      <c r="Q42" s="699" t="s">
        <v>18390</v>
      </c>
      <c r="R42" s="699" t="s">
        <v>18391</v>
      </c>
      <c r="S42" s="699" t="s">
        <v>18392</v>
      </c>
      <c r="T42" s="699" t="s">
        <v>18393</v>
      </c>
      <c r="U42" s="699" t="s">
        <v>18394</v>
      </c>
      <c r="V42" s="699" t="s">
        <v>18395</v>
      </c>
      <c r="W42" s="699" t="s">
        <v>18396</v>
      </c>
      <c r="X42" s="699" t="s">
        <v>18397</v>
      </c>
      <c r="Y42" s="699" t="s">
        <v>18398</v>
      </c>
      <c r="Z42" s="699" t="s">
        <v>18399</v>
      </c>
    </row>
    <row r="43" spans="1:26" ht="37.5">
      <c r="A43">
        <v>32551</v>
      </c>
      <c r="B43" t="s">
        <v>18401</v>
      </c>
      <c r="C43">
        <v>32</v>
      </c>
      <c r="D43">
        <v>195</v>
      </c>
      <c r="E43" s="699" t="s">
        <v>18402</v>
      </c>
      <c r="F43" s="699" t="s">
        <v>18403</v>
      </c>
      <c r="G43" s="699" t="s">
        <v>18404</v>
      </c>
      <c r="H43" s="699" t="s">
        <v>18405</v>
      </c>
      <c r="I43" s="699" t="s">
        <v>18406</v>
      </c>
      <c r="J43" s="699" t="s">
        <v>18407</v>
      </c>
      <c r="K43" s="699" t="s">
        <v>18408</v>
      </c>
      <c r="L43" s="699" t="s">
        <v>18409</v>
      </c>
      <c r="M43" s="699" t="s">
        <v>18410</v>
      </c>
      <c r="N43" s="699" t="s">
        <v>18411</v>
      </c>
      <c r="O43" s="699" t="s">
        <v>18187</v>
      </c>
      <c r="P43" s="699" t="s">
        <v>18412</v>
      </c>
      <c r="Q43" s="699" t="s">
        <v>18413</v>
      </c>
      <c r="R43" s="699" t="s">
        <v>18414</v>
      </c>
      <c r="S43" s="699" t="s">
        <v>18415</v>
      </c>
      <c r="T43" s="699" t="s">
        <v>18416</v>
      </c>
      <c r="U43" s="699" t="s">
        <v>18417</v>
      </c>
      <c r="V43" s="699" t="s">
        <v>18418</v>
      </c>
      <c r="W43" s="699" t="s">
        <v>18419</v>
      </c>
      <c r="X43" s="699" t="s">
        <v>18420</v>
      </c>
      <c r="Y43" s="699" t="s">
        <v>18421</v>
      </c>
      <c r="Z43" s="699" t="s">
        <v>18422</v>
      </c>
    </row>
    <row r="44" spans="1:26" ht="37.5">
      <c r="A44">
        <v>32571</v>
      </c>
      <c r="B44" t="s">
        <v>18423</v>
      </c>
      <c r="C44">
        <v>32</v>
      </c>
      <c r="D44">
        <v>196</v>
      </c>
      <c r="E44" s="699" t="s">
        <v>18424</v>
      </c>
      <c r="F44" s="699" t="s">
        <v>18425</v>
      </c>
      <c r="G44" s="699" t="s">
        <v>18426</v>
      </c>
      <c r="H44" s="699" t="s">
        <v>18427</v>
      </c>
      <c r="I44" s="699" t="s">
        <v>18428</v>
      </c>
      <c r="J44" s="699" t="s">
        <v>18429</v>
      </c>
      <c r="K44" s="699" t="s">
        <v>18430</v>
      </c>
      <c r="L44" s="699" t="s">
        <v>18431</v>
      </c>
      <c r="M44" s="699" t="s">
        <v>18432</v>
      </c>
      <c r="N44" s="699" t="s">
        <v>18433</v>
      </c>
      <c r="O44" s="699" t="s">
        <v>18187</v>
      </c>
      <c r="P44" s="699" t="s">
        <v>18434</v>
      </c>
      <c r="Q44" s="699" t="s">
        <v>18435</v>
      </c>
      <c r="R44" s="699" t="s">
        <v>18436</v>
      </c>
      <c r="S44" s="699" t="s">
        <v>18437</v>
      </c>
      <c r="T44" s="699" t="s">
        <v>18438</v>
      </c>
      <c r="U44" s="699" t="s">
        <v>18439</v>
      </c>
      <c r="V44" s="699" t="s">
        <v>18440</v>
      </c>
      <c r="W44" s="699" t="s">
        <v>18441</v>
      </c>
      <c r="X44" s="699" t="s">
        <v>18442</v>
      </c>
      <c r="Y44" s="699" t="s">
        <v>18443</v>
      </c>
      <c r="Z44" s="699" t="s">
        <v>18220</v>
      </c>
    </row>
    <row r="45" spans="1:26" ht="37.5">
      <c r="A45">
        <v>32596</v>
      </c>
      <c r="B45" t="s">
        <v>18445</v>
      </c>
      <c r="C45">
        <v>32</v>
      </c>
      <c r="D45">
        <v>198</v>
      </c>
      <c r="E45" s="699" t="s">
        <v>18446</v>
      </c>
      <c r="F45" s="699" t="s">
        <v>18447</v>
      </c>
      <c r="G45" s="699" t="s">
        <v>18448</v>
      </c>
      <c r="H45" s="699" t="s">
        <v>18449</v>
      </c>
      <c r="I45" s="699" t="s">
        <v>18450</v>
      </c>
      <c r="J45" s="699" t="s">
        <v>18451</v>
      </c>
      <c r="K45" s="699" t="s">
        <v>18452</v>
      </c>
      <c r="L45" s="699" t="s">
        <v>18156</v>
      </c>
      <c r="M45" s="699" t="s">
        <v>18453</v>
      </c>
      <c r="N45" s="699" t="s">
        <v>18454</v>
      </c>
      <c r="O45" s="699" t="s">
        <v>18455</v>
      </c>
      <c r="P45" s="699" t="s">
        <v>18456</v>
      </c>
      <c r="Q45" s="699" t="s">
        <v>18457</v>
      </c>
      <c r="R45" s="699" t="s">
        <v>18458</v>
      </c>
      <c r="S45" s="699" t="s">
        <v>18459</v>
      </c>
      <c r="T45" s="699" t="s">
        <v>18460</v>
      </c>
      <c r="U45" s="699" t="s">
        <v>18461</v>
      </c>
      <c r="V45" s="699" t="s">
        <v>18462</v>
      </c>
      <c r="W45" s="699" t="s">
        <v>18463</v>
      </c>
      <c r="X45" s="699" t="s">
        <v>18464</v>
      </c>
      <c r="Y45" s="699" t="s">
        <v>18465</v>
      </c>
      <c r="Z45" s="699" t="s">
        <v>18422</v>
      </c>
    </row>
    <row r="46" spans="1:26" ht="37.5">
      <c r="A46">
        <v>32691</v>
      </c>
      <c r="B46" t="s">
        <v>18466</v>
      </c>
      <c r="C46">
        <v>32</v>
      </c>
      <c r="D46">
        <v>202</v>
      </c>
      <c r="E46" s="699" t="s">
        <v>18467</v>
      </c>
      <c r="F46" s="699" t="s">
        <v>18468</v>
      </c>
      <c r="G46" s="699" t="s">
        <v>18469</v>
      </c>
      <c r="H46" s="699" t="s">
        <v>18470</v>
      </c>
      <c r="I46" s="699" t="s">
        <v>18471</v>
      </c>
      <c r="J46" s="699" t="s">
        <v>18472</v>
      </c>
      <c r="K46" s="699" t="s">
        <v>18473</v>
      </c>
      <c r="L46" s="699" t="s">
        <v>18474</v>
      </c>
      <c r="M46" s="699" t="s">
        <v>18475</v>
      </c>
      <c r="N46" s="699" t="s">
        <v>18476</v>
      </c>
      <c r="O46" s="699" t="s">
        <v>18187</v>
      </c>
      <c r="P46" s="699" t="s">
        <v>18477</v>
      </c>
      <c r="Q46" s="699" t="s">
        <v>18478</v>
      </c>
      <c r="R46" s="699" t="s">
        <v>18479</v>
      </c>
      <c r="S46" s="699" t="s">
        <v>18480</v>
      </c>
      <c r="T46" s="699" t="s">
        <v>18481</v>
      </c>
      <c r="U46" s="699" t="s">
        <v>18482</v>
      </c>
      <c r="V46" s="699" t="s">
        <v>18483</v>
      </c>
      <c r="W46" s="699" t="s">
        <v>18484</v>
      </c>
      <c r="X46" s="699" t="s">
        <v>18485</v>
      </c>
      <c r="Y46" s="699" t="s">
        <v>18486</v>
      </c>
      <c r="Z46" s="699" t="s">
        <v>18422</v>
      </c>
    </row>
    <row r="47" spans="1:26" ht="37.5">
      <c r="A47">
        <v>33026</v>
      </c>
      <c r="B47" t="s">
        <v>18487</v>
      </c>
      <c r="C47">
        <v>33</v>
      </c>
      <c r="D47">
        <v>206</v>
      </c>
      <c r="E47" s="699" t="s">
        <v>18488</v>
      </c>
      <c r="F47" s="699" t="s">
        <v>18489</v>
      </c>
      <c r="G47" s="699" t="s">
        <v>18490</v>
      </c>
      <c r="H47" s="699" t="s">
        <v>18491</v>
      </c>
      <c r="I47" s="699" t="s">
        <v>18492</v>
      </c>
      <c r="J47" s="699" t="s">
        <v>18493</v>
      </c>
      <c r="K47" s="699" t="s">
        <v>18494</v>
      </c>
      <c r="L47" s="699" t="s">
        <v>18495</v>
      </c>
      <c r="M47" s="699" t="s">
        <v>18496</v>
      </c>
      <c r="N47" s="699" t="s">
        <v>18497</v>
      </c>
      <c r="O47" s="699" t="s">
        <v>18187</v>
      </c>
      <c r="P47" s="699" t="s">
        <v>18498</v>
      </c>
      <c r="Q47" s="699" t="s">
        <v>18499</v>
      </c>
      <c r="R47" s="699" t="s">
        <v>18500</v>
      </c>
      <c r="S47" s="699" t="s">
        <v>18501</v>
      </c>
      <c r="T47" s="699" t="s">
        <v>18502</v>
      </c>
      <c r="U47" s="699" t="s">
        <v>18503</v>
      </c>
      <c r="V47" s="699" t="s">
        <v>18504</v>
      </c>
      <c r="W47" s="699" t="s">
        <v>18505</v>
      </c>
      <c r="X47" s="699" t="s">
        <v>18506</v>
      </c>
      <c r="Y47" s="699" t="s">
        <v>18507</v>
      </c>
      <c r="Z47" s="699" t="s">
        <v>18220</v>
      </c>
    </row>
    <row r="48" spans="1:26" ht="37.5">
      <c r="A48">
        <v>33071</v>
      </c>
      <c r="B48" t="s">
        <v>18508</v>
      </c>
      <c r="C48">
        <v>33</v>
      </c>
      <c r="D48">
        <v>207</v>
      </c>
      <c r="E48" s="699" t="s">
        <v>18509</v>
      </c>
      <c r="F48" s="699" t="s">
        <v>18510</v>
      </c>
      <c r="G48" s="699" t="s">
        <v>18511</v>
      </c>
      <c r="H48" s="699" t="s">
        <v>18512</v>
      </c>
      <c r="I48" s="699" t="s">
        <v>18513</v>
      </c>
      <c r="J48" s="699" t="s">
        <v>18514</v>
      </c>
      <c r="K48" s="699" t="s">
        <v>18515</v>
      </c>
      <c r="L48" s="699" t="s">
        <v>18516</v>
      </c>
      <c r="M48" s="699" t="s">
        <v>18517</v>
      </c>
      <c r="N48" s="699" t="s">
        <v>18518</v>
      </c>
      <c r="O48" s="699" t="s">
        <v>18187</v>
      </c>
      <c r="P48" s="699" t="s">
        <v>18519</v>
      </c>
      <c r="Q48" s="699" t="s">
        <v>18520</v>
      </c>
      <c r="R48" s="699" t="s">
        <v>18521</v>
      </c>
      <c r="S48" s="699" t="s">
        <v>18522</v>
      </c>
      <c r="T48" s="699" t="s">
        <v>18523</v>
      </c>
      <c r="U48" s="699" t="s">
        <v>18524</v>
      </c>
      <c r="V48" s="699" t="s">
        <v>18525</v>
      </c>
      <c r="W48" s="699" t="s">
        <v>18526</v>
      </c>
      <c r="X48" s="699" t="s">
        <v>18527</v>
      </c>
      <c r="Y48" s="699" t="s">
        <v>18528</v>
      </c>
      <c r="Z48" s="699" t="s">
        <v>18198</v>
      </c>
    </row>
    <row r="49" spans="1:26" ht="37.5">
      <c r="A49">
        <v>33146</v>
      </c>
      <c r="B49" t="s">
        <v>18529</v>
      </c>
      <c r="C49">
        <v>33</v>
      </c>
      <c r="D49">
        <v>209</v>
      </c>
      <c r="E49" s="699" t="s">
        <v>18530</v>
      </c>
      <c r="F49" s="699" t="s">
        <v>18531</v>
      </c>
      <c r="G49" s="699" t="s">
        <v>18532</v>
      </c>
      <c r="H49" s="699" t="s">
        <v>18533</v>
      </c>
      <c r="I49" s="699" t="s">
        <v>18534</v>
      </c>
      <c r="J49" s="699" t="s">
        <v>18535</v>
      </c>
      <c r="K49" s="699" t="s">
        <v>18536</v>
      </c>
      <c r="L49" s="699" t="s">
        <v>18537</v>
      </c>
      <c r="M49" s="699" t="s">
        <v>18538</v>
      </c>
      <c r="N49" s="699" t="s">
        <v>18539</v>
      </c>
      <c r="O49" s="699" t="s">
        <v>18187</v>
      </c>
      <c r="P49" s="699" t="s">
        <v>18540</v>
      </c>
      <c r="Q49" s="699" t="s">
        <v>18541</v>
      </c>
      <c r="R49" s="699" t="s">
        <v>18542</v>
      </c>
      <c r="S49" s="699" t="s">
        <v>18543</v>
      </c>
      <c r="T49" s="699" t="s">
        <v>18544</v>
      </c>
      <c r="U49" s="699" t="s">
        <v>18545</v>
      </c>
      <c r="V49" s="699" t="s">
        <v>18546</v>
      </c>
      <c r="W49" s="699" t="s">
        <v>18547</v>
      </c>
      <c r="X49" s="699" t="s">
        <v>18548</v>
      </c>
      <c r="Y49" s="699" t="s">
        <v>18549</v>
      </c>
      <c r="Z49" s="699" t="s">
        <v>18220</v>
      </c>
    </row>
    <row r="50" spans="1:26" ht="37.5">
      <c r="A50">
        <v>33166</v>
      </c>
      <c r="B50" t="s">
        <v>18551</v>
      </c>
      <c r="C50">
        <v>33</v>
      </c>
      <c r="D50">
        <v>1120</v>
      </c>
      <c r="E50" s="699" t="s">
        <v>18552</v>
      </c>
      <c r="F50" s="699" t="s">
        <v>18553</v>
      </c>
      <c r="G50" s="699" t="s">
        <v>18554</v>
      </c>
      <c r="H50" s="699" t="s">
        <v>18555</v>
      </c>
      <c r="I50" s="699" t="s">
        <v>18556</v>
      </c>
      <c r="J50" s="699" t="s">
        <v>18557</v>
      </c>
      <c r="K50" s="699" t="s">
        <v>18558</v>
      </c>
      <c r="L50" s="699" t="s">
        <v>18559</v>
      </c>
      <c r="M50" s="699" t="s">
        <v>18560</v>
      </c>
      <c r="N50" s="699" t="s">
        <v>18561</v>
      </c>
      <c r="O50" s="699" t="s">
        <v>18187</v>
      </c>
      <c r="P50" s="699" t="s">
        <v>18562</v>
      </c>
      <c r="Q50" s="699" t="s">
        <v>18563</v>
      </c>
      <c r="R50" s="699" t="s">
        <v>18564</v>
      </c>
      <c r="S50" s="699" t="s">
        <v>18565</v>
      </c>
      <c r="T50" s="699" t="s">
        <v>18566</v>
      </c>
      <c r="U50" s="699" t="s">
        <v>18567</v>
      </c>
      <c r="V50" s="699" t="s">
        <v>18568</v>
      </c>
      <c r="W50" s="699" t="s">
        <v>18569</v>
      </c>
      <c r="X50" s="699" t="s">
        <v>18570</v>
      </c>
      <c r="Y50" s="699" t="s">
        <v>18571</v>
      </c>
      <c r="Z50" s="699" t="s">
        <v>18220</v>
      </c>
    </row>
    <row r="51" spans="1:26" ht="37.5">
      <c r="A51">
        <v>33226</v>
      </c>
      <c r="B51" t="s">
        <v>18573</v>
      </c>
      <c r="C51">
        <v>33</v>
      </c>
      <c r="D51">
        <v>214</v>
      </c>
      <c r="E51" s="699" t="s">
        <v>18574</v>
      </c>
      <c r="F51" s="699" t="s">
        <v>18575</v>
      </c>
      <c r="G51" s="699" t="s">
        <v>18576</v>
      </c>
      <c r="H51" s="699" t="s">
        <v>18577</v>
      </c>
      <c r="I51" s="699" t="s">
        <v>18578</v>
      </c>
      <c r="J51" s="699" t="s">
        <v>18579</v>
      </c>
      <c r="K51" s="699" t="s">
        <v>18580</v>
      </c>
      <c r="L51" s="699" t="s">
        <v>18581</v>
      </c>
      <c r="M51" s="699" t="s">
        <v>18582</v>
      </c>
      <c r="N51" s="699" t="s">
        <v>18583</v>
      </c>
      <c r="O51" s="699" t="s">
        <v>18584</v>
      </c>
      <c r="P51" s="699" t="s">
        <v>18585</v>
      </c>
      <c r="Q51" s="699" t="s">
        <v>18586</v>
      </c>
      <c r="R51" s="699" t="s">
        <v>18587</v>
      </c>
      <c r="S51" s="699" t="s">
        <v>18588</v>
      </c>
      <c r="T51" s="699" t="s">
        <v>18589</v>
      </c>
      <c r="U51" s="699" t="s">
        <v>18590</v>
      </c>
      <c r="V51" s="699" t="s">
        <v>18591</v>
      </c>
      <c r="W51" s="699" t="s">
        <v>18592</v>
      </c>
      <c r="X51" s="699" t="s">
        <v>18593</v>
      </c>
      <c r="Y51" s="699" t="s">
        <v>18594</v>
      </c>
      <c r="Z51" s="699" t="s">
        <v>18422</v>
      </c>
    </row>
    <row r="52" spans="1:26" ht="37.5">
      <c r="A52">
        <v>33431</v>
      </c>
      <c r="B52" t="s">
        <v>18595</v>
      </c>
      <c r="C52">
        <v>33</v>
      </c>
      <c r="D52">
        <v>47584</v>
      </c>
      <c r="E52" s="699" t="s">
        <v>18596</v>
      </c>
      <c r="F52" s="699" t="s">
        <v>18597</v>
      </c>
      <c r="G52" s="699" t="s">
        <v>18598</v>
      </c>
      <c r="H52" s="699" t="s">
        <v>18599</v>
      </c>
      <c r="I52" s="699" t="s">
        <v>18600</v>
      </c>
      <c r="J52" s="699" t="s">
        <v>18601</v>
      </c>
      <c r="K52" s="699" t="s">
        <v>18602</v>
      </c>
      <c r="L52" s="699" t="s">
        <v>18603</v>
      </c>
      <c r="M52" s="699" t="s">
        <v>18604</v>
      </c>
      <c r="N52" s="699" t="s">
        <v>18605</v>
      </c>
      <c r="O52" s="699" t="s">
        <v>18606</v>
      </c>
      <c r="P52" s="699" t="s">
        <v>18607</v>
      </c>
      <c r="Q52" s="699" t="s">
        <v>18608</v>
      </c>
      <c r="R52" s="699" t="s">
        <v>18609</v>
      </c>
      <c r="S52" s="699" t="s">
        <v>18610</v>
      </c>
      <c r="T52" s="699" t="s">
        <v>18611</v>
      </c>
      <c r="U52" s="699" t="s">
        <v>18612</v>
      </c>
      <c r="V52" s="699" t="s">
        <v>18613</v>
      </c>
      <c r="W52" s="699" t="s">
        <v>18614</v>
      </c>
      <c r="X52" s="699" t="s">
        <v>18615</v>
      </c>
      <c r="Y52" s="699" t="s">
        <v>18616</v>
      </c>
      <c r="Z52" s="699" t="s">
        <v>18617</v>
      </c>
    </row>
    <row r="53" spans="1:26" ht="37.5">
      <c r="A53">
        <v>33472</v>
      </c>
      <c r="B53" t="s">
        <v>18618</v>
      </c>
      <c r="C53">
        <v>33</v>
      </c>
      <c r="D53">
        <v>47585</v>
      </c>
      <c r="E53" s="699" t="s">
        <v>18619</v>
      </c>
      <c r="F53" s="699" t="s">
        <v>18620</v>
      </c>
      <c r="G53" s="699" t="s">
        <v>18621</v>
      </c>
      <c r="H53" s="699" t="s">
        <v>18622</v>
      </c>
      <c r="I53" s="699" t="s">
        <v>18623</v>
      </c>
      <c r="J53" s="699" t="s">
        <v>18624</v>
      </c>
      <c r="K53" s="699" t="s">
        <v>18625</v>
      </c>
      <c r="L53" s="699" t="s">
        <v>18626</v>
      </c>
      <c r="M53" s="699" t="s">
        <v>18627</v>
      </c>
      <c r="N53" s="699" t="s">
        <v>18628</v>
      </c>
      <c r="O53" s="699" t="s">
        <v>18629</v>
      </c>
      <c r="P53" s="699" t="s">
        <v>18630</v>
      </c>
      <c r="Q53" s="699" t="s">
        <v>18631</v>
      </c>
      <c r="R53" s="699" t="s">
        <v>18632</v>
      </c>
      <c r="S53" s="699" t="s">
        <v>18633</v>
      </c>
      <c r="T53" s="699" t="s">
        <v>18634</v>
      </c>
      <c r="U53" s="699" t="s">
        <v>18635</v>
      </c>
      <c r="V53" s="699" t="s">
        <v>18636</v>
      </c>
      <c r="W53" s="699" t="s">
        <v>18637</v>
      </c>
      <c r="X53" s="699" t="s">
        <v>18638</v>
      </c>
      <c r="Y53" s="699" t="s">
        <v>18639</v>
      </c>
      <c r="Z53" s="699" t="s">
        <v>18617</v>
      </c>
    </row>
    <row r="54" spans="1:26" ht="37.5">
      <c r="A54">
        <v>33501</v>
      </c>
      <c r="B54" t="s">
        <v>18641</v>
      </c>
      <c r="C54">
        <v>33</v>
      </c>
      <c r="D54">
        <v>1128</v>
      </c>
      <c r="E54" s="699" t="s">
        <v>18642</v>
      </c>
      <c r="F54" s="699" t="s">
        <v>18643</v>
      </c>
      <c r="G54" s="699" t="s">
        <v>18644</v>
      </c>
      <c r="H54" s="699" t="s">
        <v>18645</v>
      </c>
      <c r="I54" s="699" t="s">
        <v>18646</v>
      </c>
      <c r="J54" s="699" t="s">
        <v>18647</v>
      </c>
      <c r="K54" s="699" t="s">
        <v>18648</v>
      </c>
      <c r="L54" s="699" t="s">
        <v>18649</v>
      </c>
      <c r="M54" s="699" t="s">
        <v>18650</v>
      </c>
      <c r="N54" s="699" t="s">
        <v>18651</v>
      </c>
      <c r="O54" s="699" t="s">
        <v>18187</v>
      </c>
      <c r="P54" s="699" t="s">
        <v>18652</v>
      </c>
      <c r="Q54" s="699" t="s">
        <v>18653</v>
      </c>
      <c r="R54" s="699" t="s">
        <v>18654</v>
      </c>
      <c r="S54" s="699" t="s">
        <v>18655</v>
      </c>
      <c r="T54" s="699" t="s">
        <v>18656</v>
      </c>
      <c r="U54" s="699" t="s">
        <v>18657</v>
      </c>
      <c r="V54" s="699" t="s">
        <v>18658</v>
      </c>
      <c r="W54" s="699" t="s">
        <v>18659</v>
      </c>
      <c r="X54" s="699" t="s">
        <v>18660</v>
      </c>
      <c r="Y54" s="699" t="s">
        <v>18661</v>
      </c>
      <c r="Z54" s="699" t="s">
        <v>18329</v>
      </c>
    </row>
    <row r="55" spans="1:26" ht="37.5">
      <c r="A55">
        <v>33576</v>
      </c>
      <c r="B55" t="s">
        <v>18662</v>
      </c>
      <c r="C55">
        <v>33</v>
      </c>
      <c r="D55">
        <v>227</v>
      </c>
      <c r="E55" s="699" t="s">
        <v>18663</v>
      </c>
      <c r="F55" s="699" t="s">
        <v>18664</v>
      </c>
      <c r="G55" s="699" t="s">
        <v>18665</v>
      </c>
      <c r="H55" s="699" t="s">
        <v>18666</v>
      </c>
      <c r="I55" s="699" t="s">
        <v>18667</v>
      </c>
      <c r="J55" s="699" t="s">
        <v>18668</v>
      </c>
      <c r="K55" s="699" t="s">
        <v>18669</v>
      </c>
      <c r="L55" s="699" t="s">
        <v>18670</v>
      </c>
      <c r="M55" s="699" t="s">
        <v>18671</v>
      </c>
      <c r="N55" s="699" t="s">
        <v>18672</v>
      </c>
      <c r="O55" s="699" t="s">
        <v>18673</v>
      </c>
      <c r="P55" s="699" t="s">
        <v>18674</v>
      </c>
      <c r="Q55" s="699" t="s">
        <v>18675</v>
      </c>
      <c r="R55" s="699" t="s">
        <v>18676</v>
      </c>
      <c r="S55" s="699" t="s">
        <v>18677</v>
      </c>
      <c r="T55" s="699" t="s">
        <v>18678</v>
      </c>
      <c r="U55" s="699" t="s">
        <v>18679</v>
      </c>
      <c r="V55" s="699" t="s">
        <v>18680</v>
      </c>
      <c r="W55" s="699" t="s">
        <v>18681</v>
      </c>
      <c r="X55" s="699" t="s">
        <v>18682</v>
      </c>
      <c r="Y55" s="699" t="s">
        <v>18683</v>
      </c>
      <c r="Z55" s="699" t="s">
        <v>17517</v>
      </c>
    </row>
    <row r="56" spans="1:26" ht="37.5">
      <c r="A56">
        <v>33716</v>
      </c>
      <c r="B56" t="s">
        <v>18687</v>
      </c>
      <c r="C56">
        <v>33</v>
      </c>
      <c r="D56">
        <v>230</v>
      </c>
      <c r="E56" s="699" t="s">
        <v>18688</v>
      </c>
      <c r="F56" s="699" t="s">
        <v>18689</v>
      </c>
      <c r="G56" s="699" t="s">
        <v>18690</v>
      </c>
      <c r="H56" s="699" t="s">
        <v>18691</v>
      </c>
      <c r="I56" s="699" t="s">
        <v>18692</v>
      </c>
      <c r="J56" s="699" t="s">
        <v>18693</v>
      </c>
      <c r="K56" s="699" t="s">
        <v>18694</v>
      </c>
      <c r="L56" s="699" t="s">
        <v>18695</v>
      </c>
      <c r="M56" s="699" t="s">
        <v>18696</v>
      </c>
      <c r="N56" s="699" t="s">
        <v>18697</v>
      </c>
      <c r="O56" s="699" t="s">
        <v>18584</v>
      </c>
      <c r="P56" s="699" t="s">
        <v>18698</v>
      </c>
      <c r="Q56" s="699" t="s">
        <v>18699</v>
      </c>
      <c r="R56" s="699" t="s">
        <v>18700</v>
      </c>
      <c r="S56" s="699" t="s">
        <v>18701</v>
      </c>
      <c r="T56" s="699" t="s">
        <v>18702</v>
      </c>
      <c r="U56" s="699" t="s">
        <v>18703</v>
      </c>
      <c r="V56" s="699" t="s">
        <v>18704</v>
      </c>
      <c r="W56" s="699" t="s">
        <v>18705</v>
      </c>
      <c r="X56" s="699" t="s">
        <v>18706</v>
      </c>
      <c r="Y56" s="699" t="s">
        <v>18707</v>
      </c>
      <c r="Z56" s="699" t="s">
        <v>18422</v>
      </c>
    </row>
    <row r="57" spans="1:26" ht="37.5">
      <c r="A57">
        <v>33751</v>
      </c>
      <c r="B57" t="s">
        <v>18708</v>
      </c>
      <c r="C57">
        <v>33</v>
      </c>
      <c r="D57">
        <v>233</v>
      </c>
      <c r="E57" s="699" t="s">
        <v>18709</v>
      </c>
      <c r="F57" s="699" t="s">
        <v>18710</v>
      </c>
      <c r="G57" s="699" t="s">
        <v>18711</v>
      </c>
      <c r="H57" s="699" t="s">
        <v>18712</v>
      </c>
      <c r="I57" s="699" t="s">
        <v>18713</v>
      </c>
      <c r="J57" s="699" t="s">
        <v>18714</v>
      </c>
      <c r="K57" s="699" t="s">
        <v>18715</v>
      </c>
      <c r="L57" s="699" t="s">
        <v>18716</v>
      </c>
      <c r="M57" s="699" t="s">
        <v>18717</v>
      </c>
      <c r="N57" s="699" t="s">
        <v>18718</v>
      </c>
      <c r="O57" s="699" t="s">
        <v>18187</v>
      </c>
      <c r="P57" s="699" t="s">
        <v>18719</v>
      </c>
      <c r="Q57" s="699" t="s">
        <v>18720</v>
      </c>
      <c r="R57" s="699" t="s">
        <v>18721</v>
      </c>
      <c r="S57" s="699" t="s">
        <v>18722</v>
      </c>
      <c r="T57" s="699" t="s">
        <v>18723</v>
      </c>
      <c r="U57" s="699" t="s">
        <v>18724</v>
      </c>
      <c r="V57" s="699" t="s">
        <v>18725</v>
      </c>
      <c r="W57" s="699" t="s">
        <v>18726</v>
      </c>
      <c r="X57" s="699" t="s">
        <v>18727</v>
      </c>
      <c r="Y57" s="699" t="s">
        <v>18728</v>
      </c>
      <c r="Z57" s="699" t="s">
        <v>17517</v>
      </c>
    </row>
    <row r="58" spans="1:26" ht="37.5">
      <c r="A58">
        <v>33781</v>
      </c>
      <c r="B58" t="s">
        <v>18729</v>
      </c>
      <c r="C58">
        <v>33</v>
      </c>
      <c r="D58">
        <v>236</v>
      </c>
      <c r="E58" s="699" t="s">
        <v>18730</v>
      </c>
      <c r="F58" s="699" t="s">
        <v>18731</v>
      </c>
      <c r="G58" s="699" t="s">
        <v>18732</v>
      </c>
      <c r="H58" s="699" t="s">
        <v>18733</v>
      </c>
      <c r="I58" s="699" t="s">
        <v>18734</v>
      </c>
      <c r="J58" s="699" t="s">
        <v>18735</v>
      </c>
      <c r="K58" s="699" t="s">
        <v>18736</v>
      </c>
      <c r="L58" s="699" t="s">
        <v>18737</v>
      </c>
      <c r="M58" s="699" t="s">
        <v>18738</v>
      </c>
      <c r="N58" s="699" t="s">
        <v>18739</v>
      </c>
      <c r="O58" s="699" t="s">
        <v>18187</v>
      </c>
      <c r="P58" s="699" t="s">
        <v>18740</v>
      </c>
      <c r="Q58" s="699" t="s">
        <v>18741</v>
      </c>
      <c r="R58" s="699" t="s">
        <v>18742</v>
      </c>
      <c r="S58" s="699" t="s">
        <v>18743</v>
      </c>
      <c r="T58" s="699" t="s">
        <v>18744</v>
      </c>
      <c r="U58" s="699" t="s">
        <v>18745</v>
      </c>
      <c r="V58" s="699" t="s">
        <v>18746</v>
      </c>
      <c r="W58" s="699" t="s">
        <v>18747</v>
      </c>
      <c r="X58" s="699" t="s">
        <v>18748</v>
      </c>
      <c r="Y58" s="699" t="s">
        <v>18749</v>
      </c>
      <c r="Z58" s="699" t="s">
        <v>18329</v>
      </c>
    </row>
    <row r="59" spans="1:26" ht="37.5">
      <c r="A59">
        <v>33911</v>
      </c>
      <c r="B59" t="s">
        <v>18750</v>
      </c>
      <c r="C59">
        <v>33</v>
      </c>
      <c r="D59">
        <v>238</v>
      </c>
      <c r="E59" s="699" t="s">
        <v>18751</v>
      </c>
      <c r="F59" s="699" t="s">
        <v>18752</v>
      </c>
      <c r="G59" s="699" t="s">
        <v>18753</v>
      </c>
      <c r="H59" s="699" t="s">
        <v>18754</v>
      </c>
      <c r="I59" s="699" t="s">
        <v>18755</v>
      </c>
      <c r="J59" s="699" t="s">
        <v>18756</v>
      </c>
      <c r="K59" s="699" t="s">
        <v>18757</v>
      </c>
      <c r="L59" s="699" t="s">
        <v>18758</v>
      </c>
      <c r="M59" s="699" t="s">
        <v>18759</v>
      </c>
      <c r="N59" s="699" t="s">
        <v>18760</v>
      </c>
      <c r="O59" s="699" t="s">
        <v>18455</v>
      </c>
      <c r="P59" s="699" t="s">
        <v>18761</v>
      </c>
      <c r="Q59" s="699" t="s">
        <v>18762</v>
      </c>
      <c r="R59" s="699" t="s">
        <v>18763</v>
      </c>
      <c r="S59" s="699" t="s">
        <v>18764</v>
      </c>
      <c r="T59" s="699" t="s">
        <v>18765</v>
      </c>
      <c r="U59" s="699" t="s">
        <v>18766</v>
      </c>
      <c r="V59" s="699" t="s">
        <v>18767</v>
      </c>
      <c r="W59" s="699" t="s">
        <v>18768</v>
      </c>
      <c r="X59" s="699" t="s">
        <v>18769</v>
      </c>
      <c r="Y59" s="699" t="s">
        <v>18770</v>
      </c>
      <c r="Z59" s="699" t="s">
        <v>18422</v>
      </c>
    </row>
    <row r="60" spans="1:26" ht="37.5">
      <c r="A60">
        <v>34026</v>
      </c>
      <c r="B60" t="s">
        <v>18771</v>
      </c>
      <c r="C60">
        <v>34</v>
      </c>
      <c r="D60">
        <v>242</v>
      </c>
      <c r="E60" s="699" t="s">
        <v>18772</v>
      </c>
      <c r="F60" s="699" t="s">
        <v>18773</v>
      </c>
      <c r="G60" s="699" t="s">
        <v>18774</v>
      </c>
      <c r="H60" s="699" t="s">
        <v>18775</v>
      </c>
      <c r="I60" s="699" t="s">
        <v>18776</v>
      </c>
      <c r="J60" s="699" t="s">
        <v>18777</v>
      </c>
      <c r="K60" s="699" t="s">
        <v>18778</v>
      </c>
      <c r="L60" s="699" t="s">
        <v>18779</v>
      </c>
      <c r="M60" s="699" t="s">
        <v>18780</v>
      </c>
      <c r="N60" s="699" t="s">
        <v>18781</v>
      </c>
      <c r="O60" s="699" t="s">
        <v>18584</v>
      </c>
      <c r="P60" s="699" t="s">
        <v>18782</v>
      </c>
      <c r="Q60" s="699" t="s">
        <v>18783</v>
      </c>
      <c r="R60" s="699" t="s">
        <v>18784</v>
      </c>
      <c r="S60" s="699" t="s">
        <v>18785</v>
      </c>
      <c r="T60" s="699" t="s">
        <v>18786</v>
      </c>
      <c r="U60" s="699" t="s">
        <v>18787</v>
      </c>
      <c r="V60" s="699" t="s">
        <v>18788</v>
      </c>
      <c r="W60" s="699" t="s">
        <v>18789</v>
      </c>
      <c r="X60" s="699" t="s">
        <v>18790</v>
      </c>
      <c r="Y60" s="699" t="s">
        <v>18791</v>
      </c>
      <c r="Z60" s="699" t="s">
        <v>18198</v>
      </c>
    </row>
    <row r="61" spans="1:26" ht="37.5">
      <c r="A61">
        <v>34111</v>
      </c>
      <c r="B61" t="s">
        <v>18792</v>
      </c>
      <c r="C61">
        <v>34</v>
      </c>
      <c r="D61">
        <v>244</v>
      </c>
      <c r="E61" s="699" t="s">
        <v>18793</v>
      </c>
      <c r="F61" s="699" t="s">
        <v>18794</v>
      </c>
      <c r="G61" s="699" t="s">
        <v>18795</v>
      </c>
      <c r="H61" s="699" t="s">
        <v>18796</v>
      </c>
      <c r="I61" s="699" t="s">
        <v>18773</v>
      </c>
      <c r="J61" s="699" t="s">
        <v>18797</v>
      </c>
      <c r="K61" s="699" t="s">
        <v>18798</v>
      </c>
      <c r="L61" s="699" t="s">
        <v>18799</v>
      </c>
      <c r="M61" s="699" t="s">
        <v>18800</v>
      </c>
      <c r="N61" s="699" t="s">
        <v>18801</v>
      </c>
      <c r="O61" s="699" t="s">
        <v>18455</v>
      </c>
      <c r="P61" s="699" t="s">
        <v>18802</v>
      </c>
      <c r="Q61" s="699" t="s">
        <v>18803</v>
      </c>
      <c r="R61" s="699" t="s">
        <v>18804</v>
      </c>
      <c r="S61" s="699" t="s">
        <v>18805</v>
      </c>
      <c r="T61" s="699" t="s">
        <v>18806</v>
      </c>
      <c r="U61" s="699" t="s">
        <v>18807</v>
      </c>
      <c r="V61" s="699" t="s">
        <v>18808</v>
      </c>
      <c r="W61" s="699" t="s">
        <v>18809</v>
      </c>
      <c r="X61" s="699" t="s">
        <v>18810</v>
      </c>
      <c r="Y61" s="699" t="s">
        <v>18811</v>
      </c>
      <c r="Z61" s="699" t="s">
        <v>18220</v>
      </c>
    </row>
    <row r="62" spans="1:26" ht="37.5">
      <c r="A62">
        <v>34171</v>
      </c>
      <c r="B62" t="s">
        <v>1283</v>
      </c>
      <c r="C62">
        <v>34</v>
      </c>
      <c r="D62">
        <v>1029</v>
      </c>
      <c r="E62" s="699" t="s">
        <v>18812</v>
      </c>
      <c r="F62" s="699" t="s">
        <v>18813</v>
      </c>
      <c r="G62" s="699" t="s">
        <v>18814</v>
      </c>
      <c r="H62" s="699" t="s">
        <v>18815</v>
      </c>
      <c r="I62" s="699" t="s">
        <v>18816</v>
      </c>
      <c r="J62" s="699" t="s">
        <v>18817</v>
      </c>
      <c r="K62" s="699" t="s">
        <v>18818</v>
      </c>
      <c r="L62" s="699" t="s">
        <v>18819</v>
      </c>
      <c r="M62" s="699" t="s">
        <v>18820</v>
      </c>
      <c r="N62" s="699" t="s">
        <v>18821</v>
      </c>
      <c r="O62" s="699" t="s">
        <v>17956</v>
      </c>
      <c r="P62" s="699" t="s">
        <v>18822</v>
      </c>
      <c r="Q62" s="699" t="s">
        <v>18823</v>
      </c>
      <c r="R62" s="699" t="s">
        <v>18824</v>
      </c>
      <c r="S62" s="699" t="s">
        <v>18825</v>
      </c>
      <c r="T62" s="699" t="s">
        <v>18826</v>
      </c>
      <c r="U62" s="699" t="s">
        <v>18827</v>
      </c>
      <c r="V62" s="699" t="s">
        <v>18828</v>
      </c>
      <c r="W62" s="699" t="s">
        <v>18829</v>
      </c>
      <c r="X62" s="699" t="s">
        <v>18830</v>
      </c>
      <c r="Y62" s="699" t="s">
        <v>18831</v>
      </c>
      <c r="Z62" s="699" t="s">
        <v>17660</v>
      </c>
    </row>
    <row r="63" spans="1:26" ht="37.5">
      <c r="A63">
        <v>34216</v>
      </c>
      <c r="B63" t="s">
        <v>1293</v>
      </c>
      <c r="C63">
        <v>34</v>
      </c>
      <c r="D63">
        <v>247</v>
      </c>
      <c r="E63" s="699" t="s">
        <v>18832</v>
      </c>
      <c r="F63" s="699" t="s">
        <v>18833</v>
      </c>
      <c r="G63" s="699" t="s">
        <v>18834</v>
      </c>
      <c r="H63" s="699" t="s">
        <v>18835</v>
      </c>
      <c r="I63" s="699" t="s">
        <v>18836</v>
      </c>
      <c r="J63" s="699" t="s">
        <v>18837</v>
      </c>
      <c r="K63" s="699" t="s">
        <v>18838</v>
      </c>
      <c r="L63" s="699" t="s">
        <v>18839</v>
      </c>
      <c r="M63" s="699" t="s">
        <v>18840</v>
      </c>
      <c r="N63" s="699" t="s">
        <v>18841</v>
      </c>
      <c r="O63" s="699" t="s">
        <v>18572</v>
      </c>
      <c r="P63" s="699" t="s">
        <v>18842</v>
      </c>
      <c r="Q63" s="699" t="s">
        <v>18843</v>
      </c>
      <c r="R63" s="699" t="s">
        <v>18844</v>
      </c>
      <c r="S63" s="699" t="s">
        <v>18845</v>
      </c>
      <c r="T63" s="699" t="s">
        <v>18846</v>
      </c>
      <c r="U63" s="699" t="s">
        <v>18847</v>
      </c>
      <c r="V63" s="699" t="s">
        <v>18848</v>
      </c>
      <c r="W63" s="699" t="s">
        <v>18849</v>
      </c>
      <c r="X63" s="699" t="s">
        <v>18850</v>
      </c>
      <c r="Y63" s="699" t="s">
        <v>18851</v>
      </c>
      <c r="Z63" s="699" t="s">
        <v>17521</v>
      </c>
    </row>
    <row r="64" spans="1:26" ht="37.5">
      <c r="A64">
        <v>34266</v>
      </c>
      <c r="B64" t="s">
        <v>1305</v>
      </c>
      <c r="C64">
        <v>34</v>
      </c>
      <c r="D64">
        <v>248</v>
      </c>
      <c r="E64" s="699" t="s">
        <v>18852</v>
      </c>
      <c r="F64" s="699" t="s">
        <v>18853</v>
      </c>
      <c r="G64" s="699" t="s">
        <v>18854</v>
      </c>
      <c r="H64" s="699" t="s">
        <v>18855</v>
      </c>
      <c r="I64" s="699" t="s">
        <v>18684</v>
      </c>
      <c r="J64" s="699" t="s">
        <v>18856</v>
      </c>
      <c r="K64" s="699" t="s">
        <v>18857</v>
      </c>
      <c r="L64" s="699" t="s">
        <v>18858</v>
      </c>
      <c r="M64" s="699" t="s">
        <v>18859</v>
      </c>
      <c r="N64" s="699" t="s">
        <v>18860</v>
      </c>
      <c r="O64" s="699" t="s">
        <v>18572</v>
      </c>
      <c r="P64" s="699" t="s">
        <v>18861</v>
      </c>
      <c r="Q64" s="699" t="s">
        <v>18862</v>
      </c>
      <c r="R64" s="699" t="s">
        <v>18863</v>
      </c>
      <c r="S64" s="699" t="s">
        <v>18864</v>
      </c>
      <c r="T64" s="699" t="s">
        <v>18865</v>
      </c>
      <c r="U64" s="699" t="s">
        <v>18866</v>
      </c>
      <c r="V64" s="699" t="s">
        <v>18867</v>
      </c>
      <c r="W64" s="699" t="s">
        <v>18868</v>
      </c>
      <c r="X64" s="699" t="s">
        <v>18869</v>
      </c>
      <c r="Y64" s="699" t="s">
        <v>18870</v>
      </c>
      <c r="Z64" s="699" t="s">
        <v>17498</v>
      </c>
    </row>
    <row r="65" spans="1:26" ht="37.5">
      <c r="A65">
        <v>34276</v>
      </c>
      <c r="B65" t="s">
        <v>1308</v>
      </c>
      <c r="C65">
        <v>34</v>
      </c>
      <c r="D65">
        <v>249</v>
      </c>
      <c r="E65" s="699" t="s">
        <v>18871</v>
      </c>
      <c r="F65" s="699" t="s">
        <v>18872</v>
      </c>
      <c r="G65" s="699" t="s">
        <v>18873</v>
      </c>
      <c r="H65" s="699" t="s">
        <v>18874</v>
      </c>
      <c r="I65" s="699" t="s">
        <v>18875</v>
      </c>
      <c r="J65" s="699" t="s">
        <v>18876</v>
      </c>
      <c r="K65" s="699" t="s">
        <v>18877</v>
      </c>
      <c r="L65" s="699" t="s">
        <v>18878</v>
      </c>
      <c r="M65" s="699" t="s">
        <v>18879</v>
      </c>
      <c r="N65" s="699" t="s">
        <v>18880</v>
      </c>
      <c r="O65" s="699" t="s">
        <v>18572</v>
      </c>
      <c r="P65" s="699" t="s">
        <v>18881</v>
      </c>
      <c r="Q65" s="699" t="s">
        <v>18882</v>
      </c>
      <c r="R65" s="699" t="s">
        <v>18883</v>
      </c>
      <c r="S65" s="699" t="s">
        <v>18884</v>
      </c>
      <c r="T65" s="699" t="s">
        <v>18885</v>
      </c>
      <c r="U65" s="699" t="s">
        <v>18886</v>
      </c>
      <c r="V65" s="699" t="s">
        <v>18887</v>
      </c>
      <c r="W65" s="699" t="s">
        <v>18888</v>
      </c>
      <c r="X65" s="699" t="s">
        <v>18889</v>
      </c>
      <c r="Y65" s="699" t="s">
        <v>18890</v>
      </c>
      <c r="Z65" s="699" t="s">
        <v>17498</v>
      </c>
    </row>
    <row r="66" spans="1:26" ht="37.5">
      <c r="A66">
        <v>34292</v>
      </c>
      <c r="B66" t="s">
        <v>1311</v>
      </c>
      <c r="C66">
        <v>34</v>
      </c>
      <c r="D66">
        <v>47592</v>
      </c>
      <c r="E66" s="699" t="s">
        <v>18892</v>
      </c>
      <c r="F66" s="699" t="s">
        <v>18893</v>
      </c>
      <c r="G66" s="699" t="s">
        <v>18894</v>
      </c>
      <c r="H66" s="699" t="s">
        <v>18895</v>
      </c>
      <c r="I66" s="699" t="s">
        <v>18896</v>
      </c>
      <c r="J66" s="699" t="s">
        <v>18897</v>
      </c>
      <c r="K66" s="699" t="s">
        <v>18898</v>
      </c>
      <c r="L66" s="699" t="s">
        <v>18899</v>
      </c>
      <c r="M66" s="699" t="s">
        <v>18900</v>
      </c>
      <c r="N66" s="699" t="s">
        <v>18901</v>
      </c>
      <c r="O66" s="699" t="s">
        <v>18891</v>
      </c>
      <c r="P66" s="699" t="s">
        <v>18902</v>
      </c>
      <c r="Q66" s="699" t="s">
        <v>18903</v>
      </c>
      <c r="R66" s="699" t="s">
        <v>18904</v>
      </c>
      <c r="S66" s="699" t="s">
        <v>18905</v>
      </c>
      <c r="T66" s="699" t="s">
        <v>18906</v>
      </c>
      <c r="U66" s="699" t="s">
        <v>18907</v>
      </c>
      <c r="V66" s="699" t="s">
        <v>18908</v>
      </c>
      <c r="W66" s="699" t="s">
        <v>18909</v>
      </c>
      <c r="X66" s="699" t="s">
        <v>18910</v>
      </c>
      <c r="Y66" s="699" t="s">
        <v>18911</v>
      </c>
      <c r="Z66" s="699" t="s">
        <v>17868</v>
      </c>
    </row>
    <row r="67" spans="1:26" ht="37.5">
      <c r="A67">
        <v>34331</v>
      </c>
      <c r="B67" t="s">
        <v>1322</v>
      </c>
      <c r="C67">
        <v>34</v>
      </c>
      <c r="D67">
        <v>1030</v>
      </c>
      <c r="E67" s="699" t="s">
        <v>18912</v>
      </c>
      <c r="F67" s="699" t="s">
        <v>18913</v>
      </c>
      <c r="G67" s="699" t="s">
        <v>18914</v>
      </c>
      <c r="H67" s="699" t="s">
        <v>18915</v>
      </c>
      <c r="I67" s="699" t="s">
        <v>18916</v>
      </c>
      <c r="J67" s="699" t="s">
        <v>18917</v>
      </c>
      <c r="K67" s="699" t="s">
        <v>18918</v>
      </c>
      <c r="L67" s="699" t="s">
        <v>18919</v>
      </c>
      <c r="M67" s="699" t="s">
        <v>18920</v>
      </c>
      <c r="N67" s="699" t="s">
        <v>18921</v>
      </c>
      <c r="O67" s="699" t="s">
        <v>17956</v>
      </c>
      <c r="P67" s="699" t="s">
        <v>18922</v>
      </c>
      <c r="Q67" s="699" t="s">
        <v>18923</v>
      </c>
      <c r="R67" s="699" t="s">
        <v>18924</v>
      </c>
      <c r="S67" s="699" t="s">
        <v>18925</v>
      </c>
      <c r="T67" s="699" t="s">
        <v>18926</v>
      </c>
      <c r="U67" s="699" t="s">
        <v>18927</v>
      </c>
      <c r="V67" s="699" t="s">
        <v>18928</v>
      </c>
      <c r="W67" s="699" t="s">
        <v>18929</v>
      </c>
      <c r="X67" s="699" t="s">
        <v>18930</v>
      </c>
      <c r="Y67" s="699" t="s">
        <v>18931</v>
      </c>
      <c r="Z67" s="699" t="s">
        <v>17498</v>
      </c>
    </row>
    <row r="68" spans="1:26" ht="37.5">
      <c r="A68">
        <v>34392</v>
      </c>
      <c r="B68" t="s">
        <v>1325</v>
      </c>
      <c r="C68">
        <v>34</v>
      </c>
      <c r="D68">
        <v>47590</v>
      </c>
      <c r="E68" s="699" t="s">
        <v>18933</v>
      </c>
      <c r="F68" s="699" t="s">
        <v>18934</v>
      </c>
      <c r="G68" s="699" t="s">
        <v>18935</v>
      </c>
      <c r="H68" s="699" t="s">
        <v>18936</v>
      </c>
      <c r="I68" s="699" t="s">
        <v>18937</v>
      </c>
      <c r="J68" s="699" t="s">
        <v>18938</v>
      </c>
      <c r="K68" s="699" t="s">
        <v>18939</v>
      </c>
      <c r="L68" s="699" t="s">
        <v>18940</v>
      </c>
      <c r="M68" s="699" t="s">
        <v>18941</v>
      </c>
      <c r="N68" s="699" t="s">
        <v>18942</v>
      </c>
      <c r="O68" s="699" t="s">
        <v>18932</v>
      </c>
      <c r="P68" s="699" t="s">
        <v>18943</v>
      </c>
      <c r="Q68" s="699" t="s">
        <v>18944</v>
      </c>
      <c r="R68" s="699" t="s">
        <v>18945</v>
      </c>
      <c r="S68" s="699" t="s">
        <v>18946</v>
      </c>
      <c r="T68" s="699" t="s">
        <v>18947</v>
      </c>
      <c r="U68" s="699" t="s">
        <v>18948</v>
      </c>
      <c r="V68" s="699" t="s">
        <v>18949</v>
      </c>
      <c r="W68" s="699" t="s">
        <v>18950</v>
      </c>
      <c r="X68" s="699" t="s">
        <v>18951</v>
      </c>
      <c r="Y68" s="699" t="s">
        <v>18952</v>
      </c>
      <c r="Z68" s="699" t="s">
        <v>17797</v>
      </c>
    </row>
    <row r="69" spans="1:26" ht="37.5">
      <c r="A69">
        <v>34436</v>
      </c>
      <c r="B69" t="s">
        <v>1329</v>
      </c>
      <c r="C69">
        <v>34</v>
      </c>
      <c r="D69">
        <v>1464</v>
      </c>
      <c r="E69" s="699" t="s">
        <v>18953</v>
      </c>
      <c r="F69" s="699" t="s">
        <v>18954</v>
      </c>
      <c r="G69" s="699" t="s">
        <v>18955</v>
      </c>
      <c r="H69" s="699" t="s">
        <v>18956</v>
      </c>
      <c r="I69" s="699" t="s">
        <v>18957</v>
      </c>
      <c r="J69" s="699" t="s">
        <v>18958</v>
      </c>
      <c r="K69" s="699" t="s">
        <v>18959</v>
      </c>
      <c r="L69" s="699" t="s">
        <v>18960</v>
      </c>
      <c r="M69" s="699" t="s">
        <v>18961</v>
      </c>
      <c r="N69" s="699" t="s">
        <v>18962</v>
      </c>
      <c r="O69" s="699" t="s">
        <v>17576</v>
      </c>
      <c r="P69" s="699" t="s">
        <v>18963</v>
      </c>
      <c r="Q69" s="699" t="s">
        <v>18964</v>
      </c>
      <c r="R69" s="699" t="s">
        <v>18965</v>
      </c>
      <c r="S69" s="699" t="s">
        <v>18966</v>
      </c>
      <c r="T69" s="699" t="s">
        <v>18967</v>
      </c>
      <c r="U69" s="699" t="s">
        <v>18968</v>
      </c>
      <c r="V69" s="699" t="s">
        <v>18969</v>
      </c>
      <c r="W69" s="699" t="s">
        <v>18970</v>
      </c>
      <c r="X69" s="699" t="s">
        <v>18971</v>
      </c>
      <c r="Y69" s="699" t="s">
        <v>18972</v>
      </c>
      <c r="Z69" s="699" t="s">
        <v>17498</v>
      </c>
    </row>
    <row r="70" spans="1:26" ht="37.5">
      <c r="A70">
        <v>34461</v>
      </c>
      <c r="B70" t="s">
        <v>1332</v>
      </c>
      <c r="C70">
        <v>34</v>
      </c>
      <c r="D70">
        <v>256</v>
      </c>
      <c r="E70" s="699" t="s">
        <v>18973</v>
      </c>
      <c r="F70" s="699" t="s">
        <v>18974</v>
      </c>
      <c r="G70" s="699" t="s">
        <v>18975</v>
      </c>
      <c r="H70" s="699" t="s">
        <v>18976</v>
      </c>
      <c r="I70" s="699" t="s">
        <v>18977</v>
      </c>
      <c r="J70" s="699" t="s">
        <v>18978</v>
      </c>
      <c r="K70" s="699" t="s">
        <v>18979</v>
      </c>
      <c r="L70" s="699" t="s">
        <v>18980</v>
      </c>
      <c r="M70" s="699" t="s">
        <v>18981</v>
      </c>
      <c r="N70" s="699" t="s">
        <v>18982</v>
      </c>
      <c r="O70" s="699" t="s">
        <v>17956</v>
      </c>
      <c r="P70" s="699" t="s">
        <v>18983</v>
      </c>
      <c r="Q70" s="699" t="s">
        <v>18984</v>
      </c>
      <c r="R70" s="699" t="s">
        <v>18985</v>
      </c>
      <c r="S70" s="699" t="s">
        <v>18986</v>
      </c>
      <c r="T70" s="699" t="s">
        <v>18987</v>
      </c>
      <c r="U70" s="699" t="s">
        <v>18988</v>
      </c>
      <c r="V70" s="699" t="s">
        <v>18989</v>
      </c>
      <c r="W70" s="699" t="s">
        <v>18990</v>
      </c>
      <c r="X70" s="699" t="s">
        <v>18991</v>
      </c>
      <c r="Y70" s="699" t="s">
        <v>18992</v>
      </c>
      <c r="Z70" s="699" t="s">
        <v>17627</v>
      </c>
    </row>
    <row r="71" spans="1:26" ht="37.5">
      <c r="A71">
        <v>34471</v>
      </c>
      <c r="B71" t="s">
        <v>1339</v>
      </c>
      <c r="C71">
        <v>34</v>
      </c>
      <c r="D71">
        <v>257</v>
      </c>
      <c r="E71" s="699" t="s">
        <v>18993</v>
      </c>
      <c r="F71" s="699" t="s">
        <v>18994</v>
      </c>
      <c r="G71" s="699" t="s">
        <v>18995</v>
      </c>
      <c r="H71" s="699" t="s">
        <v>18996</v>
      </c>
      <c r="I71" s="699" t="s">
        <v>18997</v>
      </c>
      <c r="J71" s="699" t="s">
        <v>18998</v>
      </c>
      <c r="K71" s="699" t="s">
        <v>18999</v>
      </c>
      <c r="L71" s="699" t="s">
        <v>19000</v>
      </c>
      <c r="M71" s="699" t="s">
        <v>19001</v>
      </c>
      <c r="N71" s="699" t="s">
        <v>19002</v>
      </c>
      <c r="O71" s="699" t="s">
        <v>18572</v>
      </c>
      <c r="P71" s="699" t="s">
        <v>19003</v>
      </c>
      <c r="Q71" s="699" t="s">
        <v>19004</v>
      </c>
      <c r="R71" s="699" t="s">
        <v>19005</v>
      </c>
      <c r="S71" s="699" t="s">
        <v>19006</v>
      </c>
      <c r="T71" s="699" t="s">
        <v>19007</v>
      </c>
      <c r="U71" s="699" t="s">
        <v>19008</v>
      </c>
      <c r="V71" s="699" t="s">
        <v>19009</v>
      </c>
      <c r="W71" s="699" t="s">
        <v>19010</v>
      </c>
      <c r="X71" s="699" t="s">
        <v>19011</v>
      </c>
      <c r="Y71" s="699" t="s">
        <v>19012</v>
      </c>
      <c r="Z71" s="699" t="s">
        <v>17627</v>
      </c>
    </row>
    <row r="72" spans="1:26" ht="37.5">
      <c r="A72">
        <v>34506</v>
      </c>
      <c r="B72" t="s">
        <v>1343</v>
      </c>
      <c r="C72">
        <v>34</v>
      </c>
      <c r="D72">
        <v>1220</v>
      </c>
      <c r="E72" s="699" t="s">
        <v>19014</v>
      </c>
      <c r="F72" s="699" t="s">
        <v>19015</v>
      </c>
      <c r="G72" s="699" t="s">
        <v>19016</v>
      </c>
      <c r="H72" s="699" t="s">
        <v>19017</v>
      </c>
      <c r="I72" s="699" t="s">
        <v>19018</v>
      </c>
      <c r="J72" s="699" t="s">
        <v>19019</v>
      </c>
      <c r="K72" s="699" t="s">
        <v>19020</v>
      </c>
      <c r="L72" s="699" t="s">
        <v>19021</v>
      </c>
      <c r="M72" s="699" t="s">
        <v>19022</v>
      </c>
      <c r="N72" s="699" t="s">
        <v>19023</v>
      </c>
      <c r="O72" s="699" t="s">
        <v>19013</v>
      </c>
      <c r="P72" s="699" t="s">
        <v>19024</v>
      </c>
      <c r="Q72" s="699" t="s">
        <v>19025</v>
      </c>
      <c r="R72" s="699" t="s">
        <v>19026</v>
      </c>
      <c r="S72" s="699" t="s">
        <v>19027</v>
      </c>
      <c r="T72" s="699" t="s">
        <v>19028</v>
      </c>
      <c r="U72" s="699" t="s">
        <v>19029</v>
      </c>
      <c r="V72" s="699" t="s">
        <v>19030</v>
      </c>
      <c r="W72" s="699" t="s">
        <v>19031</v>
      </c>
      <c r="X72" s="699" t="s">
        <v>19032</v>
      </c>
      <c r="Y72" s="699" t="s">
        <v>19033</v>
      </c>
      <c r="Z72" s="699" t="s">
        <v>17498</v>
      </c>
    </row>
    <row r="73" spans="1:26" ht="37.5">
      <c r="A73">
        <v>35052</v>
      </c>
      <c r="B73" t="s">
        <v>1355</v>
      </c>
      <c r="C73">
        <v>35</v>
      </c>
      <c r="D73">
        <v>47587</v>
      </c>
      <c r="E73" s="699" t="s">
        <v>19034</v>
      </c>
      <c r="F73" s="699" t="s">
        <v>19035</v>
      </c>
      <c r="G73" s="699" t="s">
        <v>19036</v>
      </c>
      <c r="H73" s="699" t="s">
        <v>19037</v>
      </c>
      <c r="I73" s="699" t="s">
        <v>19038</v>
      </c>
      <c r="J73" s="699" t="s">
        <v>19039</v>
      </c>
      <c r="K73" s="699" t="s">
        <v>19040</v>
      </c>
      <c r="L73" s="699" t="s">
        <v>19041</v>
      </c>
      <c r="M73" s="699" t="s">
        <v>19042</v>
      </c>
      <c r="N73" s="699" t="s">
        <v>19043</v>
      </c>
      <c r="O73" s="699" t="s">
        <v>17797</v>
      </c>
      <c r="P73" s="699" t="s">
        <v>19044</v>
      </c>
      <c r="Q73" s="699" t="s">
        <v>19045</v>
      </c>
      <c r="R73" s="699" t="s">
        <v>19046</v>
      </c>
      <c r="S73" s="699" t="s">
        <v>19047</v>
      </c>
      <c r="T73" s="699" t="s">
        <v>19048</v>
      </c>
      <c r="U73" s="699" t="s">
        <v>19049</v>
      </c>
      <c r="V73" s="699" t="s">
        <v>19050</v>
      </c>
      <c r="W73" s="699" t="s">
        <v>19051</v>
      </c>
      <c r="X73" s="699" t="s">
        <v>19052</v>
      </c>
      <c r="Y73" s="699" t="s">
        <v>19053</v>
      </c>
      <c r="Z73" s="699" t="s">
        <v>18352</v>
      </c>
    </row>
    <row r="74" spans="1:26" ht="37.5">
      <c r="A74">
        <v>35141</v>
      </c>
      <c r="B74" t="s">
        <v>1371</v>
      </c>
      <c r="C74">
        <v>35</v>
      </c>
      <c r="D74">
        <v>263</v>
      </c>
      <c r="E74" s="699" t="s">
        <v>19054</v>
      </c>
      <c r="F74" s="699" t="s">
        <v>19055</v>
      </c>
      <c r="G74" s="699" t="s">
        <v>19056</v>
      </c>
      <c r="H74" s="699" t="s">
        <v>19057</v>
      </c>
      <c r="I74" s="699" t="s">
        <v>19058</v>
      </c>
      <c r="J74" s="699" t="s">
        <v>19059</v>
      </c>
      <c r="K74" s="699" t="s">
        <v>19060</v>
      </c>
      <c r="L74" s="699" t="s">
        <v>19061</v>
      </c>
      <c r="M74" s="699" t="s">
        <v>19062</v>
      </c>
      <c r="N74" s="699" t="s">
        <v>19063</v>
      </c>
      <c r="O74" s="699" t="s">
        <v>18572</v>
      </c>
      <c r="P74" s="699" t="s">
        <v>19064</v>
      </c>
      <c r="Q74" s="699" t="s">
        <v>19065</v>
      </c>
      <c r="R74" s="699" t="s">
        <v>19066</v>
      </c>
      <c r="S74" s="699" t="s">
        <v>19067</v>
      </c>
      <c r="T74" s="699" t="s">
        <v>19068</v>
      </c>
      <c r="U74" s="699" t="s">
        <v>19069</v>
      </c>
      <c r="V74" s="699" t="s">
        <v>19070</v>
      </c>
      <c r="W74" s="699" t="s">
        <v>19071</v>
      </c>
      <c r="X74" s="699" t="s">
        <v>19072</v>
      </c>
      <c r="Y74" s="699" t="s">
        <v>19073</v>
      </c>
      <c r="Z74" s="699" t="s">
        <v>17559</v>
      </c>
    </row>
    <row r="75" spans="1:26" ht="37.5">
      <c r="A75">
        <v>35162</v>
      </c>
      <c r="B75" t="s">
        <v>1376</v>
      </c>
      <c r="C75">
        <v>35</v>
      </c>
      <c r="D75">
        <v>47520</v>
      </c>
      <c r="E75" s="699" t="s">
        <v>19075</v>
      </c>
      <c r="F75" s="699" t="s">
        <v>19076</v>
      </c>
      <c r="G75" s="699" t="s">
        <v>19077</v>
      </c>
      <c r="H75" s="699" t="s">
        <v>18308</v>
      </c>
      <c r="I75" s="699" t="s">
        <v>19078</v>
      </c>
      <c r="J75" s="699" t="s">
        <v>19079</v>
      </c>
      <c r="K75" s="699" t="s">
        <v>19080</v>
      </c>
      <c r="L75" s="699" t="s">
        <v>19081</v>
      </c>
      <c r="M75" s="699" t="s">
        <v>19082</v>
      </c>
      <c r="N75" s="699" t="s">
        <v>19083</v>
      </c>
      <c r="O75" s="699" t="s">
        <v>19074</v>
      </c>
      <c r="P75" s="699" t="s">
        <v>19084</v>
      </c>
      <c r="Q75" s="699" t="s">
        <v>19085</v>
      </c>
      <c r="R75" s="699" t="s">
        <v>19086</v>
      </c>
      <c r="S75" s="699" t="s">
        <v>19087</v>
      </c>
      <c r="T75" s="699" t="s">
        <v>19088</v>
      </c>
      <c r="U75" s="699" t="s">
        <v>19089</v>
      </c>
      <c r="V75" s="699" t="s">
        <v>19090</v>
      </c>
      <c r="W75" s="699" t="s">
        <v>19091</v>
      </c>
      <c r="X75" s="699" t="s">
        <v>19092</v>
      </c>
      <c r="Y75" s="699" t="s">
        <v>19093</v>
      </c>
      <c r="Z75" s="699" t="s">
        <v>19074</v>
      </c>
    </row>
    <row r="76" spans="1:26" ht="37.5">
      <c r="A76">
        <v>35334</v>
      </c>
      <c r="B76" t="s">
        <v>1409</v>
      </c>
      <c r="C76">
        <v>35</v>
      </c>
      <c r="D76">
        <v>1488</v>
      </c>
      <c r="E76" s="699" t="s">
        <v>19094</v>
      </c>
      <c r="F76" s="699" t="s">
        <v>19095</v>
      </c>
      <c r="G76" s="699" t="s">
        <v>19096</v>
      </c>
      <c r="H76" s="699" t="s">
        <v>19097</v>
      </c>
      <c r="I76" s="699" t="s">
        <v>19098</v>
      </c>
      <c r="J76" s="699" t="s">
        <v>19099</v>
      </c>
      <c r="K76" s="699" t="s">
        <v>19100</v>
      </c>
      <c r="L76" s="699" t="s">
        <v>19101</v>
      </c>
      <c r="M76" s="699" t="s">
        <v>19102</v>
      </c>
      <c r="N76" s="699" t="s">
        <v>19103</v>
      </c>
      <c r="O76" s="699" t="s">
        <v>17576</v>
      </c>
      <c r="P76" s="699" t="s">
        <v>19104</v>
      </c>
      <c r="Q76" s="699" t="s">
        <v>19105</v>
      </c>
      <c r="R76" s="699" t="s">
        <v>19106</v>
      </c>
      <c r="S76" s="699" t="s">
        <v>19107</v>
      </c>
      <c r="T76" s="699" t="s">
        <v>19108</v>
      </c>
      <c r="U76" s="699" t="s">
        <v>19109</v>
      </c>
      <c r="V76" s="699" t="s">
        <v>19110</v>
      </c>
      <c r="W76" s="699" t="s">
        <v>19111</v>
      </c>
      <c r="X76" s="699" t="s">
        <v>19112</v>
      </c>
      <c r="Y76" s="699" t="s">
        <v>19113</v>
      </c>
      <c r="Z76" s="699" t="s">
        <v>17498</v>
      </c>
    </row>
    <row r="77" spans="1:26" ht="37.5">
      <c r="A77">
        <v>35376</v>
      </c>
      <c r="B77" t="s">
        <v>1416</v>
      </c>
      <c r="C77">
        <v>35</v>
      </c>
      <c r="D77">
        <v>272</v>
      </c>
      <c r="E77" s="699" t="s">
        <v>19114</v>
      </c>
      <c r="F77" s="699" t="s">
        <v>19115</v>
      </c>
      <c r="G77" s="699" t="s">
        <v>19116</v>
      </c>
      <c r="H77" s="699" t="s">
        <v>19117</v>
      </c>
      <c r="I77" s="699" t="s">
        <v>19118</v>
      </c>
      <c r="J77" s="699" t="s">
        <v>19119</v>
      </c>
      <c r="K77" s="699" t="s">
        <v>19120</v>
      </c>
      <c r="L77" s="699" t="s">
        <v>19121</v>
      </c>
      <c r="M77" s="699" t="s">
        <v>19122</v>
      </c>
      <c r="N77" s="699" t="s">
        <v>19123</v>
      </c>
      <c r="O77" s="699" t="s">
        <v>18572</v>
      </c>
      <c r="P77" s="699" t="s">
        <v>19124</v>
      </c>
      <c r="Q77" s="699" t="s">
        <v>19125</v>
      </c>
      <c r="R77" s="699" t="s">
        <v>19126</v>
      </c>
      <c r="S77" s="699" t="s">
        <v>19127</v>
      </c>
      <c r="T77" s="699" t="s">
        <v>19128</v>
      </c>
      <c r="U77" s="699" t="s">
        <v>19129</v>
      </c>
      <c r="V77" s="699" t="s">
        <v>19130</v>
      </c>
      <c r="W77" s="699" t="s">
        <v>19131</v>
      </c>
      <c r="X77" s="699" t="s">
        <v>19132</v>
      </c>
      <c r="Y77" s="699" t="s">
        <v>19133</v>
      </c>
      <c r="Z77" s="699" t="s">
        <v>17627</v>
      </c>
    </row>
    <row r="78" spans="1:26" ht="37.5">
      <c r="A78">
        <v>35426</v>
      </c>
      <c r="B78" t="s">
        <v>1108</v>
      </c>
      <c r="C78">
        <v>35</v>
      </c>
      <c r="D78">
        <v>47588</v>
      </c>
      <c r="E78" s="699" t="s">
        <v>19135</v>
      </c>
      <c r="F78" s="699" t="s">
        <v>19136</v>
      </c>
      <c r="G78" s="699" t="s">
        <v>19137</v>
      </c>
      <c r="H78" s="699" t="s">
        <v>19138</v>
      </c>
      <c r="I78" s="699" t="s">
        <v>19139</v>
      </c>
      <c r="J78" s="699" t="s">
        <v>19140</v>
      </c>
      <c r="K78" s="699" t="s">
        <v>19141</v>
      </c>
      <c r="L78" s="699" t="s">
        <v>19142</v>
      </c>
      <c r="M78" s="699" t="s">
        <v>19143</v>
      </c>
      <c r="N78" s="699" t="s">
        <v>19144</v>
      </c>
      <c r="O78" s="699" t="s">
        <v>19134</v>
      </c>
      <c r="P78" s="699" t="s">
        <v>19145</v>
      </c>
      <c r="Q78" s="699" t="s">
        <v>19146</v>
      </c>
      <c r="R78" s="699" t="s">
        <v>19147</v>
      </c>
      <c r="S78" s="699" t="s">
        <v>19148</v>
      </c>
      <c r="T78" s="699" t="s">
        <v>19149</v>
      </c>
      <c r="U78" s="699" t="s">
        <v>19150</v>
      </c>
      <c r="V78" s="699" t="s">
        <v>19151</v>
      </c>
      <c r="W78" s="699" t="s">
        <v>19152</v>
      </c>
      <c r="X78" s="699" t="s">
        <v>19153</v>
      </c>
      <c r="Y78" s="699" t="s">
        <v>19154</v>
      </c>
      <c r="Z78" s="699" t="s">
        <v>17920</v>
      </c>
    </row>
    <row r="79" spans="1:26" ht="37.5">
      <c r="A79">
        <v>35456</v>
      </c>
      <c r="B79" t="s">
        <v>1421</v>
      </c>
      <c r="C79">
        <v>35</v>
      </c>
      <c r="D79">
        <v>275</v>
      </c>
      <c r="E79" s="699" t="s">
        <v>19156</v>
      </c>
      <c r="F79" s="699" t="s">
        <v>19157</v>
      </c>
      <c r="G79" s="699" t="s">
        <v>19116</v>
      </c>
      <c r="H79" s="699" t="s">
        <v>19158</v>
      </c>
      <c r="I79" s="699" t="s">
        <v>19159</v>
      </c>
      <c r="J79" s="699" t="s">
        <v>19160</v>
      </c>
      <c r="K79" s="699" t="s">
        <v>19161</v>
      </c>
      <c r="L79" s="699" t="s">
        <v>19162</v>
      </c>
      <c r="M79" s="699" t="s">
        <v>19163</v>
      </c>
      <c r="N79" s="699" t="s">
        <v>19164</v>
      </c>
      <c r="O79" s="699" t="s">
        <v>18572</v>
      </c>
      <c r="P79" s="699" t="s">
        <v>19165</v>
      </c>
      <c r="Q79" s="699" t="s">
        <v>19166</v>
      </c>
      <c r="R79" s="699" t="s">
        <v>19167</v>
      </c>
      <c r="S79" s="699" t="s">
        <v>19168</v>
      </c>
      <c r="T79" s="699" t="s">
        <v>19169</v>
      </c>
      <c r="U79" s="699" t="s">
        <v>19170</v>
      </c>
      <c r="V79" s="699" t="s">
        <v>19171</v>
      </c>
      <c r="W79" s="699" t="s">
        <v>19172</v>
      </c>
      <c r="X79" s="699" t="s">
        <v>19173</v>
      </c>
      <c r="Y79" s="699" t="s">
        <v>19174</v>
      </c>
      <c r="Z79" s="699" t="s">
        <v>17660</v>
      </c>
    </row>
    <row r="80" spans="1:26" ht="37.5">
      <c r="A80">
        <v>35511</v>
      </c>
      <c r="B80" t="s">
        <v>1433</v>
      </c>
      <c r="C80">
        <v>35</v>
      </c>
      <c r="D80">
        <v>1132</v>
      </c>
      <c r="E80" s="699" t="s">
        <v>19175</v>
      </c>
      <c r="F80" s="699" t="s">
        <v>18685</v>
      </c>
      <c r="G80" s="699" t="s">
        <v>19176</v>
      </c>
      <c r="H80" s="699" t="s">
        <v>19177</v>
      </c>
      <c r="I80" s="699" t="s">
        <v>19178</v>
      </c>
      <c r="J80" s="699" t="s">
        <v>19179</v>
      </c>
      <c r="K80" s="699" t="s">
        <v>19180</v>
      </c>
      <c r="L80" s="699" t="s">
        <v>19181</v>
      </c>
      <c r="M80" s="699" t="s">
        <v>19182</v>
      </c>
      <c r="N80" s="699" t="s">
        <v>19183</v>
      </c>
      <c r="O80" s="699" t="s">
        <v>18572</v>
      </c>
      <c r="P80" s="699" t="s">
        <v>19184</v>
      </c>
      <c r="Q80" s="699" t="s">
        <v>19185</v>
      </c>
      <c r="R80" s="699" t="s">
        <v>18153</v>
      </c>
      <c r="S80" s="699" t="s">
        <v>19186</v>
      </c>
      <c r="T80" s="699" t="s">
        <v>19187</v>
      </c>
      <c r="U80" s="699" t="s">
        <v>19188</v>
      </c>
      <c r="V80" s="699" t="s">
        <v>19189</v>
      </c>
      <c r="W80" s="699" t="s">
        <v>19190</v>
      </c>
      <c r="X80" s="699" t="s">
        <v>19191</v>
      </c>
      <c r="Y80" s="699" t="s">
        <v>19192</v>
      </c>
      <c r="Z80" s="699" t="s">
        <v>17498</v>
      </c>
    </row>
    <row r="81" spans="1:26" ht="37.5">
      <c r="A81">
        <v>35552</v>
      </c>
      <c r="B81" t="s">
        <v>1444</v>
      </c>
      <c r="C81">
        <v>35</v>
      </c>
      <c r="D81">
        <v>279</v>
      </c>
      <c r="E81" s="699" t="s">
        <v>19193</v>
      </c>
      <c r="F81" s="699" t="s">
        <v>19194</v>
      </c>
      <c r="G81" s="699" t="s">
        <v>19195</v>
      </c>
      <c r="H81" s="699" t="s">
        <v>19196</v>
      </c>
      <c r="I81" s="699" t="s">
        <v>19197</v>
      </c>
      <c r="J81" s="699" t="s">
        <v>19198</v>
      </c>
      <c r="K81" s="699" t="s">
        <v>19199</v>
      </c>
      <c r="L81" s="699" t="s">
        <v>19200</v>
      </c>
      <c r="M81" s="699" t="s">
        <v>19201</v>
      </c>
      <c r="N81" s="699" t="s">
        <v>19202</v>
      </c>
      <c r="O81" s="699" t="s">
        <v>19203</v>
      </c>
      <c r="P81" s="699" t="s">
        <v>19204</v>
      </c>
      <c r="Q81" s="699" t="s">
        <v>19205</v>
      </c>
      <c r="R81" s="699" t="s">
        <v>19206</v>
      </c>
      <c r="S81" s="699" t="s">
        <v>19207</v>
      </c>
      <c r="T81" s="699" t="s">
        <v>19208</v>
      </c>
      <c r="U81" s="699" t="s">
        <v>19209</v>
      </c>
      <c r="V81" s="699" t="s">
        <v>19210</v>
      </c>
      <c r="W81" s="699" t="s">
        <v>19211</v>
      </c>
      <c r="X81" s="699" t="s">
        <v>19212</v>
      </c>
      <c r="Y81" s="699" t="s">
        <v>19213</v>
      </c>
      <c r="Z81" s="699" t="s">
        <v>17559</v>
      </c>
    </row>
    <row r="82" spans="1:26" ht="37.5">
      <c r="A82">
        <v>36066</v>
      </c>
      <c r="B82" t="s">
        <v>1453</v>
      </c>
      <c r="C82">
        <v>36</v>
      </c>
      <c r="D82">
        <v>281</v>
      </c>
      <c r="E82" s="699" t="s">
        <v>19214</v>
      </c>
      <c r="F82" s="699" t="s">
        <v>19215</v>
      </c>
      <c r="G82" s="699" t="s">
        <v>19216</v>
      </c>
      <c r="H82" s="699" t="s">
        <v>19217</v>
      </c>
      <c r="I82" s="699" t="s">
        <v>19218</v>
      </c>
      <c r="J82" s="699" t="s">
        <v>19219</v>
      </c>
      <c r="K82" s="699" t="s">
        <v>19220</v>
      </c>
      <c r="L82" s="699" t="s">
        <v>19221</v>
      </c>
      <c r="M82" s="699" t="s">
        <v>19222</v>
      </c>
      <c r="N82" s="699" t="s">
        <v>19223</v>
      </c>
      <c r="O82" s="699" t="s">
        <v>18572</v>
      </c>
      <c r="P82" s="699" t="s">
        <v>19224</v>
      </c>
      <c r="Q82" s="699" t="s">
        <v>19225</v>
      </c>
      <c r="R82" s="699" t="s">
        <v>19226</v>
      </c>
      <c r="S82" s="699" t="s">
        <v>19227</v>
      </c>
      <c r="T82" s="699" t="s">
        <v>19228</v>
      </c>
      <c r="U82" s="699" t="s">
        <v>19229</v>
      </c>
      <c r="V82" s="699" t="s">
        <v>19230</v>
      </c>
      <c r="W82" s="699" t="s">
        <v>19231</v>
      </c>
      <c r="X82" s="699" t="s">
        <v>19232</v>
      </c>
      <c r="Y82" s="699" t="s">
        <v>19233</v>
      </c>
      <c r="Z82" s="699" t="s">
        <v>17498</v>
      </c>
    </row>
    <row r="83" spans="1:26" ht="37.5">
      <c r="A83">
        <v>36127</v>
      </c>
      <c r="B83" t="s">
        <v>1448</v>
      </c>
      <c r="C83">
        <v>36</v>
      </c>
      <c r="D83">
        <v>47595</v>
      </c>
      <c r="E83" s="699" t="s">
        <v>19235</v>
      </c>
      <c r="F83" s="699" t="s">
        <v>19236</v>
      </c>
      <c r="G83" s="699" t="s">
        <v>19237</v>
      </c>
      <c r="H83" s="699" t="s">
        <v>19238</v>
      </c>
      <c r="I83" s="699" t="s">
        <v>19239</v>
      </c>
      <c r="J83" s="699" t="s">
        <v>19240</v>
      </c>
      <c r="K83" s="699" t="s">
        <v>19241</v>
      </c>
      <c r="L83" s="699" t="s">
        <v>19242</v>
      </c>
      <c r="M83" s="699" t="s">
        <v>19243</v>
      </c>
      <c r="N83" s="699" t="s">
        <v>19244</v>
      </c>
      <c r="O83" s="699" t="s">
        <v>19234</v>
      </c>
      <c r="P83" s="699" t="s">
        <v>19245</v>
      </c>
      <c r="Q83" s="699" t="s">
        <v>19246</v>
      </c>
      <c r="R83" s="699" t="s">
        <v>19247</v>
      </c>
      <c r="S83" s="699" t="s">
        <v>19248</v>
      </c>
      <c r="T83" s="699" t="s">
        <v>19249</v>
      </c>
      <c r="U83" s="699" t="s">
        <v>19250</v>
      </c>
      <c r="V83" s="699" t="s">
        <v>19251</v>
      </c>
      <c r="W83" s="699" t="s">
        <v>19252</v>
      </c>
      <c r="X83" s="699" t="s">
        <v>19253</v>
      </c>
      <c r="Y83" s="699" t="s">
        <v>19254</v>
      </c>
      <c r="Z83" s="699" t="s">
        <v>19255</v>
      </c>
    </row>
    <row r="84" spans="1:26" ht="37.5">
      <c r="A84">
        <v>36151</v>
      </c>
      <c r="B84" t="s">
        <v>1465</v>
      </c>
      <c r="C84">
        <v>36</v>
      </c>
      <c r="D84">
        <v>285</v>
      </c>
      <c r="E84" s="699" t="s">
        <v>19256</v>
      </c>
      <c r="F84" s="699" t="s">
        <v>19257</v>
      </c>
      <c r="G84" s="699" t="s">
        <v>19258</v>
      </c>
      <c r="H84" s="699" t="s">
        <v>19259</v>
      </c>
      <c r="I84" s="699" t="s">
        <v>18400</v>
      </c>
      <c r="J84" s="699" t="s">
        <v>19260</v>
      </c>
      <c r="K84" s="699" t="s">
        <v>19261</v>
      </c>
      <c r="L84" s="699" t="s">
        <v>19262</v>
      </c>
      <c r="M84" s="699" t="s">
        <v>19263</v>
      </c>
      <c r="N84" s="699" t="s">
        <v>19264</v>
      </c>
      <c r="O84" s="699" t="s">
        <v>18572</v>
      </c>
      <c r="P84" s="699" t="s">
        <v>19265</v>
      </c>
      <c r="Q84" s="699" t="s">
        <v>19266</v>
      </c>
      <c r="R84" s="699" t="s">
        <v>19267</v>
      </c>
      <c r="S84" s="699" t="s">
        <v>19268</v>
      </c>
      <c r="T84" s="699" t="s">
        <v>19269</v>
      </c>
      <c r="U84" s="699" t="s">
        <v>19270</v>
      </c>
      <c r="V84" s="699" t="s">
        <v>19271</v>
      </c>
      <c r="W84" s="699" t="s">
        <v>19272</v>
      </c>
      <c r="X84" s="699" t="s">
        <v>19273</v>
      </c>
      <c r="Y84" s="699" t="s">
        <v>19274</v>
      </c>
      <c r="Z84" s="699" t="s">
        <v>17521</v>
      </c>
    </row>
    <row r="85" spans="1:26" ht="37.5">
      <c r="A85">
        <v>36176</v>
      </c>
      <c r="B85" t="s">
        <v>1469</v>
      </c>
      <c r="C85">
        <v>36</v>
      </c>
      <c r="D85">
        <v>286</v>
      </c>
      <c r="E85" s="699" t="s">
        <v>19275</v>
      </c>
      <c r="F85" s="699" t="s">
        <v>19276</v>
      </c>
      <c r="G85" s="699" t="s">
        <v>19277</v>
      </c>
      <c r="H85" s="699" t="s">
        <v>19278</v>
      </c>
      <c r="I85" s="699" t="s">
        <v>19279</v>
      </c>
      <c r="J85" s="699" t="s">
        <v>19280</v>
      </c>
      <c r="K85" s="699" t="s">
        <v>19281</v>
      </c>
      <c r="L85" s="699" t="s">
        <v>19282</v>
      </c>
      <c r="M85" s="699" t="s">
        <v>19283</v>
      </c>
      <c r="N85" s="699" t="s">
        <v>19284</v>
      </c>
      <c r="O85" s="699" t="s">
        <v>18572</v>
      </c>
      <c r="P85" s="699" t="s">
        <v>19285</v>
      </c>
      <c r="Q85" s="699" t="s">
        <v>19286</v>
      </c>
      <c r="R85" s="699" t="s">
        <v>19287</v>
      </c>
      <c r="S85" s="699" t="s">
        <v>19288</v>
      </c>
      <c r="T85" s="699" t="s">
        <v>19289</v>
      </c>
      <c r="U85" s="699" t="s">
        <v>19290</v>
      </c>
      <c r="V85" s="699" t="s">
        <v>19291</v>
      </c>
      <c r="W85" s="699" t="s">
        <v>19292</v>
      </c>
      <c r="X85" s="699" t="s">
        <v>19293</v>
      </c>
      <c r="Y85" s="699" t="s">
        <v>19294</v>
      </c>
      <c r="Z85" s="699" t="s">
        <v>17660</v>
      </c>
    </row>
    <row r="86" spans="1:26" ht="37.5">
      <c r="A86">
        <v>36291</v>
      </c>
      <c r="B86" t="s">
        <v>1489</v>
      </c>
      <c r="C86">
        <v>36</v>
      </c>
      <c r="D86">
        <v>291</v>
      </c>
      <c r="E86" s="699" t="s">
        <v>19296</v>
      </c>
      <c r="F86" s="699" t="s">
        <v>19297</v>
      </c>
      <c r="G86" s="699" t="s">
        <v>19298</v>
      </c>
      <c r="H86" s="699" t="s">
        <v>19299</v>
      </c>
      <c r="I86" s="699" t="s">
        <v>19300</v>
      </c>
      <c r="J86" s="699" t="s">
        <v>19301</v>
      </c>
      <c r="K86" s="699" t="s">
        <v>19302</v>
      </c>
      <c r="L86" s="699" t="s">
        <v>19303</v>
      </c>
      <c r="M86" s="699" t="s">
        <v>19304</v>
      </c>
      <c r="N86" s="699" t="s">
        <v>19305</v>
      </c>
      <c r="O86" s="699" t="s">
        <v>18572</v>
      </c>
      <c r="P86" s="699" t="s">
        <v>19306</v>
      </c>
      <c r="Q86" s="699" t="s">
        <v>19307</v>
      </c>
      <c r="R86" s="699" t="s">
        <v>19308</v>
      </c>
      <c r="S86" s="699" t="s">
        <v>19309</v>
      </c>
      <c r="T86" s="699" t="s">
        <v>19310</v>
      </c>
      <c r="U86" s="699" t="s">
        <v>19311</v>
      </c>
      <c r="V86" s="699" t="s">
        <v>19312</v>
      </c>
      <c r="W86" s="699" t="s">
        <v>19313</v>
      </c>
      <c r="X86" s="699" t="s">
        <v>19314</v>
      </c>
      <c r="Y86" s="699" t="s">
        <v>19315</v>
      </c>
      <c r="Z86" s="699" t="s">
        <v>19295</v>
      </c>
    </row>
    <row r="87" spans="1:26" ht="37.5">
      <c r="A87">
        <v>36361</v>
      </c>
      <c r="B87" t="s">
        <v>1498</v>
      </c>
      <c r="C87">
        <v>36</v>
      </c>
      <c r="D87">
        <v>47570</v>
      </c>
      <c r="E87" s="699" t="s">
        <v>19317</v>
      </c>
      <c r="F87" s="699" t="s">
        <v>19318</v>
      </c>
      <c r="G87" s="699" t="s">
        <v>19319</v>
      </c>
      <c r="H87" s="699" t="s">
        <v>19320</v>
      </c>
      <c r="I87" s="699" t="s">
        <v>19321</v>
      </c>
      <c r="J87" s="699" t="s">
        <v>19322</v>
      </c>
      <c r="K87" s="699" t="s">
        <v>19323</v>
      </c>
      <c r="L87" s="699" t="s">
        <v>19324</v>
      </c>
      <c r="M87" s="699" t="s">
        <v>19325</v>
      </c>
      <c r="N87" s="699" t="s">
        <v>19326</v>
      </c>
      <c r="O87" s="699" t="s">
        <v>19316</v>
      </c>
      <c r="P87" s="699" t="s">
        <v>19327</v>
      </c>
      <c r="Q87" s="699" t="s">
        <v>19328</v>
      </c>
      <c r="R87" s="699" t="s">
        <v>19329</v>
      </c>
      <c r="S87" s="699" t="s">
        <v>19330</v>
      </c>
      <c r="T87" s="699" t="s">
        <v>19331</v>
      </c>
      <c r="U87" s="699" t="s">
        <v>19332</v>
      </c>
      <c r="V87" s="699" t="s">
        <v>19333</v>
      </c>
      <c r="W87" s="699" t="s">
        <v>19334</v>
      </c>
      <c r="X87" s="699" t="s">
        <v>19335</v>
      </c>
      <c r="Y87" s="699" t="s">
        <v>19336</v>
      </c>
      <c r="Z87" s="699" t="s">
        <v>19316</v>
      </c>
    </row>
    <row r="88" spans="1:26" ht="37.5">
      <c r="A88">
        <v>36391</v>
      </c>
      <c r="B88" t="s">
        <v>1501</v>
      </c>
      <c r="C88">
        <v>36</v>
      </c>
      <c r="D88">
        <v>294</v>
      </c>
      <c r="E88" s="699" t="s">
        <v>19337</v>
      </c>
      <c r="F88" s="699" t="s">
        <v>19338</v>
      </c>
      <c r="G88" s="699" t="s">
        <v>19339</v>
      </c>
      <c r="H88" s="699" t="s">
        <v>19340</v>
      </c>
      <c r="I88" s="699" t="s">
        <v>19341</v>
      </c>
      <c r="J88" s="699" t="s">
        <v>19342</v>
      </c>
      <c r="K88" s="699" t="s">
        <v>19343</v>
      </c>
      <c r="L88" s="699" t="s">
        <v>19344</v>
      </c>
      <c r="M88" s="699" t="s">
        <v>19345</v>
      </c>
      <c r="N88" s="699" t="s">
        <v>19346</v>
      </c>
      <c r="O88" s="699" t="s">
        <v>18572</v>
      </c>
      <c r="P88" s="699" t="s">
        <v>19347</v>
      </c>
      <c r="Q88" s="699" t="s">
        <v>19348</v>
      </c>
      <c r="R88" s="699" t="s">
        <v>19349</v>
      </c>
      <c r="S88" s="699" t="s">
        <v>19350</v>
      </c>
      <c r="T88" s="699" t="s">
        <v>19351</v>
      </c>
      <c r="U88" s="699" t="s">
        <v>19352</v>
      </c>
      <c r="V88" s="699" t="s">
        <v>19353</v>
      </c>
      <c r="W88" s="699" t="s">
        <v>19354</v>
      </c>
      <c r="X88" s="699" t="s">
        <v>19355</v>
      </c>
      <c r="Y88" s="699" t="s">
        <v>19356</v>
      </c>
      <c r="Z88" s="699" t="s">
        <v>17521</v>
      </c>
    </row>
    <row r="89" spans="1:26" ht="37.5">
      <c r="A89">
        <v>36411</v>
      </c>
      <c r="B89" t="s">
        <v>1504</v>
      </c>
      <c r="C89">
        <v>36</v>
      </c>
      <c r="D89">
        <v>295</v>
      </c>
      <c r="E89" s="699" t="s">
        <v>19357</v>
      </c>
      <c r="F89" s="699" t="s">
        <v>19358</v>
      </c>
      <c r="G89" s="699" t="s">
        <v>19359</v>
      </c>
      <c r="H89" s="699" t="s">
        <v>19360</v>
      </c>
      <c r="I89" s="699" t="s">
        <v>19361</v>
      </c>
      <c r="J89" s="699" t="s">
        <v>19362</v>
      </c>
      <c r="K89" s="699" t="s">
        <v>19363</v>
      </c>
      <c r="L89" s="699" t="s">
        <v>19364</v>
      </c>
      <c r="M89" s="699" t="s">
        <v>19365</v>
      </c>
      <c r="N89" s="699" t="s">
        <v>19366</v>
      </c>
      <c r="O89" s="699" t="s">
        <v>18572</v>
      </c>
      <c r="P89" s="699" t="s">
        <v>19307</v>
      </c>
      <c r="Q89" s="699" t="s">
        <v>19367</v>
      </c>
      <c r="R89" s="699" t="s">
        <v>19368</v>
      </c>
      <c r="S89" s="699" t="s">
        <v>19369</v>
      </c>
      <c r="T89" s="699" t="s">
        <v>19370</v>
      </c>
      <c r="U89" s="699" t="s">
        <v>19371</v>
      </c>
      <c r="V89" s="699" t="s">
        <v>19372</v>
      </c>
      <c r="W89" s="699" t="s">
        <v>19373</v>
      </c>
      <c r="X89" s="699" t="s">
        <v>19374</v>
      </c>
      <c r="Y89" s="699" t="s">
        <v>19375</v>
      </c>
      <c r="Z89" s="699" t="s">
        <v>17521</v>
      </c>
    </row>
    <row r="90" spans="1:26" ht="37.5">
      <c r="A90">
        <v>36476</v>
      </c>
      <c r="B90" t="s">
        <v>1515</v>
      </c>
      <c r="C90">
        <v>36</v>
      </c>
      <c r="D90">
        <v>299</v>
      </c>
      <c r="E90" s="699" t="s">
        <v>19376</v>
      </c>
      <c r="F90" s="699" t="s">
        <v>19377</v>
      </c>
      <c r="G90" s="699" t="s">
        <v>19378</v>
      </c>
      <c r="H90" s="699" t="s">
        <v>19379</v>
      </c>
      <c r="I90" s="699" t="s">
        <v>19380</v>
      </c>
      <c r="J90" s="699" t="s">
        <v>19381</v>
      </c>
      <c r="K90" s="699" t="s">
        <v>19382</v>
      </c>
      <c r="L90" s="699" t="s">
        <v>19383</v>
      </c>
      <c r="M90" s="699" t="s">
        <v>18996</v>
      </c>
      <c r="N90" s="699" t="s">
        <v>19384</v>
      </c>
      <c r="O90" s="699" t="s">
        <v>18152</v>
      </c>
      <c r="P90" s="699" t="s">
        <v>19385</v>
      </c>
      <c r="Q90" s="699" t="s">
        <v>19386</v>
      </c>
      <c r="R90" s="699" t="s">
        <v>19387</v>
      </c>
      <c r="S90" s="699" t="s">
        <v>19388</v>
      </c>
      <c r="T90" s="699" t="s">
        <v>19389</v>
      </c>
      <c r="U90" s="699" t="s">
        <v>19390</v>
      </c>
      <c r="V90" s="699" t="s">
        <v>19391</v>
      </c>
      <c r="W90" s="699" t="s">
        <v>19392</v>
      </c>
      <c r="X90" s="699" t="s">
        <v>19393</v>
      </c>
      <c r="Y90" s="699" t="s">
        <v>19394</v>
      </c>
      <c r="Z90" s="699" t="s">
        <v>17660</v>
      </c>
    </row>
    <row r="91" spans="1:26" ht="37.5">
      <c r="A91">
        <v>36581</v>
      </c>
      <c r="B91" t="s">
        <v>1535</v>
      </c>
      <c r="C91">
        <v>36</v>
      </c>
      <c r="D91">
        <v>1466</v>
      </c>
      <c r="E91" s="699" t="s">
        <v>19395</v>
      </c>
      <c r="F91" s="699" t="s">
        <v>19396</v>
      </c>
      <c r="G91" s="699" t="s">
        <v>19397</v>
      </c>
      <c r="H91" s="699" t="s">
        <v>19398</v>
      </c>
      <c r="I91" s="699" t="s">
        <v>19399</v>
      </c>
      <c r="J91" s="699" t="s">
        <v>19400</v>
      </c>
      <c r="K91" s="699" t="s">
        <v>19401</v>
      </c>
      <c r="L91" s="699" t="s">
        <v>19402</v>
      </c>
      <c r="M91" s="699" t="s">
        <v>19403</v>
      </c>
      <c r="N91" s="699" t="s">
        <v>19404</v>
      </c>
      <c r="O91" s="699" t="s">
        <v>17576</v>
      </c>
      <c r="P91" s="699" t="s">
        <v>19405</v>
      </c>
      <c r="Q91" s="699" t="s">
        <v>19406</v>
      </c>
      <c r="R91" s="699" t="s">
        <v>19407</v>
      </c>
      <c r="S91" s="699" t="s">
        <v>19408</v>
      </c>
      <c r="T91" s="699" t="s">
        <v>19409</v>
      </c>
      <c r="U91" s="699" t="s">
        <v>19410</v>
      </c>
      <c r="V91" s="699" t="s">
        <v>19411</v>
      </c>
      <c r="W91" s="699" t="s">
        <v>19412</v>
      </c>
      <c r="X91" s="699" t="s">
        <v>19413</v>
      </c>
      <c r="Y91" s="699" t="s">
        <v>19414</v>
      </c>
      <c r="Z91" s="699" t="s">
        <v>17498</v>
      </c>
    </row>
    <row r="92" spans="1:26" ht="37.5">
      <c r="A92">
        <v>36667</v>
      </c>
      <c r="B92" t="s">
        <v>1552</v>
      </c>
      <c r="C92">
        <v>36</v>
      </c>
      <c r="D92">
        <v>47597</v>
      </c>
      <c r="E92" s="699" t="s">
        <v>19415</v>
      </c>
      <c r="F92" s="699" t="s">
        <v>19416</v>
      </c>
      <c r="G92" s="699" t="s">
        <v>19417</v>
      </c>
      <c r="H92" s="699" t="s">
        <v>19418</v>
      </c>
      <c r="I92" s="699" t="s">
        <v>19419</v>
      </c>
      <c r="J92" s="699" t="s">
        <v>19420</v>
      </c>
      <c r="K92" s="699" t="s">
        <v>19421</v>
      </c>
      <c r="L92" s="699" t="s">
        <v>19422</v>
      </c>
      <c r="M92" s="699" t="s">
        <v>19423</v>
      </c>
      <c r="N92" s="699" t="s">
        <v>19424</v>
      </c>
      <c r="O92" s="699" t="s">
        <v>17868</v>
      </c>
      <c r="P92" s="699" t="s">
        <v>19425</v>
      </c>
      <c r="Q92" s="699" t="s">
        <v>19426</v>
      </c>
      <c r="R92" s="699" t="s">
        <v>19427</v>
      </c>
      <c r="S92" s="699" t="s">
        <v>19428</v>
      </c>
      <c r="T92" s="699" t="s">
        <v>19429</v>
      </c>
      <c r="U92" s="699" t="s">
        <v>19430</v>
      </c>
      <c r="V92" s="699" t="s">
        <v>19431</v>
      </c>
      <c r="W92" s="699" t="s">
        <v>19432</v>
      </c>
      <c r="X92" s="699" t="s">
        <v>19433</v>
      </c>
      <c r="Y92" s="699" t="s">
        <v>19434</v>
      </c>
      <c r="Z92" s="699" t="s">
        <v>17868</v>
      </c>
    </row>
    <row r="93" spans="1:26" ht="37.5">
      <c r="A93">
        <v>36821</v>
      </c>
      <c r="B93" t="s">
        <v>1569</v>
      </c>
      <c r="C93">
        <v>36</v>
      </c>
      <c r="D93">
        <v>312</v>
      </c>
      <c r="E93" s="699" t="s">
        <v>19435</v>
      </c>
      <c r="F93" s="699" t="s">
        <v>19436</v>
      </c>
      <c r="G93" s="699" t="s">
        <v>19437</v>
      </c>
      <c r="H93" s="699" t="s">
        <v>19438</v>
      </c>
      <c r="I93" s="699" t="s">
        <v>19439</v>
      </c>
      <c r="J93" s="699" t="s">
        <v>19440</v>
      </c>
      <c r="K93" s="699" t="s">
        <v>19441</v>
      </c>
      <c r="L93" s="699" t="s">
        <v>19442</v>
      </c>
      <c r="M93" s="699" t="s">
        <v>19443</v>
      </c>
      <c r="N93" s="699" t="s">
        <v>19444</v>
      </c>
      <c r="O93" s="699" t="s">
        <v>17956</v>
      </c>
      <c r="P93" s="699" t="s">
        <v>19445</v>
      </c>
      <c r="Q93" s="699" t="s">
        <v>19446</v>
      </c>
      <c r="R93" s="699" t="s">
        <v>19447</v>
      </c>
      <c r="S93" s="699" t="s">
        <v>19448</v>
      </c>
      <c r="T93" s="699" t="s">
        <v>19449</v>
      </c>
      <c r="U93" s="699" t="s">
        <v>19450</v>
      </c>
      <c r="V93" s="699" t="s">
        <v>19451</v>
      </c>
      <c r="W93" s="699" t="s">
        <v>19452</v>
      </c>
      <c r="X93" s="699" t="s">
        <v>19453</v>
      </c>
      <c r="Y93" s="699" t="s">
        <v>19454</v>
      </c>
      <c r="Z93" s="699" t="s">
        <v>17660</v>
      </c>
    </row>
    <row r="94" spans="1:26" ht="37.5">
      <c r="A94">
        <v>36836</v>
      </c>
      <c r="B94" t="s">
        <v>1205</v>
      </c>
      <c r="C94">
        <v>36</v>
      </c>
      <c r="D94">
        <v>1607</v>
      </c>
      <c r="E94" s="699" t="s">
        <v>19455</v>
      </c>
      <c r="F94" s="699" t="s">
        <v>19456</v>
      </c>
      <c r="G94" s="699" t="s">
        <v>18915</v>
      </c>
      <c r="H94" s="699" t="s">
        <v>19457</v>
      </c>
      <c r="I94" s="699" t="s">
        <v>19458</v>
      </c>
      <c r="J94" s="699" t="s">
        <v>19459</v>
      </c>
      <c r="K94" s="699" t="s">
        <v>19460</v>
      </c>
      <c r="L94" s="699" t="s">
        <v>19461</v>
      </c>
      <c r="M94" s="699" t="s">
        <v>19462</v>
      </c>
      <c r="N94" s="699" t="s">
        <v>19463</v>
      </c>
      <c r="O94" s="699" t="s">
        <v>19295</v>
      </c>
      <c r="P94" s="699" t="s">
        <v>19464</v>
      </c>
      <c r="Q94" s="699" t="s">
        <v>19465</v>
      </c>
      <c r="R94" s="699" t="s">
        <v>19466</v>
      </c>
      <c r="S94" s="699" t="s">
        <v>19467</v>
      </c>
      <c r="T94" s="699" t="s">
        <v>19468</v>
      </c>
      <c r="U94" s="699" t="s">
        <v>19469</v>
      </c>
      <c r="V94" s="699" t="s">
        <v>19470</v>
      </c>
      <c r="W94" s="699" t="s">
        <v>19471</v>
      </c>
      <c r="X94" s="699" t="s">
        <v>19472</v>
      </c>
      <c r="Y94" s="699" t="s">
        <v>19473</v>
      </c>
      <c r="Z94" s="699" t="s">
        <v>19295</v>
      </c>
    </row>
    <row r="95" spans="1:26" ht="37.5">
      <c r="A95">
        <v>36846</v>
      </c>
      <c r="B95" t="s">
        <v>1574</v>
      </c>
      <c r="C95">
        <v>36</v>
      </c>
      <c r="D95">
        <v>47598</v>
      </c>
      <c r="E95" s="699" t="s">
        <v>19476</v>
      </c>
      <c r="F95" s="699" t="s">
        <v>19477</v>
      </c>
      <c r="G95" s="699" t="s">
        <v>19478</v>
      </c>
      <c r="H95" s="699" t="s">
        <v>19479</v>
      </c>
      <c r="I95" s="699" t="s">
        <v>19480</v>
      </c>
      <c r="J95" s="699" t="s">
        <v>19481</v>
      </c>
      <c r="K95" s="699" t="s">
        <v>19482</v>
      </c>
      <c r="L95" s="699" t="s">
        <v>19483</v>
      </c>
      <c r="M95" s="699" t="s">
        <v>19484</v>
      </c>
      <c r="N95" s="699" t="s">
        <v>19485</v>
      </c>
      <c r="O95" s="699" t="s">
        <v>19474</v>
      </c>
      <c r="P95" s="699" t="s">
        <v>19486</v>
      </c>
      <c r="Q95" s="699" t="s">
        <v>19487</v>
      </c>
      <c r="R95" s="699" t="s">
        <v>19488</v>
      </c>
      <c r="S95" s="699" t="s">
        <v>19489</v>
      </c>
      <c r="T95" s="699" t="s">
        <v>19490</v>
      </c>
      <c r="U95" s="699" t="s">
        <v>19491</v>
      </c>
      <c r="V95" s="699" t="s">
        <v>19492</v>
      </c>
      <c r="W95" s="699" t="s">
        <v>19493</v>
      </c>
      <c r="X95" s="699" t="s">
        <v>19494</v>
      </c>
      <c r="Y95" s="699" t="s">
        <v>19495</v>
      </c>
      <c r="Z95" s="699" t="s">
        <v>17868</v>
      </c>
    </row>
    <row r="96" spans="1:26" ht="37.5">
      <c r="A96">
        <v>40046</v>
      </c>
      <c r="B96" t="s">
        <v>1582</v>
      </c>
      <c r="C96">
        <v>40</v>
      </c>
      <c r="D96">
        <v>315</v>
      </c>
      <c r="E96" s="699" t="s">
        <v>19497</v>
      </c>
      <c r="F96" s="699" t="s">
        <v>19498</v>
      </c>
      <c r="G96" s="699" t="s">
        <v>19499</v>
      </c>
      <c r="H96" s="699" t="s">
        <v>19500</v>
      </c>
      <c r="I96" s="699" t="s">
        <v>19501</v>
      </c>
      <c r="J96" s="699" t="s">
        <v>19502</v>
      </c>
      <c r="K96" s="699" t="s">
        <v>19503</v>
      </c>
      <c r="L96" s="699" t="s">
        <v>19504</v>
      </c>
      <c r="M96" s="699" t="s">
        <v>19505</v>
      </c>
      <c r="N96" s="699" t="s">
        <v>19506</v>
      </c>
      <c r="O96" s="699" t="s">
        <v>19496</v>
      </c>
      <c r="P96" s="699" t="s">
        <v>19507</v>
      </c>
      <c r="Q96" s="699" t="s">
        <v>19508</v>
      </c>
      <c r="R96" s="699" t="s">
        <v>19509</v>
      </c>
      <c r="S96" s="699" t="s">
        <v>19510</v>
      </c>
      <c r="T96" s="699" t="s">
        <v>19511</v>
      </c>
      <c r="U96" s="699" t="s">
        <v>19512</v>
      </c>
      <c r="V96" s="699" t="s">
        <v>19513</v>
      </c>
      <c r="W96" s="699" t="s">
        <v>19514</v>
      </c>
      <c r="X96" s="699" t="s">
        <v>19515</v>
      </c>
      <c r="Y96" s="699" t="s">
        <v>19516</v>
      </c>
      <c r="Z96" s="699" t="s">
        <v>17660</v>
      </c>
    </row>
    <row r="97" spans="1:26" ht="37.5">
      <c r="A97">
        <v>40091</v>
      </c>
      <c r="B97" t="s">
        <v>1598</v>
      </c>
      <c r="C97">
        <v>40</v>
      </c>
      <c r="D97">
        <v>1331</v>
      </c>
      <c r="E97" s="699" t="s">
        <v>19518</v>
      </c>
      <c r="F97" s="699" t="s">
        <v>19519</v>
      </c>
      <c r="G97" s="699" t="s">
        <v>19520</v>
      </c>
      <c r="H97" s="699" t="s">
        <v>19521</v>
      </c>
      <c r="I97" s="699" t="s">
        <v>19522</v>
      </c>
      <c r="J97" s="699" t="s">
        <v>19523</v>
      </c>
      <c r="K97" s="699" t="s">
        <v>19524</v>
      </c>
      <c r="L97" s="699" t="s">
        <v>19525</v>
      </c>
      <c r="M97" s="699" t="s">
        <v>19526</v>
      </c>
      <c r="N97" s="699" t="s">
        <v>19527</v>
      </c>
      <c r="O97" s="699" t="s">
        <v>19517</v>
      </c>
      <c r="P97" s="699" t="s">
        <v>19528</v>
      </c>
      <c r="Q97" s="699" t="s">
        <v>19529</v>
      </c>
      <c r="R97" s="699" t="s">
        <v>19530</v>
      </c>
      <c r="S97" s="699" t="s">
        <v>19531</v>
      </c>
      <c r="T97" s="699" t="s">
        <v>19532</v>
      </c>
      <c r="U97" s="699" t="s">
        <v>19533</v>
      </c>
      <c r="V97" s="699" t="s">
        <v>19534</v>
      </c>
      <c r="W97" s="699" t="s">
        <v>19535</v>
      </c>
      <c r="X97" s="699" t="s">
        <v>19536</v>
      </c>
      <c r="Y97" s="699" t="s">
        <v>19537</v>
      </c>
      <c r="Z97" s="699" t="s">
        <v>17627</v>
      </c>
    </row>
    <row r="98" spans="1:26" ht="37.5">
      <c r="A98">
        <v>40136</v>
      </c>
      <c r="B98" t="s">
        <v>1605</v>
      </c>
      <c r="C98">
        <v>40</v>
      </c>
      <c r="D98">
        <v>1011</v>
      </c>
      <c r="E98" s="699" t="s">
        <v>19538</v>
      </c>
      <c r="F98" s="699" t="s">
        <v>19539</v>
      </c>
      <c r="G98" s="699" t="s">
        <v>19540</v>
      </c>
      <c r="H98" s="699" t="s">
        <v>19541</v>
      </c>
      <c r="I98" s="699" t="s">
        <v>19542</v>
      </c>
      <c r="J98" s="699" t="s">
        <v>19543</v>
      </c>
      <c r="K98" s="699" t="s">
        <v>19544</v>
      </c>
      <c r="L98" s="699" t="s">
        <v>19545</v>
      </c>
      <c r="M98" s="699" t="s">
        <v>19546</v>
      </c>
      <c r="N98" s="699" t="s">
        <v>19547</v>
      </c>
      <c r="O98" s="699" t="s">
        <v>19496</v>
      </c>
      <c r="P98" s="699" t="s">
        <v>19548</v>
      </c>
      <c r="Q98" s="699" t="s">
        <v>19549</v>
      </c>
      <c r="R98" s="699" t="s">
        <v>19550</v>
      </c>
      <c r="S98" s="699" t="s">
        <v>19551</v>
      </c>
      <c r="T98" s="699" t="s">
        <v>19552</v>
      </c>
      <c r="U98" s="699" t="s">
        <v>19553</v>
      </c>
      <c r="V98" s="699" t="s">
        <v>19554</v>
      </c>
      <c r="W98" s="699" t="s">
        <v>19555</v>
      </c>
      <c r="X98" s="699" t="s">
        <v>19556</v>
      </c>
      <c r="Y98" s="699" t="s">
        <v>19557</v>
      </c>
      <c r="Z98" s="699" t="s">
        <v>17627</v>
      </c>
    </row>
    <row r="99" spans="1:26" ht="37.5">
      <c r="A99">
        <v>40191</v>
      </c>
      <c r="B99" t="s">
        <v>1613</v>
      </c>
      <c r="C99">
        <v>40</v>
      </c>
      <c r="D99">
        <v>318</v>
      </c>
      <c r="E99" s="699" t="s">
        <v>19559</v>
      </c>
      <c r="F99" s="699" t="s">
        <v>19560</v>
      </c>
      <c r="G99" s="699" t="s">
        <v>19561</v>
      </c>
      <c r="H99" s="699" t="s">
        <v>19562</v>
      </c>
      <c r="I99" s="699" t="s">
        <v>19563</v>
      </c>
      <c r="J99" s="699" t="s">
        <v>19564</v>
      </c>
      <c r="K99" s="699" t="s">
        <v>19565</v>
      </c>
      <c r="L99" s="699" t="s">
        <v>19566</v>
      </c>
      <c r="M99" s="699" t="s">
        <v>19567</v>
      </c>
      <c r="N99" s="699" t="s">
        <v>19568</v>
      </c>
      <c r="O99" s="699" t="s">
        <v>19569</v>
      </c>
      <c r="P99" s="699" t="s">
        <v>19570</v>
      </c>
      <c r="Q99" s="699" t="s">
        <v>19571</v>
      </c>
      <c r="R99" s="699" t="s">
        <v>19572</v>
      </c>
      <c r="S99" s="699" t="s">
        <v>19573</v>
      </c>
      <c r="T99" s="699" t="s">
        <v>19574</v>
      </c>
      <c r="U99" s="699" t="s">
        <v>19575</v>
      </c>
      <c r="V99" s="699" t="s">
        <v>19576</v>
      </c>
      <c r="W99" s="699" t="s">
        <v>19577</v>
      </c>
      <c r="X99" s="699" t="s">
        <v>19578</v>
      </c>
      <c r="Y99" s="699" t="s">
        <v>19579</v>
      </c>
      <c r="Z99" s="699" t="s">
        <v>19558</v>
      </c>
    </row>
    <row r="100" spans="1:26" ht="37.5">
      <c r="A100">
        <v>40201</v>
      </c>
      <c r="B100" t="s">
        <v>1617</v>
      </c>
      <c r="C100">
        <v>40</v>
      </c>
      <c r="D100">
        <v>47629</v>
      </c>
      <c r="E100" s="699" t="s">
        <v>19581</v>
      </c>
      <c r="F100" s="699" t="s">
        <v>19582</v>
      </c>
      <c r="G100" s="699" t="s">
        <v>19583</v>
      </c>
      <c r="H100" s="699" t="s">
        <v>19584</v>
      </c>
      <c r="I100" s="699" t="s">
        <v>19585</v>
      </c>
      <c r="J100" s="699" t="s">
        <v>19586</v>
      </c>
      <c r="K100" s="699" t="s">
        <v>19587</v>
      </c>
      <c r="L100" s="699" t="s">
        <v>19588</v>
      </c>
      <c r="M100" s="699" t="s">
        <v>19589</v>
      </c>
      <c r="N100" s="699" t="s">
        <v>19590</v>
      </c>
      <c r="O100" s="699" t="s">
        <v>19580</v>
      </c>
      <c r="P100" s="699" t="s">
        <v>19591</v>
      </c>
      <c r="Q100" s="699" t="s">
        <v>19592</v>
      </c>
      <c r="R100" s="699" t="s">
        <v>19593</v>
      </c>
      <c r="S100" s="699" t="s">
        <v>19594</v>
      </c>
      <c r="T100" s="699" t="s">
        <v>19595</v>
      </c>
      <c r="U100" s="699" t="s">
        <v>19596</v>
      </c>
      <c r="V100" s="699" t="s">
        <v>19597</v>
      </c>
      <c r="W100" s="699" t="s">
        <v>19598</v>
      </c>
      <c r="X100" s="699" t="s">
        <v>19599</v>
      </c>
      <c r="Y100" s="699" t="s">
        <v>19600</v>
      </c>
      <c r="Z100" s="699" t="s">
        <v>17797</v>
      </c>
    </row>
    <row r="101" spans="1:26" ht="37.5">
      <c r="A101">
        <v>40221</v>
      </c>
      <c r="B101" t="s">
        <v>1621</v>
      </c>
      <c r="C101">
        <v>40</v>
      </c>
      <c r="D101">
        <v>320</v>
      </c>
      <c r="E101" s="699" t="s">
        <v>19601</v>
      </c>
      <c r="F101" s="699" t="s">
        <v>19602</v>
      </c>
      <c r="G101" s="699" t="s">
        <v>19603</v>
      </c>
      <c r="H101" s="699" t="s">
        <v>19604</v>
      </c>
      <c r="I101" s="699" t="s">
        <v>19605</v>
      </c>
      <c r="J101" s="699" t="s">
        <v>19606</v>
      </c>
      <c r="K101" s="699" t="s">
        <v>19607</v>
      </c>
      <c r="L101" s="699" t="s">
        <v>19608</v>
      </c>
      <c r="M101" s="699" t="s">
        <v>19609</v>
      </c>
      <c r="N101" s="699" t="s">
        <v>19610</v>
      </c>
      <c r="O101" s="699" t="s">
        <v>19496</v>
      </c>
      <c r="P101" s="699" t="s">
        <v>19611</v>
      </c>
      <c r="Q101" s="699" t="s">
        <v>19612</v>
      </c>
      <c r="R101" s="699" t="s">
        <v>19613</v>
      </c>
      <c r="S101" s="699" t="s">
        <v>19614</v>
      </c>
      <c r="T101" s="699" t="s">
        <v>19615</v>
      </c>
      <c r="U101" s="699" t="s">
        <v>19616</v>
      </c>
      <c r="V101" s="699" t="s">
        <v>19617</v>
      </c>
      <c r="W101" s="699" t="s">
        <v>19618</v>
      </c>
      <c r="X101" s="699" t="s">
        <v>19619</v>
      </c>
      <c r="Y101" s="699" t="s">
        <v>19620</v>
      </c>
      <c r="Z101" s="699" t="s">
        <v>17627</v>
      </c>
    </row>
    <row r="102" spans="1:26" ht="37.5">
      <c r="A102">
        <v>40231</v>
      </c>
      <c r="B102" t="s">
        <v>1625</v>
      </c>
      <c r="C102">
        <v>40</v>
      </c>
      <c r="D102">
        <v>1530</v>
      </c>
      <c r="E102" s="699" t="s">
        <v>19622</v>
      </c>
      <c r="F102" s="699" t="s">
        <v>19623</v>
      </c>
      <c r="G102" s="699" t="s">
        <v>19624</v>
      </c>
      <c r="H102" s="699" t="s">
        <v>19625</v>
      </c>
      <c r="I102" s="699" t="s">
        <v>19626</v>
      </c>
      <c r="J102" s="699" t="s">
        <v>19435</v>
      </c>
      <c r="K102" s="699" t="s">
        <v>19627</v>
      </c>
      <c r="L102" s="699" t="s">
        <v>19628</v>
      </c>
      <c r="M102" s="699" t="s">
        <v>19629</v>
      </c>
      <c r="N102" s="699" t="s">
        <v>19630</v>
      </c>
      <c r="O102" s="699" t="s">
        <v>19621</v>
      </c>
      <c r="P102" s="699" t="s">
        <v>19631</v>
      </c>
      <c r="Q102" s="699" t="s">
        <v>19632</v>
      </c>
      <c r="R102" s="699" t="s">
        <v>19633</v>
      </c>
      <c r="S102" s="699" t="s">
        <v>19634</v>
      </c>
      <c r="T102" s="699" t="s">
        <v>19635</v>
      </c>
      <c r="U102" s="699" t="s">
        <v>19636</v>
      </c>
      <c r="V102" s="699" t="s">
        <v>19637</v>
      </c>
      <c r="W102" s="699" t="s">
        <v>19638</v>
      </c>
      <c r="X102" s="699" t="s">
        <v>19639</v>
      </c>
      <c r="Y102" s="699" t="s">
        <v>19640</v>
      </c>
      <c r="Z102" s="699" t="s">
        <v>17521</v>
      </c>
    </row>
    <row r="103" spans="1:26" ht="37.5">
      <c r="A103">
        <v>40281</v>
      </c>
      <c r="B103" t="s">
        <v>1636</v>
      </c>
      <c r="C103">
        <v>40</v>
      </c>
      <c r="D103">
        <v>322</v>
      </c>
      <c r="E103" s="699" t="s">
        <v>19641</v>
      </c>
      <c r="F103" s="699" t="s">
        <v>19642</v>
      </c>
      <c r="G103" s="699" t="s">
        <v>19643</v>
      </c>
      <c r="H103" s="699" t="s">
        <v>19644</v>
      </c>
      <c r="I103" s="699" t="s">
        <v>19645</v>
      </c>
      <c r="J103" s="699" t="s">
        <v>19646</v>
      </c>
      <c r="K103" s="699" t="s">
        <v>19629</v>
      </c>
      <c r="L103" s="699" t="s">
        <v>19647</v>
      </c>
      <c r="M103" s="699" t="s">
        <v>19648</v>
      </c>
      <c r="N103" s="699" t="s">
        <v>19649</v>
      </c>
      <c r="O103" s="699" t="s">
        <v>19496</v>
      </c>
      <c r="P103" s="699" t="s">
        <v>19650</v>
      </c>
      <c r="Q103" s="699" t="s">
        <v>19651</v>
      </c>
      <c r="R103" s="699" t="s">
        <v>19652</v>
      </c>
      <c r="S103" s="699" t="s">
        <v>19653</v>
      </c>
      <c r="T103" s="699" t="s">
        <v>19654</v>
      </c>
      <c r="U103" s="699" t="s">
        <v>19655</v>
      </c>
      <c r="V103" s="699" t="s">
        <v>19656</v>
      </c>
      <c r="W103" s="699" t="s">
        <v>19657</v>
      </c>
      <c r="X103" s="699" t="s">
        <v>19658</v>
      </c>
      <c r="Y103" s="699" t="s">
        <v>19659</v>
      </c>
      <c r="Z103" s="699" t="s">
        <v>17627</v>
      </c>
    </row>
    <row r="104" spans="1:26" ht="37.5">
      <c r="A104">
        <v>40311</v>
      </c>
      <c r="B104" t="s">
        <v>1639</v>
      </c>
      <c r="C104">
        <v>40</v>
      </c>
      <c r="D104">
        <v>1245</v>
      </c>
      <c r="E104" s="699" t="s">
        <v>19660</v>
      </c>
      <c r="F104" s="699" t="s">
        <v>19661</v>
      </c>
      <c r="G104" s="699" t="s">
        <v>19662</v>
      </c>
      <c r="H104" s="699" t="s">
        <v>19663</v>
      </c>
      <c r="I104" s="699" t="s">
        <v>19664</v>
      </c>
      <c r="J104" s="699" t="s">
        <v>19665</v>
      </c>
      <c r="K104" s="699" t="s">
        <v>19666</v>
      </c>
      <c r="L104" s="699" t="s">
        <v>19667</v>
      </c>
      <c r="M104" s="699" t="s">
        <v>19668</v>
      </c>
      <c r="N104" s="699" t="s">
        <v>19669</v>
      </c>
      <c r="O104" s="699" t="s">
        <v>19569</v>
      </c>
      <c r="P104" s="699" t="s">
        <v>19670</v>
      </c>
      <c r="Q104" s="699" t="s">
        <v>19671</v>
      </c>
      <c r="R104" s="699" t="s">
        <v>19672</v>
      </c>
      <c r="S104" s="699" t="s">
        <v>19673</v>
      </c>
      <c r="T104" s="699" t="s">
        <v>19674</v>
      </c>
      <c r="U104" s="699" t="s">
        <v>19675</v>
      </c>
      <c r="V104" s="699" t="s">
        <v>19676</v>
      </c>
      <c r="W104" s="699" t="s">
        <v>19677</v>
      </c>
      <c r="X104" s="699" t="s">
        <v>19678</v>
      </c>
      <c r="Y104" s="699" t="s">
        <v>19679</v>
      </c>
      <c r="Z104" s="699" t="s">
        <v>17660</v>
      </c>
    </row>
    <row r="105" spans="1:26" ht="37.5">
      <c r="A105">
        <v>40336</v>
      </c>
      <c r="B105" t="s">
        <v>1646</v>
      </c>
      <c r="C105">
        <v>40</v>
      </c>
      <c r="D105">
        <v>47646</v>
      </c>
      <c r="E105" s="699" t="s">
        <v>19681</v>
      </c>
      <c r="F105" s="699" t="s">
        <v>19682</v>
      </c>
      <c r="G105" s="699" t="s">
        <v>19683</v>
      </c>
      <c r="H105" s="699" t="s">
        <v>19684</v>
      </c>
      <c r="I105" s="699" t="s">
        <v>19685</v>
      </c>
      <c r="J105" s="699" t="s">
        <v>19686</v>
      </c>
      <c r="K105" s="699" t="s">
        <v>19687</v>
      </c>
      <c r="L105" s="699" t="s">
        <v>19688</v>
      </c>
      <c r="M105" s="699" t="s">
        <v>19689</v>
      </c>
      <c r="N105" s="699" t="s">
        <v>19690</v>
      </c>
      <c r="O105" s="699" t="s">
        <v>19680</v>
      </c>
      <c r="P105" s="699" t="s">
        <v>19691</v>
      </c>
      <c r="Q105" s="699" t="s">
        <v>19692</v>
      </c>
      <c r="R105" s="699" t="s">
        <v>19693</v>
      </c>
      <c r="S105" s="699" t="s">
        <v>19694</v>
      </c>
      <c r="T105" s="699" t="s">
        <v>19695</v>
      </c>
      <c r="U105" s="699" t="s">
        <v>19696</v>
      </c>
      <c r="V105" s="699" t="s">
        <v>19697</v>
      </c>
      <c r="W105" s="699" t="s">
        <v>19698</v>
      </c>
      <c r="X105" s="699" t="s">
        <v>19699</v>
      </c>
      <c r="Y105" s="699" t="s">
        <v>19700</v>
      </c>
      <c r="Z105" s="699" t="s">
        <v>17452</v>
      </c>
    </row>
    <row r="106" spans="1:26" ht="37.5">
      <c r="A106">
        <v>40341</v>
      </c>
      <c r="B106" t="s">
        <v>1650</v>
      </c>
      <c r="C106">
        <v>40</v>
      </c>
      <c r="D106">
        <v>324</v>
      </c>
      <c r="E106" s="699" t="s">
        <v>19701</v>
      </c>
      <c r="F106" s="699" t="s">
        <v>19702</v>
      </c>
      <c r="G106" s="699" t="s">
        <v>19703</v>
      </c>
      <c r="H106" s="699" t="s">
        <v>19704</v>
      </c>
      <c r="I106" s="699" t="s">
        <v>19705</v>
      </c>
      <c r="J106" s="699" t="s">
        <v>19706</v>
      </c>
      <c r="K106" s="699" t="s">
        <v>19707</v>
      </c>
      <c r="L106" s="699" t="s">
        <v>19708</v>
      </c>
      <c r="M106" s="699" t="s">
        <v>19709</v>
      </c>
      <c r="N106" s="699" t="s">
        <v>19710</v>
      </c>
      <c r="O106" s="699" t="s">
        <v>19496</v>
      </c>
      <c r="P106" s="699" t="s">
        <v>19711</v>
      </c>
      <c r="Q106" s="699" t="s">
        <v>19712</v>
      </c>
      <c r="R106" s="699" t="s">
        <v>19713</v>
      </c>
      <c r="S106" s="699" t="s">
        <v>19714</v>
      </c>
      <c r="T106" s="699" t="s">
        <v>19715</v>
      </c>
      <c r="U106" s="699" t="s">
        <v>19716</v>
      </c>
      <c r="V106" s="699" t="s">
        <v>19717</v>
      </c>
      <c r="W106" s="699" t="s">
        <v>19718</v>
      </c>
      <c r="X106" s="699" t="s">
        <v>19719</v>
      </c>
      <c r="Y106" s="699" t="s">
        <v>19720</v>
      </c>
      <c r="Z106" s="699" t="s">
        <v>17627</v>
      </c>
    </row>
    <row r="107" spans="1:26" ht="37.5">
      <c r="A107">
        <v>40406</v>
      </c>
      <c r="B107" t="s">
        <v>1658</v>
      </c>
      <c r="C107">
        <v>40</v>
      </c>
      <c r="D107">
        <v>325</v>
      </c>
      <c r="E107" s="699" t="s">
        <v>19721</v>
      </c>
      <c r="F107" s="699" t="s">
        <v>19722</v>
      </c>
      <c r="G107" s="699" t="s">
        <v>19723</v>
      </c>
      <c r="H107" s="699" t="s">
        <v>19724</v>
      </c>
      <c r="I107" s="699" t="s">
        <v>19725</v>
      </c>
      <c r="J107" s="699" t="s">
        <v>19726</v>
      </c>
      <c r="K107" s="699" t="s">
        <v>19539</v>
      </c>
      <c r="L107" s="699" t="s">
        <v>19727</v>
      </c>
      <c r="M107" s="699" t="s">
        <v>19728</v>
      </c>
      <c r="N107" s="699" t="s">
        <v>19729</v>
      </c>
      <c r="O107" s="699" t="s">
        <v>19496</v>
      </c>
      <c r="P107" s="699" t="s">
        <v>19730</v>
      </c>
      <c r="Q107" s="699" t="s">
        <v>19731</v>
      </c>
      <c r="R107" s="699" t="s">
        <v>19732</v>
      </c>
      <c r="S107" s="699" t="s">
        <v>19733</v>
      </c>
      <c r="T107" s="699" t="s">
        <v>19734</v>
      </c>
      <c r="U107" s="699" t="s">
        <v>19735</v>
      </c>
      <c r="V107" s="699" t="s">
        <v>19736</v>
      </c>
      <c r="W107" s="699" t="s">
        <v>19737</v>
      </c>
      <c r="X107" s="699" t="s">
        <v>19738</v>
      </c>
      <c r="Y107" s="699" t="s">
        <v>19739</v>
      </c>
      <c r="Z107" s="699" t="s">
        <v>17521</v>
      </c>
    </row>
    <row r="108" spans="1:26" ht="37.5">
      <c r="A108">
        <v>40426</v>
      </c>
      <c r="B108" t="s">
        <v>1661</v>
      </c>
      <c r="C108">
        <v>40</v>
      </c>
      <c r="D108">
        <v>1014</v>
      </c>
      <c r="E108" s="699" t="s">
        <v>19740</v>
      </c>
      <c r="F108" s="699" t="s">
        <v>19741</v>
      </c>
      <c r="G108" s="699" t="s">
        <v>19742</v>
      </c>
      <c r="H108" s="699" t="s">
        <v>19743</v>
      </c>
      <c r="I108" s="699" t="s">
        <v>19744</v>
      </c>
      <c r="J108" s="699" t="s">
        <v>19745</v>
      </c>
      <c r="K108" s="699" t="s">
        <v>19746</v>
      </c>
      <c r="L108" s="699" t="s">
        <v>19747</v>
      </c>
      <c r="M108" s="699" t="s">
        <v>19748</v>
      </c>
      <c r="N108" s="699" t="s">
        <v>19749</v>
      </c>
      <c r="O108" s="699" t="s">
        <v>19517</v>
      </c>
      <c r="P108" s="699" t="s">
        <v>19750</v>
      </c>
      <c r="Q108" s="699" t="s">
        <v>19751</v>
      </c>
      <c r="R108" s="699" t="s">
        <v>19752</v>
      </c>
      <c r="S108" s="699" t="s">
        <v>19753</v>
      </c>
      <c r="T108" s="699" t="s">
        <v>19754</v>
      </c>
      <c r="U108" s="699" t="s">
        <v>19755</v>
      </c>
      <c r="V108" s="699" t="s">
        <v>19756</v>
      </c>
      <c r="W108" s="699" t="s">
        <v>19757</v>
      </c>
      <c r="X108" s="699" t="s">
        <v>19758</v>
      </c>
      <c r="Y108" s="699" t="s">
        <v>19759</v>
      </c>
      <c r="Z108" s="699" t="s">
        <v>17627</v>
      </c>
    </row>
    <row r="109" spans="1:26" ht="37.5">
      <c r="A109">
        <v>41091</v>
      </c>
      <c r="B109" t="s">
        <v>1674</v>
      </c>
      <c r="C109">
        <v>41</v>
      </c>
      <c r="D109">
        <v>329</v>
      </c>
      <c r="E109" s="699" t="s">
        <v>19761</v>
      </c>
      <c r="F109" s="699" t="s">
        <v>19762</v>
      </c>
      <c r="G109" s="699" t="s">
        <v>19763</v>
      </c>
      <c r="H109" s="699" t="s">
        <v>19764</v>
      </c>
      <c r="I109" s="699" t="s">
        <v>19765</v>
      </c>
      <c r="J109" s="699" t="s">
        <v>19766</v>
      </c>
      <c r="K109" s="699" t="s">
        <v>19767</v>
      </c>
      <c r="L109" s="699" t="s">
        <v>19768</v>
      </c>
      <c r="M109" s="699" t="s">
        <v>19769</v>
      </c>
      <c r="N109" s="699" t="s">
        <v>19770</v>
      </c>
      <c r="O109" s="699" t="s">
        <v>19760</v>
      </c>
      <c r="P109" s="699" t="s">
        <v>19771</v>
      </c>
      <c r="Q109" s="699" t="s">
        <v>19772</v>
      </c>
      <c r="R109" s="699" t="s">
        <v>19773</v>
      </c>
      <c r="S109" s="699" t="s">
        <v>19774</v>
      </c>
      <c r="T109" s="699" t="s">
        <v>19775</v>
      </c>
      <c r="U109" s="699" t="s">
        <v>19776</v>
      </c>
      <c r="V109" s="699" t="s">
        <v>19777</v>
      </c>
      <c r="W109" s="699" t="s">
        <v>19778</v>
      </c>
      <c r="X109" s="699" t="s">
        <v>19779</v>
      </c>
      <c r="Y109" s="699" t="s">
        <v>19780</v>
      </c>
      <c r="Z109" s="699" t="s">
        <v>17521</v>
      </c>
    </row>
    <row r="110" spans="1:26" ht="37.5">
      <c r="A110">
        <v>41141</v>
      </c>
      <c r="B110" t="s">
        <v>1682</v>
      </c>
      <c r="C110">
        <v>41</v>
      </c>
      <c r="D110">
        <v>331</v>
      </c>
      <c r="E110" s="699" t="s">
        <v>19781</v>
      </c>
      <c r="F110" s="699" t="s">
        <v>19782</v>
      </c>
      <c r="G110" s="699" t="s">
        <v>19783</v>
      </c>
      <c r="H110" s="699" t="s">
        <v>19784</v>
      </c>
      <c r="I110" s="699" t="s">
        <v>19785</v>
      </c>
      <c r="J110" s="699" t="s">
        <v>19786</v>
      </c>
      <c r="K110" s="699" t="s">
        <v>19787</v>
      </c>
      <c r="L110" s="699" t="s">
        <v>19788</v>
      </c>
      <c r="M110" s="699" t="s">
        <v>19789</v>
      </c>
      <c r="N110" s="699" t="s">
        <v>19790</v>
      </c>
      <c r="O110" s="699" t="s">
        <v>18444</v>
      </c>
      <c r="P110" s="699" t="s">
        <v>19791</v>
      </c>
      <c r="Q110" s="699" t="s">
        <v>19792</v>
      </c>
      <c r="R110" s="699" t="s">
        <v>19793</v>
      </c>
      <c r="S110" s="699" t="s">
        <v>19794</v>
      </c>
      <c r="T110" s="699" t="s">
        <v>19795</v>
      </c>
      <c r="U110" s="699" t="s">
        <v>19796</v>
      </c>
      <c r="V110" s="699" t="s">
        <v>19797</v>
      </c>
      <c r="W110" s="699" t="s">
        <v>19798</v>
      </c>
      <c r="X110" s="699" t="s">
        <v>19799</v>
      </c>
      <c r="Y110" s="699" t="s">
        <v>19800</v>
      </c>
      <c r="Z110" s="699" t="s">
        <v>17521</v>
      </c>
    </row>
    <row r="111" spans="1:26" ht="37.5">
      <c r="A111">
        <v>41171</v>
      </c>
      <c r="B111" t="s">
        <v>1690</v>
      </c>
      <c r="C111">
        <v>41</v>
      </c>
      <c r="D111">
        <v>1333</v>
      </c>
      <c r="E111" s="699" t="s">
        <v>19801</v>
      </c>
      <c r="F111" s="699" t="s">
        <v>19802</v>
      </c>
      <c r="G111" s="699" t="s">
        <v>19803</v>
      </c>
      <c r="H111" s="699" t="s">
        <v>19804</v>
      </c>
      <c r="I111" s="699" t="s">
        <v>19805</v>
      </c>
      <c r="J111" s="699" t="s">
        <v>19806</v>
      </c>
      <c r="K111" s="699" t="s">
        <v>19807</v>
      </c>
      <c r="L111" s="699" t="s">
        <v>19808</v>
      </c>
      <c r="M111" s="699" t="s">
        <v>19809</v>
      </c>
      <c r="N111" s="699" t="s">
        <v>19810</v>
      </c>
      <c r="O111" s="699" t="s">
        <v>19517</v>
      </c>
      <c r="P111" s="699" t="s">
        <v>19811</v>
      </c>
      <c r="Q111" s="699" t="s">
        <v>19812</v>
      </c>
      <c r="R111" s="699" t="s">
        <v>19813</v>
      </c>
      <c r="S111" s="699" t="s">
        <v>19814</v>
      </c>
      <c r="T111" s="699" t="s">
        <v>19815</v>
      </c>
      <c r="U111" s="699" t="s">
        <v>19816</v>
      </c>
      <c r="V111" s="699" t="s">
        <v>19817</v>
      </c>
      <c r="W111" s="699" t="s">
        <v>19818</v>
      </c>
      <c r="X111" s="699" t="s">
        <v>19819</v>
      </c>
      <c r="Y111" s="699" t="s">
        <v>19820</v>
      </c>
      <c r="Z111" s="699" t="s">
        <v>17627</v>
      </c>
    </row>
    <row r="112" spans="1:26" ht="37.5">
      <c r="A112">
        <v>41181</v>
      </c>
      <c r="B112" t="s">
        <v>1693</v>
      </c>
      <c r="C112">
        <v>41</v>
      </c>
      <c r="D112">
        <v>1334</v>
      </c>
      <c r="E112" s="699" t="s">
        <v>19821</v>
      </c>
      <c r="F112" s="699" t="s">
        <v>19822</v>
      </c>
      <c r="G112" s="699" t="s">
        <v>19823</v>
      </c>
      <c r="H112" s="699" t="s">
        <v>19824</v>
      </c>
      <c r="I112" s="699" t="s">
        <v>19825</v>
      </c>
      <c r="J112" s="699" t="s">
        <v>19826</v>
      </c>
      <c r="K112" s="699" t="s">
        <v>19827</v>
      </c>
      <c r="L112" s="699" t="s">
        <v>19828</v>
      </c>
      <c r="M112" s="699" t="s">
        <v>19829</v>
      </c>
      <c r="N112" s="699" t="s">
        <v>19830</v>
      </c>
      <c r="O112" s="699" t="s">
        <v>19517</v>
      </c>
      <c r="P112" s="699" t="s">
        <v>19831</v>
      </c>
      <c r="Q112" s="699" t="s">
        <v>19832</v>
      </c>
      <c r="R112" s="699" t="s">
        <v>19833</v>
      </c>
      <c r="S112" s="699" t="s">
        <v>19834</v>
      </c>
      <c r="T112" s="699" t="s">
        <v>19835</v>
      </c>
      <c r="U112" s="699" t="s">
        <v>19836</v>
      </c>
      <c r="V112" s="699" t="s">
        <v>19837</v>
      </c>
      <c r="W112" s="699" t="s">
        <v>19838</v>
      </c>
      <c r="X112" s="699" t="s">
        <v>19839</v>
      </c>
      <c r="Y112" s="699" t="s">
        <v>19840</v>
      </c>
      <c r="Z112" s="699" t="s">
        <v>17627</v>
      </c>
    </row>
    <row r="113" spans="1:26" ht="37.5">
      <c r="A113">
        <v>41247</v>
      </c>
      <c r="B113" t="s">
        <v>1702</v>
      </c>
      <c r="C113">
        <v>41</v>
      </c>
      <c r="D113">
        <v>1605</v>
      </c>
      <c r="E113" s="699" t="s">
        <v>19841</v>
      </c>
      <c r="F113" s="699" t="s">
        <v>19842</v>
      </c>
      <c r="G113" s="699" t="s">
        <v>19843</v>
      </c>
      <c r="H113" s="699" t="s">
        <v>19844</v>
      </c>
      <c r="I113" s="699" t="s">
        <v>19845</v>
      </c>
      <c r="J113" s="699" t="s">
        <v>19545</v>
      </c>
      <c r="K113" s="699" t="s">
        <v>19846</v>
      </c>
      <c r="L113" s="699" t="s">
        <v>19847</v>
      </c>
      <c r="M113" s="699" t="s">
        <v>19848</v>
      </c>
      <c r="N113" s="699" t="s">
        <v>19849</v>
      </c>
      <c r="O113" s="699" t="s">
        <v>19558</v>
      </c>
      <c r="P113" s="699" t="s">
        <v>19850</v>
      </c>
      <c r="Q113" s="699" t="s">
        <v>19851</v>
      </c>
      <c r="R113" s="699" t="s">
        <v>19852</v>
      </c>
      <c r="S113" s="699" t="s">
        <v>19853</v>
      </c>
      <c r="T113" s="699" t="s">
        <v>19854</v>
      </c>
      <c r="U113" s="699" t="s">
        <v>19855</v>
      </c>
      <c r="V113" s="699" t="s">
        <v>19856</v>
      </c>
      <c r="W113" s="699" t="s">
        <v>19857</v>
      </c>
      <c r="X113" s="699" t="s">
        <v>19858</v>
      </c>
      <c r="Y113" s="699" t="s">
        <v>19859</v>
      </c>
      <c r="Z113" s="699" t="s">
        <v>19558</v>
      </c>
    </row>
    <row r="114" spans="1:26" ht="37.5">
      <c r="A114">
        <v>41277</v>
      </c>
      <c r="B114" t="s">
        <v>1710</v>
      </c>
      <c r="C114">
        <v>41</v>
      </c>
      <c r="D114">
        <v>47615</v>
      </c>
      <c r="E114" s="699" t="s">
        <v>19862</v>
      </c>
      <c r="F114" s="699" t="s">
        <v>19863</v>
      </c>
      <c r="G114" s="699" t="s">
        <v>19864</v>
      </c>
      <c r="H114" s="699" t="s">
        <v>19865</v>
      </c>
      <c r="I114" s="699" t="s">
        <v>19866</v>
      </c>
      <c r="J114" s="699" t="s">
        <v>19867</v>
      </c>
      <c r="K114" s="699" t="s">
        <v>19868</v>
      </c>
      <c r="L114" s="699" t="s">
        <v>19869</v>
      </c>
      <c r="M114" s="699" t="s">
        <v>19870</v>
      </c>
      <c r="N114" s="699" t="s">
        <v>19871</v>
      </c>
      <c r="O114" s="699" t="s">
        <v>19860</v>
      </c>
      <c r="P114" s="699" t="s">
        <v>19872</v>
      </c>
      <c r="Q114" s="699" t="s">
        <v>19873</v>
      </c>
      <c r="R114" s="699" t="s">
        <v>19874</v>
      </c>
      <c r="S114" s="699" t="s">
        <v>19875</v>
      </c>
      <c r="T114" s="699" t="s">
        <v>19876</v>
      </c>
      <c r="U114" s="699" t="s">
        <v>19877</v>
      </c>
      <c r="V114" s="699" t="s">
        <v>19878</v>
      </c>
      <c r="W114" s="699" t="s">
        <v>19879</v>
      </c>
      <c r="X114" s="699" t="s">
        <v>19880</v>
      </c>
      <c r="Y114" s="699" t="s">
        <v>19881</v>
      </c>
      <c r="Z114" s="699" t="s">
        <v>19475</v>
      </c>
    </row>
    <row r="115" spans="1:26" ht="37.5">
      <c r="A115">
        <v>41331</v>
      </c>
      <c r="B115" t="s">
        <v>1717</v>
      </c>
      <c r="C115">
        <v>41</v>
      </c>
      <c r="D115">
        <v>338</v>
      </c>
      <c r="E115" s="699" t="s">
        <v>19882</v>
      </c>
      <c r="F115" s="699" t="s">
        <v>19883</v>
      </c>
      <c r="G115" s="699" t="s">
        <v>19884</v>
      </c>
      <c r="H115" s="699" t="s">
        <v>19885</v>
      </c>
      <c r="I115" s="699" t="s">
        <v>19886</v>
      </c>
      <c r="J115" s="699" t="s">
        <v>19887</v>
      </c>
      <c r="K115" s="699" t="s">
        <v>19888</v>
      </c>
      <c r="L115" s="699" t="s">
        <v>19889</v>
      </c>
      <c r="M115" s="699" t="s">
        <v>19890</v>
      </c>
      <c r="N115" s="699" t="s">
        <v>19891</v>
      </c>
      <c r="O115" s="699" t="s">
        <v>19496</v>
      </c>
      <c r="P115" s="699" t="s">
        <v>19892</v>
      </c>
      <c r="Q115" s="699" t="s">
        <v>19893</v>
      </c>
      <c r="R115" s="699" t="s">
        <v>19894</v>
      </c>
      <c r="S115" s="699" t="s">
        <v>19895</v>
      </c>
      <c r="T115" s="699" t="s">
        <v>19896</v>
      </c>
      <c r="U115" s="699" t="s">
        <v>19897</v>
      </c>
      <c r="V115" s="699" t="s">
        <v>19898</v>
      </c>
      <c r="W115" s="699" t="s">
        <v>19899</v>
      </c>
      <c r="X115" s="699" t="s">
        <v>19900</v>
      </c>
      <c r="Y115" s="699" t="s">
        <v>19901</v>
      </c>
      <c r="Z115" s="699" t="s">
        <v>19558</v>
      </c>
    </row>
    <row r="116" spans="1:26" ht="37.5">
      <c r="A116">
        <v>41361</v>
      </c>
      <c r="B116" t="s">
        <v>1724</v>
      </c>
      <c r="C116">
        <v>41</v>
      </c>
      <c r="D116">
        <v>1018</v>
      </c>
      <c r="E116" s="699" t="s">
        <v>19902</v>
      </c>
      <c r="F116" s="699" t="s">
        <v>19882</v>
      </c>
      <c r="G116" s="699" t="s">
        <v>19903</v>
      </c>
      <c r="H116" s="699" t="s">
        <v>19904</v>
      </c>
      <c r="I116" s="699" t="s">
        <v>19905</v>
      </c>
      <c r="J116" s="699" t="s">
        <v>19906</v>
      </c>
      <c r="K116" s="699" t="s">
        <v>19907</v>
      </c>
      <c r="L116" s="699" t="s">
        <v>19908</v>
      </c>
      <c r="M116" s="699" t="s">
        <v>19909</v>
      </c>
      <c r="N116" s="699" t="s">
        <v>19910</v>
      </c>
      <c r="O116" s="699" t="s">
        <v>19496</v>
      </c>
      <c r="P116" s="699" t="s">
        <v>19911</v>
      </c>
      <c r="Q116" s="699" t="s">
        <v>19912</v>
      </c>
      <c r="R116" s="699" t="s">
        <v>19913</v>
      </c>
      <c r="S116" s="699" t="s">
        <v>19914</v>
      </c>
      <c r="T116" s="699" t="s">
        <v>19915</v>
      </c>
      <c r="U116" s="699" t="s">
        <v>19916</v>
      </c>
      <c r="V116" s="699" t="s">
        <v>19917</v>
      </c>
      <c r="W116" s="699" t="s">
        <v>19918</v>
      </c>
      <c r="X116" s="699" t="s">
        <v>19919</v>
      </c>
      <c r="Y116" s="699" t="s">
        <v>19920</v>
      </c>
      <c r="Z116" s="699" t="s">
        <v>19558</v>
      </c>
    </row>
    <row r="117" spans="1:26" ht="37.5">
      <c r="A117">
        <v>41376</v>
      </c>
      <c r="B117" t="s">
        <v>1730</v>
      </c>
      <c r="C117">
        <v>41</v>
      </c>
      <c r="D117">
        <v>341</v>
      </c>
      <c r="E117" s="699" t="s">
        <v>19921</v>
      </c>
      <c r="F117" s="699" t="s">
        <v>19922</v>
      </c>
      <c r="G117" s="699" t="s">
        <v>19923</v>
      </c>
      <c r="H117" s="699" t="s">
        <v>19924</v>
      </c>
      <c r="I117" s="699" t="s">
        <v>19925</v>
      </c>
      <c r="J117" s="699" t="s">
        <v>19926</v>
      </c>
      <c r="K117" s="699" t="s">
        <v>19927</v>
      </c>
      <c r="L117" s="699" t="s">
        <v>19928</v>
      </c>
      <c r="M117" s="699" t="s">
        <v>19929</v>
      </c>
      <c r="N117" s="699" t="s">
        <v>19930</v>
      </c>
      <c r="O117" s="699" t="s">
        <v>19496</v>
      </c>
      <c r="P117" s="699" t="s">
        <v>19931</v>
      </c>
      <c r="Q117" s="699" t="s">
        <v>19932</v>
      </c>
      <c r="R117" s="699" t="s">
        <v>19933</v>
      </c>
      <c r="S117" s="699" t="s">
        <v>19934</v>
      </c>
      <c r="T117" s="699" t="s">
        <v>19935</v>
      </c>
      <c r="U117" s="699" t="s">
        <v>19936</v>
      </c>
      <c r="V117" s="699" t="s">
        <v>19937</v>
      </c>
      <c r="W117" s="699" t="s">
        <v>19938</v>
      </c>
      <c r="X117" s="699" t="s">
        <v>19939</v>
      </c>
      <c r="Y117" s="699" t="s">
        <v>19940</v>
      </c>
      <c r="Z117" s="699" t="s">
        <v>17627</v>
      </c>
    </row>
    <row r="118" spans="1:26" ht="37.5">
      <c r="A118">
        <v>42146</v>
      </c>
      <c r="B118" t="s">
        <v>1748</v>
      </c>
      <c r="C118">
        <v>42</v>
      </c>
      <c r="D118">
        <v>346</v>
      </c>
      <c r="E118" s="699" t="s">
        <v>19941</v>
      </c>
      <c r="F118" s="699" t="s">
        <v>19942</v>
      </c>
      <c r="G118" s="699" t="s">
        <v>19943</v>
      </c>
      <c r="H118" s="699" t="s">
        <v>19944</v>
      </c>
      <c r="I118" s="699" t="s">
        <v>19945</v>
      </c>
      <c r="J118" s="699" t="s">
        <v>19946</v>
      </c>
      <c r="K118" s="699" t="s">
        <v>19947</v>
      </c>
      <c r="L118" s="699" t="s">
        <v>19948</v>
      </c>
      <c r="M118" s="699" t="s">
        <v>19949</v>
      </c>
      <c r="N118" s="699" t="s">
        <v>19950</v>
      </c>
      <c r="O118" s="699" t="s">
        <v>19760</v>
      </c>
      <c r="P118" s="699" t="s">
        <v>19951</v>
      </c>
      <c r="Q118" s="699" t="s">
        <v>19952</v>
      </c>
      <c r="R118" s="699" t="s">
        <v>19953</v>
      </c>
      <c r="S118" s="699" t="s">
        <v>19954</v>
      </c>
      <c r="T118" s="699" t="s">
        <v>19955</v>
      </c>
      <c r="U118" s="699" t="s">
        <v>19956</v>
      </c>
      <c r="V118" s="699" t="s">
        <v>19957</v>
      </c>
      <c r="W118" s="699" t="s">
        <v>19958</v>
      </c>
      <c r="X118" s="699" t="s">
        <v>19959</v>
      </c>
      <c r="Y118" s="699" t="s">
        <v>19960</v>
      </c>
      <c r="Z118" s="699" t="s">
        <v>17521</v>
      </c>
    </row>
    <row r="119" spans="1:26" ht="37.5">
      <c r="A119">
        <v>42186</v>
      </c>
      <c r="B119" t="s">
        <v>1752</v>
      </c>
      <c r="C119">
        <v>42</v>
      </c>
      <c r="D119">
        <v>1020</v>
      </c>
      <c r="E119" s="699" t="s">
        <v>19961</v>
      </c>
      <c r="F119" s="699" t="s">
        <v>19962</v>
      </c>
      <c r="G119" s="699" t="s">
        <v>19963</v>
      </c>
      <c r="H119" s="699" t="s">
        <v>19964</v>
      </c>
      <c r="I119" s="699" t="s">
        <v>19965</v>
      </c>
      <c r="J119" s="699" t="s">
        <v>19966</v>
      </c>
      <c r="K119" s="699" t="s">
        <v>19967</v>
      </c>
      <c r="L119" s="699" t="s">
        <v>19968</v>
      </c>
      <c r="M119" s="699" t="s">
        <v>19969</v>
      </c>
      <c r="N119" s="699" t="s">
        <v>19970</v>
      </c>
      <c r="O119" s="699" t="s">
        <v>19760</v>
      </c>
      <c r="P119" s="699" t="s">
        <v>19971</v>
      </c>
      <c r="Q119" s="699" t="s">
        <v>19972</v>
      </c>
      <c r="R119" s="699" t="s">
        <v>19973</v>
      </c>
      <c r="S119" s="699" t="s">
        <v>19974</v>
      </c>
      <c r="T119" s="699" t="s">
        <v>19975</v>
      </c>
      <c r="U119" s="699" t="s">
        <v>19976</v>
      </c>
      <c r="V119" s="699" t="s">
        <v>19977</v>
      </c>
      <c r="W119" s="699" t="s">
        <v>19978</v>
      </c>
      <c r="X119" s="699" t="s">
        <v>19979</v>
      </c>
      <c r="Y119" s="699" t="s">
        <v>19980</v>
      </c>
      <c r="Z119" s="699" t="s">
        <v>17627</v>
      </c>
    </row>
    <row r="120" spans="1:26" ht="37.5">
      <c r="A120">
        <v>42251</v>
      </c>
      <c r="B120" t="s">
        <v>1763</v>
      </c>
      <c r="C120">
        <v>42</v>
      </c>
      <c r="D120">
        <v>47624</v>
      </c>
      <c r="E120" s="699" t="s">
        <v>19982</v>
      </c>
      <c r="F120" s="699" t="s">
        <v>19983</v>
      </c>
      <c r="G120" s="699" t="s">
        <v>19984</v>
      </c>
      <c r="H120" s="699" t="s">
        <v>19985</v>
      </c>
      <c r="I120" s="699" t="s">
        <v>19986</v>
      </c>
      <c r="J120" s="699" t="s">
        <v>19987</v>
      </c>
      <c r="K120" s="699" t="s">
        <v>19988</v>
      </c>
      <c r="L120" s="699" t="s">
        <v>19989</v>
      </c>
      <c r="M120" s="699" t="s">
        <v>19990</v>
      </c>
      <c r="N120" s="699" t="s">
        <v>19991</v>
      </c>
      <c r="O120" s="699" t="s">
        <v>19981</v>
      </c>
      <c r="P120" s="699" t="s">
        <v>19992</v>
      </c>
      <c r="Q120" s="699" t="s">
        <v>19993</v>
      </c>
      <c r="R120" s="699" t="s">
        <v>19994</v>
      </c>
      <c r="S120" s="699" t="s">
        <v>19995</v>
      </c>
      <c r="T120" s="699" t="s">
        <v>19996</v>
      </c>
      <c r="U120" s="699" t="s">
        <v>19997</v>
      </c>
      <c r="V120" s="699" t="s">
        <v>19998</v>
      </c>
      <c r="W120" s="699" t="s">
        <v>19999</v>
      </c>
      <c r="X120" s="699" t="s">
        <v>20000</v>
      </c>
      <c r="Y120" s="699" t="s">
        <v>20001</v>
      </c>
      <c r="Z120" s="699" t="s">
        <v>17868</v>
      </c>
    </row>
    <row r="121" spans="1:26" ht="37.5">
      <c r="A121">
        <v>42266</v>
      </c>
      <c r="B121" t="s">
        <v>1772</v>
      </c>
      <c r="C121">
        <v>42</v>
      </c>
      <c r="D121">
        <v>351</v>
      </c>
      <c r="E121" s="699" t="s">
        <v>20002</v>
      </c>
      <c r="F121" s="699" t="s">
        <v>20003</v>
      </c>
      <c r="G121" s="699" t="s">
        <v>20004</v>
      </c>
      <c r="H121" s="699" t="s">
        <v>20005</v>
      </c>
      <c r="I121" s="699" t="s">
        <v>20006</v>
      </c>
      <c r="J121" s="699" t="s">
        <v>20007</v>
      </c>
      <c r="K121" s="699" t="s">
        <v>20008</v>
      </c>
      <c r="L121" s="699" t="s">
        <v>20009</v>
      </c>
      <c r="M121" s="699" t="s">
        <v>20010</v>
      </c>
      <c r="N121" s="699" t="s">
        <v>20011</v>
      </c>
      <c r="O121" s="699" t="s">
        <v>18444</v>
      </c>
      <c r="P121" s="699" t="s">
        <v>20012</v>
      </c>
      <c r="Q121" s="699" t="s">
        <v>20013</v>
      </c>
      <c r="R121" s="699" t="s">
        <v>20014</v>
      </c>
      <c r="S121" s="699" t="s">
        <v>20015</v>
      </c>
      <c r="T121" s="699" t="s">
        <v>20016</v>
      </c>
      <c r="U121" s="699" t="s">
        <v>20017</v>
      </c>
      <c r="V121" s="699" t="s">
        <v>20018</v>
      </c>
      <c r="W121" s="699" t="s">
        <v>20019</v>
      </c>
      <c r="X121" s="699" t="s">
        <v>20020</v>
      </c>
      <c r="Y121" s="699" t="s">
        <v>20021</v>
      </c>
      <c r="Z121" s="699" t="s">
        <v>17521</v>
      </c>
    </row>
    <row r="122" spans="1:26" ht="37.5">
      <c r="A122">
        <v>42286</v>
      </c>
      <c r="B122" t="s">
        <v>1776</v>
      </c>
      <c r="C122">
        <v>42</v>
      </c>
      <c r="D122">
        <v>353</v>
      </c>
      <c r="E122" s="699" t="s">
        <v>20022</v>
      </c>
      <c r="F122" s="699" t="s">
        <v>20023</v>
      </c>
      <c r="G122" s="699" t="s">
        <v>20024</v>
      </c>
      <c r="H122" s="699" t="s">
        <v>20025</v>
      </c>
      <c r="I122" s="699" t="s">
        <v>20026</v>
      </c>
      <c r="J122" s="699" t="s">
        <v>20027</v>
      </c>
      <c r="K122" s="699" t="s">
        <v>20028</v>
      </c>
      <c r="L122" s="699" t="s">
        <v>20029</v>
      </c>
      <c r="M122" s="699" t="s">
        <v>20030</v>
      </c>
      <c r="N122" s="699" t="s">
        <v>20031</v>
      </c>
      <c r="O122" s="699" t="s">
        <v>19760</v>
      </c>
      <c r="P122" s="699" t="s">
        <v>20032</v>
      </c>
      <c r="Q122" s="699" t="s">
        <v>20033</v>
      </c>
      <c r="R122" s="699" t="s">
        <v>20034</v>
      </c>
      <c r="S122" s="699" t="s">
        <v>20035</v>
      </c>
      <c r="T122" s="699" t="s">
        <v>20036</v>
      </c>
      <c r="U122" s="699" t="s">
        <v>20037</v>
      </c>
      <c r="V122" s="699" t="s">
        <v>20038</v>
      </c>
      <c r="W122" s="699" t="s">
        <v>20039</v>
      </c>
      <c r="X122" s="699" t="s">
        <v>20040</v>
      </c>
      <c r="Y122" s="699" t="s">
        <v>20041</v>
      </c>
      <c r="Z122" s="699" t="s">
        <v>17627</v>
      </c>
    </row>
    <row r="123" spans="1:26" ht="37.5">
      <c r="A123">
        <v>42302</v>
      </c>
      <c r="B123" t="s">
        <v>1780</v>
      </c>
      <c r="C123">
        <v>42</v>
      </c>
      <c r="D123">
        <v>1021</v>
      </c>
      <c r="E123" s="699" t="s">
        <v>20043</v>
      </c>
      <c r="F123" s="699" t="s">
        <v>20044</v>
      </c>
      <c r="G123" s="699" t="s">
        <v>20045</v>
      </c>
      <c r="H123" s="699" t="s">
        <v>20046</v>
      </c>
      <c r="I123" s="699" t="s">
        <v>20047</v>
      </c>
      <c r="J123" s="699" t="s">
        <v>20048</v>
      </c>
      <c r="K123" s="699" t="s">
        <v>20049</v>
      </c>
      <c r="L123" s="699" t="s">
        <v>20050</v>
      </c>
      <c r="M123" s="699" t="s">
        <v>20051</v>
      </c>
      <c r="N123" s="699" t="s">
        <v>20052</v>
      </c>
      <c r="O123" s="699" t="s">
        <v>20042</v>
      </c>
      <c r="P123" s="699" t="s">
        <v>20053</v>
      </c>
      <c r="Q123" s="699" t="s">
        <v>20054</v>
      </c>
      <c r="R123" s="699" t="s">
        <v>20055</v>
      </c>
      <c r="S123" s="699" t="s">
        <v>20056</v>
      </c>
      <c r="T123" s="699" t="s">
        <v>20057</v>
      </c>
      <c r="U123" s="699" t="s">
        <v>20058</v>
      </c>
      <c r="V123" s="699" t="s">
        <v>20059</v>
      </c>
      <c r="W123" s="699" t="s">
        <v>20060</v>
      </c>
      <c r="X123" s="699" t="s">
        <v>20061</v>
      </c>
      <c r="Y123" s="699" t="s">
        <v>20062</v>
      </c>
      <c r="Z123" s="699" t="s">
        <v>19558</v>
      </c>
    </row>
    <row r="124" spans="1:26" ht="37.5">
      <c r="A124">
        <v>42366</v>
      </c>
      <c r="B124" t="s">
        <v>1791</v>
      </c>
      <c r="C124">
        <v>42</v>
      </c>
      <c r="D124">
        <v>356</v>
      </c>
      <c r="E124" s="699" t="s">
        <v>20063</v>
      </c>
      <c r="F124" s="699" t="s">
        <v>20064</v>
      </c>
      <c r="G124" s="699" t="s">
        <v>20065</v>
      </c>
      <c r="H124" s="699" t="s">
        <v>20066</v>
      </c>
      <c r="I124" s="699" t="s">
        <v>20067</v>
      </c>
      <c r="J124" s="699" t="s">
        <v>20068</v>
      </c>
      <c r="K124" s="699" t="s">
        <v>20069</v>
      </c>
      <c r="L124" s="699" t="s">
        <v>20070</v>
      </c>
      <c r="M124" s="699" t="s">
        <v>20071</v>
      </c>
      <c r="N124" s="699" t="s">
        <v>20072</v>
      </c>
      <c r="O124" s="699" t="s">
        <v>19517</v>
      </c>
      <c r="P124" s="699" t="s">
        <v>20073</v>
      </c>
      <c r="Q124" s="699" t="s">
        <v>20074</v>
      </c>
      <c r="R124" s="699" t="s">
        <v>20075</v>
      </c>
      <c r="S124" s="699" t="s">
        <v>20076</v>
      </c>
      <c r="T124" s="699" t="s">
        <v>20077</v>
      </c>
      <c r="U124" s="699" t="s">
        <v>20078</v>
      </c>
      <c r="V124" s="699" t="s">
        <v>20079</v>
      </c>
      <c r="W124" s="699" t="s">
        <v>20080</v>
      </c>
      <c r="X124" s="699" t="s">
        <v>20081</v>
      </c>
      <c r="Y124" s="699" t="s">
        <v>20082</v>
      </c>
      <c r="Z124" s="699" t="s">
        <v>17627</v>
      </c>
    </row>
    <row r="125" spans="1:26" ht="37.5">
      <c r="A125">
        <v>43051</v>
      </c>
      <c r="B125" t="s">
        <v>1800</v>
      </c>
      <c r="C125">
        <v>43</v>
      </c>
      <c r="D125">
        <v>1009</v>
      </c>
      <c r="E125" s="699" t="s">
        <v>20083</v>
      </c>
      <c r="F125" s="699" t="s">
        <v>20084</v>
      </c>
      <c r="G125" s="699" t="s">
        <v>20085</v>
      </c>
      <c r="H125" s="699" t="s">
        <v>20086</v>
      </c>
      <c r="I125" s="699" t="s">
        <v>20087</v>
      </c>
      <c r="J125" s="699" t="s">
        <v>18859</v>
      </c>
      <c r="K125" s="699" t="s">
        <v>20088</v>
      </c>
      <c r="L125" s="699" t="s">
        <v>20089</v>
      </c>
      <c r="M125" s="699" t="s">
        <v>20090</v>
      </c>
      <c r="N125" s="699" t="s">
        <v>20091</v>
      </c>
      <c r="O125" s="699" t="s">
        <v>19760</v>
      </c>
      <c r="P125" s="699" t="s">
        <v>20092</v>
      </c>
      <c r="Q125" s="699" t="s">
        <v>20093</v>
      </c>
      <c r="R125" s="699" t="s">
        <v>20094</v>
      </c>
      <c r="S125" s="699" t="s">
        <v>20095</v>
      </c>
      <c r="T125" s="699" t="s">
        <v>20096</v>
      </c>
      <c r="U125" s="699" t="s">
        <v>20097</v>
      </c>
      <c r="V125" s="699" t="s">
        <v>20098</v>
      </c>
      <c r="W125" s="699" t="s">
        <v>20099</v>
      </c>
      <c r="X125" s="699" t="s">
        <v>20100</v>
      </c>
      <c r="Y125" s="699" t="s">
        <v>20101</v>
      </c>
      <c r="Z125" s="699" t="s">
        <v>19558</v>
      </c>
    </row>
    <row r="126" spans="1:26" ht="37.5">
      <c r="A126">
        <v>43056</v>
      </c>
      <c r="B126" t="s">
        <v>1804</v>
      </c>
      <c r="C126">
        <v>43</v>
      </c>
      <c r="D126">
        <v>47626</v>
      </c>
      <c r="E126" s="699" t="s">
        <v>20102</v>
      </c>
      <c r="F126" s="699" t="s">
        <v>20103</v>
      </c>
      <c r="G126" s="699" t="s">
        <v>20104</v>
      </c>
      <c r="H126" s="699" t="s">
        <v>20105</v>
      </c>
      <c r="I126" s="699" t="s">
        <v>20106</v>
      </c>
      <c r="J126" s="699" t="s">
        <v>20107</v>
      </c>
      <c r="K126" s="699" t="s">
        <v>20108</v>
      </c>
      <c r="L126" s="699" t="s">
        <v>20109</v>
      </c>
      <c r="M126" s="699" t="s">
        <v>20110</v>
      </c>
      <c r="N126" s="699" t="s">
        <v>20111</v>
      </c>
      <c r="O126" s="699" t="s">
        <v>19981</v>
      </c>
      <c r="P126" s="699" t="s">
        <v>20112</v>
      </c>
      <c r="Q126" s="699" t="s">
        <v>20113</v>
      </c>
      <c r="R126" s="699" t="s">
        <v>20114</v>
      </c>
      <c r="S126" s="699" t="s">
        <v>20115</v>
      </c>
      <c r="T126" s="699" t="s">
        <v>20116</v>
      </c>
      <c r="U126" s="699" t="s">
        <v>20117</v>
      </c>
      <c r="V126" s="699" t="s">
        <v>20118</v>
      </c>
      <c r="W126" s="699" t="s">
        <v>20119</v>
      </c>
      <c r="X126" s="699" t="s">
        <v>20120</v>
      </c>
      <c r="Y126" s="699" t="s">
        <v>20121</v>
      </c>
      <c r="Z126" s="699" t="s">
        <v>17868</v>
      </c>
    </row>
    <row r="127" spans="1:26" ht="37.5">
      <c r="A127">
        <v>43126</v>
      </c>
      <c r="B127" t="s">
        <v>1815</v>
      </c>
      <c r="C127">
        <v>43</v>
      </c>
      <c r="D127">
        <v>359</v>
      </c>
      <c r="E127" s="699" t="s">
        <v>20122</v>
      </c>
      <c r="F127" s="699" t="s">
        <v>20123</v>
      </c>
      <c r="G127" s="699" t="s">
        <v>20124</v>
      </c>
      <c r="H127" s="699" t="s">
        <v>20125</v>
      </c>
      <c r="I127" s="699" t="s">
        <v>20126</v>
      </c>
      <c r="J127" s="699" t="s">
        <v>20127</v>
      </c>
      <c r="K127" s="699" t="s">
        <v>20128</v>
      </c>
      <c r="L127" s="699" t="s">
        <v>20129</v>
      </c>
      <c r="M127" s="699" t="s">
        <v>20130</v>
      </c>
      <c r="N127" s="699" t="s">
        <v>20131</v>
      </c>
      <c r="O127" s="699" t="s">
        <v>19760</v>
      </c>
      <c r="P127" s="699" t="s">
        <v>20132</v>
      </c>
      <c r="Q127" s="699" t="s">
        <v>20133</v>
      </c>
      <c r="R127" s="699" t="s">
        <v>20134</v>
      </c>
      <c r="S127" s="699" t="s">
        <v>20135</v>
      </c>
      <c r="T127" s="699" t="s">
        <v>20136</v>
      </c>
      <c r="U127" s="699" t="s">
        <v>20137</v>
      </c>
      <c r="V127" s="699" t="s">
        <v>20138</v>
      </c>
      <c r="W127" s="699" t="s">
        <v>20139</v>
      </c>
      <c r="X127" s="699" t="s">
        <v>20140</v>
      </c>
      <c r="Y127" s="699" t="s">
        <v>20141</v>
      </c>
      <c r="Z127" s="699" t="s">
        <v>17627</v>
      </c>
    </row>
    <row r="128" spans="1:26" ht="37.5">
      <c r="A128">
        <v>43156</v>
      </c>
      <c r="B128" t="s">
        <v>1822</v>
      </c>
      <c r="C128">
        <v>43</v>
      </c>
      <c r="D128">
        <v>47641</v>
      </c>
      <c r="E128" s="699" t="s">
        <v>20143</v>
      </c>
      <c r="F128" s="699" t="s">
        <v>20144</v>
      </c>
      <c r="G128" s="699" t="s">
        <v>20145</v>
      </c>
      <c r="H128" s="699" t="s">
        <v>20146</v>
      </c>
      <c r="I128" s="699" t="s">
        <v>20147</v>
      </c>
      <c r="J128" s="699" t="s">
        <v>20148</v>
      </c>
      <c r="K128" s="699" t="s">
        <v>20149</v>
      </c>
      <c r="L128" s="699" t="s">
        <v>20150</v>
      </c>
      <c r="M128" s="699" t="s">
        <v>20151</v>
      </c>
      <c r="N128" s="699" t="s">
        <v>20152</v>
      </c>
      <c r="O128" s="699" t="s">
        <v>20142</v>
      </c>
      <c r="P128" s="699" t="s">
        <v>20153</v>
      </c>
      <c r="Q128" s="699" t="s">
        <v>20154</v>
      </c>
      <c r="R128" s="699" t="s">
        <v>20155</v>
      </c>
      <c r="S128" s="699" t="s">
        <v>20156</v>
      </c>
      <c r="T128" s="699" t="s">
        <v>20157</v>
      </c>
      <c r="U128" s="699" t="s">
        <v>20158</v>
      </c>
      <c r="V128" s="699" t="s">
        <v>20159</v>
      </c>
      <c r="W128" s="699" t="s">
        <v>20160</v>
      </c>
      <c r="X128" s="699" t="s">
        <v>20161</v>
      </c>
      <c r="Y128" s="699" t="s">
        <v>20162</v>
      </c>
      <c r="Z128" s="699" t="s">
        <v>17626</v>
      </c>
    </row>
    <row r="129" spans="1:26" ht="37.5">
      <c r="A129">
        <v>43171</v>
      </c>
      <c r="B129" t="s">
        <v>1834</v>
      </c>
      <c r="C129">
        <v>43</v>
      </c>
      <c r="D129">
        <v>1232</v>
      </c>
      <c r="E129" s="699" t="s">
        <v>20163</v>
      </c>
      <c r="F129" s="699" t="s">
        <v>20164</v>
      </c>
      <c r="G129" s="699" t="s">
        <v>20165</v>
      </c>
      <c r="H129" s="699" t="s">
        <v>20166</v>
      </c>
      <c r="I129" s="699" t="s">
        <v>20167</v>
      </c>
      <c r="J129" s="699" t="s">
        <v>20168</v>
      </c>
      <c r="K129" s="699" t="s">
        <v>20169</v>
      </c>
      <c r="L129" s="699" t="s">
        <v>20170</v>
      </c>
      <c r="M129" s="699" t="s">
        <v>20171</v>
      </c>
      <c r="N129" s="699" t="s">
        <v>20172</v>
      </c>
      <c r="O129" s="699" t="s">
        <v>19760</v>
      </c>
      <c r="P129" s="699" t="s">
        <v>20173</v>
      </c>
      <c r="Q129" s="699" t="s">
        <v>20174</v>
      </c>
      <c r="R129" s="699" t="s">
        <v>20175</v>
      </c>
      <c r="S129" s="699" t="s">
        <v>20176</v>
      </c>
      <c r="T129" s="699" t="s">
        <v>20177</v>
      </c>
      <c r="U129" s="699" t="s">
        <v>20178</v>
      </c>
      <c r="V129" s="699" t="s">
        <v>20179</v>
      </c>
      <c r="W129" s="699" t="s">
        <v>20180</v>
      </c>
      <c r="X129" s="699" t="s">
        <v>20181</v>
      </c>
      <c r="Y129" s="699" t="s">
        <v>20182</v>
      </c>
      <c r="Z129" s="699" t="s">
        <v>19558</v>
      </c>
    </row>
    <row r="130" spans="1:26" ht="37.5">
      <c r="A130">
        <v>43241</v>
      </c>
      <c r="B130" t="s">
        <v>1841</v>
      </c>
      <c r="C130">
        <v>43</v>
      </c>
      <c r="D130">
        <v>363</v>
      </c>
      <c r="E130" s="699" t="s">
        <v>20183</v>
      </c>
      <c r="F130" s="699" t="s">
        <v>20184</v>
      </c>
      <c r="G130" s="699" t="s">
        <v>20185</v>
      </c>
      <c r="H130" s="699" t="s">
        <v>20186</v>
      </c>
      <c r="I130" s="699" t="s">
        <v>20187</v>
      </c>
      <c r="J130" s="699" t="s">
        <v>20188</v>
      </c>
      <c r="K130" s="699" t="s">
        <v>20189</v>
      </c>
      <c r="L130" s="699" t="s">
        <v>20190</v>
      </c>
      <c r="M130" s="699" t="s">
        <v>20191</v>
      </c>
      <c r="N130" s="699" t="s">
        <v>20192</v>
      </c>
      <c r="O130" s="699" t="s">
        <v>19760</v>
      </c>
      <c r="P130" s="699" t="s">
        <v>20193</v>
      </c>
      <c r="Q130" s="699" t="s">
        <v>20194</v>
      </c>
      <c r="R130" s="699" t="s">
        <v>20195</v>
      </c>
      <c r="S130" s="699" t="s">
        <v>20196</v>
      </c>
      <c r="T130" s="699" t="s">
        <v>20197</v>
      </c>
      <c r="U130" s="699" t="s">
        <v>20198</v>
      </c>
      <c r="V130" s="699" t="s">
        <v>20199</v>
      </c>
      <c r="W130" s="699" t="s">
        <v>20200</v>
      </c>
      <c r="X130" s="699" t="s">
        <v>20201</v>
      </c>
      <c r="Y130" s="699" t="s">
        <v>20202</v>
      </c>
      <c r="Z130" s="699" t="s">
        <v>17521</v>
      </c>
    </row>
    <row r="131" spans="1:26" ht="37.5">
      <c r="A131">
        <v>43256</v>
      </c>
      <c r="B131" t="s">
        <v>1844</v>
      </c>
      <c r="C131">
        <v>43</v>
      </c>
      <c r="D131">
        <v>364</v>
      </c>
      <c r="E131" s="699" t="s">
        <v>20203</v>
      </c>
      <c r="F131" s="699" t="s">
        <v>20204</v>
      </c>
      <c r="G131" s="699" t="s">
        <v>20205</v>
      </c>
      <c r="H131" s="699" t="s">
        <v>20206</v>
      </c>
      <c r="I131" s="699" t="s">
        <v>20207</v>
      </c>
      <c r="J131" s="699" t="s">
        <v>20208</v>
      </c>
      <c r="K131" s="699" t="s">
        <v>20209</v>
      </c>
      <c r="L131" s="699" t="s">
        <v>20210</v>
      </c>
      <c r="M131" s="699" t="s">
        <v>20211</v>
      </c>
      <c r="N131" s="699" t="s">
        <v>20212</v>
      </c>
      <c r="O131" s="699" t="s">
        <v>19760</v>
      </c>
      <c r="P131" s="699" t="s">
        <v>20213</v>
      </c>
      <c r="Q131" s="699" t="s">
        <v>20214</v>
      </c>
      <c r="R131" s="699" t="s">
        <v>20215</v>
      </c>
      <c r="S131" s="699" t="s">
        <v>20216</v>
      </c>
      <c r="T131" s="699" t="s">
        <v>20217</v>
      </c>
      <c r="U131" s="699" t="s">
        <v>20218</v>
      </c>
      <c r="V131" s="699" t="s">
        <v>20219</v>
      </c>
      <c r="W131" s="699" t="s">
        <v>20220</v>
      </c>
      <c r="X131" s="699" t="s">
        <v>20221</v>
      </c>
      <c r="Y131" s="699" t="s">
        <v>20222</v>
      </c>
      <c r="Z131" s="699" t="s">
        <v>19558</v>
      </c>
    </row>
    <row r="132" spans="1:26" ht="37.5">
      <c r="A132" s="700">
        <v>43266</v>
      </c>
      <c r="B132" s="700" t="s">
        <v>1847</v>
      </c>
      <c r="C132" s="698">
        <v>43</v>
      </c>
      <c r="D132" s="698">
        <v>1070</v>
      </c>
      <c r="E132" s="699" t="s">
        <v>20223</v>
      </c>
      <c r="F132" s="699" t="s">
        <v>20122</v>
      </c>
      <c r="G132" s="699" t="s">
        <v>20224</v>
      </c>
      <c r="H132" s="699" t="s">
        <v>20225</v>
      </c>
      <c r="I132" s="699" t="s">
        <v>20226</v>
      </c>
      <c r="J132" s="699" t="s">
        <v>20227</v>
      </c>
      <c r="K132" s="699" t="s">
        <v>20228</v>
      </c>
      <c r="L132" s="699" t="s">
        <v>20229</v>
      </c>
      <c r="M132" s="699" t="s">
        <v>20230</v>
      </c>
      <c r="N132" s="699" t="s">
        <v>19660</v>
      </c>
      <c r="O132" s="699" t="s">
        <v>19760</v>
      </c>
      <c r="P132" s="699" t="s">
        <v>19405</v>
      </c>
      <c r="Q132" s="699" t="s">
        <v>20231</v>
      </c>
      <c r="R132" s="699" t="s">
        <v>20232</v>
      </c>
      <c r="S132" s="699" t="s">
        <v>20233</v>
      </c>
      <c r="T132" s="699" t="s">
        <v>20234</v>
      </c>
      <c r="U132" s="699" t="s">
        <v>20235</v>
      </c>
      <c r="V132" s="699" t="s">
        <v>20236</v>
      </c>
      <c r="W132" s="699" t="s">
        <v>19656</v>
      </c>
      <c r="X132" s="699" t="s">
        <v>20237</v>
      </c>
      <c r="Y132" s="699" t="s">
        <v>20238</v>
      </c>
      <c r="Z132" s="699" t="s">
        <v>17627</v>
      </c>
    </row>
    <row r="133" spans="1:26" ht="37.5">
      <c r="A133">
        <v>44056</v>
      </c>
      <c r="B133" t="s">
        <v>1860</v>
      </c>
      <c r="C133">
        <v>44</v>
      </c>
      <c r="D133">
        <v>1001</v>
      </c>
      <c r="E133" s="699" t="s">
        <v>20239</v>
      </c>
      <c r="F133" s="699" t="s">
        <v>20240</v>
      </c>
      <c r="G133" s="699" t="s">
        <v>20241</v>
      </c>
      <c r="H133" s="699" t="s">
        <v>20242</v>
      </c>
      <c r="I133" s="699" t="s">
        <v>20243</v>
      </c>
      <c r="J133" s="699" t="s">
        <v>20244</v>
      </c>
      <c r="K133" s="699" t="s">
        <v>20245</v>
      </c>
      <c r="L133" s="699" t="s">
        <v>20246</v>
      </c>
      <c r="M133" s="699" t="s">
        <v>20247</v>
      </c>
      <c r="N133" s="699" t="s">
        <v>20248</v>
      </c>
      <c r="O133" s="699" t="s">
        <v>18572</v>
      </c>
      <c r="P133" s="699" t="s">
        <v>20132</v>
      </c>
      <c r="Q133" s="699" t="s">
        <v>20249</v>
      </c>
      <c r="R133" s="699" t="s">
        <v>20250</v>
      </c>
      <c r="S133" s="699" t="s">
        <v>20251</v>
      </c>
      <c r="T133" s="699" t="s">
        <v>20252</v>
      </c>
      <c r="U133" s="699" t="s">
        <v>20253</v>
      </c>
      <c r="V133" s="699" t="s">
        <v>20254</v>
      </c>
      <c r="W133" s="699" t="s">
        <v>20255</v>
      </c>
      <c r="X133" s="699" t="s">
        <v>20256</v>
      </c>
      <c r="Y133" s="699" t="s">
        <v>20257</v>
      </c>
      <c r="Z133" s="699" t="s">
        <v>17627</v>
      </c>
    </row>
    <row r="134" spans="1:26" ht="37.5">
      <c r="A134">
        <v>44071</v>
      </c>
      <c r="B134" t="s">
        <v>1864</v>
      </c>
      <c r="C134">
        <v>44</v>
      </c>
      <c r="D134">
        <v>1002</v>
      </c>
      <c r="E134" s="699" t="s">
        <v>20259</v>
      </c>
      <c r="F134" s="699" t="s">
        <v>20260</v>
      </c>
      <c r="G134" s="699" t="s">
        <v>20261</v>
      </c>
      <c r="H134" s="699" t="s">
        <v>20262</v>
      </c>
      <c r="I134" s="699" t="s">
        <v>20263</v>
      </c>
      <c r="J134" s="699" t="s">
        <v>20264</v>
      </c>
      <c r="K134" s="699" t="s">
        <v>20265</v>
      </c>
      <c r="L134" s="699" t="s">
        <v>20266</v>
      </c>
      <c r="M134" s="699" t="s">
        <v>20267</v>
      </c>
      <c r="N134" s="699" t="s">
        <v>20268</v>
      </c>
      <c r="O134" s="699" t="s">
        <v>20258</v>
      </c>
      <c r="P134" s="699" t="s">
        <v>20269</v>
      </c>
      <c r="Q134" s="699" t="s">
        <v>20270</v>
      </c>
      <c r="R134" s="699" t="s">
        <v>20271</v>
      </c>
      <c r="S134" s="699" t="s">
        <v>20272</v>
      </c>
      <c r="T134" s="699" t="s">
        <v>20273</v>
      </c>
      <c r="U134" s="699" t="s">
        <v>20274</v>
      </c>
      <c r="V134" s="699" t="s">
        <v>20275</v>
      </c>
      <c r="W134" s="699" t="s">
        <v>20276</v>
      </c>
      <c r="X134" s="699" t="s">
        <v>20277</v>
      </c>
      <c r="Y134" s="699" t="s">
        <v>20278</v>
      </c>
      <c r="Z134" s="699" t="s">
        <v>20258</v>
      </c>
    </row>
    <row r="135" spans="1:26" ht="37.5">
      <c r="A135">
        <v>44112</v>
      </c>
      <c r="B135" t="s">
        <v>1868</v>
      </c>
      <c r="C135">
        <v>44</v>
      </c>
      <c r="D135">
        <v>366</v>
      </c>
      <c r="E135" s="699" t="s">
        <v>20279</v>
      </c>
      <c r="F135" s="699" t="s">
        <v>20280</v>
      </c>
      <c r="G135" s="699" t="s">
        <v>20281</v>
      </c>
      <c r="H135" s="699" t="s">
        <v>20282</v>
      </c>
      <c r="I135" s="699" t="s">
        <v>20283</v>
      </c>
      <c r="J135" s="699" t="s">
        <v>20284</v>
      </c>
      <c r="K135" s="699" t="s">
        <v>20285</v>
      </c>
      <c r="L135" s="699" t="s">
        <v>20286</v>
      </c>
      <c r="M135" s="699" t="s">
        <v>20287</v>
      </c>
      <c r="N135" s="699" t="s">
        <v>20288</v>
      </c>
      <c r="O135" s="699" t="s">
        <v>20289</v>
      </c>
      <c r="P135" s="699" t="s">
        <v>20290</v>
      </c>
      <c r="Q135" s="699" t="s">
        <v>20291</v>
      </c>
      <c r="R135" s="699" t="s">
        <v>20292</v>
      </c>
      <c r="S135" s="699" t="s">
        <v>20293</v>
      </c>
      <c r="T135" s="699" t="s">
        <v>20294</v>
      </c>
      <c r="U135" s="699" t="s">
        <v>20295</v>
      </c>
      <c r="V135" s="699" t="s">
        <v>20296</v>
      </c>
      <c r="W135" s="699" t="s">
        <v>20297</v>
      </c>
      <c r="X135" s="699" t="s">
        <v>20298</v>
      </c>
      <c r="Y135" s="699" t="s">
        <v>20299</v>
      </c>
      <c r="Z135" s="699" t="s">
        <v>17627</v>
      </c>
    </row>
    <row r="136" spans="1:26" ht="37.5">
      <c r="A136">
        <v>44116</v>
      </c>
      <c r="B136" t="s">
        <v>1872</v>
      </c>
      <c r="C136">
        <v>44</v>
      </c>
      <c r="D136">
        <v>1133</v>
      </c>
      <c r="E136" s="699" t="s">
        <v>20300</v>
      </c>
      <c r="F136" s="699" t="s">
        <v>20301</v>
      </c>
      <c r="G136" s="699" t="s">
        <v>19660</v>
      </c>
      <c r="H136" s="699" t="s">
        <v>20302</v>
      </c>
      <c r="I136" s="699" t="s">
        <v>20303</v>
      </c>
      <c r="J136" s="699" t="s">
        <v>20304</v>
      </c>
      <c r="K136" s="699" t="s">
        <v>20305</v>
      </c>
      <c r="L136" s="699" t="s">
        <v>20306</v>
      </c>
      <c r="M136" s="699" t="s">
        <v>20307</v>
      </c>
      <c r="N136" s="699" t="s">
        <v>20308</v>
      </c>
      <c r="O136" s="699" t="s">
        <v>18572</v>
      </c>
      <c r="P136" s="699" t="s">
        <v>20309</v>
      </c>
      <c r="Q136" s="699" t="s">
        <v>20310</v>
      </c>
      <c r="R136" s="699" t="s">
        <v>20311</v>
      </c>
      <c r="S136" s="699" t="s">
        <v>20312</v>
      </c>
      <c r="T136" s="699" t="s">
        <v>20313</v>
      </c>
      <c r="U136" s="699" t="s">
        <v>20314</v>
      </c>
      <c r="V136" s="699" t="s">
        <v>20315</v>
      </c>
      <c r="W136" s="699" t="s">
        <v>20316</v>
      </c>
      <c r="X136" s="699" t="s">
        <v>20317</v>
      </c>
      <c r="Y136" s="699" t="s">
        <v>20318</v>
      </c>
      <c r="Z136" s="699" t="s">
        <v>17627</v>
      </c>
    </row>
    <row r="137" spans="1:26" ht="37.5">
      <c r="A137">
        <v>44132</v>
      </c>
      <c r="B137" t="s">
        <v>1851</v>
      </c>
      <c r="C137">
        <v>44</v>
      </c>
      <c r="D137">
        <v>47662</v>
      </c>
      <c r="E137" s="699" t="s">
        <v>20321</v>
      </c>
      <c r="F137" s="699" t="s">
        <v>20322</v>
      </c>
      <c r="G137" s="699" t="s">
        <v>20323</v>
      </c>
      <c r="H137" s="699" t="s">
        <v>20324</v>
      </c>
      <c r="I137" s="699" t="s">
        <v>20325</v>
      </c>
      <c r="J137" s="699" t="s">
        <v>20326</v>
      </c>
      <c r="K137" s="699" t="s">
        <v>20327</v>
      </c>
      <c r="L137" s="699" t="s">
        <v>20328</v>
      </c>
      <c r="M137" s="699" t="s">
        <v>20329</v>
      </c>
      <c r="N137" s="699" t="s">
        <v>20330</v>
      </c>
      <c r="O137" s="699" t="s">
        <v>20319</v>
      </c>
      <c r="P137" s="699" t="s">
        <v>20331</v>
      </c>
      <c r="Q137" s="699" t="s">
        <v>20332</v>
      </c>
      <c r="R137" s="699" t="s">
        <v>20333</v>
      </c>
      <c r="S137" s="699" t="s">
        <v>20334</v>
      </c>
      <c r="T137" s="699" t="s">
        <v>20335</v>
      </c>
      <c r="U137" s="699" t="s">
        <v>20336</v>
      </c>
      <c r="V137" s="699" t="s">
        <v>20337</v>
      </c>
      <c r="W137" s="699" t="s">
        <v>20338</v>
      </c>
      <c r="X137" s="699" t="s">
        <v>20339</v>
      </c>
      <c r="Y137" s="699" t="s">
        <v>20340</v>
      </c>
      <c r="Z137" s="699" t="s">
        <v>17797</v>
      </c>
    </row>
    <row r="138" spans="1:26" ht="37.5">
      <c r="A138">
        <v>44136</v>
      </c>
      <c r="B138" t="s">
        <v>1882</v>
      </c>
      <c r="C138">
        <v>44</v>
      </c>
      <c r="D138">
        <v>370</v>
      </c>
      <c r="E138" s="699" t="s">
        <v>20342</v>
      </c>
      <c r="F138" s="699" t="s">
        <v>20343</v>
      </c>
      <c r="G138" s="699" t="s">
        <v>20344</v>
      </c>
      <c r="H138" s="699" t="s">
        <v>20345</v>
      </c>
      <c r="I138" s="699" t="s">
        <v>20346</v>
      </c>
      <c r="J138" s="699" t="s">
        <v>20347</v>
      </c>
      <c r="K138" s="699" t="s">
        <v>20348</v>
      </c>
      <c r="L138" s="699" t="s">
        <v>20349</v>
      </c>
      <c r="M138" s="699" t="s">
        <v>20350</v>
      </c>
      <c r="N138" s="699" t="s">
        <v>20351</v>
      </c>
      <c r="O138" s="699" t="s">
        <v>18572</v>
      </c>
      <c r="P138" s="699" t="s">
        <v>20352</v>
      </c>
      <c r="Q138" s="699" t="s">
        <v>20353</v>
      </c>
      <c r="R138" s="699" t="s">
        <v>20354</v>
      </c>
      <c r="S138" s="699" t="s">
        <v>20355</v>
      </c>
      <c r="T138" s="699" t="s">
        <v>20356</v>
      </c>
      <c r="U138" s="699" t="s">
        <v>20357</v>
      </c>
      <c r="V138" s="699" t="s">
        <v>20358</v>
      </c>
      <c r="W138" s="699" t="s">
        <v>20359</v>
      </c>
      <c r="X138" s="699" t="s">
        <v>20360</v>
      </c>
      <c r="Y138" s="699" t="s">
        <v>20361</v>
      </c>
      <c r="Z138" s="699" t="s">
        <v>17498</v>
      </c>
    </row>
    <row r="139" spans="1:26" ht="37.5">
      <c r="A139">
        <v>44166</v>
      </c>
      <c r="B139" t="s">
        <v>1885</v>
      </c>
      <c r="C139">
        <v>44</v>
      </c>
      <c r="D139">
        <v>371</v>
      </c>
      <c r="E139" s="699" t="s">
        <v>20363</v>
      </c>
      <c r="F139" s="699" t="s">
        <v>20364</v>
      </c>
      <c r="G139" s="699" t="s">
        <v>20365</v>
      </c>
      <c r="H139" s="699" t="s">
        <v>20366</v>
      </c>
      <c r="I139" s="699" t="s">
        <v>20367</v>
      </c>
      <c r="J139" s="699" t="s">
        <v>20368</v>
      </c>
      <c r="K139" s="699" t="s">
        <v>20279</v>
      </c>
      <c r="L139" s="699" t="s">
        <v>20369</v>
      </c>
      <c r="M139" s="699" t="s">
        <v>20370</v>
      </c>
      <c r="N139" s="699" t="s">
        <v>20371</v>
      </c>
      <c r="O139" s="699" t="s">
        <v>20362</v>
      </c>
      <c r="P139" s="699" t="s">
        <v>20372</v>
      </c>
      <c r="Q139" s="699" t="s">
        <v>20373</v>
      </c>
      <c r="R139" s="699" t="s">
        <v>20374</v>
      </c>
      <c r="S139" s="699" t="s">
        <v>20375</v>
      </c>
      <c r="T139" s="699" t="s">
        <v>20376</v>
      </c>
      <c r="U139" s="699" t="s">
        <v>20377</v>
      </c>
      <c r="V139" s="699" t="s">
        <v>20378</v>
      </c>
      <c r="W139" s="699" t="s">
        <v>20379</v>
      </c>
      <c r="X139" s="699" t="s">
        <v>20380</v>
      </c>
      <c r="Y139" s="699" t="s">
        <v>20381</v>
      </c>
      <c r="Z139" s="699" t="s">
        <v>17498</v>
      </c>
    </row>
    <row r="140" spans="1:26" ht="37.5">
      <c r="A140">
        <v>45061</v>
      </c>
      <c r="B140" t="s">
        <v>1944</v>
      </c>
      <c r="C140">
        <v>45</v>
      </c>
      <c r="D140">
        <v>376</v>
      </c>
      <c r="E140" s="699" t="s">
        <v>20383</v>
      </c>
      <c r="F140" s="699" t="s">
        <v>20384</v>
      </c>
      <c r="G140" s="699" t="s">
        <v>20385</v>
      </c>
      <c r="H140" s="699" t="s">
        <v>20386</v>
      </c>
      <c r="I140" s="699" t="s">
        <v>20387</v>
      </c>
      <c r="J140" s="699" t="s">
        <v>20388</v>
      </c>
      <c r="K140" s="699" t="s">
        <v>20389</v>
      </c>
      <c r="L140" s="699" t="s">
        <v>20390</v>
      </c>
      <c r="M140" s="699" t="s">
        <v>20391</v>
      </c>
      <c r="N140" s="699" t="s">
        <v>20392</v>
      </c>
      <c r="O140" s="699" t="s">
        <v>20382</v>
      </c>
      <c r="P140" s="699" t="s">
        <v>20393</v>
      </c>
      <c r="Q140" s="699" t="s">
        <v>20394</v>
      </c>
      <c r="R140" s="699" t="s">
        <v>20395</v>
      </c>
      <c r="S140" s="699" t="s">
        <v>20233</v>
      </c>
      <c r="T140" s="699" t="s">
        <v>20396</v>
      </c>
      <c r="U140" s="699" t="s">
        <v>20397</v>
      </c>
      <c r="V140" s="699" t="s">
        <v>20398</v>
      </c>
      <c r="W140" s="699" t="s">
        <v>20399</v>
      </c>
      <c r="X140" s="699" t="s">
        <v>20400</v>
      </c>
      <c r="Y140" s="699" t="s">
        <v>20401</v>
      </c>
      <c r="Z140" s="699" t="s">
        <v>20382</v>
      </c>
    </row>
    <row r="141" spans="1:26" ht="37.5">
      <c r="A141">
        <v>45081</v>
      </c>
      <c r="B141" t="s">
        <v>1947</v>
      </c>
      <c r="C141">
        <v>45</v>
      </c>
      <c r="D141">
        <v>375</v>
      </c>
      <c r="E141" s="699" t="s">
        <v>20403</v>
      </c>
      <c r="F141" s="699" t="s">
        <v>20404</v>
      </c>
      <c r="G141" s="699" t="s">
        <v>20405</v>
      </c>
      <c r="H141" s="699" t="s">
        <v>20406</v>
      </c>
      <c r="I141" s="699" t="s">
        <v>20407</v>
      </c>
      <c r="J141" s="699" t="s">
        <v>20408</v>
      </c>
      <c r="K141" s="699" t="s">
        <v>20409</v>
      </c>
      <c r="L141" s="699" t="s">
        <v>20410</v>
      </c>
      <c r="M141" s="699" t="s">
        <v>20411</v>
      </c>
      <c r="N141" s="699" t="s">
        <v>20412</v>
      </c>
      <c r="O141" s="699" t="s">
        <v>20402</v>
      </c>
      <c r="P141" s="699" t="s">
        <v>20413</v>
      </c>
      <c r="Q141" s="699" t="s">
        <v>20414</v>
      </c>
      <c r="R141" s="699" t="s">
        <v>20415</v>
      </c>
      <c r="S141" s="699" t="s">
        <v>20416</v>
      </c>
      <c r="T141" s="699" t="s">
        <v>20417</v>
      </c>
      <c r="U141" s="699" t="s">
        <v>20418</v>
      </c>
      <c r="V141" s="699" t="s">
        <v>20419</v>
      </c>
      <c r="W141" s="699" t="s">
        <v>20420</v>
      </c>
      <c r="X141" s="699" t="s">
        <v>20421</v>
      </c>
      <c r="Y141" s="699" t="s">
        <v>20422</v>
      </c>
      <c r="Z141" s="699" t="s">
        <v>17521</v>
      </c>
    </row>
    <row r="142" spans="1:26" ht="37.5">
      <c r="A142">
        <v>45106</v>
      </c>
      <c r="B142" t="s">
        <v>1954</v>
      </c>
      <c r="C142">
        <v>45</v>
      </c>
      <c r="D142">
        <v>1236</v>
      </c>
      <c r="E142" s="699" t="s">
        <v>20424</v>
      </c>
      <c r="F142" s="699" t="s">
        <v>20425</v>
      </c>
      <c r="G142" s="699" t="s">
        <v>20426</v>
      </c>
      <c r="H142" s="699" t="s">
        <v>20427</v>
      </c>
      <c r="I142" s="699" t="s">
        <v>20428</v>
      </c>
      <c r="J142" s="699" t="s">
        <v>20429</v>
      </c>
      <c r="K142" s="699" t="s">
        <v>20430</v>
      </c>
      <c r="L142" s="699" t="s">
        <v>20431</v>
      </c>
      <c r="M142" s="699" t="s">
        <v>20432</v>
      </c>
      <c r="N142" s="699" t="s">
        <v>20433</v>
      </c>
      <c r="O142" s="699" t="s">
        <v>20423</v>
      </c>
      <c r="P142" s="699" t="s">
        <v>20434</v>
      </c>
      <c r="Q142" s="699" t="s">
        <v>19931</v>
      </c>
      <c r="R142" s="699" t="s">
        <v>19640</v>
      </c>
      <c r="S142" s="699" t="s">
        <v>20435</v>
      </c>
      <c r="T142" s="699" t="s">
        <v>18686</v>
      </c>
      <c r="U142" s="699" t="s">
        <v>20436</v>
      </c>
      <c r="V142" s="699" t="s">
        <v>20437</v>
      </c>
      <c r="W142" s="699" t="s">
        <v>20438</v>
      </c>
      <c r="X142" s="699" t="s">
        <v>20439</v>
      </c>
      <c r="Y142" s="699" t="s">
        <v>20440</v>
      </c>
      <c r="Z142" s="699" t="s">
        <v>17627</v>
      </c>
    </row>
    <row r="143" spans="1:26" ht="37.5">
      <c r="A143">
        <v>45116</v>
      </c>
      <c r="B143" t="s">
        <v>1958</v>
      </c>
      <c r="C143">
        <v>45</v>
      </c>
      <c r="D143">
        <v>916</v>
      </c>
      <c r="E143" s="699" t="s">
        <v>20441</v>
      </c>
      <c r="F143" s="699" t="s">
        <v>20442</v>
      </c>
      <c r="G143" s="699" t="s">
        <v>20443</v>
      </c>
      <c r="H143" s="699" t="s">
        <v>20444</v>
      </c>
      <c r="I143" s="699" t="s">
        <v>20445</v>
      </c>
      <c r="J143" s="699" t="s">
        <v>20446</v>
      </c>
      <c r="K143" s="699" t="s">
        <v>20447</v>
      </c>
      <c r="L143" s="699" t="s">
        <v>20448</v>
      </c>
      <c r="M143" s="699" t="s">
        <v>20449</v>
      </c>
      <c r="N143" s="699" t="s">
        <v>20450</v>
      </c>
      <c r="O143" s="699" t="s">
        <v>19517</v>
      </c>
      <c r="P143" s="699" t="s">
        <v>20451</v>
      </c>
      <c r="Q143" s="699" t="s">
        <v>20452</v>
      </c>
      <c r="R143" s="699" t="s">
        <v>20453</v>
      </c>
      <c r="S143" s="699" t="s">
        <v>20454</v>
      </c>
      <c r="T143" s="699" t="s">
        <v>20455</v>
      </c>
      <c r="U143" s="699" t="s">
        <v>20456</v>
      </c>
      <c r="V143" s="699" t="s">
        <v>20457</v>
      </c>
      <c r="W143" s="699" t="s">
        <v>20458</v>
      </c>
      <c r="X143" s="699" t="s">
        <v>20459</v>
      </c>
      <c r="Y143" s="699" t="s">
        <v>20460</v>
      </c>
      <c r="Z143" s="699" t="s">
        <v>17521</v>
      </c>
    </row>
    <row r="144" spans="1:26" ht="37.5">
      <c r="A144">
        <v>45121</v>
      </c>
      <c r="B144" t="s">
        <v>1962</v>
      </c>
      <c r="C144">
        <v>45</v>
      </c>
      <c r="D144">
        <v>378</v>
      </c>
      <c r="E144" s="699" t="s">
        <v>20461</v>
      </c>
      <c r="F144" s="699" t="s">
        <v>20462</v>
      </c>
      <c r="G144" s="699" t="s">
        <v>20463</v>
      </c>
      <c r="H144" s="699" t="s">
        <v>20464</v>
      </c>
      <c r="I144" s="699" t="s">
        <v>20465</v>
      </c>
      <c r="J144" s="699" t="s">
        <v>20466</v>
      </c>
      <c r="K144" s="699" t="s">
        <v>20467</v>
      </c>
      <c r="L144" s="699" t="s">
        <v>20468</v>
      </c>
      <c r="M144" s="699" t="s">
        <v>20469</v>
      </c>
      <c r="N144" s="699" t="s">
        <v>20470</v>
      </c>
      <c r="O144" s="699" t="s">
        <v>17576</v>
      </c>
      <c r="P144" s="699" t="s">
        <v>20471</v>
      </c>
      <c r="Q144" s="699" t="s">
        <v>20472</v>
      </c>
      <c r="R144" s="699" t="s">
        <v>20473</v>
      </c>
      <c r="S144" s="699" t="s">
        <v>20474</v>
      </c>
      <c r="T144" s="699" t="s">
        <v>20475</v>
      </c>
      <c r="U144" s="699" t="s">
        <v>20476</v>
      </c>
      <c r="V144" s="699" t="s">
        <v>20477</v>
      </c>
      <c r="W144" s="699" t="s">
        <v>20478</v>
      </c>
      <c r="X144" s="699" t="s">
        <v>20479</v>
      </c>
      <c r="Y144" s="699" t="s">
        <v>20480</v>
      </c>
      <c r="Z144" s="699" t="s">
        <v>17498</v>
      </c>
    </row>
    <row r="145" spans="1:26" ht="37.5">
      <c r="A145">
        <v>45147</v>
      </c>
      <c r="B145" t="s">
        <v>1965</v>
      </c>
      <c r="C145">
        <v>45</v>
      </c>
      <c r="D145">
        <v>47648</v>
      </c>
      <c r="E145" s="699" t="s">
        <v>20482</v>
      </c>
      <c r="F145" s="699" t="s">
        <v>20483</v>
      </c>
      <c r="G145" s="699" t="s">
        <v>20484</v>
      </c>
      <c r="H145" s="699" t="s">
        <v>20485</v>
      </c>
      <c r="I145" s="699" t="s">
        <v>20486</v>
      </c>
      <c r="J145" s="699" t="s">
        <v>20487</v>
      </c>
      <c r="K145" s="699" t="s">
        <v>20488</v>
      </c>
      <c r="L145" s="699" t="s">
        <v>20489</v>
      </c>
      <c r="M145" s="699" t="s">
        <v>20490</v>
      </c>
      <c r="N145" s="699" t="s">
        <v>20491</v>
      </c>
      <c r="O145" s="699" t="s">
        <v>20481</v>
      </c>
      <c r="P145" s="699" t="s">
        <v>20492</v>
      </c>
      <c r="Q145" s="699" t="s">
        <v>20493</v>
      </c>
      <c r="R145" s="699" t="s">
        <v>20494</v>
      </c>
      <c r="S145" s="699" t="s">
        <v>20495</v>
      </c>
      <c r="T145" s="699" t="s">
        <v>20496</v>
      </c>
      <c r="U145" s="699" t="s">
        <v>20497</v>
      </c>
      <c r="V145" s="699" t="s">
        <v>20498</v>
      </c>
      <c r="W145" s="699" t="s">
        <v>20499</v>
      </c>
      <c r="X145" s="699" t="s">
        <v>20500</v>
      </c>
      <c r="Y145" s="699" t="s">
        <v>20501</v>
      </c>
      <c r="Z145" s="699" t="s">
        <v>17797</v>
      </c>
    </row>
    <row r="146" spans="1:26" ht="37.5">
      <c r="A146">
        <v>45181</v>
      </c>
      <c r="B146" t="s">
        <v>1969</v>
      </c>
      <c r="C146">
        <v>45</v>
      </c>
      <c r="D146">
        <v>1003</v>
      </c>
      <c r="E146" s="699" t="s">
        <v>20502</v>
      </c>
      <c r="F146" s="699" t="s">
        <v>20503</v>
      </c>
      <c r="G146" s="699" t="s">
        <v>20504</v>
      </c>
      <c r="H146" s="699" t="s">
        <v>20505</v>
      </c>
      <c r="I146" s="699" t="s">
        <v>20506</v>
      </c>
      <c r="J146" s="699" t="s">
        <v>20507</v>
      </c>
      <c r="K146" s="699" t="s">
        <v>20508</v>
      </c>
      <c r="L146" s="699" t="s">
        <v>20509</v>
      </c>
      <c r="M146" s="699" t="s">
        <v>20510</v>
      </c>
      <c r="N146" s="699" t="s">
        <v>20511</v>
      </c>
      <c r="O146" s="699" t="s">
        <v>19496</v>
      </c>
      <c r="P146" s="699" t="s">
        <v>20512</v>
      </c>
      <c r="Q146" s="699" t="s">
        <v>20513</v>
      </c>
      <c r="R146" s="699" t="s">
        <v>20514</v>
      </c>
      <c r="S146" s="699" t="s">
        <v>20515</v>
      </c>
      <c r="T146" s="699" t="s">
        <v>20516</v>
      </c>
      <c r="U146" s="699" t="s">
        <v>20517</v>
      </c>
      <c r="V146" s="699" t="s">
        <v>20518</v>
      </c>
      <c r="W146" s="699" t="s">
        <v>20519</v>
      </c>
      <c r="X146" s="699" t="s">
        <v>20520</v>
      </c>
      <c r="Y146" s="699" t="s">
        <v>20521</v>
      </c>
      <c r="Z146" s="699" t="s">
        <v>17627</v>
      </c>
    </row>
    <row r="147" spans="1:26" ht="37.5">
      <c r="A147">
        <v>45212</v>
      </c>
      <c r="B147" t="s">
        <v>1943</v>
      </c>
      <c r="C147">
        <v>45</v>
      </c>
      <c r="D147">
        <v>47682</v>
      </c>
      <c r="E147" s="699" t="s">
        <v>20523</v>
      </c>
      <c r="F147" s="699" t="s">
        <v>20524</v>
      </c>
      <c r="G147" s="699" t="s">
        <v>20525</v>
      </c>
      <c r="H147" s="699" t="s">
        <v>20526</v>
      </c>
      <c r="I147" s="699" t="s">
        <v>20527</v>
      </c>
      <c r="J147" s="699" t="s">
        <v>20528</v>
      </c>
      <c r="K147" s="699" t="s">
        <v>20529</v>
      </c>
      <c r="L147" s="699" t="s">
        <v>20530</v>
      </c>
      <c r="M147" s="699" t="s">
        <v>20531</v>
      </c>
      <c r="N147" s="699" t="s">
        <v>20532</v>
      </c>
      <c r="O147" s="699" t="s">
        <v>20522</v>
      </c>
      <c r="P147" s="699" t="s">
        <v>20533</v>
      </c>
      <c r="Q147" s="699" t="s">
        <v>20534</v>
      </c>
      <c r="R147" s="699" t="s">
        <v>20535</v>
      </c>
      <c r="S147" s="699" t="s">
        <v>20536</v>
      </c>
      <c r="T147" s="699" t="s">
        <v>20537</v>
      </c>
      <c r="U147" s="699" t="s">
        <v>20538</v>
      </c>
      <c r="V147" s="699" t="s">
        <v>20539</v>
      </c>
      <c r="W147" s="699" t="s">
        <v>20540</v>
      </c>
      <c r="X147" s="699" t="s">
        <v>20541</v>
      </c>
      <c r="Y147" s="699" t="s">
        <v>20542</v>
      </c>
      <c r="Z147" s="699" t="s">
        <v>20522</v>
      </c>
    </row>
    <row r="148" spans="1:26" ht="37.5">
      <c r="A148">
        <v>45261</v>
      </c>
      <c r="B148" t="s">
        <v>1976</v>
      </c>
      <c r="C148">
        <v>45</v>
      </c>
      <c r="D148">
        <v>381</v>
      </c>
      <c r="E148" s="699" t="s">
        <v>20543</v>
      </c>
      <c r="F148" s="699" t="s">
        <v>20544</v>
      </c>
      <c r="G148" s="699" t="s">
        <v>20545</v>
      </c>
      <c r="H148" s="699" t="s">
        <v>20546</v>
      </c>
      <c r="I148" s="699" t="s">
        <v>19439</v>
      </c>
      <c r="J148" s="699" t="s">
        <v>20547</v>
      </c>
      <c r="K148" s="699" t="s">
        <v>20548</v>
      </c>
      <c r="L148" s="699" t="s">
        <v>20549</v>
      </c>
      <c r="M148" s="699" t="s">
        <v>20550</v>
      </c>
      <c r="N148" s="699" t="s">
        <v>20551</v>
      </c>
      <c r="O148" s="699" t="s">
        <v>19496</v>
      </c>
      <c r="P148" s="699" t="s">
        <v>20552</v>
      </c>
      <c r="Q148" s="699" t="s">
        <v>20553</v>
      </c>
      <c r="R148" s="699" t="s">
        <v>20554</v>
      </c>
      <c r="S148" s="699" t="s">
        <v>20555</v>
      </c>
      <c r="T148" s="699" t="s">
        <v>20556</v>
      </c>
      <c r="U148" s="699" t="s">
        <v>20557</v>
      </c>
      <c r="V148" s="699" t="s">
        <v>20558</v>
      </c>
      <c r="W148" s="699" t="s">
        <v>20559</v>
      </c>
      <c r="X148" s="699" t="s">
        <v>20560</v>
      </c>
      <c r="Y148" s="699" t="s">
        <v>20561</v>
      </c>
      <c r="Z148" s="699" t="s">
        <v>17627</v>
      </c>
    </row>
    <row r="149" spans="1:26" ht="37.5">
      <c r="A149">
        <v>45282</v>
      </c>
      <c r="B149" t="s">
        <v>1979</v>
      </c>
      <c r="C149">
        <v>45</v>
      </c>
      <c r="D149">
        <v>382</v>
      </c>
      <c r="E149" s="699" t="s">
        <v>20563</v>
      </c>
      <c r="F149" s="699" t="s">
        <v>20564</v>
      </c>
      <c r="G149" s="699" t="s">
        <v>20565</v>
      </c>
      <c r="H149" s="699" t="s">
        <v>20566</v>
      </c>
      <c r="I149" s="699" t="s">
        <v>20567</v>
      </c>
      <c r="J149" s="699" t="s">
        <v>20568</v>
      </c>
      <c r="K149" s="699" t="s">
        <v>20569</v>
      </c>
      <c r="L149" s="699" t="s">
        <v>20570</v>
      </c>
      <c r="M149" s="699" t="s">
        <v>20571</v>
      </c>
      <c r="N149" s="699" t="s">
        <v>20572</v>
      </c>
      <c r="O149" s="699" t="s">
        <v>20562</v>
      </c>
      <c r="P149" s="699" t="s">
        <v>20573</v>
      </c>
      <c r="Q149" s="699" t="s">
        <v>20574</v>
      </c>
      <c r="R149" s="699" t="s">
        <v>20575</v>
      </c>
      <c r="S149" s="699" t="s">
        <v>20576</v>
      </c>
      <c r="T149" s="699" t="s">
        <v>20577</v>
      </c>
      <c r="U149" s="699" t="s">
        <v>20578</v>
      </c>
      <c r="V149" s="699" t="s">
        <v>20579</v>
      </c>
      <c r="W149" s="699" t="s">
        <v>20580</v>
      </c>
      <c r="X149" s="699" t="s">
        <v>20581</v>
      </c>
      <c r="Y149" s="699" t="s">
        <v>20582</v>
      </c>
      <c r="Z149" s="699" t="s">
        <v>17627</v>
      </c>
    </row>
    <row r="150" spans="1:26" ht="37.5">
      <c r="A150">
        <v>45291</v>
      </c>
      <c r="B150" t="s">
        <v>1983</v>
      </c>
      <c r="C150">
        <v>45</v>
      </c>
      <c r="D150">
        <v>1238</v>
      </c>
      <c r="E150" s="699" t="s">
        <v>20583</v>
      </c>
      <c r="F150" s="699" t="s">
        <v>20584</v>
      </c>
      <c r="G150" s="699" t="s">
        <v>20585</v>
      </c>
      <c r="H150" s="699" t="s">
        <v>20586</v>
      </c>
      <c r="I150" s="699" t="s">
        <v>20587</v>
      </c>
      <c r="J150" s="699" t="s">
        <v>20588</v>
      </c>
      <c r="K150" s="699" t="s">
        <v>20589</v>
      </c>
      <c r="L150" s="699" t="s">
        <v>20590</v>
      </c>
      <c r="M150" s="699" t="s">
        <v>20591</v>
      </c>
      <c r="N150" s="699" t="s">
        <v>20592</v>
      </c>
      <c r="O150" s="699" t="s">
        <v>19496</v>
      </c>
      <c r="P150" s="699" t="s">
        <v>20593</v>
      </c>
      <c r="Q150" s="699" t="s">
        <v>20594</v>
      </c>
      <c r="R150" s="699" t="s">
        <v>20595</v>
      </c>
      <c r="S150" s="699" t="s">
        <v>20596</v>
      </c>
      <c r="T150" s="699" t="s">
        <v>20597</v>
      </c>
      <c r="U150" s="699" t="s">
        <v>20598</v>
      </c>
      <c r="V150" s="699" t="s">
        <v>20599</v>
      </c>
      <c r="W150" s="699" t="s">
        <v>20600</v>
      </c>
      <c r="X150" s="699" t="s">
        <v>20601</v>
      </c>
      <c r="Y150" s="699" t="s">
        <v>20602</v>
      </c>
      <c r="Z150" s="699" t="s">
        <v>17627</v>
      </c>
    </row>
    <row r="151" spans="1:26" ht="37.5">
      <c r="A151">
        <v>45361</v>
      </c>
      <c r="B151" t="s">
        <v>1996</v>
      </c>
      <c r="C151">
        <v>45</v>
      </c>
      <c r="D151">
        <v>384</v>
      </c>
      <c r="E151" s="699" t="s">
        <v>20603</v>
      </c>
      <c r="F151" s="699" t="s">
        <v>19500</v>
      </c>
      <c r="G151" s="699" t="s">
        <v>20604</v>
      </c>
      <c r="H151" s="699" t="s">
        <v>20605</v>
      </c>
      <c r="I151" s="699" t="s">
        <v>20606</v>
      </c>
      <c r="J151" s="699" t="s">
        <v>20607</v>
      </c>
      <c r="K151" s="699" t="s">
        <v>20608</v>
      </c>
      <c r="L151" s="699" t="s">
        <v>20609</v>
      </c>
      <c r="M151" s="699" t="s">
        <v>20610</v>
      </c>
      <c r="N151" s="699" t="s">
        <v>20611</v>
      </c>
      <c r="O151" s="699" t="s">
        <v>19496</v>
      </c>
      <c r="P151" s="699" t="s">
        <v>20612</v>
      </c>
      <c r="Q151" s="699" t="s">
        <v>20613</v>
      </c>
      <c r="R151" s="699" t="s">
        <v>20614</v>
      </c>
      <c r="S151" s="699" t="s">
        <v>20615</v>
      </c>
      <c r="T151" s="699" t="s">
        <v>20616</v>
      </c>
      <c r="U151" s="699" t="s">
        <v>20617</v>
      </c>
      <c r="V151" s="699" t="s">
        <v>20618</v>
      </c>
      <c r="W151" s="699" t="s">
        <v>20619</v>
      </c>
      <c r="X151" s="699" t="s">
        <v>20620</v>
      </c>
      <c r="Y151" s="699" t="s">
        <v>20420</v>
      </c>
      <c r="Z151" s="699" t="s">
        <v>17521</v>
      </c>
    </row>
    <row r="152" spans="1:26" ht="37.5">
      <c r="A152">
        <v>45401</v>
      </c>
      <c r="B152" t="s">
        <v>2003</v>
      </c>
      <c r="C152">
        <v>45</v>
      </c>
      <c r="D152">
        <v>47672</v>
      </c>
      <c r="E152" s="699" t="s">
        <v>20622</v>
      </c>
      <c r="F152" s="699" t="s">
        <v>20623</v>
      </c>
      <c r="G152" s="699" t="s">
        <v>20624</v>
      </c>
      <c r="H152" s="699" t="s">
        <v>20625</v>
      </c>
      <c r="I152" s="699" t="s">
        <v>20626</v>
      </c>
      <c r="J152" s="699" t="s">
        <v>20627</v>
      </c>
      <c r="K152" s="699" t="s">
        <v>20628</v>
      </c>
      <c r="L152" s="699" t="s">
        <v>20629</v>
      </c>
      <c r="M152" s="699" t="s">
        <v>20630</v>
      </c>
      <c r="N152" s="699" t="s">
        <v>20631</v>
      </c>
      <c r="O152" s="699" t="s">
        <v>20621</v>
      </c>
      <c r="P152" s="699" t="s">
        <v>20632</v>
      </c>
      <c r="Q152" s="699" t="s">
        <v>20633</v>
      </c>
      <c r="R152" s="699" t="s">
        <v>20634</v>
      </c>
      <c r="S152" s="699" t="s">
        <v>20635</v>
      </c>
      <c r="T152" s="699" t="s">
        <v>20636</v>
      </c>
      <c r="U152" s="699" t="s">
        <v>20637</v>
      </c>
      <c r="V152" s="699" t="s">
        <v>20638</v>
      </c>
      <c r="W152" s="699" t="s">
        <v>20639</v>
      </c>
      <c r="X152" s="699" t="s">
        <v>20640</v>
      </c>
      <c r="Y152" s="699" t="s">
        <v>20641</v>
      </c>
      <c r="Z152" s="699" t="s">
        <v>20621</v>
      </c>
    </row>
    <row r="153" spans="1:26" ht="37.5">
      <c r="A153">
        <v>46091</v>
      </c>
      <c r="B153" t="s">
        <v>2021</v>
      </c>
      <c r="C153">
        <v>46</v>
      </c>
      <c r="D153">
        <v>388</v>
      </c>
      <c r="E153" s="699" t="s">
        <v>19644</v>
      </c>
      <c r="F153" s="699" t="s">
        <v>20642</v>
      </c>
      <c r="G153" s="699" t="s">
        <v>20643</v>
      </c>
      <c r="H153" s="699" t="s">
        <v>20644</v>
      </c>
      <c r="I153" s="699" t="s">
        <v>20645</v>
      </c>
      <c r="J153" s="699" t="s">
        <v>20646</v>
      </c>
      <c r="K153" s="699" t="s">
        <v>20647</v>
      </c>
      <c r="L153" s="699" t="s">
        <v>20648</v>
      </c>
      <c r="M153" s="699" t="s">
        <v>20649</v>
      </c>
      <c r="N153" s="699" t="s">
        <v>20650</v>
      </c>
      <c r="O153" s="699" t="s">
        <v>19496</v>
      </c>
      <c r="P153" s="699" t="s">
        <v>20651</v>
      </c>
      <c r="Q153" s="699" t="s">
        <v>19528</v>
      </c>
      <c r="R153" s="699" t="s">
        <v>20652</v>
      </c>
      <c r="S153" s="699" t="s">
        <v>20653</v>
      </c>
      <c r="T153" s="699" t="s">
        <v>20654</v>
      </c>
      <c r="U153" s="699" t="s">
        <v>20655</v>
      </c>
      <c r="V153" s="699" t="s">
        <v>20656</v>
      </c>
      <c r="W153" s="699" t="s">
        <v>20657</v>
      </c>
      <c r="X153" s="699" t="s">
        <v>20658</v>
      </c>
      <c r="Y153" s="699" t="s">
        <v>20659</v>
      </c>
      <c r="Z153" s="699" t="s">
        <v>17627</v>
      </c>
    </row>
    <row r="154" spans="1:26" ht="37.5">
      <c r="A154">
        <v>46106</v>
      </c>
      <c r="B154" t="s">
        <v>2024</v>
      </c>
      <c r="C154">
        <v>46</v>
      </c>
      <c r="D154">
        <v>47670</v>
      </c>
      <c r="E154" s="699" t="s">
        <v>20661</v>
      </c>
      <c r="F154" s="699" t="s">
        <v>20662</v>
      </c>
      <c r="G154" s="699" t="s">
        <v>20663</v>
      </c>
      <c r="H154" s="699" t="s">
        <v>20664</v>
      </c>
      <c r="I154" s="699" t="s">
        <v>20665</v>
      </c>
      <c r="J154" s="699" t="s">
        <v>20666</v>
      </c>
      <c r="K154" s="699" t="s">
        <v>20667</v>
      </c>
      <c r="L154" s="699" t="s">
        <v>20668</v>
      </c>
      <c r="M154" s="699" t="s">
        <v>20669</v>
      </c>
      <c r="N154" s="699" t="s">
        <v>20670</v>
      </c>
      <c r="O154" s="699" t="s">
        <v>20660</v>
      </c>
      <c r="P154" s="699" t="s">
        <v>20671</v>
      </c>
      <c r="Q154" s="699" t="s">
        <v>20672</v>
      </c>
      <c r="R154" s="699" t="s">
        <v>20673</v>
      </c>
      <c r="S154" s="699" t="s">
        <v>20674</v>
      </c>
      <c r="T154" s="699" t="s">
        <v>20675</v>
      </c>
      <c r="U154" s="699" t="s">
        <v>20676</v>
      </c>
      <c r="V154" s="699" t="s">
        <v>20677</v>
      </c>
      <c r="W154" s="699" t="s">
        <v>20678</v>
      </c>
      <c r="X154" s="699" t="s">
        <v>20679</v>
      </c>
      <c r="Y154" s="699" t="s">
        <v>20680</v>
      </c>
      <c r="Z154" s="699" t="s">
        <v>18353</v>
      </c>
    </row>
    <row r="155" spans="1:26" ht="37.5">
      <c r="A155">
        <v>46141</v>
      </c>
      <c r="B155" t="s">
        <v>2031</v>
      </c>
      <c r="C155">
        <v>46</v>
      </c>
      <c r="D155">
        <v>1443</v>
      </c>
      <c r="E155" s="699" t="s">
        <v>20682</v>
      </c>
      <c r="F155" s="699" t="s">
        <v>20683</v>
      </c>
      <c r="G155" s="699" t="s">
        <v>20684</v>
      </c>
      <c r="H155" s="699" t="s">
        <v>20685</v>
      </c>
      <c r="I155" s="699" t="s">
        <v>20686</v>
      </c>
      <c r="J155" s="699" t="s">
        <v>20687</v>
      </c>
      <c r="K155" s="699" t="s">
        <v>20688</v>
      </c>
      <c r="L155" s="699" t="s">
        <v>20689</v>
      </c>
      <c r="M155" s="699" t="s">
        <v>20690</v>
      </c>
      <c r="N155" s="699" t="s">
        <v>20691</v>
      </c>
      <c r="O155" s="699" t="s">
        <v>20681</v>
      </c>
      <c r="P155" s="699" t="s">
        <v>20692</v>
      </c>
      <c r="Q155" s="699" t="s">
        <v>20693</v>
      </c>
      <c r="R155" s="699" t="s">
        <v>20694</v>
      </c>
      <c r="S155" s="699" t="s">
        <v>20695</v>
      </c>
      <c r="T155" s="699" t="s">
        <v>20696</v>
      </c>
      <c r="U155" s="699" t="s">
        <v>20697</v>
      </c>
      <c r="V155" s="699" t="s">
        <v>20698</v>
      </c>
      <c r="W155" s="699" t="s">
        <v>20699</v>
      </c>
      <c r="X155" s="699" t="s">
        <v>20700</v>
      </c>
      <c r="Y155" s="699" t="s">
        <v>20701</v>
      </c>
      <c r="Z155" s="699" t="s">
        <v>17521</v>
      </c>
    </row>
    <row r="156" spans="1:26" ht="37.5">
      <c r="A156">
        <v>46166</v>
      </c>
      <c r="B156" t="s">
        <v>2038</v>
      </c>
      <c r="C156">
        <v>46</v>
      </c>
      <c r="D156">
        <v>1008</v>
      </c>
      <c r="E156" s="699" t="s">
        <v>20702</v>
      </c>
      <c r="F156" s="699" t="s">
        <v>20703</v>
      </c>
      <c r="G156" s="699" t="s">
        <v>20704</v>
      </c>
      <c r="H156" s="699" t="s">
        <v>20705</v>
      </c>
      <c r="I156" s="699" t="s">
        <v>20706</v>
      </c>
      <c r="J156" s="699" t="s">
        <v>19726</v>
      </c>
      <c r="K156" s="699" t="s">
        <v>20707</v>
      </c>
      <c r="L156" s="699" t="s">
        <v>19882</v>
      </c>
      <c r="M156" s="699" t="s">
        <v>20708</v>
      </c>
      <c r="N156" s="699" t="s">
        <v>20709</v>
      </c>
      <c r="O156" s="699" t="s">
        <v>19496</v>
      </c>
      <c r="P156" s="699" t="s">
        <v>20710</v>
      </c>
      <c r="Q156" s="699" t="s">
        <v>20711</v>
      </c>
      <c r="R156" s="699" t="s">
        <v>20712</v>
      </c>
      <c r="S156" s="699" t="s">
        <v>20713</v>
      </c>
      <c r="T156" s="699" t="s">
        <v>20714</v>
      </c>
      <c r="U156" s="699" t="s">
        <v>20715</v>
      </c>
      <c r="V156" s="699" t="s">
        <v>20716</v>
      </c>
      <c r="W156" s="699" t="s">
        <v>20717</v>
      </c>
      <c r="X156" s="699" t="s">
        <v>20718</v>
      </c>
      <c r="Y156" s="699" t="s">
        <v>20719</v>
      </c>
      <c r="Z156" s="699" t="s">
        <v>17521</v>
      </c>
    </row>
    <row r="157" spans="1:26" ht="37.5">
      <c r="A157">
        <v>46211</v>
      </c>
      <c r="B157" t="s">
        <v>2042</v>
      </c>
      <c r="C157">
        <v>46</v>
      </c>
      <c r="D157">
        <v>392</v>
      </c>
      <c r="E157" s="699" t="s">
        <v>20720</v>
      </c>
      <c r="F157" s="699" t="s">
        <v>20721</v>
      </c>
      <c r="G157" s="699" t="s">
        <v>20722</v>
      </c>
      <c r="H157" s="699" t="s">
        <v>20723</v>
      </c>
      <c r="I157" s="699" t="s">
        <v>20724</v>
      </c>
      <c r="J157" s="699" t="s">
        <v>20725</v>
      </c>
      <c r="K157" s="699" t="s">
        <v>20726</v>
      </c>
      <c r="L157" s="699" t="s">
        <v>20727</v>
      </c>
      <c r="M157" s="699" t="s">
        <v>20728</v>
      </c>
      <c r="N157" s="699" t="s">
        <v>20729</v>
      </c>
      <c r="O157" s="699" t="s">
        <v>19496</v>
      </c>
      <c r="P157" s="699" t="s">
        <v>20730</v>
      </c>
      <c r="Q157" s="699" t="s">
        <v>20731</v>
      </c>
      <c r="R157" s="699" t="s">
        <v>20732</v>
      </c>
      <c r="S157" s="699" t="s">
        <v>20733</v>
      </c>
      <c r="T157" s="699" t="s">
        <v>20734</v>
      </c>
      <c r="U157" s="699" t="s">
        <v>20735</v>
      </c>
      <c r="V157" s="699" t="s">
        <v>20736</v>
      </c>
      <c r="W157" s="699" t="s">
        <v>20737</v>
      </c>
      <c r="X157" s="699" t="s">
        <v>20738</v>
      </c>
      <c r="Y157" s="699" t="s">
        <v>20739</v>
      </c>
      <c r="Z157" s="699" t="s">
        <v>17521</v>
      </c>
    </row>
    <row r="158" spans="1:26" ht="37.5">
      <c r="A158">
        <v>48066</v>
      </c>
      <c r="B158" t="s">
        <v>2055</v>
      </c>
      <c r="C158">
        <v>48</v>
      </c>
      <c r="D158">
        <v>395</v>
      </c>
      <c r="E158" s="699" t="s">
        <v>20741</v>
      </c>
      <c r="F158" s="699" t="s">
        <v>20742</v>
      </c>
      <c r="G158" s="699" t="s">
        <v>20743</v>
      </c>
      <c r="H158" s="699" t="s">
        <v>20744</v>
      </c>
      <c r="I158" s="699" t="s">
        <v>20745</v>
      </c>
      <c r="J158" s="699" t="s">
        <v>20746</v>
      </c>
      <c r="K158" s="699" t="s">
        <v>20747</v>
      </c>
      <c r="L158" s="699" t="s">
        <v>20703</v>
      </c>
      <c r="M158" s="699" t="s">
        <v>20748</v>
      </c>
      <c r="N158" s="699" t="s">
        <v>20749</v>
      </c>
      <c r="O158" s="699" t="s">
        <v>20740</v>
      </c>
      <c r="P158" s="699" t="s">
        <v>20750</v>
      </c>
      <c r="Q158" s="699" t="s">
        <v>20751</v>
      </c>
      <c r="R158" s="699" t="s">
        <v>20752</v>
      </c>
      <c r="S158" s="699" t="s">
        <v>20753</v>
      </c>
      <c r="T158" s="699" t="s">
        <v>20754</v>
      </c>
      <c r="U158" s="699" t="s">
        <v>20755</v>
      </c>
      <c r="V158" s="699" t="s">
        <v>20756</v>
      </c>
      <c r="W158" s="699" t="s">
        <v>20757</v>
      </c>
      <c r="X158" s="699" t="s">
        <v>20758</v>
      </c>
      <c r="Y158" s="699" t="s">
        <v>20759</v>
      </c>
      <c r="Z158" s="699" t="s">
        <v>17559</v>
      </c>
    </row>
    <row r="159" spans="1:26" ht="37.5">
      <c r="A159">
        <v>48156</v>
      </c>
      <c r="B159" t="s">
        <v>2046</v>
      </c>
      <c r="C159">
        <v>48</v>
      </c>
      <c r="D159">
        <v>47610</v>
      </c>
      <c r="E159" s="699" t="s">
        <v>20760</v>
      </c>
      <c r="F159" s="699" t="s">
        <v>20761</v>
      </c>
      <c r="G159" s="699" t="s">
        <v>20762</v>
      </c>
      <c r="H159" s="699" t="s">
        <v>20763</v>
      </c>
      <c r="I159" s="699" t="s">
        <v>20764</v>
      </c>
      <c r="J159" s="699" t="s">
        <v>20765</v>
      </c>
      <c r="K159" s="699" t="s">
        <v>20766</v>
      </c>
      <c r="L159" s="699" t="s">
        <v>20767</v>
      </c>
      <c r="M159" s="699" t="s">
        <v>20768</v>
      </c>
      <c r="N159" s="699" t="s">
        <v>20769</v>
      </c>
      <c r="O159" s="699" t="s">
        <v>17539</v>
      </c>
      <c r="P159" s="699" t="s">
        <v>20770</v>
      </c>
      <c r="Q159" s="699" t="s">
        <v>20771</v>
      </c>
      <c r="R159" s="699" t="s">
        <v>20772</v>
      </c>
      <c r="S159" s="699" t="s">
        <v>20773</v>
      </c>
      <c r="T159" s="699" t="s">
        <v>20774</v>
      </c>
      <c r="U159" s="699" t="s">
        <v>20775</v>
      </c>
      <c r="V159" s="699" t="s">
        <v>20776</v>
      </c>
      <c r="W159" s="699" t="s">
        <v>20777</v>
      </c>
      <c r="X159" s="699" t="s">
        <v>20778</v>
      </c>
      <c r="Y159" s="699" t="s">
        <v>20779</v>
      </c>
      <c r="Z159" s="699" t="s">
        <v>17797</v>
      </c>
    </row>
    <row r="160" spans="1:26" ht="37.5">
      <c r="A160">
        <v>48191</v>
      </c>
      <c r="B160" t="s">
        <v>2077</v>
      </c>
      <c r="C160">
        <v>48</v>
      </c>
      <c r="D160">
        <v>399</v>
      </c>
      <c r="E160" s="699" t="s">
        <v>20780</v>
      </c>
      <c r="F160" s="699" t="s">
        <v>20781</v>
      </c>
      <c r="G160" s="699" t="s">
        <v>20782</v>
      </c>
      <c r="H160" s="699" t="s">
        <v>20783</v>
      </c>
      <c r="I160" s="699" t="s">
        <v>20784</v>
      </c>
      <c r="J160" s="699" t="s">
        <v>20785</v>
      </c>
      <c r="K160" s="699" t="s">
        <v>20786</v>
      </c>
      <c r="L160" s="699" t="s">
        <v>20787</v>
      </c>
      <c r="M160" s="699" t="s">
        <v>20788</v>
      </c>
      <c r="N160" s="699" t="s">
        <v>20789</v>
      </c>
      <c r="O160" s="699" t="s">
        <v>20740</v>
      </c>
      <c r="P160" s="699" t="s">
        <v>20790</v>
      </c>
      <c r="Q160" s="699" t="s">
        <v>20791</v>
      </c>
      <c r="R160" s="699" t="s">
        <v>20792</v>
      </c>
      <c r="S160" s="699" t="s">
        <v>20793</v>
      </c>
      <c r="T160" s="699" t="s">
        <v>20794</v>
      </c>
      <c r="U160" s="699" t="s">
        <v>20795</v>
      </c>
      <c r="V160" s="699" t="s">
        <v>20796</v>
      </c>
      <c r="W160" s="699" t="s">
        <v>20797</v>
      </c>
      <c r="X160" s="699" t="s">
        <v>20798</v>
      </c>
      <c r="Y160" s="699" t="s">
        <v>20799</v>
      </c>
      <c r="Z160" s="699" t="s">
        <v>17627</v>
      </c>
    </row>
    <row r="161" spans="1:26" ht="37.5">
      <c r="A161">
        <v>48196</v>
      </c>
      <c r="B161" t="s">
        <v>2081</v>
      </c>
      <c r="C161">
        <v>48</v>
      </c>
      <c r="D161">
        <v>400</v>
      </c>
      <c r="E161" s="699" t="s">
        <v>20800</v>
      </c>
      <c r="F161" s="699" t="s">
        <v>20801</v>
      </c>
      <c r="G161" s="699" t="s">
        <v>20802</v>
      </c>
      <c r="H161" s="699" t="s">
        <v>20803</v>
      </c>
      <c r="I161" s="699" t="s">
        <v>20804</v>
      </c>
      <c r="J161" s="699" t="s">
        <v>20805</v>
      </c>
      <c r="K161" s="699" t="s">
        <v>20806</v>
      </c>
      <c r="L161" s="699" t="s">
        <v>20807</v>
      </c>
      <c r="M161" s="699" t="s">
        <v>20808</v>
      </c>
      <c r="N161" s="699" t="s">
        <v>20809</v>
      </c>
      <c r="O161" s="699" t="s">
        <v>20740</v>
      </c>
      <c r="P161" s="699" t="s">
        <v>20810</v>
      </c>
      <c r="Q161" s="699" t="s">
        <v>20811</v>
      </c>
      <c r="R161" s="699" t="s">
        <v>20812</v>
      </c>
      <c r="S161" s="699" t="s">
        <v>20813</v>
      </c>
      <c r="T161" s="699" t="s">
        <v>20814</v>
      </c>
      <c r="U161" s="699" t="s">
        <v>20815</v>
      </c>
      <c r="V161" s="699" t="s">
        <v>20816</v>
      </c>
      <c r="W161" s="699" t="s">
        <v>20817</v>
      </c>
      <c r="X161" s="699" t="s">
        <v>20818</v>
      </c>
      <c r="Y161" s="699" t="s">
        <v>20819</v>
      </c>
      <c r="Z161" s="699" t="s">
        <v>17498</v>
      </c>
    </row>
    <row r="162" spans="1:26" ht="37.5">
      <c r="A162">
        <v>48256</v>
      </c>
      <c r="B162" t="s">
        <v>2092</v>
      </c>
      <c r="C162">
        <v>48</v>
      </c>
      <c r="D162">
        <v>402</v>
      </c>
      <c r="E162" s="699" t="s">
        <v>20820</v>
      </c>
      <c r="F162" s="699" t="s">
        <v>19608</v>
      </c>
      <c r="G162" s="699" t="s">
        <v>20821</v>
      </c>
      <c r="H162" s="699" t="s">
        <v>20822</v>
      </c>
      <c r="I162" s="699" t="s">
        <v>20823</v>
      </c>
      <c r="J162" s="699" t="s">
        <v>20824</v>
      </c>
      <c r="K162" s="699" t="s">
        <v>20825</v>
      </c>
      <c r="L162" s="699" t="s">
        <v>20826</v>
      </c>
      <c r="M162" s="699" t="s">
        <v>20827</v>
      </c>
      <c r="N162" s="699" t="s">
        <v>20828</v>
      </c>
      <c r="O162" s="699" t="s">
        <v>18152</v>
      </c>
      <c r="P162" s="699" t="s">
        <v>20829</v>
      </c>
      <c r="Q162" s="699" t="s">
        <v>20830</v>
      </c>
      <c r="R162" s="699" t="s">
        <v>20831</v>
      </c>
      <c r="S162" s="699" t="s">
        <v>20832</v>
      </c>
      <c r="T162" s="699" t="s">
        <v>20833</v>
      </c>
      <c r="U162" s="699" t="s">
        <v>20834</v>
      </c>
      <c r="V162" s="699" t="s">
        <v>20835</v>
      </c>
      <c r="W162" s="699" t="s">
        <v>20836</v>
      </c>
      <c r="X162" s="699" t="s">
        <v>20837</v>
      </c>
      <c r="Y162" s="699" t="s">
        <v>20838</v>
      </c>
      <c r="Z162" s="699" t="s">
        <v>17559</v>
      </c>
    </row>
    <row r="163" spans="1:26" ht="37.5">
      <c r="A163">
        <v>48296</v>
      </c>
      <c r="B163" t="s">
        <v>2096</v>
      </c>
      <c r="C163">
        <v>48</v>
      </c>
      <c r="D163">
        <v>404</v>
      </c>
      <c r="E163" s="699" t="s">
        <v>20839</v>
      </c>
      <c r="F163" s="699" t="s">
        <v>20840</v>
      </c>
      <c r="G163" s="699" t="s">
        <v>20841</v>
      </c>
      <c r="H163" s="699" t="s">
        <v>20842</v>
      </c>
      <c r="I163" s="699" t="s">
        <v>20843</v>
      </c>
      <c r="J163" s="699" t="s">
        <v>20844</v>
      </c>
      <c r="K163" s="699" t="s">
        <v>20845</v>
      </c>
      <c r="L163" s="699" t="s">
        <v>20846</v>
      </c>
      <c r="M163" s="699" t="s">
        <v>20847</v>
      </c>
      <c r="N163" s="699" t="s">
        <v>20848</v>
      </c>
      <c r="O163" s="699" t="s">
        <v>20740</v>
      </c>
      <c r="P163" s="699" t="s">
        <v>20849</v>
      </c>
      <c r="Q163" s="699" t="s">
        <v>20850</v>
      </c>
      <c r="R163" s="699" t="s">
        <v>20851</v>
      </c>
      <c r="S163" s="699" t="s">
        <v>20852</v>
      </c>
      <c r="T163" s="699" t="s">
        <v>20853</v>
      </c>
      <c r="U163" s="699" t="s">
        <v>20854</v>
      </c>
      <c r="V163" s="699" t="s">
        <v>20855</v>
      </c>
      <c r="W163" s="699" t="s">
        <v>20856</v>
      </c>
      <c r="X163" s="699" t="s">
        <v>20857</v>
      </c>
      <c r="Y163" s="699" t="s">
        <v>20858</v>
      </c>
      <c r="Z163" s="699" t="s">
        <v>17627</v>
      </c>
    </row>
    <row r="164" spans="1:26" ht="37.5">
      <c r="A164">
        <v>48321</v>
      </c>
      <c r="B164" t="s">
        <v>2099</v>
      </c>
      <c r="C164">
        <v>48</v>
      </c>
      <c r="D164">
        <v>993</v>
      </c>
      <c r="E164" s="699" t="s">
        <v>20859</v>
      </c>
      <c r="F164" s="699" t="s">
        <v>20860</v>
      </c>
      <c r="G164" s="699" t="s">
        <v>20861</v>
      </c>
      <c r="H164" s="699" t="s">
        <v>20862</v>
      </c>
      <c r="I164" s="699" t="s">
        <v>20863</v>
      </c>
      <c r="J164" s="699" t="s">
        <v>20864</v>
      </c>
      <c r="K164" s="699" t="s">
        <v>20865</v>
      </c>
      <c r="L164" s="699" t="s">
        <v>20866</v>
      </c>
      <c r="M164" s="699" t="s">
        <v>20867</v>
      </c>
      <c r="N164" s="699" t="s">
        <v>20868</v>
      </c>
      <c r="O164" s="699" t="s">
        <v>20740</v>
      </c>
      <c r="P164" s="699" t="s">
        <v>20869</v>
      </c>
      <c r="Q164" s="699" t="s">
        <v>20870</v>
      </c>
      <c r="R164" s="699" t="s">
        <v>20871</v>
      </c>
      <c r="S164" s="699" t="s">
        <v>20872</v>
      </c>
      <c r="T164" s="699" t="s">
        <v>20873</v>
      </c>
      <c r="U164" s="699" t="s">
        <v>20874</v>
      </c>
      <c r="V164" s="699" t="s">
        <v>20875</v>
      </c>
      <c r="W164" s="699" t="s">
        <v>20876</v>
      </c>
      <c r="X164" s="699" t="s">
        <v>20877</v>
      </c>
      <c r="Y164" s="699" t="s">
        <v>20878</v>
      </c>
      <c r="Z164" s="699" t="s">
        <v>17627</v>
      </c>
    </row>
    <row r="165" spans="1:26" ht="37.5">
      <c r="A165">
        <v>48361</v>
      </c>
      <c r="B165" t="s">
        <v>2112</v>
      </c>
      <c r="C165">
        <v>48</v>
      </c>
      <c r="D165">
        <v>47618</v>
      </c>
      <c r="E165" s="699" t="s">
        <v>20880</v>
      </c>
      <c r="F165" s="699" t="s">
        <v>20881</v>
      </c>
      <c r="G165" s="699" t="s">
        <v>20882</v>
      </c>
      <c r="H165" s="699" t="s">
        <v>20883</v>
      </c>
      <c r="I165" s="699" t="s">
        <v>20884</v>
      </c>
      <c r="J165" s="699" t="s">
        <v>20885</v>
      </c>
      <c r="K165" s="699" t="s">
        <v>20886</v>
      </c>
      <c r="L165" s="699" t="s">
        <v>20887</v>
      </c>
      <c r="M165" s="699" t="s">
        <v>20888</v>
      </c>
      <c r="N165" s="699" t="s">
        <v>20889</v>
      </c>
      <c r="O165" s="699" t="s">
        <v>20879</v>
      </c>
      <c r="P165" s="699" t="s">
        <v>20890</v>
      </c>
      <c r="Q165" s="699" t="s">
        <v>20891</v>
      </c>
      <c r="R165" s="699" t="s">
        <v>20892</v>
      </c>
      <c r="S165" s="699" t="s">
        <v>20893</v>
      </c>
      <c r="T165" s="699" t="s">
        <v>20894</v>
      </c>
      <c r="U165" s="699" t="s">
        <v>20895</v>
      </c>
      <c r="V165" s="699" t="s">
        <v>20896</v>
      </c>
      <c r="W165" s="699" t="s">
        <v>20897</v>
      </c>
      <c r="X165" s="699" t="s">
        <v>20898</v>
      </c>
      <c r="Y165" s="699" t="s">
        <v>20899</v>
      </c>
      <c r="Z165" s="699" t="s">
        <v>20900</v>
      </c>
    </row>
    <row r="166" spans="1:26" ht="37.5">
      <c r="A166">
        <v>48363</v>
      </c>
      <c r="B166" t="s">
        <v>2115</v>
      </c>
      <c r="C166">
        <v>48</v>
      </c>
      <c r="D166">
        <v>1529</v>
      </c>
      <c r="E166" s="699" t="s">
        <v>20901</v>
      </c>
      <c r="F166" s="699" t="s">
        <v>20902</v>
      </c>
      <c r="G166" s="699" t="s">
        <v>20903</v>
      </c>
      <c r="H166" s="699" t="s">
        <v>20904</v>
      </c>
      <c r="I166" s="699" t="s">
        <v>20905</v>
      </c>
      <c r="J166" s="699" t="s">
        <v>20906</v>
      </c>
      <c r="K166" s="699" t="s">
        <v>20907</v>
      </c>
      <c r="L166" s="699" t="s">
        <v>20908</v>
      </c>
      <c r="M166" s="699" t="s">
        <v>20909</v>
      </c>
      <c r="N166" s="699" t="s">
        <v>20910</v>
      </c>
      <c r="O166" s="699" t="s">
        <v>17576</v>
      </c>
      <c r="P166" s="699" t="s">
        <v>20911</v>
      </c>
      <c r="Q166" s="699" t="s">
        <v>20912</v>
      </c>
      <c r="R166" s="699" t="s">
        <v>20913</v>
      </c>
      <c r="S166" s="699" t="s">
        <v>20914</v>
      </c>
      <c r="T166" s="699" t="s">
        <v>20915</v>
      </c>
      <c r="U166" s="699" t="s">
        <v>20916</v>
      </c>
      <c r="V166" s="699" t="s">
        <v>20917</v>
      </c>
      <c r="W166" s="699" t="s">
        <v>20918</v>
      </c>
      <c r="X166" s="699" t="s">
        <v>20919</v>
      </c>
      <c r="Y166" s="699" t="s">
        <v>20920</v>
      </c>
      <c r="Z166" s="699" t="s">
        <v>17498</v>
      </c>
    </row>
    <row r="167" spans="1:26" ht="37.5">
      <c r="A167">
        <v>48386</v>
      </c>
      <c r="B167" t="s">
        <v>2125</v>
      </c>
      <c r="C167">
        <v>48</v>
      </c>
      <c r="D167">
        <v>408</v>
      </c>
      <c r="E167" s="699" t="s">
        <v>20921</v>
      </c>
      <c r="F167" s="699" t="s">
        <v>20922</v>
      </c>
      <c r="G167" s="699" t="s">
        <v>20923</v>
      </c>
      <c r="H167" s="699" t="s">
        <v>20924</v>
      </c>
      <c r="I167" s="699" t="s">
        <v>20925</v>
      </c>
      <c r="J167" s="699" t="s">
        <v>20926</v>
      </c>
      <c r="K167" s="699" t="s">
        <v>20927</v>
      </c>
      <c r="L167" s="699" t="s">
        <v>20928</v>
      </c>
      <c r="M167" s="699" t="s">
        <v>20929</v>
      </c>
      <c r="N167" s="699" t="s">
        <v>20930</v>
      </c>
      <c r="O167" s="699" t="s">
        <v>20740</v>
      </c>
      <c r="P167" s="699" t="s">
        <v>20931</v>
      </c>
      <c r="Q167" s="699" t="s">
        <v>20932</v>
      </c>
      <c r="R167" s="699" t="s">
        <v>20933</v>
      </c>
      <c r="S167" s="699" t="s">
        <v>20934</v>
      </c>
      <c r="T167" s="699" t="s">
        <v>20935</v>
      </c>
      <c r="U167" s="699" t="s">
        <v>20936</v>
      </c>
      <c r="V167" s="699" t="s">
        <v>20937</v>
      </c>
      <c r="W167" s="699" t="s">
        <v>20938</v>
      </c>
      <c r="X167" s="699" t="s">
        <v>20939</v>
      </c>
      <c r="Y167" s="699" t="s">
        <v>20940</v>
      </c>
      <c r="Z167" s="699" t="s">
        <v>19295</v>
      </c>
    </row>
    <row r="168" spans="1:26" ht="37.5">
      <c r="A168">
        <v>48491</v>
      </c>
      <c r="B168" t="s">
        <v>2136</v>
      </c>
      <c r="C168">
        <v>48</v>
      </c>
      <c r="D168">
        <v>47620</v>
      </c>
      <c r="E168" s="699" t="s">
        <v>20942</v>
      </c>
      <c r="F168" s="699" t="s">
        <v>20943</v>
      </c>
      <c r="G168" s="699" t="s">
        <v>20944</v>
      </c>
      <c r="H168" s="699" t="s">
        <v>20945</v>
      </c>
      <c r="I168" s="699" t="s">
        <v>20946</v>
      </c>
      <c r="J168" s="699" t="s">
        <v>20947</v>
      </c>
      <c r="K168" s="699" t="s">
        <v>20948</v>
      </c>
      <c r="L168" s="699" t="s">
        <v>20949</v>
      </c>
      <c r="M168" s="699" t="s">
        <v>20950</v>
      </c>
      <c r="N168" s="699" t="s">
        <v>20951</v>
      </c>
      <c r="O168" s="699" t="s">
        <v>20941</v>
      </c>
      <c r="P168" s="699" t="s">
        <v>20952</v>
      </c>
      <c r="Q168" s="699" t="s">
        <v>20953</v>
      </c>
      <c r="R168" s="699" t="s">
        <v>20954</v>
      </c>
      <c r="S168" s="699" t="s">
        <v>20955</v>
      </c>
      <c r="T168" s="699" t="s">
        <v>20956</v>
      </c>
      <c r="U168" s="699" t="s">
        <v>20957</v>
      </c>
      <c r="V168" s="699" t="s">
        <v>20958</v>
      </c>
      <c r="W168" s="699" t="s">
        <v>20959</v>
      </c>
      <c r="X168" s="699" t="s">
        <v>20960</v>
      </c>
      <c r="Y168" s="699" t="s">
        <v>20961</v>
      </c>
      <c r="Z168" s="699" t="s">
        <v>20962</v>
      </c>
    </row>
    <row r="169" spans="1:26" ht="37.5">
      <c r="A169">
        <v>48546</v>
      </c>
      <c r="B169" t="s">
        <v>2153</v>
      </c>
      <c r="C169">
        <v>48</v>
      </c>
      <c r="D169">
        <v>1319</v>
      </c>
      <c r="E169" s="699" t="s">
        <v>20963</v>
      </c>
      <c r="F169" s="699" t="s">
        <v>20964</v>
      </c>
      <c r="G169" s="699" t="s">
        <v>20965</v>
      </c>
      <c r="H169" s="699" t="s">
        <v>20966</v>
      </c>
      <c r="I169" s="699" t="s">
        <v>20967</v>
      </c>
      <c r="J169" s="699" t="s">
        <v>20968</v>
      </c>
      <c r="K169" s="699" t="s">
        <v>20969</v>
      </c>
      <c r="L169" s="699" t="s">
        <v>20970</v>
      </c>
      <c r="M169" s="699" t="s">
        <v>20971</v>
      </c>
      <c r="N169" s="699" t="s">
        <v>20972</v>
      </c>
      <c r="O169" s="699" t="s">
        <v>20740</v>
      </c>
      <c r="P169" s="699" t="s">
        <v>20973</v>
      </c>
      <c r="Q169" s="699" t="s">
        <v>20974</v>
      </c>
      <c r="R169" s="699" t="s">
        <v>20975</v>
      </c>
      <c r="S169" s="699" t="s">
        <v>20976</v>
      </c>
      <c r="T169" s="699" t="s">
        <v>20977</v>
      </c>
      <c r="U169" s="699" t="s">
        <v>20978</v>
      </c>
      <c r="V169" s="699" t="s">
        <v>20979</v>
      </c>
      <c r="W169" s="699" t="s">
        <v>20980</v>
      </c>
      <c r="X169" s="699" t="s">
        <v>20981</v>
      </c>
      <c r="Y169" s="699" t="s">
        <v>20982</v>
      </c>
      <c r="Z169" s="699" t="s">
        <v>19295</v>
      </c>
    </row>
    <row r="170" spans="1:26" ht="37.5">
      <c r="A170">
        <v>48561</v>
      </c>
      <c r="B170" t="s">
        <v>2160</v>
      </c>
      <c r="C170">
        <v>48</v>
      </c>
      <c r="D170">
        <v>414</v>
      </c>
      <c r="E170" s="699" t="s">
        <v>20983</v>
      </c>
      <c r="F170" s="699" t="s">
        <v>20984</v>
      </c>
      <c r="G170" s="699" t="s">
        <v>20985</v>
      </c>
      <c r="H170" s="699" t="s">
        <v>20986</v>
      </c>
      <c r="I170" s="699" t="s">
        <v>20987</v>
      </c>
      <c r="J170" s="699" t="s">
        <v>20988</v>
      </c>
      <c r="K170" s="699" t="s">
        <v>20989</v>
      </c>
      <c r="L170" s="699" t="s">
        <v>20990</v>
      </c>
      <c r="M170" s="699" t="s">
        <v>20991</v>
      </c>
      <c r="N170" s="699" t="s">
        <v>20992</v>
      </c>
      <c r="O170" s="699" t="s">
        <v>20740</v>
      </c>
      <c r="P170" s="699" t="s">
        <v>20993</v>
      </c>
      <c r="Q170" s="699" t="s">
        <v>20994</v>
      </c>
      <c r="R170" s="699" t="s">
        <v>20995</v>
      </c>
      <c r="S170" s="699" t="s">
        <v>20996</v>
      </c>
      <c r="T170" s="699" t="s">
        <v>20997</v>
      </c>
      <c r="U170" s="699" t="s">
        <v>20998</v>
      </c>
      <c r="V170" s="699" t="s">
        <v>19938</v>
      </c>
      <c r="W170" s="699" t="s">
        <v>20999</v>
      </c>
      <c r="X170" s="699" t="s">
        <v>20033</v>
      </c>
      <c r="Y170" s="699" t="s">
        <v>21000</v>
      </c>
      <c r="Z170" s="699" t="s">
        <v>19295</v>
      </c>
    </row>
    <row r="171" spans="1:26" ht="37.5">
      <c r="A171">
        <v>48621</v>
      </c>
      <c r="B171" t="s">
        <v>2176</v>
      </c>
      <c r="C171">
        <v>48</v>
      </c>
      <c r="D171">
        <v>1445</v>
      </c>
      <c r="E171" s="699" t="s">
        <v>21002</v>
      </c>
      <c r="F171" s="699" t="s">
        <v>21003</v>
      </c>
      <c r="G171" s="699" t="s">
        <v>18330</v>
      </c>
      <c r="H171" s="699" t="s">
        <v>21004</v>
      </c>
      <c r="I171" s="699" t="s">
        <v>21005</v>
      </c>
      <c r="J171" s="699" t="s">
        <v>21006</v>
      </c>
      <c r="K171" s="699" t="s">
        <v>21007</v>
      </c>
      <c r="L171" s="699" t="s">
        <v>21008</v>
      </c>
      <c r="M171" s="699" t="s">
        <v>21009</v>
      </c>
      <c r="N171" s="699" t="s">
        <v>21010</v>
      </c>
      <c r="O171" s="699" t="s">
        <v>21001</v>
      </c>
      <c r="P171" s="699" t="s">
        <v>21011</v>
      </c>
      <c r="Q171" s="699" t="s">
        <v>21012</v>
      </c>
      <c r="R171" s="699" t="s">
        <v>21013</v>
      </c>
      <c r="S171" s="699" t="s">
        <v>21014</v>
      </c>
      <c r="T171" s="699" t="s">
        <v>21015</v>
      </c>
      <c r="U171" s="699" t="s">
        <v>21016</v>
      </c>
      <c r="V171" s="699" t="s">
        <v>21017</v>
      </c>
      <c r="W171" s="699" t="s">
        <v>21018</v>
      </c>
      <c r="X171" s="699" t="s">
        <v>21019</v>
      </c>
      <c r="Y171" s="699" t="s">
        <v>21020</v>
      </c>
      <c r="Z171" s="699" t="s">
        <v>19295</v>
      </c>
    </row>
    <row r="172" spans="1:26" ht="37.5">
      <c r="A172">
        <v>48731</v>
      </c>
      <c r="B172" t="s">
        <v>2194</v>
      </c>
      <c r="C172">
        <v>48</v>
      </c>
      <c r="D172">
        <v>424</v>
      </c>
      <c r="E172" s="699" t="s">
        <v>21021</v>
      </c>
      <c r="F172" s="699" t="s">
        <v>21022</v>
      </c>
      <c r="G172" s="699" t="s">
        <v>21023</v>
      </c>
      <c r="H172" s="699" t="s">
        <v>21024</v>
      </c>
      <c r="I172" s="699" t="s">
        <v>21025</v>
      </c>
      <c r="J172" s="699" t="s">
        <v>21026</v>
      </c>
      <c r="K172" s="699" t="s">
        <v>21027</v>
      </c>
      <c r="L172" s="699" t="s">
        <v>21028</v>
      </c>
      <c r="M172" s="699" t="s">
        <v>21029</v>
      </c>
      <c r="N172" s="699" t="s">
        <v>21030</v>
      </c>
      <c r="O172" s="699" t="s">
        <v>20740</v>
      </c>
      <c r="P172" s="699" t="s">
        <v>21031</v>
      </c>
      <c r="Q172" s="699" t="s">
        <v>19412</v>
      </c>
      <c r="R172" s="699" t="s">
        <v>21032</v>
      </c>
      <c r="S172" s="699" t="s">
        <v>21033</v>
      </c>
      <c r="T172" s="699" t="s">
        <v>21034</v>
      </c>
      <c r="U172" s="699" t="s">
        <v>21035</v>
      </c>
      <c r="V172" s="699" t="s">
        <v>21036</v>
      </c>
      <c r="W172" s="699" t="s">
        <v>21037</v>
      </c>
      <c r="X172" s="699" t="s">
        <v>21038</v>
      </c>
      <c r="Y172" s="699" t="s">
        <v>21039</v>
      </c>
      <c r="Z172" s="699" t="s">
        <v>17627</v>
      </c>
    </row>
    <row r="173" spans="1:26" ht="37.5">
      <c r="A173">
        <v>48767</v>
      </c>
      <c r="B173" t="s">
        <v>2202</v>
      </c>
      <c r="C173">
        <v>48</v>
      </c>
      <c r="D173">
        <v>47637</v>
      </c>
      <c r="E173" s="699" t="s">
        <v>21041</v>
      </c>
      <c r="F173" s="699" t="s">
        <v>21042</v>
      </c>
      <c r="G173" s="699" t="s">
        <v>21043</v>
      </c>
      <c r="H173" s="699" t="s">
        <v>21044</v>
      </c>
      <c r="I173" s="699" t="s">
        <v>21045</v>
      </c>
      <c r="J173" s="699" t="s">
        <v>21046</v>
      </c>
      <c r="K173" s="699" t="s">
        <v>21047</v>
      </c>
      <c r="L173" s="699" t="s">
        <v>21048</v>
      </c>
      <c r="M173" s="699" t="s">
        <v>21049</v>
      </c>
      <c r="N173" s="699" t="s">
        <v>21050</v>
      </c>
      <c r="O173" s="699" t="s">
        <v>21040</v>
      </c>
      <c r="P173" s="699" t="s">
        <v>21051</v>
      </c>
      <c r="Q173" s="699" t="s">
        <v>21052</v>
      </c>
      <c r="R173" s="699" t="s">
        <v>21053</v>
      </c>
      <c r="S173" s="699" t="s">
        <v>21054</v>
      </c>
      <c r="T173" s="699" t="s">
        <v>21055</v>
      </c>
      <c r="U173" s="699" t="s">
        <v>21056</v>
      </c>
      <c r="V173" s="699" t="s">
        <v>21057</v>
      </c>
      <c r="W173" s="699" t="s">
        <v>21058</v>
      </c>
      <c r="X173" s="699" t="s">
        <v>21059</v>
      </c>
      <c r="Y173" s="699" t="s">
        <v>21060</v>
      </c>
      <c r="Z173" s="699" t="s">
        <v>21061</v>
      </c>
    </row>
    <row r="174" spans="1:26" ht="37.5">
      <c r="A174">
        <v>49086</v>
      </c>
      <c r="B174" t="s">
        <v>2225</v>
      </c>
      <c r="C174">
        <v>49</v>
      </c>
      <c r="D174">
        <v>1024</v>
      </c>
      <c r="E174" s="699" t="s">
        <v>21062</v>
      </c>
      <c r="F174" s="699" t="s">
        <v>21063</v>
      </c>
      <c r="G174" s="699" t="s">
        <v>21064</v>
      </c>
      <c r="H174" s="699" t="s">
        <v>21065</v>
      </c>
      <c r="I174" s="699" t="s">
        <v>21066</v>
      </c>
      <c r="J174" s="699" t="s">
        <v>21067</v>
      </c>
      <c r="K174" s="699" t="s">
        <v>21068</v>
      </c>
      <c r="L174" s="699" t="s">
        <v>20051</v>
      </c>
      <c r="M174" s="699" t="s">
        <v>20191</v>
      </c>
      <c r="N174" s="699" t="s">
        <v>21069</v>
      </c>
      <c r="O174" s="699" t="s">
        <v>19760</v>
      </c>
      <c r="P174" s="699" t="s">
        <v>21070</v>
      </c>
      <c r="Q174" s="699" t="s">
        <v>21071</v>
      </c>
      <c r="R174" s="699" t="s">
        <v>21072</v>
      </c>
      <c r="S174" s="699" t="s">
        <v>21073</v>
      </c>
      <c r="T174" s="699" t="s">
        <v>21074</v>
      </c>
      <c r="U174" s="699" t="s">
        <v>21075</v>
      </c>
      <c r="V174" s="699" t="s">
        <v>21076</v>
      </c>
      <c r="W174" s="699" t="s">
        <v>21077</v>
      </c>
      <c r="X174" s="699" t="s">
        <v>21078</v>
      </c>
      <c r="Y174" s="699" t="s">
        <v>21079</v>
      </c>
      <c r="Z174" s="699" t="s">
        <v>17627</v>
      </c>
    </row>
    <row r="175" spans="1:26" ht="37.5">
      <c r="A175">
        <v>49142</v>
      </c>
      <c r="B175" t="s">
        <v>2228</v>
      </c>
      <c r="C175">
        <v>49</v>
      </c>
      <c r="D175">
        <v>47638</v>
      </c>
      <c r="E175" s="699" t="s">
        <v>21081</v>
      </c>
      <c r="F175" s="699" t="s">
        <v>21082</v>
      </c>
      <c r="G175" s="699" t="s">
        <v>21083</v>
      </c>
      <c r="H175" s="699" t="s">
        <v>21084</v>
      </c>
      <c r="I175" s="699" t="s">
        <v>21085</v>
      </c>
      <c r="J175" s="699" t="s">
        <v>21086</v>
      </c>
      <c r="K175" s="699" t="s">
        <v>21087</v>
      </c>
      <c r="L175" s="699" t="s">
        <v>21088</v>
      </c>
      <c r="M175" s="699" t="s">
        <v>21089</v>
      </c>
      <c r="N175" s="699" t="s">
        <v>21090</v>
      </c>
      <c r="O175" s="699" t="s">
        <v>21080</v>
      </c>
      <c r="P175" s="699" t="s">
        <v>21091</v>
      </c>
      <c r="Q175" s="699" t="s">
        <v>21092</v>
      </c>
      <c r="R175" s="699" t="s">
        <v>21093</v>
      </c>
      <c r="S175" s="699" t="s">
        <v>21094</v>
      </c>
      <c r="T175" s="699" t="s">
        <v>21095</v>
      </c>
      <c r="U175" s="699" t="s">
        <v>21096</v>
      </c>
      <c r="V175" s="699" t="s">
        <v>21097</v>
      </c>
      <c r="W175" s="699" t="s">
        <v>21098</v>
      </c>
      <c r="X175" s="699" t="s">
        <v>21099</v>
      </c>
      <c r="Y175" s="699" t="s">
        <v>21100</v>
      </c>
      <c r="Z175" s="699" t="s">
        <v>17797</v>
      </c>
    </row>
    <row r="176" spans="1:26" ht="37.5">
      <c r="A176">
        <v>49151</v>
      </c>
      <c r="B176" t="s">
        <v>2232</v>
      </c>
      <c r="C176">
        <v>49</v>
      </c>
      <c r="D176">
        <v>433</v>
      </c>
      <c r="E176" s="699" t="s">
        <v>21101</v>
      </c>
      <c r="F176" s="699" t="s">
        <v>21102</v>
      </c>
      <c r="G176" s="699" t="s">
        <v>21103</v>
      </c>
      <c r="H176" s="699" t="s">
        <v>21104</v>
      </c>
      <c r="I176" s="699" t="s">
        <v>21105</v>
      </c>
      <c r="J176" s="699" t="s">
        <v>21106</v>
      </c>
      <c r="K176" s="699" t="s">
        <v>21107</v>
      </c>
      <c r="L176" s="699" t="s">
        <v>21108</v>
      </c>
      <c r="M176" s="699" t="s">
        <v>21109</v>
      </c>
      <c r="N176" s="699" t="s">
        <v>21110</v>
      </c>
      <c r="O176" s="699" t="s">
        <v>19760</v>
      </c>
      <c r="P176" s="699" t="s">
        <v>21111</v>
      </c>
      <c r="Q176" s="699" t="s">
        <v>21112</v>
      </c>
      <c r="R176" s="699" t="s">
        <v>19952</v>
      </c>
      <c r="S176" s="699" t="s">
        <v>21113</v>
      </c>
      <c r="T176" s="699" t="s">
        <v>21114</v>
      </c>
      <c r="U176" s="699" t="s">
        <v>21115</v>
      </c>
      <c r="V176" s="699" t="s">
        <v>21116</v>
      </c>
      <c r="W176" s="699" t="s">
        <v>21117</v>
      </c>
      <c r="X176" s="699" t="s">
        <v>21118</v>
      </c>
      <c r="Y176" s="699" t="s">
        <v>21119</v>
      </c>
      <c r="Z176" s="699" t="s">
        <v>19295</v>
      </c>
    </row>
    <row r="177" spans="1:26" ht="37.5">
      <c r="A177">
        <v>49161</v>
      </c>
      <c r="B177" t="s">
        <v>2235</v>
      </c>
      <c r="C177">
        <v>49</v>
      </c>
      <c r="D177">
        <v>434</v>
      </c>
      <c r="E177" s="699" t="s">
        <v>21120</v>
      </c>
      <c r="F177" s="699" t="s">
        <v>21121</v>
      </c>
      <c r="G177" s="699" t="s">
        <v>21122</v>
      </c>
      <c r="H177" s="699" t="s">
        <v>21123</v>
      </c>
      <c r="I177" s="699" t="s">
        <v>21124</v>
      </c>
      <c r="J177" s="699" t="s">
        <v>21125</v>
      </c>
      <c r="K177" s="699" t="s">
        <v>21126</v>
      </c>
      <c r="L177" s="699" t="s">
        <v>21127</v>
      </c>
      <c r="M177" s="699" t="s">
        <v>21128</v>
      </c>
      <c r="N177" s="699" t="s">
        <v>21129</v>
      </c>
      <c r="O177" s="699" t="s">
        <v>19760</v>
      </c>
      <c r="P177" s="699" t="s">
        <v>21130</v>
      </c>
      <c r="Q177" s="699" t="s">
        <v>21131</v>
      </c>
      <c r="R177" s="699" t="s">
        <v>21132</v>
      </c>
      <c r="S177" s="699" t="s">
        <v>21133</v>
      </c>
      <c r="T177" s="699" t="s">
        <v>21134</v>
      </c>
      <c r="U177" s="699" t="s">
        <v>21135</v>
      </c>
      <c r="V177" s="699" t="s">
        <v>21136</v>
      </c>
      <c r="W177" s="699" t="s">
        <v>21137</v>
      </c>
      <c r="X177" s="699" t="s">
        <v>21138</v>
      </c>
      <c r="Y177" s="699" t="s">
        <v>21139</v>
      </c>
      <c r="Z177" s="699" t="s">
        <v>17521</v>
      </c>
    </row>
    <row r="178" spans="1:26" ht="37.5">
      <c r="A178">
        <v>49251</v>
      </c>
      <c r="B178" t="s">
        <v>2254</v>
      </c>
      <c r="C178">
        <v>49</v>
      </c>
      <c r="D178">
        <v>47640</v>
      </c>
      <c r="E178" s="699" t="s">
        <v>21141</v>
      </c>
      <c r="F178" s="699" t="s">
        <v>21142</v>
      </c>
      <c r="G178" s="699" t="s">
        <v>21143</v>
      </c>
      <c r="H178" s="699" t="s">
        <v>21144</v>
      </c>
      <c r="I178" s="699" t="s">
        <v>21145</v>
      </c>
      <c r="J178" s="699" t="s">
        <v>21146</v>
      </c>
      <c r="K178" s="699" t="s">
        <v>21147</v>
      </c>
      <c r="L178" s="699" t="s">
        <v>21148</v>
      </c>
      <c r="M178" s="699" t="s">
        <v>21149</v>
      </c>
      <c r="N178" s="699" t="s">
        <v>21150</v>
      </c>
      <c r="O178" s="699" t="s">
        <v>21140</v>
      </c>
      <c r="P178" s="699" t="s">
        <v>21151</v>
      </c>
      <c r="Q178" s="699" t="s">
        <v>21152</v>
      </c>
      <c r="R178" s="699" t="s">
        <v>21153</v>
      </c>
      <c r="S178" s="699" t="s">
        <v>21154</v>
      </c>
      <c r="T178" s="699" t="s">
        <v>21155</v>
      </c>
      <c r="U178" s="699" t="s">
        <v>21156</v>
      </c>
      <c r="V178" s="699" t="s">
        <v>21157</v>
      </c>
      <c r="W178" s="699" t="s">
        <v>21158</v>
      </c>
      <c r="X178" s="699" t="s">
        <v>21159</v>
      </c>
      <c r="Y178" s="699" t="s">
        <v>21160</v>
      </c>
      <c r="Z178" s="699" t="s">
        <v>21140</v>
      </c>
    </row>
    <row r="179" spans="1:26" ht="37.5">
      <c r="A179">
        <v>50136</v>
      </c>
      <c r="B179" t="s">
        <v>2276</v>
      </c>
      <c r="C179">
        <v>50</v>
      </c>
      <c r="D179">
        <v>441</v>
      </c>
      <c r="E179" s="699" t="s">
        <v>21161</v>
      </c>
      <c r="F179" s="699" t="s">
        <v>21162</v>
      </c>
      <c r="G179" s="699" t="s">
        <v>21163</v>
      </c>
      <c r="H179" s="699" t="s">
        <v>21164</v>
      </c>
      <c r="I179" s="699" t="s">
        <v>20441</v>
      </c>
      <c r="J179" s="699" t="s">
        <v>21165</v>
      </c>
      <c r="K179" s="699" t="s">
        <v>21166</v>
      </c>
      <c r="L179" s="699" t="s">
        <v>21167</v>
      </c>
      <c r="M179" s="699" t="s">
        <v>21168</v>
      </c>
      <c r="N179" s="699" t="s">
        <v>21169</v>
      </c>
      <c r="O179" s="699" t="s">
        <v>17956</v>
      </c>
      <c r="P179" s="699" t="s">
        <v>21170</v>
      </c>
      <c r="Q179" s="699" t="s">
        <v>21171</v>
      </c>
      <c r="R179" s="699" t="s">
        <v>21172</v>
      </c>
      <c r="S179" s="699" t="s">
        <v>21173</v>
      </c>
      <c r="T179" s="699" t="s">
        <v>21174</v>
      </c>
      <c r="U179" s="699" t="s">
        <v>21175</v>
      </c>
      <c r="V179" s="699" t="s">
        <v>21176</v>
      </c>
      <c r="W179" s="699" t="s">
        <v>21177</v>
      </c>
      <c r="X179" s="699" t="s">
        <v>21178</v>
      </c>
      <c r="Y179" s="699" t="s">
        <v>21179</v>
      </c>
      <c r="Z179" s="699" t="s">
        <v>17627</v>
      </c>
    </row>
    <row r="180" spans="1:26" ht="37.5">
      <c r="A180">
        <v>50196</v>
      </c>
      <c r="B180" t="s">
        <v>2279</v>
      </c>
      <c r="C180">
        <v>50</v>
      </c>
      <c r="D180">
        <v>442</v>
      </c>
      <c r="E180" s="699" t="s">
        <v>21180</v>
      </c>
      <c r="F180" s="699" t="s">
        <v>21181</v>
      </c>
      <c r="G180" s="699" t="s">
        <v>21182</v>
      </c>
      <c r="H180" s="699" t="s">
        <v>21183</v>
      </c>
      <c r="I180" s="699" t="s">
        <v>21184</v>
      </c>
      <c r="J180" s="699" t="s">
        <v>21185</v>
      </c>
      <c r="K180" s="699" t="s">
        <v>19843</v>
      </c>
      <c r="L180" s="699" t="s">
        <v>21186</v>
      </c>
      <c r="M180" s="699" t="s">
        <v>21187</v>
      </c>
      <c r="N180" s="699" t="s">
        <v>21188</v>
      </c>
      <c r="O180" s="699" t="s">
        <v>19517</v>
      </c>
      <c r="P180" s="699" t="s">
        <v>20738</v>
      </c>
      <c r="Q180" s="699" t="s">
        <v>21189</v>
      </c>
      <c r="R180" s="699" t="s">
        <v>21190</v>
      </c>
      <c r="S180" s="699" t="s">
        <v>21191</v>
      </c>
      <c r="T180" s="699" t="s">
        <v>21192</v>
      </c>
      <c r="U180" s="699" t="s">
        <v>21193</v>
      </c>
      <c r="V180" s="699" t="s">
        <v>21194</v>
      </c>
      <c r="W180" s="699" t="s">
        <v>21195</v>
      </c>
      <c r="X180" s="699" t="s">
        <v>21196</v>
      </c>
      <c r="Y180" s="699" t="s">
        <v>21197</v>
      </c>
      <c r="Z180" s="699" t="s">
        <v>17627</v>
      </c>
    </row>
    <row r="181" spans="1:26" ht="37.5">
      <c r="A181">
        <v>50206</v>
      </c>
      <c r="B181" t="s">
        <v>2283</v>
      </c>
      <c r="C181">
        <v>50</v>
      </c>
      <c r="D181">
        <v>47657</v>
      </c>
      <c r="E181" s="699" t="s">
        <v>21199</v>
      </c>
      <c r="F181" s="699" t="s">
        <v>21200</v>
      </c>
      <c r="G181" s="699" t="s">
        <v>21201</v>
      </c>
      <c r="H181" s="699" t="s">
        <v>21202</v>
      </c>
      <c r="I181" s="699" t="s">
        <v>21203</v>
      </c>
      <c r="J181" s="699" t="s">
        <v>21204</v>
      </c>
      <c r="K181" s="699" t="s">
        <v>21205</v>
      </c>
      <c r="L181" s="699" t="s">
        <v>21206</v>
      </c>
      <c r="M181" s="699" t="s">
        <v>21207</v>
      </c>
      <c r="N181" s="699" t="s">
        <v>21208</v>
      </c>
      <c r="O181" s="699" t="s">
        <v>21198</v>
      </c>
      <c r="P181" s="699" t="s">
        <v>21209</v>
      </c>
      <c r="Q181" s="699" t="s">
        <v>21210</v>
      </c>
      <c r="R181" s="699" t="s">
        <v>21211</v>
      </c>
      <c r="S181" s="699" t="s">
        <v>21212</v>
      </c>
      <c r="T181" s="699" t="s">
        <v>21213</v>
      </c>
      <c r="U181" s="699" t="s">
        <v>21214</v>
      </c>
      <c r="V181" s="699" t="s">
        <v>21215</v>
      </c>
      <c r="W181" s="699" t="s">
        <v>21216</v>
      </c>
      <c r="X181" s="699" t="s">
        <v>21217</v>
      </c>
      <c r="Y181" s="699" t="s">
        <v>21218</v>
      </c>
      <c r="Z181" s="699" t="s">
        <v>18352</v>
      </c>
    </row>
    <row r="182" spans="1:26" ht="37.5">
      <c r="A182">
        <v>50261</v>
      </c>
      <c r="B182" t="s">
        <v>2308</v>
      </c>
      <c r="C182">
        <v>50</v>
      </c>
      <c r="D182">
        <v>1243</v>
      </c>
      <c r="E182" s="699" t="s">
        <v>20448</v>
      </c>
      <c r="F182" s="699" t="s">
        <v>21219</v>
      </c>
      <c r="G182" s="699" t="s">
        <v>21220</v>
      </c>
      <c r="H182" s="699" t="s">
        <v>21221</v>
      </c>
      <c r="I182" s="699" t="s">
        <v>21222</v>
      </c>
      <c r="J182" s="699" t="s">
        <v>21223</v>
      </c>
      <c r="K182" s="699" t="s">
        <v>21224</v>
      </c>
      <c r="L182" s="699" t="s">
        <v>21225</v>
      </c>
      <c r="M182" s="699" t="s">
        <v>21226</v>
      </c>
      <c r="N182" s="699" t="s">
        <v>21227</v>
      </c>
      <c r="O182" s="699" t="s">
        <v>19496</v>
      </c>
      <c r="P182" s="699" t="s">
        <v>21228</v>
      </c>
      <c r="Q182" s="699" t="s">
        <v>20657</v>
      </c>
      <c r="R182" s="699" t="s">
        <v>21229</v>
      </c>
      <c r="S182" s="699" t="s">
        <v>21230</v>
      </c>
      <c r="T182" s="699" t="s">
        <v>21231</v>
      </c>
      <c r="U182" s="699" t="s">
        <v>21232</v>
      </c>
      <c r="V182" s="699" t="s">
        <v>21233</v>
      </c>
      <c r="W182" s="699" t="s">
        <v>21234</v>
      </c>
      <c r="X182" s="699" t="s">
        <v>21235</v>
      </c>
      <c r="Y182" s="699" t="s">
        <v>21236</v>
      </c>
      <c r="Z182" s="699" t="s">
        <v>17627</v>
      </c>
    </row>
    <row r="183" spans="1:26" ht="37.5">
      <c r="A183">
        <v>50281</v>
      </c>
      <c r="B183" t="s">
        <v>2312</v>
      </c>
      <c r="C183">
        <v>50</v>
      </c>
      <c r="D183">
        <v>47668</v>
      </c>
      <c r="E183" s="699" t="s">
        <v>21238</v>
      </c>
      <c r="F183" s="699" t="s">
        <v>21239</v>
      </c>
      <c r="G183" s="699" t="s">
        <v>21240</v>
      </c>
      <c r="H183" s="699" t="s">
        <v>21241</v>
      </c>
      <c r="I183" s="699" t="s">
        <v>21242</v>
      </c>
      <c r="J183" s="699" t="s">
        <v>21243</v>
      </c>
      <c r="K183" s="699" t="s">
        <v>21244</v>
      </c>
      <c r="L183" s="699" t="s">
        <v>21245</v>
      </c>
      <c r="M183" s="699" t="s">
        <v>21246</v>
      </c>
      <c r="N183" s="699" t="s">
        <v>21247</v>
      </c>
      <c r="O183" s="699" t="s">
        <v>21237</v>
      </c>
      <c r="P183" s="699" t="s">
        <v>21248</v>
      </c>
      <c r="Q183" s="699" t="s">
        <v>21249</v>
      </c>
      <c r="R183" s="699" t="s">
        <v>21250</v>
      </c>
      <c r="S183" s="699" t="s">
        <v>21251</v>
      </c>
      <c r="T183" s="699" t="s">
        <v>21252</v>
      </c>
      <c r="U183" s="699" t="s">
        <v>21253</v>
      </c>
      <c r="V183" s="699" t="s">
        <v>21254</v>
      </c>
      <c r="W183" s="699" t="s">
        <v>21255</v>
      </c>
      <c r="X183" s="699" t="s">
        <v>21256</v>
      </c>
      <c r="Y183" s="699" t="s">
        <v>21257</v>
      </c>
      <c r="Z183" s="699" t="s">
        <v>21237</v>
      </c>
    </row>
    <row r="184" spans="1:26" ht="37.5">
      <c r="A184">
        <v>50331</v>
      </c>
      <c r="B184" t="s">
        <v>1937</v>
      </c>
      <c r="C184">
        <v>50</v>
      </c>
      <c r="D184">
        <v>47656</v>
      </c>
      <c r="E184" s="699" t="s">
        <v>21258</v>
      </c>
      <c r="F184" s="699" t="s">
        <v>21259</v>
      </c>
      <c r="G184" s="699" t="s">
        <v>21260</v>
      </c>
      <c r="H184" s="699" t="s">
        <v>21261</v>
      </c>
      <c r="I184" s="699" t="s">
        <v>21262</v>
      </c>
      <c r="J184" s="699" t="s">
        <v>21263</v>
      </c>
      <c r="K184" s="699" t="s">
        <v>21264</v>
      </c>
      <c r="L184" s="699" t="s">
        <v>21265</v>
      </c>
      <c r="M184" s="699" t="s">
        <v>21266</v>
      </c>
      <c r="N184" s="699" t="s">
        <v>21267</v>
      </c>
      <c r="O184" s="699" t="s">
        <v>17868</v>
      </c>
      <c r="P184" s="699" t="s">
        <v>21268</v>
      </c>
      <c r="Q184" s="699" t="s">
        <v>21269</v>
      </c>
      <c r="R184" s="699" t="s">
        <v>21270</v>
      </c>
      <c r="S184" s="699" t="s">
        <v>21271</v>
      </c>
      <c r="T184" s="699" t="s">
        <v>21272</v>
      </c>
      <c r="U184" s="699" t="s">
        <v>21273</v>
      </c>
      <c r="V184" s="699" t="s">
        <v>21274</v>
      </c>
      <c r="W184" s="699" t="s">
        <v>21275</v>
      </c>
      <c r="X184" s="699" t="s">
        <v>21276</v>
      </c>
      <c r="Y184" s="699" t="s">
        <v>21277</v>
      </c>
      <c r="Z184" s="699" t="s">
        <v>17868</v>
      </c>
    </row>
    <row r="185" spans="1:26" ht="37.5">
      <c r="A185">
        <v>50386</v>
      </c>
      <c r="B185" t="s">
        <v>2330</v>
      </c>
      <c r="C185">
        <v>50</v>
      </c>
      <c r="D185">
        <v>451</v>
      </c>
      <c r="E185" s="699" t="s">
        <v>21278</v>
      </c>
      <c r="F185" s="699" t="s">
        <v>21279</v>
      </c>
      <c r="G185" s="699" t="s">
        <v>21280</v>
      </c>
      <c r="H185" s="699" t="s">
        <v>21281</v>
      </c>
      <c r="I185" s="699" t="s">
        <v>21282</v>
      </c>
      <c r="J185" s="699" t="s">
        <v>21283</v>
      </c>
      <c r="K185" s="699" t="s">
        <v>21284</v>
      </c>
      <c r="L185" s="699" t="s">
        <v>21285</v>
      </c>
      <c r="M185" s="699" t="s">
        <v>21286</v>
      </c>
      <c r="N185" s="699" t="s">
        <v>21287</v>
      </c>
      <c r="O185" s="699" t="s">
        <v>19517</v>
      </c>
      <c r="P185" s="699" t="s">
        <v>21288</v>
      </c>
      <c r="Q185" s="699" t="s">
        <v>21289</v>
      </c>
      <c r="R185" s="699" t="s">
        <v>21290</v>
      </c>
      <c r="S185" s="699" t="s">
        <v>21291</v>
      </c>
      <c r="T185" s="699" t="s">
        <v>21292</v>
      </c>
      <c r="U185" s="699" t="s">
        <v>21293</v>
      </c>
      <c r="V185" s="699" t="s">
        <v>21294</v>
      </c>
      <c r="W185" s="699" t="s">
        <v>21295</v>
      </c>
      <c r="X185" s="699" t="s">
        <v>21296</v>
      </c>
      <c r="Y185" s="699" t="s">
        <v>21297</v>
      </c>
      <c r="Z185" s="699" t="s">
        <v>17627</v>
      </c>
    </row>
    <row r="186" spans="1:26" ht="37.5">
      <c r="A186">
        <v>50456</v>
      </c>
      <c r="B186" t="s">
        <v>2348</v>
      </c>
      <c r="C186">
        <v>50</v>
      </c>
      <c r="D186">
        <v>47654</v>
      </c>
      <c r="E186" s="699" t="s">
        <v>21299</v>
      </c>
      <c r="F186" s="699" t="s">
        <v>21300</v>
      </c>
      <c r="G186" s="699" t="s">
        <v>21301</v>
      </c>
      <c r="H186" s="699" t="s">
        <v>21302</v>
      </c>
      <c r="I186" s="699" t="s">
        <v>21303</v>
      </c>
      <c r="J186" s="699" t="s">
        <v>21304</v>
      </c>
      <c r="K186" s="699" t="s">
        <v>21305</v>
      </c>
      <c r="L186" s="699" t="s">
        <v>21306</v>
      </c>
      <c r="M186" s="699" t="s">
        <v>21307</v>
      </c>
      <c r="N186" s="699" t="s">
        <v>21308</v>
      </c>
      <c r="O186" s="699" t="s">
        <v>20481</v>
      </c>
      <c r="P186" s="699" t="s">
        <v>21309</v>
      </c>
      <c r="Q186" s="699" t="s">
        <v>21310</v>
      </c>
      <c r="R186" s="699" t="s">
        <v>21311</v>
      </c>
      <c r="S186" s="699" t="s">
        <v>21312</v>
      </c>
      <c r="T186" s="699" t="s">
        <v>21313</v>
      </c>
      <c r="U186" s="699" t="s">
        <v>21314</v>
      </c>
      <c r="V186" s="699" t="s">
        <v>21315</v>
      </c>
      <c r="W186" s="699" t="s">
        <v>21316</v>
      </c>
      <c r="X186" s="699" t="s">
        <v>21317</v>
      </c>
      <c r="Y186" s="699" t="s">
        <v>21318</v>
      </c>
      <c r="Z186" s="699" t="s">
        <v>17920</v>
      </c>
    </row>
    <row r="187" spans="1:26" ht="37.5">
      <c r="A187">
        <v>50476</v>
      </c>
      <c r="B187" t="s">
        <v>2355</v>
      </c>
      <c r="C187">
        <v>50</v>
      </c>
      <c r="D187">
        <v>1335</v>
      </c>
      <c r="E187" s="699" t="s">
        <v>21319</v>
      </c>
      <c r="F187" s="699" t="s">
        <v>21320</v>
      </c>
      <c r="G187" s="699" t="s">
        <v>21321</v>
      </c>
      <c r="H187" s="699" t="s">
        <v>21322</v>
      </c>
      <c r="I187" s="699" t="s">
        <v>21323</v>
      </c>
      <c r="J187" s="699" t="s">
        <v>21324</v>
      </c>
      <c r="K187" s="699" t="s">
        <v>21325</v>
      </c>
      <c r="L187" s="699" t="s">
        <v>21326</v>
      </c>
      <c r="M187" s="699" t="s">
        <v>21327</v>
      </c>
      <c r="N187" s="699" t="s">
        <v>21328</v>
      </c>
      <c r="O187" s="699" t="s">
        <v>19517</v>
      </c>
      <c r="P187" s="699" t="s">
        <v>21329</v>
      </c>
      <c r="Q187" s="699" t="s">
        <v>21330</v>
      </c>
      <c r="R187" s="699" t="s">
        <v>21331</v>
      </c>
      <c r="S187" s="699" t="s">
        <v>21332</v>
      </c>
      <c r="T187" s="699" t="s">
        <v>21333</v>
      </c>
      <c r="U187" s="699" t="s">
        <v>21334</v>
      </c>
      <c r="V187" s="699" t="s">
        <v>21335</v>
      </c>
      <c r="W187" s="699" t="s">
        <v>21336</v>
      </c>
      <c r="X187" s="699" t="s">
        <v>21337</v>
      </c>
      <c r="Y187" s="699" t="s">
        <v>21338</v>
      </c>
      <c r="Z187" s="699" t="s">
        <v>17521</v>
      </c>
    </row>
    <row r="188" spans="1:26" ht="37.5">
      <c r="A188">
        <v>50477</v>
      </c>
      <c r="B188" t="s">
        <v>2358</v>
      </c>
      <c r="C188">
        <v>50</v>
      </c>
      <c r="D188">
        <v>1601</v>
      </c>
      <c r="E188" s="699" t="s">
        <v>21340</v>
      </c>
      <c r="F188" s="699" t="s">
        <v>21341</v>
      </c>
      <c r="G188" s="699" t="s">
        <v>21342</v>
      </c>
      <c r="H188" s="699" t="s">
        <v>21343</v>
      </c>
      <c r="I188" s="699" t="s">
        <v>21344</v>
      </c>
      <c r="J188" s="699" t="s">
        <v>21345</v>
      </c>
      <c r="K188" s="699" t="s">
        <v>21346</v>
      </c>
      <c r="L188" s="699" t="s">
        <v>21347</v>
      </c>
      <c r="M188" s="699" t="s">
        <v>21348</v>
      </c>
      <c r="N188" s="699" t="s">
        <v>21349</v>
      </c>
      <c r="O188" s="699" t="s">
        <v>21339</v>
      </c>
      <c r="P188" s="699" t="s">
        <v>21350</v>
      </c>
      <c r="Q188" s="699" t="s">
        <v>21351</v>
      </c>
      <c r="R188" s="699" t="s">
        <v>21352</v>
      </c>
      <c r="S188" s="699" t="s">
        <v>21353</v>
      </c>
      <c r="T188" s="699" t="s">
        <v>21354</v>
      </c>
      <c r="U188" s="699" t="s">
        <v>21355</v>
      </c>
      <c r="V188" s="699" t="s">
        <v>21356</v>
      </c>
      <c r="W188" s="699" t="s">
        <v>21357</v>
      </c>
      <c r="X188" s="699" t="s">
        <v>21358</v>
      </c>
      <c r="Y188" s="699" t="s">
        <v>21359</v>
      </c>
      <c r="Z188" s="699" t="s">
        <v>21339</v>
      </c>
    </row>
    <row r="189" spans="1:26" ht="37.5">
      <c r="A189">
        <v>50536</v>
      </c>
      <c r="B189" t="s">
        <v>2369</v>
      </c>
      <c r="C189">
        <v>50</v>
      </c>
      <c r="D189">
        <v>1244</v>
      </c>
      <c r="E189" s="699" t="s">
        <v>21360</v>
      </c>
      <c r="F189" s="699" t="s">
        <v>21361</v>
      </c>
      <c r="G189" s="699" t="s">
        <v>21362</v>
      </c>
      <c r="H189" s="699" t="s">
        <v>21363</v>
      </c>
      <c r="I189" s="699" t="s">
        <v>21364</v>
      </c>
      <c r="J189" s="699" t="s">
        <v>21365</v>
      </c>
      <c r="K189" s="699" t="s">
        <v>21366</v>
      </c>
      <c r="L189" s="699" t="s">
        <v>21367</v>
      </c>
      <c r="M189" s="699" t="s">
        <v>21368</v>
      </c>
      <c r="N189" s="699" t="s">
        <v>21369</v>
      </c>
      <c r="O189" s="699" t="s">
        <v>19496</v>
      </c>
      <c r="P189" s="699" t="s">
        <v>21370</v>
      </c>
      <c r="Q189" s="699" t="s">
        <v>21371</v>
      </c>
      <c r="R189" s="699" t="s">
        <v>21372</v>
      </c>
      <c r="S189" s="699" t="s">
        <v>21373</v>
      </c>
      <c r="T189" s="699" t="s">
        <v>21374</v>
      </c>
      <c r="U189" s="699" t="s">
        <v>21375</v>
      </c>
      <c r="V189" s="699" t="s">
        <v>21376</v>
      </c>
      <c r="W189" s="699" t="s">
        <v>21377</v>
      </c>
      <c r="X189" s="699" t="s">
        <v>21378</v>
      </c>
      <c r="Y189" s="699" t="s">
        <v>21379</v>
      </c>
      <c r="Z189" s="699" t="s">
        <v>17627</v>
      </c>
    </row>
    <row r="190" spans="1:26" ht="37.5">
      <c r="A190">
        <v>50551</v>
      </c>
      <c r="B190" t="s">
        <v>2373</v>
      </c>
      <c r="C190">
        <v>50</v>
      </c>
      <c r="D190">
        <v>47655</v>
      </c>
      <c r="E190" s="699" t="s">
        <v>21381</v>
      </c>
      <c r="F190" s="699" t="s">
        <v>21382</v>
      </c>
      <c r="G190" s="699" t="s">
        <v>21383</v>
      </c>
      <c r="H190" s="699" t="s">
        <v>21384</v>
      </c>
      <c r="I190" s="699" t="s">
        <v>21385</v>
      </c>
      <c r="J190" s="699" t="s">
        <v>21386</v>
      </c>
      <c r="K190" s="699" t="s">
        <v>21387</v>
      </c>
      <c r="L190" s="699" t="s">
        <v>21388</v>
      </c>
      <c r="M190" s="699" t="s">
        <v>21389</v>
      </c>
      <c r="N190" s="699" t="s">
        <v>21390</v>
      </c>
      <c r="O190" s="699" t="s">
        <v>21380</v>
      </c>
      <c r="P190" s="699" t="s">
        <v>21391</v>
      </c>
      <c r="Q190" s="699" t="s">
        <v>21392</v>
      </c>
      <c r="R190" s="699" t="s">
        <v>21393</v>
      </c>
      <c r="S190" s="699" t="s">
        <v>21394</v>
      </c>
      <c r="T190" s="699" t="s">
        <v>21395</v>
      </c>
      <c r="U190" s="699" t="s">
        <v>21396</v>
      </c>
      <c r="V190" s="699" t="s">
        <v>21397</v>
      </c>
      <c r="W190" s="699" t="s">
        <v>21398</v>
      </c>
      <c r="X190" s="699" t="s">
        <v>21399</v>
      </c>
      <c r="Y190" s="699" t="s">
        <v>21400</v>
      </c>
      <c r="Z190" s="699" t="s">
        <v>17797</v>
      </c>
    </row>
    <row r="191" spans="1:26" ht="37.5">
      <c r="A191">
        <v>51031</v>
      </c>
      <c r="B191" t="s">
        <v>2385</v>
      </c>
      <c r="C191">
        <v>51</v>
      </c>
      <c r="D191">
        <v>1346</v>
      </c>
      <c r="E191" s="699" t="s">
        <v>21402</v>
      </c>
      <c r="F191" s="699" t="s">
        <v>21403</v>
      </c>
      <c r="G191" s="699" t="s">
        <v>21404</v>
      </c>
      <c r="H191" s="699" t="s">
        <v>21405</v>
      </c>
      <c r="I191" s="699" t="s">
        <v>21406</v>
      </c>
      <c r="J191" s="699" t="s">
        <v>21407</v>
      </c>
      <c r="K191" s="699" t="s">
        <v>21408</v>
      </c>
      <c r="L191" s="699" t="s">
        <v>21409</v>
      </c>
      <c r="M191" s="699" t="s">
        <v>21410</v>
      </c>
      <c r="N191" s="699" t="s">
        <v>21411</v>
      </c>
      <c r="O191" s="699" t="s">
        <v>21401</v>
      </c>
      <c r="P191" s="699" t="s">
        <v>21412</v>
      </c>
      <c r="Q191" s="699" t="s">
        <v>21413</v>
      </c>
      <c r="R191" s="699" t="s">
        <v>21414</v>
      </c>
      <c r="S191" s="699" t="s">
        <v>21415</v>
      </c>
      <c r="T191" s="699" t="s">
        <v>21416</v>
      </c>
      <c r="U191" s="699" t="s">
        <v>21417</v>
      </c>
      <c r="V191" s="699" t="s">
        <v>21418</v>
      </c>
      <c r="W191" s="699" t="s">
        <v>21419</v>
      </c>
      <c r="X191" s="699" t="s">
        <v>21420</v>
      </c>
      <c r="Y191" s="699" t="s">
        <v>21421</v>
      </c>
      <c r="Z191" s="699" t="s">
        <v>17521</v>
      </c>
    </row>
    <row r="192" spans="1:26" ht="37.5">
      <c r="A192">
        <v>51106</v>
      </c>
      <c r="B192" t="s">
        <v>2405</v>
      </c>
      <c r="C192">
        <v>51</v>
      </c>
      <c r="D192">
        <v>47636</v>
      </c>
      <c r="E192" s="699" t="s">
        <v>21423</v>
      </c>
      <c r="F192" s="699" t="s">
        <v>21424</v>
      </c>
      <c r="G192" s="699" t="s">
        <v>21425</v>
      </c>
      <c r="H192" s="699" t="s">
        <v>21426</v>
      </c>
      <c r="I192" s="699" t="s">
        <v>21427</v>
      </c>
      <c r="J192" s="699" t="s">
        <v>21428</v>
      </c>
      <c r="K192" s="699" t="s">
        <v>21429</v>
      </c>
      <c r="L192" s="699" t="s">
        <v>21430</v>
      </c>
      <c r="M192" s="699" t="s">
        <v>21431</v>
      </c>
      <c r="N192" s="699" t="s">
        <v>21432</v>
      </c>
      <c r="O192" s="699" t="s">
        <v>21422</v>
      </c>
      <c r="P192" s="699" t="s">
        <v>21433</v>
      </c>
      <c r="Q192" s="699" t="s">
        <v>21434</v>
      </c>
      <c r="R192" s="699" t="s">
        <v>21435</v>
      </c>
      <c r="S192" s="699" t="s">
        <v>21436</v>
      </c>
      <c r="T192" s="699" t="s">
        <v>21437</v>
      </c>
      <c r="U192" s="699" t="s">
        <v>21438</v>
      </c>
      <c r="V192" s="699" t="s">
        <v>21439</v>
      </c>
      <c r="W192" s="699" t="s">
        <v>21440</v>
      </c>
      <c r="X192" s="699" t="s">
        <v>21441</v>
      </c>
      <c r="Y192" s="699" t="s">
        <v>21442</v>
      </c>
      <c r="Z192" s="699" t="s">
        <v>17797</v>
      </c>
    </row>
    <row r="193" spans="1:26" ht="37.5">
      <c r="A193">
        <v>51116</v>
      </c>
      <c r="B193" t="s">
        <v>2408</v>
      </c>
      <c r="C193">
        <v>51</v>
      </c>
      <c r="D193">
        <v>464</v>
      </c>
      <c r="E193" s="699" t="s">
        <v>21443</v>
      </c>
      <c r="F193" s="699" t="s">
        <v>21444</v>
      </c>
      <c r="G193" s="699" t="s">
        <v>21445</v>
      </c>
      <c r="H193" s="699" t="s">
        <v>21446</v>
      </c>
      <c r="I193" s="699" t="s">
        <v>21447</v>
      </c>
      <c r="J193" s="699" t="s">
        <v>21448</v>
      </c>
      <c r="K193" s="699" t="s">
        <v>21449</v>
      </c>
      <c r="L193" s="699" t="s">
        <v>21450</v>
      </c>
      <c r="M193" s="699" t="s">
        <v>21451</v>
      </c>
      <c r="N193" s="699" t="s">
        <v>21452</v>
      </c>
      <c r="O193" s="699" t="s">
        <v>21401</v>
      </c>
      <c r="P193" s="699" t="s">
        <v>21453</v>
      </c>
      <c r="Q193" s="699" t="s">
        <v>21454</v>
      </c>
      <c r="R193" s="699" t="s">
        <v>21455</v>
      </c>
      <c r="S193" s="699" t="s">
        <v>21456</v>
      </c>
      <c r="T193" s="699" t="s">
        <v>21457</v>
      </c>
      <c r="U193" s="699" t="s">
        <v>21458</v>
      </c>
      <c r="V193" s="699" t="s">
        <v>21459</v>
      </c>
      <c r="W193" s="699" t="s">
        <v>21460</v>
      </c>
      <c r="X193" s="699" t="s">
        <v>21461</v>
      </c>
      <c r="Y193" s="699" t="s">
        <v>21462</v>
      </c>
      <c r="Z193" s="699" t="s">
        <v>17521</v>
      </c>
    </row>
    <row r="194" spans="1:26" ht="37.5">
      <c r="A194">
        <v>51216</v>
      </c>
      <c r="B194" t="s">
        <v>2416</v>
      </c>
      <c r="C194">
        <v>51</v>
      </c>
      <c r="D194">
        <v>1638</v>
      </c>
      <c r="E194" s="699" t="s">
        <v>21464</v>
      </c>
      <c r="F194" s="699" t="s">
        <v>21465</v>
      </c>
      <c r="G194" s="699" t="s">
        <v>21466</v>
      </c>
      <c r="H194" s="699" t="s">
        <v>21467</v>
      </c>
      <c r="I194" s="699" t="s">
        <v>21468</v>
      </c>
      <c r="J194" s="699" t="s">
        <v>21469</v>
      </c>
      <c r="K194" s="699" t="s">
        <v>21470</v>
      </c>
      <c r="L194" s="699" t="s">
        <v>21471</v>
      </c>
      <c r="M194" s="699" t="s">
        <v>21472</v>
      </c>
      <c r="N194" s="699" t="s">
        <v>21473</v>
      </c>
      <c r="O194" s="699" t="s">
        <v>21463</v>
      </c>
      <c r="P194" s="699" t="s">
        <v>21474</v>
      </c>
      <c r="Q194" s="699" t="s">
        <v>21475</v>
      </c>
      <c r="R194" s="699" t="s">
        <v>21476</v>
      </c>
      <c r="S194" s="699" t="s">
        <v>21477</v>
      </c>
      <c r="T194" s="699" t="s">
        <v>21478</v>
      </c>
      <c r="U194" s="699" t="s">
        <v>21479</v>
      </c>
      <c r="V194" s="699" t="s">
        <v>21480</v>
      </c>
      <c r="W194" s="699" t="s">
        <v>21481</v>
      </c>
      <c r="X194" s="699" t="s">
        <v>21482</v>
      </c>
      <c r="Y194" s="699" t="s">
        <v>21483</v>
      </c>
      <c r="Z194" s="699" t="s">
        <v>21463</v>
      </c>
    </row>
    <row r="195" spans="1:26" ht="37.5">
      <c r="A195">
        <v>51226</v>
      </c>
      <c r="B195" t="s">
        <v>2420</v>
      </c>
      <c r="C195">
        <v>51</v>
      </c>
      <c r="D195">
        <v>467</v>
      </c>
      <c r="E195" s="699" t="s">
        <v>21484</v>
      </c>
      <c r="F195" s="699" t="s">
        <v>21485</v>
      </c>
      <c r="G195" s="699" t="s">
        <v>21486</v>
      </c>
      <c r="H195" s="699" t="s">
        <v>21487</v>
      </c>
      <c r="I195" s="699" t="s">
        <v>21488</v>
      </c>
      <c r="J195" s="699" t="s">
        <v>21489</v>
      </c>
      <c r="K195" s="699" t="s">
        <v>21490</v>
      </c>
      <c r="L195" s="699" t="s">
        <v>21491</v>
      </c>
      <c r="M195" s="699" t="s">
        <v>21492</v>
      </c>
      <c r="N195" s="699" t="s">
        <v>21493</v>
      </c>
      <c r="O195" s="699" t="s">
        <v>21401</v>
      </c>
      <c r="P195" s="699" t="s">
        <v>21494</v>
      </c>
      <c r="Q195" s="699" t="s">
        <v>21495</v>
      </c>
      <c r="R195" s="699" t="s">
        <v>21012</v>
      </c>
      <c r="S195" s="699" t="s">
        <v>21496</v>
      </c>
      <c r="T195" s="699" t="s">
        <v>21497</v>
      </c>
      <c r="U195" s="699" t="s">
        <v>21498</v>
      </c>
      <c r="V195" s="699" t="s">
        <v>21499</v>
      </c>
      <c r="W195" s="699" t="s">
        <v>21500</v>
      </c>
      <c r="X195" s="699" t="s">
        <v>21501</v>
      </c>
      <c r="Y195" s="699" t="s">
        <v>21502</v>
      </c>
      <c r="Z195" s="699" t="s">
        <v>17627</v>
      </c>
    </row>
    <row r="196" spans="1:26" ht="37.5">
      <c r="A196">
        <v>51247</v>
      </c>
      <c r="B196" t="s">
        <v>288</v>
      </c>
      <c r="C196">
        <v>51</v>
      </c>
      <c r="D196">
        <v>1541</v>
      </c>
      <c r="E196" s="699" t="s">
        <v>21504</v>
      </c>
      <c r="F196" s="699" t="s">
        <v>21505</v>
      </c>
      <c r="G196" s="699" t="s">
        <v>21506</v>
      </c>
      <c r="H196" s="699" t="s">
        <v>21507</v>
      </c>
      <c r="I196" s="699" t="s">
        <v>21508</v>
      </c>
      <c r="J196" s="699" t="s">
        <v>21509</v>
      </c>
      <c r="K196" s="699" t="s">
        <v>21510</v>
      </c>
      <c r="L196" s="699" t="s">
        <v>21511</v>
      </c>
      <c r="M196" s="699" t="s">
        <v>21512</v>
      </c>
      <c r="N196" s="699" t="s">
        <v>21513</v>
      </c>
      <c r="O196" s="699" t="s">
        <v>21503</v>
      </c>
      <c r="P196" s="699" t="s">
        <v>21514</v>
      </c>
      <c r="Q196" s="699" t="s">
        <v>21515</v>
      </c>
      <c r="R196" s="699" t="s">
        <v>21516</v>
      </c>
      <c r="S196" s="699" t="s">
        <v>21517</v>
      </c>
      <c r="T196" s="699" t="s">
        <v>21518</v>
      </c>
      <c r="U196" s="699" t="s">
        <v>21519</v>
      </c>
      <c r="V196" s="699" t="s">
        <v>21520</v>
      </c>
      <c r="W196" s="699" t="s">
        <v>21521</v>
      </c>
      <c r="X196" s="699" t="s">
        <v>21522</v>
      </c>
      <c r="Y196" s="699" t="s">
        <v>21523</v>
      </c>
      <c r="Z196" s="699" t="s">
        <v>17627</v>
      </c>
    </row>
    <row r="197" spans="1:26" ht="37.5">
      <c r="A197">
        <v>51261</v>
      </c>
      <c r="B197" t="s">
        <v>2429</v>
      </c>
      <c r="C197">
        <v>51</v>
      </c>
      <c r="D197">
        <v>1555</v>
      </c>
      <c r="E197" s="699" t="s">
        <v>21525</v>
      </c>
      <c r="F197" s="699" t="s">
        <v>21526</v>
      </c>
      <c r="G197" s="699" t="s">
        <v>21527</v>
      </c>
      <c r="H197" s="699" t="s">
        <v>21528</v>
      </c>
      <c r="I197" s="699" t="s">
        <v>21529</v>
      </c>
      <c r="J197" s="699" t="s">
        <v>21530</v>
      </c>
      <c r="K197" s="699" t="s">
        <v>21531</v>
      </c>
      <c r="L197" s="699" t="s">
        <v>21532</v>
      </c>
      <c r="M197" s="699" t="s">
        <v>21533</v>
      </c>
      <c r="N197" s="699" t="s">
        <v>21534</v>
      </c>
      <c r="O197" s="699" t="s">
        <v>21524</v>
      </c>
      <c r="P197" s="699" t="s">
        <v>21535</v>
      </c>
      <c r="Q197" s="699" t="s">
        <v>21536</v>
      </c>
      <c r="R197" s="699" t="s">
        <v>21537</v>
      </c>
      <c r="S197" s="699" t="s">
        <v>21538</v>
      </c>
      <c r="T197" s="699" t="s">
        <v>21539</v>
      </c>
      <c r="U197" s="699" t="s">
        <v>21540</v>
      </c>
      <c r="V197" s="699" t="s">
        <v>21541</v>
      </c>
      <c r="W197" s="699" t="s">
        <v>21542</v>
      </c>
      <c r="X197" s="699" t="s">
        <v>21543</v>
      </c>
      <c r="Y197" s="699" t="s">
        <v>21544</v>
      </c>
      <c r="Z197" s="699" t="s">
        <v>17498</v>
      </c>
    </row>
    <row r="198" spans="1:26" ht="37.5">
      <c r="A198">
        <v>51281</v>
      </c>
      <c r="B198" t="s">
        <v>2436</v>
      </c>
      <c r="C198">
        <v>51</v>
      </c>
      <c r="D198">
        <v>1344</v>
      </c>
      <c r="E198" s="699" t="s">
        <v>21545</v>
      </c>
      <c r="F198" s="699" t="s">
        <v>21546</v>
      </c>
      <c r="G198" s="699" t="s">
        <v>21547</v>
      </c>
      <c r="H198" s="699" t="s">
        <v>21548</v>
      </c>
      <c r="I198" s="699" t="s">
        <v>21549</v>
      </c>
      <c r="J198" s="699" t="s">
        <v>21550</v>
      </c>
      <c r="K198" s="699" t="s">
        <v>21551</v>
      </c>
      <c r="L198" s="699" t="s">
        <v>21552</v>
      </c>
      <c r="M198" s="699" t="s">
        <v>21553</v>
      </c>
      <c r="N198" s="699" t="s">
        <v>21554</v>
      </c>
      <c r="O198" s="699" t="s">
        <v>21401</v>
      </c>
      <c r="P198" s="699" t="s">
        <v>21555</v>
      </c>
      <c r="Q198" s="699" t="s">
        <v>21556</v>
      </c>
      <c r="R198" s="699" t="s">
        <v>21557</v>
      </c>
      <c r="S198" s="699" t="s">
        <v>21558</v>
      </c>
      <c r="T198" s="699" t="s">
        <v>21559</v>
      </c>
      <c r="U198" s="699" t="s">
        <v>21560</v>
      </c>
      <c r="V198" s="699" t="s">
        <v>21561</v>
      </c>
      <c r="W198" s="699" t="s">
        <v>21562</v>
      </c>
      <c r="X198" s="699" t="s">
        <v>21563</v>
      </c>
      <c r="Y198" s="699" t="s">
        <v>21564</v>
      </c>
      <c r="Z198" s="699" t="s">
        <v>17627</v>
      </c>
    </row>
    <row r="199" spans="1:26" ht="37.5">
      <c r="A199">
        <v>51331</v>
      </c>
      <c r="B199" t="s">
        <v>2444</v>
      </c>
      <c r="C199">
        <v>51</v>
      </c>
      <c r="D199">
        <v>470</v>
      </c>
      <c r="E199" s="699" t="s">
        <v>21565</v>
      </c>
      <c r="F199" s="699" t="s">
        <v>21566</v>
      </c>
      <c r="G199" s="699" t="s">
        <v>21567</v>
      </c>
      <c r="H199" s="699" t="s">
        <v>21568</v>
      </c>
      <c r="I199" s="699" t="s">
        <v>21569</v>
      </c>
      <c r="J199" s="699" t="s">
        <v>21570</v>
      </c>
      <c r="K199" s="699" t="s">
        <v>21571</v>
      </c>
      <c r="L199" s="699" t="s">
        <v>21572</v>
      </c>
      <c r="M199" s="699" t="s">
        <v>18640</v>
      </c>
      <c r="N199" s="699" t="s">
        <v>21573</v>
      </c>
      <c r="O199" s="699" t="s">
        <v>19203</v>
      </c>
      <c r="P199" s="699" t="s">
        <v>21574</v>
      </c>
      <c r="Q199" s="699" t="s">
        <v>21575</v>
      </c>
      <c r="R199" s="699" t="s">
        <v>21576</v>
      </c>
      <c r="S199" s="699" t="s">
        <v>21577</v>
      </c>
      <c r="T199" s="699" t="s">
        <v>21578</v>
      </c>
      <c r="U199" s="699" t="s">
        <v>21579</v>
      </c>
      <c r="V199" s="699" t="s">
        <v>21580</v>
      </c>
      <c r="W199" s="699" t="s">
        <v>19831</v>
      </c>
      <c r="X199" s="699" t="s">
        <v>21581</v>
      </c>
      <c r="Y199" s="699" t="s">
        <v>21582</v>
      </c>
      <c r="Z199" s="699" t="s">
        <v>17521</v>
      </c>
    </row>
    <row r="200" spans="1:26" ht="37.5">
      <c r="A200">
        <v>52146</v>
      </c>
      <c r="B200" t="s">
        <v>2477</v>
      </c>
      <c r="C200">
        <v>52</v>
      </c>
      <c r="D200">
        <v>47617</v>
      </c>
      <c r="E200" s="699" t="s">
        <v>21584</v>
      </c>
      <c r="F200" s="699" t="s">
        <v>21585</v>
      </c>
      <c r="G200" s="699" t="s">
        <v>21586</v>
      </c>
      <c r="H200" s="699" t="s">
        <v>21587</v>
      </c>
      <c r="I200" s="699" t="s">
        <v>21588</v>
      </c>
      <c r="J200" s="699" t="s">
        <v>21589</v>
      </c>
      <c r="K200" s="699" t="s">
        <v>21590</v>
      </c>
      <c r="L200" s="699" t="s">
        <v>21591</v>
      </c>
      <c r="M200" s="699" t="s">
        <v>21592</v>
      </c>
      <c r="N200" s="699" t="s">
        <v>21593</v>
      </c>
      <c r="O200" s="699" t="s">
        <v>21583</v>
      </c>
      <c r="P200" s="699" t="s">
        <v>21594</v>
      </c>
      <c r="Q200" s="699" t="s">
        <v>21595</v>
      </c>
      <c r="R200" s="699" t="s">
        <v>21596</v>
      </c>
      <c r="S200" s="699" t="s">
        <v>21597</v>
      </c>
      <c r="T200" s="699" t="s">
        <v>21598</v>
      </c>
      <c r="U200" s="699" t="s">
        <v>21599</v>
      </c>
      <c r="V200" s="699" t="s">
        <v>21600</v>
      </c>
      <c r="W200" s="699" t="s">
        <v>21601</v>
      </c>
      <c r="X200" s="699" t="s">
        <v>21602</v>
      </c>
      <c r="Y200" s="699" t="s">
        <v>21603</v>
      </c>
      <c r="Z200" s="699" t="s">
        <v>21604</v>
      </c>
    </row>
    <row r="201" spans="1:26" ht="37.5">
      <c r="A201">
        <v>52286</v>
      </c>
      <c r="B201" t="s">
        <v>2504</v>
      </c>
      <c r="C201">
        <v>52</v>
      </c>
      <c r="D201">
        <v>483</v>
      </c>
      <c r="E201" s="699" t="s">
        <v>21605</v>
      </c>
      <c r="F201" s="699" t="s">
        <v>21606</v>
      </c>
      <c r="G201" s="699" t="s">
        <v>21607</v>
      </c>
      <c r="H201" s="699" t="s">
        <v>21608</v>
      </c>
      <c r="I201" s="699" t="s">
        <v>21609</v>
      </c>
      <c r="J201" s="699" t="s">
        <v>21610</v>
      </c>
      <c r="K201" s="699" t="s">
        <v>21611</v>
      </c>
      <c r="L201" s="699" t="s">
        <v>21612</v>
      </c>
      <c r="M201" s="699" t="s">
        <v>21613</v>
      </c>
      <c r="N201" s="699" t="s">
        <v>21614</v>
      </c>
      <c r="O201" s="699" t="s">
        <v>18152</v>
      </c>
      <c r="P201" s="699" t="s">
        <v>21615</v>
      </c>
      <c r="Q201" s="699" t="s">
        <v>21616</v>
      </c>
      <c r="R201" s="699" t="s">
        <v>21617</v>
      </c>
      <c r="S201" s="699" t="s">
        <v>21618</v>
      </c>
      <c r="T201" s="699" t="s">
        <v>21619</v>
      </c>
      <c r="U201" s="699" t="s">
        <v>21620</v>
      </c>
      <c r="V201" s="699" t="s">
        <v>21621</v>
      </c>
      <c r="W201" s="699" t="s">
        <v>21622</v>
      </c>
      <c r="X201" s="699" t="s">
        <v>21623</v>
      </c>
      <c r="Y201" s="699" t="s">
        <v>21624</v>
      </c>
      <c r="Z201" s="699" t="s">
        <v>17559</v>
      </c>
    </row>
    <row r="202" spans="1:26" ht="37.5">
      <c r="A202">
        <v>52461</v>
      </c>
      <c r="B202" t="s">
        <v>2527</v>
      </c>
      <c r="C202">
        <v>52</v>
      </c>
      <c r="D202">
        <v>1057</v>
      </c>
      <c r="E202" s="699" t="s">
        <v>21625</v>
      </c>
      <c r="F202" s="699" t="s">
        <v>21626</v>
      </c>
      <c r="G202" s="699" t="s">
        <v>19521</v>
      </c>
      <c r="H202" s="699" t="s">
        <v>21627</v>
      </c>
      <c r="I202" s="699" t="s">
        <v>21628</v>
      </c>
      <c r="J202" s="699" t="s">
        <v>21629</v>
      </c>
      <c r="K202" s="699" t="s">
        <v>21630</v>
      </c>
      <c r="L202" s="699" t="s">
        <v>21631</v>
      </c>
      <c r="M202" s="699" t="s">
        <v>21632</v>
      </c>
      <c r="N202" s="699" t="s">
        <v>21633</v>
      </c>
      <c r="O202" s="699" t="s">
        <v>20740</v>
      </c>
      <c r="P202" s="699" t="s">
        <v>21634</v>
      </c>
      <c r="Q202" s="699" t="s">
        <v>21635</v>
      </c>
      <c r="R202" s="699" t="s">
        <v>21636</v>
      </c>
      <c r="S202" s="699" t="s">
        <v>19072</v>
      </c>
      <c r="T202" s="699" t="s">
        <v>21637</v>
      </c>
      <c r="U202" s="699" t="s">
        <v>21638</v>
      </c>
      <c r="V202" s="699" t="s">
        <v>18265</v>
      </c>
      <c r="W202" s="699" t="s">
        <v>21639</v>
      </c>
      <c r="X202" s="699" t="s">
        <v>21640</v>
      </c>
      <c r="Y202" s="699" t="s">
        <v>21641</v>
      </c>
      <c r="Z202" s="699" t="s">
        <v>17627</v>
      </c>
    </row>
    <row r="203" spans="1:26" ht="37.5">
      <c r="A203">
        <v>52536</v>
      </c>
      <c r="B203" t="s">
        <v>2542</v>
      </c>
      <c r="C203">
        <v>52</v>
      </c>
      <c r="D203">
        <v>491</v>
      </c>
      <c r="E203" s="699" t="s">
        <v>21642</v>
      </c>
      <c r="F203" s="699" t="s">
        <v>21643</v>
      </c>
      <c r="G203" s="699" t="s">
        <v>20986</v>
      </c>
      <c r="H203" s="699" t="s">
        <v>21644</v>
      </c>
      <c r="I203" s="699" t="s">
        <v>21645</v>
      </c>
      <c r="J203" s="699" t="s">
        <v>21646</v>
      </c>
      <c r="K203" s="699" t="s">
        <v>21647</v>
      </c>
      <c r="L203" s="699" t="s">
        <v>21648</v>
      </c>
      <c r="M203" s="699" t="s">
        <v>21649</v>
      </c>
      <c r="N203" s="699" t="s">
        <v>21650</v>
      </c>
      <c r="O203" s="699" t="s">
        <v>20740</v>
      </c>
      <c r="P203" s="699" t="s">
        <v>21651</v>
      </c>
      <c r="Q203" s="699" t="s">
        <v>21652</v>
      </c>
      <c r="R203" s="699" t="s">
        <v>21653</v>
      </c>
      <c r="S203" s="699" t="s">
        <v>21654</v>
      </c>
      <c r="T203" s="699" t="s">
        <v>21655</v>
      </c>
      <c r="U203" s="699" t="s">
        <v>21656</v>
      </c>
      <c r="V203" s="699" t="s">
        <v>21657</v>
      </c>
      <c r="W203" s="699" t="s">
        <v>21658</v>
      </c>
      <c r="X203" s="699" t="s">
        <v>21659</v>
      </c>
      <c r="Y203" s="699" t="s">
        <v>21660</v>
      </c>
      <c r="Z203" s="699" t="s">
        <v>17480</v>
      </c>
    </row>
    <row r="204" spans="1:26" ht="37.5">
      <c r="A204">
        <v>52556</v>
      </c>
      <c r="B204" t="s">
        <v>2545</v>
      </c>
      <c r="C204">
        <v>52</v>
      </c>
      <c r="D204">
        <v>493</v>
      </c>
      <c r="E204" s="699" t="s">
        <v>21661</v>
      </c>
      <c r="F204" s="699" t="s">
        <v>21662</v>
      </c>
      <c r="G204" s="699" t="s">
        <v>21663</v>
      </c>
      <c r="H204" s="699" t="s">
        <v>20425</v>
      </c>
      <c r="I204" s="699" t="s">
        <v>21664</v>
      </c>
      <c r="J204" s="699" t="s">
        <v>21665</v>
      </c>
      <c r="K204" s="699" t="s">
        <v>21666</v>
      </c>
      <c r="L204" s="699" t="s">
        <v>21667</v>
      </c>
      <c r="M204" s="699" t="s">
        <v>21668</v>
      </c>
      <c r="N204" s="699" t="s">
        <v>21669</v>
      </c>
      <c r="O204" s="699" t="s">
        <v>18152</v>
      </c>
      <c r="P204" s="699" t="s">
        <v>21670</v>
      </c>
      <c r="Q204" s="699" t="s">
        <v>21671</v>
      </c>
      <c r="R204" s="699" t="s">
        <v>21672</v>
      </c>
      <c r="S204" s="699" t="s">
        <v>21673</v>
      </c>
      <c r="T204" s="699" t="s">
        <v>21674</v>
      </c>
      <c r="U204" s="699" t="s">
        <v>21675</v>
      </c>
      <c r="V204" s="699" t="s">
        <v>21676</v>
      </c>
      <c r="W204" s="699" t="s">
        <v>21677</v>
      </c>
      <c r="X204" s="699" t="s">
        <v>21678</v>
      </c>
      <c r="Y204" s="699" t="s">
        <v>21679</v>
      </c>
      <c r="Z204" s="699" t="s">
        <v>17480</v>
      </c>
    </row>
    <row r="205" spans="1:26" ht="37.5">
      <c r="A205">
        <v>52557</v>
      </c>
      <c r="B205" t="s">
        <v>1437</v>
      </c>
      <c r="C205">
        <v>52</v>
      </c>
      <c r="D205">
        <v>494</v>
      </c>
      <c r="E205" s="699" t="s">
        <v>21680</v>
      </c>
      <c r="F205" s="699" t="s">
        <v>21681</v>
      </c>
      <c r="G205" s="699" t="s">
        <v>21682</v>
      </c>
      <c r="H205" s="699" t="s">
        <v>21683</v>
      </c>
      <c r="I205" s="699" t="s">
        <v>21684</v>
      </c>
      <c r="J205" s="699" t="s">
        <v>21685</v>
      </c>
      <c r="K205" s="699" t="s">
        <v>21686</v>
      </c>
      <c r="L205" s="699" t="s">
        <v>21687</v>
      </c>
      <c r="M205" s="699" t="s">
        <v>21688</v>
      </c>
      <c r="N205" s="699" t="s">
        <v>21689</v>
      </c>
      <c r="O205" s="699" t="s">
        <v>20382</v>
      </c>
      <c r="P205" s="699" t="s">
        <v>21690</v>
      </c>
      <c r="Q205" s="699" t="s">
        <v>21691</v>
      </c>
      <c r="R205" s="699" t="s">
        <v>21692</v>
      </c>
      <c r="S205" s="699" t="s">
        <v>21693</v>
      </c>
      <c r="T205" s="699" t="s">
        <v>21694</v>
      </c>
      <c r="U205" s="699" t="s">
        <v>21695</v>
      </c>
      <c r="V205" s="699" t="s">
        <v>21696</v>
      </c>
      <c r="W205" s="699" t="s">
        <v>21697</v>
      </c>
      <c r="X205" s="699" t="s">
        <v>21698</v>
      </c>
      <c r="Y205" s="699" t="s">
        <v>21699</v>
      </c>
      <c r="Z205" s="699" t="s">
        <v>20382</v>
      </c>
    </row>
    <row r="206" spans="1:26" ht="37.5">
      <c r="A206">
        <v>52581</v>
      </c>
      <c r="B206" t="s">
        <v>2554</v>
      </c>
      <c r="C206">
        <v>52</v>
      </c>
      <c r="D206">
        <v>496</v>
      </c>
      <c r="E206" s="699" t="s">
        <v>21700</v>
      </c>
      <c r="F206" s="699" t="s">
        <v>21701</v>
      </c>
      <c r="G206" s="699" t="s">
        <v>21702</v>
      </c>
      <c r="H206" s="699" t="s">
        <v>21703</v>
      </c>
      <c r="I206" s="699" t="s">
        <v>21704</v>
      </c>
      <c r="J206" s="699" t="s">
        <v>21705</v>
      </c>
      <c r="K206" s="699" t="s">
        <v>21706</v>
      </c>
      <c r="L206" s="699" t="s">
        <v>21707</v>
      </c>
      <c r="M206" s="699" t="s">
        <v>21708</v>
      </c>
      <c r="N206" s="699" t="s">
        <v>21709</v>
      </c>
      <c r="O206" s="699" t="s">
        <v>20740</v>
      </c>
      <c r="P206" s="699" t="s">
        <v>21710</v>
      </c>
      <c r="Q206" s="699" t="s">
        <v>21711</v>
      </c>
      <c r="R206" s="699" t="s">
        <v>21712</v>
      </c>
      <c r="S206" s="699" t="s">
        <v>21713</v>
      </c>
      <c r="T206" s="699" t="s">
        <v>21714</v>
      </c>
      <c r="U206" s="699" t="s">
        <v>21715</v>
      </c>
      <c r="V206" s="699" t="s">
        <v>21716</v>
      </c>
      <c r="W206" s="699" t="s">
        <v>21717</v>
      </c>
      <c r="X206" s="699" t="s">
        <v>21718</v>
      </c>
      <c r="Y206" s="699" t="s">
        <v>21719</v>
      </c>
      <c r="Z206" s="699" t="s">
        <v>19295</v>
      </c>
    </row>
    <row r="207" spans="1:26" ht="37.5">
      <c r="A207">
        <v>52586</v>
      </c>
      <c r="B207" t="s">
        <v>2454</v>
      </c>
      <c r="C207">
        <v>52</v>
      </c>
      <c r="D207">
        <v>47632</v>
      </c>
      <c r="E207" s="699" t="s">
        <v>21721</v>
      </c>
      <c r="F207" s="699" t="s">
        <v>21722</v>
      </c>
      <c r="G207" s="699" t="s">
        <v>21723</v>
      </c>
      <c r="H207" s="699" t="s">
        <v>21724</v>
      </c>
      <c r="I207" s="699" t="s">
        <v>21725</v>
      </c>
      <c r="J207" s="699" t="s">
        <v>21726</v>
      </c>
      <c r="K207" s="699" t="s">
        <v>21727</v>
      </c>
      <c r="L207" s="699" t="s">
        <v>21728</v>
      </c>
      <c r="M207" s="699" t="s">
        <v>21729</v>
      </c>
      <c r="N207" s="699" t="s">
        <v>21730</v>
      </c>
      <c r="O207" s="699" t="s">
        <v>20320</v>
      </c>
      <c r="P207" s="699" t="s">
        <v>21731</v>
      </c>
      <c r="Q207" s="699" t="s">
        <v>21732</v>
      </c>
      <c r="R207" s="699" t="s">
        <v>21733</v>
      </c>
      <c r="S207" s="699" t="s">
        <v>21734</v>
      </c>
      <c r="T207" s="699" t="s">
        <v>21735</v>
      </c>
      <c r="U207" s="699" t="s">
        <v>21736</v>
      </c>
      <c r="V207" s="699" t="s">
        <v>21737</v>
      </c>
      <c r="W207" s="699" t="s">
        <v>21738</v>
      </c>
      <c r="X207" s="699" t="s">
        <v>21739</v>
      </c>
      <c r="Y207" s="699" t="s">
        <v>21740</v>
      </c>
      <c r="Z207" s="699" t="s">
        <v>21741</v>
      </c>
    </row>
    <row r="208" spans="1:26" ht="37.5">
      <c r="A208">
        <v>52606</v>
      </c>
      <c r="B208" t="s">
        <v>2559</v>
      </c>
      <c r="C208">
        <v>52</v>
      </c>
      <c r="D208">
        <v>1058</v>
      </c>
      <c r="E208" s="699" t="s">
        <v>21742</v>
      </c>
      <c r="F208" s="699" t="s">
        <v>21743</v>
      </c>
      <c r="G208" s="699" t="s">
        <v>21744</v>
      </c>
      <c r="H208" s="699" t="s">
        <v>21745</v>
      </c>
      <c r="I208" s="699" t="s">
        <v>21746</v>
      </c>
      <c r="J208" s="699" t="s">
        <v>21747</v>
      </c>
      <c r="K208" s="699" t="s">
        <v>21748</v>
      </c>
      <c r="L208" s="699" t="s">
        <v>21749</v>
      </c>
      <c r="M208" s="699" t="s">
        <v>21750</v>
      </c>
      <c r="N208" s="699" t="s">
        <v>21751</v>
      </c>
      <c r="O208" s="699" t="s">
        <v>20740</v>
      </c>
      <c r="P208" s="699" t="s">
        <v>21752</v>
      </c>
      <c r="Q208" s="699" t="s">
        <v>21753</v>
      </c>
      <c r="R208" s="699" t="s">
        <v>21754</v>
      </c>
      <c r="S208" s="699" t="s">
        <v>21755</v>
      </c>
      <c r="T208" s="699" t="s">
        <v>21756</v>
      </c>
      <c r="U208" s="699" t="s">
        <v>21757</v>
      </c>
      <c r="V208" s="699" t="s">
        <v>21758</v>
      </c>
      <c r="W208" s="699" t="s">
        <v>21759</v>
      </c>
      <c r="X208" s="699" t="s">
        <v>21760</v>
      </c>
      <c r="Y208" s="699" t="s">
        <v>21761</v>
      </c>
      <c r="Z208" s="699" t="s">
        <v>17627</v>
      </c>
    </row>
    <row r="209" spans="1:26" ht="37.5">
      <c r="A209">
        <v>53041</v>
      </c>
      <c r="B209" t="s">
        <v>2571</v>
      </c>
      <c r="C209">
        <v>53</v>
      </c>
      <c r="D209">
        <v>500</v>
      </c>
      <c r="E209" s="699" t="s">
        <v>21762</v>
      </c>
      <c r="F209" s="699" t="s">
        <v>21763</v>
      </c>
      <c r="G209" s="699" t="s">
        <v>21764</v>
      </c>
      <c r="H209" s="699" t="s">
        <v>21765</v>
      </c>
      <c r="I209" s="699" t="s">
        <v>21766</v>
      </c>
      <c r="J209" s="699" t="s">
        <v>21767</v>
      </c>
      <c r="K209" s="699" t="s">
        <v>21768</v>
      </c>
      <c r="L209" s="699" t="s">
        <v>21769</v>
      </c>
      <c r="M209" s="699" t="s">
        <v>19521</v>
      </c>
      <c r="N209" s="699" t="s">
        <v>21770</v>
      </c>
      <c r="O209" s="699" t="s">
        <v>21401</v>
      </c>
      <c r="P209" s="699" t="s">
        <v>21771</v>
      </c>
      <c r="Q209" s="699" t="s">
        <v>21772</v>
      </c>
      <c r="R209" s="699" t="s">
        <v>21773</v>
      </c>
      <c r="S209" s="699" t="s">
        <v>21774</v>
      </c>
      <c r="T209" s="699" t="s">
        <v>21656</v>
      </c>
      <c r="U209" s="699" t="s">
        <v>21775</v>
      </c>
      <c r="V209" s="699" t="s">
        <v>21776</v>
      </c>
      <c r="W209" s="699" t="s">
        <v>21777</v>
      </c>
      <c r="X209" s="699" t="s">
        <v>21778</v>
      </c>
      <c r="Y209" s="699" t="s">
        <v>21779</v>
      </c>
      <c r="Z209" s="699" t="s">
        <v>19558</v>
      </c>
    </row>
    <row r="210" spans="1:26" ht="37.5">
      <c r="A210">
        <v>53061</v>
      </c>
      <c r="B210" t="s">
        <v>2575</v>
      </c>
      <c r="C210">
        <v>53</v>
      </c>
      <c r="D210">
        <v>47684</v>
      </c>
      <c r="E210" s="699" t="s">
        <v>21781</v>
      </c>
      <c r="F210" s="699" t="s">
        <v>21782</v>
      </c>
      <c r="G210" s="699" t="s">
        <v>21783</v>
      </c>
      <c r="H210" s="699" t="s">
        <v>21784</v>
      </c>
      <c r="I210" s="699" t="s">
        <v>21785</v>
      </c>
      <c r="J210" s="699" t="s">
        <v>21786</v>
      </c>
      <c r="K210" s="699" t="s">
        <v>21787</v>
      </c>
      <c r="L210" s="699" t="s">
        <v>21788</v>
      </c>
      <c r="M210" s="699" t="s">
        <v>21789</v>
      </c>
      <c r="N210" s="699" t="s">
        <v>21790</v>
      </c>
      <c r="O210" s="699" t="s">
        <v>21780</v>
      </c>
      <c r="P210" s="699" t="s">
        <v>21791</v>
      </c>
      <c r="Q210" s="699" t="s">
        <v>21792</v>
      </c>
      <c r="R210" s="699" t="s">
        <v>21793</v>
      </c>
      <c r="S210" s="699" t="s">
        <v>21794</v>
      </c>
      <c r="T210" s="699" t="s">
        <v>21795</v>
      </c>
      <c r="U210" s="699" t="s">
        <v>21796</v>
      </c>
      <c r="V210" s="699" t="s">
        <v>21797</v>
      </c>
      <c r="W210" s="699" t="s">
        <v>21798</v>
      </c>
      <c r="X210" s="699" t="s">
        <v>21799</v>
      </c>
      <c r="Y210" s="699" t="s">
        <v>21800</v>
      </c>
      <c r="Z210" s="699" t="s">
        <v>21780</v>
      </c>
    </row>
    <row r="211" spans="1:26" ht="37.5">
      <c r="A211">
        <v>53091</v>
      </c>
      <c r="B211" t="s">
        <v>2578</v>
      </c>
      <c r="C211">
        <v>53</v>
      </c>
      <c r="D211">
        <v>503</v>
      </c>
      <c r="E211" s="699" t="s">
        <v>21801</v>
      </c>
      <c r="F211" s="699" t="s">
        <v>21802</v>
      </c>
      <c r="G211" s="699" t="s">
        <v>21803</v>
      </c>
      <c r="H211" s="699" t="s">
        <v>21804</v>
      </c>
      <c r="I211" s="699" t="s">
        <v>21805</v>
      </c>
      <c r="J211" s="699" t="s">
        <v>21806</v>
      </c>
      <c r="K211" s="699" t="s">
        <v>21807</v>
      </c>
      <c r="L211" s="699" t="s">
        <v>21808</v>
      </c>
      <c r="M211" s="699" t="s">
        <v>21809</v>
      </c>
      <c r="N211" s="699" t="s">
        <v>21810</v>
      </c>
      <c r="O211" s="699" t="s">
        <v>21401</v>
      </c>
      <c r="P211" s="699" t="s">
        <v>21811</v>
      </c>
      <c r="Q211" s="699" t="s">
        <v>21812</v>
      </c>
      <c r="R211" s="699" t="s">
        <v>21813</v>
      </c>
      <c r="S211" s="699" t="s">
        <v>21814</v>
      </c>
      <c r="T211" s="699" t="s">
        <v>21815</v>
      </c>
      <c r="U211" s="699" t="s">
        <v>21816</v>
      </c>
      <c r="V211" s="699" t="s">
        <v>21817</v>
      </c>
      <c r="W211" s="699" t="s">
        <v>21818</v>
      </c>
      <c r="X211" s="699" t="s">
        <v>21819</v>
      </c>
      <c r="Y211" s="699" t="s">
        <v>21820</v>
      </c>
      <c r="Z211" s="699" t="s">
        <v>19558</v>
      </c>
    </row>
    <row r="212" spans="1:26" ht="37.5">
      <c r="A212">
        <v>53112</v>
      </c>
      <c r="B212" t="s">
        <v>2581</v>
      </c>
      <c r="C212">
        <v>53</v>
      </c>
      <c r="D212">
        <v>47649</v>
      </c>
      <c r="E212" s="699" t="s">
        <v>21821</v>
      </c>
      <c r="F212" s="699" t="s">
        <v>21822</v>
      </c>
      <c r="G212" s="699" t="s">
        <v>21823</v>
      </c>
      <c r="H212" s="699" t="s">
        <v>21824</v>
      </c>
      <c r="I212" s="699" t="s">
        <v>21825</v>
      </c>
      <c r="J212" s="699" t="s">
        <v>21826</v>
      </c>
      <c r="K212" s="699" t="s">
        <v>21827</v>
      </c>
      <c r="L212" s="699" t="s">
        <v>21828</v>
      </c>
      <c r="M212" s="699" t="s">
        <v>21829</v>
      </c>
      <c r="N212" s="699" t="s">
        <v>21830</v>
      </c>
      <c r="O212" s="699" t="s">
        <v>17902</v>
      </c>
      <c r="P212" s="699" t="s">
        <v>21831</v>
      </c>
      <c r="Q212" s="699" t="s">
        <v>21832</v>
      </c>
      <c r="R212" s="699" t="s">
        <v>21833</v>
      </c>
      <c r="S212" s="699" t="s">
        <v>21834</v>
      </c>
      <c r="T212" s="699" t="s">
        <v>21835</v>
      </c>
      <c r="U212" s="699" t="s">
        <v>21836</v>
      </c>
      <c r="V212" s="699" t="s">
        <v>21837</v>
      </c>
      <c r="W212" s="699" t="s">
        <v>21838</v>
      </c>
      <c r="X212" s="699" t="s">
        <v>21839</v>
      </c>
      <c r="Y212" s="699" t="s">
        <v>21840</v>
      </c>
      <c r="Z212" s="699" t="s">
        <v>17902</v>
      </c>
    </row>
    <row r="213" spans="1:26" ht="37.5">
      <c r="A213">
        <v>53133</v>
      </c>
      <c r="B213" t="s">
        <v>2588</v>
      </c>
      <c r="C213">
        <v>53</v>
      </c>
      <c r="D213">
        <v>47651</v>
      </c>
      <c r="E213" s="699" t="s">
        <v>21842</v>
      </c>
      <c r="F213" s="699" t="s">
        <v>21843</v>
      </c>
      <c r="G213" s="699" t="s">
        <v>21844</v>
      </c>
      <c r="H213" s="699" t="s">
        <v>21845</v>
      </c>
      <c r="I213" s="699" t="s">
        <v>21846</v>
      </c>
      <c r="J213" s="699" t="s">
        <v>21847</v>
      </c>
      <c r="K213" s="699" t="s">
        <v>21848</v>
      </c>
      <c r="L213" s="699" t="s">
        <v>21849</v>
      </c>
      <c r="M213" s="699" t="s">
        <v>21850</v>
      </c>
      <c r="N213" s="699" t="s">
        <v>21851</v>
      </c>
      <c r="O213" s="699" t="s">
        <v>19134</v>
      </c>
      <c r="P213" s="699" t="s">
        <v>21852</v>
      </c>
      <c r="Q213" s="699" t="s">
        <v>21853</v>
      </c>
      <c r="R213" s="699" t="s">
        <v>21854</v>
      </c>
      <c r="S213" s="699" t="s">
        <v>21855</v>
      </c>
      <c r="T213" s="699" t="s">
        <v>21856</v>
      </c>
      <c r="U213" s="699" t="s">
        <v>21857</v>
      </c>
      <c r="V213" s="699" t="s">
        <v>21858</v>
      </c>
      <c r="W213" s="699" t="s">
        <v>21859</v>
      </c>
      <c r="X213" s="699" t="s">
        <v>21860</v>
      </c>
      <c r="Y213" s="699" t="s">
        <v>21861</v>
      </c>
      <c r="Z213" s="699" t="s">
        <v>17797</v>
      </c>
    </row>
    <row r="214" spans="1:26" ht="37.5">
      <c r="A214">
        <v>53196</v>
      </c>
      <c r="B214" t="s">
        <v>2600</v>
      </c>
      <c r="C214">
        <v>53</v>
      </c>
      <c r="D214">
        <v>509</v>
      </c>
      <c r="E214" s="699" t="s">
        <v>21862</v>
      </c>
      <c r="F214" s="699" t="s">
        <v>21863</v>
      </c>
      <c r="G214" s="699" t="s">
        <v>21864</v>
      </c>
      <c r="H214" s="699" t="s">
        <v>21865</v>
      </c>
      <c r="I214" s="699" t="s">
        <v>21866</v>
      </c>
      <c r="J214" s="699" t="s">
        <v>21867</v>
      </c>
      <c r="K214" s="699" t="s">
        <v>21868</v>
      </c>
      <c r="L214" s="699" t="s">
        <v>21869</v>
      </c>
      <c r="M214" s="699" t="s">
        <v>21870</v>
      </c>
      <c r="N214" s="699" t="s">
        <v>21871</v>
      </c>
      <c r="O214" s="699" t="s">
        <v>21401</v>
      </c>
      <c r="P214" s="699" t="s">
        <v>21872</v>
      </c>
      <c r="Q214" s="699" t="s">
        <v>21873</v>
      </c>
      <c r="R214" s="699" t="s">
        <v>21874</v>
      </c>
      <c r="S214" s="699" t="s">
        <v>21875</v>
      </c>
      <c r="T214" s="699" t="s">
        <v>21876</v>
      </c>
      <c r="U214" s="699" t="s">
        <v>21877</v>
      </c>
      <c r="V214" s="699" t="s">
        <v>21878</v>
      </c>
      <c r="W214" s="699" t="s">
        <v>21879</v>
      </c>
      <c r="X214" s="699" t="s">
        <v>21880</v>
      </c>
      <c r="Y214" s="699" t="s">
        <v>21881</v>
      </c>
      <c r="Z214" s="699" t="s">
        <v>17627</v>
      </c>
    </row>
    <row r="215" spans="1:26" ht="37.5">
      <c r="A215">
        <v>53296</v>
      </c>
      <c r="B215" t="s">
        <v>2614</v>
      </c>
      <c r="C215">
        <v>53</v>
      </c>
      <c r="D215">
        <v>1258</v>
      </c>
      <c r="E215" s="699" t="s">
        <v>21882</v>
      </c>
      <c r="F215" s="699" t="s">
        <v>21883</v>
      </c>
      <c r="G215" s="699" t="s">
        <v>21884</v>
      </c>
      <c r="H215" s="699" t="s">
        <v>21885</v>
      </c>
      <c r="I215" s="699" t="s">
        <v>21886</v>
      </c>
      <c r="J215" s="699" t="s">
        <v>21887</v>
      </c>
      <c r="K215" s="699" t="s">
        <v>21888</v>
      </c>
      <c r="L215" s="699" t="s">
        <v>21889</v>
      </c>
      <c r="M215" s="699" t="s">
        <v>21890</v>
      </c>
      <c r="N215" s="699" t="s">
        <v>21891</v>
      </c>
      <c r="O215" s="699" t="s">
        <v>21401</v>
      </c>
      <c r="P215" s="699" t="s">
        <v>21892</v>
      </c>
      <c r="Q215" s="699" t="s">
        <v>21893</v>
      </c>
      <c r="R215" s="699" t="s">
        <v>21894</v>
      </c>
      <c r="S215" s="699" t="s">
        <v>21895</v>
      </c>
      <c r="T215" s="699" t="s">
        <v>21896</v>
      </c>
      <c r="U215" s="699" t="s">
        <v>21897</v>
      </c>
      <c r="V215" s="699" t="s">
        <v>21898</v>
      </c>
      <c r="W215" s="699" t="s">
        <v>21899</v>
      </c>
      <c r="X215" s="699" t="s">
        <v>21900</v>
      </c>
      <c r="Y215" s="699" t="s">
        <v>21901</v>
      </c>
      <c r="Z215" s="699" t="s">
        <v>17627</v>
      </c>
    </row>
    <row r="216" spans="1:26" ht="37.5">
      <c r="A216">
        <v>53378</v>
      </c>
      <c r="B216" t="s">
        <v>2630</v>
      </c>
      <c r="C216">
        <v>53</v>
      </c>
      <c r="D216">
        <v>47663</v>
      </c>
      <c r="E216" s="699" t="s">
        <v>21903</v>
      </c>
      <c r="F216" s="699" t="s">
        <v>21904</v>
      </c>
      <c r="G216" s="699" t="s">
        <v>21905</v>
      </c>
      <c r="H216" s="699" t="s">
        <v>21906</v>
      </c>
      <c r="I216" s="699" t="s">
        <v>21907</v>
      </c>
      <c r="J216" s="699" t="s">
        <v>20285</v>
      </c>
      <c r="K216" s="699" t="s">
        <v>21908</v>
      </c>
      <c r="L216" s="699" t="s">
        <v>21909</v>
      </c>
      <c r="M216" s="699" t="s">
        <v>21910</v>
      </c>
      <c r="N216" s="699" t="s">
        <v>21911</v>
      </c>
      <c r="O216" s="699" t="s">
        <v>21902</v>
      </c>
      <c r="P216" s="699" t="s">
        <v>21912</v>
      </c>
      <c r="Q216" s="699" t="s">
        <v>21913</v>
      </c>
      <c r="R216" s="699" t="s">
        <v>21914</v>
      </c>
      <c r="S216" s="699" t="s">
        <v>21915</v>
      </c>
      <c r="T216" s="699" t="s">
        <v>21916</v>
      </c>
      <c r="U216" s="699" t="s">
        <v>21917</v>
      </c>
      <c r="V216" s="699" t="s">
        <v>21918</v>
      </c>
      <c r="W216" s="699" t="s">
        <v>21919</v>
      </c>
      <c r="X216" s="699" t="s">
        <v>21920</v>
      </c>
      <c r="Y216" s="699" t="s">
        <v>21921</v>
      </c>
      <c r="Z216" s="699" t="s">
        <v>21902</v>
      </c>
    </row>
    <row r="217" spans="1:26" ht="37.5">
      <c r="A217">
        <v>53401</v>
      </c>
      <c r="B217" t="s">
        <v>2634</v>
      </c>
      <c r="C217">
        <v>53</v>
      </c>
      <c r="D217">
        <v>1532</v>
      </c>
      <c r="E217" s="699" t="s">
        <v>21922</v>
      </c>
      <c r="F217" s="699" t="s">
        <v>21923</v>
      </c>
      <c r="G217" s="699" t="s">
        <v>21924</v>
      </c>
      <c r="H217" s="699" t="s">
        <v>21925</v>
      </c>
      <c r="I217" s="699" t="s">
        <v>21926</v>
      </c>
      <c r="J217" s="699" t="s">
        <v>21927</v>
      </c>
      <c r="K217" s="699" t="s">
        <v>21928</v>
      </c>
      <c r="L217" s="699" t="s">
        <v>21929</v>
      </c>
      <c r="M217" s="699" t="s">
        <v>21930</v>
      </c>
      <c r="N217" s="699" t="s">
        <v>21931</v>
      </c>
      <c r="O217" s="699" t="s">
        <v>19621</v>
      </c>
      <c r="P217" s="699" t="s">
        <v>21555</v>
      </c>
      <c r="Q217" s="699" t="s">
        <v>21932</v>
      </c>
      <c r="R217" s="699" t="s">
        <v>21933</v>
      </c>
      <c r="S217" s="699" t="s">
        <v>21934</v>
      </c>
      <c r="T217" s="699" t="s">
        <v>21935</v>
      </c>
      <c r="U217" s="699" t="s">
        <v>21936</v>
      </c>
      <c r="V217" s="699" t="s">
        <v>21937</v>
      </c>
      <c r="W217" s="699" t="s">
        <v>21938</v>
      </c>
      <c r="X217" s="699" t="s">
        <v>21939</v>
      </c>
      <c r="Y217" s="699" t="s">
        <v>21940</v>
      </c>
      <c r="Z217" s="699" t="s">
        <v>17521</v>
      </c>
    </row>
    <row r="218" spans="1:26" ht="37.5">
      <c r="A218">
        <v>54086</v>
      </c>
      <c r="B218" t="s">
        <v>2653</v>
      </c>
      <c r="C218">
        <v>54</v>
      </c>
      <c r="D218">
        <v>515</v>
      </c>
      <c r="E218" s="699" t="s">
        <v>21941</v>
      </c>
      <c r="F218" s="699" t="s">
        <v>21942</v>
      </c>
      <c r="G218" s="699" t="s">
        <v>21943</v>
      </c>
      <c r="H218" s="699" t="s">
        <v>21944</v>
      </c>
      <c r="I218" s="699" t="s">
        <v>21945</v>
      </c>
      <c r="J218" s="699" t="s">
        <v>21946</v>
      </c>
      <c r="K218" s="699" t="s">
        <v>21947</v>
      </c>
      <c r="L218" s="699" t="s">
        <v>21948</v>
      </c>
      <c r="M218" s="699" t="s">
        <v>21949</v>
      </c>
      <c r="N218" s="699" t="s">
        <v>21950</v>
      </c>
      <c r="O218" s="699" t="s">
        <v>20740</v>
      </c>
      <c r="P218" s="699" t="s">
        <v>21951</v>
      </c>
      <c r="Q218" s="699" t="s">
        <v>21952</v>
      </c>
      <c r="R218" s="699" t="s">
        <v>21953</v>
      </c>
      <c r="S218" s="699" t="s">
        <v>21954</v>
      </c>
      <c r="T218" s="699" t="s">
        <v>19293</v>
      </c>
      <c r="U218" s="699" t="s">
        <v>21955</v>
      </c>
      <c r="V218" s="699" t="s">
        <v>21956</v>
      </c>
      <c r="W218" s="699" t="s">
        <v>21957</v>
      </c>
      <c r="X218" s="699" t="s">
        <v>21958</v>
      </c>
      <c r="Y218" s="699" t="s">
        <v>21959</v>
      </c>
      <c r="Z218" s="699" t="s">
        <v>17480</v>
      </c>
    </row>
    <row r="219" spans="1:26" ht="37.5">
      <c r="A219">
        <v>54157</v>
      </c>
      <c r="B219" t="s">
        <v>2660</v>
      </c>
      <c r="C219">
        <v>54</v>
      </c>
      <c r="D219">
        <v>47602</v>
      </c>
      <c r="E219" s="699" t="s">
        <v>21961</v>
      </c>
      <c r="F219" s="699" t="s">
        <v>21962</v>
      </c>
      <c r="G219" s="699" t="s">
        <v>21963</v>
      </c>
      <c r="H219" s="699" t="s">
        <v>21964</v>
      </c>
      <c r="I219" s="699" t="s">
        <v>21965</v>
      </c>
      <c r="J219" s="699" t="s">
        <v>21966</v>
      </c>
      <c r="K219" s="699" t="s">
        <v>21967</v>
      </c>
      <c r="L219" s="699" t="s">
        <v>21968</v>
      </c>
      <c r="M219" s="699" t="s">
        <v>21969</v>
      </c>
      <c r="N219" s="699" t="s">
        <v>21970</v>
      </c>
      <c r="O219" s="699" t="s">
        <v>21960</v>
      </c>
      <c r="P219" s="699" t="s">
        <v>21971</v>
      </c>
      <c r="Q219" s="699" t="s">
        <v>21972</v>
      </c>
      <c r="R219" s="699" t="s">
        <v>21973</v>
      </c>
      <c r="S219" s="699" t="s">
        <v>21974</v>
      </c>
      <c r="T219" s="699" t="s">
        <v>21975</v>
      </c>
      <c r="U219" s="699" t="s">
        <v>21976</v>
      </c>
      <c r="V219" s="699" t="s">
        <v>21977</v>
      </c>
      <c r="W219" s="699" t="s">
        <v>21978</v>
      </c>
      <c r="X219" s="699" t="s">
        <v>21979</v>
      </c>
      <c r="Y219" s="699" t="s">
        <v>21980</v>
      </c>
      <c r="Z219" s="699" t="s">
        <v>17868</v>
      </c>
    </row>
    <row r="220" spans="1:26" ht="37.5">
      <c r="A220">
        <v>54181</v>
      </c>
      <c r="B220" t="s">
        <v>2668</v>
      </c>
      <c r="C220">
        <v>54</v>
      </c>
      <c r="D220">
        <v>1318</v>
      </c>
      <c r="E220" s="699" t="s">
        <v>21981</v>
      </c>
      <c r="F220" s="699" t="s">
        <v>21982</v>
      </c>
      <c r="G220" s="699" t="s">
        <v>21983</v>
      </c>
      <c r="H220" s="699" t="s">
        <v>21984</v>
      </c>
      <c r="I220" s="699" t="s">
        <v>21985</v>
      </c>
      <c r="J220" s="699" t="s">
        <v>21986</v>
      </c>
      <c r="K220" s="699" t="s">
        <v>21987</v>
      </c>
      <c r="L220" s="699" t="s">
        <v>21988</v>
      </c>
      <c r="M220" s="699" t="s">
        <v>18913</v>
      </c>
      <c r="N220" s="699" t="s">
        <v>21989</v>
      </c>
      <c r="O220" s="699" t="s">
        <v>20740</v>
      </c>
      <c r="P220" s="699" t="s">
        <v>21990</v>
      </c>
      <c r="Q220" s="699" t="s">
        <v>21991</v>
      </c>
      <c r="R220" s="699" t="s">
        <v>21992</v>
      </c>
      <c r="S220" s="699" t="s">
        <v>21993</v>
      </c>
      <c r="T220" s="699" t="s">
        <v>21994</v>
      </c>
      <c r="U220" s="699" t="s">
        <v>21995</v>
      </c>
      <c r="V220" s="699" t="s">
        <v>21996</v>
      </c>
      <c r="W220" s="699" t="s">
        <v>21997</v>
      </c>
      <c r="X220" s="699" t="s">
        <v>21998</v>
      </c>
      <c r="Y220" s="699" t="s">
        <v>21999</v>
      </c>
      <c r="Z220" s="699" t="s">
        <v>17498</v>
      </c>
    </row>
    <row r="221" spans="1:26" ht="37.5">
      <c r="A221">
        <v>54232</v>
      </c>
      <c r="B221" t="s">
        <v>2641</v>
      </c>
      <c r="C221">
        <v>54</v>
      </c>
      <c r="D221">
        <v>47604</v>
      </c>
      <c r="E221" s="699" t="s">
        <v>22000</v>
      </c>
      <c r="F221" s="699" t="s">
        <v>22001</v>
      </c>
      <c r="G221" s="699" t="s">
        <v>22002</v>
      </c>
      <c r="H221" s="699" t="s">
        <v>22003</v>
      </c>
      <c r="I221" s="699" t="s">
        <v>22004</v>
      </c>
      <c r="J221" s="699" t="s">
        <v>22005</v>
      </c>
      <c r="K221" s="699" t="s">
        <v>22006</v>
      </c>
      <c r="L221" s="699" t="s">
        <v>22007</v>
      </c>
      <c r="M221" s="699" t="s">
        <v>22008</v>
      </c>
      <c r="N221" s="699" t="s">
        <v>22009</v>
      </c>
      <c r="O221" s="699" t="s">
        <v>20320</v>
      </c>
      <c r="P221" s="699" t="s">
        <v>22010</v>
      </c>
      <c r="Q221" s="699" t="s">
        <v>22011</v>
      </c>
      <c r="R221" s="699" t="s">
        <v>22012</v>
      </c>
      <c r="S221" s="699" t="s">
        <v>22013</v>
      </c>
      <c r="T221" s="699" t="s">
        <v>22014</v>
      </c>
      <c r="U221" s="699" t="s">
        <v>22015</v>
      </c>
      <c r="V221" s="699" t="s">
        <v>22016</v>
      </c>
      <c r="W221" s="699" t="s">
        <v>22017</v>
      </c>
      <c r="X221" s="699" t="s">
        <v>22018</v>
      </c>
      <c r="Y221" s="699" t="s">
        <v>22019</v>
      </c>
      <c r="Z221" s="699" t="s">
        <v>17797</v>
      </c>
    </row>
    <row r="222" spans="1:26" ht="37.5">
      <c r="A222">
        <v>54236</v>
      </c>
      <c r="B222" t="s">
        <v>2679</v>
      </c>
      <c r="C222">
        <v>54</v>
      </c>
      <c r="D222">
        <v>1469</v>
      </c>
      <c r="E222" s="699" t="s">
        <v>22020</v>
      </c>
      <c r="F222" s="699" t="s">
        <v>22021</v>
      </c>
      <c r="G222" s="699" t="s">
        <v>22022</v>
      </c>
      <c r="H222" s="699" t="s">
        <v>22023</v>
      </c>
      <c r="I222" s="699" t="s">
        <v>22024</v>
      </c>
      <c r="J222" s="699" t="s">
        <v>22025</v>
      </c>
      <c r="K222" s="699" t="s">
        <v>22026</v>
      </c>
      <c r="L222" s="699" t="s">
        <v>22027</v>
      </c>
      <c r="M222" s="699" t="s">
        <v>22028</v>
      </c>
      <c r="N222" s="699" t="s">
        <v>22029</v>
      </c>
      <c r="O222" s="699" t="s">
        <v>17576</v>
      </c>
      <c r="P222" s="699" t="s">
        <v>22030</v>
      </c>
      <c r="Q222" s="699" t="s">
        <v>22031</v>
      </c>
      <c r="R222" s="699" t="s">
        <v>22032</v>
      </c>
      <c r="S222" s="699" t="s">
        <v>22033</v>
      </c>
      <c r="T222" s="699" t="s">
        <v>22034</v>
      </c>
      <c r="U222" s="699" t="s">
        <v>22035</v>
      </c>
      <c r="V222" s="699" t="s">
        <v>22036</v>
      </c>
      <c r="W222" s="699" t="s">
        <v>22037</v>
      </c>
      <c r="X222" s="699" t="s">
        <v>22038</v>
      </c>
      <c r="Y222" s="699" t="s">
        <v>22039</v>
      </c>
      <c r="Z222" s="699" t="s">
        <v>17498</v>
      </c>
    </row>
    <row r="223" spans="1:26" ht="37.5">
      <c r="A223">
        <v>54271</v>
      </c>
      <c r="B223" t="s">
        <v>2682</v>
      </c>
      <c r="C223">
        <v>54</v>
      </c>
      <c r="D223">
        <v>996</v>
      </c>
      <c r="E223" s="699" t="s">
        <v>22040</v>
      </c>
      <c r="F223" s="699" t="s">
        <v>22041</v>
      </c>
      <c r="G223" s="699" t="s">
        <v>22042</v>
      </c>
      <c r="H223" s="699" t="s">
        <v>22043</v>
      </c>
      <c r="I223" s="699" t="s">
        <v>22044</v>
      </c>
      <c r="J223" s="699" t="s">
        <v>22045</v>
      </c>
      <c r="K223" s="699" t="s">
        <v>22046</v>
      </c>
      <c r="L223" s="699" t="s">
        <v>22047</v>
      </c>
      <c r="M223" s="699" t="s">
        <v>22048</v>
      </c>
      <c r="N223" s="699" t="s">
        <v>22049</v>
      </c>
      <c r="O223" s="699" t="s">
        <v>20740</v>
      </c>
      <c r="P223" s="699" t="s">
        <v>22050</v>
      </c>
      <c r="Q223" s="699" t="s">
        <v>22051</v>
      </c>
      <c r="R223" s="699" t="s">
        <v>22052</v>
      </c>
      <c r="S223" s="699" t="s">
        <v>22053</v>
      </c>
      <c r="T223" s="699" t="s">
        <v>22054</v>
      </c>
      <c r="U223" s="699" t="s">
        <v>22055</v>
      </c>
      <c r="V223" s="699" t="s">
        <v>22056</v>
      </c>
      <c r="W223" s="699" t="s">
        <v>22057</v>
      </c>
      <c r="X223" s="699" t="s">
        <v>22058</v>
      </c>
      <c r="Y223" s="699" t="s">
        <v>22059</v>
      </c>
      <c r="Z223" s="699" t="s">
        <v>17627</v>
      </c>
    </row>
    <row r="224" spans="1:26" ht="37.5">
      <c r="A224">
        <v>54296</v>
      </c>
      <c r="B224" t="s">
        <v>2686</v>
      </c>
      <c r="C224">
        <v>54</v>
      </c>
      <c r="D224">
        <v>521</v>
      </c>
      <c r="E224" s="699" t="s">
        <v>22060</v>
      </c>
      <c r="F224" s="699" t="s">
        <v>22061</v>
      </c>
      <c r="G224" s="699" t="s">
        <v>22062</v>
      </c>
      <c r="H224" s="699" t="s">
        <v>22063</v>
      </c>
      <c r="I224" s="699" t="s">
        <v>22064</v>
      </c>
      <c r="J224" s="699" t="s">
        <v>22065</v>
      </c>
      <c r="K224" s="699" t="s">
        <v>22066</v>
      </c>
      <c r="L224" s="699" t="s">
        <v>22067</v>
      </c>
      <c r="M224" s="699" t="s">
        <v>22068</v>
      </c>
      <c r="N224" s="699" t="s">
        <v>22069</v>
      </c>
      <c r="O224" s="699" t="s">
        <v>20740</v>
      </c>
      <c r="P224" s="699" t="s">
        <v>22070</v>
      </c>
      <c r="Q224" s="699" t="s">
        <v>22071</v>
      </c>
      <c r="R224" s="699" t="s">
        <v>22072</v>
      </c>
      <c r="S224" s="699" t="s">
        <v>22073</v>
      </c>
      <c r="T224" s="699" t="s">
        <v>22074</v>
      </c>
      <c r="U224" s="699" t="s">
        <v>22075</v>
      </c>
      <c r="V224" s="699" t="s">
        <v>22076</v>
      </c>
      <c r="W224" s="699" t="s">
        <v>22077</v>
      </c>
      <c r="X224" s="699" t="s">
        <v>22078</v>
      </c>
      <c r="Y224" s="699" t="s">
        <v>22079</v>
      </c>
      <c r="Z224" s="699" t="s">
        <v>17627</v>
      </c>
    </row>
    <row r="225" spans="1:26" ht="37.5">
      <c r="A225">
        <v>54341</v>
      </c>
      <c r="B225" t="s">
        <v>2697</v>
      </c>
      <c r="C225">
        <v>54</v>
      </c>
      <c r="D225">
        <v>522</v>
      </c>
      <c r="E225" s="699" t="s">
        <v>22080</v>
      </c>
      <c r="F225" s="699" t="s">
        <v>22081</v>
      </c>
      <c r="G225" s="699" t="s">
        <v>22082</v>
      </c>
      <c r="H225" s="699" t="s">
        <v>22083</v>
      </c>
      <c r="I225" s="699" t="s">
        <v>22084</v>
      </c>
      <c r="J225" s="699" t="s">
        <v>22085</v>
      </c>
      <c r="K225" s="699" t="s">
        <v>22086</v>
      </c>
      <c r="L225" s="699" t="s">
        <v>22087</v>
      </c>
      <c r="M225" s="699" t="s">
        <v>22088</v>
      </c>
      <c r="N225" s="699" t="s">
        <v>22089</v>
      </c>
      <c r="O225" s="699" t="s">
        <v>20740</v>
      </c>
      <c r="P225" s="699" t="s">
        <v>22090</v>
      </c>
      <c r="Q225" s="699" t="s">
        <v>22091</v>
      </c>
      <c r="R225" s="699" t="s">
        <v>22092</v>
      </c>
      <c r="S225" s="699" t="s">
        <v>22093</v>
      </c>
      <c r="T225" s="699" t="s">
        <v>22094</v>
      </c>
      <c r="U225" s="699" t="s">
        <v>22095</v>
      </c>
      <c r="V225" s="699" t="s">
        <v>22096</v>
      </c>
      <c r="W225" s="699" t="s">
        <v>22097</v>
      </c>
      <c r="X225" s="699" t="s">
        <v>22098</v>
      </c>
      <c r="Y225" s="699" t="s">
        <v>22099</v>
      </c>
      <c r="Z225" s="699" t="s">
        <v>17498</v>
      </c>
    </row>
    <row r="226" spans="1:26" ht="37.5">
      <c r="A226">
        <v>54396</v>
      </c>
      <c r="B226" t="s">
        <v>2704</v>
      </c>
      <c r="C226">
        <v>54</v>
      </c>
      <c r="D226">
        <v>525</v>
      </c>
      <c r="E226" s="699" t="s">
        <v>22100</v>
      </c>
      <c r="F226" s="699" t="s">
        <v>22101</v>
      </c>
      <c r="G226" s="699" t="s">
        <v>22102</v>
      </c>
      <c r="H226" s="699" t="s">
        <v>22103</v>
      </c>
      <c r="I226" s="699" t="s">
        <v>19909</v>
      </c>
      <c r="J226" s="699" t="s">
        <v>22104</v>
      </c>
      <c r="K226" s="699" t="s">
        <v>22105</v>
      </c>
      <c r="L226" s="699" t="s">
        <v>22106</v>
      </c>
      <c r="M226" s="699" t="s">
        <v>22107</v>
      </c>
      <c r="N226" s="699" t="s">
        <v>22108</v>
      </c>
      <c r="O226" s="699" t="s">
        <v>20740</v>
      </c>
      <c r="P226" s="699" t="s">
        <v>22109</v>
      </c>
      <c r="Q226" s="699" t="s">
        <v>22110</v>
      </c>
      <c r="R226" s="699" t="s">
        <v>22111</v>
      </c>
      <c r="S226" s="699" t="s">
        <v>22112</v>
      </c>
      <c r="T226" s="699" t="s">
        <v>22113</v>
      </c>
      <c r="U226" s="699" t="s">
        <v>22114</v>
      </c>
      <c r="V226" s="699" t="s">
        <v>22115</v>
      </c>
      <c r="W226" s="699" t="s">
        <v>22116</v>
      </c>
      <c r="X226" s="699" t="s">
        <v>22117</v>
      </c>
      <c r="Y226" s="699" t="s">
        <v>22118</v>
      </c>
      <c r="Z226" s="699" t="s">
        <v>17660</v>
      </c>
    </row>
    <row r="227" spans="1:26" ht="37.5">
      <c r="A227">
        <v>54501</v>
      </c>
      <c r="B227" t="s">
        <v>2721</v>
      </c>
      <c r="C227">
        <v>54</v>
      </c>
      <c r="D227">
        <v>529</v>
      </c>
      <c r="E227" s="699" t="s">
        <v>22119</v>
      </c>
      <c r="F227" s="699" t="s">
        <v>22120</v>
      </c>
      <c r="G227" s="699" t="s">
        <v>22121</v>
      </c>
      <c r="H227" s="699" t="s">
        <v>22122</v>
      </c>
      <c r="I227" s="699" t="s">
        <v>22123</v>
      </c>
      <c r="J227" s="699" t="s">
        <v>22124</v>
      </c>
      <c r="K227" s="699" t="s">
        <v>22125</v>
      </c>
      <c r="L227" s="699" t="s">
        <v>22126</v>
      </c>
      <c r="M227" s="699" t="s">
        <v>22127</v>
      </c>
      <c r="N227" s="699" t="s">
        <v>22128</v>
      </c>
      <c r="O227" s="699" t="s">
        <v>18444</v>
      </c>
      <c r="P227" s="699" t="s">
        <v>22129</v>
      </c>
      <c r="Q227" s="699" t="s">
        <v>22130</v>
      </c>
      <c r="R227" s="699" t="s">
        <v>22131</v>
      </c>
      <c r="S227" s="699" t="s">
        <v>22132</v>
      </c>
      <c r="T227" s="699" t="s">
        <v>22133</v>
      </c>
      <c r="U227" s="699" t="s">
        <v>22134</v>
      </c>
      <c r="V227" s="699" t="s">
        <v>22135</v>
      </c>
      <c r="W227" s="699" t="s">
        <v>22136</v>
      </c>
      <c r="X227" s="699" t="s">
        <v>22137</v>
      </c>
      <c r="Y227" s="699" t="s">
        <v>22138</v>
      </c>
      <c r="Z227" s="699" t="s">
        <v>17660</v>
      </c>
    </row>
    <row r="228" spans="1:26" ht="37.5">
      <c r="A228">
        <v>54541</v>
      </c>
      <c r="B228" t="s">
        <v>2726</v>
      </c>
      <c r="C228">
        <v>54</v>
      </c>
      <c r="D228">
        <v>532</v>
      </c>
      <c r="E228" s="699" t="s">
        <v>22139</v>
      </c>
      <c r="F228" s="699" t="s">
        <v>22140</v>
      </c>
      <c r="G228" s="699" t="s">
        <v>22141</v>
      </c>
      <c r="H228" s="699" t="s">
        <v>22142</v>
      </c>
      <c r="I228" s="699" t="s">
        <v>22143</v>
      </c>
      <c r="J228" s="699" t="s">
        <v>22144</v>
      </c>
      <c r="K228" s="699" t="s">
        <v>22145</v>
      </c>
      <c r="L228" s="699" t="s">
        <v>22146</v>
      </c>
      <c r="M228" s="699" t="s">
        <v>22147</v>
      </c>
      <c r="N228" s="699" t="s">
        <v>22148</v>
      </c>
      <c r="O228" s="699" t="s">
        <v>20740</v>
      </c>
      <c r="P228" s="699" t="s">
        <v>22149</v>
      </c>
      <c r="Q228" s="699" t="s">
        <v>22150</v>
      </c>
      <c r="R228" s="699" t="s">
        <v>22151</v>
      </c>
      <c r="S228" s="699" t="s">
        <v>22152</v>
      </c>
      <c r="T228" s="699" t="s">
        <v>22153</v>
      </c>
      <c r="U228" s="699" t="s">
        <v>22154</v>
      </c>
      <c r="V228" s="699" t="s">
        <v>22155</v>
      </c>
      <c r="W228" s="699" t="s">
        <v>22156</v>
      </c>
      <c r="X228" s="699" t="s">
        <v>22157</v>
      </c>
      <c r="Y228" s="699" t="s">
        <v>22158</v>
      </c>
      <c r="Z228" s="699" t="s">
        <v>17627</v>
      </c>
    </row>
    <row r="229" spans="1:26" ht="37.5">
      <c r="A229">
        <v>54566</v>
      </c>
      <c r="B229" t="s">
        <v>2729</v>
      </c>
      <c r="C229">
        <v>54</v>
      </c>
      <c r="D229">
        <v>997</v>
      </c>
      <c r="E229" s="699" t="s">
        <v>22159</v>
      </c>
      <c r="F229" s="699" t="s">
        <v>22160</v>
      </c>
      <c r="G229" s="699" t="s">
        <v>22161</v>
      </c>
      <c r="H229" s="699" t="s">
        <v>22162</v>
      </c>
      <c r="I229" s="699" t="s">
        <v>22163</v>
      </c>
      <c r="J229" s="699" t="s">
        <v>22164</v>
      </c>
      <c r="K229" s="699" t="s">
        <v>22165</v>
      </c>
      <c r="L229" s="699" t="s">
        <v>22166</v>
      </c>
      <c r="M229" s="699" t="s">
        <v>22167</v>
      </c>
      <c r="N229" s="699" t="s">
        <v>22168</v>
      </c>
      <c r="O229" s="699" t="s">
        <v>20740</v>
      </c>
      <c r="P229" s="699" t="s">
        <v>22169</v>
      </c>
      <c r="Q229" s="699" t="s">
        <v>22170</v>
      </c>
      <c r="R229" s="699" t="s">
        <v>22171</v>
      </c>
      <c r="S229" s="699" t="s">
        <v>22172</v>
      </c>
      <c r="T229" s="699" t="s">
        <v>22173</v>
      </c>
      <c r="U229" s="699" t="s">
        <v>22174</v>
      </c>
      <c r="V229" s="699" t="s">
        <v>22175</v>
      </c>
      <c r="W229" s="699" t="s">
        <v>22176</v>
      </c>
      <c r="X229" s="699" t="s">
        <v>22177</v>
      </c>
      <c r="Y229" s="699" t="s">
        <v>22178</v>
      </c>
      <c r="Z229" s="699" t="s">
        <v>17745</v>
      </c>
    </row>
    <row r="230" spans="1:26" ht="37.5">
      <c r="A230">
        <v>54616</v>
      </c>
      <c r="B230" t="s">
        <v>2736</v>
      </c>
      <c r="C230">
        <v>54</v>
      </c>
      <c r="D230">
        <v>534</v>
      </c>
      <c r="E230" s="699" t="s">
        <v>21945</v>
      </c>
      <c r="F230" s="699" t="s">
        <v>22179</v>
      </c>
      <c r="G230" s="699" t="s">
        <v>22180</v>
      </c>
      <c r="H230" s="699" t="s">
        <v>22181</v>
      </c>
      <c r="I230" s="699" t="s">
        <v>22182</v>
      </c>
      <c r="J230" s="699" t="s">
        <v>22183</v>
      </c>
      <c r="K230" s="699" t="s">
        <v>22184</v>
      </c>
      <c r="L230" s="699" t="s">
        <v>22185</v>
      </c>
      <c r="M230" s="699" t="s">
        <v>22186</v>
      </c>
      <c r="N230" s="699" t="s">
        <v>22187</v>
      </c>
      <c r="O230" s="699" t="s">
        <v>20740</v>
      </c>
      <c r="P230" s="699" t="s">
        <v>22188</v>
      </c>
      <c r="Q230" s="699" t="s">
        <v>22189</v>
      </c>
      <c r="R230" s="699" t="s">
        <v>22190</v>
      </c>
      <c r="S230" s="699" t="s">
        <v>22191</v>
      </c>
      <c r="T230" s="699" t="s">
        <v>22192</v>
      </c>
      <c r="U230" s="699" t="s">
        <v>22193</v>
      </c>
      <c r="V230" s="699" t="s">
        <v>22194</v>
      </c>
      <c r="W230" s="699" t="s">
        <v>22195</v>
      </c>
      <c r="X230" s="699" t="s">
        <v>22196</v>
      </c>
      <c r="Y230" s="699" t="s">
        <v>22197</v>
      </c>
      <c r="Z230" s="699" t="s">
        <v>17745</v>
      </c>
    </row>
    <row r="231" spans="1:26" ht="37.5">
      <c r="A231">
        <v>54651</v>
      </c>
      <c r="B231" t="s">
        <v>2743</v>
      </c>
      <c r="C231">
        <v>54</v>
      </c>
      <c r="D231">
        <v>47612</v>
      </c>
      <c r="E231" s="699" t="s">
        <v>22199</v>
      </c>
      <c r="F231" s="699" t="s">
        <v>22200</v>
      </c>
      <c r="G231" s="699" t="s">
        <v>22201</v>
      </c>
      <c r="H231" s="699" t="s">
        <v>22202</v>
      </c>
      <c r="I231" s="699" t="s">
        <v>22203</v>
      </c>
      <c r="J231" s="699" t="s">
        <v>22204</v>
      </c>
      <c r="K231" s="699" t="s">
        <v>22205</v>
      </c>
      <c r="L231" s="699" t="s">
        <v>22206</v>
      </c>
      <c r="M231" s="699" t="s">
        <v>22207</v>
      </c>
      <c r="N231" s="699" t="s">
        <v>22208</v>
      </c>
      <c r="O231" s="699" t="s">
        <v>22198</v>
      </c>
      <c r="P231" s="699" t="s">
        <v>22209</v>
      </c>
      <c r="Q231" s="699" t="s">
        <v>22210</v>
      </c>
      <c r="R231" s="699" t="s">
        <v>22211</v>
      </c>
      <c r="S231" s="699" t="s">
        <v>22212</v>
      </c>
      <c r="T231" s="699" t="s">
        <v>22213</v>
      </c>
      <c r="U231" s="699" t="s">
        <v>22214</v>
      </c>
      <c r="V231" s="699" t="s">
        <v>22215</v>
      </c>
      <c r="W231" s="699" t="s">
        <v>22216</v>
      </c>
      <c r="X231" s="699" t="s">
        <v>22217</v>
      </c>
      <c r="Y231" s="699" t="s">
        <v>22218</v>
      </c>
      <c r="Z231" s="699" t="s">
        <v>17797</v>
      </c>
    </row>
    <row r="232" spans="1:26" ht="37.5">
      <c r="A232" s="700">
        <v>54676</v>
      </c>
      <c r="B232" s="700" t="s">
        <v>2756</v>
      </c>
      <c r="C232" s="698">
        <v>54</v>
      </c>
      <c r="D232" s="698">
        <v>537</v>
      </c>
      <c r="E232" s="699" t="s">
        <v>22219</v>
      </c>
      <c r="F232" s="699" t="s">
        <v>22220</v>
      </c>
      <c r="G232" s="699" t="s">
        <v>18550</v>
      </c>
      <c r="H232" s="699" t="s">
        <v>22221</v>
      </c>
      <c r="I232" s="699" t="s">
        <v>22222</v>
      </c>
      <c r="J232" s="699" t="s">
        <v>22223</v>
      </c>
      <c r="K232" s="699" t="s">
        <v>22224</v>
      </c>
      <c r="L232" s="699" t="s">
        <v>22225</v>
      </c>
      <c r="M232" s="699" t="s">
        <v>22226</v>
      </c>
      <c r="N232" s="699" t="s">
        <v>22227</v>
      </c>
      <c r="O232" s="699" t="s">
        <v>20740</v>
      </c>
      <c r="P232" s="699" t="s">
        <v>22228</v>
      </c>
      <c r="Q232" s="699" t="s">
        <v>22229</v>
      </c>
      <c r="R232" s="699" t="s">
        <v>22230</v>
      </c>
      <c r="S232" s="699" t="s">
        <v>22231</v>
      </c>
      <c r="T232" s="699" t="s">
        <v>22232</v>
      </c>
      <c r="U232" s="699" t="s">
        <v>22233</v>
      </c>
      <c r="V232" s="699" t="s">
        <v>22234</v>
      </c>
      <c r="W232" s="699" t="s">
        <v>22235</v>
      </c>
      <c r="X232" s="699" t="s">
        <v>22236</v>
      </c>
      <c r="Y232" s="699" t="s">
        <v>22237</v>
      </c>
      <c r="Z232" s="699" t="s">
        <v>17745</v>
      </c>
    </row>
    <row r="233" spans="1:26" ht="37.5">
      <c r="A233">
        <v>54711</v>
      </c>
      <c r="B233" t="s">
        <v>2759</v>
      </c>
      <c r="C233">
        <v>54</v>
      </c>
      <c r="D233">
        <v>539</v>
      </c>
      <c r="E233" s="699" t="s">
        <v>22238</v>
      </c>
      <c r="F233" s="699" t="s">
        <v>22239</v>
      </c>
      <c r="G233" s="699" t="s">
        <v>22240</v>
      </c>
      <c r="H233" s="699" t="s">
        <v>22241</v>
      </c>
      <c r="I233" s="699" t="s">
        <v>22242</v>
      </c>
      <c r="J233" s="699" t="s">
        <v>22243</v>
      </c>
      <c r="K233" s="699" t="s">
        <v>22244</v>
      </c>
      <c r="L233" s="699" t="s">
        <v>22245</v>
      </c>
      <c r="M233" s="699" t="s">
        <v>22246</v>
      </c>
      <c r="N233" s="699" t="s">
        <v>22247</v>
      </c>
      <c r="O233" s="699" t="s">
        <v>20740</v>
      </c>
      <c r="P233" s="699" t="s">
        <v>22248</v>
      </c>
      <c r="Q233" s="699" t="s">
        <v>22249</v>
      </c>
      <c r="R233" s="699" t="s">
        <v>22250</v>
      </c>
      <c r="S233" s="699" t="s">
        <v>22251</v>
      </c>
      <c r="T233" s="699" t="s">
        <v>22252</v>
      </c>
      <c r="U233" s="699" t="s">
        <v>22253</v>
      </c>
      <c r="V233" s="699" t="s">
        <v>22254</v>
      </c>
      <c r="W233" s="699" t="s">
        <v>22255</v>
      </c>
      <c r="X233" s="699" t="s">
        <v>22256</v>
      </c>
      <c r="Y233" s="699" t="s">
        <v>22257</v>
      </c>
      <c r="Z233" s="699" t="s">
        <v>19295</v>
      </c>
    </row>
    <row r="234" spans="1:26" ht="37.5">
      <c r="A234">
        <v>55022</v>
      </c>
      <c r="B234" t="s">
        <v>114</v>
      </c>
      <c r="C234">
        <v>55</v>
      </c>
      <c r="D234">
        <v>546</v>
      </c>
      <c r="E234" s="699" t="s">
        <v>22258</v>
      </c>
      <c r="F234" s="699" t="s">
        <v>22259</v>
      </c>
      <c r="G234" s="699" t="s">
        <v>22260</v>
      </c>
      <c r="H234" s="699" t="s">
        <v>22261</v>
      </c>
      <c r="I234" s="699" t="s">
        <v>22262</v>
      </c>
      <c r="J234" s="699" t="s">
        <v>22263</v>
      </c>
      <c r="K234" s="699" t="s">
        <v>22264</v>
      </c>
      <c r="L234" s="699" t="s">
        <v>22265</v>
      </c>
      <c r="M234" s="699" t="s">
        <v>22266</v>
      </c>
      <c r="N234" s="699" t="s">
        <v>22267</v>
      </c>
      <c r="O234" s="699" t="s">
        <v>22268</v>
      </c>
      <c r="P234" s="699" t="s">
        <v>22269</v>
      </c>
      <c r="Q234" s="699" t="s">
        <v>22270</v>
      </c>
      <c r="R234" s="699" t="s">
        <v>22271</v>
      </c>
      <c r="S234" s="699" t="s">
        <v>22272</v>
      </c>
      <c r="T234" s="699" t="s">
        <v>22273</v>
      </c>
      <c r="U234" s="699" t="s">
        <v>22274</v>
      </c>
      <c r="V234" s="699" t="s">
        <v>22275</v>
      </c>
      <c r="W234" s="699" t="s">
        <v>22276</v>
      </c>
      <c r="X234" s="699" t="s">
        <v>22277</v>
      </c>
      <c r="Y234" s="699" t="s">
        <v>22278</v>
      </c>
      <c r="Z234" s="699" t="s">
        <v>22268</v>
      </c>
    </row>
    <row r="235" spans="1:26" ht="37.5">
      <c r="A235">
        <v>55041</v>
      </c>
      <c r="B235" t="s">
        <v>2790</v>
      </c>
      <c r="C235">
        <v>55</v>
      </c>
      <c r="D235">
        <v>1309</v>
      </c>
      <c r="E235" s="699" t="s">
        <v>22279</v>
      </c>
      <c r="F235" s="699" t="s">
        <v>22280</v>
      </c>
      <c r="G235" s="699" t="s">
        <v>22281</v>
      </c>
      <c r="H235" s="699" t="s">
        <v>22282</v>
      </c>
      <c r="I235" s="699" t="s">
        <v>22283</v>
      </c>
      <c r="J235" s="699" t="s">
        <v>22284</v>
      </c>
      <c r="K235" s="699" t="s">
        <v>22285</v>
      </c>
      <c r="L235" s="699" t="s">
        <v>22286</v>
      </c>
      <c r="M235" s="699" t="s">
        <v>22287</v>
      </c>
      <c r="N235" s="699" t="s">
        <v>22288</v>
      </c>
      <c r="O235" s="699" t="s">
        <v>20740</v>
      </c>
      <c r="P235" s="699" t="s">
        <v>22289</v>
      </c>
      <c r="Q235" s="699" t="s">
        <v>22290</v>
      </c>
      <c r="R235" s="699" t="s">
        <v>22291</v>
      </c>
      <c r="S235" s="699" t="s">
        <v>22292</v>
      </c>
      <c r="T235" s="699" t="s">
        <v>22293</v>
      </c>
      <c r="U235" s="699" t="s">
        <v>22294</v>
      </c>
      <c r="V235" s="699" t="s">
        <v>22295</v>
      </c>
      <c r="W235" s="699" t="s">
        <v>22296</v>
      </c>
      <c r="X235" s="699" t="s">
        <v>22297</v>
      </c>
      <c r="Y235" s="699" t="s">
        <v>22298</v>
      </c>
      <c r="Z235" s="699" t="s">
        <v>17627</v>
      </c>
    </row>
    <row r="236" spans="1:26" ht="37.5">
      <c r="A236">
        <v>55056</v>
      </c>
      <c r="B236" t="s">
        <v>2793</v>
      </c>
      <c r="C236">
        <v>55</v>
      </c>
      <c r="D236">
        <v>547</v>
      </c>
      <c r="E236" s="699" t="s">
        <v>22299</v>
      </c>
      <c r="F236" s="699" t="s">
        <v>22300</v>
      </c>
      <c r="G236" s="699" t="s">
        <v>22301</v>
      </c>
      <c r="H236" s="699" t="s">
        <v>22302</v>
      </c>
      <c r="I236" s="699" t="s">
        <v>22303</v>
      </c>
      <c r="J236" s="699" t="s">
        <v>22304</v>
      </c>
      <c r="K236" s="699" t="s">
        <v>22305</v>
      </c>
      <c r="L236" s="699" t="s">
        <v>22306</v>
      </c>
      <c r="M236" s="699" t="s">
        <v>22307</v>
      </c>
      <c r="N236" s="699" t="s">
        <v>20985</v>
      </c>
      <c r="O236" s="699" t="s">
        <v>20740</v>
      </c>
      <c r="P236" s="699" t="s">
        <v>22308</v>
      </c>
      <c r="Q236" s="699" t="s">
        <v>22309</v>
      </c>
      <c r="R236" s="699" t="s">
        <v>22310</v>
      </c>
      <c r="S236" s="699" t="s">
        <v>22311</v>
      </c>
      <c r="T236" s="699" t="s">
        <v>22312</v>
      </c>
      <c r="U236" s="699" t="s">
        <v>22313</v>
      </c>
      <c r="V236" s="699" t="s">
        <v>22314</v>
      </c>
      <c r="W236" s="699" t="s">
        <v>22315</v>
      </c>
      <c r="X236" s="699" t="s">
        <v>22316</v>
      </c>
      <c r="Y236" s="699" t="s">
        <v>22317</v>
      </c>
      <c r="Z236" s="699" t="s">
        <v>17627</v>
      </c>
    </row>
    <row r="237" spans="1:26" ht="37.5">
      <c r="A237">
        <v>55091</v>
      </c>
      <c r="B237" t="s">
        <v>2800</v>
      </c>
      <c r="C237">
        <v>55</v>
      </c>
      <c r="D237">
        <v>47606</v>
      </c>
      <c r="E237" s="699" t="s">
        <v>22319</v>
      </c>
      <c r="F237" s="699" t="s">
        <v>22320</v>
      </c>
      <c r="G237" s="699" t="s">
        <v>22321</v>
      </c>
      <c r="H237" s="699" t="s">
        <v>22322</v>
      </c>
      <c r="I237" s="699" t="s">
        <v>22323</v>
      </c>
      <c r="J237" s="699" t="s">
        <v>22324</v>
      </c>
      <c r="K237" s="699" t="s">
        <v>22325</v>
      </c>
      <c r="L237" s="699" t="s">
        <v>22326</v>
      </c>
      <c r="M237" s="699" t="s">
        <v>22327</v>
      </c>
      <c r="N237" s="699" t="s">
        <v>22328</v>
      </c>
      <c r="O237" s="699" t="s">
        <v>22318</v>
      </c>
      <c r="P237" s="699" t="s">
        <v>22329</v>
      </c>
      <c r="Q237" s="699" t="s">
        <v>22330</v>
      </c>
      <c r="R237" s="699" t="s">
        <v>22331</v>
      </c>
      <c r="S237" s="699" t="s">
        <v>22332</v>
      </c>
      <c r="T237" s="699" t="s">
        <v>22333</v>
      </c>
      <c r="U237" s="699" t="s">
        <v>22334</v>
      </c>
      <c r="V237" s="699" t="s">
        <v>22335</v>
      </c>
      <c r="W237" s="699" t="s">
        <v>22336</v>
      </c>
      <c r="X237" s="699" t="s">
        <v>22337</v>
      </c>
      <c r="Y237" s="699" t="s">
        <v>22338</v>
      </c>
      <c r="Z237" s="699" t="s">
        <v>17797</v>
      </c>
    </row>
    <row r="238" spans="1:26" ht="37.5">
      <c r="A238">
        <v>55102</v>
      </c>
      <c r="B238" t="s">
        <v>2787</v>
      </c>
      <c r="C238">
        <v>55</v>
      </c>
      <c r="D238">
        <v>47607</v>
      </c>
      <c r="E238" s="699" t="s">
        <v>22339</v>
      </c>
      <c r="F238" s="699" t="s">
        <v>22340</v>
      </c>
      <c r="G238" s="699" t="s">
        <v>22341</v>
      </c>
      <c r="H238" s="699" t="s">
        <v>22342</v>
      </c>
      <c r="I238" s="699" t="s">
        <v>22343</v>
      </c>
      <c r="J238" s="699" t="s">
        <v>22344</v>
      </c>
      <c r="K238" s="699" t="s">
        <v>22345</v>
      </c>
      <c r="L238" s="699" t="s">
        <v>22346</v>
      </c>
      <c r="M238" s="699" t="s">
        <v>22347</v>
      </c>
      <c r="N238" s="699" t="s">
        <v>22348</v>
      </c>
      <c r="O238" s="699" t="s">
        <v>20900</v>
      </c>
      <c r="P238" s="699" t="s">
        <v>22349</v>
      </c>
      <c r="Q238" s="699" t="s">
        <v>22350</v>
      </c>
      <c r="R238" s="699" t="s">
        <v>22351</v>
      </c>
      <c r="S238" s="699" t="s">
        <v>22352</v>
      </c>
      <c r="T238" s="699" t="s">
        <v>22353</v>
      </c>
      <c r="U238" s="699" t="s">
        <v>22354</v>
      </c>
      <c r="V238" s="699" t="s">
        <v>22355</v>
      </c>
      <c r="W238" s="699" t="s">
        <v>22356</v>
      </c>
      <c r="X238" s="699" t="s">
        <v>22357</v>
      </c>
      <c r="Y238" s="699" t="s">
        <v>22358</v>
      </c>
      <c r="Z238" s="699" t="s">
        <v>20900</v>
      </c>
    </row>
    <row r="239" spans="1:26" ht="37.5">
      <c r="A239">
        <v>55141</v>
      </c>
      <c r="B239" t="s">
        <v>2807</v>
      </c>
      <c r="C239">
        <v>55</v>
      </c>
      <c r="D239">
        <v>552</v>
      </c>
      <c r="E239" s="699" t="s">
        <v>22228</v>
      </c>
      <c r="F239" s="699" t="s">
        <v>22359</v>
      </c>
      <c r="G239" s="699" t="s">
        <v>22360</v>
      </c>
      <c r="H239" s="699" t="s">
        <v>22361</v>
      </c>
      <c r="I239" s="699" t="s">
        <v>22362</v>
      </c>
      <c r="J239" s="699" t="s">
        <v>22363</v>
      </c>
      <c r="K239" s="699" t="s">
        <v>22364</v>
      </c>
      <c r="L239" s="699" t="s">
        <v>22365</v>
      </c>
      <c r="M239" s="699" t="s">
        <v>22366</v>
      </c>
      <c r="N239" s="699" t="s">
        <v>22367</v>
      </c>
      <c r="O239" s="699" t="s">
        <v>18444</v>
      </c>
      <c r="P239" s="699" t="s">
        <v>22368</v>
      </c>
      <c r="Q239" s="699" t="s">
        <v>22369</v>
      </c>
      <c r="R239" s="699" t="s">
        <v>22370</v>
      </c>
      <c r="S239" s="699" t="s">
        <v>22371</v>
      </c>
      <c r="T239" s="699" t="s">
        <v>22372</v>
      </c>
      <c r="U239" s="699" t="s">
        <v>22373</v>
      </c>
      <c r="V239" s="699" t="s">
        <v>22374</v>
      </c>
      <c r="W239" s="699" t="s">
        <v>20750</v>
      </c>
      <c r="X239" s="699" t="s">
        <v>22375</v>
      </c>
      <c r="Y239" s="699" t="s">
        <v>22376</v>
      </c>
      <c r="Z239" s="699" t="s">
        <v>17660</v>
      </c>
    </row>
    <row r="240" spans="1:26" ht="37.5">
      <c r="A240">
        <v>55151</v>
      </c>
      <c r="B240" t="s">
        <v>2810</v>
      </c>
      <c r="C240">
        <v>55</v>
      </c>
      <c r="D240">
        <v>1533</v>
      </c>
      <c r="E240" s="699" t="s">
        <v>22377</v>
      </c>
      <c r="F240" s="699" t="s">
        <v>22378</v>
      </c>
      <c r="G240" s="699" t="s">
        <v>22379</v>
      </c>
      <c r="H240" s="699" t="s">
        <v>22380</v>
      </c>
      <c r="I240" s="699" t="s">
        <v>22381</v>
      </c>
      <c r="J240" s="699" t="s">
        <v>22382</v>
      </c>
      <c r="K240" s="699" t="s">
        <v>22383</v>
      </c>
      <c r="L240" s="699" t="s">
        <v>22384</v>
      </c>
      <c r="M240" s="699" t="s">
        <v>22385</v>
      </c>
      <c r="N240" s="699" t="s">
        <v>22386</v>
      </c>
      <c r="O240" s="699" t="s">
        <v>17576</v>
      </c>
      <c r="P240" s="699" t="s">
        <v>22387</v>
      </c>
      <c r="Q240" s="699" t="s">
        <v>22388</v>
      </c>
      <c r="R240" s="699" t="s">
        <v>22389</v>
      </c>
      <c r="S240" s="699" t="s">
        <v>22390</v>
      </c>
      <c r="T240" s="699" t="s">
        <v>20911</v>
      </c>
      <c r="U240" s="699" t="s">
        <v>22391</v>
      </c>
      <c r="V240" s="699" t="s">
        <v>22392</v>
      </c>
      <c r="W240" s="699" t="s">
        <v>22393</v>
      </c>
      <c r="X240" s="699" t="s">
        <v>22394</v>
      </c>
      <c r="Y240" s="699" t="s">
        <v>22395</v>
      </c>
      <c r="Z240" s="699" t="s">
        <v>17498</v>
      </c>
    </row>
    <row r="241" spans="1:26" ht="37.5">
      <c r="A241">
        <v>55166</v>
      </c>
      <c r="B241" t="s">
        <v>2817</v>
      </c>
      <c r="C241">
        <v>55</v>
      </c>
      <c r="D241">
        <v>553</v>
      </c>
      <c r="E241" s="699" t="s">
        <v>22396</v>
      </c>
      <c r="F241" s="699" t="s">
        <v>22397</v>
      </c>
      <c r="G241" s="699" t="s">
        <v>22398</v>
      </c>
      <c r="H241" s="699" t="s">
        <v>22399</v>
      </c>
      <c r="I241" s="699" t="s">
        <v>22400</v>
      </c>
      <c r="J241" s="699" t="s">
        <v>22401</v>
      </c>
      <c r="K241" s="699" t="s">
        <v>22402</v>
      </c>
      <c r="L241" s="699" t="s">
        <v>22403</v>
      </c>
      <c r="M241" s="699" t="s">
        <v>22404</v>
      </c>
      <c r="N241" s="699" t="s">
        <v>22405</v>
      </c>
      <c r="O241" s="699" t="s">
        <v>20740</v>
      </c>
      <c r="P241" s="699" t="s">
        <v>22406</v>
      </c>
      <c r="Q241" s="699" t="s">
        <v>22407</v>
      </c>
      <c r="R241" s="699" t="s">
        <v>22408</v>
      </c>
      <c r="S241" s="699" t="s">
        <v>22409</v>
      </c>
      <c r="T241" s="699" t="s">
        <v>22410</v>
      </c>
      <c r="U241" s="699" t="s">
        <v>22411</v>
      </c>
      <c r="V241" s="699" t="s">
        <v>22412</v>
      </c>
      <c r="W241" s="699" t="s">
        <v>22413</v>
      </c>
      <c r="X241" s="699" t="s">
        <v>22414</v>
      </c>
      <c r="Y241" s="699" t="s">
        <v>22415</v>
      </c>
      <c r="Z241" s="699" t="s">
        <v>19295</v>
      </c>
    </row>
    <row r="242" spans="1:26" ht="37.5">
      <c r="A242">
        <v>56052</v>
      </c>
      <c r="B242" t="s">
        <v>2843</v>
      </c>
      <c r="C242">
        <v>56</v>
      </c>
      <c r="D242">
        <v>47600</v>
      </c>
      <c r="E242" s="699" t="s">
        <v>22417</v>
      </c>
      <c r="F242" s="699" t="s">
        <v>22418</v>
      </c>
      <c r="G242" s="699" t="s">
        <v>22419</v>
      </c>
      <c r="H242" s="699" t="s">
        <v>22420</v>
      </c>
      <c r="I242" s="699" t="s">
        <v>22421</v>
      </c>
      <c r="J242" s="699" t="s">
        <v>22422</v>
      </c>
      <c r="K242" s="699" t="s">
        <v>22423</v>
      </c>
      <c r="L242" s="699" t="s">
        <v>22424</v>
      </c>
      <c r="M242" s="699" t="s">
        <v>22425</v>
      </c>
      <c r="N242" s="699" t="s">
        <v>22426</v>
      </c>
      <c r="O242" s="699" t="s">
        <v>22416</v>
      </c>
      <c r="P242" s="699" t="s">
        <v>22427</v>
      </c>
      <c r="Q242" s="699" t="s">
        <v>22428</v>
      </c>
      <c r="R242" s="699" t="s">
        <v>22429</v>
      </c>
      <c r="S242" s="699" t="s">
        <v>22430</v>
      </c>
      <c r="T242" s="699" t="s">
        <v>22431</v>
      </c>
      <c r="U242" s="699" t="s">
        <v>22432</v>
      </c>
      <c r="V242" s="699" t="s">
        <v>22433</v>
      </c>
      <c r="W242" s="699" t="s">
        <v>22434</v>
      </c>
      <c r="X242" s="699" t="s">
        <v>22435</v>
      </c>
      <c r="Y242" s="699" t="s">
        <v>22436</v>
      </c>
      <c r="Z242" s="699" t="s">
        <v>22416</v>
      </c>
    </row>
    <row r="243" spans="1:26" ht="37.5">
      <c r="A243">
        <v>56146</v>
      </c>
      <c r="B243" t="s">
        <v>2857</v>
      </c>
      <c r="C243">
        <v>56</v>
      </c>
      <c r="D243">
        <v>565</v>
      </c>
      <c r="E243" s="699" t="s">
        <v>22437</v>
      </c>
      <c r="F243" s="699" t="s">
        <v>22438</v>
      </c>
      <c r="G243" s="699" t="s">
        <v>22439</v>
      </c>
      <c r="H243" s="699" t="s">
        <v>22440</v>
      </c>
      <c r="I243" s="699" t="s">
        <v>22441</v>
      </c>
      <c r="J243" s="699" t="s">
        <v>22442</v>
      </c>
      <c r="K243" s="699" t="s">
        <v>22443</v>
      </c>
      <c r="L243" s="699" t="s">
        <v>22444</v>
      </c>
      <c r="M243" s="699" t="s">
        <v>22445</v>
      </c>
      <c r="N243" s="699" t="s">
        <v>22446</v>
      </c>
      <c r="O243" s="699" t="s">
        <v>20740</v>
      </c>
      <c r="P243" s="699" t="s">
        <v>22447</v>
      </c>
      <c r="Q243" s="699" t="s">
        <v>22448</v>
      </c>
      <c r="R243" s="699" t="s">
        <v>22449</v>
      </c>
      <c r="S243" s="699" t="s">
        <v>22450</v>
      </c>
      <c r="T243" s="699" t="s">
        <v>22451</v>
      </c>
      <c r="U243" s="699" t="s">
        <v>22452</v>
      </c>
      <c r="V243" s="699" t="s">
        <v>22111</v>
      </c>
      <c r="W243" s="699" t="s">
        <v>22453</v>
      </c>
      <c r="X243" s="699" t="s">
        <v>22454</v>
      </c>
      <c r="Y243" s="699" t="s">
        <v>22455</v>
      </c>
      <c r="Z243" s="699" t="s">
        <v>17627</v>
      </c>
    </row>
    <row r="244" spans="1:26" ht="37.5">
      <c r="A244">
        <v>56186</v>
      </c>
      <c r="B244" t="s">
        <v>2863</v>
      </c>
      <c r="C244">
        <v>56</v>
      </c>
      <c r="D244">
        <v>567</v>
      </c>
      <c r="E244" s="699" t="s">
        <v>22456</v>
      </c>
      <c r="F244" s="699" t="s">
        <v>22457</v>
      </c>
      <c r="G244" s="699" t="s">
        <v>22458</v>
      </c>
      <c r="H244" s="699" t="s">
        <v>22459</v>
      </c>
      <c r="I244" s="699" t="s">
        <v>22460</v>
      </c>
      <c r="J244" s="699" t="s">
        <v>22461</v>
      </c>
      <c r="K244" s="699" t="s">
        <v>22462</v>
      </c>
      <c r="L244" s="699" t="s">
        <v>22463</v>
      </c>
      <c r="M244" s="699" t="s">
        <v>22065</v>
      </c>
      <c r="N244" s="699" t="s">
        <v>22464</v>
      </c>
      <c r="O244" s="699" t="s">
        <v>20740</v>
      </c>
      <c r="P244" s="699" t="s">
        <v>22465</v>
      </c>
      <c r="Q244" s="699" t="s">
        <v>22466</v>
      </c>
      <c r="R244" s="699" t="s">
        <v>22467</v>
      </c>
      <c r="S244" s="699" t="s">
        <v>22468</v>
      </c>
      <c r="T244" s="699" t="s">
        <v>22469</v>
      </c>
      <c r="U244" s="699" t="s">
        <v>22470</v>
      </c>
      <c r="V244" s="699" t="s">
        <v>22471</v>
      </c>
      <c r="W244" s="699" t="s">
        <v>22472</v>
      </c>
      <c r="X244" s="699" t="s">
        <v>22473</v>
      </c>
      <c r="Y244" s="699" t="s">
        <v>22474</v>
      </c>
      <c r="Z244" s="699" t="s">
        <v>19295</v>
      </c>
    </row>
    <row r="245" spans="1:26" ht="37.5">
      <c r="A245">
        <v>56227</v>
      </c>
      <c r="B245" t="s">
        <v>2870</v>
      </c>
      <c r="C245">
        <v>56</v>
      </c>
      <c r="D245">
        <v>47605</v>
      </c>
      <c r="E245" s="699" t="s">
        <v>22475</v>
      </c>
      <c r="F245" s="699" t="s">
        <v>22476</v>
      </c>
      <c r="G245" s="699" t="s">
        <v>22477</v>
      </c>
      <c r="H245" s="699" t="s">
        <v>22478</v>
      </c>
      <c r="I245" s="699" t="s">
        <v>22479</v>
      </c>
      <c r="J245" s="699" t="s">
        <v>22480</v>
      </c>
      <c r="K245" s="699" t="s">
        <v>22481</v>
      </c>
      <c r="L245" s="699" t="s">
        <v>22482</v>
      </c>
      <c r="M245" s="699" t="s">
        <v>22483</v>
      </c>
      <c r="N245" s="699" t="s">
        <v>22484</v>
      </c>
      <c r="O245" s="699" t="s">
        <v>17973</v>
      </c>
      <c r="P245" s="699" t="s">
        <v>22485</v>
      </c>
      <c r="Q245" s="699" t="s">
        <v>22486</v>
      </c>
      <c r="R245" s="699" t="s">
        <v>22487</v>
      </c>
      <c r="S245" s="699" t="s">
        <v>22488</v>
      </c>
      <c r="T245" s="699" t="s">
        <v>22489</v>
      </c>
      <c r="U245" s="699" t="s">
        <v>22490</v>
      </c>
      <c r="V245" s="699" t="s">
        <v>22491</v>
      </c>
      <c r="W245" s="699" t="s">
        <v>22492</v>
      </c>
      <c r="X245" s="699" t="s">
        <v>22493</v>
      </c>
      <c r="Y245" s="699" t="s">
        <v>22494</v>
      </c>
      <c r="Z245" s="699" t="s">
        <v>21237</v>
      </c>
    </row>
    <row r="246" spans="1:26" ht="37.5">
      <c r="A246">
        <v>56276</v>
      </c>
      <c r="B246" t="s">
        <v>2878</v>
      </c>
      <c r="C246">
        <v>56</v>
      </c>
      <c r="D246">
        <v>1324</v>
      </c>
      <c r="E246" s="699" t="s">
        <v>22495</v>
      </c>
      <c r="F246" s="699" t="s">
        <v>22496</v>
      </c>
      <c r="G246" s="699" t="s">
        <v>22497</v>
      </c>
      <c r="H246" s="699" t="s">
        <v>22498</v>
      </c>
      <c r="I246" s="699" t="s">
        <v>22499</v>
      </c>
      <c r="J246" s="699" t="s">
        <v>22500</v>
      </c>
      <c r="K246" s="699" t="s">
        <v>22501</v>
      </c>
      <c r="L246" s="699" t="s">
        <v>22502</v>
      </c>
      <c r="M246" s="699" t="s">
        <v>22503</v>
      </c>
      <c r="N246" s="699" t="s">
        <v>22504</v>
      </c>
      <c r="O246" s="699" t="s">
        <v>19517</v>
      </c>
      <c r="P246" s="699" t="s">
        <v>22505</v>
      </c>
      <c r="Q246" s="699" t="s">
        <v>22506</v>
      </c>
      <c r="R246" s="699" t="s">
        <v>22507</v>
      </c>
      <c r="S246" s="699" t="s">
        <v>22508</v>
      </c>
      <c r="T246" s="699" t="s">
        <v>22509</v>
      </c>
      <c r="U246" s="699" t="s">
        <v>22510</v>
      </c>
      <c r="V246" s="699" t="s">
        <v>22511</v>
      </c>
      <c r="W246" s="699" t="s">
        <v>22512</v>
      </c>
      <c r="X246" s="699" t="s">
        <v>22513</v>
      </c>
      <c r="Y246" s="699" t="s">
        <v>22514</v>
      </c>
      <c r="Z246" s="699" t="s">
        <v>19295</v>
      </c>
    </row>
    <row r="247" spans="1:26" ht="37.5">
      <c r="A247">
        <v>57026</v>
      </c>
      <c r="B247" t="s">
        <v>2900</v>
      </c>
      <c r="C247">
        <v>57</v>
      </c>
      <c r="D247">
        <v>1537</v>
      </c>
      <c r="E247" s="699" t="s">
        <v>22515</v>
      </c>
      <c r="F247" s="699" t="s">
        <v>22516</v>
      </c>
      <c r="G247" s="699" t="s">
        <v>22517</v>
      </c>
      <c r="H247" s="699" t="s">
        <v>22518</v>
      </c>
      <c r="I247" s="699" t="s">
        <v>22519</v>
      </c>
      <c r="J247" s="699" t="s">
        <v>22520</v>
      </c>
      <c r="K247" s="699" t="s">
        <v>22521</v>
      </c>
      <c r="L247" s="699" t="s">
        <v>22522</v>
      </c>
      <c r="M247" s="699" t="s">
        <v>22523</v>
      </c>
      <c r="N247" s="699" t="s">
        <v>22524</v>
      </c>
      <c r="O247" s="699" t="s">
        <v>17576</v>
      </c>
      <c r="P247" s="699" t="s">
        <v>22525</v>
      </c>
      <c r="Q247" s="699" t="s">
        <v>22526</v>
      </c>
      <c r="R247" s="699" t="s">
        <v>22527</v>
      </c>
      <c r="S247" s="699" t="s">
        <v>22528</v>
      </c>
      <c r="T247" s="699" t="s">
        <v>22529</v>
      </c>
      <c r="U247" s="699" t="s">
        <v>22530</v>
      </c>
      <c r="V247" s="699" t="s">
        <v>22531</v>
      </c>
      <c r="W247" s="699" t="s">
        <v>22532</v>
      </c>
      <c r="X247" s="699" t="s">
        <v>22533</v>
      </c>
      <c r="Y247" s="699" t="s">
        <v>22534</v>
      </c>
      <c r="Z247" s="699" t="s">
        <v>17498</v>
      </c>
    </row>
    <row r="248" spans="1:26" ht="37.5">
      <c r="A248">
        <v>57066</v>
      </c>
      <c r="B248" t="s">
        <v>2895</v>
      </c>
      <c r="C248">
        <v>57</v>
      </c>
      <c r="D248">
        <v>47616</v>
      </c>
      <c r="E248" s="699" t="s">
        <v>22535</v>
      </c>
      <c r="F248" s="699" t="s">
        <v>22536</v>
      </c>
      <c r="G248" s="699" t="s">
        <v>22537</v>
      </c>
      <c r="H248" s="699" t="s">
        <v>22538</v>
      </c>
      <c r="I248" s="699" t="s">
        <v>22539</v>
      </c>
      <c r="J248" s="699" t="s">
        <v>22540</v>
      </c>
      <c r="K248" s="699" t="s">
        <v>22541</v>
      </c>
      <c r="L248" s="699" t="s">
        <v>22542</v>
      </c>
      <c r="M248" s="699" t="s">
        <v>22543</v>
      </c>
      <c r="N248" s="699" t="s">
        <v>22544</v>
      </c>
      <c r="O248" s="699" t="s">
        <v>19580</v>
      </c>
      <c r="P248" s="699" t="s">
        <v>22545</v>
      </c>
      <c r="Q248" s="699" t="s">
        <v>22546</v>
      </c>
      <c r="R248" s="699" t="s">
        <v>22547</v>
      </c>
      <c r="S248" s="699" t="s">
        <v>22548</v>
      </c>
      <c r="T248" s="699" t="s">
        <v>22549</v>
      </c>
      <c r="U248" s="699" t="s">
        <v>22550</v>
      </c>
      <c r="V248" s="699" t="s">
        <v>22551</v>
      </c>
      <c r="W248" s="699" t="s">
        <v>22552</v>
      </c>
      <c r="X248" s="699" t="s">
        <v>22553</v>
      </c>
      <c r="Y248" s="699" t="s">
        <v>22554</v>
      </c>
      <c r="Z248" s="699" t="s">
        <v>17868</v>
      </c>
    </row>
    <row r="249" spans="1:26" ht="37.5">
      <c r="A249">
        <v>57121</v>
      </c>
      <c r="B249" t="s">
        <v>1104</v>
      </c>
      <c r="C249">
        <v>57</v>
      </c>
      <c r="D249">
        <v>573</v>
      </c>
      <c r="E249" s="699" t="s">
        <v>22556</v>
      </c>
      <c r="F249" s="699" t="s">
        <v>22557</v>
      </c>
      <c r="G249" s="699" t="s">
        <v>22558</v>
      </c>
      <c r="H249" s="699" t="s">
        <v>22559</v>
      </c>
      <c r="I249" s="699" t="s">
        <v>22560</v>
      </c>
      <c r="J249" s="699" t="s">
        <v>22561</v>
      </c>
      <c r="K249" s="699" t="s">
        <v>22562</v>
      </c>
      <c r="L249" s="699" t="s">
        <v>22563</v>
      </c>
      <c r="M249" s="699" t="s">
        <v>22564</v>
      </c>
      <c r="N249" s="699" t="s">
        <v>22565</v>
      </c>
      <c r="O249" s="699" t="s">
        <v>18152</v>
      </c>
      <c r="P249" s="699" t="s">
        <v>22566</v>
      </c>
      <c r="Q249" s="699" t="s">
        <v>22567</v>
      </c>
      <c r="R249" s="699" t="s">
        <v>22568</v>
      </c>
      <c r="S249" s="699" t="s">
        <v>22569</v>
      </c>
      <c r="T249" s="699" t="s">
        <v>22570</v>
      </c>
      <c r="U249" s="699" t="s">
        <v>22571</v>
      </c>
      <c r="V249" s="699" t="s">
        <v>22572</v>
      </c>
      <c r="W249" s="699" t="s">
        <v>22573</v>
      </c>
      <c r="X249" s="699" t="s">
        <v>22574</v>
      </c>
      <c r="Y249" s="699" t="s">
        <v>22575</v>
      </c>
      <c r="Z249" s="699" t="s">
        <v>17627</v>
      </c>
    </row>
    <row r="250" spans="1:26" ht="37.5">
      <c r="A250">
        <v>57206</v>
      </c>
      <c r="B250" t="s">
        <v>2926</v>
      </c>
      <c r="C250">
        <v>57</v>
      </c>
      <c r="D250">
        <v>577</v>
      </c>
      <c r="E250" s="699" t="s">
        <v>22576</v>
      </c>
      <c r="F250" s="699" t="s">
        <v>22577</v>
      </c>
      <c r="G250" s="699" t="s">
        <v>22578</v>
      </c>
      <c r="H250" s="699" t="s">
        <v>22579</v>
      </c>
      <c r="I250" s="699" t="s">
        <v>22580</v>
      </c>
      <c r="J250" s="699" t="s">
        <v>22581</v>
      </c>
      <c r="K250" s="699" t="s">
        <v>22582</v>
      </c>
      <c r="L250" s="699" t="s">
        <v>22583</v>
      </c>
      <c r="M250" s="699" t="s">
        <v>22584</v>
      </c>
      <c r="N250" s="699" t="s">
        <v>22585</v>
      </c>
      <c r="O250" s="699" t="s">
        <v>20740</v>
      </c>
      <c r="P250" s="699" t="s">
        <v>22586</v>
      </c>
      <c r="Q250" s="699" t="s">
        <v>22587</v>
      </c>
      <c r="R250" s="699" t="s">
        <v>22588</v>
      </c>
      <c r="S250" s="699" t="s">
        <v>22589</v>
      </c>
      <c r="T250" s="699" t="s">
        <v>22590</v>
      </c>
      <c r="U250" s="699" t="s">
        <v>22591</v>
      </c>
      <c r="V250" s="699" t="s">
        <v>22592</v>
      </c>
      <c r="W250" s="699" t="s">
        <v>22593</v>
      </c>
      <c r="X250" s="699" t="s">
        <v>22594</v>
      </c>
      <c r="Y250" s="699" t="s">
        <v>22595</v>
      </c>
      <c r="Z250" s="699" t="s">
        <v>17627</v>
      </c>
    </row>
    <row r="251" spans="1:26" ht="37.5">
      <c r="A251">
        <v>57248</v>
      </c>
      <c r="B251" t="s">
        <v>2929</v>
      </c>
      <c r="C251">
        <v>57</v>
      </c>
      <c r="D251">
        <v>47631</v>
      </c>
      <c r="E251" s="699" t="s">
        <v>22596</v>
      </c>
      <c r="F251" s="699" t="s">
        <v>22597</v>
      </c>
      <c r="G251" s="699" t="s">
        <v>22598</v>
      </c>
      <c r="H251" s="699" t="s">
        <v>22599</v>
      </c>
      <c r="I251" s="699" t="s">
        <v>22600</v>
      </c>
      <c r="J251" s="699" t="s">
        <v>22601</v>
      </c>
      <c r="K251" s="699" t="s">
        <v>22602</v>
      </c>
      <c r="L251" s="699" t="s">
        <v>22603</v>
      </c>
      <c r="M251" s="699" t="s">
        <v>22604</v>
      </c>
      <c r="N251" s="699" t="s">
        <v>22605</v>
      </c>
      <c r="O251" s="699" t="s">
        <v>22555</v>
      </c>
      <c r="P251" s="699" t="s">
        <v>22606</v>
      </c>
      <c r="Q251" s="699" t="s">
        <v>22607</v>
      </c>
      <c r="R251" s="699" t="s">
        <v>22608</v>
      </c>
      <c r="S251" s="699" t="s">
        <v>22609</v>
      </c>
      <c r="T251" s="699" t="s">
        <v>22610</v>
      </c>
      <c r="U251" s="699" t="s">
        <v>22611</v>
      </c>
      <c r="V251" s="699" t="s">
        <v>22612</v>
      </c>
      <c r="W251" s="699" t="s">
        <v>22613</v>
      </c>
      <c r="X251" s="699" t="s">
        <v>22614</v>
      </c>
      <c r="Y251" s="699" t="s">
        <v>22615</v>
      </c>
      <c r="Z251" s="699" t="s">
        <v>22616</v>
      </c>
    </row>
    <row r="252" spans="1:26" ht="37.5">
      <c r="A252">
        <v>57286</v>
      </c>
      <c r="B252" t="s">
        <v>2933</v>
      </c>
      <c r="C252">
        <v>57</v>
      </c>
      <c r="D252">
        <v>1010</v>
      </c>
      <c r="E252" s="699" t="s">
        <v>22617</v>
      </c>
      <c r="F252" s="699" t="s">
        <v>22618</v>
      </c>
      <c r="G252" s="699" t="s">
        <v>22619</v>
      </c>
      <c r="H252" s="699" t="s">
        <v>22620</v>
      </c>
      <c r="I252" s="699" t="s">
        <v>22621</v>
      </c>
      <c r="J252" s="699" t="s">
        <v>22622</v>
      </c>
      <c r="K252" s="699" t="s">
        <v>22623</v>
      </c>
      <c r="L252" s="699" t="s">
        <v>22624</v>
      </c>
      <c r="M252" s="699" t="s">
        <v>22625</v>
      </c>
      <c r="N252" s="699" t="s">
        <v>22626</v>
      </c>
      <c r="O252" s="699" t="s">
        <v>20740</v>
      </c>
      <c r="P252" s="699" t="s">
        <v>22627</v>
      </c>
      <c r="Q252" s="699" t="s">
        <v>22628</v>
      </c>
      <c r="R252" s="699" t="s">
        <v>22629</v>
      </c>
      <c r="S252" s="699" t="s">
        <v>22630</v>
      </c>
      <c r="T252" s="699" t="s">
        <v>22631</v>
      </c>
      <c r="U252" s="699" t="s">
        <v>22632</v>
      </c>
      <c r="V252" s="699" t="s">
        <v>22633</v>
      </c>
      <c r="W252" s="699" t="s">
        <v>22634</v>
      </c>
      <c r="X252" s="699" t="s">
        <v>22635</v>
      </c>
      <c r="Y252" s="699" t="s">
        <v>22636</v>
      </c>
      <c r="Z252" s="699" t="s">
        <v>19295</v>
      </c>
    </row>
    <row r="253" spans="1:26" ht="37.5">
      <c r="A253">
        <v>57317</v>
      </c>
      <c r="B253" t="s">
        <v>2940</v>
      </c>
      <c r="C253">
        <v>57</v>
      </c>
      <c r="D253">
        <v>579</v>
      </c>
      <c r="E253" s="699" t="s">
        <v>22637</v>
      </c>
      <c r="F253" s="699" t="s">
        <v>22638</v>
      </c>
      <c r="G253" s="699" t="s">
        <v>22639</v>
      </c>
      <c r="H253" s="699" t="s">
        <v>22640</v>
      </c>
      <c r="I253" s="699" t="s">
        <v>22641</v>
      </c>
      <c r="J253" s="699" t="s">
        <v>22642</v>
      </c>
      <c r="K253" s="699" t="s">
        <v>22643</v>
      </c>
      <c r="L253" s="699" t="s">
        <v>22644</v>
      </c>
      <c r="M253" s="699" t="s">
        <v>22645</v>
      </c>
      <c r="N253" s="699" t="s">
        <v>22646</v>
      </c>
      <c r="O253" s="699" t="s">
        <v>22647</v>
      </c>
      <c r="P253" s="699" t="s">
        <v>22648</v>
      </c>
      <c r="Q253" s="699" t="s">
        <v>22649</v>
      </c>
      <c r="R253" s="699" t="s">
        <v>22650</v>
      </c>
      <c r="S253" s="699" t="s">
        <v>22651</v>
      </c>
      <c r="T253" s="699" t="s">
        <v>22652</v>
      </c>
      <c r="U253" s="699" t="s">
        <v>22653</v>
      </c>
      <c r="V253" s="699" t="s">
        <v>22654</v>
      </c>
      <c r="W253" s="699" t="s">
        <v>22655</v>
      </c>
      <c r="X253" s="699" t="s">
        <v>22656</v>
      </c>
      <c r="Y253" s="699" t="s">
        <v>22657</v>
      </c>
      <c r="Z253" s="699" t="s">
        <v>17627</v>
      </c>
    </row>
    <row r="254" spans="1:26" ht="37.5">
      <c r="A254">
        <v>60051</v>
      </c>
      <c r="B254" t="s">
        <v>2949</v>
      </c>
      <c r="C254">
        <v>60</v>
      </c>
      <c r="D254">
        <v>580</v>
      </c>
      <c r="E254" s="699" t="s">
        <v>22658</v>
      </c>
      <c r="F254" s="699" t="s">
        <v>22659</v>
      </c>
      <c r="G254" s="699" t="s">
        <v>22660</v>
      </c>
      <c r="H254" s="699" t="s">
        <v>22661</v>
      </c>
      <c r="I254" s="699" t="s">
        <v>22662</v>
      </c>
      <c r="J254" s="699" t="s">
        <v>22663</v>
      </c>
      <c r="K254" s="699" t="s">
        <v>22664</v>
      </c>
      <c r="L254" s="699" t="s">
        <v>22665</v>
      </c>
      <c r="M254" s="699" t="s">
        <v>22666</v>
      </c>
      <c r="N254" s="699" t="s">
        <v>22667</v>
      </c>
      <c r="O254" s="699" t="s">
        <v>20740</v>
      </c>
      <c r="P254" s="699" t="s">
        <v>22668</v>
      </c>
      <c r="Q254" s="699" t="s">
        <v>22669</v>
      </c>
      <c r="R254" s="699" t="s">
        <v>22670</v>
      </c>
      <c r="S254" s="699" t="s">
        <v>22671</v>
      </c>
      <c r="T254" s="699" t="s">
        <v>22672</v>
      </c>
      <c r="U254" s="699" t="s">
        <v>22673</v>
      </c>
      <c r="V254" s="699" t="s">
        <v>22674</v>
      </c>
      <c r="W254" s="699" t="s">
        <v>22675</v>
      </c>
      <c r="X254" s="699" t="s">
        <v>22676</v>
      </c>
      <c r="Y254" s="699" t="s">
        <v>22677</v>
      </c>
      <c r="Z254" s="699" t="s">
        <v>19558</v>
      </c>
    </row>
    <row r="255" spans="1:26" ht="37.5">
      <c r="A255">
        <v>60061</v>
      </c>
      <c r="B255" t="s">
        <v>2952</v>
      </c>
      <c r="C255">
        <v>60</v>
      </c>
      <c r="D255">
        <v>976</v>
      </c>
      <c r="E255" s="699" t="s">
        <v>20834</v>
      </c>
      <c r="F255" s="699" t="s">
        <v>22678</v>
      </c>
      <c r="G255" s="699" t="s">
        <v>21803</v>
      </c>
      <c r="H255" s="699" t="s">
        <v>22679</v>
      </c>
      <c r="I255" s="699" t="s">
        <v>22680</v>
      </c>
      <c r="J255" s="699" t="s">
        <v>22681</v>
      </c>
      <c r="K255" s="699" t="s">
        <v>22682</v>
      </c>
      <c r="L255" s="699" t="s">
        <v>22683</v>
      </c>
      <c r="M255" s="699" t="s">
        <v>22684</v>
      </c>
      <c r="N255" s="699" t="s">
        <v>22685</v>
      </c>
      <c r="O255" s="699" t="s">
        <v>20740</v>
      </c>
      <c r="P255" s="699" t="s">
        <v>22686</v>
      </c>
      <c r="Q255" s="699" t="s">
        <v>22687</v>
      </c>
      <c r="R255" s="699" t="s">
        <v>22688</v>
      </c>
      <c r="S255" s="699" t="s">
        <v>22689</v>
      </c>
      <c r="T255" s="699" t="s">
        <v>22690</v>
      </c>
      <c r="U255" s="699" t="s">
        <v>22691</v>
      </c>
      <c r="V255" s="699" t="s">
        <v>22692</v>
      </c>
      <c r="W255" s="699" t="s">
        <v>22693</v>
      </c>
      <c r="X255" s="699" t="s">
        <v>22694</v>
      </c>
      <c r="Y255" s="699" t="s">
        <v>22695</v>
      </c>
      <c r="Z255" s="699" t="s">
        <v>19558</v>
      </c>
    </row>
    <row r="256" spans="1:26" ht="37.5">
      <c r="A256">
        <v>60102</v>
      </c>
      <c r="B256" t="s">
        <v>2959</v>
      </c>
      <c r="C256">
        <v>60</v>
      </c>
      <c r="D256">
        <v>1524</v>
      </c>
      <c r="E256" s="699" t="s">
        <v>22696</v>
      </c>
      <c r="F256" s="699" t="s">
        <v>22697</v>
      </c>
      <c r="G256" s="699" t="s">
        <v>22698</v>
      </c>
      <c r="H256" s="699" t="s">
        <v>22699</v>
      </c>
      <c r="I256" s="699" t="s">
        <v>22700</v>
      </c>
      <c r="J256" s="699" t="s">
        <v>22701</v>
      </c>
      <c r="K256" s="699" t="s">
        <v>22702</v>
      </c>
      <c r="L256" s="699" t="s">
        <v>22703</v>
      </c>
      <c r="M256" s="699" t="s">
        <v>22704</v>
      </c>
      <c r="N256" s="699" t="s">
        <v>22705</v>
      </c>
      <c r="O256" s="699" t="s">
        <v>22706</v>
      </c>
      <c r="P256" s="699" t="s">
        <v>22707</v>
      </c>
      <c r="Q256" s="699" t="s">
        <v>22708</v>
      </c>
      <c r="R256" s="699" t="s">
        <v>22709</v>
      </c>
      <c r="S256" s="699" t="s">
        <v>22710</v>
      </c>
      <c r="T256" s="699" t="s">
        <v>22711</v>
      </c>
      <c r="U256" s="699" t="s">
        <v>22712</v>
      </c>
      <c r="V256" s="699" t="s">
        <v>22713</v>
      </c>
      <c r="W256" s="699" t="s">
        <v>22714</v>
      </c>
      <c r="X256" s="699" t="s">
        <v>22715</v>
      </c>
      <c r="Y256" s="699" t="s">
        <v>22716</v>
      </c>
      <c r="Z256" s="699" t="s">
        <v>17627</v>
      </c>
    </row>
    <row r="257" spans="1:26" ht="37.5">
      <c r="A257">
        <v>60131</v>
      </c>
      <c r="B257" t="s">
        <v>2966</v>
      </c>
      <c r="C257">
        <v>60</v>
      </c>
      <c r="D257">
        <v>47761</v>
      </c>
      <c r="E257" s="699" t="s">
        <v>22717</v>
      </c>
      <c r="F257" s="699" t="s">
        <v>22718</v>
      </c>
      <c r="G257" s="699" t="s">
        <v>22719</v>
      </c>
      <c r="H257" s="699" t="s">
        <v>22720</v>
      </c>
      <c r="I257" s="699" t="s">
        <v>22721</v>
      </c>
      <c r="J257" s="699" t="s">
        <v>22722</v>
      </c>
      <c r="K257" s="699" t="s">
        <v>22723</v>
      </c>
      <c r="L257" s="699" t="s">
        <v>22724</v>
      </c>
      <c r="M257" s="699" t="s">
        <v>22725</v>
      </c>
      <c r="N257" s="699" t="s">
        <v>22726</v>
      </c>
      <c r="O257" s="699" t="s">
        <v>17470</v>
      </c>
      <c r="P257" s="699" t="s">
        <v>22727</v>
      </c>
      <c r="Q257" s="699" t="s">
        <v>22728</v>
      </c>
      <c r="R257" s="699" t="s">
        <v>22729</v>
      </c>
      <c r="S257" s="699" t="s">
        <v>22730</v>
      </c>
      <c r="T257" s="699" t="s">
        <v>22731</v>
      </c>
      <c r="U257" s="699" t="s">
        <v>22732</v>
      </c>
      <c r="V257" s="699" t="s">
        <v>22733</v>
      </c>
      <c r="W257" s="699" t="s">
        <v>22734</v>
      </c>
      <c r="X257" s="699" t="s">
        <v>22735</v>
      </c>
      <c r="Y257" s="699" t="s">
        <v>22736</v>
      </c>
      <c r="Z257" s="699" t="s">
        <v>22737</v>
      </c>
    </row>
    <row r="258" spans="1:26" ht="37.5">
      <c r="A258">
        <v>60196</v>
      </c>
      <c r="B258" t="s">
        <v>2973</v>
      </c>
      <c r="C258">
        <v>60</v>
      </c>
      <c r="D258">
        <v>963</v>
      </c>
      <c r="E258" s="699" t="s">
        <v>21762</v>
      </c>
      <c r="F258" s="699" t="s">
        <v>22738</v>
      </c>
      <c r="G258" s="699" t="s">
        <v>22739</v>
      </c>
      <c r="H258" s="699" t="s">
        <v>22740</v>
      </c>
      <c r="I258" s="699" t="s">
        <v>22741</v>
      </c>
      <c r="J258" s="699" t="s">
        <v>22742</v>
      </c>
      <c r="K258" s="699" t="s">
        <v>22743</v>
      </c>
      <c r="L258" s="699" t="s">
        <v>22744</v>
      </c>
      <c r="M258" s="699" t="s">
        <v>19948</v>
      </c>
      <c r="N258" s="699" t="s">
        <v>22745</v>
      </c>
      <c r="O258" s="699" t="s">
        <v>19517</v>
      </c>
      <c r="P258" s="699" t="s">
        <v>22746</v>
      </c>
      <c r="Q258" s="699" t="s">
        <v>22747</v>
      </c>
      <c r="R258" s="699" t="s">
        <v>22748</v>
      </c>
      <c r="S258" s="699" t="s">
        <v>22749</v>
      </c>
      <c r="T258" s="699" t="s">
        <v>22750</v>
      </c>
      <c r="U258" s="699" t="s">
        <v>22751</v>
      </c>
      <c r="V258" s="699" t="s">
        <v>22752</v>
      </c>
      <c r="W258" s="699" t="s">
        <v>22753</v>
      </c>
      <c r="X258" s="699" t="s">
        <v>22754</v>
      </c>
      <c r="Y258" s="699" t="s">
        <v>22755</v>
      </c>
      <c r="Z258" s="699" t="s">
        <v>17627</v>
      </c>
    </row>
    <row r="259" spans="1:26" ht="37.5">
      <c r="A259">
        <v>60216</v>
      </c>
      <c r="B259" t="s">
        <v>654</v>
      </c>
      <c r="C259">
        <v>60</v>
      </c>
      <c r="D259">
        <v>586</v>
      </c>
      <c r="E259" s="699" t="s">
        <v>22756</v>
      </c>
      <c r="F259" s="699" t="s">
        <v>22757</v>
      </c>
      <c r="G259" s="699" t="s">
        <v>22758</v>
      </c>
      <c r="H259" s="699" t="s">
        <v>22759</v>
      </c>
      <c r="I259" s="699" t="s">
        <v>22760</v>
      </c>
      <c r="J259" s="699" t="s">
        <v>22761</v>
      </c>
      <c r="K259" s="699" t="s">
        <v>22762</v>
      </c>
      <c r="L259" s="699" t="s">
        <v>22763</v>
      </c>
      <c r="M259" s="699" t="s">
        <v>22764</v>
      </c>
      <c r="N259" s="699" t="s">
        <v>22765</v>
      </c>
      <c r="O259" s="699" t="s">
        <v>19760</v>
      </c>
      <c r="P259" s="699" t="s">
        <v>22766</v>
      </c>
      <c r="Q259" s="699" t="s">
        <v>22767</v>
      </c>
      <c r="R259" s="699" t="s">
        <v>22768</v>
      </c>
      <c r="S259" s="699" t="s">
        <v>22769</v>
      </c>
      <c r="T259" s="699" t="s">
        <v>22770</v>
      </c>
      <c r="U259" s="699" t="s">
        <v>22771</v>
      </c>
      <c r="V259" s="699" t="s">
        <v>22772</v>
      </c>
      <c r="W259" s="699" t="s">
        <v>22773</v>
      </c>
      <c r="X259" s="699" t="s">
        <v>22774</v>
      </c>
      <c r="Y259" s="699" t="s">
        <v>22775</v>
      </c>
      <c r="Z259" s="699" t="s">
        <v>17627</v>
      </c>
    </row>
    <row r="260" spans="1:26" ht="37.5">
      <c r="A260">
        <v>60226</v>
      </c>
      <c r="B260" t="s">
        <v>2978</v>
      </c>
      <c r="C260">
        <v>60</v>
      </c>
      <c r="D260">
        <v>964</v>
      </c>
      <c r="E260" s="699" t="s">
        <v>22776</v>
      </c>
      <c r="F260" s="699" t="s">
        <v>22777</v>
      </c>
      <c r="G260" s="699" t="s">
        <v>22778</v>
      </c>
      <c r="H260" s="699" t="s">
        <v>22779</v>
      </c>
      <c r="I260" s="699" t="s">
        <v>22780</v>
      </c>
      <c r="J260" s="699" t="s">
        <v>22781</v>
      </c>
      <c r="K260" s="699" t="s">
        <v>22782</v>
      </c>
      <c r="L260" s="699" t="s">
        <v>22783</v>
      </c>
      <c r="M260" s="699" t="s">
        <v>22784</v>
      </c>
      <c r="N260" s="699" t="s">
        <v>22785</v>
      </c>
      <c r="O260" s="699" t="s">
        <v>19517</v>
      </c>
      <c r="P260" s="699" t="s">
        <v>22786</v>
      </c>
      <c r="Q260" s="699" t="s">
        <v>22787</v>
      </c>
      <c r="R260" s="699" t="s">
        <v>22788</v>
      </c>
      <c r="S260" s="699" t="s">
        <v>22789</v>
      </c>
      <c r="T260" s="699" t="s">
        <v>22790</v>
      </c>
      <c r="U260" s="699" t="s">
        <v>22791</v>
      </c>
      <c r="V260" s="699" t="s">
        <v>22792</v>
      </c>
      <c r="W260" s="699" t="s">
        <v>22793</v>
      </c>
      <c r="X260" s="699" t="s">
        <v>22794</v>
      </c>
      <c r="Y260" s="699" t="s">
        <v>22795</v>
      </c>
      <c r="Z260" s="699" t="s">
        <v>17627</v>
      </c>
    </row>
    <row r="261" spans="1:26" ht="37.5">
      <c r="A261">
        <v>60236</v>
      </c>
      <c r="B261" t="s">
        <v>2981</v>
      </c>
      <c r="C261">
        <v>60</v>
      </c>
      <c r="D261">
        <v>587</v>
      </c>
      <c r="E261" s="699" t="s">
        <v>22796</v>
      </c>
      <c r="F261" s="699" t="s">
        <v>22797</v>
      </c>
      <c r="G261" s="699" t="s">
        <v>22798</v>
      </c>
      <c r="H261" s="699" t="s">
        <v>22799</v>
      </c>
      <c r="I261" s="699" t="s">
        <v>22800</v>
      </c>
      <c r="J261" s="699" t="s">
        <v>22801</v>
      </c>
      <c r="K261" s="699" t="s">
        <v>22802</v>
      </c>
      <c r="L261" s="699" t="s">
        <v>22803</v>
      </c>
      <c r="M261" s="699" t="s">
        <v>22804</v>
      </c>
      <c r="N261" s="699" t="s">
        <v>22805</v>
      </c>
      <c r="O261" s="699" t="s">
        <v>19517</v>
      </c>
      <c r="P261" s="699" t="s">
        <v>22806</v>
      </c>
      <c r="Q261" s="699" t="s">
        <v>22807</v>
      </c>
      <c r="R261" s="699" t="s">
        <v>22808</v>
      </c>
      <c r="S261" s="699" t="s">
        <v>22809</v>
      </c>
      <c r="T261" s="699" t="s">
        <v>22810</v>
      </c>
      <c r="U261" s="699" t="s">
        <v>22811</v>
      </c>
      <c r="V261" s="699" t="s">
        <v>22812</v>
      </c>
      <c r="W261" s="699" t="s">
        <v>22813</v>
      </c>
      <c r="X261" s="699" t="s">
        <v>22814</v>
      </c>
      <c r="Y261" s="699" t="s">
        <v>22815</v>
      </c>
      <c r="Z261" s="699" t="s">
        <v>19558</v>
      </c>
    </row>
    <row r="262" spans="1:26" ht="37.5">
      <c r="A262">
        <v>61001</v>
      </c>
      <c r="B262" t="s">
        <v>2985</v>
      </c>
      <c r="C262">
        <v>61</v>
      </c>
      <c r="D262">
        <v>965</v>
      </c>
      <c r="E262" s="699" t="s">
        <v>22817</v>
      </c>
      <c r="F262" s="699" t="s">
        <v>22818</v>
      </c>
      <c r="G262" s="699" t="s">
        <v>22819</v>
      </c>
      <c r="H262" s="699" t="s">
        <v>22820</v>
      </c>
      <c r="I262" s="699" t="s">
        <v>22821</v>
      </c>
      <c r="J262" s="699" t="s">
        <v>22822</v>
      </c>
      <c r="K262" s="699" t="s">
        <v>22823</v>
      </c>
      <c r="L262" s="699" t="s">
        <v>22824</v>
      </c>
      <c r="M262" s="699" t="s">
        <v>22825</v>
      </c>
      <c r="N262" s="699" t="s">
        <v>22826</v>
      </c>
      <c r="O262" s="699" t="s">
        <v>22816</v>
      </c>
      <c r="P262" s="699" t="s">
        <v>22827</v>
      </c>
      <c r="Q262" s="699" t="s">
        <v>22828</v>
      </c>
      <c r="R262" s="699" t="s">
        <v>22829</v>
      </c>
      <c r="S262" s="699" t="s">
        <v>22830</v>
      </c>
      <c r="T262" s="699" t="s">
        <v>22831</v>
      </c>
      <c r="U262" s="699" t="s">
        <v>22832</v>
      </c>
      <c r="V262" s="699" t="s">
        <v>22833</v>
      </c>
      <c r="W262" s="699" t="s">
        <v>22834</v>
      </c>
      <c r="X262" s="699" t="s">
        <v>22835</v>
      </c>
      <c r="Y262" s="699" t="s">
        <v>22836</v>
      </c>
      <c r="Z262" s="699" t="s">
        <v>19558</v>
      </c>
    </row>
    <row r="263" spans="1:26" ht="37.5">
      <c r="A263">
        <v>61111</v>
      </c>
      <c r="B263" t="s">
        <v>2999</v>
      </c>
      <c r="C263">
        <v>61</v>
      </c>
      <c r="D263">
        <v>47750</v>
      </c>
      <c r="E263" s="699" t="s">
        <v>22838</v>
      </c>
      <c r="F263" s="699" t="s">
        <v>22839</v>
      </c>
      <c r="G263" s="699" t="s">
        <v>22840</v>
      </c>
      <c r="H263" s="699" t="s">
        <v>22841</v>
      </c>
      <c r="I263" s="699" t="s">
        <v>22842</v>
      </c>
      <c r="J263" s="699" t="s">
        <v>22843</v>
      </c>
      <c r="K263" s="699" t="s">
        <v>22844</v>
      </c>
      <c r="L263" s="699" t="s">
        <v>22845</v>
      </c>
      <c r="M263" s="699" t="s">
        <v>22846</v>
      </c>
      <c r="N263" s="699" t="s">
        <v>22847</v>
      </c>
      <c r="O263" s="699" t="s">
        <v>22837</v>
      </c>
      <c r="P263" s="699" t="s">
        <v>22848</v>
      </c>
      <c r="Q263" s="699" t="s">
        <v>22849</v>
      </c>
      <c r="R263" s="699" t="s">
        <v>22850</v>
      </c>
      <c r="S263" s="699" t="s">
        <v>22851</v>
      </c>
      <c r="T263" s="699" t="s">
        <v>22852</v>
      </c>
      <c r="U263" s="699" t="s">
        <v>22853</v>
      </c>
      <c r="V263" s="699" t="s">
        <v>22854</v>
      </c>
      <c r="W263" s="699" t="s">
        <v>22855</v>
      </c>
      <c r="X263" s="699" t="s">
        <v>22856</v>
      </c>
      <c r="Y263" s="699" t="s">
        <v>22857</v>
      </c>
      <c r="Z263" s="699" t="s">
        <v>22837</v>
      </c>
    </row>
    <row r="264" spans="1:26" ht="37.5">
      <c r="A264">
        <v>61187</v>
      </c>
      <c r="B264" t="s">
        <v>3005</v>
      </c>
      <c r="C264">
        <v>61</v>
      </c>
      <c r="D264">
        <v>593</v>
      </c>
      <c r="E264" s="699" t="s">
        <v>20742</v>
      </c>
      <c r="F264" s="699" t="s">
        <v>21871</v>
      </c>
      <c r="G264" s="699" t="s">
        <v>22858</v>
      </c>
      <c r="H264" s="699" t="s">
        <v>22859</v>
      </c>
      <c r="I264" s="699" t="s">
        <v>22860</v>
      </c>
      <c r="J264" s="699" t="s">
        <v>22861</v>
      </c>
      <c r="K264" s="699" t="s">
        <v>22862</v>
      </c>
      <c r="L264" s="699" t="s">
        <v>22863</v>
      </c>
      <c r="M264" s="699" t="s">
        <v>22864</v>
      </c>
      <c r="N264" s="699" t="s">
        <v>22865</v>
      </c>
      <c r="O264" s="699" t="s">
        <v>19203</v>
      </c>
      <c r="P264" s="699" t="s">
        <v>22866</v>
      </c>
      <c r="Q264" s="699" t="s">
        <v>22867</v>
      </c>
      <c r="R264" s="699" t="s">
        <v>22868</v>
      </c>
      <c r="S264" s="699" t="s">
        <v>22869</v>
      </c>
      <c r="T264" s="699" t="s">
        <v>22870</v>
      </c>
      <c r="U264" s="699" t="s">
        <v>22871</v>
      </c>
      <c r="V264" s="699" t="s">
        <v>22872</v>
      </c>
      <c r="W264" s="699" t="s">
        <v>22873</v>
      </c>
      <c r="X264" s="699" t="s">
        <v>22874</v>
      </c>
      <c r="Y264" s="699" t="s">
        <v>22875</v>
      </c>
      <c r="Z264" s="699" t="s">
        <v>17521</v>
      </c>
    </row>
    <row r="265" spans="1:26" ht="37.5">
      <c r="A265">
        <v>61242</v>
      </c>
      <c r="B265" t="s">
        <v>3024</v>
      </c>
      <c r="C265">
        <v>61</v>
      </c>
      <c r="D265">
        <v>596</v>
      </c>
      <c r="E265" s="699" t="s">
        <v>22877</v>
      </c>
      <c r="F265" s="699" t="s">
        <v>22878</v>
      </c>
      <c r="G265" s="699" t="s">
        <v>22879</v>
      </c>
      <c r="H265" s="699" t="s">
        <v>22880</v>
      </c>
      <c r="I265" s="699" t="s">
        <v>22881</v>
      </c>
      <c r="J265" s="699" t="s">
        <v>22882</v>
      </c>
      <c r="K265" s="699" t="s">
        <v>22883</v>
      </c>
      <c r="L265" s="699" t="s">
        <v>22884</v>
      </c>
      <c r="M265" s="699" t="s">
        <v>22885</v>
      </c>
      <c r="N265" s="699" t="s">
        <v>20800</v>
      </c>
      <c r="O265" s="699" t="s">
        <v>22876</v>
      </c>
      <c r="P265" s="699" t="s">
        <v>22886</v>
      </c>
      <c r="Q265" s="699" t="s">
        <v>22887</v>
      </c>
      <c r="R265" s="699" t="s">
        <v>22888</v>
      </c>
      <c r="S265" s="699" t="s">
        <v>22889</v>
      </c>
      <c r="T265" s="699" t="s">
        <v>22890</v>
      </c>
      <c r="U265" s="699" t="s">
        <v>22891</v>
      </c>
      <c r="V265" s="699" t="s">
        <v>22892</v>
      </c>
      <c r="W265" s="699" t="s">
        <v>22893</v>
      </c>
      <c r="X265" s="699" t="s">
        <v>22894</v>
      </c>
      <c r="Y265" s="699" t="s">
        <v>22895</v>
      </c>
      <c r="Z265" s="699" t="s">
        <v>17627</v>
      </c>
    </row>
    <row r="266" spans="1:26" ht="37.5">
      <c r="A266">
        <v>61286</v>
      </c>
      <c r="B266" t="s">
        <v>2984</v>
      </c>
      <c r="C266">
        <v>61</v>
      </c>
      <c r="D266">
        <v>47759</v>
      </c>
      <c r="E266" s="699" t="s">
        <v>22897</v>
      </c>
      <c r="F266" s="699" t="s">
        <v>22898</v>
      </c>
      <c r="G266" s="699" t="s">
        <v>22899</v>
      </c>
      <c r="H266" s="699" t="s">
        <v>22900</v>
      </c>
      <c r="I266" s="699" t="s">
        <v>22901</v>
      </c>
      <c r="J266" s="699" t="s">
        <v>22902</v>
      </c>
      <c r="K266" s="699" t="s">
        <v>22903</v>
      </c>
      <c r="L266" s="699" t="s">
        <v>22904</v>
      </c>
      <c r="M266" s="699" t="s">
        <v>22905</v>
      </c>
      <c r="N266" s="699" t="s">
        <v>22906</v>
      </c>
      <c r="O266" s="699" t="s">
        <v>22896</v>
      </c>
      <c r="P266" s="699" t="s">
        <v>22907</v>
      </c>
      <c r="Q266" s="699" t="s">
        <v>22908</v>
      </c>
      <c r="R266" s="699" t="s">
        <v>22909</v>
      </c>
      <c r="S266" s="699" t="s">
        <v>22910</v>
      </c>
      <c r="T266" s="699" t="s">
        <v>22911</v>
      </c>
      <c r="U266" s="699" t="s">
        <v>22912</v>
      </c>
      <c r="V266" s="699" t="s">
        <v>22913</v>
      </c>
      <c r="W266" s="699" t="s">
        <v>22914</v>
      </c>
      <c r="X266" s="699" t="s">
        <v>22915</v>
      </c>
      <c r="Y266" s="699" t="s">
        <v>22916</v>
      </c>
      <c r="Z266" s="699" t="s">
        <v>22917</v>
      </c>
    </row>
    <row r="267" spans="1:26" ht="37.5">
      <c r="A267">
        <v>61326</v>
      </c>
      <c r="B267" t="s">
        <v>3039</v>
      </c>
      <c r="C267">
        <v>61</v>
      </c>
      <c r="D267">
        <v>598</v>
      </c>
      <c r="E267" s="699" t="s">
        <v>22918</v>
      </c>
      <c r="F267" s="699" t="s">
        <v>22919</v>
      </c>
      <c r="G267" s="699" t="s">
        <v>22920</v>
      </c>
      <c r="H267" s="699" t="s">
        <v>22921</v>
      </c>
      <c r="I267" s="699" t="s">
        <v>22922</v>
      </c>
      <c r="J267" s="699" t="s">
        <v>22923</v>
      </c>
      <c r="K267" s="699" t="s">
        <v>22924</v>
      </c>
      <c r="L267" s="699" t="s">
        <v>22925</v>
      </c>
      <c r="M267" s="699" t="s">
        <v>22926</v>
      </c>
      <c r="N267" s="699" t="s">
        <v>22927</v>
      </c>
      <c r="O267" s="699" t="s">
        <v>19517</v>
      </c>
      <c r="P267" s="699" t="s">
        <v>22928</v>
      </c>
      <c r="Q267" s="699" t="s">
        <v>22929</v>
      </c>
      <c r="R267" s="699" t="s">
        <v>22930</v>
      </c>
      <c r="S267" s="699" t="s">
        <v>22931</v>
      </c>
      <c r="T267" s="699" t="s">
        <v>22932</v>
      </c>
      <c r="U267" s="699" t="s">
        <v>22933</v>
      </c>
      <c r="V267" s="699" t="s">
        <v>22934</v>
      </c>
      <c r="W267" s="699" t="s">
        <v>22935</v>
      </c>
      <c r="X267" s="699" t="s">
        <v>22936</v>
      </c>
      <c r="Y267" s="699" t="s">
        <v>22937</v>
      </c>
      <c r="Z267" s="699" t="s">
        <v>19558</v>
      </c>
    </row>
    <row r="268" spans="1:26" ht="37.5">
      <c r="A268">
        <v>62016</v>
      </c>
      <c r="B268" t="s">
        <v>3044</v>
      </c>
      <c r="C268">
        <v>62</v>
      </c>
      <c r="D268">
        <v>600</v>
      </c>
      <c r="E268" s="699" t="s">
        <v>22939</v>
      </c>
      <c r="F268" s="699" t="s">
        <v>22940</v>
      </c>
      <c r="G268" s="699" t="s">
        <v>22941</v>
      </c>
      <c r="H268" s="699" t="s">
        <v>22942</v>
      </c>
      <c r="I268" s="699" t="s">
        <v>22943</v>
      </c>
      <c r="J268" s="699" t="s">
        <v>22944</v>
      </c>
      <c r="K268" s="699" t="s">
        <v>22945</v>
      </c>
      <c r="L268" s="699" t="s">
        <v>22946</v>
      </c>
      <c r="M268" s="699" t="s">
        <v>22947</v>
      </c>
      <c r="N268" s="699" t="s">
        <v>22948</v>
      </c>
      <c r="O268" s="699" t="s">
        <v>22938</v>
      </c>
      <c r="P268" s="699" t="s">
        <v>22949</v>
      </c>
      <c r="Q268" s="699" t="s">
        <v>22950</v>
      </c>
      <c r="R268" s="699" t="s">
        <v>22951</v>
      </c>
      <c r="S268" s="699" t="s">
        <v>22952</v>
      </c>
      <c r="T268" s="699" t="s">
        <v>22953</v>
      </c>
      <c r="U268" s="699" t="s">
        <v>22954</v>
      </c>
      <c r="V268" s="699" t="s">
        <v>22955</v>
      </c>
      <c r="W268" s="699" t="s">
        <v>22956</v>
      </c>
      <c r="X268" s="699" t="s">
        <v>22957</v>
      </c>
      <c r="Y268" s="699" t="s">
        <v>22958</v>
      </c>
      <c r="Z268" s="699" t="s">
        <v>19558</v>
      </c>
    </row>
    <row r="269" spans="1:26" ht="37.5">
      <c r="A269">
        <v>62046</v>
      </c>
      <c r="B269" t="s">
        <v>3051</v>
      </c>
      <c r="C269">
        <v>62</v>
      </c>
      <c r="D269">
        <v>1065</v>
      </c>
      <c r="E269" s="699" t="s">
        <v>22959</v>
      </c>
      <c r="F269" s="699" t="s">
        <v>22960</v>
      </c>
      <c r="G269" s="699" t="s">
        <v>22961</v>
      </c>
      <c r="H269" s="699" t="s">
        <v>22962</v>
      </c>
      <c r="I269" s="699" t="s">
        <v>22963</v>
      </c>
      <c r="J269" s="699" t="s">
        <v>22964</v>
      </c>
      <c r="K269" s="699" t="s">
        <v>22965</v>
      </c>
      <c r="L269" s="699" t="s">
        <v>22966</v>
      </c>
      <c r="M269" s="699" t="s">
        <v>22967</v>
      </c>
      <c r="N269" s="699" t="s">
        <v>22968</v>
      </c>
      <c r="O269" s="699" t="s">
        <v>22938</v>
      </c>
      <c r="P269" s="699" t="s">
        <v>22969</v>
      </c>
      <c r="Q269" s="699" t="s">
        <v>22970</v>
      </c>
      <c r="R269" s="699" t="s">
        <v>22576</v>
      </c>
      <c r="S269" s="699" t="s">
        <v>22971</v>
      </c>
      <c r="T269" s="699" t="s">
        <v>22972</v>
      </c>
      <c r="U269" s="699" t="s">
        <v>22973</v>
      </c>
      <c r="V269" s="699" t="s">
        <v>22974</v>
      </c>
      <c r="W269" s="699" t="s">
        <v>22975</v>
      </c>
      <c r="X269" s="699" t="s">
        <v>22976</v>
      </c>
      <c r="Y269" s="699" t="s">
        <v>22977</v>
      </c>
      <c r="Z269" s="699" t="s">
        <v>19558</v>
      </c>
    </row>
    <row r="270" spans="1:26" ht="37.5">
      <c r="A270">
        <v>62051</v>
      </c>
      <c r="B270" t="s">
        <v>3055</v>
      </c>
      <c r="C270">
        <v>62</v>
      </c>
      <c r="D270">
        <v>602</v>
      </c>
      <c r="E270" s="699" t="s">
        <v>22978</v>
      </c>
      <c r="F270" s="699" t="s">
        <v>22979</v>
      </c>
      <c r="G270" s="699" t="s">
        <v>22980</v>
      </c>
      <c r="H270" s="699" t="s">
        <v>22981</v>
      </c>
      <c r="I270" s="699" t="s">
        <v>22982</v>
      </c>
      <c r="J270" s="699" t="s">
        <v>22983</v>
      </c>
      <c r="K270" s="699" t="s">
        <v>22984</v>
      </c>
      <c r="L270" s="699" t="s">
        <v>22985</v>
      </c>
      <c r="M270" s="699" t="s">
        <v>22986</v>
      </c>
      <c r="N270" s="699" t="s">
        <v>22987</v>
      </c>
      <c r="O270" s="699" t="s">
        <v>22938</v>
      </c>
      <c r="P270" s="699" t="s">
        <v>22988</v>
      </c>
      <c r="Q270" s="699" t="s">
        <v>22989</v>
      </c>
      <c r="R270" s="699" t="s">
        <v>22990</v>
      </c>
      <c r="S270" s="699" t="s">
        <v>22991</v>
      </c>
      <c r="T270" s="699" t="s">
        <v>22992</v>
      </c>
      <c r="U270" s="699" t="s">
        <v>22993</v>
      </c>
      <c r="V270" s="699" t="s">
        <v>22994</v>
      </c>
      <c r="W270" s="699" t="s">
        <v>22995</v>
      </c>
      <c r="X270" s="699" t="s">
        <v>22996</v>
      </c>
      <c r="Y270" s="699" t="s">
        <v>22997</v>
      </c>
      <c r="Z270" s="699" t="s">
        <v>17498</v>
      </c>
    </row>
    <row r="271" spans="1:26" ht="37.5">
      <c r="A271">
        <v>62078</v>
      </c>
      <c r="B271" t="s">
        <v>3043</v>
      </c>
      <c r="C271">
        <v>62</v>
      </c>
      <c r="D271">
        <v>47772</v>
      </c>
      <c r="E271" s="699" t="s">
        <v>22998</v>
      </c>
      <c r="F271" s="699" t="s">
        <v>22999</v>
      </c>
      <c r="G271" s="699" t="s">
        <v>23000</v>
      </c>
      <c r="H271" s="699" t="s">
        <v>23001</v>
      </c>
      <c r="I271" s="699" t="s">
        <v>23002</v>
      </c>
      <c r="J271" s="699" t="s">
        <v>23003</v>
      </c>
      <c r="K271" s="699" t="s">
        <v>23004</v>
      </c>
      <c r="L271" s="699" t="s">
        <v>23005</v>
      </c>
      <c r="M271" s="699" t="s">
        <v>23006</v>
      </c>
      <c r="N271" s="699" t="s">
        <v>23007</v>
      </c>
      <c r="O271" s="699" t="s">
        <v>21720</v>
      </c>
      <c r="P271" s="699" t="s">
        <v>23008</v>
      </c>
      <c r="Q271" s="699" t="s">
        <v>23009</v>
      </c>
      <c r="R271" s="699" t="s">
        <v>23010</v>
      </c>
      <c r="S271" s="699" t="s">
        <v>23011</v>
      </c>
      <c r="T271" s="699" t="s">
        <v>23012</v>
      </c>
      <c r="U271" s="699" t="s">
        <v>23013</v>
      </c>
      <c r="V271" s="699" t="s">
        <v>23014</v>
      </c>
      <c r="W271" s="699" t="s">
        <v>23015</v>
      </c>
      <c r="X271" s="699" t="s">
        <v>23016</v>
      </c>
      <c r="Y271" s="699" t="s">
        <v>23017</v>
      </c>
      <c r="Z271" s="699" t="s">
        <v>21298</v>
      </c>
    </row>
    <row r="272" spans="1:26" ht="37.5">
      <c r="A272">
        <v>62081</v>
      </c>
      <c r="B272" t="s">
        <v>3063</v>
      </c>
      <c r="C272">
        <v>62</v>
      </c>
      <c r="D272">
        <v>604</v>
      </c>
      <c r="E272" s="699" t="s">
        <v>23018</v>
      </c>
      <c r="F272" s="699" t="s">
        <v>23019</v>
      </c>
      <c r="G272" s="699" t="s">
        <v>21801</v>
      </c>
      <c r="H272" s="699" t="s">
        <v>23020</v>
      </c>
      <c r="I272" s="699" t="s">
        <v>23021</v>
      </c>
      <c r="J272" s="699" t="s">
        <v>23022</v>
      </c>
      <c r="K272" s="699" t="s">
        <v>23023</v>
      </c>
      <c r="L272" s="699" t="s">
        <v>23024</v>
      </c>
      <c r="M272" s="699" t="s">
        <v>23025</v>
      </c>
      <c r="N272" s="699" t="s">
        <v>23026</v>
      </c>
      <c r="O272" s="699" t="s">
        <v>18444</v>
      </c>
      <c r="P272" s="699" t="s">
        <v>23027</v>
      </c>
      <c r="Q272" s="699" t="s">
        <v>23028</v>
      </c>
      <c r="R272" s="699" t="s">
        <v>23029</v>
      </c>
      <c r="S272" s="699" t="s">
        <v>23030</v>
      </c>
      <c r="T272" s="699" t="s">
        <v>23031</v>
      </c>
      <c r="U272" s="699" t="s">
        <v>23032</v>
      </c>
      <c r="V272" s="699" t="s">
        <v>23033</v>
      </c>
      <c r="W272" s="699" t="s">
        <v>23034</v>
      </c>
      <c r="X272" s="699" t="s">
        <v>23035</v>
      </c>
      <c r="Y272" s="699" t="s">
        <v>23036</v>
      </c>
      <c r="Z272" s="699" t="s">
        <v>19558</v>
      </c>
    </row>
    <row r="273" spans="1:26" ht="37.5">
      <c r="A273">
        <v>62091</v>
      </c>
      <c r="B273" t="s">
        <v>3067</v>
      </c>
      <c r="C273">
        <v>62</v>
      </c>
      <c r="D273">
        <v>1062</v>
      </c>
      <c r="E273" s="699" t="s">
        <v>23037</v>
      </c>
      <c r="F273" s="699" t="s">
        <v>23038</v>
      </c>
      <c r="G273" s="699" t="s">
        <v>23039</v>
      </c>
      <c r="H273" s="699" t="s">
        <v>23040</v>
      </c>
      <c r="I273" s="699" t="s">
        <v>23041</v>
      </c>
      <c r="J273" s="699" t="s">
        <v>23042</v>
      </c>
      <c r="K273" s="699" t="s">
        <v>23043</v>
      </c>
      <c r="L273" s="699" t="s">
        <v>23044</v>
      </c>
      <c r="M273" s="699" t="s">
        <v>23045</v>
      </c>
      <c r="N273" s="699" t="s">
        <v>23046</v>
      </c>
      <c r="O273" s="699" t="s">
        <v>22938</v>
      </c>
      <c r="P273" s="699" t="s">
        <v>23047</v>
      </c>
      <c r="Q273" s="699" t="s">
        <v>21292</v>
      </c>
      <c r="R273" s="699" t="s">
        <v>23048</v>
      </c>
      <c r="S273" s="699" t="s">
        <v>23049</v>
      </c>
      <c r="T273" s="699" t="s">
        <v>23050</v>
      </c>
      <c r="U273" s="699" t="s">
        <v>23051</v>
      </c>
      <c r="V273" s="699" t="s">
        <v>23052</v>
      </c>
      <c r="W273" s="699" t="s">
        <v>23053</v>
      </c>
      <c r="X273" s="699" t="s">
        <v>23054</v>
      </c>
      <c r="Y273" s="699" t="s">
        <v>23055</v>
      </c>
      <c r="Z273" s="699" t="s">
        <v>17521</v>
      </c>
    </row>
    <row r="274" spans="1:26" ht="37.5">
      <c r="A274">
        <v>62096</v>
      </c>
      <c r="B274" t="s">
        <v>2824</v>
      </c>
      <c r="C274">
        <v>62</v>
      </c>
      <c r="D274">
        <v>1470</v>
      </c>
      <c r="E274" s="699" t="s">
        <v>23056</v>
      </c>
      <c r="F274" s="699" t="s">
        <v>23057</v>
      </c>
      <c r="G274" s="699" t="s">
        <v>23058</v>
      </c>
      <c r="H274" s="699" t="s">
        <v>23059</v>
      </c>
      <c r="I274" s="699" t="s">
        <v>23060</v>
      </c>
      <c r="J274" s="699" t="s">
        <v>23061</v>
      </c>
      <c r="K274" s="699" t="s">
        <v>23062</v>
      </c>
      <c r="L274" s="699" t="s">
        <v>23063</v>
      </c>
      <c r="M274" s="699" t="s">
        <v>23064</v>
      </c>
      <c r="N274" s="699" t="s">
        <v>23065</v>
      </c>
      <c r="O274" s="699" t="s">
        <v>17576</v>
      </c>
      <c r="P274" s="699" t="s">
        <v>23066</v>
      </c>
      <c r="Q274" s="699" t="s">
        <v>23067</v>
      </c>
      <c r="R274" s="699" t="s">
        <v>23068</v>
      </c>
      <c r="S274" s="699" t="s">
        <v>23069</v>
      </c>
      <c r="T274" s="699" t="s">
        <v>23070</v>
      </c>
      <c r="U274" s="699" t="s">
        <v>23071</v>
      </c>
      <c r="V274" s="699" t="s">
        <v>23072</v>
      </c>
      <c r="W274" s="699" t="s">
        <v>23073</v>
      </c>
      <c r="X274" s="699" t="s">
        <v>23074</v>
      </c>
      <c r="Y274" s="699" t="s">
        <v>22516</v>
      </c>
      <c r="Z274" s="699" t="s">
        <v>17498</v>
      </c>
    </row>
    <row r="275" spans="1:26" ht="37.5">
      <c r="A275">
        <v>62101</v>
      </c>
      <c r="B275" t="s">
        <v>3073</v>
      </c>
      <c r="C275">
        <v>62</v>
      </c>
      <c r="D275">
        <v>1471</v>
      </c>
      <c r="E275" s="699" t="s">
        <v>23075</v>
      </c>
      <c r="F275" s="699" t="s">
        <v>23076</v>
      </c>
      <c r="G275" s="699" t="s">
        <v>23077</v>
      </c>
      <c r="H275" s="699" t="s">
        <v>23078</v>
      </c>
      <c r="I275" s="699" t="s">
        <v>23079</v>
      </c>
      <c r="J275" s="699" t="s">
        <v>23080</v>
      </c>
      <c r="K275" s="699" t="s">
        <v>23081</v>
      </c>
      <c r="L275" s="699" t="s">
        <v>23082</v>
      </c>
      <c r="M275" s="699" t="s">
        <v>19832</v>
      </c>
      <c r="N275" s="699" t="s">
        <v>23083</v>
      </c>
      <c r="O275" s="699" t="s">
        <v>17576</v>
      </c>
      <c r="P275" s="699" t="s">
        <v>23084</v>
      </c>
      <c r="Q275" s="699" t="s">
        <v>23085</v>
      </c>
      <c r="R275" s="699" t="s">
        <v>23086</v>
      </c>
      <c r="S275" s="699" t="s">
        <v>23087</v>
      </c>
      <c r="T275" s="699" t="s">
        <v>23088</v>
      </c>
      <c r="U275" s="699" t="s">
        <v>23089</v>
      </c>
      <c r="V275" s="699" t="s">
        <v>23090</v>
      </c>
      <c r="W275" s="699" t="s">
        <v>23091</v>
      </c>
      <c r="X275" s="699" t="s">
        <v>23092</v>
      </c>
      <c r="Y275" s="699" t="s">
        <v>23093</v>
      </c>
      <c r="Z275" s="699" t="s">
        <v>17498</v>
      </c>
    </row>
    <row r="276" spans="1:26" ht="37.5">
      <c r="A276">
        <v>62131</v>
      </c>
      <c r="B276" t="s">
        <v>3079</v>
      </c>
      <c r="C276">
        <v>62</v>
      </c>
      <c r="D276">
        <v>606</v>
      </c>
      <c r="E276" s="699" t="s">
        <v>23094</v>
      </c>
      <c r="F276" s="699" t="s">
        <v>23095</v>
      </c>
      <c r="G276" s="699" t="s">
        <v>23096</v>
      </c>
      <c r="H276" s="699" t="s">
        <v>23097</v>
      </c>
      <c r="I276" s="699" t="s">
        <v>23098</v>
      </c>
      <c r="J276" s="699" t="s">
        <v>23099</v>
      </c>
      <c r="K276" s="699" t="s">
        <v>23100</v>
      </c>
      <c r="L276" s="699" t="s">
        <v>23101</v>
      </c>
      <c r="M276" s="699" t="s">
        <v>23102</v>
      </c>
      <c r="N276" s="699" t="s">
        <v>23103</v>
      </c>
      <c r="O276" s="699" t="s">
        <v>22938</v>
      </c>
      <c r="P276" s="699" t="s">
        <v>23104</v>
      </c>
      <c r="Q276" s="699" t="s">
        <v>23105</v>
      </c>
      <c r="R276" s="699" t="s">
        <v>23106</v>
      </c>
      <c r="S276" s="699" t="s">
        <v>23107</v>
      </c>
      <c r="T276" s="699" t="s">
        <v>19572</v>
      </c>
      <c r="U276" s="699" t="s">
        <v>23108</v>
      </c>
      <c r="V276" s="699" t="s">
        <v>23109</v>
      </c>
      <c r="W276" s="699" t="s">
        <v>23110</v>
      </c>
      <c r="X276" s="699" t="s">
        <v>23111</v>
      </c>
      <c r="Y276" s="699" t="s">
        <v>23112</v>
      </c>
      <c r="Z276" s="699" t="s">
        <v>17627</v>
      </c>
    </row>
    <row r="277" spans="1:26" ht="37.5">
      <c r="A277">
        <v>63051</v>
      </c>
      <c r="B277" t="s">
        <v>3091</v>
      </c>
      <c r="C277">
        <v>63</v>
      </c>
      <c r="D277">
        <v>47747</v>
      </c>
      <c r="E277" s="699" t="s">
        <v>23113</v>
      </c>
      <c r="F277" s="699" t="s">
        <v>23114</v>
      </c>
      <c r="G277" s="699" t="s">
        <v>23115</v>
      </c>
      <c r="H277" s="699" t="s">
        <v>23116</v>
      </c>
      <c r="I277" s="699" t="s">
        <v>23117</v>
      </c>
      <c r="J277" s="699" t="s">
        <v>23118</v>
      </c>
      <c r="K277" s="699" t="s">
        <v>23119</v>
      </c>
      <c r="L277" s="699" t="s">
        <v>23120</v>
      </c>
      <c r="M277" s="699" t="s">
        <v>23121</v>
      </c>
      <c r="N277" s="699" t="s">
        <v>23122</v>
      </c>
      <c r="O277" s="699" t="s">
        <v>21741</v>
      </c>
      <c r="P277" s="699" t="s">
        <v>23123</v>
      </c>
      <c r="Q277" s="699" t="s">
        <v>23124</v>
      </c>
      <c r="R277" s="699" t="s">
        <v>23125</v>
      </c>
      <c r="S277" s="699" t="s">
        <v>23126</v>
      </c>
      <c r="T277" s="699" t="s">
        <v>23127</v>
      </c>
      <c r="U277" s="699" t="s">
        <v>23128</v>
      </c>
      <c r="V277" s="699" t="s">
        <v>23129</v>
      </c>
      <c r="W277" s="699" t="s">
        <v>23130</v>
      </c>
      <c r="X277" s="699" t="s">
        <v>23131</v>
      </c>
      <c r="Y277" s="699" t="s">
        <v>23132</v>
      </c>
      <c r="Z277" s="699" t="s">
        <v>17937</v>
      </c>
    </row>
    <row r="278" spans="1:26" ht="37.5">
      <c r="A278">
        <v>63071</v>
      </c>
      <c r="B278" t="s">
        <v>3095</v>
      </c>
      <c r="C278">
        <v>63</v>
      </c>
      <c r="D278">
        <v>977</v>
      </c>
      <c r="E278" s="699" t="s">
        <v>23133</v>
      </c>
      <c r="F278" s="699" t="s">
        <v>23134</v>
      </c>
      <c r="G278" s="699" t="s">
        <v>23135</v>
      </c>
      <c r="H278" s="699" t="s">
        <v>23136</v>
      </c>
      <c r="I278" s="699" t="s">
        <v>23137</v>
      </c>
      <c r="J278" s="699" t="s">
        <v>23138</v>
      </c>
      <c r="K278" s="699" t="s">
        <v>23139</v>
      </c>
      <c r="L278" s="699" t="s">
        <v>23140</v>
      </c>
      <c r="M278" s="699" t="s">
        <v>23141</v>
      </c>
      <c r="N278" s="699" t="s">
        <v>23142</v>
      </c>
      <c r="O278" s="699" t="s">
        <v>19203</v>
      </c>
      <c r="P278" s="699" t="s">
        <v>23143</v>
      </c>
      <c r="Q278" s="699" t="s">
        <v>23144</v>
      </c>
      <c r="R278" s="699" t="s">
        <v>23145</v>
      </c>
      <c r="S278" s="699" t="s">
        <v>23146</v>
      </c>
      <c r="T278" s="699" t="s">
        <v>23147</v>
      </c>
      <c r="U278" s="699" t="s">
        <v>23148</v>
      </c>
      <c r="V278" s="699" t="s">
        <v>23149</v>
      </c>
      <c r="W278" s="699" t="s">
        <v>23150</v>
      </c>
      <c r="X278" s="699" t="s">
        <v>23151</v>
      </c>
      <c r="Y278" s="699" t="s">
        <v>23152</v>
      </c>
      <c r="Z278" s="699" t="s">
        <v>17498</v>
      </c>
    </row>
    <row r="279" spans="1:26" ht="37.5">
      <c r="A279">
        <v>63121</v>
      </c>
      <c r="B279" t="s">
        <v>3106</v>
      </c>
      <c r="C279">
        <v>63</v>
      </c>
      <c r="D279">
        <v>612</v>
      </c>
      <c r="E279" s="699" t="s">
        <v>23153</v>
      </c>
      <c r="F279" s="699" t="s">
        <v>23154</v>
      </c>
      <c r="G279" s="699" t="s">
        <v>23155</v>
      </c>
      <c r="H279" s="699" t="s">
        <v>23156</v>
      </c>
      <c r="I279" s="699" t="s">
        <v>23157</v>
      </c>
      <c r="J279" s="699" t="s">
        <v>23158</v>
      </c>
      <c r="K279" s="699" t="s">
        <v>23159</v>
      </c>
      <c r="L279" s="699" t="s">
        <v>23160</v>
      </c>
      <c r="M279" s="699" t="s">
        <v>23161</v>
      </c>
      <c r="N279" s="699" t="s">
        <v>23162</v>
      </c>
      <c r="O279" s="699" t="s">
        <v>19760</v>
      </c>
      <c r="P279" s="699" t="s">
        <v>17964</v>
      </c>
      <c r="Q279" s="699" t="s">
        <v>23163</v>
      </c>
      <c r="R279" s="699" t="s">
        <v>23164</v>
      </c>
      <c r="S279" s="699" t="s">
        <v>23165</v>
      </c>
      <c r="T279" s="699" t="s">
        <v>23166</v>
      </c>
      <c r="U279" s="699" t="s">
        <v>23167</v>
      </c>
      <c r="V279" s="699" t="s">
        <v>23168</v>
      </c>
      <c r="W279" s="699" t="s">
        <v>23169</v>
      </c>
      <c r="X279" s="699" t="s">
        <v>23170</v>
      </c>
      <c r="Y279" s="699" t="s">
        <v>23171</v>
      </c>
      <c r="Z279" s="699" t="s">
        <v>17627</v>
      </c>
    </row>
    <row r="280" spans="1:26" ht="37.5">
      <c r="A280">
        <v>63216</v>
      </c>
      <c r="B280" t="s">
        <v>3112</v>
      </c>
      <c r="C280">
        <v>63</v>
      </c>
      <c r="D280">
        <v>614</v>
      </c>
      <c r="E280" s="699" t="s">
        <v>23172</v>
      </c>
      <c r="F280" s="699" t="s">
        <v>23173</v>
      </c>
      <c r="G280" s="699" t="s">
        <v>23174</v>
      </c>
      <c r="H280" s="699" t="s">
        <v>23175</v>
      </c>
      <c r="I280" s="699" t="s">
        <v>23176</v>
      </c>
      <c r="J280" s="699" t="s">
        <v>23177</v>
      </c>
      <c r="K280" s="699" t="s">
        <v>23178</v>
      </c>
      <c r="L280" s="699" t="s">
        <v>23179</v>
      </c>
      <c r="M280" s="699" t="s">
        <v>23180</v>
      </c>
      <c r="N280" s="699" t="s">
        <v>23181</v>
      </c>
      <c r="O280" s="699" t="s">
        <v>19517</v>
      </c>
      <c r="P280" s="699" t="s">
        <v>23182</v>
      </c>
      <c r="Q280" s="699" t="s">
        <v>23183</v>
      </c>
      <c r="R280" s="699" t="s">
        <v>23184</v>
      </c>
      <c r="S280" s="699" t="s">
        <v>23185</v>
      </c>
      <c r="T280" s="699" t="s">
        <v>23186</v>
      </c>
      <c r="U280" s="699" t="s">
        <v>23187</v>
      </c>
      <c r="V280" s="699" t="s">
        <v>23188</v>
      </c>
      <c r="W280" s="699" t="s">
        <v>23189</v>
      </c>
      <c r="X280" s="699" t="s">
        <v>23190</v>
      </c>
      <c r="Y280" s="699" t="s">
        <v>23191</v>
      </c>
      <c r="Z280" s="699" t="s">
        <v>17627</v>
      </c>
    </row>
    <row r="281" spans="1:26" ht="37.5">
      <c r="A281">
        <v>63251</v>
      </c>
      <c r="B281" t="s">
        <v>2382</v>
      </c>
      <c r="C281">
        <v>63</v>
      </c>
      <c r="D281">
        <v>615</v>
      </c>
      <c r="E281" s="699" t="s">
        <v>23178</v>
      </c>
      <c r="F281" s="699" t="s">
        <v>23192</v>
      </c>
      <c r="G281" s="699" t="s">
        <v>23193</v>
      </c>
      <c r="H281" s="699" t="s">
        <v>23194</v>
      </c>
      <c r="I281" s="699" t="s">
        <v>23195</v>
      </c>
      <c r="J281" s="699" t="s">
        <v>23196</v>
      </c>
      <c r="K281" s="699" t="s">
        <v>23197</v>
      </c>
      <c r="L281" s="699" t="s">
        <v>23198</v>
      </c>
      <c r="M281" s="699" t="s">
        <v>23199</v>
      </c>
      <c r="N281" s="699" t="s">
        <v>23200</v>
      </c>
      <c r="O281" s="699" t="s">
        <v>20740</v>
      </c>
      <c r="P281" s="699" t="s">
        <v>23201</v>
      </c>
      <c r="Q281" s="699" t="s">
        <v>21652</v>
      </c>
      <c r="R281" s="699" t="s">
        <v>23202</v>
      </c>
      <c r="S281" s="699" t="s">
        <v>23203</v>
      </c>
      <c r="T281" s="699" t="s">
        <v>23204</v>
      </c>
      <c r="U281" s="699" t="s">
        <v>23205</v>
      </c>
      <c r="V281" s="699" t="s">
        <v>23206</v>
      </c>
      <c r="W281" s="699" t="s">
        <v>23207</v>
      </c>
      <c r="X281" s="699" t="s">
        <v>23208</v>
      </c>
      <c r="Y281" s="699" t="s">
        <v>23209</v>
      </c>
      <c r="Z281" s="699" t="s">
        <v>19558</v>
      </c>
    </row>
    <row r="282" spans="1:26" ht="37.5">
      <c r="A282">
        <v>63321</v>
      </c>
      <c r="B282" t="s">
        <v>3121</v>
      </c>
      <c r="C282">
        <v>63</v>
      </c>
      <c r="D282">
        <v>968</v>
      </c>
      <c r="E282" s="699" t="s">
        <v>22943</v>
      </c>
      <c r="F282" s="699" t="s">
        <v>23210</v>
      </c>
      <c r="G282" s="699" t="s">
        <v>23211</v>
      </c>
      <c r="H282" s="699" t="s">
        <v>23212</v>
      </c>
      <c r="I282" s="699" t="s">
        <v>23213</v>
      </c>
      <c r="J282" s="699" t="s">
        <v>23214</v>
      </c>
      <c r="K282" s="699" t="s">
        <v>23215</v>
      </c>
      <c r="L282" s="699" t="s">
        <v>23216</v>
      </c>
      <c r="M282" s="699" t="s">
        <v>23217</v>
      </c>
      <c r="N282" s="699" t="s">
        <v>23218</v>
      </c>
      <c r="O282" s="699" t="s">
        <v>19760</v>
      </c>
      <c r="P282" s="699" t="s">
        <v>23219</v>
      </c>
      <c r="Q282" s="699" t="s">
        <v>23220</v>
      </c>
      <c r="R282" s="699" t="s">
        <v>23221</v>
      </c>
      <c r="S282" s="699" t="s">
        <v>23222</v>
      </c>
      <c r="T282" s="699" t="s">
        <v>23223</v>
      </c>
      <c r="U282" s="699" t="s">
        <v>23224</v>
      </c>
      <c r="V282" s="699" t="s">
        <v>23225</v>
      </c>
      <c r="W282" s="699" t="s">
        <v>23226</v>
      </c>
      <c r="X282" s="699" t="s">
        <v>23227</v>
      </c>
      <c r="Y282" s="699" t="s">
        <v>23228</v>
      </c>
      <c r="Z282" s="699" t="s">
        <v>17627</v>
      </c>
    </row>
    <row r="283" spans="1:26" ht="37.5">
      <c r="A283">
        <v>63331</v>
      </c>
      <c r="B283" t="s">
        <v>3125</v>
      </c>
      <c r="C283">
        <v>63</v>
      </c>
      <c r="D283">
        <v>956</v>
      </c>
      <c r="E283" s="699" t="s">
        <v>23229</v>
      </c>
      <c r="F283" s="699" t="s">
        <v>23230</v>
      </c>
      <c r="G283" s="699" t="s">
        <v>23231</v>
      </c>
      <c r="H283" s="699" t="s">
        <v>23192</v>
      </c>
      <c r="I283" s="699" t="s">
        <v>23232</v>
      </c>
      <c r="J283" s="699" t="s">
        <v>23233</v>
      </c>
      <c r="K283" s="699" t="s">
        <v>23234</v>
      </c>
      <c r="L283" s="699" t="s">
        <v>23235</v>
      </c>
      <c r="M283" s="699" t="s">
        <v>20800</v>
      </c>
      <c r="N283" s="699" t="s">
        <v>23236</v>
      </c>
      <c r="O283" s="699" t="s">
        <v>19517</v>
      </c>
      <c r="P283" s="699" t="s">
        <v>23237</v>
      </c>
      <c r="Q283" s="699" t="s">
        <v>23238</v>
      </c>
      <c r="R283" s="699" t="s">
        <v>23239</v>
      </c>
      <c r="S283" s="699" t="s">
        <v>23240</v>
      </c>
      <c r="T283" s="699" t="s">
        <v>23241</v>
      </c>
      <c r="U283" s="699" t="s">
        <v>23242</v>
      </c>
      <c r="V283" s="699" t="s">
        <v>23243</v>
      </c>
      <c r="W283" s="699" t="s">
        <v>23244</v>
      </c>
      <c r="X283" s="699" t="s">
        <v>23245</v>
      </c>
      <c r="Y283" s="699" t="s">
        <v>23246</v>
      </c>
      <c r="Z283" s="699" t="s">
        <v>19558</v>
      </c>
    </row>
    <row r="284" spans="1:26" ht="37.5">
      <c r="A284">
        <v>63366</v>
      </c>
      <c r="B284" t="s">
        <v>3132</v>
      </c>
      <c r="C284">
        <v>63</v>
      </c>
      <c r="D284">
        <v>619</v>
      </c>
      <c r="E284" s="699" t="s">
        <v>23247</v>
      </c>
      <c r="F284" s="699" t="s">
        <v>23248</v>
      </c>
      <c r="G284" s="699" t="s">
        <v>23249</v>
      </c>
      <c r="H284" s="699" t="s">
        <v>23250</v>
      </c>
      <c r="I284" s="699" t="s">
        <v>23251</v>
      </c>
      <c r="J284" s="699" t="s">
        <v>23252</v>
      </c>
      <c r="K284" s="699" t="s">
        <v>23253</v>
      </c>
      <c r="L284" s="699" t="s">
        <v>23254</v>
      </c>
      <c r="M284" s="699" t="s">
        <v>23255</v>
      </c>
      <c r="N284" s="699" t="s">
        <v>23256</v>
      </c>
      <c r="O284" s="699" t="s">
        <v>19517</v>
      </c>
      <c r="P284" s="699" t="s">
        <v>23257</v>
      </c>
      <c r="Q284" s="699" t="s">
        <v>23258</v>
      </c>
      <c r="R284" s="699" t="s">
        <v>23259</v>
      </c>
      <c r="S284" s="699" t="s">
        <v>23260</v>
      </c>
      <c r="T284" s="699" t="s">
        <v>23261</v>
      </c>
      <c r="U284" s="699" t="s">
        <v>23262</v>
      </c>
      <c r="V284" s="699" t="s">
        <v>23263</v>
      </c>
      <c r="W284" s="699" t="s">
        <v>23264</v>
      </c>
      <c r="X284" s="699" t="s">
        <v>23265</v>
      </c>
      <c r="Y284" s="699" t="s">
        <v>23266</v>
      </c>
      <c r="Z284" s="699" t="s">
        <v>17627</v>
      </c>
    </row>
    <row r="285" spans="1:26" ht="37.5">
      <c r="A285">
        <v>63383</v>
      </c>
      <c r="B285" t="s">
        <v>3135</v>
      </c>
      <c r="C285">
        <v>63</v>
      </c>
      <c r="D285">
        <v>47769</v>
      </c>
      <c r="E285" s="699" t="s">
        <v>23268</v>
      </c>
      <c r="F285" s="699" t="s">
        <v>23269</v>
      </c>
      <c r="G285" s="699" t="s">
        <v>23270</v>
      </c>
      <c r="H285" s="699" t="s">
        <v>23271</v>
      </c>
      <c r="I285" s="699" t="s">
        <v>23272</v>
      </c>
      <c r="J285" s="699" t="s">
        <v>23273</v>
      </c>
      <c r="K285" s="699" t="s">
        <v>23274</v>
      </c>
      <c r="L285" s="699" t="s">
        <v>23275</v>
      </c>
      <c r="M285" s="699" t="s">
        <v>23276</v>
      </c>
      <c r="N285" s="699" t="s">
        <v>23277</v>
      </c>
      <c r="O285" s="699" t="s">
        <v>23267</v>
      </c>
      <c r="P285" s="699" t="s">
        <v>23278</v>
      </c>
      <c r="Q285" s="699" t="s">
        <v>23279</v>
      </c>
      <c r="R285" s="699" t="s">
        <v>23280</v>
      </c>
      <c r="S285" s="699" t="s">
        <v>23281</v>
      </c>
      <c r="T285" s="699" t="s">
        <v>23282</v>
      </c>
      <c r="U285" s="699" t="s">
        <v>23283</v>
      </c>
      <c r="V285" s="699" t="s">
        <v>23284</v>
      </c>
      <c r="W285" s="699" t="s">
        <v>23285</v>
      </c>
      <c r="X285" s="699" t="s">
        <v>23286</v>
      </c>
      <c r="Y285" s="699" t="s">
        <v>23287</v>
      </c>
      <c r="Z285" s="699" t="s">
        <v>23288</v>
      </c>
    </row>
    <row r="286" spans="1:26" ht="37.5">
      <c r="A286">
        <v>63411</v>
      </c>
      <c r="B286" t="s">
        <v>3138</v>
      </c>
      <c r="C286">
        <v>63</v>
      </c>
      <c r="D286">
        <v>969</v>
      </c>
      <c r="E286" s="699" t="s">
        <v>23289</v>
      </c>
      <c r="F286" s="699" t="s">
        <v>23290</v>
      </c>
      <c r="G286" s="699" t="s">
        <v>23291</v>
      </c>
      <c r="H286" s="699" t="s">
        <v>23292</v>
      </c>
      <c r="I286" s="699" t="s">
        <v>23293</v>
      </c>
      <c r="J286" s="699" t="s">
        <v>23294</v>
      </c>
      <c r="K286" s="699" t="s">
        <v>23295</v>
      </c>
      <c r="L286" s="699" t="s">
        <v>23296</v>
      </c>
      <c r="M286" s="699" t="s">
        <v>23297</v>
      </c>
      <c r="N286" s="699" t="s">
        <v>23298</v>
      </c>
      <c r="O286" s="699" t="s">
        <v>19517</v>
      </c>
      <c r="P286" s="699" t="s">
        <v>23299</v>
      </c>
      <c r="Q286" s="699" t="s">
        <v>23300</v>
      </c>
      <c r="R286" s="699" t="s">
        <v>23301</v>
      </c>
      <c r="S286" s="699" t="s">
        <v>23302</v>
      </c>
      <c r="T286" s="699" t="s">
        <v>23303</v>
      </c>
      <c r="U286" s="699" t="s">
        <v>23304</v>
      </c>
      <c r="V286" s="699" t="s">
        <v>23305</v>
      </c>
      <c r="W286" s="699" t="s">
        <v>23306</v>
      </c>
      <c r="X286" s="699" t="s">
        <v>23307</v>
      </c>
      <c r="Y286" s="699" t="s">
        <v>23308</v>
      </c>
      <c r="Z286" s="699" t="s">
        <v>17627</v>
      </c>
    </row>
    <row r="287" spans="1:26" ht="37.5">
      <c r="A287">
        <v>63461</v>
      </c>
      <c r="B287" t="s">
        <v>3141</v>
      </c>
      <c r="C287">
        <v>63</v>
      </c>
      <c r="D287">
        <v>1227</v>
      </c>
      <c r="E287" s="699" t="s">
        <v>23309</v>
      </c>
      <c r="F287" s="699" t="s">
        <v>23310</v>
      </c>
      <c r="G287" s="699" t="s">
        <v>23311</v>
      </c>
      <c r="H287" s="699" t="s">
        <v>23312</v>
      </c>
      <c r="I287" s="699" t="s">
        <v>23313</v>
      </c>
      <c r="J287" s="699" t="s">
        <v>23314</v>
      </c>
      <c r="K287" s="699" t="s">
        <v>23315</v>
      </c>
      <c r="L287" s="699" t="s">
        <v>23316</v>
      </c>
      <c r="M287" s="699" t="s">
        <v>23317</v>
      </c>
      <c r="N287" s="699" t="s">
        <v>23318</v>
      </c>
      <c r="O287" s="699" t="s">
        <v>19760</v>
      </c>
      <c r="P287" s="699" t="s">
        <v>23319</v>
      </c>
      <c r="Q287" s="699" t="s">
        <v>23320</v>
      </c>
      <c r="R287" s="699" t="s">
        <v>23321</v>
      </c>
      <c r="S287" s="699" t="s">
        <v>23322</v>
      </c>
      <c r="T287" s="699" t="s">
        <v>23323</v>
      </c>
      <c r="U287" s="699" t="s">
        <v>23324</v>
      </c>
      <c r="V287" s="699" t="s">
        <v>23325</v>
      </c>
      <c r="W287" s="699" t="s">
        <v>23326</v>
      </c>
      <c r="X287" s="699" t="s">
        <v>23327</v>
      </c>
      <c r="Y287" s="699" t="s">
        <v>23328</v>
      </c>
      <c r="Z287" s="699" t="s">
        <v>17627</v>
      </c>
    </row>
    <row r="288" spans="1:26" ht="37.5">
      <c r="A288">
        <v>63496</v>
      </c>
      <c r="B288" t="s">
        <v>3152</v>
      </c>
      <c r="C288">
        <v>63</v>
      </c>
      <c r="D288">
        <v>625</v>
      </c>
      <c r="E288" s="699" t="s">
        <v>23330</v>
      </c>
      <c r="F288" s="699" t="s">
        <v>23331</v>
      </c>
      <c r="G288" s="699" t="s">
        <v>23332</v>
      </c>
      <c r="H288" s="699" t="s">
        <v>23333</v>
      </c>
      <c r="I288" s="699" t="s">
        <v>23334</v>
      </c>
      <c r="J288" s="699" t="s">
        <v>23335</v>
      </c>
      <c r="K288" s="699" t="s">
        <v>23336</v>
      </c>
      <c r="L288" s="699" t="s">
        <v>23337</v>
      </c>
      <c r="M288" s="699" t="s">
        <v>23338</v>
      </c>
      <c r="N288" s="699" t="s">
        <v>23339</v>
      </c>
      <c r="O288" s="699" t="s">
        <v>23329</v>
      </c>
      <c r="P288" s="699" t="s">
        <v>23340</v>
      </c>
      <c r="Q288" s="699" t="s">
        <v>23341</v>
      </c>
      <c r="R288" s="699" t="s">
        <v>23342</v>
      </c>
      <c r="S288" s="699" t="s">
        <v>23343</v>
      </c>
      <c r="T288" s="699" t="s">
        <v>23344</v>
      </c>
      <c r="U288" s="699" t="s">
        <v>23345</v>
      </c>
      <c r="V288" s="699" t="s">
        <v>23346</v>
      </c>
      <c r="W288" s="699" t="s">
        <v>23347</v>
      </c>
      <c r="X288" s="699" t="s">
        <v>23348</v>
      </c>
      <c r="Y288" s="699" t="s">
        <v>23349</v>
      </c>
      <c r="Z288" s="699" t="s">
        <v>17627</v>
      </c>
    </row>
    <row r="289" spans="1:26" ht="37.5">
      <c r="A289">
        <v>63518</v>
      </c>
      <c r="B289" t="s">
        <v>3160</v>
      </c>
      <c r="C289">
        <v>63</v>
      </c>
      <c r="D289">
        <v>47770</v>
      </c>
      <c r="E289" s="699" t="s">
        <v>23350</v>
      </c>
      <c r="F289" s="699" t="s">
        <v>23351</v>
      </c>
      <c r="G289" s="699" t="s">
        <v>23352</v>
      </c>
      <c r="H289" s="699" t="s">
        <v>23353</v>
      </c>
      <c r="I289" s="699" t="s">
        <v>23354</v>
      </c>
      <c r="J289" s="699" t="s">
        <v>23355</v>
      </c>
      <c r="K289" s="699" t="s">
        <v>23356</v>
      </c>
      <c r="L289" s="699" t="s">
        <v>23357</v>
      </c>
      <c r="M289" s="699" t="s">
        <v>23358</v>
      </c>
      <c r="N289" s="699" t="s">
        <v>23359</v>
      </c>
      <c r="O289" s="699" t="s">
        <v>19580</v>
      </c>
      <c r="P289" s="699" t="s">
        <v>23360</v>
      </c>
      <c r="Q289" s="699" t="s">
        <v>23361</v>
      </c>
      <c r="R289" s="699" t="s">
        <v>23362</v>
      </c>
      <c r="S289" s="699" t="s">
        <v>23363</v>
      </c>
      <c r="T289" s="699" t="s">
        <v>23364</v>
      </c>
      <c r="U289" s="699" t="s">
        <v>23365</v>
      </c>
      <c r="V289" s="699" t="s">
        <v>23366</v>
      </c>
      <c r="W289" s="699" t="s">
        <v>23367</v>
      </c>
      <c r="X289" s="699" t="s">
        <v>23368</v>
      </c>
      <c r="Y289" s="699" t="s">
        <v>23369</v>
      </c>
      <c r="Z289" s="699" t="s">
        <v>17797</v>
      </c>
    </row>
    <row r="290" spans="1:26" ht="37.5">
      <c r="A290">
        <v>63551</v>
      </c>
      <c r="B290" t="s">
        <v>3165</v>
      </c>
      <c r="C290">
        <v>63</v>
      </c>
      <c r="D290">
        <v>970</v>
      </c>
      <c r="E290" s="699" t="s">
        <v>23370</v>
      </c>
      <c r="F290" s="699" t="s">
        <v>23371</v>
      </c>
      <c r="G290" s="699" t="s">
        <v>23372</v>
      </c>
      <c r="H290" s="699" t="s">
        <v>23373</v>
      </c>
      <c r="I290" s="699" t="s">
        <v>23374</v>
      </c>
      <c r="J290" s="699" t="s">
        <v>23375</v>
      </c>
      <c r="K290" s="699" t="s">
        <v>23376</v>
      </c>
      <c r="L290" s="699" t="s">
        <v>23377</v>
      </c>
      <c r="M290" s="699" t="s">
        <v>23378</v>
      </c>
      <c r="N290" s="699" t="s">
        <v>23379</v>
      </c>
      <c r="O290" s="699" t="s">
        <v>19517</v>
      </c>
      <c r="P290" s="699" t="s">
        <v>23380</v>
      </c>
      <c r="Q290" s="699" t="s">
        <v>23381</v>
      </c>
      <c r="R290" s="699" t="s">
        <v>23382</v>
      </c>
      <c r="S290" s="699" t="s">
        <v>23383</v>
      </c>
      <c r="T290" s="699" t="s">
        <v>23384</v>
      </c>
      <c r="U290" s="699" t="s">
        <v>23385</v>
      </c>
      <c r="V290" s="699" t="s">
        <v>23386</v>
      </c>
      <c r="W290" s="699" t="s">
        <v>23387</v>
      </c>
      <c r="X290" s="699" t="s">
        <v>23388</v>
      </c>
      <c r="Y290" s="699" t="s">
        <v>23389</v>
      </c>
      <c r="Z290" s="699" t="s">
        <v>17498</v>
      </c>
    </row>
    <row r="291" spans="1:26" ht="37.5">
      <c r="A291">
        <v>63571</v>
      </c>
      <c r="B291" t="s">
        <v>3169</v>
      </c>
      <c r="C291">
        <v>63</v>
      </c>
      <c r="D291">
        <v>47776</v>
      </c>
      <c r="E291" s="699" t="s">
        <v>23391</v>
      </c>
      <c r="F291" s="699" t="s">
        <v>23392</v>
      </c>
      <c r="G291" s="699" t="s">
        <v>23393</v>
      </c>
      <c r="H291" s="699" t="s">
        <v>23394</v>
      </c>
      <c r="I291" s="699" t="s">
        <v>23395</v>
      </c>
      <c r="J291" s="699" t="s">
        <v>23396</v>
      </c>
      <c r="K291" s="699" t="s">
        <v>23397</v>
      </c>
      <c r="L291" s="699" t="s">
        <v>23398</v>
      </c>
      <c r="M291" s="699" t="s">
        <v>23399</v>
      </c>
      <c r="N291" s="699" t="s">
        <v>23400</v>
      </c>
      <c r="O291" s="699" t="s">
        <v>23390</v>
      </c>
      <c r="P291" s="699" t="s">
        <v>23401</v>
      </c>
      <c r="Q291" s="699" t="s">
        <v>23402</v>
      </c>
      <c r="R291" s="699" t="s">
        <v>23403</v>
      </c>
      <c r="S291" s="699" t="s">
        <v>23404</v>
      </c>
      <c r="T291" s="699" t="s">
        <v>23405</v>
      </c>
      <c r="U291" s="699" t="s">
        <v>23406</v>
      </c>
      <c r="V291" s="699" t="s">
        <v>23407</v>
      </c>
      <c r="W291" s="699" t="s">
        <v>23408</v>
      </c>
      <c r="X291" s="699" t="s">
        <v>23409</v>
      </c>
      <c r="Y291" s="699" t="s">
        <v>23410</v>
      </c>
      <c r="Z291" s="699" t="s">
        <v>23411</v>
      </c>
    </row>
    <row r="292" spans="1:26" ht="37.5">
      <c r="A292">
        <v>64036</v>
      </c>
      <c r="B292" t="s">
        <v>3177</v>
      </c>
      <c r="C292">
        <v>64</v>
      </c>
      <c r="D292">
        <v>47780</v>
      </c>
      <c r="E292" s="699" t="s">
        <v>23413</v>
      </c>
      <c r="F292" s="699" t="s">
        <v>23414</v>
      </c>
      <c r="G292" s="699" t="s">
        <v>23415</v>
      </c>
      <c r="H292" s="699" t="s">
        <v>23416</v>
      </c>
      <c r="I292" s="699" t="s">
        <v>23417</v>
      </c>
      <c r="J292" s="699" t="s">
        <v>23418</v>
      </c>
      <c r="K292" s="699" t="s">
        <v>23419</v>
      </c>
      <c r="L292" s="699" t="s">
        <v>23420</v>
      </c>
      <c r="M292" s="699" t="s">
        <v>23421</v>
      </c>
      <c r="N292" s="699" t="s">
        <v>23422</v>
      </c>
      <c r="O292" s="699" t="s">
        <v>23412</v>
      </c>
      <c r="P292" s="699" t="s">
        <v>23423</v>
      </c>
      <c r="Q292" s="699" t="s">
        <v>23424</v>
      </c>
      <c r="R292" s="699" t="s">
        <v>23425</v>
      </c>
      <c r="S292" s="699" t="s">
        <v>23426</v>
      </c>
      <c r="T292" s="699" t="s">
        <v>23014</v>
      </c>
      <c r="U292" s="699" t="s">
        <v>23427</v>
      </c>
      <c r="V292" s="699" t="s">
        <v>23428</v>
      </c>
      <c r="W292" s="699" t="s">
        <v>23429</v>
      </c>
      <c r="X292" s="699" t="s">
        <v>23430</v>
      </c>
      <c r="Y292" s="699" t="s">
        <v>23431</v>
      </c>
      <c r="Z292" s="699" t="s">
        <v>23412</v>
      </c>
    </row>
    <row r="293" spans="1:26" ht="37.5">
      <c r="A293">
        <v>64041</v>
      </c>
      <c r="B293" t="s">
        <v>3181</v>
      </c>
      <c r="C293">
        <v>64</v>
      </c>
      <c r="D293">
        <v>630</v>
      </c>
      <c r="E293" s="699" t="s">
        <v>22781</v>
      </c>
      <c r="F293" s="699" t="s">
        <v>23432</v>
      </c>
      <c r="G293" s="699" t="s">
        <v>23433</v>
      </c>
      <c r="H293" s="699" t="s">
        <v>23434</v>
      </c>
      <c r="I293" s="699" t="s">
        <v>23435</v>
      </c>
      <c r="J293" s="699" t="s">
        <v>23436</v>
      </c>
      <c r="K293" s="699" t="s">
        <v>23437</v>
      </c>
      <c r="L293" s="699" t="s">
        <v>23438</v>
      </c>
      <c r="M293" s="699" t="s">
        <v>23439</v>
      </c>
      <c r="N293" s="699" t="s">
        <v>23440</v>
      </c>
      <c r="O293" s="699" t="s">
        <v>19517</v>
      </c>
      <c r="P293" s="699" t="s">
        <v>23441</v>
      </c>
      <c r="Q293" s="699" t="s">
        <v>23442</v>
      </c>
      <c r="R293" s="699" t="s">
        <v>23443</v>
      </c>
      <c r="S293" s="699" t="s">
        <v>23444</v>
      </c>
      <c r="T293" s="699" t="s">
        <v>23445</v>
      </c>
      <c r="U293" s="699" t="s">
        <v>23446</v>
      </c>
      <c r="V293" s="699" t="s">
        <v>23447</v>
      </c>
      <c r="W293" s="699" t="s">
        <v>23448</v>
      </c>
      <c r="X293" s="699" t="s">
        <v>23449</v>
      </c>
      <c r="Y293" s="699" t="s">
        <v>23450</v>
      </c>
      <c r="Z293" s="699" t="s">
        <v>19558</v>
      </c>
    </row>
    <row r="294" spans="1:26" ht="37.5">
      <c r="A294">
        <v>64101</v>
      </c>
      <c r="B294" t="s">
        <v>3194</v>
      </c>
      <c r="C294">
        <v>64</v>
      </c>
      <c r="D294">
        <v>633</v>
      </c>
      <c r="E294" s="699" t="s">
        <v>21403</v>
      </c>
      <c r="F294" s="699" t="s">
        <v>23451</v>
      </c>
      <c r="G294" s="699" t="s">
        <v>23452</v>
      </c>
      <c r="H294" s="699" t="s">
        <v>23453</v>
      </c>
      <c r="I294" s="699" t="s">
        <v>23454</v>
      </c>
      <c r="J294" s="699" t="s">
        <v>23455</v>
      </c>
      <c r="K294" s="699" t="s">
        <v>23456</v>
      </c>
      <c r="L294" s="699" t="s">
        <v>23457</v>
      </c>
      <c r="M294" s="699" t="s">
        <v>23458</v>
      </c>
      <c r="N294" s="699" t="s">
        <v>23459</v>
      </c>
      <c r="O294" s="699" t="s">
        <v>19517</v>
      </c>
      <c r="P294" s="699" t="s">
        <v>23460</v>
      </c>
      <c r="Q294" s="699" t="s">
        <v>23461</v>
      </c>
      <c r="R294" s="699" t="s">
        <v>23462</v>
      </c>
      <c r="S294" s="699" t="s">
        <v>23463</v>
      </c>
      <c r="T294" s="699" t="s">
        <v>23464</v>
      </c>
      <c r="U294" s="699" t="s">
        <v>23465</v>
      </c>
      <c r="V294" s="699" t="s">
        <v>23466</v>
      </c>
      <c r="W294" s="699" t="s">
        <v>23467</v>
      </c>
      <c r="X294" s="699" t="s">
        <v>23468</v>
      </c>
      <c r="Y294" s="699" t="s">
        <v>23469</v>
      </c>
      <c r="Z294" s="699" t="s">
        <v>17627</v>
      </c>
    </row>
    <row r="295" spans="1:26" ht="37.5">
      <c r="A295">
        <v>64127</v>
      </c>
      <c r="B295" t="s">
        <v>3197</v>
      </c>
      <c r="C295">
        <v>64</v>
      </c>
      <c r="D295">
        <v>635</v>
      </c>
      <c r="E295" s="699" t="s">
        <v>23470</v>
      </c>
      <c r="F295" s="699" t="s">
        <v>23471</v>
      </c>
      <c r="G295" s="699" t="s">
        <v>23472</v>
      </c>
      <c r="H295" s="699" t="s">
        <v>22884</v>
      </c>
      <c r="I295" s="699" t="s">
        <v>23473</v>
      </c>
      <c r="J295" s="699" t="s">
        <v>23474</v>
      </c>
      <c r="K295" s="699" t="s">
        <v>23475</v>
      </c>
      <c r="L295" s="699" t="s">
        <v>23476</v>
      </c>
      <c r="M295" s="699" t="s">
        <v>23477</v>
      </c>
      <c r="N295" s="699" t="s">
        <v>23478</v>
      </c>
      <c r="O295" s="699" t="s">
        <v>19203</v>
      </c>
      <c r="P295" s="699" t="s">
        <v>23479</v>
      </c>
      <c r="Q295" s="699" t="s">
        <v>23480</v>
      </c>
      <c r="R295" s="699" t="s">
        <v>23481</v>
      </c>
      <c r="S295" s="699" t="s">
        <v>22027</v>
      </c>
      <c r="T295" s="699" t="s">
        <v>23482</v>
      </c>
      <c r="U295" s="699" t="s">
        <v>23483</v>
      </c>
      <c r="V295" s="699" t="s">
        <v>23484</v>
      </c>
      <c r="W295" s="699" t="s">
        <v>23485</v>
      </c>
      <c r="X295" s="699" t="s">
        <v>23486</v>
      </c>
      <c r="Y295" s="699" t="s">
        <v>23487</v>
      </c>
      <c r="Z295" s="699" t="s">
        <v>17498</v>
      </c>
    </row>
    <row r="296" spans="1:26" ht="37.5">
      <c r="A296">
        <v>65026</v>
      </c>
      <c r="B296" t="s">
        <v>3227</v>
      </c>
      <c r="C296">
        <v>65</v>
      </c>
      <c r="D296">
        <v>1342</v>
      </c>
      <c r="E296" s="699" t="s">
        <v>23488</v>
      </c>
      <c r="F296" s="699" t="s">
        <v>23489</v>
      </c>
      <c r="G296" s="699" t="s">
        <v>23490</v>
      </c>
      <c r="H296" s="699" t="s">
        <v>23491</v>
      </c>
      <c r="I296" s="699" t="s">
        <v>23492</v>
      </c>
      <c r="J296" s="699" t="s">
        <v>23493</v>
      </c>
      <c r="K296" s="699" t="s">
        <v>21762</v>
      </c>
      <c r="L296" s="699" t="s">
        <v>23494</v>
      </c>
      <c r="M296" s="699" t="s">
        <v>23495</v>
      </c>
      <c r="N296" s="699" t="s">
        <v>23496</v>
      </c>
      <c r="O296" s="699" t="s">
        <v>21401</v>
      </c>
      <c r="P296" s="699" t="s">
        <v>23497</v>
      </c>
      <c r="Q296" s="699" t="s">
        <v>23498</v>
      </c>
      <c r="R296" s="699" t="s">
        <v>23499</v>
      </c>
      <c r="S296" s="699" t="s">
        <v>23500</v>
      </c>
      <c r="T296" s="699" t="s">
        <v>23501</v>
      </c>
      <c r="U296" s="699" t="s">
        <v>23502</v>
      </c>
      <c r="V296" s="699" t="s">
        <v>22447</v>
      </c>
      <c r="W296" s="699" t="s">
        <v>23503</v>
      </c>
      <c r="X296" s="699" t="s">
        <v>23504</v>
      </c>
      <c r="Y296" s="699" t="s">
        <v>23505</v>
      </c>
      <c r="Z296" s="699" t="s">
        <v>17627</v>
      </c>
    </row>
    <row r="297" spans="1:26" ht="37.5">
      <c r="A297">
        <v>65042</v>
      </c>
      <c r="B297" t="s">
        <v>3223</v>
      </c>
      <c r="C297">
        <v>65</v>
      </c>
      <c r="D297">
        <v>47777</v>
      </c>
      <c r="E297" s="699" t="s">
        <v>23506</v>
      </c>
      <c r="F297" s="699" t="s">
        <v>23507</v>
      </c>
      <c r="G297" s="699" t="s">
        <v>23508</v>
      </c>
      <c r="H297" s="699" t="s">
        <v>23509</v>
      </c>
      <c r="I297" s="699" t="s">
        <v>23510</v>
      </c>
      <c r="J297" s="699" t="s">
        <v>23511</v>
      </c>
      <c r="K297" s="699" t="s">
        <v>23512</v>
      </c>
      <c r="L297" s="699" t="s">
        <v>23513</v>
      </c>
      <c r="M297" s="699" t="s">
        <v>23514</v>
      </c>
      <c r="N297" s="699" t="s">
        <v>23515</v>
      </c>
      <c r="O297" s="699" t="s">
        <v>17778</v>
      </c>
      <c r="P297" s="699" t="s">
        <v>23516</v>
      </c>
      <c r="Q297" s="699" t="s">
        <v>23517</v>
      </c>
      <c r="R297" s="699" t="s">
        <v>23518</v>
      </c>
      <c r="S297" s="699" t="s">
        <v>23519</v>
      </c>
      <c r="T297" s="699" t="s">
        <v>23520</v>
      </c>
      <c r="U297" s="699" t="s">
        <v>23521</v>
      </c>
      <c r="V297" s="699" t="s">
        <v>23522</v>
      </c>
      <c r="W297" s="699" t="s">
        <v>23523</v>
      </c>
      <c r="X297" s="699" t="s">
        <v>23524</v>
      </c>
      <c r="Y297" s="699" t="s">
        <v>23525</v>
      </c>
      <c r="Z297" s="699" t="s">
        <v>17868</v>
      </c>
    </row>
    <row r="298" spans="1:26" ht="37.5">
      <c r="A298">
        <v>65201</v>
      </c>
      <c r="B298" t="s">
        <v>3255</v>
      </c>
      <c r="C298">
        <v>65</v>
      </c>
      <c r="D298">
        <v>1485</v>
      </c>
      <c r="E298" s="699" t="s">
        <v>23527</v>
      </c>
      <c r="F298" s="699" t="s">
        <v>23528</v>
      </c>
      <c r="G298" s="699" t="s">
        <v>23529</v>
      </c>
      <c r="H298" s="699" t="s">
        <v>23530</v>
      </c>
      <c r="I298" s="699" t="s">
        <v>23531</v>
      </c>
      <c r="J298" s="699" t="s">
        <v>23532</v>
      </c>
      <c r="K298" s="699" t="s">
        <v>23533</v>
      </c>
      <c r="L298" s="699" t="s">
        <v>23534</v>
      </c>
      <c r="M298" s="699" t="s">
        <v>23535</v>
      </c>
      <c r="N298" s="699" t="s">
        <v>23536</v>
      </c>
      <c r="O298" s="699" t="s">
        <v>23526</v>
      </c>
      <c r="P298" s="699" t="s">
        <v>23537</v>
      </c>
      <c r="Q298" s="699" t="s">
        <v>23538</v>
      </c>
      <c r="R298" s="699" t="s">
        <v>23539</v>
      </c>
      <c r="S298" s="699" t="s">
        <v>23540</v>
      </c>
      <c r="T298" s="699" t="s">
        <v>23541</v>
      </c>
      <c r="U298" s="699" t="s">
        <v>23542</v>
      </c>
      <c r="V298" s="699" t="s">
        <v>23543</v>
      </c>
      <c r="W298" s="699" t="s">
        <v>23544</v>
      </c>
      <c r="X298" s="699" t="s">
        <v>23545</v>
      </c>
      <c r="Y298" s="699" t="s">
        <v>23546</v>
      </c>
      <c r="Z298" s="699" t="s">
        <v>17627</v>
      </c>
    </row>
    <row r="299" spans="1:26" ht="37.5">
      <c r="A299">
        <v>65276</v>
      </c>
      <c r="B299" t="s">
        <v>3267</v>
      </c>
      <c r="C299">
        <v>65</v>
      </c>
      <c r="D299">
        <v>649</v>
      </c>
      <c r="E299" s="699" t="s">
        <v>23548</v>
      </c>
      <c r="F299" s="699" t="s">
        <v>23549</v>
      </c>
      <c r="G299" s="699" t="s">
        <v>23550</v>
      </c>
      <c r="H299" s="699" t="s">
        <v>21137</v>
      </c>
      <c r="I299" s="699" t="s">
        <v>23551</v>
      </c>
      <c r="J299" s="699" t="s">
        <v>23552</v>
      </c>
      <c r="K299" s="699" t="s">
        <v>23553</v>
      </c>
      <c r="L299" s="699" t="s">
        <v>23554</v>
      </c>
      <c r="M299" s="699" t="s">
        <v>23555</v>
      </c>
      <c r="N299" s="699" t="s">
        <v>23556</v>
      </c>
      <c r="O299" s="699" t="s">
        <v>23547</v>
      </c>
      <c r="P299" s="699" t="s">
        <v>23557</v>
      </c>
      <c r="Q299" s="699" t="s">
        <v>23558</v>
      </c>
      <c r="R299" s="699" t="s">
        <v>23559</v>
      </c>
      <c r="S299" s="699" t="s">
        <v>23560</v>
      </c>
      <c r="T299" s="699" t="s">
        <v>23561</v>
      </c>
      <c r="U299" s="699" t="s">
        <v>23562</v>
      </c>
      <c r="V299" s="699" t="s">
        <v>23563</v>
      </c>
      <c r="W299" s="699" t="s">
        <v>23564</v>
      </c>
      <c r="X299" s="699" t="s">
        <v>23565</v>
      </c>
      <c r="Y299" s="699" t="s">
        <v>23566</v>
      </c>
      <c r="Z299" s="699" t="s">
        <v>17627</v>
      </c>
    </row>
    <row r="300" spans="1:26" ht="37.5">
      <c r="A300">
        <v>65288</v>
      </c>
      <c r="B300" t="s">
        <v>3271</v>
      </c>
      <c r="C300">
        <v>65</v>
      </c>
      <c r="D300">
        <v>1589</v>
      </c>
      <c r="E300" s="699" t="s">
        <v>17551</v>
      </c>
      <c r="F300" s="699" t="s">
        <v>23568</v>
      </c>
      <c r="G300" s="699" t="s">
        <v>23569</v>
      </c>
      <c r="H300" s="699" t="s">
        <v>23570</v>
      </c>
      <c r="I300" s="699" t="s">
        <v>23571</v>
      </c>
      <c r="J300" s="699" t="s">
        <v>23572</v>
      </c>
      <c r="K300" s="699" t="s">
        <v>23573</v>
      </c>
      <c r="L300" s="699" t="s">
        <v>23574</v>
      </c>
      <c r="M300" s="699" t="s">
        <v>23575</v>
      </c>
      <c r="N300" s="699" t="s">
        <v>23576</v>
      </c>
      <c r="O300" s="699" t="s">
        <v>23567</v>
      </c>
      <c r="P300" s="699" t="s">
        <v>23577</v>
      </c>
      <c r="Q300" s="699" t="s">
        <v>23578</v>
      </c>
      <c r="R300" s="699" t="s">
        <v>23579</v>
      </c>
      <c r="S300" s="699" t="s">
        <v>23580</v>
      </c>
      <c r="T300" s="699" t="s">
        <v>23581</v>
      </c>
      <c r="U300" s="699" t="s">
        <v>23582</v>
      </c>
      <c r="V300" s="699" t="s">
        <v>23583</v>
      </c>
      <c r="W300" s="699" t="s">
        <v>23584</v>
      </c>
      <c r="X300" s="699" t="s">
        <v>23585</v>
      </c>
      <c r="Y300" s="699" t="s">
        <v>23586</v>
      </c>
      <c r="Z300" s="699" t="s">
        <v>17498</v>
      </c>
    </row>
    <row r="301" spans="1:26" ht="37.5">
      <c r="A301">
        <v>65356</v>
      </c>
      <c r="B301" t="s">
        <v>3286</v>
      </c>
      <c r="C301">
        <v>65</v>
      </c>
      <c r="D301">
        <v>47778</v>
      </c>
      <c r="E301" s="699" t="s">
        <v>23587</v>
      </c>
      <c r="F301" s="699" t="s">
        <v>23588</v>
      </c>
      <c r="G301" s="699" t="s">
        <v>23589</v>
      </c>
      <c r="H301" s="699" t="s">
        <v>23590</v>
      </c>
      <c r="I301" s="699" t="s">
        <v>23591</v>
      </c>
      <c r="J301" s="699" t="s">
        <v>23592</v>
      </c>
      <c r="K301" s="699" t="s">
        <v>23593</v>
      </c>
      <c r="L301" s="699" t="s">
        <v>23594</v>
      </c>
      <c r="M301" s="699" t="s">
        <v>23595</v>
      </c>
      <c r="N301" s="699" t="s">
        <v>23596</v>
      </c>
      <c r="O301" s="699" t="s">
        <v>21841</v>
      </c>
      <c r="P301" s="699" t="s">
        <v>23597</v>
      </c>
      <c r="Q301" s="699" t="s">
        <v>23598</v>
      </c>
      <c r="R301" s="699" t="s">
        <v>23599</v>
      </c>
      <c r="S301" s="699" t="s">
        <v>23600</v>
      </c>
      <c r="T301" s="699" t="s">
        <v>23601</v>
      </c>
      <c r="U301" s="699" t="s">
        <v>23602</v>
      </c>
      <c r="V301" s="699" t="s">
        <v>23603</v>
      </c>
      <c r="W301" s="699" t="s">
        <v>23604</v>
      </c>
      <c r="X301" s="699" t="s">
        <v>23605</v>
      </c>
      <c r="Y301" s="699" t="s">
        <v>23606</v>
      </c>
      <c r="Z301" s="699" t="s">
        <v>17920</v>
      </c>
    </row>
    <row r="302" spans="1:26" ht="37.5">
      <c r="A302">
        <v>66171</v>
      </c>
      <c r="B302" t="s">
        <v>3313</v>
      </c>
      <c r="C302">
        <v>66</v>
      </c>
      <c r="D302">
        <v>656</v>
      </c>
      <c r="E302" s="699" t="s">
        <v>23607</v>
      </c>
      <c r="F302" s="699" t="s">
        <v>23608</v>
      </c>
      <c r="G302" s="699" t="s">
        <v>23609</v>
      </c>
      <c r="H302" s="699" t="s">
        <v>23610</v>
      </c>
      <c r="I302" s="699" t="s">
        <v>23611</v>
      </c>
      <c r="J302" s="699" t="s">
        <v>23612</v>
      </c>
      <c r="K302" s="699" t="s">
        <v>23613</v>
      </c>
      <c r="L302" s="699" t="s">
        <v>23614</v>
      </c>
      <c r="M302" s="699" t="s">
        <v>23615</v>
      </c>
      <c r="N302" s="699" t="s">
        <v>23616</v>
      </c>
      <c r="O302" s="699" t="s">
        <v>20740</v>
      </c>
      <c r="P302" s="699" t="s">
        <v>23617</v>
      </c>
      <c r="Q302" s="699" t="s">
        <v>23618</v>
      </c>
      <c r="R302" s="699" t="s">
        <v>23619</v>
      </c>
      <c r="S302" s="699" t="s">
        <v>23620</v>
      </c>
      <c r="T302" s="699" t="s">
        <v>23621</v>
      </c>
      <c r="U302" s="699" t="s">
        <v>23622</v>
      </c>
      <c r="V302" s="699" t="s">
        <v>23623</v>
      </c>
      <c r="W302" s="699" t="s">
        <v>23624</v>
      </c>
      <c r="X302" s="699" t="s">
        <v>23625</v>
      </c>
      <c r="Y302" s="699" t="s">
        <v>23626</v>
      </c>
      <c r="Z302" s="699" t="s">
        <v>17627</v>
      </c>
    </row>
    <row r="303" spans="1:26" ht="37.5">
      <c r="A303">
        <v>66186</v>
      </c>
      <c r="B303" t="s">
        <v>3316</v>
      </c>
      <c r="C303">
        <v>66</v>
      </c>
      <c r="D303">
        <v>47756</v>
      </c>
      <c r="E303" s="699" t="s">
        <v>23627</v>
      </c>
      <c r="F303" s="699" t="s">
        <v>23628</v>
      </c>
      <c r="G303" s="699" t="s">
        <v>23629</v>
      </c>
      <c r="H303" s="699" t="s">
        <v>23630</v>
      </c>
      <c r="I303" s="699" t="s">
        <v>23631</v>
      </c>
      <c r="J303" s="699" t="s">
        <v>23632</v>
      </c>
      <c r="K303" s="699" t="s">
        <v>23633</v>
      </c>
      <c r="L303" s="699" t="s">
        <v>23634</v>
      </c>
      <c r="M303" s="699" t="s">
        <v>23635</v>
      </c>
      <c r="N303" s="699" t="s">
        <v>23636</v>
      </c>
      <c r="O303" s="699" t="s">
        <v>17556</v>
      </c>
      <c r="P303" s="699" t="s">
        <v>23637</v>
      </c>
      <c r="Q303" s="699" t="s">
        <v>23638</v>
      </c>
      <c r="R303" s="699" t="s">
        <v>23639</v>
      </c>
      <c r="S303" s="699" t="s">
        <v>23640</v>
      </c>
      <c r="T303" s="699" t="s">
        <v>23641</v>
      </c>
      <c r="U303" s="699" t="s">
        <v>23642</v>
      </c>
      <c r="V303" s="699" t="s">
        <v>23643</v>
      </c>
      <c r="W303" s="699" t="s">
        <v>23644</v>
      </c>
      <c r="X303" s="699" t="s">
        <v>23645</v>
      </c>
      <c r="Y303" s="699" t="s">
        <v>23646</v>
      </c>
      <c r="Z303" s="699" t="s">
        <v>23647</v>
      </c>
    </row>
    <row r="304" spans="1:26" ht="37.5">
      <c r="A304">
        <v>66306</v>
      </c>
      <c r="B304" t="s">
        <v>3341</v>
      </c>
      <c r="C304">
        <v>66</v>
      </c>
      <c r="D304">
        <v>664</v>
      </c>
      <c r="E304" s="699" t="s">
        <v>23648</v>
      </c>
      <c r="F304" s="699" t="s">
        <v>23649</v>
      </c>
      <c r="G304" s="699" t="s">
        <v>23650</v>
      </c>
      <c r="H304" s="699" t="s">
        <v>23651</v>
      </c>
      <c r="I304" s="699" t="s">
        <v>23652</v>
      </c>
      <c r="J304" s="699" t="s">
        <v>23653</v>
      </c>
      <c r="K304" s="699" t="s">
        <v>23654</v>
      </c>
      <c r="L304" s="699" t="s">
        <v>23655</v>
      </c>
      <c r="M304" s="699" t="s">
        <v>23656</v>
      </c>
      <c r="N304" s="699" t="s">
        <v>23657</v>
      </c>
      <c r="O304" s="699" t="s">
        <v>21401</v>
      </c>
      <c r="P304" s="699" t="s">
        <v>23658</v>
      </c>
      <c r="Q304" s="699" t="s">
        <v>23659</v>
      </c>
      <c r="R304" s="699" t="s">
        <v>23660</v>
      </c>
      <c r="S304" s="699" t="s">
        <v>23661</v>
      </c>
      <c r="T304" s="699" t="s">
        <v>23662</v>
      </c>
      <c r="U304" s="699" t="s">
        <v>23663</v>
      </c>
      <c r="V304" s="699" t="s">
        <v>23664</v>
      </c>
      <c r="W304" s="699" t="s">
        <v>23665</v>
      </c>
      <c r="X304" s="699" t="s">
        <v>23666</v>
      </c>
      <c r="Y304" s="699" t="s">
        <v>23667</v>
      </c>
      <c r="Z304" s="699" t="s">
        <v>19558</v>
      </c>
    </row>
    <row r="305" spans="1:26" ht="37.5">
      <c r="A305">
        <v>66408</v>
      </c>
      <c r="B305" t="s">
        <v>3290</v>
      </c>
      <c r="C305">
        <v>66</v>
      </c>
      <c r="D305">
        <v>47768</v>
      </c>
      <c r="E305" s="699" t="s">
        <v>23668</v>
      </c>
      <c r="F305" s="699" t="s">
        <v>23669</v>
      </c>
      <c r="G305" s="699" t="s">
        <v>23670</v>
      </c>
      <c r="H305" s="699" t="s">
        <v>23671</v>
      </c>
      <c r="I305" s="699" t="s">
        <v>23672</v>
      </c>
      <c r="J305" s="699" t="s">
        <v>23673</v>
      </c>
      <c r="K305" s="699" t="s">
        <v>23674</v>
      </c>
      <c r="L305" s="699" t="s">
        <v>23675</v>
      </c>
      <c r="M305" s="699" t="s">
        <v>23676</v>
      </c>
      <c r="N305" s="699" t="s">
        <v>23677</v>
      </c>
      <c r="O305" s="699" t="s">
        <v>20341</v>
      </c>
      <c r="P305" s="699" t="s">
        <v>23678</v>
      </c>
      <c r="Q305" s="699" t="s">
        <v>23679</v>
      </c>
      <c r="R305" s="699" t="s">
        <v>23680</v>
      </c>
      <c r="S305" s="699" t="s">
        <v>23681</v>
      </c>
      <c r="T305" s="699" t="s">
        <v>23682</v>
      </c>
      <c r="U305" s="699" t="s">
        <v>23683</v>
      </c>
      <c r="V305" s="699" t="s">
        <v>23684</v>
      </c>
      <c r="W305" s="699" t="s">
        <v>23685</v>
      </c>
      <c r="X305" s="699" t="s">
        <v>23686</v>
      </c>
      <c r="Y305" s="699" t="s">
        <v>23687</v>
      </c>
      <c r="Z305" s="699" t="s">
        <v>17868</v>
      </c>
    </row>
    <row r="306" spans="1:26" ht="37.5">
      <c r="A306">
        <v>66446</v>
      </c>
      <c r="B306" t="s">
        <v>3365</v>
      </c>
      <c r="C306">
        <v>66</v>
      </c>
      <c r="D306">
        <v>669</v>
      </c>
      <c r="E306" s="699" t="s">
        <v>23688</v>
      </c>
      <c r="F306" s="699" t="s">
        <v>23689</v>
      </c>
      <c r="G306" s="699" t="s">
        <v>23690</v>
      </c>
      <c r="H306" s="699" t="s">
        <v>23691</v>
      </c>
      <c r="I306" s="699" t="s">
        <v>23692</v>
      </c>
      <c r="J306" s="699" t="s">
        <v>23693</v>
      </c>
      <c r="K306" s="699" t="s">
        <v>23694</v>
      </c>
      <c r="L306" s="699" t="s">
        <v>23695</v>
      </c>
      <c r="M306" s="699" t="s">
        <v>23696</v>
      </c>
      <c r="N306" s="699" t="s">
        <v>23697</v>
      </c>
      <c r="O306" s="699" t="s">
        <v>21401</v>
      </c>
      <c r="P306" s="699" t="s">
        <v>23698</v>
      </c>
      <c r="Q306" s="699" t="s">
        <v>23699</v>
      </c>
      <c r="R306" s="699" t="s">
        <v>23700</v>
      </c>
      <c r="S306" s="699" t="s">
        <v>23701</v>
      </c>
      <c r="T306" s="699" t="s">
        <v>23702</v>
      </c>
      <c r="U306" s="699" t="s">
        <v>23703</v>
      </c>
      <c r="V306" s="699" t="s">
        <v>23704</v>
      </c>
      <c r="W306" s="699" t="s">
        <v>23705</v>
      </c>
      <c r="X306" s="699" t="s">
        <v>23706</v>
      </c>
      <c r="Y306" s="699" t="s">
        <v>23707</v>
      </c>
      <c r="Z306" s="699" t="s">
        <v>17627</v>
      </c>
    </row>
    <row r="307" spans="1:26" ht="37.5">
      <c r="A307">
        <v>66481</v>
      </c>
      <c r="B307" t="s">
        <v>3368</v>
      </c>
      <c r="C307">
        <v>66</v>
      </c>
      <c r="D307">
        <v>919</v>
      </c>
      <c r="E307" s="699" t="s">
        <v>23315</v>
      </c>
      <c r="F307" s="699" t="s">
        <v>23708</v>
      </c>
      <c r="G307" s="699" t="s">
        <v>23709</v>
      </c>
      <c r="H307" s="699" t="s">
        <v>23690</v>
      </c>
      <c r="I307" s="699" t="s">
        <v>23710</v>
      </c>
      <c r="J307" s="699" t="s">
        <v>23711</v>
      </c>
      <c r="K307" s="699" t="s">
        <v>23712</v>
      </c>
      <c r="L307" s="699" t="s">
        <v>23713</v>
      </c>
      <c r="M307" s="699" t="s">
        <v>23714</v>
      </c>
      <c r="N307" s="699" t="s">
        <v>23715</v>
      </c>
      <c r="O307" s="699" t="s">
        <v>21401</v>
      </c>
      <c r="P307" s="699" t="s">
        <v>23716</v>
      </c>
      <c r="Q307" s="699" t="s">
        <v>23717</v>
      </c>
      <c r="R307" s="699" t="s">
        <v>23718</v>
      </c>
      <c r="S307" s="699" t="s">
        <v>23719</v>
      </c>
      <c r="T307" s="699" t="s">
        <v>23720</v>
      </c>
      <c r="U307" s="699" t="s">
        <v>23721</v>
      </c>
      <c r="V307" s="699" t="s">
        <v>23722</v>
      </c>
      <c r="W307" s="699" t="s">
        <v>23723</v>
      </c>
      <c r="X307" s="699" t="s">
        <v>23724</v>
      </c>
      <c r="Y307" s="699" t="s">
        <v>23725</v>
      </c>
      <c r="Z307" s="699" t="s">
        <v>19558</v>
      </c>
    </row>
    <row r="308" spans="1:26" ht="37.5">
      <c r="A308">
        <v>66501</v>
      </c>
      <c r="B308" t="s">
        <v>3371</v>
      </c>
      <c r="C308">
        <v>66</v>
      </c>
      <c r="D308">
        <v>670</v>
      </c>
      <c r="E308" s="699" t="s">
        <v>23726</v>
      </c>
      <c r="F308" s="699" t="s">
        <v>23727</v>
      </c>
      <c r="G308" s="699" t="s">
        <v>23728</v>
      </c>
      <c r="H308" s="699" t="s">
        <v>23729</v>
      </c>
      <c r="I308" s="699" t="s">
        <v>23730</v>
      </c>
      <c r="J308" s="699" t="s">
        <v>23731</v>
      </c>
      <c r="K308" s="699" t="s">
        <v>23732</v>
      </c>
      <c r="L308" s="699" t="s">
        <v>23733</v>
      </c>
      <c r="M308" s="699" t="s">
        <v>23734</v>
      </c>
      <c r="N308" s="699" t="s">
        <v>23735</v>
      </c>
      <c r="O308" s="699" t="s">
        <v>18444</v>
      </c>
      <c r="P308" s="699" t="s">
        <v>23736</v>
      </c>
      <c r="Q308" s="699" t="s">
        <v>23737</v>
      </c>
      <c r="R308" s="699" t="s">
        <v>23738</v>
      </c>
      <c r="S308" s="699" t="s">
        <v>23739</v>
      </c>
      <c r="T308" s="699" t="s">
        <v>23740</v>
      </c>
      <c r="U308" s="699" t="s">
        <v>23741</v>
      </c>
      <c r="V308" s="699" t="s">
        <v>23742</v>
      </c>
      <c r="W308" s="699" t="s">
        <v>23743</v>
      </c>
      <c r="X308" s="699" t="s">
        <v>23744</v>
      </c>
      <c r="Y308" s="699" t="s">
        <v>23745</v>
      </c>
      <c r="Z308" s="699" t="s">
        <v>17498</v>
      </c>
    </row>
    <row r="309" spans="1:26" ht="37.5">
      <c r="A309">
        <v>67106</v>
      </c>
      <c r="B309" t="s">
        <v>3386</v>
      </c>
      <c r="C309">
        <v>67</v>
      </c>
      <c r="D309">
        <v>674</v>
      </c>
      <c r="E309" s="699" t="s">
        <v>23746</v>
      </c>
      <c r="F309" s="699" t="s">
        <v>23747</v>
      </c>
      <c r="G309" s="699" t="s">
        <v>23748</v>
      </c>
      <c r="H309" s="699" t="s">
        <v>23749</v>
      </c>
      <c r="I309" s="699" t="s">
        <v>23750</v>
      </c>
      <c r="J309" s="699" t="s">
        <v>23751</v>
      </c>
      <c r="K309" s="699" t="s">
        <v>23752</v>
      </c>
      <c r="L309" s="699" t="s">
        <v>23753</v>
      </c>
      <c r="M309" s="699" t="s">
        <v>23754</v>
      </c>
      <c r="N309" s="699" t="s">
        <v>23755</v>
      </c>
      <c r="O309" s="699" t="s">
        <v>20740</v>
      </c>
      <c r="P309" s="699" t="s">
        <v>23756</v>
      </c>
      <c r="Q309" s="699" t="s">
        <v>23757</v>
      </c>
      <c r="R309" s="699" t="s">
        <v>23758</v>
      </c>
      <c r="S309" s="699" t="s">
        <v>23759</v>
      </c>
      <c r="T309" s="699" t="s">
        <v>23760</v>
      </c>
      <c r="U309" s="699" t="s">
        <v>23761</v>
      </c>
      <c r="V309" s="699" t="s">
        <v>23762</v>
      </c>
      <c r="W309" s="699" t="s">
        <v>23763</v>
      </c>
      <c r="X309" s="699" t="s">
        <v>23764</v>
      </c>
      <c r="Y309" s="699" t="s">
        <v>23765</v>
      </c>
      <c r="Z309" s="699" t="s">
        <v>17627</v>
      </c>
    </row>
    <row r="310" spans="1:26" ht="37.5">
      <c r="A310">
        <v>67116</v>
      </c>
      <c r="B310" t="s">
        <v>3389</v>
      </c>
      <c r="C310">
        <v>67</v>
      </c>
      <c r="D310">
        <v>675</v>
      </c>
      <c r="E310" s="699" t="s">
        <v>23766</v>
      </c>
      <c r="F310" s="699" t="s">
        <v>22220</v>
      </c>
      <c r="G310" s="699" t="s">
        <v>23767</v>
      </c>
      <c r="H310" s="699" t="s">
        <v>23768</v>
      </c>
      <c r="I310" s="699" t="s">
        <v>23769</v>
      </c>
      <c r="J310" s="699" t="s">
        <v>23770</v>
      </c>
      <c r="K310" s="699" t="s">
        <v>23771</v>
      </c>
      <c r="L310" s="699" t="s">
        <v>23772</v>
      </c>
      <c r="M310" s="699" t="s">
        <v>23773</v>
      </c>
      <c r="N310" s="699" t="s">
        <v>23774</v>
      </c>
      <c r="O310" s="699" t="s">
        <v>18444</v>
      </c>
      <c r="P310" s="699" t="s">
        <v>21037</v>
      </c>
      <c r="Q310" s="699" t="s">
        <v>23775</v>
      </c>
      <c r="R310" s="699" t="s">
        <v>23776</v>
      </c>
      <c r="S310" s="699" t="s">
        <v>23777</v>
      </c>
      <c r="T310" s="699" t="s">
        <v>23778</v>
      </c>
      <c r="U310" s="699" t="s">
        <v>23779</v>
      </c>
      <c r="V310" s="699" t="s">
        <v>23780</v>
      </c>
      <c r="W310" s="699" t="s">
        <v>23705</v>
      </c>
      <c r="X310" s="699" t="s">
        <v>23781</v>
      </c>
      <c r="Y310" s="699" t="s">
        <v>23782</v>
      </c>
      <c r="Z310" s="699" t="s">
        <v>19558</v>
      </c>
    </row>
    <row r="311" spans="1:26" ht="37.5">
      <c r="A311">
        <v>67292</v>
      </c>
      <c r="B311" t="s">
        <v>3428</v>
      </c>
      <c r="C311">
        <v>67</v>
      </c>
      <c r="D311">
        <v>950</v>
      </c>
      <c r="E311" s="699" t="s">
        <v>23692</v>
      </c>
      <c r="F311" s="699" t="s">
        <v>23783</v>
      </c>
      <c r="G311" s="699" t="s">
        <v>23784</v>
      </c>
      <c r="H311" s="699" t="s">
        <v>23785</v>
      </c>
      <c r="I311" s="699" t="s">
        <v>23786</v>
      </c>
      <c r="J311" s="699" t="s">
        <v>23787</v>
      </c>
      <c r="K311" s="699" t="s">
        <v>23788</v>
      </c>
      <c r="L311" s="699" t="s">
        <v>23789</v>
      </c>
      <c r="M311" s="699" t="s">
        <v>23790</v>
      </c>
      <c r="N311" s="699" t="s">
        <v>23791</v>
      </c>
      <c r="O311" s="699" t="s">
        <v>19621</v>
      </c>
      <c r="P311" s="699" t="s">
        <v>23792</v>
      </c>
      <c r="Q311" s="699" t="s">
        <v>23793</v>
      </c>
      <c r="R311" s="699" t="s">
        <v>23794</v>
      </c>
      <c r="S311" s="699" t="s">
        <v>23795</v>
      </c>
      <c r="T311" s="699" t="s">
        <v>23796</v>
      </c>
      <c r="U311" s="699" t="s">
        <v>23797</v>
      </c>
      <c r="V311" s="699" t="s">
        <v>23798</v>
      </c>
      <c r="W311" s="699" t="s">
        <v>23799</v>
      </c>
      <c r="X311" s="699" t="s">
        <v>23800</v>
      </c>
      <c r="Y311" s="699" t="s">
        <v>23801</v>
      </c>
      <c r="Z311" s="699" t="s">
        <v>17627</v>
      </c>
    </row>
    <row r="312" spans="1:26" ht="37.5">
      <c r="A312">
        <v>67316</v>
      </c>
      <c r="B312" t="s">
        <v>3436</v>
      </c>
      <c r="C312">
        <v>67</v>
      </c>
      <c r="D312">
        <v>681</v>
      </c>
      <c r="E312" s="699" t="s">
        <v>23802</v>
      </c>
      <c r="F312" s="699" t="s">
        <v>21927</v>
      </c>
      <c r="G312" s="699" t="s">
        <v>23803</v>
      </c>
      <c r="H312" s="699" t="s">
        <v>23804</v>
      </c>
      <c r="I312" s="699" t="s">
        <v>23805</v>
      </c>
      <c r="J312" s="699" t="s">
        <v>23806</v>
      </c>
      <c r="K312" s="699" t="s">
        <v>23807</v>
      </c>
      <c r="L312" s="699" t="s">
        <v>23808</v>
      </c>
      <c r="M312" s="699" t="s">
        <v>23809</v>
      </c>
      <c r="N312" s="699" t="s">
        <v>23810</v>
      </c>
      <c r="O312" s="699" t="s">
        <v>22816</v>
      </c>
      <c r="P312" s="699" t="s">
        <v>23811</v>
      </c>
      <c r="Q312" s="699" t="s">
        <v>23812</v>
      </c>
      <c r="R312" s="699" t="s">
        <v>23813</v>
      </c>
      <c r="S312" s="699" t="s">
        <v>23814</v>
      </c>
      <c r="T312" s="699" t="s">
        <v>23815</v>
      </c>
      <c r="U312" s="699" t="s">
        <v>23816</v>
      </c>
      <c r="V312" s="699" t="s">
        <v>23817</v>
      </c>
      <c r="W312" s="699" t="s">
        <v>23818</v>
      </c>
      <c r="X312" s="699" t="s">
        <v>23819</v>
      </c>
      <c r="Y312" s="699" t="s">
        <v>23820</v>
      </c>
      <c r="Z312" s="699" t="s">
        <v>17627</v>
      </c>
    </row>
    <row r="313" spans="1:26" ht="37.5">
      <c r="A313">
        <v>67326</v>
      </c>
      <c r="B313" t="s">
        <v>1872</v>
      </c>
      <c r="C313">
        <v>67</v>
      </c>
      <c r="D313">
        <v>951</v>
      </c>
      <c r="E313" s="699" t="s">
        <v>22584</v>
      </c>
      <c r="F313" s="699" t="s">
        <v>23821</v>
      </c>
      <c r="G313" s="699" t="s">
        <v>23822</v>
      </c>
      <c r="H313" s="699" t="s">
        <v>23823</v>
      </c>
      <c r="I313" s="699" t="s">
        <v>23824</v>
      </c>
      <c r="J313" s="699" t="s">
        <v>23825</v>
      </c>
      <c r="K313" s="699" t="s">
        <v>23826</v>
      </c>
      <c r="L313" s="699" t="s">
        <v>23827</v>
      </c>
      <c r="M313" s="699" t="s">
        <v>23828</v>
      </c>
      <c r="N313" s="699" t="s">
        <v>23829</v>
      </c>
      <c r="O313" s="699" t="s">
        <v>21401</v>
      </c>
      <c r="P313" s="699" t="s">
        <v>23830</v>
      </c>
      <c r="Q313" s="699" t="s">
        <v>23831</v>
      </c>
      <c r="R313" s="699" t="s">
        <v>23832</v>
      </c>
      <c r="S313" s="699" t="s">
        <v>23833</v>
      </c>
      <c r="T313" s="699" t="s">
        <v>23834</v>
      </c>
      <c r="U313" s="699" t="s">
        <v>23835</v>
      </c>
      <c r="V313" s="699" t="s">
        <v>23836</v>
      </c>
      <c r="W313" s="699" t="s">
        <v>23837</v>
      </c>
      <c r="X313" s="699" t="s">
        <v>23838</v>
      </c>
      <c r="Y313" s="699" t="s">
        <v>23839</v>
      </c>
      <c r="Z313" s="699" t="s">
        <v>17627</v>
      </c>
    </row>
    <row r="314" spans="1:26" ht="37.5">
      <c r="A314">
        <v>67376</v>
      </c>
      <c r="B314" t="s">
        <v>3449</v>
      </c>
      <c r="C314">
        <v>67</v>
      </c>
      <c r="D314">
        <v>683</v>
      </c>
      <c r="E314" s="699" t="s">
        <v>23315</v>
      </c>
      <c r="F314" s="699" t="s">
        <v>23840</v>
      </c>
      <c r="G314" s="699" t="s">
        <v>23841</v>
      </c>
      <c r="H314" s="699" t="s">
        <v>23842</v>
      </c>
      <c r="I314" s="699" t="s">
        <v>23843</v>
      </c>
      <c r="J314" s="699" t="s">
        <v>23844</v>
      </c>
      <c r="K314" s="699" t="s">
        <v>23845</v>
      </c>
      <c r="L314" s="699" t="s">
        <v>23846</v>
      </c>
      <c r="M314" s="699" t="s">
        <v>23847</v>
      </c>
      <c r="N314" s="699" t="s">
        <v>23848</v>
      </c>
      <c r="O314" s="699" t="s">
        <v>21401</v>
      </c>
      <c r="P314" s="699" t="s">
        <v>23849</v>
      </c>
      <c r="Q314" s="699" t="s">
        <v>23850</v>
      </c>
      <c r="R314" s="699" t="s">
        <v>23851</v>
      </c>
      <c r="S314" s="699" t="s">
        <v>23852</v>
      </c>
      <c r="T314" s="699" t="s">
        <v>23853</v>
      </c>
      <c r="U314" s="699" t="s">
        <v>23854</v>
      </c>
      <c r="V314" s="699" t="s">
        <v>23855</v>
      </c>
      <c r="W314" s="699" t="s">
        <v>23856</v>
      </c>
      <c r="X314" s="699" t="s">
        <v>23857</v>
      </c>
      <c r="Y314" s="699" t="s">
        <v>23858</v>
      </c>
      <c r="Z314" s="699" t="s">
        <v>17627</v>
      </c>
    </row>
    <row r="315" spans="1:26" ht="37.5">
      <c r="A315">
        <v>67401</v>
      </c>
      <c r="B315" t="s">
        <v>3456</v>
      </c>
      <c r="C315">
        <v>67</v>
      </c>
      <c r="D315">
        <v>47767</v>
      </c>
      <c r="E315" s="699" t="s">
        <v>23859</v>
      </c>
      <c r="F315" s="699" t="s">
        <v>23860</v>
      </c>
      <c r="G315" s="699" t="s">
        <v>23861</v>
      </c>
      <c r="H315" s="699" t="s">
        <v>23862</v>
      </c>
      <c r="I315" s="699" t="s">
        <v>23863</v>
      </c>
      <c r="J315" s="699" t="s">
        <v>23864</v>
      </c>
      <c r="K315" s="699" t="s">
        <v>23865</v>
      </c>
      <c r="L315" s="699" t="s">
        <v>23866</v>
      </c>
      <c r="M315" s="699" t="s">
        <v>23867</v>
      </c>
      <c r="N315" s="699" t="s">
        <v>23868</v>
      </c>
      <c r="O315" s="699" t="s">
        <v>18352</v>
      </c>
      <c r="P315" s="699" t="s">
        <v>23869</v>
      </c>
      <c r="Q315" s="699" t="s">
        <v>23870</v>
      </c>
      <c r="R315" s="699" t="s">
        <v>23871</v>
      </c>
      <c r="S315" s="699" t="s">
        <v>23872</v>
      </c>
      <c r="T315" s="699" t="s">
        <v>23873</v>
      </c>
      <c r="U315" s="699" t="s">
        <v>23874</v>
      </c>
      <c r="V315" s="699" t="s">
        <v>23875</v>
      </c>
      <c r="W315" s="699" t="s">
        <v>23876</v>
      </c>
      <c r="X315" s="699" t="s">
        <v>23877</v>
      </c>
      <c r="Y315" s="699" t="s">
        <v>23878</v>
      </c>
      <c r="Z315" s="699" t="s">
        <v>18352</v>
      </c>
    </row>
    <row r="316" spans="1:26" ht="37.5">
      <c r="A316">
        <v>67437</v>
      </c>
      <c r="B316" t="s">
        <v>3374</v>
      </c>
      <c r="C316">
        <v>67</v>
      </c>
      <c r="D316">
        <v>47765</v>
      </c>
      <c r="E316" s="699" t="s">
        <v>23880</v>
      </c>
      <c r="F316" s="699" t="s">
        <v>23881</v>
      </c>
      <c r="G316" s="699" t="s">
        <v>23882</v>
      </c>
      <c r="H316" s="699" t="s">
        <v>23883</v>
      </c>
      <c r="I316" s="699" t="s">
        <v>23884</v>
      </c>
      <c r="J316" s="699" t="s">
        <v>23885</v>
      </c>
      <c r="K316" s="699" t="s">
        <v>23886</v>
      </c>
      <c r="L316" s="699" t="s">
        <v>23887</v>
      </c>
      <c r="M316" s="699" t="s">
        <v>23888</v>
      </c>
      <c r="N316" s="699" t="s">
        <v>23889</v>
      </c>
      <c r="O316" s="699" t="s">
        <v>23879</v>
      </c>
      <c r="P316" s="699" t="s">
        <v>23890</v>
      </c>
      <c r="Q316" s="699" t="s">
        <v>23891</v>
      </c>
      <c r="R316" s="699" t="s">
        <v>23892</v>
      </c>
      <c r="S316" s="699" t="s">
        <v>23893</v>
      </c>
      <c r="T316" s="699" t="s">
        <v>23894</v>
      </c>
      <c r="U316" s="699" t="s">
        <v>23895</v>
      </c>
      <c r="V316" s="699" t="s">
        <v>23896</v>
      </c>
      <c r="W316" s="699" t="s">
        <v>23897</v>
      </c>
      <c r="X316" s="699" t="s">
        <v>23898</v>
      </c>
      <c r="Y316" s="699" t="s">
        <v>23899</v>
      </c>
      <c r="Z316" s="699" t="s">
        <v>17797</v>
      </c>
    </row>
    <row r="317" spans="1:26" ht="37.5">
      <c r="A317">
        <v>67461</v>
      </c>
      <c r="B317" t="s">
        <v>3468</v>
      </c>
      <c r="C317">
        <v>67</v>
      </c>
      <c r="D317">
        <v>686</v>
      </c>
      <c r="E317" s="699" t="s">
        <v>23900</v>
      </c>
      <c r="F317" s="699" t="s">
        <v>23901</v>
      </c>
      <c r="G317" s="699" t="s">
        <v>23902</v>
      </c>
      <c r="H317" s="699" t="s">
        <v>23903</v>
      </c>
      <c r="I317" s="699" t="s">
        <v>23904</v>
      </c>
      <c r="J317" s="699" t="s">
        <v>23905</v>
      </c>
      <c r="K317" s="699" t="s">
        <v>23906</v>
      </c>
      <c r="L317" s="699" t="s">
        <v>23907</v>
      </c>
      <c r="M317" s="699" t="s">
        <v>23908</v>
      </c>
      <c r="N317" s="699" t="s">
        <v>23909</v>
      </c>
      <c r="O317" s="699" t="s">
        <v>21401</v>
      </c>
      <c r="P317" s="699" t="s">
        <v>22293</v>
      </c>
      <c r="Q317" s="699" t="s">
        <v>23910</v>
      </c>
      <c r="R317" s="699" t="s">
        <v>23911</v>
      </c>
      <c r="S317" s="699" t="s">
        <v>23912</v>
      </c>
      <c r="T317" s="699" t="s">
        <v>23913</v>
      </c>
      <c r="U317" s="699" t="s">
        <v>23914</v>
      </c>
      <c r="V317" s="699" t="s">
        <v>23915</v>
      </c>
      <c r="W317" s="699" t="s">
        <v>23916</v>
      </c>
      <c r="X317" s="699" t="s">
        <v>23917</v>
      </c>
      <c r="Y317" s="699" t="s">
        <v>23918</v>
      </c>
      <c r="Z317" s="699" t="s">
        <v>17627</v>
      </c>
    </row>
    <row r="318" spans="1:26" ht="37.5">
      <c r="A318">
        <v>67471</v>
      </c>
      <c r="B318" t="s">
        <v>3471</v>
      </c>
      <c r="C318">
        <v>67</v>
      </c>
      <c r="D318">
        <v>687</v>
      </c>
      <c r="E318" s="699" t="s">
        <v>23919</v>
      </c>
      <c r="F318" s="699" t="s">
        <v>23920</v>
      </c>
      <c r="G318" s="699" t="s">
        <v>23921</v>
      </c>
      <c r="H318" s="699" t="s">
        <v>23922</v>
      </c>
      <c r="I318" s="699" t="s">
        <v>23923</v>
      </c>
      <c r="J318" s="699" t="s">
        <v>23924</v>
      </c>
      <c r="K318" s="699" t="s">
        <v>23925</v>
      </c>
      <c r="L318" s="699" t="s">
        <v>23926</v>
      </c>
      <c r="M318" s="699" t="s">
        <v>23927</v>
      </c>
      <c r="N318" s="699" t="s">
        <v>23928</v>
      </c>
      <c r="O318" s="699" t="s">
        <v>21401</v>
      </c>
      <c r="P318" s="699" t="s">
        <v>23929</v>
      </c>
      <c r="Q318" s="699" t="s">
        <v>23930</v>
      </c>
      <c r="R318" s="699" t="s">
        <v>23931</v>
      </c>
      <c r="S318" s="699" t="s">
        <v>23932</v>
      </c>
      <c r="T318" s="699" t="s">
        <v>23933</v>
      </c>
      <c r="U318" s="699" t="s">
        <v>23934</v>
      </c>
      <c r="V318" s="699" t="s">
        <v>23935</v>
      </c>
      <c r="W318" s="699" t="s">
        <v>23936</v>
      </c>
      <c r="X318" s="699" t="s">
        <v>23937</v>
      </c>
      <c r="Y318" s="699" t="s">
        <v>23938</v>
      </c>
      <c r="Z318" s="699" t="s">
        <v>19558</v>
      </c>
    </row>
    <row r="319" spans="1:26" ht="37.5">
      <c r="A319">
        <v>67496</v>
      </c>
      <c r="B319" t="s">
        <v>3474</v>
      </c>
      <c r="C319">
        <v>67</v>
      </c>
      <c r="D319">
        <v>688</v>
      </c>
      <c r="E319" s="699" t="s">
        <v>23939</v>
      </c>
      <c r="F319" s="699" t="s">
        <v>23940</v>
      </c>
      <c r="G319" s="699" t="s">
        <v>23941</v>
      </c>
      <c r="H319" s="699" t="s">
        <v>23942</v>
      </c>
      <c r="I319" s="699" t="s">
        <v>23943</v>
      </c>
      <c r="J319" s="699" t="s">
        <v>23944</v>
      </c>
      <c r="K319" s="699" t="s">
        <v>23945</v>
      </c>
      <c r="L319" s="699" t="s">
        <v>23946</v>
      </c>
      <c r="M319" s="699" t="s">
        <v>22584</v>
      </c>
      <c r="N319" s="699" t="s">
        <v>23947</v>
      </c>
      <c r="O319" s="699" t="s">
        <v>21401</v>
      </c>
      <c r="P319" s="699" t="s">
        <v>23948</v>
      </c>
      <c r="Q319" s="699" t="s">
        <v>23949</v>
      </c>
      <c r="R319" s="699" t="s">
        <v>23950</v>
      </c>
      <c r="S319" s="699" t="s">
        <v>23951</v>
      </c>
      <c r="T319" s="699" t="s">
        <v>23952</v>
      </c>
      <c r="U319" s="699" t="s">
        <v>23953</v>
      </c>
      <c r="V319" s="699" t="s">
        <v>23954</v>
      </c>
      <c r="W319" s="699" t="s">
        <v>23955</v>
      </c>
      <c r="X319" s="699" t="s">
        <v>23956</v>
      </c>
      <c r="Y319" s="699" t="s">
        <v>23957</v>
      </c>
      <c r="Z319" s="699" t="s">
        <v>17627</v>
      </c>
    </row>
    <row r="320" spans="1:26" ht="37.5">
      <c r="A320">
        <v>67511</v>
      </c>
      <c r="B320" t="s">
        <v>3477</v>
      </c>
      <c r="C320">
        <v>67</v>
      </c>
      <c r="D320">
        <v>47766</v>
      </c>
      <c r="E320" s="699" t="s">
        <v>23959</v>
      </c>
      <c r="F320" s="699" t="s">
        <v>23960</v>
      </c>
      <c r="G320" s="699" t="s">
        <v>23961</v>
      </c>
      <c r="H320" s="699" t="s">
        <v>23962</v>
      </c>
      <c r="I320" s="699" t="s">
        <v>23963</v>
      </c>
      <c r="J320" s="699" t="s">
        <v>23964</v>
      </c>
      <c r="K320" s="699" t="s">
        <v>23965</v>
      </c>
      <c r="L320" s="699" t="s">
        <v>23966</v>
      </c>
      <c r="M320" s="699" t="s">
        <v>23967</v>
      </c>
      <c r="N320" s="699" t="s">
        <v>23968</v>
      </c>
      <c r="O320" s="699" t="s">
        <v>23958</v>
      </c>
      <c r="P320" s="699" t="s">
        <v>23969</v>
      </c>
      <c r="Q320" s="699" t="s">
        <v>23970</v>
      </c>
      <c r="R320" s="699" t="s">
        <v>23971</v>
      </c>
      <c r="S320" s="699" t="s">
        <v>23972</v>
      </c>
      <c r="T320" s="699" t="s">
        <v>23973</v>
      </c>
      <c r="U320" s="699" t="s">
        <v>23974</v>
      </c>
      <c r="V320" s="699" t="s">
        <v>23975</v>
      </c>
      <c r="W320" s="699" t="s">
        <v>23976</v>
      </c>
      <c r="X320" s="699" t="s">
        <v>23977</v>
      </c>
      <c r="Y320" s="699" t="s">
        <v>23978</v>
      </c>
      <c r="Z320" s="699" t="s">
        <v>19475</v>
      </c>
    </row>
    <row r="321" spans="1:26" ht="37.5">
      <c r="A321">
        <v>68121</v>
      </c>
      <c r="B321" t="s">
        <v>3499</v>
      </c>
      <c r="C321">
        <v>68</v>
      </c>
      <c r="D321">
        <v>694</v>
      </c>
      <c r="E321" s="699" t="s">
        <v>23979</v>
      </c>
      <c r="F321" s="699" t="s">
        <v>23980</v>
      </c>
      <c r="G321" s="699" t="s">
        <v>22081</v>
      </c>
      <c r="H321" s="699" t="s">
        <v>23981</v>
      </c>
      <c r="I321" s="699" t="s">
        <v>23982</v>
      </c>
      <c r="J321" s="699" t="s">
        <v>23983</v>
      </c>
      <c r="K321" s="699" t="s">
        <v>23984</v>
      </c>
      <c r="L321" s="699" t="s">
        <v>22281</v>
      </c>
      <c r="M321" s="699" t="s">
        <v>23985</v>
      </c>
      <c r="N321" s="699" t="s">
        <v>23986</v>
      </c>
      <c r="O321" s="699" t="s">
        <v>17576</v>
      </c>
      <c r="P321" s="699" t="s">
        <v>23987</v>
      </c>
      <c r="Q321" s="699" t="s">
        <v>23988</v>
      </c>
      <c r="R321" s="699" t="s">
        <v>23989</v>
      </c>
      <c r="S321" s="699" t="s">
        <v>23990</v>
      </c>
      <c r="T321" s="699" t="s">
        <v>23991</v>
      </c>
      <c r="U321" s="699" t="s">
        <v>23992</v>
      </c>
      <c r="V321" s="699" t="s">
        <v>23993</v>
      </c>
      <c r="W321" s="699" t="s">
        <v>23994</v>
      </c>
      <c r="X321" s="699" t="s">
        <v>23995</v>
      </c>
      <c r="Y321" s="699" t="s">
        <v>23996</v>
      </c>
      <c r="Z321" s="699" t="s">
        <v>17498</v>
      </c>
    </row>
    <row r="322" spans="1:26" ht="37.5">
      <c r="A322">
        <v>68132</v>
      </c>
      <c r="B322" t="s">
        <v>3502</v>
      </c>
      <c r="C322">
        <v>68</v>
      </c>
      <c r="D322">
        <v>47741</v>
      </c>
      <c r="E322" s="699" t="s">
        <v>23998</v>
      </c>
      <c r="F322" s="699" t="s">
        <v>23999</v>
      </c>
      <c r="G322" s="699" t="s">
        <v>24000</v>
      </c>
      <c r="H322" s="699" t="s">
        <v>24001</v>
      </c>
      <c r="I322" s="699" t="s">
        <v>24002</v>
      </c>
      <c r="J322" s="699" t="s">
        <v>24003</v>
      </c>
      <c r="K322" s="699" t="s">
        <v>24004</v>
      </c>
      <c r="L322" s="699" t="s">
        <v>24005</v>
      </c>
      <c r="M322" s="699" t="s">
        <v>24006</v>
      </c>
      <c r="N322" s="699" t="s">
        <v>24007</v>
      </c>
      <c r="O322" s="699" t="s">
        <v>23997</v>
      </c>
      <c r="P322" s="699" t="s">
        <v>24008</v>
      </c>
      <c r="Q322" s="699" t="s">
        <v>24009</v>
      </c>
      <c r="R322" s="699" t="s">
        <v>24010</v>
      </c>
      <c r="S322" s="699" t="s">
        <v>24011</v>
      </c>
      <c r="T322" s="699" t="s">
        <v>24012</v>
      </c>
      <c r="U322" s="699" t="s">
        <v>24013</v>
      </c>
      <c r="V322" s="699" t="s">
        <v>24014</v>
      </c>
      <c r="W322" s="699" t="s">
        <v>24015</v>
      </c>
      <c r="X322" s="699" t="s">
        <v>24016</v>
      </c>
      <c r="Y322" s="699" t="s">
        <v>24017</v>
      </c>
      <c r="Z322" s="699" t="s">
        <v>23997</v>
      </c>
    </row>
    <row r="323" spans="1:26" ht="37.5">
      <c r="A323">
        <v>68156</v>
      </c>
      <c r="B323" t="s">
        <v>3506</v>
      </c>
      <c r="C323">
        <v>68</v>
      </c>
      <c r="D323">
        <v>1310</v>
      </c>
      <c r="E323" s="699" t="s">
        <v>24018</v>
      </c>
      <c r="F323" s="699" t="s">
        <v>24019</v>
      </c>
      <c r="G323" s="699" t="s">
        <v>24020</v>
      </c>
      <c r="H323" s="699" t="s">
        <v>24021</v>
      </c>
      <c r="I323" s="699" t="s">
        <v>24022</v>
      </c>
      <c r="J323" s="699" t="s">
        <v>24023</v>
      </c>
      <c r="K323" s="699" t="s">
        <v>24024</v>
      </c>
      <c r="L323" s="699" t="s">
        <v>24025</v>
      </c>
      <c r="M323" s="699" t="s">
        <v>24026</v>
      </c>
      <c r="N323" s="699" t="s">
        <v>24027</v>
      </c>
      <c r="O323" s="699" t="s">
        <v>20740</v>
      </c>
      <c r="P323" s="699" t="s">
        <v>24028</v>
      </c>
      <c r="Q323" s="699" t="s">
        <v>24029</v>
      </c>
      <c r="R323" s="699" t="s">
        <v>24030</v>
      </c>
      <c r="S323" s="699" t="s">
        <v>24031</v>
      </c>
      <c r="T323" s="699" t="s">
        <v>24032</v>
      </c>
      <c r="U323" s="699" t="s">
        <v>24033</v>
      </c>
      <c r="V323" s="699" t="s">
        <v>24034</v>
      </c>
      <c r="W323" s="699" t="s">
        <v>24035</v>
      </c>
      <c r="X323" s="699" t="s">
        <v>24036</v>
      </c>
      <c r="Y323" s="699" t="s">
        <v>24037</v>
      </c>
      <c r="Z323" s="699" t="s">
        <v>19558</v>
      </c>
    </row>
    <row r="324" spans="1:26" ht="37.5">
      <c r="A324">
        <v>68246</v>
      </c>
      <c r="B324" t="s">
        <v>3517</v>
      </c>
      <c r="C324">
        <v>68</v>
      </c>
      <c r="D324">
        <v>697</v>
      </c>
      <c r="E324" s="699" t="s">
        <v>24038</v>
      </c>
      <c r="F324" s="699" t="s">
        <v>23211</v>
      </c>
      <c r="G324" s="699" t="s">
        <v>24039</v>
      </c>
      <c r="H324" s="699" t="s">
        <v>24040</v>
      </c>
      <c r="I324" s="699" t="s">
        <v>24041</v>
      </c>
      <c r="J324" s="699" t="s">
        <v>24042</v>
      </c>
      <c r="K324" s="699" t="s">
        <v>24043</v>
      </c>
      <c r="L324" s="699" t="s">
        <v>24044</v>
      </c>
      <c r="M324" s="699" t="s">
        <v>24045</v>
      </c>
      <c r="N324" s="699" t="s">
        <v>24046</v>
      </c>
      <c r="O324" s="699" t="s">
        <v>20740</v>
      </c>
      <c r="P324" s="699" t="s">
        <v>24047</v>
      </c>
      <c r="Q324" s="699" t="s">
        <v>24048</v>
      </c>
      <c r="R324" s="699" t="s">
        <v>24049</v>
      </c>
      <c r="S324" s="699" t="s">
        <v>24050</v>
      </c>
      <c r="T324" s="699" t="s">
        <v>24051</v>
      </c>
      <c r="U324" s="699" t="s">
        <v>24052</v>
      </c>
      <c r="V324" s="699" t="s">
        <v>24053</v>
      </c>
      <c r="W324" s="699" t="s">
        <v>24054</v>
      </c>
      <c r="X324" s="699" t="s">
        <v>19958</v>
      </c>
      <c r="Y324" s="699" t="s">
        <v>24055</v>
      </c>
      <c r="Z324" s="699" t="s">
        <v>19558</v>
      </c>
    </row>
    <row r="325" spans="1:26" ht="37.5">
      <c r="A325">
        <v>68276</v>
      </c>
      <c r="B325" t="s">
        <v>3523</v>
      </c>
      <c r="C325">
        <v>68</v>
      </c>
      <c r="D325">
        <v>699</v>
      </c>
      <c r="E325" s="699" t="s">
        <v>24056</v>
      </c>
      <c r="F325" s="699" t="s">
        <v>24057</v>
      </c>
      <c r="G325" s="699" t="s">
        <v>24058</v>
      </c>
      <c r="H325" s="699" t="s">
        <v>24059</v>
      </c>
      <c r="I325" s="699" t="s">
        <v>24060</v>
      </c>
      <c r="J325" s="699" t="s">
        <v>24061</v>
      </c>
      <c r="K325" s="699" t="s">
        <v>24062</v>
      </c>
      <c r="L325" s="699" t="s">
        <v>24063</v>
      </c>
      <c r="M325" s="699" t="s">
        <v>24064</v>
      </c>
      <c r="N325" s="699" t="s">
        <v>24065</v>
      </c>
      <c r="O325" s="699" t="s">
        <v>20740</v>
      </c>
      <c r="P325" s="699" t="s">
        <v>24066</v>
      </c>
      <c r="Q325" s="699" t="s">
        <v>24067</v>
      </c>
      <c r="R325" s="699" t="s">
        <v>24068</v>
      </c>
      <c r="S325" s="699" t="s">
        <v>24069</v>
      </c>
      <c r="T325" s="699" t="s">
        <v>24070</v>
      </c>
      <c r="U325" s="699" t="s">
        <v>24071</v>
      </c>
      <c r="V325" s="699" t="s">
        <v>24072</v>
      </c>
      <c r="W325" s="699" t="s">
        <v>24073</v>
      </c>
      <c r="X325" s="699" t="s">
        <v>24074</v>
      </c>
      <c r="Y325" s="699" t="s">
        <v>24075</v>
      </c>
      <c r="Z325" s="699" t="s">
        <v>17627</v>
      </c>
    </row>
    <row r="326" spans="1:26" ht="37.5">
      <c r="A326">
        <v>68306</v>
      </c>
      <c r="B326" t="s">
        <v>3529</v>
      </c>
      <c r="C326">
        <v>68</v>
      </c>
      <c r="D326">
        <v>1320</v>
      </c>
      <c r="E326" s="699" t="s">
        <v>24076</v>
      </c>
      <c r="F326" s="699" t="s">
        <v>24077</v>
      </c>
      <c r="G326" s="699" t="s">
        <v>24078</v>
      </c>
      <c r="H326" s="699" t="s">
        <v>24079</v>
      </c>
      <c r="I326" s="699" t="s">
        <v>24080</v>
      </c>
      <c r="J326" s="699" t="s">
        <v>24081</v>
      </c>
      <c r="K326" s="699" t="s">
        <v>24082</v>
      </c>
      <c r="L326" s="699" t="s">
        <v>24083</v>
      </c>
      <c r="M326" s="699" t="s">
        <v>24084</v>
      </c>
      <c r="N326" s="699" t="s">
        <v>24085</v>
      </c>
      <c r="O326" s="699" t="s">
        <v>19517</v>
      </c>
      <c r="P326" s="699" t="s">
        <v>24086</v>
      </c>
      <c r="Q326" s="699" t="s">
        <v>24087</v>
      </c>
      <c r="R326" s="699" t="s">
        <v>24088</v>
      </c>
      <c r="S326" s="699" t="s">
        <v>24089</v>
      </c>
      <c r="T326" s="699" t="s">
        <v>24090</v>
      </c>
      <c r="U326" s="699" t="s">
        <v>24091</v>
      </c>
      <c r="V326" s="699" t="s">
        <v>24092</v>
      </c>
      <c r="W326" s="699" t="s">
        <v>24093</v>
      </c>
      <c r="X326" s="699" t="s">
        <v>24094</v>
      </c>
      <c r="Y326" s="699" t="s">
        <v>24095</v>
      </c>
      <c r="Z326" s="699" t="s">
        <v>17627</v>
      </c>
    </row>
    <row r="327" spans="1:26" ht="37.5">
      <c r="A327">
        <v>68376</v>
      </c>
      <c r="B327" t="s">
        <v>3540</v>
      </c>
      <c r="C327">
        <v>68</v>
      </c>
      <c r="D327">
        <v>47755</v>
      </c>
      <c r="E327" s="699" t="s">
        <v>24096</v>
      </c>
      <c r="F327" s="699" t="s">
        <v>24097</v>
      </c>
      <c r="G327" s="699" t="s">
        <v>24098</v>
      </c>
      <c r="H327" s="699" t="s">
        <v>24099</v>
      </c>
      <c r="I327" s="699" t="s">
        <v>24100</v>
      </c>
      <c r="J327" s="699" t="s">
        <v>24101</v>
      </c>
      <c r="K327" s="699" t="s">
        <v>24102</v>
      </c>
      <c r="L327" s="699" t="s">
        <v>24103</v>
      </c>
      <c r="M327" s="699" t="s">
        <v>24104</v>
      </c>
      <c r="N327" s="699" t="s">
        <v>24105</v>
      </c>
      <c r="O327" s="699" t="s">
        <v>19155</v>
      </c>
      <c r="P327" s="699" t="s">
        <v>24106</v>
      </c>
      <c r="Q327" s="699" t="s">
        <v>24107</v>
      </c>
      <c r="R327" s="699" t="s">
        <v>24108</v>
      </c>
      <c r="S327" s="699" t="s">
        <v>24109</v>
      </c>
      <c r="T327" s="699" t="s">
        <v>23898</v>
      </c>
      <c r="U327" s="699" t="s">
        <v>24110</v>
      </c>
      <c r="V327" s="699" t="s">
        <v>24111</v>
      </c>
      <c r="W327" s="699" t="s">
        <v>24112</v>
      </c>
      <c r="X327" s="699" t="s">
        <v>24113</v>
      </c>
      <c r="Y327" s="699" t="s">
        <v>24114</v>
      </c>
      <c r="Z327" s="699" t="s">
        <v>17797</v>
      </c>
    </row>
    <row r="328" spans="1:26" ht="37.5">
      <c r="A328">
        <v>68456</v>
      </c>
      <c r="B328" t="s">
        <v>3557</v>
      </c>
      <c r="C328">
        <v>68</v>
      </c>
      <c r="D328">
        <v>1474</v>
      </c>
      <c r="E328" s="699" t="s">
        <v>24115</v>
      </c>
      <c r="F328" s="699" t="s">
        <v>24116</v>
      </c>
      <c r="G328" s="699" t="s">
        <v>24117</v>
      </c>
      <c r="H328" s="699" t="s">
        <v>24118</v>
      </c>
      <c r="I328" s="699" t="s">
        <v>24119</v>
      </c>
      <c r="J328" s="699" t="s">
        <v>24120</v>
      </c>
      <c r="K328" s="699" t="s">
        <v>24121</v>
      </c>
      <c r="L328" s="699" t="s">
        <v>24122</v>
      </c>
      <c r="M328" s="699" t="s">
        <v>24123</v>
      </c>
      <c r="N328" s="699" t="s">
        <v>24124</v>
      </c>
      <c r="O328" s="699" t="s">
        <v>17576</v>
      </c>
      <c r="P328" s="699" t="s">
        <v>24125</v>
      </c>
      <c r="Q328" s="699" t="s">
        <v>24126</v>
      </c>
      <c r="R328" s="699" t="s">
        <v>24127</v>
      </c>
      <c r="S328" s="699" t="s">
        <v>24128</v>
      </c>
      <c r="T328" s="699" t="s">
        <v>24129</v>
      </c>
      <c r="U328" s="699" t="s">
        <v>24130</v>
      </c>
      <c r="V328" s="699" t="s">
        <v>24131</v>
      </c>
      <c r="W328" s="699" t="s">
        <v>24132</v>
      </c>
      <c r="X328" s="699" t="s">
        <v>24133</v>
      </c>
      <c r="Y328" s="699" t="s">
        <v>24134</v>
      </c>
      <c r="Z328" s="699" t="s">
        <v>17498</v>
      </c>
    </row>
    <row r="329" spans="1:26" ht="37.5">
      <c r="A329">
        <v>68462</v>
      </c>
      <c r="B329" t="s">
        <v>3560</v>
      </c>
      <c r="C329">
        <v>68</v>
      </c>
      <c r="D329">
        <v>704</v>
      </c>
      <c r="E329" s="699" t="s">
        <v>24135</v>
      </c>
      <c r="F329" s="699" t="s">
        <v>24136</v>
      </c>
      <c r="G329" s="699" t="s">
        <v>24137</v>
      </c>
      <c r="H329" s="699" t="s">
        <v>24138</v>
      </c>
      <c r="I329" s="699" t="s">
        <v>24139</v>
      </c>
      <c r="J329" s="699" t="s">
        <v>24140</v>
      </c>
      <c r="K329" s="699" t="s">
        <v>24141</v>
      </c>
      <c r="L329" s="699" t="s">
        <v>24142</v>
      </c>
      <c r="M329" s="699" t="s">
        <v>24143</v>
      </c>
      <c r="N329" s="699" t="s">
        <v>24144</v>
      </c>
      <c r="O329" s="699" t="s">
        <v>20740</v>
      </c>
      <c r="P329" s="699" t="s">
        <v>24145</v>
      </c>
      <c r="Q329" s="699" t="s">
        <v>24146</v>
      </c>
      <c r="R329" s="699" t="s">
        <v>24147</v>
      </c>
      <c r="S329" s="699" t="s">
        <v>24148</v>
      </c>
      <c r="T329" s="699" t="s">
        <v>24149</v>
      </c>
      <c r="U329" s="699" t="s">
        <v>24150</v>
      </c>
      <c r="V329" s="699" t="s">
        <v>24151</v>
      </c>
      <c r="W329" s="699" t="s">
        <v>24152</v>
      </c>
      <c r="X329" s="699" t="s">
        <v>24153</v>
      </c>
      <c r="Y329" s="699" t="s">
        <v>24154</v>
      </c>
      <c r="Z329" s="699" t="s">
        <v>17498</v>
      </c>
    </row>
    <row r="330" spans="1:26" ht="37.5">
      <c r="A330">
        <v>68516</v>
      </c>
      <c r="B330" t="s">
        <v>3567</v>
      </c>
      <c r="C330">
        <v>68</v>
      </c>
      <c r="D330">
        <v>707</v>
      </c>
      <c r="E330" s="699" t="s">
        <v>23840</v>
      </c>
      <c r="F330" s="699" t="s">
        <v>23710</v>
      </c>
      <c r="G330" s="699" t="s">
        <v>22942</v>
      </c>
      <c r="H330" s="699" t="s">
        <v>24155</v>
      </c>
      <c r="I330" s="699" t="s">
        <v>24156</v>
      </c>
      <c r="J330" s="699" t="s">
        <v>24157</v>
      </c>
      <c r="K330" s="699" t="s">
        <v>24158</v>
      </c>
      <c r="L330" s="699" t="s">
        <v>24159</v>
      </c>
      <c r="M330" s="699" t="s">
        <v>24160</v>
      </c>
      <c r="N330" s="699" t="s">
        <v>24161</v>
      </c>
      <c r="O330" s="699" t="s">
        <v>20740</v>
      </c>
      <c r="P330" s="699" t="s">
        <v>24162</v>
      </c>
      <c r="Q330" s="699" t="s">
        <v>24163</v>
      </c>
      <c r="R330" s="699" t="s">
        <v>24164</v>
      </c>
      <c r="S330" s="699" t="s">
        <v>24165</v>
      </c>
      <c r="T330" s="699" t="s">
        <v>24166</v>
      </c>
      <c r="U330" s="699" t="s">
        <v>24167</v>
      </c>
      <c r="V330" s="699" t="s">
        <v>24168</v>
      </c>
      <c r="W330" s="699" t="s">
        <v>24169</v>
      </c>
      <c r="X330" s="699" t="s">
        <v>24170</v>
      </c>
      <c r="Y330" s="699" t="s">
        <v>24171</v>
      </c>
      <c r="Z330" s="699" t="s">
        <v>17627</v>
      </c>
    </row>
    <row r="331" spans="1:26" ht="37.5">
      <c r="A331">
        <v>69041</v>
      </c>
      <c r="B331" t="s">
        <v>3582</v>
      </c>
      <c r="C331">
        <v>69</v>
      </c>
      <c r="D331">
        <v>709</v>
      </c>
      <c r="E331" s="699" t="s">
        <v>24172</v>
      </c>
      <c r="F331" s="699" t="s">
        <v>24173</v>
      </c>
      <c r="G331" s="699" t="s">
        <v>24174</v>
      </c>
      <c r="H331" s="699" t="s">
        <v>24175</v>
      </c>
      <c r="I331" s="699" t="s">
        <v>24176</v>
      </c>
      <c r="J331" s="699" t="s">
        <v>24177</v>
      </c>
      <c r="K331" s="699" t="s">
        <v>24178</v>
      </c>
      <c r="L331" s="699" t="s">
        <v>24179</v>
      </c>
      <c r="M331" s="699" t="s">
        <v>24180</v>
      </c>
      <c r="N331" s="699" t="s">
        <v>24181</v>
      </c>
      <c r="O331" s="699" t="s">
        <v>20740</v>
      </c>
      <c r="P331" s="699" t="s">
        <v>24182</v>
      </c>
      <c r="Q331" s="699" t="s">
        <v>24183</v>
      </c>
      <c r="R331" s="699" t="s">
        <v>24184</v>
      </c>
      <c r="S331" s="699" t="s">
        <v>24185</v>
      </c>
      <c r="T331" s="699" t="s">
        <v>24186</v>
      </c>
      <c r="U331" s="699" t="s">
        <v>24187</v>
      </c>
      <c r="V331" s="699" t="s">
        <v>24188</v>
      </c>
      <c r="W331" s="699" t="s">
        <v>24189</v>
      </c>
      <c r="X331" s="699" t="s">
        <v>24190</v>
      </c>
      <c r="Y331" s="699" t="s">
        <v>24191</v>
      </c>
      <c r="Z331" s="699" t="s">
        <v>19295</v>
      </c>
    </row>
    <row r="332" spans="1:26" ht="37.5">
      <c r="A332">
        <v>69052</v>
      </c>
      <c r="B332" t="s">
        <v>3585</v>
      </c>
      <c r="C332">
        <v>69</v>
      </c>
      <c r="D332">
        <v>1519</v>
      </c>
      <c r="E332" s="699" t="s">
        <v>24192</v>
      </c>
      <c r="F332" s="699" t="s">
        <v>24193</v>
      </c>
      <c r="G332" s="699" t="s">
        <v>24194</v>
      </c>
      <c r="H332" s="699" t="s">
        <v>24195</v>
      </c>
      <c r="I332" s="699" t="s">
        <v>24196</v>
      </c>
      <c r="J332" s="699" t="s">
        <v>24197</v>
      </c>
      <c r="K332" s="699" t="s">
        <v>24198</v>
      </c>
      <c r="L332" s="699" t="s">
        <v>24199</v>
      </c>
      <c r="M332" s="699" t="s">
        <v>24200</v>
      </c>
      <c r="N332" s="699" t="s">
        <v>24201</v>
      </c>
      <c r="O332" s="699" t="s">
        <v>17576</v>
      </c>
      <c r="P332" s="699" t="s">
        <v>24202</v>
      </c>
      <c r="Q332" s="699" t="s">
        <v>24203</v>
      </c>
      <c r="R332" s="699" t="s">
        <v>24204</v>
      </c>
      <c r="S332" s="699" t="s">
        <v>24205</v>
      </c>
      <c r="T332" s="699" t="s">
        <v>24206</v>
      </c>
      <c r="U332" s="699" t="s">
        <v>24207</v>
      </c>
      <c r="V332" s="699" t="s">
        <v>24208</v>
      </c>
      <c r="W332" s="699" t="s">
        <v>24209</v>
      </c>
      <c r="X332" s="699" t="s">
        <v>24210</v>
      </c>
      <c r="Y332" s="699" t="s">
        <v>24211</v>
      </c>
      <c r="Z332" s="699" t="s">
        <v>17498</v>
      </c>
    </row>
    <row r="333" spans="1:26" ht="37.5">
      <c r="A333">
        <v>69061</v>
      </c>
      <c r="B333" t="s">
        <v>3588</v>
      </c>
      <c r="C333">
        <v>69</v>
      </c>
      <c r="D333">
        <v>711</v>
      </c>
      <c r="E333" s="699" t="s">
        <v>24212</v>
      </c>
      <c r="F333" s="699" t="s">
        <v>24213</v>
      </c>
      <c r="G333" s="699" t="s">
        <v>24214</v>
      </c>
      <c r="H333" s="699" t="s">
        <v>24215</v>
      </c>
      <c r="I333" s="699" t="s">
        <v>24216</v>
      </c>
      <c r="J333" s="699" t="s">
        <v>24217</v>
      </c>
      <c r="K333" s="699" t="s">
        <v>24218</v>
      </c>
      <c r="L333" s="699" t="s">
        <v>24219</v>
      </c>
      <c r="M333" s="699" t="s">
        <v>24220</v>
      </c>
      <c r="N333" s="699" t="s">
        <v>24221</v>
      </c>
      <c r="O333" s="699" t="s">
        <v>20740</v>
      </c>
      <c r="P333" s="699" t="s">
        <v>24222</v>
      </c>
      <c r="Q333" s="699" t="s">
        <v>24223</v>
      </c>
      <c r="R333" s="699" t="s">
        <v>24224</v>
      </c>
      <c r="S333" s="699" t="s">
        <v>24225</v>
      </c>
      <c r="T333" s="699" t="s">
        <v>24226</v>
      </c>
      <c r="U333" s="699" t="s">
        <v>24227</v>
      </c>
      <c r="V333" s="699" t="s">
        <v>24228</v>
      </c>
      <c r="W333" s="699" t="s">
        <v>24229</v>
      </c>
      <c r="X333" s="699" t="s">
        <v>24230</v>
      </c>
      <c r="Y333" s="699" t="s">
        <v>24231</v>
      </c>
      <c r="Z333" s="699" t="s">
        <v>17627</v>
      </c>
    </row>
    <row r="334" spans="1:26" ht="37.5">
      <c r="A334">
        <v>69076</v>
      </c>
      <c r="B334" t="s">
        <v>3591</v>
      </c>
      <c r="C334">
        <v>69</v>
      </c>
      <c r="D334">
        <v>47744</v>
      </c>
      <c r="E334" s="699" t="s">
        <v>24233</v>
      </c>
      <c r="F334" s="699" t="s">
        <v>24234</v>
      </c>
      <c r="G334" s="699" t="s">
        <v>24235</v>
      </c>
      <c r="H334" s="699" t="s">
        <v>24236</v>
      </c>
      <c r="I334" s="699" t="s">
        <v>24237</v>
      </c>
      <c r="J334" s="699" t="s">
        <v>24238</v>
      </c>
      <c r="K334" s="699" t="s">
        <v>24239</v>
      </c>
      <c r="L334" s="699" t="s">
        <v>24240</v>
      </c>
      <c r="M334" s="699" t="s">
        <v>24241</v>
      </c>
      <c r="N334" s="699" t="s">
        <v>24242</v>
      </c>
      <c r="O334" s="699" t="s">
        <v>24232</v>
      </c>
      <c r="P334" s="699" t="s">
        <v>24243</v>
      </c>
      <c r="Q334" s="699" t="s">
        <v>24244</v>
      </c>
      <c r="R334" s="699" t="s">
        <v>24245</v>
      </c>
      <c r="S334" s="699" t="s">
        <v>24246</v>
      </c>
      <c r="T334" s="699" t="s">
        <v>24247</v>
      </c>
      <c r="U334" s="699" t="s">
        <v>24248</v>
      </c>
      <c r="V334" s="699" t="s">
        <v>24249</v>
      </c>
      <c r="W334" s="699" t="s">
        <v>24250</v>
      </c>
      <c r="X334" s="699" t="s">
        <v>24251</v>
      </c>
      <c r="Y334" s="699" t="s">
        <v>24252</v>
      </c>
      <c r="Z334" s="699" t="s">
        <v>24232</v>
      </c>
    </row>
    <row r="335" spans="1:26" ht="37.5">
      <c r="A335">
        <v>69101</v>
      </c>
      <c r="B335" t="s">
        <v>3594</v>
      </c>
      <c r="C335">
        <v>69</v>
      </c>
      <c r="D335">
        <v>713</v>
      </c>
      <c r="E335" s="699" t="s">
        <v>24253</v>
      </c>
      <c r="F335" s="699" t="s">
        <v>24254</v>
      </c>
      <c r="G335" s="699" t="s">
        <v>24255</v>
      </c>
      <c r="H335" s="699" t="s">
        <v>24256</v>
      </c>
      <c r="I335" s="699" t="s">
        <v>22379</v>
      </c>
      <c r="J335" s="699" t="s">
        <v>22380</v>
      </c>
      <c r="K335" s="699" t="s">
        <v>24257</v>
      </c>
      <c r="L335" s="699" t="s">
        <v>24258</v>
      </c>
      <c r="M335" s="699" t="s">
        <v>24259</v>
      </c>
      <c r="N335" s="699" t="s">
        <v>24260</v>
      </c>
      <c r="O335" s="699" t="s">
        <v>20740</v>
      </c>
      <c r="P335" s="699" t="s">
        <v>24261</v>
      </c>
      <c r="Q335" s="699" t="s">
        <v>24262</v>
      </c>
      <c r="R335" s="699" t="s">
        <v>24263</v>
      </c>
      <c r="S335" s="699" t="s">
        <v>24264</v>
      </c>
      <c r="T335" s="699" t="s">
        <v>24265</v>
      </c>
      <c r="U335" s="699" t="s">
        <v>24266</v>
      </c>
      <c r="V335" s="699" t="s">
        <v>24267</v>
      </c>
      <c r="W335" s="699" t="s">
        <v>24268</v>
      </c>
      <c r="X335" s="699" t="s">
        <v>24269</v>
      </c>
      <c r="Y335" s="699" t="s">
        <v>24270</v>
      </c>
      <c r="Z335" s="699" t="s">
        <v>17627</v>
      </c>
    </row>
    <row r="336" spans="1:26" ht="37.5">
      <c r="A336">
        <v>69122</v>
      </c>
      <c r="B336" t="s">
        <v>3574</v>
      </c>
      <c r="C336">
        <v>69</v>
      </c>
      <c r="D336">
        <v>47746</v>
      </c>
      <c r="E336" s="699" t="s">
        <v>24271</v>
      </c>
      <c r="F336" s="699" t="s">
        <v>24272</v>
      </c>
      <c r="G336" s="699" t="s">
        <v>24273</v>
      </c>
      <c r="H336" s="699" t="s">
        <v>24274</v>
      </c>
      <c r="I336" s="699" t="s">
        <v>24275</v>
      </c>
      <c r="J336" s="699" t="s">
        <v>24276</v>
      </c>
      <c r="K336" s="699" t="s">
        <v>24277</v>
      </c>
      <c r="L336" s="699" t="s">
        <v>24278</v>
      </c>
      <c r="M336" s="699" t="s">
        <v>24279</v>
      </c>
      <c r="N336" s="699" t="s">
        <v>24280</v>
      </c>
      <c r="O336" s="699" t="s">
        <v>17556</v>
      </c>
      <c r="P336" s="699" t="s">
        <v>24281</v>
      </c>
      <c r="Q336" s="699" t="s">
        <v>24282</v>
      </c>
      <c r="R336" s="699" t="s">
        <v>24283</v>
      </c>
      <c r="S336" s="699" t="s">
        <v>24284</v>
      </c>
      <c r="T336" s="699" t="s">
        <v>24285</v>
      </c>
      <c r="U336" s="699" t="s">
        <v>24286</v>
      </c>
      <c r="V336" s="699" t="s">
        <v>24287</v>
      </c>
      <c r="W336" s="699" t="s">
        <v>24288</v>
      </c>
      <c r="X336" s="699" t="s">
        <v>24289</v>
      </c>
      <c r="Y336" s="699" t="s">
        <v>24290</v>
      </c>
      <c r="Z336" s="699" t="s">
        <v>17556</v>
      </c>
    </row>
    <row r="337" spans="1:26" ht="37.5">
      <c r="A337">
        <v>71066</v>
      </c>
      <c r="B337" t="s">
        <v>633</v>
      </c>
      <c r="C337">
        <v>71</v>
      </c>
      <c r="D337">
        <v>720</v>
      </c>
      <c r="E337" s="699" t="s">
        <v>24291</v>
      </c>
      <c r="F337" s="699" t="s">
        <v>24292</v>
      </c>
      <c r="G337" s="699" t="s">
        <v>24293</v>
      </c>
      <c r="H337" s="699" t="s">
        <v>20985</v>
      </c>
      <c r="I337" s="699" t="s">
        <v>24294</v>
      </c>
      <c r="J337" s="699" t="s">
        <v>24295</v>
      </c>
      <c r="K337" s="699" t="s">
        <v>24296</v>
      </c>
      <c r="L337" s="699" t="s">
        <v>24297</v>
      </c>
      <c r="M337" s="699" t="s">
        <v>24298</v>
      </c>
      <c r="N337" s="699" t="s">
        <v>24299</v>
      </c>
      <c r="O337" s="699" t="s">
        <v>19496</v>
      </c>
      <c r="P337" s="699" t="s">
        <v>24300</v>
      </c>
      <c r="Q337" s="699" t="s">
        <v>24301</v>
      </c>
      <c r="R337" s="699" t="s">
        <v>24302</v>
      </c>
      <c r="S337" s="699" t="s">
        <v>24303</v>
      </c>
      <c r="T337" s="699" t="s">
        <v>24304</v>
      </c>
      <c r="U337" s="699" t="s">
        <v>24305</v>
      </c>
      <c r="V337" s="699" t="s">
        <v>24306</v>
      </c>
      <c r="W337" s="699" t="s">
        <v>24307</v>
      </c>
      <c r="X337" s="699" t="s">
        <v>24308</v>
      </c>
      <c r="Y337" s="699" t="s">
        <v>24309</v>
      </c>
      <c r="Z337" s="699" t="s">
        <v>17627</v>
      </c>
    </row>
    <row r="338" spans="1:26" ht="37.5">
      <c r="A338">
        <v>71106</v>
      </c>
      <c r="B338" t="s">
        <v>3624</v>
      </c>
      <c r="C338">
        <v>71</v>
      </c>
      <c r="D338">
        <v>47895</v>
      </c>
      <c r="E338" s="699" t="s">
        <v>24310</v>
      </c>
      <c r="F338" s="699" t="s">
        <v>24311</v>
      </c>
      <c r="G338" s="699" t="s">
        <v>24312</v>
      </c>
      <c r="H338" s="699" t="s">
        <v>24313</v>
      </c>
      <c r="I338" s="699" t="s">
        <v>24314</v>
      </c>
      <c r="J338" s="699" t="s">
        <v>24315</v>
      </c>
      <c r="K338" s="699" t="s">
        <v>24316</v>
      </c>
      <c r="L338" s="699" t="s">
        <v>24317</v>
      </c>
      <c r="M338" s="699" t="s">
        <v>24318</v>
      </c>
      <c r="N338" s="699" t="s">
        <v>24319</v>
      </c>
      <c r="O338" s="699" t="s">
        <v>24320</v>
      </c>
      <c r="P338" s="699" t="s">
        <v>24321</v>
      </c>
      <c r="Q338" s="699" t="s">
        <v>24322</v>
      </c>
      <c r="R338" s="699" t="s">
        <v>24323</v>
      </c>
      <c r="S338" s="699" t="s">
        <v>24324</v>
      </c>
      <c r="T338" s="699" t="s">
        <v>24325</v>
      </c>
      <c r="U338" s="699" t="s">
        <v>24326</v>
      </c>
      <c r="V338" s="699" t="s">
        <v>24327</v>
      </c>
      <c r="W338" s="699" t="s">
        <v>24328</v>
      </c>
      <c r="X338" s="699" t="s">
        <v>24329</v>
      </c>
      <c r="Y338" s="699" t="s">
        <v>24330</v>
      </c>
      <c r="Z338" s="699" t="s">
        <v>17868</v>
      </c>
    </row>
    <row r="339" spans="1:26" ht="37.5">
      <c r="A339">
        <v>71231</v>
      </c>
      <c r="B339" t="s">
        <v>3645</v>
      </c>
      <c r="C339">
        <v>71</v>
      </c>
      <c r="D339">
        <v>1242</v>
      </c>
      <c r="E339" s="699" t="s">
        <v>24331</v>
      </c>
      <c r="F339" s="699" t="s">
        <v>24332</v>
      </c>
      <c r="G339" s="699" t="s">
        <v>24333</v>
      </c>
      <c r="H339" s="699" t="s">
        <v>24334</v>
      </c>
      <c r="I339" s="699" t="s">
        <v>24335</v>
      </c>
      <c r="J339" s="699" t="s">
        <v>24336</v>
      </c>
      <c r="K339" s="699" t="s">
        <v>24337</v>
      </c>
      <c r="L339" s="699" t="s">
        <v>24338</v>
      </c>
      <c r="M339" s="699" t="s">
        <v>24339</v>
      </c>
      <c r="N339" s="699" t="s">
        <v>24340</v>
      </c>
      <c r="O339" s="699" t="s">
        <v>19496</v>
      </c>
      <c r="P339" s="699" t="s">
        <v>24341</v>
      </c>
      <c r="Q339" s="699" t="s">
        <v>24342</v>
      </c>
      <c r="R339" s="699" t="s">
        <v>24343</v>
      </c>
      <c r="S339" s="699" t="s">
        <v>24344</v>
      </c>
      <c r="T339" s="699" t="s">
        <v>24345</v>
      </c>
      <c r="U339" s="699" t="s">
        <v>24346</v>
      </c>
      <c r="V339" s="699" t="s">
        <v>24347</v>
      </c>
      <c r="W339" s="699" t="s">
        <v>24348</v>
      </c>
      <c r="X339" s="699" t="s">
        <v>24349</v>
      </c>
      <c r="Y339" s="699" t="s">
        <v>24350</v>
      </c>
      <c r="Z339" s="699" t="s">
        <v>17627</v>
      </c>
    </row>
    <row r="340" spans="1:26" ht="37.5">
      <c r="A340">
        <v>72061</v>
      </c>
      <c r="B340" t="s">
        <v>3662</v>
      </c>
      <c r="C340">
        <v>72</v>
      </c>
      <c r="D340">
        <v>726</v>
      </c>
      <c r="E340" s="699" t="s">
        <v>22880</v>
      </c>
      <c r="F340" s="699" t="s">
        <v>24351</v>
      </c>
      <c r="G340" s="699" t="s">
        <v>24352</v>
      </c>
      <c r="H340" s="699" t="s">
        <v>24353</v>
      </c>
      <c r="I340" s="699" t="s">
        <v>24354</v>
      </c>
      <c r="J340" s="699" t="s">
        <v>24076</v>
      </c>
      <c r="K340" s="699" t="s">
        <v>24355</v>
      </c>
      <c r="L340" s="699" t="s">
        <v>24356</v>
      </c>
      <c r="M340" s="699" t="s">
        <v>24357</v>
      </c>
      <c r="N340" s="699" t="s">
        <v>24358</v>
      </c>
      <c r="O340" s="699" t="s">
        <v>19496</v>
      </c>
      <c r="P340" s="699" t="s">
        <v>24359</v>
      </c>
      <c r="Q340" s="699" t="s">
        <v>24360</v>
      </c>
      <c r="R340" s="699" t="s">
        <v>24361</v>
      </c>
      <c r="S340" s="699" t="s">
        <v>23658</v>
      </c>
      <c r="T340" s="699" t="s">
        <v>24362</v>
      </c>
      <c r="U340" s="699" t="s">
        <v>24363</v>
      </c>
      <c r="V340" s="699" t="s">
        <v>24364</v>
      </c>
      <c r="W340" s="699" t="s">
        <v>24365</v>
      </c>
      <c r="X340" s="699" t="s">
        <v>24366</v>
      </c>
      <c r="Y340" s="699" t="s">
        <v>24367</v>
      </c>
      <c r="Z340" s="699" t="s">
        <v>17559</v>
      </c>
    </row>
    <row r="341" spans="1:26" ht="37.5">
      <c r="A341">
        <v>72086</v>
      </c>
      <c r="B341" t="s">
        <v>786</v>
      </c>
      <c r="C341">
        <v>72</v>
      </c>
      <c r="D341">
        <v>47891</v>
      </c>
      <c r="E341" s="699" t="s">
        <v>24369</v>
      </c>
      <c r="F341" s="699" t="s">
        <v>24370</v>
      </c>
      <c r="G341" s="699" t="s">
        <v>24371</v>
      </c>
      <c r="H341" s="699" t="s">
        <v>24372</v>
      </c>
      <c r="I341" s="699" t="s">
        <v>24373</v>
      </c>
      <c r="J341" s="699" t="s">
        <v>24374</v>
      </c>
      <c r="K341" s="699" t="s">
        <v>24375</v>
      </c>
      <c r="L341" s="699" t="s">
        <v>24376</v>
      </c>
      <c r="M341" s="699" t="s">
        <v>24377</v>
      </c>
      <c r="N341" s="699" t="s">
        <v>24378</v>
      </c>
      <c r="O341" s="699" t="s">
        <v>24368</v>
      </c>
      <c r="P341" s="699" t="s">
        <v>24379</v>
      </c>
      <c r="Q341" s="699" t="s">
        <v>24380</v>
      </c>
      <c r="R341" s="699" t="s">
        <v>24381</v>
      </c>
      <c r="S341" s="699" t="s">
        <v>24382</v>
      </c>
      <c r="T341" s="699" t="s">
        <v>24383</v>
      </c>
      <c r="U341" s="699" t="s">
        <v>24384</v>
      </c>
      <c r="V341" s="699" t="s">
        <v>24385</v>
      </c>
      <c r="W341" s="699" t="s">
        <v>24386</v>
      </c>
      <c r="X341" s="699" t="s">
        <v>24387</v>
      </c>
      <c r="Y341" s="699" t="s">
        <v>24388</v>
      </c>
      <c r="Z341" s="699" t="s">
        <v>24389</v>
      </c>
    </row>
    <row r="342" spans="1:26" ht="37.5">
      <c r="A342">
        <v>72111</v>
      </c>
      <c r="B342" t="s">
        <v>3666</v>
      </c>
      <c r="C342">
        <v>72</v>
      </c>
      <c r="D342">
        <v>47890</v>
      </c>
      <c r="E342" s="699" t="s">
        <v>24390</v>
      </c>
      <c r="F342" s="699" t="s">
        <v>24391</v>
      </c>
      <c r="G342" s="699" t="s">
        <v>24392</v>
      </c>
      <c r="H342" s="699" t="s">
        <v>24393</v>
      </c>
      <c r="I342" s="699" t="s">
        <v>24394</v>
      </c>
      <c r="J342" s="699" t="s">
        <v>24395</v>
      </c>
      <c r="K342" s="699" t="s">
        <v>22599</v>
      </c>
      <c r="L342" s="699" t="s">
        <v>24396</v>
      </c>
      <c r="M342" s="699" t="s">
        <v>24397</v>
      </c>
      <c r="N342" s="699" t="s">
        <v>24398</v>
      </c>
      <c r="O342" s="699" t="s">
        <v>19155</v>
      </c>
      <c r="P342" s="699" t="s">
        <v>24399</v>
      </c>
      <c r="Q342" s="699" t="s">
        <v>24400</v>
      </c>
      <c r="R342" s="699" t="s">
        <v>24401</v>
      </c>
      <c r="S342" s="699" t="s">
        <v>24402</v>
      </c>
      <c r="T342" s="699" t="s">
        <v>24403</v>
      </c>
      <c r="U342" s="699" t="s">
        <v>24404</v>
      </c>
      <c r="V342" s="699" t="s">
        <v>24405</v>
      </c>
      <c r="W342" s="699" t="s">
        <v>24406</v>
      </c>
      <c r="X342" s="699" t="s">
        <v>24407</v>
      </c>
      <c r="Y342" s="699" t="s">
        <v>24408</v>
      </c>
      <c r="Z342" s="699" t="s">
        <v>17797</v>
      </c>
    </row>
    <row r="343" spans="1:26" ht="37.5">
      <c r="A343">
        <v>72121</v>
      </c>
      <c r="B343" t="s">
        <v>3669</v>
      </c>
      <c r="C343">
        <v>72</v>
      </c>
      <c r="D343">
        <v>729</v>
      </c>
      <c r="E343" s="699" t="s">
        <v>24409</v>
      </c>
      <c r="F343" s="699" t="s">
        <v>24410</v>
      </c>
      <c r="G343" s="699" t="s">
        <v>24411</v>
      </c>
      <c r="H343" s="699" t="s">
        <v>24412</v>
      </c>
      <c r="I343" s="699" t="s">
        <v>24413</v>
      </c>
      <c r="J343" s="699" t="s">
        <v>24414</v>
      </c>
      <c r="K343" s="699" t="s">
        <v>24415</v>
      </c>
      <c r="L343" s="699" t="s">
        <v>24416</v>
      </c>
      <c r="M343" s="699" t="s">
        <v>24417</v>
      </c>
      <c r="N343" s="699" t="s">
        <v>24418</v>
      </c>
      <c r="O343" s="699" t="s">
        <v>19496</v>
      </c>
      <c r="P343" s="699" t="s">
        <v>24419</v>
      </c>
      <c r="Q343" s="699" t="s">
        <v>24420</v>
      </c>
      <c r="R343" s="699" t="s">
        <v>24421</v>
      </c>
      <c r="S343" s="699" t="s">
        <v>24422</v>
      </c>
      <c r="T343" s="699" t="s">
        <v>24423</v>
      </c>
      <c r="U343" s="699" t="s">
        <v>24424</v>
      </c>
      <c r="V343" s="699" t="s">
        <v>24425</v>
      </c>
      <c r="W343" s="699" t="s">
        <v>24426</v>
      </c>
      <c r="X343" s="699" t="s">
        <v>24427</v>
      </c>
      <c r="Y343" s="699" t="s">
        <v>24428</v>
      </c>
      <c r="Z343" s="699" t="s">
        <v>17627</v>
      </c>
    </row>
    <row r="344" spans="1:26" ht="37.5">
      <c r="A344">
        <v>72146</v>
      </c>
      <c r="B344" t="s">
        <v>3675</v>
      </c>
      <c r="C344">
        <v>72</v>
      </c>
      <c r="D344">
        <v>730</v>
      </c>
      <c r="E344" s="699" t="s">
        <v>24429</v>
      </c>
      <c r="F344" s="699" t="s">
        <v>24430</v>
      </c>
      <c r="G344" s="699" t="s">
        <v>24431</v>
      </c>
      <c r="H344" s="699" t="s">
        <v>24432</v>
      </c>
      <c r="I344" s="699" t="s">
        <v>24433</v>
      </c>
      <c r="J344" s="699" t="s">
        <v>24434</v>
      </c>
      <c r="K344" s="699" t="s">
        <v>24435</v>
      </c>
      <c r="L344" s="699" t="s">
        <v>24436</v>
      </c>
      <c r="M344" s="699" t="s">
        <v>24437</v>
      </c>
      <c r="N344" s="699" t="s">
        <v>24438</v>
      </c>
      <c r="O344" s="699" t="s">
        <v>19496</v>
      </c>
      <c r="P344" s="699" t="s">
        <v>24439</v>
      </c>
      <c r="Q344" s="699" t="s">
        <v>24440</v>
      </c>
      <c r="R344" s="699" t="s">
        <v>24441</v>
      </c>
      <c r="S344" s="699" t="s">
        <v>24442</v>
      </c>
      <c r="T344" s="699" t="s">
        <v>24443</v>
      </c>
      <c r="U344" s="699" t="s">
        <v>24444</v>
      </c>
      <c r="V344" s="699" t="s">
        <v>24445</v>
      </c>
      <c r="W344" s="699" t="s">
        <v>24446</v>
      </c>
      <c r="X344" s="699" t="s">
        <v>24447</v>
      </c>
      <c r="Y344" s="699" t="s">
        <v>24448</v>
      </c>
      <c r="Z344" s="699" t="s">
        <v>19295</v>
      </c>
    </row>
    <row r="345" spans="1:26" ht="37.5">
      <c r="A345">
        <v>72161</v>
      </c>
      <c r="B345" t="s">
        <v>3678</v>
      </c>
      <c r="C345">
        <v>72</v>
      </c>
      <c r="D345">
        <v>1239</v>
      </c>
      <c r="E345" s="699" t="s">
        <v>24449</v>
      </c>
      <c r="F345" s="699" t="s">
        <v>24450</v>
      </c>
      <c r="G345" s="699" t="s">
        <v>24451</v>
      </c>
      <c r="H345" s="699" t="s">
        <v>24452</v>
      </c>
      <c r="I345" s="699" t="s">
        <v>24453</v>
      </c>
      <c r="J345" s="699" t="s">
        <v>24454</v>
      </c>
      <c r="K345" s="699" t="s">
        <v>24455</v>
      </c>
      <c r="L345" s="699" t="s">
        <v>24456</v>
      </c>
      <c r="M345" s="699" t="s">
        <v>24457</v>
      </c>
      <c r="N345" s="699" t="s">
        <v>20800</v>
      </c>
      <c r="O345" s="699" t="s">
        <v>19496</v>
      </c>
      <c r="P345" s="699" t="s">
        <v>24458</v>
      </c>
      <c r="Q345" s="699" t="s">
        <v>24459</v>
      </c>
      <c r="R345" s="699" t="s">
        <v>24460</v>
      </c>
      <c r="S345" s="699" t="s">
        <v>24461</v>
      </c>
      <c r="T345" s="699" t="s">
        <v>24462</v>
      </c>
      <c r="U345" s="699" t="s">
        <v>24463</v>
      </c>
      <c r="V345" s="699" t="s">
        <v>24464</v>
      </c>
      <c r="W345" s="699" t="s">
        <v>24465</v>
      </c>
      <c r="X345" s="699" t="s">
        <v>24466</v>
      </c>
      <c r="Y345" s="699" t="s">
        <v>24467</v>
      </c>
      <c r="Z345" s="699" t="s">
        <v>17627</v>
      </c>
    </row>
    <row r="346" spans="1:26" ht="37.5">
      <c r="A346">
        <v>73076</v>
      </c>
      <c r="B346" t="s">
        <v>3691</v>
      </c>
      <c r="C346">
        <v>73</v>
      </c>
      <c r="D346">
        <v>1077</v>
      </c>
      <c r="E346" s="699" t="s">
        <v>24468</v>
      </c>
      <c r="F346" s="699" t="s">
        <v>24469</v>
      </c>
      <c r="G346" s="699" t="s">
        <v>24470</v>
      </c>
      <c r="H346" s="699" t="s">
        <v>24471</v>
      </c>
      <c r="I346" s="699" t="s">
        <v>24472</v>
      </c>
      <c r="J346" s="699" t="s">
        <v>24473</v>
      </c>
      <c r="K346" s="699" t="s">
        <v>24474</v>
      </c>
      <c r="L346" s="699" t="s">
        <v>24475</v>
      </c>
      <c r="M346" s="699" t="s">
        <v>24476</v>
      </c>
      <c r="N346" s="699" t="s">
        <v>24477</v>
      </c>
      <c r="O346" s="699" t="s">
        <v>18444</v>
      </c>
      <c r="P346" s="699" t="s">
        <v>24478</v>
      </c>
      <c r="Q346" s="699" t="s">
        <v>24479</v>
      </c>
      <c r="R346" s="699" t="s">
        <v>24480</v>
      </c>
      <c r="S346" s="699" t="s">
        <v>24481</v>
      </c>
      <c r="T346" s="699" t="s">
        <v>24482</v>
      </c>
      <c r="U346" s="699" t="s">
        <v>19066</v>
      </c>
      <c r="V346" s="699" t="s">
        <v>24483</v>
      </c>
      <c r="W346" s="699" t="s">
        <v>24484</v>
      </c>
      <c r="X346" s="699" t="s">
        <v>24485</v>
      </c>
      <c r="Y346" s="699" t="s">
        <v>24486</v>
      </c>
      <c r="Z346" s="699" t="s">
        <v>19295</v>
      </c>
    </row>
    <row r="347" spans="1:26" ht="37.5">
      <c r="A347">
        <v>73126</v>
      </c>
      <c r="B347" t="s">
        <v>3695</v>
      </c>
      <c r="C347">
        <v>73</v>
      </c>
      <c r="D347">
        <v>958</v>
      </c>
      <c r="E347" s="699" t="s">
        <v>24487</v>
      </c>
      <c r="F347" s="699" t="s">
        <v>24488</v>
      </c>
      <c r="G347" s="699" t="s">
        <v>24489</v>
      </c>
      <c r="H347" s="699" t="s">
        <v>24490</v>
      </c>
      <c r="I347" s="699" t="s">
        <v>24491</v>
      </c>
      <c r="J347" s="699" t="s">
        <v>24492</v>
      </c>
      <c r="K347" s="699" t="s">
        <v>24493</v>
      </c>
      <c r="L347" s="699" t="s">
        <v>24494</v>
      </c>
      <c r="M347" s="699" t="s">
        <v>24056</v>
      </c>
      <c r="N347" s="699" t="s">
        <v>24495</v>
      </c>
      <c r="O347" s="699" t="s">
        <v>19496</v>
      </c>
      <c r="P347" s="699" t="s">
        <v>24496</v>
      </c>
      <c r="Q347" s="699" t="s">
        <v>24497</v>
      </c>
      <c r="R347" s="699" t="s">
        <v>24498</v>
      </c>
      <c r="S347" s="699" t="s">
        <v>24499</v>
      </c>
      <c r="T347" s="699" t="s">
        <v>24500</v>
      </c>
      <c r="U347" s="699" t="s">
        <v>24501</v>
      </c>
      <c r="V347" s="699" t="s">
        <v>24502</v>
      </c>
      <c r="W347" s="699" t="s">
        <v>24503</v>
      </c>
      <c r="X347" s="699" t="s">
        <v>24504</v>
      </c>
      <c r="Y347" s="699" t="s">
        <v>24505</v>
      </c>
      <c r="Z347" s="699" t="s">
        <v>19295</v>
      </c>
    </row>
    <row r="348" spans="1:26" ht="37.5">
      <c r="A348">
        <v>73141</v>
      </c>
      <c r="B348" t="s">
        <v>3699</v>
      </c>
      <c r="C348">
        <v>73</v>
      </c>
      <c r="D348">
        <v>734</v>
      </c>
      <c r="E348" s="699" t="s">
        <v>24507</v>
      </c>
      <c r="F348" s="699" t="s">
        <v>24508</v>
      </c>
      <c r="G348" s="699" t="s">
        <v>24027</v>
      </c>
      <c r="H348" s="699" t="s">
        <v>24509</v>
      </c>
      <c r="I348" s="699" t="s">
        <v>24510</v>
      </c>
      <c r="J348" s="699" t="s">
        <v>24511</v>
      </c>
      <c r="K348" s="699" t="s">
        <v>24512</v>
      </c>
      <c r="L348" s="699" t="s">
        <v>24513</v>
      </c>
      <c r="M348" s="699" t="s">
        <v>24514</v>
      </c>
      <c r="N348" s="699" t="s">
        <v>24515</v>
      </c>
      <c r="O348" s="699" t="s">
        <v>24506</v>
      </c>
      <c r="P348" s="699" t="s">
        <v>24516</v>
      </c>
      <c r="Q348" s="699" t="s">
        <v>24517</v>
      </c>
      <c r="R348" s="699" t="s">
        <v>24518</v>
      </c>
      <c r="S348" s="699" t="s">
        <v>24519</v>
      </c>
      <c r="T348" s="699" t="s">
        <v>24520</v>
      </c>
      <c r="U348" s="699" t="s">
        <v>24521</v>
      </c>
      <c r="V348" s="699" t="s">
        <v>24522</v>
      </c>
      <c r="W348" s="699" t="s">
        <v>24523</v>
      </c>
      <c r="X348" s="699" t="s">
        <v>24524</v>
      </c>
      <c r="Y348" s="699" t="s">
        <v>24525</v>
      </c>
      <c r="Z348" s="699" t="s">
        <v>24506</v>
      </c>
    </row>
    <row r="349" spans="1:26" ht="37.5">
      <c r="A349">
        <v>73151</v>
      </c>
      <c r="B349" t="s">
        <v>3703</v>
      </c>
      <c r="C349">
        <v>73</v>
      </c>
      <c r="D349">
        <v>735</v>
      </c>
      <c r="E349" s="699" t="s">
        <v>24526</v>
      </c>
      <c r="F349" s="699" t="s">
        <v>24527</v>
      </c>
      <c r="G349" s="699" t="s">
        <v>24528</v>
      </c>
      <c r="H349" s="699" t="s">
        <v>24529</v>
      </c>
      <c r="I349" s="699" t="s">
        <v>24530</v>
      </c>
      <c r="J349" s="699" t="s">
        <v>24531</v>
      </c>
      <c r="K349" s="699" t="s">
        <v>24532</v>
      </c>
      <c r="L349" s="699" t="s">
        <v>24533</v>
      </c>
      <c r="M349" s="699" t="s">
        <v>24534</v>
      </c>
      <c r="N349" s="699" t="s">
        <v>24535</v>
      </c>
      <c r="O349" s="699" t="s">
        <v>19496</v>
      </c>
      <c r="P349" s="699" t="s">
        <v>24536</v>
      </c>
      <c r="Q349" s="699" t="s">
        <v>24537</v>
      </c>
      <c r="R349" s="699" t="s">
        <v>24538</v>
      </c>
      <c r="S349" s="699" t="s">
        <v>24539</v>
      </c>
      <c r="T349" s="699" t="s">
        <v>24540</v>
      </c>
      <c r="U349" s="699" t="s">
        <v>24541</v>
      </c>
      <c r="V349" s="699" t="s">
        <v>24542</v>
      </c>
      <c r="W349" s="699" t="s">
        <v>24543</v>
      </c>
      <c r="X349" s="699" t="s">
        <v>24544</v>
      </c>
      <c r="Y349" s="699" t="s">
        <v>24545</v>
      </c>
      <c r="Z349" s="699" t="s">
        <v>19558</v>
      </c>
    </row>
    <row r="350" spans="1:26" ht="37.5">
      <c r="A350">
        <v>73166</v>
      </c>
      <c r="B350" t="s">
        <v>3710</v>
      </c>
      <c r="C350">
        <v>73</v>
      </c>
      <c r="D350">
        <v>47887</v>
      </c>
      <c r="E350" s="699" t="s">
        <v>24546</v>
      </c>
      <c r="F350" s="699" t="s">
        <v>24547</v>
      </c>
      <c r="G350" s="699" t="s">
        <v>24548</v>
      </c>
      <c r="H350" s="699" t="s">
        <v>24549</v>
      </c>
      <c r="I350" s="699" t="s">
        <v>24550</v>
      </c>
      <c r="J350" s="699" t="s">
        <v>24551</v>
      </c>
      <c r="K350" s="699" t="s">
        <v>24552</v>
      </c>
      <c r="L350" s="699" t="s">
        <v>24553</v>
      </c>
      <c r="M350" s="699" t="s">
        <v>24554</v>
      </c>
      <c r="N350" s="699" t="s">
        <v>24555</v>
      </c>
      <c r="O350" s="699" t="s">
        <v>17558</v>
      </c>
      <c r="P350" s="699" t="s">
        <v>24556</v>
      </c>
      <c r="Q350" s="699" t="s">
        <v>24557</v>
      </c>
      <c r="R350" s="699" t="s">
        <v>24558</v>
      </c>
      <c r="S350" s="699" t="s">
        <v>24559</v>
      </c>
      <c r="T350" s="699" t="s">
        <v>24560</v>
      </c>
      <c r="U350" s="699" t="s">
        <v>24561</v>
      </c>
      <c r="V350" s="699" t="s">
        <v>24562</v>
      </c>
      <c r="W350" s="699" t="s">
        <v>24563</v>
      </c>
      <c r="X350" s="699" t="s">
        <v>24564</v>
      </c>
      <c r="Y350" s="699" t="s">
        <v>24565</v>
      </c>
      <c r="Z350" s="699" t="s">
        <v>17797</v>
      </c>
    </row>
    <row r="351" spans="1:26" ht="37.5">
      <c r="A351">
        <v>73168</v>
      </c>
      <c r="B351" t="s">
        <v>3714</v>
      </c>
      <c r="C351">
        <v>73</v>
      </c>
      <c r="D351">
        <v>1521</v>
      </c>
      <c r="E351" s="699" t="s">
        <v>24566</v>
      </c>
      <c r="F351" s="699" t="s">
        <v>24567</v>
      </c>
      <c r="G351" s="699" t="s">
        <v>24568</v>
      </c>
      <c r="H351" s="699" t="s">
        <v>24569</v>
      </c>
      <c r="I351" s="699" t="s">
        <v>24570</v>
      </c>
      <c r="J351" s="699" t="s">
        <v>24571</v>
      </c>
      <c r="K351" s="699" t="s">
        <v>24572</v>
      </c>
      <c r="L351" s="699" t="s">
        <v>24573</v>
      </c>
      <c r="M351" s="699" t="s">
        <v>24574</v>
      </c>
      <c r="N351" s="699" t="s">
        <v>24575</v>
      </c>
      <c r="O351" s="699" t="s">
        <v>17576</v>
      </c>
      <c r="P351" s="699" t="s">
        <v>24576</v>
      </c>
      <c r="Q351" s="699" t="s">
        <v>24577</v>
      </c>
      <c r="R351" s="699" t="s">
        <v>24578</v>
      </c>
      <c r="S351" s="699" t="s">
        <v>24579</v>
      </c>
      <c r="T351" s="699" t="s">
        <v>24580</v>
      </c>
      <c r="U351" s="699" t="s">
        <v>24581</v>
      </c>
      <c r="V351" s="699" t="s">
        <v>24582</v>
      </c>
      <c r="W351" s="699" t="s">
        <v>24583</v>
      </c>
      <c r="X351" s="699" t="s">
        <v>20912</v>
      </c>
      <c r="Y351" s="699" t="s">
        <v>24584</v>
      </c>
      <c r="Z351" s="699" t="s">
        <v>17498</v>
      </c>
    </row>
    <row r="352" spans="1:26" ht="37.5">
      <c r="A352">
        <v>73306</v>
      </c>
      <c r="B352" t="s">
        <v>3730</v>
      </c>
      <c r="C352">
        <v>73</v>
      </c>
      <c r="D352">
        <v>959</v>
      </c>
      <c r="E352" s="699" t="s">
        <v>24585</v>
      </c>
      <c r="F352" s="699" t="s">
        <v>24586</v>
      </c>
      <c r="G352" s="699" t="s">
        <v>24587</v>
      </c>
      <c r="H352" s="699" t="s">
        <v>24588</v>
      </c>
      <c r="I352" s="699" t="s">
        <v>24589</v>
      </c>
      <c r="J352" s="699" t="s">
        <v>24590</v>
      </c>
      <c r="K352" s="699" t="s">
        <v>24591</v>
      </c>
      <c r="L352" s="699" t="s">
        <v>24592</v>
      </c>
      <c r="M352" s="699" t="s">
        <v>24593</v>
      </c>
      <c r="N352" s="699" t="s">
        <v>24594</v>
      </c>
      <c r="O352" s="699" t="s">
        <v>19496</v>
      </c>
      <c r="P352" s="699" t="s">
        <v>24595</v>
      </c>
      <c r="Q352" s="699" t="s">
        <v>24596</v>
      </c>
      <c r="R352" s="699" t="s">
        <v>24597</v>
      </c>
      <c r="S352" s="699" t="s">
        <v>24598</v>
      </c>
      <c r="T352" s="699" t="s">
        <v>23034</v>
      </c>
      <c r="U352" s="699" t="s">
        <v>24599</v>
      </c>
      <c r="V352" s="699" t="s">
        <v>24600</v>
      </c>
      <c r="W352" s="699" t="s">
        <v>24601</v>
      </c>
      <c r="X352" s="699" t="s">
        <v>24602</v>
      </c>
      <c r="Y352" s="699" t="s">
        <v>24603</v>
      </c>
      <c r="Z352" s="699" t="s">
        <v>19558</v>
      </c>
    </row>
    <row r="353" spans="1:26" ht="37.5">
      <c r="A353">
        <v>73406</v>
      </c>
      <c r="B353" t="s">
        <v>3744</v>
      </c>
      <c r="C353">
        <v>73</v>
      </c>
      <c r="D353">
        <v>961</v>
      </c>
      <c r="E353" s="699" t="s">
        <v>24604</v>
      </c>
      <c r="F353" s="699" t="s">
        <v>23747</v>
      </c>
      <c r="G353" s="699" t="s">
        <v>24605</v>
      </c>
      <c r="H353" s="699" t="s">
        <v>24606</v>
      </c>
      <c r="I353" s="699" t="s">
        <v>24607</v>
      </c>
      <c r="J353" s="699" t="s">
        <v>24608</v>
      </c>
      <c r="K353" s="699" t="s">
        <v>24609</v>
      </c>
      <c r="L353" s="699" t="s">
        <v>24610</v>
      </c>
      <c r="M353" s="699" t="s">
        <v>24611</v>
      </c>
      <c r="N353" s="699" t="s">
        <v>24612</v>
      </c>
      <c r="O353" s="699" t="s">
        <v>19496</v>
      </c>
      <c r="P353" s="699" t="s">
        <v>24613</v>
      </c>
      <c r="Q353" s="699" t="s">
        <v>24614</v>
      </c>
      <c r="R353" s="699" t="s">
        <v>24615</v>
      </c>
      <c r="S353" s="699" t="s">
        <v>24616</v>
      </c>
      <c r="T353" s="699" t="s">
        <v>24617</v>
      </c>
      <c r="U353" s="699" t="s">
        <v>24618</v>
      </c>
      <c r="V353" s="699" t="s">
        <v>24619</v>
      </c>
      <c r="W353" s="699" t="s">
        <v>24620</v>
      </c>
      <c r="X353" s="699" t="s">
        <v>24621</v>
      </c>
      <c r="Y353" s="699" t="s">
        <v>24622</v>
      </c>
      <c r="Z353" s="699" t="s">
        <v>19558</v>
      </c>
    </row>
    <row r="354" spans="1:26" ht="37.5">
      <c r="A354">
        <v>73442</v>
      </c>
      <c r="B354" t="s">
        <v>3748</v>
      </c>
      <c r="C354">
        <v>73</v>
      </c>
      <c r="D354">
        <v>47892</v>
      </c>
      <c r="E354" s="699" t="s">
        <v>24624</v>
      </c>
      <c r="F354" s="699" t="s">
        <v>24625</v>
      </c>
      <c r="G354" s="699" t="s">
        <v>24626</v>
      </c>
      <c r="H354" s="699" t="s">
        <v>24627</v>
      </c>
      <c r="I354" s="699" t="s">
        <v>24628</v>
      </c>
      <c r="J354" s="699" t="s">
        <v>24629</v>
      </c>
      <c r="K354" s="699" t="s">
        <v>24630</v>
      </c>
      <c r="L354" s="699" t="s">
        <v>24631</v>
      </c>
      <c r="M354" s="699" t="s">
        <v>24632</v>
      </c>
      <c r="N354" s="699" t="s">
        <v>24633</v>
      </c>
      <c r="O354" s="699" t="s">
        <v>24623</v>
      </c>
      <c r="P354" s="699" t="s">
        <v>24634</v>
      </c>
      <c r="Q354" s="699" t="s">
        <v>24635</v>
      </c>
      <c r="R354" s="699" t="s">
        <v>24636</v>
      </c>
      <c r="S354" s="699" t="s">
        <v>24637</v>
      </c>
      <c r="T354" s="699" t="s">
        <v>24638</v>
      </c>
      <c r="U354" s="699" t="s">
        <v>24639</v>
      </c>
      <c r="V354" s="699" t="s">
        <v>24640</v>
      </c>
      <c r="W354" s="699" t="s">
        <v>24641</v>
      </c>
      <c r="X354" s="699" t="s">
        <v>24642</v>
      </c>
      <c r="Y354" s="699" t="s">
        <v>24643</v>
      </c>
      <c r="Z354" s="699" t="s">
        <v>20900</v>
      </c>
    </row>
    <row r="355" spans="1:26" ht="37.5">
      <c r="A355">
        <v>73516</v>
      </c>
      <c r="B355" t="s">
        <v>3755</v>
      </c>
      <c r="C355">
        <v>73</v>
      </c>
      <c r="D355">
        <v>745</v>
      </c>
      <c r="E355" s="699" t="s">
        <v>24644</v>
      </c>
      <c r="F355" s="699" t="s">
        <v>24645</v>
      </c>
      <c r="G355" s="699" t="s">
        <v>24646</v>
      </c>
      <c r="H355" s="699" t="s">
        <v>24647</v>
      </c>
      <c r="I355" s="699" t="s">
        <v>24648</v>
      </c>
      <c r="J355" s="699" t="s">
        <v>24649</v>
      </c>
      <c r="K355" s="699" t="s">
        <v>24650</v>
      </c>
      <c r="L355" s="699" t="s">
        <v>24651</v>
      </c>
      <c r="M355" s="699" t="s">
        <v>24652</v>
      </c>
      <c r="N355" s="699" t="s">
        <v>24653</v>
      </c>
      <c r="O355" s="699" t="s">
        <v>19496</v>
      </c>
      <c r="P355" s="699" t="s">
        <v>24654</v>
      </c>
      <c r="Q355" s="699" t="s">
        <v>24655</v>
      </c>
      <c r="R355" s="699" t="s">
        <v>24656</v>
      </c>
      <c r="S355" s="699" t="s">
        <v>24657</v>
      </c>
      <c r="T355" s="699" t="s">
        <v>24658</v>
      </c>
      <c r="U355" s="699" t="s">
        <v>24659</v>
      </c>
      <c r="V355" s="699" t="s">
        <v>24660</v>
      </c>
      <c r="W355" s="699" t="s">
        <v>24661</v>
      </c>
      <c r="X355" s="699" t="s">
        <v>24662</v>
      </c>
      <c r="Y355" s="699" t="s">
        <v>24663</v>
      </c>
      <c r="Z355" s="699" t="s">
        <v>19295</v>
      </c>
    </row>
    <row r="356" spans="1:26" ht="37.5">
      <c r="A356">
        <v>74181</v>
      </c>
      <c r="B356" t="s">
        <v>3759</v>
      </c>
      <c r="C356">
        <v>74</v>
      </c>
      <c r="D356">
        <v>47893</v>
      </c>
      <c r="E356" s="699" t="s">
        <v>24664</v>
      </c>
      <c r="F356" s="699" t="s">
        <v>24665</v>
      </c>
      <c r="G356" s="699" t="s">
        <v>24666</v>
      </c>
      <c r="H356" s="699" t="s">
        <v>24667</v>
      </c>
      <c r="I356" s="699" t="s">
        <v>24668</v>
      </c>
      <c r="J356" s="699" t="s">
        <v>24669</v>
      </c>
      <c r="K356" s="699" t="s">
        <v>24670</v>
      </c>
      <c r="L356" s="699" t="s">
        <v>24671</v>
      </c>
      <c r="M356" s="699" t="s">
        <v>24672</v>
      </c>
      <c r="N356" s="699" t="s">
        <v>24673</v>
      </c>
      <c r="O356" s="699" t="s">
        <v>20320</v>
      </c>
      <c r="P356" s="699" t="s">
        <v>24674</v>
      </c>
      <c r="Q356" s="699" t="s">
        <v>24675</v>
      </c>
      <c r="R356" s="699" t="s">
        <v>24676</v>
      </c>
      <c r="S356" s="699" t="s">
        <v>24677</v>
      </c>
      <c r="T356" s="699" t="s">
        <v>24678</v>
      </c>
      <c r="U356" s="699" t="s">
        <v>24679</v>
      </c>
      <c r="V356" s="699" t="s">
        <v>24680</v>
      </c>
      <c r="W356" s="699" t="s">
        <v>24681</v>
      </c>
      <c r="X356" s="699" t="s">
        <v>24682</v>
      </c>
      <c r="Y356" s="699" t="s">
        <v>24683</v>
      </c>
      <c r="Z356" s="699" t="s">
        <v>24684</v>
      </c>
    </row>
    <row r="357" spans="1:26" ht="37.5">
      <c r="A357">
        <v>74187</v>
      </c>
      <c r="B357" t="s">
        <v>3786</v>
      </c>
      <c r="C357">
        <v>74</v>
      </c>
      <c r="D357">
        <v>1249</v>
      </c>
      <c r="E357" s="699" t="s">
        <v>23290</v>
      </c>
      <c r="F357" s="699" t="s">
        <v>24686</v>
      </c>
      <c r="G357" s="699" t="s">
        <v>24687</v>
      </c>
      <c r="H357" s="699" t="s">
        <v>24688</v>
      </c>
      <c r="I357" s="699" t="s">
        <v>24689</v>
      </c>
      <c r="J357" s="699" t="s">
        <v>24690</v>
      </c>
      <c r="K357" s="699" t="s">
        <v>24691</v>
      </c>
      <c r="L357" s="699" t="s">
        <v>24692</v>
      </c>
      <c r="M357" s="699" t="s">
        <v>24693</v>
      </c>
      <c r="N357" s="699" t="s">
        <v>23174</v>
      </c>
      <c r="O357" s="699" t="s">
        <v>24685</v>
      </c>
      <c r="P357" s="699" t="s">
        <v>24694</v>
      </c>
      <c r="Q357" s="699" t="s">
        <v>24695</v>
      </c>
      <c r="R357" s="699" t="s">
        <v>24696</v>
      </c>
      <c r="S357" s="699" t="s">
        <v>24697</v>
      </c>
      <c r="T357" s="699" t="s">
        <v>24698</v>
      </c>
      <c r="U357" s="699" t="s">
        <v>24699</v>
      </c>
      <c r="V357" s="699" t="s">
        <v>24700</v>
      </c>
      <c r="W357" s="699" t="s">
        <v>24701</v>
      </c>
      <c r="X357" s="699" t="s">
        <v>24702</v>
      </c>
      <c r="Y357" s="699" t="s">
        <v>24703</v>
      </c>
      <c r="Z357" s="699" t="s">
        <v>19558</v>
      </c>
    </row>
    <row r="358" spans="1:26" ht="37.5">
      <c r="A358">
        <v>74188</v>
      </c>
      <c r="B358" t="s">
        <v>3789</v>
      </c>
      <c r="C358">
        <v>74</v>
      </c>
      <c r="D358">
        <v>1476</v>
      </c>
      <c r="E358" s="699" t="s">
        <v>24704</v>
      </c>
      <c r="F358" s="699" t="s">
        <v>24705</v>
      </c>
      <c r="G358" s="699" t="s">
        <v>24706</v>
      </c>
      <c r="H358" s="699" t="s">
        <v>24707</v>
      </c>
      <c r="I358" s="699" t="s">
        <v>24708</v>
      </c>
      <c r="J358" s="699" t="s">
        <v>24709</v>
      </c>
      <c r="K358" s="699" t="s">
        <v>24710</v>
      </c>
      <c r="L358" s="699" t="s">
        <v>24711</v>
      </c>
      <c r="M358" s="699" t="s">
        <v>24712</v>
      </c>
      <c r="N358" s="699" t="s">
        <v>24713</v>
      </c>
      <c r="O358" s="699" t="s">
        <v>17576</v>
      </c>
      <c r="P358" s="699" t="s">
        <v>24714</v>
      </c>
      <c r="Q358" s="699" t="s">
        <v>24715</v>
      </c>
      <c r="R358" s="699" t="s">
        <v>24716</v>
      </c>
      <c r="S358" s="699" t="s">
        <v>24717</v>
      </c>
      <c r="T358" s="699" t="s">
        <v>24718</v>
      </c>
      <c r="U358" s="699" t="s">
        <v>24719</v>
      </c>
      <c r="V358" s="699" t="s">
        <v>23737</v>
      </c>
      <c r="W358" s="699" t="s">
        <v>24720</v>
      </c>
      <c r="X358" s="699" t="s">
        <v>24721</v>
      </c>
      <c r="Y358" s="699" t="s">
        <v>24722</v>
      </c>
      <c r="Z358" s="699" t="s">
        <v>17498</v>
      </c>
    </row>
    <row r="359" spans="1:26" ht="37.5">
      <c r="A359">
        <v>74271</v>
      </c>
      <c r="B359" t="s">
        <v>3799</v>
      </c>
      <c r="C359">
        <v>74</v>
      </c>
      <c r="D359">
        <v>755</v>
      </c>
      <c r="E359" s="699" t="s">
        <v>24723</v>
      </c>
      <c r="F359" s="699" t="s">
        <v>23370</v>
      </c>
      <c r="G359" s="699" t="s">
        <v>24724</v>
      </c>
      <c r="H359" s="699" t="s">
        <v>24725</v>
      </c>
      <c r="I359" s="699" t="s">
        <v>24726</v>
      </c>
      <c r="J359" s="699" t="s">
        <v>24727</v>
      </c>
      <c r="K359" s="699" t="s">
        <v>24728</v>
      </c>
      <c r="L359" s="699" t="s">
        <v>24729</v>
      </c>
      <c r="M359" s="699" t="s">
        <v>23176</v>
      </c>
      <c r="N359" s="699" t="s">
        <v>24730</v>
      </c>
      <c r="O359" s="699" t="s">
        <v>19760</v>
      </c>
      <c r="P359" s="699" t="s">
        <v>24731</v>
      </c>
      <c r="Q359" s="699" t="s">
        <v>24732</v>
      </c>
      <c r="R359" s="699" t="s">
        <v>24733</v>
      </c>
      <c r="S359" s="699" t="s">
        <v>24734</v>
      </c>
      <c r="T359" s="699" t="s">
        <v>24735</v>
      </c>
      <c r="U359" s="699" t="s">
        <v>24736</v>
      </c>
      <c r="V359" s="699" t="s">
        <v>24737</v>
      </c>
      <c r="W359" s="699" t="s">
        <v>24738</v>
      </c>
      <c r="X359" s="699" t="s">
        <v>24739</v>
      </c>
      <c r="Y359" s="699" t="s">
        <v>23575</v>
      </c>
      <c r="Z359" s="699" t="s">
        <v>19295</v>
      </c>
    </row>
    <row r="360" spans="1:26" ht="37.5">
      <c r="A360">
        <v>74311</v>
      </c>
      <c r="B360" t="s">
        <v>3809</v>
      </c>
      <c r="C360">
        <v>74</v>
      </c>
      <c r="D360">
        <v>756</v>
      </c>
      <c r="E360" s="699" t="s">
        <v>24740</v>
      </c>
      <c r="F360" s="699" t="s">
        <v>24723</v>
      </c>
      <c r="G360" s="699" t="s">
        <v>24741</v>
      </c>
      <c r="H360" s="699" t="s">
        <v>24742</v>
      </c>
      <c r="I360" s="699" t="s">
        <v>24743</v>
      </c>
      <c r="J360" s="699" t="s">
        <v>23376</v>
      </c>
      <c r="K360" s="699" t="s">
        <v>24744</v>
      </c>
      <c r="L360" s="699" t="s">
        <v>24745</v>
      </c>
      <c r="M360" s="699" t="s">
        <v>24746</v>
      </c>
      <c r="N360" s="699" t="s">
        <v>24747</v>
      </c>
      <c r="O360" s="699" t="s">
        <v>19760</v>
      </c>
      <c r="P360" s="699" t="s">
        <v>24748</v>
      </c>
      <c r="Q360" s="699" t="s">
        <v>24749</v>
      </c>
      <c r="R360" s="699" t="s">
        <v>24750</v>
      </c>
      <c r="S360" s="699" t="s">
        <v>24751</v>
      </c>
      <c r="T360" s="699" t="s">
        <v>24752</v>
      </c>
      <c r="U360" s="699" t="s">
        <v>24753</v>
      </c>
      <c r="V360" s="699" t="s">
        <v>24754</v>
      </c>
      <c r="W360" s="699" t="s">
        <v>24755</v>
      </c>
      <c r="X360" s="699" t="s">
        <v>24756</v>
      </c>
      <c r="Y360" s="699" t="s">
        <v>23386</v>
      </c>
      <c r="Z360" s="699" t="s">
        <v>17627</v>
      </c>
    </row>
    <row r="361" spans="1:26" ht="37.5">
      <c r="A361">
        <v>74372</v>
      </c>
      <c r="B361" t="s">
        <v>3818</v>
      </c>
      <c r="C361">
        <v>74</v>
      </c>
      <c r="D361">
        <v>47899</v>
      </c>
      <c r="E361" s="699" t="s">
        <v>24758</v>
      </c>
      <c r="F361" s="699" t="s">
        <v>24759</v>
      </c>
      <c r="G361" s="699" t="s">
        <v>24760</v>
      </c>
      <c r="H361" s="699" t="s">
        <v>24761</v>
      </c>
      <c r="I361" s="699" t="s">
        <v>24762</v>
      </c>
      <c r="J361" s="699" t="s">
        <v>24763</v>
      </c>
      <c r="K361" s="699" t="s">
        <v>24764</v>
      </c>
      <c r="L361" s="699" t="s">
        <v>24765</v>
      </c>
      <c r="M361" s="699" t="s">
        <v>24766</v>
      </c>
      <c r="N361" s="699" t="s">
        <v>24767</v>
      </c>
      <c r="O361" s="699" t="s">
        <v>24757</v>
      </c>
      <c r="P361" s="699" t="s">
        <v>24768</v>
      </c>
      <c r="Q361" s="699" t="s">
        <v>24769</v>
      </c>
      <c r="R361" s="699" t="s">
        <v>24770</v>
      </c>
      <c r="S361" s="699" t="s">
        <v>24771</v>
      </c>
      <c r="T361" s="699" t="s">
        <v>24772</v>
      </c>
      <c r="U361" s="699" t="s">
        <v>24773</v>
      </c>
      <c r="V361" s="699" t="s">
        <v>24774</v>
      </c>
      <c r="W361" s="699" t="s">
        <v>24775</v>
      </c>
      <c r="X361" s="699" t="s">
        <v>24776</v>
      </c>
      <c r="Y361" s="699" t="s">
        <v>24777</v>
      </c>
      <c r="Z361" s="699" t="s">
        <v>19680</v>
      </c>
    </row>
    <row r="362" spans="1:26" ht="37.5">
      <c r="A362">
        <v>74447</v>
      </c>
      <c r="B362" t="s">
        <v>3833</v>
      </c>
      <c r="C362">
        <v>74</v>
      </c>
      <c r="D362">
        <v>47897</v>
      </c>
      <c r="E362" s="699" t="s">
        <v>24778</v>
      </c>
      <c r="F362" s="699" t="s">
        <v>24779</v>
      </c>
      <c r="G362" s="699" t="s">
        <v>24780</v>
      </c>
      <c r="H362" s="699" t="s">
        <v>24781</v>
      </c>
      <c r="I362" s="699" t="s">
        <v>24782</v>
      </c>
      <c r="J362" s="699" t="s">
        <v>24783</v>
      </c>
      <c r="K362" s="699" t="s">
        <v>24784</v>
      </c>
      <c r="L362" s="699" t="s">
        <v>24785</v>
      </c>
      <c r="M362" s="699" t="s">
        <v>24786</v>
      </c>
      <c r="N362" s="699" t="s">
        <v>24787</v>
      </c>
      <c r="O362" s="699" t="s">
        <v>17556</v>
      </c>
      <c r="P362" s="699" t="s">
        <v>24788</v>
      </c>
      <c r="Q362" s="699" t="s">
        <v>24789</v>
      </c>
      <c r="R362" s="699" t="s">
        <v>24790</v>
      </c>
      <c r="S362" s="699" t="s">
        <v>24791</v>
      </c>
      <c r="T362" s="699" t="s">
        <v>24792</v>
      </c>
      <c r="U362" s="699" t="s">
        <v>24793</v>
      </c>
      <c r="V362" s="699" t="s">
        <v>24794</v>
      </c>
      <c r="W362" s="699" t="s">
        <v>24795</v>
      </c>
      <c r="X362" s="699" t="s">
        <v>24639</v>
      </c>
      <c r="Y362" s="699" t="s">
        <v>24796</v>
      </c>
      <c r="Z362" s="699" t="s">
        <v>17556</v>
      </c>
    </row>
    <row r="363" spans="1:26" ht="37.5">
      <c r="A363">
        <v>74456</v>
      </c>
      <c r="B363" t="s">
        <v>3837</v>
      </c>
      <c r="C363">
        <v>74</v>
      </c>
      <c r="D363">
        <v>763</v>
      </c>
      <c r="E363" s="699" t="s">
        <v>24797</v>
      </c>
      <c r="F363" s="699" t="s">
        <v>24798</v>
      </c>
      <c r="G363" s="699" t="s">
        <v>24799</v>
      </c>
      <c r="H363" s="699" t="s">
        <v>24800</v>
      </c>
      <c r="I363" s="699" t="s">
        <v>23232</v>
      </c>
      <c r="J363" s="699" t="s">
        <v>24801</v>
      </c>
      <c r="K363" s="699" t="s">
        <v>24802</v>
      </c>
      <c r="L363" s="699" t="s">
        <v>24803</v>
      </c>
      <c r="M363" s="699" t="s">
        <v>24804</v>
      </c>
      <c r="N363" s="699" t="s">
        <v>24805</v>
      </c>
      <c r="O363" s="699" t="s">
        <v>18444</v>
      </c>
      <c r="P363" s="699" t="s">
        <v>24806</v>
      </c>
      <c r="Q363" s="699" t="s">
        <v>24807</v>
      </c>
      <c r="R363" s="699" t="s">
        <v>24808</v>
      </c>
      <c r="S363" s="699" t="s">
        <v>24809</v>
      </c>
      <c r="T363" s="699" t="s">
        <v>24810</v>
      </c>
      <c r="U363" s="699" t="s">
        <v>24811</v>
      </c>
      <c r="V363" s="699" t="s">
        <v>24812</v>
      </c>
      <c r="W363" s="699" t="s">
        <v>24813</v>
      </c>
      <c r="X363" s="699" t="s">
        <v>24814</v>
      </c>
      <c r="Y363" s="699" t="s">
        <v>24815</v>
      </c>
      <c r="Z363" s="699" t="s">
        <v>17521</v>
      </c>
    </row>
    <row r="364" spans="1:26" ht="37.5">
      <c r="A364">
        <v>81071</v>
      </c>
      <c r="B364" t="s">
        <v>3849</v>
      </c>
      <c r="C364">
        <v>81</v>
      </c>
      <c r="D364">
        <v>47754</v>
      </c>
      <c r="E364" s="699" t="s">
        <v>24816</v>
      </c>
      <c r="F364" s="699" t="s">
        <v>24817</v>
      </c>
      <c r="G364" s="699" t="s">
        <v>24818</v>
      </c>
      <c r="H364" s="699" t="s">
        <v>24819</v>
      </c>
      <c r="I364" s="699" t="s">
        <v>24820</v>
      </c>
      <c r="J364" s="699" t="s">
        <v>24821</v>
      </c>
      <c r="K364" s="699" t="s">
        <v>24822</v>
      </c>
      <c r="L364" s="699" t="s">
        <v>24823</v>
      </c>
      <c r="M364" s="699" t="s">
        <v>24824</v>
      </c>
      <c r="N364" s="699" t="s">
        <v>24825</v>
      </c>
      <c r="O364" s="699" t="s">
        <v>23267</v>
      </c>
      <c r="P364" s="699" t="s">
        <v>24826</v>
      </c>
      <c r="Q364" s="699" t="s">
        <v>24827</v>
      </c>
      <c r="R364" s="699" t="s">
        <v>24828</v>
      </c>
      <c r="S364" s="699" t="s">
        <v>24829</v>
      </c>
      <c r="T364" s="699" t="s">
        <v>24830</v>
      </c>
      <c r="U364" s="699" t="s">
        <v>24831</v>
      </c>
      <c r="V364" s="699" t="s">
        <v>24832</v>
      </c>
      <c r="W364" s="699" t="s">
        <v>24833</v>
      </c>
      <c r="X364" s="699" t="s">
        <v>24834</v>
      </c>
      <c r="Y364" s="699" t="s">
        <v>24835</v>
      </c>
      <c r="Z364" s="699" t="s">
        <v>24836</v>
      </c>
    </row>
    <row r="365" spans="1:26" ht="37.5">
      <c r="A365">
        <v>81116</v>
      </c>
      <c r="B365" t="s">
        <v>3852</v>
      </c>
      <c r="C365">
        <v>81</v>
      </c>
      <c r="D365">
        <v>939</v>
      </c>
      <c r="E365" s="699" t="s">
        <v>24837</v>
      </c>
      <c r="F365" s="699" t="s">
        <v>24838</v>
      </c>
      <c r="G365" s="699" t="s">
        <v>24839</v>
      </c>
      <c r="H365" s="699" t="s">
        <v>24840</v>
      </c>
      <c r="I365" s="699" t="s">
        <v>24841</v>
      </c>
      <c r="J365" s="699" t="s">
        <v>24842</v>
      </c>
      <c r="K365" s="699" t="s">
        <v>24843</v>
      </c>
      <c r="L365" s="699" t="s">
        <v>24844</v>
      </c>
      <c r="M365" s="699" t="s">
        <v>24845</v>
      </c>
      <c r="N365" s="699" t="s">
        <v>24846</v>
      </c>
      <c r="O365" s="699" t="s">
        <v>22938</v>
      </c>
      <c r="P365" s="699" t="s">
        <v>24847</v>
      </c>
      <c r="Q365" s="699" t="s">
        <v>24848</v>
      </c>
      <c r="R365" s="699" t="s">
        <v>24849</v>
      </c>
      <c r="S365" s="699" t="s">
        <v>24850</v>
      </c>
      <c r="T365" s="699" t="s">
        <v>24851</v>
      </c>
      <c r="U365" s="699" t="s">
        <v>24852</v>
      </c>
      <c r="V365" s="699" t="s">
        <v>24853</v>
      </c>
      <c r="W365" s="699" t="s">
        <v>24854</v>
      </c>
      <c r="X365" s="699" t="s">
        <v>24855</v>
      </c>
      <c r="Y365" s="699" t="s">
        <v>24856</v>
      </c>
      <c r="Z365" s="699" t="s">
        <v>19295</v>
      </c>
    </row>
    <row r="366" spans="1:26" ht="37.5">
      <c r="A366">
        <v>81266</v>
      </c>
      <c r="B366" t="s">
        <v>2408</v>
      </c>
      <c r="C366">
        <v>81</v>
      </c>
      <c r="D366">
        <v>772</v>
      </c>
      <c r="E366" s="699" t="s">
        <v>24857</v>
      </c>
      <c r="F366" s="699" t="s">
        <v>24858</v>
      </c>
      <c r="G366" s="699" t="s">
        <v>23230</v>
      </c>
      <c r="H366" s="699" t="s">
        <v>24859</v>
      </c>
      <c r="I366" s="699" t="s">
        <v>24860</v>
      </c>
      <c r="J366" s="699" t="s">
        <v>24861</v>
      </c>
      <c r="K366" s="699" t="s">
        <v>24862</v>
      </c>
      <c r="L366" s="699" t="s">
        <v>24863</v>
      </c>
      <c r="M366" s="699" t="s">
        <v>24864</v>
      </c>
      <c r="N366" s="699" t="s">
        <v>24865</v>
      </c>
      <c r="O366" s="699" t="s">
        <v>22938</v>
      </c>
      <c r="P366" s="699" t="s">
        <v>24866</v>
      </c>
      <c r="Q366" s="699" t="s">
        <v>24867</v>
      </c>
      <c r="R366" s="699" t="s">
        <v>24868</v>
      </c>
      <c r="S366" s="699" t="s">
        <v>24869</v>
      </c>
      <c r="T366" s="699" t="s">
        <v>24870</v>
      </c>
      <c r="U366" s="699" t="s">
        <v>24871</v>
      </c>
      <c r="V366" s="699" t="s">
        <v>24872</v>
      </c>
      <c r="W366" s="699" t="s">
        <v>24873</v>
      </c>
      <c r="X366" s="699" t="s">
        <v>24874</v>
      </c>
      <c r="Y366" s="699" t="s">
        <v>24875</v>
      </c>
      <c r="Z366" s="699" t="s">
        <v>19295</v>
      </c>
    </row>
    <row r="367" spans="1:26" ht="37.5">
      <c r="A367">
        <v>81286</v>
      </c>
      <c r="B367" t="s">
        <v>241</v>
      </c>
      <c r="C367">
        <v>81</v>
      </c>
      <c r="D367">
        <v>47784</v>
      </c>
      <c r="E367" s="699" t="s">
        <v>24876</v>
      </c>
      <c r="F367" s="699" t="s">
        <v>24877</v>
      </c>
      <c r="G367" s="699" t="s">
        <v>24878</v>
      </c>
      <c r="H367" s="699" t="s">
        <v>24879</v>
      </c>
      <c r="I367" s="699" t="s">
        <v>24880</v>
      </c>
      <c r="J367" s="699" t="s">
        <v>24881</v>
      </c>
      <c r="K367" s="699" t="s">
        <v>24882</v>
      </c>
      <c r="L367" s="699" t="s">
        <v>24883</v>
      </c>
      <c r="M367" s="699" t="s">
        <v>24884</v>
      </c>
      <c r="N367" s="699" t="s">
        <v>24885</v>
      </c>
      <c r="O367" s="699" t="s">
        <v>20522</v>
      </c>
      <c r="P367" s="699" t="s">
        <v>24886</v>
      </c>
      <c r="Q367" s="699" t="s">
        <v>24887</v>
      </c>
      <c r="R367" s="699" t="s">
        <v>24888</v>
      </c>
      <c r="S367" s="699" t="s">
        <v>24889</v>
      </c>
      <c r="T367" s="699" t="s">
        <v>24890</v>
      </c>
      <c r="U367" s="699" t="s">
        <v>24891</v>
      </c>
      <c r="V367" s="699" t="s">
        <v>24892</v>
      </c>
      <c r="W367" s="699" t="s">
        <v>24893</v>
      </c>
      <c r="X367" s="699" t="s">
        <v>24894</v>
      </c>
      <c r="Y367" s="699" t="s">
        <v>24895</v>
      </c>
      <c r="Z367" s="699" t="s">
        <v>20522</v>
      </c>
    </row>
    <row r="368" spans="1:26" ht="37.5">
      <c r="A368">
        <v>81321</v>
      </c>
      <c r="B368" t="s">
        <v>3887</v>
      </c>
      <c r="C368">
        <v>81</v>
      </c>
      <c r="D368">
        <v>940</v>
      </c>
      <c r="E368" s="699" t="s">
        <v>23371</v>
      </c>
      <c r="F368" s="699" t="s">
        <v>24896</v>
      </c>
      <c r="G368" s="699" t="s">
        <v>24897</v>
      </c>
      <c r="H368" s="699" t="s">
        <v>23845</v>
      </c>
      <c r="I368" s="699" t="s">
        <v>24898</v>
      </c>
      <c r="J368" s="699" t="s">
        <v>24899</v>
      </c>
      <c r="K368" s="699" t="s">
        <v>24900</v>
      </c>
      <c r="L368" s="699" t="s">
        <v>24901</v>
      </c>
      <c r="M368" s="699" t="s">
        <v>24902</v>
      </c>
      <c r="N368" s="699" t="s">
        <v>24903</v>
      </c>
      <c r="O368" s="699" t="s">
        <v>22816</v>
      </c>
      <c r="P368" s="699" t="s">
        <v>24904</v>
      </c>
      <c r="Q368" s="699" t="s">
        <v>24905</v>
      </c>
      <c r="R368" s="699" t="s">
        <v>24906</v>
      </c>
      <c r="S368" s="699" t="s">
        <v>24907</v>
      </c>
      <c r="T368" s="699" t="s">
        <v>24908</v>
      </c>
      <c r="U368" s="699" t="s">
        <v>24909</v>
      </c>
      <c r="V368" s="699" t="s">
        <v>24910</v>
      </c>
      <c r="W368" s="699" t="s">
        <v>24911</v>
      </c>
      <c r="X368" s="699" t="s">
        <v>24912</v>
      </c>
      <c r="Y368" s="699" t="s">
        <v>24913</v>
      </c>
      <c r="Z368" s="699" t="s">
        <v>19558</v>
      </c>
    </row>
    <row r="369" spans="1:26" ht="37.5">
      <c r="A369">
        <v>81371</v>
      </c>
      <c r="B369" t="s">
        <v>3891</v>
      </c>
      <c r="C369">
        <v>81</v>
      </c>
      <c r="D369">
        <v>775</v>
      </c>
      <c r="E369" s="699" t="s">
        <v>24914</v>
      </c>
      <c r="F369" s="699" t="s">
        <v>24915</v>
      </c>
      <c r="G369" s="699" t="s">
        <v>24916</v>
      </c>
      <c r="H369" s="699" t="s">
        <v>24917</v>
      </c>
      <c r="I369" s="699" t="s">
        <v>24918</v>
      </c>
      <c r="J369" s="699" t="s">
        <v>24919</v>
      </c>
      <c r="K369" s="699" t="s">
        <v>24920</v>
      </c>
      <c r="L369" s="699" t="s">
        <v>24921</v>
      </c>
      <c r="M369" s="699" t="s">
        <v>24922</v>
      </c>
      <c r="N369" s="699" t="s">
        <v>24923</v>
      </c>
      <c r="O369" s="699" t="s">
        <v>22938</v>
      </c>
      <c r="P369" s="699" t="s">
        <v>24924</v>
      </c>
      <c r="Q369" s="699" t="s">
        <v>24925</v>
      </c>
      <c r="R369" s="699" t="s">
        <v>24926</v>
      </c>
      <c r="S369" s="699" t="s">
        <v>24927</v>
      </c>
      <c r="T369" s="699" t="s">
        <v>24928</v>
      </c>
      <c r="U369" s="699" t="s">
        <v>24929</v>
      </c>
      <c r="V369" s="699" t="s">
        <v>24930</v>
      </c>
      <c r="W369" s="699" t="s">
        <v>24931</v>
      </c>
      <c r="X369" s="699" t="s">
        <v>24932</v>
      </c>
      <c r="Y369" s="699" t="s">
        <v>24933</v>
      </c>
      <c r="Z369" s="699" t="s">
        <v>19295</v>
      </c>
    </row>
    <row r="370" spans="1:26" ht="37.5">
      <c r="A370">
        <v>81386</v>
      </c>
      <c r="B370" t="s">
        <v>3895</v>
      </c>
      <c r="C370">
        <v>81</v>
      </c>
      <c r="D370">
        <v>776</v>
      </c>
      <c r="E370" s="699" t="s">
        <v>24934</v>
      </c>
      <c r="F370" s="699" t="s">
        <v>24935</v>
      </c>
      <c r="G370" s="699" t="s">
        <v>24936</v>
      </c>
      <c r="H370" s="699" t="s">
        <v>24937</v>
      </c>
      <c r="I370" s="699" t="s">
        <v>24938</v>
      </c>
      <c r="J370" s="699" t="s">
        <v>24939</v>
      </c>
      <c r="K370" s="699" t="s">
        <v>24940</v>
      </c>
      <c r="L370" s="699" t="s">
        <v>24941</v>
      </c>
      <c r="M370" s="699" t="s">
        <v>24942</v>
      </c>
      <c r="N370" s="699" t="s">
        <v>24943</v>
      </c>
      <c r="O370" s="699" t="s">
        <v>22938</v>
      </c>
      <c r="P370" s="699" t="s">
        <v>24944</v>
      </c>
      <c r="Q370" s="699" t="s">
        <v>24945</v>
      </c>
      <c r="R370" s="699" t="s">
        <v>24946</v>
      </c>
      <c r="S370" s="699" t="s">
        <v>24947</v>
      </c>
      <c r="T370" s="699" t="s">
        <v>24948</v>
      </c>
      <c r="U370" s="699" t="s">
        <v>24949</v>
      </c>
      <c r="V370" s="699" t="s">
        <v>24950</v>
      </c>
      <c r="W370" s="699" t="s">
        <v>24951</v>
      </c>
      <c r="X370" s="699" t="s">
        <v>24952</v>
      </c>
      <c r="Y370" s="699" t="s">
        <v>24953</v>
      </c>
      <c r="Z370" s="699" t="s">
        <v>17627</v>
      </c>
    </row>
    <row r="371" spans="1:26" ht="37.5">
      <c r="A371">
        <v>81428</v>
      </c>
      <c r="B371" t="s">
        <v>2671</v>
      </c>
      <c r="C371">
        <v>81</v>
      </c>
      <c r="D371">
        <v>47762</v>
      </c>
      <c r="E371" s="699" t="s">
        <v>24954</v>
      </c>
      <c r="F371" s="699" t="s">
        <v>24955</v>
      </c>
      <c r="G371" s="699" t="s">
        <v>24956</v>
      </c>
      <c r="H371" s="699" t="s">
        <v>24957</v>
      </c>
      <c r="I371" s="699" t="s">
        <v>24958</v>
      </c>
      <c r="J371" s="699" t="s">
        <v>24959</v>
      </c>
      <c r="K371" s="699" t="s">
        <v>24960</v>
      </c>
      <c r="L371" s="699" t="s">
        <v>24961</v>
      </c>
      <c r="M371" s="699" t="s">
        <v>24962</v>
      </c>
      <c r="N371" s="699" t="s">
        <v>24963</v>
      </c>
      <c r="O371" s="699" t="s">
        <v>21720</v>
      </c>
      <c r="P371" s="699" t="s">
        <v>24964</v>
      </c>
      <c r="Q371" s="699" t="s">
        <v>24965</v>
      </c>
      <c r="R371" s="699" t="s">
        <v>24966</v>
      </c>
      <c r="S371" s="699" t="s">
        <v>24967</v>
      </c>
      <c r="T371" s="699" t="s">
        <v>24968</v>
      </c>
      <c r="U371" s="699" t="s">
        <v>24969</v>
      </c>
      <c r="V371" s="699" t="s">
        <v>24970</v>
      </c>
      <c r="W371" s="699" t="s">
        <v>24971</v>
      </c>
      <c r="X371" s="699" t="s">
        <v>24972</v>
      </c>
      <c r="Y371" s="699" t="s">
        <v>24973</v>
      </c>
      <c r="Z371" s="699" t="s">
        <v>17797</v>
      </c>
    </row>
    <row r="372" spans="1:26" ht="37.5">
      <c r="A372">
        <v>81436</v>
      </c>
      <c r="B372" t="s">
        <v>3907</v>
      </c>
      <c r="C372">
        <v>81</v>
      </c>
      <c r="D372">
        <v>778</v>
      </c>
      <c r="E372" s="699" t="s">
        <v>24974</v>
      </c>
      <c r="F372" s="699" t="s">
        <v>24975</v>
      </c>
      <c r="G372" s="699" t="s">
        <v>24976</v>
      </c>
      <c r="H372" s="699" t="s">
        <v>24977</v>
      </c>
      <c r="I372" s="699" t="s">
        <v>24978</v>
      </c>
      <c r="J372" s="699" t="s">
        <v>24979</v>
      </c>
      <c r="K372" s="699" t="s">
        <v>24980</v>
      </c>
      <c r="L372" s="699" t="s">
        <v>24981</v>
      </c>
      <c r="M372" s="699" t="s">
        <v>24982</v>
      </c>
      <c r="N372" s="699" t="s">
        <v>24983</v>
      </c>
      <c r="O372" s="699" t="s">
        <v>19621</v>
      </c>
      <c r="P372" s="699" t="s">
        <v>24984</v>
      </c>
      <c r="Q372" s="699" t="s">
        <v>24985</v>
      </c>
      <c r="R372" s="699" t="s">
        <v>24986</v>
      </c>
      <c r="S372" s="699" t="s">
        <v>24987</v>
      </c>
      <c r="T372" s="699" t="s">
        <v>24988</v>
      </c>
      <c r="U372" s="699" t="s">
        <v>24989</v>
      </c>
      <c r="V372" s="699" t="s">
        <v>24990</v>
      </c>
      <c r="W372" s="699" t="s">
        <v>24991</v>
      </c>
      <c r="X372" s="699" t="s">
        <v>24992</v>
      </c>
      <c r="Y372" s="699" t="s">
        <v>24993</v>
      </c>
      <c r="Z372" s="699" t="s">
        <v>17498</v>
      </c>
    </row>
    <row r="373" spans="1:26" ht="37.5">
      <c r="A373">
        <v>81481</v>
      </c>
      <c r="B373" t="s">
        <v>3911</v>
      </c>
      <c r="C373">
        <v>81</v>
      </c>
      <c r="D373">
        <v>942</v>
      </c>
      <c r="E373" s="699" t="s">
        <v>24994</v>
      </c>
      <c r="F373" s="699" t="s">
        <v>24995</v>
      </c>
      <c r="G373" s="699" t="s">
        <v>24996</v>
      </c>
      <c r="H373" s="699" t="s">
        <v>24997</v>
      </c>
      <c r="I373" s="699" t="s">
        <v>24998</v>
      </c>
      <c r="J373" s="699" t="s">
        <v>24999</v>
      </c>
      <c r="K373" s="699" t="s">
        <v>25000</v>
      </c>
      <c r="L373" s="699" t="s">
        <v>24730</v>
      </c>
      <c r="M373" s="699" t="s">
        <v>25001</v>
      </c>
      <c r="N373" s="699" t="s">
        <v>25002</v>
      </c>
      <c r="O373" s="699" t="s">
        <v>22816</v>
      </c>
      <c r="P373" s="699" t="s">
        <v>25003</v>
      </c>
      <c r="Q373" s="699" t="s">
        <v>25004</v>
      </c>
      <c r="R373" s="699" t="s">
        <v>25005</v>
      </c>
      <c r="S373" s="699" t="s">
        <v>25006</v>
      </c>
      <c r="T373" s="699" t="s">
        <v>25007</v>
      </c>
      <c r="U373" s="699" t="s">
        <v>25008</v>
      </c>
      <c r="V373" s="699" t="s">
        <v>25009</v>
      </c>
      <c r="W373" s="699" t="s">
        <v>25010</v>
      </c>
      <c r="X373" s="699" t="s">
        <v>25011</v>
      </c>
      <c r="Y373" s="699" t="s">
        <v>25012</v>
      </c>
      <c r="Z373" s="699" t="s">
        <v>17627</v>
      </c>
    </row>
    <row r="374" spans="1:26" ht="37.5">
      <c r="A374">
        <v>82046</v>
      </c>
      <c r="B374" t="s">
        <v>3924</v>
      </c>
      <c r="C374">
        <v>82</v>
      </c>
      <c r="D374">
        <v>943</v>
      </c>
      <c r="E374" s="699" t="s">
        <v>25013</v>
      </c>
      <c r="F374" s="699" t="s">
        <v>25014</v>
      </c>
      <c r="G374" s="699" t="s">
        <v>25015</v>
      </c>
      <c r="H374" s="699" t="s">
        <v>25016</v>
      </c>
      <c r="I374" s="699" t="s">
        <v>25017</v>
      </c>
      <c r="J374" s="699" t="s">
        <v>25018</v>
      </c>
      <c r="K374" s="699" t="s">
        <v>25019</v>
      </c>
      <c r="L374" s="699" t="s">
        <v>24862</v>
      </c>
      <c r="M374" s="699" t="s">
        <v>25020</v>
      </c>
      <c r="N374" s="699" t="s">
        <v>25021</v>
      </c>
      <c r="O374" s="699" t="s">
        <v>22816</v>
      </c>
      <c r="P374" s="699" t="s">
        <v>25022</v>
      </c>
      <c r="Q374" s="699" t="s">
        <v>25023</v>
      </c>
      <c r="R374" s="699" t="s">
        <v>25024</v>
      </c>
      <c r="S374" s="699" t="s">
        <v>25025</v>
      </c>
      <c r="T374" s="699" t="s">
        <v>25026</v>
      </c>
      <c r="U374" s="699" t="s">
        <v>25027</v>
      </c>
      <c r="V374" s="699" t="s">
        <v>25028</v>
      </c>
      <c r="W374" s="699" t="s">
        <v>25029</v>
      </c>
      <c r="X374" s="699" t="s">
        <v>25030</v>
      </c>
      <c r="Y374" s="699" t="s">
        <v>25031</v>
      </c>
      <c r="Z374" s="699" t="s">
        <v>19558</v>
      </c>
    </row>
    <row r="375" spans="1:26" ht="37.5">
      <c r="A375">
        <v>82056</v>
      </c>
      <c r="B375" t="s">
        <v>2510</v>
      </c>
      <c r="C375">
        <v>82</v>
      </c>
      <c r="D375">
        <v>780</v>
      </c>
      <c r="E375" s="699" t="s">
        <v>25032</v>
      </c>
      <c r="F375" s="699" t="s">
        <v>25033</v>
      </c>
      <c r="G375" s="699" t="s">
        <v>25034</v>
      </c>
      <c r="H375" s="699" t="s">
        <v>25035</v>
      </c>
      <c r="I375" s="699" t="s">
        <v>25036</v>
      </c>
      <c r="J375" s="699" t="s">
        <v>25037</v>
      </c>
      <c r="K375" s="699" t="s">
        <v>25038</v>
      </c>
      <c r="L375" s="699" t="s">
        <v>25039</v>
      </c>
      <c r="M375" s="699" t="s">
        <v>25040</v>
      </c>
      <c r="N375" s="699" t="s">
        <v>25041</v>
      </c>
      <c r="O375" s="699" t="s">
        <v>22816</v>
      </c>
      <c r="P375" s="699" t="s">
        <v>25042</v>
      </c>
      <c r="Q375" s="699" t="s">
        <v>25043</v>
      </c>
      <c r="R375" s="699" t="s">
        <v>25044</v>
      </c>
      <c r="S375" s="699" t="s">
        <v>25045</v>
      </c>
      <c r="T375" s="699" t="s">
        <v>25046</v>
      </c>
      <c r="U375" s="699" t="s">
        <v>25047</v>
      </c>
      <c r="V375" s="699" t="s">
        <v>25048</v>
      </c>
      <c r="W375" s="699" t="s">
        <v>25049</v>
      </c>
      <c r="X375" s="699" t="s">
        <v>25050</v>
      </c>
      <c r="Y375" s="699" t="s">
        <v>25051</v>
      </c>
      <c r="Z375" s="699" t="s">
        <v>19558</v>
      </c>
    </row>
    <row r="376" spans="1:26" ht="37.5">
      <c r="A376">
        <v>82068</v>
      </c>
      <c r="B376" t="s">
        <v>3931</v>
      </c>
      <c r="C376">
        <v>82</v>
      </c>
      <c r="D376">
        <v>1590</v>
      </c>
      <c r="E376" s="699" t="s">
        <v>25052</v>
      </c>
      <c r="F376" s="699" t="s">
        <v>25053</v>
      </c>
      <c r="G376" s="699" t="s">
        <v>25054</v>
      </c>
      <c r="H376" s="699" t="s">
        <v>25055</v>
      </c>
      <c r="I376" s="699" t="s">
        <v>25056</v>
      </c>
      <c r="J376" s="699" t="s">
        <v>25057</v>
      </c>
      <c r="K376" s="699" t="s">
        <v>25058</v>
      </c>
      <c r="L376" s="699" t="s">
        <v>25059</v>
      </c>
      <c r="M376" s="699" t="s">
        <v>25060</v>
      </c>
      <c r="N376" s="699" t="s">
        <v>25061</v>
      </c>
      <c r="O376" s="699" t="s">
        <v>23567</v>
      </c>
      <c r="P376" s="699" t="s">
        <v>25062</v>
      </c>
      <c r="Q376" s="699" t="s">
        <v>25063</v>
      </c>
      <c r="R376" s="699" t="s">
        <v>25064</v>
      </c>
      <c r="S376" s="699" t="s">
        <v>25065</v>
      </c>
      <c r="T376" s="699" t="s">
        <v>25066</v>
      </c>
      <c r="U376" s="699" t="s">
        <v>25067</v>
      </c>
      <c r="V376" s="699" t="s">
        <v>25068</v>
      </c>
      <c r="W376" s="699" t="s">
        <v>25069</v>
      </c>
      <c r="X376" s="699" t="s">
        <v>25070</v>
      </c>
      <c r="Y376" s="699" t="s">
        <v>25071</v>
      </c>
      <c r="Z376" s="699" t="s">
        <v>17498</v>
      </c>
    </row>
    <row r="377" spans="1:26" ht="37.5">
      <c r="A377">
        <v>82101</v>
      </c>
      <c r="B377" t="s">
        <v>3938</v>
      </c>
      <c r="C377">
        <v>82</v>
      </c>
      <c r="D377">
        <v>782</v>
      </c>
      <c r="E377" s="699" t="s">
        <v>25072</v>
      </c>
      <c r="F377" s="699" t="s">
        <v>25073</v>
      </c>
      <c r="G377" s="699" t="s">
        <v>25074</v>
      </c>
      <c r="H377" s="699" t="s">
        <v>24897</v>
      </c>
      <c r="I377" s="699" t="s">
        <v>25075</v>
      </c>
      <c r="J377" s="699" t="s">
        <v>25076</v>
      </c>
      <c r="K377" s="699" t="s">
        <v>25077</v>
      </c>
      <c r="L377" s="699" t="s">
        <v>25078</v>
      </c>
      <c r="M377" s="699" t="s">
        <v>25079</v>
      </c>
      <c r="N377" s="699" t="s">
        <v>25080</v>
      </c>
      <c r="O377" s="699" t="s">
        <v>22816</v>
      </c>
      <c r="P377" s="699" t="s">
        <v>25081</v>
      </c>
      <c r="Q377" s="699" t="s">
        <v>25082</v>
      </c>
      <c r="R377" s="699" t="s">
        <v>25083</v>
      </c>
      <c r="S377" s="699" t="s">
        <v>25084</v>
      </c>
      <c r="T377" s="699" t="s">
        <v>24498</v>
      </c>
      <c r="U377" s="699" t="s">
        <v>22995</v>
      </c>
      <c r="V377" s="699" t="s">
        <v>25085</v>
      </c>
      <c r="W377" s="699" t="s">
        <v>24869</v>
      </c>
      <c r="X377" s="699" t="s">
        <v>25086</v>
      </c>
      <c r="Y377" s="699" t="s">
        <v>25087</v>
      </c>
      <c r="Z377" s="699" t="s">
        <v>17627</v>
      </c>
    </row>
    <row r="378" spans="1:26" ht="37.5">
      <c r="A378">
        <v>82136</v>
      </c>
      <c r="B378" t="s">
        <v>3942</v>
      </c>
      <c r="C378">
        <v>82</v>
      </c>
      <c r="D378">
        <v>47809</v>
      </c>
      <c r="E378" s="699" t="s">
        <v>25089</v>
      </c>
      <c r="F378" s="699" t="s">
        <v>25090</v>
      </c>
      <c r="G378" s="699" t="s">
        <v>25091</v>
      </c>
      <c r="H378" s="699" t="s">
        <v>25092</v>
      </c>
      <c r="I378" s="699" t="s">
        <v>25093</v>
      </c>
      <c r="J378" s="699" t="s">
        <v>25094</v>
      </c>
      <c r="K378" s="699" t="s">
        <v>25095</v>
      </c>
      <c r="L378" s="699" t="s">
        <v>25096</v>
      </c>
      <c r="M378" s="699" t="s">
        <v>25097</v>
      </c>
      <c r="N378" s="699" t="s">
        <v>25098</v>
      </c>
      <c r="O378" s="699" t="s">
        <v>25088</v>
      </c>
      <c r="P378" s="699" t="s">
        <v>25099</v>
      </c>
      <c r="Q378" s="699" t="s">
        <v>25100</v>
      </c>
      <c r="R378" s="699" t="s">
        <v>25101</v>
      </c>
      <c r="S378" s="699" t="s">
        <v>25102</v>
      </c>
      <c r="T378" s="699" t="s">
        <v>25103</v>
      </c>
      <c r="U378" s="699" t="s">
        <v>25104</v>
      </c>
      <c r="V378" s="699" t="s">
        <v>25105</v>
      </c>
      <c r="W378" s="699" t="s">
        <v>25106</v>
      </c>
      <c r="X378" s="699" t="s">
        <v>25107</v>
      </c>
      <c r="Y378" s="699" t="s">
        <v>25108</v>
      </c>
      <c r="Z378" s="699" t="s">
        <v>17797</v>
      </c>
    </row>
    <row r="379" spans="1:26" ht="37.5">
      <c r="A379">
        <v>82171</v>
      </c>
      <c r="B379" t="s">
        <v>3945</v>
      </c>
      <c r="C379">
        <v>82</v>
      </c>
      <c r="D379">
        <v>785</v>
      </c>
      <c r="E379" s="699" t="s">
        <v>25109</v>
      </c>
      <c r="F379" s="699" t="s">
        <v>25110</v>
      </c>
      <c r="G379" s="699" t="s">
        <v>25111</v>
      </c>
      <c r="H379" s="699" t="s">
        <v>25112</v>
      </c>
      <c r="I379" s="699" t="s">
        <v>25113</v>
      </c>
      <c r="J379" s="699" t="s">
        <v>25114</v>
      </c>
      <c r="K379" s="699" t="s">
        <v>25115</v>
      </c>
      <c r="L379" s="699" t="s">
        <v>25116</v>
      </c>
      <c r="M379" s="699" t="s">
        <v>25117</v>
      </c>
      <c r="N379" s="699" t="s">
        <v>25118</v>
      </c>
      <c r="O379" s="699" t="s">
        <v>22938</v>
      </c>
      <c r="P379" s="699" t="s">
        <v>25119</v>
      </c>
      <c r="Q379" s="699" t="s">
        <v>25120</v>
      </c>
      <c r="R379" s="699" t="s">
        <v>25121</v>
      </c>
      <c r="S379" s="699" t="s">
        <v>25122</v>
      </c>
      <c r="T379" s="699" t="s">
        <v>25123</v>
      </c>
      <c r="U379" s="699" t="s">
        <v>25124</v>
      </c>
      <c r="V379" s="699" t="s">
        <v>25125</v>
      </c>
      <c r="W379" s="699" t="s">
        <v>25126</v>
      </c>
      <c r="X379" s="699" t="s">
        <v>25127</v>
      </c>
      <c r="Y379" s="699" t="s">
        <v>25128</v>
      </c>
      <c r="Z379" s="699" t="s">
        <v>17498</v>
      </c>
    </row>
    <row r="380" spans="1:26" ht="37.5">
      <c r="A380">
        <v>82182</v>
      </c>
      <c r="B380" t="s">
        <v>3919</v>
      </c>
      <c r="C380">
        <v>82</v>
      </c>
      <c r="D380">
        <v>47807</v>
      </c>
      <c r="E380" s="699" t="s">
        <v>25129</v>
      </c>
      <c r="F380" s="699" t="s">
        <v>23885</v>
      </c>
      <c r="G380" s="699" t="s">
        <v>25130</v>
      </c>
      <c r="H380" s="699" t="s">
        <v>25131</v>
      </c>
      <c r="I380" s="699" t="s">
        <v>25132</v>
      </c>
      <c r="J380" s="699" t="s">
        <v>25133</v>
      </c>
      <c r="K380" s="699" t="s">
        <v>25134</v>
      </c>
      <c r="L380" s="699" t="s">
        <v>25135</v>
      </c>
      <c r="M380" s="699" t="s">
        <v>25136</v>
      </c>
      <c r="N380" s="699" t="s">
        <v>25137</v>
      </c>
      <c r="O380" s="699" t="s">
        <v>17558</v>
      </c>
      <c r="P380" s="699" t="s">
        <v>25138</v>
      </c>
      <c r="Q380" s="699" t="s">
        <v>25139</v>
      </c>
      <c r="R380" s="699" t="s">
        <v>25140</v>
      </c>
      <c r="S380" s="699" t="s">
        <v>25141</v>
      </c>
      <c r="T380" s="699" t="s">
        <v>25142</v>
      </c>
      <c r="U380" s="699" t="s">
        <v>25143</v>
      </c>
      <c r="V380" s="699" t="s">
        <v>25144</v>
      </c>
      <c r="W380" s="699" t="s">
        <v>25145</v>
      </c>
      <c r="X380" s="699" t="s">
        <v>25146</v>
      </c>
      <c r="Y380" s="699" t="s">
        <v>25147</v>
      </c>
      <c r="Z380" s="699" t="s">
        <v>17797</v>
      </c>
    </row>
    <row r="381" spans="1:26" ht="37.5">
      <c r="A381">
        <v>82186</v>
      </c>
      <c r="B381" t="s">
        <v>3952</v>
      </c>
      <c r="C381">
        <v>82</v>
      </c>
      <c r="D381">
        <v>1477</v>
      </c>
      <c r="E381" s="699" t="s">
        <v>25148</v>
      </c>
      <c r="F381" s="699" t="s">
        <v>25149</v>
      </c>
      <c r="G381" s="699" t="s">
        <v>25150</v>
      </c>
      <c r="H381" s="699" t="s">
        <v>25151</v>
      </c>
      <c r="I381" s="699" t="s">
        <v>25152</v>
      </c>
      <c r="J381" s="699" t="s">
        <v>25153</v>
      </c>
      <c r="K381" s="699" t="s">
        <v>25154</v>
      </c>
      <c r="L381" s="699" t="s">
        <v>25155</v>
      </c>
      <c r="M381" s="699" t="s">
        <v>25156</v>
      </c>
      <c r="N381" s="699" t="s">
        <v>25157</v>
      </c>
      <c r="O381" s="699" t="s">
        <v>17576</v>
      </c>
      <c r="P381" s="699" t="s">
        <v>25158</v>
      </c>
      <c r="Q381" s="699" t="s">
        <v>25159</v>
      </c>
      <c r="R381" s="699" t="s">
        <v>25160</v>
      </c>
      <c r="S381" s="699" t="s">
        <v>25161</v>
      </c>
      <c r="T381" s="699" t="s">
        <v>25162</v>
      </c>
      <c r="U381" s="699" t="s">
        <v>25163</v>
      </c>
      <c r="V381" s="699" t="s">
        <v>25164</v>
      </c>
      <c r="W381" s="699" t="s">
        <v>25165</v>
      </c>
      <c r="X381" s="699" t="s">
        <v>25166</v>
      </c>
      <c r="Y381" s="699" t="s">
        <v>25167</v>
      </c>
      <c r="Z381" s="699" t="s">
        <v>17498</v>
      </c>
    </row>
    <row r="382" spans="1:26" ht="37.5">
      <c r="A382">
        <v>82191</v>
      </c>
      <c r="B382" t="s">
        <v>3955</v>
      </c>
      <c r="C382">
        <v>82</v>
      </c>
      <c r="D382">
        <v>1141</v>
      </c>
      <c r="E382" s="699" t="s">
        <v>25168</v>
      </c>
      <c r="F382" s="699" t="s">
        <v>24995</v>
      </c>
      <c r="G382" s="699" t="s">
        <v>24859</v>
      </c>
      <c r="H382" s="699" t="s">
        <v>25169</v>
      </c>
      <c r="I382" s="699" t="s">
        <v>25170</v>
      </c>
      <c r="J382" s="699" t="s">
        <v>25171</v>
      </c>
      <c r="K382" s="699" t="s">
        <v>25172</v>
      </c>
      <c r="L382" s="699" t="s">
        <v>25173</v>
      </c>
      <c r="M382" s="699" t="s">
        <v>25174</v>
      </c>
      <c r="N382" s="699" t="s">
        <v>25175</v>
      </c>
      <c r="O382" s="699" t="s">
        <v>22938</v>
      </c>
      <c r="P382" s="699" t="s">
        <v>25176</v>
      </c>
      <c r="Q382" s="699" t="s">
        <v>25177</v>
      </c>
      <c r="R382" s="699" t="s">
        <v>25178</v>
      </c>
      <c r="S382" s="699" t="s">
        <v>25179</v>
      </c>
      <c r="T382" s="699" t="s">
        <v>25180</v>
      </c>
      <c r="U382" s="699" t="s">
        <v>25181</v>
      </c>
      <c r="V382" s="699" t="s">
        <v>25182</v>
      </c>
      <c r="W382" s="699" t="s">
        <v>25183</v>
      </c>
      <c r="X382" s="699" t="s">
        <v>25184</v>
      </c>
      <c r="Y382" s="699" t="s">
        <v>25185</v>
      </c>
      <c r="Z382" s="699" t="s">
        <v>17627</v>
      </c>
    </row>
    <row r="383" spans="1:26" ht="37.5">
      <c r="A383">
        <v>82206</v>
      </c>
      <c r="B383" t="s">
        <v>3959</v>
      </c>
      <c r="C383">
        <v>82</v>
      </c>
      <c r="D383">
        <v>1046</v>
      </c>
      <c r="E383" s="699" t="s">
        <v>25186</v>
      </c>
      <c r="F383" s="699" t="s">
        <v>25187</v>
      </c>
      <c r="G383" s="699" t="s">
        <v>25188</v>
      </c>
      <c r="H383" s="699" t="s">
        <v>25189</v>
      </c>
      <c r="I383" s="699" t="s">
        <v>25190</v>
      </c>
      <c r="J383" s="699" t="s">
        <v>25191</v>
      </c>
      <c r="K383" s="699" t="s">
        <v>25192</v>
      </c>
      <c r="L383" s="699" t="s">
        <v>25193</v>
      </c>
      <c r="M383" s="699" t="s">
        <v>25194</v>
      </c>
      <c r="N383" s="699" t="s">
        <v>25195</v>
      </c>
      <c r="O383" s="699" t="s">
        <v>22816</v>
      </c>
      <c r="P383" s="699" t="s">
        <v>25196</v>
      </c>
      <c r="Q383" s="699" t="s">
        <v>25197</v>
      </c>
      <c r="R383" s="699" t="s">
        <v>25198</v>
      </c>
      <c r="S383" s="699" t="s">
        <v>25199</v>
      </c>
      <c r="T383" s="699" t="s">
        <v>25200</v>
      </c>
      <c r="U383" s="699" t="s">
        <v>25201</v>
      </c>
      <c r="V383" s="699" t="s">
        <v>25202</v>
      </c>
      <c r="W383" s="699" t="s">
        <v>25203</v>
      </c>
      <c r="X383" s="699" t="s">
        <v>25204</v>
      </c>
      <c r="Y383" s="699" t="s">
        <v>25205</v>
      </c>
      <c r="Z383" s="699" t="s">
        <v>17627</v>
      </c>
    </row>
    <row r="384" spans="1:26" ht="37.5">
      <c r="A384">
        <v>82261</v>
      </c>
      <c r="B384" t="s">
        <v>3967</v>
      </c>
      <c r="C384">
        <v>82</v>
      </c>
      <c r="D384">
        <v>788</v>
      </c>
      <c r="E384" s="699" t="s">
        <v>25206</v>
      </c>
      <c r="F384" s="699" t="s">
        <v>25207</v>
      </c>
      <c r="G384" s="699" t="s">
        <v>25208</v>
      </c>
      <c r="H384" s="699" t="s">
        <v>25209</v>
      </c>
      <c r="I384" s="699" t="s">
        <v>25210</v>
      </c>
      <c r="J384" s="699" t="s">
        <v>25211</v>
      </c>
      <c r="K384" s="699" t="s">
        <v>25212</v>
      </c>
      <c r="L384" s="699" t="s">
        <v>25213</v>
      </c>
      <c r="M384" s="699" t="s">
        <v>25214</v>
      </c>
      <c r="N384" s="699" t="s">
        <v>25215</v>
      </c>
      <c r="O384" s="699" t="s">
        <v>22816</v>
      </c>
      <c r="P384" s="699" t="s">
        <v>25216</v>
      </c>
      <c r="Q384" s="699" t="s">
        <v>25217</v>
      </c>
      <c r="R384" s="699" t="s">
        <v>25218</v>
      </c>
      <c r="S384" s="699" t="s">
        <v>25219</v>
      </c>
      <c r="T384" s="699" t="s">
        <v>25220</v>
      </c>
      <c r="U384" s="699" t="s">
        <v>25221</v>
      </c>
      <c r="V384" s="699" t="s">
        <v>25222</v>
      </c>
      <c r="W384" s="699" t="s">
        <v>25223</v>
      </c>
      <c r="X384" s="699" t="s">
        <v>25224</v>
      </c>
      <c r="Y384" s="699" t="s">
        <v>25225</v>
      </c>
      <c r="Z384" s="699" t="s">
        <v>17627</v>
      </c>
    </row>
    <row r="385" spans="1:26" ht="37.5">
      <c r="A385">
        <v>82306</v>
      </c>
      <c r="B385" t="s">
        <v>3974</v>
      </c>
      <c r="C385">
        <v>82</v>
      </c>
      <c r="D385">
        <v>790</v>
      </c>
      <c r="E385" s="699" t="s">
        <v>25226</v>
      </c>
      <c r="F385" s="699" t="s">
        <v>25227</v>
      </c>
      <c r="G385" s="699" t="s">
        <v>25206</v>
      </c>
      <c r="H385" s="699" t="s">
        <v>25228</v>
      </c>
      <c r="I385" s="699" t="s">
        <v>22380</v>
      </c>
      <c r="J385" s="699" t="s">
        <v>25229</v>
      </c>
      <c r="K385" s="699" t="s">
        <v>25230</v>
      </c>
      <c r="L385" s="699" t="s">
        <v>25169</v>
      </c>
      <c r="M385" s="699" t="s">
        <v>25231</v>
      </c>
      <c r="N385" s="699" t="s">
        <v>25232</v>
      </c>
      <c r="O385" s="699" t="s">
        <v>22938</v>
      </c>
      <c r="P385" s="699" t="s">
        <v>25233</v>
      </c>
      <c r="Q385" s="699" t="s">
        <v>25234</v>
      </c>
      <c r="R385" s="699" t="s">
        <v>25235</v>
      </c>
      <c r="S385" s="699" t="s">
        <v>25236</v>
      </c>
      <c r="T385" s="699" t="s">
        <v>25237</v>
      </c>
      <c r="U385" s="699" t="s">
        <v>25238</v>
      </c>
      <c r="V385" s="699" t="s">
        <v>25239</v>
      </c>
      <c r="W385" s="699" t="s">
        <v>25240</v>
      </c>
      <c r="X385" s="699" t="s">
        <v>25241</v>
      </c>
      <c r="Y385" s="699" t="s">
        <v>25242</v>
      </c>
      <c r="Z385" s="699" t="s">
        <v>17498</v>
      </c>
    </row>
    <row r="386" spans="1:26" ht="37.5">
      <c r="A386">
        <v>82317</v>
      </c>
      <c r="B386" t="s">
        <v>3980</v>
      </c>
      <c r="C386">
        <v>82</v>
      </c>
      <c r="D386">
        <v>792</v>
      </c>
      <c r="E386" s="699" t="s">
        <v>25243</v>
      </c>
      <c r="F386" s="699" t="s">
        <v>25244</v>
      </c>
      <c r="G386" s="699" t="s">
        <v>25245</v>
      </c>
      <c r="H386" s="699" t="s">
        <v>25246</v>
      </c>
      <c r="I386" s="699" t="s">
        <v>25247</v>
      </c>
      <c r="J386" s="699" t="s">
        <v>25248</v>
      </c>
      <c r="K386" s="699" t="s">
        <v>25249</v>
      </c>
      <c r="L386" s="699" t="s">
        <v>25250</v>
      </c>
      <c r="M386" s="699" t="s">
        <v>25251</v>
      </c>
      <c r="N386" s="699" t="s">
        <v>25252</v>
      </c>
      <c r="O386" s="699" t="s">
        <v>22816</v>
      </c>
      <c r="P386" s="699" t="s">
        <v>25253</v>
      </c>
      <c r="Q386" s="699" t="s">
        <v>25254</v>
      </c>
      <c r="R386" s="699" t="s">
        <v>25255</v>
      </c>
      <c r="S386" s="699" t="s">
        <v>25256</v>
      </c>
      <c r="T386" s="699" t="s">
        <v>25185</v>
      </c>
      <c r="U386" s="699" t="s">
        <v>25257</v>
      </c>
      <c r="V386" s="699" t="s">
        <v>25258</v>
      </c>
      <c r="W386" s="699" t="s">
        <v>25259</v>
      </c>
      <c r="X386" s="699" t="s">
        <v>25260</v>
      </c>
      <c r="Y386" s="699" t="s">
        <v>25261</v>
      </c>
      <c r="Z386" s="699" t="s">
        <v>17627</v>
      </c>
    </row>
    <row r="387" spans="1:26" ht="37.5">
      <c r="A387">
        <v>82361</v>
      </c>
      <c r="B387" t="s">
        <v>3987</v>
      </c>
      <c r="C387">
        <v>82</v>
      </c>
      <c r="D387">
        <v>793</v>
      </c>
      <c r="E387" s="699" t="s">
        <v>25262</v>
      </c>
      <c r="F387" s="699" t="s">
        <v>25263</v>
      </c>
      <c r="G387" s="699" t="s">
        <v>25264</v>
      </c>
      <c r="H387" s="699" t="s">
        <v>25265</v>
      </c>
      <c r="I387" s="699" t="s">
        <v>25266</v>
      </c>
      <c r="J387" s="699" t="s">
        <v>25267</v>
      </c>
      <c r="K387" s="699" t="s">
        <v>25172</v>
      </c>
      <c r="L387" s="699" t="s">
        <v>25268</v>
      </c>
      <c r="M387" s="699" t="s">
        <v>25269</v>
      </c>
      <c r="N387" s="699" t="s">
        <v>25270</v>
      </c>
      <c r="O387" s="699" t="s">
        <v>22816</v>
      </c>
      <c r="P387" s="699" t="s">
        <v>25271</v>
      </c>
      <c r="Q387" s="699" t="s">
        <v>25272</v>
      </c>
      <c r="R387" s="699" t="s">
        <v>25273</v>
      </c>
      <c r="S387" s="699" t="s">
        <v>25274</v>
      </c>
      <c r="T387" s="699" t="s">
        <v>25275</v>
      </c>
      <c r="U387" s="699" t="s">
        <v>25276</v>
      </c>
      <c r="V387" s="699" t="s">
        <v>25277</v>
      </c>
      <c r="W387" s="699" t="s">
        <v>25278</v>
      </c>
      <c r="X387" s="699" t="s">
        <v>25259</v>
      </c>
      <c r="Y387" s="699" t="s">
        <v>25279</v>
      </c>
      <c r="Z387" s="699" t="s">
        <v>17498</v>
      </c>
    </row>
    <row r="388" spans="1:26" ht="37.5">
      <c r="A388">
        <v>83051</v>
      </c>
      <c r="B388" t="s">
        <v>3995</v>
      </c>
      <c r="C388">
        <v>83</v>
      </c>
      <c r="D388">
        <v>794</v>
      </c>
      <c r="E388" s="699" t="s">
        <v>25281</v>
      </c>
      <c r="F388" s="699" t="s">
        <v>25282</v>
      </c>
      <c r="G388" s="699" t="s">
        <v>25283</v>
      </c>
      <c r="H388" s="699" t="s">
        <v>25284</v>
      </c>
      <c r="I388" s="699" t="s">
        <v>25285</v>
      </c>
      <c r="J388" s="699" t="s">
        <v>25286</v>
      </c>
      <c r="K388" s="699" t="s">
        <v>25287</v>
      </c>
      <c r="L388" s="699" t="s">
        <v>25288</v>
      </c>
      <c r="M388" s="699" t="s">
        <v>25289</v>
      </c>
      <c r="N388" s="699" t="s">
        <v>25290</v>
      </c>
      <c r="O388" s="699" t="s">
        <v>25280</v>
      </c>
      <c r="P388" s="699" t="s">
        <v>25291</v>
      </c>
      <c r="Q388" s="699" t="s">
        <v>25292</v>
      </c>
      <c r="R388" s="699" t="s">
        <v>25293</v>
      </c>
      <c r="S388" s="699" t="s">
        <v>25294</v>
      </c>
      <c r="T388" s="699" t="s">
        <v>25295</v>
      </c>
      <c r="U388" s="699" t="s">
        <v>25296</v>
      </c>
      <c r="V388" s="699" t="s">
        <v>25297</v>
      </c>
      <c r="W388" s="699" t="s">
        <v>25298</v>
      </c>
      <c r="X388" s="699" t="s">
        <v>25299</v>
      </c>
      <c r="Y388" s="699" t="s">
        <v>25300</v>
      </c>
      <c r="Z388" s="699" t="s">
        <v>25280</v>
      </c>
    </row>
    <row r="389" spans="1:26" ht="37.5">
      <c r="A389">
        <v>83121</v>
      </c>
      <c r="B389" t="s">
        <v>4010</v>
      </c>
      <c r="C389">
        <v>83</v>
      </c>
      <c r="D389">
        <v>1237</v>
      </c>
      <c r="E389" s="699" t="s">
        <v>25301</v>
      </c>
      <c r="F389" s="699" t="s">
        <v>25302</v>
      </c>
      <c r="G389" s="699" t="s">
        <v>25303</v>
      </c>
      <c r="H389" s="699" t="s">
        <v>25304</v>
      </c>
      <c r="I389" s="699" t="s">
        <v>25305</v>
      </c>
      <c r="J389" s="699" t="s">
        <v>25306</v>
      </c>
      <c r="K389" s="699" t="s">
        <v>25307</v>
      </c>
      <c r="L389" s="699" t="s">
        <v>25308</v>
      </c>
      <c r="M389" s="699" t="s">
        <v>25309</v>
      </c>
      <c r="N389" s="699" t="s">
        <v>25310</v>
      </c>
      <c r="O389" s="699" t="s">
        <v>19496</v>
      </c>
      <c r="P389" s="699" t="s">
        <v>25311</v>
      </c>
      <c r="Q389" s="699" t="s">
        <v>25312</v>
      </c>
      <c r="R389" s="699" t="s">
        <v>25313</v>
      </c>
      <c r="S389" s="699" t="s">
        <v>25314</v>
      </c>
      <c r="T389" s="699" t="s">
        <v>25315</v>
      </c>
      <c r="U389" s="699" t="s">
        <v>25316</v>
      </c>
      <c r="V389" s="699" t="s">
        <v>25317</v>
      </c>
      <c r="W389" s="699" t="s">
        <v>25318</v>
      </c>
      <c r="X389" s="699" t="s">
        <v>25319</v>
      </c>
      <c r="Y389" s="699" t="s">
        <v>25320</v>
      </c>
      <c r="Z389" s="699" t="s">
        <v>17627</v>
      </c>
    </row>
    <row r="390" spans="1:26" ht="37.5">
      <c r="A390">
        <v>83137</v>
      </c>
      <c r="B390" t="s">
        <v>4017</v>
      </c>
      <c r="C390">
        <v>83</v>
      </c>
      <c r="D390">
        <v>47814</v>
      </c>
      <c r="E390" s="699" t="s">
        <v>25322</v>
      </c>
      <c r="F390" s="699" t="s">
        <v>25323</v>
      </c>
      <c r="G390" s="699" t="s">
        <v>25324</v>
      </c>
      <c r="H390" s="699" t="s">
        <v>25325</v>
      </c>
      <c r="I390" s="699" t="s">
        <v>25326</v>
      </c>
      <c r="J390" s="699" t="s">
        <v>25327</v>
      </c>
      <c r="K390" s="699" t="s">
        <v>25328</v>
      </c>
      <c r="L390" s="699" t="s">
        <v>25329</v>
      </c>
      <c r="M390" s="699" t="s">
        <v>25330</v>
      </c>
      <c r="N390" s="699" t="s">
        <v>25331</v>
      </c>
      <c r="O390" s="699" t="s">
        <v>25321</v>
      </c>
      <c r="P390" s="699" t="s">
        <v>25332</v>
      </c>
      <c r="Q390" s="699" t="s">
        <v>25333</v>
      </c>
      <c r="R390" s="699" t="s">
        <v>25334</v>
      </c>
      <c r="S390" s="699" t="s">
        <v>25335</v>
      </c>
      <c r="T390" s="699" t="s">
        <v>25336</v>
      </c>
      <c r="U390" s="699" t="s">
        <v>25337</v>
      </c>
      <c r="V390" s="699" t="s">
        <v>25338</v>
      </c>
      <c r="W390" s="699" t="s">
        <v>22249</v>
      </c>
      <c r="X390" s="699" t="s">
        <v>25339</v>
      </c>
      <c r="Y390" s="699" t="s">
        <v>25340</v>
      </c>
      <c r="Z390" s="699" t="s">
        <v>25341</v>
      </c>
    </row>
    <row r="391" spans="1:26" ht="37.5">
      <c r="A391">
        <v>83191</v>
      </c>
      <c r="B391" t="s">
        <v>4020</v>
      </c>
      <c r="C391">
        <v>83</v>
      </c>
      <c r="D391">
        <v>932</v>
      </c>
      <c r="E391" s="699" t="s">
        <v>25342</v>
      </c>
      <c r="F391" s="699" t="s">
        <v>25343</v>
      </c>
      <c r="G391" s="699" t="s">
        <v>25344</v>
      </c>
      <c r="H391" s="699" t="s">
        <v>25345</v>
      </c>
      <c r="I391" s="699" t="s">
        <v>25346</v>
      </c>
      <c r="J391" s="699" t="s">
        <v>25347</v>
      </c>
      <c r="K391" s="699" t="s">
        <v>25348</v>
      </c>
      <c r="L391" s="699" t="s">
        <v>25349</v>
      </c>
      <c r="M391" s="699" t="s">
        <v>25350</v>
      </c>
      <c r="N391" s="699" t="s">
        <v>25351</v>
      </c>
      <c r="O391" s="699" t="s">
        <v>22816</v>
      </c>
      <c r="P391" s="699" t="s">
        <v>25352</v>
      </c>
      <c r="Q391" s="699" t="s">
        <v>25353</v>
      </c>
      <c r="R391" s="699" t="s">
        <v>25354</v>
      </c>
      <c r="S391" s="699" t="s">
        <v>25355</v>
      </c>
      <c r="T391" s="699" t="s">
        <v>25356</v>
      </c>
      <c r="U391" s="699" t="s">
        <v>25357</v>
      </c>
      <c r="V391" s="699" t="s">
        <v>25358</v>
      </c>
      <c r="W391" s="699" t="s">
        <v>25359</v>
      </c>
      <c r="X391" s="699" t="s">
        <v>25360</v>
      </c>
      <c r="Y391" s="699" t="s">
        <v>25361</v>
      </c>
      <c r="Z391" s="699" t="s">
        <v>17627</v>
      </c>
    </row>
    <row r="392" spans="1:26" ht="37.5">
      <c r="A392">
        <v>83216</v>
      </c>
      <c r="B392" t="s">
        <v>3990</v>
      </c>
      <c r="C392">
        <v>83</v>
      </c>
      <c r="D392">
        <v>47815</v>
      </c>
      <c r="E392" s="699" t="s">
        <v>25362</v>
      </c>
      <c r="F392" s="699" t="s">
        <v>25363</v>
      </c>
      <c r="G392" s="699" t="s">
        <v>25364</v>
      </c>
      <c r="H392" s="699" t="s">
        <v>25365</v>
      </c>
      <c r="I392" s="699" t="s">
        <v>25366</v>
      </c>
      <c r="J392" s="699" t="s">
        <v>25367</v>
      </c>
      <c r="K392" s="699" t="s">
        <v>25368</v>
      </c>
      <c r="L392" s="699" t="s">
        <v>25369</v>
      </c>
      <c r="M392" s="699" t="s">
        <v>25370</v>
      </c>
      <c r="N392" s="699" t="s">
        <v>25371</v>
      </c>
      <c r="O392" s="699" t="s">
        <v>20481</v>
      </c>
      <c r="P392" s="699" t="s">
        <v>25372</v>
      </c>
      <c r="Q392" s="699" t="s">
        <v>25373</v>
      </c>
      <c r="R392" s="699" t="s">
        <v>25374</v>
      </c>
      <c r="S392" s="699" t="s">
        <v>25375</v>
      </c>
      <c r="T392" s="699" t="s">
        <v>25376</v>
      </c>
      <c r="U392" s="699" t="s">
        <v>25377</v>
      </c>
      <c r="V392" s="699" t="s">
        <v>25378</v>
      </c>
      <c r="W392" s="699" t="s">
        <v>25379</v>
      </c>
      <c r="X392" s="699" t="s">
        <v>25380</v>
      </c>
      <c r="Y392" s="699" t="s">
        <v>25381</v>
      </c>
      <c r="Z392" s="699" t="s">
        <v>17868</v>
      </c>
    </row>
    <row r="393" spans="1:26" ht="37.5">
      <c r="A393">
        <v>83341</v>
      </c>
      <c r="B393" t="s">
        <v>4040</v>
      </c>
      <c r="C393">
        <v>83</v>
      </c>
      <c r="D393">
        <v>805</v>
      </c>
      <c r="E393" s="699" t="s">
        <v>25382</v>
      </c>
      <c r="F393" s="699" t="s">
        <v>25383</v>
      </c>
      <c r="G393" s="699" t="s">
        <v>25384</v>
      </c>
      <c r="H393" s="699" t="s">
        <v>25385</v>
      </c>
      <c r="I393" s="699" t="s">
        <v>25386</v>
      </c>
      <c r="J393" s="699" t="s">
        <v>25387</v>
      </c>
      <c r="K393" s="699" t="s">
        <v>25388</v>
      </c>
      <c r="L393" s="699" t="s">
        <v>25389</v>
      </c>
      <c r="M393" s="699" t="s">
        <v>25390</v>
      </c>
      <c r="N393" s="699" t="s">
        <v>25391</v>
      </c>
      <c r="O393" s="699" t="s">
        <v>22938</v>
      </c>
      <c r="P393" s="699" t="s">
        <v>25392</v>
      </c>
      <c r="Q393" s="699" t="s">
        <v>25393</v>
      </c>
      <c r="R393" s="699" t="s">
        <v>25394</v>
      </c>
      <c r="S393" s="699" t="s">
        <v>25395</v>
      </c>
      <c r="T393" s="699" t="s">
        <v>25396</v>
      </c>
      <c r="U393" s="699" t="s">
        <v>25397</v>
      </c>
      <c r="V393" s="699" t="s">
        <v>25398</v>
      </c>
      <c r="W393" s="699" t="s">
        <v>25399</v>
      </c>
      <c r="X393" s="699" t="s">
        <v>25400</v>
      </c>
      <c r="Y393" s="699" t="s">
        <v>25401</v>
      </c>
      <c r="Z393" s="699" t="s">
        <v>19295</v>
      </c>
    </row>
    <row r="394" spans="1:26" ht="37.5">
      <c r="A394">
        <v>83371</v>
      </c>
      <c r="B394" t="s">
        <v>4044</v>
      </c>
      <c r="C394">
        <v>83</v>
      </c>
      <c r="D394">
        <v>806</v>
      </c>
      <c r="E394" s="699" t="s">
        <v>25402</v>
      </c>
      <c r="F394" s="699" t="s">
        <v>25403</v>
      </c>
      <c r="G394" s="699" t="s">
        <v>25404</v>
      </c>
      <c r="H394" s="699" t="s">
        <v>25405</v>
      </c>
      <c r="I394" s="699" t="s">
        <v>25406</v>
      </c>
      <c r="J394" s="699" t="s">
        <v>25407</v>
      </c>
      <c r="K394" s="699" t="s">
        <v>25408</v>
      </c>
      <c r="L394" s="699" t="s">
        <v>25409</v>
      </c>
      <c r="M394" s="699" t="s">
        <v>25410</v>
      </c>
      <c r="N394" s="699" t="s">
        <v>25411</v>
      </c>
      <c r="O394" s="699" t="s">
        <v>22938</v>
      </c>
      <c r="P394" s="699" t="s">
        <v>25412</v>
      </c>
      <c r="Q394" s="699" t="s">
        <v>25413</v>
      </c>
      <c r="R394" s="699" t="s">
        <v>25414</v>
      </c>
      <c r="S394" s="699" t="s">
        <v>25415</v>
      </c>
      <c r="T394" s="699" t="s">
        <v>25416</v>
      </c>
      <c r="U394" s="699" t="s">
        <v>25417</v>
      </c>
      <c r="V394" s="699" t="s">
        <v>25418</v>
      </c>
      <c r="W394" s="699" t="s">
        <v>25419</v>
      </c>
      <c r="X394" s="699" t="s">
        <v>25420</v>
      </c>
      <c r="Y394" s="699" t="s">
        <v>25421</v>
      </c>
      <c r="Z394" s="699" t="s">
        <v>19295</v>
      </c>
    </row>
    <row r="395" spans="1:26" ht="37.5">
      <c r="A395">
        <v>83401</v>
      </c>
      <c r="B395" t="s">
        <v>4047</v>
      </c>
      <c r="C395">
        <v>83</v>
      </c>
      <c r="D395">
        <v>808</v>
      </c>
      <c r="E395" s="699" t="s">
        <v>25422</v>
      </c>
      <c r="F395" s="699" t="s">
        <v>25423</v>
      </c>
      <c r="G395" s="699" t="s">
        <v>25424</v>
      </c>
      <c r="H395" s="699" t="s">
        <v>25425</v>
      </c>
      <c r="I395" s="699" t="s">
        <v>25382</v>
      </c>
      <c r="J395" s="699" t="s">
        <v>25426</v>
      </c>
      <c r="K395" s="699" t="s">
        <v>25427</v>
      </c>
      <c r="L395" s="699" t="s">
        <v>25428</v>
      </c>
      <c r="M395" s="699" t="s">
        <v>25429</v>
      </c>
      <c r="N395" s="699" t="s">
        <v>25430</v>
      </c>
      <c r="O395" s="699" t="s">
        <v>22938</v>
      </c>
      <c r="P395" s="699" t="s">
        <v>25431</v>
      </c>
      <c r="Q395" s="699" t="s">
        <v>25432</v>
      </c>
      <c r="R395" s="699" t="s">
        <v>25433</v>
      </c>
      <c r="S395" s="699" t="s">
        <v>25434</v>
      </c>
      <c r="T395" s="699" t="s">
        <v>25435</v>
      </c>
      <c r="U395" s="699" t="s">
        <v>25436</v>
      </c>
      <c r="V395" s="699" t="s">
        <v>25437</v>
      </c>
      <c r="W395" s="699" t="s">
        <v>25438</v>
      </c>
      <c r="X395" s="699" t="s">
        <v>25439</v>
      </c>
      <c r="Y395" s="699" t="s">
        <v>25440</v>
      </c>
      <c r="Z395" s="699" t="s">
        <v>17498</v>
      </c>
    </row>
    <row r="396" spans="1:26" ht="37.5">
      <c r="A396">
        <v>84266</v>
      </c>
      <c r="B396" t="s">
        <v>4083</v>
      </c>
      <c r="C396">
        <v>84</v>
      </c>
      <c r="D396">
        <v>47812</v>
      </c>
      <c r="E396" s="699" t="s">
        <v>25442</v>
      </c>
      <c r="F396" s="699" t="s">
        <v>25443</v>
      </c>
      <c r="G396" s="699" t="s">
        <v>25444</v>
      </c>
      <c r="H396" s="699" t="s">
        <v>25445</v>
      </c>
      <c r="I396" s="699" t="s">
        <v>25446</v>
      </c>
      <c r="J396" s="699" t="s">
        <v>25447</v>
      </c>
      <c r="K396" s="699" t="s">
        <v>25448</v>
      </c>
      <c r="L396" s="699" t="s">
        <v>25449</v>
      </c>
      <c r="M396" s="699" t="s">
        <v>25450</v>
      </c>
      <c r="N396" s="699" t="s">
        <v>25451</v>
      </c>
      <c r="O396" s="699" t="s">
        <v>25441</v>
      </c>
      <c r="P396" s="699" t="s">
        <v>25452</v>
      </c>
      <c r="Q396" s="699" t="s">
        <v>25453</v>
      </c>
      <c r="R396" s="699" t="s">
        <v>25454</v>
      </c>
      <c r="S396" s="699" t="s">
        <v>25455</v>
      </c>
      <c r="T396" s="699" t="s">
        <v>25456</v>
      </c>
      <c r="U396" s="699" t="s">
        <v>25457</v>
      </c>
      <c r="V396" s="699" t="s">
        <v>25458</v>
      </c>
      <c r="W396" s="699" t="s">
        <v>25459</v>
      </c>
      <c r="X396" s="699" t="s">
        <v>25460</v>
      </c>
      <c r="Y396" s="699" t="s">
        <v>25461</v>
      </c>
      <c r="Z396" s="699" t="s">
        <v>25462</v>
      </c>
    </row>
    <row r="397" spans="1:26" ht="37.5">
      <c r="A397">
        <v>84371</v>
      </c>
      <c r="B397" t="s">
        <v>4098</v>
      </c>
      <c r="C397">
        <v>84</v>
      </c>
      <c r="D397">
        <v>1084</v>
      </c>
      <c r="E397" s="699" t="s">
        <v>25464</v>
      </c>
      <c r="F397" s="699" t="s">
        <v>25465</v>
      </c>
      <c r="G397" s="699" t="s">
        <v>25466</v>
      </c>
      <c r="H397" s="699" t="s">
        <v>25467</v>
      </c>
      <c r="I397" s="699" t="s">
        <v>25468</v>
      </c>
      <c r="J397" s="699" t="s">
        <v>24195</v>
      </c>
      <c r="K397" s="699" t="s">
        <v>25469</v>
      </c>
      <c r="L397" s="699" t="s">
        <v>25470</v>
      </c>
      <c r="M397" s="699" t="s">
        <v>25471</v>
      </c>
      <c r="N397" s="699" t="s">
        <v>25154</v>
      </c>
      <c r="O397" s="699" t="s">
        <v>25463</v>
      </c>
      <c r="P397" s="699" t="s">
        <v>25472</v>
      </c>
      <c r="Q397" s="699" t="s">
        <v>25473</v>
      </c>
      <c r="R397" s="699" t="s">
        <v>25474</v>
      </c>
      <c r="S397" s="699" t="s">
        <v>25475</v>
      </c>
      <c r="T397" s="699" t="s">
        <v>25476</v>
      </c>
      <c r="U397" s="699" t="s">
        <v>25477</v>
      </c>
      <c r="V397" s="699" t="s">
        <v>25478</v>
      </c>
      <c r="W397" s="699" t="s">
        <v>25479</v>
      </c>
      <c r="X397" s="699" t="s">
        <v>25480</v>
      </c>
      <c r="Y397" s="699" t="s">
        <v>25481</v>
      </c>
      <c r="Z397" s="699" t="s">
        <v>17498</v>
      </c>
    </row>
    <row r="398" spans="1:26" ht="37.5">
      <c r="A398">
        <v>84496</v>
      </c>
      <c r="B398" t="s">
        <v>4058</v>
      </c>
      <c r="C398">
        <v>84</v>
      </c>
      <c r="D398">
        <v>47817</v>
      </c>
      <c r="E398" s="699" t="s">
        <v>25483</v>
      </c>
      <c r="F398" s="699" t="s">
        <v>25484</v>
      </c>
      <c r="G398" s="699" t="s">
        <v>25485</v>
      </c>
      <c r="H398" s="699" t="s">
        <v>25486</v>
      </c>
      <c r="I398" s="699" t="s">
        <v>25487</v>
      </c>
      <c r="J398" s="699" t="s">
        <v>25488</v>
      </c>
      <c r="K398" s="699" t="s">
        <v>25489</v>
      </c>
      <c r="L398" s="699" t="s">
        <v>25490</v>
      </c>
      <c r="M398" s="699" t="s">
        <v>25491</v>
      </c>
      <c r="N398" s="699" t="s">
        <v>25492</v>
      </c>
      <c r="O398" s="699" t="s">
        <v>25482</v>
      </c>
      <c r="P398" s="699" t="s">
        <v>25493</v>
      </c>
      <c r="Q398" s="699" t="s">
        <v>25494</v>
      </c>
      <c r="R398" s="699" t="s">
        <v>25495</v>
      </c>
      <c r="S398" s="699" t="s">
        <v>25496</v>
      </c>
      <c r="T398" s="699" t="s">
        <v>25497</v>
      </c>
      <c r="U398" s="699" t="s">
        <v>25498</v>
      </c>
      <c r="V398" s="699" t="s">
        <v>25499</v>
      </c>
      <c r="W398" s="699" t="s">
        <v>25500</v>
      </c>
      <c r="X398" s="699" t="s">
        <v>25501</v>
      </c>
      <c r="Y398" s="699" t="s">
        <v>25502</v>
      </c>
      <c r="Z398" s="699" t="s">
        <v>25503</v>
      </c>
    </row>
    <row r="399" spans="1:26" ht="37.5">
      <c r="A399">
        <v>84523</v>
      </c>
      <c r="B399" t="s">
        <v>4112</v>
      </c>
      <c r="C399">
        <v>84</v>
      </c>
      <c r="D399">
        <v>962</v>
      </c>
      <c r="E399" s="699" t="s">
        <v>25504</v>
      </c>
      <c r="F399" s="699" t="s">
        <v>25505</v>
      </c>
      <c r="G399" s="699" t="s">
        <v>25506</v>
      </c>
      <c r="H399" s="699" t="s">
        <v>25507</v>
      </c>
      <c r="I399" s="699" t="s">
        <v>25508</v>
      </c>
      <c r="J399" s="699" t="s">
        <v>25509</v>
      </c>
      <c r="K399" s="699" t="s">
        <v>25510</v>
      </c>
      <c r="L399" s="699" t="s">
        <v>25511</v>
      </c>
      <c r="M399" s="699" t="s">
        <v>25512</v>
      </c>
      <c r="N399" s="699" t="s">
        <v>25513</v>
      </c>
      <c r="O399" s="699" t="s">
        <v>23567</v>
      </c>
      <c r="P399" s="699" t="s">
        <v>25514</v>
      </c>
      <c r="Q399" s="699" t="s">
        <v>25515</v>
      </c>
      <c r="R399" s="699" t="s">
        <v>25516</v>
      </c>
      <c r="S399" s="699" t="s">
        <v>25517</v>
      </c>
      <c r="T399" s="699" t="s">
        <v>25518</v>
      </c>
      <c r="U399" s="699" t="s">
        <v>25519</v>
      </c>
      <c r="V399" s="699" t="s">
        <v>25520</v>
      </c>
      <c r="W399" s="699" t="s">
        <v>25521</v>
      </c>
      <c r="X399" s="699" t="s">
        <v>25522</v>
      </c>
      <c r="Y399" s="699" t="s">
        <v>25523</v>
      </c>
      <c r="Z399" s="699" t="s">
        <v>17498</v>
      </c>
    </row>
    <row r="400" spans="1:26" ht="37.5">
      <c r="A400">
        <v>84536</v>
      </c>
      <c r="B400" t="s">
        <v>4116</v>
      </c>
      <c r="C400">
        <v>84</v>
      </c>
      <c r="D400">
        <v>47843</v>
      </c>
      <c r="E400" s="699" t="s">
        <v>25525</v>
      </c>
      <c r="F400" s="699" t="s">
        <v>25526</v>
      </c>
      <c r="G400" s="699" t="s">
        <v>25527</v>
      </c>
      <c r="H400" s="699" t="s">
        <v>25528</v>
      </c>
      <c r="I400" s="699" t="s">
        <v>25529</v>
      </c>
      <c r="J400" s="699" t="s">
        <v>25530</v>
      </c>
      <c r="K400" s="699" t="s">
        <v>25531</v>
      </c>
      <c r="L400" s="699" t="s">
        <v>25532</v>
      </c>
      <c r="M400" s="699" t="s">
        <v>25533</v>
      </c>
      <c r="N400" s="699" t="s">
        <v>25534</v>
      </c>
      <c r="O400" s="699" t="s">
        <v>25524</v>
      </c>
      <c r="P400" s="699" t="s">
        <v>25535</v>
      </c>
      <c r="Q400" s="699" t="s">
        <v>25536</v>
      </c>
      <c r="R400" s="699" t="s">
        <v>25537</v>
      </c>
      <c r="S400" s="699" t="s">
        <v>25538</v>
      </c>
      <c r="T400" s="699" t="s">
        <v>25539</v>
      </c>
      <c r="U400" s="699" t="s">
        <v>25540</v>
      </c>
      <c r="V400" s="699" t="s">
        <v>25541</v>
      </c>
      <c r="W400" s="699" t="s">
        <v>25542</v>
      </c>
      <c r="X400" s="699" t="s">
        <v>25543</v>
      </c>
      <c r="Y400" s="699" t="s">
        <v>25544</v>
      </c>
      <c r="Z400" s="699" t="s">
        <v>25524</v>
      </c>
    </row>
    <row r="401" spans="1:26" ht="37.5">
      <c r="A401">
        <v>85033</v>
      </c>
      <c r="B401" t="s">
        <v>4130</v>
      </c>
      <c r="C401">
        <v>85</v>
      </c>
      <c r="D401">
        <v>1610</v>
      </c>
      <c r="E401" s="699" t="s">
        <v>25546</v>
      </c>
      <c r="F401" s="699" t="s">
        <v>25547</v>
      </c>
      <c r="G401" s="699" t="s">
        <v>25548</v>
      </c>
      <c r="H401" s="699" t="s">
        <v>25549</v>
      </c>
      <c r="I401" s="699" t="s">
        <v>25550</v>
      </c>
      <c r="J401" s="699" t="s">
        <v>25551</v>
      </c>
      <c r="K401" s="699" t="s">
        <v>25552</v>
      </c>
      <c r="L401" s="699" t="s">
        <v>25553</v>
      </c>
      <c r="M401" s="699" t="s">
        <v>25554</v>
      </c>
      <c r="N401" s="699" t="s">
        <v>25555</v>
      </c>
      <c r="O401" s="699" t="s">
        <v>25545</v>
      </c>
      <c r="P401" s="699" t="s">
        <v>25556</v>
      </c>
      <c r="Q401" s="699" t="s">
        <v>25557</v>
      </c>
      <c r="R401" s="699" t="s">
        <v>25558</v>
      </c>
      <c r="S401" s="699" t="s">
        <v>25559</v>
      </c>
      <c r="T401" s="699" t="s">
        <v>25560</v>
      </c>
      <c r="U401" s="699" t="s">
        <v>25561</v>
      </c>
      <c r="V401" s="699" t="s">
        <v>25562</v>
      </c>
      <c r="W401" s="699" t="s">
        <v>25563</v>
      </c>
      <c r="X401" s="699" t="s">
        <v>25564</v>
      </c>
      <c r="Y401" s="699" t="s">
        <v>25565</v>
      </c>
      <c r="Z401" s="699" t="s">
        <v>25545</v>
      </c>
    </row>
    <row r="402" spans="1:26" ht="37.5">
      <c r="A402">
        <v>85116</v>
      </c>
      <c r="B402" t="s">
        <v>4141</v>
      </c>
      <c r="C402">
        <v>85</v>
      </c>
      <c r="D402">
        <v>1075</v>
      </c>
      <c r="E402" s="699" t="s">
        <v>25566</v>
      </c>
      <c r="F402" s="699" t="s">
        <v>25567</v>
      </c>
      <c r="G402" s="699" t="s">
        <v>25568</v>
      </c>
      <c r="H402" s="699" t="s">
        <v>25569</v>
      </c>
      <c r="I402" s="699" t="s">
        <v>25570</v>
      </c>
      <c r="J402" s="699" t="s">
        <v>25016</v>
      </c>
      <c r="K402" s="699" t="s">
        <v>25571</v>
      </c>
      <c r="L402" s="699" t="s">
        <v>25572</v>
      </c>
      <c r="M402" s="699" t="s">
        <v>25573</v>
      </c>
      <c r="N402" s="699" t="s">
        <v>25574</v>
      </c>
      <c r="O402" s="699" t="s">
        <v>22938</v>
      </c>
      <c r="P402" s="699" t="s">
        <v>25575</v>
      </c>
      <c r="Q402" s="699" t="s">
        <v>25576</v>
      </c>
      <c r="R402" s="699" t="s">
        <v>25577</v>
      </c>
      <c r="S402" s="699" t="s">
        <v>25578</v>
      </c>
      <c r="T402" s="699" t="s">
        <v>25579</v>
      </c>
      <c r="U402" s="699" t="s">
        <v>25580</v>
      </c>
      <c r="V402" s="699" t="s">
        <v>25581</v>
      </c>
      <c r="W402" s="699" t="s">
        <v>25582</v>
      </c>
      <c r="X402" s="699" t="s">
        <v>25583</v>
      </c>
      <c r="Y402" s="699" t="s">
        <v>25584</v>
      </c>
      <c r="Z402" s="699" t="s">
        <v>17498</v>
      </c>
    </row>
    <row r="403" spans="1:26" ht="37.5">
      <c r="A403">
        <v>85142</v>
      </c>
      <c r="B403" t="s">
        <v>3829</v>
      </c>
      <c r="C403">
        <v>85</v>
      </c>
      <c r="D403">
        <v>47813</v>
      </c>
      <c r="E403" s="699" t="s">
        <v>25585</v>
      </c>
      <c r="F403" s="699" t="s">
        <v>25586</v>
      </c>
      <c r="G403" s="699" t="s">
        <v>25587</v>
      </c>
      <c r="H403" s="699" t="s">
        <v>25588</v>
      </c>
      <c r="I403" s="699" t="s">
        <v>25589</v>
      </c>
      <c r="J403" s="699" t="s">
        <v>25590</v>
      </c>
      <c r="K403" s="699" t="s">
        <v>25591</v>
      </c>
      <c r="L403" s="699" t="s">
        <v>25592</v>
      </c>
      <c r="M403" s="699" t="s">
        <v>25593</v>
      </c>
      <c r="N403" s="699" t="s">
        <v>25594</v>
      </c>
      <c r="O403" s="699" t="s">
        <v>19860</v>
      </c>
      <c r="P403" s="699" t="s">
        <v>25595</v>
      </c>
      <c r="Q403" s="699" t="s">
        <v>25596</v>
      </c>
      <c r="R403" s="699" t="s">
        <v>25597</v>
      </c>
      <c r="S403" s="699" t="s">
        <v>25598</v>
      </c>
      <c r="T403" s="699" t="s">
        <v>25599</v>
      </c>
      <c r="U403" s="699" t="s">
        <v>25600</v>
      </c>
      <c r="V403" s="699" t="s">
        <v>25601</v>
      </c>
      <c r="W403" s="699" t="s">
        <v>25602</v>
      </c>
      <c r="X403" s="699" t="s">
        <v>25603</v>
      </c>
      <c r="Y403" s="699" t="s">
        <v>25604</v>
      </c>
      <c r="Z403" s="699" t="s">
        <v>17920</v>
      </c>
    </row>
    <row r="404" spans="1:26" ht="37.5">
      <c r="A404">
        <v>85161</v>
      </c>
      <c r="B404" t="s">
        <v>4147</v>
      </c>
      <c r="C404">
        <v>85</v>
      </c>
      <c r="D404">
        <v>830</v>
      </c>
      <c r="E404" s="699" t="s">
        <v>25605</v>
      </c>
      <c r="F404" s="699" t="s">
        <v>25606</v>
      </c>
      <c r="G404" s="699" t="s">
        <v>25607</v>
      </c>
      <c r="H404" s="699" t="s">
        <v>25608</v>
      </c>
      <c r="I404" s="699" t="s">
        <v>25609</v>
      </c>
      <c r="J404" s="699" t="s">
        <v>25610</v>
      </c>
      <c r="K404" s="699" t="s">
        <v>25611</v>
      </c>
      <c r="L404" s="699" t="s">
        <v>25612</v>
      </c>
      <c r="M404" s="699" t="s">
        <v>25613</v>
      </c>
      <c r="N404" s="699" t="s">
        <v>25614</v>
      </c>
      <c r="O404" s="699" t="s">
        <v>22816</v>
      </c>
      <c r="P404" s="699" t="s">
        <v>25615</v>
      </c>
      <c r="Q404" s="699" t="s">
        <v>25616</v>
      </c>
      <c r="R404" s="699" t="s">
        <v>25617</v>
      </c>
      <c r="S404" s="699" t="s">
        <v>25618</v>
      </c>
      <c r="T404" s="699" t="s">
        <v>25619</v>
      </c>
      <c r="U404" s="699" t="s">
        <v>25620</v>
      </c>
      <c r="V404" s="699" t="s">
        <v>25621</v>
      </c>
      <c r="W404" s="699" t="s">
        <v>25622</v>
      </c>
      <c r="X404" s="699" t="s">
        <v>25623</v>
      </c>
      <c r="Y404" s="699" t="s">
        <v>25624</v>
      </c>
      <c r="Z404" s="699" t="s">
        <v>17627</v>
      </c>
    </row>
    <row r="405" spans="1:26" ht="37.5">
      <c r="A405">
        <v>85166</v>
      </c>
      <c r="B405" t="s">
        <v>1332</v>
      </c>
      <c r="C405">
        <v>85</v>
      </c>
      <c r="D405">
        <v>829</v>
      </c>
      <c r="E405" s="699" t="s">
        <v>25625</v>
      </c>
      <c r="F405" s="699" t="s">
        <v>25626</v>
      </c>
      <c r="G405" s="699" t="s">
        <v>25627</v>
      </c>
      <c r="H405" s="699" t="s">
        <v>25628</v>
      </c>
      <c r="I405" s="699" t="s">
        <v>25629</v>
      </c>
      <c r="J405" s="699" t="s">
        <v>25345</v>
      </c>
      <c r="K405" s="699" t="s">
        <v>25630</v>
      </c>
      <c r="L405" s="699" t="s">
        <v>25631</v>
      </c>
      <c r="M405" s="699" t="s">
        <v>25632</v>
      </c>
      <c r="N405" s="699" t="s">
        <v>25633</v>
      </c>
      <c r="O405" s="699" t="s">
        <v>22938</v>
      </c>
      <c r="P405" s="699" t="s">
        <v>25634</v>
      </c>
      <c r="Q405" s="699" t="s">
        <v>25558</v>
      </c>
      <c r="R405" s="699" t="s">
        <v>25635</v>
      </c>
      <c r="S405" s="699" t="s">
        <v>25636</v>
      </c>
      <c r="T405" s="699" t="s">
        <v>25637</v>
      </c>
      <c r="U405" s="699" t="s">
        <v>25638</v>
      </c>
      <c r="V405" s="699" t="s">
        <v>25639</v>
      </c>
      <c r="W405" s="699" t="s">
        <v>25640</v>
      </c>
      <c r="X405" s="699" t="s">
        <v>25641</v>
      </c>
      <c r="Y405" s="699" t="s">
        <v>25642</v>
      </c>
      <c r="Z405" s="699" t="s">
        <v>17627</v>
      </c>
    </row>
    <row r="406" spans="1:26" ht="37.5">
      <c r="A406">
        <v>85176</v>
      </c>
      <c r="B406" t="s">
        <v>4151</v>
      </c>
      <c r="C406">
        <v>85</v>
      </c>
      <c r="D406">
        <v>1480</v>
      </c>
      <c r="E406" s="699" t="s">
        <v>25643</v>
      </c>
      <c r="F406" s="699" t="s">
        <v>25644</v>
      </c>
      <c r="G406" s="699" t="s">
        <v>25645</v>
      </c>
      <c r="H406" s="699" t="s">
        <v>25646</v>
      </c>
      <c r="I406" s="699" t="s">
        <v>25647</v>
      </c>
      <c r="J406" s="699" t="s">
        <v>25648</v>
      </c>
      <c r="K406" s="699" t="s">
        <v>25649</v>
      </c>
      <c r="L406" s="699" t="s">
        <v>25650</v>
      </c>
      <c r="M406" s="699" t="s">
        <v>25651</v>
      </c>
      <c r="N406" s="699" t="s">
        <v>25652</v>
      </c>
      <c r="O406" s="699" t="s">
        <v>17576</v>
      </c>
      <c r="P406" s="699" t="s">
        <v>25653</v>
      </c>
      <c r="Q406" s="699" t="s">
        <v>25654</v>
      </c>
      <c r="R406" s="699" t="s">
        <v>25655</v>
      </c>
      <c r="S406" s="699" t="s">
        <v>25656</v>
      </c>
      <c r="T406" s="699" t="s">
        <v>25657</v>
      </c>
      <c r="U406" s="699" t="s">
        <v>25658</v>
      </c>
      <c r="V406" s="699" t="s">
        <v>25659</v>
      </c>
      <c r="W406" s="699" t="s">
        <v>25660</v>
      </c>
      <c r="X406" s="699" t="s">
        <v>25661</v>
      </c>
      <c r="Y406" s="699" t="s">
        <v>25662</v>
      </c>
      <c r="Z406" s="699" t="s">
        <v>17498</v>
      </c>
    </row>
    <row r="407" spans="1:26" ht="37.5">
      <c r="A407">
        <v>86086</v>
      </c>
      <c r="B407" t="s">
        <v>4162</v>
      </c>
      <c r="C407">
        <v>86</v>
      </c>
      <c r="D407">
        <v>834</v>
      </c>
      <c r="E407" s="699" t="s">
        <v>24858</v>
      </c>
      <c r="F407" s="699" t="s">
        <v>25663</v>
      </c>
      <c r="G407" s="699" t="s">
        <v>25664</v>
      </c>
      <c r="H407" s="699" t="s">
        <v>23943</v>
      </c>
      <c r="I407" s="699" t="s">
        <v>25665</v>
      </c>
      <c r="J407" s="699" t="s">
        <v>25666</v>
      </c>
      <c r="K407" s="699" t="s">
        <v>25667</v>
      </c>
      <c r="L407" s="699" t="s">
        <v>25668</v>
      </c>
      <c r="M407" s="699" t="s">
        <v>25669</v>
      </c>
      <c r="N407" s="699" t="s">
        <v>23211</v>
      </c>
      <c r="O407" s="699" t="s">
        <v>22816</v>
      </c>
      <c r="P407" s="699" t="s">
        <v>25670</v>
      </c>
      <c r="Q407" s="699" t="s">
        <v>25671</v>
      </c>
      <c r="R407" s="699" t="s">
        <v>25672</v>
      </c>
      <c r="S407" s="699" t="s">
        <v>25673</v>
      </c>
      <c r="T407" s="699" t="s">
        <v>25674</v>
      </c>
      <c r="U407" s="699" t="s">
        <v>25675</v>
      </c>
      <c r="V407" s="699" t="s">
        <v>25676</v>
      </c>
      <c r="W407" s="699" t="s">
        <v>25677</v>
      </c>
      <c r="X407" s="699" t="s">
        <v>25678</v>
      </c>
      <c r="Y407" s="699" t="s">
        <v>25679</v>
      </c>
      <c r="Z407" s="699" t="s">
        <v>17627</v>
      </c>
    </row>
    <row r="408" spans="1:26" ht="37.5">
      <c r="A408">
        <v>86101</v>
      </c>
      <c r="B408" t="s">
        <v>4166</v>
      </c>
      <c r="C408">
        <v>86</v>
      </c>
      <c r="D408">
        <v>835</v>
      </c>
      <c r="E408" s="699" t="s">
        <v>25680</v>
      </c>
      <c r="F408" s="699" t="s">
        <v>25681</v>
      </c>
      <c r="G408" s="699" t="s">
        <v>25682</v>
      </c>
      <c r="H408" s="699" t="s">
        <v>25683</v>
      </c>
      <c r="I408" s="699" t="s">
        <v>25684</v>
      </c>
      <c r="J408" s="699" t="s">
        <v>25685</v>
      </c>
      <c r="K408" s="699" t="s">
        <v>25686</v>
      </c>
      <c r="L408" s="699" t="s">
        <v>25687</v>
      </c>
      <c r="M408" s="699" t="s">
        <v>25688</v>
      </c>
      <c r="N408" s="699" t="s">
        <v>25689</v>
      </c>
      <c r="O408" s="699" t="s">
        <v>22816</v>
      </c>
      <c r="P408" s="699" t="s">
        <v>25690</v>
      </c>
      <c r="Q408" s="699" t="s">
        <v>25635</v>
      </c>
      <c r="R408" s="699" t="s">
        <v>25691</v>
      </c>
      <c r="S408" s="699" t="s">
        <v>25692</v>
      </c>
      <c r="T408" s="699" t="s">
        <v>25693</v>
      </c>
      <c r="U408" s="699" t="s">
        <v>25694</v>
      </c>
      <c r="V408" s="699" t="s">
        <v>25695</v>
      </c>
      <c r="W408" s="699" t="s">
        <v>25696</v>
      </c>
      <c r="X408" s="699" t="s">
        <v>25697</v>
      </c>
      <c r="Y408" s="699" t="s">
        <v>25698</v>
      </c>
      <c r="Z408" s="699" t="s">
        <v>19558</v>
      </c>
    </row>
    <row r="409" spans="1:26" ht="37.5">
      <c r="A409">
        <v>86111</v>
      </c>
      <c r="B409" t="s">
        <v>4169</v>
      </c>
      <c r="C409">
        <v>86</v>
      </c>
      <c r="D409">
        <v>1240</v>
      </c>
      <c r="E409" s="699" t="s">
        <v>25699</v>
      </c>
      <c r="F409" s="699" t="s">
        <v>25700</v>
      </c>
      <c r="G409" s="699" t="s">
        <v>25701</v>
      </c>
      <c r="H409" s="699" t="s">
        <v>25702</v>
      </c>
      <c r="I409" s="699" t="s">
        <v>25703</v>
      </c>
      <c r="J409" s="699" t="s">
        <v>25704</v>
      </c>
      <c r="K409" s="699" t="s">
        <v>24293</v>
      </c>
      <c r="L409" s="699" t="s">
        <v>25705</v>
      </c>
      <c r="M409" s="699" t="s">
        <v>25706</v>
      </c>
      <c r="N409" s="699" t="s">
        <v>25707</v>
      </c>
      <c r="O409" s="699" t="s">
        <v>19496</v>
      </c>
      <c r="P409" s="699" t="s">
        <v>25708</v>
      </c>
      <c r="Q409" s="699" t="s">
        <v>25709</v>
      </c>
      <c r="R409" s="699" t="s">
        <v>25710</v>
      </c>
      <c r="S409" s="699" t="s">
        <v>25711</v>
      </c>
      <c r="T409" s="699" t="s">
        <v>25712</v>
      </c>
      <c r="U409" s="699" t="s">
        <v>25713</v>
      </c>
      <c r="V409" s="699" t="s">
        <v>25714</v>
      </c>
      <c r="W409" s="699" t="s">
        <v>25715</v>
      </c>
      <c r="X409" s="699" t="s">
        <v>25716</v>
      </c>
      <c r="Y409" s="699" t="s">
        <v>25717</v>
      </c>
      <c r="Z409" s="699" t="s">
        <v>17627</v>
      </c>
    </row>
    <row r="410" spans="1:26" ht="37.5">
      <c r="A410">
        <v>86141</v>
      </c>
      <c r="B410" t="s">
        <v>4154</v>
      </c>
      <c r="C410">
        <v>86</v>
      </c>
      <c r="D410">
        <v>47819</v>
      </c>
      <c r="E410" s="699" t="s">
        <v>25718</v>
      </c>
      <c r="F410" s="699" t="s">
        <v>25719</v>
      </c>
      <c r="G410" s="699" t="s">
        <v>25720</v>
      </c>
      <c r="H410" s="699" t="s">
        <v>25721</v>
      </c>
      <c r="I410" s="699" t="s">
        <v>25722</v>
      </c>
      <c r="J410" s="699" t="s">
        <v>25723</v>
      </c>
      <c r="K410" s="699" t="s">
        <v>25724</v>
      </c>
      <c r="L410" s="699" t="s">
        <v>25725</v>
      </c>
      <c r="M410" s="699" t="s">
        <v>25726</v>
      </c>
      <c r="N410" s="699" t="s">
        <v>25727</v>
      </c>
      <c r="O410" s="699" t="s">
        <v>17557</v>
      </c>
      <c r="P410" s="699" t="s">
        <v>25728</v>
      </c>
      <c r="Q410" s="699" t="s">
        <v>25729</v>
      </c>
      <c r="R410" s="699" t="s">
        <v>25730</v>
      </c>
      <c r="S410" s="699" t="s">
        <v>25731</v>
      </c>
      <c r="T410" s="699" t="s">
        <v>25732</v>
      </c>
      <c r="U410" s="699" t="s">
        <v>25733</v>
      </c>
      <c r="V410" s="699" t="s">
        <v>25734</v>
      </c>
      <c r="W410" s="699" t="s">
        <v>25735</v>
      </c>
      <c r="X410" s="699" t="s">
        <v>25736</v>
      </c>
      <c r="Y410" s="699" t="s">
        <v>25737</v>
      </c>
      <c r="Z410" s="699" t="s">
        <v>17797</v>
      </c>
    </row>
    <row r="411" spans="1:26" ht="37.5">
      <c r="A411">
        <v>86146</v>
      </c>
      <c r="B411" t="s">
        <v>4175</v>
      </c>
      <c r="C411">
        <v>86</v>
      </c>
      <c r="D411">
        <v>923</v>
      </c>
      <c r="E411" s="699" t="s">
        <v>25738</v>
      </c>
      <c r="F411" s="699" t="s">
        <v>23079</v>
      </c>
      <c r="G411" s="699" t="s">
        <v>25739</v>
      </c>
      <c r="H411" s="699" t="s">
        <v>25740</v>
      </c>
      <c r="I411" s="699" t="s">
        <v>25741</v>
      </c>
      <c r="J411" s="699" t="s">
        <v>25742</v>
      </c>
      <c r="K411" s="699" t="s">
        <v>25685</v>
      </c>
      <c r="L411" s="699" t="s">
        <v>25743</v>
      </c>
      <c r="M411" s="699" t="s">
        <v>25744</v>
      </c>
      <c r="N411" s="699" t="s">
        <v>25745</v>
      </c>
      <c r="O411" s="699" t="s">
        <v>17576</v>
      </c>
      <c r="P411" s="699" t="s">
        <v>25746</v>
      </c>
      <c r="Q411" s="699" t="s">
        <v>25747</v>
      </c>
      <c r="R411" s="699" t="s">
        <v>25748</v>
      </c>
      <c r="S411" s="699" t="s">
        <v>25749</v>
      </c>
      <c r="T411" s="699" t="s">
        <v>25750</v>
      </c>
      <c r="U411" s="699" t="s">
        <v>25751</v>
      </c>
      <c r="V411" s="699" t="s">
        <v>25752</v>
      </c>
      <c r="W411" s="699" t="s">
        <v>25753</v>
      </c>
      <c r="X411" s="699" t="s">
        <v>25754</v>
      </c>
      <c r="Y411" s="699" t="s">
        <v>25755</v>
      </c>
      <c r="Z411" s="699" t="s">
        <v>17498</v>
      </c>
    </row>
    <row r="412" spans="1:26" ht="37.5">
      <c r="A412">
        <v>86236</v>
      </c>
      <c r="B412" t="s">
        <v>4195</v>
      </c>
      <c r="C412">
        <v>86</v>
      </c>
      <c r="D412">
        <v>842</v>
      </c>
      <c r="E412" s="699" t="s">
        <v>25756</v>
      </c>
      <c r="F412" s="699" t="s">
        <v>25757</v>
      </c>
      <c r="G412" s="699" t="s">
        <v>25758</v>
      </c>
      <c r="H412" s="699" t="s">
        <v>22663</v>
      </c>
      <c r="I412" s="699" t="s">
        <v>25759</v>
      </c>
      <c r="J412" s="699" t="s">
        <v>25760</v>
      </c>
      <c r="K412" s="699" t="s">
        <v>25761</v>
      </c>
      <c r="L412" s="699" t="s">
        <v>25762</v>
      </c>
      <c r="M412" s="699" t="s">
        <v>25763</v>
      </c>
      <c r="N412" s="699" t="s">
        <v>25764</v>
      </c>
      <c r="O412" s="699" t="s">
        <v>22816</v>
      </c>
      <c r="P412" s="699" t="s">
        <v>25765</v>
      </c>
      <c r="Q412" s="699" t="s">
        <v>25766</v>
      </c>
      <c r="R412" s="699" t="s">
        <v>25767</v>
      </c>
      <c r="S412" s="699" t="s">
        <v>25768</v>
      </c>
      <c r="T412" s="699" t="s">
        <v>25769</v>
      </c>
      <c r="U412" s="699" t="s">
        <v>25770</v>
      </c>
      <c r="V412" s="699" t="s">
        <v>25771</v>
      </c>
      <c r="W412" s="699" t="s">
        <v>25772</v>
      </c>
      <c r="X412" s="699" t="s">
        <v>25773</v>
      </c>
      <c r="Y412" s="699" t="s">
        <v>25774</v>
      </c>
      <c r="Z412" s="699" t="s">
        <v>19295</v>
      </c>
    </row>
    <row r="413" spans="1:26" ht="37.5">
      <c r="A413">
        <v>86316</v>
      </c>
      <c r="B413" t="s">
        <v>4201</v>
      </c>
      <c r="C413">
        <v>86</v>
      </c>
      <c r="D413">
        <v>845</v>
      </c>
      <c r="E413" s="699" t="s">
        <v>25775</v>
      </c>
      <c r="F413" s="699" t="s">
        <v>23900</v>
      </c>
      <c r="G413" s="699" t="s">
        <v>25776</v>
      </c>
      <c r="H413" s="699" t="s">
        <v>24124</v>
      </c>
      <c r="I413" s="699" t="s">
        <v>25110</v>
      </c>
      <c r="J413" s="699" t="s">
        <v>25777</v>
      </c>
      <c r="K413" s="699" t="s">
        <v>25778</v>
      </c>
      <c r="L413" s="699" t="s">
        <v>25779</v>
      </c>
      <c r="M413" s="699" t="s">
        <v>25780</v>
      </c>
      <c r="N413" s="699" t="s">
        <v>25781</v>
      </c>
      <c r="O413" s="699" t="s">
        <v>22816</v>
      </c>
      <c r="P413" s="699" t="s">
        <v>25782</v>
      </c>
      <c r="Q413" s="699" t="s">
        <v>25783</v>
      </c>
      <c r="R413" s="699" t="s">
        <v>25784</v>
      </c>
      <c r="S413" s="699" t="s">
        <v>25785</v>
      </c>
      <c r="T413" s="699" t="s">
        <v>25786</v>
      </c>
      <c r="U413" s="699" t="s">
        <v>25787</v>
      </c>
      <c r="V413" s="699" t="s">
        <v>25788</v>
      </c>
      <c r="W413" s="699" t="s">
        <v>25789</v>
      </c>
      <c r="X413" s="699" t="s">
        <v>25790</v>
      </c>
      <c r="Y413" s="699" t="s">
        <v>25791</v>
      </c>
      <c r="Z413" s="699" t="s">
        <v>17627</v>
      </c>
    </row>
    <row r="414" spans="1:26" ht="37.5">
      <c r="A414">
        <v>86336</v>
      </c>
      <c r="B414" t="s">
        <v>4204</v>
      </c>
      <c r="C414">
        <v>86</v>
      </c>
      <c r="D414">
        <v>846</v>
      </c>
      <c r="E414" s="699" t="s">
        <v>25792</v>
      </c>
      <c r="F414" s="699" t="s">
        <v>25793</v>
      </c>
      <c r="G414" s="699" t="s">
        <v>22943</v>
      </c>
      <c r="H414" s="699" t="s">
        <v>25794</v>
      </c>
      <c r="I414" s="699" t="s">
        <v>25795</v>
      </c>
      <c r="J414" s="699" t="s">
        <v>23211</v>
      </c>
      <c r="K414" s="699" t="s">
        <v>25760</v>
      </c>
      <c r="L414" s="699" t="s">
        <v>25796</v>
      </c>
      <c r="M414" s="699" t="s">
        <v>25797</v>
      </c>
      <c r="N414" s="699" t="s">
        <v>25798</v>
      </c>
      <c r="O414" s="699" t="s">
        <v>22816</v>
      </c>
      <c r="P414" s="699" t="s">
        <v>25799</v>
      </c>
      <c r="Q414" s="699" t="s">
        <v>25800</v>
      </c>
      <c r="R414" s="699" t="s">
        <v>25801</v>
      </c>
      <c r="S414" s="699" t="s">
        <v>25802</v>
      </c>
      <c r="T414" s="699" t="s">
        <v>25803</v>
      </c>
      <c r="U414" s="699" t="s">
        <v>25804</v>
      </c>
      <c r="V414" s="699" t="s">
        <v>25805</v>
      </c>
      <c r="W414" s="699" t="s">
        <v>25806</v>
      </c>
      <c r="X414" s="699" t="s">
        <v>25807</v>
      </c>
      <c r="Y414" s="699" t="s">
        <v>25808</v>
      </c>
      <c r="Z414" s="699" t="s">
        <v>17627</v>
      </c>
    </row>
    <row r="415" spans="1:26" ht="37.5">
      <c r="A415">
        <v>86451</v>
      </c>
      <c r="B415" t="s">
        <v>4219</v>
      </c>
      <c r="C415">
        <v>86</v>
      </c>
      <c r="D415">
        <v>924</v>
      </c>
      <c r="E415" s="699" t="s">
        <v>25809</v>
      </c>
      <c r="F415" s="699" t="s">
        <v>25810</v>
      </c>
      <c r="G415" s="699" t="s">
        <v>25811</v>
      </c>
      <c r="H415" s="699" t="s">
        <v>24608</v>
      </c>
      <c r="I415" s="699" t="s">
        <v>25812</v>
      </c>
      <c r="J415" s="699" t="s">
        <v>25813</v>
      </c>
      <c r="K415" s="699" t="s">
        <v>24900</v>
      </c>
      <c r="L415" s="699" t="s">
        <v>22220</v>
      </c>
      <c r="M415" s="699" t="s">
        <v>25402</v>
      </c>
      <c r="N415" s="699" t="s">
        <v>25814</v>
      </c>
      <c r="O415" s="699" t="s">
        <v>22816</v>
      </c>
      <c r="P415" s="699" t="s">
        <v>25815</v>
      </c>
      <c r="Q415" s="699" t="s">
        <v>25816</v>
      </c>
      <c r="R415" s="699" t="s">
        <v>25817</v>
      </c>
      <c r="S415" s="699" t="s">
        <v>25414</v>
      </c>
      <c r="T415" s="699" t="s">
        <v>25818</v>
      </c>
      <c r="U415" s="699" t="s">
        <v>25819</v>
      </c>
      <c r="V415" s="699" t="s">
        <v>25820</v>
      </c>
      <c r="W415" s="699" t="s">
        <v>25821</v>
      </c>
      <c r="X415" s="699" t="s">
        <v>25822</v>
      </c>
      <c r="Y415" s="699" t="s">
        <v>25823</v>
      </c>
      <c r="Z415" s="699" t="s">
        <v>17498</v>
      </c>
    </row>
    <row r="416" spans="1:26" ht="37.5">
      <c r="A416">
        <v>86467</v>
      </c>
      <c r="B416" t="s">
        <v>4227</v>
      </c>
      <c r="C416">
        <v>86</v>
      </c>
      <c r="D416">
        <v>47824</v>
      </c>
      <c r="E416" s="699" t="s">
        <v>25824</v>
      </c>
      <c r="F416" s="699" t="s">
        <v>25825</v>
      </c>
      <c r="G416" s="699" t="s">
        <v>25826</v>
      </c>
      <c r="H416" s="699" t="s">
        <v>25827</v>
      </c>
      <c r="I416" s="699" t="s">
        <v>25828</v>
      </c>
      <c r="J416" s="699" t="s">
        <v>25829</v>
      </c>
      <c r="K416" s="699" t="s">
        <v>25830</v>
      </c>
      <c r="L416" s="699" t="s">
        <v>25831</v>
      </c>
      <c r="M416" s="699" t="s">
        <v>25832</v>
      </c>
      <c r="N416" s="699" t="s">
        <v>25833</v>
      </c>
      <c r="O416" s="699" t="s">
        <v>17556</v>
      </c>
      <c r="P416" s="699" t="s">
        <v>25834</v>
      </c>
      <c r="Q416" s="699" t="s">
        <v>25835</v>
      </c>
      <c r="R416" s="699" t="s">
        <v>22545</v>
      </c>
      <c r="S416" s="699" t="s">
        <v>25836</v>
      </c>
      <c r="T416" s="699" t="s">
        <v>25837</v>
      </c>
      <c r="U416" s="699" t="s">
        <v>25838</v>
      </c>
      <c r="V416" s="699" t="s">
        <v>25839</v>
      </c>
      <c r="W416" s="699" t="s">
        <v>25840</v>
      </c>
      <c r="X416" s="699" t="s">
        <v>25841</v>
      </c>
      <c r="Y416" s="699" t="s">
        <v>25842</v>
      </c>
      <c r="Z416" s="699" t="s">
        <v>25843</v>
      </c>
    </row>
    <row r="417" spans="1:26" ht="37.5">
      <c r="A417">
        <v>87141</v>
      </c>
      <c r="B417" t="s">
        <v>4265</v>
      </c>
      <c r="C417">
        <v>87</v>
      </c>
      <c r="D417">
        <v>47822</v>
      </c>
      <c r="E417" s="699" t="s">
        <v>25845</v>
      </c>
      <c r="F417" s="699" t="s">
        <v>25846</v>
      </c>
      <c r="G417" s="699" t="s">
        <v>25847</v>
      </c>
      <c r="H417" s="699" t="s">
        <v>25848</v>
      </c>
      <c r="I417" s="699" t="s">
        <v>25849</v>
      </c>
      <c r="J417" s="699" t="s">
        <v>25850</v>
      </c>
      <c r="K417" s="699" t="s">
        <v>25851</v>
      </c>
      <c r="L417" s="699" t="s">
        <v>25852</v>
      </c>
      <c r="M417" s="699" t="s">
        <v>25853</v>
      </c>
      <c r="N417" s="699" t="s">
        <v>25854</v>
      </c>
      <c r="O417" s="699" t="s">
        <v>25844</v>
      </c>
      <c r="P417" s="699" t="s">
        <v>25855</v>
      </c>
      <c r="Q417" s="699" t="s">
        <v>25856</v>
      </c>
      <c r="R417" s="699" t="s">
        <v>25857</v>
      </c>
      <c r="S417" s="699" t="s">
        <v>25858</v>
      </c>
      <c r="T417" s="699" t="s">
        <v>25859</v>
      </c>
      <c r="U417" s="699" t="s">
        <v>25860</v>
      </c>
      <c r="V417" s="699" t="s">
        <v>25861</v>
      </c>
      <c r="W417" s="699" t="s">
        <v>25862</v>
      </c>
      <c r="X417" s="699" t="s">
        <v>25863</v>
      </c>
      <c r="Y417" s="699" t="s">
        <v>25864</v>
      </c>
      <c r="Z417" s="699" t="s">
        <v>25844</v>
      </c>
    </row>
    <row r="418" spans="1:26" ht="37.5">
      <c r="A418">
        <v>87181</v>
      </c>
      <c r="B418" t="s">
        <v>4273</v>
      </c>
      <c r="C418">
        <v>87</v>
      </c>
      <c r="D418">
        <v>857</v>
      </c>
      <c r="E418" s="699" t="s">
        <v>25865</v>
      </c>
      <c r="F418" s="699" t="s">
        <v>25866</v>
      </c>
      <c r="G418" s="699" t="s">
        <v>25867</v>
      </c>
      <c r="H418" s="699" t="s">
        <v>25868</v>
      </c>
      <c r="I418" s="699" t="s">
        <v>25869</v>
      </c>
      <c r="J418" s="699" t="s">
        <v>25870</v>
      </c>
      <c r="K418" s="699" t="s">
        <v>25307</v>
      </c>
      <c r="L418" s="699" t="s">
        <v>25811</v>
      </c>
      <c r="M418" s="699" t="s">
        <v>25871</v>
      </c>
      <c r="N418" s="699" t="s">
        <v>25872</v>
      </c>
      <c r="O418" s="699" t="s">
        <v>22816</v>
      </c>
      <c r="P418" s="699" t="s">
        <v>25873</v>
      </c>
      <c r="Q418" s="699" t="s">
        <v>25874</v>
      </c>
      <c r="R418" s="699" t="s">
        <v>25875</v>
      </c>
      <c r="S418" s="699" t="s">
        <v>25876</v>
      </c>
      <c r="T418" s="699" t="s">
        <v>25877</v>
      </c>
      <c r="U418" s="699" t="s">
        <v>25878</v>
      </c>
      <c r="V418" s="699" t="s">
        <v>25879</v>
      </c>
      <c r="W418" s="699" t="s">
        <v>25880</v>
      </c>
      <c r="X418" s="699" t="s">
        <v>25881</v>
      </c>
      <c r="Y418" s="699" t="s">
        <v>25882</v>
      </c>
      <c r="Z418" s="699" t="s">
        <v>17498</v>
      </c>
    </row>
    <row r="419" spans="1:26" ht="37.5">
      <c r="A419">
        <v>87293</v>
      </c>
      <c r="B419" t="s">
        <v>4286</v>
      </c>
      <c r="C419">
        <v>87</v>
      </c>
      <c r="D419">
        <v>859</v>
      </c>
      <c r="E419" s="699" t="s">
        <v>25884</v>
      </c>
      <c r="F419" s="699" t="s">
        <v>25885</v>
      </c>
      <c r="G419" s="699" t="s">
        <v>25886</v>
      </c>
      <c r="H419" s="699" t="s">
        <v>25887</v>
      </c>
      <c r="I419" s="699" t="s">
        <v>25248</v>
      </c>
      <c r="J419" s="699" t="s">
        <v>25888</v>
      </c>
      <c r="K419" s="699" t="s">
        <v>25889</v>
      </c>
      <c r="L419" s="699" t="s">
        <v>25890</v>
      </c>
      <c r="M419" s="699" t="s">
        <v>25891</v>
      </c>
      <c r="N419" s="699" t="s">
        <v>25892</v>
      </c>
      <c r="O419" s="699" t="s">
        <v>25883</v>
      </c>
      <c r="P419" s="699" t="s">
        <v>25893</v>
      </c>
      <c r="Q419" s="699" t="s">
        <v>25894</v>
      </c>
      <c r="R419" s="699" t="s">
        <v>25895</v>
      </c>
      <c r="S419" s="699" t="s">
        <v>25896</v>
      </c>
      <c r="T419" s="699" t="s">
        <v>25897</v>
      </c>
      <c r="U419" s="699" t="s">
        <v>25898</v>
      </c>
      <c r="V419" s="699" t="s">
        <v>25899</v>
      </c>
      <c r="W419" s="699" t="s">
        <v>25900</v>
      </c>
      <c r="X419" s="699" t="s">
        <v>25901</v>
      </c>
      <c r="Y419" s="699" t="s">
        <v>25902</v>
      </c>
      <c r="Z419" s="699" t="s">
        <v>25883</v>
      </c>
    </row>
    <row r="420" spans="1:26" ht="37.5">
      <c r="A420">
        <v>87301</v>
      </c>
      <c r="B420" t="s">
        <v>4290</v>
      </c>
      <c r="C420">
        <v>87</v>
      </c>
      <c r="D420">
        <v>860</v>
      </c>
      <c r="E420" s="699" t="s">
        <v>25903</v>
      </c>
      <c r="F420" s="699" t="s">
        <v>25904</v>
      </c>
      <c r="G420" s="699" t="s">
        <v>25905</v>
      </c>
      <c r="H420" s="699" t="s">
        <v>25906</v>
      </c>
      <c r="I420" s="699" t="s">
        <v>25907</v>
      </c>
      <c r="J420" s="699" t="s">
        <v>25908</v>
      </c>
      <c r="K420" s="699" t="s">
        <v>25307</v>
      </c>
      <c r="L420" s="699" t="s">
        <v>25909</v>
      </c>
      <c r="M420" s="699" t="s">
        <v>20126</v>
      </c>
      <c r="N420" s="699" t="s">
        <v>25910</v>
      </c>
      <c r="O420" s="699" t="s">
        <v>22816</v>
      </c>
      <c r="P420" s="699" t="s">
        <v>25911</v>
      </c>
      <c r="Q420" s="699" t="s">
        <v>25912</v>
      </c>
      <c r="R420" s="699" t="s">
        <v>25913</v>
      </c>
      <c r="S420" s="699" t="s">
        <v>25914</v>
      </c>
      <c r="T420" s="699" t="s">
        <v>25915</v>
      </c>
      <c r="U420" s="699" t="s">
        <v>25916</v>
      </c>
      <c r="V420" s="699" t="s">
        <v>25917</v>
      </c>
      <c r="W420" s="699" t="s">
        <v>25918</v>
      </c>
      <c r="X420" s="699" t="s">
        <v>25919</v>
      </c>
      <c r="Y420" s="699" t="s">
        <v>25920</v>
      </c>
      <c r="Z420" s="699" t="s">
        <v>17627</v>
      </c>
    </row>
    <row r="421" spans="1:26" ht="37.5">
      <c r="A421">
        <v>87331</v>
      </c>
      <c r="B421" t="s">
        <v>4294</v>
      </c>
      <c r="C421">
        <v>87</v>
      </c>
      <c r="D421">
        <v>861</v>
      </c>
      <c r="E421" s="699" t="s">
        <v>25921</v>
      </c>
      <c r="F421" s="699" t="s">
        <v>25922</v>
      </c>
      <c r="G421" s="699" t="s">
        <v>25923</v>
      </c>
      <c r="H421" s="699" t="s">
        <v>25924</v>
      </c>
      <c r="I421" s="699" t="s">
        <v>25925</v>
      </c>
      <c r="J421" s="699" t="s">
        <v>25926</v>
      </c>
      <c r="K421" s="699" t="s">
        <v>25927</v>
      </c>
      <c r="L421" s="699" t="s">
        <v>25865</v>
      </c>
      <c r="M421" s="699" t="s">
        <v>25928</v>
      </c>
      <c r="N421" s="699" t="s">
        <v>25929</v>
      </c>
      <c r="O421" s="699" t="s">
        <v>22816</v>
      </c>
      <c r="P421" s="699" t="s">
        <v>25930</v>
      </c>
      <c r="Q421" s="699" t="s">
        <v>25931</v>
      </c>
      <c r="R421" s="699" t="s">
        <v>25932</v>
      </c>
      <c r="S421" s="699" t="s">
        <v>25933</v>
      </c>
      <c r="T421" s="699" t="s">
        <v>25934</v>
      </c>
      <c r="U421" s="699" t="s">
        <v>25935</v>
      </c>
      <c r="V421" s="699" t="s">
        <v>23067</v>
      </c>
      <c r="W421" s="699" t="s">
        <v>25936</v>
      </c>
      <c r="X421" s="699" t="s">
        <v>25937</v>
      </c>
      <c r="Y421" s="699" t="s">
        <v>25938</v>
      </c>
      <c r="Z421" s="699" t="s">
        <v>17627</v>
      </c>
    </row>
    <row r="422" spans="1:26" ht="37.5">
      <c r="A422">
        <v>87352</v>
      </c>
      <c r="B422" t="s">
        <v>4300</v>
      </c>
      <c r="C422">
        <v>87</v>
      </c>
      <c r="D422">
        <v>863</v>
      </c>
      <c r="E422" s="699" t="s">
        <v>25940</v>
      </c>
      <c r="F422" s="699" t="s">
        <v>25740</v>
      </c>
      <c r="G422" s="699" t="s">
        <v>25941</v>
      </c>
      <c r="H422" s="699" t="s">
        <v>25942</v>
      </c>
      <c r="I422" s="699" t="s">
        <v>25943</v>
      </c>
      <c r="J422" s="699" t="s">
        <v>25944</v>
      </c>
      <c r="K422" s="699" t="s">
        <v>25945</v>
      </c>
      <c r="L422" s="699" t="s">
        <v>25946</v>
      </c>
      <c r="M422" s="699" t="s">
        <v>25947</v>
      </c>
      <c r="N422" s="699" t="s">
        <v>25948</v>
      </c>
      <c r="O422" s="699" t="s">
        <v>25939</v>
      </c>
      <c r="P422" s="699" t="s">
        <v>25949</v>
      </c>
      <c r="Q422" s="699" t="s">
        <v>25950</v>
      </c>
      <c r="R422" s="699" t="s">
        <v>25951</v>
      </c>
      <c r="S422" s="699" t="s">
        <v>25952</v>
      </c>
      <c r="T422" s="699" t="s">
        <v>25953</v>
      </c>
      <c r="U422" s="699" t="s">
        <v>25954</v>
      </c>
      <c r="V422" s="699" t="s">
        <v>25955</v>
      </c>
      <c r="W422" s="699" t="s">
        <v>25956</v>
      </c>
      <c r="X422" s="699" t="s">
        <v>25957</v>
      </c>
      <c r="Y422" s="699" t="s">
        <v>25958</v>
      </c>
      <c r="Z422" s="699" t="s">
        <v>17498</v>
      </c>
    </row>
    <row r="423" spans="1:26" ht="37.5">
      <c r="A423">
        <v>87376</v>
      </c>
      <c r="B423" t="s">
        <v>4244</v>
      </c>
      <c r="C423">
        <v>87</v>
      </c>
      <c r="D423">
        <v>47830</v>
      </c>
      <c r="E423" s="699" t="s">
        <v>25959</v>
      </c>
      <c r="F423" s="699" t="s">
        <v>25960</v>
      </c>
      <c r="G423" s="699" t="s">
        <v>25961</v>
      </c>
      <c r="H423" s="699" t="s">
        <v>25962</v>
      </c>
      <c r="I423" s="699" t="s">
        <v>25963</v>
      </c>
      <c r="J423" s="699" t="s">
        <v>25964</v>
      </c>
      <c r="K423" s="699" t="s">
        <v>25965</v>
      </c>
      <c r="L423" s="699" t="s">
        <v>25966</v>
      </c>
      <c r="M423" s="699" t="s">
        <v>25967</v>
      </c>
      <c r="N423" s="699" t="s">
        <v>25968</v>
      </c>
      <c r="O423" s="699" t="s">
        <v>20320</v>
      </c>
      <c r="P423" s="699" t="s">
        <v>25969</v>
      </c>
      <c r="Q423" s="699" t="s">
        <v>25970</v>
      </c>
      <c r="R423" s="699" t="s">
        <v>25971</v>
      </c>
      <c r="S423" s="699" t="s">
        <v>25972</v>
      </c>
      <c r="T423" s="699" t="s">
        <v>25973</v>
      </c>
      <c r="U423" s="699" t="s">
        <v>25974</v>
      </c>
      <c r="V423" s="699" t="s">
        <v>25975</v>
      </c>
      <c r="W423" s="699" t="s">
        <v>25859</v>
      </c>
      <c r="X423" s="699" t="s">
        <v>25976</v>
      </c>
      <c r="Y423" s="699" t="s">
        <v>25977</v>
      </c>
      <c r="Z423" s="699" t="s">
        <v>17797</v>
      </c>
    </row>
    <row r="424" spans="1:26" ht="37.5">
      <c r="A424">
        <v>87406</v>
      </c>
      <c r="B424" t="s">
        <v>3802</v>
      </c>
      <c r="C424">
        <v>87</v>
      </c>
      <c r="D424">
        <v>1663</v>
      </c>
      <c r="E424" s="699" t="s">
        <v>25979</v>
      </c>
      <c r="F424" s="699" t="s">
        <v>25980</v>
      </c>
      <c r="G424" s="699" t="s">
        <v>25981</v>
      </c>
      <c r="H424" s="699" t="s">
        <v>25982</v>
      </c>
      <c r="I424" s="699" t="s">
        <v>25983</v>
      </c>
      <c r="J424" s="699" t="s">
        <v>25984</v>
      </c>
      <c r="K424" s="699" t="s">
        <v>25985</v>
      </c>
      <c r="L424" s="699" t="s">
        <v>25986</v>
      </c>
      <c r="M424" s="699" t="s">
        <v>25987</v>
      </c>
      <c r="N424" s="699" t="s">
        <v>25988</v>
      </c>
      <c r="O424" s="699" t="s">
        <v>25978</v>
      </c>
      <c r="P424" s="699" t="s">
        <v>25989</v>
      </c>
      <c r="Q424" s="699" t="s">
        <v>25990</v>
      </c>
      <c r="R424" s="699" t="s">
        <v>25991</v>
      </c>
      <c r="S424" s="699" t="s">
        <v>25992</v>
      </c>
      <c r="T424" s="699" t="s">
        <v>25993</v>
      </c>
      <c r="U424" s="699" t="s">
        <v>25994</v>
      </c>
      <c r="V424" s="699" t="s">
        <v>25995</v>
      </c>
      <c r="W424" s="699" t="s">
        <v>25996</v>
      </c>
      <c r="X424" s="699" t="s">
        <v>25006</v>
      </c>
      <c r="Y424" s="699" t="s">
        <v>25997</v>
      </c>
      <c r="Z424" s="699" t="s">
        <v>25978</v>
      </c>
    </row>
    <row r="425" spans="1:26" ht="37.5">
      <c r="A425">
        <v>87412</v>
      </c>
      <c r="B425" t="s">
        <v>4315</v>
      </c>
      <c r="C425">
        <v>87</v>
      </c>
      <c r="D425">
        <v>1481</v>
      </c>
      <c r="E425" s="699" t="s">
        <v>25998</v>
      </c>
      <c r="F425" s="699" t="s">
        <v>25999</v>
      </c>
      <c r="G425" s="699" t="s">
        <v>26000</v>
      </c>
      <c r="H425" s="699" t="s">
        <v>26001</v>
      </c>
      <c r="I425" s="699" t="s">
        <v>26002</v>
      </c>
      <c r="J425" s="699" t="s">
        <v>26003</v>
      </c>
      <c r="K425" s="699" t="s">
        <v>26004</v>
      </c>
      <c r="L425" s="699" t="s">
        <v>26005</v>
      </c>
      <c r="M425" s="699" t="s">
        <v>26006</v>
      </c>
      <c r="N425" s="699" t="s">
        <v>26007</v>
      </c>
      <c r="O425" s="699" t="s">
        <v>17576</v>
      </c>
      <c r="P425" s="699" t="s">
        <v>26008</v>
      </c>
      <c r="Q425" s="699" t="s">
        <v>26009</v>
      </c>
      <c r="R425" s="699" t="s">
        <v>26010</v>
      </c>
      <c r="S425" s="699" t="s">
        <v>26011</v>
      </c>
      <c r="T425" s="699" t="s">
        <v>26012</v>
      </c>
      <c r="U425" s="699" t="s">
        <v>26013</v>
      </c>
      <c r="V425" s="699" t="s">
        <v>26014</v>
      </c>
      <c r="W425" s="699" t="s">
        <v>26015</v>
      </c>
      <c r="X425" s="699" t="s">
        <v>26016</v>
      </c>
      <c r="Y425" s="699" t="s">
        <v>26017</v>
      </c>
      <c r="Z425" s="699" t="s">
        <v>17498</v>
      </c>
    </row>
    <row r="426" spans="1:26" ht="37.5">
      <c r="A426">
        <v>87426</v>
      </c>
      <c r="B426" t="s">
        <v>4318</v>
      </c>
      <c r="C426">
        <v>87</v>
      </c>
      <c r="D426">
        <v>47829</v>
      </c>
      <c r="E426" s="699" t="s">
        <v>26018</v>
      </c>
      <c r="F426" s="699" t="s">
        <v>26019</v>
      </c>
      <c r="G426" s="699" t="s">
        <v>26020</v>
      </c>
      <c r="H426" s="699" t="s">
        <v>26021</v>
      </c>
      <c r="I426" s="699" t="s">
        <v>26022</v>
      </c>
      <c r="J426" s="699" t="s">
        <v>26023</v>
      </c>
      <c r="K426" s="699" t="s">
        <v>26024</v>
      </c>
      <c r="L426" s="699" t="s">
        <v>26025</v>
      </c>
      <c r="M426" s="699" t="s">
        <v>26026</v>
      </c>
      <c r="N426" s="699" t="s">
        <v>26027</v>
      </c>
      <c r="O426" s="699" t="s">
        <v>17814</v>
      </c>
      <c r="P426" s="699" t="s">
        <v>26028</v>
      </c>
      <c r="Q426" s="699" t="s">
        <v>26029</v>
      </c>
      <c r="R426" s="699" t="s">
        <v>26030</v>
      </c>
      <c r="S426" s="699" t="s">
        <v>26031</v>
      </c>
      <c r="T426" s="699" t="s">
        <v>26032</v>
      </c>
      <c r="U426" s="699" t="s">
        <v>26033</v>
      </c>
      <c r="V426" s="699" t="s">
        <v>26034</v>
      </c>
      <c r="W426" s="699" t="s">
        <v>26035</v>
      </c>
      <c r="X426" s="699" t="s">
        <v>26036</v>
      </c>
      <c r="Y426" s="699" t="s">
        <v>26037</v>
      </c>
      <c r="Z426" s="699" t="s">
        <v>17626</v>
      </c>
    </row>
    <row r="427" spans="1:26" ht="37.5">
      <c r="A427">
        <v>87492</v>
      </c>
      <c r="B427" t="s">
        <v>4324</v>
      </c>
      <c r="C427">
        <v>87</v>
      </c>
      <c r="D427">
        <v>47835</v>
      </c>
      <c r="E427" s="699" t="s">
        <v>26038</v>
      </c>
      <c r="F427" s="699" t="s">
        <v>26039</v>
      </c>
      <c r="G427" s="699" t="s">
        <v>26040</v>
      </c>
      <c r="H427" s="699" t="s">
        <v>26041</v>
      </c>
      <c r="I427" s="699" t="s">
        <v>26042</v>
      </c>
      <c r="J427" s="699" t="s">
        <v>26043</v>
      </c>
      <c r="K427" s="699" t="s">
        <v>26044</v>
      </c>
      <c r="L427" s="699" t="s">
        <v>26045</v>
      </c>
      <c r="M427" s="699" t="s">
        <v>26046</v>
      </c>
      <c r="N427" s="699" t="s">
        <v>26047</v>
      </c>
      <c r="O427" s="699" t="s">
        <v>19861</v>
      </c>
      <c r="P427" s="699" t="s">
        <v>26048</v>
      </c>
      <c r="Q427" s="699" t="s">
        <v>26049</v>
      </c>
      <c r="R427" s="699" t="s">
        <v>26050</v>
      </c>
      <c r="S427" s="699" t="s">
        <v>26051</v>
      </c>
      <c r="T427" s="699" t="s">
        <v>26052</v>
      </c>
      <c r="U427" s="699" t="s">
        <v>26053</v>
      </c>
      <c r="V427" s="699" t="s">
        <v>26054</v>
      </c>
      <c r="W427" s="699" t="s">
        <v>26055</v>
      </c>
      <c r="X427" s="699" t="s">
        <v>26056</v>
      </c>
      <c r="Y427" s="699" t="s">
        <v>26057</v>
      </c>
      <c r="Z427" s="699" t="s">
        <v>18354</v>
      </c>
    </row>
    <row r="428" spans="1:26" ht="37.5">
      <c r="A428">
        <v>88061</v>
      </c>
      <c r="B428" t="s">
        <v>4334</v>
      </c>
      <c r="C428">
        <v>88</v>
      </c>
      <c r="D428">
        <v>47823</v>
      </c>
      <c r="E428" s="699" t="s">
        <v>26058</v>
      </c>
      <c r="F428" s="699" t="s">
        <v>26059</v>
      </c>
      <c r="G428" s="699" t="s">
        <v>26060</v>
      </c>
      <c r="H428" s="699" t="s">
        <v>26061</v>
      </c>
      <c r="I428" s="699" t="s">
        <v>26062</v>
      </c>
      <c r="J428" s="699" t="s">
        <v>26063</v>
      </c>
      <c r="K428" s="699" t="s">
        <v>26064</v>
      </c>
      <c r="L428" s="699" t="s">
        <v>26065</v>
      </c>
      <c r="M428" s="699" t="s">
        <v>26066</v>
      </c>
      <c r="N428" s="699" t="s">
        <v>26067</v>
      </c>
      <c r="O428" s="699" t="s">
        <v>24232</v>
      </c>
      <c r="P428" s="699" t="s">
        <v>26068</v>
      </c>
      <c r="Q428" s="699" t="s">
        <v>26069</v>
      </c>
      <c r="R428" s="699" t="s">
        <v>26070</v>
      </c>
      <c r="S428" s="699" t="s">
        <v>26071</v>
      </c>
      <c r="T428" s="699" t="s">
        <v>26072</v>
      </c>
      <c r="U428" s="699" t="s">
        <v>26073</v>
      </c>
      <c r="V428" s="699" t="s">
        <v>26074</v>
      </c>
      <c r="W428" s="699" t="s">
        <v>26075</v>
      </c>
      <c r="X428" s="699" t="s">
        <v>26076</v>
      </c>
      <c r="Y428" s="699" t="s">
        <v>26077</v>
      </c>
      <c r="Z428" s="699" t="s">
        <v>18352</v>
      </c>
    </row>
    <row r="429" spans="1:26" ht="37.5">
      <c r="A429">
        <v>88151</v>
      </c>
      <c r="B429" t="s">
        <v>1519</v>
      </c>
      <c r="C429">
        <v>88</v>
      </c>
      <c r="D429">
        <v>880</v>
      </c>
      <c r="E429" s="699" t="s">
        <v>26078</v>
      </c>
      <c r="F429" s="699" t="s">
        <v>26079</v>
      </c>
      <c r="G429" s="699" t="s">
        <v>26080</v>
      </c>
      <c r="H429" s="699" t="s">
        <v>25228</v>
      </c>
      <c r="I429" s="699" t="s">
        <v>26081</v>
      </c>
      <c r="J429" s="699" t="s">
        <v>26082</v>
      </c>
      <c r="K429" s="699" t="s">
        <v>26083</v>
      </c>
      <c r="L429" s="699" t="s">
        <v>26084</v>
      </c>
      <c r="M429" s="699" t="s">
        <v>26085</v>
      </c>
      <c r="N429" s="699" t="s">
        <v>26086</v>
      </c>
      <c r="O429" s="699" t="s">
        <v>22816</v>
      </c>
      <c r="P429" s="699" t="s">
        <v>26087</v>
      </c>
      <c r="Q429" s="699" t="s">
        <v>26088</v>
      </c>
      <c r="R429" s="699" t="s">
        <v>26089</v>
      </c>
      <c r="S429" s="699" t="s">
        <v>26090</v>
      </c>
      <c r="T429" s="699" t="s">
        <v>26091</v>
      </c>
      <c r="U429" s="699" t="s">
        <v>26092</v>
      </c>
      <c r="V429" s="699" t="s">
        <v>26093</v>
      </c>
      <c r="W429" s="699" t="s">
        <v>26094</v>
      </c>
      <c r="X429" s="699" t="s">
        <v>26095</v>
      </c>
      <c r="Y429" s="699" t="s">
        <v>26096</v>
      </c>
      <c r="Z429" s="699" t="s">
        <v>17627</v>
      </c>
    </row>
    <row r="430" spans="1:26" ht="37.5">
      <c r="A430">
        <v>88166</v>
      </c>
      <c r="B430" t="s">
        <v>4354</v>
      </c>
      <c r="C430">
        <v>88</v>
      </c>
      <c r="D430">
        <v>881</v>
      </c>
      <c r="E430" s="699" t="s">
        <v>26098</v>
      </c>
      <c r="F430" s="699" t="s">
        <v>24196</v>
      </c>
      <c r="G430" s="699" t="s">
        <v>26099</v>
      </c>
      <c r="H430" s="699" t="s">
        <v>26100</v>
      </c>
      <c r="I430" s="699" t="s">
        <v>23289</v>
      </c>
      <c r="J430" s="699" t="s">
        <v>26101</v>
      </c>
      <c r="K430" s="699" t="s">
        <v>26102</v>
      </c>
      <c r="L430" s="699" t="s">
        <v>26103</v>
      </c>
      <c r="M430" s="699" t="s">
        <v>26104</v>
      </c>
      <c r="N430" s="699" t="s">
        <v>26105</v>
      </c>
      <c r="O430" s="699" t="s">
        <v>26097</v>
      </c>
      <c r="P430" s="699" t="s">
        <v>26106</v>
      </c>
      <c r="Q430" s="699" t="s">
        <v>26107</v>
      </c>
      <c r="R430" s="699" t="s">
        <v>26108</v>
      </c>
      <c r="S430" s="699" t="s">
        <v>26109</v>
      </c>
      <c r="T430" s="699" t="s">
        <v>26110</v>
      </c>
      <c r="U430" s="699" t="s">
        <v>26111</v>
      </c>
      <c r="V430" s="699" t="s">
        <v>26112</v>
      </c>
      <c r="W430" s="699" t="s">
        <v>26113</v>
      </c>
      <c r="X430" s="699" t="s">
        <v>26114</v>
      </c>
      <c r="Y430" s="699" t="s">
        <v>26115</v>
      </c>
      <c r="Z430" s="699" t="s">
        <v>17498</v>
      </c>
    </row>
    <row r="431" spans="1:26" ht="37.5">
      <c r="A431">
        <v>88261</v>
      </c>
      <c r="B431" t="s">
        <v>4361</v>
      </c>
      <c r="C431">
        <v>88</v>
      </c>
      <c r="D431">
        <v>883</v>
      </c>
      <c r="E431" s="699" t="s">
        <v>21459</v>
      </c>
      <c r="F431" s="699" t="s">
        <v>26116</v>
      </c>
      <c r="G431" s="699" t="s">
        <v>26117</v>
      </c>
      <c r="H431" s="699" t="s">
        <v>25867</v>
      </c>
      <c r="I431" s="699" t="s">
        <v>26118</v>
      </c>
      <c r="J431" s="699" t="s">
        <v>26119</v>
      </c>
      <c r="K431" s="699" t="s">
        <v>26120</v>
      </c>
      <c r="L431" s="699" t="s">
        <v>24608</v>
      </c>
      <c r="M431" s="699" t="s">
        <v>26121</v>
      </c>
      <c r="N431" s="699" t="s">
        <v>26122</v>
      </c>
      <c r="O431" s="699" t="s">
        <v>22816</v>
      </c>
      <c r="P431" s="699" t="s">
        <v>26123</v>
      </c>
      <c r="Q431" s="699" t="s">
        <v>26124</v>
      </c>
      <c r="R431" s="699" t="s">
        <v>26125</v>
      </c>
      <c r="S431" s="699" t="s">
        <v>26126</v>
      </c>
      <c r="T431" s="699" t="s">
        <v>26127</v>
      </c>
      <c r="U431" s="699" t="s">
        <v>26128</v>
      </c>
      <c r="V431" s="699" t="s">
        <v>26129</v>
      </c>
      <c r="W431" s="699" t="s">
        <v>26130</v>
      </c>
      <c r="X431" s="699" t="s">
        <v>26131</v>
      </c>
      <c r="Y431" s="699" t="s">
        <v>26132</v>
      </c>
      <c r="Z431" s="699" t="s">
        <v>17627</v>
      </c>
    </row>
    <row r="432" spans="1:26" ht="37.5">
      <c r="A432">
        <v>88317</v>
      </c>
      <c r="B432" t="s">
        <v>4333</v>
      </c>
      <c r="C432">
        <v>88</v>
      </c>
      <c r="D432">
        <v>47827</v>
      </c>
      <c r="E432" s="699" t="s">
        <v>26133</v>
      </c>
      <c r="F432" s="699" t="s">
        <v>26134</v>
      </c>
      <c r="G432" s="699" t="s">
        <v>26135</v>
      </c>
      <c r="H432" s="699" t="s">
        <v>26136</v>
      </c>
      <c r="I432" s="699" t="s">
        <v>26137</v>
      </c>
      <c r="J432" s="699" t="s">
        <v>26138</v>
      </c>
      <c r="K432" s="699" t="s">
        <v>26139</v>
      </c>
      <c r="L432" s="699" t="s">
        <v>26140</v>
      </c>
      <c r="M432" s="699" t="s">
        <v>26141</v>
      </c>
      <c r="N432" s="699" t="s">
        <v>26142</v>
      </c>
      <c r="O432" s="699" t="s">
        <v>21720</v>
      </c>
      <c r="P432" s="699" t="s">
        <v>26143</v>
      </c>
      <c r="Q432" s="699" t="s">
        <v>26144</v>
      </c>
      <c r="R432" s="699" t="s">
        <v>26145</v>
      </c>
      <c r="S432" s="699" t="s">
        <v>26146</v>
      </c>
      <c r="T432" s="699" t="s">
        <v>26147</v>
      </c>
      <c r="U432" s="699" t="s">
        <v>26148</v>
      </c>
      <c r="V432" s="699" t="s">
        <v>26149</v>
      </c>
      <c r="W432" s="699" t="s">
        <v>26150</v>
      </c>
      <c r="X432" s="699" t="s">
        <v>26151</v>
      </c>
      <c r="Y432" s="699" t="s">
        <v>26152</v>
      </c>
      <c r="Z432" s="699" t="s">
        <v>17868</v>
      </c>
    </row>
    <row r="433" spans="1:26" ht="37.5">
      <c r="A433">
        <v>88371</v>
      </c>
      <c r="B433" t="s">
        <v>4379</v>
      </c>
      <c r="C433">
        <v>88</v>
      </c>
      <c r="D433">
        <v>887</v>
      </c>
      <c r="E433" s="699" t="s">
        <v>26153</v>
      </c>
      <c r="F433" s="699" t="s">
        <v>26154</v>
      </c>
      <c r="G433" s="699" t="s">
        <v>26155</v>
      </c>
      <c r="H433" s="699" t="s">
        <v>26156</v>
      </c>
      <c r="I433" s="699" t="s">
        <v>26157</v>
      </c>
      <c r="J433" s="699" t="s">
        <v>26158</v>
      </c>
      <c r="K433" s="699" t="s">
        <v>26159</v>
      </c>
      <c r="L433" s="699" t="s">
        <v>26160</v>
      </c>
      <c r="M433" s="699" t="s">
        <v>26161</v>
      </c>
      <c r="N433" s="699" t="s">
        <v>26162</v>
      </c>
      <c r="O433" s="699" t="s">
        <v>22816</v>
      </c>
      <c r="P433" s="699" t="s">
        <v>26163</v>
      </c>
      <c r="Q433" s="699" t="s">
        <v>26164</v>
      </c>
      <c r="R433" s="699" t="s">
        <v>26165</v>
      </c>
      <c r="S433" s="699" t="s">
        <v>26166</v>
      </c>
      <c r="T433" s="699" t="s">
        <v>26167</v>
      </c>
      <c r="U433" s="699" t="s">
        <v>26168</v>
      </c>
      <c r="V433" s="699" t="s">
        <v>26169</v>
      </c>
      <c r="W433" s="699" t="s">
        <v>26170</v>
      </c>
      <c r="X433" s="699" t="s">
        <v>26171</v>
      </c>
      <c r="Y433" s="699" t="s">
        <v>26172</v>
      </c>
      <c r="Z433" s="699" t="s">
        <v>19558</v>
      </c>
    </row>
    <row r="434" spans="1:26" ht="37.5">
      <c r="A434">
        <v>88406</v>
      </c>
      <c r="B434" t="s">
        <v>4387</v>
      </c>
      <c r="C434">
        <v>88</v>
      </c>
      <c r="D434">
        <v>936</v>
      </c>
      <c r="E434" s="699" t="s">
        <v>26173</v>
      </c>
      <c r="F434" s="699" t="s">
        <v>25923</v>
      </c>
      <c r="G434" s="699" t="s">
        <v>23728</v>
      </c>
      <c r="H434" s="699" t="s">
        <v>23530</v>
      </c>
      <c r="I434" s="699" t="s">
        <v>26174</v>
      </c>
      <c r="J434" s="699" t="s">
        <v>26175</v>
      </c>
      <c r="K434" s="699" t="s">
        <v>26176</v>
      </c>
      <c r="L434" s="699" t="s">
        <v>25351</v>
      </c>
      <c r="M434" s="699" t="s">
        <v>26177</v>
      </c>
      <c r="N434" s="699" t="s">
        <v>26178</v>
      </c>
      <c r="O434" s="699" t="s">
        <v>22816</v>
      </c>
      <c r="P434" s="699" t="s">
        <v>26179</v>
      </c>
      <c r="Q434" s="699" t="s">
        <v>26180</v>
      </c>
      <c r="R434" s="699" t="s">
        <v>26181</v>
      </c>
      <c r="S434" s="699" t="s">
        <v>26182</v>
      </c>
      <c r="T434" s="699" t="s">
        <v>26183</v>
      </c>
      <c r="U434" s="699" t="s">
        <v>26184</v>
      </c>
      <c r="V434" s="699" t="s">
        <v>26185</v>
      </c>
      <c r="W434" s="699" t="s">
        <v>26186</v>
      </c>
      <c r="X434" s="699" t="s">
        <v>26187</v>
      </c>
      <c r="Y434" s="699" t="s">
        <v>26188</v>
      </c>
      <c r="Z434" s="699" t="s">
        <v>17627</v>
      </c>
    </row>
    <row r="435" spans="1:26" ht="37.5">
      <c r="A435">
        <v>88442</v>
      </c>
      <c r="B435" t="s">
        <v>4394</v>
      </c>
      <c r="C435">
        <v>88</v>
      </c>
      <c r="D435">
        <v>937</v>
      </c>
      <c r="E435" s="699" t="s">
        <v>26189</v>
      </c>
      <c r="F435" s="699" t="s">
        <v>26190</v>
      </c>
      <c r="G435" s="699" t="s">
        <v>26191</v>
      </c>
      <c r="H435" s="699" t="s">
        <v>26192</v>
      </c>
      <c r="I435" s="699" t="s">
        <v>26193</v>
      </c>
      <c r="J435" s="699" t="s">
        <v>26194</v>
      </c>
      <c r="K435" s="699" t="s">
        <v>26195</v>
      </c>
      <c r="L435" s="699" t="s">
        <v>26196</v>
      </c>
      <c r="M435" s="699" t="s">
        <v>26197</v>
      </c>
      <c r="N435" s="699" t="s">
        <v>23840</v>
      </c>
      <c r="O435" s="699" t="s">
        <v>22816</v>
      </c>
      <c r="P435" s="699" t="s">
        <v>26198</v>
      </c>
      <c r="Q435" s="699" t="s">
        <v>26199</v>
      </c>
      <c r="R435" s="699" t="s">
        <v>26200</v>
      </c>
      <c r="S435" s="699" t="s">
        <v>26201</v>
      </c>
      <c r="T435" s="699" t="s">
        <v>26202</v>
      </c>
      <c r="U435" s="699" t="s">
        <v>26203</v>
      </c>
      <c r="V435" s="699" t="s">
        <v>26204</v>
      </c>
      <c r="W435" s="699" t="s">
        <v>26205</v>
      </c>
      <c r="X435" s="699" t="s">
        <v>26206</v>
      </c>
      <c r="Y435" s="699" t="s">
        <v>26207</v>
      </c>
      <c r="Z435" s="699" t="s">
        <v>17498</v>
      </c>
    </row>
    <row r="436" spans="1:26" ht="37.5">
      <c r="A436">
        <v>88486</v>
      </c>
      <c r="B436" t="s">
        <v>4405</v>
      </c>
      <c r="C436">
        <v>88</v>
      </c>
      <c r="D436">
        <v>893</v>
      </c>
      <c r="E436" s="699" t="s">
        <v>26208</v>
      </c>
      <c r="F436" s="699" t="s">
        <v>26209</v>
      </c>
      <c r="G436" s="699" t="s">
        <v>26210</v>
      </c>
      <c r="H436" s="699" t="s">
        <v>26211</v>
      </c>
      <c r="I436" s="699" t="s">
        <v>26212</v>
      </c>
      <c r="J436" s="699" t="s">
        <v>26213</v>
      </c>
      <c r="K436" s="699" t="s">
        <v>26214</v>
      </c>
      <c r="L436" s="699" t="s">
        <v>26215</v>
      </c>
      <c r="M436" s="699" t="s">
        <v>26216</v>
      </c>
      <c r="N436" s="699" t="s">
        <v>26217</v>
      </c>
      <c r="O436" s="699" t="s">
        <v>22816</v>
      </c>
      <c r="P436" s="699" t="s">
        <v>26218</v>
      </c>
      <c r="Q436" s="699" t="s">
        <v>26219</v>
      </c>
      <c r="R436" s="699" t="s">
        <v>26220</v>
      </c>
      <c r="S436" s="699" t="s">
        <v>26221</v>
      </c>
      <c r="T436" s="699" t="s">
        <v>26222</v>
      </c>
      <c r="U436" s="699" t="s">
        <v>26223</v>
      </c>
      <c r="V436" s="699" t="s">
        <v>26224</v>
      </c>
      <c r="W436" s="699" t="s">
        <v>26225</v>
      </c>
      <c r="X436" s="699" t="s">
        <v>26226</v>
      </c>
      <c r="Y436" s="699" t="s">
        <v>25007</v>
      </c>
      <c r="Z436" s="699" t="s">
        <v>17627</v>
      </c>
    </row>
    <row r="437" spans="1:26" ht="37.5">
      <c r="A437">
        <v>88836</v>
      </c>
      <c r="B437" t="s">
        <v>4452</v>
      </c>
      <c r="C437">
        <v>88</v>
      </c>
      <c r="D437">
        <v>47909</v>
      </c>
      <c r="E437" s="699" t="s">
        <v>26227</v>
      </c>
      <c r="F437" s="699" t="s">
        <v>26228</v>
      </c>
      <c r="G437" s="699" t="s">
        <v>26229</v>
      </c>
      <c r="H437" s="699" t="s">
        <v>26230</v>
      </c>
      <c r="I437" s="699" t="s">
        <v>26231</v>
      </c>
      <c r="J437" s="699" t="s">
        <v>26232</v>
      </c>
      <c r="K437" s="699" t="s">
        <v>26233</v>
      </c>
      <c r="L437" s="699" t="s">
        <v>26234</v>
      </c>
      <c r="M437" s="699" t="s">
        <v>26235</v>
      </c>
      <c r="N437" s="699" t="s">
        <v>26236</v>
      </c>
      <c r="O437" s="699" t="s">
        <v>19981</v>
      </c>
      <c r="P437" s="699" t="s">
        <v>26237</v>
      </c>
      <c r="Q437" s="699" t="s">
        <v>26238</v>
      </c>
      <c r="R437" s="699" t="s">
        <v>26239</v>
      </c>
      <c r="S437" s="699" t="s">
        <v>26240</v>
      </c>
      <c r="T437" s="699" t="s">
        <v>26241</v>
      </c>
      <c r="U437" s="699" t="s">
        <v>26242</v>
      </c>
      <c r="V437" s="699" t="s">
        <v>26243</v>
      </c>
      <c r="W437" s="699" t="s">
        <v>26244</v>
      </c>
      <c r="X437" s="699" t="s">
        <v>26245</v>
      </c>
      <c r="Y437" s="699" t="s">
        <v>26246</v>
      </c>
      <c r="Z437" s="699" t="s">
        <v>17797</v>
      </c>
    </row>
    <row r="438" spans="1:26" ht="37.5">
      <c r="A438">
        <v>88956</v>
      </c>
      <c r="B438" t="s">
        <v>4467</v>
      </c>
      <c r="C438">
        <v>88</v>
      </c>
      <c r="D438">
        <v>1139</v>
      </c>
      <c r="E438" s="699" t="s">
        <v>26247</v>
      </c>
      <c r="F438" s="699" t="s">
        <v>26248</v>
      </c>
      <c r="G438" s="699" t="s">
        <v>26249</v>
      </c>
      <c r="H438" s="699" t="s">
        <v>26250</v>
      </c>
      <c r="I438" s="699" t="s">
        <v>26251</v>
      </c>
      <c r="J438" s="699" t="s">
        <v>26252</v>
      </c>
      <c r="K438" s="699" t="s">
        <v>26253</v>
      </c>
      <c r="L438" s="699" t="s">
        <v>26254</v>
      </c>
      <c r="M438" s="699" t="s">
        <v>26255</v>
      </c>
      <c r="N438" s="699" t="s">
        <v>26256</v>
      </c>
      <c r="O438" s="699" t="s">
        <v>22816</v>
      </c>
      <c r="P438" s="699" t="s">
        <v>26257</v>
      </c>
      <c r="Q438" s="699" t="s">
        <v>26258</v>
      </c>
      <c r="R438" s="699" t="s">
        <v>26259</v>
      </c>
      <c r="S438" s="699" t="s">
        <v>26260</v>
      </c>
      <c r="T438" s="699" t="s">
        <v>26261</v>
      </c>
      <c r="U438" s="699" t="s">
        <v>26262</v>
      </c>
      <c r="V438" s="699" t="s">
        <v>26263</v>
      </c>
      <c r="W438" s="699" t="s">
        <v>26264</v>
      </c>
      <c r="X438" s="699" t="s">
        <v>26265</v>
      </c>
      <c r="Y438" s="699" t="s">
        <v>26266</v>
      </c>
      <c r="Z438" s="699" t="s">
        <v>17480</v>
      </c>
    </row>
    <row r="439" spans="1:26" ht="37.5">
      <c r="A439">
        <v>88971</v>
      </c>
      <c r="B439" t="s">
        <v>4471</v>
      </c>
      <c r="C439">
        <v>88</v>
      </c>
      <c r="D439">
        <v>47942</v>
      </c>
      <c r="E439" s="699" t="s">
        <v>26268</v>
      </c>
      <c r="F439" s="699" t="s">
        <v>26269</v>
      </c>
      <c r="G439" s="699" t="s">
        <v>26270</v>
      </c>
      <c r="H439" s="699" t="s">
        <v>26271</v>
      </c>
      <c r="I439" s="699" t="s">
        <v>26272</v>
      </c>
      <c r="J439" s="699" t="s">
        <v>26273</v>
      </c>
      <c r="K439" s="699" t="s">
        <v>26274</v>
      </c>
      <c r="L439" s="699" t="s">
        <v>26275</v>
      </c>
      <c r="M439" s="699" t="s">
        <v>26276</v>
      </c>
      <c r="N439" s="699" t="s">
        <v>26277</v>
      </c>
      <c r="O439" s="699" t="s">
        <v>26267</v>
      </c>
      <c r="P439" s="699" t="s">
        <v>26278</v>
      </c>
      <c r="Q439" s="699" t="s">
        <v>26279</v>
      </c>
      <c r="R439" s="699" t="s">
        <v>26280</v>
      </c>
      <c r="S439" s="699" t="s">
        <v>26281</v>
      </c>
      <c r="T439" s="699" t="s">
        <v>26282</v>
      </c>
      <c r="U439" s="699" t="s">
        <v>26283</v>
      </c>
      <c r="V439" s="699" t="s">
        <v>26284</v>
      </c>
      <c r="W439" s="699" t="s">
        <v>26285</v>
      </c>
      <c r="X439" s="699" t="s">
        <v>26286</v>
      </c>
      <c r="Y439" s="699" t="s">
        <v>26287</v>
      </c>
      <c r="Z439" s="699" t="s">
        <v>26267</v>
      </c>
    </row>
    <row r="440" spans="1:26" ht="37.5">
      <c r="A440">
        <v>91107</v>
      </c>
      <c r="B440" t="s">
        <v>4500</v>
      </c>
      <c r="C440">
        <v>91</v>
      </c>
      <c r="D440">
        <v>47940</v>
      </c>
      <c r="E440" s="699" t="s">
        <v>26289</v>
      </c>
      <c r="F440" s="699" t="s">
        <v>26290</v>
      </c>
      <c r="G440" s="699" t="s">
        <v>26291</v>
      </c>
      <c r="H440" s="699" t="s">
        <v>26292</v>
      </c>
      <c r="I440" s="699" t="s">
        <v>26293</v>
      </c>
      <c r="J440" s="699" t="s">
        <v>26294</v>
      </c>
      <c r="K440" s="699" t="s">
        <v>26295</v>
      </c>
      <c r="L440" s="699" t="s">
        <v>26296</v>
      </c>
      <c r="M440" s="699" t="s">
        <v>26297</v>
      </c>
      <c r="N440" s="699" t="s">
        <v>26298</v>
      </c>
      <c r="O440" s="699" t="s">
        <v>26288</v>
      </c>
      <c r="P440" s="699" t="s">
        <v>26299</v>
      </c>
      <c r="Q440" s="699" t="s">
        <v>26300</v>
      </c>
      <c r="R440" s="699" t="s">
        <v>26301</v>
      </c>
      <c r="S440" s="699" t="s">
        <v>26302</v>
      </c>
      <c r="T440" s="699" t="s">
        <v>26303</v>
      </c>
      <c r="U440" s="699" t="s">
        <v>26304</v>
      </c>
      <c r="V440" s="699" t="s">
        <v>26305</v>
      </c>
      <c r="W440" s="699" t="s">
        <v>26306</v>
      </c>
      <c r="X440" s="699" t="s">
        <v>26307</v>
      </c>
      <c r="Y440" s="699" t="s">
        <v>26308</v>
      </c>
      <c r="Z440" s="699" t="s">
        <v>26288</v>
      </c>
    </row>
    <row r="441" spans="1:26" ht="37.5">
      <c r="A441">
        <v>91166</v>
      </c>
      <c r="B441" t="s">
        <v>4520</v>
      </c>
      <c r="C441">
        <v>91</v>
      </c>
      <c r="D441">
        <v>1596</v>
      </c>
      <c r="E441" s="699" t="s">
        <v>26310</v>
      </c>
      <c r="F441" s="699" t="s">
        <v>26311</v>
      </c>
      <c r="G441" s="699" t="s">
        <v>26312</v>
      </c>
      <c r="H441" s="699" t="s">
        <v>26313</v>
      </c>
      <c r="I441" s="699" t="s">
        <v>26314</v>
      </c>
      <c r="J441" s="699" t="s">
        <v>26315</v>
      </c>
      <c r="K441" s="699" t="s">
        <v>26316</v>
      </c>
      <c r="L441" s="699" t="s">
        <v>26317</v>
      </c>
      <c r="M441" s="699" t="s">
        <v>26318</v>
      </c>
      <c r="N441" s="699" t="s">
        <v>26319</v>
      </c>
      <c r="O441" s="699" t="s">
        <v>26309</v>
      </c>
      <c r="P441" s="699" t="s">
        <v>26320</v>
      </c>
      <c r="Q441" s="699" t="s">
        <v>26321</v>
      </c>
      <c r="R441" s="699" t="s">
        <v>26322</v>
      </c>
      <c r="S441" s="699" t="s">
        <v>26323</v>
      </c>
      <c r="T441" s="699" t="s">
        <v>26324</v>
      </c>
      <c r="U441" s="699" t="s">
        <v>26325</v>
      </c>
      <c r="V441" s="699" t="s">
        <v>26326</v>
      </c>
      <c r="W441" s="699" t="s">
        <v>26327</v>
      </c>
      <c r="X441" s="699" t="s">
        <v>26328</v>
      </c>
      <c r="Y441" s="699" t="s">
        <v>26329</v>
      </c>
      <c r="Z441" s="699" t="s">
        <v>17627</v>
      </c>
    </row>
    <row r="442" spans="1:26" ht="37.5">
      <c r="A442">
        <v>91197</v>
      </c>
      <c r="B442" t="s">
        <v>4526</v>
      </c>
      <c r="C442">
        <v>91</v>
      </c>
      <c r="D442">
        <v>47936</v>
      </c>
      <c r="E442" s="699" t="s">
        <v>26330</v>
      </c>
      <c r="F442" s="699" t="s">
        <v>26331</v>
      </c>
      <c r="G442" s="699" t="s">
        <v>26332</v>
      </c>
      <c r="H442" s="699" t="s">
        <v>26333</v>
      </c>
      <c r="I442" s="699" t="s">
        <v>26334</v>
      </c>
      <c r="J442" s="699" t="s">
        <v>26335</v>
      </c>
      <c r="K442" s="699" t="s">
        <v>26336</v>
      </c>
      <c r="L442" s="699" t="s">
        <v>26337</v>
      </c>
      <c r="M442" s="699" t="s">
        <v>26338</v>
      </c>
      <c r="N442" s="699" t="s">
        <v>26339</v>
      </c>
      <c r="O442" s="699" t="s">
        <v>26340</v>
      </c>
      <c r="P442" s="699" t="s">
        <v>26341</v>
      </c>
      <c r="Q442" s="699" t="s">
        <v>26342</v>
      </c>
      <c r="R442" s="699" t="s">
        <v>26343</v>
      </c>
      <c r="S442" s="699" t="s">
        <v>26344</v>
      </c>
      <c r="T442" s="699" t="s">
        <v>26345</v>
      </c>
      <c r="U442" s="699" t="s">
        <v>26346</v>
      </c>
      <c r="V442" s="699" t="s">
        <v>26347</v>
      </c>
      <c r="W442" s="699" t="s">
        <v>26348</v>
      </c>
      <c r="X442" s="699" t="s">
        <v>26349</v>
      </c>
      <c r="Y442" s="699" t="s">
        <v>26350</v>
      </c>
      <c r="Z442" s="699" t="s">
        <v>19316</v>
      </c>
    </row>
    <row r="443" spans="1:26" ht="37.5">
      <c r="A443">
        <v>91236</v>
      </c>
      <c r="B443" t="s">
        <v>4530</v>
      </c>
      <c r="C443">
        <v>91</v>
      </c>
      <c r="D443">
        <v>1482</v>
      </c>
      <c r="E443" s="699" t="s">
        <v>26351</v>
      </c>
      <c r="F443" s="699" t="s">
        <v>26352</v>
      </c>
      <c r="G443" s="699" t="s">
        <v>26353</v>
      </c>
      <c r="H443" s="699" t="s">
        <v>26354</v>
      </c>
      <c r="I443" s="699" t="s">
        <v>26355</v>
      </c>
      <c r="J443" s="699" t="s">
        <v>26356</v>
      </c>
      <c r="K443" s="699" t="s">
        <v>26357</v>
      </c>
      <c r="L443" s="699" t="s">
        <v>26358</v>
      </c>
      <c r="M443" s="699" t="s">
        <v>26359</v>
      </c>
      <c r="N443" s="699" t="s">
        <v>26360</v>
      </c>
      <c r="O443" s="699" t="s">
        <v>17576</v>
      </c>
      <c r="P443" s="699" t="s">
        <v>26361</v>
      </c>
      <c r="Q443" s="699" t="s">
        <v>26362</v>
      </c>
      <c r="R443" s="699" t="s">
        <v>26363</v>
      </c>
      <c r="S443" s="699" t="s">
        <v>26364</v>
      </c>
      <c r="T443" s="699" t="s">
        <v>26365</v>
      </c>
      <c r="U443" s="699" t="s">
        <v>26366</v>
      </c>
      <c r="V443" s="699" t="s">
        <v>26367</v>
      </c>
      <c r="W443" s="699" t="s">
        <v>26368</v>
      </c>
      <c r="X443" s="699" t="s">
        <v>26369</v>
      </c>
      <c r="Y443" s="699" t="s">
        <v>26370</v>
      </c>
      <c r="Z443" s="699" t="s">
        <v>17498</v>
      </c>
    </row>
    <row r="444" spans="1:26" ht="37.5">
      <c r="A444">
        <v>91241</v>
      </c>
      <c r="B444" t="s">
        <v>4533</v>
      </c>
      <c r="C444">
        <v>91</v>
      </c>
      <c r="D444">
        <v>909</v>
      </c>
      <c r="E444" s="699" t="s">
        <v>26371</v>
      </c>
      <c r="F444" s="699" t="s">
        <v>26372</v>
      </c>
      <c r="G444" s="699" t="s">
        <v>26373</v>
      </c>
      <c r="H444" s="699" t="s">
        <v>26374</v>
      </c>
      <c r="I444" s="699" t="s">
        <v>26375</v>
      </c>
      <c r="J444" s="699" t="s">
        <v>26376</v>
      </c>
      <c r="K444" s="699" t="s">
        <v>26377</v>
      </c>
      <c r="L444" s="699" t="s">
        <v>26378</v>
      </c>
      <c r="M444" s="699" t="s">
        <v>26379</v>
      </c>
      <c r="N444" s="699" t="s">
        <v>26380</v>
      </c>
      <c r="O444" s="699" t="s">
        <v>22938</v>
      </c>
      <c r="P444" s="699" t="s">
        <v>26381</v>
      </c>
      <c r="Q444" s="699" t="s">
        <v>26382</v>
      </c>
      <c r="R444" s="699" t="s">
        <v>26383</v>
      </c>
      <c r="S444" s="699" t="s">
        <v>26384</v>
      </c>
      <c r="T444" s="699" t="s">
        <v>26385</v>
      </c>
      <c r="U444" s="699" t="s">
        <v>26386</v>
      </c>
      <c r="V444" s="699" t="s">
        <v>26387</v>
      </c>
      <c r="W444" s="699" t="s">
        <v>26388</v>
      </c>
      <c r="X444" s="699" t="s">
        <v>26389</v>
      </c>
      <c r="Y444" s="699" t="s">
        <v>26390</v>
      </c>
      <c r="Z444" s="699" t="s">
        <v>17498</v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10010"/>
  <sheetViews>
    <sheetView tabSelected="1" zoomScale="70" zoomScaleNormal="70" workbookViewId="0">
      <pane xSplit="5" ySplit="10" topLeftCell="F11" activePane="bottomRight" state="frozen"/>
      <selection pane="topRight" activeCell="F1" sqref="F1"/>
      <selection pane="bottomLeft" activeCell="A11" sqref="A11"/>
      <selection pane="bottomRight" activeCell="I22" sqref="I22"/>
    </sheetView>
  </sheetViews>
  <sheetFormatPr defaultRowHeight="13.5"/>
  <cols>
    <col min="1" max="1" width="7.625" style="662" customWidth="1"/>
    <col min="2" max="2" width="14.125" style="665" bestFit="1" customWidth="1"/>
    <col min="3" max="3" width="15.625" style="665" bestFit="1" customWidth="1"/>
    <col min="4" max="4" width="8.375" style="681" customWidth="1"/>
    <col min="5" max="5" width="7.75" style="662" customWidth="1"/>
    <col min="6" max="6" width="7.5" style="662" customWidth="1"/>
    <col min="7" max="7" width="11.5" style="662" bestFit="1" customWidth="1"/>
    <col min="8" max="8" width="9.625" style="662" bestFit="1" customWidth="1"/>
    <col min="9" max="9" width="19.625" style="662" bestFit="1" customWidth="1"/>
    <col min="10" max="10" width="9.5" style="662" customWidth="1"/>
    <col min="11" max="12" width="16.875" style="662" bestFit="1" customWidth="1"/>
    <col min="13" max="13" width="12" style="684" customWidth="1"/>
    <col min="14" max="14" width="4.375" style="662" customWidth="1"/>
    <col min="15" max="15" width="7.5" style="662" customWidth="1"/>
    <col min="16" max="16" width="11.5" style="662" bestFit="1" customWidth="1"/>
    <col min="17" max="17" width="9.625" style="662" bestFit="1" customWidth="1"/>
    <col min="18" max="18" width="19.625" style="662" bestFit="1" customWidth="1"/>
    <col min="19" max="19" width="9.5" style="662" customWidth="1"/>
    <col min="20" max="21" width="16.875" style="662" bestFit="1" customWidth="1"/>
    <col min="22" max="22" width="12" style="684" customWidth="1"/>
    <col min="23" max="23" width="4" style="662" customWidth="1"/>
    <col min="24" max="24" width="7.5" style="662" customWidth="1"/>
    <col min="25" max="25" width="11.5" style="662" bestFit="1" customWidth="1"/>
    <col min="26" max="26" width="9.625" style="662" bestFit="1" customWidth="1"/>
    <col min="27" max="27" width="19.625" style="662" bestFit="1" customWidth="1"/>
    <col min="28" max="28" width="9.5" style="662" customWidth="1"/>
    <col min="29" max="30" width="16.875" style="662" bestFit="1" customWidth="1"/>
    <col min="31" max="31" width="12" style="684" customWidth="1"/>
    <col min="32" max="16384" width="9" style="662"/>
  </cols>
  <sheetData>
    <row r="1" spans="1:37">
      <c r="I1" s="675" t="s">
        <v>13716</v>
      </c>
      <c r="J1" s="677">
        <v>291</v>
      </c>
      <c r="AF1" s="713" t="s">
        <v>26391</v>
      </c>
      <c r="AG1" s="714"/>
      <c r="AI1" s="675" t="s">
        <v>13714</v>
      </c>
      <c r="AJ1" s="683">
        <f>C7-C6+1</f>
        <v>84</v>
      </c>
      <c r="AK1" s="662" t="s">
        <v>13722</v>
      </c>
    </row>
    <row r="2" spans="1:37">
      <c r="I2" s="675" t="s">
        <v>13717</v>
      </c>
      <c r="J2" s="677">
        <v>300</v>
      </c>
      <c r="AG2" s="684"/>
      <c r="AI2" s="675" t="s">
        <v>13721</v>
      </c>
      <c r="AJ2" s="683">
        <f>AJ1*0.2</f>
        <v>16.8</v>
      </c>
      <c r="AK2" s="662" t="s">
        <v>13718</v>
      </c>
    </row>
    <row r="3" spans="1:37">
      <c r="I3" s="675" t="s">
        <v>26393</v>
      </c>
      <c r="J3" s="677">
        <v>3</v>
      </c>
      <c r="AG3" s="684"/>
      <c r="AI3" s="675" t="s">
        <v>13720</v>
      </c>
      <c r="AJ3" s="708">
        <f>ROUNDDOWN(AJ2/60,1)</f>
        <v>0.2</v>
      </c>
      <c r="AK3" s="679" t="s">
        <v>13719</v>
      </c>
    </row>
    <row r="4" spans="1:37">
      <c r="G4" s="662" t="s">
        <v>13715</v>
      </c>
      <c r="AG4" s="684"/>
      <c r="AJ4" s="684" t="s">
        <v>14110</v>
      </c>
    </row>
    <row r="5" spans="1:37">
      <c r="B5" s="663" t="s">
        <v>13711</v>
      </c>
      <c r="C5" s="678">
        <f>COUNTA($C$11:$C$1048576)</f>
        <v>84</v>
      </c>
      <c r="AF5" s="713" t="s">
        <v>26392</v>
      </c>
      <c r="AG5" s="714"/>
      <c r="AI5" s="675" t="s">
        <v>13714</v>
      </c>
      <c r="AJ5" s="683">
        <f>C7-C6+1</f>
        <v>84</v>
      </c>
      <c r="AK5" s="662" t="s">
        <v>13722</v>
      </c>
    </row>
    <row r="6" spans="1:37">
      <c r="B6" s="663" t="s">
        <v>13712</v>
      </c>
      <c r="C6" s="676">
        <v>1</v>
      </c>
      <c r="K6" s="675"/>
      <c r="N6" s="675"/>
      <c r="AG6" s="684"/>
      <c r="AI6" s="675" t="s">
        <v>13721</v>
      </c>
      <c r="AJ6" s="683">
        <f>AJ5*0.03</f>
        <v>2.52</v>
      </c>
      <c r="AK6" s="662" t="s">
        <v>13718</v>
      </c>
    </row>
    <row r="7" spans="1:37">
      <c r="B7" s="663" t="s">
        <v>13713</v>
      </c>
      <c r="C7" s="676">
        <v>84</v>
      </c>
      <c r="K7" s="675"/>
      <c r="N7" s="675"/>
      <c r="AG7" s="684"/>
      <c r="AI7" s="675" t="s">
        <v>13720</v>
      </c>
      <c r="AJ7" s="686">
        <f>ROUNDDOWN(AJ6/60,1)</f>
        <v>0</v>
      </c>
      <c r="AK7" s="679" t="s">
        <v>13719</v>
      </c>
    </row>
    <row r="8" spans="1:37" ht="14.25" thickBot="1">
      <c r="C8" s="664"/>
      <c r="AG8" s="684"/>
      <c r="AJ8" s="684" t="s">
        <v>26397</v>
      </c>
    </row>
    <row r="9" spans="1:37" ht="20.25" customHeight="1" thickTop="1" thickBot="1">
      <c r="A9" s="721" t="s">
        <v>13710</v>
      </c>
      <c r="B9" s="722"/>
      <c r="C9" s="722"/>
      <c r="D9" s="722"/>
      <c r="E9" s="723"/>
      <c r="F9" s="718" t="s">
        <v>13707</v>
      </c>
      <c r="G9" s="719"/>
      <c r="H9" s="719"/>
      <c r="I9" s="719"/>
      <c r="J9" s="719"/>
      <c r="K9" s="719"/>
      <c r="L9" s="719"/>
      <c r="M9" s="720"/>
      <c r="O9" s="718" t="s">
        <v>13708</v>
      </c>
      <c r="P9" s="719"/>
      <c r="Q9" s="719"/>
      <c r="R9" s="719"/>
      <c r="S9" s="719"/>
      <c r="T9" s="719"/>
      <c r="U9" s="719"/>
      <c r="V9" s="720"/>
      <c r="X9" s="718" t="s">
        <v>13709</v>
      </c>
      <c r="Y9" s="719"/>
      <c r="Z9" s="719"/>
      <c r="AA9" s="719"/>
      <c r="AB9" s="719"/>
      <c r="AC9" s="719"/>
      <c r="AD9" s="719"/>
      <c r="AE9" s="720"/>
    </row>
    <row r="10" spans="1:37" s="666" customFormat="1" ht="41.25" thickTop="1">
      <c r="A10" s="523" t="s">
        <v>13705</v>
      </c>
      <c r="B10" s="659" t="s">
        <v>4741</v>
      </c>
      <c r="C10" s="659" t="s">
        <v>4742</v>
      </c>
      <c r="D10" s="682" t="s">
        <v>13727</v>
      </c>
      <c r="E10" s="682" t="s">
        <v>13728</v>
      </c>
      <c r="F10" s="660" t="s">
        <v>0</v>
      </c>
      <c r="G10" s="660" t="s">
        <v>1</v>
      </c>
      <c r="H10" s="660" t="s">
        <v>3</v>
      </c>
      <c r="I10" s="660" t="s">
        <v>5</v>
      </c>
      <c r="J10" s="660" t="s">
        <v>11</v>
      </c>
      <c r="K10" s="661" t="s">
        <v>4741</v>
      </c>
      <c r="L10" s="660" t="s">
        <v>4742</v>
      </c>
      <c r="M10" s="685" t="s">
        <v>4599</v>
      </c>
      <c r="O10" s="660" t="s">
        <v>0</v>
      </c>
      <c r="P10" s="660" t="s">
        <v>1</v>
      </c>
      <c r="Q10" s="660" t="s">
        <v>3</v>
      </c>
      <c r="R10" s="660" t="s">
        <v>5</v>
      </c>
      <c r="S10" s="660" t="s">
        <v>11</v>
      </c>
      <c r="T10" s="661" t="s">
        <v>4741</v>
      </c>
      <c r="U10" s="660" t="s">
        <v>4742</v>
      </c>
      <c r="V10" s="685" t="s">
        <v>4599</v>
      </c>
      <c r="X10" s="660" t="s">
        <v>0</v>
      </c>
      <c r="Y10" s="660" t="s">
        <v>1</v>
      </c>
      <c r="Z10" s="660" t="s">
        <v>3</v>
      </c>
      <c r="AA10" s="660" t="s">
        <v>5</v>
      </c>
      <c r="AB10" s="660" t="s">
        <v>11</v>
      </c>
      <c r="AC10" s="661" t="s">
        <v>4741</v>
      </c>
      <c r="AD10" s="660" t="s">
        <v>4742</v>
      </c>
      <c r="AE10" s="685" t="s">
        <v>4599</v>
      </c>
    </row>
    <row r="11" spans="1:37">
      <c r="A11" s="662">
        <v>1</v>
      </c>
      <c r="B11" s="665" t="s">
        <v>26439</v>
      </c>
      <c r="C11" s="665" t="s">
        <v>26440</v>
      </c>
      <c r="D11" s="716"/>
      <c r="E11" s="717"/>
      <c r="F11" s="662" t="s">
        <v>26607</v>
      </c>
      <c r="G11" s="662">
        <v>81428</v>
      </c>
      <c r="H11" s="662" t="s">
        <v>26608</v>
      </c>
      <c r="I11" s="662" t="s">
        <v>26609</v>
      </c>
      <c r="J11" s="662">
        <v>14.6</v>
      </c>
      <c r="K11" s="662">
        <v>33.956667000000003</v>
      </c>
      <c r="L11" s="662">
        <v>130.938333</v>
      </c>
      <c r="M11" s="684">
        <v>8.060459296634475</v>
      </c>
    </row>
    <row r="12" spans="1:37">
      <c r="A12" s="662">
        <v>2</v>
      </c>
      <c r="B12" s="665" t="s">
        <v>26441</v>
      </c>
      <c r="C12" s="665" t="s">
        <v>26442</v>
      </c>
      <c r="D12" s="716"/>
      <c r="E12" s="717"/>
      <c r="F12" s="662" t="s">
        <v>26610</v>
      </c>
      <c r="G12" s="662">
        <v>63517</v>
      </c>
      <c r="H12" s="662" t="s">
        <v>26611</v>
      </c>
      <c r="I12" s="662" t="s">
        <v>26612</v>
      </c>
      <c r="J12" s="662">
        <v>10</v>
      </c>
      <c r="K12" s="662">
        <v>34.631667</v>
      </c>
      <c r="L12" s="662">
        <v>135.223333</v>
      </c>
      <c r="M12" s="684">
        <v>5.3364241277597477</v>
      </c>
    </row>
    <row r="13" spans="1:37">
      <c r="A13" s="662">
        <v>3</v>
      </c>
      <c r="B13" s="665" t="s">
        <v>26443</v>
      </c>
      <c r="C13" s="665" t="s">
        <v>26444</v>
      </c>
      <c r="D13" s="716"/>
      <c r="E13" s="717"/>
      <c r="F13" s="662" t="s">
        <v>26610</v>
      </c>
      <c r="G13" s="662">
        <v>63411</v>
      </c>
      <c r="H13" s="662" t="s">
        <v>26613</v>
      </c>
      <c r="I13" s="662" t="s">
        <v>26614</v>
      </c>
      <c r="J13" s="662">
        <v>21.6</v>
      </c>
      <c r="K13" s="662">
        <v>34.895000000000003</v>
      </c>
      <c r="L13" s="662">
        <v>135.21166700000001</v>
      </c>
      <c r="M13" s="684">
        <v>6.1212925526631228</v>
      </c>
    </row>
    <row r="14" spans="1:37">
      <c r="A14" s="662">
        <v>4</v>
      </c>
      <c r="B14" s="665" t="s">
        <v>26445</v>
      </c>
      <c r="C14" s="665" t="s">
        <v>26446</v>
      </c>
      <c r="F14" s="662" t="s">
        <v>1448</v>
      </c>
      <c r="G14" s="662">
        <v>36291</v>
      </c>
      <c r="H14" s="662" t="s">
        <v>1489</v>
      </c>
      <c r="I14" s="662" t="s">
        <v>1491</v>
      </c>
      <c r="J14" s="662">
        <v>10</v>
      </c>
      <c r="K14" s="662">
        <v>37.583333000000003</v>
      </c>
      <c r="L14" s="662">
        <v>140.43</v>
      </c>
      <c r="M14" s="684">
        <v>7.217665779856258</v>
      </c>
    </row>
    <row r="15" spans="1:37">
      <c r="A15" s="662">
        <v>5</v>
      </c>
      <c r="B15" s="665" t="s">
        <v>26447</v>
      </c>
      <c r="C15" s="665" t="s">
        <v>26448</v>
      </c>
      <c r="F15" s="662" t="s">
        <v>241</v>
      </c>
      <c r="G15" s="662">
        <v>81428</v>
      </c>
      <c r="H15" s="662" t="s">
        <v>2671</v>
      </c>
      <c r="I15" s="662" t="s">
        <v>3906</v>
      </c>
      <c r="J15" s="662">
        <v>14.6</v>
      </c>
      <c r="K15" s="662">
        <v>33.956667000000003</v>
      </c>
      <c r="L15" s="662">
        <v>130.938333</v>
      </c>
      <c r="M15" s="684">
        <v>8.057391811964381</v>
      </c>
    </row>
    <row r="16" spans="1:37">
      <c r="A16" s="662">
        <v>6</v>
      </c>
      <c r="B16" s="665" t="s">
        <v>26449</v>
      </c>
      <c r="C16" s="665" t="s">
        <v>26450</v>
      </c>
      <c r="F16" s="662" t="s">
        <v>2895</v>
      </c>
      <c r="G16" s="662">
        <v>57248</v>
      </c>
      <c r="H16" s="662" t="s">
        <v>2929</v>
      </c>
      <c r="I16" s="662" t="s">
        <v>2931</v>
      </c>
      <c r="J16" s="662">
        <v>28</v>
      </c>
      <c r="K16" s="662">
        <v>35.653333000000003</v>
      </c>
      <c r="L16" s="662">
        <v>136.061667</v>
      </c>
      <c r="M16" s="684">
        <v>3.6635631337509014</v>
      </c>
    </row>
    <row r="17" spans="1:13">
      <c r="A17" s="662">
        <v>7</v>
      </c>
      <c r="B17" s="665" t="s">
        <v>26451</v>
      </c>
      <c r="C17" s="665" t="s">
        <v>26452</v>
      </c>
      <c r="F17" s="662" t="s">
        <v>2787</v>
      </c>
      <c r="G17" s="662">
        <v>55091</v>
      </c>
      <c r="H17" s="662" t="s">
        <v>2800</v>
      </c>
      <c r="I17" s="662" t="s">
        <v>2802</v>
      </c>
      <c r="J17" s="662">
        <v>15.3</v>
      </c>
      <c r="K17" s="662">
        <v>36.791666999999997</v>
      </c>
      <c r="L17" s="662">
        <v>137.05500000000001</v>
      </c>
      <c r="M17" s="684">
        <v>2.7778440992748417</v>
      </c>
    </row>
    <row r="18" spans="1:13">
      <c r="A18" s="662">
        <v>8</v>
      </c>
      <c r="B18" s="665" t="s">
        <v>26453</v>
      </c>
      <c r="C18" s="665" t="s">
        <v>26454</v>
      </c>
      <c r="F18" s="662" t="s">
        <v>2787</v>
      </c>
      <c r="G18" s="662">
        <v>55091</v>
      </c>
      <c r="H18" s="662" t="s">
        <v>2800</v>
      </c>
      <c r="I18" s="662" t="s">
        <v>2802</v>
      </c>
      <c r="J18" s="662">
        <v>15.3</v>
      </c>
      <c r="K18" s="662">
        <v>36.791666999999997</v>
      </c>
      <c r="L18" s="662">
        <v>137.05500000000001</v>
      </c>
      <c r="M18" s="684">
        <v>12.265182257224735</v>
      </c>
    </row>
    <row r="19" spans="1:13">
      <c r="A19" s="662">
        <v>9</v>
      </c>
      <c r="B19" s="665" t="s">
        <v>26455</v>
      </c>
      <c r="C19" s="665" t="s">
        <v>26456</v>
      </c>
      <c r="F19" s="662" t="s">
        <v>2787</v>
      </c>
      <c r="G19" s="662">
        <v>55091</v>
      </c>
      <c r="H19" s="662" t="s">
        <v>2800</v>
      </c>
      <c r="I19" s="662" t="s">
        <v>2802</v>
      </c>
      <c r="J19" s="662">
        <v>15.3</v>
      </c>
      <c r="K19" s="662">
        <v>36.791666999999997</v>
      </c>
      <c r="L19" s="662">
        <v>137.05500000000001</v>
      </c>
      <c r="M19" s="684">
        <v>5.6944725855185245</v>
      </c>
    </row>
    <row r="20" spans="1:13">
      <c r="A20" s="662">
        <v>10</v>
      </c>
      <c r="B20" s="665" t="s">
        <v>26457</v>
      </c>
      <c r="C20" s="665" t="s">
        <v>26458</v>
      </c>
      <c r="F20" s="662" t="s">
        <v>2787</v>
      </c>
      <c r="G20" s="662">
        <v>55091</v>
      </c>
      <c r="H20" s="662" t="s">
        <v>2800</v>
      </c>
      <c r="I20" s="662" t="s">
        <v>2802</v>
      </c>
      <c r="J20" s="662">
        <v>15.3</v>
      </c>
      <c r="K20" s="662">
        <v>36.791666999999997</v>
      </c>
      <c r="L20" s="662">
        <v>137.05500000000001</v>
      </c>
      <c r="M20" s="684">
        <v>1.5363940490125396</v>
      </c>
    </row>
    <row r="21" spans="1:13">
      <c r="A21" s="662">
        <v>11</v>
      </c>
      <c r="B21" s="665" t="s">
        <v>26459</v>
      </c>
      <c r="C21" s="665" t="s">
        <v>26460</v>
      </c>
      <c r="F21" s="662" t="s">
        <v>3043</v>
      </c>
      <c r="G21" s="662">
        <v>62081</v>
      </c>
      <c r="H21" s="662" t="s">
        <v>3063</v>
      </c>
      <c r="I21" s="662" t="s">
        <v>3065</v>
      </c>
      <c r="J21" s="662">
        <v>9.3000000000000007</v>
      </c>
      <c r="K21" s="662">
        <v>34.674999999999997</v>
      </c>
      <c r="L21" s="662">
        <v>135.67666700000001</v>
      </c>
      <c r="M21" s="684">
        <v>4.5343561782941233</v>
      </c>
    </row>
    <row r="22" spans="1:13">
      <c r="A22" s="662">
        <v>12</v>
      </c>
      <c r="B22" s="665" t="s">
        <v>26461</v>
      </c>
      <c r="C22" s="665" t="s">
        <v>26462</v>
      </c>
      <c r="F22" s="662" t="s">
        <v>3043</v>
      </c>
      <c r="G22" s="662">
        <v>62078</v>
      </c>
      <c r="H22" s="662" t="s">
        <v>3043</v>
      </c>
      <c r="I22" s="662" t="s">
        <v>3062</v>
      </c>
      <c r="J22" s="662">
        <v>24</v>
      </c>
      <c r="K22" s="662">
        <v>34.674999999999997</v>
      </c>
      <c r="L22" s="662">
        <v>135.54666700000001</v>
      </c>
      <c r="M22" s="684">
        <v>11.809453563807612</v>
      </c>
    </row>
    <row r="23" spans="1:13">
      <c r="A23" s="662">
        <v>13</v>
      </c>
      <c r="B23" s="665" t="s">
        <v>26463</v>
      </c>
      <c r="C23" s="665" t="s">
        <v>26464</v>
      </c>
      <c r="F23" s="662" t="s">
        <v>3043</v>
      </c>
      <c r="G23" s="662">
        <v>62091</v>
      </c>
      <c r="H23" s="662" t="s">
        <v>3067</v>
      </c>
      <c r="I23" s="662" t="s">
        <v>3069</v>
      </c>
      <c r="J23" s="662">
        <v>10.1</v>
      </c>
      <c r="K23" s="662">
        <v>34.555</v>
      </c>
      <c r="L23" s="662">
        <v>135.48500000000001</v>
      </c>
      <c r="M23" s="684">
        <v>8.6940019505127673</v>
      </c>
    </row>
    <row r="24" spans="1:13">
      <c r="A24" s="662">
        <v>14</v>
      </c>
      <c r="B24" s="665" t="s">
        <v>26465</v>
      </c>
      <c r="C24" s="665" t="s">
        <v>26466</v>
      </c>
      <c r="F24" s="662" t="s">
        <v>3043</v>
      </c>
      <c r="G24" s="662">
        <v>62096</v>
      </c>
      <c r="H24" s="662" t="s">
        <v>2824</v>
      </c>
      <c r="I24" s="662" t="s">
        <v>3072</v>
      </c>
      <c r="J24" s="662">
        <v>10</v>
      </c>
      <c r="K24" s="662">
        <v>34.596666999999997</v>
      </c>
      <c r="L24" s="662">
        <v>135.6</v>
      </c>
      <c r="M24" s="684">
        <v>3.6182814448332214</v>
      </c>
    </row>
    <row r="25" spans="1:13">
      <c r="A25" s="662">
        <v>15</v>
      </c>
      <c r="B25" s="665" t="s">
        <v>26467</v>
      </c>
      <c r="C25" s="665" t="s">
        <v>26468</v>
      </c>
      <c r="F25" s="662" t="s">
        <v>1851</v>
      </c>
      <c r="G25" s="662">
        <v>44166</v>
      </c>
      <c r="H25" s="662" t="s">
        <v>1885</v>
      </c>
      <c r="I25" s="662" t="s">
        <v>1887</v>
      </c>
      <c r="J25" s="662">
        <v>10</v>
      </c>
      <c r="K25" s="662">
        <v>35.553333000000002</v>
      </c>
      <c r="L25" s="662">
        <v>139.78</v>
      </c>
      <c r="M25" s="684">
        <v>6.015047611487244</v>
      </c>
    </row>
    <row r="26" spans="1:13">
      <c r="A26" s="662">
        <v>16</v>
      </c>
      <c r="B26" s="665" t="s">
        <v>26469</v>
      </c>
      <c r="C26" s="665" t="s">
        <v>26470</v>
      </c>
      <c r="F26" s="662" t="s">
        <v>1799</v>
      </c>
      <c r="G26" s="662">
        <v>43256</v>
      </c>
      <c r="H26" s="662" t="s">
        <v>1844</v>
      </c>
      <c r="I26" s="662" t="s">
        <v>1846</v>
      </c>
      <c r="J26" s="662">
        <v>10</v>
      </c>
      <c r="K26" s="662">
        <v>35.883333</v>
      </c>
      <c r="L26" s="662">
        <v>139.75666699999999</v>
      </c>
      <c r="M26" s="684">
        <v>14.656167609337839</v>
      </c>
    </row>
    <row r="27" spans="1:13">
      <c r="A27" s="662">
        <v>17</v>
      </c>
      <c r="B27" s="665" t="s">
        <v>26471</v>
      </c>
      <c r="C27" s="665" t="s">
        <v>26472</v>
      </c>
      <c r="F27" s="662" t="s">
        <v>1851</v>
      </c>
      <c r="G27" s="662">
        <v>44136</v>
      </c>
      <c r="H27" s="662" t="s">
        <v>1882</v>
      </c>
      <c r="I27" s="662" t="s">
        <v>1884</v>
      </c>
      <c r="J27" s="662">
        <v>10.199999999999999</v>
      </c>
      <c r="K27" s="662">
        <v>35.638333000000003</v>
      </c>
      <c r="L27" s="662">
        <v>139.86333300000001</v>
      </c>
      <c r="M27" s="684">
        <v>7.7917250237586186</v>
      </c>
    </row>
    <row r="28" spans="1:13">
      <c r="A28" s="662">
        <v>18</v>
      </c>
      <c r="B28" s="665" t="s">
        <v>26473</v>
      </c>
      <c r="C28" s="665" t="s">
        <v>26474</v>
      </c>
      <c r="F28" s="662" t="s">
        <v>1937</v>
      </c>
      <c r="G28" s="662">
        <v>50196</v>
      </c>
      <c r="H28" s="662" t="s">
        <v>2279</v>
      </c>
      <c r="I28" s="662" t="s">
        <v>2281</v>
      </c>
      <c r="J28" s="662">
        <v>10</v>
      </c>
      <c r="K28" s="662">
        <v>35.185000000000002</v>
      </c>
      <c r="L28" s="662">
        <v>138.66333299999999</v>
      </c>
      <c r="M28" s="684">
        <v>4.2695555498632993</v>
      </c>
    </row>
    <row r="29" spans="1:13">
      <c r="A29" s="662">
        <v>19</v>
      </c>
      <c r="B29" s="665" t="s">
        <v>26475</v>
      </c>
      <c r="C29" s="665" t="s">
        <v>26476</v>
      </c>
      <c r="F29" s="662" t="s">
        <v>1937</v>
      </c>
      <c r="G29" s="662">
        <v>50536</v>
      </c>
      <c r="H29" s="662" t="s">
        <v>2369</v>
      </c>
      <c r="I29" s="662" t="s">
        <v>2371</v>
      </c>
      <c r="J29" s="662">
        <v>10</v>
      </c>
      <c r="K29" s="662">
        <v>34.691667000000002</v>
      </c>
      <c r="L29" s="662">
        <v>137.88</v>
      </c>
      <c r="M29" s="684">
        <v>7.2810009470552037</v>
      </c>
    </row>
    <row r="30" spans="1:13">
      <c r="A30" s="662">
        <v>20</v>
      </c>
      <c r="B30" s="665" t="s">
        <v>26477</v>
      </c>
      <c r="C30" s="665" t="s">
        <v>26478</v>
      </c>
      <c r="F30" s="662" t="s">
        <v>2007</v>
      </c>
      <c r="G30" s="662">
        <v>46141</v>
      </c>
      <c r="H30" s="662" t="s">
        <v>2031</v>
      </c>
      <c r="I30" s="662" t="s">
        <v>2033</v>
      </c>
      <c r="J30" s="662">
        <v>9.9</v>
      </c>
      <c r="K30" s="662">
        <v>35.32</v>
      </c>
      <c r="L30" s="662">
        <v>139.44999999999999</v>
      </c>
      <c r="M30" s="684">
        <v>8.3024893858267728</v>
      </c>
    </row>
    <row r="31" spans="1:13">
      <c r="A31" s="662">
        <v>21</v>
      </c>
      <c r="B31" s="665" t="s">
        <v>26479</v>
      </c>
      <c r="C31" s="665" t="s">
        <v>26480</v>
      </c>
      <c r="F31" s="662" t="s">
        <v>1851</v>
      </c>
      <c r="G31" s="662">
        <v>44166</v>
      </c>
      <c r="H31" s="662" t="s">
        <v>1885</v>
      </c>
      <c r="I31" s="662" t="s">
        <v>1887</v>
      </c>
      <c r="J31" s="662">
        <v>10</v>
      </c>
      <c r="K31" s="662">
        <v>35.553333000000002</v>
      </c>
      <c r="L31" s="662">
        <v>139.78</v>
      </c>
      <c r="M31" s="684">
        <v>2.4345095990343841</v>
      </c>
    </row>
    <row r="32" spans="1:13">
      <c r="A32" s="662">
        <v>22</v>
      </c>
      <c r="B32" s="665" t="s">
        <v>26481</v>
      </c>
      <c r="C32" s="665" t="s">
        <v>26482</v>
      </c>
      <c r="F32" s="662" t="s">
        <v>2007</v>
      </c>
      <c r="G32" s="662">
        <v>46106</v>
      </c>
      <c r="H32" s="662" t="s">
        <v>2024</v>
      </c>
      <c r="I32" s="662" t="s">
        <v>2026</v>
      </c>
      <c r="J32" s="662">
        <v>19.8</v>
      </c>
      <c r="K32" s="662">
        <v>35.438333</v>
      </c>
      <c r="L32" s="662">
        <v>139.651667</v>
      </c>
      <c r="M32" s="684">
        <v>8.5569000200157177</v>
      </c>
    </row>
    <row r="33" spans="1:13">
      <c r="A33" s="662">
        <v>23</v>
      </c>
      <c r="B33" s="665" t="s">
        <v>26483</v>
      </c>
      <c r="C33" s="665" t="s">
        <v>26484</v>
      </c>
      <c r="F33" s="662" t="s">
        <v>2007</v>
      </c>
      <c r="G33" s="662">
        <v>46106</v>
      </c>
      <c r="H33" s="662" t="s">
        <v>2024</v>
      </c>
      <c r="I33" s="662" t="s">
        <v>2026</v>
      </c>
      <c r="J33" s="662">
        <v>19.8</v>
      </c>
      <c r="K33" s="662">
        <v>35.438333</v>
      </c>
      <c r="L33" s="662">
        <v>139.651667</v>
      </c>
      <c r="M33" s="684">
        <v>8.3867846871726606</v>
      </c>
    </row>
    <row r="34" spans="1:13">
      <c r="A34" s="662">
        <v>24</v>
      </c>
      <c r="B34" s="665" t="s">
        <v>26485</v>
      </c>
      <c r="C34" s="665" t="s">
        <v>26486</v>
      </c>
      <c r="F34" s="662" t="s">
        <v>1851</v>
      </c>
      <c r="G34" s="662">
        <v>44166</v>
      </c>
      <c r="H34" s="662" t="s">
        <v>1885</v>
      </c>
      <c r="I34" s="662" t="s">
        <v>1887</v>
      </c>
      <c r="J34" s="662">
        <v>10</v>
      </c>
      <c r="K34" s="662">
        <v>35.553333000000002</v>
      </c>
      <c r="L34" s="662">
        <v>139.78</v>
      </c>
      <c r="M34" s="684">
        <v>6.7256903561279859</v>
      </c>
    </row>
    <row r="35" spans="1:13">
      <c r="A35" s="662">
        <v>25</v>
      </c>
      <c r="B35" s="665" t="s">
        <v>26487</v>
      </c>
      <c r="C35" s="665" t="s">
        <v>26488</v>
      </c>
      <c r="F35" s="662" t="s">
        <v>1851</v>
      </c>
      <c r="G35" s="662">
        <v>44166</v>
      </c>
      <c r="H35" s="662" t="s">
        <v>1885</v>
      </c>
      <c r="I35" s="662" t="s">
        <v>1887</v>
      </c>
      <c r="J35" s="662">
        <v>10</v>
      </c>
      <c r="K35" s="662">
        <v>35.553333000000002</v>
      </c>
      <c r="L35" s="662">
        <v>139.78</v>
      </c>
      <c r="M35" s="684">
        <v>4.2312297020215546</v>
      </c>
    </row>
    <row r="36" spans="1:13">
      <c r="A36" s="662">
        <v>26</v>
      </c>
      <c r="B36" s="665" t="s">
        <v>26489</v>
      </c>
      <c r="C36" s="665" t="s">
        <v>26490</v>
      </c>
      <c r="F36" s="662" t="s">
        <v>2007</v>
      </c>
      <c r="G36" s="662">
        <v>46106</v>
      </c>
      <c r="H36" s="662" t="s">
        <v>2024</v>
      </c>
      <c r="I36" s="662" t="s">
        <v>2026</v>
      </c>
      <c r="J36" s="662">
        <v>19.8</v>
      </c>
      <c r="K36" s="662">
        <v>35.438333</v>
      </c>
      <c r="L36" s="662">
        <v>139.651667</v>
      </c>
      <c r="M36" s="684">
        <v>12.017951251322955</v>
      </c>
    </row>
    <row r="37" spans="1:13">
      <c r="A37" s="662">
        <v>27</v>
      </c>
      <c r="B37" s="665" t="s">
        <v>26491</v>
      </c>
      <c r="C37" s="665" t="s">
        <v>26492</v>
      </c>
      <c r="F37" s="662" t="s">
        <v>2007</v>
      </c>
      <c r="G37" s="662">
        <v>46106</v>
      </c>
      <c r="H37" s="662" t="s">
        <v>2024</v>
      </c>
      <c r="I37" s="662" t="s">
        <v>2026</v>
      </c>
      <c r="J37" s="662">
        <v>19.8</v>
      </c>
      <c r="K37" s="662">
        <v>35.438333</v>
      </c>
      <c r="L37" s="662">
        <v>139.651667</v>
      </c>
      <c r="M37" s="684">
        <v>1.1261546409152399</v>
      </c>
    </row>
    <row r="38" spans="1:13">
      <c r="A38" s="662">
        <v>28</v>
      </c>
      <c r="B38" s="665" t="s">
        <v>26493</v>
      </c>
      <c r="C38" s="665" t="s">
        <v>26494</v>
      </c>
      <c r="F38" s="662" t="s">
        <v>4333</v>
      </c>
      <c r="G38" s="662">
        <v>88406</v>
      </c>
      <c r="H38" s="662" t="s">
        <v>4387</v>
      </c>
      <c r="I38" s="662" t="s">
        <v>4389</v>
      </c>
      <c r="J38" s="662">
        <v>10</v>
      </c>
      <c r="K38" s="662">
        <v>31.478332999999999</v>
      </c>
      <c r="L38" s="662">
        <v>131.095</v>
      </c>
      <c r="M38" s="684">
        <v>1.7585547230679885</v>
      </c>
    </row>
    <row r="39" spans="1:13">
      <c r="A39" s="662">
        <v>29</v>
      </c>
      <c r="B39" s="665" t="s">
        <v>26495</v>
      </c>
      <c r="C39" s="665" t="s">
        <v>26496</v>
      </c>
      <c r="F39" s="662" t="s">
        <v>2944</v>
      </c>
      <c r="G39" s="662">
        <v>60216</v>
      </c>
      <c r="H39" s="662" t="s">
        <v>654</v>
      </c>
      <c r="I39" s="662" t="s">
        <v>2977</v>
      </c>
      <c r="J39" s="662">
        <v>10</v>
      </c>
      <c r="K39" s="662">
        <v>34.991667</v>
      </c>
      <c r="L39" s="662">
        <v>135.91166699999999</v>
      </c>
      <c r="M39" s="684">
        <v>12.128871653508352</v>
      </c>
    </row>
    <row r="40" spans="1:13">
      <c r="A40" s="662">
        <v>30</v>
      </c>
      <c r="B40" s="665" t="s">
        <v>26497</v>
      </c>
      <c r="C40" s="665" t="s">
        <v>26498</v>
      </c>
      <c r="F40" s="662" t="s">
        <v>1943</v>
      </c>
      <c r="G40" s="662">
        <v>45106</v>
      </c>
      <c r="H40" s="662" t="s">
        <v>1954</v>
      </c>
      <c r="I40" s="662" t="s">
        <v>1956</v>
      </c>
      <c r="J40" s="662">
        <v>7.9</v>
      </c>
      <c r="K40" s="662">
        <v>35.711666999999998</v>
      </c>
      <c r="L40" s="662">
        <v>140.04333299999999</v>
      </c>
      <c r="M40" s="684">
        <v>8.0903344239615755</v>
      </c>
    </row>
    <row r="41" spans="1:13">
      <c r="A41" s="662">
        <v>31</v>
      </c>
      <c r="B41" s="665" t="s">
        <v>26499</v>
      </c>
      <c r="C41" s="665" t="s">
        <v>26500</v>
      </c>
      <c r="F41" s="662" t="s">
        <v>241</v>
      </c>
      <c r="G41" s="662">
        <v>81386</v>
      </c>
      <c r="H41" s="662" t="s">
        <v>3895</v>
      </c>
      <c r="I41" s="662" t="s">
        <v>3897</v>
      </c>
      <c r="J41" s="662">
        <v>10.199999999999999</v>
      </c>
      <c r="K41" s="662">
        <v>34.01</v>
      </c>
      <c r="L41" s="662">
        <v>131.871667</v>
      </c>
      <c r="M41" s="684">
        <v>12.857794377133237</v>
      </c>
    </row>
    <row r="42" spans="1:13">
      <c r="A42" s="662">
        <v>32</v>
      </c>
      <c r="B42" s="665" t="s">
        <v>26501</v>
      </c>
      <c r="C42" s="665" t="s">
        <v>26502</v>
      </c>
      <c r="F42" s="662" t="s">
        <v>241</v>
      </c>
      <c r="G42" s="662">
        <v>81386</v>
      </c>
      <c r="H42" s="662" t="s">
        <v>3895</v>
      </c>
      <c r="I42" s="662" t="s">
        <v>3897</v>
      </c>
      <c r="J42" s="662">
        <v>10.199999999999999</v>
      </c>
      <c r="K42" s="662">
        <v>34.01</v>
      </c>
      <c r="L42" s="662">
        <v>131.871667</v>
      </c>
      <c r="M42" s="684">
        <v>10.336568033396738</v>
      </c>
    </row>
    <row r="43" spans="1:13">
      <c r="A43" s="662">
        <v>33</v>
      </c>
      <c r="B43" s="665" t="s">
        <v>26503</v>
      </c>
      <c r="C43" s="665" t="s">
        <v>26504</v>
      </c>
      <c r="F43" s="662" t="s">
        <v>241</v>
      </c>
      <c r="G43" s="662">
        <v>81386</v>
      </c>
      <c r="H43" s="662" t="s">
        <v>3895</v>
      </c>
      <c r="I43" s="662" t="s">
        <v>3897</v>
      </c>
      <c r="J43" s="662">
        <v>10.199999999999999</v>
      </c>
      <c r="K43" s="662">
        <v>34.01</v>
      </c>
      <c r="L43" s="662">
        <v>131.871667</v>
      </c>
      <c r="M43" s="684">
        <v>10.526715516929137</v>
      </c>
    </row>
    <row r="44" spans="1:13">
      <c r="A44" s="662">
        <v>34</v>
      </c>
      <c r="B44" s="665" t="s">
        <v>26505</v>
      </c>
      <c r="C44" s="665" t="s">
        <v>26506</v>
      </c>
      <c r="F44" s="662" t="s">
        <v>241</v>
      </c>
      <c r="G44" s="662">
        <v>81386</v>
      </c>
      <c r="H44" s="662" t="s">
        <v>3895</v>
      </c>
      <c r="I44" s="662" t="s">
        <v>3897</v>
      </c>
      <c r="J44" s="662">
        <v>10.199999999999999</v>
      </c>
      <c r="K44" s="662">
        <v>34.01</v>
      </c>
      <c r="L44" s="662">
        <v>131.871667</v>
      </c>
      <c r="M44" s="684">
        <v>8.3774743690119138</v>
      </c>
    </row>
    <row r="45" spans="1:13">
      <c r="A45" s="662">
        <v>35</v>
      </c>
      <c r="B45" s="665" t="s">
        <v>26507</v>
      </c>
      <c r="C45" s="665" t="s">
        <v>26508</v>
      </c>
      <c r="F45" s="662" t="s">
        <v>241</v>
      </c>
      <c r="G45" s="662">
        <v>81386</v>
      </c>
      <c r="H45" s="662" t="s">
        <v>3895</v>
      </c>
      <c r="I45" s="662" t="s">
        <v>3897</v>
      </c>
      <c r="J45" s="662">
        <v>10.199999999999999</v>
      </c>
      <c r="K45" s="662">
        <v>34.01</v>
      </c>
      <c r="L45" s="662">
        <v>131.871667</v>
      </c>
      <c r="M45" s="684">
        <v>4.1347566685917281</v>
      </c>
    </row>
    <row r="46" spans="1:13">
      <c r="A46" s="662">
        <v>36</v>
      </c>
      <c r="B46" s="665" t="s">
        <v>26509</v>
      </c>
      <c r="C46" s="665" t="s">
        <v>26510</v>
      </c>
      <c r="F46" s="662" t="s">
        <v>241</v>
      </c>
      <c r="G46" s="662">
        <v>81386</v>
      </c>
      <c r="H46" s="662" t="s">
        <v>3895</v>
      </c>
      <c r="I46" s="662" t="s">
        <v>3897</v>
      </c>
      <c r="J46" s="662">
        <v>10.199999999999999</v>
      </c>
      <c r="K46" s="662">
        <v>34.01</v>
      </c>
      <c r="L46" s="662">
        <v>131.871667</v>
      </c>
      <c r="M46" s="684">
        <v>13.154367768831854</v>
      </c>
    </row>
    <row r="47" spans="1:13">
      <c r="A47" s="662">
        <v>37</v>
      </c>
      <c r="B47" s="665" t="s">
        <v>26511</v>
      </c>
      <c r="C47" s="665" t="s">
        <v>26512</v>
      </c>
      <c r="F47" s="662" t="s">
        <v>241</v>
      </c>
      <c r="G47" s="662">
        <v>81386</v>
      </c>
      <c r="H47" s="662" t="s">
        <v>3895</v>
      </c>
      <c r="I47" s="662" t="s">
        <v>3897</v>
      </c>
      <c r="J47" s="662">
        <v>10.199999999999999</v>
      </c>
      <c r="K47" s="662">
        <v>34.01</v>
      </c>
      <c r="L47" s="662">
        <v>131.871667</v>
      </c>
      <c r="M47" s="684">
        <v>4.9258692337174645</v>
      </c>
    </row>
    <row r="48" spans="1:13">
      <c r="A48" s="662">
        <v>38</v>
      </c>
      <c r="B48" s="665" t="s">
        <v>26513</v>
      </c>
      <c r="C48" s="665" t="s">
        <v>26514</v>
      </c>
      <c r="F48" s="662" t="s">
        <v>241</v>
      </c>
      <c r="G48" s="662">
        <v>81386</v>
      </c>
      <c r="H48" s="662" t="s">
        <v>3895</v>
      </c>
      <c r="I48" s="662" t="s">
        <v>3897</v>
      </c>
      <c r="J48" s="662">
        <v>10.199999999999999</v>
      </c>
      <c r="K48" s="662">
        <v>34.01</v>
      </c>
      <c r="L48" s="662">
        <v>131.871667</v>
      </c>
      <c r="M48" s="684">
        <v>4.2599292244243943</v>
      </c>
    </row>
    <row r="49" spans="1:13">
      <c r="A49" s="662">
        <v>39</v>
      </c>
      <c r="B49" s="665" t="s">
        <v>26515</v>
      </c>
      <c r="C49" s="665" t="s">
        <v>26516</v>
      </c>
      <c r="F49" s="662" t="s">
        <v>241</v>
      </c>
      <c r="G49" s="662">
        <v>81386</v>
      </c>
      <c r="H49" s="662" t="s">
        <v>3895</v>
      </c>
      <c r="I49" s="662" t="s">
        <v>3897</v>
      </c>
      <c r="J49" s="662">
        <v>10.199999999999999</v>
      </c>
      <c r="K49" s="662">
        <v>34.01</v>
      </c>
      <c r="L49" s="662">
        <v>131.871667</v>
      </c>
      <c r="M49" s="684">
        <v>2.9450787959305837</v>
      </c>
    </row>
    <row r="50" spans="1:13">
      <c r="A50" s="662">
        <v>40</v>
      </c>
      <c r="B50" s="665" t="s">
        <v>26517</v>
      </c>
      <c r="C50" s="665" t="s">
        <v>26518</v>
      </c>
      <c r="F50" s="662" t="s">
        <v>241</v>
      </c>
      <c r="G50" s="662">
        <v>81386</v>
      </c>
      <c r="H50" s="662" t="s">
        <v>3895</v>
      </c>
      <c r="I50" s="662" t="s">
        <v>3897</v>
      </c>
      <c r="J50" s="662">
        <v>10.199999999999999</v>
      </c>
      <c r="K50" s="662">
        <v>34.01</v>
      </c>
      <c r="L50" s="662">
        <v>131.871667</v>
      </c>
      <c r="M50" s="684">
        <v>2.7751807897944851</v>
      </c>
    </row>
    <row r="51" spans="1:13">
      <c r="A51" s="662">
        <v>41</v>
      </c>
      <c r="B51" s="665" t="s">
        <v>26519</v>
      </c>
      <c r="C51" s="665" t="s">
        <v>26520</v>
      </c>
      <c r="F51" s="662" t="s">
        <v>1108</v>
      </c>
      <c r="G51" s="662">
        <v>35552</v>
      </c>
      <c r="H51" s="662" t="s">
        <v>1444</v>
      </c>
      <c r="I51" s="662" t="s">
        <v>1446</v>
      </c>
      <c r="J51" s="662">
        <v>9.3000000000000007</v>
      </c>
      <c r="K51" s="662">
        <v>37.911667000000001</v>
      </c>
      <c r="L51" s="662">
        <v>140.14333300000001</v>
      </c>
      <c r="M51" s="684">
        <v>2.8321332017995111</v>
      </c>
    </row>
    <row r="52" spans="1:13">
      <c r="A52" s="662">
        <v>42</v>
      </c>
      <c r="B52" s="665" t="s">
        <v>26521</v>
      </c>
      <c r="C52" s="665" t="s">
        <v>26522</v>
      </c>
      <c r="F52" s="662" t="s">
        <v>2567</v>
      </c>
      <c r="G52" s="662">
        <v>53091</v>
      </c>
      <c r="H52" s="662" t="s">
        <v>2578</v>
      </c>
      <c r="I52" s="662" t="s">
        <v>2580</v>
      </c>
      <c r="J52" s="662">
        <v>10</v>
      </c>
      <c r="K52" s="662">
        <v>34.869999999999997</v>
      </c>
      <c r="L52" s="662">
        <v>136.45333299999999</v>
      </c>
      <c r="M52" s="684">
        <v>1.6030979432878958</v>
      </c>
    </row>
    <row r="53" spans="1:13">
      <c r="A53" s="662">
        <v>43</v>
      </c>
      <c r="B53" s="665" t="s">
        <v>26523</v>
      </c>
      <c r="C53" s="665" t="s">
        <v>26524</v>
      </c>
      <c r="F53" s="662" t="s">
        <v>1799</v>
      </c>
      <c r="G53" s="662">
        <v>43126</v>
      </c>
      <c r="H53" s="662" t="s">
        <v>1815</v>
      </c>
      <c r="I53" s="662" t="s">
        <v>1817</v>
      </c>
      <c r="J53" s="662">
        <v>10</v>
      </c>
      <c r="K53" s="662">
        <v>36.086666999999998</v>
      </c>
      <c r="L53" s="662">
        <v>139.63499999999999</v>
      </c>
      <c r="M53" s="684">
        <v>7.7692018866898556</v>
      </c>
    </row>
    <row r="54" spans="1:13">
      <c r="A54" s="662">
        <v>44</v>
      </c>
      <c r="B54" s="665" t="s">
        <v>26525</v>
      </c>
      <c r="C54" s="665" t="s">
        <v>26526</v>
      </c>
      <c r="F54" s="662" t="s">
        <v>3661</v>
      </c>
      <c r="G54" s="662">
        <v>72111</v>
      </c>
      <c r="H54" s="662" t="s">
        <v>3666</v>
      </c>
      <c r="I54" s="662" t="s">
        <v>3668</v>
      </c>
      <c r="J54" s="662">
        <v>12.1</v>
      </c>
      <c r="K54" s="662">
        <v>34.274999999999999</v>
      </c>
      <c r="L54" s="662">
        <v>133.751667</v>
      </c>
      <c r="M54" s="684">
        <v>10.385228405081719</v>
      </c>
    </row>
    <row r="55" spans="1:13">
      <c r="A55" s="662">
        <v>45</v>
      </c>
      <c r="B55" s="665" t="s">
        <v>26527</v>
      </c>
      <c r="C55" s="665" t="s">
        <v>26528</v>
      </c>
      <c r="F55" s="662" t="s">
        <v>3374</v>
      </c>
      <c r="G55" s="662">
        <v>67401</v>
      </c>
      <c r="H55" s="662" t="s">
        <v>3456</v>
      </c>
      <c r="I55" s="662" t="s">
        <v>3458</v>
      </c>
      <c r="J55" s="662">
        <v>14.4</v>
      </c>
      <c r="K55" s="662">
        <v>34.446666999999998</v>
      </c>
      <c r="L55" s="662">
        <v>133.246667</v>
      </c>
      <c r="M55" s="684">
        <v>3.5260644870167637</v>
      </c>
    </row>
    <row r="56" spans="1:13">
      <c r="A56" s="662">
        <v>46</v>
      </c>
      <c r="B56" s="665" t="s">
        <v>26529</v>
      </c>
      <c r="C56" s="665" t="s">
        <v>26530</v>
      </c>
      <c r="F56" s="662" t="s">
        <v>4244</v>
      </c>
      <c r="G56" s="662">
        <v>87426</v>
      </c>
      <c r="H56" s="662" t="s">
        <v>4318</v>
      </c>
      <c r="I56" s="662" t="s">
        <v>4320</v>
      </c>
      <c r="J56" s="662">
        <v>12.4</v>
      </c>
      <c r="K56" s="662">
        <v>31.73</v>
      </c>
      <c r="L56" s="662">
        <v>131.08166700000001</v>
      </c>
      <c r="M56" s="684">
        <v>4.4919159437931899</v>
      </c>
    </row>
    <row r="57" spans="1:13">
      <c r="A57" s="662">
        <v>47</v>
      </c>
      <c r="B57" s="665" t="s">
        <v>26531</v>
      </c>
      <c r="C57" s="665" t="s">
        <v>26532</v>
      </c>
      <c r="F57" s="662" t="s">
        <v>2454</v>
      </c>
      <c r="G57" s="662">
        <v>52606</v>
      </c>
      <c r="H57" s="662" t="s">
        <v>2559</v>
      </c>
      <c r="I57" s="662" t="s">
        <v>2561</v>
      </c>
      <c r="J57" s="662">
        <v>10</v>
      </c>
      <c r="K57" s="662">
        <v>35.346666999999997</v>
      </c>
      <c r="L57" s="662">
        <v>137.10833299999999</v>
      </c>
      <c r="M57" s="684">
        <v>13.410057807804398</v>
      </c>
    </row>
    <row r="58" spans="1:13">
      <c r="A58" s="662">
        <v>48</v>
      </c>
      <c r="B58" s="665" t="s">
        <v>26533</v>
      </c>
      <c r="C58" s="665" t="s">
        <v>26534</v>
      </c>
      <c r="F58" s="662" t="s">
        <v>2454</v>
      </c>
      <c r="G58" s="662">
        <v>52581</v>
      </c>
      <c r="H58" s="662" t="s">
        <v>2554</v>
      </c>
      <c r="I58" s="662" t="s">
        <v>2556</v>
      </c>
      <c r="J58" s="662">
        <v>10</v>
      </c>
      <c r="K58" s="662">
        <v>35.346666999999997</v>
      </c>
      <c r="L58" s="662">
        <v>136.62</v>
      </c>
      <c r="M58" s="684">
        <v>4.2753936055104553</v>
      </c>
    </row>
    <row r="59" spans="1:13">
      <c r="A59" s="662">
        <v>49</v>
      </c>
      <c r="B59" s="665" t="s">
        <v>26535</v>
      </c>
      <c r="C59" s="665" t="s">
        <v>26536</v>
      </c>
      <c r="F59" s="662" t="s">
        <v>3290</v>
      </c>
      <c r="G59" s="662">
        <v>66446</v>
      </c>
      <c r="H59" s="662" t="s">
        <v>3365</v>
      </c>
      <c r="I59" s="662" t="s">
        <v>3367</v>
      </c>
      <c r="J59" s="662">
        <v>10</v>
      </c>
      <c r="K59" s="662">
        <v>34.590000000000003</v>
      </c>
      <c r="L59" s="662">
        <v>133.76833300000001</v>
      </c>
      <c r="M59" s="684">
        <v>8.0466819315648053</v>
      </c>
    </row>
    <row r="60" spans="1:13">
      <c r="A60" s="662">
        <v>50</v>
      </c>
      <c r="B60" s="665" t="s">
        <v>26537</v>
      </c>
      <c r="C60" s="665" t="s">
        <v>26538</v>
      </c>
      <c r="F60" s="662" t="s">
        <v>3290</v>
      </c>
      <c r="G60" s="662">
        <v>66446</v>
      </c>
      <c r="H60" s="662" t="s">
        <v>3365</v>
      </c>
      <c r="I60" s="662" t="s">
        <v>3367</v>
      </c>
      <c r="J60" s="662">
        <v>10</v>
      </c>
      <c r="K60" s="662">
        <v>34.590000000000003</v>
      </c>
      <c r="L60" s="662">
        <v>133.76833300000001</v>
      </c>
      <c r="M60" s="684">
        <v>7.7059214739921069</v>
      </c>
    </row>
    <row r="61" spans="1:13">
      <c r="A61" s="662">
        <v>51</v>
      </c>
      <c r="B61" s="665" t="s">
        <v>26539</v>
      </c>
      <c r="C61" s="665" t="s">
        <v>26540</v>
      </c>
      <c r="F61" s="662" t="s">
        <v>3290</v>
      </c>
      <c r="G61" s="662">
        <v>66446</v>
      </c>
      <c r="H61" s="662" t="s">
        <v>3365</v>
      </c>
      <c r="I61" s="662" t="s">
        <v>3367</v>
      </c>
      <c r="J61" s="662">
        <v>10</v>
      </c>
      <c r="K61" s="662">
        <v>34.590000000000003</v>
      </c>
      <c r="L61" s="662">
        <v>133.76833300000001</v>
      </c>
      <c r="M61" s="684">
        <v>7.4034149412209285</v>
      </c>
    </row>
    <row r="62" spans="1:13">
      <c r="A62" s="662">
        <v>52</v>
      </c>
      <c r="B62" s="665" t="s">
        <v>26541</v>
      </c>
      <c r="C62" s="665" t="s">
        <v>26542</v>
      </c>
      <c r="F62" s="662" t="s">
        <v>3290</v>
      </c>
      <c r="G62" s="662">
        <v>66446</v>
      </c>
      <c r="H62" s="662" t="s">
        <v>3365</v>
      </c>
      <c r="I62" s="662" t="s">
        <v>3367</v>
      </c>
      <c r="J62" s="662">
        <v>10</v>
      </c>
      <c r="K62" s="662">
        <v>34.590000000000003</v>
      </c>
      <c r="L62" s="662">
        <v>133.76833300000001</v>
      </c>
      <c r="M62" s="684">
        <v>8.0381715134903597</v>
      </c>
    </row>
    <row r="63" spans="1:13">
      <c r="A63" s="662">
        <v>53</v>
      </c>
      <c r="B63" s="665" t="s">
        <v>26543</v>
      </c>
      <c r="C63" s="665" t="s">
        <v>26544</v>
      </c>
      <c r="F63" s="662" t="s">
        <v>1578</v>
      </c>
      <c r="G63" s="662">
        <v>40406</v>
      </c>
      <c r="H63" s="662" t="s">
        <v>1658</v>
      </c>
      <c r="I63" s="662" t="s">
        <v>1659</v>
      </c>
      <c r="J63" s="662">
        <v>10</v>
      </c>
      <c r="K63" s="662">
        <v>35.963332999999999</v>
      </c>
      <c r="L63" s="662">
        <v>140.621667</v>
      </c>
      <c r="M63" s="684">
        <v>14.874250340098385</v>
      </c>
    </row>
    <row r="64" spans="1:13">
      <c r="A64" s="662">
        <v>54</v>
      </c>
      <c r="B64" s="665" t="s">
        <v>26545</v>
      </c>
      <c r="C64" s="665" t="s">
        <v>26546</v>
      </c>
      <c r="F64" s="662" t="s">
        <v>1943</v>
      </c>
      <c r="G64" s="662">
        <v>45081</v>
      </c>
      <c r="H64" s="662" t="s">
        <v>1947</v>
      </c>
      <c r="I64" s="662" t="s">
        <v>1949</v>
      </c>
      <c r="J64" s="662">
        <v>7.9</v>
      </c>
      <c r="K64" s="662">
        <v>35.858333000000002</v>
      </c>
      <c r="L64" s="662">
        <v>140.501667</v>
      </c>
      <c r="M64" s="684">
        <v>13.875718630744357</v>
      </c>
    </row>
    <row r="65" spans="1:13">
      <c r="A65" s="662">
        <v>55</v>
      </c>
      <c r="B65" s="665" t="s">
        <v>26547</v>
      </c>
      <c r="C65" s="665" t="s">
        <v>26548</v>
      </c>
      <c r="F65" s="662" t="s">
        <v>2567</v>
      </c>
      <c r="G65" s="662">
        <v>53041</v>
      </c>
      <c r="H65" s="662" t="s">
        <v>2571</v>
      </c>
      <c r="I65" s="662" t="s">
        <v>2573</v>
      </c>
      <c r="J65" s="662">
        <v>10</v>
      </c>
      <c r="K65" s="662">
        <v>35.049999999999997</v>
      </c>
      <c r="L65" s="662">
        <v>136.693333</v>
      </c>
      <c r="M65" s="684">
        <v>6.2853166927001407</v>
      </c>
    </row>
    <row r="66" spans="1:13">
      <c r="A66" s="662">
        <v>56</v>
      </c>
      <c r="B66" s="665" t="s">
        <v>26549</v>
      </c>
      <c r="C66" s="665" t="s">
        <v>26550</v>
      </c>
      <c r="F66" s="662" t="s">
        <v>2381</v>
      </c>
      <c r="G66" s="662">
        <v>51106</v>
      </c>
      <c r="H66" s="662" t="s">
        <v>2405</v>
      </c>
      <c r="I66" s="662" t="s">
        <v>2407</v>
      </c>
      <c r="J66" s="662">
        <v>17.8</v>
      </c>
      <c r="K66" s="662">
        <v>35.166666999999997</v>
      </c>
      <c r="L66" s="662">
        <v>136.965</v>
      </c>
      <c r="M66" s="684">
        <v>9.8925238949912391</v>
      </c>
    </row>
    <row r="67" spans="1:13">
      <c r="A67" s="662">
        <v>57</v>
      </c>
      <c r="B67" s="665" t="s">
        <v>26551</v>
      </c>
      <c r="C67" s="665" t="s">
        <v>26552</v>
      </c>
      <c r="F67" s="662" t="s">
        <v>2381</v>
      </c>
      <c r="G67" s="662">
        <v>51216</v>
      </c>
      <c r="H67" s="662" t="s">
        <v>2416</v>
      </c>
      <c r="I67" s="662" t="s">
        <v>2418</v>
      </c>
      <c r="J67" s="662">
        <v>10</v>
      </c>
      <c r="K67" s="662">
        <v>34.994999999999997</v>
      </c>
      <c r="L67" s="662">
        <v>136.943333</v>
      </c>
      <c r="M67" s="684">
        <v>7.1938945838621224</v>
      </c>
    </row>
    <row r="68" spans="1:13">
      <c r="A68" s="662">
        <v>58</v>
      </c>
      <c r="B68" s="665" t="s">
        <v>26553</v>
      </c>
      <c r="C68" s="665" t="s">
        <v>26554</v>
      </c>
      <c r="F68" s="662" t="s">
        <v>2454</v>
      </c>
      <c r="G68" s="662">
        <v>52586</v>
      </c>
      <c r="H68" s="662" t="s">
        <v>2454</v>
      </c>
      <c r="I68" s="662" t="s">
        <v>2558</v>
      </c>
      <c r="J68" s="662">
        <v>23</v>
      </c>
      <c r="K68" s="662">
        <v>35.4</v>
      </c>
      <c r="L68" s="662">
        <v>136.76166699999999</v>
      </c>
      <c r="M68" s="684">
        <v>15.610516511355582</v>
      </c>
    </row>
    <row r="69" spans="1:13">
      <c r="A69" s="662">
        <v>59</v>
      </c>
      <c r="B69" s="665" t="s">
        <v>26555</v>
      </c>
      <c r="C69" s="665" t="s">
        <v>26556</v>
      </c>
      <c r="F69" s="662" t="s">
        <v>2381</v>
      </c>
      <c r="G69" s="662">
        <v>51106</v>
      </c>
      <c r="H69" s="662" t="s">
        <v>2405</v>
      </c>
      <c r="I69" s="662" t="s">
        <v>2407</v>
      </c>
      <c r="J69" s="662">
        <v>17.8</v>
      </c>
      <c r="K69" s="662">
        <v>35.166666999999997</v>
      </c>
      <c r="L69" s="662">
        <v>136.965</v>
      </c>
      <c r="M69" s="684">
        <v>14.322401347035166</v>
      </c>
    </row>
    <row r="70" spans="1:13">
      <c r="A70" s="662">
        <v>60</v>
      </c>
      <c r="B70" s="665" t="s">
        <v>26557</v>
      </c>
      <c r="C70" s="665" t="s">
        <v>26558</v>
      </c>
      <c r="F70" s="662" t="s">
        <v>2381</v>
      </c>
      <c r="G70" s="662">
        <v>51106</v>
      </c>
      <c r="H70" s="662" t="s">
        <v>2405</v>
      </c>
      <c r="I70" s="662" t="s">
        <v>2407</v>
      </c>
      <c r="J70" s="662">
        <v>17.8</v>
      </c>
      <c r="K70" s="662">
        <v>35.166666999999997</v>
      </c>
      <c r="L70" s="662">
        <v>136.965</v>
      </c>
      <c r="M70" s="684">
        <v>13.524379217124073</v>
      </c>
    </row>
    <row r="71" spans="1:13">
      <c r="A71" s="662">
        <v>61</v>
      </c>
      <c r="B71" s="665" t="s">
        <v>26559</v>
      </c>
      <c r="C71" s="665" t="s">
        <v>26560</v>
      </c>
      <c r="F71" s="662" t="s">
        <v>2454</v>
      </c>
      <c r="G71" s="662">
        <v>52536</v>
      </c>
      <c r="H71" s="662" t="s">
        <v>2542</v>
      </c>
      <c r="I71" s="662" t="s">
        <v>2544</v>
      </c>
      <c r="J71" s="662">
        <v>10</v>
      </c>
      <c r="K71" s="662">
        <v>35.445</v>
      </c>
      <c r="L71" s="662">
        <v>137.005</v>
      </c>
      <c r="M71" s="684">
        <v>14.030331624664584</v>
      </c>
    </row>
    <row r="72" spans="1:13">
      <c r="A72" s="662">
        <v>62</v>
      </c>
      <c r="B72" s="665" t="s">
        <v>26561</v>
      </c>
      <c r="C72" s="665" t="s">
        <v>26562</v>
      </c>
      <c r="F72" s="662" t="s">
        <v>2381</v>
      </c>
      <c r="G72" s="662">
        <v>51216</v>
      </c>
      <c r="H72" s="662" t="s">
        <v>2416</v>
      </c>
      <c r="I72" s="662" t="s">
        <v>2418</v>
      </c>
      <c r="J72" s="662">
        <v>10</v>
      </c>
      <c r="K72" s="662">
        <v>34.994999999999997</v>
      </c>
      <c r="L72" s="662">
        <v>136.943333</v>
      </c>
      <c r="M72" s="684">
        <v>11.804153465526987</v>
      </c>
    </row>
    <row r="73" spans="1:13">
      <c r="A73" s="662">
        <v>63</v>
      </c>
      <c r="B73" s="665" t="s">
        <v>26563</v>
      </c>
      <c r="C73" s="665" t="s">
        <v>26564</v>
      </c>
      <c r="F73" s="662" t="s">
        <v>2567</v>
      </c>
      <c r="G73" s="662">
        <v>53041</v>
      </c>
      <c r="H73" s="662" t="s">
        <v>2571</v>
      </c>
      <c r="I73" s="662" t="s">
        <v>2573</v>
      </c>
      <c r="J73" s="662">
        <v>10</v>
      </c>
      <c r="K73" s="662">
        <v>35.049999999999997</v>
      </c>
      <c r="L73" s="662">
        <v>136.693333</v>
      </c>
      <c r="M73" s="684">
        <v>11.973274036224742</v>
      </c>
    </row>
    <row r="74" spans="1:13">
      <c r="A74" s="662">
        <v>64</v>
      </c>
      <c r="B74" s="665" t="s">
        <v>26565</v>
      </c>
      <c r="C74" s="665" t="s">
        <v>26566</v>
      </c>
      <c r="F74" s="662" t="s">
        <v>241</v>
      </c>
      <c r="G74" s="662">
        <v>81371</v>
      </c>
      <c r="H74" s="662" t="s">
        <v>3891</v>
      </c>
      <c r="I74" s="662" t="s">
        <v>3893</v>
      </c>
      <c r="J74" s="662">
        <v>10</v>
      </c>
      <c r="K74" s="662">
        <v>34.04</v>
      </c>
      <c r="L74" s="662">
        <v>131.533333</v>
      </c>
      <c r="M74" s="684">
        <v>4.164720835476726</v>
      </c>
    </row>
    <row r="75" spans="1:13">
      <c r="A75" s="662">
        <v>65</v>
      </c>
      <c r="B75" s="665" t="s">
        <v>26567</v>
      </c>
      <c r="C75" s="665" t="s">
        <v>26568</v>
      </c>
      <c r="F75" s="662" t="s">
        <v>241</v>
      </c>
      <c r="G75" s="662">
        <v>81386</v>
      </c>
      <c r="H75" s="662" t="s">
        <v>3895</v>
      </c>
      <c r="I75" s="662" t="s">
        <v>3897</v>
      </c>
      <c r="J75" s="662">
        <v>10.199999999999999</v>
      </c>
      <c r="K75" s="662">
        <v>34.01</v>
      </c>
      <c r="L75" s="662">
        <v>131.871667</v>
      </c>
      <c r="M75" s="684">
        <v>8.1720639963404107</v>
      </c>
    </row>
    <row r="76" spans="1:13">
      <c r="A76" s="662">
        <v>66</v>
      </c>
      <c r="B76" s="665" t="s">
        <v>26569</v>
      </c>
      <c r="C76" s="665" t="s">
        <v>26570</v>
      </c>
      <c r="F76" s="662" t="s">
        <v>241</v>
      </c>
      <c r="G76" s="662">
        <v>81386</v>
      </c>
      <c r="H76" s="662" t="s">
        <v>3895</v>
      </c>
      <c r="I76" s="662" t="s">
        <v>3897</v>
      </c>
      <c r="J76" s="662">
        <v>10.199999999999999</v>
      </c>
      <c r="K76" s="662">
        <v>34.01</v>
      </c>
      <c r="L76" s="662">
        <v>131.871667</v>
      </c>
      <c r="M76" s="684">
        <v>8.2387046194748983</v>
      </c>
    </row>
    <row r="77" spans="1:13">
      <c r="A77" s="662">
        <v>67</v>
      </c>
      <c r="B77" s="665" t="s">
        <v>26571</v>
      </c>
      <c r="C77" s="665" t="s">
        <v>26572</v>
      </c>
      <c r="F77" s="662" t="s">
        <v>241</v>
      </c>
      <c r="G77" s="662">
        <v>81481</v>
      </c>
      <c r="H77" s="662" t="s">
        <v>3911</v>
      </c>
      <c r="I77" s="662" t="s">
        <v>3913</v>
      </c>
      <c r="J77" s="662">
        <v>7.9</v>
      </c>
      <c r="K77" s="662">
        <v>33.958333000000003</v>
      </c>
      <c r="L77" s="662">
        <v>132.11333300000001</v>
      </c>
      <c r="M77" s="684">
        <v>4.8720861850501853</v>
      </c>
    </row>
    <row r="78" spans="1:13">
      <c r="A78" s="662">
        <v>68</v>
      </c>
      <c r="B78" s="665" t="s">
        <v>26573</v>
      </c>
      <c r="C78" s="665" t="s">
        <v>26574</v>
      </c>
      <c r="F78" s="662" t="s">
        <v>241</v>
      </c>
      <c r="G78" s="662">
        <v>81397</v>
      </c>
      <c r="H78" s="662" t="s">
        <v>3899</v>
      </c>
      <c r="I78" s="662" t="s">
        <v>3901</v>
      </c>
      <c r="J78" s="662">
        <v>7.4</v>
      </c>
      <c r="K78" s="662">
        <v>34.094999999999999</v>
      </c>
      <c r="L78" s="662">
        <v>132.07499999999999</v>
      </c>
      <c r="M78" s="684">
        <v>2.3092286470543275</v>
      </c>
    </row>
    <row r="79" spans="1:13">
      <c r="A79" s="662">
        <v>69</v>
      </c>
      <c r="B79" s="665" t="s">
        <v>26575</v>
      </c>
      <c r="C79" s="665" t="s">
        <v>26576</v>
      </c>
      <c r="F79" s="662" t="s">
        <v>1108</v>
      </c>
      <c r="G79" s="662">
        <v>35552</v>
      </c>
      <c r="H79" s="662" t="s">
        <v>1444</v>
      </c>
      <c r="I79" s="662" t="s">
        <v>1446</v>
      </c>
      <c r="J79" s="662">
        <v>9.3000000000000007</v>
      </c>
      <c r="K79" s="662">
        <v>37.911667000000001</v>
      </c>
      <c r="L79" s="662">
        <v>140.14333300000001</v>
      </c>
      <c r="M79" s="684">
        <v>2.6074924383722715</v>
      </c>
    </row>
    <row r="80" spans="1:13">
      <c r="A80" s="662">
        <v>70</v>
      </c>
      <c r="B80" s="665" t="s">
        <v>26577</v>
      </c>
      <c r="C80" s="665" t="s">
        <v>26578</v>
      </c>
      <c r="F80" s="662" t="s">
        <v>1108</v>
      </c>
      <c r="G80" s="662">
        <v>35552</v>
      </c>
      <c r="H80" s="662" t="s">
        <v>1444</v>
      </c>
      <c r="I80" s="662" t="s">
        <v>1446</v>
      </c>
      <c r="J80" s="662">
        <v>9.3000000000000007</v>
      </c>
      <c r="K80" s="662">
        <v>37.911667000000001</v>
      </c>
      <c r="L80" s="662">
        <v>140.14333300000001</v>
      </c>
      <c r="M80" s="684">
        <v>2.6511613892881423</v>
      </c>
    </row>
    <row r="81" spans="1:13">
      <c r="A81" s="662">
        <v>71</v>
      </c>
      <c r="B81" s="665" t="s">
        <v>26579</v>
      </c>
      <c r="C81" s="665" t="s">
        <v>26580</v>
      </c>
      <c r="F81" s="662" t="s">
        <v>1937</v>
      </c>
      <c r="G81" s="662">
        <v>50206</v>
      </c>
      <c r="H81" s="662" t="s">
        <v>2283</v>
      </c>
      <c r="I81" s="662" t="s">
        <v>2285</v>
      </c>
      <c r="J81" s="662">
        <v>15.8</v>
      </c>
      <c r="K81" s="662">
        <v>35.113332999999997</v>
      </c>
      <c r="L81" s="662">
        <v>138.92500000000001</v>
      </c>
      <c r="M81" s="684">
        <v>0.61445747629176928</v>
      </c>
    </row>
    <row r="82" spans="1:13">
      <c r="A82" s="662">
        <v>72</v>
      </c>
      <c r="B82" s="665" t="s">
        <v>26581</v>
      </c>
      <c r="C82" s="665" t="s">
        <v>26582</v>
      </c>
      <c r="F82" s="662" t="s">
        <v>2567</v>
      </c>
      <c r="G82" s="662">
        <v>53061</v>
      </c>
      <c r="H82" s="662" t="s">
        <v>2575</v>
      </c>
      <c r="I82" s="662" t="s">
        <v>2577</v>
      </c>
      <c r="J82" s="662">
        <v>10.7</v>
      </c>
      <c r="K82" s="662">
        <v>34.94</v>
      </c>
      <c r="L82" s="662">
        <v>136.58000000000001</v>
      </c>
      <c r="M82" s="684">
        <v>5.3453946952764086</v>
      </c>
    </row>
    <row r="83" spans="1:13">
      <c r="A83" s="662">
        <v>73</v>
      </c>
      <c r="B83" s="665" t="s">
        <v>26583</v>
      </c>
      <c r="C83" s="665" t="s">
        <v>26584</v>
      </c>
      <c r="F83" s="662" t="s">
        <v>2567</v>
      </c>
      <c r="G83" s="662">
        <v>53196</v>
      </c>
      <c r="H83" s="662" t="s">
        <v>2600</v>
      </c>
      <c r="I83" s="662" t="s">
        <v>2602</v>
      </c>
      <c r="J83" s="662">
        <v>10</v>
      </c>
      <c r="K83" s="662">
        <v>34.528333000000003</v>
      </c>
      <c r="L83" s="662">
        <v>136.66499999999999</v>
      </c>
      <c r="M83" s="684">
        <v>3.8619412327037677</v>
      </c>
    </row>
    <row r="84" spans="1:13">
      <c r="A84" s="662">
        <v>74</v>
      </c>
      <c r="B84" s="665" t="s">
        <v>26585</v>
      </c>
      <c r="C84" s="665" t="s">
        <v>26586</v>
      </c>
      <c r="F84" s="662" t="s">
        <v>3083</v>
      </c>
      <c r="G84" s="662">
        <v>63411</v>
      </c>
      <c r="H84" s="662" t="s">
        <v>3138</v>
      </c>
      <c r="I84" s="662" t="s">
        <v>3140</v>
      </c>
      <c r="J84" s="662">
        <v>21.6</v>
      </c>
      <c r="K84" s="662">
        <v>34.895000000000003</v>
      </c>
      <c r="L84" s="662">
        <v>135.21166700000001</v>
      </c>
      <c r="M84" s="684">
        <v>8.4984517615374617</v>
      </c>
    </row>
    <row r="85" spans="1:13">
      <c r="A85" s="662">
        <v>75</v>
      </c>
      <c r="B85" s="665" t="s">
        <v>26587</v>
      </c>
      <c r="C85" s="665" t="s">
        <v>26588</v>
      </c>
      <c r="F85" s="662" t="s">
        <v>3083</v>
      </c>
      <c r="G85" s="662">
        <v>63518</v>
      </c>
      <c r="H85" s="662" t="s">
        <v>3160</v>
      </c>
      <c r="I85" s="662" t="s">
        <v>3164</v>
      </c>
      <c r="J85" s="662">
        <v>16</v>
      </c>
      <c r="K85" s="662">
        <v>34.681666999999997</v>
      </c>
      <c r="L85" s="662">
        <v>135.22</v>
      </c>
      <c r="M85" s="684">
        <v>3.8255336884096365</v>
      </c>
    </row>
    <row r="86" spans="1:13">
      <c r="A86" s="662">
        <v>76</v>
      </c>
      <c r="B86" s="665" t="s">
        <v>26589</v>
      </c>
      <c r="C86" s="665" t="s">
        <v>26590</v>
      </c>
      <c r="F86" s="662" t="s">
        <v>2787</v>
      </c>
      <c r="G86" s="662">
        <v>55091</v>
      </c>
      <c r="H86" s="662" t="s">
        <v>2800</v>
      </c>
      <c r="I86" s="662" t="s">
        <v>2802</v>
      </c>
      <c r="J86" s="662">
        <v>15.3</v>
      </c>
      <c r="K86" s="662">
        <v>36.791666999999997</v>
      </c>
      <c r="L86" s="662">
        <v>137.05500000000001</v>
      </c>
      <c r="M86" s="684">
        <v>4.3215709169568965</v>
      </c>
    </row>
    <row r="87" spans="1:13">
      <c r="A87" s="662">
        <v>77</v>
      </c>
      <c r="B87" s="665" t="s">
        <v>26591</v>
      </c>
      <c r="C87" s="665" t="s">
        <v>26592</v>
      </c>
      <c r="F87" s="662" t="s">
        <v>3624</v>
      </c>
      <c r="G87" s="662">
        <v>71106</v>
      </c>
      <c r="H87" s="662" t="s">
        <v>3624</v>
      </c>
      <c r="I87" s="662" t="s">
        <v>3632</v>
      </c>
      <c r="J87" s="662">
        <v>17.8</v>
      </c>
      <c r="K87" s="662">
        <v>34.066667000000002</v>
      </c>
      <c r="L87" s="662">
        <v>134.57333299999999</v>
      </c>
      <c r="M87" s="684">
        <v>2.4798133064844459</v>
      </c>
    </row>
    <row r="88" spans="1:13">
      <c r="A88" s="662">
        <v>78</v>
      </c>
      <c r="B88" s="665" t="s">
        <v>26593</v>
      </c>
      <c r="C88" s="665" t="s">
        <v>26594</v>
      </c>
      <c r="F88" s="662" t="s">
        <v>2381</v>
      </c>
      <c r="G88" s="662">
        <v>51247</v>
      </c>
      <c r="H88" s="662" t="s">
        <v>288</v>
      </c>
      <c r="I88" s="662" t="s">
        <v>2427</v>
      </c>
      <c r="J88" s="662">
        <v>6.4</v>
      </c>
      <c r="K88" s="662">
        <v>34.906666999999999</v>
      </c>
      <c r="L88" s="662">
        <v>137.51833300000001</v>
      </c>
      <c r="M88" s="684">
        <v>4.2327564484774358</v>
      </c>
    </row>
    <row r="89" spans="1:13">
      <c r="A89" s="662">
        <v>79</v>
      </c>
      <c r="B89" s="665" t="s">
        <v>26595</v>
      </c>
      <c r="C89" s="665" t="s">
        <v>26596</v>
      </c>
      <c r="F89" s="662" t="s">
        <v>1733</v>
      </c>
      <c r="G89" s="662">
        <v>42266</v>
      </c>
      <c r="H89" s="662" t="s">
        <v>1772</v>
      </c>
      <c r="I89" s="662" t="s">
        <v>1774</v>
      </c>
      <c r="J89" s="662">
        <v>10</v>
      </c>
      <c r="K89" s="662">
        <v>36.409999999999997</v>
      </c>
      <c r="L89" s="662">
        <v>139.32499999999999</v>
      </c>
      <c r="M89" s="684">
        <v>12.271321400575385</v>
      </c>
    </row>
    <row r="90" spans="1:13">
      <c r="A90" s="662">
        <v>80</v>
      </c>
      <c r="B90" s="665" t="s">
        <v>26597</v>
      </c>
      <c r="C90" s="665" t="s">
        <v>26598</v>
      </c>
      <c r="F90" s="662" t="s">
        <v>3661</v>
      </c>
      <c r="G90" s="662">
        <v>72111</v>
      </c>
      <c r="H90" s="662" t="s">
        <v>3666</v>
      </c>
      <c r="I90" s="662" t="s">
        <v>3668</v>
      </c>
      <c r="J90" s="662">
        <v>12.1</v>
      </c>
      <c r="K90" s="662">
        <v>34.274999999999999</v>
      </c>
      <c r="L90" s="662">
        <v>133.751667</v>
      </c>
      <c r="M90" s="684">
        <v>2.5959098485748449</v>
      </c>
    </row>
    <row r="91" spans="1:13">
      <c r="A91" s="662">
        <v>81</v>
      </c>
      <c r="B91" s="665" t="s">
        <v>26599</v>
      </c>
      <c r="C91" s="665" t="s">
        <v>26600</v>
      </c>
      <c r="F91" s="662" t="s">
        <v>2944</v>
      </c>
      <c r="G91" s="662">
        <v>60216</v>
      </c>
      <c r="H91" s="662" t="s">
        <v>654</v>
      </c>
      <c r="I91" s="662" t="s">
        <v>2977</v>
      </c>
      <c r="J91" s="662">
        <v>10</v>
      </c>
      <c r="K91" s="662">
        <v>34.991667</v>
      </c>
      <c r="L91" s="662">
        <v>135.91166699999999</v>
      </c>
      <c r="M91" s="684">
        <v>5.1457868169657974</v>
      </c>
    </row>
    <row r="92" spans="1:13">
      <c r="A92" s="662">
        <v>82</v>
      </c>
      <c r="B92" s="665" t="s">
        <v>26601</v>
      </c>
      <c r="C92" s="665" t="s">
        <v>26602</v>
      </c>
      <c r="F92" s="662" t="s">
        <v>3043</v>
      </c>
      <c r="G92" s="662">
        <v>62091</v>
      </c>
      <c r="H92" s="662" t="s">
        <v>3067</v>
      </c>
      <c r="I92" s="662" t="s">
        <v>3069</v>
      </c>
      <c r="J92" s="662">
        <v>10.1</v>
      </c>
      <c r="K92" s="662">
        <v>34.555</v>
      </c>
      <c r="L92" s="662">
        <v>135.48500000000001</v>
      </c>
      <c r="M92" s="684">
        <v>10.251221241934127</v>
      </c>
    </row>
    <row r="93" spans="1:13">
      <c r="A93" s="662">
        <v>83</v>
      </c>
      <c r="B93" s="665" t="s">
        <v>26603</v>
      </c>
      <c r="C93" s="665" t="s">
        <v>26604</v>
      </c>
      <c r="F93" s="662" t="s">
        <v>3043</v>
      </c>
      <c r="G93" s="662">
        <v>62091</v>
      </c>
      <c r="H93" s="662" t="s">
        <v>3067</v>
      </c>
      <c r="I93" s="662" t="s">
        <v>3069</v>
      </c>
      <c r="J93" s="662">
        <v>10.1</v>
      </c>
      <c r="K93" s="662">
        <v>34.555</v>
      </c>
      <c r="L93" s="662">
        <v>135.48500000000001</v>
      </c>
      <c r="M93" s="684">
        <v>5.4572034207407727</v>
      </c>
    </row>
    <row r="94" spans="1:13">
      <c r="A94" s="662">
        <v>84</v>
      </c>
      <c r="B94" s="665" t="s">
        <v>26605</v>
      </c>
      <c r="C94" s="665" t="s">
        <v>26606</v>
      </c>
      <c r="F94" s="662" t="s">
        <v>2381</v>
      </c>
      <c r="G94" s="662">
        <v>51106</v>
      </c>
      <c r="H94" s="662" t="s">
        <v>2405</v>
      </c>
      <c r="I94" s="662" t="s">
        <v>2407</v>
      </c>
      <c r="J94" s="662">
        <v>17.8</v>
      </c>
      <c r="K94" s="662">
        <v>35.166666999999997</v>
      </c>
      <c r="L94" s="662">
        <v>136.965</v>
      </c>
      <c r="M94" s="684">
        <v>15.023334725532408</v>
      </c>
    </row>
    <row r="95" spans="1:13">
      <c r="A95" s="662">
        <v>85</v>
      </c>
    </row>
    <row r="96" spans="1:13">
      <c r="A96" s="662">
        <v>86</v>
      </c>
    </row>
    <row r="97" spans="1:1">
      <c r="A97" s="662">
        <v>87</v>
      </c>
    </row>
    <row r="98" spans="1:1">
      <c r="A98" s="662">
        <v>88</v>
      </c>
    </row>
    <row r="99" spans="1:1">
      <c r="A99" s="662">
        <v>89</v>
      </c>
    </row>
    <row r="100" spans="1:1">
      <c r="A100" s="662">
        <v>90</v>
      </c>
    </row>
    <row r="101" spans="1:1">
      <c r="A101" s="662">
        <v>91</v>
      </c>
    </row>
    <row r="102" spans="1:1">
      <c r="A102" s="662">
        <v>92</v>
      </c>
    </row>
    <row r="103" spans="1:1">
      <c r="A103" s="662">
        <v>93</v>
      </c>
    </row>
    <row r="104" spans="1:1">
      <c r="A104" s="662">
        <v>94</v>
      </c>
    </row>
    <row r="105" spans="1:1">
      <c r="A105" s="662">
        <v>95</v>
      </c>
    </row>
    <row r="106" spans="1:1">
      <c r="A106" s="662">
        <v>96</v>
      </c>
    </row>
    <row r="107" spans="1:1">
      <c r="A107" s="662">
        <v>97</v>
      </c>
    </row>
    <row r="108" spans="1:1">
      <c r="A108" s="662">
        <v>98</v>
      </c>
    </row>
    <row r="109" spans="1:1">
      <c r="A109" s="662">
        <v>99</v>
      </c>
    </row>
    <row r="110" spans="1:1">
      <c r="A110" s="662">
        <v>100</v>
      </c>
    </row>
    <row r="111" spans="1:1">
      <c r="A111" s="662">
        <v>101</v>
      </c>
    </row>
    <row r="112" spans="1:1">
      <c r="A112" s="662">
        <v>102</v>
      </c>
    </row>
    <row r="113" spans="1:1">
      <c r="A113" s="662">
        <v>103</v>
      </c>
    </row>
    <row r="114" spans="1:1">
      <c r="A114" s="662">
        <v>104</v>
      </c>
    </row>
    <row r="115" spans="1:1">
      <c r="A115" s="662">
        <v>105</v>
      </c>
    </row>
    <row r="116" spans="1:1">
      <c r="A116" s="662">
        <v>106</v>
      </c>
    </row>
    <row r="117" spans="1:1">
      <c r="A117" s="662">
        <v>107</v>
      </c>
    </row>
    <row r="118" spans="1:1">
      <c r="A118" s="662">
        <v>108</v>
      </c>
    </row>
    <row r="119" spans="1:1">
      <c r="A119" s="662">
        <v>109</v>
      </c>
    </row>
    <row r="120" spans="1:1">
      <c r="A120" s="662">
        <v>110</v>
      </c>
    </row>
    <row r="121" spans="1:1">
      <c r="A121" s="662">
        <v>111</v>
      </c>
    </row>
    <row r="122" spans="1:1">
      <c r="A122" s="662">
        <v>112</v>
      </c>
    </row>
    <row r="123" spans="1:1">
      <c r="A123" s="662">
        <v>113</v>
      </c>
    </row>
    <row r="124" spans="1:1">
      <c r="A124" s="662">
        <v>114</v>
      </c>
    </row>
    <row r="125" spans="1:1">
      <c r="A125" s="662">
        <v>115</v>
      </c>
    </row>
    <row r="126" spans="1:1">
      <c r="A126" s="662">
        <v>116</v>
      </c>
    </row>
    <row r="127" spans="1:1">
      <c r="A127" s="662">
        <v>117</v>
      </c>
    </row>
    <row r="128" spans="1:1">
      <c r="A128" s="662">
        <v>118</v>
      </c>
    </row>
    <row r="129" spans="1:1">
      <c r="A129" s="662">
        <v>119</v>
      </c>
    </row>
    <row r="130" spans="1:1">
      <c r="A130" s="662">
        <v>120</v>
      </c>
    </row>
    <row r="131" spans="1:1">
      <c r="A131" s="662">
        <v>121</v>
      </c>
    </row>
    <row r="132" spans="1:1">
      <c r="A132" s="662">
        <v>122</v>
      </c>
    </row>
    <row r="133" spans="1:1">
      <c r="A133" s="662">
        <v>123</v>
      </c>
    </row>
    <row r="134" spans="1:1">
      <c r="A134" s="662">
        <v>124</v>
      </c>
    </row>
    <row r="135" spans="1:1">
      <c r="A135" s="662">
        <v>125</v>
      </c>
    </row>
    <row r="136" spans="1:1">
      <c r="A136" s="662">
        <v>126</v>
      </c>
    </row>
    <row r="137" spans="1:1">
      <c r="A137" s="662">
        <v>127</v>
      </c>
    </row>
    <row r="138" spans="1:1">
      <c r="A138" s="662">
        <v>128</v>
      </c>
    </row>
    <row r="139" spans="1:1">
      <c r="A139" s="662">
        <v>129</v>
      </c>
    </row>
    <row r="140" spans="1:1">
      <c r="A140" s="662">
        <v>130</v>
      </c>
    </row>
    <row r="141" spans="1:1">
      <c r="A141" s="662">
        <v>131</v>
      </c>
    </row>
    <row r="142" spans="1:1">
      <c r="A142" s="662">
        <v>132</v>
      </c>
    </row>
    <row r="143" spans="1:1">
      <c r="A143" s="662">
        <v>133</v>
      </c>
    </row>
    <row r="144" spans="1:1">
      <c r="A144" s="662">
        <v>134</v>
      </c>
    </row>
    <row r="145" spans="1:1">
      <c r="A145" s="662">
        <v>135</v>
      </c>
    </row>
    <row r="146" spans="1:1">
      <c r="A146" s="662">
        <v>136</v>
      </c>
    </row>
    <row r="147" spans="1:1">
      <c r="A147" s="662">
        <v>137</v>
      </c>
    </row>
    <row r="148" spans="1:1">
      <c r="A148" s="662">
        <v>138</v>
      </c>
    </row>
    <row r="149" spans="1:1">
      <c r="A149" s="662">
        <v>139</v>
      </c>
    </row>
    <row r="150" spans="1:1">
      <c r="A150" s="662">
        <v>140</v>
      </c>
    </row>
    <row r="151" spans="1:1">
      <c r="A151" s="662">
        <v>141</v>
      </c>
    </row>
    <row r="152" spans="1:1">
      <c r="A152" s="662">
        <v>142</v>
      </c>
    </row>
    <row r="153" spans="1:1">
      <c r="A153" s="662">
        <v>143</v>
      </c>
    </row>
    <row r="154" spans="1:1">
      <c r="A154" s="662">
        <v>144</v>
      </c>
    </row>
    <row r="155" spans="1:1">
      <c r="A155" s="662">
        <v>145</v>
      </c>
    </row>
    <row r="156" spans="1:1">
      <c r="A156" s="662">
        <v>146</v>
      </c>
    </row>
    <row r="157" spans="1:1">
      <c r="A157" s="662">
        <v>147</v>
      </c>
    </row>
    <row r="158" spans="1:1">
      <c r="A158" s="662">
        <v>148</v>
      </c>
    </row>
    <row r="159" spans="1:1">
      <c r="A159" s="662">
        <v>149</v>
      </c>
    </row>
    <row r="160" spans="1:1">
      <c r="A160" s="662">
        <v>150</v>
      </c>
    </row>
    <row r="161" spans="1:1">
      <c r="A161" s="662">
        <v>151</v>
      </c>
    </row>
    <row r="162" spans="1:1">
      <c r="A162" s="662">
        <v>152</v>
      </c>
    </row>
    <row r="163" spans="1:1">
      <c r="A163" s="662">
        <v>153</v>
      </c>
    </row>
    <row r="164" spans="1:1">
      <c r="A164" s="662">
        <v>154</v>
      </c>
    </row>
    <row r="165" spans="1:1">
      <c r="A165" s="662">
        <v>155</v>
      </c>
    </row>
    <row r="166" spans="1:1">
      <c r="A166" s="662">
        <v>156</v>
      </c>
    </row>
    <row r="167" spans="1:1">
      <c r="A167" s="662">
        <v>157</v>
      </c>
    </row>
    <row r="168" spans="1:1">
      <c r="A168" s="662">
        <v>158</v>
      </c>
    </row>
    <row r="169" spans="1:1">
      <c r="A169" s="662">
        <v>159</v>
      </c>
    </row>
    <row r="170" spans="1:1">
      <c r="A170" s="662">
        <v>160</v>
      </c>
    </row>
    <row r="171" spans="1:1">
      <c r="A171" s="662">
        <v>161</v>
      </c>
    </row>
    <row r="172" spans="1:1">
      <c r="A172" s="662">
        <v>162</v>
      </c>
    </row>
    <row r="173" spans="1:1">
      <c r="A173" s="662">
        <v>163</v>
      </c>
    </row>
    <row r="174" spans="1:1">
      <c r="A174" s="662">
        <v>164</v>
      </c>
    </row>
    <row r="175" spans="1:1">
      <c r="A175" s="662">
        <v>165</v>
      </c>
    </row>
    <row r="176" spans="1:1">
      <c r="A176" s="662">
        <v>166</v>
      </c>
    </row>
    <row r="177" spans="1:1">
      <c r="A177" s="662">
        <v>167</v>
      </c>
    </row>
    <row r="178" spans="1:1">
      <c r="A178" s="662">
        <v>168</v>
      </c>
    </row>
    <row r="179" spans="1:1">
      <c r="A179" s="662">
        <v>169</v>
      </c>
    </row>
    <row r="180" spans="1:1">
      <c r="A180" s="662">
        <v>170</v>
      </c>
    </row>
    <row r="181" spans="1:1">
      <c r="A181" s="662">
        <v>171</v>
      </c>
    </row>
    <row r="182" spans="1:1">
      <c r="A182" s="662">
        <v>172</v>
      </c>
    </row>
    <row r="183" spans="1:1">
      <c r="A183" s="662">
        <v>173</v>
      </c>
    </row>
    <row r="184" spans="1:1">
      <c r="A184" s="662">
        <v>174</v>
      </c>
    </row>
    <row r="185" spans="1:1">
      <c r="A185" s="662">
        <v>175</v>
      </c>
    </row>
    <row r="186" spans="1:1">
      <c r="A186" s="662">
        <v>176</v>
      </c>
    </row>
    <row r="187" spans="1:1">
      <c r="A187" s="662">
        <v>177</v>
      </c>
    </row>
    <row r="188" spans="1:1">
      <c r="A188" s="662">
        <v>178</v>
      </c>
    </row>
    <row r="189" spans="1:1">
      <c r="A189" s="662">
        <v>179</v>
      </c>
    </row>
    <row r="190" spans="1:1">
      <c r="A190" s="662">
        <v>180</v>
      </c>
    </row>
    <row r="191" spans="1:1">
      <c r="A191" s="662">
        <v>181</v>
      </c>
    </row>
    <row r="192" spans="1:1">
      <c r="A192" s="662">
        <v>182</v>
      </c>
    </row>
    <row r="193" spans="1:1">
      <c r="A193" s="662">
        <v>183</v>
      </c>
    </row>
    <row r="194" spans="1:1">
      <c r="A194" s="662">
        <v>184</v>
      </c>
    </row>
    <row r="195" spans="1:1">
      <c r="A195" s="662">
        <v>185</v>
      </c>
    </row>
    <row r="196" spans="1:1">
      <c r="A196" s="662">
        <v>186</v>
      </c>
    </row>
    <row r="197" spans="1:1">
      <c r="A197" s="662">
        <v>187</v>
      </c>
    </row>
    <row r="198" spans="1:1">
      <c r="A198" s="662">
        <v>188</v>
      </c>
    </row>
    <row r="199" spans="1:1">
      <c r="A199" s="662">
        <v>189</v>
      </c>
    </row>
    <row r="200" spans="1:1">
      <c r="A200" s="662">
        <v>190</v>
      </c>
    </row>
    <row r="201" spans="1:1">
      <c r="A201" s="662">
        <v>191</v>
      </c>
    </row>
    <row r="202" spans="1:1">
      <c r="A202" s="662">
        <v>192</v>
      </c>
    </row>
    <row r="203" spans="1:1">
      <c r="A203" s="662">
        <v>193</v>
      </c>
    </row>
    <row r="204" spans="1:1">
      <c r="A204" s="662">
        <v>194</v>
      </c>
    </row>
    <row r="205" spans="1:1">
      <c r="A205" s="662">
        <v>195</v>
      </c>
    </row>
    <row r="206" spans="1:1">
      <c r="A206" s="662">
        <v>196</v>
      </c>
    </row>
    <row r="207" spans="1:1">
      <c r="A207" s="662">
        <v>197</v>
      </c>
    </row>
    <row r="208" spans="1:1">
      <c r="A208" s="662">
        <v>198</v>
      </c>
    </row>
    <row r="209" spans="1:1">
      <c r="A209" s="662">
        <v>199</v>
      </c>
    </row>
    <row r="210" spans="1:1">
      <c r="A210" s="662">
        <v>200</v>
      </c>
    </row>
    <row r="211" spans="1:1">
      <c r="A211" s="662">
        <v>201</v>
      </c>
    </row>
    <row r="212" spans="1:1">
      <c r="A212" s="662">
        <v>202</v>
      </c>
    </row>
    <row r="213" spans="1:1">
      <c r="A213" s="662">
        <v>203</v>
      </c>
    </row>
    <row r="214" spans="1:1">
      <c r="A214" s="662">
        <v>204</v>
      </c>
    </row>
    <row r="215" spans="1:1">
      <c r="A215" s="662">
        <v>205</v>
      </c>
    </row>
    <row r="216" spans="1:1">
      <c r="A216" s="662">
        <v>206</v>
      </c>
    </row>
    <row r="217" spans="1:1">
      <c r="A217" s="662">
        <v>207</v>
      </c>
    </row>
    <row r="218" spans="1:1">
      <c r="A218" s="662">
        <v>208</v>
      </c>
    </row>
    <row r="219" spans="1:1">
      <c r="A219" s="662">
        <v>209</v>
      </c>
    </row>
    <row r="220" spans="1:1">
      <c r="A220" s="662">
        <v>210</v>
      </c>
    </row>
    <row r="221" spans="1:1">
      <c r="A221" s="662">
        <v>211</v>
      </c>
    </row>
    <row r="222" spans="1:1">
      <c r="A222" s="662">
        <v>212</v>
      </c>
    </row>
    <row r="223" spans="1:1">
      <c r="A223" s="662">
        <v>213</v>
      </c>
    </row>
    <row r="224" spans="1:1">
      <c r="A224" s="662">
        <v>214</v>
      </c>
    </row>
    <row r="225" spans="1:1">
      <c r="A225" s="662">
        <v>215</v>
      </c>
    </row>
    <row r="226" spans="1:1">
      <c r="A226" s="662">
        <v>216</v>
      </c>
    </row>
    <row r="227" spans="1:1">
      <c r="A227" s="662">
        <v>217</v>
      </c>
    </row>
    <row r="228" spans="1:1">
      <c r="A228" s="662">
        <v>218</v>
      </c>
    </row>
    <row r="229" spans="1:1">
      <c r="A229" s="662">
        <v>219</v>
      </c>
    </row>
    <row r="230" spans="1:1">
      <c r="A230" s="662">
        <v>220</v>
      </c>
    </row>
    <row r="231" spans="1:1">
      <c r="A231" s="662">
        <v>221</v>
      </c>
    </row>
    <row r="232" spans="1:1">
      <c r="A232" s="662">
        <v>222</v>
      </c>
    </row>
    <row r="233" spans="1:1">
      <c r="A233" s="662">
        <v>223</v>
      </c>
    </row>
    <row r="234" spans="1:1">
      <c r="A234" s="662">
        <v>224</v>
      </c>
    </row>
    <row r="235" spans="1:1">
      <c r="A235" s="662">
        <v>225</v>
      </c>
    </row>
    <row r="236" spans="1:1">
      <c r="A236" s="662">
        <v>226</v>
      </c>
    </row>
    <row r="237" spans="1:1">
      <c r="A237" s="662">
        <v>227</v>
      </c>
    </row>
    <row r="238" spans="1:1">
      <c r="A238" s="662">
        <v>228</v>
      </c>
    </row>
    <row r="239" spans="1:1">
      <c r="A239" s="662">
        <v>229</v>
      </c>
    </row>
    <row r="240" spans="1:1">
      <c r="A240" s="662">
        <v>230</v>
      </c>
    </row>
    <row r="241" spans="1:1">
      <c r="A241" s="662">
        <v>231</v>
      </c>
    </row>
    <row r="242" spans="1:1">
      <c r="A242" s="662">
        <v>232</v>
      </c>
    </row>
    <row r="243" spans="1:1">
      <c r="A243" s="662">
        <v>233</v>
      </c>
    </row>
    <row r="244" spans="1:1">
      <c r="A244" s="662">
        <v>234</v>
      </c>
    </row>
    <row r="245" spans="1:1">
      <c r="A245" s="662">
        <v>235</v>
      </c>
    </row>
    <row r="246" spans="1:1">
      <c r="A246" s="662">
        <v>236</v>
      </c>
    </row>
    <row r="247" spans="1:1">
      <c r="A247" s="662">
        <v>237</v>
      </c>
    </row>
    <row r="248" spans="1:1">
      <c r="A248" s="662">
        <v>238</v>
      </c>
    </row>
    <row r="249" spans="1:1">
      <c r="A249" s="662">
        <v>239</v>
      </c>
    </row>
    <row r="250" spans="1:1">
      <c r="A250" s="662">
        <v>240</v>
      </c>
    </row>
    <row r="251" spans="1:1">
      <c r="A251" s="662">
        <v>241</v>
      </c>
    </row>
    <row r="252" spans="1:1">
      <c r="A252" s="662">
        <v>242</v>
      </c>
    </row>
    <row r="253" spans="1:1">
      <c r="A253" s="662">
        <v>243</v>
      </c>
    </row>
    <row r="254" spans="1:1">
      <c r="A254" s="662">
        <v>244</v>
      </c>
    </row>
    <row r="255" spans="1:1">
      <c r="A255" s="662">
        <v>245</v>
      </c>
    </row>
    <row r="256" spans="1:1">
      <c r="A256" s="662">
        <v>246</v>
      </c>
    </row>
    <row r="257" spans="1:1">
      <c r="A257" s="662">
        <v>247</v>
      </c>
    </row>
    <row r="258" spans="1:1">
      <c r="A258" s="662">
        <v>248</v>
      </c>
    </row>
    <row r="259" spans="1:1">
      <c r="A259" s="662">
        <v>249</v>
      </c>
    </row>
    <row r="260" spans="1:1">
      <c r="A260" s="662">
        <v>250</v>
      </c>
    </row>
    <row r="261" spans="1:1">
      <c r="A261" s="662">
        <v>251</v>
      </c>
    </row>
    <row r="262" spans="1:1">
      <c r="A262" s="662">
        <v>252</v>
      </c>
    </row>
    <row r="263" spans="1:1">
      <c r="A263" s="662">
        <v>253</v>
      </c>
    </row>
    <row r="264" spans="1:1">
      <c r="A264" s="662">
        <v>254</v>
      </c>
    </row>
    <row r="265" spans="1:1">
      <c r="A265" s="662">
        <v>255</v>
      </c>
    </row>
    <row r="266" spans="1:1">
      <c r="A266" s="662">
        <v>256</v>
      </c>
    </row>
    <row r="267" spans="1:1">
      <c r="A267" s="662">
        <v>257</v>
      </c>
    </row>
    <row r="268" spans="1:1">
      <c r="A268" s="662">
        <v>258</v>
      </c>
    </row>
    <row r="269" spans="1:1">
      <c r="A269" s="662">
        <v>259</v>
      </c>
    </row>
    <row r="270" spans="1:1">
      <c r="A270" s="662">
        <v>260</v>
      </c>
    </row>
    <row r="271" spans="1:1">
      <c r="A271" s="662">
        <v>261</v>
      </c>
    </row>
    <row r="272" spans="1:1">
      <c r="A272" s="662">
        <v>262</v>
      </c>
    </row>
    <row r="273" spans="1:1">
      <c r="A273" s="662">
        <v>263</v>
      </c>
    </row>
    <row r="274" spans="1:1">
      <c r="A274" s="662">
        <v>264</v>
      </c>
    </row>
    <row r="275" spans="1:1">
      <c r="A275" s="662">
        <v>265</v>
      </c>
    </row>
    <row r="276" spans="1:1">
      <c r="A276" s="662">
        <v>266</v>
      </c>
    </row>
    <row r="277" spans="1:1">
      <c r="A277" s="662">
        <v>267</v>
      </c>
    </row>
    <row r="278" spans="1:1">
      <c r="A278" s="662">
        <v>268</v>
      </c>
    </row>
    <row r="279" spans="1:1">
      <c r="A279" s="662">
        <v>269</v>
      </c>
    </row>
    <row r="280" spans="1:1">
      <c r="A280" s="662">
        <v>270</v>
      </c>
    </row>
    <row r="281" spans="1:1">
      <c r="A281" s="662">
        <v>271</v>
      </c>
    </row>
    <row r="282" spans="1:1">
      <c r="A282" s="662">
        <v>272</v>
      </c>
    </row>
    <row r="283" spans="1:1">
      <c r="A283" s="662">
        <v>273</v>
      </c>
    </row>
    <row r="284" spans="1:1">
      <c r="A284" s="662">
        <v>274</v>
      </c>
    </row>
    <row r="285" spans="1:1">
      <c r="A285" s="662">
        <v>275</v>
      </c>
    </row>
    <row r="286" spans="1:1">
      <c r="A286" s="662">
        <v>276</v>
      </c>
    </row>
    <row r="287" spans="1:1">
      <c r="A287" s="662">
        <v>277</v>
      </c>
    </row>
    <row r="288" spans="1:1">
      <c r="A288" s="662">
        <v>278</v>
      </c>
    </row>
    <row r="289" spans="1:1">
      <c r="A289" s="662">
        <v>279</v>
      </c>
    </row>
    <row r="290" spans="1:1">
      <c r="A290" s="662">
        <v>280</v>
      </c>
    </row>
    <row r="291" spans="1:1">
      <c r="A291" s="662">
        <v>281</v>
      </c>
    </row>
    <row r="292" spans="1:1">
      <c r="A292" s="662">
        <v>282</v>
      </c>
    </row>
    <row r="293" spans="1:1">
      <c r="A293" s="662">
        <v>283</v>
      </c>
    </row>
    <row r="294" spans="1:1">
      <c r="A294" s="662">
        <v>284</v>
      </c>
    </row>
    <row r="295" spans="1:1">
      <c r="A295" s="662">
        <v>285</v>
      </c>
    </row>
    <row r="296" spans="1:1">
      <c r="A296" s="662">
        <v>286</v>
      </c>
    </row>
    <row r="297" spans="1:1">
      <c r="A297" s="662">
        <v>287</v>
      </c>
    </row>
    <row r="298" spans="1:1">
      <c r="A298" s="662">
        <v>288</v>
      </c>
    </row>
    <row r="299" spans="1:1">
      <c r="A299" s="662">
        <v>289</v>
      </c>
    </row>
    <row r="300" spans="1:1">
      <c r="A300" s="662">
        <v>290</v>
      </c>
    </row>
    <row r="301" spans="1:1">
      <c r="A301" s="662">
        <v>291</v>
      </c>
    </row>
    <row r="302" spans="1:1">
      <c r="A302" s="662">
        <v>292</v>
      </c>
    </row>
    <row r="303" spans="1:1">
      <c r="A303" s="662">
        <v>293</v>
      </c>
    </row>
    <row r="304" spans="1:1">
      <c r="A304" s="662">
        <v>294</v>
      </c>
    </row>
    <row r="305" spans="1:1">
      <c r="A305" s="662">
        <v>295</v>
      </c>
    </row>
    <row r="306" spans="1:1">
      <c r="A306" s="662">
        <v>296</v>
      </c>
    </row>
    <row r="307" spans="1:1">
      <c r="A307" s="662">
        <v>297</v>
      </c>
    </row>
    <row r="308" spans="1:1">
      <c r="A308" s="662">
        <v>298</v>
      </c>
    </row>
    <row r="309" spans="1:1">
      <c r="A309" s="662">
        <v>299</v>
      </c>
    </row>
    <row r="310" spans="1:1">
      <c r="A310" s="662">
        <v>300</v>
      </c>
    </row>
    <row r="311" spans="1:1">
      <c r="A311" s="662">
        <v>301</v>
      </c>
    </row>
    <row r="312" spans="1:1">
      <c r="A312" s="662">
        <v>302</v>
      </c>
    </row>
    <row r="313" spans="1:1">
      <c r="A313" s="662">
        <v>303</v>
      </c>
    </row>
    <row r="314" spans="1:1">
      <c r="A314" s="662">
        <v>304</v>
      </c>
    </row>
    <row r="315" spans="1:1">
      <c r="A315" s="662">
        <v>305</v>
      </c>
    </row>
    <row r="316" spans="1:1">
      <c r="A316" s="662">
        <v>306</v>
      </c>
    </row>
    <row r="317" spans="1:1">
      <c r="A317" s="662">
        <v>307</v>
      </c>
    </row>
    <row r="318" spans="1:1">
      <c r="A318" s="662">
        <v>308</v>
      </c>
    </row>
    <row r="319" spans="1:1">
      <c r="A319" s="662">
        <v>309</v>
      </c>
    </row>
    <row r="320" spans="1:1">
      <c r="A320" s="662">
        <v>310</v>
      </c>
    </row>
    <row r="321" spans="1:1">
      <c r="A321" s="662">
        <v>311</v>
      </c>
    </row>
    <row r="322" spans="1:1">
      <c r="A322" s="662">
        <v>312</v>
      </c>
    </row>
    <row r="323" spans="1:1">
      <c r="A323" s="662">
        <v>313</v>
      </c>
    </row>
    <row r="324" spans="1:1">
      <c r="A324" s="662">
        <v>314</v>
      </c>
    </row>
    <row r="325" spans="1:1">
      <c r="A325" s="662">
        <v>315</v>
      </c>
    </row>
    <row r="326" spans="1:1">
      <c r="A326" s="662">
        <v>316</v>
      </c>
    </row>
    <row r="327" spans="1:1">
      <c r="A327" s="662">
        <v>317</v>
      </c>
    </row>
    <row r="328" spans="1:1">
      <c r="A328" s="662">
        <v>318</v>
      </c>
    </row>
    <row r="329" spans="1:1">
      <c r="A329" s="662">
        <v>319</v>
      </c>
    </row>
    <row r="330" spans="1:1">
      <c r="A330" s="662">
        <v>320</v>
      </c>
    </row>
    <row r="331" spans="1:1">
      <c r="A331" s="662">
        <v>321</v>
      </c>
    </row>
    <row r="332" spans="1:1">
      <c r="A332" s="662">
        <v>322</v>
      </c>
    </row>
    <row r="333" spans="1:1">
      <c r="A333" s="662">
        <v>323</v>
      </c>
    </row>
    <row r="334" spans="1:1">
      <c r="A334" s="662">
        <v>324</v>
      </c>
    </row>
    <row r="335" spans="1:1">
      <c r="A335" s="662">
        <v>325</v>
      </c>
    </row>
    <row r="336" spans="1:1">
      <c r="A336" s="662">
        <v>326</v>
      </c>
    </row>
    <row r="337" spans="1:1">
      <c r="A337" s="662">
        <v>327</v>
      </c>
    </row>
    <row r="338" spans="1:1">
      <c r="A338" s="662">
        <v>328</v>
      </c>
    </row>
    <row r="339" spans="1:1">
      <c r="A339" s="662">
        <v>329</v>
      </c>
    </row>
    <row r="340" spans="1:1">
      <c r="A340" s="662">
        <v>330</v>
      </c>
    </row>
    <row r="341" spans="1:1">
      <c r="A341" s="662">
        <v>331</v>
      </c>
    </row>
    <row r="342" spans="1:1">
      <c r="A342" s="662">
        <v>332</v>
      </c>
    </row>
    <row r="343" spans="1:1">
      <c r="A343" s="662">
        <v>333</v>
      </c>
    </row>
    <row r="344" spans="1:1">
      <c r="A344" s="662">
        <v>334</v>
      </c>
    </row>
    <row r="345" spans="1:1">
      <c r="A345" s="662">
        <v>335</v>
      </c>
    </row>
    <row r="346" spans="1:1">
      <c r="A346" s="662">
        <v>336</v>
      </c>
    </row>
    <row r="347" spans="1:1">
      <c r="A347" s="662">
        <v>337</v>
      </c>
    </row>
    <row r="348" spans="1:1">
      <c r="A348" s="662">
        <v>338</v>
      </c>
    </row>
    <row r="349" spans="1:1">
      <c r="A349" s="662">
        <v>339</v>
      </c>
    </row>
    <row r="350" spans="1:1">
      <c r="A350" s="662">
        <v>340</v>
      </c>
    </row>
    <row r="351" spans="1:1">
      <c r="A351" s="662">
        <v>341</v>
      </c>
    </row>
    <row r="352" spans="1:1">
      <c r="A352" s="662">
        <v>342</v>
      </c>
    </row>
    <row r="353" spans="1:1">
      <c r="A353" s="662">
        <v>343</v>
      </c>
    </row>
    <row r="354" spans="1:1">
      <c r="A354" s="662">
        <v>344</v>
      </c>
    </row>
    <row r="355" spans="1:1">
      <c r="A355" s="662">
        <v>345</v>
      </c>
    </row>
    <row r="356" spans="1:1">
      <c r="A356" s="662">
        <v>346</v>
      </c>
    </row>
    <row r="357" spans="1:1">
      <c r="A357" s="662">
        <v>347</v>
      </c>
    </row>
    <row r="358" spans="1:1">
      <c r="A358" s="662">
        <v>348</v>
      </c>
    </row>
    <row r="359" spans="1:1">
      <c r="A359" s="662">
        <v>349</v>
      </c>
    </row>
    <row r="360" spans="1:1">
      <c r="A360" s="662">
        <v>350</v>
      </c>
    </row>
    <row r="361" spans="1:1">
      <c r="A361" s="662">
        <v>351</v>
      </c>
    </row>
    <row r="362" spans="1:1">
      <c r="A362" s="662">
        <v>352</v>
      </c>
    </row>
    <row r="363" spans="1:1">
      <c r="A363" s="662">
        <v>353</v>
      </c>
    </row>
    <row r="364" spans="1:1">
      <c r="A364" s="662">
        <v>354</v>
      </c>
    </row>
    <row r="365" spans="1:1">
      <c r="A365" s="662">
        <v>355</v>
      </c>
    </row>
    <row r="366" spans="1:1">
      <c r="A366" s="662">
        <v>356</v>
      </c>
    </row>
    <row r="367" spans="1:1">
      <c r="A367" s="662">
        <v>357</v>
      </c>
    </row>
    <row r="368" spans="1:1">
      <c r="A368" s="662">
        <v>358</v>
      </c>
    </row>
    <row r="369" spans="1:1">
      <c r="A369" s="662">
        <v>359</v>
      </c>
    </row>
    <row r="370" spans="1:1">
      <c r="A370" s="662">
        <v>360</v>
      </c>
    </row>
    <row r="371" spans="1:1">
      <c r="A371" s="662">
        <v>361</v>
      </c>
    </row>
    <row r="372" spans="1:1">
      <c r="A372" s="662">
        <v>362</v>
      </c>
    </row>
    <row r="373" spans="1:1">
      <c r="A373" s="662">
        <v>363</v>
      </c>
    </row>
    <row r="374" spans="1:1">
      <c r="A374" s="662">
        <v>364</v>
      </c>
    </row>
    <row r="375" spans="1:1">
      <c r="A375" s="662">
        <v>365</v>
      </c>
    </row>
    <row r="376" spans="1:1">
      <c r="A376" s="662">
        <v>366</v>
      </c>
    </row>
    <row r="377" spans="1:1">
      <c r="A377" s="662">
        <v>367</v>
      </c>
    </row>
    <row r="378" spans="1:1">
      <c r="A378" s="662">
        <v>368</v>
      </c>
    </row>
    <row r="379" spans="1:1">
      <c r="A379" s="662">
        <v>369</v>
      </c>
    </row>
    <row r="380" spans="1:1">
      <c r="A380" s="662">
        <v>370</v>
      </c>
    </row>
    <row r="381" spans="1:1">
      <c r="A381" s="662">
        <v>371</v>
      </c>
    </row>
    <row r="382" spans="1:1">
      <c r="A382" s="662">
        <v>372</v>
      </c>
    </row>
    <row r="383" spans="1:1">
      <c r="A383" s="662">
        <v>373</v>
      </c>
    </row>
    <row r="384" spans="1:1">
      <c r="A384" s="662">
        <v>374</v>
      </c>
    </row>
    <row r="385" spans="1:1">
      <c r="A385" s="662">
        <v>375</v>
      </c>
    </row>
    <row r="386" spans="1:1">
      <c r="A386" s="662">
        <v>376</v>
      </c>
    </row>
    <row r="387" spans="1:1">
      <c r="A387" s="662">
        <v>377</v>
      </c>
    </row>
    <row r="388" spans="1:1">
      <c r="A388" s="662">
        <v>378</v>
      </c>
    </row>
    <row r="389" spans="1:1">
      <c r="A389" s="662">
        <v>379</v>
      </c>
    </row>
    <row r="390" spans="1:1">
      <c r="A390" s="662">
        <v>380</v>
      </c>
    </row>
    <row r="391" spans="1:1">
      <c r="A391" s="662">
        <v>381</v>
      </c>
    </row>
    <row r="392" spans="1:1">
      <c r="A392" s="662">
        <v>382</v>
      </c>
    </row>
    <row r="393" spans="1:1">
      <c r="A393" s="662">
        <v>383</v>
      </c>
    </row>
    <row r="394" spans="1:1">
      <c r="A394" s="662">
        <v>384</v>
      </c>
    </row>
    <row r="395" spans="1:1">
      <c r="A395" s="662">
        <v>385</v>
      </c>
    </row>
    <row r="396" spans="1:1">
      <c r="A396" s="662">
        <v>386</v>
      </c>
    </row>
    <row r="397" spans="1:1">
      <c r="A397" s="662">
        <v>387</v>
      </c>
    </row>
    <row r="398" spans="1:1">
      <c r="A398" s="662">
        <v>388</v>
      </c>
    </row>
    <row r="399" spans="1:1">
      <c r="A399" s="662">
        <v>389</v>
      </c>
    </row>
    <row r="400" spans="1:1">
      <c r="A400" s="662">
        <v>390</v>
      </c>
    </row>
    <row r="401" spans="1:1">
      <c r="A401" s="662">
        <v>391</v>
      </c>
    </row>
    <row r="402" spans="1:1">
      <c r="A402" s="662">
        <v>392</v>
      </c>
    </row>
    <row r="403" spans="1:1">
      <c r="A403" s="662">
        <v>393</v>
      </c>
    </row>
    <row r="404" spans="1:1">
      <c r="A404" s="662">
        <v>394</v>
      </c>
    </row>
    <row r="405" spans="1:1">
      <c r="A405" s="662">
        <v>395</v>
      </c>
    </row>
    <row r="406" spans="1:1">
      <c r="A406" s="662">
        <v>396</v>
      </c>
    </row>
    <row r="407" spans="1:1">
      <c r="A407" s="662">
        <v>397</v>
      </c>
    </row>
    <row r="408" spans="1:1">
      <c r="A408" s="662">
        <v>398</v>
      </c>
    </row>
    <row r="409" spans="1:1">
      <c r="A409" s="662">
        <v>399</v>
      </c>
    </row>
    <row r="410" spans="1:1">
      <c r="A410" s="662">
        <v>400</v>
      </c>
    </row>
    <row r="411" spans="1:1">
      <c r="A411" s="662">
        <v>401</v>
      </c>
    </row>
    <row r="412" spans="1:1">
      <c r="A412" s="662">
        <v>402</v>
      </c>
    </row>
    <row r="413" spans="1:1">
      <c r="A413" s="662">
        <v>403</v>
      </c>
    </row>
    <row r="414" spans="1:1">
      <c r="A414" s="662">
        <v>404</v>
      </c>
    </row>
    <row r="415" spans="1:1">
      <c r="A415" s="662">
        <v>405</v>
      </c>
    </row>
    <row r="416" spans="1:1">
      <c r="A416" s="662">
        <v>406</v>
      </c>
    </row>
    <row r="417" spans="1:1">
      <c r="A417" s="662">
        <v>407</v>
      </c>
    </row>
    <row r="418" spans="1:1">
      <c r="A418" s="662">
        <v>408</v>
      </c>
    </row>
    <row r="419" spans="1:1">
      <c r="A419" s="662">
        <v>409</v>
      </c>
    </row>
    <row r="420" spans="1:1">
      <c r="A420" s="662">
        <v>410</v>
      </c>
    </row>
    <row r="421" spans="1:1">
      <c r="A421" s="662">
        <v>411</v>
      </c>
    </row>
    <row r="422" spans="1:1">
      <c r="A422" s="662">
        <v>412</v>
      </c>
    </row>
    <row r="423" spans="1:1">
      <c r="A423" s="662">
        <v>413</v>
      </c>
    </row>
    <row r="424" spans="1:1">
      <c r="A424" s="662">
        <v>414</v>
      </c>
    </row>
    <row r="425" spans="1:1">
      <c r="A425" s="662">
        <v>415</v>
      </c>
    </row>
    <row r="426" spans="1:1">
      <c r="A426" s="662">
        <v>416</v>
      </c>
    </row>
    <row r="427" spans="1:1">
      <c r="A427" s="662">
        <v>417</v>
      </c>
    </row>
    <row r="428" spans="1:1">
      <c r="A428" s="662">
        <v>418</v>
      </c>
    </row>
    <row r="429" spans="1:1">
      <c r="A429" s="662">
        <v>419</v>
      </c>
    </row>
    <row r="430" spans="1:1">
      <c r="A430" s="662">
        <v>420</v>
      </c>
    </row>
    <row r="431" spans="1:1">
      <c r="A431" s="662">
        <v>421</v>
      </c>
    </row>
    <row r="432" spans="1:1">
      <c r="A432" s="662">
        <v>422</v>
      </c>
    </row>
    <row r="433" spans="1:1">
      <c r="A433" s="662">
        <v>423</v>
      </c>
    </row>
    <row r="434" spans="1:1">
      <c r="A434" s="662">
        <v>424</v>
      </c>
    </row>
    <row r="435" spans="1:1">
      <c r="A435" s="662">
        <v>425</v>
      </c>
    </row>
    <row r="436" spans="1:1">
      <c r="A436" s="662">
        <v>426</v>
      </c>
    </row>
    <row r="437" spans="1:1">
      <c r="A437" s="662">
        <v>427</v>
      </c>
    </row>
    <row r="438" spans="1:1">
      <c r="A438" s="662">
        <v>428</v>
      </c>
    </row>
    <row r="439" spans="1:1">
      <c r="A439" s="662">
        <v>429</v>
      </c>
    </row>
    <row r="440" spans="1:1">
      <c r="A440" s="662">
        <v>430</v>
      </c>
    </row>
    <row r="441" spans="1:1">
      <c r="A441" s="662">
        <v>431</v>
      </c>
    </row>
    <row r="442" spans="1:1">
      <c r="A442" s="662">
        <v>432</v>
      </c>
    </row>
    <row r="443" spans="1:1">
      <c r="A443" s="662">
        <v>433</v>
      </c>
    </row>
    <row r="444" spans="1:1">
      <c r="A444" s="662">
        <v>434</v>
      </c>
    </row>
    <row r="445" spans="1:1">
      <c r="A445" s="662">
        <v>435</v>
      </c>
    </row>
    <row r="446" spans="1:1">
      <c r="A446" s="662">
        <v>436</v>
      </c>
    </row>
    <row r="447" spans="1:1">
      <c r="A447" s="662">
        <v>437</v>
      </c>
    </row>
    <row r="448" spans="1:1">
      <c r="A448" s="662">
        <v>438</v>
      </c>
    </row>
    <row r="449" spans="1:1">
      <c r="A449" s="662">
        <v>439</v>
      </c>
    </row>
    <row r="450" spans="1:1">
      <c r="A450" s="662">
        <v>440</v>
      </c>
    </row>
    <row r="451" spans="1:1">
      <c r="A451" s="662">
        <v>441</v>
      </c>
    </row>
    <row r="452" spans="1:1">
      <c r="A452" s="662">
        <v>442</v>
      </c>
    </row>
    <row r="453" spans="1:1">
      <c r="A453" s="662">
        <v>443</v>
      </c>
    </row>
    <row r="454" spans="1:1">
      <c r="A454" s="662">
        <v>444</v>
      </c>
    </row>
    <row r="455" spans="1:1">
      <c r="A455" s="662">
        <v>445</v>
      </c>
    </row>
    <row r="456" spans="1:1">
      <c r="A456" s="662">
        <v>446</v>
      </c>
    </row>
    <row r="457" spans="1:1">
      <c r="A457" s="662">
        <v>447</v>
      </c>
    </row>
    <row r="458" spans="1:1">
      <c r="A458" s="662">
        <v>448</v>
      </c>
    </row>
    <row r="459" spans="1:1">
      <c r="A459" s="662">
        <v>449</v>
      </c>
    </row>
    <row r="460" spans="1:1">
      <c r="A460" s="662">
        <v>450</v>
      </c>
    </row>
    <row r="461" spans="1:1">
      <c r="A461" s="662">
        <v>451</v>
      </c>
    </row>
    <row r="462" spans="1:1">
      <c r="A462" s="662">
        <v>452</v>
      </c>
    </row>
    <row r="463" spans="1:1">
      <c r="A463" s="662">
        <v>453</v>
      </c>
    </row>
    <row r="464" spans="1:1">
      <c r="A464" s="662">
        <v>454</v>
      </c>
    </row>
    <row r="465" spans="1:1">
      <c r="A465" s="662">
        <v>455</v>
      </c>
    </row>
    <row r="466" spans="1:1">
      <c r="A466" s="662">
        <v>456</v>
      </c>
    </row>
    <row r="467" spans="1:1">
      <c r="A467" s="662">
        <v>457</v>
      </c>
    </row>
    <row r="468" spans="1:1">
      <c r="A468" s="662">
        <v>458</v>
      </c>
    </row>
    <row r="469" spans="1:1">
      <c r="A469" s="662">
        <v>459</v>
      </c>
    </row>
    <row r="470" spans="1:1">
      <c r="A470" s="662">
        <v>460</v>
      </c>
    </row>
    <row r="471" spans="1:1">
      <c r="A471" s="662">
        <v>461</v>
      </c>
    </row>
    <row r="472" spans="1:1">
      <c r="A472" s="662">
        <v>462</v>
      </c>
    </row>
    <row r="473" spans="1:1">
      <c r="A473" s="662">
        <v>463</v>
      </c>
    </row>
    <row r="474" spans="1:1">
      <c r="A474" s="662">
        <v>464</v>
      </c>
    </row>
    <row r="475" spans="1:1">
      <c r="A475" s="662">
        <v>465</v>
      </c>
    </row>
    <row r="476" spans="1:1">
      <c r="A476" s="662">
        <v>466</v>
      </c>
    </row>
    <row r="477" spans="1:1">
      <c r="A477" s="662">
        <v>467</v>
      </c>
    </row>
    <row r="478" spans="1:1">
      <c r="A478" s="662">
        <v>468</v>
      </c>
    </row>
    <row r="479" spans="1:1">
      <c r="A479" s="662">
        <v>469</v>
      </c>
    </row>
    <row r="480" spans="1:1">
      <c r="A480" s="662">
        <v>470</v>
      </c>
    </row>
    <row r="481" spans="1:1">
      <c r="A481" s="662">
        <v>471</v>
      </c>
    </row>
    <row r="482" spans="1:1">
      <c r="A482" s="662">
        <v>472</v>
      </c>
    </row>
    <row r="483" spans="1:1">
      <c r="A483" s="662">
        <v>473</v>
      </c>
    </row>
    <row r="484" spans="1:1">
      <c r="A484" s="662">
        <v>474</v>
      </c>
    </row>
    <row r="485" spans="1:1">
      <c r="A485" s="662">
        <v>475</v>
      </c>
    </row>
    <row r="486" spans="1:1">
      <c r="A486" s="662">
        <v>476</v>
      </c>
    </row>
    <row r="487" spans="1:1">
      <c r="A487" s="662">
        <v>477</v>
      </c>
    </row>
    <row r="488" spans="1:1">
      <c r="A488" s="662">
        <v>478</v>
      </c>
    </row>
    <row r="489" spans="1:1">
      <c r="A489" s="662">
        <v>479</v>
      </c>
    </row>
    <row r="490" spans="1:1">
      <c r="A490" s="662">
        <v>480</v>
      </c>
    </row>
    <row r="491" spans="1:1">
      <c r="A491" s="662">
        <v>481</v>
      </c>
    </row>
    <row r="492" spans="1:1">
      <c r="A492" s="662">
        <v>482</v>
      </c>
    </row>
    <row r="493" spans="1:1">
      <c r="A493" s="662">
        <v>483</v>
      </c>
    </row>
    <row r="494" spans="1:1">
      <c r="A494" s="662">
        <v>484</v>
      </c>
    </row>
    <row r="495" spans="1:1">
      <c r="A495" s="662">
        <v>485</v>
      </c>
    </row>
    <row r="496" spans="1:1">
      <c r="A496" s="662">
        <v>486</v>
      </c>
    </row>
    <row r="497" spans="1:1">
      <c r="A497" s="662">
        <v>487</v>
      </c>
    </row>
    <row r="498" spans="1:1">
      <c r="A498" s="662">
        <v>488</v>
      </c>
    </row>
    <row r="499" spans="1:1">
      <c r="A499" s="662">
        <v>489</v>
      </c>
    </row>
    <row r="500" spans="1:1">
      <c r="A500" s="662">
        <v>490</v>
      </c>
    </row>
    <row r="501" spans="1:1">
      <c r="A501" s="662">
        <v>491</v>
      </c>
    </row>
    <row r="502" spans="1:1">
      <c r="A502" s="662">
        <v>492</v>
      </c>
    </row>
    <row r="503" spans="1:1">
      <c r="A503" s="662">
        <v>493</v>
      </c>
    </row>
    <row r="504" spans="1:1">
      <c r="A504" s="662">
        <v>494</v>
      </c>
    </row>
    <row r="505" spans="1:1">
      <c r="A505" s="662">
        <v>495</v>
      </c>
    </row>
    <row r="506" spans="1:1">
      <c r="A506" s="662">
        <v>496</v>
      </c>
    </row>
    <row r="507" spans="1:1">
      <c r="A507" s="662">
        <v>497</v>
      </c>
    </row>
    <row r="508" spans="1:1">
      <c r="A508" s="662">
        <v>498</v>
      </c>
    </row>
    <row r="509" spans="1:1">
      <c r="A509" s="662">
        <v>499</v>
      </c>
    </row>
    <row r="510" spans="1:1">
      <c r="A510" s="662">
        <v>500</v>
      </c>
    </row>
    <row r="511" spans="1:1">
      <c r="A511" s="662">
        <v>501</v>
      </c>
    </row>
    <row r="512" spans="1:1">
      <c r="A512" s="662">
        <v>502</v>
      </c>
    </row>
    <row r="513" spans="1:1">
      <c r="A513" s="662">
        <v>503</v>
      </c>
    </row>
    <row r="514" spans="1:1">
      <c r="A514" s="662">
        <v>504</v>
      </c>
    </row>
    <row r="515" spans="1:1">
      <c r="A515" s="662">
        <v>505</v>
      </c>
    </row>
    <row r="516" spans="1:1">
      <c r="A516" s="662">
        <v>506</v>
      </c>
    </row>
    <row r="517" spans="1:1">
      <c r="A517" s="662">
        <v>507</v>
      </c>
    </row>
    <row r="518" spans="1:1">
      <c r="A518" s="662">
        <v>508</v>
      </c>
    </row>
    <row r="519" spans="1:1">
      <c r="A519" s="662">
        <v>509</v>
      </c>
    </row>
    <row r="520" spans="1:1">
      <c r="A520" s="662">
        <v>510</v>
      </c>
    </row>
    <row r="521" spans="1:1">
      <c r="A521" s="662">
        <v>511</v>
      </c>
    </row>
    <row r="522" spans="1:1">
      <c r="A522" s="662">
        <v>512</v>
      </c>
    </row>
    <row r="523" spans="1:1">
      <c r="A523" s="662">
        <v>513</v>
      </c>
    </row>
    <row r="524" spans="1:1">
      <c r="A524" s="662">
        <v>514</v>
      </c>
    </row>
    <row r="525" spans="1:1">
      <c r="A525" s="662">
        <v>515</v>
      </c>
    </row>
    <row r="526" spans="1:1">
      <c r="A526" s="662">
        <v>516</v>
      </c>
    </row>
    <row r="527" spans="1:1">
      <c r="A527" s="662">
        <v>517</v>
      </c>
    </row>
    <row r="528" spans="1:1">
      <c r="A528" s="662">
        <v>518</v>
      </c>
    </row>
    <row r="529" spans="1:1">
      <c r="A529" s="662">
        <v>519</v>
      </c>
    </row>
    <row r="530" spans="1:1">
      <c r="A530" s="662">
        <v>520</v>
      </c>
    </row>
    <row r="531" spans="1:1">
      <c r="A531" s="662">
        <v>521</v>
      </c>
    </row>
    <row r="532" spans="1:1">
      <c r="A532" s="662">
        <v>522</v>
      </c>
    </row>
    <row r="533" spans="1:1">
      <c r="A533" s="662">
        <v>523</v>
      </c>
    </row>
    <row r="534" spans="1:1">
      <c r="A534" s="662">
        <v>524</v>
      </c>
    </row>
    <row r="535" spans="1:1">
      <c r="A535" s="662">
        <v>525</v>
      </c>
    </row>
    <row r="536" spans="1:1">
      <c r="A536" s="662">
        <v>526</v>
      </c>
    </row>
    <row r="537" spans="1:1">
      <c r="A537" s="662">
        <v>527</v>
      </c>
    </row>
    <row r="538" spans="1:1">
      <c r="A538" s="662">
        <v>528</v>
      </c>
    </row>
    <row r="539" spans="1:1">
      <c r="A539" s="662">
        <v>529</v>
      </c>
    </row>
    <row r="540" spans="1:1">
      <c r="A540" s="662">
        <v>530</v>
      </c>
    </row>
    <row r="541" spans="1:1">
      <c r="A541" s="662">
        <v>531</v>
      </c>
    </row>
    <row r="542" spans="1:1">
      <c r="A542" s="662">
        <v>532</v>
      </c>
    </row>
    <row r="543" spans="1:1">
      <c r="A543" s="662">
        <v>533</v>
      </c>
    </row>
    <row r="544" spans="1:1">
      <c r="A544" s="662">
        <v>534</v>
      </c>
    </row>
    <row r="545" spans="1:1">
      <c r="A545" s="662">
        <v>535</v>
      </c>
    </row>
    <row r="546" spans="1:1">
      <c r="A546" s="662">
        <v>536</v>
      </c>
    </row>
    <row r="547" spans="1:1">
      <c r="A547" s="662">
        <v>537</v>
      </c>
    </row>
    <row r="548" spans="1:1">
      <c r="A548" s="662">
        <v>538</v>
      </c>
    </row>
    <row r="549" spans="1:1">
      <c r="A549" s="662">
        <v>539</v>
      </c>
    </row>
    <row r="550" spans="1:1">
      <c r="A550" s="662">
        <v>540</v>
      </c>
    </row>
    <row r="551" spans="1:1">
      <c r="A551" s="662">
        <v>541</v>
      </c>
    </row>
    <row r="552" spans="1:1">
      <c r="A552" s="662">
        <v>542</v>
      </c>
    </row>
    <row r="553" spans="1:1">
      <c r="A553" s="662">
        <v>543</v>
      </c>
    </row>
    <row r="554" spans="1:1">
      <c r="A554" s="662">
        <v>544</v>
      </c>
    </row>
    <row r="555" spans="1:1">
      <c r="A555" s="662">
        <v>545</v>
      </c>
    </row>
    <row r="556" spans="1:1">
      <c r="A556" s="662">
        <v>546</v>
      </c>
    </row>
    <row r="557" spans="1:1">
      <c r="A557" s="662">
        <v>547</v>
      </c>
    </row>
    <row r="558" spans="1:1">
      <c r="A558" s="662">
        <v>548</v>
      </c>
    </row>
    <row r="559" spans="1:1">
      <c r="A559" s="662">
        <v>549</v>
      </c>
    </row>
    <row r="560" spans="1:1">
      <c r="A560" s="662">
        <v>550</v>
      </c>
    </row>
    <row r="561" spans="1:1">
      <c r="A561" s="662">
        <v>551</v>
      </c>
    </row>
    <row r="562" spans="1:1">
      <c r="A562" s="662">
        <v>552</v>
      </c>
    </row>
    <row r="563" spans="1:1">
      <c r="A563" s="662">
        <v>553</v>
      </c>
    </row>
    <row r="564" spans="1:1">
      <c r="A564" s="662">
        <v>554</v>
      </c>
    </row>
    <row r="565" spans="1:1">
      <c r="A565" s="662">
        <v>555</v>
      </c>
    </row>
    <row r="566" spans="1:1">
      <c r="A566" s="662">
        <v>556</v>
      </c>
    </row>
    <row r="567" spans="1:1">
      <c r="A567" s="662">
        <v>557</v>
      </c>
    </row>
    <row r="568" spans="1:1">
      <c r="A568" s="662">
        <v>558</v>
      </c>
    </row>
    <row r="569" spans="1:1">
      <c r="A569" s="662">
        <v>559</v>
      </c>
    </row>
    <row r="570" spans="1:1">
      <c r="A570" s="662">
        <v>560</v>
      </c>
    </row>
    <row r="571" spans="1:1">
      <c r="A571" s="662">
        <v>561</v>
      </c>
    </row>
    <row r="572" spans="1:1">
      <c r="A572" s="662">
        <v>562</v>
      </c>
    </row>
    <row r="573" spans="1:1">
      <c r="A573" s="662">
        <v>563</v>
      </c>
    </row>
    <row r="574" spans="1:1">
      <c r="A574" s="662">
        <v>564</v>
      </c>
    </row>
    <row r="575" spans="1:1">
      <c r="A575" s="662">
        <v>565</v>
      </c>
    </row>
    <row r="576" spans="1:1">
      <c r="A576" s="662">
        <v>566</v>
      </c>
    </row>
    <row r="577" spans="1:1">
      <c r="A577" s="662">
        <v>567</v>
      </c>
    </row>
    <row r="578" spans="1:1">
      <c r="A578" s="662">
        <v>568</v>
      </c>
    </row>
    <row r="579" spans="1:1">
      <c r="A579" s="662">
        <v>569</v>
      </c>
    </row>
    <row r="580" spans="1:1">
      <c r="A580" s="662">
        <v>570</v>
      </c>
    </row>
    <row r="581" spans="1:1">
      <c r="A581" s="662">
        <v>571</v>
      </c>
    </row>
    <row r="582" spans="1:1">
      <c r="A582" s="662">
        <v>572</v>
      </c>
    </row>
    <row r="583" spans="1:1">
      <c r="A583" s="662">
        <v>573</v>
      </c>
    </row>
    <row r="584" spans="1:1">
      <c r="A584" s="662">
        <v>574</v>
      </c>
    </row>
    <row r="585" spans="1:1">
      <c r="A585" s="662">
        <v>575</v>
      </c>
    </row>
    <row r="586" spans="1:1">
      <c r="A586" s="662">
        <v>576</v>
      </c>
    </row>
    <row r="587" spans="1:1">
      <c r="A587" s="662">
        <v>577</v>
      </c>
    </row>
    <row r="588" spans="1:1">
      <c r="A588" s="662">
        <v>578</v>
      </c>
    </row>
    <row r="589" spans="1:1">
      <c r="A589" s="662">
        <v>579</v>
      </c>
    </row>
    <row r="590" spans="1:1">
      <c r="A590" s="662">
        <v>580</v>
      </c>
    </row>
    <row r="591" spans="1:1">
      <c r="A591" s="662">
        <v>581</v>
      </c>
    </row>
    <row r="592" spans="1:1">
      <c r="A592" s="662">
        <v>582</v>
      </c>
    </row>
    <row r="593" spans="1:1">
      <c r="A593" s="662">
        <v>583</v>
      </c>
    </row>
    <row r="594" spans="1:1">
      <c r="A594" s="662">
        <v>584</v>
      </c>
    </row>
    <row r="595" spans="1:1">
      <c r="A595" s="662">
        <v>585</v>
      </c>
    </row>
    <row r="596" spans="1:1">
      <c r="A596" s="662">
        <v>586</v>
      </c>
    </row>
    <row r="597" spans="1:1">
      <c r="A597" s="662">
        <v>587</v>
      </c>
    </row>
    <row r="598" spans="1:1">
      <c r="A598" s="662">
        <v>588</v>
      </c>
    </row>
    <row r="599" spans="1:1">
      <c r="A599" s="662">
        <v>589</v>
      </c>
    </row>
    <row r="600" spans="1:1">
      <c r="A600" s="662">
        <v>590</v>
      </c>
    </row>
    <row r="601" spans="1:1">
      <c r="A601" s="662">
        <v>591</v>
      </c>
    </row>
    <row r="602" spans="1:1">
      <c r="A602" s="662">
        <v>592</v>
      </c>
    </row>
    <row r="603" spans="1:1">
      <c r="A603" s="662">
        <v>593</v>
      </c>
    </row>
    <row r="604" spans="1:1">
      <c r="A604" s="662">
        <v>594</v>
      </c>
    </row>
    <row r="605" spans="1:1">
      <c r="A605" s="662">
        <v>595</v>
      </c>
    </row>
    <row r="606" spans="1:1">
      <c r="A606" s="662">
        <v>596</v>
      </c>
    </row>
    <row r="607" spans="1:1">
      <c r="A607" s="662">
        <v>597</v>
      </c>
    </row>
    <row r="608" spans="1:1">
      <c r="A608" s="662">
        <v>598</v>
      </c>
    </row>
    <row r="609" spans="1:1">
      <c r="A609" s="662">
        <v>599</v>
      </c>
    </row>
    <row r="610" spans="1:1">
      <c r="A610" s="662">
        <v>600</v>
      </c>
    </row>
    <row r="611" spans="1:1">
      <c r="A611" s="662">
        <v>601</v>
      </c>
    </row>
    <row r="612" spans="1:1">
      <c r="A612" s="662">
        <v>602</v>
      </c>
    </row>
    <row r="613" spans="1:1">
      <c r="A613" s="662">
        <v>603</v>
      </c>
    </row>
    <row r="614" spans="1:1">
      <c r="A614" s="662">
        <v>604</v>
      </c>
    </row>
    <row r="615" spans="1:1">
      <c r="A615" s="662">
        <v>605</v>
      </c>
    </row>
    <row r="616" spans="1:1">
      <c r="A616" s="662">
        <v>606</v>
      </c>
    </row>
    <row r="617" spans="1:1">
      <c r="A617" s="662">
        <v>607</v>
      </c>
    </row>
    <row r="618" spans="1:1">
      <c r="A618" s="662">
        <v>608</v>
      </c>
    </row>
    <row r="619" spans="1:1">
      <c r="A619" s="662">
        <v>609</v>
      </c>
    </row>
    <row r="620" spans="1:1">
      <c r="A620" s="662">
        <v>610</v>
      </c>
    </row>
    <row r="621" spans="1:1">
      <c r="A621" s="662">
        <v>611</v>
      </c>
    </row>
    <row r="622" spans="1:1">
      <c r="A622" s="662">
        <v>612</v>
      </c>
    </row>
    <row r="623" spans="1:1">
      <c r="A623" s="662">
        <v>613</v>
      </c>
    </row>
    <row r="624" spans="1:1">
      <c r="A624" s="662">
        <v>614</v>
      </c>
    </row>
    <row r="625" spans="1:1">
      <c r="A625" s="662">
        <v>615</v>
      </c>
    </row>
    <row r="626" spans="1:1">
      <c r="A626" s="662">
        <v>616</v>
      </c>
    </row>
    <row r="627" spans="1:1">
      <c r="A627" s="662">
        <v>617</v>
      </c>
    </row>
    <row r="628" spans="1:1">
      <c r="A628" s="662">
        <v>618</v>
      </c>
    </row>
    <row r="629" spans="1:1">
      <c r="A629" s="662">
        <v>619</v>
      </c>
    </row>
    <row r="630" spans="1:1">
      <c r="A630" s="662">
        <v>620</v>
      </c>
    </row>
    <row r="631" spans="1:1">
      <c r="A631" s="662">
        <v>621</v>
      </c>
    </row>
    <row r="632" spans="1:1">
      <c r="A632" s="662">
        <v>622</v>
      </c>
    </row>
    <row r="633" spans="1:1">
      <c r="A633" s="662">
        <v>623</v>
      </c>
    </row>
    <row r="634" spans="1:1">
      <c r="A634" s="662">
        <v>624</v>
      </c>
    </row>
    <row r="635" spans="1:1">
      <c r="A635" s="662">
        <v>625</v>
      </c>
    </row>
    <row r="636" spans="1:1">
      <c r="A636" s="662">
        <v>626</v>
      </c>
    </row>
    <row r="637" spans="1:1">
      <c r="A637" s="662">
        <v>627</v>
      </c>
    </row>
    <row r="638" spans="1:1">
      <c r="A638" s="662">
        <v>628</v>
      </c>
    </row>
    <row r="639" spans="1:1">
      <c r="A639" s="662">
        <v>629</v>
      </c>
    </row>
    <row r="640" spans="1:1">
      <c r="A640" s="662">
        <v>630</v>
      </c>
    </row>
    <row r="641" spans="1:1">
      <c r="A641" s="662">
        <v>631</v>
      </c>
    </row>
    <row r="642" spans="1:1">
      <c r="A642" s="662">
        <v>632</v>
      </c>
    </row>
    <row r="643" spans="1:1">
      <c r="A643" s="662">
        <v>633</v>
      </c>
    </row>
    <row r="644" spans="1:1">
      <c r="A644" s="662">
        <v>634</v>
      </c>
    </row>
    <row r="645" spans="1:1">
      <c r="A645" s="662">
        <v>635</v>
      </c>
    </row>
    <row r="646" spans="1:1">
      <c r="A646" s="662">
        <v>636</v>
      </c>
    </row>
    <row r="647" spans="1:1">
      <c r="A647" s="662">
        <v>637</v>
      </c>
    </row>
    <row r="648" spans="1:1">
      <c r="A648" s="662">
        <v>638</v>
      </c>
    </row>
    <row r="649" spans="1:1">
      <c r="A649" s="662">
        <v>639</v>
      </c>
    </row>
    <row r="650" spans="1:1">
      <c r="A650" s="662">
        <v>640</v>
      </c>
    </row>
    <row r="651" spans="1:1">
      <c r="A651" s="662">
        <v>641</v>
      </c>
    </row>
    <row r="652" spans="1:1">
      <c r="A652" s="662">
        <v>642</v>
      </c>
    </row>
    <row r="653" spans="1:1">
      <c r="A653" s="662">
        <v>643</v>
      </c>
    </row>
    <row r="654" spans="1:1">
      <c r="A654" s="662">
        <v>644</v>
      </c>
    </row>
    <row r="655" spans="1:1">
      <c r="A655" s="662">
        <v>645</v>
      </c>
    </row>
    <row r="656" spans="1:1">
      <c r="A656" s="662">
        <v>646</v>
      </c>
    </row>
    <row r="657" spans="1:1">
      <c r="A657" s="662">
        <v>647</v>
      </c>
    </row>
    <row r="658" spans="1:1">
      <c r="A658" s="662">
        <v>648</v>
      </c>
    </row>
    <row r="659" spans="1:1">
      <c r="A659" s="662">
        <v>649</v>
      </c>
    </row>
    <row r="660" spans="1:1">
      <c r="A660" s="662">
        <v>650</v>
      </c>
    </row>
    <row r="661" spans="1:1">
      <c r="A661" s="662">
        <v>651</v>
      </c>
    </row>
    <row r="662" spans="1:1">
      <c r="A662" s="662">
        <v>652</v>
      </c>
    </row>
    <row r="663" spans="1:1">
      <c r="A663" s="662">
        <v>653</v>
      </c>
    </row>
    <row r="664" spans="1:1">
      <c r="A664" s="662">
        <v>654</v>
      </c>
    </row>
    <row r="665" spans="1:1">
      <c r="A665" s="662">
        <v>655</v>
      </c>
    </row>
    <row r="666" spans="1:1">
      <c r="A666" s="662">
        <v>656</v>
      </c>
    </row>
    <row r="667" spans="1:1">
      <c r="A667" s="662">
        <v>657</v>
      </c>
    </row>
    <row r="668" spans="1:1">
      <c r="A668" s="662">
        <v>658</v>
      </c>
    </row>
    <row r="669" spans="1:1">
      <c r="A669" s="662">
        <v>659</v>
      </c>
    </row>
    <row r="670" spans="1:1">
      <c r="A670" s="662">
        <v>660</v>
      </c>
    </row>
    <row r="671" spans="1:1">
      <c r="A671" s="662">
        <v>661</v>
      </c>
    </row>
    <row r="672" spans="1:1">
      <c r="A672" s="662">
        <v>662</v>
      </c>
    </row>
    <row r="673" spans="1:1">
      <c r="A673" s="662">
        <v>663</v>
      </c>
    </row>
    <row r="674" spans="1:1">
      <c r="A674" s="662">
        <v>664</v>
      </c>
    </row>
    <row r="675" spans="1:1">
      <c r="A675" s="662">
        <v>665</v>
      </c>
    </row>
    <row r="676" spans="1:1">
      <c r="A676" s="662">
        <v>666</v>
      </c>
    </row>
    <row r="677" spans="1:1">
      <c r="A677" s="662">
        <v>667</v>
      </c>
    </row>
    <row r="678" spans="1:1">
      <c r="A678" s="662">
        <v>668</v>
      </c>
    </row>
    <row r="679" spans="1:1">
      <c r="A679" s="662">
        <v>669</v>
      </c>
    </row>
    <row r="680" spans="1:1">
      <c r="A680" s="662">
        <v>670</v>
      </c>
    </row>
    <row r="681" spans="1:1">
      <c r="A681" s="662">
        <v>671</v>
      </c>
    </row>
    <row r="682" spans="1:1">
      <c r="A682" s="662">
        <v>672</v>
      </c>
    </row>
    <row r="683" spans="1:1">
      <c r="A683" s="662">
        <v>673</v>
      </c>
    </row>
    <row r="684" spans="1:1">
      <c r="A684" s="662">
        <v>674</v>
      </c>
    </row>
    <row r="685" spans="1:1">
      <c r="A685" s="662">
        <v>675</v>
      </c>
    </row>
    <row r="686" spans="1:1">
      <c r="A686" s="662">
        <v>676</v>
      </c>
    </row>
    <row r="687" spans="1:1">
      <c r="A687" s="662">
        <v>677</v>
      </c>
    </row>
    <row r="688" spans="1:1">
      <c r="A688" s="662">
        <v>678</v>
      </c>
    </row>
    <row r="689" spans="1:1">
      <c r="A689" s="662">
        <v>679</v>
      </c>
    </row>
    <row r="690" spans="1:1">
      <c r="A690" s="662">
        <v>680</v>
      </c>
    </row>
    <row r="691" spans="1:1">
      <c r="A691" s="662">
        <v>681</v>
      </c>
    </row>
    <row r="692" spans="1:1">
      <c r="A692" s="662">
        <v>682</v>
      </c>
    </row>
    <row r="693" spans="1:1">
      <c r="A693" s="662">
        <v>683</v>
      </c>
    </row>
    <row r="694" spans="1:1">
      <c r="A694" s="662">
        <v>684</v>
      </c>
    </row>
    <row r="695" spans="1:1">
      <c r="A695" s="662">
        <v>685</v>
      </c>
    </row>
    <row r="696" spans="1:1">
      <c r="A696" s="662">
        <v>686</v>
      </c>
    </row>
    <row r="697" spans="1:1">
      <c r="A697" s="662">
        <v>687</v>
      </c>
    </row>
    <row r="698" spans="1:1">
      <c r="A698" s="662">
        <v>688</v>
      </c>
    </row>
    <row r="699" spans="1:1">
      <c r="A699" s="662">
        <v>689</v>
      </c>
    </row>
    <row r="700" spans="1:1">
      <c r="A700" s="662">
        <v>690</v>
      </c>
    </row>
    <row r="701" spans="1:1">
      <c r="A701" s="662">
        <v>691</v>
      </c>
    </row>
    <row r="702" spans="1:1">
      <c r="A702" s="662">
        <v>692</v>
      </c>
    </row>
    <row r="703" spans="1:1">
      <c r="A703" s="662">
        <v>693</v>
      </c>
    </row>
    <row r="704" spans="1:1">
      <c r="A704" s="662">
        <v>694</v>
      </c>
    </row>
    <row r="705" spans="1:1">
      <c r="A705" s="662">
        <v>695</v>
      </c>
    </row>
    <row r="706" spans="1:1">
      <c r="A706" s="662">
        <v>696</v>
      </c>
    </row>
    <row r="707" spans="1:1">
      <c r="A707" s="662">
        <v>697</v>
      </c>
    </row>
    <row r="708" spans="1:1">
      <c r="A708" s="662">
        <v>698</v>
      </c>
    </row>
    <row r="709" spans="1:1">
      <c r="A709" s="662">
        <v>699</v>
      </c>
    </row>
    <row r="710" spans="1:1">
      <c r="A710" s="662">
        <v>700</v>
      </c>
    </row>
    <row r="711" spans="1:1">
      <c r="A711" s="662">
        <v>701</v>
      </c>
    </row>
    <row r="712" spans="1:1">
      <c r="A712" s="662">
        <v>702</v>
      </c>
    </row>
    <row r="713" spans="1:1">
      <c r="A713" s="662">
        <v>703</v>
      </c>
    </row>
    <row r="714" spans="1:1">
      <c r="A714" s="662">
        <v>704</v>
      </c>
    </row>
    <row r="715" spans="1:1">
      <c r="A715" s="662">
        <v>705</v>
      </c>
    </row>
    <row r="716" spans="1:1">
      <c r="A716" s="662">
        <v>706</v>
      </c>
    </row>
    <row r="717" spans="1:1">
      <c r="A717" s="662">
        <v>707</v>
      </c>
    </row>
    <row r="718" spans="1:1">
      <c r="A718" s="662">
        <v>708</v>
      </c>
    </row>
    <row r="719" spans="1:1">
      <c r="A719" s="662">
        <v>709</v>
      </c>
    </row>
    <row r="720" spans="1:1">
      <c r="A720" s="662">
        <v>710</v>
      </c>
    </row>
    <row r="721" spans="1:1">
      <c r="A721" s="662">
        <v>711</v>
      </c>
    </row>
    <row r="722" spans="1:1">
      <c r="A722" s="662">
        <v>712</v>
      </c>
    </row>
    <row r="723" spans="1:1">
      <c r="A723" s="662">
        <v>713</v>
      </c>
    </row>
    <row r="724" spans="1:1">
      <c r="A724" s="662">
        <v>714</v>
      </c>
    </row>
    <row r="725" spans="1:1">
      <c r="A725" s="662">
        <v>715</v>
      </c>
    </row>
    <row r="726" spans="1:1">
      <c r="A726" s="662">
        <v>716</v>
      </c>
    </row>
    <row r="727" spans="1:1">
      <c r="A727" s="662">
        <v>717</v>
      </c>
    </row>
    <row r="728" spans="1:1">
      <c r="A728" s="662">
        <v>718</v>
      </c>
    </row>
    <row r="729" spans="1:1">
      <c r="A729" s="662">
        <v>719</v>
      </c>
    </row>
    <row r="730" spans="1:1">
      <c r="A730" s="662">
        <v>720</v>
      </c>
    </row>
    <row r="731" spans="1:1">
      <c r="A731" s="662">
        <v>721</v>
      </c>
    </row>
    <row r="732" spans="1:1">
      <c r="A732" s="662">
        <v>722</v>
      </c>
    </row>
    <row r="733" spans="1:1">
      <c r="A733" s="662">
        <v>723</v>
      </c>
    </row>
    <row r="734" spans="1:1">
      <c r="A734" s="662">
        <v>724</v>
      </c>
    </row>
    <row r="735" spans="1:1">
      <c r="A735" s="662">
        <v>725</v>
      </c>
    </row>
    <row r="736" spans="1:1">
      <c r="A736" s="662">
        <v>726</v>
      </c>
    </row>
    <row r="737" spans="1:1">
      <c r="A737" s="662">
        <v>727</v>
      </c>
    </row>
    <row r="738" spans="1:1">
      <c r="A738" s="662">
        <v>728</v>
      </c>
    </row>
    <row r="739" spans="1:1">
      <c r="A739" s="662">
        <v>729</v>
      </c>
    </row>
    <row r="740" spans="1:1">
      <c r="A740" s="662">
        <v>730</v>
      </c>
    </row>
    <row r="741" spans="1:1">
      <c r="A741" s="662">
        <v>731</v>
      </c>
    </row>
    <row r="742" spans="1:1">
      <c r="A742" s="662">
        <v>732</v>
      </c>
    </row>
    <row r="743" spans="1:1">
      <c r="A743" s="662">
        <v>733</v>
      </c>
    </row>
    <row r="744" spans="1:1">
      <c r="A744" s="662">
        <v>734</v>
      </c>
    </row>
    <row r="745" spans="1:1">
      <c r="A745" s="662">
        <v>735</v>
      </c>
    </row>
    <row r="746" spans="1:1">
      <c r="A746" s="662">
        <v>736</v>
      </c>
    </row>
    <row r="747" spans="1:1">
      <c r="A747" s="662">
        <v>737</v>
      </c>
    </row>
    <row r="748" spans="1:1">
      <c r="A748" s="662">
        <v>738</v>
      </c>
    </row>
    <row r="749" spans="1:1">
      <c r="A749" s="662">
        <v>739</v>
      </c>
    </row>
    <row r="750" spans="1:1">
      <c r="A750" s="662">
        <v>740</v>
      </c>
    </row>
    <row r="751" spans="1:1">
      <c r="A751" s="662">
        <v>741</v>
      </c>
    </row>
    <row r="752" spans="1:1">
      <c r="A752" s="662">
        <v>742</v>
      </c>
    </row>
    <row r="753" spans="1:1">
      <c r="A753" s="662">
        <v>743</v>
      </c>
    </row>
    <row r="754" spans="1:1">
      <c r="A754" s="662">
        <v>744</v>
      </c>
    </row>
    <row r="755" spans="1:1">
      <c r="A755" s="662">
        <v>745</v>
      </c>
    </row>
    <row r="756" spans="1:1">
      <c r="A756" s="662">
        <v>746</v>
      </c>
    </row>
    <row r="757" spans="1:1">
      <c r="A757" s="662">
        <v>747</v>
      </c>
    </row>
    <row r="758" spans="1:1">
      <c r="A758" s="662">
        <v>748</v>
      </c>
    </row>
    <row r="759" spans="1:1">
      <c r="A759" s="662">
        <v>749</v>
      </c>
    </row>
    <row r="760" spans="1:1">
      <c r="A760" s="662">
        <v>750</v>
      </c>
    </row>
    <row r="761" spans="1:1">
      <c r="A761" s="662">
        <v>751</v>
      </c>
    </row>
    <row r="762" spans="1:1">
      <c r="A762" s="662">
        <v>752</v>
      </c>
    </row>
    <row r="763" spans="1:1">
      <c r="A763" s="662">
        <v>753</v>
      </c>
    </row>
    <row r="764" spans="1:1">
      <c r="A764" s="662">
        <v>754</v>
      </c>
    </row>
    <row r="765" spans="1:1">
      <c r="A765" s="662">
        <v>755</v>
      </c>
    </row>
    <row r="766" spans="1:1">
      <c r="A766" s="662">
        <v>756</v>
      </c>
    </row>
    <row r="767" spans="1:1">
      <c r="A767" s="662">
        <v>757</v>
      </c>
    </row>
    <row r="768" spans="1:1">
      <c r="A768" s="662">
        <v>758</v>
      </c>
    </row>
    <row r="769" spans="1:1">
      <c r="A769" s="662">
        <v>759</v>
      </c>
    </row>
    <row r="770" spans="1:1">
      <c r="A770" s="662">
        <v>760</v>
      </c>
    </row>
    <row r="771" spans="1:1">
      <c r="A771" s="662">
        <v>761</v>
      </c>
    </row>
    <row r="772" spans="1:1">
      <c r="A772" s="662">
        <v>762</v>
      </c>
    </row>
    <row r="773" spans="1:1">
      <c r="A773" s="662">
        <v>763</v>
      </c>
    </row>
    <row r="774" spans="1:1">
      <c r="A774" s="662">
        <v>764</v>
      </c>
    </row>
    <row r="775" spans="1:1">
      <c r="A775" s="662">
        <v>765</v>
      </c>
    </row>
    <row r="776" spans="1:1">
      <c r="A776" s="662">
        <v>766</v>
      </c>
    </row>
    <row r="777" spans="1:1">
      <c r="A777" s="662">
        <v>767</v>
      </c>
    </row>
    <row r="778" spans="1:1">
      <c r="A778" s="662">
        <v>768</v>
      </c>
    </row>
    <row r="779" spans="1:1">
      <c r="A779" s="662">
        <v>769</v>
      </c>
    </row>
    <row r="780" spans="1:1">
      <c r="A780" s="662">
        <v>770</v>
      </c>
    </row>
    <row r="781" spans="1:1">
      <c r="A781" s="662">
        <v>771</v>
      </c>
    </row>
    <row r="782" spans="1:1">
      <c r="A782" s="662">
        <v>772</v>
      </c>
    </row>
    <row r="783" spans="1:1">
      <c r="A783" s="662">
        <v>773</v>
      </c>
    </row>
    <row r="784" spans="1:1">
      <c r="A784" s="662">
        <v>774</v>
      </c>
    </row>
    <row r="785" spans="1:1">
      <c r="A785" s="662">
        <v>775</v>
      </c>
    </row>
    <row r="786" spans="1:1">
      <c r="A786" s="662">
        <v>776</v>
      </c>
    </row>
    <row r="787" spans="1:1">
      <c r="A787" s="662">
        <v>777</v>
      </c>
    </row>
    <row r="788" spans="1:1">
      <c r="A788" s="662">
        <v>778</v>
      </c>
    </row>
    <row r="789" spans="1:1">
      <c r="A789" s="662">
        <v>779</v>
      </c>
    </row>
    <row r="790" spans="1:1">
      <c r="A790" s="662">
        <v>780</v>
      </c>
    </row>
    <row r="791" spans="1:1">
      <c r="A791" s="662">
        <v>781</v>
      </c>
    </row>
    <row r="792" spans="1:1">
      <c r="A792" s="662">
        <v>782</v>
      </c>
    </row>
    <row r="793" spans="1:1">
      <c r="A793" s="662">
        <v>783</v>
      </c>
    </row>
    <row r="794" spans="1:1">
      <c r="A794" s="662">
        <v>784</v>
      </c>
    </row>
    <row r="795" spans="1:1">
      <c r="A795" s="662">
        <v>785</v>
      </c>
    </row>
    <row r="796" spans="1:1">
      <c r="A796" s="662">
        <v>786</v>
      </c>
    </row>
    <row r="797" spans="1:1">
      <c r="A797" s="662">
        <v>787</v>
      </c>
    </row>
    <row r="798" spans="1:1">
      <c r="A798" s="662">
        <v>788</v>
      </c>
    </row>
    <row r="799" spans="1:1">
      <c r="A799" s="662">
        <v>789</v>
      </c>
    </row>
    <row r="800" spans="1:1">
      <c r="A800" s="662">
        <v>790</v>
      </c>
    </row>
    <row r="801" spans="1:1">
      <c r="A801" s="662">
        <v>791</v>
      </c>
    </row>
    <row r="802" spans="1:1">
      <c r="A802" s="662">
        <v>792</v>
      </c>
    </row>
    <row r="803" spans="1:1">
      <c r="A803" s="662">
        <v>793</v>
      </c>
    </row>
    <row r="804" spans="1:1">
      <c r="A804" s="662">
        <v>794</v>
      </c>
    </row>
    <row r="805" spans="1:1">
      <c r="A805" s="662">
        <v>795</v>
      </c>
    </row>
    <row r="806" spans="1:1">
      <c r="A806" s="662">
        <v>796</v>
      </c>
    </row>
    <row r="807" spans="1:1">
      <c r="A807" s="662">
        <v>797</v>
      </c>
    </row>
    <row r="808" spans="1:1">
      <c r="A808" s="662">
        <v>798</v>
      </c>
    </row>
    <row r="809" spans="1:1">
      <c r="A809" s="662">
        <v>799</v>
      </c>
    </row>
    <row r="810" spans="1:1">
      <c r="A810" s="662">
        <v>800</v>
      </c>
    </row>
    <row r="811" spans="1:1">
      <c r="A811" s="662">
        <v>801</v>
      </c>
    </row>
    <row r="812" spans="1:1">
      <c r="A812" s="662">
        <v>802</v>
      </c>
    </row>
    <row r="813" spans="1:1">
      <c r="A813" s="662">
        <v>803</v>
      </c>
    </row>
    <row r="814" spans="1:1">
      <c r="A814" s="662">
        <v>804</v>
      </c>
    </row>
    <row r="815" spans="1:1">
      <c r="A815" s="662">
        <v>805</v>
      </c>
    </row>
    <row r="816" spans="1:1">
      <c r="A816" s="662">
        <v>806</v>
      </c>
    </row>
    <row r="817" spans="1:1">
      <c r="A817" s="662">
        <v>807</v>
      </c>
    </row>
    <row r="818" spans="1:1">
      <c r="A818" s="662">
        <v>808</v>
      </c>
    </row>
    <row r="819" spans="1:1">
      <c r="A819" s="662">
        <v>809</v>
      </c>
    </row>
    <row r="820" spans="1:1">
      <c r="A820" s="662">
        <v>810</v>
      </c>
    </row>
    <row r="821" spans="1:1">
      <c r="A821" s="662">
        <v>811</v>
      </c>
    </row>
    <row r="822" spans="1:1">
      <c r="A822" s="662">
        <v>812</v>
      </c>
    </row>
    <row r="823" spans="1:1">
      <c r="A823" s="662">
        <v>813</v>
      </c>
    </row>
    <row r="824" spans="1:1">
      <c r="A824" s="662">
        <v>814</v>
      </c>
    </row>
    <row r="825" spans="1:1">
      <c r="A825" s="662">
        <v>815</v>
      </c>
    </row>
    <row r="826" spans="1:1">
      <c r="A826" s="662">
        <v>816</v>
      </c>
    </row>
    <row r="827" spans="1:1">
      <c r="A827" s="662">
        <v>817</v>
      </c>
    </row>
    <row r="828" spans="1:1">
      <c r="A828" s="662">
        <v>818</v>
      </c>
    </row>
    <row r="829" spans="1:1">
      <c r="A829" s="662">
        <v>819</v>
      </c>
    </row>
    <row r="830" spans="1:1">
      <c r="A830" s="662">
        <v>820</v>
      </c>
    </row>
    <row r="831" spans="1:1">
      <c r="A831" s="662">
        <v>821</v>
      </c>
    </row>
    <row r="832" spans="1:1">
      <c r="A832" s="662">
        <v>822</v>
      </c>
    </row>
    <row r="833" spans="1:1">
      <c r="A833" s="662">
        <v>823</v>
      </c>
    </row>
    <row r="834" spans="1:1">
      <c r="A834" s="662">
        <v>824</v>
      </c>
    </row>
    <row r="835" spans="1:1">
      <c r="A835" s="662">
        <v>825</v>
      </c>
    </row>
    <row r="836" spans="1:1">
      <c r="A836" s="662">
        <v>826</v>
      </c>
    </row>
    <row r="837" spans="1:1">
      <c r="A837" s="662">
        <v>827</v>
      </c>
    </row>
    <row r="838" spans="1:1">
      <c r="A838" s="662">
        <v>828</v>
      </c>
    </row>
    <row r="839" spans="1:1">
      <c r="A839" s="662">
        <v>829</v>
      </c>
    </row>
    <row r="840" spans="1:1">
      <c r="A840" s="662">
        <v>830</v>
      </c>
    </row>
    <row r="841" spans="1:1">
      <c r="A841" s="662">
        <v>831</v>
      </c>
    </row>
    <row r="842" spans="1:1">
      <c r="A842" s="662">
        <v>832</v>
      </c>
    </row>
    <row r="843" spans="1:1">
      <c r="A843" s="662">
        <v>833</v>
      </c>
    </row>
    <row r="844" spans="1:1">
      <c r="A844" s="662">
        <v>834</v>
      </c>
    </row>
    <row r="845" spans="1:1">
      <c r="A845" s="662">
        <v>835</v>
      </c>
    </row>
    <row r="846" spans="1:1">
      <c r="A846" s="662">
        <v>836</v>
      </c>
    </row>
    <row r="847" spans="1:1">
      <c r="A847" s="662">
        <v>837</v>
      </c>
    </row>
    <row r="848" spans="1:1">
      <c r="A848" s="662">
        <v>838</v>
      </c>
    </row>
    <row r="849" spans="1:1">
      <c r="A849" s="662">
        <v>839</v>
      </c>
    </row>
    <row r="850" spans="1:1">
      <c r="A850" s="662">
        <v>840</v>
      </c>
    </row>
    <row r="851" spans="1:1">
      <c r="A851" s="662">
        <v>841</v>
      </c>
    </row>
    <row r="852" spans="1:1">
      <c r="A852" s="662">
        <v>842</v>
      </c>
    </row>
    <row r="853" spans="1:1">
      <c r="A853" s="662">
        <v>843</v>
      </c>
    </row>
    <row r="854" spans="1:1">
      <c r="A854" s="662">
        <v>844</v>
      </c>
    </row>
    <row r="855" spans="1:1">
      <c r="A855" s="662">
        <v>845</v>
      </c>
    </row>
    <row r="856" spans="1:1">
      <c r="A856" s="662">
        <v>846</v>
      </c>
    </row>
    <row r="857" spans="1:1">
      <c r="A857" s="662">
        <v>847</v>
      </c>
    </row>
    <row r="858" spans="1:1">
      <c r="A858" s="662">
        <v>848</v>
      </c>
    </row>
    <row r="859" spans="1:1">
      <c r="A859" s="662">
        <v>849</v>
      </c>
    </row>
    <row r="860" spans="1:1">
      <c r="A860" s="662">
        <v>850</v>
      </c>
    </row>
    <row r="861" spans="1:1">
      <c r="A861" s="662">
        <v>851</v>
      </c>
    </row>
    <row r="862" spans="1:1">
      <c r="A862" s="662">
        <v>852</v>
      </c>
    </row>
    <row r="863" spans="1:1">
      <c r="A863" s="662">
        <v>853</v>
      </c>
    </row>
    <row r="864" spans="1:1">
      <c r="A864" s="662">
        <v>854</v>
      </c>
    </row>
    <row r="865" spans="1:1">
      <c r="A865" s="662">
        <v>855</v>
      </c>
    </row>
    <row r="866" spans="1:1">
      <c r="A866" s="662">
        <v>856</v>
      </c>
    </row>
    <row r="867" spans="1:1">
      <c r="A867" s="662">
        <v>857</v>
      </c>
    </row>
    <row r="868" spans="1:1">
      <c r="A868" s="662">
        <v>858</v>
      </c>
    </row>
    <row r="869" spans="1:1">
      <c r="A869" s="662">
        <v>859</v>
      </c>
    </row>
    <row r="870" spans="1:1">
      <c r="A870" s="662">
        <v>860</v>
      </c>
    </row>
    <row r="871" spans="1:1">
      <c r="A871" s="662">
        <v>861</v>
      </c>
    </row>
    <row r="872" spans="1:1">
      <c r="A872" s="662">
        <v>862</v>
      </c>
    </row>
    <row r="873" spans="1:1">
      <c r="A873" s="662">
        <v>863</v>
      </c>
    </row>
    <row r="874" spans="1:1">
      <c r="A874" s="662">
        <v>864</v>
      </c>
    </row>
    <row r="875" spans="1:1">
      <c r="A875" s="662">
        <v>865</v>
      </c>
    </row>
    <row r="876" spans="1:1">
      <c r="A876" s="662">
        <v>866</v>
      </c>
    </row>
    <row r="877" spans="1:1">
      <c r="A877" s="662">
        <v>867</v>
      </c>
    </row>
    <row r="878" spans="1:1">
      <c r="A878" s="662">
        <v>868</v>
      </c>
    </row>
    <row r="879" spans="1:1">
      <c r="A879" s="662">
        <v>869</v>
      </c>
    </row>
    <row r="880" spans="1:1">
      <c r="A880" s="662">
        <v>870</v>
      </c>
    </row>
    <row r="881" spans="1:1">
      <c r="A881" s="662">
        <v>871</v>
      </c>
    </row>
    <row r="882" spans="1:1">
      <c r="A882" s="662">
        <v>872</v>
      </c>
    </row>
    <row r="883" spans="1:1">
      <c r="A883" s="662">
        <v>873</v>
      </c>
    </row>
    <row r="884" spans="1:1">
      <c r="A884" s="662">
        <v>874</v>
      </c>
    </row>
    <row r="885" spans="1:1">
      <c r="A885" s="662">
        <v>875</v>
      </c>
    </row>
    <row r="886" spans="1:1">
      <c r="A886" s="662">
        <v>876</v>
      </c>
    </row>
    <row r="887" spans="1:1">
      <c r="A887" s="662">
        <v>877</v>
      </c>
    </row>
    <row r="888" spans="1:1">
      <c r="A888" s="662">
        <v>878</v>
      </c>
    </row>
    <row r="889" spans="1:1">
      <c r="A889" s="662">
        <v>879</v>
      </c>
    </row>
    <row r="890" spans="1:1">
      <c r="A890" s="662">
        <v>880</v>
      </c>
    </row>
    <row r="891" spans="1:1">
      <c r="A891" s="662">
        <v>881</v>
      </c>
    </row>
    <row r="892" spans="1:1">
      <c r="A892" s="662">
        <v>882</v>
      </c>
    </row>
    <row r="893" spans="1:1">
      <c r="A893" s="662">
        <v>883</v>
      </c>
    </row>
    <row r="894" spans="1:1">
      <c r="A894" s="662">
        <v>884</v>
      </c>
    </row>
    <row r="895" spans="1:1">
      <c r="A895" s="662">
        <v>885</v>
      </c>
    </row>
    <row r="896" spans="1:1">
      <c r="A896" s="662">
        <v>886</v>
      </c>
    </row>
    <row r="897" spans="1:1">
      <c r="A897" s="662">
        <v>887</v>
      </c>
    </row>
    <row r="898" spans="1:1">
      <c r="A898" s="662">
        <v>888</v>
      </c>
    </row>
    <row r="899" spans="1:1">
      <c r="A899" s="662">
        <v>889</v>
      </c>
    </row>
    <row r="900" spans="1:1">
      <c r="A900" s="662">
        <v>890</v>
      </c>
    </row>
    <row r="901" spans="1:1">
      <c r="A901" s="662">
        <v>891</v>
      </c>
    </row>
    <row r="902" spans="1:1">
      <c r="A902" s="662">
        <v>892</v>
      </c>
    </row>
    <row r="903" spans="1:1">
      <c r="A903" s="662">
        <v>893</v>
      </c>
    </row>
    <row r="904" spans="1:1">
      <c r="A904" s="662">
        <v>894</v>
      </c>
    </row>
    <row r="905" spans="1:1">
      <c r="A905" s="662">
        <v>895</v>
      </c>
    </row>
    <row r="906" spans="1:1">
      <c r="A906" s="662">
        <v>896</v>
      </c>
    </row>
    <row r="907" spans="1:1">
      <c r="A907" s="662">
        <v>897</v>
      </c>
    </row>
    <row r="908" spans="1:1">
      <c r="A908" s="662">
        <v>898</v>
      </c>
    </row>
    <row r="909" spans="1:1">
      <c r="A909" s="662">
        <v>899</v>
      </c>
    </row>
    <row r="910" spans="1:1">
      <c r="A910" s="662">
        <v>900</v>
      </c>
    </row>
    <row r="911" spans="1:1">
      <c r="A911" s="662">
        <v>901</v>
      </c>
    </row>
    <row r="912" spans="1:1">
      <c r="A912" s="662">
        <v>902</v>
      </c>
    </row>
    <row r="913" spans="1:1">
      <c r="A913" s="662">
        <v>903</v>
      </c>
    </row>
    <row r="914" spans="1:1">
      <c r="A914" s="662">
        <v>904</v>
      </c>
    </row>
    <row r="915" spans="1:1">
      <c r="A915" s="662">
        <v>905</v>
      </c>
    </row>
    <row r="916" spans="1:1">
      <c r="A916" s="662">
        <v>906</v>
      </c>
    </row>
    <row r="917" spans="1:1">
      <c r="A917" s="662">
        <v>907</v>
      </c>
    </row>
    <row r="918" spans="1:1">
      <c r="A918" s="662">
        <v>908</v>
      </c>
    </row>
    <row r="919" spans="1:1">
      <c r="A919" s="662">
        <v>909</v>
      </c>
    </row>
    <row r="920" spans="1:1">
      <c r="A920" s="662">
        <v>910</v>
      </c>
    </row>
    <row r="921" spans="1:1">
      <c r="A921" s="662">
        <v>911</v>
      </c>
    </row>
    <row r="922" spans="1:1">
      <c r="A922" s="662">
        <v>912</v>
      </c>
    </row>
    <row r="923" spans="1:1">
      <c r="A923" s="662">
        <v>913</v>
      </c>
    </row>
    <row r="924" spans="1:1">
      <c r="A924" s="662">
        <v>914</v>
      </c>
    </row>
    <row r="925" spans="1:1">
      <c r="A925" s="662">
        <v>915</v>
      </c>
    </row>
    <row r="926" spans="1:1">
      <c r="A926" s="662">
        <v>916</v>
      </c>
    </row>
    <row r="927" spans="1:1">
      <c r="A927" s="662">
        <v>917</v>
      </c>
    </row>
    <row r="928" spans="1:1">
      <c r="A928" s="662">
        <v>918</v>
      </c>
    </row>
    <row r="929" spans="1:1">
      <c r="A929" s="662">
        <v>919</v>
      </c>
    </row>
    <row r="930" spans="1:1">
      <c r="A930" s="662">
        <v>920</v>
      </c>
    </row>
    <row r="931" spans="1:1">
      <c r="A931" s="662">
        <v>921</v>
      </c>
    </row>
    <row r="932" spans="1:1">
      <c r="A932" s="662">
        <v>922</v>
      </c>
    </row>
    <row r="933" spans="1:1">
      <c r="A933" s="662">
        <v>923</v>
      </c>
    </row>
    <row r="934" spans="1:1">
      <c r="A934" s="662">
        <v>924</v>
      </c>
    </row>
    <row r="935" spans="1:1">
      <c r="A935" s="662">
        <v>925</v>
      </c>
    </row>
    <row r="936" spans="1:1">
      <c r="A936" s="662">
        <v>926</v>
      </c>
    </row>
    <row r="937" spans="1:1">
      <c r="A937" s="662">
        <v>927</v>
      </c>
    </row>
    <row r="938" spans="1:1">
      <c r="A938" s="662">
        <v>928</v>
      </c>
    </row>
    <row r="939" spans="1:1">
      <c r="A939" s="662">
        <v>929</v>
      </c>
    </row>
    <row r="940" spans="1:1">
      <c r="A940" s="662">
        <v>930</v>
      </c>
    </row>
    <row r="941" spans="1:1">
      <c r="A941" s="662">
        <v>931</v>
      </c>
    </row>
    <row r="942" spans="1:1">
      <c r="A942" s="662">
        <v>932</v>
      </c>
    </row>
    <row r="943" spans="1:1">
      <c r="A943" s="662">
        <v>933</v>
      </c>
    </row>
    <row r="944" spans="1:1">
      <c r="A944" s="662">
        <v>934</v>
      </c>
    </row>
    <row r="945" spans="1:1">
      <c r="A945" s="662">
        <v>935</v>
      </c>
    </row>
    <row r="946" spans="1:1">
      <c r="A946" s="662">
        <v>936</v>
      </c>
    </row>
    <row r="947" spans="1:1">
      <c r="A947" s="662">
        <v>937</v>
      </c>
    </row>
    <row r="948" spans="1:1">
      <c r="A948" s="662">
        <v>938</v>
      </c>
    </row>
    <row r="949" spans="1:1">
      <c r="A949" s="662">
        <v>939</v>
      </c>
    </row>
    <row r="950" spans="1:1">
      <c r="A950" s="662">
        <v>940</v>
      </c>
    </row>
    <row r="951" spans="1:1">
      <c r="A951" s="662">
        <v>941</v>
      </c>
    </row>
    <row r="952" spans="1:1">
      <c r="A952" s="662">
        <v>942</v>
      </c>
    </row>
    <row r="953" spans="1:1">
      <c r="A953" s="662">
        <v>943</v>
      </c>
    </row>
    <row r="954" spans="1:1">
      <c r="A954" s="662">
        <v>944</v>
      </c>
    </row>
    <row r="955" spans="1:1">
      <c r="A955" s="662">
        <v>945</v>
      </c>
    </row>
    <row r="956" spans="1:1">
      <c r="A956" s="662">
        <v>946</v>
      </c>
    </row>
    <row r="957" spans="1:1">
      <c r="A957" s="662">
        <v>947</v>
      </c>
    </row>
    <row r="958" spans="1:1">
      <c r="A958" s="662">
        <v>948</v>
      </c>
    </row>
    <row r="959" spans="1:1">
      <c r="A959" s="662">
        <v>949</v>
      </c>
    </row>
    <row r="960" spans="1:1">
      <c r="A960" s="662">
        <v>950</v>
      </c>
    </row>
    <row r="961" spans="1:1">
      <c r="A961" s="662">
        <v>951</v>
      </c>
    </row>
    <row r="962" spans="1:1">
      <c r="A962" s="662">
        <v>952</v>
      </c>
    </row>
    <row r="963" spans="1:1">
      <c r="A963" s="662">
        <v>953</v>
      </c>
    </row>
    <row r="964" spans="1:1">
      <c r="A964" s="662">
        <v>954</v>
      </c>
    </row>
    <row r="965" spans="1:1">
      <c r="A965" s="662">
        <v>955</v>
      </c>
    </row>
    <row r="966" spans="1:1">
      <c r="A966" s="662">
        <v>956</v>
      </c>
    </row>
    <row r="967" spans="1:1">
      <c r="A967" s="662">
        <v>957</v>
      </c>
    </row>
    <row r="968" spans="1:1">
      <c r="A968" s="662">
        <v>958</v>
      </c>
    </row>
    <row r="969" spans="1:1">
      <c r="A969" s="662">
        <v>959</v>
      </c>
    </row>
    <row r="970" spans="1:1">
      <c r="A970" s="662">
        <v>960</v>
      </c>
    </row>
    <row r="971" spans="1:1">
      <c r="A971" s="662">
        <v>961</v>
      </c>
    </row>
    <row r="972" spans="1:1">
      <c r="A972" s="662">
        <v>962</v>
      </c>
    </row>
    <row r="973" spans="1:1">
      <c r="A973" s="662">
        <v>963</v>
      </c>
    </row>
    <row r="974" spans="1:1">
      <c r="A974" s="662">
        <v>964</v>
      </c>
    </row>
    <row r="975" spans="1:1">
      <c r="A975" s="662">
        <v>965</v>
      </c>
    </row>
    <row r="976" spans="1:1">
      <c r="A976" s="662">
        <v>966</v>
      </c>
    </row>
    <row r="977" spans="1:1">
      <c r="A977" s="662">
        <v>967</v>
      </c>
    </row>
    <row r="978" spans="1:1">
      <c r="A978" s="662">
        <v>968</v>
      </c>
    </row>
    <row r="979" spans="1:1">
      <c r="A979" s="662">
        <v>969</v>
      </c>
    </row>
    <row r="980" spans="1:1">
      <c r="A980" s="662">
        <v>970</v>
      </c>
    </row>
    <row r="981" spans="1:1">
      <c r="A981" s="662">
        <v>971</v>
      </c>
    </row>
    <row r="982" spans="1:1">
      <c r="A982" s="662">
        <v>972</v>
      </c>
    </row>
    <row r="983" spans="1:1">
      <c r="A983" s="662">
        <v>973</v>
      </c>
    </row>
    <row r="984" spans="1:1">
      <c r="A984" s="662">
        <v>974</v>
      </c>
    </row>
    <row r="985" spans="1:1">
      <c r="A985" s="662">
        <v>975</v>
      </c>
    </row>
    <row r="986" spans="1:1">
      <c r="A986" s="662">
        <v>976</v>
      </c>
    </row>
    <row r="987" spans="1:1">
      <c r="A987" s="662">
        <v>977</v>
      </c>
    </row>
    <row r="988" spans="1:1">
      <c r="A988" s="662">
        <v>978</v>
      </c>
    </row>
    <row r="989" spans="1:1">
      <c r="A989" s="662">
        <v>979</v>
      </c>
    </row>
    <row r="990" spans="1:1">
      <c r="A990" s="662">
        <v>980</v>
      </c>
    </row>
    <row r="991" spans="1:1">
      <c r="A991" s="662">
        <v>981</v>
      </c>
    </row>
    <row r="992" spans="1:1">
      <c r="A992" s="662">
        <v>982</v>
      </c>
    </row>
    <row r="993" spans="1:1">
      <c r="A993" s="662">
        <v>983</v>
      </c>
    </row>
    <row r="994" spans="1:1">
      <c r="A994" s="662">
        <v>984</v>
      </c>
    </row>
    <row r="995" spans="1:1">
      <c r="A995" s="662">
        <v>985</v>
      </c>
    </row>
    <row r="996" spans="1:1">
      <c r="A996" s="662">
        <v>986</v>
      </c>
    </row>
    <row r="997" spans="1:1">
      <c r="A997" s="662">
        <v>987</v>
      </c>
    </row>
    <row r="998" spans="1:1">
      <c r="A998" s="662">
        <v>988</v>
      </c>
    </row>
    <row r="999" spans="1:1">
      <c r="A999" s="662">
        <v>989</v>
      </c>
    </row>
    <row r="1000" spans="1:1">
      <c r="A1000" s="662">
        <v>990</v>
      </c>
    </row>
    <row r="1001" spans="1:1">
      <c r="A1001" s="662">
        <v>991</v>
      </c>
    </row>
    <row r="1002" spans="1:1">
      <c r="A1002" s="662">
        <v>992</v>
      </c>
    </row>
    <row r="1003" spans="1:1">
      <c r="A1003" s="662">
        <v>993</v>
      </c>
    </row>
    <row r="1004" spans="1:1">
      <c r="A1004" s="662">
        <v>994</v>
      </c>
    </row>
    <row r="1005" spans="1:1">
      <c r="A1005" s="662">
        <v>995</v>
      </c>
    </row>
    <row r="1006" spans="1:1">
      <c r="A1006" s="662">
        <v>996</v>
      </c>
    </row>
    <row r="1007" spans="1:1">
      <c r="A1007" s="662">
        <v>997</v>
      </c>
    </row>
    <row r="1008" spans="1:1">
      <c r="A1008" s="662">
        <v>998</v>
      </c>
    </row>
    <row r="1009" spans="1:1">
      <c r="A1009" s="662">
        <v>999</v>
      </c>
    </row>
    <row r="1010" spans="1:1">
      <c r="A1010" s="662">
        <v>1000</v>
      </c>
    </row>
    <row r="1011" spans="1:1">
      <c r="A1011" s="662">
        <v>1001</v>
      </c>
    </row>
    <row r="1012" spans="1:1">
      <c r="A1012" s="662">
        <v>1002</v>
      </c>
    </row>
    <row r="1013" spans="1:1">
      <c r="A1013" s="662">
        <v>1003</v>
      </c>
    </row>
    <row r="1014" spans="1:1">
      <c r="A1014" s="662">
        <v>1004</v>
      </c>
    </row>
    <row r="1015" spans="1:1">
      <c r="A1015" s="662">
        <v>1005</v>
      </c>
    </row>
    <row r="1016" spans="1:1">
      <c r="A1016" s="662">
        <v>1006</v>
      </c>
    </row>
    <row r="1017" spans="1:1">
      <c r="A1017" s="662">
        <v>1007</v>
      </c>
    </row>
    <row r="1018" spans="1:1">
      <c r="A1018" s="662">
        <v>1008</v>
      </c>
    </row>
    <row r="1019" spans="1:1">
      <c r="A1019" s="662">
        <v>1009</v>
      </c>
    </row>
    <row r="1020" spans="1:1">
      <c r="A1020" s="662">
        <v>1010</v>
      </c>
    </row>
    <row r="1021" spans="1:1">
      <c r="A1021" s="662">
        <v>1011</v>
      </c>
    </row>
    <row r="1022" spans="1:1">
      <c r="A1022" s="662">
        <v>1012</v>
      </c>
    </row>
    <row r="1023" spans="1:1">
      <c r="A1023" s="662">
        <v>1013</v>
      </c>
    </row>
    <row r="1024" spans="1:1">
      <c r="A1024" s="662">
        <v>1014</v>
      </c>
    </row>
    <row r="1025" spans="1:1">
      <c r="A1025" s="662">
        <v>1015</v>
      </c>
    </row>
    <row r="1026" spans="1:1">
      <c r="A1026" s="662">
        <v>1016</v>
      </c>
    </row>
    <row r="1027" spans="1:1">
      <c r="A1027" s="662">
        <v>1017</v>
      </c>
    </row>
    <row r="1028" spans="1:1">
      <c r="A1028" s="662">
        <v>1018</v>
      </c>
    </row>
    <row r="1029" spans="1:1">
      <c r="A1029" s="662">
        <v>1019</v>
      </c>
    </row>
    <row r="1030" spans="1:1">
      <c r="A1030" s="662">
        <v>1020</v>
      </c>
    </row>
    <row r="1031" spans="1:1">
      <c r="A1031" s="662">
        <v>1021</v>
      </c>
    </row>
    <row r="1032" spans="1:1">
      <c r="A1032" s="662">
        <v>1022</v>
      </c>
    </row>
    <row r="1033" spans="1:1">
      <c r="A1033" s="662">
        <v>1023</v>
      </c>
    </row>
    <row r="1034" spans="1:1">
      <c r="A1034" s="662">
        <v>1024</v>
      </c>
    </row>
    <row r="1035" spans="1:1">
      <c r="A1035" s="662">
        <v>1025</v>
      </c>
    </row>
    <row r="1036" spans="1:1">
      <c r="A1036" s="662">
        <v>1026</v>
      </c>
    </row>
    <row r="1037" spans="1:1">
      <c r="A1037" s="662">
        <v>1027</v>
      </c>
    </row>
    <row r="1038" spans="1:1">
      <c r="A1038" s="662">
        <v>1028</v>
      </c>
    </row>
    <row r="1039" spans="1:1">
      <c r="A1039" s="662">
        <v>1029</v>
      </c>
    </row>
    <row r="1040" spans="1:1">
      <c r="A1040" s="662">
        <v>1030</v>
      </c>
    </row>
    <row r="1041" spans="1:1">
      <c r="A1041" s="662">
        <v>1031</v>
      </c>
    </row>
    <row r="1042" spans="1:1">
      <c r="A1042" s="662">
        <v>1032</v>
      </c>
    </row>
    <row r="1043" spans="1:1">
      <c r="A1043" s="662">
        <v>1033</v>
      </c>
    </row>
    <row r="1044" spans="1:1">
      <c r="A1044" s="662">
        <v>1034</v>
      </c>
    </row>
    <row r="1045" spans="1:1">
      <c r="A1045" s="662">
        <v>1035</v>
      </c>
    </row>
    <row r="1046" spans="1:1">
      <c r="A1046" s="662">
        <v>1036</v>
      </c>
    </row>
    <row r="1047" spans="1:1">
      <c r="A1047" s="662">
        <v>1037</v>
      </c>
    </row>
    <row r="1048" spans="1:1">
      <c r="A1048" s="662">
        <v>1038</v>
      </c>
    </row>
    <row r="1049" spans="1:1">
      <c r="A1049" s="662">
        <v>1039</v>
      </c>
    </row>
    <row r="1050" spans="1:1">
      <c r="A1050" s="662">
        <v>1040</v>
      </c>
    </row>
    <row r="1051" spans="1:1">
      <c r="A1051" s="662">
        <v>1041</v>
      </c>
    </row>
    <row r="1052" spans="1:1">
      <c r="A1052" s="662">
        <v>1042</v>
      </c>
    </row>
    <row r="1053" spans="1:1">
      <c r="A1053" s="662">
        <v>1043</v>
      </c>
    </row>
    <row r="1054" spans="1:1">
      <c r="A1054" s="662">
        <v>1044</v>
      </c>
    </row>
    <row r="1055" spans="1:1">
      <c r="A1055" s="662">
        <v>1045</v>
      </c>
    </row>
    <row r="1056" spans="1:1">
      <c r="A1056" s="662">
        <v>1046</v>
      </c>
    </row>
    <row r="1057" spans="1:1">
      <c r="A1057" s="662">
        <v>1047</v>
      </c>
    </row>
    <row r="1058" spans="1:1">
      <c r="A1058" s="662">
        <v>1048</v>
      </c>
    </row>
    <row r="1059" spans="1:1">
      <c r="A1059" s="662">
        <v>1049</v>
      </c>
    </row>
    <row r="1060" spans="1:1">
      <c r="A1060" s="662">
        <v>1050</v>
      </c>
    </row>
    <row r="1061" spans="1:1">
      <c r="A1061" s="662">
        <v>1051</v>
      </c>
    </row>
    <row r="1062" spans="1:1">
      <c r="A1062" s="662">
        <v>1052</v>
      </c>
    </row>
    <row r="1063" spans="1:1">
      <c r="A1063" s="662">
        <v>1053</v>
      </c>
    </row>
    <row r="1064" spans="1:1">
      <c r="A1064" s="662">
        <v>1054</v>
      </c>
    </row>
    <row r="1065" spans="1:1">
      <c r="A1065" s="662">
        <v>1055</v>
      </c>
    </row>
    <row r="1066" spans="1:1">
      <c r="A1066" s="662">
        <v>1056</v>
      </c>
    </row>
    <row r="1067" spans="1:1">
      <c r="A1067" s="662">
        <v>1057</v>
      </c>
    </row>
    <row r="1068" spans="1:1">
      <c r="A1068" s="662">
        <v>1058</v>
      </c>
    </row>
    <row r="1069" spans="1:1">
      <c r="A1069" s="662">
        <v>1059</v>
      </c>
    </row>
    <row r="1070" spans="1:1">
      <c r="A1070" s="662">
        <v>1060</v>
      </c>
    </row>
    <row r="1071" spans="1:1">
      <c r="A1071" s="662">
        <v>1061</v>
      </c>
    </row>
    <row r="1072" spans="1:1">
      <c r="A1072" s="662">
        <v>1062</v>
      </c>
    </row>
    <row r="1073" spans="1:1">
      <c r="A1073" s="662">
        <v>1063</v>
      </c>
    </row>
    <row r="1074" spans="1:1">
      <c r="A1074" s="662">
        <v>1064</v>
      </c>
    </row>
    <row r="1075" spans="1:1">
      <c r="A1075" s="662">
        <v>1065</v>
      </c>
    </row>
    <row r="1076" spans="1:1">
      <c r="A1076" s="662">
        <v>1066</v>
      </c>
    </row>
    <row r="1077" spans="1:1">
      <c r="A1077" s="662">
        <v>1067</v>
      </c>
    </row>
    <row r="1078" spans="1:1">
      <c r="A1078" s="662">
        <v>1068</v>
      </c>
    </row>
    <row r="1079" spans="1:1">
      <c r="A1079" s="662">
        <v>1069</v>
      </c>
    </row>
    <row r="1080" spans="1:1">
      <c r="A1080" s="662">
        <v>1070</v>
      </c>
    </row>
    <row r="1081" spans="1:1">
      <c r="A1081" s="662">
        <v>1071</v>
      </c>
    </row>
    <row r="1082" spans="1:1">
      <c r="A1082" s="662">
        <v>1072</v>
      </c>
    </row>
    <row r="1083" spans="1:1">
      <c r="A1083" s="662">
        <v>1073</v>
      </c>
    </row>
    <row r="1084" spans="1:1">
      <c r="A1084" s="662">
        <v>1074</v>
      </c>
    </row>
    <row r="1085" spans="1:1">
      <c r="A1085" s="662">
        <v>1075</v>
      </c>
    </row>
    <row r="1086" spans="1:1">
      <c r="A1086" s="662">
        <v>1076</v>
      </c>
    </row>
    <row r="1087" spans="1:1">
      <c r="A1087" s="662">
        <v>1077</v>
      </c>
    </row>
    <row r="1088" spans="1:1">
      <c r="A1088" s="662">
        <v>1078</v>
      </c>
    </row>
    <row r="1089" spans="1:1">
      <c r="A1089" s="662">
        <v>1079</v>
      </c>
    </row>
    <row r="1090" spans="1:1">
      <c r="A1090" s="662">
        <v>1080</v>
      </c>
    </row>
    <row r="1091" spans="1:1">
      <c r="A1091" s="662">
        <v>1081</v>
      </c>
    </row>
    <row r="1092" spans="1:1">
      <c r="A1092" s="662">
        <v>1082</v>
      </c>
    </row>
    <row r="1093" spans="1:1">
      <c r="A1093" s="662">
        <v>1083</v>
      </c>
    </row>
    <row r="1094" spans="1:1">
      <c r="A1094" s="662">
        <v>1084</v>
      </c>
    </row>
    <row r="1095" spans="1:1">
      <c r="A1095" s="662">
        <v>1085</v>
      </c>
    </row>
    <row r="1096" spans="1:1">
      <c r="A1096" s="662">
        <v>1086</v>
      </c>
    </row>
    <row r="1097" spans="1:1">
      <c r="A1097" s="662">
        <v>1087</v>
      </c>
    </row>
    <row r="1098" spans="1:1">
      <c r="A1098" s="662">
        <v>1088</v>
      </c>
    </row>
    <row r="1099" spans="1:1">
      <c r="A1099" s="662">
        <v>1089</v>
      </c>
    </row>
    <row r="1100" spans="1:1">
      <c r="A1100" s="662">
        <v>1090</v>
      </c>
    </row>
    <row r="1101" spans="1:1">
      <c r="A1101" s="662">
        <v>1091</v>
      </c>
    </row>
    <row r="1102" spans="1:1">
      <c r="A1102" s="662">
        <v>1092</v>
      </c>
    </row>
    <row r="1103" spans="1:1">
      <c r="A1103" s="662">
        <v>1093</v>
      </c>
    </row>
    <row r="1104" spans="1:1">
      <c r="A1104" s="662">
        <v>1094</v>
      </c>
    </row>
    <row r="1105" spans="1:1">
      <c r="A1105" s="662">
        <v>1095</v>
      </c>
    </row>
    <row r="1106" spans="1:1">
      <c r="A1106" s="662">
        <v>1096</v>
      </c>
    </row>
    <row r="1107" spans="1:1">
      <c r="A1107" s="662">
        <v>1097</v>
      </c>
    </row>
    <row r="1108" spans="1:1">
      <c r="A1108" s="662">
        <v>1098</v>
      </c>
    </row>
    <row r="1109" spans="1:1">
      <c r="A1109" s="662">
        <v>1099</v>
      </c>
    </row>
    <row r="1110" spans="1:1">
      <c r="A1110" s="662">
        <v>1100</v>
      </c>
    </row>
    <row r="1111" spans="1:1">
      <c r="A1111" s="662">
        <v>1101</v>
      </c>
    </row>
    <row r="1112" spans="1:1">
      <c r="A1112" s="662">
        <v>1102</v>
      </c>
    </row>
    <row r="1113" spans="1:1">
      <c r="A1113" s="662">
        <v>1103</v>
      </c>
    </row>
    <row r="1114" spans="1:1">
      <c r="A1114" s="662">
        <v>1104</v>
      </c>
    </row>
    <row r="1115" spans="1:1">
      <c r="A1115" s="662">
        <v>1105</v>
      </c>
    </row>
    <row r="1116" spans="1:1">
      <c r="A1116" s="662">
        <v>1106</v>
      </c>
    </row>
    <row r="1117" spans="1:1">
      <c r="A1117" s="662">
        <v>1107</v>
      </c>
    </row>
    <row r="1118" spans="1:1">
      <c r="A1118" s="662">
        <v>1108</v>
      </c>
    </row>
    <row r="1119" spans="1:1">
      <c r="A1119" s="662">
        <v>1109</v>
      </c>
    </row>
    <row r="1120" spans="1:1">
      <c r="A1120" s="662">
        <v>1110</v>
      </c>
    </row>
    <row r="1121" spans="1:1">
      <c r="A1121" s="662">
        <v>1111</v>
      </c>
    </row>
    <row r="1122" spans="1:1">
      <c r="A1122" s="662">
        <v>1112</v>
      </c>
    </row>
    <row r="1123" spans="1:1">
      <c r="A1123" s="662">
        <v>1113</v>
      </c>
    </row>
    <row r="1124" spans="1:1">
      <c r="A1124" s="662">
        <v>1114</v>
      </c>
    </row>
    <row r="1125" spans="1:1">
      <c r="A1125" s="662">
        <v>1115</v>
      </c>
    </row>
    <row r="1126" spans="1:1">
      <c r="A1126" s="662">
        <v>1116</v>
      </c>
    </row>
    <row r="1127" spans="1:1">
      <c r="A1127" s="662">
        <v>1117</v>
      </c>
    </row>
    <row r="1128" spans="1:1">
      <c r="A1128" s="662">
        <v>1118</v>
      </c>
    </row>
    <row r="1129" spans="1:1">
      <c r="A1129" s="662">
        <v>1119</v>
      </c>
    </row>
    <row r="1130" spans="1:1">
      <c r="A1130" s="662">
        <v>1120</v>
      </c>
    </row>
    <row r="1131" spans="1:1">
      <c r="A1131" s="662">
        <v>1121</v>
      </c>
    </row>
    <row r="1132" spans="1:1">
      <c r="A1132" s="662">
        <v>1122</v>
      </c>
    </row>
    <row r="1133" spans="1:1">
      <c r="A1133" s="662">
        <v>1123</v>
      </c>
    </row>
    <row r="1134" spans="1:1">
      <c r="A1134" s="662">
        <v>1124</v>
      </c>
    </row>
    <row r="1135" spans="1:1">
      <c r="A1135" s="662">
        <v>1125</v>
      </c>
    </row>
    <row r="1136" spans="1:1">
      <c r="A1136" s="662">
        <v>1126</v>
      </c>
    </row>
    <row r="1137" spans="1:1">
      <c r="A1137" s="662">
        <v>1127</v>
      </c>
    </row>
    <row r="1138" spans="1:1">
      <c r="A1138" s="662">
        <v>1128</v>
      </c>
    </row>
    <row r="1139" spans="1:1">
      <c r="A1139" s="662">
        <v>1129</v>
      </c>
    </row>
    <row r="1140" spans="1:1">
      <c r="A1140" s="662">
        <v>1130</v>
      </c>
    </row>
    <row r="1141" spans="1:1">
      <c r="A1141" s="662">
        <v>1131</v>
      </c>
    </row>
    <row r="1142" spans="1:1">
      <c r="A1142" s="662">
        <v>1132</v>
      </c>
    </row>
    <row r="1143" spans="1:1">
      <c r="A1143" s="662">
        <v>1133</v>
      </c>
    </row>
    <row r="1144" spans="1:1">
      <c r="A1144" s="662">
        <v>1134</v>
      </c>
    </row>
    <row r="1145" spans="1:1">
      <c r="A1145" s="662">
        <v>1135</v>
      </c>
    </row>
    <row r="1146" spans="1:1">
      <c r="A1146" s="662">
        <v>1136</v>
      </c>
    </row>
    <row r="1147" spans="1:1">
      <c r="A1147" s="662">
        <v>1137</v>
      </c>
    </row>
    <row r="1148" spans="1:1">
      <c r="A1148" s="662">
        <v>1138</v>
      </c>
    </row>
    <row r="1149" spans="1:1">
      <c r="A1149" s="662">
        <v>1139</v>
      </c>
    </row>
    <row r="1150" spans="1:1">
      <c r="A1150" s="662">
        <v>1140</v>
      </c>
    </row>
    <row r="1151" spans="1:1">
      <c r="A1151" s="662">
        <v>1141</v>
      </c>
    </row>
    <row r="1152" spans="1:1">
      <c r="A1152" s="662">
        <v>1142</v>
      </c>
    </row>
    <row r="1153" spans="1:1">
      <c r="A1153" s="662">
        <v>1143</v>
      </c>
    </row>
    <row r="1154" spans="1:1">
      <c r="A1154" s="662">
        <v>1144</v>
      </c>
    </row>
    <row r="1155" spans="1:1">
      <c r="A1155" s="662">
        <v>1145</v>
      </c>
    </row>
    <row r="1156" spans="1:1">
      <c r="A1156" s="662">
        <v>1146</v>
      </c>
    </row>
    <row r="1157" spans="1:1">
      <c r="A1157" s="662">
        <v>1147</v>
      </c>
    </row>
    <row r="1158" spans="1:1">
      <c r="A1158" s="662">
        <v>1148</v>
      </c>
    </row>
    <row r="1159" spans="1:1">
      <c r="A1159" s="662">
        <v>1149</v>
      </c>
    </row>
    <row r="1160" spans="1:1">
      <c r="A1160" s="662">
        <v>1150</v>
      </c>
    </row>
    <row r="1161" spans="1:1">
      <c r="A1161" s="662">
        <v>1151</v>
      </c>
    </row>
    <row r="1162" spans="1:1">
      <c r="A1162" s="662">
        <v>1152</v>
      </c>
    </row>
    <row r="1163" spans="1:1">
      <c r="A1163" s="662">
        <v>1153</v>
      </c>
    </row>
    <row r="1164" spans="1:1">
      <c r="A1164" s="662">
        <v>1154</v>
      </c>
    </row>
    <row r="1165" spans="1:1">
      <c r="A1165" s="662">
        <v>1155</v>
      </c>
    </row>
    <row r="1166" spans="1:1">
      <c r="A1166" s="662">
        <v>1156</v>
      </c>
    </row>
    <row r="1167" spans="1:1">
      <c r="A1167" s="662">
        <v>1157</v>
      </c>
    </row>
    <row r="1168" spans="1:1">
      <c r="A1168" s="662">
        <v>1158</v>
      </c>
    </row>
    <row r="1169" spans="1:1">
      <c r="A1169" s="662">
        <v>1159</v>
      </c>
    </row>
    <row r="1170" spans="1:1">
      <c r="A1170" s="662">
        <v>1160</v>
      </c>
    </row>
    <row r="1171" spans="1:1">
      <c r="A1171" s="662">
        <v>1161</v>
      </c>
    </row>
    <row r="1172" spans="1:1">
      <c r="A1172" s="662">
        <v>1162</v>
      </c>
    </row>
    <row r="1173" spans="1:1">
      <c r="A1173" s="662">
        <v>1163</v>
      </c>
    </row>
    <row r="1174" spans="1:1">
      <c r="A1174" s="662">
        <v>1164</v>
      </c>
    </row>
    <row r="1175" spans="1:1">
      <c r="A1175" s="662">
        <v>1165</v>
      </c>
    </row>
    <row r="1176" spans="1:1">
      <c r="A1176" s="662">
        <v>1166</v>
      </c>
    </row>
    <row r="1177" spans="1:1">
      <c r="A1177" s="662">
        <v>1167</v>
      </c>
    </row>
    <row r="1178" spans="1:1">
      <c r="A1178" s="662">
        <v>1168</v>
      </c>
    </row>
    <row r="1179" spans="1:1">
      <c r="A1179" s="662">
        <v>1169</v>
      </c>
    </row>
    <row r="1180" spans="1:1">
      <c r="A1180" s="662">
        <v>1170</v>
      </c>
    </row>
    <row r="1181" spans="1:1">
      <c r="A1181" s="662">
        <v>1171</v>
      </c>
    </row>
    <row r="1182" spans="1:1">
      <c r="A1182" s="662">
        <v>1172</v>
      </c>
    </row>
    <row r="1183" spans="1:1">
      <c r="A1183" s="662">
        <v>1173</v>
      </c>
    </row>
    <row r="1184" spans="1:1">
      <c r="A1184" s="662">
        <v>1174</v>
      </c>
    </row>
    <row r="1185" spans="1:1">
      <c r="A1185" s="662">
        <v>1175</v>
      </c>
    </row>
    <row r="1186" spans="1:1">
      <c r="A1186" s="662">
        <v>1176</v>
      </c>
    </row>
    <row r="1187" spans="1:1">
      <c r="A1187" s="662">
        <v>1177</v>
      </c>
    </row>
    <row r="1188" spans="1:1">
      <c r="A1188" s="662">
        <v>1178</v>
      </c>
    </row>
    <row r="1189" spans="1:1">
      <c r="A1189" s="662">
        <v>1179</v>
      </c>
    </row>
    <row r="1190" spans="1:1">
      <c r="A1190" s="662">
        <v>1180</v>
      </c>
    </row>
    <row r="1191" spans="1:1">
      <c r="A1191" s="662">
        <v>1181</v>
      </c>
    </row>
    <row r="1192" spans="1:1">
      <c r="A1192" s="662">
        <v>1182</v>
      </c>
    </row>
    <row r="1193" spans="1:1">
      <c r="A1193" s="662">
        <v>1183</v>
      </c>
    </row>
    <row r="1194" spans="1:1">
      <c r="A1194" s="662">
        <v>1184</v>
      </c>
    </row>
    <row r="1195" spans="1:1">
      <c r="A1195" s="662">
        <v>1185</v>
      </c>
    </row>
    <row r="1196" spans="1:1">
      <c r="A1196" s="662">
        <v>1186</v>
      </c>
    </row>
    <row r="1197" spans="1:1">
      <c r="A1197" s="662">
        <v>1187</v>
      </c>
    </row>
    <row r="1198" spans="1:1">
      <c r="A1198" s="662">
        <v>1188</v>
      </c>
    </row>
    <row r="1199" spans="1:1">
      <c r="A1199" s="662">
        <v>1189</v>
      </c>
    </row>
    <row r="1200" spans="1:1">
      <c r="A1200" s="662">
        <v>1190</v>
      </c>
    </row>
    <row r="1201" spans="1:1">
      <c r="A1201" s="662">
        <v>1191</v>
      </c>
    </row>
    <row r="1202" spans="1:1">
      <c r="A1202" s="662">
        <v>1192</v>
      </c>
    </row>
    <row r="1203" spans="1:1">
      <c r="A1203" s="662">
        <v>1193</v>
      </c>
    </row>
    <row r="1204" spans="1:1">
      <c r="A1204" s="662">
        <v>1194</v>
      </c>
    </row>
    <row r="1205" spans="1:1">
      <c r="A1205" s="662">
        <v>1195</v>
      </c>
    </row>
    <row r="1206" spans="1:1">
      <c r="A1206" s="662">
        <v>1196</v>
      </c>
    </row>
    <row r="1207" spans="1:1">
      <c r="A1207" s="662">
        <v>1197</v>
      </c>
    </row>
    <row r="1208" spans="1:1">
      <c r="A1208" s="662">
        <v>1198</v>
      </c>
    </row>
    <row r="1209" spans="1:1">
      <c r="A1209" s="662">
        <v>1199</v>
      </c>
    </row>
    <row r="1210" spans="1:1">
      <c r="A1210" s="662">
        <v>1200</v>
      </c>
    </row>
    <row r="1211" spans="1:1">
      <c r="A1211" s="662">
        <v>1201</v>
      </c>
    </row>
    <row r="1212" spans="1:1">
      <c r="A1212" s="662">
        <v>1202</v>
      </c>
    </row>
    <row r="1213" spans="1:1">
      <c r="A1213" s="662">
        <v>1203</v>
      </c>
    </row>
    <row r="1214" spans="1:1">
      <c r="A1214" s="662">
        <v>1204</v>
      </c>
    </row>
    <row r="1215" spans="1:1">
      <c r="A1215" s="662">
        <v>1205</v>
      </c>
    </row>
    <row r="1216" spans="1:1">
      <c r="A1216" s="662">
        <v>1206</v>
      </c>
    </row>
    <row r="1217" spans="1:1">
      <c r="A1217" s="662">
        <v>1207</v>
      </c>
    </row>
    <row r="1218" spans="1:1">
      <c r="A1218" s="662">
        <v>1208</v>
      </c>
    </row>
    <row r="1219" spans="1:1">
      <c r="A1219" s="662">
        <v>1209</v>
      </c>
    </row>
    <row r="1220" spans="1:1">
      <c r="A1220" s="662">
        <v>1210</v>
      </c>
    </row>
    <row r="1221" spans="1:1">
      <c r="A1221" s="662">
        <v>1211</v>
      </c>
    </row>
    <row r="1222" spans="1:1">
      <c r="A1222" s="662">
        <v>1212</v>
      </c>
    </row>
    <row r="1223" spans="1:1">
      <c r="A1223" s="662">
        <v>1213</v>
      </c>
    </row>
    <row r="1224" spans="1:1">
      <c r="A1224" s="662">
        <v>1214</v>
      </c>
    </row>
    <row r="1225" spans="1:1">
      <c r="A1225" s="662">
        <v>1215</v>
      </c>
    </row>
    <row r="1226" spans="1:1">
      <c r="A1226" s="662">
        <v>1216</v>
      </c>
    </row>
    <row r="1227" spans="1:1">
      <c r="A1227" s="662">
        <v>1217</v>
      </c>
    </row>
    <row r="1228" spans="1:1">
      <c r="A1228" s="662">
        <v>1218</v>
      </c>
    </row>
    <row r="1229" spans="1:1">
      <c r="A1229" s="662">
        <v>1219</v>
      </c>
    </row>
    <row r="1230" spans="1:1">
      <c r="A1230" s="662">
        <v>1220</v>
      </c>
    </row>
    <row r="1231" spans="1:1">
      <c r="A1231" s="662">
        <v>1221</v>
      </c>
    </row>
    <row r="1232" spans="1:1">
      <c r="A1232" s="662">
        <v>1222</v>
      </c>
    </row>
    <row r="1233" spans="1:1">
      <c r="A1233" s="662">
        <v>1223</v>
      </c>
    </row>
    <row r="1234" spans="1:1">
      <c r="A1234" s="662">
        <v>1224</v>
      </c>
    </row>
    <row r="1235" spans="1:1">
      <c r="A1235" s="662">
        <v>1225</v>
      </c>
    </row>
    <row r="1236" spans="1:1">
      <c r="A1236" s="662">
        <v>1226</v>
      </c>
    </row>
    <row r="1237" spans="1:1">
      <c r="A1237" s="662">
        <v>1227</v>
      </c>
    </row>
    <row r="1238" spans="1:1">
      <c r="A1238" s="662">
        <v>1228</v>
      </c>
    </row>
    <row r="1239" spans="1:1">
      <c r="A1239" s="662">
        <v>1229</v>
      </c>
    </row>
    <row r="1240" spans="1:1">
      <c r="A1240" s="662">
        <v>1230</v>
      </c>
    </row>
    <row r="1241" spans="1:1">
      <c r="A1241" s="662">
        <v>1231</v>
      </c>
    </row>
    <row r="1242" spans="1:1">
      <c r="A1242" s="662">
        <v>1232</v>
      </c>
    </row>
    <row r="1243" spans="1:1">
      <c r="A1243" s="662">
        <v>1233</v>
      </c>
    </row>
    <row r="1244" spans="1:1">
      <c r="A1244" s="662">
        <v>1234</v>
      </c>
    </row>
    <row r="1245" spans="1:1">
      <c r="A1245" s="662">
        <v>1235</v>
      </c>
    </row>
    <row r="1246" spans="1:1">
      <c r="A1246" s="662">
        <v>1236</v>
      </c>
    </row>
    <row r="1247" spans="1:1">
      <c r="A1247" s="662">
        <v>1237</v>
      </c>
    </row>
    <row r="1248" spans="1:1">
      <c r="A1248" s="662">
        <v>1238</v>
      </c>
    </row>
    <row r="1249" spans="1:1">
      <c r="A1249" s="662">
        <v>1239</v>
      </c>
    </row>
    <row r="1250" spans="1:1">
      <c r="A1250" s="662">
        <v>1240</v>
      </c>
    </row>
    <row r="1251" spans="1:1">
      <c r="A1251" s="662">
        <v>1241</v>
      </c>
    </row>
    <row r="1252" spans="1:1">
      <c r="A1252" s="662">
        <v>1242</v>
      </c>
    </row>
    <row r="1253" spans="1:1">
      <c r="A1253" s="662">
        <v>1243</v>
      </c>
    </row>
    <row r="1254" spans="1:1">
      <c r="A1254" s="662">
        <v>1244</v>
      </c>
    </row>
    <row r="1255" spans="1:1">
      <c r="A1255" s="662">
        <v>1245</v>
      </c>
    </row>
    <row r="1256" spans="1:1">
      <c r="A1256" s="662">
        <v>1246</v>
      </c>
    </row>
    <row r="1257" spans="1:1">
      <c r="A1257" s="662">
        <v>1247</v>
      </c>
    </row>
    <row r="1258" spans="1:1">
      <c r="A1258" s="662">
        <v>1248</v>
      </c>
    </row>
    <row r="1259" spans="1:1">
      <c r="A1259" s="662">
        <v>1249</v>
      </c>
    </row>
    <row r="1260" spans="1:1">
      <c r="A1260" s="662">
        <v>1250</v>
      </c>
    </row>
    <row r="1261" spans="1:1">
      <c r="A1261" s="662">
        <v>1251</v>
      </c>
    </row>
    <row r="1262" spans="1:1">
      <c r="A1262" s="662">
        <v>1252</v>
      </c>
    </row>
    <row r="1263" spans="1:1">
      <c r="A1263" s="662">
        <v>1253</v>
      </c>
    </row>
    <row r="1264" spans="1:1">
      <c r="A1264" s="662">
        <v>1254</v>
      </c>
    </row>
    <row r="1265" spans="1:1">
      <c r="A1265" s="662">
        <v>1255</v>
      </c>
    </row>
    <row r="1266" spans="1:1">
      <c r="A1266" s="662">
        <v>1256</v>
      </c>
    </row>
    <row r="1267" spans="1:1">
      <c r="A1267" s="662">
        <v>1257</v>
      </c>
    </row>
    <row r="1268" spans="1:1">
      <c r="A1268" s="662">
        <v>1258</v>
      </c>
    </row>
    <row r="1269" spans="1:1">
      <c r="A1269" s="662">
        <v>1259</v>
      </c>
    </row>
    <row r="1270" spans="1:1">
      <c r="A1270" s="662">
        <v>1260</v>
      </c>
    </row>
    <row r="1271" spans="1:1">
      <c r="A1271" s="662">
        <v>1261</v>
      </c>
    </row>
    <row r="1272" spans="1:1">
      <c r="A1272" s="662">
        <v>1262</v>
      </c>
    </row>
    <row r="1273" spans="1:1">
      <c r="A1273" s="662">
        <v>1263</v>
      </c>
    </row>
    <row r="1274" spans="1:1">
      <c r="A1274" s="662">
        <v>1264</v>
      </c>
    </row>
    <row r="1275" spans="1:1">
      <c r="A1275" s="662">
        <v>1265</v>
      </c>
    </row>
    <row r="1276" spans="1:1">
      <c r="A1276" s="662">
        <v>1266</v>
      </c>
    </row>
    <row r="1277" spans="1:1">
      <c r="A1277" s="662">
        <v>1267</v>
      </c>
    </row>
    <row r="1278" spans="1:1">
      <c r="A1278" s="662">
        <v>1268</v>
      </c>
    </row>
    <row r="1279" spans="1:1">
      <c r="A1279" s="662">
        <v>1269</v>
      </c>
    </row>
    <row r="1280" spans="1:1">
      <c r="A1280" s="662">
        <v>1270</v>
      </c>
    </row>
    <row r="1281" spans="1:1">
      <c r="A1281" s="662">
        <v>1271</v>
      </c>
    </row>
    <row r="1282" spans="1:1">
      <c r="A1282" s="662">
        <v>1272</v>
      </c>
    </row>
    <row r="1283" spans="1:1">
      <c r="A1283" s="662">
        <v>1273</v>
      </c>
    </row>
    <row r="1284" spans="1:1">
      <c r="A1284" s="662">
        <v>1274</v>
      </c>
    </row>
    <row r="1285" spans="1:1">
      <c r="A1285" s="662">
        <v>1275</v>
      </c>
    </row>
    <row r="1286" spans="1:1">
      <c r="A1286" s="662">
        <v>1276</v>
      </c>
    </row>
    <row r="1287" spans="1:1">
      <c r="A1287" s="662">
        <v>1277</v>
      </c>
    </row>
    <row r="1288" spans="1:1">
      <c r="A1288" s="662">
        <v>1278</v>
      </c>
    </row>
    <row r="1289" spans="1:1">
      <c r="A1289" s="662">
        <v>1279</v>
      </c>
    </row>
    <row r="1290" spans="1:1">
      <c r="A1290" s="662">
        <v>1280</v>
      </c>
    </row>
    <row r="1291" spans="1:1">
      <c r="A1291" s="662">
        <v>1281</v>
      </c>
    </row>
    <row r="1292" spans="1:1">
      <c r="A1292" s="662">
        <v>1282</v>
      </c>
    </row>
    <row r="1293" spans="1:1">
      <c r="A1293" s="662">
        <v>1283</v>
      </c>
    </row>
    <row r="1294" spans="1:1">
      <c r="A1294" s="662">
        <v>1284</v>
      </c>
    </row>
    <row r="1295" spans="1:1">
      <c r="A1295" s="662">
        <v>1285</v>
      </c>
    </row>
    <row r="1296" spans="1:1">
      <c r="A1296" s="662">
        <v>1286</v>
      </c>
    </row>
    <row r="1297" spans="1:1">
      <c r="A1297" s="662">
        <v>1287</v>
      </c>
    </row>
    <row r="1298" spans="1:1">
      <c r="A1298" s="662">
        <v>1288</v>
      </c>
    </row>
    <row r="1299" spans="1:1">
      <c r="A1299" s="662">
        <v>1289</v>
      </c>
    </row>
    <row r="1300" spans="1:1">
      <c r="A1300" s="662">
        <v>1290</v>
      </c>
    </row>
    <row r="1301" spans="1:1">
      <c r="A1301" s="662">
        <v>1291</v>
      </c>
    </row>
    <row r="1302" spans="1:1">
      <c r="A1302" s="662">
        <v>1292</v>
      </c>
    </row>
    <row r="1303" spans="1:1">
      <c r="A1303" s="662">
        <v>1293</v>
      </c>
    </row>
    <row r="1304" spans="1:1">
      <c r="A1304" s="662">
        <v>1294</v>
      </c>
    </row>
    <row r="1305" spans="1:1">
      <c r="A1305" s="662">
        <v>1295</v>
      </c>
    </row>
    <row r="1306" spans="1:1">
      <c r="A1306" s="662">
        <v>1296</v>
      </c>
    </row>
    <row r="1307" spans="1:1">
      <c r="A1307" s="662">
        <v>1297</v>
      </c>
    </row>
    <row r="1308" spans="1:1">
      <c r="A1308" s="662">
        <v>1298</v>
      </c>
    </row>
    <row r="1309" spans="1:1">
      <c r="A1309" s="662">
        <v>1299</v>
      </c>
    </row>
    <row r="1310" spans="1:1">
      <c r="A1310" s="662">
        <v>1300</v>
      </c>
    </row>
    <row r="1311" spans="1:1">
      <c r="A1311" s="662">
        <v>1301</v>
      </c>
    </row>
    <row r="1312" spans="1:1">
      <c r="A1312" s="662">
        <v>1302</v>
      </c>
    </row>
    <row r="1313" spans="1:1">
      <c r="A1313" s="662">
        <v>1303</v>
      </c>
    </row>
    <row r="1314" spans="1:1">
      <c r="A1314" s="662">
        <v>1304</v>
      </c>
    </row>
    <row r="1315" spans="1:1">
      <c r="A1315" s="662">
        <v>1305</v>
      </c>
    </row>
    <row r="1316" spans="1:1">
      <c r="A1316" s="662">
        <v>1306</v>
      </c>
    </row>
    <row r="1317" spans="1:1">
      <c r="A1317" s="662">
        <v>1307</v>
      </c>
    </row>
    <row r="1318" spans="1:1">
      <c r="A1318" s="662">
        <v>1308</v>
      </c>
    </row>
    <row r="1319" spans="1:1">
      <c r="A1319" s="662">
        <v>1309</v>
      </c>
    </row>
    <row r="1320" spans="1:1">
      <c r="A1320" s="662">
        <v>1310</v>
      </c>
    </row>
    <row r="1321" spans="1:1">
      <c r="A1321" s="662">
        <v>1311</v>
      </c>
    </row>
    <row r="1322" spans="1:1">
      <c r="A1322" s="662">
        <v>1312</v>
      </c>
    </row>
    <row r="1323" spans="1:1">
      <c r="A1323" s="662">
        <v>1313</v>
      </c>
    </row>
    <row r="1324" spans="1:1">
      <c r="A1324" s="662">
        <v>1314</v>
      </c>
    </row>
    <row r="1325" spans="1:1">
      <c r="A1325" s="662">
        <v>1315</v>
      </c>
    </row>
    <row r="1326" spans="1:1">
      <c r="A1326" s="662">
        <v>1316</v>
      </c>
    </row>
    <row r="1327" spans="1:1">
      <c r="A1327" s="662">
        <v>1317</v>
      </c>
    </row>
    <row r="1328" spans="1:1">
      <c r="A1328" s="662">
        <v>1318</v>
      </c>
    </row>
    <row r="1329" spans="1:1">
      <c r="A1329" s="662">
        <v>1319</v>
      </c>
    </row>
    <row r="1330" spans="1:1">
      <c r="A1330" s="662">
        <v>1320</v>
      </c>
    </row>
    <row r="1331" spans="1:1">
      <c r="A1331" s="662">
        <v>1321</v>
      </c>
    </row>
    <row r="1332" spans="1:1">
      <c r="A1332" s="662">
        <v>1322</v>
      </c>
    </row>
    <row r="1333" spans="1:1">
      <c r="A1333" s="662">
        <v>1323</v>
      </c>
    </row>
    <row r="1334" spans="1:1">
      <c r="A1334" s="662">
        <v>1324</v>
      </c>
    </row>
    <row r="1335" spans="1:1">
      <c r="A1335" s="662">
        <v>1325</v>
      </c>
    </row>
    <row r="1336" spans="1:1">
      <c r="A1336" s="662">
        <v>1326</v>
      </c>
    </row>
    <row r="1337" spans="1:1">
      <c r="A1337" s="662">
        <v>1327</v>
      </c>
    </row>
    <row r="1338" spans="1:1">
      <c r="A1338" s="662">
        <v>1328</v>
      </c>
    </row>
    <row r="1339" spans="1:1">
      <c r="A1339" s="662">
        <v>1329</v>
      </c>
    </row>
    <row r="1340" spans="1:1">
      <c r="A1340" s="662">
        <v>1330</v>
      </c>
    </row>
    <row r="1341" spans="1:1">
      <c r="A1341" s="662">
        <v>1331</v>
      </c>
    </row>
    <row r="1342" spans="1:1">
      <c r="A1342" s="662">
        <v>1332</v>
      </c>
    </row>
    <row r="1343" spans="1:1">
      <c r="A1343" s="662">
        <v>1333</v>
      </c>
    </row>
    <row r="1344" spans="1:1">
      <c r="A1344" s="662">
        <v>1334</v>
      </c>
    </row>
    <row r="1345" spans="1:1">
      <c r="A1345" s="662">
        <v>1335</v>
      </c>
    </row>
    <row r="1346" spans="1:1">
      <c r="A1346" s="662">
        <v>1336</v>
      </c>
    </row>
    <row r="1347" spans="1:1">
      <c r="A1347" s="662">
        <v>1337</v>
      </c>
    </row>
    <row r="1348" spans="1:1">
      <c r="A1348" s="662">
        <v>1338</v>
      </c>
    </row>
    <row r="1349" spans="1:1">
      <c r="A1349" s="662">
        <v>1339</v>
      </c>
    </row>
    <row r="1350" spans="1:1">
      <c r="A1350" s="662">
        <v>1340</v>
      </c>
    </row>
    <row r="1351" spans="1:1">
      <c r="A1351" s="662">
        <v>1341</v>
      </c>
    </row>
    <row r="1352" spans="1:1">
      <c r="A1352" s="662">
        <v>1342</v>
      </c>
    </row>
    <row r="1353" spans="1:1">
      <c r="A1353" s="662">
        <v>1343</v>
      </c>
    </row>
    <row r="1354" spans="1:1">
      <c r="A1354" s="662">
        <v>1344</v>
      </c>
    </row>
    <row r="1355" spans="1:1">
      <c r="A1355" s="662">
        <v>1345</v>
      </c>
    </row>
    <row r="1356" spans="1:1">
      <c r="A1356" s="662">
        <v>1346</v>
      </c>
    </row>
    <row r="1357" spans="1:1">
      <c r="A1357" s="662">
        <v>1347</v>
      </c>
    </row>
    <row r="1358" spans="1:1">
      <c r="A1358" s="662">
        <v>1348</v>
      </c>
    </row>
    <row r="1359" spans="1:1">
      <c r="A1359" s="662">
        <v>1349</v>
      </c>
    </row>
    <row r="1360" spans="1:1">
      <c r="A1360" s="662">
        <v>1350</v>
      </c>
    </row>
    <row r="1361" spans="1:1">
      <c r="A1361" s="662">
        <v>1351</v>
      </c>
    </row>
    <row r="1362" spans="1:1">
      <c r="A1362" s="662">
        <v>1352</v>
      </c>
    </row>
    <row r="1363" spans="1:1">
      <c r="A1363" s="662">
        <v>1353</v>
      </c>
    </row>
    <row r="1364" spans="1:1">
      <c r="A1364" s="662">
        <v>1354</v>
      </c>
    </row>
    <row r="1365" spans="1:1">
      <c r="A1365" s="662">
        <v>1355</v>
      </c>
    </row>
    <row r="1366" spans="1:1">
      <c r="A1366" s="662">
        <v>1356</v>
      </c>
    </row>
    <row r="1367" spans="1:1">
      <c r="A1367" s="662">
        <v>1357</v>
      </c>
    </row>
    <row r="1368" spans="1:1">
      <c r="A1368" s="662">
        <v>1358</v>
      </c>
    </row>
    <row r="1369" spans="1:1">
      <c r="A1369" s="662">
        <v>1359</v>
      </c>
    </row>
    <row r="1370" spans="1:1">
      <c r="A1370" s="662">
        <v>1360</v>
      </c>
    </row>
    <row r="1371" spans="1:1">
      <c r="A1371" s="662">
        <v>1361</v>
      </c>
    </row>
    <row r="1372" spans="1:1">
      <c r="A1372" s="662">
        <v>1362</v>
      </c>
    </row>
    <row r="1373" spans="1:1">
      <c r="A1373" s="662">
        <v>1363</v>
      </c>
    </row>
    <row r="1374" spans="1:1">
      <c r="A1374" s="662">
        <v>1364</v>
      </c>
    </row>
    <row r="1375" spans="1:1">
      <c r="A1375" s="662">
        <v>1365</v>
      </c>
    </row>
    <row r="1376" spans="1:1">
      <c r="A1376" s="662">
        <v>1366</v>
      </c>
    </row>
    <row r="1377" spans="1:1">
      <c r="A1377" s="662">
        <v>1367</v>
      </c>
    </row>
    <row r="1378" spans="1:1">
      <c r="A1378" s="662">
        <v>1368</v>
      </c>
    </row>
    <row r="1379" spans="1:1">
      <c r="A1379" s="662">
        <v>1369</v>
      </c>
    </row>
    <row r="1380" spans="1:1">
      <c r="A1380" s="662">
        <v>1370</v>
      </c>
    </row>
    <row r="1381" spans="1:1">
      <c r="A1381" s="662">
        <v>1371</v>
      </c>
    </row>
    <row r="1382" spans="1:1">
      <c r="A1382" s="662">
        <v>1372</v>
      </c>
    </row>
    <row r="1383" spans="1:1">
      <c r="A1383" s="662">
        <v>1373</v>
      </c>
    </row>
    <row r="1384" spans="1:1">
      <c r="A1384" s="662">
        <v>1374</v>
      </c>
    </row>
    <row r="1385" spans="1:1">
      <c r="A1385" s="662">
        <v>1375</v>
      </c>
    </row>
    <row r="1386" spans="1:1">
      <c r="A1386" s="662">
        <v>1376</v>
      </c>
    </row>
    <row r="1387" spans="1:1">
      <c r="A1387" s="662">
        <v>1377</v>
      </c>
    </row>
    <row r="1388" spans="1:1">
      <c r="A1388" s="662">
        <v>1378</v>
      </c>
    </row>
    <row r="1389" spans="1:1">
      <c r="A1389" s="662">
        <v>1379</v>
      </c>
    </row>
    <row r="1390" spans="1:1">
      <c r="A1390" s="662">
        <v>1380</v>
      </c>
    </row>
    <row r="1391" spans="1:1">
      <c r="A1391" s="662">
        <v>1381</v>
      </c>
    </row>
    <row r="1392" spans="1:1">
      <c r="A1392" s="662">
        <v>1382</v>
      </c>
    </row>
    <row r="1393" spans="1:1">
      <c r="A1393" s="662">
        <v>1383</v>
      </c>
    </row>
    <row r="1394" spans="1:1">
      <c r="A1394" s="662">
        <v>1384</v>
      </c>
    </row>
    <row r="1395" spans="1:1">
      <c r="A1395" s="662">
        <v>1385</v>
      </c>
    </row>
    <row r="1396" spans="1:1">
      <c r="A1396" s="662">
        <v>1386</v>
      </c>
    </row>
    <row r="1397" spans="1:1">
      <c r="A1397" s="662">
        <v>1387</v>
      </c>
    </row>
    <row r="1398" spans="1:1">
      <c r="A1398" s="662">
        <v>1388</v>
      </c>
    </row>
    <row r="1399" spans="1:1">
      <c r="A1399" s="662">
        <v>1389</v>
      </c>
    </row>
    <row r="1400" spans="1:1">
      <c r="A1400" s="662">
        <v>1390</v>
      </c>
    </row>
    <row r="1401" spans="1:1">
      <c r="A1401" s="662">
        <v>1391</v>
      </c>
    </row>
    <row r="1402" spans="1:1">
      <c r="A1402" s="662">
        <v>1392</v>
      </c>
    </row>
    <row r="1403" spans="1:1">
      <c r="A1403" s="662">
        <v>1393</v>
      </c>
    </row>
    <row r="1404" spans="1:1">
      <c r="A1404" s="662">
        <v>1394</v>
      </c>
    </row>
    <row r="1405" spans="1:1">
      <c r="A1405" s="662">
        <v>1395</v>
      </c>
    </row>
    <row r="1406" spans="1:1">
      <c r="A1406" s="662">
        <v>1396</v>
      </c>
    </row>
    <row r="1407" spans="1:1">
      <c r="A1407" s="662">
        <v>1397</v>
      </c>
    </row>
    <row r="1408" spans="1:1">
      <c r="A1408" s="662">
        <v>1398</v>
      </c>
    </row>
    <row r="1409" spans="1:1">
      <c r="A1409" s="662">
        <v>1399</v>
      </c>
    </row>
    <row r="1410" spans="1:1">
      <c r="A1410" s="662">
        <v>1400</v>
      </c>
    </row>
    <row r="1411" spans="1:1">
      <c r="A1411" s="662">
        <v>1401</v>
      </c>
    </row>
    <row r="1412" spans="1:1">
      <c r="A1412" s="662">
        <v>1402</v>
      </c>
    </row>
    <row r="1413" spans="1:1">
      <c r="A1413" s="662">
        <v>1403</v>
      </c>
    </row>
    <row r="1414" spans="1:1">
      <c r="A1414" s="662">
        <v>1404</v>
      </c>
    </row>
    <row r="1415" spans="1:1">
      <c r="A1415" s="662">
        <v>1405</v>
      </c>
    </row>
    <row r="1416" spans="1:1">
      <c r="A1416" s="662">
        <v>1406</v>
      </c>
    </row>
    <row r="1417" spans="1:1">
      <c r="A1417" s="662">
        <v>1407</v>
      </c>
    </row>
    <row r="1418" spans="1:1">
      <c r="A1418" s="662">
        <v>1408</v>
      </c>
    </row>
    <row r="1419" spans="1:1">
      <c r="A1419" s="662">
        <v>1409</v>
      </c>
    </row>
    <row r="1420" spans="1:1">
      <c r="A1420" s="662">
        <v>1410</v>
      </c>
    </row>
    <row r="1421" spans="1:1">
      <c r="A1421" s="662">
        <v>1411</v>
      </c>
    </row>
    <row r="1422" spans="1:1">
      <c r="A1422" s="662">
        <v>1412</v>
      </c>
    </row>
    <row r="1423" spans="1:1">
      <c r="A1423" s="662">
        <v>1413</v>
      </c>
    </row>
    <row r="1424" spans="1:1">
      <c r="A1424" s="662">
        <v>1414</v>
      </c>
    </row>
    <row r="1425" spans="1:1">
      <c r="A1425" s="662">
        <v>1415</v>
      </c>
    </row>
    <row r="1426" spans="1:1">
      <c r="A1426" s="662">
        <v>1416</v>
      </c>
    </row>
    <row r="1427" spans="1:1">
      <c r="A1427" s="662">
        <v>1417</v>
      </c>
    </row>
    <row r="1428" spans="1:1">
      <c r="A1428" s="662">
        <v>1418</v>
      </c>
    </row>
    <row r="1429" spans="1:1">
      <c r="A1429" s="662">
        <v>1419</v>
      </c>
    </row>
    <row r="1430" spans="1:1">
      <c r="A1430" s="662">
        <v>1420</v>
      </c>
    </row>
    <row r="1431" spans="1:1">
      <c r="A1431" s="662">
        <v>1421</v>
      </c>
    </row>
    <row r="1432" spans="1:1">
      <c r="A1432" s="662">
        <v>1422</v>
      </c>
    </row>
    <row r="1433" spans="1:1">
      <c r="A1433" s="662">
        <v>1423</v>
      </c>
    </row>
    <row r="1434" spans="1:1">
      <c r="A1434" s="662">
        <v>1424</v>
      </c>
    </row>
    <row r="1435" spans="1:1">
      <c r="A1435" s="662">
        <v>1425</v>
      </c>
    </row>
    <row r="1436" spans="1:1">
      <c r="A1436" s="662">
        <v>1426</v>
      </c>
    </row>
    <row r="1437" spans="1:1">
      <c r="A1437" s="662">
        <v>1427</v>
      </c>
    </row>
    <row r="1438" spans="1:1">
      <c r="A1438" s="662">
        <v>1428</v>
      </c>
    </row>
    <row r="1439" spans="1:1">
      <c r="A1439" s="662">
        <v>1429</v>
      </c>
    </row>
    <row r="1440" spans="1:1">
      <c r="A1440" s="662">
        <v>1430</v>
      </c>
    </row>
    <row r="1441" spans="1:1">
      <c r="A1441" s="662">
        <v>1431</v>
      </c>
    </row>
    <row r="1442" spans="1:1">
      <c r="A1442" s="662">
        <v>1432</v>
      </c>
    </row>
    <row r="1443" spans="1:1">
      <c r="A1443" s="662">
        <v>1433</v>
      </c>
    </row>
    <row r="1444" spans="1:1">
      <c r="A1444" s="662">
        <v>1434</v>
      </c>
    </row>
    <row r="1445" spans="1:1">
      <c r="A1445" s="662">
        <v>1435</v>
      </c>
    </row>
    <row r="1446" spans="1:1">
      <c r="A1446" s="662">
        <v>1436</v>
      </c>
    </row>
    <row r="1447" spans="1:1">
      <c r="A1447" s="662">
        <v>1437</v>
      </c>
    </row>
    <row r="1448" spans="1:1">
      <c r="A1448" s="662">
        <v>1438</v>
      </c>
    </row>
    <row r="1449" spans="1:1">
      <c r="A1449" s="662">
        <v>1439</v>
      </c>
    </row>
    <row r="1450" spans="1:1">
      <c r="A1450" s="662">
        <v>1440</v>
      </c>
    </row>
    <row r="1451" spans="1:1">
      <c r="A1451" s="662">
        <v>1441</v>
      </c>
    </row>
    <row r="1452" spans="1:1">
      <c r="A1452" s="662">
        <v>1442</v>
      </c>
    </row>
    <row r="1453" spans="1:1">
      <c r="A1453" s="662">
        <v>1443</v>
      </c>
    </row>
    <row r="1454" spans="1:1">
      <c r="A1454" s="662">
        <v>1444</v>
      </c>
    </row>
    <row r="1455" spans="1:1">
      <c r="A1455" s="662">
        <v>1445</v>
      </c>
    </row>
    <row r="1456" spans="1:1">
      <c r="A1456" s="662">
        <v>1446</v>
      </c>
    </row>
    <row r="1457" spans="1:1">
      <c r="A1457" s="662">
        <v>1447</v>
      </c>
    </row>
    <row r="1458" spans="1:1">
      <c r="A1458" s="662">
        <v>1448</v>
      </c>
    </row>
    <row r="1459" spans="1:1">
      <c r="A1459" s="662">
        <v>1449</v>
      </c>
    </row>
    <row r="1460" spans="1:1">
      <c r="A1460" s="662">
        <v>1450</v>
      </c>
    </row>
    <row r="1461" spans="1:1">
      <c r="A1461" s="662">
        <v>1451</v>
      </c>
    </row>
    <row r="1462" spans="1:1">
      <c r="A1462" s="662">
        <v>1452</v>
      </c>
    </row>
    <row r="1463" spans="1:1">
      <c r="A1463" s="662">
        <v>1453</v>
      </c>
    </row>
    <row r="1464" spans="1:1">
      <c r="A1464" s="662">
        <v>1454</v>
      </c>
    </row>
    <row r="1465" spans="1:1">
      <c r="A1465" s="662">
        <v>1455</v>
      </c>
    </row>
    <row r="1466" spans="1:1">
      <c r="A1466" s="662">
        <v>1456</v>
      </c>
    </row>
    <row r="1467" spans="1:1">
      <c r="A1467" s="662">
        <v>1457</v>
      </c>
    </row>
    <row r="1468" spans="1:1">
      <c r="A1468" s="662">
        <v>1458</v>
      </c>
    </row>
    <row r="1469" spans="1:1">
      <c r="A1469" s="662">
        <v>1459</v>
      </c>
    </row>
    <row r="1470" spans="1:1">
      <c r="A1470" s="662">
        <v>1460</v>
      </c>
    </row>
    <row r="1471" spans="1:1">
      <c r="A1471" s="662">
        <v>1461</v>
      </c>
    </row>
    <row r="1472" spans="1:1">
      <c r="A1472" s="662">
        <v>1462</v>
      </c>
    </row>
    <row r="1473" spans="1:1">
      <c r="A1473" s="662">
        <v>1463</v>
      </c>
    </row>
    <row r="1474" spans="1:1">
      <c r="A1474" s="662">
        <v>1464</v>
      </c>
    </row>
    <row r="1475" spans="1:1">
      <c r="A1475" s="662">
        <v>1465</v>
      </c>
    </row>
    <row r="1476" spans="1:1">
      <c r="A1476" s="662">
        <v>1466</v>
      </c>
    </row>
    <row r="1477" spans="1:1">
      <c r="A1477" s="662">
        <v>1467</v>
      </c>
    </row>
    <row r="1478" spans="1:1">
      <c r="A1478" s="662">
        <v>1468</v>
      </c>
    </row>
    <row r="1479" spans="1:1">
      <c r="A1479" s="662">
        <v>1469</v>
      </c>
    </row>
    <row r="1480" spans="1:1">
      <c r="A1480" s="662">
        <v>1470</v>
      </c>
    </row>
    <row r="1481" spans="1:1">
      <c r="A1481" s="662">
        <v>1471</v>
      </c>
    </row>
    <row r="1482" spans="1:1">
      <c r="A1482" s="662">
        <v>1472</v>
      </c>
    </row>
    <row r="1483" spans="1:1">
      <c r="A1483" s="662">
        <v>1473</v>
      </c>
    </row>
    <row r="1484" spans="1:1">
      <c r="A1484" s="662">
        <v>1474</v>
      </c>
    </row>
    <row r="1485" spans="1:1">
      <c r="A1485" s="662">
        <v>1475</v>
      </c>
    </row>
    <row r="1486" spans="1:1">
      <c r="A1486" s="662">
        <v>1476</v>
      </c>
    </row>
    <row r="1487" spans="1:1">
      <c r="A1487" s="662">
        <v>1477</v>
      </c>
    </row>
    <row r="1488" spans="1:1">
      <c r="A1488" s="662">
        <v>1478</v>
      </c>
    </row>
    <row r="1489" spans="1:1">
      <c r="A1489" s="662">
        <v>1479</v>
      </c>
    </row>
    <row r="1490" spans="1:1">
      <c r="A1490" s="662">
        <v>1480</v>
      </c>
    </row>
    <row r="1491" spans="1:1">
      <c r="A1491" s="662">
        <v>1481</v>
      </c>
    </row>
    <row r="1492" spans="1:1">
      <c r="A1492" s="662">
        <v>1482</v>
      </c>
    </row>
    <row r="1493" spans="1:1">
      <c r="A1493" s="662">
        <v>1483</v>
      </c>
    </row>
    <row r="1494" spans="1:1">
      <c r="A1494" s="662">
        <v>1484</v>
      </c>
    </row>
    <row r="1495" spans="1:1">
      <c r="A1495" s="662">
        <v>1485</v>
      </c>
    </row>
    <row r="1496" spans="1:1">
      <c r="A1496" s="662">
        <v>1486</v>
      </c>
    </row>
    <row r="1497" spans="1:1">
      <c r="A1497" s="662">
        <v>1487</v>
      </c>
    </row>
    <row r="1498" spans="1:1">
      <c r="A1498" s="662">
        <v>1488</v>
      </c>
    </row>
    <row r="1499" spans="1:1">
      <c r="A1499" s="662">
        <v>1489</v>
      </c>
    </row>
    <row r="1500" spans="1:1">
      <c r="A1500" s="662">
        <v>1490</v>
      </c>
    </row>
    <row r="1501" spans="1:1">
      <c r="A1501" s="662">
        <v>1491</v>
      </c>
    </row>
    <row r="1502" spans="1:1">
      <c r="A1502" s="662">
        <v>1492</v>
      </c>
    </row>
    <row r="1503" spans="1:1">
      <c r="A1503" s="662">
        <v>1493</v>
      </c>
    </row>
    <row r="1504" spans="1:1">
      <c r="A1504" s="662">
        <v>1494</v>
      </c>
    </row>
    <row r="1505" spans="1:1">
      <c r="A1505" s="662">
        <v>1495</v>
      </c>
    </row>
    <row r="1506" spans="1:1">
      <c r="A1506" s="662">
        <v>1496</v>
      </c>
    </row>
    <row r="1507" spans="1:1">
      <c r="A1507" s="662">
        <v>1497</v>
      </c>
    </row>
    <row r="1508" spans="1:1">
      <c r="A1508" s="662">
        <v>1498</v>
      </c>
    </row>
    <row r="1509" spans="1:1">
      <c r="A1509" s="662">
        <v>1499</v>
      </c>
    </row>
    <row r="1510" spans="1:1">
      <c r="A1510" s="662">
        <v>1500</v>
      </c>
    </row>
    <row r="1511" spans="1:1">
      <c r="A1511" s="662">
        <v>1501</v>
      </c>
    </row>
    <row r="1512" spans="1:1">
      <c r="A1512" s="662">
        <v>1502</v>
      </c>
    </row>
    <row r="1513" spans="1:1">
      <c r="A1513" s="662">
        <v>1503</v>
      </c>
    </row>
    <row r="1514" spans="1:1">
      <c r="A1514" s="662">
        <v>1504</v>
      </c>
    </row>
    <row r="1515" spans="1:1">
      <c r="A1515" s="662">
        <v>1505</v>
      </c>
    </row>
    <row r="1516" spans="1:1">
      <c r="A1516" s="662">
        <v>1506</v>
      </c>
    </row>
    <row r="1517" spans="1:1">
      <c r="A1517" s="662">
        <v>1507</v>
      </c>
    </row>
    <row r="1518" spans="1:1">
      <c r="A1518" s="662">
        <v>1508</v>
      </c>
    </row>
    <row r="1519" spans="1:1">
      <c r="A1519" s="662">
        <v>1509</v>
      </c>
    </row>
    <row r="1520" spans="1:1">
      <c r="A1520" s="662">
        <v>1510</v>
      </c>
    </row>
    <row r="1521" spans="1:1">
      <c r="A1521" s="662">
        <v>1511</v>
      </c>
    </row>
    <row r="1522" spans="1:1">
      <c r="A1522" s="662">
        <v>1512</v>
      </c>
    </row>
    <row r="1523" spans="1:1">
      <c r="A1523" s="662">
        <v>1513</v>
      </c>
    </row>
    <row r="1524" spans="1:1">
      <c r="A1524" s="662">
        <v>1514</v>
      </c>
    </row>
    <row r="1525" spans="1:1">
      <c r="A1525" s="662">
        <v>1515</v>
      </c>
    </row>
    <row r="1526" spans="1:1">
      <c r="A1526" s="662">
        <v>1516</v>
      </c>
    </row>
    <row r="1527" spans="1:1">
      <c r="A1527" s="662">
        <v>1517</v>
      </c>
    </row>
    <row r="1528" spans="1:1">
      <c r="A1528" s="662">
        <v>1518</v>
      </c>
    </row>
    <row r="1529" spans="1:1">
      <c r="A1529" s="662">
        <v>1519</v>
      </c>
    </row>
    <row r="1530" spans="1:1">
      <c r="A1530" s="662">
        <v>1520</v>
      </c>
    </row>
    <row r="1531" spans="1:1">
      <c r="A1531" s="662">
        <v>1521</v>
      </c>
    </row>
    <row r="1532" spans="1:1">
      <c r="A1532" s="662">
        <v>1522</v>
      </c>
    </row>
    <row r="1533" spans="1:1">
      <c r="A1533" s="662">
        <v>1523</v>
      </c>
    </row>
    <row r="1534" spans="1:1">
      <c r="A1534" s="662">
        <v>1524</v>
      </c>
    </row>
    <row r="1535" spans="1:1">
      <c r="A1535" s="662">
        <v>1525</v>
      </c>
    </row>
    <row r="1536" spans="1:1">
      <c r="A1536" s="662">
        <v>1526</v>
      </c>
    </row>
    <row r="1537" spans="1:1">
      <c r="A1537" s="662">
        <v>1527</v>
      </c>
    </row>
    <row r="1538" spans="1:1">
      <c r="A1538" s="662">
        <v>1528</v>
      </c>
    </row>
    <row r="1539" spans="1:1">
      <c r="A1539" s="662">
        <v>1529</v>
      </c>
    </row>
    <row r="1540" spans="1:1">
      <c r="A1540" s="662">
        <v>1530</v>
      </c>
    </row>
    <row r="1541" spans="1:1">
      <c r="A1541" s="662">
        <v>1531</v>
      </c>
    </row>
    <row r="1542" spans="1:1">
      <c r="A1542" s="662">
        <v>1532</v>
      </c>
    </row>
    <row r="1543" spans="1:1">
      <c r="A1543" s="662">
        <v>1533</v>
      </c>
    </row>
    <row r="1544" spans="1:1">
      <c r="A1544" s="662">
        <v>1534</v>
      </c>
    </row>
    <row r="1545" spans="1:1">
      <c r="A1545" s="662">
        <v>1535</v>
      </c>
    </row>
    <row r="1546" spans="1:1">
      <c r="A1546" s="662">
        <v>1536</v>
      </c>
    </row>
    <row r="1547" spans="1:1">
      <c r="A1547" s="662">
        <v>1537</v>
      </c>
    </row>
    <row r="1548" spans="1:1">
      <c r="A1548" s="662">
        <v>1538</v>
      </c>
    </row>
    <row r="1549" spans="1:1">
      <c r="A1549" s="662">
        <v>1539</v>
      </c>
    </row>
    <row r="1550" spans="1:1">
      <c r="A1550" s="662">
        <v>1540</v>
      </c>
    </row>
    <row r="1551" spans="1:1">
      <c r="A1551" s="662">
        <v>1541</v>
      </c>
    </row>
    <row r="1552" spans="1:1">
      <c r="A1552" s="662">
        <v>1542</v>
      </c>
    </row>
    <row r="1553" spans="1:1">
      <c r="A1553" s="662">
        <v>1543</v>
      </c>
    </row>
    <row r="1554" spans="1:1">
      <c r="A1554" s="662">
        <v>1544</v>
      </c>
    </row>
    <row r="1555" spans="1:1">
      <c r="A1555" s="662">
        <v>1545</v>
      </c>
    </row>
    <row r="1556" spans="1:1">
      <c r="A1556" s="662">
        <v>1546</v>
      </c>
    </row>
    <row r="1557" spans="1:1">
      <c r="A1557" s="662">
        <v>1547</v>
      </c>
    </row>
    <row r="1558" spans="1:1">
      <c r="A1558" s="662">
        <v>1548</v>
      </c>
    </row>
    <row r="1559" spans="1:1">
      <c r="A1559" s="662">
        <v>1549</v>
      </c>
    </row>
    <row r="1560" spans="1:1">
      <c r="A1560" s="662">
        <v>1550</v>
      </c>
    </row>
    <row r="1561" spans="1:1">
      <c r="A1561" s="662">
        <v>1551</v>
      </c>
    </row>
    <row r="1562" spans="1:1">
      <c r="A1562" s="662">
        <v>1552</v>
      </c>
    </row>
    <row r="1563" spans="1:1">
      <c r="A1563" s="662">
        <v>1553</v>
      </c>
    </row>
    <row r="1564" spans="1:1">
      <c r="A1564" s="662">
        <v>1554</v>
      </c>
    </row>
    <row r="1565" spans="1:1">
      <c r="A1565" s="662">
        <v>1555</v>
      </c>
    </row>
    <row r="1566" spans="1:1">
      <c r="A1566" s="662">
        <v>1556</v>
      </c>
    </row>
    <row r="1567" spans="1:1">
      <c r="A1567" s="662">
        <v>1557</v>
      </c>
    </row>
    <row r="1568" spans="1:1">
      <c r="A1568" s="662">
        <v>1558</v>
      </c>
    </row>
    <row r="1569" spans="1:1">
      <c r="A1569" s="662">
        <v>1559</v>
      </c>
    </row>
    <row r="1570" spans="1:1">
      <c r="A1570" s="662">
        <v>1560</v>
      </c>
    </row>
    <row r="1571" spans="1:1">
      <c r="A1571" s="662">
        <v>1561</v>
      </c>
    </row>
    <row r="1572" spans="1:1">
      <c r="A1572" s="662">
        <v>1562</v>
      </c>
    </row>
    <row r="1573" spans="1:1">
      <c r="A1573" s="662">
        <v>1563</v>
      </c>
    </row>
    <row r="1574" spans="1:1">
      <c r="A1574" s="662">
        <v>1564</v>
      </c>
    </row>
    <row r="1575" spans="1:1">
      <c r="A1575" s="662">
        <v>1565</v>
      </c>
    </row>
    <row r="1576" spans="1:1">
      <c r="A1576" s="662">
        <v>1566</v>
      </c>
    </row>
    <row r="1577" spans="1:1">
      <c r="A1577" s="662">
        <v>1567</v>
      </c>
    </row>
    <row r="1578" spans="1:1">
      <c r="A1578" s="662">
        <v>1568</v>
      </c>
    </row>
    <row r="1579" spans="1:1">
      <c r="A1579" s="662">
        <v>1569</v>
      </c>
    </row>
    <row r="1580" spans="1:1">
      <c r="A1580" s="662">
        <v>1570</v>
      </c>
    </row>
    <row r="1581" spans="1:1">
      <c r="A1581" s="662">
        <v>1571</v>
      </c>
    </row>
    <row r="1582" spans="1:1">
      <c r="A1582" s="662">
        <v>1572</v>
      </c>
    </row>
    <row r="1583" spans="1:1">
      <c r="A1583" s="662">
        <v>1573</v>
      </c>
    </row>
    <row r="1584" spans="1:1">
      <c r="A1584" s="662">
        <v>1574</v>
      </c>
    </row>
    <row r="1585" spans="1:1">
      <c r="A1585" s="662">
        <v>1575</v>
      </c>
    </row>
    <row r="1586" spans="1:1">
      <c r="A1586" s="662">
        <v>1576</v>
      </c>
    </row>
    <row r="1587" spans="1:1">
      <c r="A1587" s="662">
        <v>1577</v>
      </c>
    </row>
    <row r="1588" spans="1:1">
      <c r="A1588" s="662">
        <v>1578</v>
      </c>
    </row>
    <row r="1589" spans="1:1">
      <c r="A1589" s="662">
        <v>1579</v>
      </c>
    </row>
    <row r="1590" spans="1:1">
      <c r="A1590" s="662">
        <v>1580</v>
      </c>
    </row>
    <row r="1591" spans="1:1">
      <c r="A1591" s="662">
        <v>1581</v>
      </c>
    </row>
    <row r="1592" spans="1:1">
      <c r="A1592" s="662">
        <v>1582</v>
      </c>
    </row>
    <row r="1593" spans="1:1">
      <c r="A1593" s="662">
        <v>1583</v>
      </c>
    </row>
    <row r="1594" spans="1:1">
      <c r="A1594" s="662">
        <v>1584</v>
      </c>
    </row>
    <row r="1595" spans="1:1">
      <c r="A1595" s="662">
        <v>1585</v>
      </c>
    </row>
    <row r="1596" spans="1:1">
      <c r="A1596" s="662">
        <v>1586</v>
      </c>
    </row>
    <row r="1597" spans="1:1">
      <c r="A1597" s="662">
        <v>1587</v>
      </c>
    </row>
    <row r="1598" spans="1:1">
      <c r="A1598" s="662">
        <v>1588</v>
      </c>
    </row>
    <row r="1599" spans="1:1">
      <c r="A1599" s="662">
        <v>1589</v>
      </c>
    </row>
    <row r="1600" spans="1:1">
      <c r="A1600" s="662">
        <v>1590</v>
      </c>
    </row>
    <row r="1601" spans="1:1">
      <c r="A1601" s="662">
        <v>1591</v>
      </c>
    </row>
    <row r="1602" spans="1:1">
      <c r="A1602" s="662">
        <v>1592</v>
      </c>
    </row>
    <row r="1603" spans="1:1">
      <c r="A1603" s="662">
        <v>1593</v>
      </c>
    </row>
    <row r="1604" spans="1:1">
      <c r="A1604" s="662">
        <v>1594</v>
      </c>
    </row>
    <row r="1605" spans="1:1">
      <c r="A1605" s="662">
        <v>1595</v>
      </c>
    </row>
    <row r="1606" spans="1:1">
      <c r="A1606" s="662">
        <v>1596</v>
      </c>
    </row>
    <row r="1607" spans="1:1">
      <c r="A1607" s="662">
        <v>1597</v>
      </c>
    </row>
    <row r="1608" spans="1:1">
      <c r="A1608" s="662">
        <v>1598</v>
      </c>
    </row>
    <row r="1609" spans="1:1">
      <c r="A1609" s="662">
        <v>1599</v>
      </c>
    </row>
    <row r="1610" spans="1:1">
      <c r="A1610" s="662">
        <v>1600</v>
      </c>
    </row>
    <row r="1611" spans="1:1">
      <c r="A1611" s="662">
        <v>1601</v>
      </c>
    </row>
    <row r="1612" spans="1:1">
      <c r="A1612" s="662">
        <v>1602</v>
      </c>
    </row>
    <row r="1613" spans="1:1">
      <c r="A1613" s="662">
        <v>1603</v>
      </c>
    </row>
    <row r="1614" spans="1:1">
      <c r="A1614" s="662">
        <v>1604</v>
      </c>
    </row>
    <row r="1615" spans="1:1">
      <c r="A1615" s="662">
        <v>1605</v>
      </c>
    </row>
    <row r="1616" spans="1:1">
      <c r="A1616" s="662">
        <v>1606</v>
      </c>
    </row>
    <row r="1617" spans="1:1">
      <c r="A1617" s="662">
        <v>1607</v>
      </c>
    </row>
    <row r="1618" spans="1:1">
      <c r="A1618" s="662">
        <v>1608</v>
      </c>
    </row>
    <row r="1619" spans="1:1">
      <c r="A1619" s="662">
        <v>1609</v>
      </c>
    </row>
    <row r="1620" spans="1:1">
      <c r="A1620" s="662">
        <v>1610</v>
      </c>
    </row>
    <row r="1621" spans="1:1">
      <c r="A1621" s="662">
        <v>1611</v>
      </c>
    </row>
    <row r="1622" spans="1:1">
      <c r="A1622" s="662">
        <v>1612</v>
      </c>
    </row>
    <row r="1623" spans="1:1">
      <c r="A1623" s="662">
        <v>1613</v>
      </c>
    </row>
    <row r="1624" spans="1:1">
      <c r="A1624" s="662">
        <v>1614</v>
      </c>
    </row>
    <row r="1625" spans="1:1">
      <c r="A1625" s="662">
        <v>1615</v>
      </c>
    </row>
    <row r="1626" spans="1:1">
      <c r="A1626" s="662">
        <v>1616</v>
      </c>
    </row>
    <row r="1627" spans="1:1">
      <c r="A1627" s="662">
        <v>1617</v>
      </c>
    </row>
    <row r="1628" spans="1:1">
      <c r="A1628" s="662">
        <v>1618</v>
      </c>
    </row>
    <row r="1629" spans="1:1">
      <c r="A1629" s="662">
        <v>1619</v>
      </c>
    </row>
    <row r="1630" spans="1:1">
      <c r="A1630" s="662">
        <v>1620</v>
      </c>
    </row>
    <row r="1631" spans="1:1">
      <c r="A1631" s="662">
        <v>1621</v>
      </c>
    </row>
    <row r="1632" spans="1:1">
      <c r="A1632" s="662">
        <v>1622</v>
      </c>
    </row>
    <row r="1633" spans="1:1">
      <c r="A1633" s="662">
        <v>1623</v>
      </c>
    </row>
    <row r="1634" spans="1:1">
      <c r="A1634" s="662">
        <v>1624</v>
      </c>
    </row>
    <row r="1635" spans="1:1">
      <c r="A1635" s="662">
        <v>1625</v>
      </c>
    </row>
    <row r="1636" spans="1:1">
      <c r="A1636" s="662">
        <v>1626</v>
      </c>
    </row>
    <row r="1637" spans="1:1">
      <c r="A1637" s="662">
        <v>1627</v>
      </c>
    </row>
    <row r="1638" spans="1:1">
      <c r="A1638" s="662">
        <v>1628</v>
      </c>
    </row>
    <row r="1639" spans="1:1">
      <c r="A1639" s="662">
        <v>1629</v>
      </c>
    </row>
    <row r="1640" spans="1:1">
      <c r="A1640" s="662">
        <v>1630</v>
      </c>
    </row>
    <row r="1641" spans="1:1">
      <c r="A1641" s="662">
        <v>1631</v>
      </c>
    </row>
    <row r="1642" spans="1:1">
      <c r="A1642" s="662">
        <v>1632</v>
      </c>
    </row>
    <row r="1643" spans="1:1">
      <c r="A1643" s="662">
        <v>1633</v>
      </c>
    </row>
    <row r="1644" spans="1:1">
      <c r="A1644" s="662">
        <v>1634</v>
      </c>
    </row>
    <row r="1645" spans="1:1">
      <c r="A1645" s="662">
        <v>1635</v>
      </c>
    </row>
    <row r="1646" spans="1:1">
      <c r="A1646" s="662">
        <v>1636</v>
      </c>
    </row>
    <row r="1647" spans="1:1">
      <c r="A1647" s="662">
        <v>1637</v>
      </c>
    </row>
    <row r="1648" spans="1:1">
      <c r="A1648" s="662">
        <v>1638</v>
      </c>
    </row>
    <row r="1649" spans="1:1">
      <c r="A1649" s="662">
        <v>1639</v>
      </c>
    </row>
    <row r="1650" spans="1:1">
      <c r="A1650" s="662">
        <v>1640</v>
      </c>
    </row>
    <row r="1651" spans="1:1">
      <c r="A1651" s="662">
        <v>1641</v>
      </c>
    </row>
    <row r="1652" spans="1:1">
      <c r="A1652" s="662">
        <v>1642</v>
      </c>
    </row>
    <row r="1653" spans="1:1">
      <c r="A1653" s="662">
        <v>1643</v>
      </c>
    </row>
    <row r="1654" spans="1:1">
      <c r="A1654" s="662">
        <v>1644</v>
      </c>
    </row>
    <row r="1655" spans="1:1">
      <c r="A1655" s="662">
        <v>1645</v>
      </c>
    </row>
    <row r="1656" spans="1:1">
      <c r="A1656" s="662">
        <v>1646</v>
      </c>
    </row>
    <row r="1657" spans="1:1">
      <c r="A1657" s="662">
        <v>1647</v>
      </c>
    </row>
    <row r="1658" spans="1:1">
      <c r="A1658" s="662">
        <v>1648</v>
      </c>
    </row>
    <row r="1659" spans="1:1">
      <c r="A1659" s="662">
        <v>1649</v>
      </c>
    </row>
    <row r="1660" spans="1:1">
      <c r="A1660" s="662">
        <v>1650</v>
      </c>
    </row>
    <row r="1661" spans="1:1">
      <c r="A1661" s="662">
        <v>1651</v>
      </c>
    </row>
    <row r="1662" spans="1:1">
      <c r="A1662" s="662">
        <v>1652</v>
      </c>
    </row>
    <row r="1663" spans="1:1">
      <c r="A1663" s="662">
        <v>1653</v>
      </c>
    </row>
    <row r="1664" spans="1:1">
      <c r="A1664" s="662">
        <v>1654</v>
      </c>
    </row>
    <row r="1665" spans="1:1">
      <c r="A1665" s="662">
        <v>1655</v>
      </c>
    </row>
    <row r="1666" spans="1:1">
      <c r="A1666" s="662">
        <v>1656</v>
      </c>
    </row>
    <row r="1667" spans="1:1">
      <c r="A1667" s="662">
        <v>1657</v>
      </c>
    </row>
    <row r="1668" spans="1:1">
      <c r="A1668" s="662">
        <v>1658</v>
      </c>
    </row>
    <row r="1669" spans="1:1">
      <c r="A1669" s="662">
        <v>1659</v>
      </c>
    </row>
    <row r="1670" spans="1:1">
      <c r="A1670" s="662">
        <v>1660</v>
      </c>
    </row>
    <row r="1671" spans="1:1">
      <c r="A1671" s="662">
        <v>1661</v>
      </c>
    </row>
    <row r="1672" spans="1:1">
      <c r="A1672" s="662">
        <v>1662</v>
      </c>
    </row>
    <row r="1673" spans="1:1">
      <c r="A1673" s="662">
        <v>1663</v>
      </c>
    </row>
    <row r="1674" spans="1:1">
      <c r="A1674" s="662">
        <v>1664</v>
      </c>
    </row>
    <row r="1675" spans="1:1">
      <c r="A1675" s="662">
        <v>1665</v>
      </c>
    </row>
    <row r="1676" spans="1:1">
      <c r="A1676" s="662">
        <v>1666</v>
      </c>
    </row>
    <row r="1677" spans="1:1">
      <c r="A1677" s="662">
        <v>1667</v>
      </c>
    </row>
    <row r="1678" spans="1:1">
      <c r="A1678" s="662">
        <v>1668</v>
      </c>
    </row>
    <row r="1679" spans="1:1">
      <c r="A1679" s="662">
        <v>1669</v>
      </c>
    </row>
    <row r="1680" spans="1:1">
      <c r="A1680" s="662">
        <v>1670</v>
      </c>
    </row>
    <row r="1681" spans="1:1">
      <c r="A1681" s="662">
        <v>1671</v>
      </c>
    </row>
    <row r="1682" spans="1:1">
      <c r="A1682" s="662">
        <v>1672</v>
      </c>
    </row>
    <row r="1683" spans="1:1">
      <c r="A1683" s="662">
        <v>1673</v>
      </c>
    </row>
    <row r="1684" spans="1:1">
      <c r="A1684" s="662">
        <v>1674</v>
      </c>
    </row>
    <row r="1685" spans="1:1">
      <c r="A1685" s="662">
        <v>1675</v>
      </c>
    </row>
    <row r="1686" spans="1:1">
      <c r="A1686" s="662">
        <v>1676</v>
      </c>
    </row>
    <row r="1687" spans="1:1">
      <c r="A1687" s="662">
        <v>1677</v>
      </c>
    </row>
    <row r="1688" spans="1:1">
      <c r="A1688" s="662">
        <v>1678</v>
      </c>
    </row>
    <row r="1689" spans="1:1">
      <c r="A1689" s="662">
        <v>1679</v>
      </c>
    </row>
    <row r="1690" spans="1:1">
      <c r="A1690" s="662">
        <v>1680</v>
      </c>
    </row>
    <row r="1691" spans="1:1">
      <c r="A1691" s="662">
        <v>1681</v>
      </c>
    </row>
    <row r="1692" spans="1:1">
      <c r="A1692" s="662">
        <v>1682</v>
      </c>
    </row>
    <row r="1693" spans="1:1">
      <c r="A1693" s="662">
        <v>1683</v>
      </c>
    </row>
    <row r="1694" spans="1:1">
      <c r="A1694" s="662">
        <v>1684</v>
      </c>
    </row>
    <row r="1695" spans="1:1">
      <c r="A1695" s="662">
        <v>1685</v>
      </c>
    </row>
    <row r="1696" spans="1:1">
      <c r="A1696" s="662">
        <v>1686</v>
      </c>
    </row>
    <row r="1697" spans="1:1">
      <c r="A1697" s="662">
        <v>1687</v>
      </c>
    </row>
    <row r="1698" spans="1:1">
      <c r="A1698" s="662">
        <v>1688</v>
      </c>
    </row>
    <row r="1699" spans="1:1">
      <c r="A1699" s="662">
        <v>1689</v>
      </c>
    </row>
    <row r="1700" spans="1:1">
      <c r="A1700" s="662">
        <v>1690</v>
      </c>
    </row>
    <row r="1701" spans="1:1">
      <c r="A1701" s="662">
        <v>1691</v>
      </c>
    </row>
    <row r="1702" spans="1:1">
      <c r="A1702" s="662">
        <v>1692</v>
      </c>
    </row>
    <row r="1703" spans="1:1">
      <c r="A1703" s="662">
        <v>1693</v>
      </c>
    </row>
    <row r="1704" spans="1:1">
      <c r="A1704" s="662">
        <v>1694</v>
      </c>
    </row>
    <row r="1705" spans="1:1">
      <c r="A1705" s="662">
        <v>1695</v>
      </c>
    </row>
    <row r="1706" spans="1:1">
      <c r="A1706" s="662">
        <v>1696</v>
      </c>
    </row>
    <row r="1707" spans="1:1">
      <c r="A1707" s="662">
        <v>1697</v>
      </c>
    </row>
    <row r="1708" spans="1:1">
      <c r="A1708" s="662">
        <v>1698</v>
      </c>
    </row>
    <row r="1709" spans="1:1">
      <c r="A1709" s="662">
        <v>1699</v>
      </c>
    </row>
    <row r="1710" spans="1:1">
      <c r="A1710" s="662">
        <v>1700</v>
      </c>
    </row>
    <row r="1711" spans="1:1">
      <c r="A1711" s="662">
        <v>1701</v>
      </c>
    </row>
    <row r="1712" spans="1:1">
      <c r="A1712" s="662">
        <v>1702</v>
      </c>
    </row>
    <row r="1713" spans="1:1">
      <c r="A1713" s="662">
        <v>1703</v>
      </c>
    </row>
    <row r="1714" spans="1:1">
      <c r="A1714" s="662">
        <v>1704</v>
      </c>
    </row>
    <row r="1715" spans="1:1">
      <c r="A1715" s="662">
        <v>1705</v>
      </c>
    </row>
    <row r="1716" spans="1:1">
      <c r="A1716" s="662">
        <v>1706</v>
      </c>
    </row>
    <row r="1717" spans="1:1">
      <c r="A1717" s="662">
        <v>1707</v>
      </c>
    </row>
    <row r="1718" spans="1:1">
      <c r="A1718" s="662">
        <v>1708</v>
      </c>
    </row>
    <row r="1719" spans="1:1">
      <c r="A1719" s="662">
        <v>1709</v>
      </c>
    </row>
    <row r="1720" spans="1:1">
      <c r="A1720" s="662">
        <v>1710</v>
      </c>
    </row>
    <row r="1721" spans="1:1">
      <c r="A1721" s="662">
        <v>1711</v>
      </c>
    </row>
    <row r="1722" spans="1:1">
      <c r="A1722" s="662">
        <v>1712</v>
      </c>
    </row>
    <row r="1723" spans="1:1">
      <c r="A1723" s="662">
        <v>1713</v>
      </c>
    </row>
    <row r="1724" spans="1:1">
      <c r="A1724" s="662">
        <v>1714</v>
      </c>
    </row>
    <row r="1725" spans="1:1">
      <c r="A1725" s="662">
        <v>1715</v>
      </c>
    </row>
    <row r="1726" spans="1:1">
      <c r="A1726" s="662">
        <v>1716</v>
      </c>
    </row>
    <row r="1727" spans="1:1">
      <c r="A1727" s="662">
        <v>1717</v>
      </c>
    </row>
    <row r="1728" spans="1:1">
      <c r="A1728" s="662">
        <v>1718</v>
      </c>
    </row>
    <row r="1729" spans="1:1">
      <c r="A1729" s="662">
        <v>1719</v>
      </c>
    </row>
    <row r="1730" spans="1:1">
      <c r="A1730" s="662">
        <v>1720</v>
      </c>
    </row>
    <row r="1731" spans="1:1">
      <c r="A1731" s="662">
        <v>1721</v>
      </c>
    </row>
    <row r="1732" spans="1:1">
      <c r="A1732" s="662">
        <v>1722</v>
      </c>
    </row>
    <row r="1733" spans="1:1">
      <c r="A1733" s="662">
        <v>1723</v>
      </c>
    </row>
    <row r="1734" spans="1:1">
      <c r="A1734" s="662">
        <v>1724</v>
      </c>
    </row>
    <row r="1735" spans="1:1">
      <c r="A1735" s="662">
        <v>1725</v>
      </c>
    </row>
    <row r="1736" spans="1:1">
      <c r="A1736" s="662">
        <v>1726</v>
      </c>
    </row>
    <row r="1737" spans="1:1">
      <c r="A1737" s="662">
        <v>1727</v>
      </c>
    </row>
    <row r="1738" spans="1:1">
      <c r="A1738" s="662">
        <v>1728</v>
      </c>
    </row>
    <row r="1739" spans="1:1">
      <c r="A1739" s="662">
        <v>1729</v>
      </c>
    </row>
    <row r="1740" spans="1:1">
      <c r="A1740" s="662">
        <v>1730</v>
      </c>
    </row>
    <row r="1741" spans="1:1">
      <c r="A1741" s="662">
        <v>1731</v>
      </c>
    </row>
    <row r="1742" spans="1:1">
      <c r="A1742" s="662">
        <v>1732</v>
      </c>
    </row>
    <row r="1743" spans="1:1">
      <c r="A1743" s="662">
        <v>1733</v>
      </c>
    </row>
    <row r="1744" spans="1:1">
      <c r="A1744" s="662">
        <v>1734</v>
      </c>
    </row>
    <row r="1745" spans="1:1">
      <c r="A1745" s="662">
        <v>1735</v>
      </c>
    </row>
    <row r="1746" spans="1:1">
      <c r="A1746" s="662">
        <v>1736</v>
      </c>
    </row>
    <row r="1747" spans="1:1">
      <c r="A1747" s="662">
        <v>1737</v>
      </c>
    </row>
    <row r="1748" spans="1:1">
      <c r="A1748" s="662">
        <v>1738</v>
      </c>
    </row>
    <row r="1749" spans="1:1">
      <c r="A1749" s="662">
        <v>1739</v>
      </c>
    </row>
    <row r="1750" spans="1:1">
      <c r="A1750" s="662">
        <v>1740</v>
      </c>
    </row>
    <row r="1751" spans="1:1">
      <c r="A1751" s="662">
        <v>1741</v>
      </c>
    </row>
    <row r="1752" spans="1:1">
      <c r="A1752" s="662">
        <v>1742</v>
      </c>
    </row>
    <row r="1753" spans="1:1">
      <c r="A1753" s="662">
        <v>1743</v>
      </c>
    </row>
    <row r="1754" spans="1:1">
      <c r="A1754" s="662">
        <v>1744</v>
      </c>
    </row>
    <row r="1755" spans="1:1">
      <c r="A1755" s="662">
        <v>1745</v>
      </c>
    </row>
    <row r="1756" spans="1:1">
      <c r="A1756" s="662">
        <v>1746</v>
      </c>
    </row>
    <row r="1757" spans="1:1">
      <c r="A1757" s="662">
        <v>1747</v>
      </c>
    </row>
    <row r="1758" spans="1:1">
      <c r="A1758" s="662">
        <v>1748</v>
      </c>
    </row>
    <row r="1759" spans="1:1">
      <c r="A1759" s="662">
        <v>1749</v>
      </c>
    </row>
    <row r="1760" spans="1:1">
      <c r="A1760" s="662">
        <v>1750</v>
      </c>
    </row>
    <row r="1761" spans="1:1">
      <c r="A1761" s="662">
        <v>1751</v>
      </c>
    </row>
    <row r="1762" spans="1:1">
      <c r="A1762" s="662">
        <v>1752</v>
      </c>
    </row>
    <row r="1763" spans="1:1">
      <c r="A1763" s="662">
        <v>1753</v>
      </c>
    </row>
    <row r="1764" spans="1:1">
      <c r="A1764" s="662">
        <v>1754</v>
      </c>
    </row>
    <row r="1765" spans="1:1">
      <c r="A1765" s="662">
        <v>1755</v>
      </c>
    </row>
    <row r="1766" spans="1:1">
      <c r="A1766" s="662">
        <v>1756</v>
      </c>
    </row>
    <row r="1767" spans="1:1">
      <c r="A1767" s="662">
        <v>1757</v>
      </c>
    </row>
    <row r="1768" spans="1:1">
      <c r="A1768" s="662">
        <v>1758</v>
      </c>
    </row>
    <row r="1769" spans="1:1">
      <c r="A1769" s="662">
        <v>1759</v>
      </c>
    </row>
    <row r="1770" spans="1:1">
      <c r="A1770" s="662">
        <v>1760</v>
      </c>
    </row>
    <row r="1771" spans="1:1">
      <c r="A1771" s="662">
        <v>1761</v>
      </c>
    </row>
    <row r="1772" spans="1:1">
      <c r="A1772" s="662">
        <v>1762</v>
      </c>
    </row>
    <row r="1773" spans="1:1">
      <c r="A1773" s="662">
        <v>1763</v>
      </c>
    </row>
    <row r="1774" spans="1:1">
      <c r="A1774" s="662">
        <v>1764</v>
      </c>
    </row>
    <row r="1775" spans="1:1">
      <c r="A1775" s="662">
        <v>1765</v>
      </c>
    </row>
    <row r="1776" spans="1:1">
      <c r="A1776" s="662">
        <v>1766</v>
      </c>
    </row>
    <row r="1777" spans="1:1">
      <c r="A1777" s="662">
        <v>1767</v>
      </c>
    </row>
    <row r="1778" spans="1:1">
      <c r="A1778" s="662">
        <v>1768</v>
      </c>
    </row>
    <row r="1779" spans="1:1">
      <c r="A1779" s="662">
        <v>1769</v>
      </c>
    </row>
    <row r="1780" spans="1:1">
      <c r="A1780" s="662">
        <v>1770</v>
      </c>
    </row>
    <row r="1781" spans="1:1">
      <c r="A1781" s="662">
        <v>1771</v>
      </c>
    </row>
    <row r="1782" spans="1:1">
      <c r="A1782" s="662">
        <v>1772</v>
      </c>
    </row>
    <row r="1783" spans="1:1">
      <c r="A1783" s="662">
        <v>1773</v>
      </c>
    </row>
    <row r="1784" spans="1:1">
      <c r="A1784" s="662">
        <v>1774</v>
      </c>
    </row>
    <row r="1785" spans="1:1">
      <c r="A1785" s="662">
        <v>1775</v>
      </c>
    </row>
    <row r="1786" spans="1:1">
      <c r="A1786" s="662">
        <v>1776</v>
      </c>
    </row>
    <row r="1787" spans="1:1">
      <c r="A1787" s="662">
        <v>1777</v>
      </c>
    </row>
    <row r="1788" spans="1:1">
      <c r="A1788" s="662">
        <v>1778</v>
      </c>
    </row>
    <row r="1789" spans="1:1">
      <c r="A1789" s="662">
        <v>1779</v>
      </c>
    </row>
    <row r="1790" spans="1:1">
      <c r="A1790" s="662">
        <v>1780</v>
      </c>
    </row>
    <row r="1791" spans="1:1">
      <c r="A1791" s="662">
        <v>1781</v>
      </c>
    </row>
    <row r="1792" spans="1:1">
      <c r="A1792" s="662">
        <v>1782</v>
      </c>
    </row>
    <row r="1793" spans="1:1">
      <c r="A1793" s="662">
        <v>1783</v>
      </c>
    </row>
    <row r="1794" spans="1:1">
      <c r="A1794" s="662">
        <v>1784</v>
      </c>
    </row>
    <row r="1795" spans="1:1">
      <c r="A1795" s="662">
        <v>1785</v>
      </c>
    </row>
    <row r="1796" spans="1:1">
      <c r="A1796" s="662">
        <v>1786</v>
      </c>
    </row>
    <row r="1797" spans="1:1">
      <c r="A1797" s="662">
        <v>1787</v>
      </c>
    </row>
    <row r="1798" spans="1:1">
      <c r="A1798" s="662">
        <v>1788</v>
      </c>
    </row>
    <row r="1799" spans="1:1">
      <c r="A1799" s="662">
        <v>1789</v>
      </c>
    </row>
    <row r="1800" spans="1:1">
      <c r="A1800" s="662">
        <v>1790</v>
      </c>
    </row>
    <row r="1801" spans="1:1">
      <c r="A1801" s="662">
        <v>1791</v>
      </c>
    </row>
    <row r="1802" spans="1:1">
      <c r="A1802" s="662">
        <v>1792</v>
      </c>
    </row>
    <row r="1803" spans="1:1">
      <c r="A1803" s="662">
        <v>1793</v>
      </c>
    </row>
    <row r="1804" spans="1:1">
      <c r="A1804" s="662">
        <v>1794</v>
      </c>
    </row>
    <row r="1805" spans="1:1">
      <c r="A1805" s="662">
        <v>1795</v>
      </c>
    </row>
    <row r="1806" spans="1:1">
      <c r="A1806" s="662">
        <v>1796</v>
      </c>
    </row>
    <row r="1807" spans="1:1">
      <c r="A1807" s="662">
        <v>1797</v>
      </c>
    </row>
    <row r="1808" spans="1:1">
      <c r="A1808" s="662">
        <v>1798</v>
      </c>
    </row>
    <row r="1809" spans="1:1">
      <c r="A1809" s="662">
        <v>1799</v>
      </c>
    </row>
    <row r="1810" spans="1:1">
      <c r="A1810" s="662">
        <v>1800</v>
      </c>
    </row>
    <row r="1811" spans="1:1">
      <c r="A1811" s="662">
        <v>1801</v>
      </c>
    </row>
    <row r="1812" spans="1:1">
      <c r="A1812" s="662">
        <v>1802</v>
      </c>
    </row>
    <row r="1813" spans="1:1">
      <c r="A1813" s="662">
        <v>1803</v>
      </c>
    </row>
    <row r="1814" spans="1:1">
      <c r="A1814" s="662">
        <v>1804</v>
      </c>
    </row>
    <row r="1815" spans="1:1">
      <c r="A1815" s="662">
        <v>1805</v>
      </c>
    </row>
    <row r="1816" spans="1:1">
      <c r="A1816" s="662">
        <v>1806</v>
      </c>
    </row>
    <row r="1817" spans="1:1">
      <c r="A1817" s="662">
        <v>1807</v>
      </c>
    </row>
    <row r="1818" spans="1:1">
      <c r="A1818" s="662">
        <v>1808</v>
      </c>
    </row>
    <row r="1819" spans="1:1">
      <c r="A1819" s="662">
        <v>1809</v>
      </c>
    </row>
    <row r="1820" spans="1:1">
      <c r="A1820" s="662">
        <v>1810</v>
      </c>
    </row>
    <row r="1821" spans="1:1">
      <c r="A1821" s="662">
        <v>1811</v>
      </c>
    </row>
    <row r="1822" spans="1:1">
      <c r="A1822" s="662">
        <v>1812</v>
      </c>
    </row>
    <row r="1823" spans="1:1">
      <c r="A1823" s="662">
        <v>1813</v>
      </c>
    </row>
    <row r="1824" spans="1:1">
      <c r="A1824" s="662">
        <v>1814</v>
      </c>
    </row>
    <row r="1825" spans="1:1">
      <c r="A1825" s="662">
        <v>1815</v>
      </c>
    </row>
    <row r="1826" spans="1:1">
      <c r="A1826" s="662">
        <v>1816</v>
      </c>
    </row>
    <row r="1827" spans="1:1">
      <c r="A1827" s="662">
        <v>1817</v>
      </c>
    </row>
    <row r="1828" spans="1:1">
      <c r="A1828" s="662">
        <v>1818</v>
      </c>
    </row>
    <row r="1829" spans="1:1">
      <c r="A1829" s="662">
        <v>1819</v>
      </c>
    </row>
    <row r="1830" spans="1:1">
      <c r="A1830" s="662">
        <v>1820</v>
      </c>
    </row>
    <row r="1831" spans="1:1">
      <c r="A1831" s="662">
        <v>1821</v>
      </c>
    </row>
    <row r="1832" spans="1:1">
      <c r="A1832" s="662">
        <v>1822</v>
      </c>
    </row>
    <row r="1833" spans="1:1">
      <c r="A1833" s="662">
        <v>1823</v>
      </c>
    </row>
    <row r="1834" spans="1:1">
      <c r="A1834" s="662">
        <v>1824</v>
      </c>
    </row>
    <row r="1835" spans="1:1">
      <c r="A1835" s="662">
        <v>1825</v>
      </c>
    </row>
    <row r="1836" spans="1:1">
      <c r="A1836" s="662">
        <v>1826</v>
      </c>
    </row>
    <row r="1837" spans="1:1">
      <c r="A1837" s="662">
        <v>1827</v>
      </c>
    </row>
    <row r="1838" spans="1:1">
      <c r="A1838" s="662">
        <v>1828</v>
      </c>
    </row>
    <row r="1839" spans="1:1">
      <c r="A1839" s="662">
        <v>1829</v>
      </c>
    </row>
    <row r="1840" spans="1:1">
      <c r="A1840" s="662">
        <v>1830</v>
      </c>
    </row>
    <row r="1841" spans="1:1">
      <c r="A1841" s="662">
        <v>1831</v>
      </c>
    </row>
    <row r="1842" spans="1:1">
      <c r="A1842" s="662">
        <v>1832</v>
      </c>
    </row>
    <row r="1843" spans="1:1">
      <c r="A1843" s="662">
        <v>1833</v>
      </c>
    </row>
    <row r="1844" spans="1:1">
      <c r="A1844" s="662">
        <v>1834</v>
      </c>
    </row>
    <row r="1845" spans="1:1">
      <c r="A1845" s="662">
        <v>1835</v>
      </c>
    </row>
    <row r="1846" spans="1:1">
      <c r="A1846" s="662">
        <v>1836</v>
      </c>
    </row>
    <row r="1847" spans="1:1">
      <c r="A1847" s="662">
        <v>1837</v>
      </c>
    </row>
    <row r="1848" spans="1:1">
      <c r="A1848" s="662">
        <v>1838</v>
      </c>
    </row>
    <row r="1849" spans="1:1">
      <c r="A1849" s="662">
        <v>1839</v>
      </c>
    </row>
    <row r="1850" spans="1:1">
      <c r="A1850" s="662">
        <v>1840</v>
      </c>
    </row>
    <row r="1851" spans="1:1">
      <c r="A1851" s="662">
        <v>1841</v>
      </c>
    </row>
    <row r="1852" spans="1:1">
      <c r="A1852" s="662">
        <v>1842</v>
      </c>
    </row>
    <row r="1853" spans="1:1">
      <c r="A1853" s="662">
        <v>1843</v>
      </c>
    </row>
    <row r="1854" spans="1:1">
      <c r="A1854" s="662">
        <v>1844</v>
      </c>
    </row>
    <row r="1855" spans="1:1">
      <c r="A1855" s="662">
        <v>1845</v>
      </c>
    </row>
    <row r="1856" spans="1:1">
      <c r="A1856" s="662">
        <v>1846</v>
      </c>
    </row>
    <row r="1857" spans="1:1">
      <c r="A1857" s="662">
        <v>1847</v>
      </c>
    </row>
    <row r="1858" spans="1:1">
      <c r="A1858" s="662">
        <v>1848</v>
      </c>
    </row>
    <row r="1859" spans="1:1">
      <c r="A1859" s="662">
        <v>1849</v>
      </c>
    </row>
    <row r="1860" spans="1:1">
      <c r="A1860" s="662">
        <v>1850</v>
      </c>
    </row>
    <row r="1861" spans="1:1">
      <c r="A1861" s="662">
        <v>1851</v>
      </c>
    </row>
    <row r="1862" spans="1:1">
      <c r="A1862" s="662">
        <v>1852</v>
      </c>
    </row>
    <row r="1863" spans="1:1">
      <c r="A1863" s="662">
        <v>1853</v>
      </c>
    </row>
    <row r="1864" spans="1:1">
      <c r="A1864" s="662">
        <v>1854</v>
      </c>
    </row>
    <row r="1865" spans="1:1">
      <c r="A1865" s="662">
        <v>1855</v>
      </c>
    </row>
    <row r="1866" spans="1:1">
      <c r="A1866" s="662">
        <v>1856</v>
      </c>
    </row>
    <row r="1867" spans="1:1">
      <c r="A1867" s="662">
        <v>1857</v>
      </c>
    </row>
    <row r="1868" spans="1:1">
      <c r="A1868" s="662">
        <v>1858</v>
      </c>
    </row>
    <row r="1869" spans="1:1">
      <c r="A1869" s="662">
        <v>1859</v>
      </c>
    </row>
    <row r="1870" spans="1:1">
      <c r="A1870" s="662">
        <v>1860</v>
      </c>
    </row>
    <row r="1871" spans="1:1">
      <c r="A1871" s="662">
        <v>1861</v>
      </c>
    </row>
    <row r="1872" spans="1:1">
      <c r="A1872" s="662">
        <v>1862</v>
      </c>
    </row>
    <row r="1873" spans="1:1">
      <c r="A1873" s="662">
        <v>1863</v>
      </c>
    </row>
    <row r="1874" spans="1:1">
      <c r="A1874" s="662">
        <v>1864</v>
      </c>
    </row>
    <row r="1875" spans="1:1">
      <c r="A1875" s="662">
        <v>1865</v>
      </c>
    </row>
    <row r="1876" spans="1:1">
      <c r="A1876" s="662">
        <v>1866</v>
      </c>
    </row>
    <row r="1877" spans="1:1">
      <c r="A1877" s="662">
        <v>1867</v>
      </c>
    </row>
    <row r="1878" spans="1:1">
      <c r="A1878" s="662">
        <v>1868</v>
      </c>
    </row>
    <row r="1879" spans="1:1">
      <c r="A1879" s="662">
        <v>1869</v>
      </c>
    </row>
    <row r="1880" spans="1:1">
      <c r="A1880" s="662">
        <v>1870</v>
      </c>
    </row>
    <row r="1881" spans="1:1">
      <c r="A1881" s="662">
        <v>1871</v>
      </c>
    </row>
    <row r="1882" spans="1:1">
      <c r="A1882" s="662">
        <v>1872</v>
      </c>
    </row>
    <row r="1883" spans="1:1">
      <c r="A1883" s="662">
        <v>1873</v>
      </c>
    </row>
    <row r="1884" spans="1:1">
      <c r="A1884" s="662">
        <v>1874</v>
      </c>
    </row>
    <row r="1885" spans="1:1">
      <c r="A1885" s="662">
        <v>1875</v>
      </c>
    </row>
    <row r="1886" spans="1:1">
      <c r="A1886" s="662">
        <v>1876</v>
      </c>
    </row>
    <row r="1887" spans="1:1">
      <c r="A1887" s="662">
        <v>1877</v>
      </c>
    </row>
    <row r="1888" spans="1:1">
      <c r="A1888" s="662">
        <v>1878</v>
      </c>
    </row>
    <row r="1889" spans="1:1">
      <c r="A1889" s="662">
        <v>1879</v>
      </c>
    </row>
    <row r="1890" spans="1:1">
      <c r="A1890" s="662">
        <v>1880</v>
      </c>
    </row>
    <row r="1891" spans="1:1">
      <c r="A1891" s="662">
        <v>1881</v>
      </c>
    </row>
    <row r="1892" spans="1:1">
      <c r="A1892" s="662">
        <v>1882</v>
      </c>
    </row>
    <row r="1893" spans="1:1">
      <c r="A1893" s="662">
        <v>1883</v>
      </c>
    </row>
    <row r="1894" spans="1:1">
      <c r="A1894" s="662">
        <v>1884</v>
      </c>
    </row>
    <row r="1895" spans="1:1">
      <c r="A1895" s="662">
        <v>1885</v>
      </c>
    </row>
    <row r="1896" spans="1:1">
      <c r="A1896" s="662">
        <v>1886</v>
      </c>
    </row>
    <row r="1897" spans="1:1">
      <c r="A1897" s="662">
        <v>1887</v>
      </c>
    </row>
    <row r="1898" spans="1:1">
      <c r="A1898" s="662">
        <v>1888</v>
      </c>
    </row>
    <row r="1899" spans="1:1">
      <c r="A1899" s="662">
        <v>1889</v>
      </c>
    </row>
    <row r="1900" spans="1:1">
      <c r="A1900" s="662">
        <v>1890</v>
      </c>
    </row>
    <row r="1901" spans="1:1">
      <c r="A1901" s="662">
        <v>1891</v>
      </c>
    </row>
    <row r="1902" spans="1:1">
      <c r="A1902" s="662">
        <v>1892</v>
      </c>
    </row>
    <row r="1903" spans="1:1">
      <c r="A1903" s="662">
        <v>1893</v>
      </c>
    </row>
    <row r="1904" spans="1:1">
      <c r="A1904" s="662">
        <v>1894</v>
      </c>
    </row>
    <row r="1905" spans="1:1">
      <c r="A1905" s="662">
        <v>1895</v>
      </c>
    </row>
    <row r="1906" spans="1:1">
      <c r="A1906" s="662">
        <v>1896</v>
      </c>
    </row>
    <row r="1907" spans="1:1">
      <c r="A1907" s="662">
        <v>1897</v>
      </c>
    </row>
    <row r="1908" spans="1:1">
      <c r="A1908" s="662">
        <v>1898</v>
      </c>
    </row>
    <row r="1909" spans="1:1">
      <c r="A1909" s="662">
        <v>1899</v>
      </c>
    </row>
    <row r="1910" spans="1:1">
      <c r="A1910" s="662">
        <v>1900</v>
      </c>
    </row>
    <row r="1911" spans="1:1">
      <c r="A1911" s="662">
        <v>1901</v>
      </c>
    </row>
    <row r="1912" spans="1:1">
      <c r="A1912" s="662">
        <v>1902</v>
      </c>
    </row>
    <row r="1913" spans="1:1">
      <c r="A1913" s="662">
        <v>1903</v>
      </c>
    </row>
    <row r="1914" spans="1:1">
      <c r="A1914" s="662">
        <v>1904</v>
      </c>
    </row>
    <row r="1915" spans="1:1">
      <c r="A1915" s="662">
        <v>1905</v>
      </c>
    </row>
    <row r="1916" spans="1:1">
      <c r="A1916" s="662">
        <v>1906</v>
      </c>
    </row>
    <row r="1917" spans="1:1">
      <c r="A1917" s="662">
        <v>1907</v>
      </c>
    </row>
    <row r="1918" spans="1:1">
      <c r="A1918" s="662">
        <v>1908</v>
      </c>
    </row>
    <row r="1919" spans="1:1">
      <c r="A1919" s="662">
        <v>1909</v>
      </c>
    </row>
    <row r="1920" spans="1:1">
      <c r="A1920" s="662">
        <v>1910</v>
      </c>
    </row>
    <row r="1921" spans="1:1">
      <c r="A1921" s="662">
        <v>1911</v>
      </c>
    </row>
    <row r="1922" spans="1:1">
      <c r="A1922" s="662">
        <v>1912</v>
      </c>
    </row>
    <row r="1923" spans="1:1">
      <c r="A1923" s="662">
        <v>1913</v>
      </c>
    </row>
    <row r="1924" spans="1:1">
      <c r="A1924" s="662">
        <v>1914</v>
      </c>
    </row>
    <row r="1925" spans="1:1">
      <c r="A1925" s="662">
        <v>1915</v>
      </c>
    </row>
    <row r="1926" spans="1:1">
      <c r="A1926" s="662">
        <v>1916</v>
      </c>
    </row>
    <row r="1927" spans="1:1">
      <c r="A1927" s="662">
        <v>1917</v>
      </c>
    </row>
    <row r="1928" spans="1:1">
      <c r="A1928" s="662">
        <v>1918</v>
      </c>
    </row>
    <row r="1929" spans="1:1">
      <c r="A1929" s="662">
        <v>1919</v>
      </c>
    </row>
    <row r="1930" spans="1:1">
      <c r="A1930" s="662">
        <v>1920</v>
      </c>
    </row>
    <row r="1931" spans="1:1">
      <c r="A1931" s="662">
        <v>1921</v>
      </c>
    </row>
    <row r="1932" spans="1:1">
      <c r="A1932" s="662">
        <v>1922</v>
      </c>
    </row>
    <row r="1933" spans="1:1">
      <c r="A1933" s="662">
        <v>1923</v>
      </c>
    </row>
    <row r="1934" spans="1:1">
      <c r="A1934" s="662">
        <v>1924</v>
      </c>
    </row>
    <row r="1935" spans="1:1">
      <c r="A1935" s="662">
        <v>1925</v>
      </c>
    </row>
    <row r="1936" spans="1:1">
      <c r="A1936" s="662">
        <v>1926</v>
      </c>
    </row>
    <row r="1937" spans="1:1">
      <c r="A1937" s="662">
        <v>1927</v>
      </c>
    </row>
    <row r="1938" spans="1:1">
      <c r="A1938" s="662">
        <v>1928</v>
      </c>
    </row>
    <row r="1939" spans="1:1">
      <c r="A1939" s="662">
        <v>1929</v>
      </c>
    </row>
    <row r="1940" spans="1:1">
      <c r="A1940" s="662">
        <v>1930</v>
      </c>
    </row>
    <row r="1941" spans="1:1">
      <c r="A1941" s="662">
        <v>1931</v>
      </c>
    </row>
    <row r="1942" spans="1:1">
      <c r="A1942" s="662">
        <v>1932</v>
      </c>
    </row>
    <row r="1943" spans="1:1">
      <c r="A1943" s="662">
        <v>1933</v>
      </c>
    </row>
    <row r="1944" spans="1:1">
      <c r="A1944" s="662">
        <v>1934</v>
      </c>
    </row>
    <row r="1945" spans="1:1">
      <c r="A1945" s="662">
        <v>1935</v>
      </c>
    </row>
    <row r="1946" spans="1:1">
      <c r="A1946" s="662">
        <v>1936</v>
      </c>
    </row>
    <row r="1947" spans="1:1">
      <c r="A1947" s="662">
        <v>1937</v>
      </c>
    </row>
    <row r="1948" spans="1:1">
      <c r="A1948" s="662">
        <v>1938</v>
      </c>
    </row>
    <row r="1949" spans="1:1">
      <c r="A1949" s="662">
        <v>1939</v>
      </c>
    </row>
    <row r="1950" spans="1:1">
      <c r="A1950" s="662">
        <v>1940</v>
      </c>
    </row>
    <row r="1951" spans="1:1">
      <c r="A1951" s="662">
        <v>1941</v>
      </c>
    </row>
    <row r="1952" spans="1:1">
      <c r="A1952" s="662">
        <v>1942</v>
      </c>
    </row>
    <row r="1953" spans="1:1">
      <c r="A1953" s="662">
        <v>1943</v>
      </c>
    </row>
    <row r="1954" spans="1:1">
      <c r="A1954" s="662">
        <v>1944</v>
      </c>
    </row>
    <row r="1955" spans="1:1">
      <c r="A1955" s="662">
        <v>1945</v>
      </c>
    </row>
    <row r="1956" spans="1:1">
      <c r="A1956" s="662">
        <v>1946</v>
      </c>
    </row>
    <row r="1957" spans="1:1">
      <c r="A1957" s="662">
        <v>1947</v>
      </c>
    </row>
    <row r="1958" spans="1:1">
      <c r="A1958" s="662">
        <v>1948</v>
      </c>
    </row>
    <row r="1959" spans="1:1">
      <c r="A1959" s="662">
        <v>1949</v>
      </c>
    </row>
    <row r="1960" spans="1:1">
      <c r="A1960" s="662">
        <v>1950</v>
      </c>
    </row>
    <row r="1961" spans="1:1">
      <c r="A1961" s="662">
        <v>1951</v>
      </c>
    </row>
    <row r="1962" spans="1:1">
      <c r="A1962" s="662">
        <v>1952</v>
      </c>
    </row>
    <row r="1963" spans="1:1">
      <c r="A1963" s="662">
        <v>1953</v>
      </c>
    </row>
    <row r="1964" spans="1:1">
      <c r="A1964" s="662">
        <v>1954</v>
      </c>
    </row>
    <row r="1965" spans="1:1">
      <c r="A1965" s="662">
        <v>1955</v>
      </c>
    </row>
    <row r="1966" spans="1:1">
      <c r="A1966" s="662">
        <v>1956</v>
      </c>
    </row>
    <row r="1967" spans="1:1">
      <c r="A1967" s="662">
        <v>1957</v>
      </c>
    </row>
    <row r="1968" spans="1:1">
      <c r="A1968" s="662">
        <v>1958</v>
      </c>
    </row>
    <row r="1969" spans="1:1">
      <c r="A1969" s="662">
        <v>1959</v>
      </c>
    </row>
    <row r="1970" spans="1:1">
      <c r="A1970" s="662">
        <v>1960</v>
      </c>
    </row>
    <row r="1971" spans="1:1">
      <c r="A1971" s="662">
        <v>1961</v>
      </c>
    </row>
    <row r="1972" spans="1:1">
      <c r="A1972" s="662">
        <v>1962</v>
      </c>
    </row>
    <row r="1973" spans="1:1">
      <c r="A1973" s="662">
        <v>1963</v>
      </c>
    </row>
    <row r="1974" spans="1:1">
      <c r="A1974" s="662">
        <v>1964</v>
      </c>
    </row>
    <row r="1975" spans="1:1">
      <c r="A1975" s="662">
        <v>1965</v>
      </c>
    </row>
    <row r="1976" spans="1:1">
      <c r="A1976" s="662">
        <v>1966</v>
      </c>
    </row>
    <row r="1977" spans="1:1">
      <c r="A1977" s="662">
        <v>1967</v>
      </c>
    </row>
    <row r="1978" spans="1:1">
      <c r="A1978" s="662">
        <v>1968</v>
      </c>
    </row>
    <row r="1979" spans="1:1">
      <c r="A1979" s="662">
        <v>1969</v>
      </c>
    </row>
    <row r="1980" spans="1:1">
      <c r="A1980" s="662">
        <v>1970</v>
      </c>
    </row>
    <row r="1981" spans="1:1">
      <c r="A1981" s="662">
        <v>1971</v>
      </c>
    </row>
    <row r="1982" spans="1:1">
      <c r="A1982" s="662">
        <v>1972</v>
      </c>
    </row>
    <row r="1983" spans="1:1">
      <c r="A1983" s="662">
        <v>1973</v>
      </c>
    </row>
    <row r="1984" spans="1:1">
      <c r="A1984" s="662">
        <v>1974</v>
      </c>
    </row>
    <row r="1985" spans="1:1">
      <c r="A1985" s="662">
        <v>1975</v>
      </c>
    </row>
    <row r="1986" spans="1:1">
      <c r="A1986" s="662">
        <v>1976</v>
      </c>
    </row>
    <row r="1987" spans="1:1">
      <c r="A1987" s="662">
        <v>1977</v>
      </c>
    </row>
    <row r="1988" spans="1:1">
      <c r="A1988" s="662">
        <v>1978</v>
      </c>
    </row>
    <row r="1989" spans="1:1">
      <c r="A1989" s="662">
        <v>1979</v>
      </c>
    </row>
    <row r="1990" spans="1:1">
      <c r="A1990" s="662">
        <v>1980</v>
      </c>
    </row>
    <row r="1991" spans="1:1">
      <c r="A1991" s="662">
        <v>1981</v>
      </c>
    </row>
    <row r="1992" spans="1:1">
      <c r="A1992" s="662">
        <v>1982</v>
      </c>
    </row>
    <row r="1993" spans="1:1">
      <c r="A1993" s="662">
        <v>1983</v>
      </c>
    </row>
    <row r="1994" spans="1:1">
      <c r="A1994" s="662">
        <v>1984</v>
      </c>
    </row>
    <row r="1995" spans="1:1">
      <c r="A1995" s="662">
        <v>1985</v>
      </c>
    </row>
    <row r="1996" spans="1:1">
      <c r="A1996" s="662">
        <v>1986</v>
      </c>
    </row>
    <row r="1997" spans="1:1">
      <c r="A1997" s="662">
        <v>1987</v>
      </c>
    </row>
    <row r="1998" spans="1:1">
      <c r="A1998" s="662">
        <v>1988</v>
      </c>
    </row>
    <row r="1999" spans="1:1">
      <c r="A1999" s="662">
        <v>1989</v>
      </c>
    </row>
    <row r="2000" spans="1:1">
      <c r="A2000" s="662">
        <v>1990</v>
      </c>
    </row>
    <row r="2001" spans="1:1">
      <c r="A2001" s="662">
        <v>1991</v>
      </c>
    </row>
    <row r="2002" spans="1:1">
      <c r="A2002" s="662">
        <v>1992</v>
      </c>
    </row>
    <row r="2003" spans="1:1">
      <c r="A2003" s="662">
        <v>1993</v>
      </c>
    </row>
    <row r="2004" spans="1:1">
      <c r="A2004" s="662">
        <v>1994</v>
      </c>
    </row>
    <row r="2005" spans="1:1">
      <c r="A2005" s="662">
        <v>1995</v>
      </c>
    </row>
    <row r="2006" spans="1:1">
      <c r="A2006" s="662">
        <v>1996</v>
      </c>
    </row>
    <row r="2007" spans="1:1">
      <c r="A2007" s="662">
        <v>1997</v>
      </c>
    </row>
    <row r="2008" spans="1:1">
      <c r="A2008" s="662">
        <v>1998</v>
      </c>
    </row>
    <row r="2009" spans="1:1">
      <c r="A2009" s="662">
        <v>1999</v>
      </c>
    </row>
    <row r="2010" spans="1:1">
      <c r="A2010" s="662">
        <v>2000</v>
      </c>
    </row>
    <row r="2011" spans="1:1">
      <c r="A2011" s="662">
        <v>2001</v>
      </c>
    </row>
    <row r="2012" spans="1:1">
      <c r="A2012" s="662">
        <v>2002</v>
      </c>
    </row>
    <row r="2013" spans="1:1">
      <c r="A2013" s="662">
        <v>2003</v>
      </c>
    </row>
    <row r="2014" spans="1:1">
      <c r="A2014" s="662">
        <v>2004</v>
      </c>
    </row>
    <row r="2015" spans="1:1">
      <c r="A2015" s="662">
        <v>2005</v>
      </c>
    </row>
    <row r="2016" spans="1:1">
      <c r="A2016" s="662">
        <v>2006</v>
      </c>
    </row>
    <row r="2017" spans="1:1">
      <c r="A2017" s="662">
        <v>2007</v>
      </c>
    </row>
    <row r="2018" spans="1:1">
      <c r="A2018" s="662">
        <v>2008</v>
      </c>
    </row>
    <row r="2019" spans="1:1">
      <c r="A2019" s="662">
        <v>2009</v>
      </c>
    </row>
    <row r="2020" spans="1:1">
      <c r="A2020" s="662">
        <v>2010</v>
      </c>
    </row>
    <row r="2021" spans="1:1">
      <c r="A2021" s="662">
        <v>2011</v>
      </c>
    </row>
    <row r="2022" spans="1:1">
      <c r="A2022" s="662">
        <v>2012</v>
      </c>
    </row>
    <row r="2023" spans="1:1">
      <c r="A2023" s="662">
        <v>2013</v>
      </c>
    </row>
    <row r="2024" spans="1:1">
      <c r="A2024" s="662">
        <v>2014</v>
      </c>
    </row>
    <row r="2025" spans="1:1">
      <c r="A2025" s="662">
        <v>2015</v>
      </c>
    </row>
    <row r="2026" spans="1:1">
      <c r="A2026" s="662">
        <v>2016</v>
      </c>
    </row>
    <row r="2027" spans="1:1">
      <c r="A2027" s="662">
        <v>2017</v>
      </c>
    </row>
    <row r="2028" spans="1:1">
      <c r="A2028" s="662">
        <v>2018</v>
      </c>
    </row>
    <row r="2029" spans="1:1">
      <c r="A2029" s="662">
        <v>2019</v>
      </c>
    </row>
    <row r="2030" spans="1:1">
      <c r="A2030" s="662">
        <v>2020</v>
      </c>
    </row>
    <row r="2031" spans="1:1">
      <c r="A2031" s="662">
        <v>2021</v>
      </c>
    </row>
    <row r="2032" spans="1:1">
      <c r="A2032" s="662">
        <v>2022</v>
      </c>
    </row>
    <row r="2033" spans="1:1">
      <c r="A2033" s="662">
        <v>2023</v>
      </c>
    </row>
    <row r="2034" spans="1:1">
      <c r="A2034" s="662">
        <v>2024</v>
      </c>
    </row>
    <row r="2035" spans="1:1">
      <c r="A2035" s="662">
        <v>2025</v>
      </c>
    </row>
    <row r="2036" spans="1:1">
      <c r="A2036" s="662">
        <v>2026</v>
      </c>
    </row>
    <row r="2037" spans="1:1">
      <c r="A2037" s="662">
        <v>2027</v>
      </c>
    </row>
    <row r="2038" spans="1:1">
      <c r="A2038" s="662">
        <v>2028</v>
      </c>
    </row>
    <row r="2039" spans="1:1">
      <c r="A2039" s="662">
        <v>2029</v>
      </c>
    </row>
    <row r="2040" spans="1:1">
      <c r="A2040" s="662">
        <v>2030</v>
      </c>
    </row>
    <row r="2041" spans="1:1">
      <c r="A2041" s="662">
        <v>2031</v>
      </c>
    </row>
    <row r="2042" spans="1:1">
      <c r="A2042" s="662">
        <v>2032</v>
      </c>
    </row>
    <row r="2043" spans="1:1">
      <c r="A2043" s="662">
        <v>2033</v>
      </c>
    </row>
    <row r="2044" spans="1:1">
      <c r="A2044" s="662">
        <v>2034</v>
      </c>
    </row>
    <row r="2045" spans="1:1">
      <c r="A2045" s="662">
        <v>2035</v>
      </c>
    </row>
    <row r="2046" spans="1:1">
      <c r="A2046" s="662">
        <v>2036</v>
      </c>
    </row>
    <row r="2047" spans="1:1">
      <c r="A2047" s="662">
        <v>2037</v>
      </c>
    </row>
    <row r="2048" spans="1:1">
      <c r="A2048" s="662">
        <v>2038</v>
      </c>
    </row>
    <row r="2049" spans="1:1">
      <c r="A2049" s="662">
        <v>2039</v>
      </c>
    </row>
    <row r="2050" spans="1:1">
      <c r="A2050" s="662">
        <v>2040</v>
      </c>
    </row>
    <row r="2051" spans="1:1">
      <c r="A2051" s="662">
        <v>2041</v>
      </c>
    </row>
    <row r="2052" spans="1:1">
      <c r="A2052" s="662">
        <v>2042</v>
      </c>
    </row>
    <row r="2053" spans="1:1">
      <c r="A2053" s="662">
        <v>2043</v>
      </c>
    </row>
    <row r="2054" spans="1:1">
      <c r="A2054" s="662">
        <v>2044</v>
      </c>
    </row>
    <row r="2055" spans="1:1">
      <c r="A2055" s="662">
        <v>2045</v>
      </c>
    </row>
    <row r="2056" spans="1:1">
      <c r="A2056" s="662">
        <v>2046</v>
      </c>
    </row>
    <row r="2057" spans="1:1">
      <c r="A2057" s="662">
        <v>2047</v>
      </c>
    </row>
    <row r="2058" spans="1:1">
      <c r="A2058" s="662">
        <v>2048</v>
      </c>
    </row>
    <row r="2059" spans="1:1">
      <c r="A2059" s="662">
        <v>2049</v>
      </c>
    </row>
    <row r="2060" spans="1:1">
      <c r="A2060" s="662">
        <v>2050</v>
      </c>
    </row>
    <row r="2061" spans="1:1">
      <c r="A2061" s="662">
        <v>2051</v>
      </c>
    </row>
    <row r="2062" spans="1:1">
      <c r="A2062" s="662">
        <v>2052</v>
      </c>
    </row>
    <row r="2063" spans="1:1">
      <c r="A2063" s="662">
        <v>2053</v>
      </c>
    </row>
    <row r="2064" spans="1:1">
      <c r="A2064" s="662">
        <v>2054</v>
      </c>
    </row>
    <row r="2065" spans="1:1">
      <c r="A2065" s="662">
        <v>2055</v>
      </c>
    </row>
    <row r="2066" spans="1:1">
      <c r="A2066" s="662">
        <v>2056</v>
      </c>
    </row>
    <row r="2067" spans="1:1">
      <c r="A2067" s="662">
        <v>2057</v>
      </c>
    </row>
    <row r="2068" spans="1:1">
      <c r="A2068" s="662">
        <v>2058</v>
      </c>
    </row>
    <row r="2069" spans="1:1">
      <c r="A2069" s="662">
        <v>2059</v>
      </c>
    </row>
    <row r="2070" spans="1:1">
      <c r="A2070" s="662">
        <v>2060</v>
      </c>
    </row>
    <row r="2071" spans="1:1">
      <c r="A2071" s="662">
        <v>2061</v>
      </c>
    </row>
    <row r="2072" spans="1:1">
      <c r="A2072" s="662">
        <v>2062</v>
      </c>
    </row>
    <row r="2073" spans="1:1">
      <c r="A2073" s="662">
        <v>2063</v>
      </c>
    </row>
    <row r="2074" spans="1:1">
      <c r="A2074" s="662">
        <v>2064</v>
      </c>
    </row>
    <row r="2075" spans="1:1">
      <c r="A2075" s="662">
        <v>2065</v>
      </c>
    </row>
    <row r="2076" spans="1:1">
      <c r="A2076" s="662">
        <v>2066</v>
      </c>
    </row>
    <row r="2077" spans="1:1">
      <c r="A2077" s="662">
        <v>2067</v>
      </c>
    </row>
    <row r="2078" spans="1:1">
      <c r="A2078" s="662">
        <v>2068</v>
      </c>
    </row>
    <row r="2079" spans="1:1">
      <c r="A2079" s="662">
        <v>2069</v>
      </c>
    </row>
    <row r="2080" spans="1:1">
      <c r="A2080" s="662">
        <v>2070</v>
      </c>
    </row>
    <row r="2081" spans="1:1">
      <c r="A2081" s="662">
        <v>2071</v>
      </c>
    </row>
    <row r="2082" spans="1:1">
      <c r="A2082" s="662">
        <v>2072</v>
      </c>
    </row>
    <row r="2083" spans="1:1">
      <c r="A2083" s="662">
        <v>2073</v>
      </c>
    </row>
    <row r="2084" spans="1:1">
      <c r="A2084" s="662">
        <v>2074</v>
      </c>
    </row>
    <row r="2085" spans="1:1">
      <c r="A2085" s="662">
        <v>2075</v>
      </c>
    </row>
    <row r="2086" spans="1:1">
      <c r="A2086" s="662">
        <v>2076</v>
      </c>
    </row>
    <row r="2087" spans="1:1">
      <c r="A2087" s="662">
        <v>2077</v>
      </c>
    </row>
    <row r="2088" spans="1:1">
      <c r="A2088" s="662">
        <v>2078</v>
      </c>
    </row>
    <row r="2089" spans="1:1">
      <c r="A2089" s="662">
        <v>2079</v>
      </c>
    </row>
    <row r="2090" spans="1:1">
      <c r="A2090" s="662">
        <v>2080</v>
      </c>
    </row>
    <row r="2091" spans="1:1">
      <c r="A2091" s="662">
        <v>2081</v>
      </c>
    </row>
    <row r="2092" spans="1:1">
      <c r="A2092" s="662">
        <v>2082</v>
      </c>
    </row>
    <row r="2093" spans="1:1">
      <c r="A2093" s="662">
        <v>2083</v>
      </c>
    </row>
    <row r="2094" spans="1:1">
      <c r="A2094" s="662">
        <v>2084</v>
      </c>
    </row>
    <row r="2095" spans="1:1">
      <c r="A2095" s="662">
        <v>2085</v>
      </c>
    </row>
    <row r="2096" spans="1:1">
      <c r="A2096" s="662">
        <v>2086</v>
      </c>
    </row>
    <row r="2097" spans="1:1">
      <c r="A2097" s="662">
        <v>2087</v>
      </c>
    </row>
    <row r="2098" spans="1:1">
      <c r="A2098" s="662">
        <v>2088</v>
      </c>
    </row>
    <row r="2099" spans="1:1">
      <c r="A2099" s="662">
        <v>2089</v>
      </c>
    </row>
    <row r="2100" spans="1:1">
      <c r="A2100" s="662">
        <v>2090</v>
      </c>
    </row>
    <row r="2101" spans="1:1">
      <c r="A2101" s="662">
        <v>2091</v>
      </c>
    </row>
    <row r="2102" spans="1:1">
      <c r="A2102" s="662">
        <v>2092</v>
      </c>
    </row>
    <row r="2103" spans="1:1">
      <c r="A2103" s="662">
        <v>2093</v>
      </c>
    </row>
    <row r="2104" spans="1:1">
      <c r="A2104" s="662">
        <v>2094</v>
      </c>
    </row>
    <row r="2105" spans="1:1">
      <c r="A2105" s="662">
        <v>2095</v>
      </c>
    </row>
    <row r="2106" spans="1:1">
      <c r="A2106" s="662">
        <v>2096</v>
      </c>
    </row>
    <row r="2107" spans="1:1">
      <c r="A2107" s="662">
        <v>2097</v>
      </c>
    </row>
    <row r="2108" spans="1:1">
      <c r="A2108" s="662">
        <v>2098</v>
      </c>
    </row>
    <row r="2109" spans="1:1">
      <c r="A2109" s="662">
        <v>2099</v>
      </c>
    </row>
    <row r="2110" spans="1:1">
      <c r="A2110" s="662">
        <v>2100</v>
      </c>
    </row>
    <row r="2111" spans="1:1">
      <c r="A2111" s="662">
        <v>2101</v>
      </c>
    </row>
    <row r="2112" spans="1:1">
      <c r="A2112" s="662">
        <v>2102</v>
      </c>
    </row>
    <row r="2113" spans="1:1">
      <c r="A2113" s="662">
        <v>2103</v>
      </c>
    </row>
    <row r="2114" spans="1:1">
      <c r="A2114" s="662">
        <v>2104</v>
      </c>
    </row>
    <row r="2115" spans="1:1">
      <c r="A2115" s="662">
        <v>2105</v>
      </c>
    </row>
    <row r="2116" spans="1:1">
      <c r="A2116" s="662">
        <v>2106</v>
      </c>
    </row>
    <row r="2117" spans="1:1">
      <c r="A2117" s="662">
        <v>2107</v>
      </c>
    </row>
    <row r="2118" spans="1:1">
      <c r="A2118" s="662">
        <v>2108</v>
      </c>
    </row>
    <row r="2119" spans="1:1">
      <c r="A2119" s="662">
        <v>2109</v>
      </c>
    </row>
    <row r="2120" spans="1:1">
      <c r="A2120" s="662">
        <v>2110</v>
      </c>
    </row>
    <row r="2121" spans="1:1">
      <c r="A2121" s="662">
        <v>2111</v>
      </c>
    </row>
    <row r="2122" spans="1:1">
      <c r="A2122" s="662">
        <v>2112</v>
      </c>
    </row>
    <row r="2123" spans="1:1">
      <c r="A2123" s="662">
        <v>2113</v>
      </c>
    </row>
    <row r="2124" spans="1:1">
      <c r="A2124" s="662">
        <v>2114</v>
      </c>
    </row>
    <row r="2125" spans="1:1">
      <c r="A2125" s="662">
        <v>2115</v>
      </c>
    </row>
    <row r="2126" spans="1:1">
      <c r="A2126" s="662">
        <v>2116</v>
      </c>
    </row>
    <row r="2127" spans="1:1">
      <c r="A2127" s="662">
        <v>2117</v>
      </c>
    </row>
    <row r="2128" spans="1:1">
      <c r="A2128" s="662">
        <v>2118</v>
      </c>
    </row>
    <row r="2129" spans="1:1">
      <c r="A2129" s="662">
        <v>2119</v>
      </c>
    </row>
    <row r="2130" spans="1:1">
      <c r="A2130" s="662">
        <v>2120</v>
      </c>
    </row>
    <row r="2131" spans="1:1">
      <c r="A2131" s="662">
        <v>2121</v>
      </c>
    </row>
    <row r="2132" spans="1:1">
      <c r="A2132" s="662">
        <v>2122</v>
      </c>
    </row>
    <row r="2133" spans="1:1">
      <c r="A2133" s="662">
        <v>2123</v>
      </c>
    </row>
    <row r="2134" spans="1:1">
      <c r="A2134" s="662">
        <v>2124</v>
      </c>
    </row>
    <row r="2135" spans="1:1">
      <c r="A2135" s="662">
        <v>2125</v>
      </c>
    </row>
    <row r="2136" spans="1:1">
      <c r="A2136" s="662">
        <v>2126</v>
      </c>
    </row>
    <row r="2137" spans="1:1">
      <c r="A2137" s="662">
        <v>2127</v>
      </c>
    </row>
    <row r="2138" spans="1:1">
      <c r="A2138" s="662">
        <v>2128</v>
      </c>
    </row>
    <row r="2139" spans="1:1">
      <c r="A2139" s="662">
        <v>2129</v>
      </c>
    </row>
    <row r="2140" spans="1:1">
      <c r="A2140" s="662">
        <v>2130</v>
      </c>
    </row>
    <row r="2141" spans="1:1">
      <c r="A2141" s="662">
        <v>2131</v>
      </c>
    </row>
    <row r="2142" spans="1:1">
      <c r="A2142" s="662">
        <v>2132</v>
      </c>
    </row>
    <row r="2143" spans="1:1">
      <c r="A2143" s="662">
        <v>2133</v>
      </c>
    </row>
    <row r="2144" spans="1:1">
      <c r="A2144" s="662">
        <v>2134</v>
      </c>
    </row>
    <row r="2145" spans="1:1">
      <c r="A2145" s="662">
        <v>2135</v>
      </c>
    </row>
    <row r="2146" spans="1:1">
      <c r="A2146" s="662">
        <v>2136</v>
      </c>
    </row>
    <row r="2147" spans="1:1">
      <c r="A2147" s="662">
        <v>2137</v>
      </c>
    </row>
    <row r="2148" spans="1:1">
      <c r="A2148" s="662">
        <v>2138</v>
      </c>
    </row>
    <row r="2149" spans="1:1">
      <c r="A2149" s="662">
        <v>2139</v>
      </c>
    </row>
    <row r="2150" spans="1:1">
      <c r="A2150" s="662">
        <v>2140</v>
      </c>
    </row>
    <row r="2151" spans="1:1">
      <c r="A2151" s="662">
        <v>2141</v>
      </c>
    </row>
    <row r="2152" spans="1:1">
      <c r="A2152" s="662">
        <v>2142</v>
      </c>
    </row>
    <row r="2153" spans="1:1">
      <c r="A2153" s="662">
        <v>2143</v>
      </c>
    </row>
    <row r="2154" spans="1:1">
      <c r="A2154" s="662">
        <v>2144</v>
      </c>
    </row>
    <row r="2155" spans="1:1">
      <c r="A2155" s="662">
        <v>2145</v>
      </c>
    </row>
    <row r="2156" spans="1:1">
      <c r="A2156" s="662">
        <v>2146</v>
      </c>
    </row>
    <row r="2157" spans="1:1">
      <c r="A2157" s="662">
        <v>2147</v>
      </c>
    </row>
    <row r="2158" spans="1:1">
      <c r="A2158" s="662">
        <v>2148</v>
      </c>
    </row>
    <row r="2159" spans="1:1">
      <c r="A2159" s="662">
        <v>2149</v>
      </c>
    </row>
    <row r="2160" spans="1:1">
      <c r="A2160" s="662">
        <v>2150</v>
      </c>
    </row>
    <row r="2161" spans="1:1">
      <c r="A2161" s="662">
        <v>2151</v>
      </c>
    </row>
    <row r="2162" spans="1:1">
      <c r="A2162" s="662">
        <v>2152</v>
      </c>
    </row>
    <row r="2163" spans="1:1">
      <c r="A2163" s="662">
        <v>2153</v>
      </c>
    </row>
    <row r="2164" spans="1:1">
      <c r="A2164" s="662">
        <v>2154</v>
      </c>
    </row>
    <row r="2165" spans="1:1">
      <c r="A2165" s="662">
        <v>2155</v>
      </c>
    </row>
    <row r="2166" spans="1:1">
      <c r="A2166" s="662">
        <v>2156</v>
      </c>
    </row>
    <row r="2167" spans="1:1">
      <c r="A2167" s="662">
        <v>2157</v>
      </c>
    </row>
    <row r="2168" spans="1:1">
      <c r="A2168" s="662">
        <v>2158</v>
      </c>
    </row>
    <row r="2169" spans="1:1">
      <c r="A2169" s="662">
        <v>2159</v>
      </c>
    </row>
    <row r="2170" spans="1:1">
      <c r="A2170" s="662">
        <v>2160</v>
      </c>
    </row>
    <row r="2171" spans="1:1">
      <c r="A2171" s="662">
        <v>2161</v>
      </c>
    </row>
    <row r="2172" spans="1:1">
      <c r="A2172" s="662">
        <v>2162</v>
      </c>
    </row>
    <row r="2173" spans="1:1">
      <c r="A2173" s="662">
        <v>2163</v>
      </c>
    </row>
    <row r="2174" spans="1:1">
      <c r="A2174" s="662">
        <v>2164</v>
      </c>
    </row>
    <row r="2175" spans="1:1">
      <c r="A2175" s="662">
        <v>2165</v>
      </c>
    </row>
    <row r="2176" spans="1:1">
      <c r="A2176" s="662">
        <v>2166</v>
      </c>
    </row>
    <row r="2177" spans="1:1">
      <c r="A2177" s="662">
        <v>2167</v>
      </c>
    </row>
    <row r="2178" spans="1:1">
      <c r="A2178" s="662">
        <v>2168</v>
      </c>
    </row>
    <row r="2179" spans="1:1">
      <c r="A2179" s="662">
        <v>2169</v>
      </c>
    </row>
    <row r="2180" spans="1:1">
      <c r="A2180" s="662">
        <v>2170</v>
      </c>
    </row>
    <row r="2181" spans="1:1">
      <c r="A2181" s="662">
        <v>2171</v>
      </c>
    </row>
    <row r="2182" spans="1:1">
      <c r="A2182" s="662">
        <v>2172</v>
      </c>
    </row>
    <row r="2183" spans="1:1">
      <c r="A2183" s="662">
        <v>2173</v>
      </c>
    </row>
    <row r="2184" spans="1:1">
      <c r="A2184" s="662">
        <v>2174</v>
      </c>
    </row>
    <row r="2185" spans="1:1">
      <c r="A2185" s="662">
        <v>2175</v>
      </c>
    </row>
    <row r="2186" spans="1:1">
      <c r="A2186" s="662">
        <v>2176</v>
      </c>
    </row>
    <row r="2187" spans="1:1">
      <c r="A2187" s="662">
        <v>2177</v>
      </c>
    </row>
    <row r="2188" spans="1:1">
      <c r="A2188" s="662">
        <v>2178</v>
      </c>
    </row>
    <row r="2189" spans="1:1">
      <c r="A2189" s="662">
        <v>2179</v>
      </c>
    </row>
    <row r="2190" spans="1:1">
      <c r="A2190" s="662">
        <v>2180</v>
      </c>
    </row>
    <row r="2191" spans="1:1">
      <c r="A2191" s="662">
        <v>2181</v>
      </c>
    </row>
    <row r="2192" spans="1:1">
      <c r="A2192" s="662">
        <v>2182</v>
      </c>
    </row>
    <row r="2193" spans="1:1">
      <c r="A2193" s="662">
        <v>2183</v>
      </c>
    </row>
    <row r="2194" spans="1:1">
      <c r="A2194" s="662">
        <v>2184</v>
      </c>
    </row>
    <row r="2195" spans="1:1">
      <c r="A2195" s="662">
        <v>2185</v>
      </c>
    </row>
    <row r="2196" spans="1:1">
      <c r="A2196" s="662">
        <v>2186</v>
      </c>
    </row>
    <row r="2197" spans="1:1">
      <c r="A2197" s="662">
        <v>2187</v>
      </c>
    </row>
    <row r="2198" spans="1:1">
      <c r="A2198" s="662">
        <v>2188</v>
      </c>
    </row>
    <row r="2199" spans="1:1">
      <c r="A2199" s="662">
        <v>2189</v>
      </c>
    </row>
    <row r="2200" spans="1:1">
      <c r="A2200" s="662">
        <v>2190</v>
      </c>
    </row>
    <row r="2201" spans="1:1">
      <c r="A2201" s="662">
        <v>2191</v>
      </c>
    </row>
    <row r="2202" spans="1:1">
      <c r="A2202" s="662">
        <v>2192</v>
      </c>
    </row>
    <row r="2203" spans="1:1">
      <c r="A2203" s="662">
        <v>2193</v>
      </c>
    </row>
    <row r="2204" spans="1:1">
      <c r="A2204" s="662">
        <v>2194</v>
      </c>
    </row>
    <row r="2205" spans="1:1">
      <c r="A2205" s="662">
        <v>2195</v>
      </c>
    </row>
    <row r="2206" spans="1:1">
      <c r="A2206" s="662">
        <v>2196</v>
      </c>
    </row>
    <row r="2207" spans="1:1">
      <c r="A2207" s="662">
        <v>2197</v>
      </c>
    </row>
    <row r="2208" spans="1:1">
      <c r="A2208" s="662">
        <v>2198</v>
      </c>
    </row>
    <row r="2209" spans="1:1">
      <c r="A2209" s="662">
        <v>2199</v>
      </c>
    </row>
    <row r="2210" spans="1:1">
      <c r="A2210" s="662">
        <v>2200</v>
      </c>
    </row>
    <row r="2211" spans="1:1">
      <c r="A2211" s="662">
        <v>2201</v>
      </c>
    </row>
    <row r="2212" spans="1:1">
      <c r="A2212" s="662">
        <v>2202</v>
      </c>
    </row>
    <row r="2213" spans="1:1">
      <c r="A2213" s="662">
        <v>2203</v>
      </c>
    </row>
    <row r="2214" spans="1:1">
      <c r="A2214" s="662">
        <v>2204</v>
      </c>
    </row>
    <row r="2215" spans="1:1">
      <c r="A2215" s="662">
        <v>2205</v>
      </c>
    </row>
    <row r="2216" spans="1:1">
      <c r="A2216" s="662">
        <v>2206</v>
      </c>
    </row>
    <row r="2217" spans="1:1">
      <c r="A2217" s="662">
        <v>2207</v>
      </c>
    </row>
    <row r="2218" spans="1:1">
      <c r="A2218" s="662">
        <v>2208</v>
      </c>
    </row>
    <row r="2219" spans="1:1">
      <c r="A2219" s="662">
        <v>2209</v>
      </c>
    </row>
    <row r="2220" spans="1:1">
      <c r="A2220" s="662">
        <v>2210</v>
      </c>
    </row>
    <row r="2221" spans="1:1">
      <c r="A2221" s="662">
        <v>2211</v>
      </c>
    </row>
    <row r="2222" spans="1:1">
      <c r="A2222" s="662">
        <v>2212</v>
      </c>
    </row>
    <row r="2223" spans="1:1">
      <c r="A2223" s="662">
        <v>2213</v>
      </c>
    </row>
    <row r="2224" spans="1:1">
      <c r="A2224" s="662">
        <v>2214</v>
      </c>
    </row>
    <row r="2225" spans="1:1">
      <c r="A2225" s="662">
        <v>2215</v>
      </c>
    </row>
    <row r="2226" spans="1:1">
      <c r="A2226" s="662">
        <v>2216</v>
      </c>
    </row>
    <row r="2227" spans="1:1">
      <c r="A2227" s="662">
        <v>2217</v>
      </c>
    </row>
    <row r="2228" spans="1:1">
      <c r="A2228" s="662">
        <v>2218</v>
      </c>
    </row>
    <row r="2229" spans="1:1">
      <c r="A2229" s="662">
        <v>2219</v>
      </c>
    </row>
    <row r="2230" spans="1:1">
      <c r="A2230" s="662">
        <v>2220</v>
      </c>
    </row>
    <row r="2231" spans="1:1">
      <c r="A2231" s="662">
        <v>2221</v>
      </c>
    </row>
    <row r="2232" spans="1:1">
      <c r="A2232" s="662">
        <v>2222</v>
      </c>
    </row>
    <row r="2233" spans="1:1">
      <c r="A2233" s="662">
        <v>2223</v>
      </c>
    </row>
    <row r="2234" spans="1:1">
      <c r="A2234" s="662">
        <v>2224</v>
      </c>
    </row>
    <row r="2235" spans="1:1">
      <c r="A2235" s="662">
        <v>2225</v>
      </c>
    </row>
    <row r="2236" spans="1:1">
      <c r="A2236" s="662">
        <v>2226</v>
      </c>
    </row>
    <row r="2237" spans="1:1">
      <c r="A2237" s="662">
        <v>2227</v>
      </c>
    </row>
    <row r="2238" spans="1:1">
      <c r="A2238" s="662">
        <v>2228</v>
      </c>
    </row>
    <row r="2239" spans="1:1">
      <c r="A2239" s="662">
        <v>2229</v>
      </c>
    </row>
    <row r="2240" spans="1:1">
      <c r="A2240" s="662">
        <v>2230</v>
      </c>
    </row>
    <row r="2241" spans="1:1">
      <c r="A2241" s="662">
        <v>2231</v>
      </c>
    </row>
    <row r="2242" spans="1:1">
      <c r="A2242" s="662">
        <v>2232</v>
      </c>
    </row>
    <row r="2243" spans="1:1">
      <c r="A2243" s="662">
        <v>2233</v>
      </c>
    </row>
    <row r="2244" spans="1:1">
      <c r="A2244" s="662">
        <v>2234</v>
      </c>
    </row>
    <row r="2245" spans="1:1">
      <c r="A2245" s="662">
        <v>2235</v>
      </c>
    </row>
    <row r="2246" spans="1:1">
      <c r="A2246" s="662">
        <v>2236</v>
      </c>
    </row>
    <row r="2247" spans="1:1">
      <c r="A2247" s="662">
        <v>2237</v>
      </c>
    </row>
    <row r="2248" spans="1:1">
      <c r="A2248" s="662">
        <v>2238</v>
      </c>
    </row>
    <row r="2249" spans="1:1">
      <c r="A2249" s="662">
        <v>2239</v>
      </c>
    </row>
    <row r="2250" spans="1:1">
      <c r="A2250" s="662">
        <v>2240</v>
      </c>
    </row>
    <row r="2251" spans="1:1">
      <c r="A2251" s="662">
        <v>2241</v>
      </c>
    </row>
    <row r="2252" spans="1:1">
      <c r="A2252" s="662">
        <v>2242</v>
      </c>
    </row>
    <row r="2253" spans="1:1">
      <c r="A2253" s="662">
        <v>2243</v>
      </c>
    </row>
    <row r="2254" spans="1:1">
      <c r="A2254" s="662">
        <v>2244</v>
      </c>
    </row>
    <row r="2255" spans="1:1">
      <c r="A2255" s="662">
        <v>2245</v>
      </c>
    </row>
    <row r="2256" spans="1:1">
      <c r="A2256" s="662">
        <v>2246</v>
      </c>
    </row>
    <row r="2257" spans="1:1">
      <c r="A2257" s="662">
        <v>2247</v>
      </c>
    </row>
    <row r="2258" spans="1:1">
      <c r="A2258" s="662">
        <v>2248</v>
      </c>
    </row>
    <row r="2259" spans="1:1">
      <c r="A2259" s="662">
        <v>2249</v>
      </c>
    </row>
    <row r="2260" spans="1:1">
      <c r="A2260" s="662">
        <v>2250</v>
      </c>
    </row>
    <row r="2261" spans="1:1">
      <c r="A2261" s="662">
        <v>2251</v>
      </c>
    </row>
    <row r="2262" spans="1:1">
      <c r="A2262" s="662">
        <v>2252</v>
      </c>
    </row>
    <row r="2263" spans="1:1">
      <c r="A2263" s="662">
        <v>2253</v>
      </c>
    </row>
    <row r="2264" spans="1:1">
      <c r="A2264" s="662">
        <v>2254</v>
      </c>
    </row>
    <row r="2265" spans="1:1">
      <c r="A2265" s="662">
        <v>2255</v>
      </c>
    </row>
    <row r="2266" spans="1:1">
      <c r="A2266" s="662">
        <v>2256</v>
      </c>
    </row>
    <row r="2267" spans="1:1">
      <c r="A2267" s="662">
        <v>2257</v>
      </c>
    </row>
    <row r="2268" spans="1:1">
      <c r="A2268" s="662">
        <v>2258</v>
      </c>
    </row>
    <row r="2269" spans="1:1">
      <c r="A2269" s="662">
        <v>2259</v>
      </c>
    </row>
    <row r="2270" spans="1:1">
      <c r="A2270" s="662">
        <v>2260</v>
      </c>
    </row>
    <row r="2271" spans="1:1">
      <c r="A2271" s="662">
        <v>2261</v>
      </c>
    </row>
    <row r="2272" spans="1:1">
      <c r="A2272" s="662">
        <v>2262</v>
      </c>
    </row>
    <row r="2273" spans="1:1">
      <c r="A2273" s="662">
        <v>2263</v>
      </c>
    </row>
    <row r="2274" spans="1:1">
      <c r="A2274" s="662">
        <v>2264</v>
      </c>
    </row>
    <row r="2275" spans="1:1">
      <c r="A2275" s="662">
        <v>2265</v>
      </c>
    </row>
    <row r="2276" spans="1:1">
      <c r="A2276" s="662">
        <v>2266</v>
      </c>
    </row>
    <row r="2277" spans="1:1">
      <c r="A2277" s="662">
        <v>2267</v>
      </c>
    </row>
    <row r="2278" spans="1:1">
      <c r="A2278" s="662">
        <v>2268</v>
      </c>
    </row>
    <row r="2279" spans="1:1">
      <c r="A2279" s="662">
        <v>2269</v>
      </c>
    </row>
    <row r="2280" spans="1:1">
      <c r="A2280" s="662">
        <v>2270</v>
      </c>
    </row>
    <row r="2281" spans="1:1">
      <c r="A2281" s="662">
        <v>2271</v>
      </c>
    </row>
    <row r="2282" spans="1:1">
      <c r="A2282" s="662">
        <v>2272</v>
      </c>
    </row>
    <row r="2283" spans="1:1">
      <c r="A2283" s="662">
        <v>2273</v>
      </c>
    </row>
    <row r="2284" spans="1:1">
      <c r="A2284" s="662">
        <v>2274</v>
      </c>
    </row>
    <row r="2285" spans="1:1">
      <c r="A2285" s="662">
        <v>2275</v>
      </c>
    </row>
    <row r="2286" spans="1:1">
      <c r="A2286" s="662">
        <v>2276</v>
      </c>
    </row>
    <row r="2287" spans="1:1">
      <c r="A2287" s="662">
        <v>2277</v>
      </c>
    </row>
    <row r="2288" spans="1:1">
      <c r="A2288" s="662">
        <v>2278</v>
      </c>
    </row>
    <row r="2289" spans="1:1">
      <c r="A2289" s="662">
        <v>2279</v>
      </c>
    </row>
    <row r="2290" spans="1:1">
      <c r="A2290" s="662">
        <v>2280</v>
      </c>
    </row>
    <row r="2291" spans="1:1">
      <c r="A2291" s="662">
        <v>2281</v>
      </c>
    </row>
    <row r="2292" spans="1:1">
      <c r="A2292" s="662">
        <v>2282</v>
      </c>
    </row>
    <row r="2293" spans="1:1">
      <c r="A2293" s="662">
        <v>2283</v>
      </c>
    </row>
    <row r="2294" spans="1:1">
      <c r="A2294" s="662">
        <v>2284</v>
      </c>
    </row>
    <row r="2295" spans="1:1">
      <c r="A2295" s="662">
        <v>2285</v>
      </c>
    </row>
    <row r="2296" spans="1:1">
      <c r="A2296" s="662">
        <v>2286</v>
      </c>
    </row>
    <row r="2297" spans="1:1">
      <c r="A2297" s="662">
        <v>2287</v>
      </c>
    </row>
    <row r="2298" spans="1:1">
      <c r="A2298" s="662">
        <v>2288</v>
      </c>
    </row>
    <row r="2299" spans="1:1">
      <c r="A2299" s="662">
        <v>2289</v>
      </c>
    </row>
    <row r="2300" spans="1:1">
      <c r="A2300" s="662">
        <v>2290</v>
      </c>
    </row>
    <row r="2301" spans="1:1">
      <c r="A2301" s="662">
        <v>2291</v>
      </c>
    </row>
    <row r="2302" spans="1:1">
      <c r="A2302" s="662">
        <v>2292</v>
      </c>
    </row>
    <row r="2303" spans="1:1">
      <c r="A2303" s="662">
        <v>2293</v>
      </c>
    </row>
    <row r="2304" spans="1:1">
      <c r="A2304" s="662">
        <v>2294</v>
      </c>
    </row>
    <row r="2305" spans="1:1">
      <c r="A2305" s="662">
        <v>2295</v>
      </c>
    </row>
    <row r="2306" spans="1:1">
      <c r="A2306" s="662">
        <v>2296</v>
      </c>
    </row>
    <row r="2307" spans="1:1">
      <c r="A2307" s="662">
        <v>2297</v>
      </c>
    </row>
    <row r="2308" spans="1:1">
      <c r="A2308" s="662">
        <v>2298</v>
      </c>
    </row>
    <row r="2309" spans="1:1">
      <c r="A2309" s="662">
        <v>2299</v>
      </c>
    </row>
    <row r="2310" spans="1:1">
      <c r="A2310" s="662">
        <v>2300</v>
      </c>
    </row>
    <row r="2311" spans="1:1">
      <c r="A2311" s="662">
        <v>2301</v>
      </c>
    </row>
    <row r="2312" spans="1:1">
      <c r="A2312" s="662">
        <v>2302</v>
      </c>
    </row>
    <row r="2313" spans="1:1">
      <c r="A2313" s="662">
        <v>2303</v>
      </c>
    </row>
    <row r="2314" spans="1:1">
      <c r="A2314" s="662">
        <v>2304</v>
      </c>
    </row>
    <row r="2315" spans="1:1">
      <c r="A2315" s="662">
        <v>2305</v>
      </c>
    </row>
    <row r="2316" spans="1:1">
      <c r="A2316" s="662">
        <v>2306</v>
      </c>
    </row>
    <row r="2317" spans="1:1">
      <c r="A2317" s="662">
        <v>2307</v>
      </c>
    </row>
    <row r="2318" spans="1:1">
      <c r="A2318" s="662">
        <v>2308</v>
      </c>
    </row>
    <row r="2319" spans="1:1">
      <c r="A2319" s="662">
        <v>2309</v>
      </c>
    </row>
    <row r="2320" spans="1:1">
      <c r="A2320" s="662">
        <v>2310</v>
      </c>
    </row>
    <row r="2321" spans="1:1">
      <c r="A2321" s="662">
        <v>2311</v>
      </c>
    </row>
    <row r="2322" spans="1:1">
      <c r="A2322" s="662">
        <v>2312</v>
      </c>
    </row>
    <row r="2323" spans="1:1">
      <c r="A2323" s="662">
        <v>2313</v>
      </c>
    </row>
    <row r="2324" spans="1:1">
      <c r="A2324" s="662">
        <v>2314</v>
      </c>
    </row>
    <row r="2325" spans="1:1">
      <c r="A2325" s="662">
        <v>2315</v>
      </c>
    </row>
    <row r="2326" spans="1:1">
      <c r="A2326" s="662">
        <v>2316</v>
      </c>
    </row>
    <row r="2327" spans="1:1">
      <c r="A2327" s="662">
        <v>2317</v>
      </c>
    </row>
    <row r="2328" spans="1:1">
      <c r="A2328" s="662">
        <v>2318</v>
      </c>
    </row>
    <row r="2329" spans="1:1">
      <c r="A2329" s="662">
        <v>2319</v>
      </c>
    </row>
    <row r="2330" spans="1:1">
      <c r="A2330" s="662">
        <v>2320</v>
      </c>
    </row>
    <row r="2331" spans="1:1">
      <c r="A2331" s="662">
        <v>2321</v>
      </c>
    </row>
    <row r="2332" spans="1:1">
      <c r="A2332" s="662">
        <v>2322</v>
      </c>
    </row>
    <row r="2333" spans="1:1">
      <c r="A2333" s="662">
        <v>2323</v>
      </c>
    </row>
    <row r="2334" spans="1:1">
      <c r="A2334" s="662">
        <v>2324</v>
      </c>
    </row>
    <row r="2335" spans="1:1">
      <c r="A2335" s="662">
        <v>2325</v>
      </c>
    </row>
    <row r="2336" spans="1:1">
      <c r="A2336" s="662">
        <v>2326</v>
      </c>
    </row>
    <row r="2337" spans="1:1">
      <c r="A2337" s="662">
        <v>2327</v>
      </c>
    </row>
    <row r="2338" spans="1:1">
      <c r="A2338" s="662">
        <v>2328</v>
      </c>
    </row>
    <row r="2339" spans="1:1">
      <c r="A2339" s="662">
        <v>2329</v>
      </c>
    </row>
    <row r="2340" spans="1:1">
      <c r="A2340" s="662">
        <v>2330</v>
      </c>
    </row>
    <row r="2341" spans="1:1">
      <c r="A2341" s="662">
        <v>2331</v>
      </c>
    </row>
    <row r="2342" spans="1:1">
      <c r="A2342" s="662">
        <v>2332</v>
      </c>
    </row>
    <row r="2343" spans="1:1">
      <c r="A2343" s="662">
        <v>2333</v>
      </c>
    </row>
    <row r="2344" spans="1:1">
      <c r="A2344" s="662">
        <v>2334</v>
      </c>
    </row>
    <row r="2345" spans="1:1">
      <c r="A2345" s="662">
        <v>2335</v>
      </c>
    </row>
    <row r="2346" spans="1:1">
      <c r="A2346" s="662">
        <v>2336</v>
      </c>
    </row>
    <row r="2347" spans="1:1">
      <c r="A2347" s="662">
        <v>2337</v>
      </c>
    </row>
    <row r="2348" spans="1:1">
      <c r="A2348" s="662">
        <v>2338</v>
      </c>
    </row>
    <row r="2349" spans="1:1">
      <c r="A2349" s="662">
        <v>2339</v>
      </c>
    </row>
    <row r="2350" spans="1:1">
      <c r="A2350" s="662">
        <v>2340</v>
      </c>
    </row>
    <row r="2351" spans="1:1">
      <c r="A2351" s="662">
        <v>2341</v>
      </c>
    </row>
    <row r="2352" spans="1:1">
      <c r="A2352" s="662">
        <v>2342</v>
      </c>
    </row>
    <row r="2353" spans="1:1">
      <c r="A2353" s="662">
        <v>2343</v>
      </c>
    </row>
    <row r="2354" spans="1:1">
      <c r="A2354" s="662">
        <v>2344</v>
      </c>
    </row>
    <row r="2355" spans="1:1">
      <c r="A2355" s="662">
        <v>2345</v>
      </c>
    </row>
    <row r="2356" spans="1:1">
      <c r="A2356" s="662">
        <v>2346</v>
      </c>
    </row>
    <row r="2357" spans="1:1">
      <c r="A2357" s="662">
        <v>2347</v>
      </c>
    </row>
    <row r="2358" spans="1:1">
      <c r="A2358" s="662">
        <v>2348</v>
      </c>
    </row>
    <row r="2359" spans="1:1">
      <c r="A2359" s="662">
        <v>2349</v>
      </c>
    </row>
    <row r="2360" spans="1:1">
      <c r="A2360" s="662">
        <v>2350</v>
      </c>
    </row>
    <row r="2361" spans="1:1">
      <c r="A2361" s="662">
        <v>2351</v>
      </c>
    </row>
    <row r="2362" spans="1:1">
      <c r="A2362" s="662">
        <v>2352</v>
      </c>
    </row>
    <row r="2363" spans="1:1">
      <c r="A2363" s="662">
        <v>2353</v>
      </c>
    </row>
    <row r="2364" spans="1:1">
      <c r="A2364" s="662">
        <v>2354</v>
      </c>
    </row>
    <row r="2365" spans="1:1">
      <c r="A2365" s="662">
        <v>2355</v>
      </c>
    </row>
    <row r="2366" spans="1:1">
      <c r="A2366" s="662">
        <v>2356</v>
      </c>
    </row>
    <row r="2367" spans="1:1">
      <c r="A2367" s="662">
        <v>2357</v>
      </c>
    </row>
    <row r="2368" spans="1:1">
      <c r="A2368" s="662">
        <v>2358</v>
      </c>
    </row>
    <row r="2369" spans="1:1">
      <c r="A2369" s="662">
        <v>2359</v>
      </c>
    </row>
    <row r="2370" spans="1:1">
      <c r="A2370" s="662">
        <v>2360</v>
      </c>
    </row>
    <row r="2371" spans="1:1">
      <c r="A2371" s="662">
        <v>2361</v>
      </c>
    </row>
    <row r="2372" spans="1:1">
      <c r="A2372" s="662">
        <v>2362</v>
      </c>
    </row>
    <row r="2373" spans="1:1">
      <c r="A2373" s="662">
        <v>2363</v>
      </c>
    </row>
    <row r="2374" spans="1:1">
      <c r="A2374" s="662">
        <v>2364</v>
      </c>
    </row>
    <row r="2375" spans="1:1">
      <c r="A2375" s="662">
        <v>2365</v>
      </c>
    </row>
    <row r="2376" spans="1:1">
      <c r="A2376" s="662">
        <v>2366</v>
      </c>
    </row>
    <row r="2377" spans="1:1">
      <c r="A2377" s="662">
        <v>2367</v>
      </c>
    </row>
    <row r="2378" spans="1:1">
      <c r="A2378" s="662">
        <v>2368</v>
      </c>
    </row>
    <row r="2379" spans="1:1">
      <c r="A2379" s="662">
        <v>2369</v>
      </c>
    </row>
    <row r="2380" spans="1:1">
      <c r="A2380" s="662">
        <v>2370</v>
      </c>
    </row>
    <row r="2381" spans="1:1">
      <c r="A2381" s="662">
        <v>2371</v>
      </c>
    </row>
    <row r="2382" spans="1:1">
      <c r="A2382" s="662">
        <v>2372</v>
      </c>
    </row>
    <row r="2383" spans="1:1">
      <c r="A2383" s="662">
        <v>2373</v>
      </c>
    </row>
    <row r="2384" spans="1:1">
      <c r="A2384" s="662">
        <v>2374</v>
      </c>
    </row>
    <row r="2385" spans="1:1">
      <c r="A2385" s="662">
        <v>2375</v>
      </c>
    </row>
    <row r="2386" spans="1:1">
      <c r="A2386" s="662">
        <v>2376</v>
      </c>
    </row>
    <row r="2387" spans="1:1">
      <c r="A2387" s="662">
        <v>2377</v>
      </c>
    </row>
    <row r="2388" spans="1:1">
      <c r="A2388" s="662">
        <v>2378</v>
      </c>
    </row>
    <row r="2389" spans="1:1">
      <c r="A2389" s="662">
        <v>2379</v>
      </c>
    </row>
    <row r="2390" spans="1:1">
      <c r="A2390" s="662">
        <v>2380</v>
      </c>
    </row>
    <row r="2391" spans="1:1">
      <c r="A2391" s="662">
        <v>2381</v>
      </c>
    </row>
    <row r="2392" spans="1:1">
      <c r="A2392" s="662">
        <v>2382</v>
      </c>
    </row>
    <row r="2393" spans="1:1">
      <c r="A2393" s="662">
        <v>2383</v>
      </c>
    </row>
    <row r="2394" spans="1:1">
      <c r="A2394" s="662">
        <v>2384</v>
      </c>
    </row>
    <row r="2395" spans="1:1">
      <c r="A2395" s="662">
        <v>2385</v>
      </c>
    </row>
    <row r="2396" spans="1:1">
      <c r="A2396" s="662">
        <v>2386</v>
      </c>
    </row>
    <row r="2397" spans="1:1">
      <c r="A2397" s="662">
        <v>2387</v>
      </c>
    </row>
    <row r="2398" spans="1:1">
      <c r="A2398" s="662">
        <v>2388</v>
      </c>
    </row>
    <row r="2399" spans="1:1">
      <c r="A2399" s="662">
        <v>2389</v>
      </c>
    </row>
    <row r="2400" spans="1:1">
      <c r="A2400" s="662">
        <v>2390</v>
      </c>
    </row>
    <row r="2401" spans="1:1">
      <c r="A2401" s="662">
        <v>2391</v>
      </c>
    </row>
    <row r="2402" spans="1:1">
      <c r="A2402" s="662">
        <v>2392</v>
      </c>
    </row>
    <row r="2403" spans="1:1">
      <c r="A2403" s="662">
        <v>2393</v>
      </c>
    </row>
    <row r="2404" spans="1:1">
      <c r="A2404" s="662">
        <v>2394</v>
      </c>
    </row>
    <row r="2405" spans="1:1">
      <c r="A2405" s="662">
        <v>2395</v>
      </c>
    </row>
    <row r="2406" spans="1:1">
      <c r="A2406" s="662">
        <v>2396</v>
      </c>
    </row>
    <row r="2407" spans="1:1">
      <c r="A2407" s="662">
        <v>2397</v>
      </c>
    </row>
    <row r="2408" spans="1:1">
      <c r="A2408" s="662">
        <v>2398</v>
      </c>
    </row>
    <row r="2409" spans="1:1">
      <c r="A2409" s="662">
        <v>2399</v>
      </c>
    </row>
    <row r="2410" spans="1:1">
      <c r="A2410" s="662">
        <v>2400</v>
      </c>
    </row>
    <row r="2411" spans="1:1">
      <c r="A2411" s="662">
        <v>2401</v>
      </c>
    </row>
    <row r="2412" spans="1:1">
      <c r="A2412" s="662">
        <v>2402</v>
      </c>
    </row>
    <row r="2413" spans="1:1">
      <c r="A2413" s="662">
        <v>2403</v>
      </c>
    </row>
    <row r="2414" spans="1:1">
      <c r="A2414" s="662">
        <v>2404</v>
      </c>
    </row>
    <row r="2415" spans="1:1">
      <c r="A2415" s="662">
        <v>2405</v>
      </c>
    </row>
    <row r="2416" spans="1:1">
      <c r="A2416" s="662">
        <v>2406</v>
      </c>
    </row>
    <row r="2417" spans="1:1">
      <c r="A2417" s="662">
        <v>2407</v>
      </c>
    </row>
    <row r="2418" spans="1:1">
      <c r="A2418" s="662">
        <v>2408</v>
      </c>
    </row>
    <row r="2419" spans="1:1">
      <c r="A2419" s="662">
        <v>2409</v>
      </c>
    </row>
    <row r="2420" spans="1:1">
      <c r="A2420" s="662">
        <v>2410</v>
      </c>
    </row>
    <row r="2421" spans="1:1">
      <c r="A2421" s="662">
        <v>2411</v>
      </c>
    </row>
    <row r="2422" spans="1:1">
      <c r="A2422" s="662">
        <v>2412</v>
      </c>
    </row>
    <row r="2423" spans="1:1">
      <c r="A2423" s="662">
        <v>2413</v>
      </c>
    </row>
    <row r="2424" spans="1:1">
      <c r="A2424" s="662">
        <v>2414</v>
      </c>
    </row>
    <row r="2425" spans="1:1">
      <c r="A2425" s="662">
        <v>2415</v>
      </c>
    </row>
    <row r="2426" spans="1:1">
      <c r="A2426" s="662">
        <v>2416</v>
      </c>
    </row>
    <row r="2427" spans="1:1">
      <c r="A2427" s="662">
        <v>2417</v>
      </c>
    </row>
    <row r="2428" spans="1:1">
      <c r="A2428" s="662">
        <v>2418</v>
      </c>
    </row>
    <row r="2429" spans="1:1">
      <c r="A2429" s="662">
        <v>2419</v>
      </c>
    </row>
    <row r="2430" spans="1:1">
      <c r="A2430" s="662">
        <v>2420</v>
      </c>
    </row>
    <row r="2431" spans="1:1">
      <c r="A2431" s="662">
        <v>2421</v>
      </c>
    </row>
    <row r="2432" spans="1:1">
      <c r="A2432" s="662">
        <v>2422</v>
      </c>
    </row>
    <row r="2433" spans="1:1">
      <c r="A2433" s="662">
        <v>2423</v>
      </c>
    </row>
    <row r="2434" spans="1:1">
      <c r="A2434" s="662">
        <v>2424</v>
      </c>
    </row>
    <row r="2435" spans="1:1">
      <c r="A2435" s="662">
        <v>2425</v>
      </c>
    </row>
    <row r="2436" spans="1:1">
      <c r="A2436" s="662">
        <v>2426</v>
      </c>
    </row>
    <row r="2437" spans="1:1">
      <c r="A2437" s="662">
        <v>2427</v>
      </c>
    </row>
    <row r="2438" spans="1:1">
      <c r="A2438" s="662">
        <v>2428</v>
      </c>
    </row>
    <row r="2439" spans="1:1">
      <c r="A2439" s="662">
        <v>2429</v>
      </c>
    </row>
    <row r="2440" spans="1:1">
      <c r="A2440" s="662">
        <v>2430</v>
      </c>
    </row>
    <row r="2441" spans="1:1">
      <c r="A2441" s="662">
        <v>2431</v>
      </c>
    </row>
    <row r="2442" spans="1:1">
      <c r="A2442" s="662">
        <v>2432</v>
      </c>
    </row>
    <row r="2443" spans="1:1">
      <c r="A2443" s="662">
        <v>2433</v>
      </c>
    </row>
    <row r="2444" spans="1:1">
      <c r="A2444" s="662">
        <v>2434</v>
      </c>
    </row>
    <row r="2445" spans="1:1">
      <c r="A2445" s="662">
        <v>2435</v>
      </c>
    </row>
    <row r="2446" spans="1:1">
      <c r="A2446" s="662">
        <v>2436</v>
      </c>
    </row>
    <row r="2447" spans="1:1">
      <c r="A2447" s="662">
        <v>2437</v>
      </c>
    </row>
    <row r="2448" spans="1:1">
      <c r="A2448" s="662">
        <v>2438</v>
      </c>
    </row>
    <row r="2449" spans="1:1">
      <c r="A2449" s="662">
        <v>2439</v>
      </c>
    </row>
    <row r="2450" spans="1:1">
      <c r="A2450" s="662">
        <v>2440</v>
      </c>
    </row>
    <row r="2451" spans="1:1">
      <c r="A2451" s="662">
        <v>2441</v>
      </c>
    </row>
    <row r="2452" spans="1:1">
      <c r="A2452" s="662">
        <v>2442</v>
      </c>
    </row>
    <row r="2453" spans="1:1">
      <c r="A2453" s="662">
        <v>2443</v>
      </c>
    </row>
    <row r="2454" spans="1:1">
      <c r="A2454" s="662">
        <v>2444</v>
      </c>
    </row>
    <row r="2455" spans="1:1">
      <c r="A2455" s="662">
        <v>2445</v>
      </c>
    </row>
    <row r="2456" spans="1:1">
      <c r="A2456" s="662">
        <v>2446</v>
      </c>
    </row>
    <row r="2457" spans="1:1">
      <c r="A2457" s="662">
        <v>2447</v>
      </c>
    </row>
    <row r="2458" spans="1:1">
      <c r="A2458" s="662">
        <v>2448</v>
      </c>
    </row>
    <row r="2459" spans="1:1">
      <c r="A2459" s="662">
        <v>2449</v>
      </c>
    </row>
    <row r="2460" spans="1:1">
      <c r="A2460" s="662">
        <v>2450</v>
      </c>
    </row>
    <row r="2461" spans="1:1">
      <c r="A2461" s="662">
        <v>2451</v>
      </c>
    </row>
    <row r="2462" spans="1:1">
      <c r="A2462" s="662">
        <v>2452</v>
      </c>
    </row>
    <row r="2463" spans="1:1">
      <c r="A2463" s="662">
        <v>2453</v>
      </c>
    </row>
    <row r="2464" spans="1:1">
      <c r="A2464" s="662">
        <v>2454</v>
      </c>
    </row>
    <row r="2465" spans="1:1">
      <c r="A2465" s="662">
        <v>2455</v>
      </c>
    </row>
    <row r="2466" spans="1:1">
      <c r="A2466" s="662">
        <v>2456</v>
      </c>
    </row>
    <row r="2467" spans="1:1">
      <c r="A2467" s="662">
        <v>2457</v>
      </c>
    </row>
    <row r="2468" spans="1:1">
      <c r="A2468" s="662">
        <v>2458</v>
      </c>
    </row>
    <row r="2469" spans="1:1">
      <c r="A2469" s="662">
        <v>2459</v>
      </c>
    </row>
    <row r="2470" spans="1:1">
      <c r="A2470" s="662">
        <v>2460</v>
      </c>
    </row>
    <row r="2471" spans="1:1">
      <c r="A2471" s="662">
        <v>2461</v>
      </c>
    </row>
    <row r="2472" spans="1:1">
      <c r="A2472" s="662">
        <v>2462</v>
      </c>
    </row>
    <row r="2473" spans="1:1">
      <c r="A2473" s="662">
        <v>2463</v>
      </c>
    </row>
    <row r="2474" spans="1:1">
      <c r="A2474" s="662">
        <v>2464</v>
      </c>
    </row>
    <row r="2475" spans="1:1">
      <c r="A2475" s="662">
        <v>2465</v>
      </c>
    </row>
    <row r="2476" spans="1:1">
      <c r="A2476" s="662">
        <v>2466</v>
      </c>
    </row>
    <row r="2477" spans="1:1">
      <c r="A2477" s="662">
        <v>2467</v>
      </c>
    </row>
    <row r="2478" spans="1:1">
      <c r="A2478" s="662">
        <v>2468</v>
      </c>
    </row>
    <row r="2479" spans="1:1">
      <c r="A2479" s="662">
        <v>2469</v>
      </c>
    </row>
    <row r="2480" spans="1:1">
      <c r="A2480" s="662">
        <v>2470</v>
      </c>
    </row>
    <row r="2481" spans="1:1">
      <c r="A2481" s="662">
        <v>2471</v>
      </c>
    </row>
    <row r="2482" spans="1:1">
      <c r="A2482" s="662">
        <v>2472</v>
      </c>
    </row>
    <row r="2483" spans="1:1">
      <c r="A2483" s="662">
        <v>2473</v>
      </c>
    </row>
    <row r="2484" spans="1:1">
      <c r="A2484" s="662">
        <v>2474</v>
      </c>
    </row>
    <row r="2485" spans="1:1">
      <c r="A2485" s="662">
        <v>2475</v>
      </c>
    </row>
    <row r="2486" spans="1:1">
      <c r="A2486" s="662">
        <v>2476</v>
      </c>
    </row>
    <row r="2487" spans="1:1">
      <c r="A2487" s="662">
        <v>2477</v>
      </c>
    </row>
    <row r="2488" spans="1:1">
      <c r="A2488" s="662">
        <v>2478</v>
      </c>
    </row>
    <row r="2489" spans="1:1">
      <c r="A2489" s="662">
        <v>2479</v>
      </c>
    </row>
    <row r="2490" spans="1:1">
      <c r="A2490" s="662">
        <v>2480</v>
      </c>
    </row>
    <row r="2491" spans="1:1">
      <c r="A2491" s="662">
        <v>2481</v>
      </c>
    </row>
    <row r="2492" spans="1:1">
      <c r="A2492" s="662">
        <v>2482</v>
      </c>
    </row>
    <row r="2493" spans="1:1">
      <c r="A2493" s="662">
        <v>2483</v>
      </c>
    </row>
    <row r="2494" spans="1:1">
      <c r="A2494" s="662">
        <v>2484</v>
      </c>
    </row>
    <row r="2495" spans="1:1">
      <c r="A2495" s="662">
        <v>2485</v>
      </c>
    </row>
    <row r="2496" spans="1:1">
      <c r="A2496" s="662">
        <v>2486</v>
      </c>
    </row>
    <row r="2497" spans="1:1">
      <c r="A2497" s="662">
        <v>2487</v>
      </c>
    </row>
    <row r="2498" spans="1:1">
      <c r="A2498" s="662">
        <v>2488</v>
      </c>
    </row>
    <row r="2499" spans="1:1">
      <c r="A2499" s="662">
        <v>2489</v>
      </c>
    </row>
    <row r="2500" spans="1:1">
      <c r="A2500" s="662">
        <v>2490</v>
      </c>
    </row>
    <row r="2501" spans="1:1">
      <c r="A2501" s="662">
        <v>2491</v>
      </c>
    </row>
    <row r="2502" spans="1:1">
      <c r="A2502" s="662">
        <v>2492</v>
      </c>
    </row>
    <row r="2503" spans="1:1">
      <c r="A2503" s="662">
        <v>2493</v>
      </c>
    </row>
    <row r="2504" spans="1:1">
      <c r="A2504" s="662">
        <v>2494</v>
      </c>
    </row>
    <row r="2505" spans="1:1">
      <c r="A2505" s="662">
        <v>2495</v>
      </c>
    </row>
    <row r="2506" spans="1:1">
      <c r="A2506" s="662">
        <v>2496</v>
      </c>
    </row>
    <row r="2507" spans="1:1">
      <c r="A2507" s="662">
        <v>2497</v>
      </c>
    </row>
    <row r="2508" spans="1:1">
      <c r="A2508" s="662">
        <v>2498</v>
      </c>
    </row>
    <row r="2509" spans="1:1">
      <c r="A2509" s="662">
        <v>2499</v>
      </c>
    </row>
    <row r="2510" spans="1:1">
      <c r="A2510" s="662">
        <v>2500</v>
      </c>
    </row>
    <row r="2511" spans="1:1">
      <c r="A2511" s="662">
        <v>2501</v>
      </c>
    </row>
    <row r="2512" spans="1:1">
      <c r="A2512" s="662">
        <v>2502</v>
      </c>
    </row>
    <row r="2513" spans="1:1">
      <c r="A2513" s="662">
        <v>2503</v>
      </c>
    </row>
    <row r="2514" spans="1:1">
      <c r="A2514" s="662">
        <v>2504</v>
      </c>
    </row>
    <row r="2515" spans="1:1">
      <c r="A2515" s="662">
        <v>2505</v>
      </c>
    </row>
    <row r="2516" spans="1:1">
      <c r="A2516" s="662">
        <v>2506</v>
      </c>
    </row>
    <row r="2517" spans="1:1">
      <c r="A2517" s="662">
        <v>2507</v>
      </c>
    </row>
    <row r="2518" spans="1:1">
      <c r="A2518" s="662">
        <v>2508</v>
      </c>
    </row>
    <row r="2519" spans="1:1">
      <c r="A2519" s="662">
        <v>2509</v>
      </c>
    </row>
    <row r="2520" spans="1:1">
      <c r="A2520" s="662">
        <v>2510</v>
      </c>
    </row>
    <row r="2521" spans="1:1">
      <c r="A2521" s="662">
        <v>2511</v>
      </c>
    </row>
    <row r="2522" spans="1:1">
      <c r="A2522" s="662">
        <v>2512</v>
      </c>
    </row>
    <row r="2523" spans="1:1">
      <c r="A2523" s="662">
        <v>2513</v>
      </c>
    </row>
    <row r="2524" spans="1:1">
      <c r="A2524" s="662">
        <v>2514</v>
      </c>
    </row>
    <row r="2525" spans="1:1">
      <c r="A2525" s="662">
        <v>2515</v>
      </c>
    </row>
    <row r="2526" spans="1:1">
      <c r="A2526" s="662">
        <v>2516</v>
      </c>
    </row>
    <row r="2527" spans="1:1">
      <c r="A2527" s="662">
        <v>2517</v>
      </c>
    </row>
    <row r="2528" spans="1:1">
      <c r="A2528" s="662">
        <v>2518</v>
      </c>
    </row>
    <row r="2529" spans="1:1">
      <c r="A2529" s="662">
        <v>2519</v>
      </c>
    </row>
    <row r="2530" spans="1:1">
      <c r="A2530" s="662">
        <v>2520</v>
      </c>
    </row>
    <row r="2531" spans="1:1">
      <c r="A2531" s="662">
        <v>2521</v>
      </c>
    </row>
    <row r="2532" spans="1:1">
      <c r="A2532" s="662">
        <v>2522</v>
      </c>
    </row>
    <row r="2533" spans="1:1">
      <c r="A2533" s="662">
        <v>2523</v>
      </c>
    </row>
    <row r="2534" spans="1:1">
      <c r="A2534" s="662">
        <v>2524</v>
      </c>
    </row>
    <row r="2535" spans="1:1">
      <c r="A2535" s="662">
        <v>2525</v>
      </c>
    </row>
    <row r="2536" spans="1:1">
      <c r="A2536" s="662">
        <v>2526</v>
      </c>
    </row>
    <row r="2537" spans="1:1">
      <c r="A2537" s="662">
        <v>2527</v>
      </c>
    </row>
    <row r="2538" spans="1:1">
      <c r="A2538" s="662">
        <v>2528</v>
      </c>
    </row>
    <row r="2539" spans="1:1">
      <c r="A2539" s="662">
        <v>2529</v>
      </c>
    </row>
    <row r="2540" spans="1:1">
      <c r="A2540" s="662">
        <v>2530</v>
      </c>
    </row>
    <row r="2541" spans="1:1">
      <c r="A2541" s="662">
        <v>2531</v>
      </c>
    </row>
    <row r="2542" spans="1:1">
      <c r="A2542" s="662">
        <v>2532</v>
      </c>
    </row>
    <row r="2543" spans="1:1">
      <c r="A2543" s="662">
        <v>2533</v>
      </c>
    </row>
    <row r="2544" spans="1:1">
      <c r="A2544" s="662">
        <v>2534</v>
      </c>
    </row>
    <row r="2545" spans="1:1">
      <c r="A2545" s="662">
        <v>2535</v>
      </c>
    </row>
    <row r="2546" spans="1:1">
      <c r="A2546" s="662">
        <v>2536</v>
      </c>
    </row>
    <row r="2547" spans="1:1">
      <c r="A2547" s="662">
        <v>2537</v>
      </c>
    </row>
    <row r="2548" spans="1:1">
      <c r="A2548" s="662">
        <v>2538</v>
      </c>
    </row>
    <row r="2549" spans="1:1">
      <c r="A2549" s="662">
        <v>2539</v>
      </c>
    </row>
    <row r="2550" spans="1:1">
      <c r="A2550" s="662">
        <v>2540</v>
      </c>
    </row>
    <row r="2551" spans="1:1">
      <c r="A2551" s="662">
        <v>2541</v>
      </c>
    </row>
    <row r="2552" spans="1:1">
      <c r="A2552" s="662">
        <v>2542</v>
      </c>
    </row>
    <row r="2553" spans="1:1">
      <c r="A2553" s="662">
        <v>2543</v>
      </c>
    </row>
    <row r="2554" spans="1:1">
      <c r="A2554" s="662">
        <v>2544</v>
      </c>
    </row>
    <row r="2555" spans="1:1">
      <c r="A2555" s="662">
        <v>2545</v>
      </c>
    </row>
    <row r="2556" spans="1:1">
      <c r="A2556" s="662">
        <v>2546</v>
      </c>
    </row>
    <row r="2557" spans="1:1">
      <c r="A2557" s="662">
        <v>2547</v>
      </c>
    </row>
    <row r="2558" spans="1:1">
      <c r="A2558" s="662">
        <v>2548</v>
      </c>
    </row>
    <row r="2559" spans="1:1">
      <c r="A2559" s="662">
        <v>2549</v>
      </c>
    </row>
    <row r="2560" spans="1:1">
      <c r="A2560" s="662">
        <v>2550</v>
      </c>
    </row>
    <row r="2561" spans="1:1">
      <c r="A2561" s="662">
        <v>2551</v>
      </c>
    </row>
    <row r="2562" spans="1:1">
      <c r="A2562" s="662">
        <v>2552</v>
      </c>
    </row>
    <row r="2563" spans="1:1">
      <c r="A2563" s="662">
        <v>2553</v>
      </c>
    </row>
    <row r="2564" spans="1:1">
      <c r="A2564" s="662">
        <v>2554</v>
      </c>
    </row>
    <row r="2565" spans="1:1">
      <c r="A2565" s="662">
        <v>2555</v>
      </c>
    </row>
    <row r="2566" spans="1:1">
      <c r="A2566" s="662">
        <v>2556</v>
      </c>
    </row>
    <row r="2567" spans="1:1">
      <c r="A2567" s="662">
        <v>2557</v>
      </c>
    </row>
    <row r="2568" spans="1:1">
      <c r="A2568" s="662">
        <v>2558</v>
      </c>
    </row>
    <row r="2569" spans="1:1">
      <c r="A2569" s="662">
        <v>2559</v>
      </c>
    </row>
    <row r="2570" spans="1:1">
      <c r="A2570" s="662">
        <v>2560</v>
      </c>
    </row>
    <row r="2571" spans="1:1">
      <c r="A2571" s="662">
        <v>2561</v>
      </c>
    </row>
    <row r="2572" spans="1:1">
      <c r="A2572" s="662">
        <v>2562</v>
      </c>
    </row>
    <row r="2573" spans="1:1">
      <c r="A2573" s="662">
        <v>2563</v>
      </c>
    </row>
    <row r="2574" spans="1:1">
      <c r="A2574" s="662">
        <v>2564</v>
      </c>
    </row>
    <row r="2575" spans="1:1">
      <c r="A2575" s="662">
        <v>2565</v>
      </c>
    </row>
    <row r="2576" spans="1:1">
      <c r="A2576" s="662">
        <v>2566</v>
      </c>
    </row>
    <row r="2577" spans="1:1">
      <c r="A2577" s="662">
        <v>2567</v>
      </c>
    </row>
    <row r="2578" spans="1:1">
      <c r="A2578" s="662">
        <v>2568</v>
      </c>
    </row>
    <row r="2579" spans="1:1">
      <c r="A2579" s="662">
        <v>2569</v>
      </c>
    </row>
    <row r="2580" spans="1:1">
      <c r="A2580" s="662">
        <v>2570</v>
      </c>
    </row>
    <row r="2581" spans="1:1">
      <c r="A2581" s="662">
        <v>2571</v>
      </c>
    </row>
    <row r="2582" spans="1:1">
      <c r="A2582" s="662">
        <v>2572</v>
      </c>
    </row>
    <row r="2583" spans="1:1">
      <c r="A2583" s="662">
        <v>2573</v>
      </c>
    </row>
    <row r="2584" spans="1:1">
      <c r="A2584" s="662">
        <v>2574</v>
      </c>
    </row>
    <row r="2585" spans="1:1">
      <c r="A2585" s="662">
        <v>2575</v>
      </c>
    </row>
    <row r="2586" spans="1:1">
      <c r="A2586" s="662">
        <v>2576</v>
      </c>
    </row>
    <row r="2587" spans="1:1">
      <c r="A2587" s="662">
        <v>2577</v>
      </c>
    </row>
    <row r="2588" spans="1:1">
      <c r="A2588" s="662">
        <v>2578</v>
      </c>
    </row>
    <row r="2589" spans="1:1">
      <c r="A2589" s="662">
        <v>2579</v>
      </c>
    </row>
    <row r="2590" spans="1:1">
      <c r="A2590" s="662">
        <v>2580</v>
      </c>
    </row>
    <row r="2591" spans="1:1">
      <c r="A2591" s="662">
        <v>2581</v>
      </c>
    </row>
    <row r="2592" spans="1:1">
      <c r="A2592" s="662">
        <v>2582</v>
      </c>
    </row>
    <row r="2593" spans="1:1">
      <c r="A2593" s="662">
        <v>2583</v>
      </c>
    </row>
    <row r="2594" spans="1:1">
      <c r="A2594" s="662">
        <v>2584</v>
      </c>
    </row>
    <row r="2595" spans="1:1">
      <c r="A2595" s="662">
        <v>2585</v>
      </c>
    </row>
    <row r="2596" spans="1:1">
      <c r="A2596" s="662">
        <v>2586</v>
      </c>
    </row>
    <row r="2597" spans="1:1">
      <c r="A2597" s="662">
        <v>2587</v>
      </c>
    </row>
    <row r="2598" spans="1:1">
      <c r="A2598" s="662">
        <v>2588</v>
      </c>
    </row>
    <row r="2599" spans="1:1">
      <c r="A2599" s="662">
        <v>2589</v>
      </c>
    </row>
    <row r="2600" spans="1:1">
      <c r="A2600" s="662">
        <v>2590</v>
      </c>
    </row>
    <row r="2601" spans="1:1">
      <c r="A2601" s="662">
        <v>2591</v>
      </c>
    </row>
    <row r="2602" spans="1:1">
      <c r="A2602" s="662">
        <v>2592</v>
      </c>
    </row>
    <row r="2603" spans="1:1">
      <c r="A2603" s="662">
        <v>2593</v>
      </c>
    </row>
    <row r="2604" spans="1:1">
      <c r="A2604" s="662">
        <v>2594</v>
      </c>
    </row>
    <row r="2605" spans="1:1">
      <c r="A2605" s="662">
        <v>2595</v>
      </c>
    </row>
    <row r="2606" spans="1:1">
      <c r="A2606" s="662">
        <v>2596</v>
      </c>
    </row>
    <row r="2607" spans="1:1">
      <c r="A2607" s="662">
        <v>2597</v>
      </c>
    </row>
    <row r="2608" spans="1:1">
      <c r="A2608" s="662">
        <v>2598</v>
      </c>
    </row>
    <row r="2609" spans="1:1">
      <c r="A2609" s="662">
        <v>2599</v>
      </c>
    </row>
    <row r="2610" spans="1:1">
      <c r="A2610" s="662">
        <v>2600</v>
      </c>
    </row>
    <row r="2611" spans="1:1">
      <c r="A2611" s="662">
        <v>2601</v>
      </c>
    </row>
    <row r="2612" spans="1:1">
      <c r="A2612" s="662">
        <v>2602</v>
      </c>
    </row>
    <row r="2613" spans="1:1">
      <c r="A2613" s="662">
        <v>2603</v>
      </c>
    </row>
    <row r="2614" spans="1:1">
      <c r="A2614" s="662">
        <v>2604</v>
      </c>
    </row>
    <row r="2615" spans="1:1">
      <c r="A2615" s="662">
        <v>2605</v>
      </c>
    </row>
    <row r="2616" spans="1:1">
      <c r="A2616" s="662">
        <v>2606</v>
      </c>
    </row>
    <row r="2617" spans="1:1">
      <c r="A2617" s="662">
        <v>2607</v>
      </c>
    </row>
    <row r="2618" spans="1:1">
      <c r="A2618" s="662">
        <v>2608</v>
      </c>
    </row>
    <row r="2619" spans="1:1">
      <c r="A2619" s="662">
        <v>2609</v>
      </c>
    </row>
    <row r="2620" spans="1:1">
      <c r="A2620" s="662">
        <v>2610</v>
      </c>
    </row>
    <row r="2621" spans="1:1">
      <c r="A2621" s="662">
        <v>2611</v>
      </c>
    </row>
    <row r="2622" spans="1:1">
      <c r="A2622" s="662">
        <v>2612</v>
      </c>
    </row>
    <row r="2623" spans="1:1">
      <c r="A2623" s="662">
        <v>2613</v>
      </c>
    </row>
    <row r="2624" spans="1:1">
      <c r="A2624" s="662">
        <v>2614</v>
      </c>
    </row>
    <row r="2625" spans="1:1">
      <c r="A2625" s="662">
        <v>2615</v>
      </c>
    </row>
    <row r="2626" spans="1:1">
      <c r="A2626" s="662">
        <v>2616</v>
      </c>
    </row>
    <row r="2627" spans="1:1">
      <c r="A2627" s="662">
        <v>2617</v>
      </c>
    </row>
    <row r="2628" spans="1:1">
      <c r="A2628" s="662">
        <v>2618</v>
      </c>
    </row>
    <row r="2629" spans="1:1">
      <c r="A2629" s="662">
        <v>2619</v>
      </c>
    </row>
    <row r="2630" spans="1:1">
      <c r="A2630" s="662">
        <v>2620</v>
      </c>
    </row>
    <row r="2631" spans="1:1">
      <c r="A2631" s="662">
        <v>2621</v>
      </c>
    </row>
    <row r="2632" spans="1:1">
      <c r="A2632" s="662">
        <v>2622</v>
      </c>
    </row>
    <row r="2633" spans="1:1">
      <c r="A2633" s="662">
        <v>2623</v>
      </c>
    </row>
    <row r="2634" spans="1:1">
      <c r="A2634" s="662">
        <v>2624</v>
      </c>
    </row>
    <row r="2635" spans="1:1">
      <c r="A2635" s="662">
        <v>2625</v>
      </c>
    </row>
    <row r="2636" spans="1:1">
      <c r="A2636" s="662">
        <v>2626</v>
      </c>
    </row>
    <row r="2637" spans="1:1">
      <c r="A2637" s="662">
        <v>2627</v>
      </c>
    </row>
    <row r="2638" spans="1:1">
      <c r="A2638" s="662">
        <v>2628</v>
      </c>
    </row>
    <row r="2639" spans="1:1">
      <c r="A2639" s="662">
        <v>2629</v>
      </c>
    </row>
    <row r="2640" spans="1:1">
      <c r="A2640" s="662">
        <v>2630</v>
      </c>
    </row>
    <row r="2641" spans="1:1">
      <c r="A2641" s="662">
        <v>2631</v>
      </c>
    </row>
    <row r="2642" spans="1:1">
      <c r="A2642" s="662">
        <v>2632</v>
      </c>
    </row>
    <row r="2643" spans="1:1">
      <c r="A2643" s="662">
        <v>2633</v>
      </c>
    </row>
    <row r="2644" spans="1:1">
      <c r="A2644" s="662">
        <v>2634</v>
      </c>
    </row>
    <row r="2645" spans="1:1">
      <c r="A2645" s="662">
        <v>2635</v>
      </c>
    </row>
    <row r="2646" spans="1:1">
      <c r="A2646" s="662">
        <v>2636</v>
      </c>
    </row>
    <row r="2647" spans="1:1">
      <c r="A2647" s="662">
        <v>2637</v>
      </c>
    </row>
    <row r="2648" spans="1:1">
      <c r="A2648" s="662">
        <v>2638</v>
      </c>
    </row>
    <row r="2649" spans="1:1">
      <c r="A2649" s="662">
        <v>2639</v>
      </c>
    </row>
    <row r="2650" spans="1:1">
      <c r="A2650" s="662">
        <v>2640</v>
      </c>
    </row>
    <row r="2651" spans="1:1">
      <c r="A2651" s="662">
        <v>2641</v>
      </c>
    </row>
    <row r="2652" spans="1:1">
      <c r="A2652" s="662">
        <v>2642</v>
      </c>
    </row>
    <row r="2653" spans="1:1">
      <c r="A2653" s="662">
        <v>2643</v>
      </c>
    </row>
    <row r="2654" spans="1:1">
      <c r="A2654" s="662">
        <v>2644</v>
      </c>
    </row>
    <row r="2655" spans="1:1">
      <c r="A2655" s="662">
        <v>2645</v>
      </c>
    </row>
    <row r="2656" spans="1:1">
      <c r="A2656" s="662">
        <v>2646</v>
      </c>
    </row>
    <row r="2657" spans="1:1">
      <c r="A2657" s="662">
        <v>2647</v>
      </c>
    </row>
    <row r="2658" spans="1:1">
      <c r="A2658" s="662">
        <v>2648</v>
      </c>
    </row>
    <row r="2659" spans="1:1">
      <c r="A2659" s="662">
        <v>2649</v>
      </c>
    </row>
    <row r="2660" spans="1:1">
      <c r="A2660" s="662">
        <v>2650</v>
      </c>
    </row>
    <row r="2661" spans="1:1">
      <c r="A2661" s="662">
        <v>2651</v>
      </c>
    </row>
    <row r="2662" spans="1:1">
      <c r="A2662" s="662">
        <v>2652</v>
      </c>
    </row>
    <row r="2663" spans="1:1">
      <c r="A2663" s="662">
        <v>2653</v>
      </c>
    </row>
    <row r="2664" spans="1:1">
      <c r="A2664" s="662">
        <v>2654</v>
      </c>
    </row>
    <row r="2665" spans="1:1">
      <c r="A2665" s="662">
        <v>2655</v>
      </c>
    </row>
    <row r="2666" spans="1:1">
      <c r="A2666" s="662">
        <v>2656</v>
      </c>
    </row>
    <row r="2667" spans="1:1">
      <c r="A2667" s="662">
        <v>2657</v>
      </c>
    </row>
    <row r="2668" spans="1:1">
      <c r="A2668" s="662">
        <v>2658</v>
      </c>
    </row>
    <row r="2669" spans="1:1">
      <c r="A2669" s="662">
        <v>2659</v>
      </c>
    </row>
    <row r="2670" spans="1:1">
      <c r="A2670" s="662">
        <v>2660</v>
      </c>
    </row>
    <row r="2671" spans="1:1">
      <c r="A2671" s="662">
        <v>2661</v>
      </c>
    </row>
    <row r="2672" spans="1:1">
      <c r="A2672" s="662">
        <v>2662</v>
      </c>
    </row>
    <row r="2673" spans="1:1">
      <c r="A2673" s="662">
        <v>2663</v>
      </c>
    </row>
    <row r="2674" spans="1:1">
      <c r="A2674" s="662">
        <v>2664</v>
      </c>
    </row>
    <row r="2675" spans="1:1">
      <c r="A2675" s="662">
        <v>2665</v>
      </c>
    </row>
    <row r="2676" spans="1:1">
      <c r="A2676" s="662">
        <v>2666</v>
      </c>
    </row>
    <row r="2677" spans="1:1">
      <c r="A2677" s="662">
        <v>2667</v>
      </c>
    </row>
    <row r="2678" spans="1:1">
      <c r="A2678" s="662">
        <v>2668</v>
      </c>
    </row>
    <row r="2679" spans="1:1">
      <c r="A2679" s="662">
        <v>2669</v>
      </c>
    </row>
    <row r="2680" spans="1:1">
      <c r="A2680" s="662">
        <v>2670</v>
      </c>
    </row>
    <row r="2681" spans="1:1">
      <c r="A2681" s="662">
        <v>2671</v>
      </c>
    </row>
    <row r="2682" spans="1:1">
      <c r="A2682" s="662">
        <v>2672</v>
      </c>
    </row>
    <row r="2683" spans="1:1">
      <c r="A2683" s="662">
        <v>2673</v>
      </c>
    </row>
    <row r="2684" spans="1:1">
      <c r="A2684" s="662">
        <v>2674</v>
      </c>
    </row>
    <row r="2685" spans="1:1">
      <c r="A2685" s="662">
        <v>2675</v>
      </c>
    </row>
    <row r="2686" spans="1:1">
      <c r="A2686" s="662">
        <v>2676</v>
      </c>
    </row>
    <row r="2687" spans="1:1">
      <c r="A2687" s="662">
        <v>2677</v>
      </c>
    </row>
    <row r="2688" spans="1:1">
      <c r="A2688" s="662">
        <v>2678</v>
      </c>
    </row>
    <row r="2689" spans="1:1">
      <c r="A2689" s="662">
        <v>2679</v>
      </c>
    </row>
    <row r="2690" spans="1:1">
      <c r="A2690" s="662">
        <v>2680</v>
      </c>
    </row>
    <row r="2691" spans="1:1">
      <c r="A2691" s="662">
        <v>2681</v>
      </c>
    </row>
    <row r="2692" spans="1:1">
      <c r="A2692" s="662">
        <v>2682</v>
      </c>
    </row>
    <row r="2693" spans="1:1">
      <c r="A2693" s="662">
        <v>2683</v>
      </c>
    </row>
    <row r="2694" spans="1:1">
      <c r="A2694" s="662">
        <v>2684</v>
      </c>
    </row>
    <row r="2695" spans="1:1">
      <c r="A2695" s="662">
        <v>2685</v>
      </c>
    </row>
    <row r="2696" spans="1:1">
      <c r="A2696" s="662">
        <v>2686</v>
      </c>
    </row>
    <row r="2697" spans="1:1">
      <c r="A2697" s="662">
        <v>2687</v>
      </c>
    </row>
    <row r="2698" spans="1:1">
      <c r="A2698" s="662">
        <v>2688</v>
      </c>
    </row>
    <row r="2699" spans="1:1">
      <c r="A2699" s="662">
        <v>2689</v>
      </c>
    </row>
    <row r="2700" spans="1:1">
      <c r="A2700" s="662">
        <v>2690</v>
      </c>
    </row>
    <row r="2701" spans="1:1">
      <c r="A2701" s="662">
        <v>2691</v>
      </c>
    </row>
    <row r="2702" spans="1:1">
      <c r="A2702" s="662">
        <v>2692</v>
      </c>
    </row>
    <row r="2703" spans="1:1">
      <c r="A2703" s="662">
        <v>2693</v>
      </c>
    </row>
    <row r="2704" spans="1:1">
      <c r="A2704" s="662">
        <v>2694</v>
      </c>
    </row>
    <row r="2705" spans="1:1">
      <c r="A2705" s="662">
        <v>2695</v>
      </c>
    </row>
    <row r="2706" spans="1:1">
      <c r="A2706" s="662">
        <v>2696</v>
      </c>
    </row>
    <row r="2707" spans="1:1">
      <c r="A2707" s="662">
        <v>2697</v>
      </c>
    </row>
    <row r="2708" spans="1:1">
      <c r="A2708" s="662">
        <v>2698</v>
      </c>
    </row>
    <row r="2709" spans="1:1">
      <c r="A2709" s="662">
        <v>2699</v>
      </c>
    </row>
    <row r="2710" spans="1:1">
      <c r="A2710" s="662">
        <v>2700</v>
      </c>
    </row>
    <row r="2711" spans="1:1">
      <c r="A2711" s="662">
        <v>2701</v>
      </c>
    </row>
    <row r="2712" spans="1:1">
      <c r="A2712" s="662">
        <v>2702</v>
      </c>
    </row>
    <row r="2713" spans="1:1">
      <c r="A2713" s="662">
        <v>2703</v>
      </c>
    </row>
    <row r="2714" spans="1:1">
      <c r="A2714" s="662">
        <v>2704</v>
      </c>
    </row>
    <row r="2715" spans="1:1">
      <c r="A2715" s="662">
        <v>2705</v>
      </c>
    </row>
    <row r="2716" spans="1:1">
      <c r="A2716" s="662">
        <v>2706</v>
      </c>
    </row>
    <row r="2717" spans="1:1">
      <c r="A2717" s="662">
        <v>2707</v>
      </c>
    </row>
    <row r="2718" spans="1:1">
      <c r="A2718" s="662">
        <v>2708</v>
      </c>
    </row>
    <row r="2719" spans="1:1">
      <c r="A2719" s="662">
        <v>2709</v>
      </c>
    </row>
    <row r="2720" spans="1:1">
      <c r="A2720" s="662">
        <v>2710</v>
      </c>
    </row>
    <row r="2721" spans="1:1">
      <c r="A2721" s="662">
        <v>2711</v>
      </c>
    </row>
    <row r="2722" spans="1:1">
      <c r="A2722" s="662">
        <v>2712</v>
      </c>
    </row>
    <row r="2723" spans="1:1">
      <c r="A2723" s="662">
        <v>2713</v>
      </c>
    </row>
    <row r="2724" spans="1:1">
      <c r="A2724" s="662">
        <v>2714</v>
      </c>
    </row>
    <row r="2725" spans="1:1">
      <c r="A2725" s="662">
        <v>2715</v>
      </c>
    </row>
    <row r="2726" spans="1:1">
      <c r="A2726" s="662">
        <v>2716</v>
      </c>
    </row>
    <row r="2727" spans="1:1">
      <c r="A2727" s="662">
        <v>2717</v>
      </c>
    </row>
    <row r="2728" spans="1:1">
      <c r="A2728" s="662">
        <v>2718</v>
      </c>
    </row>
    <row r="2729" spans="1:1">
      <c r="A2729" s="662">
        <v>2719</v>
      </c>
    </row>
    <row r="2730" spans="1:1">
      <c r="A2730" s="662">
        <v>2720</v>
      </c>
    </row>
    <row r="2731" spans="1:1">
      <c r="A2731" s="662">
        <v>2721</v>
      </c>
    </row>
    <row r="2732" spans="1:1">
      <c r="A2732" s="662">
        <v>2722</v>
      </c>
    </row>
    <row r="2733" spans="1:1">
      <c r="A2733" s="662">
        <v>2723</v>
      </c>
    </row>
    <row r="2734" spans="1:1">
      <c r="A2734" s="662">
        <v>2724</v>
      </c>
    </row>
    <row r="2735" spans="1:1">
      <c r="A2735" s="662">
        <v>2725</v>
      </c>
    </row>
    <row r="2736" spans="1:1">
      <c r="A2736" s="662">
        <v>2726</v>
      </c>
    </row>
    <row r="2737" spans="1:1">
      <c r="A2737" s="662">
        <v>2727</v>
      </c>
    </row>
    <row r="2738" spans="1:1">
      <c r="A2738" s="662">
        <v>2728</v>
      </c>
    </row>
    <row r="2739" spans="1:1">
      <c r="A2739" s="662">
        <v>2729</v>
      </c>
    </row>
    <row r="2740" spans="1:1">
      <c r="A2740" s="662">
        <v>2730</v>
      </c>
    </row>
    <row r="2741" spans="1:1">
      <c r="A2741" s="662">
        <v>2731</v>
      </c>
    </row>
    <row r="2742" spans="1:1">
      <c r="A2742" s="662">
        <v>2732</v>
      </c>
    </row>
    <row r="2743" spans="1:1">
      <c r="A2743" s="662">
        <v>2733</v>
      </c>
    </row>
    <row r="2744" spans="1:1">
      <c r="A2744" s="662">
        <v>2734</v>
      </c>
    </row>
    <row r="2745" spans="1:1">
      <c r="A2745" s="662">
        <v>2735</v>
      </c>
    </row>
    <row r="2746" spans="1:1">
      <c r="A2746" s="662">
        <v>2736</v>
      </c>
    </row>
    <row r="2747" spans="1:1">
      <c r="A2747" s="662">
        <v>2737</v>
      </c>
    </row>
    <row r="2748" spans="1:1">
      <c r="A2748" s="662">
        <v>2738</v>
      </c>
    </row>
    <row r="2749" spans="1:1">
      <c r="A2749" s="662">
        <v>2739</v>
      </c>
    </row>
    <row r="2750" spans="1:1">
      <c r="A2750" s="662">
        <v>2740</v>
      </c>
    </row>
    <row r="2751" spans="1:1">
      <c r="A2751" s="662">
        <v>2741</v>
      </c>
    </row>
    <row r="2752" spans="1:1">
      <c r="A2752" s="662">
        <v>2742</v>
      </c>
    </row>
    <row r="2753" spans="1:1">
      <c r="A2753" s="662">
        <v>2743</v>
      </c>
    </row>
    <row r="2754" spans="1:1">
      <c r="A2754" s="662">
        <v>2744</v>
      </c>
    </row>
    <row r="2755" spans="1:1">
      <c r="A2755" s="662">
        <v>2745</v>
      </c>
    </row>
    <row r="2756" spans="1:1">
      <c r="A2756" s="662">
        <v>2746</v>
      </c>
    </row>
    <row r="2757" spans="1:1">
      <c r="A2757" s="662">
        <v>2747</v>
      </c>
    </row>
    <row r="2758" spans="1:1">
      <c r="A2758" s="662">
        <v>2748</v>
      </c>
    </row>
    <row r="2759" spans="1:1">
      <c r="A2759" s="662">
        <v>2749</v>
      </c>
    </row>
    <row r="2760" spans="1:1">
      <c r="A2760" s="662">
        <v>2750</v>
      </c>
    </row>
    <row r="2761" spans="1:1">
      <c r="A2761" s="662">
        <v>2751</v>
      </c>
    </row>
    <row r="2762" spans="1:1">
      <c r="A2762" s="662">
        <v>2752</v>
      </c>
    </row>
    <row r="2763" spans="1:1">
      <c r="A2763" s="662">
        <v>2753</v>
      </c>
    </row>
    <row r="2764" spans="1:1">
      <c r="A2764" s="662">
        <v>2754</v>
      </c>
    </row>
    <row r="2765" spans="1:1">
      <c r="A2765" s="662">
        <v>2755</v>
      </c>
    </row>
    <row r="2766" spans="1:1">
      <c r="A2766" s="662">
        <v>2756</v>
      </c>
    </row>
    <row r="2767" spans="1:1">
      <c r="A2767" s="662">
        <v>2757</v>
      </c>
    </row>
    <row r="2768" spans="1:1">
      <c r="A2768" s="662">
        <v>2758</v>
      </c>
    </row>
    <row r="2769" spans="1:1">
      <c r="A2769" s="662">
        <v>2759</v>
      </c>
    </row>
    <row r="2770" spans="1:1">
      <c r="A2770" s="662">
        <v>2760</v>
      </c>
    </row>
    <row r="2771" spans="1:1">
      <c r="A2771" s="662">
        <v>2761</v>
      </c>
    </row>
    <row r="2772" spans="1:1">
      <c r="A2772" s="662">
        <v>2762</v>
      </c>
    </row>
    <row r="2773" spans="1:1">
      <c r="A2773" s="662">
        <v>2763</v>
      </c>
    </row>
    <row r="2774" spans="1:1">
      <c r="A2774" s="662">
        <v>2764</v>
      </c>
    </row>
    <row r="2775" spans="1:1">
      <c r="A2775" s="662">
        <v>2765</v>
      </c>
    </row>
    <row r="2776" spans="1:1">
      <c r="A2776" s="662">
        <v>2766</v>
      </c>
    </row>
    <row r="2777" spans="1:1">
      <c r="A2777" s="662">
        <v>2767</v>
      </c>
    </row>
    <row r="2778" spans="1:1">
      <c r="A2778" s="662">
        <v>2768</v>
      </c>
    </row>
    <row r="2779" spans="1:1">
      <c r="A2779" s="662">
        <v>2769</v>
      </c>
    </row>
    <row r="2780" spans="1:1">
      <c r="A2780" s="662">
        <v>2770</v>
      </c>
    </row>
    <row r="2781" spans="1:1">
      <c r="A2781" s="662">
        <v>2771</v>
      </c>
    </row>
    <row r="2782" spans="1:1">
      <c r="A2782" s="662">
        <v>2772</v>
      </c>
    </row>
    <row r="2783" spans="1:1">
      <c r="A2783" s="662">
        <v>2773</v>
      </c>
    </row>
    <row r="2784" spans="1:1">
      <c r="A2784" s="662">
        <v>2774</v>
      </c>
    </row>
    <row r="2785" spans="1:1">
      <c r="A2785" s="662">
        <v>2775</v>
      </c>
    </row>
    <row r="2786" spans="1:1">
      <c r="A2786" s="662">
        <v>2776</v>
      </c>
    </row>
    <row r="2787" spans="1:1">
      <c r="A2787" s="662">
        <v>2777</v>
      </c>
    </row>
    <row r="2788" spans="1:1">
      <c r="A2788" s="662">
        <v>2778</v>
      </c>
    </row>
    <row r="2789" spans="1:1">
      <c r="A2789" s="662">
        <v>2779</v>
      </c>
    </row>
    <row r="2790" spans="1:1">
      <c r="A2790" s="662">
        <v>2780</v>
      </c>
    </row>
    <row r="2791" spans="1:1">
      <c r="A2791" s="662">
        <v>2781</v>
      </c>
    </row>
    <row r="2792" spans="1:1">
      <c r="A2792" s="662">
        <v>2782</v>
      </c>
    </row>
    <row r="2793" spans="1:1">
      <c r="A2793" s="662">
        <v>2783</v>
      </c>
    </row>
    <row r="2794" spans="1:1">
      <c r="A2794" s="662">
        <v>2784</v>
      </c>
    </row>
    <row r="2795" spans="1:1">
      <c r="A2795" s="662">
        <v>2785</v>
      </c>
    </row>
    <row r="2796" spans="1:1">
      <c r="A2796" s="662">
        <v>2786</v>
      </c>
    </row>
    <row r="2797" spans="1:1">
      <c r="A2797" s="662">
        <v>2787</v>
      </c>
    </row>
    <row r="2798" spans="1:1">
      <c r="A2798" s="662">
        <v>2788</v>
      </c>
    </row>
    <row r="2799" spans="1:1">
      <c r="A2799" s="662">
        <v>2789</v>
      </c>
    </row>
    <row r="2800" spans="1:1">
      <c r="A2800" s="662">
        <v>2790</v>
      </c>
    </row>
    <row r="2801" spans="1:1">
      <c r="A2801" s="662">
        <v>2791</v>
      </c>
    </row>
    <row r="2802" spans="1:1">
      <c r="A2802" s="662">
        <v>2792</v>
      </c>
    </row>
    <row r="2803" spans="1:1">
      <c r="A2803" s="662">
        <v>2793</v>
      </c>
    </row>
    <row r="2804" spans="1:1">
      <c r="A2804" s="662">
        <v>2794</v>
      </c>
    </row>
    <row r="2805" spans="1:1">
      <c r="A2805" s="662">
        <v>2795</v>
      </c>
    </row>
    <row r="2806" spans="1:1">
      <c r="A2806" s="662">
        <v>2796</v>
      </c>
    </row>
    <row r="2807" spans="1:1">
      <c r="A2807" s="662">
        <v>2797</v>
      </c>
    </row>
    <row r="2808" spans="1:1">
      <c r="A2808" s="662">
        <v>2798</v>
      </c>
    </row>
    <row r="2809" spans="1:1">
      <c r="A2809" s="662">
        <v>2799</v>
      </c>
    </row>
    <row r="2810" spans="1:1">
      <c r="A2810" s="662">
        <v>2800</v>
      </c>
    </row>
    <row r="2811" spans="1:1">
      <c r="A2811" s="662">
        <v>2801</v>
      </c>
    </row>
    <row r="2812" spans="1:1">
      <c r="A2812" s="662">
        <v>2802</v>
      </c>
    </row>
    <row r="2813" spans="1:1">
      <c r="A2813" s="662">
        <v>2803</v>
      </c>
    </row>
    <row r="2814" spans="1:1">
      <c r="A2814" s="662">
        <v>2804</v>
      </c>
    </row>
    <row r="2815" spans="1:1">
      <c r="A2815" s="662">
        <v>2805</v>
      </c>
    </row>
    <row r="2816" spans="1:1">
      <c r="A2816" s="662">
        <v>2806</v>
      </c>
    </row>
    <row r="2817" spans="1:1">
      <c r="A2817" s="662">
        <v>2807</v>
      </c>
    </row>
    <row r="2818" spans="1:1">
      <c r="A2818" s="662">
        <v>2808</v>
      </c>
    </row>
    <row r="2819" spans="1:1">
      <c r="A2819" s="662">
        <v>2809</v>
      </c>
    </row>
    <row r="2820" spans="1:1">
      <c r="A2820" s="662">
        <v>2810</v>
      </c>
    </row>
    <row r="2821" spans="1:1">
      <c r="A2821" s="662">
        <v>2811</v>
      </c>
    </row>
    <row r="2822" spans="1:1">
      <c r="A2822" s="662">
        <v>2812</v>
      </c>
    </row>
    <row r="2823" spans="1:1">
      <c r="A2823" s="662">
        <v>2813</v>
      </c>
    </row>
    <row r="2824" spans="1:1">
      <c r="A2824" s="662">
        <v>2814</v>
      </c>
    </row>
    <row r="2825" spans="1:1">
      <c r="A2825" s="662">
        <v>2815</v>
      </c>
    </row>
    <row r="2826" spans="1:1">
      <c r="A2826" s="662">
        <v>2816</v>
      </c>
    </row>
    <row r="2827" spans="1:1">
      <c r="A2827" s="662">
        <v>2817</v>
      </c>
    </row>
    <row r="2828" spans="1:1">
      <c r="A2828" s="662">
        <v>2818</v>
      </c>
    </row>
    <row r="2829" spans="1:1">
      <c r="A2829" s="662">
        <v>2819</v>
      </c>
    </row>
    <row r="2830" spans="1:1">
      <c r="A2830" s="662">
        <v>2820</v>
      </c>
    </row>
    <row r="2831" spans="1:1">
      <c r="A2831" s="662">
        <v>2821</v>
      </c>
    </row>
    <row r="2832" spans="1:1">
      <c r="A2832" s="662">
        <v>2822</v>
      </c>
    </row>
    <row r="2833" spans="1:1">
      <c r="A2833" s="662">
        <v>2823</v>
      </c>
    </row>
    <row r="2834" spans="1:1">
      <c r="A2834" s="662">
        <v>2824</v>
      </c>
    </row>
    <row r="2835" spans="1:1">
      <c r="A2835" s="662">
        <v>2825</v>
      </c>
    </row>
    <row r="2836" spans="1:1">
      <c r="A2836" s="662">
        <v>2826</v>
      </c>
    </row>
    <row r="2837" spans="1:1">
      <c r="A2837" s="662">
        <v>2827</v>
      </c>
    </row>
    <row r="2838" spans="1:1">
      <c r="A2838" s="662">
        <v>2828</v>
      </c>
    </row>
    <row r="2839" spans="1:1">
      <c r="A2839" s="662">
        <v>2829</v>
      </c>
    </row>
    <row r="2840" spans="1:1">
      <c r="A2840" s="662">
        <v>2830</v>
      </c>
    </row>
    <row r="2841" spans="1:1">
      <c r="A2841" s="662">
        <v>2831</v>
      </c>
    </row>
    <row r="2842" spans="1:1">
      <c r="A2842" s="662">
        <v>2832</v>
      </c>
    </row>
    <row r="2843" spans="1:1">
      <c r="A2843" s="662">
        <v>2833</v>
      </c>
    </row>
    <row r="2844" spans="1:1">
      <c r="A2844" s="662">
        <v>2834</v>
      </c>
    </row>
    <row r="2845" spans="1:1">
      <c r="A2845" s="662">
        <v>2835</v>
      </c>
    </row>
    <row r="2846" spans="1:1">
      <c r="A2846" s="662">
        <v>2836</v>
      </c>
    </row>
    <row r="2847" spans="1:1">
      <c r="A2847" s="662">
        <v>2837</v>
      </c>
    </row>
    <row r="2848" spans="1:1">
      <c r="A2848" s="662">
        <v>2838</v>
      </c>
    </row>
    <row r="2849" spans="1:1">
      <c r="A2849" s="662">
        <v>2839</v>
      </c>
    </row>
    <row r="2850" spans="1:1">
      <c r="A2850" s="662">
        <v>2840</v>
      </c>
    </row>
    <row r="2851" spans="1:1">
      <c r="A2851" s="662">
        <v>2841</v>
      </c>
    </row>
    <row r="2852" spans="1:1">
      <c r="A2852" s="662">
        <v>2842</v>
      </c>
    </row>
    <row r="2853" spans="1:1">
      <c r="A2853" s="662">
        <v>2843</v>
      </c>
    </row>
    <row r="2854" spans="1:1">
      <c r="A2854" s="662">
        <v>2844</v>
      </c>
    </row>
    <row r="2855" spans="1:1">
      <c r="A2855" s="662">
        <v>2845</v>
      </c>
    </row>
    <row r="2856" spans="1:1">
      <c r="A2856" s="662">
        <v>2846</v>
      </c>
    </row>
    <row r="2857" spans="1:1">
      <c r="A2857" s="662">
        <v>2847</v>
      </c>
    </row>
    <row r="2858" spans="1:1">
      <c r="A2858" s="662">
        <v>2848</v>
      </c>
    </row>
    <row r="2859" spans="1:1">
      <c r="A2859" s="662">
        <v>2849</v>
      </c>
    </row>
    <row r="2860" spans="1:1">
      <c r="A2860" s="662">
        <v>2850</v>
      </c>
    </row>
    <row r="2861" spans="1:1">
      <c r="A2861" s="662">
        <v>2851</v>
      </c>
    </row>
    <row r="2862" spans="1:1">
      <c r="A2862" s="662">
        <v>2852</v>
      </c>
    </row>
    <row r="2863" spans="1:1">
      <c r="A2863" s="662">
        <v>2853</v>
      </c>
    </row>
    <row r="2864" spans="1:1">
      <c r="A2864" s="662">
        <v>2854</v>
      </c>
    </row>
    <row r="2865" spans="1:1">
      <c r="A2865" s="662">
        <v>2855</v>
      </c>
    </row>
    <row r="2866" spans="1:1">
      <c r="A2866" s="662">
        <v>2856</v>
      </c>
    </row>
    <row r="2867" spans="1:1">
      <c r="A2867" s="662">
        <v>2857</v>
      </c>
    </row>
    <row r="2868" spans="1:1">
      <c r="A2868" s="662">
        <v>2858</v>
      </c>
    </row>
    <row r="2869" spans="1:1">
      <c r="A2869" s="662">
        <v>2859</v>
      </c>
    </row>
    <row r="2870" spans="1:1">
      <c r="A2870" s="662">
        <v>2860</v>
      </c>
    </row>
    <row r="2871" spans="1:1">
      <c r="A2871" s="662">
        <v>2861</v>
      </c>
    </row>
    <row r="2872" spans="1:1">
      <c r="A2872" s="662">
        <v>2862</v>
      </c>
    </row>
    <row r="2873" spans="1:1">
      <c r="A2873" s="662">
        <v>2863</v>
      </c>
    </row>
    <row r="2874" spans="1:1">
      <c r="A2874" s="662">
        <v>2864</v>
      </c>
    </row>
    <row r="2875" spans="1:1">
      <c r="A2875" s="662">
        <v>2865</v>
      </c>
    </row>
    <row r="2876" spans="1:1">
      <c r="A2876" s="662">
        <v>2866</v>
      </c>
    </row>
    <row r="2877" spans="1:1">
      <c r="A2877" s="662">
        <v>2867</v>
      </c>
    </row>
    <row r="2878" spans="1:1">
      <c r="A2878" s="662">
        <v>2868</v>
      </c>
    </row>
    <row r="2879" spans="1:1">
      <c r="A2879" s="662">
        <v>2869</v>
      </c>
    </row>
    <row r="2880" spans="1:1">
      <c r="A2880" s="662">
        <v>2870</v>
      </c>
    </row>
    <row r="2881" spans="1:1">
      <c r="A2881" s="662">
        <v>2871</v>
      </c>
    </row>
    <row r="2882" spans="1:1">
      <c r="A2882" s="662">
        <v>2872</v>
      </c>
    </row>
    <row r="2883" spans="1:1">
      <c r="A2883" s="662">
        <v>2873</v>
      </c>
    </row>
    <row r="2884" spans="1:1">
      <c r="A2884" s="662">
        <v>2874</v>
      </c>
    </row>
    <row r="2885" spans="1:1">
      <c r="A2885" s="662">
        <v>2875</v>
      </c>
    </row>
    <row r="2886" spans="1:1">
      <c r="A2886" s="662">
        <v>2876</v>
      </c>
    </row>
    <row r="2887" spans="1:1">
      <c r="A2887" s="662">
        <v>2877</v>
      </c>
    </row>
    <row r="2888" spans="1:1">
      <c r="A2888" s="662">
        <v>2878</v>
      </c>
    </row>
    <row r="2889" spans="1:1">
      <c r="A2889" s="662">
        <v>2879</v>
      </c>
    </row>
    <row r="2890" spans="1:1">
      <c r="A2890" s="662">
        <v>2880</v>
      </c>
    </row>
    <row r="2891" spans="1:1">
      <c r="A2891" s="662">
        <v>2881</v>
      </c>
    </row>
    <row r="2892" spans="1:1">
      <c r="A2892" s="662">
        <v>2882</v>
      </c>
    </row>
    <row r="2893" spans="1:1">
      <c r="A2893" s="662">
        <v>2883</v>
      </c>
    </row>
    <row r="2894" spans="1:1">
      <c r="A2894" s="662">
        <v>2884</v>
      </c>
    </row>
    <row r="2895" spans="1:1">
      <c r="A2895" s="662">
        <v>2885</v>
      </c>
    </row>
    <row r="2896" spans="1:1">
      <c r="A2896" s="662">
        <v>2886</v>
      </c>
    </row>
    <row r="2897" spans="1:1">
      <c r="A2897" s="662">
        <v>2887</v>
      </c>
    </row>
    <row r="2898" spans="1:1">
      <c r="A2898" s="662">
        <v>2888</v>
      </c>
    </row>
    <row r="2899" spans="1:1">
      <c r="A2899" s="662">
        <v>2889</v>
      </c>
    </row>
    <row r="2900" spans="1:1">
      <c r="A2900" s="662">
        <v>2890</v>
      </c>
    </row>
    <row r="2901" spans="1:1">
      <c r="A2901" s="662">
        <v>2891</v>
      </c>
    </row>
    <row r="2902" spans="1:1">
      <c r="A2902" s="662">
        <v>2892</v>
      </c>
    </row>
    <row r="2903" spans="1:1">
      <c r="A2903" s="662">
        <v>2893</v>
      </c>
    </row>
    <row r="2904" spans="1:1">
      <c r="A2904" s="662">
        <v>2894</v>
      </c>
    </row>
    <row r="2905" spans="1:1">
      <c r="A2905" s="662">
        <v>2895</v>
      </c>
    </row>
    <row r="2906" spans="1:1">
      <c r="A2906" s="662">
        <v>2896</v>
      </c>
    </row>
    <row r="2907" spans="1:1">
      <c r="A2907" s="662">
        <v>2897</v>
      </c>
    </row>
    <row r="2908" spans="1:1">
      <c r="A2908" s="662">
        <v>2898</v>
      </c>
    </row>
    <row r="2909" spans="1:1">
      <c r="A2909" s="662">
        <v>2899</v>
      </c>
    </row>
    <row r="2910" spans="1:1">
      <c r="A2910" s="662">
        <v>2900</v>
      </c>
    </row>
    <row r="2911" spans="1:1">
      <c r="A2911" s="662">
        <v>2901</v>
      </c>
    </row>
    <row r="2912" spans="1:1">
      <c r="A2912" s="662">
        <v>2902</v>
      </c>
    </row>
    <row r="2913" spans="1:1">
      <c r="A2913" s="662">
        <v>2903</v>
      </c>
    </row>
    <row r="2914" spans="1:1">
      <c r="A2914" s="662">
        <v>2904</v>
      </c>
    </row>
    <row r="2915" spans="1:1">
      <c r="A2915" s="662">
        <v>2905</v>
      </c>
    </row>
    <row r="2916" spans="1:1">
      <c r="A2916" s="662">
        <v>2906</v>
      </c>
    </row>
    <row r="2917" spans="1:1">
      <c r="A2917" s="662">
        <v>2907</v>
      </c>
    </row>
    <row r="2918" spans="1:1">
      <c r="A2918" s="662">
        <v>2908</v>
      </c>
    </row>
    <row r="2919" spans="1:1">
      <c r="A2919" s="662">
        <v>2909</v>
      </c>
    </row>
    <row r="2920" spans="1:1">
      <c r="A2920" s="662">
        <v>2910</v>
      </c>
    </row>
    <row r="2921" spans="1:1">
      <c r="A2921" s="662">
        <v>2911</v>
      </c>
    </row>
    <row r="2922" spans="1:1">
      <c r="A2922" s="662">
        <v>2912</v>
      </c>
    </row>
    <row r="2923" spans="1:1">
      <c r="A2923" s="662">
        <v>2913</v>
      </c>
    </row>
    <row r="2924" spans="1:1">
      <c r="A2924" s="662">
        <v>2914</v>
      </c>
    </row>
    <row r="2925" spans="1:1">
      <c r="A2925" s="662">
        <v>2915</v>
      </c>
    </row>
    <row r="2926" spans="1:1">
      <c r="A2926" s="662">
        <v>2916</v>
      </c>
    </row>
    <row r="2927" spans="1:1">
      <c r="A2927" s="662">
        <v>2917</v>
      </c>
    </row>
    <row r="2928" spans="1:1">
      <c r="A2928" s="662">
        <v>2918</v>
      </c>
    </row>
    <row r="2929" spans="1:1">
      <c r="A2929" s="662">
        <v>2919</v>
      </c>
    </row>
    <row r="2930" spans="1:1">
      <c r="A2930" s="662">
        <v>2920</v>
      </c>
    </row>
    <row r="2931" spans="1:1">
      <c r="A2931" s="662">
        <v>2921</v>
      </c>
    </row>
    <row r="2932" spans="1:1">
      <c r="A2932" s="662">
        <v>2922</v>
      </c>
    </row>
    <row r="2933" spans="1:1">
      <c r="A2933" s="662">
        <v>2923</v>
      </c>
    </row>
    <row r="2934" spans="1:1">
      <c r="A2934" s="662">
        <v>2924</v>
      </c>
    </row>
    <row r="2935" spans="1:1">
      <c r="A2935" s="662">
        <v>2925</v>
      </c>
    </row>
    <row r="2936" spans="1:1">
      <c r="A2936" s="662">
        <v>2926</v>
      </c>
    </row>
    <row r="2937" spans="1:1">
      <c r="A2937" s="662">
        <v>2927</v>
      </c>
    </row>
    <row r="2938" spans="1:1">
      <c r="A2938" s="662">
        <v>2928</v>
      </c>
    </row>
    <row r="2939" spans="1:1">
      <c r="A2939" s="662">
        <v>2929</v>
      </c>
    </row>
    <row r="2940" spans="1:1">
      <c r="A2940" s="662">
        <v>2930</v>
      </c>
    </row>
    <row r="2941" spans="1:1">
      <c r="A2941" s="662">
        <v>2931</v>
      </c>
    </row>
    <row r="2942" spans="1:1">
      <c r="A2942" s="662">
        <v>2932</v>
      </c>
    </row>
    <row r="2943" spans="1:1">
      <c r="A2943" s="662">
        <v>2933</v>
      </c>
    </row>
    <row r="2944" spans="1:1">
      <c r="A2944" s="662">
        <v>2934</v>
      </c>
    </row>
    <row r="2945" spans="1:1">
      <c r="A2945" s="662">
        <v>2935</v>
      </c>
    </row>
    <row r="2946" spans="1:1">
      <c r="A2946" s="662">
        <v>2936</v>
      </c>
    </row>
    <row r="2947" spans="1:1">
      <c r="A2947" s="662">
        <v>2937</v>
      </c>
    </row>
    <row r="2948" spans="1:1">
      <c r="A2948" s="662">
        <v>2938</v>
      </c>
    </row>
    <row r="2949" spans="1:1">
      <c r="A2949" s="662">
        <v>2939</v>
      </c>
    </row>
    <row r="2950" spans="1:1">
      <c r="A2950" s="662">
        <v>2940</v>
      </c>
    </row>
    <row r="2951" spans="1:1">
      <c r="A2951" s="662">
        <v>2941</v>
      </c>
    </row>
    <row r="2952" spans="1:1">
      <c r="A2952" s="662">
        <v>2942</v>
      </c>
    </row>
    <row r="2953" spans="1:1">
      <c r="A2953" s="662">
        <v>2943</v>
      </c>
    </row>
    <row r="2954" spans="1:1">
      <c r="A2954" s="662">
        <v>2944</v>
      </c>
    </row>
    <row r="2955" spans="1:1">
      <c r="A2955" s="662">
        <v>2945</v>
      </c>
    </row>
    <row r="2956" spans="1:1">
      <c r="A2956" s="662">
        <v>2946</v>
      </c>
    </row>
    <row r="2957" spans="1:1">
      <c r="A2957" s="662">
        <v>2947</v>
      </c>
    </row>
    <row r="2958" spans="1:1">
      <c r="A2958" s="662">
        <v>2948</v>
      </c>
    </row>
    <row r="2959" spans="1:1">
      <c r="A2959" s="662">
        <v>2949</v>
      </c>
    </row>
    <row r="2960" spans="1:1">
      <c r="A2960" s="662">
        <v>2950</v>
      </c>
    </row>
    <row r="2961" spans="1:1">
      <c r="A2961" s="662">
        <v>2951</v>
      </c>
    </row>
    <row r="2962" spans="1:1">
      <c r="A2962" s="662">
        <v>2952</v>
      </c>
    </row>
    <row r="2963" spans="1:1">
      <c r="A2963" s="662">
        <v>2953</v>
      </c>
    </row>
    <row r="2964" spans="1:1">
      <c r="A2964" s="662">
        <v>2954</v>
      </c>
    </row>
    <row r="2965" spans="1:1">
      <c r="A2965" s="662">
        <v>2955</v>
      </c>
    </row>
    <row r="2966" spans="1:1">
      <c r="A2966" s="662">
        <v>2956</v>
      </c>
    </row>
    <row r="2967" spans="1:1">
      <c r="A2967" s="662">
        <v>2957</v>
      </c>
    </row>
    <row r="2968" spans="1:1">
      <c r="A2968" s="662">
        <v>2958</v>
      </c>
    </row>
    <row r="2969" spans="1:1">
      <c r="A2969" s="662">
        <v>2959</v>
      </c>
    </row>
    <row r="2970" spans="1:1">
      <c r="A2970" s="662">
        <v>2960</v>
      </c>
    </row>
    <row r="2971" spans="1:1">
      <c r="A2971" s="662">
        <v>2961</v>
      </c>
    </row>
    <row r="2972" spans="1:1">
      <c r="A2972" s="662">
        <v>2962</v>
      </c>
    </row>
    <row r="2973" spans="1:1">
      <c r="A2973" s="662">
        <v>2963</v>
      </c>
    </row>
    <row r="2974" spans="1:1">
      <c r="A2974" s="662">
        <v>2964</v>
      </c>
    </row>
    <row r="2975" spans="1:1">
      <c r="A2975" s="662">
        <v>2965</v>
      </c>
    </row>
    <row r="2976" spans="1:1">
      <c r="A2976" s="662">
        <v>2966</v>
      </c>
    </row>
    <row r="2977" spans="1:1">
      <c r="A2977" s="662">
        <v>2967</v>
      </c>
    </row>
    <row r="2978" spans="1:1">
      <c r="A2978" s="662">
        <v>2968</v>
      </c>
    </row>
    <row r="2979" spans="1:1">
      <c r="A2979" s="662">
        <v>2969</v>
      </c>
    </row>
    <row r="2980" spans="1:1">
      <c r="A2980" s="662">
        <v>2970</v>
      </c>
    </row>
    <row r="2981" spans="1:1">
      <c r="A2981" s="662">
        <v>2971</v>
      </c>
    </row>
    <row r="2982" spans="1:1">
      <c r="A2982" s="662">
        <v>2972</v>
      </c>
    </row>
    <row r="2983" spans="1:1">
      <c r="A2983" s="662">
        <v>2973</v>
      </c>
    </row>
    <row r="2984" spans="1:1">
      <c r="A2984" s="662">
        <v>2974</v>
      </c>
    </row>
    <row r="2985" spans="1:1">
      <c r="A2985" s="662">
        <v>2975</v>
      </c>
    </row>
    <row r="2986" spans="1:1">
      <c r="A2986" s="662">
        <v>2976</v>
      </c>
    </row>
    <row r="2987" spans="1:1">
      <c r="A2987" s="662">
        <v>2977</v>
      </c>
    </row>
    <row r="2988" spans="1:1">
      <c r="A2988" s="662">
        <v>2978</v>
      </c>
    </row>
    <row r="2989" spans="1:1">
      <c r="A2989" s="662">
        <v>2979</v>
      </c>
    </row>
    <row r="2990" spans="1:1">
      <c r="A2990" s="662">
        <v>2980</v>
      </c>
    </row>
    <row r="2991" spans="1:1">
      <c r="A2991" s="662">
        <v>2981</v>
      </c>
    </row>
    <row r="2992" spans="1:1">
      <c r="A2992" s="662">
        <v>2982</v>
      </c>
    </row>
    <row r="2993" spans="1:1">
      <c r="A2993" s="662">
        <v>2983</v>
      </c>
    </row>
    <row r="2994" spans="1:1">
      <c r="A2994" s="662">
        <v>2984</v>
      </c>
    </row>
    <row r="2995" spans="1:1">
      <c r="A2995" s="662">
        <v>2985</v>
      </c>
    </row>
    <row r="2996" spans="1:1">
      <c r="A2996" s="662">
        <v>2986</v>
      </c>
    </row>
    <row r="2997" spans="1:1">
      <c r="A2997" s="662">
        <v>2987</v>
      </c>
    </row>
    <row r="2998" spans="1:1">
      <c r="A2998" s="662">
        <v>2988</v>
      </c>
    </row>
    <row r="2999" spans="1:1">
      <c r="A2999" s="662">
        <v>2989</v>
      </c>
    </row>
    <row r="3000" spans="1:1">
      <c r="A3000" s="662">
        <v>2990</v>
      </c>
    </row>
    <row r="3001" spans="1:1">
      <c r="A3001" s="662">
        <v>2991</v>
      </c>
    </row>
    <row r="3002" spans="1:1">
      <c r="A3002" s="662">
        <v>2992</v>
      </c>
    </row>
    <row r="3003" spans="1:1">
      <c r="A3003" s="662">
        <v>2993</v>
      </c>
    </row>
    <row r="3004" spans="1:1">
      <c r="A3004" s="662">
        <v>2994</v>
      </c>
    </row>
    <row r="3005" spans="1:1">
      <c r="A3005" s="662">
        <v>2995</v>
      </c>
    </row>
    <row r="3006" spans="1:1">
      <c r="A3006" s="662">
        <v>2996</v>
      </c>
    </row>
    <row r="3007" spans="1:1">
      <c r="A3007" s="662">
        <v>2997</v>
      </c>
    </row>
    <row r="3008" spans="1:1">
      <c r="A3008" s="662">
        <v>2998</v>
      </c>
    </row>
    <row r="3009" spans="1:1">
      <c r="A3009" s="662">
        <v>2999</v>
      </c>
    </row>
    <row r="3010" spans="1:1">
      <c r="A3010" s="662">
        <v>3000</v>
      </c>
    </row>
    <row r="3011" spans="1:1">
      <c r="A3011" s="662">
        <v>3001</v>
      </c>
    </row>
    <row r="3012" spans="1:1">
      <c r="A3012" s="662">
        <v>3002</v>
      </c>
    </row>
    <row r="3013" spans="1:1">
      <c r="A3013" s="662">
        <v>3003</v>
      </c>
    </row>
    <row r="3014" spans="1:1">
      <c r="A3014" s="662">
        <v>3004</v>
      </c>
    </row>
    <row r="3015" spans="1:1">
      <c r="A3015" s="662">
        <v>3005</v>
      </c>
    </row>
    <row r="3016" spans="1:1">
      <c r="A3016" s="662">
        <v>3006</v>
      </c>
    </row>
    <row r="3017" spans="1:1">
      <c r="A3017" s="662">
        <v>3007</v>
      </c>
    </row>
    <row r="3018" spans="1:1">
      <c r="A3018" s="662">
        <v>3008</v>
      </c>
    </row>
    <row r="3019" spans="1:1">
      <c r="A3019" s="662">
        <v>3009</v>
      </c>
    </row>
    <row r="3020" spans="1:1">
      <c r="A3020" s="662">
        <v>3010</v>
      </c>
    </row>
    <row r="3021" spans="1:1">
      <c r="A3021" s="662">
        <v>3011</v>
      </c>
    </row>
    <row r="3022" spans="1:1">
      <c r="A3022" s="662">
        <v>3012</v>
      </c>
    </row>
    <row r="3023" spans="1:1">
      <c r="A3023" s="662">
        <v>3013</v>
      </c>
    </row>
    <row r="3024" spans="1:1">
      <c r="A3024" s="662">
        <v>3014</v>
      </c>
    </row>
    <row r="3025" spans="1:1">
      <c r="A3025" s="662">
        <v>3015</v>
      </c>
    </row>
    <row r="3026" spans="1:1">
      <c r="A3026" s="662">
        <v>3016</v>
      </c>
    </row>
    <row r="3027" spans="1:1">
      <c r="A3027" s="662">
        <v>3017</v>
      </c>
    </row>
    <row r="3028" spans="1:1">
      <c r="A3028" s="662">
        <v>3018</v>
      </c>
    </row>
    <row r="3029" spans="1:1">
      <c r="A3029" s="662">
        <v>3019</v>
      </c>
    </row>
    <row r="3030" spans="1:1">
      <c r="A3030" s="662">
        <v>3020</v>
      </c>
    </row>
    <row r="3031" spans="1:1">
      <c r="A3031" s="662">
        <v>3021</v>
      </c>
    </row>
    <row r="3032" spans="1:1">
      <c r="A3032" s="662">
        <v>3022</v>
      </c>
    </row>
    <row r="3033" spans="1:1">
      <c r="A3033" s="662">
        <v>3023</v>
      </c>
    </row>
    <row r="3034" spans="1:1">
      <c r="A3034" s="662">
        <v>3024</v>
      </c>
    </row>
    <row r="3035" spans="1:1">
      <c r="A3035" s="662">
        <v>3025</v>
      </c>
    </row>
    <row r="3036" spans="1:1">
      <c r="A3036" s="662">
        <v>3026</v>
      </c>
    </row>
    <row r="3037" spans="1:1">
      <c r="A3037" s="662">
        <v>3027</v>
      </c>
    </row>
    <row r="3038" spans="1:1">
      <c r="A3038" s="662">
        <v>3028</v>
      </c>
    </row>
    <row r="3039" spans="1:1">
      <c r="A3039" s="662">
        <v>3029</v>
      </c>
    </row>
    <row r="3040" spans="1:1">
      <c r="A3040" s="662">
        <v>3030</v>
      </c>
    </row>
    <row r="3041" spans="1:1">
      <c r="A3041" s="662">
        <v>3031</v>
      </c>
    </row>
    <row r="3042" spans="1:1">
      <c r="A3042" s="662">
        <v>3032</v>
      </c>
    </row>
    <row r="3043" spans="1:1">
      <c r="A3043" s="662">
        <v>3033</v>
      </c>
    </row>
    <row r="3044" spans="1:1">
      <c r="A3044" s="662">
        <v>3034</v>
      </c>
    </row>
    <row r="3045" spans="1:1">
      <c r="A3045" s="662">
        <v>3035</v>
      </c>
    </row>
    <row r="3046" spans="1:1">
      <c r="A3046" s="662">
        <v>3036</v>
      </c>
    </row>
    <row r="3047" spans="1:1">
      <c r="A3047" s="662">
        <v>3037</v>
      </c>
    </row>
    <row r="3048" spans="1:1">
      <c r="A3048" s="662">
        <v>3038</v>
      </c>
    </row>
    <row r="3049" spans="1:1">
      <c r="A3049" s="662">
        <v>3039</v>
      </c>
    </row>
    <row r="3050" spans="1:1">
      <c r="A3050" s="662">
        <v>3040</v>
      </c>
    </row>
    <row r="3051" spans="1:1">
      <c r="A3051" s="662">
        <v>3041</v>
      </c>
    </row>
    <row r="3052" spans="1:1">
      <c r="A3052" s="662">
        <v>3042</v>
      </c>
    </row>
    <row r="3053" spans="1:1">
      <c r="A3053" s="662">
        <v>3043</v>
      </c>
    </row>
    <row r="3054" spans="1:1">
      <c r="A3054" s="662">
        <v>3044</v>
      </c>
    </row>
    <row r="3055" spans="1:1">
      <c r="A3055" s="662">
        <v>3045</v>
      </c>
    </row>
    <row r="3056" spans="1:1">
      <c r="A3056" s="662">
        <v>3046</v>
      </c>
    </row>
    <row r="3057" spans="1:1">
      <c r="A3057" s="662">
        <v>3047</v>
      </c>
    </row>
    <row r="3058" spans="1:1">
      <c r="A3058" s="662">
        <v>3048</v>
      </c>
    </row>
    <row r="3059" spans="1:1">
      <c r="A3059" s="662">
        <v>3049</v>
      </c>
    </row>
    <row r="3060" spans="1:1">
      <c r="A3060" s="662">
        <v>3050</v>
      </c>
    </row>
    <row r="3061" spans="1:1">
      <c r="A3061" s="662">
        <v>3051</v>
      </c>
    </row>
    <row r="3062" spans="1:1">
      <c r="A3062" s="662">
        <v>3052</v>
      </c>
    </row>
    <row r="3063" spans="1:1">
      <c r="A3063" s="662">
        <v>3053</v>
      </c>
    </row>
    <row r="3064" spans="1:1">
      <c r="A3064" s="662">
        <v>3054</v>
      </c>
    </row>
    <row r="3065" spans="1:1">
      <c r="A3065" s="662">
        <v>3055</v>
      </c>
    </row>
    <row r="3066" spans="1:1">
      <c r="A3066" s="662">
        <v>3056</v>
      </c>
    </row>
    <row r="3067" spans="1:1">
      <c r="A3067" s="662">
        <v>3057</v>
      </c>
    </row>
    <row r="3068" spans="1:1">
      <c r="A3068" s="662">
        <v>3058</v>
      </c>
    </row>
    <row r="3069" spans="1:1">
      <c r="A3069" s="662">
        <v>3059</v>
      </c>
    </row>
    <row r="3070" spans="1:1">
      <c r="A3070" s="662">
        <v>3060</v>
      </c>
    </row>
    <row r="3071" spans="1:1">
      <c r="A3071" s="662">
        <v>3061</v>
      </c>
    </row>
    <row r="3072" spans="1:1">
      <c r="A3072" s="662">
        <v>3062</v>
      </c>
    </row>
    <row r="3073" spans="1:1">
      <c r="A3073" s="662">
        <v>3063</v>
      </c>
    </row>
    <row r="3074" spans="1:1">
      <c r="A3074" s="662">
        <v>3064</v>
      </c>
    </row>
    <row r="3075" spans="1:1">
      <c r="A3075" s="662">
        <v>3065</v>
      </c>
    </row>
    <row r="3076" spans="1:1">
      <c r="A3076" s="662">
        <v>3066</v>
      </c>
    </row>
    <row r="3077" spans="1:1">
      <c r="A3077" s="662">
        <v>3067</v>
      </c>
    </row>
    <row r="3078" spans="1:1">
      <c r="A3078" s="662">
        <v>3068</v>
      </c>
    </row>
    <row r="3079" spans="1:1">
      <c r="A3079" s="662">
        <v>3069</v>
      </c>
    </row>
    <row r="3080" spans="1:1">
      <c r="A3080" s="662">
        <v>3070</v>
      </c>
    </row>
    <row r="3081" spans="1:1">
      <c r="A3081" s="662">
        <v>3071</v>
      </c>
    </row>
    <row r="3082" spans="1:1">
      <c r="A3082" s="662">
        <v>3072</v>
      </c>
    </row>
    <row r="3083" spans="1:1">
      <c r="A3083" s="662">
        <v>3073</v>
      </c>
    </row>
    <row r="3084" spans="1:1">
      <c r="A3084" s="662">
        <v>3074</v>
      </c>
    </row>
    <row r="3085" spans="1:1">
      <c r="A3085" s="662">
        <v>3075</v>
      </c>
    </row>
    <row r="3086" spans="1:1">
      <c r="A3086" s="662">
        <v>3076</v>
      </c>
    </row>
    <row r="3087" spans="1:1">
      <c r="A3087" s="662">
        <v>3077</v>
      </c>
    </row>
    <row r="3088" spans="1:1">
      <c r="A3088" s="662">
        <v>3078</v>
      </c>
    </row>
    <row r="3089" spans="1:1">
      <c r="A3089" s="662">
        <v>3079</v>
      </c>
    </row>
    <row r="3090" spans="1:1">
      <c r="A3090" s="662">
        <v>3080</v>
      </c>
    </row>
    <row r="3091" spans="1:1">
      <c r="A3091" s="662">
        <v>3081</v>
      </c>
    </row>
    <row r="3092" spans="1:1">
      <c r="A3092" s="662">
        <v>3082</v>
      </c>
    </row>
    <row r="3093" spans="1:1">
      <c r="A3093" s="662">
        <v>3083</v>
      </c>
    </row>
    <row r="3094" spans="1:1">
      <c r="A3094" s="662">
        <v>3084</v>
      </c>
    </row>
    <row r="3095" spans="1:1">
      <c r="A3095" s="662">
        <v>3085</v>
      </c>
    </row>
    <row r="3096" spans="1:1">
      <c r="A3096" s="662">
        <v>3086</v>
      </c>
    </row>
    <row r="3097" spans="1:1">
      <c r="A3097" s="662">
        <v>3087</v>
      </c>
    </row>
    <row r="3098" spans="1:1">
      <c r="A3098" s="662">
        <v>3088</v>
      </c>
    </row>
    <row r="3099" spans="1:1">
      <c r="A3099" s="662">
        <v>3089</v>
      </c>
    </row>
    <row r="3100" spans="1:1">
      <c r="A3100" s="662">
        <v>3090</v>
      </c>
    </row>
    <row r="3101" spans="1:1">
      <c r="A3101" s="662">
        <v>3091</v>
      </c>
    </row>
    <row r="3102" spans="1:1">
      <c r="A3102" s="662">
        <v>3092</v>
      </c>
    </row>
    <row r="3103" spans="1:1">
      <c r="A3103" s="662">
        <v>3093</v>
      </c>
    </row>
    <row r="3104" spans="1:1">
      <c r="A3104" s="662">
        <v>3094</v>
      </c>
    </row>
    <row r="3105" spans="1:1">
      <c r="A3105" s="662">
        <v>3095</v>
      </c>
    </row>
    <row r="3106" spans="1:1">
      <c r="A3106" s="662">
        <v>3096</v>
      </c>
    </row>
    <row r="3107" spans="1:1">
      <c r="A3107" s="662">
        <v>3097</v>
      </c>
    </row>
    <row r="3108" spans="1:1">
      <c r="A3108" s="662">
        <v>3098</v>
      </c>
    </row>
    <row r="3109" spans="1:1">
      <c r="A3109" s="662">
        <v>3099</v>
      </c>
    </row>
    <row r="3110" spans="1:1">
      <c r="A3110" s="662">
        <v>3100</v>
      </c>
    </row>
    <row r="3111" spans="1:1">
      <c r="A3111" s="662">
        <v>3101</v>
      </c>
    </row>
    <row r="3112" spans="1:1">
      <c r="A3112" s="662">
        <v>3102</v>
      </c>
    </row>
    <row r="3113" spans="1:1">
      <c r="A3113" s="662">
        <v>3103</v>
      </c>
    </row>
    <row r="3114" spans="1:1">
      <c r="A3114" s="662">
        <v>3104</v>
      </c>
    </row>
    <row r="3115" spans="1:1">
      <c r="A3115" s="662">
        <v>3105</v>
      </c>
    </row>
    <row r="3116" spans="1:1">
      <c r="A3116" s="662">
        <v>3106</v>
      </c>
    </row>
    <row r="3117" spans="1:1">
      <c r="A3117" s="662">
        <v>3107</v>
      </c>
    </row>
    <row r="3118" spans="1:1">
      <c r="A3118" s="662">
        <v>3108</v>
      </c>
    </row>
    <row r="3119" spans="1:1">
      <c r="A3119" s="662">
        <v>3109</v>
      </c>
    </row>
    <row r="3120" spans="1:1">
      <c r="A3120" s="662">
        <v>3110</v>
      </c>
    </row>
    <row r="3121" spans="1:1">
      <c r="A3121" s="662">
        <v>3111</v>
      </c>
    </row>
    <row r="3122" spans="1:1">
      <c r="A3122" s="662">
        <v>3112</v>
      </c>
    </row>
    <row r="3123" spans="1:1">
      <c r="A3123" s="662">
        <v>3113</v>
      </c>
    </row>
    <row r="3124" spans="1:1">
      <c r="A3124" s="662">
        <v>3114</v>
      </c>
    </row>
    <row r="3125" spans="1:1">
      <c r="A3125" s="662">
        <v>3115</v>
      </c>
    </row>
    <row r="3126" spans="1:1">
      <c r="A3126" s="662">
        <v>3116</v>
      </c>
    </row>
    <row r="3127" spans="1:1">
      <c r="A3127" s="662">
        <v>3117</v>
      </c>
    </row>
    <row r="3128" spans="1:1">
      <c r="A3128" s="662">
        <v>3118</v>
      </c>
    </row>
    <row r="3129" spans="1:1">
      <c r="A3129" s="662">
        <v>3119</v>
      </c>
    </row>
    <row r="3130" spans="1:1">
      <c r="A3130" s="662">
        <v>3120</v>
      </c>
    </row>
    <row r="3131" spans="1:1">
      <c r="A3131" s="662">
        <v>3121</v>
      </c>
    </row>
    <row r="3132" spans="1:1">
      <c r="A3132" s="662">
        <v>3122</v>
      </c>
    </row>
    <row r="3133" spans="1:1">
      <c r="A3133" s="662">
        <v>3123</v>
      </c>
    </row>
    <row r="3134" spans="1:1">
      <c r="A3134" s="662">
        <v>3124</v>
      </c>
    </row>
    <row r="3135" spans="1:1">
      <c r="A3135" s="662">
        <v>3125</v>
      </c>
    </row>
    <row r="3136" spans="1:1">
      <c r="A3136" s="662">
        <v>3126</v>
      </c>
    </row>
    <row r="3137" spans="1:1">
      <c r="A3137" s="662">
        <v>3127</v>
      </c>
    </row>
    <row r="3138" spans="1:1">
      <c r="A3138" s="662">
        <v>3128</v>
      </c>
    </row>
    <row r="3139" spans="1:1">
      <c r="A3139" s="662">
        <v>3129</v>
      </c>
    </row>
    <row r="3140" spans="1:1">
      <c r="A3140" s="662">
        <v>3130</v>
      </c>
    </row>
    <row r="3141" spans="1:1">
      <c r="A3141" s="662">
        <v>3131</v>
      </c>
    </row>
    <row r="3142" spans="1:1">
      <c r="A3142" s="662">
        <v>3132</v>
      </c>
    </row>
    <row r="3143" spans="1:1">
      <c r="A3143" s="662">
        <v>3133</v>
      </c>
    </row>
    <row r="3144" spans="1:1">
      <c r="A3144" s="662">
        <v>3134</v>
      </c>
    </row>
    <row r="3145" spans="1:1">
      <c r="A3145" s="662">
        <v>3135</v>
      </c>
    </row>
    <row r="3146" spans="1:1">
      <c r="A3146" s="662">
        <v>3136</v>
      </c>
    </row>
    <row r="3147" spans="1:1">
      <c r="A3147" s="662">
        <v>3137</v>
      </c>
    </row>
    <row r="3148" spans="1:1">
      <c r="A3148" s="662">
        <v>3138</v>
      </c>
    </row>
    <row r="3149" spans="1:1">
      <c r="A3149" s="662">
        <v>3139</v>
      </c>
    </row>
    <row r="3150" spans="1:1">
      <c r="A3150" s="662">
        <v>3140</v>
      </c>
    </row>
    <row r="3151" spans="1:1">
      <c r="A3151" s="662">
        <v>3141</v>
      </c>
    </row>
    <row r="3152" spans="1:1">
      <c r="A3152" s="662">
        <v>3142</v>
      </c>
    </row>
    <row r="3153" spans="1:1">
      <c r="A3153" s="662">
        <v>3143</v>
      </c>
    </row>
    <row r="3154" spans="1:1">
      <c r="A3154" s="662">
        <v>3144</v>
      </c>
    </row>
    <row r="3155" spans="1:1">
      <c r="A3155" s="662">
        <v>3145</v>
      </c>
    </row>
    <row r="3156" spans="1:1">
      <c r="A3156" s="662">
        <v>3146</v>
      </c>
    </row>
    <row r="3157" spans="1:1">
      <c r="A3157" s="662">
        <v>3147</v>
      </c>
    </row>
    <row r="3158" spans="1:1">
      <c r="A3158" s="662">
        <v>3148</v>
      </c>
    </row>
    <row r="3159" spans="1:1">
      <c r="A3159" s="662">
        <v>3149</v>
      </c>
    </row>
    <row r="3160" spans="1:1">
      <c r="A3160" s="662">
        <v>3150</v>
      </c>
    </row>
    <row r="3161" spans="1:1">
      <c r="A3161" s="662">
        <v>3151</v>
      </c>
    </row>
    <row r="3162" spans="1:1">
      <c r="A3162" s="662">
        <v>3152</v>
      </c>
    </row>
    <row r="3163" spans="1:1">
      <c r="A3163" s="662">
        <v>3153</v>
      </c>
    </row>
    <row r="3164" spans="1:1">
      <c r="A3164" s="662">
        <v>3154</v>
      </c>
    </row>
    <row r="3165" spans="1:1">
      <c r="A3165" s="662">
        <v>3155</v>
      </c>
    </row>
    <row r="3166" spans="1:1">
      <c r="A3166" s="662">
        <v>3156</v>
      </c>
    </row>
    <row r="3167" spans="1:1">
      <c r="A3167" s="662">
        <v>3157</v>
      </c>
    </row>
    <row r="3168" spans="1:1">
      <c r="A3168" s="662">
        <v>3158</v>
      </c>
    </row>
    <row r="3169" spans="1:1">
      <c r="A3169" s="662">
        <v>3159</v>
      </c>
    </row>
    <row r="3170" spans="1:1">
      <c r="A3170" s="662">
        <v>3160</v>
      </c>
    </row>
    <row r="3171" spans="1:1">
      <c r="A3171" s="662">
        <v>3161</v>
      </c>
    </row>
    <row r="3172" spans="1:1">
      <c r="A3172" s="662">
        <v>3162</v>
      </c>
    </row>
    <row r="3173" spans="1:1">
      <c r="A3173" s="662">
        <v>3163</v>
      </c>
    </row>
    <row r="3174" spans="1:1">
      <c r="A3174" s="662">
        <v>3164</v>
      </c>
    </row>
    <row r="3175" spans="1:1">
      <c r="A3175" s="662">
        <v>3165</v>
      </c>
    </row>
    <row r="3176" spans="1:1">
      <c r="A3176" s="662">
        <v>3166</v>
      </c>
    </row>
    <row r="3177" spans="1:1">
      <c r="A3177" s="662">
        <v>3167</v>
      </c>
    </row>
    <row r="3178" spans="1:1">
      <c r="A3178" s="662">
        <v>3168</v>
      </c>
    </row>
    <row r="3179" spans="1:1">
      <c r="A3179" s="662">
        <v>3169</v>
      </c>
    </row>
    <row r="3180" spans="1:1">
      <c r="A3180" s="662">
        <v>3170</v>
      </c>
    </row>
    <row r="3181" spans="1:1">
      <c r="A3181" s="662">
        <v>3171</v>
      </c>
    </row>
    <row r="3182" spans="1:1">
      <c r="A3182" s="662">
        <v>3172</v>
      </c>
    </row>
    <row r="3183" spans="1:1">
      <c r="A3183" s="662">
        <v>3173</v>
      </c>
    </row>
    <row r="3184" spans="1:1">
      <c r="A3184" s="662">
        <v>3174</v>
      </c>
    </row>
    <row r="3185" spans="1:1">
      <c r="A3185" s="662">
        <v>3175</v>
      </c>
    </row>
    <row r="3186" spans="1:1">
      <c r="A3186" s="662">
        <v>3176</v>
      </c>
    </row>
    <row r="3187" spans="1:1">
      <c r="A3187" s="662">
        <v>3177</v>
      </c>
    </row>
    <row r="3188" spans="1:1">
      <c r="A3188" s="662">
        <v>3178</v>
      </c>
    </row>
    <row r="3189" spans="1:1">
      <c r="A3189" s="662">
        <v>3179</v>
      </c>
    </row>
    <row r="3190" spans="1:1">
      <c r="A3190" s="662">
        <v>3180</v>
      </c>
    </row>
    <row r="3191" spans="1:1">
      <c r="A3191" s="662">
        <v>3181</v>
      </c>
    </row>
    <row r="3192" spans="1:1">
      <c r="A3192" s="662">
        <v>3182</v>
      </c>
    </row>
    <row r="3193" spans="1:1">
      <c r="A3193" s="662">
        <v>3183</v>
      </c>
    </row>
    <row r="3194" spans="1:1">
      <c r="A3194" s="662">
        <v>3184</v>
      </c>
    </row>
    <row r="3195" spans="1:1">
      <c r="A3195" s="662">
        <v>3185</v>
      </c>
    </row>
    <row r="3196" spans="1:1">
      <c r="A3196" s="662">
        <v>3186</v>
      </c>
    </row>
    <row r="3197" spans="1:1">
      <c r="A3197" s="662">
        <v>3187</v>
      </c>
    </row>
    <row r="3198" spans="1:1">
      <c r="A3198" s="662">
        <v>3188</v>
      </c>
    </row>
    <row r="3199" spans="1:1">
      <c r="A3199" s="662">
        <v>3189</v>
      </c>
    </row>
    <row r="3200" spans="1:1">
      <c r="A3200" s="662">
        <v>3190</v>
      </c>
    </row>
    <row r="3201" spans="1:1">
      <c r="A3201" s="662">
        <v>3191</v>
      </c>
    </row>
    <row r="3202" spans="1:1">
      <c r="A3202" s="662">
        <v>3192</v>
      </c>
    </row>
    <row r="3203" spans="1:1">
      <c r="A3203" s="662">
        <v>3193</v>
      </c>
    </row>
    <row r="3204" spans="1:1">
      <c r="A3204" s="662">
        <v>3194</v>
      </c>
    </row>
    <row r="3205" spans="1:1">
      <c r="A3205" s="662">
        <v>3195</v>
      </c>
    </row>
    <row r="3206" spans="1:1">
      <c r="A3206" s="662">
        <v>3196</v>
      </c>
    </row>
    <row r="3207" spans="1:1">
      <c r="A3207" s="662">
        <v>3197</v>
      </c>
    </row>
    <row r="3208" spans="1:1">
      <c r="A3208" s="662">
        <v>3198</v>
      </c>
    </row>
    <row r="3209" spans="1:1">
      <c r="A3209" s="662">
        <v>3199</v>
      </c>
    </row>
    <row r="3210" spans="1:1">
      <c r="A3210" s="662">
        <v>3200</v>
      </c>
    </row>
    <row r="3211" spans="1:1">
      <c r="A3211" s="662">
        <v>3201</v>
      </c>
    </row>
    <row r="3212" spans="1:1">
      <c r="A3212" s="662">
        <v>3202</v>
      </c>
    </row>
    <row r="3213" spans="1:1">
      <c r="A3213" s="662">
        <v>3203</v>
      </c>
    </row>
    <row r="3214" spans="1:1">
      <c r="A3214" s="662">
        <v>3204</v>
      </c>
    </row>
    <row r="3215" spans="1:1">
      <c r="A3215" s="662">
        <v>3205</v>
      </c>
    </row>
    <row r="3216" spans="1:1">
      <c r="A3216" s="662">
        <v>3206</v>
      </c>
    </row>
    <row r="3217" spans="1:1">
      <c r="A3217" s="662">
        <v>3207</v>
      </c>
    </row>
    <row r="3218" spans="1:1">
      <c r="A3218" s="662">
        <v>3208</v>
      </c>
    </row>
    <row r="3219" spans="1:1">
      <c r="A3219" s="662">
        <v>3209</v>
      </c>
    </row>
    <row r="3220" spans="1:1">
      <c r="A3220" s="662">
        <v>3210</v>
      </c>
    </row>
    <row r="3221" spans="1:1">
      <c r="A3221" s="662">
        <v>3211</v>
      </c>
    </row>
    <row r="3222" spans="1:1">
      <c r="A3222" s="662">
        <v>3212</v>
      </c>
    </row>
    <row r="3223" spans="1:1">
      <c r="A3223" s="662">
        <v>3213</v>
      </c>
    </row>
    <row r="3224" spans="1:1">
      <c r="A3224" s="662">
        <v>3214</v>
      </c>
    </row>
    <row r="3225" spans="1:1">
      <c r="A3225" s="662">
        <v>3215</v>
      </c>
    </row>
    <row r="3226" spans="1:1">
      <c r="A3226" s="662">
        <v>3216</v>
      </c>
    </row>
    <row r="3227" spans="1:1">
      <c r="A3227" s="662">
        <v>3217</v>
      </c>
    </row>
    <row r="3228" spans="1:1">
      <c r="A3228" s="662">
        <v>3218</v>
      </c>
    </row>
    <row r="3229" spans="1:1">
      <c r="A3229" s="662">
        <v>3219</v>
      </c>
    </row>
    <row r="3230" spans="1:1">
      <c r="A3230" s="662">
        <v>3220</v>
      </c>
    </row>
    <row r="3231" spans="1:1">
      <c r="A3231" s="662">
        <v>3221</v>
      </c>
    </row>
    <row r="3232" spans="1:1">
      <c r="A3232" s="662">
        <v>3222</v>
      </c>
    </row>
    <row r="3233" spans="1:1">
      <c r="A3233" s="662">
        <v>3223</v>
      </c>
    </row>
    <row r="3234" spans="1:1">
      <c r="A3234" s="662">
        <v>3224</v>
      </c>
    </row>
    <row r="3235" spans="1:1">
      <c r="A3235" s="662">
        <v>3225</v>
      </c>
    </row>
    <row r="3236" spans="1:1">
      <c r="A3236" s="662">
        <v>3226</v>
      </c>
    </row>
    <row r="3237" spans="1:1">
      <c r="A3237" s="662">
        <v>3227</v>
      </c>
    </row>
    <row r="3238" spans="1:1">
      <c r="A3238" s="662">
        <v>3228</v>
      </c>
    </row>
    <row r="3239" spans="1:1">
      <c r="A3239" s="662">
        <v>3229</v>
      </c>
    </row>
    <row r="3240" spans="1:1">
      <c r="A3240" s="662">
        <v>3230</v>
      </c>
    </row>
    <row r="3241" spans="1:1">
      <c r="A3241" s="662">
        <v>3231</v>
      </c>
    </row>
    <row r="3242" spans="1:1">
      <c r="A3242" s="662">
        <v>3232</v>
      </c>
    </row>
    <row r="3243" spans="1:1">
      <c r="A3243" s="662">
        <v>3233</v>
      </c>
    </row>
    <row r="3244" spans="1:1">
      <c r="A3244" s="662">
        <v>3234</v>
      </c>
    </row>
    <row r="3245" spans="1:1">
      <c r="A3245" s="662">
        <v>3235</v>
      </c>
    </row>
    <row r="3246" spans="1:1">
      <c r="A3246" s="662">
        <v>3236</v>
      </c>
    </row>
    <row r="3247" spans="1:1">
      <c r="A3247" s="662">
        <v>3237</v>
      </c>
    </row>
    <row r="3248" spans="1:1">
      <c r="A3248" s="662">
        <v>3238</v>
      </c>
    </row>
    <row r="3249" spans="1:1">
      <c r="A3249" s="662">
        <v>3239</v>
      </c>
    </row>
    <row r="3250" spans="1:1">
      <c r="A3250" s="662">
        <v>3240</v>
      </c>
    </row>
    <row r="3251" spans="1:1">
      <c r="A3251" s="662">
        <v>3241</v>
      </c>
    </row>
    <row r="3252" spans="1:1">
      <c r="A3252" s="662">
        <v>3242</v>
      </c>
    </row>
    <row r="3253" spans="1:1">
      <c r="A3253" s="662">
        <v>3243</v>
      </c>
    </row>
    <row r="3254" spans="1:1">
      <c r="A3254" s="662">
        <v>3244</v>
      </c>
    </row>
    <row r="3255" spans="1:1">
      <c r="A3255" s="662">
        <v>3245</v>
      </c>
    </row>
    <row r="3256" spans="1:1">
      <c r="A3256" s="662">
        <v>3246</v>
      </c>
    </row>
    <row r="3257" spans="1:1">
      <c r="A3257" s="662">
        <v>3247</v>
      </c>
    </row>
    <row r="3258" spans="1:1">
      <c r="A3258" s="662">
        <v>3248</v>
      </c>
    </row>
    <row r="3259" spans="1:1">
      <c r="A3259" s="662">
        <v>3249</v>
      </c>
    </row>
    <row r="3260" spans="1:1">
      <c r="A3260" s="662">
        <v>3250</v>
      </c>
    </row>
    <row r="3261" spans="1:1">
      <c r="A3261" s="662">
        <v>3251</v>
      </c>
    </row>
    <row r="3262" spans="1:1">
      <c r="A3262" s="662">
        <v>3252</v>
      </c>
    </row>
    <row r="3263" spans="1:1">
      <c r="A3263" s="662">
        <v>3253</v>
      </c>
    </row>
    <row r="3264" spans="1:1">
      <c r="A3264" s="662">
        <v>3254</v>
      </c>
    </row>
    <row r="3265" spans="1:1">
      <c r="A3265" s="662">
        <v>3255</v>
      </c>
    </row>
    <row r="3266" spans="1:1">
      <c r="A3266" s="662">
        <v>3256</v>
      </c>
    </row>
    <row r="3267" spans="1:1">
      <c r="A3267" s="662">
        <v>3257</v>
      </c>
    </row>
    <row r="3268" spans="1:1">
      <c r="A3268" s="662">
        <v>3258</v>
      </c>
    </row>
    <row r="3269" spans="1:1">
      <c r="A3269" s="662">
        <v>3259</v>
      </c>
    </row>
    <row r="3270" spans="1:1">
      <c r="A3270" s="662">
        <v>3260</v>
      </c>
    </row>
    <row r="3271" spans="1:1">
      <c r="A3271" s="662">
        <v>3261</v>
      </c>
    </row>
    <row r="3272" spans="1:1">
      <c r="A3272" s="662">
        <v>3262</v>
      </c>
    </row>
    <row r="3273" spans="1:1">
      <c r="A3273" s="662">
        <v>3263</v>
      </c>
    </row>
    <row r="3274" spans="1:1">
      <c r="A3274" s="662">
        <v>3264</v>
      </c>
    </row>
    <row r="3275" spans="1:1">
      <c r="A3275" s="662">
        <v>3265</v>
      </c>
    </row>
    <row r="3276" spans="1:1">
      <c r="A3276" s="662">
        <v>3266</v>
      </c>
    </row>
    <row r="3277" spans="1:1">
      <c r="A3277" s="662">
        <v>3267</v>
      </c>
    </row>
    <row r="3278" spans="1:1">
      <c r="A3278" s="662">
        <v>3268</v>
      </c>
    </row>
    <row r="3279" spans="1:1">
      <c r="A3279" s="662">
        <v>3269</v>
      </c>
    </row>
    <row r="3280" spans="1:1">
      <c r="A3280" s="662">
        <v>3270</v>
      </c>
    </row>
    <row r="3281" spans="1:1">
      <c r="A3281" s="662">
        <v>3271</v>
      </c>
    </row>
    <row r="3282" spans="1:1">
      <c r="A3282" s="662">
        <v>3272</v>
      </c>
    </row>
    <row r="3283" spans="1:1">
      <c r="A3283" s="662">
        <v>3273</v>
      </c>
    </row>
    <row r="3284" spans="1:1">
      <c r="A3284" s="662">
        <v>3274</v>
      </c>
    </row>
    <row r="3285" spans="1:1">
      <c r="A3285" s="662">
        <v>3275</v>
      </c>
    </row>
    <row r="3286" spans="1:1">
      <c r="A3286" s="662">
        <v>3276</v>
      </c>
    </row>
    <row r="3287" spans="1:1">
      <c r="A3287" s="662">
        <v>3277</v>
      </c>
    </row>
    <row r="3288" spans="1:1">
      <c r="A3288" s="662">
        <v>3278</v>
      </c>
    </row>
    <row r="3289" spans="1:1">
      <c r="A3289" s="662">
        <v>3279</v>
      </c>
    </row>
    <row r="3290" spans="1:1">
      <c r="A3290" s="662">
        <v>3280</v>
      </c>
    </row>
    <row r="3291" spans="1:1">
      <c r="A3291" s="662">
        <v>3281</v>
      </c>
    </row>
    <row r="3292" spans="1:1">
      <c r="A3292" s="662">
        <v>3282</v>
      </c>
    </row>
    <row r="3293" spans="1:1">
      <c r="A3293" s="662">
        <v>3283</v>
      </c>
    </row>
    <row r="3294" spans="1:1">
      <c r="A3294" s="662">
        <v>3284</v>
      </c>
    </row>
    <row r="3295" spans="1:1">
      <c r="A3295" s="662">
        <v>3285</v>
      </c>
    </row>
    <row r="3296" spans="1:1">
      <c r="A3296" s="662">
        <v>3286</v>
      </c>
    </row>
    <row r="3297" spans="1:1">
      <c r="A3297" s="662">
        <v>3287</v>
      </c>
    </row>
    <row r="3298" spans="1:1">
      <c r="A3298" s="662">
        <v>3288</v>
      </c>
    </row>
    <row r="3299" spans="1:1">
      <c r="A3299" s="662">
        <v>3289</v>
      </c>
    </row>
    <row r="3300" spans="1:1">
      <c r="A3300" s="662">
        <v>3290</v>
      </c>
    </row>
    <row r="3301" spans="1:1">
      <c r="A3301" s="662">
        <v>3291</v>
      </c>
    </row>
    <row r="3302" spans="1:1">
      <c r="A3302" s="662">
        <v>3292</v>
      </c>
    </row>
    <row r="3303" spans="1:1">
      <c r="A3303" s="662">
        <v>3293</v>
      </c>
    </row>
    <row r="3304" spans="1:1">
      <c r="A3304" s="662">
        <v>3294</v>
      </c>
    </row>
    <row r="3305" spans="1:1">
      <c r="A3305" s="662">
        <v>3295</v>
      </c>
    </row>
    <row r="3306" spans="1:1">
      <c r="A3306" s="662">
        <v>3296</v>
      </c>
    </row>
    <row r="3307" spans="1:1">
      <c r="A3307" s="662">
        <v>3297</v>
      </c>
    </row>
    <row r="3308" spans="1:1">
      <c r="A3308" s="662">
        <v>3298</v>
      </c>
    </row>
    <row r="3309" spans="1:1">
      <c r="A3309" s="662">
        <v>3299</v>
      </c>
    </row>
    <row r="3310" spans="1:1">
      <c r="A3310" s="662">
        <v>3300</v>
      </c>
    </row>
    <row r="3311" spans="1:1">
      <c r="A3311" s="662">
        <v>3301</v>
      </c>
    </row>
    <row r="3312" spans="1:1">
      <c r="A3312" s="662">
        <v>3302</v>
      </c>
    </row>
    <row r="3313" spans="1:1">
      <c r="A3313" s="662">
        <v>3303</v>
      </c>
    </row>
    <row r="3314" spans="1:1">
      <c r="A3314" s="662">
        <v>3304</v>
      </c>
    </row>
    <row r="3315" spans="1:1">
      <c r="A3315" s="662">
        <v>3305</v>
      </c>
    </row>
    <row r="3316" spans="1:1">
      <c r="A3316" s="662">
        <v>3306</v>
      </c>
    </row>
    <row r="3317" spans="1:1">
      <c r="A3317" s="662">
        <v>3307</v>
      </c>
    </row>
    <row r="3318" spans="1:1">
      <c r="A3318" s="662">
        <v>3308</v>
      </c>
    </row>
    <row r="3319" spans="1:1">
      <c r="A3319" s="662">
        <v>3309</v>
      </c>
    </row>
    <row r="3320" spans="1:1">
      <c r="A3320" s="662">
        <v>3310</v>
      </c>
    </row>
    <row r="3321" spans="1:1">
      <c r="A3321" s="662">
        <v>3311</v>
      </c>
    </row>
    <row r="3322" spans="1:1">
      <c r="A3322" s="662">
        <v>3312</v>
      </c>
    </row>
    <row r="3323" spans="1:1">
      <c r="A3323" s="662">
        <v>3313</v>
      </c>
    </row>
    <row r="3324" spans="1:1">
      <c r="A3324" s="662">
        <v>3314</v>
      </c>
    </row>
    <row r="3325" spans="1:1">
      <c r="A3325" s="662">
        <v>3315</v>
      </c>
    </row>
    <row r="3326" spans="1:1">
      <c r="A3326" s="662">
        <v>3316</v>
      </c>
    </row>
    <row r="3327" spans="1:1">
      <c r="A3327" s="662">
        <v>3317</v>
      </c>
    </row>
    <row r="3328" spans="1:1">
      <c r="A3328" s="662">
        <v>3318</v>
      </c>
    </row>
    <row r="3329" spans="1:1">
      <c r="A3329" s="662">
        <v>3319</v>
      </c>
    </row>
    <row r="3330" spans="1:1">
      <c r="A3330" s="662">
        <v>3320</v>
      </c>
    </row>
    <row r="3331" spans="1:1">
      <c r="A3331" s="662">
        <v>3321</v>
      </c>
    </row>
    <row r="3332" spans="1:1">
      <c r="A3332" s="662">
        <v>3322</v>
      </c>
    </row>
    <row r="3333" spans="1:1">
      <c r="A3333" s="662">
        <v>3323</v>
      </c>
    </row>
    <row r="3334" spans="1:1">
      <c r="A3334" s="662">
        <v>3324</v>
      </c>
    </row>
    <row r="3335" spans="1:1">
      <c r="A3335" s="662">
        <v>3325</v>
      </c>
    </row>
    <row r="3336" spans="1:1">
      <c r="A3336" s="662">
        <v>3326</v>
      </c>
    </row>
    <row r="3337" spans="1:1">
      <c r="A3337" s="662">
        <v>3327</v>
      </c>
    </row>
    <row r="3338" spans="1:1">
      <c r="A3338" s="662">
        <v>3328</v>
      </c>
    </row>
    <row r="3339" spans="1:1">
      <c r="A3339" s="662">
        <v>3329</v>
      </c>
    </row>
    <row r="3340" spans="1:1">
      <c r="A3340" s="662">
        <v>3330</v>
      </c>
    </row>
    <row r="3341" spans="1:1">
      <c r="A3341" s="662">
        <v>3331</v>
      </c>
    </row>
    <row r="3342" spans="1:1">
      <c r="A3342" s="662">
        <v>3332</v>
      </c>
    </row>
    <row r="3343" spans="1:1">
      <c r="A3343" s="662">
        <v>3333</v>
      </c>
    </row>
    <row r="3344" spans="1:1">
      <c r="A3344" s="662">
        <v>3334</v>
      </c>
    </row>
    <row r="3345" spans="1:1">
      <c r="A3345" s="662">
        <v>3335</v>
      </c>
    </row>
    <row r="3346" spans="1:1">
      <c r="A3346" s="662">
        <v>3336</v>
      </c>
    </row>
    <row r="3347" spans="1:1">
      <c r="A3347" s="662">
        <v>3337</v>
      </c>
    </row>
    <row r="3348" spans="1:1">
      <c r="A3348" s="662">
        <v>3338</v>
      </c>
    </row>
    <row r="3349" spans="1:1">
      <c r="A3349" s="662">
        <v>3339</v>
      </c>
    </row>
    <row r="3350" spans="1:1">
      <c r="A3350" s="662">
        <v>3340</v>
      </c>
    </row>
    <row r="3351" spans="1:1">
      <c r="A3351" s="662">
        <v>3341</v>
      </c>
    </row>
    <row r="3352" spans="1:1">
      <c r="A3352" s="662">
        <v>3342</v>
      </c>
    </row>
    <row r="3353" spans="1:1">
      <c r="A3353" s="662">
        <v>3343</v>
      </c>
    </row>
    <row r="3354" spans="1:1">
      <c r="A3354" s="662">
        <v>3344</v>
      </c>
    </row>
    <row r="3355" spans="1:1">
      <c r="A3355" s="662">
        <v>3345</v>
      </c>
    </row>
    <row r="3356" spans="1:1">
      <c r="A3356" s="662">
        <v>3346</v>
      </c>
    </row>
    <row r="3357" spans="1:1">
      <c r="A3357" s="662">
        <v>3347</v>
      </c>
    </row>
    <row r="3358" spans="1:1">
      <c r="A3358" s="662">
        <v>3348</v>
      </c>
    </row>
    <row r="3359" spans="1:1">
      <c r="A3359" s="662">
        <v>3349</v>
      </c>
    </row>
    <row r="3360" spans="1:1">
      <c r="A3360" s="662">
        <v>3350</v>
      </c>
    </row>
    <row r="3361" spans="1:1">
      <c r="A3361" s="662">
        <v>3351</v>
      </c>
    </row>
    <row r="3362" spans="1:1">
      <c r="A3362" s="662">
        <v>3352</v>
      </c>
    </row>
    <row r="3363" spans="1:1">
      <c r="A3363" s="662">
        <v>3353</v>
      </c>
    </row>
    <row r="3364" spans="1:1">
      <c r="A3364" s="662">
        <v>3354</v>
      </c>
    </row>
    <row r="3365" spans="1:1">
      <c r="A3365" s="662">
        <v>3355</v>
      </c>
    </row>
    <row r="3366" spans="1:1">
      <c r="A3366" s="662">
        <v>3356</v>
      </c>
    </row>
    <row r="3367" spans="1:1">
      <c r="A3367" s="662">
        <v>3357</v>
      </c>
    </row>
    <row r="3368" spans="1:1">
      <c r="A3368" s="662">
        <v>3358</v>
      </c>
    </row>
    <row r="3369" spans="1:1">
      <c r="A3369" s="662">
        <v>3359</v>
      </c>
    </row>
    <row r="3370" spans="1:1">
      <c r="A3370" s="662">
        <v>3360</v>
      </c>
    </row>
    <row r="3371" spans="1:1">
      <c r="A3371" s="662">
        <v>3361</v>
      </c>
    </row>
    <row r="3372" spans="1:1">
      <c r="A3372" s="662">
        <v>3362</v>
      </c>
    </row>
    <row r="3373" spans="1:1">
      <c r="A3373" s="662">
        <v>3363</v>
      </c>
    </row>
    <row r="3374" spans="1:1">
      <c r="A3374" s="662">
        <v>3364</v>
      </c>
    </row>
    <row r="3375" spans="1:1">
      <c r="A3375" s="662">
        <v>3365</v>
      </c>
    </row>
    <row r="3376" spans="1:1">
      <c r="A3376" s="662">
        <v>3366</v>
      </c>
    </row>
    <row r="3377" spans="1:1">
      <c r="A3377" s="662">
        <v>3367</v>
      </c>
    </row>
    <row r="3378" spans="1:1">
      <c r="A3378" s="662">
        <v>3368</v>
      </c>
    </row>
    <row r="3379" spans="1:1">
      <c r="A3379" s="662">
        <v>3369</v>
      </c>
    </row>
    <row r="3380" spans="1:1">
      <c r="A3380" s="662">
        <v>3370</v>
      </c>
    </row>
    <row r="3381" spans="1:1">
      <c r="A3381" s="662">
        <v>3371</v>
      </c>
    </row>
    <row r="3382" spans="1:1">
      <c r="A3382" s="662">
        <v>3372</v>
      </c>
    </row>
    <row r="3383" spans="1:1">
      <c r="A3383" s="662">
        <v>3373</v>
      </c>
    </row>
    <row r="3384" spans="1:1">
      <c r="A3384" s="662">
        <v>3374</v>
      </c>
    </row>
    <row r="3385" spans="1:1">
      <c r="A3385" s="662">
        <v>3375</v>
      </c>
    </row>
    <row r="3386" spans="1:1">
      <c r="A3386" s="662">
        <v>3376</v>
      </c>
    </row>
    <row r="3387" spans="1:1">
      <c r="A3387" s="662">
        <v>3377</v>
      </c>
    </row>
    <row r="3388" spans="1:1">
      <c r="A3388" s="662">
        <v>3378</v>
      </c>
    </row>
    <row r="3389" spans="1:1">
      <c r="A3389" s="662">
        <v>3379</v>
      </c>
    </row>
    <row r="3390" spans="1:1">
      <c r="A3390" s="662">
        <v>3380</v>
      </c>
    </row>
    <row r="3391" spans="1:1">
      <c r="A3391" s="662">
        <v>3381</v>
      </c>
    </row>
    <row r="3392" spans="1:1">
      <c r="A3392" s="662">
        <v>3382</v>
      </c>
    </row>
    <row r="3393" spans="1:1">
      <c r="A3393" s="662">
        <v>3383</v>
      </c>
    </row>
    <row r="3394" spans="1:1">
      <c r="A3394" s="662">
        <v>3384</v>
      </c>
    </row>
    <row r="3395" spans="1:1">
      <c r="A3395" s="662">
        <v>3385</v>
      </c>
    </row>
    <row r="3396" spans="1:1">
      <c r="A3396" s="662">
        <v>3386</v>
      </c>
    </row>
    <row r="3397" spans="1:1">
      <c r="A3397" s="662">
        <v>3387</v>
      </c>
    </row>
    <row r="3398" spans="1:1">
      <c r="A3398" s="662">
        <v>3388</v>
      </c>
    </row>
    <row r="3399" spans="1:1">
      <c r="A3399" s="662">
        <v>3389</v>
      </c>
    </row>
    <row r="3400" spans="1:1">
      <c r="A3400" s="662">
        <v>3390</v>
      </c>
    </row>
    <row r="3401" spans="1:1">
      <c r="A3401" s="662">
        <v>3391</v>
      </c>
    </row>
    <row r="3402" spans="1:1">
      <c r="A3402" s="662">
        <v>3392</v>
      </c>
    </row>
    <row r="3403" spans="1:1">
      <c r="A3403" s="662">
        <v>3393</v>
      </c>
    </row>
    <row r="3404" spans="1:1">
      <c r="A3404" s="662">
        <v>3394</v>
      </c>
    </row>
    <row r="3405" spans="1:1">
      <c r="A3405" s="662">
        <v>3395</v>
      </c>
    </row>
    <row r="3406" spans="1:1">
      <c r="A3406" s="662">
        <v>3396</v>
      </c>
    </row>
    <row r="3407" spans="1:1">
      <c r="A3407" s="662">
        <v>3397</v>
      </c>
    </row>
    <row r="3408" spans="1:1">
      <c r="A3408" s="662">
        <v>3398</v>
      </c>
    </row>
    <row r="3409" spans="1:1">
      <c r="A3409" s="662">
        <v>3399</v>
      </c>
    </row>
    <row r="3410" spans="1:1">
      <c r="A3410" s="662">
        <v>3400</v>
      </c>
    </row>
    <row r="3411" spans="1:1">
      <c r="A3411" s="662">
        <v>3401</v>
      </c>
    </row>
    <row r="3412" spans="1:1">
      <c r="A3412" s="662">
        <v>3402</v>
      </c>
    </row>
    <row r="3413" spans="1:1">
      <c r="A3413" s="662">
        <v>3403</v>
      </c>
    </row>
    <row r="3414" spans="1:1">
      <c r="A3414" s="662">
        <v>3404</v>
      </c>
    </row>
    <row r="3415" spans="1:1">
      <c r="A3415" s="662">
        <v>3405</v>
      </c>
    </row>
    <row r="3416" spans="1:1">
      <c r="A3416" s="662">
        <v>3406</v>
      </c>
    </row>
    <row r="3417" spans="1:1">
      <c r="A3417" s="662">
        <v>3407</v>
      </c>
    </row>
    <row r="3418" spans="1:1">
      <c r="A3418" s="662">
        <v>3408</v>
      </c>
    </row>
    <row r="3419" spans="1:1">
      <c r="A3419" s="662">
        <v>3409</v>
      </c>
    </row>
    <row r="3420" spans="1:1">
      <c r="A3420" s="662">
        <v>3410</v>
      </c>
    </row>
    <row r="3421" spans="1:1">
      <c r="A3421" s="662">
        <v>3411</v>
      </c>
    </row>
    <row r="3422" spans="1:1">
      <c r="A3422" s="662">
        <v>3412</v>
      </c>
    </row>
    <row r="3423" spans="1:1">
      <c r="A3423" s="662">
        <v>3413</v>
      </c>
    </row>
    <row r="3424" spans="1:1">
      <c r="A3424" s="662">
        <v>3414</v>
      </c>
    </row>
    <row r="3425" spans="1:1">
      <c r="A3425" s="662">
        <v>3415</v>
      </c>
    </row>
    <row r="3426" spans="1:1">
      <c r="A3426" s="662">
        <v>3416</v>
      </c>
    </row>
    <row r="3427" spans="1:1">
      <c r="A3427" s="662">
        <v>3417</v>
      </c>
    </row>
    <row r="3428" spans="1:1">
      <c r="A3428" s="662">
        <v>3418</v>
      </c>
    </row>
    <row r="3429" spans="1:1">
      <c r="A3429" s="662">
        <v>3419</v>
      </c>
    </row>
    <row r="3430" spans="1:1">
      <c r="A3430" s="662">
        <v>3420</v>
      </c>
    </row>
    <row r="3431" spans="1:1">
      <c r="A3431" s="662">
        <v>3421</v>
      </c>
    </row>
    <row r="3432" spans="1:1">
      <c r="A3432" s="662">
        <v>3422</v>
      </c>
    </row>
    <row r="3433" spans="1:1">
      <c r="A3433" s="662">
        <v>3423</v>
      </c>
    </row>
    <row r="3434" spans="1:1">
      <c r="A3434" s="662">
        <v>3424</v>
      </c>
    </row>
    <row r="3435" spans="1:1">
      <c r="A3435" s="662">
        <v>3425</v>
      </c>
    </row>
    <row r="3436" spans="1:1">
      <c r="A3436" s="662">
        <v>3426</v>
      </c>
    </row>
    <row r="3437" spans="1:1">
      <c r="A3437" s="662">
        <v>3427</v>
      </c>
    </row>
    <row r="3438" spans="1:1">
      <c r="A3438" s="662">
        <v>3428</v>
      </c>
    </row>
    <row r="3439" spans="1:1">
      <c r="A3439" s="662">
        <v>3429</v>
      </c>
    </row>
    <row r="3440" spans="1:1">
      <c r="A3440" s="662">
        <v>3430</v>
      </c>
    </row>
    <row r="3441" spans="1:1">
      <c r="A3441" s="662">
        <v>3431</v>
      </c>
    </row>
    <row r="3442" spans="1:1">
      <c r="A3442" s="662">
        <v>3432</v>
      </c>
    </row>
    <row r="3443" spans="1:1">
      <c r="A3443" s="662">
        <v>3433</v>
      </c>
    </row>
    <row r="3444" spans="1:1">
      <c r="A3444" s="662">
        <v>3434</v>
      </c>
    </row>
    <row r="3445" spans="1:1">
      <c r="A3445" s="662">
        <v>3435</v>
      </c>
    </row>
    <row r="3446" spans="1:1">
      <c r="A3446" s="662">
        <v>3436</v>
      </c>
    </row>
    <row r="3447" spans="1:1">
      <c r="A3447" s="662">
        <v>3437</v>
      </c>
    </row>
    <row r="3448" spans="1:1">
      <c r="A3448" s="662">
        <v>3438</v>
      </c>
    </row>
    <row r="3449" spans="1:1">
      <c r="A3449" s="662">
        <v>3439</v>
      </c>
    </row>
    <row r="3450" spans="1:1">
      <c r="A3450" s="662">
        <v>3440</v>
      </c>
    </row>
    <row r="3451" spans="1:1">
      <c r="A3451" s="662">
        <v>3441</v>
      </c>
    </row>
    <row r="3452" spans="1:1">
      <c r="A3452" s="662">
        <v>3442</v>
      </c>
    </row>
    <row r="3453" spans="1:1">
      <c r="A3453" s="662">
        <v>3443</v>
      </c>
    </row>
    <row r="3454" spans="1:1">
      <c r="A3454" s="662">
        <v>3444</v>
      </c>
    </row>
    <row r="3455" spans="1:1">
      <c r="A3455" s="662">
        <v>3445</v>
      </c>
    </row>
    <row r="3456" spans="1:1">
      <c r="A3456" s="662">
        <v>3446</v>
      </c>
    </row>
    <row r="3457" spans="1:1">
      <c r="A3457" s="662">
        <v>3447</v>
      </c>
    </row>
    <row r="3458" spans="1:1">
      <c r="A3458" s="662">
        <v>3448</v>
      </c>
    </row>
    <row r="3459" spans="1:1">
      <c r="A3459" s="662">
        <v>3449</v>
      </c>
    </row>
    <row r="3460" spans="1:1">
      <c r="A3460" s="662">
        <v>3450</v>
      </c>
    </row>
    <row r="3461" spans="1:1">
      <c r="A3461" s="662">
        <v>3451</v>
      </c>
    </row>
    <row r="3462" spans="1:1">
      <c r="A3462" s="662">
        <v>3452</v>
      </c>
    </row>
    <row r="3463" spans="1:1">
      <c r="A3463" s="662">
        <v>3453</v>
      </c>
    </row>
    <row r="3464" spans="1:1">
      <c r="A3464" s="662">
        <v>3454</v>
      </c>
    </row>
    <row r="3465" spans="1:1">
      <c r="A3465" s="662">
        <v>3455</v>
      </c>
    </row>
    <row r="3466" spans="1:1">
      <c r="A3466" s="662">
        <v>3456</v>
      </c>
    </row>
    <row r="3467" spans="1:1">
      <c r="A3467" s="662">
        <v>3457</v>
      </c>
    </row>
    <row r="3468" spans="1:1">
      <c r="A3468" s="662">
        <v>3458</v>
      </c>
    </row>
    <row r="3469" spans="1:1">
      <c r="A3469" s="662">
        <v>3459</v>
      </c>
    </row>
    <row r="3470" spans="1:1">
      <c r="A3470" s="662">
        <v>3460</v>
      </c>
    </row>
    <row r="3471" spans="1:1">
      <c r="A3471" s="662">
        <v>3461</v>
      </c>
    </row>
    <row r="3472" spans="1:1">
      <c r="A3472" s="662">
        <v>3462</v>
      </c>
    </row>
    <row r="3473" spans="1:1">
      <c r="A3473" s="662">
        <v>3463</v>
      </c>
    </row>
    <row r="3474" spans="1:1">
      <c r="A3474" s="662">
        <v>3464</v>
      </c>
    </row>
    <row r="3475" spans="1:1">
      <c r="A3475" s="662">
        <v>3465</v>
      </c>
    </row>
    <row r="3476" spans="1:1">
      <c r="A3476" s="662">
        <v>3466</v>
      </c>
    </row>
    <row r="3477" spans="1:1">
      <c r="A3477" s="662">
        <v>3467</v>
      </c>
    </row>
    <row r="3478" spans="1:1">
      <c r="A3478" s="662">
        <v>3468</v>
      </c>
    </row>
    <row r="3479" spans="1:1">
      <c r="A3479" s="662">
        <v>3469</v>
      </c>
    </row>
    <row r="3480" spans="1:1">
      <c r="A3480" s="662">
        <v>3470</v>
      </c>
    </row>
    <row r="3481" spans="1:1">
      <c r="A3481" s="662">
        <v>3471</v>
      </c>
    </row>
    <row r="3482" spans="1:1">
      <c r="A3482" s="662">
        <v>3472</v>
      </c>
    </row>
    <row r="3483" spans="1:1">
      <c r="A3483" s="662">
        <v>3473</v>
      </c>
    </row>
    <row r="3484" spans="1:1">
      <c r="A3484" s="662">
        <v>3474</v>
      </c>
    </row>
    <row r="3485" spans="1:1">
      <c r="A3485" s="662">
        <v>3475</v>
      </c>
    </row>
    <row r="3486" spans="1:1">
      <c r="A3486" s="662">
        <v>3476</v>
      </c>
    </row>
    <row r="3487" spans="1:1">
      <c r="A3487" s="662">
        <v>3477</v>
      </c>
    </row>
    <row r="3488" spans="1:1">
      <c r="A3488" s="662">
        <v>3478</v>
      </c>
    </row>
    <row r="3489" spans="1:1">
      <c r="A3489" s="662">
        <v>3479</v>
      </c>
    </row>
    <row r="3490" spans="1:1">
      <c r="A3490" s="662">
        <v>3480</v>
      </c>
    </row>
    <row r="3491" spans="1:1">
      <c r="A3491" s="662">
        <v>3481</v>
      </c>
    </row>
    <row r="3492" spans="1:1">
      <c r="A3492" s="662">
        <v>3482</v>
      </c>
    </row>
    <row r="3493" spans="1:1">
      <c r="A3493" s="662">
        <v>3483</v>
      </c>
    </row>
    <row r="3494" spans="1:1">
      <c r="A3494" s="662">
        <v>3484</v>
      </c>
    </row>
    <row r="3495" spans="1:1">
      <c r="A3495" s="662">
        <v>3485</v>
      </c>
    </row>
    <row r="3496" spans="1:1">
      <c r="A3496" s="662">
        <v>3486</v>
      </c>
    </row>
    <row r="3497" spans="1:1">
      <c r="A3497" s="662">
        <v>3487</v>
      </c>
    </row>
    <row r="3498" spans="1:1">
      <c r="A3498" s="662">
        <v>3488</v>
      </c>
    </row>
    <row r="3499" spans="1:1">
      <c r="A3499" s="662">
        <v>3489</v>
      </c>
    </row>
    <row r="3500" spans="1:1">
      <c r="A3500" s="662">
        <v>3490</v>
      </c>
    </row>
    <row r="3501" spans="1:1">
      <c r="A3501" s="662">
        <v>3491</v>
      </c>
    </row>
    <row r="3502" spans="1:1">
      <c r="A3502" s="662">
        <v>3492</v>
      </c>
    </row>
    <row r="3503" spans="1:1">
      <c r="A3503" s="662">
        <v>3493</v>
      </c>
    </row>
    <row r="3504" spans="1:1">
      <c r="A3504" s="662">
        <v>3494</v>
      </c>
    </row>
    <row r="3505" spans="1:1">
      <c r="A3505" s="662">
        <v>3495</v>
      </c>
    </row>
    <row r="3506" spans="1:1">
      <c r="A3506" s="662">
        <v>3496</v>
      </c>
    </row>
    <row r="3507" spans="1:1">
      <c r="A3507" s="662">
        <v>3497</v>
      </c>
    </row>
    <row r="3508" spans="1:1">
      <c r="A3508" s="662">
        <v>3498</v>
      </c>
    </row>
    <row r="3509" spans="1:1">
      <c r="A3509" s="662">
        <v>3499</v>
      </c>
    </row>
    <row r="3510" spans="1:1">
      <c r="A3510" s="662">
        <v>3500</v>
      </c>
    </row>
    <row r="3511" spans="1:1">
      <c r="A3511" s="662">
        <v>3501</v>
      </c>
    </row>
    <row r="3512" spans="1:1">
      <c r="A3512" s="662">
        <v>3502</v>
      </c>
    </row>
    <row r="3513" spans="1:1">
      <c r="A3513" s="662">
        <v>3503</v>
      </c>
    </row>
    <row r="3514" spans="1:1">
      <c r="A3514" s="662">
        <v>3504</v>
      </c>
    </row>
    <row r="3515" spans="1:1">
      <c r="A3515" s="662">
        <v>3505</v>
      </c>
    </row>
    <row r="3516" spans="1:1">
      <c r="A3516" s="662">
        <v>3506</v>
      </c>
    </row>
    <row r="3517" spans="1:1">
      <c r="A3517" s="662">
        <v>3507</v>
      </c>
    </row>
    <row r="3518" spans="1:1">
      <c r="A3518" s="662">
        <v>3508</v>
      </c>
    </row>
    <row r="3519" spans="1:1">
      <c r="A3519" s="662">
        <v>3509</v>
      </c>
    </row>
    <row r="3520" spans="1:1">
      <c r="A3520" s="662">
        <v>3510</v>
      </c>
    </row>
    <row r="3521" spans="1:1">
      <c r="A3521" s="662">
        <v>3511</v>
      </c>
    </row>
    <row r="3522" spans="1:1">
      <c r="A3522" s="662">
        <v>3512</v>
      </c>
    </row>
    <row r="3523" spans="1:1">
      <c r="A3523" s="662">
        <v>3513</v>
      </c>
    </row>
    <row r="3524" spans="1:1">
      <c r="A3524" s="662">
        <v>3514</v>
      </c>
    </row>
    <row r="3525" spans="1:1">
      <c r="A3525" s="662">
        <v>3515</v>
      </c>
    </row>
    <row r="3526" spans="1:1">
      <c r="A3526" s="662">
        <v>3516</v>
      </c>
    </row>
    <row r="3527" spans="1:1">
      <c r="A3527" s="662">
        <v>3517</v>
      </c>
    </row>
    <row r="3528" spans="1:1">
      <c r="A3528" s="662">
        <v>3518</v>
      </c>
    </row>
    <row r="3529" spans="1:1">
      <c r="A3529" s="662">
        <v>3519</v>
      </c>
    </row>
    <row r="3530" spans="1:1">
      <c r="A3530" s="662">
        <v>3520</v>
      </c>
    </row>
    <row r="3531" spans="1:1">
      <c r="A3531" s="662">
        <v>3521</v>
      </c>
    </row>
    <row r="3532" spans="1:1">
      <c r="A3532" s="662">
        <v>3522</v>
      </c>
    </row>
    <row r="3533" spans="1:1">
      <c r="A3533" s="662">
        <v>3523</v>
      </c>
    </row>
    <row r="3534" spans="1:1">
      <c r="A3534" s="662">
        <v>3524</v>
      </c>
    </row>
    <row r="3535" spans="1:1">
      <c r="A3535" s="662">
        <v>3525</v>
      </c>
    </row>
    <row r="3536" spans="1:1">
      <c r="A3536" s="662">
        <v>3526</v>
      </c>
    </row>
    <row r="3537" spans="1:1">
      <c r="A3537" s="662">
        <v>3527</v>
      </c>
    </row>
    <row r="3538" spans="1:1">
      <c r="A3538" s="662">
        <v>3528</v>
      </c>
    </row>
    <row r="3539" spans="1:1">
      <c r="A3539" s="662">
        <v>3529</v>
      </c>
    </row>
    <row r="3540" spans="1:1">
      <c r="A3540" s="662">
        <v>3530</v>
      </c>
    </row>
    <row r="3541" spans="1:1">
      <c r="A3541" s="662">
        <v>3531</v>
      </c>
    </row>
    <row r="3542" spans="1:1">
      <c r="A3542" s="662">
        <v>3532</v>
      </c>
    </row>
    <row r="3543" spans="1:1">
      <c r="A3543" s="662">
        <v>3533</v>
      </c>
    </row>
    <row r="3544" spans="1:1">
      <c r="A3544" s="662">
        <v>3534</v>
      </c>
    </row>
    <row r="3545" spans="1:1">
      <c r="A3545" s="662">
        <v>3535</v>
      </c>
    </row>
    <row r="3546" spans="1:1">
      <c r="A3546" s="662">
        <v>3536</v>
      </c>
    </row>
    <row r="3547" spans="1:1">
      <c r="A3547" s="662">
        <v>3537</v>
      </c>
    </row>
    <row r="3548" spans="1:1">
      <c r="A3548" s="662">
        <v>3538</v>
      </c>
    </row>
    <row r="3549" spans="1:1">
      <c r="A3549" s="662">
        <v>3539</v>
      </c>
    </row>
    <row r="3550" spans="1:1">
      <c r="A3550" s="662">
        <v>3540</v>
      </c>
    </row>
    <row r="3551" spans="1:1">
      <c r="A3551" s="662">
        <v>3541</v>
      </c>
    </row>
    <row r="3552" spans="1:1">
      <c r="A3552" s="662">
        <v>3542</v>
      </c>
    </row>
    <row r="3553" spans="1:1">
      <c r="A3553" s="662">
        <v>3543</v>
      </c>
    </row>
    <row r="3554" spans="1:1">
      <c r="A3554" s="662">
        <v>3544</v>
      </c>
    </row>
    <row r="3555" spans="1:1">
      <c r="A3555" s="662">
        <v>3545</v>
      </c>
    </row>
    <row r="3556" spans="1:1">
      <c r="A3556" s="662">
        <v>3546</v>
      </c>
    </row>
    <row r="3557" spans="1:1">
      <c r="A3557" s="662">
        <v>3547</v>
      </c>
    </row>
    <row r="3558" spans="1:1">
      <c r="A3558" s="662">
        <v>3548</v>
      </c>
    </row>
    <row r="3559" spans="1:1">
      <c r="A3559" s="662">
        <v>3549</v>
      </c>
    </row>
    <row r="3560" spans="1:1">
      <c r="A3560" s="662">
        <v>3550</v>
      </c>
    </row>
    <row r="3561" spans="1:1">
      <c r="A3561" s="662">
        <v>3551</v>
      </c>
    </row>
    <row r="3562" spans="1:1">
      <c r="A3562" s="662">
        <v>3552</v>
      </c>
    </row>
    <row r="3563" spans="1:1">
      <c r="A3563" s="662">
        <v>3553</v>
      </c>
    </row>
    <row r="3564" spans="1:1">
      <c r="A3564" s="662">
        <v>3554</v>
      </c>
    </row>
    <row r="3565" spans="1:1">
      <c r="A3565" s="662">
        <v>3555</v>
      </c>
    </row>
    <row r="3566" spans="1:1">
      <c r="A3566" s="662">
        <v>3556</v>
      </c>
    </row>
    <row r="3567" spans="1:1">
      <c r="A3567" s="662">
        <v>3557</v>
      </c>
    </row>
    <row r="3568" spans="1:1">
      <c r="A3568" s="662">
        <v>3558</v>
      </c>
    </row>
    <row r="3569" spans="1:1">
      <c r="A3569" s="662">
        <v>3559</v>
      </c>
    </row>
    <row r="3570" spans="1:1">
      <c r="A3570" s="662">
        <v>3560</v>
      </c>
    </row>
    <row r="3571" spans="1:1">
      <c r="A3571" s="662">
        <v>3561</v>
      </c>
    </row>
    <row r="3572" spans="1:1">
      <c r="A3572" s="662">
        <v>3562</v>
      </c>
    </row>
    <row r="3573" spans="1:1">
      <c r="A3573" s="662">
        <v>3563</v>
      </c>
    </row>
    <row r="3574" spans="1:1">
      <c r="A3574" s="662">
        <v>3564</v>
      </c>
    </row>
    <row r="3575" spans="1:1">
      <c r="A3575" s="662">
        <v>3565</v>
      </c>
    </row>
    <row r="3576" spans="1:1">
      <c r="A3576" s="662">
        <v>3566</v>
      </c>
    </row>
    <row r="3577" spans="1:1">
      <c r="A3577" s="662">
        <v>3567</v>
      </c>
    </row>
    <row r="3578" spans="1:1">
      <c r="A3578" s="662">
        <v>3568</v>
      </c>
    </row>
    <row r="3579" spans="1:1">
      <c r="A3579" s="662">
        <v>3569</v>
      </c>
    </row>
    <row r="3580" spans="1:1">
      <c r="A3580" s="662">
        <v>3570</v>
      </c>
    </row>
    <row r="3581" spans="1:1">
      <c r="A3581" s="662">
        <v>3571</v>
      </c>
    </row>
    <row r="3582" spans="1:1">
      <c r="A3582" s="662">
        <v>3572</v>
      </c>
    </row>
    <row r="3583" spans="1:1">
      <c r="A3583" s="662">
        <v>3573</v>
      </c>
    </row>
    <row r="3584" spans="1:1">
      <c r="A3584" s="662">
        <v>3574</v>
      </c>
    </row>
    <row r="3585" spans="1:1">
      <c r="A3585" s="662">
        <v>3575</v>
      </c>
    </row>
    <row r="3586" spans="1:1">
      <c r="A3586" s="662">
        <v>3576</v>
      </c>
    </row>
    <row r="3587" spans="1:1">
      <c r="A3587" s="662">
        <v>3577</v>
      </c>
    </row>
    <row r="3588" spans="1:1">
      <c r="A3588" s="662">
        <v>3578</v>
      </c>
    </row>
    <row r="3589" spans="1:1">
      <c r="A3589" s="662">
        <v>3579</v>
      </c>
    </row>
    <row r="3590" spans="1:1">
      <c r="A3590" s="662">
        <v>3580</v>
      </c>
    </row>
    <row r="3591" spans="1:1">
      <c r="A3591" s="662">
        <v>3581</v>
      </c>
    </row>
    <row r="3592" spans="1:1">
      <c r="A3592" s="662">
        <v>3582</v>
      </c>
    </row>
    <row r="3593" spans="1:1">
      <c r="A3593" s="662">
        <v>3583</v>
      </c>
    </row>
    <row r="3594" spans="1:1">
      <c r="A3594" s="662">
        <v>3584</v>
      </c>
    </row>
    <row r="3595" spans="1:1">
      <c r="A3595" s="662">
        <v>3585</v>
      </c>
    </row>
    <row r="3596" spans="1:1">
      <c r="A3596" s="662">
        <v>3586</v>
      </c>
    </row>
    <row r="3597" spans="1:1">
      <c r="A3597" s="662">
        <v>3587</v>
      </c>
    </row>
    <row r="3598" spans="1:1">
      <c r="A3598" s="662">
        <v>3588</v>
      </c>
    </row>
    <row r="3599" spans="1:1">
      <c r="A3599" s="662">
        <v>3589</v>
      </c>
    </row>
    <row r="3600" spans="1:1">
      <c r="A3600" s="662">
        <v>3590</v>
      </c>
    </row>
    <row r="3601" spans="1:1">
      <c r="A3601" s="662">
        <v>3591</v>
      </c>
    </row>
    <row r="3602" spans="1:1">
      <c r="A3602" s="662">
        <v>3592</v>
      </c>
    </row>
    <row r="3603" spans="1:1">
      <c r="A3603" s="662">
        <v>3593</v>
      </c>
    </row>
    <row r="3604" spans="1:1">
      <c r="A3604" s="662">
        <v>3594</v>
      </c>
    </row>
    <row r="3605" spans="1:1">
      <c r="A3605" s="662">
        <v>3595</v>
      </c>
    </row>
    <row r="3606" spans="1:1">
      <c r="A3606" s="662">
        <v>3596</v>
      </c>
    </row>
    <row r="3607" spans="1:1">
      <c r="A3607" s="662">
        <v>3597</v>
      </c>
    </row>
    <row r="3608" spans="1:1">
      <c r="A3608" s="662">
        <v>3598</v>
      </c>
    </row>
    <row r="3609" spans="1:1">
      <c r="A3609" s="662">
        <v>3599</v>
      </c>
    </row>
    <row r="3610" spans="1:1">
      <c r="A3610" s="662">
        <v>3600</v>
      </c>
    </row>
    <row r="3611" spans="1:1">
      <c r="A3611" s="662">
        <v>3601</v>
      </c>
    </row>
    <row r="3612" spans="1:1">
      <c r="A3612" s="662">
        <v>3602</v>
      </c>
    </row>
    <row r="3613" spans="1:1">
      <c r="A3613" s="662">
        <v>3603</v>
      </c>
    </row>
    <row r="3614" spans="1:1">
      <c r="A3614" s="662">
        <v>3604</v>
      </c>
    </row>
    <row r="3615" spans="1:1">
      <c r="A3615" s="662">
        <v>3605</v>
      </c>
    </row>
    <row r="3616" spans="1:1">
      <c r="A3616" s="662">
        <v>3606</v>
      </c>
    </row>
    <row r="3617" spans="1:1">
      <c r="A3617" s="662">
        <v>3607</v>
      </c>
    </row>
    <row r="3618" spans="1:1">
      <c r="A3618" s="662">
        <v>3608</v>
      </c>
    </row>
    <row r="3619" spans="1:1">
      <c r="A3619" s="662">
        <v>3609</v>
      </c>
    </row>
    <row r="3620" spans="1:1">
      <c r="A3620" s="662">
        <v>3610</v>
      </c>
    </row>
    <row r="3621" spans="1:1">
      <c r="A3621" s="662">
        <v>3611</v>
      </c>
    </row>
    <row r="3622" spans="1:1">
      <c r="A3622" s="662">
        <v>3612</v>
      </c>
    </row>
    <row r="3623" spans="1:1">
      <c r="A3623" s="662">
        <v>3613</v>
      </c>
    </row>
    <row r="3624" spans="1:1">
      <c r="A3624" s="662">
        <v>3614</v>
      </c>
    </row>
    <row r="3625" spans="1:1">
      <c r="A3625" s="662">
        <v>3615</v>
      </c>
    </row>
    <row r="3626" spans="1:1">
      <c r="A3626" s="662">
        <v>3616</v>
      </c>
    </row>
    <row r="3627" spans="1:1">
      <c r="A3627" s="662">
        <v>3617</v>
      </c>
    </row>
    <row r="3628" spans="1:1">
      <c r="A3628" s="662">
        <v>3618</v>
      </c>
    </row>
    <row r="3629" spans="1:1">
      <c r="A3629" s="662">
        <v>3619</v>
      </c>
    </row>
    <row r="3630" spans="1:1">
      <c r="A3630" s="662">
        <v>3620</v>
      </c>
    </row>
    <row r="3631" spans="1:1">
      <c r="A3631" s="662">
        <v>3621</v>
      </c>
    </row>
    <row r="3632" spans="1:1">
      <c r="A3632" s="662">
        <v>3622</v>
      </c>
    </row>
    <row r="3633" spans="1:1">
      <c r="A3633" s="662">
        <v>3623</v>
      </c>
    </row>
    <row r="3634" spans="1:1">
      <c r="A3634" s="662">
        <v>3624</v>
      </c>
    </row>
    <row r="3635" spans="1:1">
      <c r="A3635" s="662">
        <v>3625</v>
      </c>
    </row>
    <row r="3636" spans="1:1">
      <c r="A3636" s="662">
        <v>3626</v>
      </c>
    </row>
    <row r="3637" spans="1:1">
      <c r="A3637" s="662">
        <v>3627</v>
      </c>
    </row>
    <row r="3638" spans="1:1">
      <c r="A3638" s="662">
        <v>3628</v>
      </c>
    </row>
    <row r="3639" spans="1:1">
      <c r="A3639" s="662">
        <v>3629</v>
      </c>
    </row>
    <row r="3640" spans="1:1">
      <c r="A3640" s="662">
        <v>3630</v>
      </c>
    </row>
    <row r="3641" spans="1:1">
      <c r="A3641" s="662">
        <v>3631</v>
      </c>
    </row>
    <row r="3642" spans="1:1">
      <c r="A3642" s="662">
        <v>3632</v>
      </c>
    </row>
    <row r="3643" spans="1:1">
      <c r="A3643" s="662">
        <v>3633</v>
      </c>
    </row>
    <row r="3644" spans="1:1">
      <c r="A3644" s="662">
        <v>3634</v>
      </c>
    </row>
    <row r="3645" spans="1:1">
      <c r="A3645" s="662">
        <v>3635</v>
      </c>
    </row>
    <row r="3646" spans="1:1">
      <c r="A3646" s="662">
        <v>3636</v>
      </c>
    </row>
    <row r="3647" spans="1:1">
      <c r="A3647" s="662">
        <v>3637</v>
      </c>
    </row>
    <row r="3648" spans="1:1">
      <c r="A3648" s="662">
        <v>3638</v>
      </c>
    </row>
    <row r="3649" spans="1:1">
      <c r="A3649" s="662">
        <v>3639</v>
      </c>
    </row>
    <row r="3650" spans="1:1">
      <c r="A3650" s="662">
        <v>3640</v>
      </c>
    </row>
    <row r="3651" spans="1:1">
      <c r="A3651" s="662">
        <v>3641</v>
      </c>
    </row>
    <row r="3652" spans="1:1">
      <c r="A3652" s="662">
        <v>3642</v>
      </c>
    </row>
    <row r="3653" spans="1:1">
      <c r="A3653" s="662">
        <v>3643</v>
      </c>
    </row>
    <row r="3654" spans="1:1">
      <c r="A3654" s="662">
        <v>3644</v>
      </c>
    </row>
    <row r="3655" spans="1:1">
      <c r="A3655" s="662">
        <v>3645</v>
      </c>
    </row>
    <row r="3656" spans="1:1">
      <c r="A3656" s="662">
        <v>3646</v>
      </c>
    </row>
    <row r="3657" spans="1:1">
      <c r="A3657" s="662">
        <v>3647</v>
      </c>
    </row>
    <row r="3658" spans="1:1">
      <c r="A3658" s="662">
        <v>3648</v>
      </c>
    </row>
    <row r="3659" spans="1:1">
      <c r="A3659" s="662">
        <v>3649</v>
      </c>
    </row>
    <row r="3660" spans="1:1">
      <c r="A3660" s="662">
        <v>3650</v>
      </c>
    </row>
    <row r="3661" spans="1:1">
      <c r="A3661" s="662">
        <v>3651</v>
      </c>
    </row>
    <row r="3662" spans="1:1">
      <c r="A3662" s="662">
        <v>3652</v>
      </c>
    </row>
    <row r="3663" spans="1:1">
      <c r="A3663" s="662">
        <v>3653</v>
      </c>
    </row>
    <row r="3664" spans="1:1">
      <c r="A3664" s="662">
        <v>3654</v>
      </c>
    </row>
    <row r="3665" spans="1:1">
      <c r="A3665" s="662">
        <v>3655</v>
      </c>
    </row>
    <row r="3666" spans="1:1">
      <c r="A3666" s="662">
        <v>3656</v>
      </c>
    </row>
    <row r="3667" spans="1:1">
      <c r="A3667" s="662">
        <v>3657</v>
      </c>
    </row>
    <row r="3668" spans="1:1">
      <c r="A3668" s="662">
        <v>3658</v>
      </c>
    </row>
    <row r="3669" spans="1:1">
      <c r="A3669" s="662">
        <v>3659</v>
      </c>
    </row>
    <row r="3670" spans="1:1">
      <c r="A3670" s="662">
        <v>3660</v>
      </c>
    </row>
    <row r="3671" spans="1:1">
      <c r="A3671" s="662">
        <v>3661</v>
      </c>
    </row>
    <row r="3672" spans="1:1">
      <c r="A3672" s="662">
        <v>3662</v>
      </c>
    </row>
    <row r="3673" spans="1:1">
      <c r="A3673" s="662">
        <v>3663</v>
      </c>
    </row>
    <row r="3674" spans="1:1">
      <c r="A3674" s="662">
        <v>3664</v>
      </c>
    </row>
    <row r="3675" spans="1:1">
      <c r="A3675" s="662">
        <v>3665</v>
      </c>
    </row>
    <row r="3676" spans="1:1">
      <c r="A3676" s="662">
        <v>3666</v>
      </c>
    </row>
    <row r="3677" spans="1:1">
      <c r="A3677" s="662">
        <v>3667</v>
      </c>
    </row>
    <row r="3678" spans="1:1">
      <c r="A3678" s="662">
        <v>3668</v>
      </c>
    </row>
    <row r="3679" spans="1:1">
      <c r="A3679" s="662">
        <v>3669</v>
      </c>
    </row>
    <row r="3680" spans="1:1">
      <c r="A3680" s="662">
        <v>3670</v>
      </c>
    </row>
    <row r="3681" spans="1:1">
      <c r="A3681" s="662">
        <v>3671</v>
      </c>
    </row>
    <row r="3682" spans="1:1">
      <c r="A3682" s="662">
        <v>3672</v>
      </c>
    </row>
    <row r="3683" spans="1:1">
      <c r="A3683" s="662">
        <v>3673</v>
      </c>
    </row>
    <row r="3684" spans="1:1">
      <c r="A3684" s="662">
        <v>3674</v>
      </c>
    </row>
    <row r="3685" spans="1:1">
      <c r="A3685" s="662">
        <v>3675</v>
      </c>
    </row>
    <row r="3686" spans="1:1">
      <c r="A3686" s="662">
        <v>3676</v>
      </c>
    </row>
    <row r="3687" spans="1:1">
      <c r="A3687" s="662">
        <v>3677</v>
      </c>
    </row>
    <row r="3688" spans="1:1">
      <c r="A3688" s="662">
        <v>3678</v>
      </c>
    </row>
    <row r="3689" spans="1:1">
      <c r="A3689" s="662">
        <v>3679</v>
      </c>
    </row>
    <row r="3690" spans="1:1">
      <c r="A3690" s="662">
        <v>3680</v>
      </c>
    </row>
    <row r="3691" spans="1:1">
      <c r="A3691" s="662">
        <v>3681</v>
      </c>
    </row>
    <row r="3692" spans="1:1">
      <c r="A3692" s="662">
        <v>3682</v>
      </c>
    </row>
    <row r="3693" spans="1:1">
      <c r="A3693" s="662">
        <v>3683</v>
      </c>
    </row>
    <row r="3694" spans="1:1">
      <c r="A3694" s="662">
        <v>3684</v>
      </c>
    </row>
    <row r="3695" spans="1:1">
      <c r="A3695" s="662">
        <v>3685</v>
      </c>
    </row>
    <row r="3696" spans="1:1">
      <c r="A3696" s="662">
        <v>3686</v>
      </c>
    </row>
    <row r="3697" spans="1:1">
      <c r="A3697" s="662">
        <v>3687</v>
      </c>
    </row>
    <row r="3698" spans="1:1">
      <c r="A3698" s="662">
        <v>3688</v>
      </c>
    </row>
    <row r="3699" spans="1:1">
      <c r="A3699" s="662">
        <v>3689</v>
      </c>
    </row>
    <row r="3700" spans="1:1">
      <c r="A3700" s="662">
        <v>3690</v>
      </c>
    </row>
    <row r="3701" spans="1:1">
      <c r="A3701" s="662">
        <v>3691</v>
      </c>
    </row>
    <row r="3702" spans="1:1">
      <c r="A3702" s="662">
        <v>3692</v>
      </c>
    </row>
    <row r="3703" spans="1:1">
      <c r="A3703" s="662">
        <v>3693</v>
      </c>
    </row>
    <row r="3704" spans="1:1">
      <c r="A3704" s="662">
        <v>3694</v>
      </c>
    </row>
    <row r="3705" spans="1:1">
      <c r="A3705" s="662">
        <v>3695</v>
      </c>
    </row>
    <row r="3706" spans="1:1">
      <c r="A3706" s="662">
        <v>3696</v>
      </c>
    </row>
    <row r="3707" spans="1:1">
      <c r="A3707" s="662">
        <v>3697</v>
      </c>
    </row>
    <row r="3708" spans="1:1">
      <c r="A3708" s="662">
        <v>3698</v>
      </c>
    </row>
    <row r="3709" spans="1:1">
      <c r="A3709" s="662">
        <v>3699</v>
      </c>
    </row>
    <row r="3710" spans="1:1">
      <c r="A3710" s="662">
        <v>3700</v>
      </c>
    </row>
    <row r="3711" spans="1:1">
      <c r="A3711" s="662">
        <v>3701</v>
      </c>
    </row>
    <row r="3712" spans="1:1">
      <c r="A3712" s="662">
        <v>3702</v>
      </c>
    </row>
    <row r="3713" spans="1:1">
      <c r="A3713" s="662">
        <v>3703</v>
      </c>
    </row>
    <row r="3714" spans="1:1">
      <c r="A3714" s="662">
        <v>3704</v>
      </c>
    </row>
    <row r="3715" spans="1:1">
      <c r="A3715" s="662">
        <v>3705</v>
      </c>
    </row>
    <row r="3716" spans="1:1">
      <c r="A3716" s="662">
        <v>3706</v>
      </c>
    </row>
    <row r="3717" spans="1:1">
      <c r="A3717" s="662">
        <v>3707</v>
      </c>
    </row>
    <row r="3718" spans="1:1">
      <c r="A3718" s="662">
        <v>3708</v>
      </c>
    </row>
    <row r="3719" spans="1:1">
      <c r="A3719" s="662">
        <v>3709</v>
      </c>
    </row>
    <row r="3720" spans="1:1">
      <c r="A3720" s="662">
        <v>3710</v>
      </c>
    </row>
    <row r="3721" spans="1:1">
      <c r="A3721" s="662">
        <v>3711</v>
      </c>
    </row>
    <row r="3722" spans="1:1">
      <c r="A3722" s="662">
        <v>3712</v>
      </c>
    </row>
    <row r="3723" spans="1:1">
      <c r="A3723" s="662">
        <v>3713</v>
      </c>
    </row>
    <row r="3724" spans="1:1">
      <c r="A3724" s="662">
        <v>3714</v>
      </c>
    </row>
    <row r="3725" spans="1:1">
      <c r="A3725" s="662">
        <v>3715</v>
      </c>
    </row>
    <row r="3726" spans="1:1">
      <c r="A3726" s="662">
        <v>3716</v>
      </c>
    </row>
    <row r="3727" spans="1:1">
      <c r="A3727" s="662">
        <v>3717</v>
      </c>
    </row>
    <row r="3728" spans="1:1">
      <c r="A3728" s="662">
        <v>3718</v>
      </c>
    </row>
    <row r="3729" spans="1:1">
      <c r="A3729" s="662">
        <v>3719</v>
      </c>
    </row>
    <row r="3730" spans="1:1">
      <c r="A3730" s="662">
        <v>3720</v>
      </c>
    </row>
    <row r="3731" spans="1:1">
      <c r="A3731" s="662">
        <v>3721</v>
      </c>
    </row>
    <row r="3732" spans="1:1">
      <c r="A3732" s="662">
        <v>3722</v>
      </c>
    </row>
    <row r="3733" spans="1:1">
      <c r="A3733" s="662">
        <v>3723</v>
      </c>
    </row>
    <row r="3734" spans="1:1">
      <c r="A3734" s="662">
        <v>3724</v>
      </c>
    </row>
    <row r="3735" spans="1:1">
      <c r="A3735" s="662">
        <v>3725</v>
      </c>
    </row>
    <row r="3736" spans="1:1">
      <c r="A3736" s="662">
        <v>3726</v>
      </c>
    </row>
    <row r="3737" spans="1:1">
      <c r="A3737" s="662">
        <v>3727</v>
      </c>
    </row>
    <row r="3738" spans="1:1">
      <c r="A3738" s="662">
        <v>3728</v>
      </c>
    </row>
    <row r="3739" spans="1:1">
      <c r="A3739" s="662">
        <v>3729</v>
      </c>
    </row>
    <row r="3740" spans="1:1">
      <c r="A3740" s="662">
        <v>3730</v>
      </c>
    </row>
    <row r="3741" spans="1:1">
      <c r="A3741" s="662">
        <v>3731</v>
      </c>
    </row>
    <row r="3742" spans="1:1">
      <c r="A3742" s="662">
        <v>3732</v>
      </c>
    </row>
    <row r="3743" spans="1:1">
      <c r="A3743" s="662">
        <v>3733</v>
      </c>
    </row>
    <row r="3744" spans="1:1">
      <c r="A3744" s="662">
        <v>3734</v>
      </c>
    </row>
    <row r="3745" spans="1:1">
      <c r="A3745" s="662">
        <v>3735</v>
      </c>
    </row>
    <row r="3746" spans="1:1">
      <c r="A3746" s="662">
        <v>3736</v>
      </c>
    </row>
    <row r="3747" spans="1:1">
      <c r="A3747" s="662">
        <v>3737</v>
      </c>
    </row>
    <row r="3748" spans="1:1">
      <c r="A3748" s="662">
        <v>3738</v>
      </c>
    </row>
    <row r="3749" spans="1:1">
      <c r="A3749" s="662">
        <v>3739</v>
      </c>
    </row>
    <row r="3750" spans="1:1">
      <c r="A3750" s="662">
        <v>3740</v>
      </c>
    </row>
    <row r="3751" spans="1:1">
      <c r="A3751" s="662">
        <v>3741</v>
      </c>
    </row>
    <row r="3752" spans="1:1">
      <c r="A3752" s="662">
        <v>3742</v>
      </c>
    </row>
    <row r="3753" spans="1:1">
      <c r="A3753" s="662">
        <v>3743</v>
      </c>
    </row>
    <row r="3754" spans="1:1">
      <c r="A3754" s="662">
        <v>3744</v>
      </c>
    </row>
    <row r="3755" spans="1:1">
      <c r="A3755" s="662">
        <v>3745</v>
      </c>
    </row>
    <row r="3756" spans="1:1">
      <c r="A3756" s="662">
        <v>3746</v>
      </c>
    </row>
    <row r="3757" spans="1:1">
      <c r="A3757" s="662">
        <v>3747</v>
      </c>
    </row>
    <row r="3758" spans="1:1">
      <c r="A3758" s="662">
        <v>3748</v>
      </c>
    </row>
    <row r="3759" spans="1:1">
      <c r="A3759" s="662">
        <v>3749</v>
      </c>
    </row>
    <row r="3760" spans="1:1">
      <c r="A3760" s="662">
        <v>3750</v>
      </c>
    </row>
    <row r="3761" spans="1:1">
      <c r="A3761" s="662">
        <v>3751</v>
      </c>
    </row>
    <row r="3762" spans="1:1">
      <c r="A3762" s="662">
        <v>3752</v>
      </c>
    </row>
    <row r="3763" spans="1:1">
      <c r="A3763" s="662">
        <v>3753</v>
      </c>
    </row>
    <row r="3764" spans="1:1">
      <c r="A3764" s="662">
        <v>3754</v>
      </c>
    </row>
    <row r="3765" spans="1:1">
      <c r="A3765" s="662">
        <v>3755</v>
      </c>
    </row>
    <row r="3766" spans="1:1">
      <c r="A3766" s="662">
        <v>3756</v>
      </c>
    </row>
    <row r="3767" spans="1:1">
      <c r="A3767" s="662">
        <v>3757</v>
      </c>
    </row>
    <row r="3768" spans="1:1">
      <c r="A3768" s="662">
        <v>3758</v>
      </c>
    </row>
    <row r="3769" spans="1:1">
      <c r="A3769" s="662">
        <v>3759</v>
      </c>
    </row>
    <row r="3770" spans="1:1">
      <c r="A3770" s="662">
        <v>3760</v>
      </c>
    </row>
    <row r="3771" spans="1:1">
      <c r="A3771" s="662">
        <v>3761</v>
      </c>
    </row>
    <row r="3772" spans="1:1">
      <c r="A3772" s="662">
        <v>3762</v>
      </c>
    </row>
    <row r="3773" spans="1:1">
      <c r="A3773" s="662">
        <v>3763</v>
      </c>
    </row>
    <row r="3774" spans="1:1">
      <c r="A3774" s="662">
        <v>3764</v>
      </c>
    </row>
    <row r="3775" spans="1:1">
      <c r="A3775" s="662">
        <v>3765</v>
      </c>
    </row>
    <row r="3776" spans="1:1">
      <c r="A3776" s="662">
        <v>3766</v>
      </c>
    </row>
    <row r="3777" spans="1:1">
      <c r="A3777" s="662">
        <v>3767</v>
      </c>
    </row>
    <row r="3778" spans="1:1">
      <c r="A3778" s="662">
        <v>3768</v>
      </c>
    </row>
    <row r="3779" spans="1:1">
      <c r="A3779" s="662">
        <v>3769</v>
      </c>
    </row>
    <row r="3780" spans="1:1">
      <c r="A3780" s="662">
        <v>3770</v>
      </c>
    </row>
    <row r="3781" spans="1:1">
      <c r="A3781" s="662">
        <v>3771</v>
      </c>
    </row>
    <row r="3782" spans="1:1">
      <c r="A3782" s="662">
        <v>3772</v>
      </c>
    </row>
    <row r="3783" spans="1:1">
      <c r="A3783" s="662">
        <v>3773</v>
      </c>
    </row>
    <row r="3784" spans="1:1">
      <c r="A3784" s="662">
        <v>3774</v>
      </c>
    </row>
    <row r="3785" spans="1:1">
      <c r="A3785" s="662">
        <v>3775</v>
      </c>
    </row>
    <row r="3786" spans="1:1">
      <c r="A3786" s="662">
        <v>3776</v>
      </c>
    </row>
    <row r="3787" spans="1:1">
      <c r="A3787" s="662">
        <v>3777</v>
      </c>
    </row>
    <row r="3788" spans="1:1">
      <c r="A3788" s="662">
        <v>3778</v>
      </c>
    </row>
    <row r="3789" spans="1:1">
      <c r="A3789" s="662">
        <v>3779</v>
      </c>
    </row>
    <row r="3790" spans="1:1">
      <c r="A3790" s="662">
        <v>3780</v>
      </c>
    </row>
    <row r="3791" spans="1:1">
      <c r="A3791" s="662">
        <v>3781</v>
      </c>
    </row>
    <row r="3792" spans="1:1">
      <c r="A3792" s="662">
        <v>3782</v>
      </c>
    </row>
    <row r="3793" spans="1:1">
      <c r="A3793" s="662">
        <v>3783</v>
      </c>
    </row>
    <row r="3794" spans="1:1">
      <c r="A3794" s="662">
        <v>3784</v>
      </c>
    </row>
    <row r="3795" spans="1:1">
      <c r="A3795" s="662">
        <v>3785</v>
      </c>
    </row>
    <row r="3796" spans="1:1">
      <c r="A3796" s="662">
        <v>3786</v>
      </c>
    </row>
    <row r="3797" spans="1:1">
      <c r="A3797" s="662">
        <v>3787</v>
      </c>
    </row>
    <row r="3798" spans="1:1">
      <c r="A3798" s="662">
        <v>3788</v>
      </c>
    </row>
    <row r="3799" spans="1:1">
      <c r="A3799" s="662">
        <v>3789</v>
      </c>
    </row>
    <row r="3800" spans="1:1">
      <c r="A3800" s="662">
        <v>3790</v>
      </c>
    </row>
    <row r="3801" spans="1:1">
      <c r="A3801" s="662">
        <v>3791</v>
      </c>
    </row>
    <row r="3802" spans="1:1">
      <c r="A3802" s="662">
        <v>3792</v>
      </c>
    </row>
    <row r="3803" spans="1:1">
      <c r="A3803" s="662">
        <v>3793</v>
      </c>
    </row>
    <row r="3804" spans="1:1">
      <c r="A3804" s="662">
        <v>3794</v>
      </c>
    </row>
    <row r="3805" spans="1:1">
      <c r="A3805" s="662">
        <v>3795</v>
      </c>
    </row>
    <row r="3806" spans="1:1">
      <c r="A3806" s="662">
        <v>3796</v>
      </c>
    </row>
    <row r="3807" spans="1:1">
      <c r="A3807" s="662">
        <v>3797</v>
      </c>
    </row>
    <row r="3808" spans="1:1">
      <c r="A3808" s="662">
        <v>3798</v>
      </c>
    </row>
    <row r="3809" spans="1:1">
      <c r="A3809" s="662">
        <v>3799</v>
      </c>
    </row>
    <row r="3810" spans="1:1">
      <c r="A3810" s="662">
        <v>3800</v>
      </c>
    </row>
    <row r="3811" spans="1:1">
      <c r="A3811" s="662">
        <v>3801</v>
      </c>
    </row>
    <row r="3812" spans="1:1">
      <c r="A3812" s="662">
        <v>3802</v>
      </c>
    </row>
    <row r="3813" spans="1:1">
      <c r="A3813" s="662">
        <v>3803</v>
      </c>
    </row>
    <row r="3814" spans="1:1">
      <c r="A3814" s="662">
        <v>3804</v>
      </c>
    </row>
    <row r="3815" spans="1:1">
      <c r="A3815" s="662">
        <v>3805</v>
      </c>
    </row>
    <row r="3816" spans="1:1">
      <c r="A3816" s="662">
        <v>3806</v>
      </c>
    </row>
    <row r="3817" spans="1:1">
      <c r="A3817" s="662">
        <v>3807</v>
      </c>
    </row>
    <row r="3818" spans="1:1">
      <c r="A3818" s="662">
        <v>3808</v>
      </c>
    </row>
    <row r="3819" spans="1:1">
      <c r="A3819" s="662">
        <v>3809</v>
      </c>
    </row>
    <row r="3820" spans="1:1">
      <c r="A3820" s="662">
        <v>3810</v>
      </c>
    </row>
    <row r="3821" spans="1:1">
      <c r="A3821" s="662">
        <v>3811</v>
      </c>
    </row>
    <row r="3822" spans="1:1">
      <c r="A3822" s="662">
        <v>3812</v>
      </c>
    </row>
    <row r="3823" spans="1:1">
      <c r="A3823" s="662">
        <v>3813</v>
      </c>
    </row>
    <row r="3824" spans="1:1">
      <c r="A3824" s="662">
        <v>3814</v>
      </c>
    </row>
    <row r="3825" spans="1:1">
      <c r="A3825" s="662">
        <v>3815</v>
      </c>
    </row>
    <row r="3826" spans="1:1">
      <c r="A3826" s="662">
        <v>3816</v>
      </c>
    </row>
    <row r="3827" spans="1:1">
      <c r="A3827" s="662">
        <v>3817</v>
      </c>
    </row>
    <row r="3828" spans="1:1">
      <c r="A3828" s="662">
        <v>3818</v>
      </c>
    </row>
    <row r="3829" spans="1:1">
      <c r="A3829" s="662">
        <v>3819</v>
      </c>
    </row>
    <row r="3830" spans="1:1">
      <c r="A3830" s="662">
        <v>3820</v>
      </c>
    </row>
    <row r="3831" spans="1:1">
      <c r="A3831" s="662">
        <v>3821</v>
      </c>
    </row>
    <row r="3832" spans="1:1">
      <c r="A3832" s="662">
        <v>3822</v>
      </c>
    </row>
    <row r="3833" spans="1:1">
      <c r="A3833" s="662">
        <v>3823</v>
      </c>
    </row>
    <row r="3834" spans="1:1">
      <c r="A3834" s="662">
        <v>3824</v>
      </c>
    </row>
    <row r="3835" spans="1:1">
      <c r="A3835" s="662">
        <v>3825</v>
      </c>
    </row>
    <row r="3836" spans="1:1">
      <c r="A3836" s="662">
        <v>3826</v>
      </c>
    </row>
    <row r="3837" spans="1:1">
      <c r="A3837" s="662">
        <v>3827</v>
      </c>
    </row>
    <row r="3838" spans="1:1">
      <c r="A3838" s="662">
        <v>3828</v>
      </c>
    </row>
    <row r="3839" spans="1:1">
      <c r="A3839" s="662">
        <v>3829</v>
      </c>
    </row>
    <row r="3840" spans="1:1">
      <c r="A3840" s="662">
        <v>3830</v>
      </c>
    </row>
    <row r="3841" spans="1:1">
      <c r="A3841" s="662">
        <v>3831</v>
      </c>
    </row>
    <row r="3842" spans="1:1">
      <c r="A3842" s="662">
        <v>3832</v>
      </c>
    </row>
    <row r="3843" spans="1:1">
      <c r="A3843" s="662">
        <v>3833</v>
      </c>
    </row>
    <row r="3844" spans="1:1">
      <c r="A3844" s="662">
        <v>3834</v>
      </c>
    </row>
    <row r="3845" spans="1:1">
      <c r="A3845" s="662">
        <v>3835</v>
      </c>
    </row>
    <row r="3846" spans="1:1">
      <c r="A3846" s="662">
        <v>3836</v>
      </c>
    </row>
    <row r="3847" spans="1:1">
      <c r="A3847" s="662">
        <v>3837</v>
      </c>
    </row>
    <row r="3848" spans="1:1">
      <c r="A3848" s="662">
        <v>3838</v>
      </c>
    </row>
    <row r="3849" spans="1:1">
      <c r="A3849" s="662">
        <v>3839</v>
      </c>
    </row>
    <row r="3850" spans="1:1">
      <c r="A3850" s="662">
        <v>3840</v>
      </c>
    </row>
    <row r="3851" spans="1:1">
      <c r="A3851" s="662">
        <v>3841</v>
      </c>
    </row>
    <row r="3852" spans="1:1">
      <c r="A3852" s="662">
        <v>3842</v>
      </c>
    </row>
    <row r="3853" spans="1:1">
      <c r="A3853" s="662">
        <v>3843</v>
      </c>
    </row>
    <row r="3854" spans="1:1">
      <c r="A3854" s="662">
        <v>3844</v>
      </c>
    </row>
    <row r="3855" spans="1:1">
      <c r="A3855" s="662">
        <v>3845</v>
      </c>
    </row>
    <row r="3856" spans="1:1">
      <c r="A3856" s="662">
        <v>3846</v>
      </c>
    </row>
    <row r="3857" spans="1:1">
      <c r="A3857" s="662">
        <v>3847</v>
      </c>
    </row>
    <row r="3858" spans="1:1">
      <c r="A3858" s="662">
        <v>3848</v>
      </c>
    </row>
    <row r="3859" spans="1:1">
      <c r="A3859" s="662">
        <v>3849</v>
      </c>
    </row>
    <row r="3860" spans="1:1">
      <c r="A3860" s="662">
        <v>3850</v>
      </c>
    </row>
    <row r="3861" spans="1:1">
      <c r="A3861" s="662">
        <v>3851</v>
      </c>
    </row>
    <row r="3862" spans="1:1">
      <c r="A3862" s="662">
        <v>3852</v>
      </c>
    </row>
    <row r="3863" spans="1:1">
      <c r="A3863" s="662">
        <v>3853</v>
      </c>
    </row>
    <row r="3864" spans="1:1">
      <c r="A3864" s="662">
        <v>3854</v>
      </c>
    </row>
    <row r="3865" spans="1:1">
      <c r="A3865" s="662">
        <v>3855</v>
      </c>
    </row>
    <row r="3866" spans="1:1">
      <c r="A3866" s="662">
        <v>3856</v>
      </c>
    </row>
    <row r="3867" spans="1:1">
      <c r="A3867" s="662">
        <v>3857</v>
      </c>
    </row>
    <row r="3868" spans="1:1">
      <c r="A3868" s="662">
        <v>3858</v>
      </c>
    </row>
    <row r="3869" spans="1:1">
      <c r="A3869" s="662">
        <v>3859</v>
      </c>
    </row>
    <row r="3870" spans="1:1">
      <c r="A3870" s="662">
        <v>3860</v>
      </c>
    </row>
    <row r="3871" spans="1:1">
      <c r="A3871" s="662">
        <v>3861</v>
      </c>
    </row>
    <row r="3872" spans="1:1">
      <c r="A3872" s="662">
        <v>3862</v>
      </c>
    </row>
    <row r="3873" spans="1:1">
      <c r="A3873" s="662">
        <v>3863</v>
      </c>
    </row>
    <row r="3874" spans="1:1">
      <c r="A3874" s="662">
        <v>3864</v>
      </c>
    </row>
    <row r="3875" spans="1:1">
      <c r="A3875" s="662">
        <v>3865</v>
      </c>
    </row>
    <row r="3876" spans="1:1">
      <c r="A3876" s="662">
        <v>3866</v>
      </c>
    </row>
    <row r="3877" spans="1:1">
      <c r="A3877" s="662">
        <v>3867</v>
      </c>
    </row>
    <row r="3878" spans="1:1">
      <c r="A3878" s="662">
        <v>3868</v>
      </c>
    </row>
    <row r="3879" spans="1:1">
      <c r="A3879" s="662">
        <v>3869</v>
      </c>
    </row>
    <row r="3880" spans="1:1">
      <c r="A3880" s="662">
        <v>3870</v>
      </c>
    </row>
    <row r="3881" spans="1:1">
      <c r="A3881" s="662">
        <v>3871</v>
      </c>
    </row>
    <row r="3882" spans="1:1">
      <c r="A3882" s="662">
        <v>3872</v>
      </c>
    </row>
    <row r="3883" spans="1:1">
      <c r="A3883" s="662">
        <v>3873</v>
      </c>
    </row>
    <row r="3884" spans="1:1">
      <c r="A3884" s="662">
        <v>3874</v>
      </c>
    </row>
    <row r="3885" spans="1:1">
      <c r="A3885" s="662">
        <v>3875</v>
      </c>
    </row>
    <row r="3886" spans="1:1">
      <c r="A3886" s="662">
        <v>3876</v>
      </c>
    </row>
    <row r="3887" spans="1:1">
      <c r="A3887" s="662">
        <v>3877</v>
      </c>
    </row>
    <row r="3888" spans="1:1">
      <c r="A3888" s="662">
        <v>3878</v>
      </c>
    </row>
    <row r="3889" spans="1:1">
      <c r="A3889" s="662">
        <v>3879</v>
      </c>
    </row>
    <row r="3890" spans="1:1">
      <c r="A3890" s="662">
        <v>3880</v>
      </c>
    </row>
    <row r="3891" spans="1:1">
      <c r="A3891" s="662">
        <v>3881</v>
      </c>
    </row>
    <row r="3892" spans="1:1">
      <c r="A3892" s="662">
        <v>3882</v>
      </c>
    </row>
    <row r="3893" spans="1:1">
      <c r="A3893" s="662">
        <v>3883</v>
      </c>
    </row>
    <row r="3894" spans="1:1">
      <c r="A3894" s="662">
        <v>3884</v>
      </c>
    </row>
    <row r="3895" spans="1:1">
      <c r="A3895" s="662">
        <v>3885</v>
      </c>
    </row>
    <row r="3896" spans="1:1">
      <c r="A3896" s="662">
        <v>3886</v>
      </c>
    </row>
    <row r="3897" spans="1:1">
      <c r="A3897" s="662">
        <v>3887</v>
      </c>
    </row>
    <row r="3898" spans="1:1">
      <c r="A3898" s="662">
        <v>3888</v>
      </c>
    </row>
    <row r="3899" spans="1:1">
      <c r="A3899" s="662">
        <v>3889</v>
      </c>
    </row>
    <row r="3900" spans="1:1">
      <c r="A3900" s="662">
        <v>3890</v>
      </c>
    </row>
    <row r="3901" spans="1:1">
      <c r="A3901" s="662">
        <v>3891</v>
      </c>
    </row>
    <row r="3902" spans="1:1">
      <c r="A3902" s="662">
        <v>3892</v>
      </c>
    </row>
    <row r="3903" spans="1:1">
      <c r="A3903" s="662">
        <v>3893</v>
      </c>
    </row>
    <row r="3904" spans="1:1">
      <c r="A3904" s="662">
        <v>3894</v>
      </c>
    </row>
    <row r="3905" spans="1:1">
      <c r="A3905" s="662">
        <v>3895</v>
      </c>
    </row>
    <row r="3906" spans="1:1">
      <c r="A3906" s="662">
        <v>3896</v>
      </c>
    </row>
    <row r="3907" spans="1:1">
      <c r="A3907" s="662">
        <v>3897</v>
      </c>
    </row>
    <row r="3908" spans="1:1">
      <c r="A3908" s="662">
        <v>3898</v>
      </c>
    </row>
    <row r="3909" spans="1:1">
      <c r="A3909" s="662">
        <v>3899</v>
      </c>
    </row>
    <row r="3910" spans="1:1">
      <c r="A3910" s="662">
        <v>3900</v>
      </c>
    </row>
    <row r="3911" spans="1:1">
      <c r="A3911" s="662">
        <v>3901</v>
      </c>
    </row>
    <row r="3912" spans="1:1">
      <c r="A3912" s="662">
        <v>3902</v>
      </c>
    </row>
    <row r="3913" spans="1:1">
      <c r="A3913" s="662">
        <v>3903</v>
      </c>
    </row>
    <row r="3914" spans="1:1">
      <c r="A3914" s="662">
        <v>3904</v>
      </c>
    </row>
    <row r="3915" spans="1:1">
      <c r="A3915" s="662">
        <v>3905</v>
      </c>
    </row>
    <row r="3916" spans="1:1">
      <c r="A3916" s="662">
        <v>3906</v>
      </c>
    </row>
    <row r="3917" spans="1:1">
      <c r="A3917" s="662">
        <v>3907</v>
      </c>
    </row>
    <row r="3918" spans="1:1">
      <c r="A3918" s="662">
        <v>3908</v>
      </c>
    </row>
    <row r="3919" spans="1:1">
      <c r="A3919" s="662">
        <v>3909</v>
      </c>
    </row>
    <row r="3920" spans="1:1">
      <c r="A3920" s="662">
        <v>3910</v>
      </c>
    </row>
    <row r="3921" spans="1:1">
      <c r="A3921" s="662">
        <v>3911</v>
      </c>
    </row>
    <row r="3922" spans="1:1">
      <c r="A3922" s="662">
        <v>3912</v>
      </c>
    </row>
    <row r="3923" spans="1:1">
      <c r="A3923" s="662">
        <v>3913</v>
      </c>
    </row>
    <row r="3924" spans="1:1">
      <c r="A3924" s="662">
        <v>3914</v>
      </c>
    </row>
    <row r="3925" spans="1:1">
      <c r="A3925" s="662">
        <v>3915</v>
      </c>
    </row>
    <row r="3926" spans="1:1">
      <c r="A3926" s="662">
        <v>3916</v>
      </c>
    </row>
    <row r="3927" spans="1:1">
      <c r="A3927" s="662">
        <v>3917</v>
      </c>
    </row>
    <row r="3928" spans="1:1">
      <c r="A3928" s="662">
        <v>3918</v>
      </c>
    </row>
    <row r="3929" spans="1:1">
      <c r="A3929" s="662">
        <v>3919</v>
      </c>
    </row>
    <row r="3930" spans="1:1">
      <c r="A3930" s="662">
        <v>3920</v>
      </c>
    </row>
    <row r="3931" spans="1:1">
      <c r="A3931" s="662">
        <v>3921</v>
      </c>
    </row>
    <row r="3932" spans="1:1">
      <c r="A3932" s="662">
        <v>3922</v>
      </c>
    </row>
    <row r="3933" spans="1:1">
      <c r="A3933" s="662">
        <v>3923</v>
      </c>
    </row>
    <row r="3934" spans="1:1">
      <c r="A3934" s="662">
        <v>3924</v>
      </c>
    </row>
    <row r="3935" spans="1:1">
      <c r="A3935" s="662">
        <v>3925</v>
      </c>
    </row>
    <row r="3936" spans="1:1">
      <c r="A3936" s="662">
        <v>3926</v>
      </c>
    </row>
    <row r="3937" spans="1:1">
      <c r="A3937" s="662">
        <v>3927</v>
      </c>
    </row>
    <row r="3938" spans="1:1">
      <c r="A3938" s="662">
        <v>3928</v>
      </c>
    </row>
    <row r="3939" spans="1:1">
      <c r="A3939" s="662">
        <v>3929</v>
      </c>
    </row>
    <row r="3940" spans="1:1">
      <c r="A3940" s="662">
        <v>3930</v>
      </c>
    </row>
    <row r="3941" spans="1:1">
      <c r="A3941" s="662">
        <v>3931</v>
      </c>
    </row>
    <row r="3942" spans="1:1">
      <c r="A3942" s="662">
        <v>3932</v>
      </c>
    </row>
    <row r="3943" spans="1:1">
      <c r="A3943" s="662">
        <v>3933</v>
      </c>
    </row>
    <row r="3944" spans="1:1">
      <c r="A3944" s="662">
        <v>3934</v>
      </c>
    </row>
    <row r="3945" spans="1:1">
      <c r="A3945" s="662">
        <v>3935</v>
      </c>
    </row>
    <row r="3946" spans="1:1">
      <c r="A3946" s="662">
        <v>3936</v>
      </c>
    </row>
    <row r="3947" spans="1:1">
      <c r="A3947" s="662">
        <v>3937</v>
      </c>
    </row>
    <row r="3948" spans="1:1">
      <c r="A3948" s="662">
        <v>3938</v>
      </c>
    </row>
    <row r="3949" spans="1:1">
      <c r="A3949" s="662">
        <v>3939</v>
      </c>
    </row>
    <row r="3950" spans="1:1">
      <c r="A3950" s="662">
        <v>3940</v>
      </c>
    </row>
    <row r="3951" spans="1:1">
      <c r="A3951" s="662">
        <v>3941</v>
      </c>
    </row>
    <row r="3952" spans="1:1">
      <c r="A3952" s="662">
        <v>3942</v>
      </c>
    </row>
    <row r="3953" spans="1:1">
      <c r="A3953" s="662">
        <v>3943</v>
      </c>
    </row>
    <row r="3954" spans="1:1">
      <c r="A3954" s="662">
        <v>3944</v>
      </c>
    </row>
    <row r="3955" spans="1:1">
      <c r="A3955" s="662">
        <v>3945</v>
      </c>
    </row>
    <row r="3956" spans="1:1">
      <c r="A3956" s="662">
        <v>3946</v>
      </c>
    </row>
    <row r="3957" spans="1:1">
      <c r="A3957" s="662">
        <v>3947</v>
      </c>
    </row>
    <row r="3958" spans="1:1">
      <c r="A3958" s="662">
        <v>3948</v>
      </c>
    </row>
    <row r="3959" spans="1:1">
      <c r="A3959" s="662">
        <v>3949</v>
      </c>
    </row>
    <row r="3960" spans="1:1">
      <c r="A3960" s="662">
        <v>3950</v>
      </c>
    </row>
    <row r="3961" spans="1:1">
      <c r="A3961" s="662">
        <v>3951</v>
      </c>
    </row>
    <row r="3962" spans="1:1">
      <c r="A3962" s="662">
        <v>3952</v>
      </c>
    </row>
    <row r="3963" spans="1:1">
      <c r="A3963" s="662">
        <v>3953</v>
      </c>
    </row>
    <row r="3964" spans="1:1">
      <c r="A3964" s="662">
        <v>3954</v>
      </c>
    </row>
    <row r="3965" spans="1:1">
      <c r="A3965" s="662">
        <v>3955</v>
      </c>
    </row>
    <row r="3966" spans="1:1">
      <c r="A3966" s="662">
        <v>3956</v>
      </c>
    </row>
    <row r="3967" spans="1:1">
      <c r="A3967" s="662">
        <v>3957</v>
      </c>
    </row>
    <row r="3968" spans="1:1">
      <c r="A3968" s="662">
        <v>3958</v>
      </c>
    </row>
    <row r="3969" spans="1:1">
      <c r="A3969" s="662">
        <v>3959</v>
      </c>
    </row>
    <row r="3970" spans="1:1">
      <c r="A3970" s="662">
        <v>3960</v>
      </c>
    </row>
    <row r="3971" spans="1:1">
      <c r="A3971" s="662">
        <v>3961</v>
      </c>
    </row>
    <row r="3972" spans="1:1">
      <c r="A3972" s="662">
        <v>3962</v>
      </c>
    </row>
    <row r="3973" spans="1:1">
      <c r="A3973" s="662">
        <v>3963</v>
      </c>
    </row>
    <row r="3974" spans="1:1">
      <c r="A3974" s="662">
        <v>3964</v>
      </c>
    </row>
    <row r="3975" spans="1:1">
      <c r="A3975" s="662">
        <v>3965</v>
      </c>
    </row>
    <row r="3976" spans="1:1">
      <c r="A3976" s="662">
        <v>3966</v>
      </c>
    </row>
    <row r="3977" spans="1:1">
      <c r="A3977" s="662">
        <v>3967</v>
      </c>
    </row>
    <row r="3978" spans="1:1">
      <c r="A3978" s="662">
        <v>3968</v>
      </c>
    </row>
    <row r="3979" spans="1:1">
      <c r="A3979" s="662">
        <v>3969</v>
      </c>
    </row>
    <row r="3980" spans="1:1">
      <c r="A3980" s="662">
        <v>3970</v>
      </c>
    </row>
    <row r="3981" spans="1:1">
      <c r="A3981" s="662">
        <v>3971</v>
      </c>
    </row>
    <row r="3982" spans="1:1">
      <c r="A3982" s="662">
        <v>3972</v>
      </c>
    </row>
    <row r="3983" spans="1:1">
      <c r="A3983" s="662">
        <v>3973</v>
      </c>
    </row>
    <row r="3984" spans="1:1">
      <c r="A3984" s="662">
        <v>3974</v>
      </c>
    </row>
    <row r="3985" spans="1:1">
      <c r="A3985" s="662">
        <v>3975</v>
      </c>
    </row>
    <row r="3986" spans="1:1">
      <c r="A3986" s="662">
        <v>3976</v>
      </c>
    </row>
    <row r="3987" spans="1:1">
      <c r="A3987" s="662">
        <v>3977</v>
      </c>
    </row>
    <row r="3988" spans="1:1">
      <c r="A3988" s="662">
        <v>3978</v>
      </c>
    </row>
    <row r="3989" spans="1:1">
      <c r="A3989" s="662">
        <v>3979</v>
      </c>
    </row>
    <row r="3990" spans="1:1">
      <c r="A3990" s="662">
        <v>3980</v>
      </c>
    </row>
    <row r="3991" spans="1:1">
      <c r="A3991" s="662">
        <v>3981</v>
      </c>
    </row>
    <row r="3992" spans="1:1">
      <c r="A3992" s="662">
        <v>3982</v>
      </c>
    </row>
    <row r="3993" spans="1:1">
      <c r="A3993" s="662">
        <v>3983</v>
      </c>
    </row>
    <row r="3994" spans="1:1">
      <c r="A3994" s="662">
        <v>3984</v>
      </c>
    </row>
    <row r="3995" spans="1:1">
      <c r="A3995" s="662">
        <v>3985</v>
      </c>
    </row>
    <row r="3996" spans="1:1">
      <c r="A3996" s="662">
        <v>3986</v>
      </c>
    </row>
    <row r="3997" spans="1:1">
      <c r="A3997" s="662">
        <v>3987</v>
      </c>
    </row>
    <row r="3998" spans="1:1">
      <c r="A3998" s="662">
        <v>3988</v>
      </c>
    </row>
    <row r="3999" spans="1:1">
      <c r="A3999" s="662">
        <v>3989</v>
      </c>
    </row>
    <row r="4000" spans="1:1">
      <c r="A4000" s="662">
        <v>3990</v>
      </c>
    </row>
    <row r="4001" spans="1:1">
      <c r="A4001" s="662">
        <v>3991</v>
      </c>
    </row>
    <row r="4002" spans="1:1">
      <c r="A4002" s="662">
        <v>3992</v>
      </c>
    </row>
    <row r="4003" spans="1:1">
      <c r="A4003" s="662">
        <v>3993</v>
      </c>
    </row>
    <row r="4004" spans="1:1">
      <c r="A4004" s="662">
        <v>3994</v>
      </c>
    </row>
    <row r="4005" spans="1:1">
      <c r="A4005" s="662">
        <v>3995</v>
      </c>
    </row>
    <row r="4006" spans="1:1">
      <c r="A4006" s="662">
        <v>3996</v>
      </c>
    </row>
    <row r="4007" spans="1:1">
      <c r="A4007" s="662">
        <v>3997</v>
      </c>
    </row>
    <row r="4008" spans="1:1">
      <c r="A4008" s="662">
        <v>3998</v>
      </c>
    </row>
    <row r="4009" spans="1:1">
      <c r="A4009" s="662">
        <v>3999</v>
      </c>
    </row>
    <row r="4010" spans="1:1">
      <c r="A4010" s="662">
        <v>4000</v>
      </c>
    </row>
    <row r="4011" spans="1:1">
      <c r="A4011" s="662">
        <v>4001</v>
      </c>
    </row>
    <row r="4012" spans="1:1">
      <c r="A4012" s="662">
        <v>4002</v>
      </c>
    </row>
    <row r="4013" spans="1:1">
      <c r="A4013" s="662">
        <v>4003</v>
      </c>
    </row>
    <row r="4014" spans="1:1">
      <c r="A4014" s="662">
        <v>4004</v>
      </c>
    </row>
    <row r="4015" spans="1:1">
      <c r="A4015" s="662">
        <v>4005</v>
      </c>
    </row>
    <row r="4016" spans="1:1">
      <c r="A4016" s="662">
        <v>4006</v>
      </c>
    </row>
    <row r="4017" spans="1:1">
      <c r="A4017" s="662">
        <v>4007</v>
      </c>
    </row>
    <row r="4018" spans="1:1">
      <c r="A4018" s="662">
        <v>4008</v>
      </c>
    </row>
    <row r="4019" spans="1:1">
      <c r="A4019" s="662">
        <v>4009</v>
      </c>
    </row>
    <row r="4020" spans="1:1">
      <c r="A4020" s="662">
        <v>4010</v>
      </c>
    </row>
    <row r="4021" spans="1:1">
      <c r="A4021" s="662">
        <v>4011</v>
      </c>
    </row>
    <row r="4022" spans="1:1">
      <c r="A4022" s="662">
        <v>4012</v>
      </c>
    </row>
    <row r="4023" spans="1:1">
      <c r="A4023" s="662">
        <v>4013</v>
      </c>
    </row>
    <row r="4024" spans="1:1">
      <c r="A4024" s="662">
        <v>4014</v>
      </c>
    </row>
    <row r="4025" spans="1:1">
      <c r="A4025" s="662">
        <v>4015</v>
      </c>
    </row>
    <row r="4026" spans="1:1">
      <c r="A4026" s="662">
        <v>4016</v>
      </c>
    </row>
    <row r="4027" spans="1:1">
      <c r="A4027" s="662">
        <v>4017</v>
      </c>
    </row>
    <row r="4028" spans="1:1">
      <c r="A4028" s="662">
        <v>4018</v>
      </c>
    </row>
    <row r="4029" spans="1:1">
      <c r="A4029" s="662">
        <v>4019</v>
      </c>
    </row>
    <row r="4030" spans="1:1">
      <c r="A4030" s="662">
        <v>4020</v>
      </c>
    </row>
    <row r="4031" spans="1:1">
      <c r="A4031" s="662">
        <v>4021</v>
      </c>
    </row>
    <row r="4032" spans="1:1">
      <c r="A4032" s="662">
        <v>4022</v>
      </c>
    </row>
    <row r="4033" spans="1:1">
      <c r="A4033" s="662">
        <v>4023</v>
      </c>
    </row>
    <row r="4034" spans="1:1">
      <c r="A4034" s="662">
        <v>4024</v>
      </c>
    </row>
    <row r="4035" spans="1:1">
      <c r="A4035" s="662">
        <v>4025</v>
      </c>
    </row>
    <row r="4036" spans="1:1">
      <c r="A4036" s="662">
        <v>4026</v>
      </c>
    </row>
    <row r="4037" spans="1:1">
      <c r="A4037" s="662">
        <v>4027</v>
      </c>
    </row>
    <row r="4038" spans="1:1">
      <c r="A4038" s="662">
        <v>4028</v>
      </c>
    </row>
    <row r="4039" spans="1:1">
      <c r="A4039" s="662">
        <v>4029</v>
      </c>
    </row>
    <row r="4040" spans="1:1">
      <c r="A4040" s="662">
        <v>4030</v>
      </c>
    </row>
    <row r="4041" spans="1:1">
      <c r="A4041" s="662">
        <v>4031</v>
      </c>
    </row>
    <row r="4042" spans="1:1">
      <c r="A4042" s="662">
        <v>4032</v>
      </c>
    </row>
    <row r="4043" spans="1:1">
      <c r="A4043" s="662">
        <v>4033</v>
      </c>
    </row>
    <row r="4044" spans="1:1">
      <c r="A4044" s="662">
        <v>4034</v>
      </c>
    </row>
    <row r="4045" spans="1:1">
      <c r="A4045" s="662">
        <v>4035</v>
      </c>
    </row>
    <row r="4046" spans="1:1">
      <c r="A4046" s="662">
        <v>4036</v>
      </c>
    </row>
    <row r="4047" spans="1:1">
      <c r="A4047" s="662">
        <v>4037</v>
      </c>
    </row>
    <row r="4048" spans="1:1">
      <c r="A4048" s="662">
        <v>4038</v>
      </c>
    </row>
    <row r="4049" spans="1:1">
      <c r="A4049" s="662">
        <v>4039</v>
      </c>
    </row>
    <row r="4050" spans="1:1">
      <c r="A4050" s="662">
        <v>4040</v>
      </c>
    </row>
    <row r="4051" spans="1:1">
      <c r="A4051" s="662">
        <v>4041</v>
      </c>
    </row>
    <row r="4052" spans="1:1">
      <c r="A4052" s="662">
        <v>4042</v>
      </c>
    </row>
    <row r="4053" spans="1:1">
      <c r="A4053" s="662">
        <v>4043</v>
      </c>
    </row>
    <row r="4054" spans="1:1">
      <c r="A4054" s="662">
        <v>4044</v>
      </c>
    </row>
    <row r="4055" spans="1:1">
      <c r="A4055" s="662">
        <v>4045</v>
      </c>
    </row>
    <row r="4056" spans="1:1">
      <c r="A4056" s="662">
        <v>4046</v>
      </c>
    </row>
    <row r="4057" spans="1:1">
      <c r="A4057" s="662">
        <v>4047</v>
      </c>
    </row>
    <row r="4058" spans="1:1">
      <c r="A4058" s="662">
        <v>4048</v>
      </c>
    </row>
    <row r="4059" spans="1:1">
      <c r="A4059" s="662">
        <v>4049</v>
      </c>
    </row>
    <row r="4060" spans="1:1">
      <c r="A4060" s="662">
        <v>4050</v>
      </c>
    </row>
    <row r="4061" spans="1:1">
      <c r="A4061" s="662">
        <v>4051</v>
      </c>
    </row>
    <row r="4062" spans="1:1">
      <c r="A4062" s="662">
        <v>4052</v>
      </c>
    </row>
    <row r="4063" spans="1:1">
      <c r="A4063" s="662">
        <v>4053</v>
      </c>
    </row>
    <row r="4064" spans="1:1">
      <c r="A4064" s="662">
        <v>4054</v>
      </c>
    </row>
    <row r="4065" spans="1:1">
      <c r="A4065" s="662">
        <v>4055</v>
      </c>
    </row>
    <row r="4066" spans="1:1">
      <c r="A4066" s="662">
        <v>4056</v>
      </c>
    </row>
    <row r="4067" spans="1:1">
      <c r="A4067" s="662">
        <v>4057</v>
      </c>
    </row>
    <row r="4068" spans="1:1">
      <c r="A4068" s="662">
        <v>4058</v>
      </c>
    </row>
    <row r="4069" spans="1:1">
      <c r="A4069" s="662">
        <v>4059</v>
      </c>
    </row>
    <row r="4070" spans="1:1">
      <c r="A4070" s="662">
        <v>4060</v>
      </c>
    </row>
    <row r="4071" spans="1:1">
      <c r="A4071" s="662">
        <v>4061</v>
      </c>
    </row>
    <row r="4072" spans="1:1">
      <c r="A4072" s="662">
        <v>4062</v>
      </c>
    </row>
    <row r="4073" spans="1:1">
      <c r="A4073" s="662">
        <v>4063</v>
      </c>
    </row>
    <row r="4074" spans="1:1">
      <c r="A4074" s="662">
        <v>4064</v>
      </c>
    </row>
    <row r="4075" spans="1:1">
      <c r="A4075" s="662">
        <v>4065</v>
      </c>
    </row>
    <row r="4076" spans="1:1">
      <c r="A4076" s="662">
        <v>4066</v>
      </c>
    </row>
    <row r="4077" spans="1:1">
      <c r="A4077" s="662">
        <v>4067</v>
      </c>
    </row>
    <row r="4078" spans="1:1">
      <c r="A4078" s="662">
        <v>4068</v>
      </c>
    </row>
    <row r="4079" spans="1:1">
      <c r="A4079" s="662">
        <v>4069</v>
      </c>
    </row>
    <row r="4080" spans="1:1">
      <c r="A4080" s="662">
        <v>4070</v>
      </c>
    </row>
    <row r="4081" spans="1:1">
      <c r="A4081" s="662">
        <v>4071</v>
      </c>
    </row>
    <row r="4082" spans="1:1">
      <c r="A4082" s="662">
        <v>4072</v>
      </c>
    </row>
    <row r="4083" spans="1:1">
      <c r="A4083" s="662">
        <v>4073</v>
      </c>
    </row>
    <row r="4084" spans="1:1">
      <c r="A4084" s="662">
        <v>4074</v>
      </c>
    </row>
    <row r="4085" spans="1:1">
      <c r="A4085" s="662">
        <v>4075</v>
      </c>
    </row>
    <row r="4086" spans="1:1">
      <c r="A4086" s="662">
        <v>4076</v>
      </c>
    </row>
    <row r="4087" spans="1:1">
      <c r="A4087" s="662">
        <v>4077</v>
      </c>
    </row>
    <row r="4088" spans="1:1">
      <c r="A4088" s="662">
        <v>4078</v>
      </c>
    </row>
    <row r="4089" spans="1:1">
      <c r="A4089" s="662">
        <v>4079</v>
      </c>
    </row>
    <row r="4090" spans="1:1">
      <c r="A4090" s="662">
        <v>4080</v>
      </c>
    </row>
    <row r="4091" spans="1:1">
      <c r="A4091" s="662">
        <v>4081</v>
      </c>
    </row>
    <row r="4092" spans="1:1">
      <c r="A4092" s="662">
        <v>4082</v>
      </c>
    </row>
    <row r="4093" spans="1:1">
      <c r="A4093" s="662">
        <v>4083</v>
      </c>
    </row>
    <row r="4094" spans="1:1">
      <c r="A4094" s="662">
        <v>4084</v>
      </c>
    </row>
    <row r="4095" spans="1:1">
      <c r="A4095" s="662">
        <v>4085</v>
      </c>
    </row>
    <row r="4096" spans="1:1">
      <c r="A4096" s="662">
        <v>4086</v>
      </c>
    </row>
    <row r="4097" spans="1:1">
      <c r="A4097" s="662">
        <v>4087</v>
      </c>
    </row>
    <row r="4098" spans="1:1">
      <c r="A4098" s="662">
        <v>4088</v>
      </c>
    </row>
    <row r="4099" spans="1:1">
      <c r="A4099" s="662">
        <v>4089</v>
      </c>
    </row>
    <row r="4100" spans="1:1">
      <c r="A4100" s="662">
        <v>4090</v>
      </c>
    </row>
    <row r="4101" spans="1:1">
      <c r="A4101" s="662">
        <v>4091</v>
      </c>
    </row>
    <row r="4102" spans="1:1">
      <c r="A4102" s="662">
        <v>4092</v>
      </c>
    </row>
    <row r="4103" spans="1:1">
      <c r="A4103" s="662">
        <v>4093</v>
      </c>
    </row>
    <row r="4104" spans="1:1">
      <c r="A4104" s="662">
        <v>4094</v>
      </c>
    </row>
    <row r="4105" spans="1:1">
      <c r="A4105" s="662">
        <v>4095</v>
      </c>
    </row>
    <row r="4106" spans="1:1">
      <c r="A4106" s="662">
        <v>4096</v>
      </c>
    </row>
    <row r="4107" spans="1:1">
      <c r="A4107" s="662">
        <v>4097</v>
      </c>
    </row>
    <row r="4108" spans="1:1">
      <c r="A4108" s="662">
        <v>4098</v>
      </c>
    </row>
    <row r="4109" spans="1:1">
      <c r="A4109" s="662">
        <v>4099</v>
      </c>
    </row>
    <row r="4110" spans="1:1">
      <c r="A4110" s="662">
        <v>4100</v>
      </c>
    </row>
    <row r="4111" spans="1:1">
      <c r="A4111" s="662">
        <v>4101</v>
      </c>
    </row>
    <row r="4112" spans="1:1">
      <c r="A4112" s="662">
        <v>4102</v>
      </c>
    </row>
    <row r="4113" spans="1:1">
      <c r="A4113" s="662">
        <v>4103</v>
      </c>
    </row>
    <row r="4114" spans="1:1">
      <c r="A4114" s="662">
        <v>4104</v>
      </c>
    </row>
    <row r="4115" spans="1:1">
      <c r="A4115" s="662">
        <v>4105</v>
      </c>
    </row>
    <row r="4116" spans="1:1">
      <c r="A4116" s="662">
        <v>4106</v>
      </c>
    </row>
    <row r="4117" spans="1:1">
      <c r="A4117" s="662">
        <v>4107</v>
      </c>
    </row>
    <row r="4118" spans="1:1">
      <c r="A4118" s="662">
        <v>4108</v>
      </c>
    </row>
    <row r="4119" spans="1:1">
      <c r="A4119" s="662">
        <v>4109</v>
      </c>
    </row>
    <row r="4120" spans="1:1">
      <c r="A4120" s="662">
        <v>4110</v>
      </c>
    </row>
    <row r="4121" spans="1:1">
      <c r="A4121" s="662">
        <v>4111</v>
      </c>
    </row>
    <row r="4122" spans="1:1">
      <c r="A4122" s="662">
        <v>4112</v>
      </c>
    </row>
    <row r="4123" spans="1:1">
      <c r="A4123" s="662">
        <v>4113</v>
      </c>
    </row>
    <row r="4124" spans="1:1">
      <c r="A4124" s="662">
        <v>4114</v>
      </c>
    </row>
    <row r="4125" spans="1:1">
      <c r="A4125" s="662">
        <v>4115</v>
      </c>
    </row>
    <row r="4126" spans="1:1">
      <c r="A4126" s="662">
        <v>4116</v>
      </c>
    </row>
    <row r="4127" spans="1:1">
      <c r="A4127" s="662">
        <v>4117</v>
      </c>
    </row>
    <row r="4128" spans="1:1">
      <c r="A4128" s="662">
        <v>4118</v>
      </c>
    </row>
    <row r="4129" spans="1:1">
      <c r="A4129" s="662">
        <v>4119</v>
      </c>
    </row>
    <row r="4130" spans="1:1">
      <c r="A4130" s="662">
        <v>4120</v>
      </c>
    </row>
    <row r="4131" spans="1:1">
      <c r="A4131" s="662">
        <v>4121</v>
      </c>
    </row>
    <row r="4132" spans="1:1">
      <c r="A4132" s="662">
        <v>4122</v>
      </c>
    </row>
    <row r="4133" spans="1:1">
      <c r="A4133" s="662">
        <v>4123</v>
      </c>
    </row>
    <row r="4134" spans="1:1">
      <c r="A4134" s="662">
        <v>4124</v>
      </c>
    </row>
    <row r="4135" spans="1:1">
      <c r="A4135" s="662">
        <v>4125</v>
      </c>
    </row>
    <row r="4136" spans="1:1">
      <c r="A4136" s="662">
        <v>4126</v>
      </c>
    </row>
    <row r="4137" spans="1:1">
      <c r="A4137" s="662">
        <v>4127</v>
      </c>
    </row>
    <row r="4138" spans="1:1">
      <c r="A4138" s="662">
        <v>4128</v>
      </c>
    </row>
    <row r="4139" spans="1:1">
      <c r="A4139" s="662">
        <v>4129</v>
      </c>
    </row>
    <row r="4140" spans="1:1">
      <c r="A4140" s="662">
        <v>4130</v>
      </c>
    </row>
    <row r="4141" spans="1:1">
      <c r="A4141" s="662">
        <v>4131</v>
      </c>
    </row>
    <row r="4142" spans="1:1">
      <c r="A4142" s="662">
        <v>4132</v>
      </c>
    </row>
    <row r="4143" spans="1:1">
      <c r="A4143" s="662">
        <v>4133</v>
      </c>
    </row>
    <row r="4144" spans="1:1">
      <c r="A4144" s="662">
        <v>4134</v>
      </c>
    </row>
    <row r="4145" spans="1:1">
      <c r="A4145" s="662">
        <v>4135</v>
      </c>
    </row>
    <row r="4146" spans="1:1">
      <c r="A4146" s="662">
        <v>4136</v>
      </c>
    </row>
    <row r="4147" spans="1:1">
      <c r="A4147" s="662">
        <v>4137</v>
      </c>
    </row>
    <row r="4148" spans="1:1">
      <c r="A4148" s="662">
        <v>4138</v>
      </c>
    </row>
    <row r="4149" spans="1:1">
      <c r="A4149" s="662">
        <v>4139</v>
      </c>
    </row>
    <row r="4150" spans="1:1">
      <c r="A4150" s="662">
        <v>4140</v>
      </c>
    </row>
    <row r="4151" spans="1:1">
      <c r="A4151" s="662">
        <v>4141</v>
      </c>
    </row>
    <row r="4152" spans="1:1">
      <c r="A4152" s="662">
        <v>4142</v>
      </c>
    </row>
    <row r="4153" spans="1:1">
      <c r="A4153" s="662">
        <v>4143</v>
      </c>
    </row>
    <row r="4154" spans="1:1">
      <c r="A4154" s="662">
        <v>4144</v>
      </c>
    </row>
    <row r="4155" spans="1:1">
      <c r="A4155" s="662">
        <v>4145</v>
      </c>
    </row>
    <row r="4156" spans="1:1">
      <c r="A4156" s="662">
        <v>4146</v>
      </c>
    </row>
    <row r="4157" spans="1:1">
      <c r="A4157" s="662">
        <v>4147</v>
      </c>
    </row>
    <row r="4158" spans="1:1">
      <c r="A4158" s="662">
        <v>4148</v>
      </c>
    </row>
    <row r="4159" spans="1:1">
      <c r="A4159" s="662">
        <v>4149</v>
      </c>
    </row>
    <row r="4160" spans="1:1">
      <c r="A4160" s="662">
        <v>4150</v>
      </c>
    </row>
    <row r="4161" spans="1:1">
      <c r="A4161" s="662">
        <v>4151</v>
      </c>
    </row>
    <row r="4162" spans="1:1">
      <c r="A4162" s="662">
        <v>4152</v>
      </c>
    </row>
    <row r="4163" spans="1:1">
      <c r="A4163" s="662">
        <v>4153</v>
      </c>
    </row>
    <row r="4164" spans="1:1">
      <c r="A4164" s="662">
        <v>4154</v>
      </c>
    </row>
    <row r="4165" spans="1:1">
      <c r="A4165" s="662">
        <v>4155</v>
      </c>
    </row>
    <row r="4166" spans="1:1">
      <c r="A4166" s="662">
        <v>4156</v>
      </c>
    </row>
    <row r="4167" spans="1:1">
      <c r="A4167" s="662">
        <v>4157</v>
      </c>
    </row>
    <row r="4168" spans="1:1">
      <c r="A4168" s="662">
        <v>4158</v>
      </c>
    </row>
    <row r="4169" spans="1:1">
      <c r="A4169" s="662">
        <v>4159</v>
      </c>
    </row>
    <row r="4170" spans="1:1">
      <c r="A4170" s="662">
        <v>4160</v>
      </c>
    </row>
    <row r="4171" spans="1:1">
      <c r="A4171" s="662">
        <v>4161</v>
      </c>
    </row>
    <row r="4172" spans="1:1">
      <c r="A4172" s="662">
        <v>4162</v>
      </c>
    </row>
    <row r="4173" spans="1:1">
      <c r="A4173" s="662">
        <v>4163</v>
      </c>
    </row>
    <row r="4174" spans="1:1">
      <c r="A4174" s="662">
        <v>4164</v>
      </c>
    </row>
    <row r="4175" spans="1:1">
      <c r="A4175" s="662">
        <v>4165</v>
      </c>
    </row>
    <row r="4176" spans="1:1">
      <c r="A4176" s="662">
        <v>4166</v>
      </c>
    </row>
    <row r="4177" spans="1:1">
      <c r="A4177" s="662">
        <v>4167</v>
      </c>
    </row>
    <row r="4178" spans="1:1">
      <c r="A4178" s="662">
        <v>4168</v>
      </c>
    </row>
    <row r="4179" spans="1:1">
      <c r="A4179" s="662">
        <v>4169</v>
      </c>
    </row>
    <row r="4180" spans="1:1">
      <c r="A4180" s="662">
        <v>4170</v>
      </c>
    </row>
    <row r="4181" spans="1:1">
      <c r="A4181" s="662">
        <v>4171</v>
      </c>
    </row>
    <row r="4182" spans="1:1">
      <c r="A4182" s="662">
        <v>4172</v>
      </c>
    </row>
    <row r="4183" spans="1:1">
      <c r="A4183" s="662">
        <v>4173</v>
      </c>
    </row>
    <row r="4184" spans="1:1">
      <c r="A4184" s="662">
        <v>4174</v>
      </c>
    </row>
    <row r="4185" spans="1:1">
      <c r="A4185" s="662">
        <v>4175</v>
      </c>
    </row>
    <row r="4186" spans="1:1">
      <c r="A4186" s="662">
        <v>4176</v>
      </c>
    </row>
    <row r="4187" spans="1:1">
      <c r="A4187" s="662">
        <v>4177</v>
      </c>
    </row>
    <row r="4188" spans="1:1">
      <c r="A4188" s="662">
        <v>4178</v>
      </c>
    </row>
    <row r="4189" spans="1:1">
      <c r="A4189" s="662">
        <v>4179</v>
      </c>
    </row>
    <row r="4190" spans="1:1">
      <c r="A4190" s="662">
        <v>4180</v>
      </c>
    </row>
    <row r="4191" spans="1:1">
      <c r="A4191" s="662">
        <v>4181</v>
      </c>
    </row>
    <row r="4192" spans="1:1">
      <c r="A4192" s="662">
        <v>4182</v>
      </c>
    </row>
    <row r="4193" spans="1:1">
      <c r="A4193" s="662">
        <v>4183</v>
      </c>
    </row>
    <row r="4194" spans="1:1">
      <c r="A4194" s="662">
        <v>4184</v>
      </c>
    </row>
    <row r="4195" spans="1:1">
      <c r="A4195" s="662">
        <v>4185</v>
      </c>
    </row>
    <row r="4196" spans="1:1">
      <c r="A4196" s="662">
        <v>4186</v>
      </c>
    </row>
    <row r="4197" spans="1:1">
      <c r="A4197" s="662">
        <v>4187</v>
      </c>
    </row>
    <row r="4198" spans="1:1">
      <c r="A4198" s="662">
        <v>4188</v>
      </c>
    </row>
    <row r="4199" spans="1:1">
      <c r="A4199" s="662">
        <v>4189</v>
      </c>
    </row>
    <row r="4200" spans="1:1">
      <c r="A4200" s="662">
        <v>4190</v>
      </c>
    </row>
    <row r="4201" spans="1:1">
      <c r="A4201" s="662">
        <v>4191</v>
      </c>
    </row>
    <row r="4202" spans="1:1">
      <c r="A4202" s="662">
        <v>4192</v>
      </c>
    </row>
    <row r="4203" spans="1:1">
      <c r="A4203" s="662">
        <v>4193</v>
      </c>
    </row>
    <row r="4204" spans="1:1">
      <c r="A4204" s="662">
        <v>4194</v>
      </c>
    </row>
    <row r="4205" spans="1:1">
      <c r="A4205" s="662">
        <v>4195</v>
      </c>
    </row>
    <row r="4206" spans="1:1">
      <c r="A4206" s="662">
        <v>4196</v>
      </c>
    </row>
    <row r="4207" spans="1:1">
      <c r="A4207" s="662">
        <v>4197</v>
      </c>
    </row>
    <row r="4208" spans="1:1">
      <c r="A4208" s="662">
        <v>4198</v>
      </c>
    </row>
    <row r="4209" spans="1:1">
      <c r="A4209" s="662">
        <v>4199</v>
      </c>
    </row>
    <row r="4210" spans="1:1">
      <c r="A4210" s="662">
        <v>4200</v>
      </c>
    </row>
    <row r="4211" spans="1:1">
      <c r="A4211" s="662">
        <v>4201</v>
      </c>
    </row>
    <row r="4212" spans="1:1">
      <c r="A4212" s="662">
        <v>4202</v>
      </c>
    </row>
    <row r="4213" spans="1:1">
      <c r="A4213" s="662">
        <v>4203</v>
      </c>
    </row>
    <row r="4214" spans="1:1">
      <c r="A4214" s="662">
        <v>4204</v>
      </c>
    </row>
    <row r="4215" spans="1:1">
      <c r="A4215" s="662">
        <v>4205</v>
      </c>
    </row>
    <row r="4216" spans="1:1">
      <c r="A4216" s="662">
        <v>4206</v>
      </c>
    </row>
    <row r="4217" spans="1:1">
      <c r="A4217" s="662">
        <v>4207</v>
      </c>
    </row>
    <row r="4218" spans="1:1">
      <c r="A4218" s="662">
        <v>4208</v>
      </c>
    </row>
    <row r="4219" spans="1:1">
      <c r="A4219" s="662">
        <v>4209</v>
      </c>
    </row>
    <row r="4220" spans="1:1">
      <c r="A4220" s="662">
        <v>4210</v>
      </c>
    </row>
    <row r="4221" spans="1:1">
      <c r="A4221" s="662">
        <v>4211</v>
      </c>
    </row>
    <row r="4222" spans="1:1">
      <c r="A4222" s="662">
        <v>4212</v>
      </c>
    </row>
    <row r="4223" spans="1:1">
      <c r="A4223" s="662">
        <v>4213</v>
      </c>
    </row>
    <row r="4224" spans="1:1">
      <c r="A4224" s="662">
        <v>4214</v>
      </c>
    </row>
    <row r="4225" spans="1:1">
      <c r="A4225" s="662">
        <v>4215</v>
      </c>
    </row>
    <row r="4226" spans="1:1">
      <c r="A4226" s="662">
        <v>4216</v>
      </c>
    </row>
    <row r="4227" spans="1:1">
      <c r="A4227" s="662">
        <v>4217</v>
      </c>
    </row>
    <row r="4228" spans="1:1">
      <c r="A4228" s="662">
        <v>4218</v>
      </c>
    </row>
    <row r="4229" spans="1:1">
      <c r="A4229" s="662">
        <v>4219</v>
      </c>
    </row>
    <row r="4230" spans="1:1">
      <c r="A4230" s="662">
        <v>4220</v>
      </c>
    </row>
    <row r="4231" spans="1:1">
      <c r="A4231" s="662">
        <v>4221</v>
      </c>
    </row>
    <row r="4232" spans="1:1">
      <c r="A4232" s="662">
        <v>4222</v>
      </c>
    </row>
    <row r="4233" spans="1:1">
      <c r="A4233" s="662">
        <v>4223</v>
      </c>
    </row>
    <row r="4234" spans="1:1">
      <c r="A4234" s="662">
        <v>4224</v>
      </c>
    </row>
    <row r="4235" spans="1:1">
      <c r="A4235" s="662">
        <v>4225</v>
      </c>
    </row>
    <row r="4236" spans="1:1">
      <c r="A4236" s="662">
        <v>4226</v>
      </c>
    </row>
    <row r="4237" spans="1:1">
      <c r="A4237" s="662">
        <v>4227</v>
      </c>
    </row>
    <row r="4238" spans="1:1">
      <c r="A4238" s="662">
        <v>4228</v>
      </c>
    </row>
    <row r="4239" spans="1:1">
      <c r="A4239" s="662">
        <v>4229</v>
      </c>
    </row>
    <row r="4240" spans="1:1">
      <c r="A4240" s="662">
        <v>4230</v>
      </c>
    </row>
    <row r="4241" spans="1:1">
      <c r="A4241" s="662">
        <v>4231</v>
      </c>
    </row>
    <row r="4242" spans="1:1">
      <c r="A4242" s="662">
        <v>4232</v>
      </c>
    </row>
    <row r="4243" spans="1:1">
      <c r="A4243" s="662">
        <v>4233</v>
      </c>
    </row>
    <row r="4244" spans="1:1">
      <c r="A4244" s="662">
        <v>4234</v>
      </c>
    </row>
    <row r="4245" spans="1:1">
      <c r="A4245" s="662">
        <v>4235</v>
      </c>
    </row>
    <row r="4246" spans="1:1">
      <c r="A4246" s="662">
        <v>4236</v>
      </c>
    </row>
    <row r="4247" spans="1:1">
      <c r="A4247" s="662">
        <v>4237</v>
      </c>
    </row>
    <row r="4248" spans="1:1">
      <c r="A4248" s="662">
        <v>4238</v>
      </c>
    </row>
    <row r="4249" spans="1:1">
      <c r="A4249" s="662">
        <v>4239</v>
      </c>
    </row>
    <row r="4250" spans="1:1">
      <c r="A4250" s="662">
        <v>4240</v>
      </c>
    </row>
    <row r="4251" spans="1:1">
      <c r="A4251" s="662">
        <v>4241</v>
      </c>
    </row>
    <row r="4252" spans="1:1">
      <c r="A4252" s="662">
        <v>4242</v>
      </c>
    </row>
    <row r="4253" spans="1:1">
      <c r="A4253" s="662">
        <v>4243</v>
      </c>
    </row>
    <row r="4254" spans="1:1">
      <c r="A4254" s="662">
        <v>4244</v>
      </c>
    </row>
    <row r="4255" spans="1:1">
      <c r="A4255" s="662">
        <v>4245</v>
      </c>
    </row>
    <row r="4256" spans="1:1">
      <c r="A4256" s="662">
        <v>4246</v>
      </c>
    </row>
    <row r="4257" spans="1:1">
      <c r="A4257" s="662">
        <v>4247</v>
      </c>
    </row>
    <row r="4258" spans="1:1">
      <c r="A4258" s="662">
        <v>4248</v>
      </c>
    </row>
    <row r="4259" spans="1:1">
      <c r="A4259" s="662">
        <v>4249</v>
      </c>
    </row>
    <row r="4260" spans="1:1">
      <c r="A4260" s="662">
        <v>4250</v>
      </c>
    </row>
    <row r="4261" spans="1:1">
      <c r="A4261" s="662">
        <v>4251</v>
      </c>
    </row>
    <row r="4262" spans="1:1">
      <c r="A4262" s="662">
        <v>4252</v>
      </c>
    </row>
    <row r="4263" spans="1:1">
      <c r="A4263" s="662">
        <v>4253</v>
      </c>
    </row>
    <row r="4264" spans="1:1">
      <c r="A4264" s="662">
        <v>4254</v>
      </c>
    </row>
    <row r="4265" spans="1:1">
      <c r="A4265" s="662">
        <v>4255</v>
      </c>
    </row>
    <row r="4266" spans="1:1">
      <c r="A4266" s="662">
        <v>4256</v>
      </c>
    </row>
    <row r="4267" spans="1:1">
      <c r="A4267" s="662">
        <v>4257</v>
      </c>
    </row>
    <row r="4268" spans="1:1">
      <c r="A4268" s="662">
        <v>4258</v>
      </c>
    </row>
    <row r="4269" spans="1:1">
      <c r="A4269" s="662">
        <v>4259</v>
      </c>
    </row>
    <row r="4270" spans="1:1">
      <c r="A4270" s="662">
        <v>4260</v>
      </c>
    </row>
    <row r="4271" spans="1:1">
      <c r="A4271" s="662">
        <v>4261</v>
      </c>
    </row>
    <row r="4272" spans="1:1">
      <c r="A4272" s="662">
        <v>4262</v>
      </c>
    </row>
    <row r="4273" spans="1:1">
      <c r="A4273" s="662">
        <v>4263</v>
      </c>
    </row>
    <row r="4274" spans="1:1">
      <c r="A4274" s="662">
        <v>4264</v>
      </c>
    </row>
    <row r="4275" spans="1:1">
      <c r="A4275" s="662">
        <v>4265</v>
      </c>
    </row>
    <row r="4276" spans="1:1">
      <c r="A4276" s="662">
        <v>4266</v>
      </c>
    </row>
    <row r="4277" spans="1:1">
      <c r="A4277" s="662">
        <v>4267</v>
      </c>
    </row>
    <row r="4278" spans="1:1">
      <c r="A4278" s="662">
        <v>4268</v>
      </c>
    </row>
    <row r="4279" spans="1:1">
      <c r="A4279" s="662">
        <v>4269</v>
      </c>
    </row>
    <row r="4280" spans="1:1">
      <c r="A4280" s="662">
        <v>4270</v>
      </c>
    </row>
    <row r="4281" spans="1:1">
      <c r="A4281" s="662">
        <v>4271</v>
      </c>
    </row>
    <row r="4282" spans="1:1">
      <c r="A4282" s="662">
        <v>4272</v>
      </c>
    </row>
    <row r="4283" spans="1:1">
      <c r="A4283" s="662">
        <v>4273</v>
      </c>
    </row>
    <row r="4284" spans="1:1">
      <c r="A4284" s="662">
        <v>4274</v>
      </c>
    </row>
    <row r="4285" spans="1:1">
      <c r="A4285" s="662">
        <v>4275</v>
      </c>
    </row>
    <row r="4286" spans="1:1">
      <c r="A4286" s="662">
        <v>4276</v>
      </c>
    </row>
    <row r="4287" spans="1:1">
      <c r="A4287" s="662">
        <v>4277</v>
      </c>
    </row>
    <row r="4288" spans="1:1">
      <c r="A4288" s="662">
        <v>4278</v>
      </c>
    </row>
    <row r="4289" spans="1:1">
      <c r="A4289" s="662">
        <v>4279</v>
      </c>
    </row>
    <row r="4290" spans="1:1">
      <c r="A4290" s="662">
        <v>4280</v>
      </c>
    </row>
    <row r="4291" spans="1:1">
      <c r="A4291" s="662">
        <v>4281</v>
      </c>
    </row>
    <row r="4292" spans="1:1">
      <c r="A4292" s="662">
        <v>4282</v>
      </c>
    </row>
    <row r="4293" spans="1:1">
      <c r="A4293" s="662">
        <v>4283</v>
      </c>
    </row>
    <row r="4294" spans="1:1">
      <c r="A4294" s="662">
        <v>4284</v>
      </c>
    </row>
    <row r="4295" spans="1:1">
      <c r="A4295" s="662">
        <v>4285</v>
      </c>
    </row>
    <row r="4296" spans="1:1">
      <c r="A4296" s="662">
        <v>4286</v>
      </c>
    </row>
    <row r="4297" spans="1:1">
      <c r="A4297" s="662">
        <v>4287</v>
      </c>
    </row>
    <row r="4298" spans="1:1">
      <c r="A4298" s="662">
        <v>4288</v>
      </c>
    </row>
    <row r="4299" spans="1:1">
      <c r="A4299" s="662">
        <v>4289</v>
      </c>
    </row>
    <row r="4300" spans="1:1">
      <c r="A4300" s="662">
        <v>4290</v>
      </c>
    </row>
    <row r="4301" spans="1:1">
      <c r="A4301" s="662">
        <v>4291</v>
      </c>
    </row>
    <row r="4302" spans="1:1">
      <c r="A4302" s="662">
        <v>4292</v>
      </c>
    </row>
    <row r="4303" spans="1:1">
      <c r="A4303" s="662">
        <v>4293</v>
      </c>
    </row>
    <row r="4304" spans="1:1">
      <c r="A4304" s="662">
        <v>4294</v>
      </c>
    </row>
    <row r="4305" spans="1:1">
      <c r="A4305" s="662">
        <v>4295</v>
      </c>
    </row>
    <row r="4306" spans="1:1">
      <c r="A4306" s="662">
        <v>4296</v>
      </c>
    </row>
    <row r="4307" spans="1:1">
      <c r="A4307" s="662">
        <v>4297</v>
      </c>
    </row>
    <row r="4308" spans="1:1">
      <c r="A4308" s="662">
        <v>4298</v>
      </c>
    </row>
    <row r="4309" spans="1:1">
      <c r="A4309" s="662">
        <v>4299</v>
      </c>
    </row>
    <row r="4310" spans="1:1">
      <c r="A4310" s="662">
        <v>4300</v>
      </c>
    </row>
    <row r="4311" spans="1:1">
      <c r="A4311" s="662">
        <v>4301</v>
      </c>
    </row>
    <row r="4312" spans="1:1">
      <c r="A4312" s="662">
        <v>4302</v>
      </c>
    </row>
    <row r="4313" spans="1:1">
      <c r="A4313" s="662">
        <v>4303</v>
      </c>
    </row>
    <row r="4314" spans="1:1">
      <c r="A4314" s="662">
        <v>4304</v>
      </c>
    </row>
    <row r="4315" spans="1:1">
      <c r="A4315" s="662">
        <v>4305</v>
      </c>
    </row>
    <row r="4316" spans="1:1">
      <c r="A4316" s="662">
        <v>4306</v>
      </c>
    </row>
    <row r="4317" spans="1:1">
      <c r="A4317" s="662">
        <v>4307</v>
      </c>
    </row>
    <row r="4318" spans="1:1">
      <c r="A4318" s="662">
        <v>4308</v>
      </c>
    </row>
    <row r="4319" spans="1:1">
      <c r="A4319" s="662">
        <v>4309</v>
      </c>
    </row>
    <row r="4320" spans="1:1">
      <c r="A4320" s="662">
        <v>4310</v>
      </c>
    </row>
    <row r="4321" spans="1:1">
      <c r="A4321" s="662">
        <v>4311</v>
      </c>
    </row>
    <row r="4322" spans="1:1">
      <c r="A4322" s="662">
        <v>4312</v>
      </c>
    </row>
    <row r="4323" spans="1:1">
      <c r="A4323" s="662">
        <v>4313</v>
      </c>
    </row>
    <row r="4324" spans="1:1">
      <c r="A4324" s="662">
        <v>4314</v>
      </c>
    </row>
    <row r="4325" spans="1:1">
      <c r="A4325" s="662">
        <v>4315</v>
      </c>
    </row>
    <row r="4326" spans="1:1">
      <c r="A4326" s="662">
        <v>4316</v>
      </c>
    </row>
    <row r="4327" spans="1:1">
      <c r="A4327" s="662">
        <v>4317</v>
      </c>
    </row>
    <row r="4328" spans="1:1">
      <c r="A4328" s="662">
        <v>4318</v>
      </c>
    </row>
    <row r="4329" spans="1:1">
      <c r="A4329" s="662">
        <v>4319</v>
      </c>
    </row>
    <row r="4330" spans="1:1">
      <c r="A4330" s="662">
        <v>4320</v>
      </c>
    </row>
    <row r="4331" spans="1:1">
      <c r="A4331" s="662">
        <v>4321</v>
      </c>
    </row>
    <row r="4332" spans="1:1">
      <c r="A4332" s="662">
        <v>4322</v>
      </c>
    </row>
    <row r="4333" spans="1:1">
      <c r="A4333" s="662">
        <v>4323</v>
      </c>
    </row>
    <row r="4334" spans="1:1">
      <c r="A4334" s="662">
        <v>4324</v>
      </c>
    </row>
    <row r="4335" spans="1:1">
      <c r="A4335" s="662">
        <v>4325</v>
      </c>
    </row>
    <row r="4336" spans="1:1">
      <c r="A4336" s="662">
        <v>4326</v>
      </c>
    </row>
    <row r="4337" spans="1:1">
      <c r="A4337" s="662">
        <v>4327</v>
      </c>
    </row>
    <row r="4338" spans="1:1">
      <c r="A4338" s="662">
        <v>4328</v>
      </c>
    </row>
    <row r="4339" spans="1:1">
      <c r="A4339" s="662">
        <v>4329</v>
      </c>
    </row>
    <row r="4340" spans="1:1">
      <c r="A4340" s="662">
        <v>4330</v>
      </c>
    </row>
    <row r="4341" spans="1:1">
      <c r="A4341" s="662">
        <v>4331</v>
      </c>
    </row>
    <row r="4342" spans="1:1">
      <c r="A4342" s="662">
        <v>4332</v>
      </c>
    </row>
    <row r="4343" spans="1:1">
      <c r="A4343" s="662">
        <v>4333</v>
      </c>
    </row>
    <row r="4344" spans="1:1">
      <c r="A4344" s="662">
        <v>4334</v>
      </c>
    </row>
    <row r="4345" spans="1:1">
      <c r="A4345" s="662">
        <v>4335</v>
      </c>
    </row>
    <row r="4346" spans="1:1">
      <c r="A4346" s="662">
        <v>4336</v>
      </c>
    </row>
    <row r="4347" spans="1:1">
      <c r="A4347" s="662">
        <v>4337</v>
      </c>
    </row>
    <row r="4348" spans="1:1">
      <c r="A4348" s="662">
        <v>4338</v>
      </c>
    </row>
    <row r="4349" spans="1:1">
      <c r="A4349" s="662">
        <v>4339</v>
      </c>
    </row>
    <row r="4350" spans="1:1">
      <c r="A4350" s="662">
        <v>4340</v>
      </c>
    </row>
    <row r="4351" spans="1:1">
      <c r="A4351" s="662">
        <v>4341</v>
      </c>
    </row>
    <row r="4352" spans="1:1">
      <c r="A4352" s="662">
        <v>4342</v>
      </c>
    </row>
    <row r="4353" spans="1:1">
      <c r="A4353" s="662">
        <v>4343</v>
      </c>
    </row>
    <row r="4354" spans="1:1">
      <c r="A4354" s="662">
        <v>4344</v>
      </c>
    </row>
    <row r="4355" spans="1:1">
      <c r="A4355" s="662">
        <v>4345</v>
      </c>
    </row>
    <row r="4356" spans="1:1">
      <c r="A4356" s="662">
        <v>4346</v>
      </c>
    </row>
    <row r="4357" spans="1:1">
      <c r="A4357" s="662">
        <v>4347</v>
      </c>
    </row>
    <row r="4358" spans="1:1">
      <c r="A4358" s="662">
        <v>4348</v>
      </c>
    </row>
    <row r="4359" spans="1:1">
      <c r="A4359" s="662">
        <v>4349</v>
      </c>
    </row>
    <row r="4360" spans="1:1">
      <c r="A4360" s="662">
        <v>4350</v>
      </c>
    </row>
    <row r="4361" spans="1:1">
      <c r="A4361" s="662">
        <v>4351</v>
      </c>
    </row>
    <row r="4362" spans="1:1">
      <c r="A4362" s="662">
        <v>4352</v>
      </c>
    </row>
    <row r="4363" spans="1:1">
      <c r="A4363" s="662">
        <v>4353</v>
      </c>
    </row>
    <row r="4364" spans="1:1">
      <c r="A4364" s="662">
        <v>4354</v>
      </c>
    </row>
    <row r="4365" spans="1:1">
      <c r="A4365" s="662">
        <v>4355</v>
      </c>
    </row>
    <row r="4366" spans="1:1">
      <c r="A4366" s="662">
        <v>4356</v>
      </c>
    </row>
    <row r="4367" spans="1:1">
      <c r="A4367" s="662">
        <v>4357</v>
      </c>
    </row>
    <row r="4368" spans="1:1">
      <c r="A4368" s="662">
        <v>4358</v>
      </c>
    </row>
    <row r="4369" spans="1:1">
      <c r="A4369" s="662">
        <v>4359</v>
      </c>
    </row>
    <row r="4370" spans="1:1">
      <c r="A4370" s="662">
        <v>4360</v>
      </c>
    </row>
    <row r="4371" spans="1:1">
      <c r="A4371" s="662">
        <v>4361</v>
      </c>
    </row>
    <row r="4372" spans="1:1">
      <c r="A4372" s="662">
        <v>4362</v>
      </c>
    </row>
    <row r="4373" spans="1:1">
      <c r="A4373" s="662">
        <v>4363</v>
      </c>
    </row>
    <row r="4374" spans="1:1">
      <c r="A4374" s="662">
        <v>4364</v>
      </c>
    </row>
    <row r="4375" spans="1:1">
      <c r="A4375" s="662">
        <v>4365</v>
      </c>
    </row>
    <row r="4376" spans="1:1">
      <c r="A4376" s="662">
        <v>4366</v>
      </c>
    </row>
    <row r="4377" spans="1:1">
      <c r="A4377" s="662">
        <v>4367</v>
      </c>
    </row>
    <row r="4378" spans="1:1">
      <c r="A4378" s="662">
        <v>4368</v>
      </c>
    </row>
    <row r="4379" spans="1:1">
      <c r="A4379" s="662">
        <v>4369</v>
      </c>
    </row>
    <row r="4380" spans="1:1">
      <c r="A4380" s="662">
        <v>4370</v>
      </c>
    </row>
    <row r="4381" spans="1:1">
      <c r="A4381" s="662">
        <v>4371</v>
      </c>
    </row>
    <row r="4382" spans="1:1">
      <c r="A4382" s="662">
        <v>4372</v>
      </c>
    </row>
    <row r="4383" spans="1:1">
      <c r="A4383" s="662">
        <v>4373</v>
      </c>
    </row>
    <row r="4384" spans="1:1">
      <c r="A4384" s="662">
        <v>4374</v>
      </c>
    </row>
    <row r="4385" spans="1:1">
      <c r="A4385" s="662">
        <v>4375</v>
      </c>
    </row>
    <row r="4386" spans="1:1">
      <c r="A4386" s="662">
        <v>4376</v>
      </c>
    </row>
    <row r="4387" spans="1:1">
      <c r="A4387" s="662">
        <v>4377</v>
      </c>
    </row>
    <row r="4388" spans="1:1">
      <c r="A4388" s="662">
        <v>4378</v>
      </c>
    </row>
    <row r="4389" spans="1:1">
      <c r="A4389" s="662">
        <v>4379</v>
      </c>
    </row>
    <row r="4390" spans="1:1">
      <c r="A4390" s="662">
        <v>4380</v>
      </c>
    </row>
    <row r="4391" spans="1:1">
      <c r="A4391" s="662">
        <v>4381</v>
      </c>
    </row>
    <row r="4392" spans="1:1">
      <c r="A4392" s="662">
        <v>4382</v>
      </c>
    </row>
    <row r="4393" spans="1:1">
      <c r="A4393" s="662">
        <v>4383</v>
      </c>
    </row>
    <row r="4394" spans="1:1">
      <c r="A4394" s="662">
        <v>4384</v>
      </c>
    </row>
    <row r="4395" spans="1:1">
      <c r="A4395" s="662">
        <v>4385</v>
      </c>
    </row>
    <row r="4396" spans="1:1">
      <c r="A4396" s="662">
        <v>4386</v>
      </c>
    </row>
    <row r="4397" spans="1:1">
      <c r="A4397" s="662">
        <v>4387</v>
      </c>
    </row>
    <row r="4398" spans="1:1">
      <c r="A4398" s="662">
        <v>4388</v>
      </c>
    </row>
    <row r="4399" spans="1:1">
      <c r="A4399" s="662">
        <v>4389</v>
      </c>
    </row>
    <row r="4400" spans="1:1">
      <c r="A4400" s="662">
        <v>4390</v>
      </c>
    </row>
    <row r="4401" spans="1:1">
      <c r="A4401" s="662">
        <v>4391</v>
      </c>
    </row>
    <row r="4402" spans="1:1">
      <c r="A4402" s="662">
        <v>4392</v>
      </c>
    </row>
    <row r="4403" spans="1:1">
      <c r="A4403" s="662">
        <v>4393</v>
      </c>
    </row>
    <row r="4404" spans="1:1">
      <c r="A4404" s="662">
        <v>4394</v>
      </c>
    </row>
    <row r="4405" spans="1:1">
      <c r="A4405" s="662">
        <v>4395</v>
      </c>
    </row>
    <row r="4406" spans="1:1">
      <c r="A4406" s="662">
        <v>4396</v>
      </c>
    </row>
    <row r="4407" spans="1:1">
      <c r="A4407" s="662">
        <v>4397</v>
      </c>
    </row>
    <row r="4408" spans="1:1">
      <c r="A4408" s="662">
        <v>4398</v>
      </c>
    </row>
    <row r="4409" spans="1:1">
      <c r="A4409" s="662">
        <v>4399</v>
      </c>
    </row>
    <row r="4410" spans="1:1">
      <c r="A4410" s="662">
        <v>4400</v>
      </c>
    </row>
    <row r="4411" spans="1:1">
      <c r="A4411" s="662">
        <v>4401</v>
      </c>
    </row>
    <row r="4412" spans="1:1">
      <c r="A4412" s="662">
        <v>4402</v>
      </c>
    </row>
    <row r="4413" spans="1:1">
      <c r="A4413" s="662">
        <v>4403</v>
      </c>
    </row>
    <row r="4414" spans="1:1">
      <c r="A4414" s="662">
        <v>4404</v>
      </c>
    </row>
    <row r="4415" spans="1:1">
      <c r="A4415" s="662">
        <v>4405</v>
      </c>
    </row>
    <row r="4416" spans="1:1">
      <c r="A4416" s="662">
        <v>4406</v>
      </c>
    </row>
    <row r="4417" spans="1:1">
      <c r="A4417" s="662">
        <v>4407</v>
      </c>
    </row>
    <row r="4418" spans="1:1">
      <c r="A4418" s="662">
        <v>4408</v>
      </c>
    </row>
    <row r="4419" spans="1:1">
      <c r="A4419" s="662">
        <v>4409</v>
      </c>
    </row>
    <row r="4420" spans="1:1">
      <c r="A4420" s="662">
        <v>4410</v>
      </c>
    </row>
    <row r="4421" spans="1:1">
      <c r="A4421" s="662">
        <v>4411</v>
      </c>
    </row>
    <row r="4422" spans="1:1">
      <c r="A4422" s="662">
        <v>4412</v>
      </c>
    </row>
    <row r="4423" spans="1:1">
      <c r="A4423" s="662">
        <v>4413</v>
      </c>
    </row>
    <row r="4424" spans="1:1">
      <c r="A4424" s="662">
        <v>4414</v>
      </c>
    </row>
    <row r="4425" spans="1:1">
      <c r="A4425" s="662">
        <v>4415</v>
      </c>
    </row>
    <row r="4426" spans="1:1">
      <c r="A4426" s="662">
        <v>4416</v>
      </c>
    </row>
    <row r="4427" spans="1:1">
      <c r="A4427" s="662">
        <v>4417</v>
      </c>
    </row>
    <row r="4428" spans="1:1">
      <c r="A4428" s="662">
        <v>4418</v>
      </c>
    </row>
    <row r="4429" spans="1:1">
      <c r="A4429" s="662">
        <v>4419</v>
      </c>
    </row>
    <row r="4430" spans="1:1">
      <c r="A4430" s="662">
        <v>4420</v>
      </c>
    </row>
    <row r="4431" spans="1:1">
      <c r="A4431" s="662">
        <v>4421</v>
      </c>
    </row>
    <row r="4432" spans="1:1">
      <c r="A4432" s="662">
        <v>4422</v>
      </c>
    </row>
    <row r="4433" spans="1:1">
      <c r="A4433" s="662">
        <v>4423</v>
      </c>
    </row>
    <row r="4434" spans="1:1">
      <c r="A4434" s="662">
        <v>4424</v>
      </c>
    </row>
    <row r="4435" spans="1:1">
      <c r="A4435" s="662">
        <v>4425</v>
      </c>
    </row>
    <row r="4436" spans="1:1">
      <c r="A4436" s="662">
        <v>4426</v>
      </c>
    </row>
    <row r="4437" spans="1:1">
      <c r="A4437" s="662">
        <v>4427</v>
      </c>
    </row>
    <row r="4438" spans="1:1">
      <c r="A4438" s="662">
        <v>4428</v>
      </c>
    </row>
    <row r="4439" spans="1:1">
      <c r="A4439" s="662">
        <v>4429</v>
      </c>
    </row>
    <row r="4440" spans="1:1">
      <c r="A4440" s="662">
        <v>4430</v>
      </c>
    </row>
    <row r="4441" spans="1:1">
      <c r="A4441" s="662">
        <v>4431</v>
      </c>
    </row>
    <row r="4442" spans="1:1">
      <c r="A4442" s="662">
        <v>4432</v>
      </c>
    </row>
    <row r="4443" spans="1:1">
      <c r="A4443" s="662">
        <v>4433</v>
      </c>
    </row>
    <row r="4444" spans="1:1">
      <c r="A4444" s="662">
        <v>4434</v>
      </c>
    </row>
    <row r="4445" spans="1:1">
      <c r="A4445" s="662">
        <v>4435</v>
      </c>
    </row>
    <row r="4446" spans="1:1">
      <c r="A4446" s="662">
        <v>4436</v>
      </c>
    </row>
    <row r="4447" spans="1:1">
      <c r="A4447" s="662">
        <v>4437</v>
      </c>
    </row>
    <row r="4448" spans="1:1">
      <c r="A4448" s="662">
        <v>4438</v>
      </c>
    </row>
    <row r="4449" spans="1:1">
      <c r="A4449" s="662">
        <v>4439</v>
      </c>
    </row>
    <row r="4450" spans="1:1">
      <c r="A4450" s="662">
        <v>4440</v>
      </c>
    </row>
    <row r="4451" spans="1:1">
      <c r="A4451" s="662">
        <v>4441</v>
      </c>
    </row>
    <row r="4452" spans="1:1">
      <c r="A4452" s="662">
        <v>4442</v>
      </c>
    </row>
    <row r="4453" spans="1:1">
      <c r="A4453" s="662">
        <v>4443</v>
      </c>
    </row>
    <row r="4454" spans="1:1">
      <c r="A4454" s="662">
        <v>4444</v>
      </c>
    </row>
    <row r="4455" spans="1:1">
      <c r="A4455" s="662">
        <v>4445</v>
      </c>
    </row>
    <row r="4456" spans="1:1">
      <c r="A4456" s="662">
        <v>4446</v>
      </c>
    </row>
    <row r="4457" spans="1:1">
      <c r="A4457" s="662">
        <v>4447</v>
      </c>
    </row>
    <row r="4458" spans="1:1">
      <c r="A4458" s="662">
        <v>4448</v>
      </c>
    </row>
    <row r="4459" spans="1:1">
      <c r="A4459" s="662">
        <v>4449</v>
      </c>
    </row>
    <row r="4460" spans="1:1">
      <c r="A4460" s="662">
        <v>4450</v>
      </c>
    </row>
    <row r="4461" spans="1:1">
      <c r="A4461" s="662">
        <v>4451</v>
      </c>
    </row>
    <row r="4462" spans="1:1">
      <c r="A4462" s="662">
        <v>4452</v>
      </c>
    </row>
    <row r="4463" spans="1:1">
      <c r="A4463" s="662">
        <v>4453</v>
      </c>
    </row>
    <row r="4464" spans="1:1">
      <c r="A4464" s="662">
        <v>4454</v>
      </c>
    </row>
    <row r="4465" spans="1:1">
      <c r="A4465" s="662">
        <v>4455</v>
      </c>
    </row>
    <row r="4466" spans="1:1">
      <c r="A4466" s="662">
        <v>4456</v>
      </c>
    </row>
    <row r="4467" spans="1:1">
      <c r="A4467" s="662">
        <v>4457</v>
      </c>
    </row>
    <row r="4468" spans="1:1">
      <c r="A4468" s="662">
        <v>4458</v>
      </c>
    </row>
    <row r="4469" spans="1:1">
      <c r="A4469" s="662">
        <v>4459</v>
      </c>
    </row>
    <row r="4470" spans="1:1">
      <c r="A4470" s="662">
        <v>4460</v>
      </c>
    </row>
    <row r="4471" spans="1:1">
      <c r="A4471" s="662">
        <v>4461</v>
      </c>
    </row>
    <row r="4472" spans="1:1">
      <c r="A4472" s="662">
        <v>4462</v>
      </c>
    </row>
    <row r="4473" spans="1:1">
      <c r="A4473" s="662">
        <v>4463</v>
      </c>
    </row>
    <row r="4474" spans="1:1">
      <c r="A4474" s="662">
        <v>4464</v>
      </c>
    </row>
    <row r="4475" spans="1:1">
      <c r="A4475" s="662">
        <v>4465</v>
      </c>
    </row>
    <row r="4476" spans="1:1">
      <c r="A4476" s="662">
        <v>4466</v>
      </c>
    </row>
    <row r="4477" spans="1:1">
      <c r="A4477" s="662">
        <v>4467</v>
      </c>
    </row>
    <row r="4478" spans="1:1">
      <c r="A4478" s="662">
        <v>4468</v>
      </c>
    </row>
    <row r="4479" spans="1:1">
      <c r="A4479" s="662">
        <v>4469</v>
      </c>
    </row>
    <row r="4480" spans="1:1">
      <c r="A4480" s="662">
        <v>4470</v>
      </c>
    </row>
    <row r="4481" spans="1:1">
      <c r="A4481" s="662">
        <v>4471</v>
      </c>
    </row>
    <row r="4482" spans="1:1">
      <c r="A4482" s="662">
        <v>4472</v>
      </c>
    </row>
    <row r="4483" spans="1:1">
      <c r="A4483" s="662">
        <v>4473</v>
      </c>
    </row>
    <row r="4484" spans="1:1">
      <c r="A4484" s="662">
        <v>4474</v>
      </c>
    </row>
    <row r="4485" spans="1:1">
      <c r="A4485" s="662">
        <v>4475</v>
      </c>
    </row>
    <row r="4486" spans="1:1">
      <c r="A4486" s="662">
        <v>4476</v>
      </c>
    </row>
    <row r="4487" spans="1:1">
      <c r="A4487" s="662">
        <v>4477</v>
      </c>
    </row>
    <row r="4488" spans="1:1">
      <c r="A4488" s="662">
        <v>4478</v>
      </c>
    </row>
    <row r="4489" spans="1:1">
      <c r="A4489" s="662">
        <v>4479</v>
      </c>
    </row>
    <row r="4490" spans="1:1">
      <c r="A4490" s="662">
        <v>4480</v>
      </c>
    </row>
    <row r="4491" spans="1:1">
      <c r="A4491" s="662">
        <v>4481</v>
      </c>
    </row>
    <row r="4492" spans="1:1">
      <c r="A4492" s="662">
        <v>4482</v>
      </c>
    </row>
    <row r="4493" spans="1:1">
      <c r="A4493" s="662">
        <v>4483</v>
      </c>
    </row>
    <row r="4494" spans="1:1">
      <c r="A4494" s="662">
        <v>4484</v>
      </c>
    </row>
    <row r="4495" spans="1:1">
      <c r="A4495" s="662">
        <v>4485</v>
      </c>
    </row>
    <row r="4496" spans="1:1">
      <c r="A4496" s="662">
        <v>4486</v>
      </c>
    </row>
    <row r="4497" spans="1:1">
      <c r="A4497" s="662">
        <v>4487</v>
      </c>
    </row>
    <row r="4498" spans="1:1">
      <c r="A4498" s="662">
        <v>4488</v>
      </c>
    </row>
    <row r="4499" spans="1:1">
      <c r="A4499" s="662">
        <v>4489</v>
      </c>
    </row>
    <row r="4500" spans="1:1">
      <c r="A4500" s="662">
        <v>4490</v>
      </c>
    </row>
    <row r="4501" spans="1:1">
      <c r="A4501" s="662">
        <v>4491</v>
      </c>
    </row>
    <row r="4502" spans="1:1">
      <c r="A4502" s="662">
        <v>4492</v>
      </c>
    </row>
    <row r="4503" spans="1:1">
      <c r="A4503" s="662">
        <v>4493</v>
      </c>
    </row>
    <row r="4504" spans="1:1">
      <c r="A4504" s="662">
        <v>4494</v>
      </c>
    </row>
    <row r="4505" spans="1:1">
      <c r="A4505" s="662">
        <v>4495</v>
      </c>
    </row>
    <row r="4506" spans="1:1">
      <c r="A4506" s="662">
        <v>4496</v>
      </c>
    </row>
    <row r="4507" spans="1:1">
      <c r="A4507" s="662">
        <v>4497</v>
      </c>
    </row>
    <row r="4508" spans="1:1">
      <c r="A4508" s="662">
        <v>4498</v>
      </c>
    </row>
    <row r="4509" spans="1:1">
      <c r="A4509" s="662">
        <v>4499</v>
      </c>
    </row>
    <row r="4510" spans="1:1">
      <c r="A4510" s="662">
        <v>4500</v>
      </c>
    </row>
    <row r="4511" spans="1:1">
      <c r="A4511" s="662">
        <v>4501</v>
      </c>
    </row>
    <row r="4512" spans="1:1">
      <c r="A4512" s="662">
        <v>4502</v>
      </c>
    </row>
    <row r="4513" spans="1:1">
      <c r="A4513" s="662">
        <v>4503</v>
      </c>
    </row>
    <row r="4514" spans="1:1">
      <c r="A4514" s="662">
        <v>4504</v>
      </c>
    </row>
    <row r="4515" spans="1:1">
      <c r="A4515" s="662">
        <v>4505</v>
      </c>
    </row>
    <row r="4516" spans="1:1">
      <c r="A4516" s="662">
        <v>4506</v>
      </c>
    </row>
    <row r="4517" spans="1:1">
      <c r="A4517" s="662">
        <v>4507</v>
      </c>
    </row>
    <row r="4518" spans="1:1">
      <c r="A4518" s="662">
        <v>4508</v>
      </c>
    </row>
    <row r="4519" spans="1:1">
      <c r="A4519" s="662">
        <v>4509</v>
      </c>
    </row>
    <row r="4520" spans="1:1">
      <c r="A4520" s="662">
        <v>4510</v>
      </c>
    </row>
    <row r="4521" spans="1:1">
      <c r="A4521" s="662">
        <v>4511</v>
      </c>
    </row>
    <row r="4522" spans="1:1">
      <c r="A4522" s="662">
        <v>4512</v>
      </c>
    </row>
    <row r="4523" spans="1:1">
      <c r="A4523" s="662">
        <v>4513</v>
      </c>
    </row>
    <row r="4524" spans="1:1">
      <c r="A4524" s="662">
        <v>4514</v>
      </c>
    </row>
    <row r="4525" spans="1:1">
      <c r="A4525" s="662">
        <v>4515</v>
      </c>
    </row>
    <row r="4526" spans="1:1">
      <c r="A4526" s="662">
        <v>4516</v>
      </c>
    </row>
    <row r="4527" spans="1:1">
      <c r="A4527" s="662">
        <v>4517</v>
      </c>
    </row>
    <row r="4528" spans="1:1">
      <c r="A4528" s="662">
        <v>4518</v>
      </c>
    </row>
    <row r="4529" spans="1:1">
      <c r="A4529" s="662">
        <v>4519</v>
      </c>
    </row>
    <row r="4530" spans="1:1">
      <c r="A4530" s="662">
        <v>4520</v>
      </c>
    </row>
    <row r="4531" spans="1:1">
      <c r="A4531" s="662">
        <v>4521</v>
      </c>
    </row>
    <row r="4532" spans="1:1">
      <c r="A4532" s="662">
        <v>4522</v>
      </c>
    </row>
    <row r="4533" spans="1:1">
      <c r="A4533" s="662">
        <v>4523</v>
      </c>
    </row>
    <row r="4534" spans="1:1">
      <c r="A4534" s="662">
        <v>4524</v>
      </c>
    </row>
    <row r="4535" spans="1:1">
      <c r="A4535" s="662">
        <v>4525</v>
      </c>
    </row>
    <row r="4536" spans="1:1">
      <c r="A4536" s="662">
        <v>4526</v>
      </c>
    </row>
    <row r="4537" spans="1:1">
      <c r="A4537" s="662">
        <v>4527</v>
      </c>
    </row>
    <row r="4538" spans="1:1">
      <c r="A4538" s="662">
        <v>4528</v>
      </c>
    </row>
    <row r="4539" spans="1:1">
      <c r="A4539" s="662">
        <v>4529</v>
      </c>
    </row>
    <row r="4540" spans="1:1">
      <c r="A4540" s="662">
        <v>4530</v>
      </c>
    </row>
    <row r="4541" spans="1:1">
      <c r="A4541" s="662">
        <v>4531</v>
      </c>
    </row>
    <row r="4542" spans="1:1">
      <c r="A4542" s="662">
        <v>4532</v>
      </c>
    </row>
    <row r="4543" spans="1:1">
      <c r="A4543" s="662">
        <v>4533</v>
      </c>
    </row>
    <row r="4544" spans="1:1">
      <c r="A4544" s="662">
        <v>4534</v>
      </c>
    </row>
    <row r="4545" spans="1:1">
      <c r="A4545" s="662">
        <v>4535</v>
      </c>
    </row>
    <row r="4546" spans="1:1">
      <c r="A4546" s="662">
        <v>4536</v>
      </c>
    </row>
    <row r="4547" spans="1:1">
      <c r="A4547" s="662">
        <v>4537</v>
      </c>
    </row>
    <row r="4548" spans="1:1">
      <c r="A4548" s="662">
        <v>4538</v>
      </c>
    </row>
    <row r="4549" spans="1:1">
      <c r="A4549" s="662">
        <v>4539</v>
      </c>
    </row>
    <row r="4550" spans="1:1">
      <c r="A4550" s="662">
        <v>4540</v>
      </c>
    </row>
    <row r="4551" spans="1:1">
      <c r="A4551" s="662">
        <v>4541</v>
      </c>
    </row>
    <row r="4552" spans="1:1">
      <c r="A4552" s="662">
        <v>4542</v>
      </c>
    </row>
    <row r="4553" spans="1:1">
      <c r="A4553" s="662">
        <v>4543</v>
      </c>
    </row>
    <row r="4554" spans="1:1">
      <c r="A4554" s="662">
        <v>4544</v>
      </c>
    </row>
    <row r="4555" spans="1:1">
      <c r="A4555" s="662">
        <v>4545</v>
      </c>
    </row>
    <row r="4556" spans="1:1">
      <c r="A4556" s="662">
        <v>4546</v>
      </c>
    </row>
    <row r="4557" spans="1:1">
      <c r="A4557" s="662">
        <v>4547</v>
      </c>
    </row>
    <row r="4558" spans="1:1">
      <c r="A4558" s="662">
        <v>4548</v>
      </c>
    </row>
    <row r="4559" spans="1:1">
      <c r="A4559" s="662">
        <v>4549</v>
      </c>
    </row>
    <row r="4560" spans="1:1">
      <c r="A4560" s="662">
        <v>4550</v>
      </c>
    </row>
    <row r="4561" spans="1:1">
      <c r="A4561" s="662">
        <v>4551</v>
      </c>
    </row>
    <row r="4562" spans="1:1">
      <c r="A4562" s="662">
        <v>4552</v>
      </c>
    </row>
    <row r="4563" spans="1:1">
      <c r="A4563" s="662">
        <v>4553</v>
      </c>
    </row>
    <row r="4564" spans="1:1">
      <c r="A4564" s="662">
        <v>4554</v>
      </c>
    </row>
    <row r="4565" spans="1:1">
      <c r="A4565" s="662">
        <v>4555</v>
      </c>
    </row>
    <row r="4566" spans="1:1">
      <c r="A4566" s="662">
        <v>4556</v>
      </c>
    </row>
    <row r="4567" spans="1:1">
      <c r="A4567" s="662">
        <v>4557</v>
      </c>
    </row>
    <row r="4568" spans="1:1">
      <c r="A4568" s="662">
        <v>4558</v>
      </c>
    </row>
    <row r="4569" spans="1:1">
      <c r="A4569" s="662">
        <v>4559</v>
      </c>
    </row>
    <row r="4570" spans="1:1">
      <c r="A4570" s="662">
        <v>4560</v>
      </c>
    </row>
    <row r="4571" spans="1:1">
      <c r="A4571" s="662">
        <v>4561</v>
      </c>
    </row>
    <row r="4572" spans="1:1">
      <c r="A4572" s="662">
        <v>4562</v>
      </c>
    </row>
    <row r="4573" spans="1:1">
      <c r="A4573" s="662">
        <v>4563</v>
      </c>
    </row>
    <row r="4574" spans="1:1">
      <c r="A4574" s="662">
        <v>4564</v>
      </c>
    </row>
    <row r="4575" spans="1:1">
      <c r="A4575" s="662">
        <v>4565</v>
      </c>
    </row>
    <row r="4576" spans="1:1">
      <c r="A4576" s="662">
        <v>4566</v>
      </c>
    </row>
    <row r="4577" spans="1:1">
      <c r="A4577" s="662">
        <v>4567</v>
      </c>
    </row>
    <row r="4578" spans="1:1">
      <c r="A4578" s="662">
        <v>4568</v>
      </c>
    </row>
    <row r="4579" spans="1:1">
      <c r="A4579" s="662">
        <v>4569</v>
      </c>
    </row>
    <row r="4580" spans="1:1">
      <c r="A4580" s="662">
        <v>4570</v>
      </c>
    </row>
    <row r="4581" spans="1:1">
      <c r="A4581" s="662">
        <v>4571</v>
      </c>
    </row>
    <row r="4582" spans="1:1">
      <c r="A4582" s="662">
        <v>4572</v>
      </c>
    </row>
    <row r="4583" spans="1:1">
      <c r="A4583" s="662">
        <v>4573</v>
      </c>
    </row>
    <row r="4584" spans="1:1">
      <c r="A4584" s="662">
        <v>4574</v>
      </c>
    </row>
    <row r="4585" spans="1:1">
      <c r="A4585" s="662">
        <v>4575</v>
      </c>
    </row>
    <row r="4586" spans="1:1">
      <c r="A4586" s="662">
        <v>4576</v>
      </c>
    </row>
    <row r="4587" spans="1:1">
      <c r="A4587" s="662">
        <v>4577</v>
      </c>
    </row>
    <row r="4588" spans="1:1">
      <c r="A4588" s="662">
        <v>4578</v>
      </c>
    </row>
    <row r="4589" spans="1:1">
      <c r="A4589" s="662">
        <v>4579</v>
      </c>
    </row>
    <row r="4590" spans="1:1">
      <c r="A4590" s="662">
        <v>4580</v>
      </c>
    </row>
    <row r="4591" spans="1:1">
      <c r="A4591" s="662">
        <v>4581</v>
      </c>
    </row>
    <row r="4592" spans="1:1">
      <c r="A4592" s="662">
        <v>4582</v>
      </c>
    </row>
    <row r="4593" spans="1:1">
      <c r="A4593" s="662">
        <v>4583</v>
      </c>
    </row>
    <row r="4594" spans="1:1">
      <c r="A4594" s="662">
        <v>4584</v>
      </c>
    </row>
    <row r="4595" spans="1:1">
      <c r="A4595" s="662">
        <v>4585</v>
      </c>
    </row>
    <row r="4596" spans="1:1">
      <c r="A4596" s="662">
        <v>4586</v>
      </c>
    </row>
    <row r="4597" spans="1:1">
      <c r="A4597" s="662">
        <v>4587</v>
      </c>
    </row>
    <row r="4598" spans="1:1">
      <c r="A4598" s="662">
        <v>4588</v>
      </c>
    </row>
    <row r="4599" spans="1:1">
      <c r="A4599" s="662">
        <v>4589</v>
      </c>
    </row>
    <row r="4600" spans="1:1">
      <c r="A4600" s="662">
        <v>4590</v>
      </c>
    </row>
    <row r="4601" spans="1:1">
      <c r="A4601" s="662">
        <v>4591</v>
      </c>
    </row>
    <row r="4602" spans="1:1">
      <c r="A4602" s="662">
        <v>4592</v>
      </c>
    </row>
    <row r="4603" spans="1:1">
      <c r="A4603" s="662">
        <v>4593</v>
      </c>
    </row>
    <row r="4604" spans="1:1">
      <c r="A4604" s="662">
        <v>4594</v>
      </c>
    </row>
    <row r="4605" spans="1:1">
      <c r="A4605" s="662">
        <v>4595</v>
      </c>
    </row>
    <row r="4606" spans="1:1">
      <c r="A4606" s="662">
        <v>4596</v>
      </c>
    </row>
    <row r="4607" spans="1:1">
      <c r="A4607" s="662">
        <v>4597</v>
      </c>
    </row>
    <row r="4608" spans="1:1">
      <c r="A4608" s="662">
        <v>4598</v>
      </c>
    </row>
    <row r="4609" spans="1:1">
      <c r="A4609" s="662">
        <v>4599</v>
      </c>
    </row>
    <row r="4610" spans="1:1">
      <c r="A4610" s="662">
        <v>4600</v>
      </c>
    </row>
    <row r="4611" spans="1:1">
      <c r="A4611" s="662">
        <v>4601</v>
      </c>
    </row>
    <row r="4612" spans="1:1">
      <c r="A4612" s="662">
        <v>4602</v>
      </c>
    </row>
    <row r="4613" spans="1:1">
      <c r="A4613" s="662">
        <v>4603</v>
      </c>
    </row>
    <row r="4614" spans="1:1">
      <c r="A4614" s="662">
        <v>4604</v>
      </c>
    </row>
    <row r="4615" spans="1:1">
      <c r="A4615" s="662">
        <v>4605</v>
      </c>
    </row>
    <row r="4616" spans="1:1">
      <c r="A4616" s="662">
        <v>4606</v>
      </c>
    </row>
    <row r="4617" spans="1:1">
      <c r="A4617" s="662">
        <v>4607</v>
      </c>
    </row>
    <row r="4618" spans="1:1">
      <c r="A4618" s="662">
        <v>4608</v>
      </c>
    </row>
    <row r="4619" spans="1:1">
      <c r="A4619" s="662">
        <v>4609</v>
      </c>
    </row>
    <row r="4620" spans="1:1">
      <c r="A4620" s="662">
        <v>4610</v>
      </c>
    </row>
    <row r="4621" spans="1:1">
      <c r="A4621" s="662">
        <v>4611</v>
      </c>
    </row>
    <row r="4622" spans="1:1">
      <c r="A4622" s="662">
        <v>4612</v>
      </c>
    </row>
    <row r="4623" spans="1:1">
      <c r="A4623" s="662">
        <v>4613</v>
      </c>
    </row>
    <row r="4624" spans="1:1">
      <c r="A4624" s="662">
        <v>4614</v>
      </c>
    </row>
    <row r="4625" spans="1:1">
      <c r="A4625" s="662">
        <v>4615</v>
      </c>
    </row>
    <row r="4626" spans="1:1">
      <c r="A4626" s="662">
        <v>4616</v>
      </c>
    </row>
    <row r="4627" spans="1:1">
      <c r="A4627" s="662">
        <v>4617</v>
      </c>
    </row>
    <row r="4628" spans="1:1">
      <c r="A4628" s="662">
        <v>4618</v>
      </c>
    </row>
    <row r="4629" spans="1:1">
      <c r="A4629" s="662">
        <v>4619</v>
      </c>
    </row>
    <row r="4630" spans="1:1">
      <c r="A4630" s="662">
        <v>4620</v>
      </c>
    </row>
    <row r="4631" spans="1:1">
      <c r="A4631" s="662">
        <v>4621</v>
      </c>
    </row>
    <row r="4632" spans="1:1">
      <c r="A4632" s="662">
        <v>4622</v>
      </c>
    </row>
    <row r="4633" spans="1:1">
      <c r="A4633" s="662">
        <v>4623</v>
      </c>
    </row>
    <row r="4634" spans="1:1">
      <c r="A4634" s="662">
        <v>4624</v>
      </c>
    </row>
    <row r="4635" spans="1:1">
      <c r="A4635" s="662">
        <v>4625</v>
      </c>
    </row>
    <row r="4636" spans="1:1">
      <c r="A4636" s="662">
        <v>4626</v>
      </c>
    </row>
    <row r="4637" spans="1:1">
      <c r="A4637" s="662">
        <v>4627</v>
      </c>
    </row>
    <row r="4638" spans="1:1">
      <c r="A4638" s="662">
        <v>4628</v>
      </c>
    </row>
    <row r="4639" spans="1:1">
      <c r="A4639" s="662">
        <v>4629</v>
      </c>
    </row>
    <row r="4640" spans="1:1">
      <c r="A4640" s="662">
        <v>4630</v>
      </c>
    </row>
    <row r="4641" spans="1:1">
      <c r="A4641" s="662">
        <v>4631</v>
      </c>
    </row>
    <row r="4642" spans="1:1">
      <c r="A4642" s="662">
        <v>4632</v>
      </c>
    </row>
    <row r="4643" spans="1:1">
      <c r="A4643" s="662">
        <v>4633</v>
      </c>
    </row>
    <row r="4644" spans="1:1">
      <c r="A4644" s="662">
        <v>4634</v>
      </c>
    </row>
    <row r="4645" spans="1:1">
      <c r="A4645" s="662">
        <v>4635</v>
      </c>
    </row>
    <row r="4646" spans="1:1">
      <c r="A4646" s="662">
        <v>4636</v>
      </c>
    </row>
    <row r="4647" spans="1:1">
      <c r="A4647" s="662">
        <v>4637</v>
      </c>
    </row>
    <row r="4648" spans="1:1">
      <c r="A4648" s="662">
        <v>4638</v>
      </c>
    </row>
    <row r="4649" spans="1:1">
      <c r="A4649" s="662">
        <v>4639</v>
      </c>
    </row>
    <row r="4650" spans="1:1">
      <c r="A4650" s="662">
        <v>4640</v>
      </c>
    </row>
    <row r="4651" spans="1:1">
      <c r="A4651" s="662">
        <v>4641</v>
      </c>
    </row>
    <row r="4652" spans="1:1">
      <c r="A4652" s="662">
        <v>4642</v>
      </c>
    </row>
    <row r="4653" spans="1:1">
      <c r="A4653" s="662">
        <v>4643</v>
      </c>
    </row>
    <row r="4654" spans="1:1">
      <c r="A4654" s="662">
        <v>4644</v>
      </c>
    </row>
    <row r="4655" spans="1:1">
      <c r="A4655" s="662">
        <v>4645</v>
      </c>
    </row>
    <row r="4656" spans="1:1">
      <c r="A4656" s="662">
        <v>4646</v>
      </c>
    </row>
    <row r="4657" spans="1:1">
      <c r="A4657" s="662">
        <v>4647</v>
      </c>
    </row>
    <row r="4658" spans="1:1">
      <c r="A4658" s="662">
        <v>4648</v>
      </c>
    </row>
    <row r="4659" spans="1:1">
      <c r="A4659" s="662">
        <v>4649</v>
      </c>
    </row>
    <row r="4660" spans="1:1">
      <c r="A4660" s="662">
        <v>4650</v>
      </c>
    </row>
    <row r="4661" spans="1:1">
      <c r="A4661" s="662">
        <v>4651</v>
      </c>
    </row>
    <row r="4662" spans="1:1">
      <c r="A4662" s="662">
        <v>4652</v>
      </c>
    </row>
    <row r="4663" spans="1:1">
      <c r="A4663" s="662">
        <v>4653</v>
      </c>
    </row>
    <row r="4664" spans="1:1">
      <c r="A4664" s="662">
        <v>4654</v>
      </c>
    </row>
    <row r="4665" spans="1:1">
      <c r="A4665" s="662">
        <v>4655</v>
      </c>
    </row>
    <row r="4666" spans="1:1">
      <c r="A4666" s="662">
        <v>4656</v>
      </c>
    </row>
    <row r="4667" spans="1:1">
      <c r="A4667" s="662">
        <v>4657</v>
      </c>
    </row>
    <row r="4668" spans="1:1">
      <c r="A4668" s="662">
        <v>4658</v>
      </c>
    </row>
    <row r="4669" spans="1:1">
      <c r="A4669" s="662">
        <v>4659</v>
      </c>
    </row>
    <row r="4670" spans="1:1">
      <c r="A4670" s="662">
        <v>4660</v>
      </c>
    </row>
    <row r="4671" spans="1:1">
      <c r="A4671" s="662">
        <v>4661</v>
      </c>
    </row>
    <row r="4672" spans="1:1">
      <c r="A4672" s="662">
        <v>4662</v>
      </c>
    </row>
    <row r="4673" spans="1:1">
      <c r="A4673" s="662">
        <v>4663</v>
      </c>
    </row>
    <row r="4674" spans="1:1">
      <c r="A4674" s="662">
        <v>4664</v>
      </c>
    </row>
    <row r="4675" spans="1:1">
      <c r="A4675" s="662">
        <v>4665</v>
      </c>
    </row>
    <row r="4676" spans="1:1">
      <c r="A4676" s="662">
        <v>4666</v>
      </c>
    </row>
    <row r="4677" spans="1:1">
      <c r="A4677" s="662">
        <v>4667</v>
      </c>
    </row>
    <row r="4678" spans="1:1">
      <c r="A4678" s="662">
        <v>4668</v>
      </c>
    </row>
    <row r="4679" spans="1:1">
      <c r="A4679" s="662">
        <v>4669</v>
      </c>
    </row>
    <row r="4680" spans="1:1">
      <c r="A4680" s="662">
        <v>4670</v>
      </c>
    </row>
    <row r="4681" spans="1:1">
      <c r="A4681" s="662">
        <v>4671</v>
      </c>
    </row>
    <row r="4682" spans="1:1">
      <c r="A4682" s="662">
        <v>4672</v>
      </c>
    </row>
    <row r="4683" spans="1:1">
      <c r="A4683" s="662">
        <v>4673</v>
      </c>
    </row>
    <row r="4684" spans="1:1">
      <c r="A4684" s="662">
        <v>4674</v>
      </c>
    </row>
    <row r="4685" spans="1:1">
      <c r="A4685" s="662">
        <v>4675</v>
      </c>
    </row>
    <row r="4686" spans="1:1">
      <c r="A4686" s="662">
        <v>4676</v>
      </c>
    </row>
    <row r="4687" spans="1:1">
      <c r="A4687" s="662">
        <v>4677</v>
      </c>
    </row>
    <row r="4688" spans="1:1">
      <c r="A4688" s="662">
        <v>4678</v>
      </c>
    </row>
    <row r="4689" spans="1:1">
      <c r="A4689" s="662">
        <v>4679</v>
      </c>
    </row>
    <row r="4690" spans="1:1">
      <c r="A4690" s="662">
        <v>4680</v>
      </c>
    </row>
    <row r="4691" spans="1:1">
      <c r="A4691" s="662">
        <v>4681</v>
      </c>
    </row>
    <row r="4692" spans="1:1">
      <c r="A4692" s="662">
        <v>4682</v>
      </c>
    </row>
    <row r="4693" spans="1:1">
      <c r="A4693" s="662">
        <v>4683</v>
      </c>
    </row>
    <row r="4694" spans="1:1">
      <c r="A4694" s="662">
        <v>4684</v>
      </c>
    </row>
    <row r="4695" spans="1:1">
      <c r="A4695" s="662">
        <v>4685</v>
      </c>
    </row>
    <row r="4696" spans="1:1">
      <c r="A4696" s="662">
        <v>4686</v>
      </c>
    </row>
    <row r="4697" spans="1:1">
      <c r="A4697" s="662">
        <v>4687</v>
      </c>
    </row>
    <row r="4698" spans="1:1">
      <c r="A4698" s="662">
        <v>4688</v>
      </c>
    </row>
    <row r="4699" spans="1:1">
      <c r="A4699" s="662">
        <v>4689</v>
      </c>
    </row>
    <row r="4700" spans="1:1">
      <c r="A4700" s="662">
        <v>4690</v>
      </c>
    </row>
    <row r="4701" spans="1:1">
      <c r="A4701" s="662">
        <v>4691</v>
      </c>
    </row>
    <row r="4702" spans="1:1">
      <c r="A4702" s="662">
        <v>4692</v>
      </c>
    </row>
    <row r="4703" spans="1:1">
      <c r="A4703" s="662">
        <v>4693</v>
      </c>
    </row>
    <row r="4704" spans="1:1">
      <c r="A4704" s="662">
        <v>4694</v>
      </c>
    </row>
    <row r="4705" spans="1:1">
      <c r="A4705" s="662">
        <v>4695</v>
      </c>
    </row>
    <row r="4706" spans="1:1">
      <c r="A4706" s="662">
        <v>4696</v>
      </c>
    </row>
    <row r="4707" spans="1:1">
      <c r="A4707" s="662">
        <v>4697</v>
      </c>
    </row>
    <row r="4708" spans="1:1">
      <c r="A4708" s="662">
        <v>4698</v>
      </c>
    </row>
    <row r="4709" spans="1:1">
      <c r="A4709" s="662">
        <v>4699</v>
      </c>
    </row>
    <row r="4710" spans="1:1">
      <c r="A4710" s="662">
        <v>4700</v>
      </c>
    </row>
    <row r="4711" spans="1:1">
      <c r="A4711" s="662">
        <v>4701</v>
      </c>
    </row>
    <row r="4712" spans="1:1">
      <c r="A4712" s="662">
        <v>4702</v>
      </c>
    </row>
    <row r="4713" spans="1:1">
      <c r="A4713" s="662">
        <v>4703</v>
      </c>
    </row>
    <row r="4714" spans="1:1">
      <c r="A4714" s="662">
        <v>4704</v>
      </c>
    </row>
    <row r="4715" spans="1:1">
      <c r="A4715" s="662">
        <v>4705</v>
      </c>
    </row>
    <row r="4716" spans="1:1">
      <c r="A4716" s="662">
        <v>4706</v>
      </c>
    </row>
    <row r="4717" spans="1:1">
      <c r="A4717" s="662">
        <v>4707</v>
      </c>
    </row>
    <row r="4718" spans="1:1">
      <c r="A4718" s="662">
        <v>4708</v>
      </c>
    </row>
    <row r="4719" spans="1:1">
      <c r="A4719" s="662">
        <v>4709</v>
      </c>
    </row>
    <row r="4720" spans="1:1">
      <c r="A4720" s="662">
        <v>4710</v>
      </c>
    </row>
    <row r="4721" spans="1:1">
      <c r="A4721" s="662">
        <v>4711</v>
      </c>
    </row>
    <row r="4722" spans="1:1">
      <c r="A4722" s="662">
        <v>4712</v>
      </c>
    </row>
    <row r="4723" spans="1:1">
      <c r="A4723" s="662">
        <v>4713</v>
      </c>
    </row>
    <row r="4724" spans="1:1">
      <c r="A4724" s="662">
        <v>4714</v>
      </c>
    </row>
    <row r="4725" spans="1:1">
      <c r="A4725" s="662">
        <v>4715</v>
      </c>
    </row>
    <row r="4726" spans="1:1">
      <c r="A4726" s="662">
        <v>4716</v>
      </c>
    </row>
    <row r="4727" spans="1:1">
      <c r="A4727" s="662">
        <v>4717</v>
      </c>
    </row>
    <row r="4728" spans="1:1">
      <c r="A4728" s="662">
        <v>4718</v>
      </c>
    </row>
    <row r="4729" spans="1:1">
      <c r="A4729" s="662">
        <v>4719</v>
      </c>
    </row>
    <row r="4730" spans="1:1">
      <c r="A4730" s="662">
        <v>4720</v>
      </c>
    </row>
    <row r="4731" spans="1:1">
      <c r="A4731" s="662">
        <v>4721</v>
      </c>
    </row>
    <row r="4732" spans="1:1">
      <c r="A4732" s="662">
        <v>4722</v>
      </c>
    </row>
    <row r="4733" spans="1:1">
      <c r="A4733" s="662">
        <v>4723</v>
      </c>
    </row>
    <row r="4734" spans="1:1">
      <c r="A4734" s="662">
        <v>4724</v>
      </c>
    </row>
    <row r="4735" spans="1:1">
      <c r="A4735" s="662">
        <v>4725</v>
      </c>
    </row>
    <row r="4736" spans="1:1">
      <c r="A4736" s="662">
        <v>4726</v>
      </c>
    </row>
    <row r="4737" spans="1:1">
      <c r="A4737" s="662">
        <v>4727</v>
      </c>
    </row>
    <row r="4738" spans="1:1">
      <c r="A4738" s="662">
        <v>4728</v>
      </c>
    </row>
    <row r="4739" spans="1:1">
      <c r="A4739" s="662">
        <v>4729</v>
      </c>
    </row>
    <row r="4740" spans="1:1">
      <c r="A4740" s="662">
        <v>4730</v>
      </c>
    </row>
    <row r="4741" spans="1:1">
      <c r="A4741" s="662">
        <v>4731</v>
      </c>
    </row>
    <row r="4742" spans="1:1">
      <c r="A4742" s="662">
        <v>4732</v>
      </c>
    </row>
    <row r="4743" spans="1:1">
      <c r="A4743" s="662">
        <v>4733</v>
      </c>
    </row>
    <row r="4744" spans="1:1">
      <c r="A4744" s="662">
        <v>4734</v>
      </c>
    </row>
    <row r="4745" spans="1:1">
      <c r="A4745" s="662">
        <v>4735</v>
      </c>
    </row>
    <row r="4746" spans="1:1">
      <c r="A4746" s="662">
        <v>4736</v>
      </c>
    </row>
    <row r="4747" spans="1:1">
      <c r="A4747" s="662">
        <v>4737</v>
      </c>
    </row>
    <row r="4748" spans="1:1">
      <c r="A4748" s="662">
        <v>4738</v>
      </c>
    </row>
    <row r="4749" spans="1:1">
      <c r="A4749" s="662">
        <v>4739</v>
      </c>
    </row>
    <row r="4750" spans="1:1">
      <c r="A4750" s="662">
        <v>4740</v>
      </c>
    </row>
    <row r="4751" spans="1:1">
      <c r="A4751" s="662">
        <v>4741</v>
      </c>
    </row>
    <row r="4752" spans="1:1">
      <c r="A4752" s="662">
        <v>4742</v>
      </c>
    </row>
    <row r="4753" spans="1:1">
      <c r="A4753" s="662">
        <v>4743</v>
      </c>
    </row>
    <row r="4754" spans="1:1">
      <c r="A4754" s="662">
        <v>4744</v>
      </c>
    </row>
    <row r="4755" spans="1:1">
      <c r="A4755" s="662">
        <v>4745</v>
      </c>
    </row>
    <row r="4756" spans="1:1">
      <c r="A4756" s="662">
        <v>4746</v>
      </c>
    </row>
    <row r="4757" spans="1:1">
      <c r="A4757" s="662">
        <v>4747</v>
      </c>
    </row>
    <row r="4758" spans="1:1">
      <c r="A4758" s="662">
        <v>4748</v>
      </c>
    </row>
    <row r="4759" spans="1:1">
      <c r="A4759" s="662">
        <v>4749</v>
      </c>
    </row>
    <row r="4760" spans="1:1">
      <c r="A4760" s="662">
        <v>4750</v>
      </c>
    </row>
    <row r="4761" spans="1:1">
      <c r="A4761" s="662">
        <v>4751</v>
      </c>
    </row>
    <row r="4762" spans="1:1">
      <c r="A4762" s="662">
        <v>4752</v>
      </c>
    </row>
    <row r="4763" spans="1:1">
      <c r="A4763" s="662">
        <v>4753</v>
      </c>
    </row>
    <row r="4764" spans="1:1">
      <c r="A4764" s="662">
        <v>4754</v>
      </c>
    </row>
    <row r="4765" spans="1:1">
      <c r="A4765" s="662">
        <v>4755</v>
      </c>
    </row>
    <row r="4766" spans="1:1">
      <c r="A4766" s="662">
        <v>4756</v>
      </c>
    </row>
    <row r="4767" spans="1:1">
      <c r="A4767" s="662">
        <v>4757</v>
      </c>
    </row>
    <row r="4768" spans="1:1">
      <c r="A4768" s="662">
        <v>4758</v>
      </c>
    </row>
    <row r="4769" spans="1:1">
      <c r="A4769" s="662">
        <v>4759</v>
      </c>
    </row>
    <row r="4770" spans="1:1">
      <c r="A4770" s="662">
        <v>4760</v>
      </c>
    </row>
    <row r="4771" spans="1:1">
      <c r="A4771" s="662">
        <v>4761</v>
      </c>
    </row>
    <row r="4772" spans="1:1">
      <c r="A4772" s="662">
        <v>4762</v>
      </c>
    </row>
    <row r="4773" spans="1:1">
      <c r="A4773" s="662">
        <v>4763</v>
      </c>
    </row>
    <row r="4774" spans="1:1">
      <c r="A4774" s="662">
        <v>4764</v>
      </c>
    </row>
    <row r="4775" spans="1:1">
      <c r="A4775" s="662">
        <v>4765</v>
      </c>
    </row>
    <row r="4776" spans="1:1">
      <c r="A4776" s="662">
        <v>4766</v>
      </c>
    </row>
    <row r="4777" spans="1:1">
      <c r="A4777" s="662">
        <v>4767</v>
      </c>
    </row>
    <row r="4778" spans="1:1">
      <c r="A4778" s="662">
        <v>4768</v>
      </c>
    </row>
    <row r="4779" spans="1:1">
      <c r="A4779" s="662">
        <v>4769</v>
      </c>
    </row>
    <row r="4780" spans="1:1">
      <c r="A4780" s="662">
        <v>4770</v>
      </c>
    </row>
    <row r="4781" spans="1:1">
      <c r="A4781" s="662">
        <v>4771</v>
      </c>
    </row>
    <row r="4782" spans="1:1">
      <c r="A4782" s="662">
        <v>4772</v>
      </c>
    </row>
    <row r="4783" spans="1:1">
      <c r="A4783" s="662">
        <v>4773</v>
      </c>
    </row>
    <row r="4784" spans="1:1">
      <c r="A4784" s="662">
        <v>4774</v>
      </c>
    </row>
    <row r="4785" spans="1:1">
      <c r="A4785" s="662">
        <v>4775</v>
      </c>
    </row>
    <row r="4786" spans="1:1">
      <c r="A4786" s="662">
        <v>4776</v>
      </c>
    </row>
    <row r="4787" spans="1:1">
      <c r="A4787" s="662">
        <v>4777</v>
      </c>
    </row>
    <row r="4788" spans="1:1">
      <c r="A4788" s="662">
        <v>4778</v>
      </c>
    </row>
    <row r="4789" spans="1:1">
      <c r="A4789" s="662">
        <v>4779</v>
      </c>
    </row>
    <row r="4790" spans="1:1">
      <c r="A4790" s="662">
        <v>4780</v>
      </c>
    </row>
    <row r="4791" spans="1:1">
      <c r="A4791" s="662">
        <v>4781</v>
      </c>
    </row>
    <row r="4792" spans="1:1">
      <c r="A4792" s="662">
        <v>4782</v>
      </c>
    </row>
    <row r="4793" spans="1:1">
      <c r="A4793" s="662">
        <v>4783</v>
      </c>
    </row>
    <row r="4794" spans="1:1">
      <c r="A4794" s="662">
        <v>4784</v>
      </c>
    </row>
    <row r="4795" spans="1:1">
      <c r="A4795" s="662">
        <v>4785</v>
      </c>
    </row>
    <row r="4796" spans="1:1">
      <c r="A4796" s="662">
        <v>4786</v>
      </c>
    </row>
    <row r="4797" spans="1:1">
      <c r="A4797" s="662">
        <v>4787</v>
      </c>
    </row>
    <row r="4798" spans="1:1">
      <c r="A4798" s="662">
        <v>4788</v>
      </c>
    </row>
    <row r="4799" spans="1:1">
      <c r="A4799" s="662">
        <v>4789</v>
      </c>
    </row>
    <row r="4800" spans="1:1">
      <c r="A4800" s="662">
        <v>4790</v>
      </c>
    </row>
    <row r="4801" spans="1:1">
      <c r="A4801" s="662">
        <v>4791</v>
      </c>
    </row>
    <row r="4802" spans="1:1">
      <c r="A4802" s="662">
        <v>4792</v>
      </c>
    </row>
    <row r="4803" spans="1:1">
      <c r="A4803" s="662">
        <v>4793</v>
      </c>
    </row>
    <row r="4804" spans="1:1">
      <c r="A4804" s="662">
        <v>4794</v>
      </c>
    </row>
    <row r="4805" spans="1:1">
      <c r="A4805" s="662">
        <v>4795</v>
      </c>
    </row>
    <row r="4806" spans="1:1">
      <c r="A4806" s="662">
        <v>4796</v>
      </c>
    </row>
    <row r="4807" spans="1:1">
      <c r="A4807" s="662">
        <v>4797</v>
      </c>
    </row>
    <row r="4808" spans="1:1">
      <c r="A4808" s="662">
        <v>4798</v>
      </c>
    </row>
    <row r="4809" spans="1:1">
      <c r="A4809" s="662">
        <v>4799</v>
      </c>
    </row>
    <row r="4810" spans="1:1">
      <c r="A4810" s="662">
        <v>4800</v>
      </c>
    </row>
    <row r="4811" spans="1:1">
      <c r="A4811" s="662">
        <v>4801</v>
      </c>
    </row>
    <row r="4812" spans="1:1">
      <c r="A4812" s="662">
        <v>4802</v>
      </c>
    </row>
    <row r="4813" spans="1:1">
      <c r="A4813" s="662">
        <v>4803</v>
      </c>
    </row>
    <row r="4814" spans="1:1">
      <c r="A4814" s="662">
        <v>4804</v>
      </c>
    </row>
    <row r="4815" spans="1:1">
      <c r="A4815" s="662">
        <v>4805</v>
      </c>
    </row>
    <row r="4816" spans="1:1">
      <c r="A4816" s="662">
        <v>4806</v>
      </c>
    </row>
    <row r="4817" spans="1:1">
      <c r="A4817" s="662">
        <v>4807</v>
      </c>
    </row>
    <row r="4818" spans="1:1">
      <c r="A4818" s="662">
        <v>4808</v>
      </c>
    </row>
    <row r="4819" spans="1:1">
      <c r="A4819" s="662">
        <v>4809</v>
      </c>
    </row>
    <row r="4820" spans="1:1">
      <c r="A4820" s="662">
        <v>4810</v>
      </c>
    </row>
    <row r="4821" spans="1:1">
      <c r="A4821" s="662">
        <v>4811</v>
      </c>
    </row>
    <row r="4822" spans="1:1">
      <c r="A4822" s="662">
        <v>4812</v>
      </c>
    </row>
    <row r="4823" spans="1:1">
      <c r="A4823" s="662">
        <v>4813</v>
      </c>
    </row>
    <row r="4824" spans="1:1">
      <c r="A4824" s="662">
        <v>4814</v>
      </c>
    </row>
    <row r="4825" spans="1:1">
      <c r="A4825" s="662">
        <v>4815</v>
      </c>
    </row>
    <row r="4826" spans="1:1">
      <c r="A4826" s="662">
        <v>4816</v>
      </c>
    </row>
    <row r="4827" spans="1:1">
      <c r="A4827" s="662">
        <v>4817</v>
      </c>
    </row>
    <row r="4828" spans="1:1">
      <c r="A4828" s="662">
        <v>4818</v>
      </c>
    </row>
    <row r="4829" spans="1:1">
      <c r="A4829" s="662">
        <v>4819</v>
      </c>
    </row>
    <row r="4830" spans="1:1">
      <c r="A4830" s="662">
        <v>4820</v>
      </c>
    </row>
    <row r="4831" spans="1:1">
      <c r="A4831" s="662">
        <v>4821</v>
      </c>
    </row>
    <row r="4832" spans="1:1">
      <c r="A4832" s="662">
        <v>4822</v>
      </c>
    </row>
    <row r="4833" spans="1:1">
      <c r="A4833" s="662">
        <v>4823</v>
      </c>
    </row>
    <row r="4834" spans="1:1">
      <c r="A4834" s="662">
        <v>4824</v>
      </c>
    </row>
    <row r="4835" spans="1:1">
      <c r="A4835" s="662">
        <v>4825</v>
      </c>
    </row>
    <row r="4836" spans="1:1">
      <c r="A4836" s="662">
        <v>4826</v>
      </c>
    </row>
    <row r="4837" spans="1:1">
      <c r="A4837" s="662">
        <v>4827</v>
      </c>
    </row>
    <row r="4838" spans="1:1">
      <c r="A4838" s="662">
        <v>4828</v>
      </c>
    </row>
    <row r="4839" spans="1:1">
      <c r="A4839" s="662">
        <v>4829</v>
      </c>
    </row>
    <row r="4840" spans="1:1">
      <c r="A4840" s="662">
        <v>4830</v>
      </c>
    </row>
    <row r="4841" spans="1:1">
      <c r="A4841" s="662">
        <v>4831</v>
      </c>
    </row>
    <row r="4842" spans="1:1">
      <c r="A4842" s="662">
        <v>4832</v>
      </c>
    </row>
    <row r="4843" spans="1:1">
      <c r="A4843" s="662">
        <v>4833</v>
      </c>
    </row>
    <row r="4844" spans="1:1">
      <c r="A4844" s="662">
        <v>4834</v>
      </c>
    </row>
    <row r="4845" spans="1:1">
      <c r="A4845" s="662">
        <v>4835</v>
      </c>
    </row>
    <row r="4846" spans="1:1">
      <c r="A4846" s="662">
        <v>4836</v>
      </c>
    </row>
    <row r="4847" spans="1:1">
      <c r="A4847" s="662">
        <v>4837</v>
      </c>
    </row>
    <row r="4848" spans="1:1">
      <c r="A4848" s="662">
        <v>4838</v>
      </c>
    </row>
    <row r="4849" spans="1:1">
      <c r="A4849" s="662">
        <v>4839</v>
      </c>
    </row>
    <row r="4850" spans="1:1">
      <c r="A4850" s="662">
        <v>4840</v>
      </c>
    </row>
    <row r="4851" spans="1:1">
      <c r="A4851" s="662">
        <v>4841</v>
      </c>
    </row>
    <row r="4852" spans="1:1">
      <c r="A4852" s="662">
        <v>4842</v>
      </c>
    </row>
    <row r="4853" spans="1:1">
      <c r="A4853" s="662">
        <v>4843</v>
      </c>
    </row>
    <row r="4854" spans="1:1">
      <c r="A4854" s="662">
        <v>4844</v>
      </c>
    </row>
    <row r="4855" spans="1:1">
      <c r="A4855" s="662">
        <v>4845</v>
      </c>
    </row>
    <row r="4856" spans="1:1">
      <c r="A4856" s="662">
        <v>4846</v>
      </c>
    </row>
    <row r="4857" spans="1:1">
      <c r="A4857" s="662">
        <v>4847</v>
      </c>
    </row>
    <row r="4858" spans="1:1">
      <c r="A4858" s="662">
        <v>4848</v>
      </c>
    </row>
    <row r="4859" spans="1:1">
      <c r="A4859" s="662">
        <v>4849</v>
      </c>
    </row>
    <row r="4860" spans="1:1">
      <c r="A4860" s="662">
        <v>4850</v>
      </c>
    </row>
    <row r="4861" spans="1:1">
      <c r="A4861" s="662">
        <v>4851</v>
      </c>
    </row>
    <row r="4862" spans="1:1">
      <c r="A4862" s="662">
        <v>4852</v>
      </c>
    </row>
    <row r="4863" spans="1:1">
      <c r="A4863" s="662">
        <v>4853</v>
      </c>
    </row>
    <row r="4864" spans="1:1">
      <c r="A4864" s="662">
        <v>4854</v>
      </c>
    </row>
    <row r="4865" spans="1:1">
      <c r="A4865" s="662">
        <v>4855</v>
      </c>
    </row>
    <row r="4866" spans="1:1">
      <c r="A4866" s="662">
        <v>4856</v>
      </c>
    </row>
    <row r="4867" spans="1:1">
      <c r="A4867" s="662">
        <v>4857</v>
      </c>
    </row>
    <row r="4868" spans="1:1">
      <c r="A4868" s="662">
        <v>4858</v>
      </c>
    </row>
    <row r="4869" spans="1:1">
      <c r="A4869" s="662">
        <v>4859</v>
      </c>
    </row>
    <row r="4870" spans="1:1">
      <c r="A4870" s="662">
        <v>4860</v>
      </c>
    </row>
    <row r="4871" spans="1:1">
      <c r="A4871" s="662">
        <v>4861</v>
      </c>
    </row>
    <row r="4872" spans="1:1">
      <c r="A4872" s="662">
        <v>4862</v>
      </c>
    </row>
    <row r="4873" spans="1:1">
      <c r="A4873" s="662">
        <v>4863</v>
      </c>
    </row>
    <row r="4874" spans="1:1">
      <c r="A4874" s="662">
        <v>4864</v>
      </c>
    </row>
    <row r="4875" spans="1:1">
      <c r="A4875" s="662">
        <v>4865</v>
      </c>
    </row>
    <row r="4876" spans="1:1">
      <c r="A4876" s="662">
        <v>4866</v>
      </c>
    </row>
    <row r="4877" spans="1:1">
      <c r="A4877" s="662">
        <v>4867</v>
      </c>
    </row>
    <row r="4878" spans="1:1">
      <c r="A4878" s="662">
        <v>4868</v>
      </c>
    </row>
    <row r="4879" spans="1:1">
      <c r="A4879" s="662">
        <v>4869</v>
      </c>
    </row>
    <row r="4880" spans="1:1">
      <c r="A4880" s="662">
        <v>4870</v>
      </c>
    </row>
    <row r="4881" spans="1:1">
      <c r="A4881" s="662">
        <v>4871</v>
      </c>
    </row>
    <row r="4882" spans="1:1">
      <c r="A4882" s="662">
        <v>4872</v>
      </c>
    </row>
    <row r="4883" spans="1:1">
      <c r="A4883" s="662">
        <v>4873</v>
      </c>
    </row>
    <row r="4884" spans="1:1">
      <c r="A4884" s="662">
        <v>4874</v>
      </c>
    </row>
    <row r="4885" spans="1:1">
      <c r="A4885" s="662">
        <v>4875</v>
      </c>
    </row>
    <row r="4886" spans="1:1">
      <c r="A4886" s="662">
        <v>4876</v>
      </c>
    </row>
    <row r="4887" spans="1:1">
      <c r="A4887" s="662">
        <v>4877</v>
      </c>
    </row>
    <row r="4888" spans="1:1">
      <c r="A4888" s="662">
        <v>4878</v>
      </c>
    </row>
    <row r="4889" spans="1:1">
      <c r="A4889" s="662">
        <v>4879</v>
      </c>
    </row>
    <row r="4890" spans="1:1">
      <c r="A4890" s="662">
        <v>4880</v>
      </c>
    </row>
    <row r="4891" spans="1:1">
      <c r="A4891" s="662">
        <v>4881</v>
      </c>
    </row>
    <row r="4892" spans="1:1">
      <c r="A4892" s="662">
        <v>4882</v>
      </c>
    </row>
    <row r="4893" spans="1:1">
      <c r="A4893" s="662">
        <v>4883</v>
      </c>
    </row>
    <row r="4894" spans="1:1">
      <c r="A4894" s="662">
        <v>4884</v>
      </c>
    </row>
    <row r="4895" spans="1:1">
      <c r="A4895" s="662">
        <v>4885</v>
      </c>
    </row>
    <row r="4896" spans="1:1">
      <c r="A4896" s="662">
        <v>4886</v>
      </c>
    </row>
    <row r="4897" spans="1:1">
      <c r="A4897" s="662">
        <v>4887</v>
      </c>
    </row>
    <row r="4898" spans="1:1">
      <c r="A4898" s="662">
        <v>4888</v>
      </c>
    </row>
    <row r="4899" spans="1:1">
      <c r="A4899" s="662">
        <v>4889</v>
      </c>
    </row>
    <row r="4900" spans="1:1">
      <c r="A4900" s="662">
        <v>4890</v>
      </c>
    </row>
    <row r="4901" spans="1:1">
      <c r="A4901" s="662">
        <v>4891</v>
      </c>
    </row>
    <row r="4902" spans="1:1">
      <c r="A4902" s="662">
        <v>4892</v>
      </c>
    </row>
    <row r="4903" spans="1:1">
      <c r="A4903" s="662">
        <v>4893</v>
      </c>
    </row>
    <row r="4904" spans="1:1">
      <c r="A4904" s="662">
        <v>4894</v>
      </c>
    </row>
    <row r="4905" spans="1:1">
      <c r="A4905" s="662">
        <v>4895</v>
      </c>
    </row>
    <row r="4906" spans="1:1">
      <c r="A4906" s="662">
        <v>4896</v>
      </c>
    </row>
    <row r="4907" spans="1:1">
      <c r="A4907" s="662">
        <v>4897</v>
      </c>
    </row>
    <row r="4908" spans="1:1">
      <c r="A4908" s="662">
        <v>4898</v>
      </c>
    </row>
    <row r="4909" spans="1:1">
      <c r="A4909" s="662">
        <v>4899</v>
      </c>
    </row>
    <row r="4910" spans="1:1">
      <c r="A4910" s="662">
        <v>4900</v>
      </c>
    </row>
    <row r="4911" spans="1:1">
      <c r="A4911" s="662">
        <v>4901</v>
      </c>
    </row>
    <row r="4912" spans="1:1">
      <c r="A4912" s="662">
        <v>4902</v>
      </c>
    </row>
    <row r="4913" spans="1:1">
      <c r="A4913" s="662">
        <v>4903</v>
      </c>
    </row>
    <row r="4914" spans="1:1">
      <c r="A4914" s="662">
        <v>4904</v>
      </c>
    </row>
    <row r="4915" spans="1:1">
      <c r="A4915" s="662">
        <v>4905</v>
      </c>
    </row>
    <row r="4916" spans="1:1">
      <c r="A4916" s="662">
        <v>4906</v>
      </c>
    </row>
    <row r="4917" spans="1:1">
      <c r="A4917" s="662">
        <v>4907</v>
      </c>
    </row>
    <row r="4918" spans="1:1">
      <c r="A4918" s="662">
        <v>4908</v>
      </c>
    </row>
    <row r="4919" spans="1:1">
      <c r="A4919" s="662">
        <v>4909</v>
      </c>
    </row>
    <row r="4920" spans="1:1">
      <c r="A4920" s="662">
        <v>4910</v>
      </c>
    </row>
    <row r="4921" spans="1:1">
      <c r="A4921" s="662">
        <v>4911</v>
      </c>
    </row>
    <row r="4922" spans="1:1">
      <c r="A4922" s="662">
        <v>4912</v>
      </c>
    </row>
    <row r="4923" spans="1:1">
      <c r="A4923" s="662">
        <v>4913</v>
      </c>
    </row>
    <row r="4924" spans="1:1">
      <c r="A4924" s="662">
        <v>4914</v>
      </c>
    </row>
    <row r="4925" spans="1:1">
      <c r="A4925" s="662">
        <v>4915</v>
      </c>
    </row>
    <row r="4926" spans="1:1">
      <c r="A4926" s="662">
        <v>4916</v>
      </c>
    </row>
    <row r="4927" spans="1:1">
      <c r="A4927" s="662">
        <v>4917</v>
      </c>
    </row>
    <row r="4928" spans="1:1">
      <c r="A4928" s="662">
        <v>4918</v>
      </c>
    </row>
    <row r="4929" spans="1:1">
      <c r="A4929" s="662">
        <v>4919</v>
      </c>
    </row>
    <row r="4930" spans="1:1">
      <c r="A4930" s="662">
        <v>4920</v>
      </c>
    </row>
    <row r="4931" spans="1:1">
      <c r="A4931" s="662">
        <v>4921</v>
      </c>
    </row>
    <row r="4932" spans="1:1">
      <c r="A4932" s="662">
        <v>4922</v>
      </c>
    </row>
    <row r="4933" spans="1:1">
      <c r="A4933" s="662">
        <v>4923</v>
      </c>
    </row>
    <row r="4934" spans="1:1">
      <c r="A4934" s="662">
        <v>4924</v>
      </c>
    </row>
    <row r="4935" spans="1:1">
      <c r="A4935" s="662">
        <v>4925</v>
      </c>
    </row>
    <row r="4936" spans="1:1">
      <c r="A4936" s="662">
        <v>4926</v>
      </c>
    </row>
    <row r="4937" spans="1:1">
      <c r="A4937" s="662">
        <v>4927</v>
      </c>
    </row>
    <row r="4938" spans="1:1">
      <c r="A4938" s="662">
        <v>4928</v>
      </c>
    </row>
    <row r="4939" spans="1:1">
      <c r="A4939" s="662">
        <v>4929</v>
      </c>
    </row>
    <row r="4940" spans="1:1">
      <c r="A4940" s="662">
        <v>4930</v>
      </c>
    </row>
    <row r="4941" spans="1:1">
      <c r="A4941" s="662">
        <v>4931</v>
      </c>
    </row>
    <row r="4942" spans="1:1">
      <c r="A4942" s="662">
        <v>4932</v>
      </c>
    </row>
    <row r="4943" spans="1:1">
      <c r="A4943" s="662">
        <v>4933</v>
      </c>
    </row>
    <row r="4944" spans="1:1">
      <c r="A4944" s="662">
        <v>4934</v>
      </c>
    </row>
    <row r="4945" spans="1:1">
      <c r="A4945" s="662">
        <v>4935</v>
      </c>
    </row>
    <row r="4946" spans="1:1">
      <c r="A4946" s="662">
        <v>4936</v>
      </c>
    </row>
    <row r="4947" spans="1:1">
      <c r="A4947" s="662">
        <v>4937</v>
      </c>
    </row>
    <row r="4948" spans="1:1">
      <c r="A4948" s="662">
        <v>4938</v>
      </c>
    </row>
    <row r="4949" spans="1:1">
      <c r="A4949" s="662">
        <v>4939</v>
      </c>
    </row>
    <row r="4950" spans="1:1">
      <c r="A4950" s="662">
        <v>4940</v>
      </c>
    </row>
    <row r="4951" spans="1:1">
      <c r="A4951" s="662">
        <v>4941</v>
      </c>
    </row>
    <row r="4952" spans="1:1">
      <c r="A4952" s="662">
        <v>4942</v>
      </c>
    </row>
    <row r="4953" spans="1:1">
      <c r="A4953" s="662">
        <v>4943</v>
      </c>
    </row>
    <row r="4954" spans="1:1">
      <c r="A4954" s="662">
        <v>4944</v>
      </c>
    </row>
    <row r="4955" spans="1:1">
      <c r="A4955" s="662">
        <v>4945</v>
      </c>
    </row>
    <row r="4956" spans="1:1">
      <c r="A4956" s="662">
        <v>4946</v>
      </c>
    </row>
    <row r="4957" spans="1:1">
      <c r="A4957" s="662">
        <v>4947</v>
      </c>
    </row>
    <row r="4958" spans="1:1">
      <c r="A4958" s="662">
        <v>4948</v>
      </c>
    </row>
    <row r="4959" spans="1:1">
      <c r="A4959" s="662">
        <v>4949</v>
      </c>
    </row>
    <row r="4960" spans="1:1">
      <c r="A4960" s="662">
        <v>4950</v>
      </c>
    </row>
    <row r="4961" spans="1:1">
      <c r="A4961" s="662">
        <v>4951</v>
      </c>
    </row>
    <row r="4962" spans="1:1">
      <c r="A4962" s="662">
        <v>4952</v>
      </c>
    </row>
    <row r="4963" spans="1:1">
      <c r="A4963" s="662">
        <v>4953</v>
      </c>
    </row>
    <row r="4964" spans="1:1">
      <c r="A4964" s="662">
        <v>4954</v>
      </c>
    </row>
    <row r="4965" spans="1:1">
      <c r="A4965" s="662">
        <v>4955</v>
      </c>
    </row>
    <row r="4966" spans="1:1">
      <c r="A4966" s="662">
        <v>4956</v>
      </c>
    </row>
    <row r="4967" spans="1:1">
      <c r="A4967" s="662">
        <v>4957</v>
      </c>
    </row>
    <row r="4968" spans="1:1">
      <c r="A4968" s="662">
        <v>4958</v>
      </c>
    </row>
    <row r="4969" spans="1:1">
      <c r="A4969" s="662">
        <v>4959</v>
      </c>
    </row>
    <row r="4970" spans="1:1">
      <c r="A4970" s="662">
        <v>4960</v>
      </c>
    </row>
    <row r="4971" spans="1:1">
      <c r="A4971" s="662">
        <v>4961</v>
      </c>
    </row>
    <row r="4972" spans="1:1">
      <c r="A4972" s="662">
        <v>4962</v>
      </c>
    </row>
    <row r="4973" spans="1:1">
      <c r="A4973" s="662">
        <v>4963</v>
      </c>
    </row>
    <row r="4974" spans="1:1">
      <c r="A4974" s="662">
        <v>4964</v>
      </c>
    </row>
    <row r="4975" spans="1:1">
      <c r="A4975" s="662">
        <v>4965</v>
      </c>
    </row>
    <row r="4976" spans="1:1">
      <c r="A4976" s="662">
        <v>4966</v>
      </c>
    </row>
    <row r="4977" spans="1:1">
      <c r="A4977" s="662">
        <v>4967</v>
      </c>
    </row>
    <row r="4978" spans="1:1">
      <c r="A4978" s="662">
        <v>4968</v>
      </c>
    </row>
    <row r="4979" spans="1:1">
      <c r="A4979" s="662">
        <v>4969</v>
      </c>
    </row>
    <row r="4980" spans="1:1">
      <c r="A4980" s="662">
        <v>4970</v>
      </c>
    </row>
    <row r="4981" spans="1:1">
      <c r="A4981" s="662">
        <v>4971</v>
      </c>
    </row>
    <row r="4982" spans="1:1">
      <c r="A4982" s="662">
        <v>4972</v>
      </c>
    </row>
    <row r="4983" spans="1:1">
      <c r="A4983" s="662">
        <v>4973</v>
      </c>
    </row>
    <row r="4984" spans="1:1">
      <c r="A4984" s="662">
        <v>4974</v>
      </c>
    </row>
    <row r="4985" spans="1:1">
      <c r="A4985" s="662">
        <v>4975</v>
      </c>
    </row>
    <row r="4986" spans="1:1">
      <c r="A4986" s="662">
        <v>4976</v>
      </c>
    </row>
    <row r="4987" spans="1:1">
      <c r="A4987" s="662">
        <v>4977</v>
      </c>
    </row>
    <row r="4988" spans="1:1">
      <c r="A4988" s="662">
        <v>4978</v>
      </c>
    </row>
    <row r="4989" spans="1:1">
      <c r="A4989" s="662">
        <v>4979</v>
      </c>
    </row>
    <row r="4990" spans="1:1">
      <c r="A4990" s="662">
        <v>4980</v>
      </c>
    </row>
    <row r="4991" spans="1:1">
      <c r="A4991" s="662">
        <v>4981</v>
      </c>
    </row>
    <row r="4992" spans="1:1">
      <c r="A4992" s="662">
        <v>4982</v>
      </c>
    </row>
    <row r="4993" spans="1:1">
      <c r="A4993" s="662">
        <v>4983</v>
      </c>
    </row>
    <row r="4994" spans="1:1">
      <c r="A4994" s="662">
        <v>4984</v>
      </c>
    </row>
    <row r="4995" spans="1:1">
      <c r="A4995" s="662">
        <v>4985</v>
      </c>
    </row>
    <row r="4996" spans="1:1">
      <c r="A4996" s="662">
        <v>4986</v>
      </c>
    </row>
    <row r="4997" spans="1:1">
      <c r="A4997" s="662">
        <v>4987</v>
      </c>
    </row>
    <row r="4998" spans="1:1">
      <c r="A4998" s="662">
        <v>4988</v>
      </c>
    </row>
    <row r="4999" spans="1:1">
      <c r="A4999" s="662">
        <v>4989</v>
      </c>
    </row>
    <row r="5000" spans="1:1">
      <c r="A5000" s="662">
        <v>4990</v>
      </c>
    </row>
    <row r="5001" spans="1:1">
      <c r="A5001" s="662">
        <v>4991</v>
      </c>
    </row>
    <row r="5002" spans="1:1">
      <c r="A5002" s="662">
        <v>4992</v>
      </c>
    </row>
    <row r="5003" spans="1:1">
      <c r="A5003" s="662">
        <v>4993</v>
      </c>
    </row>
    <row r="5004" spans="1:1">
      <c r="A5004" s="662">
        <v>4994</v>
      </c>
    </row>
    <row r="5005" spans="1:1">
      <c r="A5005" s="662">
        <v>4995</v>
      </c>
    </row>
    <row r="5006" spans="1:1">
      <c r="A5006" s="662">
        <v>4996</v>
      </c>
    </row>
    <row r="5007" spans="1:1">
      <c r="A5007" s="662">
        <v>4997</v>
      </c>
    </row>
    <row r="5008" spans="1:1">
      <c r="A5008" s="662">
        <v>4998</v>
      </c>
    </row>
    <row r="5009" spans="1:1">
      <c r="A5009" s="662">
        <v>4999</v>
      </c>
    </row>
    <row r="5010" spans="1:1">
      <c r="A5010" s="662">
        <v>5000</v>
      </c>
    </row>
    <row r="5011" spans="1:1">
      <c r="A5011" s="662">
        <v>5001</v>
      </c>
    </row>
    <row r="5012" spans="1:1">
      <c r="A5012" s="662">
        <v>5002</v>
      </c>
    </row>
    <row r="5013" spans="1:1">
      <c r="A5013" s="662">
        <v>5003</v>
      </c>
    </row>
    <row r="5014" spans="1:1">
      <c r="A5014" s="662">
        <v>5004</v>
      </c>
    </row>
    <row r="5015" spans="1:1">
      <c r="A5015" s="662">
        <v>5005</v>
      </c>
    </row>
    <row r="5016" spans="1:1">
      <c r="A5016" s="662">
        <v>5006</v>
      </c>
    </row>
    <row r="5017" spans="1:1">
      <c r="A5017" s="662">
        <v>5007</v>
      </c>
    </row>
    <row r="5018" spans="1:1">
      <c r="A5018" s="662">
        <v>5008</v>
      </c>
    </row>
    <row r="5019" spans="1:1">
      <c r="A5019" s="662">
        <v>5009</v>
      </c>
    </row>
    <row r="5020" spans="1:1">
      <c r="A5020" s="662">
        <v>5010</v>
      </c>
    </row>
    <row r="5021" spans="1:1">
      <c r="A5021" s="662">
        <v>5011</v>
      </c>
    </row>
    <row r="5022" spans="1:1">
      <c r="A5022" s="662">
        <v>5012</v>
      </c>
    </row>
    <row r="5023" spans="1:1">
      <c r="A5023" s="662">
        <v>5013</v>
      </c>
    </row>
    <row r="5024" spans="1:1">
      <c r="A5024" s="662">
        <v>5014</v>
      </c>
    </row>
    <row r="5025" spans="1:1">
      <c r="A5025" s="662">
        <v>5015</v>
      </c>
    </row>
    <row r="5026" spans="1:1">
      <c r="A5026" s="662">
        <v>5016</v>
      </c>
    </row>
    <row r="5027" spans="1:1">
      <c r="A5027" s="662">
        <v>5017</v>
      </c>
    </row>
    <row r="5028" spans="1:1">
      <c r="A5028" s="662">
        <v>5018</v>
      </c>
    </row>
    <row r="5029" spans="1:1">
      <c r="A5029" s="662">
        <v>5019</v>
      </c>
    </row>
    <row r="5030" spans="1:1">
      <c r="A5030" s="662">
        <v>5020</v>
      </c>
    </row>
    <row r="5031" spans="1:1">
      <c r="A5031" s="662">
        <v>5021</v>
      </c>
    </row>
    <row r="5032" spans="1:1">
      <c r="A5032" s="662">
        <v>5022</v>
      </c>
    </row>
    <row r="5033" spans="1:1">
      <c r="A5033" s="662">
        <v>5023</v>
      </c>
    </row>
    <row r="5034" spans="1:1">
      <c r="A5034" s="662">
        <v>5024</v>
      </c>
    </row>
    <row r="5035" spans="1:1">
      <c r="A5035" s="662">
        <v>5025</v>
      </c>
    </row>
    <row r="5036" spans="1:1">
      <c r="A5036" s="662">
        <v>5026</v>
      </c>
    </row>
    <row r="5037" spans="1:1">
      <c r="A5037" s="662">
        <v>5027</v>
      </c>
    </row>
    <row r="5038" spans="1:1">
      <c r="A5038" s="662">
        <v>5028</v>
      </c>
    </row>
    <row r="5039" spans="1:1">
      <c r="A5039" s="662">
        <v>5029</v>
      </c>
    </row>
    <row r="5040" spans="1:1">
      <c r="A5040" s="662">
        <v>5030</v>
      </c>
    </row>
    <row r="5041" spans="1:1">
      <c r="A5041" s="662">
        <v>5031</v>
      </c>
    </row>
    <row r="5042" spans="1:1">
      <c r="A5042" s="662">
        <v>5032</v>
      </c>
    </row>
    <row r="5043" spans="1:1">
      <c r="A5043" s="662">
        <v>5033</v>
      </c>
    </row>
    <row r="5044" spans="1:1">
      <c r="A5044" s="662">
        <v>5034</v>
      </c>
    </row>
    <row r="5045" spans="1:1">
      <c r="A5045" s="662">
        <v>5035</v>
      </c>
    </row>
    <row r="5046" spans="1:1">
      <c r="A5046" s="662">
        <v>5036</v>
      </c>
    </row>
    <row r="5047" spans="1:1">
      <c r="A5047" s="662">
        <v>5037</v>
      </c>
    </row>
    <row r="5048" spans="1:1">
      <c r="A5048" s="662">
        <v>5038</v>
      </c>
    </row>
    <row r="5049" spans="1:1">
      <c r="A5049" s="662">
        <v>5039</v>
      </c>
    </row>
    <row r="5050" spans="1:1">
      <c r="A5050" s="662">
        <v>5040</v>
      </c>
    </row>
    <row r="5051" spans="1:1">
      <c r="A5051" s="662">
        <v>5041</v>
      </c>
    </row>
    <row r="5052" spans="1:1">
      <c r="A5052" s="662">
        <v>5042</v>
      </c>
    </row>
    <row r="5053" spans="1:1">
      <c r="A5053" s="662">
        <v>5043</v>
      </c>
    </row>
    <row r="5054" spans="1:1">
      <c r="A5054" s="662">
        <v>5044</v>
      </c>
    </row>
    <row r="5055" spans="1:1">
      <c r="A5055" s="662">
        <v>5045</v>
      </c>
    </row>
    <row r="5056" spans="1:1">
      <c r="A5056" s="662">
        <v>5046</v>
      </c>
    </row>
    <row r="5057" spans="1:1">
      <c r="A5057" s="662">
        <v>5047</v>
      </c>
    </row>
    <row r="5058" spans="1:1">
      <c r="A5058" s="662">
        <v>5048</v>
      </c>
    </row>
    <row r="5059" spans="1:1">
      <c r="A5059" s="662">
        <v>5049</v>
      </c>
    </row>
    <row r="5060" spans="1:1">
      <c r="A5060" s="662">
        <v>5050</v>
      </c>
    </row>
    <row r="5061" spans="1:1">
      <c r="A5061" s="662">
        <v>5051</v>
      </c>
    </row>
    <row r="5062" spans="1:1">
      <c r="A5062" s="662">
        <v>5052</v>
      </c>
    </row>
    <row r="5063" spans="1:1">
      <c r="A5063" s="662">
        <v>5053</v>
      </c>
    </row>
    <row r="5064" spans="1:1">
      <c r="A5064" s="662">
        <v>5054</v>
      </c>
    </row>
    <row r="5065" spans="1:1">
      <c r="A5065" s="662">
        <v>5055</v>
      </c>
    </row>
    <row r="5066" spans="1:1">
      <c r="A5066" s="662">
        <v>5056</v>
      </c>
    </row>
    <row r="5067" spans="1:1">
      <c r="A5067" s="662">
        <v>5057</v>
      </c>
    </row>
    <row r="5068" spans="1:1">
      <c r="A5068" s="662">
        <v>5058</v>
      </c>
    </row>
    <row r="5069" spans="1:1">
      <c r="A5069" s="662">
        <v>5059</v>
      </c>
    </row>
    <row r="5070" spans="1:1">
      <c r="A5070" s="662">
        <v>5060</v>
      </c>
    </row>
    <row r="5071" spans="1:1">
      <c r="A5071" s="662">
        <v>5061</v>
      </c>
    </row>
    <row r="5072" spans="1:1">
      <c r="A5072" s="662">
        <v>5062</v>
      </c>
    </row>
    <row r="5073" spans="1:1">
      <c r="A5073" s="662">
        <v>5063</v>
      </c>
    </row>
    <row r="5074" spans="1:1">
      <c r="A5074" s="662">
        <v>5064</v>
      </c>
    </row>
    <row r="5075" spans="1:1">
      <c r="A5075" s="662">
        <v>5065</v>
      </c>
    </row>
    <row r="5076" spans="1:1">
      <c r="A5076" s="662">
        <v>5066</v>
      </c>
    </row>
    <row r="5077" spans="1:1">
      <c r="A5077" s="662">
        <v>5067</v>
      </c>
    </row>
    <row r="5078" spans="1:1">
      <c r="A5078" s="662">
        <v>5068</v>
      </c>
    </row>
    <row r="5079" spans="1:1">
      <c r="A5079" s="662">
        <v>5069</v>
      </c>
    </row>
    <row r="5080" spans="1:1">
      <c r="A5080" s="662">
        <v>5070</v>
      </c>
    </row>
    <row r="5081" spans="1:1">
      <c r="A5081" s="662">
        <v>5071</v>
      </c>
    </row>
    <row r="5082" spans="1:1">
      <c r="A5082" s="662">
        <v>5072</v>
      </c>
    </row>
    <row r="5083" spans="1:1">
      <c r="A5083" s="662">
        <v>5073</v>
      </c>
    </row>
    <row r="5084" spans="1:1">
      <c r="A5084" s="662">
        <v>5074</v>
      </c>
    </row>
    <row r="5085" spans="1:1">
      <c r="A5085" s="662">
        <v>5075</v>
      </c>
    </row>
    <row r="5086" spans="1:1">
      <c r="A5086" s="662">
        <v>5076</v>
      </c>
    </row>
    <row r="5087" spans="1:1">
      <c r="A5087" s="662">
        <v>5077</v>
      </c>
    </row>
    <row r="5088" spans="1:1">
      <c r="A5088" s="662">
        <v>5078</v>
      </c>
    </row>
    <row r="5089" spans="1:1">
      <c r="A5089" s="662">
        <v>5079</v>
      </c>
    </row>
    <row r="5090" spans="1:1">
      <c r="A5090" s="662">
        <v>5080</v>
      </c>
    </row>
    <row r="5091" spans="1:1">
      <c r="A5091" s="662">
        <v>5081</v>
      </c>
    </row>
    <row r="5092" spans="1:1">
      <c r="A5092" s="662">
        <v>5082</v>
      </c>
    </row>
    <row r="5093" spans="1:1">
      <c r="A5093" s="662">
        <v>5083</v>
      </c>
    </row>
    <row r="5094" spans="1:1">
      <c r="A5094" s="662">
        <v>5084</v>
      </c>
    </row>
    <row r="5095" spans="1:1">
      <c r="A5095" s="662">
        <v>5085</v>
      </c>
    </row>
    <row r="5096" spans="1:1">
      <c r="A5096" s="662">
        <v>5086</v>
      </c>
    </row>
    <row r="5097" spans="1:1">
      <c r="A5097" s="662">
        <v>5087</v>
      </c>
    </row>
    <row r="5098" spans="1:1">
      <c r="A5098" s="662">
        <v>5088</v>
      </c>
    </row>
    <row r="5099" spans="1:1">
      <c r="A5099" s="662">
        <v>5089</v>
      </c>
    </row>
    <row r="5100" spans="1:1">
      <c r="A5100" s="662">
        <v>5090</v>
      </c>
    </row>
    <row r="5101" spans="1:1">
      <c r="A5101" s="662">
        <v>5091</v>
      </c>
    </row>
    <row r="5102" spans="1:1">
      <c r="A5102" s="662">
        <v>5092</v>
      </c>
    </row>
    <row r="5103" spans="1:1">
      <c r="A5103" s="662">
        <v>5093</v>
      </c>
    </row>
    <row r="5104" spans="1:1">
      <c r="A5104" s="662">
        <v>5094</v>
      </c>
    </row>
    <row r="5105" spans="1:1">
      <c r="A5105" s="662">
        <v>5095</v>
      </c>
    </row>
    <row r="5106" spans="1:1">
      <c r="A5106" s="662">
        <v>5096</v>
      </c>
    </row>
    <row r="5107" spans="1:1">
      <c r="A5107" s="662">
        <v>5097</v>
      </c>
    </row>
    <row r="5108" spans="1:1">
      <c r="A5108" s="662">
        <v>5098</v>
      </c>
    </row>
    <row r="5109" spans="1:1">
      <c r="A5109" s="662">
        <v>5099</v>
      </c>
    </row>
    <row r="5110" spans="1:1">
      <c r="A5110" s="662">
        <v>5100</v>
      </c>
    </row>
    <row r="5111" spans="1:1">
      <c r="A5111" s="662">
        <v>5101</v>
      </c>
    </row>
    <row r="5112" spans="1:1">
      <c r="A5112" s="662">
        <v>5102</v>
      </c>
    </row>
    <row r="5113" spans="1:1">
      <c r="A5113" s="662">
        <v>5103</v>
      </c>
    </row>
    <row r="5114" spans="1:1">
      <c r="A5114" s="662">
        <v>5104</v>
      </c>
    </row>
    <row r="5115" spans="1:1">
      <c r="A5115" s="662">
        <v>5105</v>
      </c>
    </row>
    <row r="5116" spans="1:1">
      <c r="A5116" s="662">
        <v>5106</v>
      </c>
    </row>
    <row r="5117" spans="1:1">
      <c r="A5117" s="662">
        <v>5107</v>
      </c>
    </row>
    <row r="5118" spans="1:1">
      <c r="A5118" s="662">
        <v>5108</v>
      </c>
    </row>
    <row r="5119" spans="1:1">
      <c r="A5119" s="662">
        <v>5109</v>
      </c>
    </row>
    <row r="5120" spans="1:1">
      <c r="A5120" s="662">
        <v>5110</v>
      </c>
    </row>
    <row r="5121" spans="1:1">
      <c r="A5121" s="662">
        <v>5111</v>
      </c>
    </row>
    <row r="5122" spans="1:1">
      <c r="A5122" s="662">
        <v>5112</v>
      </c>
    </row>
    <row r="5123" spans="1:1">
      <c r="A5123" s="662">
        <v>5113</v>
      </c>
    </row>
    <row r="5124" spans="1:1">
      <c r="A5124" s="662">
        <v>5114</v>
      </c>
    </row>
    <row r="5125" spans="1:1">
      <c r="A5125" s="662">
        <v>5115</v>
      </c>
    </row>
    <row r="5126" spans="1:1">
      <c r="A5126" s="662">
        <v>5116</v>
      </c>
    </row>
    <row r="5127" spans="1:1">
      <c r="A5127" s="662">
        <v>5117</v>
      </c>
    </row>
    <row r="5128" spans="1:1">
      <c r="A5128" s="662">
        <v>5118</v>
      </c>
    </row>
    <row r="5129" spans="1:1">
      <c r="A5129" s="662">
        <v>5119</v>
      </c>
    </row>
    <row r="5130" spans="1:1">
      <c r="A5130" s="662">
        <v>5120</v>
      </c>
    </row>
    <row r="5131" spans="1:1">
      <c r="A5131" s="662">
        <v>5121</v>
      </c>
    </row>
    <row r="5132" spans="1:1">
      <c r="A5132" s="662">
        <v>5122</v>
      </c>
    </row>
    <row r="5133" spans="1:1">
      <c r="A5133" s="662">
        <v>5123</v>
      </c>
    </row>
    <row r="5134" spans="1:1">
      <c r="A5134" s="662">
        <v>5124</v>
      </c>
    </row>
    <row r="5135" spans="1:1">
      <c r="A5135" s="662">
        <v>5125</v>
      </c>
    </row>
    <row r="5136" spans="1:1">
      <c r="A5136" s="662">
        <v>5126</v>
      </c>
    </row>
    <row r="5137" spans="1:1">
      <c r="A5137" s="662">
        <v>5127</v>
      </c>
    </row>
    <row r="5138" spans="1:1">
      <c r="A5138" s="662">
        <v>5128</v>
      </c>
    </row>
    <row r="5139" spans="1:1">
      <c r="A5139" s="662">
        <v>5129</v>
      </c>
    </row>
    <row r="5140" spans="1:1">
      <c r="A5140" s="662">
        <v>5130</v>
      </c>
    </row>
    <row r="5141" spans="1:1">
      <c r="A5141" s="662">
        <v>5131</v>
      </c>
    </row>
    <row r="5142" spans="1:1">
      <c r="A5142" s="662">
        <v>5132</v>
      </c>
    </row>
    <row r="5143" spans="1:1">
      <c r="A5143" s="662">
        <v>5133</v>
      </c>
    </row>
    <row r="5144" spans="1:1">
      <c r="A5144" s="662">
        <v>5134</v>
      </c>
    </row>
    <row r="5145" spans="1:1">
      <c r="A5145" s="662">
        <v>5135</v>
      </c>
    </row>
    <row r="5146" spans="1:1">
      <c r="A5146" s="662">
        <v>5136</v>
      </c>
    </row>
    <row r="5147" spans="1:1">
      <c r="A5147" s="662">
        <v>5137</v>
      </c>
    </row>
    <row r="5148" spans="1:1">
      <c r="A5148" s="662">
        <v>5138</v>
      </c>
    </row>
    <row r="5149" spans="1:1">
      <c r="A5149" s="662">
        <v>5139</v>
      </c>
    </row>
    <row r="5150" spans="1:1">
      <c r="A5150" s="662">
        <v>5140</v>
      </c>
    </row>
    <row r="5151" spans="1:1">
      <c r="A5151" s="662">
        <v>5141</v>
      </c>
    </row>
    <row r="5152" spans="1:1">
      <c r="A5152" s="662">
        <v>5142</v>
      </c>
    </row>
    <row r="5153" spans="1:1">
      <c r="A5153" s="662">
        <v>5143</v>
      </c>
    </row>
    <row r="5154" spans="1:1">
      <c r="A5154" s="662">
        <v>5144</v>
      </c>
    </row>
    <row r="5155" spans="1:1">
      <c r="A5155" s="662">
        <v>5145</v>
      </c>
    </row>
    <row r="5156" spans="1:1">
      <c r="A5156" s="662">
        <v>5146</v>
      </c>
    </row>
    <row r="5157" spans="1:1">
      <c r="A5157" s="662">
        <v>5147</v>
      </c>
    </row>
    <row r="5158" spans="1:1">
      <c r="A5158" s="662">
        <v>5148</v>
      </c>
    </row>
    <row r="5159" spans="1:1">
      <c r="A5159" s="662">
        <v>5149</v>
      </c>
    </row>
    <row r="5160" spans="1:1">
      <c r="A5160" s="662">
        <v>5150</v>
      </c>
    </row>
    <row r="5161" spans="1:1">
      <c r="A5161" s="662">
        <v>5151</v>
      </c>
    </row>
    <row r="5162" spans="1:1">
      <c r="A5162" s="662">
        <v>5152</v>
      </c>
    </row>
    <row r="5163" spans="1:1">
      <c r="A5163" s="662">
        <v>5153</v>
      </c>
    </row>
    <row r="5164" spans="1:1">
      <c r="A5164" s="662">
        <v>5154</v>
      </c>
    </row>
    <row r="5165" spans="1:1">
      <c r="A5165" s="662">
        <v>5155</v>
      </c>
    </row>
    <row r="5166" spans="1:1">
      <c r="A5166" s="662">
        <v>5156</v>
      </c>
    </row>
    <row r="5167" spans="1:1">
      <c r="A5167" s="662">
        <v>5157</v>
      </c>
    </row>
    <row r="5168" spans="1:1">
      <c r="A5168" s="662">
        <v>5158</v>
      </c>
    </row>
    <row r="5169" spans="1:1">
      <c r="A5169" s="662">
        <v>5159</v>
      </c>
    </row>
    <row r="5170" spans="1:1">
      <c r="A5170" s="662">
        <v>5160</v>
      </c>
    </row>
    <row r="5171" spans="1:1">
      <c r="A5171" s="662">
        <v>5161</v>
      </c>
    </row>
    <row r="5172" spans="1:1">
      <c r="A5172" s="662">
        <v>5162</v>
      </c>
    </row>
    <row r="5173" spans="1:1">
      <c r="A5173" s="662">
        <v>5163</v>
      </c>
    </row>
    <row r="5174" spans="1:1">
      <c r="A5174" s="662">
        <v>5164</v>
      </c>
    </row>
    <row r="5175" spans="1:1">
      <c r="A5175" s="662">
        <v>5165</v>
      </c>
    </row>
    <row r="5176" spans="1:1">
      <c r="A5176" s="662">
        <v>5166</v>
      </c>
    </row>
    <row r="5177" spans="1:1">
      <c r="A5177" s="662">
        <v>5167</v>
      </c>
    </row>
    <row r="5178" spans="1:1">
      <c r="A5178" s="662">
        <v>5168</v>
      </c>
    </row>
    <row r="5179" spans="1:1">
      <c r="A5179" s="662">
        <v>5169</v>
      </c>
    </row>
    <row r="5180" spans="1:1">
      <c r="A5180" s="662">
        <v>5170</v>
      </c>
    </row>
    <row r="5181" spans="1:1">
      <c r="A5181" s="662">
        <v>5171</v>
      </c>
    </row>
    <row r="5182" spans="1:1">
      <c r="A5182" s="662">
        <v>5172</v>
      </c>
    </row>
    <row r="5183" spans="1:1">
      <c r="A5183" s="662">
        <v>5173</v>
      </c>
    </row>
    <row r="5184" spans="1:1">
      <c r="A5184" s="662">
        <v>5174</v>
      </c>
    </row>
    <row r="5185" spans="1:1">
      <c r="A5185" s="662">
        <v>5175</v>
      </c>
    </row>
    <row r="5186" spans="1:1">
      <c r="A5186" s="662">
        <v>5176</v>
      </c>
    </row>
    <row r="5187" spans="1:1">
      <c r="A5187" s="662">
        <v>5177</v>
      </c>
    </row>
    <row r="5188" spans="1:1">
      <c r="A5188" s="662">
        <v>5178</v>
      </c>
    </row>
    <row r="5189" spans="1:1">
      <c r="A5189" s="662">
        <v>5179</v>
      </c>
    </row>
    <row r="5190" spans="1:1">
      <c r="A5190" s="662">
        <v>5180</v>
      </c>
    </row>
    <row r="5191" spans="1:1">
      <c r="A5191" s="662">
        <v>5181</v>
      </c>
    </row>
    <row r="5192" spans="1:1">
      <c r="A5192" s="662">
        <v>5182</v>
      </c>
    </row>
    <row r="5193" spans="1:1">
      <c r="A5193" s="662">
        <v>5183</v>
      </c>
    </row>
    <row r="5194" spans="1:1">
      <c r="A5194" s="662">
        <v>5184</v>
      </c>
    </row>
    <row r="5195" spans="1:1">
      <c r="A5195" s="662">
        <v>5185</v>
      </c>
    </row>
    <row r="5196" spans="1:1">
      <c r="A5196" s="662">
        <v>5186</v>
      </c>
    </row>
    <row r="5197" spans="1:1">
      <c r="A5197" s="662">
        <v>5187</v>
      </c>
    </row>
    <row r="5198" spans="1:1">
      <c r="A5198" s="662">
        <v>5188</v>
      </c>
    </row>
    <row r="5199" spans="1:1">
      <c r="A5199" s="662">
        <v>5189</v>
      </c>
    </row>
    <row r="5200" spans="1:1">
      <c r="A5200" s="662">
        <v>5190</v>
      </c>
    </row>
    <row r="5201" spans="1:1">
      <c r="A5201" s="662">
        <v>5191</v>
      </c>
    </row>
    <row r="5202" spans="1:1">
      <c r="A5202" s="662">
        <v>5192</v>
      </c>
    </row>
    <row r="5203" spans="1:1">
      <c r="A5203" s="662">
        <v>5193</v>
      </c>
    </row>
    <row r="5204" spans="1:1">
      <c r="A5204" s="662">
        <v>5194</v>
      </c>
    </row>
    <row r="5205" spans="1:1">
      <c r="A5205" s="662">
        <v>5195</v>
      </c>
    </row>
    <row r="5206" spans="1:1">
      <c r="A5206" s="662">
        <v>5196</v>
      </c>
    </row>
    <row r="5207" spans="1:1">
      <c r="A5207" s="662">
        <v>5197</v>
      </c>
    </row>
    <row r="5208" spans="1:1">
      <c r="A5208" s="662">
        <v>5198</v>
      </c>
    </row>
    <row r="5209" spans="1:1">
      <c r="A5209" s="662">
        <v>5199</v>
      </c>
    </row>
    <row r="5210" spans="1:1">
      <c r="A5210" s="662">
        <v>5200</v>
      </c>
    </row>
    <row r="5211" spans="1:1">
      <c r="A5211" s="662">
        <v>5201</v>
      </c>
    </row>
    <row r="5212" spans="1:1">
      <c r="A5212" s="662">
        <v>5202</v>
      </c>
    </row>
    <row r="5213" spans="1:1">
      <c r="A5213" s="662">
        <v>5203</v>
      </c>
    </row>
    <row r="5214" spans="1:1">
      <c r="A5214" s="662">
        <v>5204</v>
      </c>
    </row>
    <row r="5215" spans="1:1">
      <c r="A5215" s="662">
        <v>5205</v>
      </c>
    </row>
    <row r="5216" spans="1:1">
      <c r="A5216" s="662">
        <v>5206</v>
      </c>
    </row>
    <row r="5217" spans="1:1">
      <c r="A5217" s="662">
        <v>5207</v>
      </c>
    </row>
    <row r="5218" spans="1:1">
      <c r="A5218" s="662">
        <v>5208</v>
      </c>
    </row>
    <row r="5219" spans="1:1">
      <c r="A5219" s="662">
        <v>5209</v>
      </c>
    </row>
    <row r="5220" spans="1:1">
      <c r="A5220" s="662">
        <v>5210</v>
      </c>
    </row>
    <row r="5221" spans="1:1">
      <c r="A5221" s="662">
        <v>5211</v>
      </c>
    </row>
    <row r="5222" spans="1:1">
      <c r="A5222" s="662">
        <v>5212</v>
      </c>
    </row>
    <row r="5223" spans="1:1">
      <c r="A5223" s="662">
        <v>5213</v>
      </c>
    </row>
    <row r="5224" spans="1:1">
      <c r="A5224" s="662">
        <v>5214</v>
      </c>
    </row>
    <row r="5225" spans="1:1">
      <c r="A5225" s="662">
        <v>5215</v>
      </c>
    </row>
    <row r="5226" spans="1:1">
      <c r="A5226" s="662">
        <v>5216</v>
      </c>
    </row>
    <row r="5227" spans="1:1">
      <c r="A5227" s="662">
        <v>5217</v>
      </c>
    </row>
    <row r="5228" spans="1:1">
      <c r="A5228" s="662">
        <v>5218</v>
      </c>
    </row>
    <row r="5229" spans="1:1">
      <c r="A5229" s="662">
        <v>5219</v>
      </c>
    </row>
    <row r="5230" spans="1:1">
      <c r="A5230" s="662">
        <v>5220</v>
      </c>
    </row>
    <row r="5231" spans="1:1">
      <c r="A5231" s="662">
        <v>5221</v>
      </c>
    </row>
    <row r="5232" spans="1:1">
      <c r="A5232" s="662">
        <v>5222</v>
      </c>
    </row>
    <row r="5233" spans="1:1">
      <c r="A5233" s="662">
        <v>5223</v>
      </c>
    </row>
    <row r="5234" spans="1:1">
      <c r="A5234" s="662">
        <v>5224</v>
      </c>
    </row>
    <row r="5235" spans="1:1">
      <c r="A5235" s="662">
        <v>5225</v>
      </c>
    </row>
    <row r="5236" spans="1:1">
      <c r="A5236" s="662">
        <v>5226</v>
      </c>
    </row>
    <row r="5237" spans="1:1">
      <c r="A5237" s="662">
        <v>5227</v>
      </c>
    </row>
    <row r="5238" spans="1:1">
      <c r="A5238" s="662">
        <v>5228</v>
      </c>
    </row>
    <row r="5239" spans="1:1">
      <c r="A5239" s="662">
        <v>5229</v>
      </c>
    </row>
    <row r="5240" spans="1:1">
      <c r="A5240" s="662">
        <v>5230</v>
      </c>
    </row>
    <row r="5241" spans="1:1">
      <c r="A5241" s="662">
        <v>5231</v>
      </c>
    </row>
    <row r="5242" spans="1:1">
      <c r="A5242" s="662">
        <v>5232</v>
      </c>
    </row>
    <row r="5243" spans="1:1">
      <c r="A5243" s="662">
        <v>5233</v>
      </c>
    </row>
    <row r="5244" spans="1:1">
      <c r="A5244" s="662">
        <v>5234</v>
      </c>
    </row>
    <row r="5245" spans="1:1">
      <c r="A5245" s="662">
        <v>5235</v>
      </c>
    </row>
    <row r="5246" spans="1:1">
      <c r="A5246" s="662">
        <v>5236</v>
      </c>
    </row>
    <row r="5247" spans="1:1">
      <c r="A5247" s="662">
        <v>5237</v>
      </c>
    </row>
    <row r="5248" spans="1:1">
      <c r="A5248" s="662">
        <v>5238</v>
      </c>
    </row>
    <row r="5249" spans="1:1">
      <c r="A5249" s="662">
        <v>5239</v>
      </c>
    </row>
    <row r="5250" spans="1:1">
      <c r="A5250" s="662">
        <v>5240</v>
      </c>
    </row>
    <row r="5251" spans="1:1">
      <c r="A5251" s="662">
        <v>5241</v>
      </c>
    </row>
    <row r="5252" spans="1:1">
      <c r="A5252" s="662">
        <v>5242</v>
      </c>
    </row>
    <row r="5253" spans="1:1">
      <c r="A5253" s="662">
        <v>5243</v>
      </c>
    </row>
    <row r="5254" spans="1:1">
      <c r="A5254" s="662">
        <v>5244</v>
      </c>
    </row>
    <row r="5255" spans="1:1">
      <c r="A5255" s="662">
        <v>5245</v>
      </c>
    </row>
    <row r="5256" spans="1:1">
      <c r="A5256" s="662">
        <v>5246</v>
      </c>
    </row>
    <row r="5257" spans="1:1">
      <c r="A5257" s="662">
        <v>5247</v>
      </c>
    </row>
    <row r="5258" spans="1:1">
      <c r="A5258" s="662">
        <v>5248</v>
      </c>
    </row>
    <row r="5259" spans="1:1">
      <c r="A5259" s="662">
        <v>5249</v>
      </c>
    </row>
    <row r="5260" spans="1:1">
      <c r="A5260" s="662">
        <v>5250</v>
      </c>
    </row>
    <row r="5261" spans="1:1">
      <c r="A5261" s="662">
        <v>5251</v>
      </c>
    </row>
    <row r="5262" spans="1:1">
      <c r="A5262" s="662">
        <v>5252</v>
      </c>
    </row>
    <row r="5263" spans="1:1">
      <c r="A5263" s="662">
        <v>5253</v>
      </c>
    </row>
    <row r="5264" spans="1:1">
      <c r="A5264" s="662">
        <v>5254</v>
      </c>
    </row>
    <row r="5265" spans="1:1">
      <c r="A5265" s="662">
        <v>5255</v>
      </c>
    </row>
    <row r="5266" spans="1:1">
      <c r="A5266" s="662">
        <v>5256</v>
      </c>
    </row>
    <row r="5267" spans="1:1">
      <c r="A5267" s="662">
        <v>5257</v>
      </c>
    </row>
    <row r="5268" spans="1:1">
      <c r="A5268" s="662">
        <v>5258</v>
      </c>
    </row>
    <row r="5269" spans="1:1">
      <c r="A5269" s="662">
        <v>5259</v>
      </c>
    </row>
    <row r="5270" spans="1:1">
      <c r="A5270" s="662">
        <v>5260</v>
      </c>
    </row>
    <row r="5271" spans="1:1">
      <c r="A5271" s="662">
        <v>5261</v>
      </c>
    </row>
    <row r="5272" spans="1:1">
      <c r="A5272" s="662">
        <v>5262</v>
      </c>
    </row>
    <row r="5273" spans="1:1">
      <c r="A5273" s="662">
        <v>5263</v>
      </c>
    </row>
    <row r="5274" spans="1:1">
      <c r="A5274" s="662">
        <v>5264</v>
      </c>
    </row>
    <row r="5275" spans="1:1">
      <c r="A5275" s="662">
        <v>5265</v>
      </c>
    </row>
    <row r="5276" spans="1:1">
      <c r="A5276" s="662">
        <v>5266</v>
      </c>
    </row>
    <row r="5277" spans="1:1">
      <c r="A5277" s="662">
        <v>5267</v>
      </c>
    </row>
    <row r="5278" spans="1:1">
      <c r="A5278" s="662">
        <v>5268</v>
      </c>
    </row>
    <row r="5279" spans="1:1">
      <c r="A5279" s="662">
        <v>5269</v>
      </c>
    </row>
    <row r="5280" spans="1:1">
      <c r="A5280" s="662">
        <v>5270</v>
      </c>
    </row>
    <row r="5281" spans="1:1">
      <c r="A5281" s="662">
        <v>5271</v>
      </c>
    </row>
    <row r="5282" spans="1:1">
      <c r="A5282" s="662">
        <v>5272</v>
      </c>
    </row>
    <row r="5283" spans="1:1">
      <c r="A5283" s="662">
        <v>5273</v>
      </c>
    </row>
    <row r="5284" spans="1:1">
      <c r="A5284" s="662">
        <v>5274</v>
      </c>
    </row>
    <row r="5285" spans="1:1">
      <c r="A5285" s="662">
        <v>5275</v>
      </c>
    </row>
    <row r="5286" spans="1:1">
      <c r="A5286" s="662">
        <v>5276</v>
      </c>
    </row>
    <row r="5287" spans="1:1">
      <c r="A5287" s="662">
        <v>5277</v>
      </c>
    </row>
    <row r="5288" spans="1:1">
      <c r="A5288" s="662">
        <v>5278</v>
      </c>
    </row>
    <row r="5289" spans="1:1">
      <c r="A5289" s="662">
        <v>5279</v>
      </c>
    </row>
    <row r="5290" spans="1:1">
      <c r="A5290" s="662">
        <v>5280</v>
      </c>
    </row>
    <row r="5291" spans="1:1">
      <c r="A5291" s="662">
        <v>5281</v>
      </c>
    </row>
    <row r="5292" spans="1:1">
      <c r="A5292" s="662">
        <v>5282</v>
      </c>
    </row>
    <row r="5293" spans="1:1">
      <c r="A5293" s="662">
        <v>5283</v>
      </c>
    </row>
    <row r="5294" spans="1:1">
      <c r="A5294" s="662">
        <v>5284</v>
      </c>
    </row>
    <row r="5295" spans="1:1">
      <c r="A5295" s="662">
        <v>5285</v>
      </c>
    </row>
    <row r="5296" spans="1:1">
      <c r="A5296" s="662">
        <v>5286</v>
      </c>
    </row>
    <row r="5297" spans="1:1">
      <c r="A5297" s="662">
        <v>5287</v>
      </c>
    </row>
    <row r="5298" spans="1:1">
      <c r="A5298" s="662">
        <v>5288</v>
      </c>
    </row>
    <row r="5299" spans="1:1">
      <c r="A5299" s="662">
        <v>5289</v>
      </c>
    </row>
    <row r="5300" spans="1:1">
      <c r="A5300" s="662">
        <v>5290</v>
      </c>
    </row>
    <row r="5301" spans="1:1">
      <c r="A5301" s="662">
        <v>5291</v>
      </c>
    </row>
    <row r="5302" spans="1:1">
      <c r="A5302" s="662">
        <v>5292</v>
      </c>
    </row>
    <row r="5303" spans="1:1">
      <c r="A5303" s="662">
        <v>5293</v>
      </c>
    </row>
    <row r="5304" spans="1:1">
      <c r="A5304" s="662">
        <v>5294</v>
      </c>
    </row>
    <row r="5305" spans="1:1">
      <c r="A5305" s="662">
        <v>5295</v>
      </c>
    </row>
    <row r="5306" spans="1:1">
      <c r="A5306" s="662">
        <v>5296</v>
      </c>
    </row>
    <row r="5307" spans="1:1">
      <c r="A5307" s="662">
        <v>5297</v>
      </c>
    </row>
    <row r="5308" spans="1:1">
      <c r="A5308" s="662">
        <v>5298</v>
      </c>
    </row>
    <row r="5309" spans="1:1">
      <c r="A5309" s="662">
        <v>5299</v>
      </c>
    </row>
    <row r="5310" spans="1:1">
      <c r="A5310" s="662">
        <v>5300</v>
      </c>
    </row>
    <row r="5311" spans="1:1">
      <c r="A5311" s="662">
        <v>5301</v>
      </c>
    </row>
    <row r="5312" spans="1:1">
      <c r="A5312" s="662">
        <v>5302</v>
      </c>
    </row>
    <row r="5313" spans="1:1">
      <c r="A5313" s="662">
        <v>5303</v>
      </c>
    </row>
    <row r="5314" spans="1:1">
      <c r="A5314" s="662">
        <v>5304</v>
      </c>
    </row>
    <row r="5315" spans="1:1">
      <c r="A5315" s="662">
        <v>5305</v>
      </c>
    </row>
    <row r="5316" spans="1:1">
      <c r="A5316" s="662">
        <v>5306</v>
      </c>
    </row>
    <row r="5317" spans="1:1">
      <c r="A5317" s="662">
        <v>5307</v>
      </c>
    </row>
    <row r="5318" spans="1:1">
      <c r="A5318" s="662">
        <v>5308</v>
      </c>
    </row>
    <row r="5319" spans="1:1">
      <c r="A5319" s="662">
        <v>5309</v>
      </c>
    </row>
    <row r="5320" spans="1:1">
      <c r="A5320" s="662">
        <v>5310</v>
      </c>
    </row>
    <row r="5321" spans="1:1">
      <c r="A5321" s="662">
        <v>5311</v>
      </c>
    </row>
    <row r="5322" spans="1:1">
      <c r="A5322" s="662">
        <v>5312</v>
      </c>
    </row>
    <row r="5323" spans="1:1">
      <c r="A5323" s="662">
        <v>5313</v>
      </c>
    </row>
    <row r="5324" spans="1:1">
      <c r="A5324" s="662">
        <v>5314</v>
      </c>
    </row>
    <row r="5325" spans="1:1">
      <c r="A5325" s="662">
        <v>5315</v>
      </c>
    </row>
    <row r="5326" spans="1:1">
      <c r="A5326" s="662">
        <v>5316</v>
      </c>
    </row>
    <row r="5327" spans="1:1">
      <c r="A5327" s="662">
        <v>5317</v>
      </c>
    </row>
    <row r="5328" spans="1:1">
      <c r="A5328" s="662">
        <v>5318</v>
      </c>
    </row>
    <row r="5329" spans="1:1">
      <c r="A5329" s="662">
        <v>5319</v>
      </c>
    </row>
    <row r="5330" spans="1:1">
      <c r="A5330" s="662">
        <v>5320</v>
      </c>
    </row>
    <row r="5331" spans="1:1">
      <c r="A5331" s="662">
        <v>5321</v>
      </c>
    </row>
    <row r="5332" spans="1:1">
      <c r="A5332" s="662">
        <v>5322</v>
      </c>
    </row>
    <row r="5333" spans="1:1">
      <c r="A5333" s="662">
        <v>5323</v>
      </c>
    </row>
    <row r="5334" spans="1:1">
      <c r="A5334" s="662">
        <v>5324</v>
      </c>
    </row>
    <row r="5335" spans="1:1">
      <c r="A5335" s="662">
        <v>5325</v>
      </c>
    </row>
    <row r="5336" spans="1:1">
      <c r="A5336" s="662">
        <v>5326</v>
      </c>
    </row>
    <row r="5337" spans="1:1">
      <c r="A5337" s="662">
        <v>5327</v>
      </c>
    </row>
    <row r="5338" spans="1:1">
      <c r="A5338" s="662">
        <v>5328</v>
      </c>
    </row>
    <row r="5339" spans="1:1">
      <c r="A5339" s="662">
        <v>5329</v>
      </c>
    </row>
    <row r="5340" spans="1:1">
      <c r="A5340" s="662">
        <v>5330</v>
      </c>
    </row>
    <row r="5341" spans="1:1">
      <c r="A5341" s="662">
        <v>5331</v>
      </c>
    </row>
    <row r="5342" spans="1:1">
      <c r="A5342" s="662">
        <v>5332</v>
      </c>
    </row>
    <row r="5343" spans="1:1">
      <c r="A5343" s="662">
        <v>5333</v>
      </c>
    </row>
    <row r="5344" spans="1:1">
      <c r="A5344" s="662">
        <v>5334</v>
      </c>
    </row>
    <row r="5345" spans="1:1">
      <c r="A5345" s="662">
        <v>5335</v>
      </c>
    </row>
    <row r="5346" spans="1:1">
      <c r="A5346" s="662">
        <v>5336</v>
      </c>
    </row>
    <row r="5347" spans="1:1">
      <c r="A5347" s="662">
        <v>5337</v>
      </c>
    </row>
    <row r="5348" spans="1:1">
      <c r="A5348" s="662">
        <v>5338</v>
      </c>
    </row>
    <row r="5349" spans="1:1">
      <c r="A5349" s="662">
        <v>5339</v>
      </c>
    </row>
    <row r="5350" spans="1:1">
      <c r="A5350" s="662">
        <v>5340</v>
      </c>
    </row>
    <row r="5351" spans="1:1">
      <c r="A5351" s="662">
        <v>5341</v>
      </c>
    </row>
    <row r="5352" spans="1:1">
      <c r="A5352" s="662">
        <v>5342</v>
      </c>
    </row>
    <row r="5353" spans="1:1">
      <c r="A5353" s="662">
        <v>5343</v>
      </c>
    </row>
    <row r="5354" spans="1:1">
      <c r="A5354" s="662">
        <v>5344</v>
      </c>
    </row>
    <row r="5355" spans="1:1">
      <c r="A5355" s="662">
        <v>5345</v>
      </c>
    </row>
    <row r="5356" spans="1:1">
      <c r="A5356" s="662">
        <v>5346</v>
      </c>
    </row>
    <row r="5357" spans="1:1">
      <c r="A5357" s="662">
        <v>5347</v>
      </c>
    </row>
    <row r="5358" spans="1:1">
      <c r="A5358" s="662">
        <v>5348</v>
      </c>
    </row>
    <row r="5359" spans="1:1">
      <c r="A5359" s="662">
        <v>5349</v>
      </c>
    </row>
    <row r="5360" spans="1:1">
      <c r="A5360" s="662">
        <v>5350</v>
      </c>
    </row>
    <row r="5361" spans="1:1">
      <c r="A5361" s="662">
        <v>5351</v>
      </c>
    </row>
    <row r="5362" spans="1:1">
      <c r="A5362" s="662">
        <v>5352</v>
      </c>
    </row>
    <row r="5363" spans="1:1">
      <c r="A5363" s="662">
        <v>5353</v>
      </c>
    </row>
    <row r="5364" spans="1:1">
      <c r="A5364" s="662">
        <v>5354</v>
      </c>
    </row>
    <row r="5365" spans="1:1">
      <c r="A5365" s="662">
        <v>5355</v>
      </c>
    </row>
    <row r="5366" spans="1:1">
      <c r="A5366" s="662">
        <v>5356</v>
      </c>
    </row>
    <row r="5367" spans="1:1">
      <c r="A5367" s="662">
        <v>5357</v>
      </c>
    </row>
    <row r="5368" spans="1:1">
      <c r="A5368" s="662">
        <v>5358</v>
      </c>
    </row>
    <row r="5369" spans="1:1">
      <c r="A5369" s="662">
        <v>5359</v>
      </c>
    </row>
    <row r="5370" spans="1:1">
      <c r="A5370" s="662">
        <v>5360</v>
      </c>
    </row>
    <row r="5371" spans="1:1">
      <c r="A5371" s="662">
        <v>5361</v>
      </c>
    </row>
    <row r="5372" spans="1:1">
      <c r="A5372" s="662">
        <v>5362</v>
      </c>
    </row>
    <row r="5373" spans="1:1">
      <c r="A5373" s="662">
        <v>5363</v>
      </c>
    </row>
    <row r="5374" spans="1:1">
      <c r="A5374" s="662">
        <v>5364</v>
      </c>
    </row>
    <row r="5375" spans="1:1">
      <c r="A5375" s="662">
        <v>5365</v>
      </c>
    </row>
    <row r="5376" spans="1:1">
      <c r="A5376" s="662">
        <v>5366</v>
      </c>
    </row>
    <row r="5377" spans="1:1">
      <c r="A5377" s="662">
        <v>5367</v>
      </c>
    </row>
    <row r="5378" spans="1:1">
      <c r="A5378" s="662">
        <v>5368</v>
      </c>
    </row>
    <row r="5379" spans="1:1">
      <c r="A5379" s="662">
        <v>5369</v>
      </c>
    </row>
    <row r="5380" spans="1:1">
      <c r="A5380" s="662">
        <v>5370</v>
      </c>
    </row>
    <row r="5381" spans="1:1">
      <c r="A5381" s="662">
        <v>5371</v>
      </c>
    </row>
    <row r="5382" spans="1:1">
      <c r="A5382" s="662">
        <v>5372</v>
      </c>
    </row>
    <row r="5383" spans="1:1">
      <c r="A5383" s="662">
        <v>5373</v>
      </c>
    </row>
    <row r="5384" spans="1:1">
      <c r="A5384" s="662">
        <v>5374</v>
      </c>
    </row>
    <row r="5385" spans="1:1">
      <c r="A5385" s="662">
        <v>5375</v>
      </c>
    </row>
    <row r="5386" spans="1:1">
      <c r="A5386" s="662">
        <v>5376</v>
      </c>
    </row>
    <row r="5387" spans="1:1">
      <c r="A5387" s="662">
        <v>5377</v>
      </c>
    </row>
    <row r="5388" spans="1:1">
      <c r="A5388" s="662">
        <v>5378</v>
      </c>
    </row>
    <row r="5389" spans="1:1">
      <c r="A5389" s="662">
        <v>5379</v>
      </c>
    </row>
    <row r="5390" spans="1:1">
      <c r="A5390" s="662">
        <v>5380</v>
      </c>
    </row>
    <row r="5391" spans="1:1">
      <c r="A5391" s="662">
        <v>5381</v>
      </c>
    </row>
    <row r="5392" spans="1:1">
      <c r="A5392" s="662">
        <v>5382</v>
      </c>
    </row>
    <row r="5393" spans="1:1">
      <c r="A5393" s="662">
        <v>5383</v>
      </c>
    </row>
    <row r="5394" spans="1:1">
      <c r="A5394" s="662">
        <v>5384</v>
      </c>
    </row>
    <row r="5395" spans="1:1">
      <c r="A5395" s="662">
        <v>5385</v>
      </c>
    </row>
    <row r="5396" spans="1:1">
      <c r="A5396" s="662">
        <v>5386</v>
      </c>
    </row>
    <row r="5397" spans="1:1">
      <c r="A5397" s="662">
        <v>5387</v>
      </c>
    </row>
    <row r="5398" spans="1:1">
      <c r="A5398" s="662">
        <v>5388</v>
      </c>
    </row>
    <row r="5399" spans="1:1">
      <c r="A5399" s="662">
        <v>5389</v>
      </c>
    </row>
    <row r="5400" spans="1:1">
      <c r="A5400" s="662">
        <v>5390</v>
      </c>
    </row>
    <row r="5401" spans="1:1">
      <c r="A5401" s="662">
        <v>5391</v>
      </c>
    </row>
    <row r="5402" spans="1:1">
      <c r="A5402" s="662">
        <v>5392</v>
      </c>
    </row>
    <row r="5403" spans="1:1">
      <c r="A5403" s="662">
        <v>5393</v>
      </c>
    </row>
    <row r="5404" spans="1:1">
      <c r="A5404" s="662">
        <v>5394</v>
      </c>
    </row>
    <row r="5405" spans="1:1">
      <c r="A5405" s="662">
        <v>5395</v>
      </c>
    </row>
    <row r="5406" spans="1:1">
      <c r="A5406" s="662">
        <v>5396</v>
      </c>
    </row>
    <row r="5407" spans="1:1">
      <c r="A5407" s="662">
        <v>5397</v>
      </c>
    </row>
    <row r="5408" spans="1:1">
      <c r="A5408" s="662">
        <v>5398</v>
      </c>
    </row>
    <row r="5409" spans="1:1">
      <c r="A5409" s="662">
        <v>5399</v>
      </c>
    </row>
    <row r="5410" spans="1:1">
      <c r="A5410" s="662">
        <v>5400</v>
      </c>
    </row>
    <row r="5411" spans="1:1">
      <c r="A5411" s="662">
        <v>5401</v>
      </c>
    </row>
    <row r="5412" spans="1:1">
      <c r="A5412" s="662">
        <v>5402</v>
      </c>
    </row>
    <row r="5413" spans="1:1">
      <c r="A5413" s="662">
        <v>5403</v>
      </c>
    </row>
    <row r="5414" spans="1:1">
      <c r="A5414" s="662">
        <v>5404</v>
      </c>
    </row>
    <row r="5415" spans="1:1">
      <c r="A5415" s="662">
        <v>5405</v>
      </c>
    </row>
    <row r="5416" spans="1:1">
      <c r="A5416" s="662">
        <v>5406</v>
      </c>
    </row>
    <row r="5417" spans="1:1">
      <c r="A5417" s="662">
        <v>5407</v>
      </c>
    </row>
    <row r="5418" spans="1:1">
      <c r="A5418" s="662">
        <v>5408</v>
      </c>
    </row>
    <row r="5419" spans="1:1">
      <c r="A5419" s="662">
        <v>5409</v>
      </c>
    </row>
    <row r="5420" spans="1:1">
      <c r="A5420" s="662">
        <v>5410</v>
      </c>
    </row>
    <row r="5421" spans="1:1">
      <c r="A5421" s="662">
        <v>5411</v>
      </c>
    </row>
    <row r="5422" spans="1:1">
      <c r="A5422" s="662">
        <v>5412</v>
      </c>
    </row>
    <row r="5423" spans="1:1">
      <c r="A5423" s="662">
        <v>5413</v>
      </c>
    </row>
    <row r="5424" spans="1:1">
      <c r="A5424" s="662">
        <v>5414</v>
      </c>
    </row>
    <row r="5425" spans="1:1">
      <c r="A5425" s="662">
        <v>5415</v>
      </c>
    </row>
    <row r="5426" spans="1:1">
      <c r="A5426" s="662">
        <v>5416</v>
      </c>
    </row>
    <row r="5427" spans="1:1">
      <c r="A5427" s="662">
        <v>5417</v>
      </c>
    </row>
    <row r="5428" spans="1:1">
      <c r="A5428" s="662">
        <v>5418</v>
      </c>
    </row>
    <row r="5429" spans="1:1">
      <c r="A5429" s="662">
        <v>5419</v>
      </c>
    </row>
    <row r="5430" spans="1:1">
      <c r="A5430" s="662">
        <v>5420</v>
      </c>
    </row>
    <row r="5431" spans="1:1">
      <c r="A5431" s="662">
        <v>5421</v>
      </c>
    </row>
    <row r="5432" spans="1:1">
      <c r="A5432" s="662">
        <v>5422</v>
      </c>
    </row>
    <row r="5433" spans="1:1">
      <c r="A5433" s="662">
        <v>5423</v>
      </c>
    </row>
    <row r="5434" spans="1:1">
      <c r="A5434" s="662">
        <v>5424</v>
      </c>
    </row>
    <row r="5435" spans="1:1">
      <c r="A5435" s="662">
        <v>5425</v>
      </c>
    </row>
    <row r="5436" spans="1:1">
      <c r="A5436" s="662">
        <v>5426</v>
      </c>
    </row>
    <row r="5437" spans="1:1">
      <c r="A5437" s="662">
        <v>5427</v>
      </c>
    </row>
    <row r="5438" spans="1:1">
      <c r="A5438" s="662">
        <v>5428</v>
      </c>
    </row>
    <row r="5439" spans="1:1">
      <c r="A5439" s="662">
        <v>5429</v>
      </c>
    </row>
    <row r="5440" spans="1:1">
      <c r="A5440" s="662">
        <v>5430</v>
      </c>
    </row>
    <row r="5441" spans="1:1">
      <c r="A5441" s="662">
        <v>5431</v>
      </c>
    </row>
    <row r="5442" spans="1:1">
      <c r="A5442" s="662">
        <v>5432</v>
      </c>
    </row>
    <row r="5443" spans="1:1">
      <c r="A5443" s="662">
        <v>5433</v>
      </c>
    </row>
    <row r="5444" spans="1:1">
      <c r="A5444" s="662">
        <v>5434</v>
      </c>
    </row>
    <row r="5445" spans="1:1">
      <c r="A5445" s="662">
        <v>5435</v>
      </c>
    </row>
    <row r="5446" spans="1:1">
      <c r="A5446" s="662">
        <v>5436</v>
      </c>
    </row>
    <row r="5447" spans="1:1">
      <c r="A5447" s="662">
        <v>5437</v>
      </c>
    </row>
    <row r="5448" spans="1:1">
      <c r="A5448" s="662">
        <v>5438</v>
      </c>
    </row>
    <row r="5449" spans="1:1">
      <c r="A5449" s="662">
        <v>5439</v>
      </c>
    </row>
    <row r="5450" spans="1:1">
      <c r="A5450" s="662">
        <v>5440</v>
      </c>
    </row>
    <row r="5451" spans="1:1">
      <c r="A5451" s="662">
        <v>5441</v>
      </c>
    </row>
    <row r="5452" spans="1:1">
      <c r="A5452" s="662">
        <v>5442</v>
      </c>
    </row>
    <row r="5453" spans="1:1">
      <c r="A5453" s="662">
        <v>5443</v>
      </c>
    </row>
    <row r="5454" spans="1:1">
      <c r="A5454" s="662">
        <v>5444</v>
      </c>
    </row>
    <row r="5455" spans="1:1">
      <c r="A5455" s="662">
        <v>5445</v>
      </c>
    </row>
    <row r="5456" spans="1:1">
      <c r="A5456" s="662">
        <v>5446</v>
      </c>
    </row>
    <row r="5457" spans="1:1">
      <c r="A5457" s="662">
        <v>5447</v>
      </c>
    </row>
    <row r="5458" spans="1:1">
      <c r="A5458" s="662">
        <v>5448</v>
      </c>
    </row>
    <row r="5459" spans="1:1">
      <c r="A5459" s="662">
        <v>5449</v>
      </c>
    </row>
    <row r="5460" spans="1:1">
      <c r="A5460" s="662">
        <v>5450</v>
      </c>
    </row>
    <row r="5461" spans="1:1">
      <c r="A5461" s="662">
        <v>5451</v>
      </c>
    </row>
    <row r="5462" spans="1:1">
      <c r="A5462" s="662">
        <v>5452</v>
      </c>
    </row>
    <row r="5463" spans="1:1">
      <c r="A5463" s="662">
        <v>5453</v>
      </c>
    </row>
    <row r="5464" spans="1:1">
      <c r="A5464" s="662">
        <v>5454</v>
      </c>
    </row>
    <row r="5465" spans="1:1">
      <c r="A5465" s="662">
        <v>5455</v>
      </c>
    </row>
    <row r="5466" spans="1:1">
      <c r="A5466" s="662">
        <v>5456</v>
      </c>
    </row>
    <row r="5467" spans="1:1">
      <c r="A5467" s="662">
        <v>5457</v>
      </c>
    </row>
    <row r="5468" spans="1:1">
      <c r="A5468" s="662">
        <v>5458</v>
      </c>
    </row>
    <row r="5469" spans="1:1">
      <c r="A5469" s="662">
        <v>5459</v>
      </c>
    </row>
    <row r="5470" spans="1:1">
      <c r="A5470" s="662">
        <v>5460</v>
      </c>
    </row>
    <row r="5471" spans="1:1">
      <c r="A5471" s="662">
        <v>5461</v>
      </c>
    </row>
    <row r="5472" spans="1:1">
      <c r="A5472" s="662">
        <v>5462</v>
      </c>
    </row>
    <row r="5473" spans="1:1">
      <c r="A5473" s="662">
        <v>5463</v>
      </c>
    </row>
    <row r="5474" spans="1:1">
      <c r="A5474" s="662">
        <v>5464</v>
      </c>
    </row>
    <row r="5475" spans="1:1">
      <c r="A5475" s="662">
        <v>5465</v>
      </c>
    </row>
    <row r="5476" spans="1:1">
      <c r="A5476" s="662">
        <v>5466</v>
      </c>
    </row>
    <row r="5477" spans="1:1">
      <c r="A5477" s="662">
        <v>5467</v>
      </c>
    </row>
    <row r="5478" spans="1:1">
      <c r="A5478" s="662">
        <v>5468</v>
      </c>
    </row>
    <row r="5479" spans="1:1">
      <c r="A5479" s="662">
        <v>5469</v>
      </c>
    </row>
    <row r="5480" spans="1:1">
      <c r="A5480" s="662">
        <v>5470</v>
      </c>
    </row>
    <row r="5481" spans="1:1">
      <c r="A5481" s="662">
        <v>5471</v>
      </c>
    </row>
    <row r="5482" spans="1:1">
      <c r="A5482" s="662">
        <v>5472</v>
      </c>
    </row>
    <row r="5483" spans="1:1">
      <c r="A5483" s="662">
        <v>5473</v>
      </c>
    </row>
    <row r="5484" spans="1:1">
      <c r="A5484" s="662">
        <v>5474</v>
      </c>
    </row>
    <row r="5485" spans="1:1">
      <c r="A5485" s="662">
        <v>5475</v>
      </c>
    </row>
    <row r="5486" spans="1:1">
      <c r="A5486" s="662">
        <v>5476</v>
      </c>
    </row>
    <row r="5487" spans="1:1">
      <c r="A5487" s="662">
        <v>5477</v>
      </c>
    </row>
    <row r="5488" spans="1:1">
      <c r="A5488" s="662">
        <v>5478</v>
      </c>
    </row>
    <row r="5489" spans="1:1">
      <c r="A5489" s="662">
        <v>5479</v>
      </c>
    </row>
    <row r="5490" spans="1:1">
      <c r="A5490" s="662">
        <v>5480</v>
      </c>
    </row>
    <row r="5491" spans="1:1">
      <c r="A5491" s="662">
        <v>5481</v>
      </c>
    </row>
    <row r="5492" spans="1:1">
      <c r="A5492" s="662">
        <v>5482</v>
      </c>
    </row>
    <row r="5493" spans="1:1">
      <c r="A5493" s="662">
        <v>5483</v>
      </c>
    </row>
    <row r="5494" spans="1:1">
      <c r="A5494" s="662">
        <v>5484</v>
      </c>
    </row>
    <row r="5495" spans="1:1">
      <c r="A5495" s="662">
        <v>5485</v>
      </c>
    </row>
    <row r="5496" spans="1:1">
      <c r="A5496" s="662">
        <v>5486</v>
      </c>
    </row>
    <row r="5497" spans="1:1">
      <c r="A5497" s="662">
        <v>5487</v>
      </c>
    </row>
    <row r="5498" spans="1:1">
      <c r="A5498" s="662">
        <v>5488</v>
      </c>
    </row>
    <row r="5499" spans="1:1">
      <c r="A5499" s="662">
        <v>5489</v>
      </c>
    </row>
    <row r="5500" spans="1:1">
      <c r="A5500" s="662">
        <v>5490</v>
      </c>
    </row>
    <row r="5501" spans="1:1">
      <c r="A5501" s="662">
        <v>5491</v>
      </c>
    </row>
    <row r="5502" spans="1:1">
      <c r="A5502" s="662">
        <v>5492</v>
      </c>
    </row>
    <row r="5503" spans="1:1">
      <c r="A5503" s="662">
        <v>5493</v>
      </c>
    </row>
    <row r="5504" spans="1:1">
      <c r="A5504" s="662">
        <v>5494</v>
      </c>
    </row>
    <row r="5505" spans="1:1">
      <c r="A5505" s="662">
        <v>5495</v>
      </c>
    </row>
    <row r="5506" spans="1:1">
      <c r="A5506" s="662">
        <v>5496</v>
      </c>
    </row>
    <row r="5507" spans="1:1">
      <c r="A5507" s="662">
        <v>5497</v>
      </c>
    </row>
    <row r="5508" spans="1:1">
      <c r="A5508" s="662">
        <v>5498</v>
      </c>
    </row>
    <row r="5509" spans="1:1">
      <c r="A5509" s="662">
        <v>5499</v>
      </c>
    </row>
    <row r="5510" spans="1:1">
      <c r="A5510" s="662">
        <v>5500</v>
      </c>
    </row>
    <row r="5511" spans="1:1">
      <c r="A5511" s="662">
        <v>5501</v>
      </c>
    </row>
    <row r="5512" spans="1:1">
      <c r="A5512" s="662">
        <v>5502</v>
      </c>
    </row>
    <row r="5513" spans="1:1">
      <c r="A5513" s="662">
        <v>5503</v>
      </c>
    </row>
    <row r="5514" spans="1:1">
      <c r="A5514" s="662">
        <v>5504</v>
      </c>
    </row>
    <row r="5515" spans="1:1">
      <c r="A5515" s="662">
        <v>5505</v>
      </c>
    </row>
    <row r="5516" spans="1:1">
      <c r="A5516" s="662">
        <v>5506</v>
      </c>
    </row>
    <row r="5517" spans="1:1">
      <c r="A5517" s="662">
        <v>5507</v>
      </c>
    </row>
    <row r="5518" spans="1:1">
      <c r="A5518" s="662">
        <v>5508</v>
      </c>
    </row>
    <row r="5519" spans="1:1">
      <c r="A5519" s="662">
        <v>5509</v>
      </c>
    </row>
    <row r="5520" spans="1:1">
      <c r="A5520" s="662">
        <v>5510</v>
      </c>
    </row>
    <row r="5521" spans="1:1">
      <c r="A5521" s="662">
        <v>5511</v>
      </c>
    </row>
    <row r="5522" spans="1:1">
      <c r="A5522" s="662">
        <v>5512</v>
      </c>
    </row>
    <row r="5523" spans="1:1">
      <c r="A5523" s="662">
        <v>5513</v>
      </c>
    </row>
    <row r="5524" spans="1:1">
      <c r="A5524" s="662">
        <v>5514</v>
      </c>
    </row>
    <row r="5525" spans="1:1">
      <c r="A5525" s="662">
        <v>5515</v>
      </c>
    </row>
    <row r="5526" spans="1:1">
      <c r="A5526" s="662">
        <v>5516</v>
      </c>
    </row>
    <row r="5527" spans="1:1">
      <c r="A5527" s="662">
        <v>5517</v>
      </c>
    </row>
    <row r="5528" spans="1:1">
      <c r="A5528" s="662">
        <v>5518</v>
      </c>
    </row>
    <row r="5529" spans="1:1">
      <c r="A5529" s="662">
        <v>5519</v>
      </c>
    </row>
    <row r="5530" spans="1:1">
      <c r="A5530" s="662">
        <v>5520</v>
      </c>
    </row>
    <row r="5531" spans="1:1">
      <c r="A5531" s="662">
        <v>5521</v>
      </c>
    </row>
    <row r="5532" spans="1:1">
      <c r="A5532" s="662">
        <v>5522</v>
      </c>
    </row>
    <row r="5533" spans="1:1">
      <c r="A5533" s="662">
        <v>5523</v>
      </c>
    </row>
    <row r="5534" spans="1:1">
      <c r="A5534" s="662">
        <v>5524</v>
      </c>
    </row>
    <row r="5535" spans="1:1">
      <c r="A5535" s="662">
        <v>5525</v>
      </c>
    </row>
    <row r="5536" spans="1:1">
      <c r="A5536" s="662">
        <v>5526</v>
      </c>
    </row>
    <row r="5537" spans="1:1">
      <c r="A5537" s="662">
        <v>5527</v>
      </c>
    </row>
    <row r="5538" spans="1:1">
      <c r="A5538" s="662">
        <v>5528</v>
      </c>
    </row>
    <row r="5539" spans="1:1">
      <c r="A5539" s="662">
        <v>5529</v>
      </c>
    </row>
    <row r="5540" spans="1:1">
      <c r="A5540" s="662">
        <v>5530</v>
      </c>
    </row>
    <row r="5541" spans="1:1">
      <c r="A5541" s="662">
        <v>5531</v>
      </c>
    </row>
    <row r="5542" spans="1:1">
      <c r="A5542" s="662">
        <v>5532</v>
      </c>
    </row>
    <row r="5543" spans="1:1">
      <c r="A5543" s="662">
        <v>5533</v>
      </c>
    </row>
    <row r="5544" spans="1:1">
      <c r="A5544" s="662">
        <v>5534</v>
      </c>
    </row>
    <row r="5545" spans="1:1">
      <c r="A5545" s="662">
        <v>5535</v>
      </c>
    </row>
    <row r="5546" spans="1:1">
      <c r="A5546" s="662">
        <v>5536</v>
      </c>
    </row>
    <row r="5547" spans="1:1">
      <c r="A5547" s="662">
        <v>5537</v>
      </c>
    </row>
    <row r="5548" spans="1:1">
      <c r="A5548" s="662">
        <v>5538</v>
      </c>
    </row>
    <row r="5549" spans="1:1">
      <c r="A5549" s="662">
        <v>5539</v>
      </c>
    </row>
    <row r="5550" spans="1:1">
      <c r="A5550" s="662">
        <v>5540</v>
      </c>
    </row>
    <row r="5551" spans="1:1">
      <c r="A5551" s="662">
        <v>5541</v>
      </c>
    </row>
    <row r="5552" spans="1:1">
      <c r="A5552" s="662">
        <v>5542</v>
      </c>
    </row>
    <row r="5553" spans="1:1">
      <c r="A5553" s="662">
        <v>5543</v>
      </c>
    </row>
    <row r="5554" spans="1:1">
      <c r="A5554" s="662">
        <v>5544</v>
      </c>
    </row>
    <row r="5555" spans="1:1">
      <c r="A5555" s="662">
        <v>5545</v>
      </c>
    </row>
    <row r="5556" spans="1:1">
      <c r="A5556" s="662">
        <v>5546</v>
      </c>
    </row>
    <row r="5557" spans="1:1">
      <c r="A5557" s="662">
        <v>5547</v>
      </c>
    </row>
    <row r="5558" spans="1:1">
      <c r="A5558" s="662">
        <v>5548</v>
      </c>
    </row>
    <row r="5559" spans="1:1">
      <c r="A5559" s="662">
        <v>5549</v>
      </c>
    </row>
    <row r="5560" spans="1:1">
      <c r="A5560" s="662">
        <v>5550</v>
      </c>
    </row>
    <row r="5561" spans="1:1">
      <c r="A5561" s="662">
        <v>5551</v>
      </c>
    </row>
    <row r="5562" spans="1:1">
      <c r="A5562" s="662">
        <v>5552</v>
      </c>
    </row>
    <row r="5563" spans="1:1">
      <c r="A5563" s="662">
        <v>5553</v>
      </c>
    </row>
    <row r="5564" spans="1:1">
      <c r="A5564" s="662">
        <v>5554</v>
      </c>
    </row>
    <row r="5565" spans="1:1">
      <c r="A5565" s="662">
        <v>5555</v>
      </c>
    </row>
    <row r="5566" spans="1:1">
      <c r="A5566" s="662">
        <v>5556</v>
      </c>
    </row>
    <row r="5567" spans="1:1">
      <c r="A5567" s="662">
        <v>5557</v>
      </c>
    </row>
    <row r="5568" spans="1:1">
      <c r="A5568" s="662">
        <v>5558</v>
      </c>
    </row>
    <row r="5569" spans="1:1">
      <c r="A5569" s="662">
        <v>5559</v>
      </c>
    </row>
    <row r="5570" spans="1:1">
      <c r="A5570" s="662">
        <v>5560</v>
      </c>
    </row>
    <row r="5571" spans="1:1">
      <c r="A5571" s="662">
        <v>5561</v>
      </c>
    </row>
    <row r="5572" spans="1:1">
      <c r="A5572" s="662">
        <v>5562</v>
      </c>
    </row>
    <row r="5573" spans="1:1">
      <c r="A5573" s="662">
        <v>5563</v>
      </c>
    </row>
    <row r="5574" spans="1:1">
      <c r="A5574" s="662">
        <v>5564</v>
      </c>
    </row>
    <row r="5575" spans="1:1">
      <c r="A5575" s="662">
        <v>5565</v>
      </c>
    </row>
    <row r="5576" spans="1:1">
      <c r="A5576" s="662">
        <v>5566</v>
      </c>
    </row>
    <row r="5577" spans="1:1">
      <c r="A5577" s="662">
        <v>5567</v>
      </c>
    </row>
    <row r="5578" spans="1:1">
      <c r="A5578" s="662">
        <v>5568</v>
      </c>
    </row>
    <row r="5579" spans="1:1">
      <c r="A5579" s="662">
        <v>5569</v>
      </c>
    </row>
    <row r="5580" spans="1:1">
      <c r="A5580" s="662">
        <v>5570</v>
      </c>
    </row>
    <row r="5581" spans="1:1">
      <c r="A5581" s="662">
        <v>5571</v>
      </c>
    </row>
    <row r="5582" spans="1:1">
      <c r="A5582" s="662">
        <v>5572</v>
      </c>
    </row>
    <row r="5583" spans="1:1">
      <c r="A5583" s="662">
        <v>5573</v>
      </c>
    </row>
    <row r="5584" spans="1:1">
      <c r="A5584" s="662">
        <v>5574</v>
      </c>
    </row>
    <row r="5585" spans="1:1">
      <c r="A5585" s="662">
        <v>5575</v>
      </c>
    </row>
    <row r="5586" spans="1:1">
      <c r="A5586" s="662">
        <v>5576</v>
      </c>
    </row>
    <row r="5587" spans="1:1">
      <c r="A5587" s="662">
        <v>5577</v>
      </c>
    </row>
    <row r="5588" spans="1:1">
      <c r="A5588" s="662">
        <v>5578</v>
      </c>
    </row>
    <row r="5589" spans="1:1">
      <c r="A5589" s="662">
        <v>5579</v>
      </c>
    </row>
    <row r="5590" spans="1:1">
      <c r="A5590" s="662">
        <v>5580</v>
      </c>
    </row>
    <row r="5591" spans="1:1">
      <c r="A5591" s="662">
        <v>5581</v>
      </c>
    </row>
    <row r="5592" spans="1:1">
      <c r="A5592" s="662">
        <v>5582</v>
      </c>
    </row>
    <row r="5593" spans="1:1">
      <c r="A5593" s="662">
        <v>5583</v>
      </c>
    </row>
    <row r="5594" spans="1:1">
      <c r="A5594" s="662">
        <v>5584</v>
      </c>
    </row>
    <row r="5595" spans="1:1">
      <c r="A5595" s="662">
        <v>5585</v>
      </c>
    </row>
    <row r="5596" spans="1:1">
      <c r="A5596" s="662">
        <v>5586</v>
      </c>
    </row>
    <row r="5597" spans="1:1">
      <c r="A5597" s="662">
        <v>5587</v>
      </c>
    </row>
    <row r="5598" spans="1:1">
      <c r="A5598" s="662">
        <v>5588</v>
      </c>
    </row>
    <row r="5599" spans="1:1">
      <c r="A5599" s="662">
        <v>5589</v>
      </c>
    </row>
    <row r="5600" spans="1:1">
      <c r="A5600" s="662">
        <v>5590</v>
      </c>
    </row>
    <row r="5601" spans="1:1">
      <c r="A5601" s="662">
        <v>5591</v>
      </c>
    </row>
    <row r="5602" spans="1:1">
      <c r="A5602" s="662">
        <v>5592</v>
      </c>
    </row>
    <row r="5603" spans="1:1">
      <c r="A5603" s="662">
        <v>5593</v>
      </c>
    </row>
    <row r="5604" spans="1:1">
      <c r="A5604" s="662">
        <v>5594</v>
      </c>
    </row>
    <row r="5605" spans="1:1">
      <c r="A5605" s="662">
        <v>5595</v>
      </c>
    </row>
    <row r="5606" spans="1:1">
      <c r="A5606" s="662">
        <v>5596</v>
      </c>
    </row>
    <row r="5607" spans="1:1">
      <c r="A5607" s="662">
        <v>5597</v>
      </c>
    </row>
    <row r="5608" spans="1:1">
      <c r="A5608" s="662">
        <v>5598</v>
      </c>
    </row>
    <row r="5609" spans="1:1">
      <c r="A5609" s="662">
        <v>5599</v>
      </c>
    </row>
    <row r="5610" spans="1:1">
      <c r="A5610" s="662">
        <v>5600</v>
      </c>
    </row>
    <row r="5611" spans="1:1">
      <c r="A5611" s="662">
        <v>5601</v>
      </c>
    </row>
    <row r="5612" spans="1:1">
      <c r="A5612" s="662">
        <v>5602</v>
      </c>
    </row>
    <row r="5613" spans="1:1">
      <c r="A5613" s="662">
        <v>5603</v>
      </c>
    </row>
    <row r="5614" spans="1:1">
      <c r="A5614" s="662">
        <v>5604</v>
      </c>
    </row>
    <row r="5615" spans="1:1">
      <c r="A5615" s="662">
        <v>5605</v>
      </c>
    </row>
    <row r="5616" spans="1:1">
      <c r="A5616" s="662">
        <v>5606</v>
      </c>
    </row>
    <row r="5617" spans="1:1">
      <c r="A5617" s="662">
        <v>5607</v>
      </c>
    </row>
    <row r="5618" spans="1:1">
      <c r="A5618" s="662">
        <v>5608</v>
      </c>
    </row>
    <row r="5619" spans="1:1">
      <c r="A5619" s="662">
        <v>5609</v>
      </c>
    </row>
    <row r="5620" spans="1:1">
      <c r="A5620" s="662">
        <v>5610</v>
      </c>
    </row>
    <row r="5621" spans="1:1">
      <c r="A5621" s="662">
        <v>5611</v>
      </c>
    </row>
    <row r="5622" spans="1:1">
      <c r="A5622" s="662">
        <v>5612</v>
      </c>
    </row>
    <row r="5623" spans="1:1">
      <c r="A5623" s="662">
        <v>5613</v>
      </c>
    </row>
    <row r="5624" spans="1:1">
      <c r="A5624" s="662">
        <v>5614</v>
      </c>
    </row>
    <row r="5625" spans="1:1">
      <c r="A5625" s="662">
        <v>5615</v>
      </c>
    </row>
    <row r="5626" spans="1:1">
      <c r="A5626" s="662">
        <v>5616</v>
      </c>
    </row>
    <row r="5627" spans="1:1">
      <c r="A5627" s="662">
        <v>5617</v>
      </c>
    </row>
    <row r="5628" spans="1:1">
      <c r="A5628" s="662">
        <v>5618</v>
      </c>
    </row>
    <row r="5629" spans="1:1">
      <c r="A5629" s="662">
        <v>5619</v>
      </c>
    </row>
    <row r="5630" spans="1:1">
      <c r="A5630" s="662">
        <v>5620</v>
      </c>
    </row>
    <row r="5631" spans="1:1">
      <c r="A5631" s="662">
        <v>5621</v>
      </c>
    </row>
    <row r="5632" spans="1:1">
      <c r="A5632" s="662">
        <v>5622</v>
      </c>
    </row>
    <row r="5633" spans="1:1">
      <c r="A5633" s="662">
        <v>5623</v>
      </c>
    </row>
    <row r="5634" spans="1:1">
      <c r="A5634" s="662">
        <v>5624</v>
      </c>
    </row>
    <row r="5635" spans="1:1">
      <c r="A5635" s="662">
        <v>5625</v>
      </c>
    </row>
    <row r="5636" spans="1:1">
      <c r="A5636" s="662">
        <v>5626</v>
      </c>
    </row>
    <row r="5637" spans="1:1">
      <c r="A5637" s="662">
        <v>5627</v>
      </c>
    </row>
    <row r="5638" spans="1:1">
      <c r="A5638" s="662">
        <v>5628</v>
      </c>
    </row>
    <row r="5639" spans="1:1">
      <c r="A5639" s="662">
        <v>5629</v>
      </c>
    </row>
    <row r="5640" spans="1:1">
      <c r="A5640" s="662">
        <v>5630</v>
      </c>
    </row>
    <row r="5641" spans="1:1">
      <c r="A5641" s="662">
        <v>5631</v>
      </c>
    </row>
    <row r="5642" spans="1:1">
      <c r="A5642" s="662">
        <v>5632</v>
      </c>
    </row>
    <row r="5643" spans="1:1">
      <c r="A5643" s="662">
        <v>5633</v>
      </c>
    </row>
    <row r="5644" spans="1:1">
      <c r="A5644" s="662">
        <v>5634</v>
      </c>
    </row>
    <row r="5645" spans="1:1">
      <c r="A5645" s="662">
        <v>5635</v>
      </c>
    </row>
    <row r="5646" spans="1:1">
      <c r="A5646" s="662">
        <v>5636</v>
      </c>
    </row>
    <row r="5647" spans="1:1">
      <c r="A5647" s="662">
        <v>5637</v>
      </c>
    </row>
    <row r="5648" spans="1:1">
      <c r="A5648" s="662">
        <v>5638</v>
      </c>
    </row>
    <row r="5649" spans="1:1">
      <c r="A5649" s="662">
        <v>5639</v>
      </c>
    </row>
    <row r="5650" spans="1:1">
      <c r="A5650" s="662">
        <v>5640</v>
      </c>
    </row>
    <row r="5651" spans="1:1">
      <c r="A5651" s="662">
        <v>5641</v>
      </c>
    </row>
    <row r="5652" spans="1:1">
      <c r="A5652" s="662">
        <v>5642</v>
      </c>
    </row>
    <row r="5653" spans="1:1">
      <c r="A5653" s="662">
        <v>5643</v>
      </c>
    </row>
    <row r="5654" spans="1:1">
      <c r="A5654" s="662">
        <v>5644</v>
      </c>
    </row>
    <row r="5655" spans="1:1">
      <c r="A5655" s="662">
        <v>5645</v>
      </c>
    </row>
    <row r="5656" spans="1:1">
      <c r="A5656" s="662">
        <v>5646</v>
      </c>
    </row>
    <row r="5657" spans="1:1">
      <c r="A5657" s="662">
        <v>5647</v>
      </c>
    </row>
    <row r="5658" spans="1:1">
      <c r="A5658" s="662">
        <v>5648</v>
      </c>
    </row>
    <row r="5659" spans="1:1">
      <c r="A5659" s="662">
        <v>5649</v>
      </c>
    </row>
    <row r="5660" spans="1:1">
      <c r="A5660" s="662">
        <v>5650</v>
      </c>
    </row>
    <row r="5661" spans="1:1">
      <c r="A5661" s="662">
        <v>5651</v>
      </c>
    </row>
    <row r="5662" spans="1:1">
      <c r="A5662" s="662">
        <v>5652</v>
      </c>
    </row>
    <row r="5663" spans="1:1">
      <c r="A5663" s="662">
        <v>5653</v>
      </c>
    </row>
    <row r="5664" spans="1:1">
      <c r="A5664" s="662">
        <v>5654</v>
      </c>
    </row>
    <row r="5665" spans="1:1">
      <c r="A5665" s="662">
        <v>5655</v>
      </c>
    </row>
    <row r="5666" spans="1:1">
      <c r="A5666" s="662">
        <v>5656</v>
      </c>
    </row>
    <row r="5667" spans="1:1">
      <c r="A5667" s="662">
        <v>5657</v>
      </c>
    </row>
    <row r="5668" spans="1:1">
      <c r="A5668" s="662">
        <v>5658</v>
      </c>
    </row>
    <row r="5669" spans="1:1">
      <c r="A5669" s="662">
        <v>5659</v>
      </c>
    </row>
    <row r="5670" spans="1:1">
      <c r="A5670" s="662">
        <v>5660</v>
      </c>
    </row>
    <row r="5671" spans="1:1">
      <c r="A5671" s="662">
        <v>5661</v>
      </c>
    </row>
    <row r="5672" spans="1:1">
      <c r="A5672" s="662">
        <v>5662</v>
      </c>
    </row>
    <row r="5673" spans="1:1">
      <c r="A5673" s="662">
        <v>5663</v>
      </c>
    </row>
    <row r="5674" spans="1:1">
      <c r="A5674" s="662">
        <v>5664</v>
      </c>
    </row>
    <row r="5675" spans="1:1">
      <c r="A5675" s="662">
        <v>5665</v>
      </c>
    </row>
    <row r="5676" spans="1:1">
      <c r="A5676" s="662">
        <v>5666</v>
      </c>
    </row>
    <row r="5677" spans="1:1">
      <c r="A5677" s="662">
        <v>5667</v>
      </c>
    </row>
    <row r="5678" spans="1:1">
      <c r="A5678" s="662">
        <v>5668</v>
      </c>
    </row>
    <row r="5679" spans="1:1">
      <c r="A5679" s="662">
        <v>5669</v>
      </c>
    </row>
    <row r="5680" spans="1:1">
      <c r="A5680" s="662">
        <v>5670</v>
      </c>
    </row>
    <row r="5681" spans="1:1">
      <c r="A5681" s="662">
        <v>5671</v>
      </c>
    </row>
    <row r="5682" spans="1:1">
      <c r="A5682" s="662">
        <v>5672</v>
      </c>
    </row>
    <row r="5683" spans="1:1">
      <c r="A5683" s="662">
        <v>5673</v>
      </c>
    </row>
    <row r="5684" spans="1:1">
      <c r="A5684" s="662">
        <v>5674</v>
      </c>
    </row>
    <row r="5685" spans="1:1">
      <c r="A5685" s="662">
        <v>5675</v>
      </c>
    </row>
    <row r="5686" spans="1:1">
      <c r="A5686" s="662">
        <v>5676</v>
      </c>
    </row>
    <row r="5687" spans="1:1">
      <c r="A5687" s="662">
        <v>5677</v>
      </c>
    </row>
    <row r="5688" spans="1:1">
      <c r="A5688" s="662">
        <v>5678</v>
      </c>
    </row>
    <row r="5689" spans="1:1">
      <c r="A5689" s="662">
        <v>5679</v>
      </c>
    </row>
    <row r="5690" spans="1:1">
      <c r="A5690" s="662">
        <v>5680</v>
      </c>
    </row>
    <row r="5691" spans="1:1">
      <c r="A5691" s="662">
        <v>5681</v>
      </c>
    </row>
    <row r="5692" spans="1:1">
      <c r="A5692" s="662">
        <v>5682</v>
      </c>
    </row>
    <row r="5693" spans="1:1">
      <c r="A5693" s="662">
        <v>5683</v>
      </c>
    </row>
    <row r="5694" spans="1:1">
      <c r="A5694" s="662">
        <v>5684</v>
      </c>
    </row>
    <row r="5695" spans="1:1">
      <c r="A5695" s="662">
        <v>5685</v>
      </c>
    </row>
    <row r="5696" spans="1:1">
      <c r="A5696" s="662">
        <v>5686</v>
      </c>
    </row>
    <row r="5697" spans="1:1">
      <c r="A5697" s="662">
        <v>5687</v>
      </c>
    </row>
    <row r="5698" spans="1:1">
      <c r="A5698" s="662">
        <v>5688</v>
      </c>
    </row>
    <row r="5699" spans="1:1">
      <c r="A5699" s="662">
        <v>5689</v>
      </c>
    </row>
    <row r="5700" spans="1:1">
      <c r="A5700" s="662">
        <v>5690</v>
      </c>
    </row>
    <row r="5701" spans="1:1">
      <c r="A5701" s="662">
        <v>5691</v>
      </c>
    </row>
    <row r="5702" spans="1:1">
      <c r="A5702" s="662">
        <v>5692</v>
      </c>
    </row>
    <row r="5703" spans="1:1">
      <c r="A5703" s="662">
        <v>5693</v>
      </c>
    </row>
    <row r="5704" spans="1:1">
      <c r="A5704" s="662">
        <v>5694</v>
      </c>
    </row>
    <row r="5705" spans="1:1">
      <c r="A5705" s="662">
        <v>5695</v>
      </c>
    </row>
    <row r="5706" spans="1:1">
      <c r="A5706" s="662">
        <v>5696</v>
      </c>
    </row>
    <row r="5707" spans="1:1">
      <c r="A5707" s="662">
        <v>5697</v>
      </c>
    </row>
    <row r="5708" spans="1:1">
      <c r="A5708" s="662">
        <v>5698</v>
      </c>
    </row>
    <row r="5709" spans="1:1">
      <c r="A5709" s="662">
        <v>5699</v>
      </c>
    </row>
    <row r="5710" spans="1:1">
      <c r="A5710" s="662">
        <v>5700</v>
      </c>
    </row>
    <row r="5711" spans="1:1">
      <c r="A5711" s="662">
        <v>5701</v>
      </c>
    </row>
    <row r="5712" spans="1:1">
      <c r="A5712" s="662">
        <v>5702</v>
      </c>
    </row>
    <row r="5713" spans="1:1">
      <c r="A5713" s="662">
        <v>5703</v>
      </c>
    </row>
    <row r="5714" spans="1:1">
      <c r="A5714" s="662">
        <v>5704</v>
      </c>
    </row>
    <row r="5715" spans="1:1">
      <c r="A5715" s="662">
        <v>5705</v>
      </c>
    </row>
    <row r="5716" spans="1:1">
      <c r="A5716" s="662">
        <v>5706</v>
      </c>
    </row>
    <row r="5717" spans="1:1">
      <c r="A5717" s="662">
        <v>5707</v>
      </c>
    </row>
    <row r="5718" spans="1:1">
      <c r="A5718" s="662">
        <v>5708</v>
      </c>
    </row>
    <row r="5719" spans="1:1">
      <c r="A5719" s="662">
        <v>5709</v>
      </c>
    </row>
    <row r="5720" spans="1:1">
      <c r="A5720" s="662">
        <v>5710</v>
      </c>
    </row>
    <row r="5721" spans="1:1">
      <c r="A5721" s="662">
        <v>5711</v>
      </c>
    </row>
    <row r="5722" spans="1:1">
      <c r="A5722" s="662">
        <v>5712</v>
      </c>
    </row>
    <row r="5723" spans="1:1">
      <c r="A5723" s="662">
        <v>5713</v>
      </c>
    </row>
    <row r="5724" spans="1:1">
      <c r="A5724" s="662">
        <v>5714</v>
      </c>
    </row>
    <row r="5725" spans="1:1">
      <c r="A5725" s="662">
        <v>5715</v>
      </c>
    </row>
    <row r="5726" spans="1:1">
      <c r="A5726" s="662">
        <v>5716</v>
      </c>
    </row>
    <row r="5727" spans="1:1">
      <c r="A5727" s="662">
        <v>5717</v>
      </c>
    </row>
    <row r="5728" spans="1:1">
      <c r="A5728" s="662">
        <v>5718</v>
      </c>
    </row>
    <row r="5729" spans="1:1">
      <c r="A5729" s="662">
        <v>5719</v>
      </c>
    </row>
    <row r="5730" spans="1:1">
      <c r="A5730" s="662">
        <v>5720</v>
      </c>
    </row>
    <row r="5731" spans="1:1">
      <c r="A5731" s="662">
        <v>5721</v>
      </c>
    </row>
    <row r="5732" spans="1:1">
      <c r="A5732" s="662">
        <v>5722</v>
      </c>
    </row>
    <row r="5733" spans="1:1">
      <c r="A5733" s="662">
        <v>5723</v>
      </c>
    </row>
    <row r="5734" spans="1:1">
      <c r="A5734" s="662">
        <v>5724</v>
      </c>
    </row>
    <row r="5735" spans="1:1">
      <c r="A5735" s="662">
        <v>5725</v>
      </c>
    </row>
    <row r="5736" spans="1:1">
      <c r="A5736" s="662">
        <v>5726</v>
      </c>
    </row>
    <row r="5737" spans="1:1">
      <c r="A5737" s="662">
        <v>5727</v>
      </c>
    </row>
    <row r="5738" spans="1:1">
      <c r="A5738" s="662">
        <v>5728</v>
      </c>
    </row>
    <row r="5739" spans="1:1">
      <c r="A5739" s="662">
        <v>5729</v>
      </c>
    </row>
    <row r="5740" spans="1:1">
      <c r="A5740" s="662">
        <v>5730</v>
      </c>
    </row>
    <row r="5741" spans="1:1">
      <c r="A5741" s="662">
        <v>5731</v>
      </c>
    </row>
    <row r="5742" spans="1:1">
      <c r="A5742" s="662">
        <v>5732</v>
      </c>
    </row>
    <row r="5743" spans="1:1">
      <c r="A5743" s="662">
        <v>5733</v>
      </c>
    </row>
    <row r="5744" spans="1:1">
      <c r="A5744" s="662">
        <v>5734</v>
      </c>
    </row>
    <row r="5745" spans="1:1">
      <c r="A5745" s="662">
        <v>5735</v>
      </c>
    </row>
    <row r="5746" spans="1:1">
      <c r="A5746" s="662">
        <v>5736</v>
      </c>
    </row>
    <row r="5747" spans="1:1">
      <c r="A5747" s="662">
        <v>5737</v>
      </c>
    </row>
    <row r="5748" spans="1:1">
      <c r="A5748" s="662">
        <v>5738</v>
      </c>
    </row>
    <row r="5749" spans="1:1">
      <c r="A5749" s="662">
        <v>5739</v>
      </c>
    </row>
    <row r="5750" spans="1:1">
      <c r="A5750" s="662">
        <v>5740</v>
      </c>
    </row>
    <row r="5751" spans="1:1">
      <c r="A5751" s="662">
        <v>5741</v>
      </c>
    </row>
    <row r="5752" spans="1:1">
      <c r="A5752" s="662">
        <v>5742</v>
      </c>
    </row>
    <row r="5753" spans="1:1">
      <c r="A5753" s="662">
        <v>5743</v>
      </c>
    </row>
    <row r="5754" spans="1:1">
      <c r="A5754" s="662">
        <v>5744</v>
      </c>
    </row>
    <row r="5755" spans="1:1">
      <c r="A5755" s="662">
        <v>5745</v>
      </c>
    </row>
    <row r="5756" spans="1:1">
      <c r="A5756" s="662">
        <v>5746</v>
      </c>
    </row>
    <row r="5757" spans="1:1">
      <c r="A5757" s="662">
        <v>5747</v>
      </c>
    </row>
    <row r="5758" spans="1:1">
      <c r="A5758" s="662">
        <v>5748</v>
      </c>
    </row>
    <row r="5759" spans="1:1">
      <c r="A5759" s="662">
        <v>5749</v>
      </c>
    </row>
    <row r="5760" spans="1:1">
      <c r="A5760" s="662">
        <v>5750</v>
      </c>
    </row>
    <row r="5761" spans="1:1">
      <c r="A5761" s="662">
        <v>5751</v>
      </c>
    </row>
    <row r="5762" spans="1:1">
      <c r="A5762" s="662">
        <v>5752</v>
      </c>
    </row>
    <row r="5763" spans="1:1">
      <c r="A5763" s="662">
        <v>5753</v>
      </c>
    </row>
    <row r="5764" spans="1:1">
      <c r="A5764" s="662">
        <v>5754</v>
      </c>
    </row>
    <row r="5765" spans="1:1">
      <c r="A5765" s="662">
        <v>5755</v>
      </c>
    </row>
    <row r="5766" spans="1:1">
      <c r="A5766" s="662">
        <v>5756</v>
      </c>
    </row>
    <row r="5767" spans="1:1">
      <c r="A5767" s="662">
        <v>5757</v>
      </c>
    </row>
    <row r="5768" spans="1:1">
      <c r="A5768" s="662">
        <v>5758</v>
      </c>
    </row>
    <row r="5769" spans="1:1">
      <c r="A5769" s="662">
        <v>5759</v>
      </c>
    </row>
    <row r="5770" spans="1:1">
      <c r="A5770" s="662">
        <v>5760</v>
      </c>
    </row>
    <row r="5771" spans="1:1">
      <c r="A5771" s="662">
        <v>5761</v>
      </c>
    </row>
    <row r="5772" spans="1:1">
      <c r="A5772" s="662">
        <v>5762</v>
      </c>
    </row>
    <row r="5773" spans="1:1">
      <c r="A5773" s="662">
        <v>5763</v>
      </c>
    </row>
    <row r="5774" spans="1:1">
      <c r="A5774" s="662">
        <v>5764</v>
      </c>
    </row>
    <row r="5775" spans="1:1">
      <c r="A5775" s="662">
        <v>5765</v>
      </c>
    </row>
    <row r="5776" spans="1:1">
      <c r="A5776" s="662">
        <v>5766</v>
      </c>
    </row>
    <row r="5777" spans="1:1">
      <c r="A5777" s="662">
        <v>5767</v>
      </c>
    </row>
    <row r="5778" spans="1:1">
      <c r="A5778" s="662">
        <v>5768</v>
      </c>
    </row>
    <row r="5779" spans="1:1">
      <c r="A5779" s="662">
        <v>5769</v>
      </c>
    </row>
    <row r="5780" spans="1:1">
      <c r="A5780" s="662">
        <v>5770</v>
      </c>
    </row>
    <row r="5781" spans="1:1">
      <c r="A5781" s="662">
        <v>5771</v>
      </c>
    </row>
    <row r="5782" spans="1:1">
      <c r="A5782" s="662">
        <v>5772</v>
      </c>
    </row>
    <row r="5783" spans="1:1">
      <c r="A5783" s="662">
        <v>5773</v>
      </c>
    </row>
    <row r="5784" spans="1:1">
      <c r="A5784" s="662">
        <v>5774</v>
      </c>
    </row>
    <row r="5785" spans="1:1">
      <c r="A5785" s="662">
        <v>5775</v>
      </c>
    </row>
    <row r="5786" spans="1:1">
      <c r="A5786" s="662">
        <v>5776</v>
      </c>
    </row>
    <row r="5787" spans="1:1">
      <c r="A5787" s="662">
        <v>5777</v>
      </c>
    </row>
    <row r="5788" spans="1:1">
      <c r="A5788" s="662">
        <v>5778</v>
      </c>
    </row>
    <row r="5789" spans="1:1">
      <c r="A5789" s="662">
        <v>5779</v>
      </c>
    </row>
    <row r="5790" spans="1:1">
      <c r="A5790" s="662">
        <v>5780</v>
      </c>
    </row>
    <row r="5791" spans="1:1">
      <c r="A5791" s="662">
        <v>5781</v>
      </c>
    </row>
    <row r="5792" spans="1:1">
      <c r="A5792" s="662">
        <v>5782</v>
      </c>
    </row>
    <row r="5793" spans="1:1">
      <c r="A5793" s="662">
        <v>5783</v>
      </c>
    </row>
    <row r="5794" spans="1:1">
      <c r="A5794" s="662">
        <v>5784</v>
      </c>
    </row>
    <row r="5795" spans="1:1">
      <c r="A5795" s="662">
        <v>5785</v>
      </c>
    </row>
    <row r="5796" spans="1:1">
      <c r="A5796" s="662">
        <v>5786</v>
      </c>
    </row>
    <row r="5797" spans="1:1">
      <c r="A5797" s="662">
        <v>5787</v>
      </c>
    </row>
    <row r="5798" spans="1:1">
      <c r="A5798" s="662">
        <v>5788</v>
      </c>
    </row>
    <row r="5799" spans="1:1">
      <c r="A5799" s="662">
        <v>5789</v>
      </c>
    </row>
    <row r="5800" spans="1:1">
      <c r="A5800" s="662">
        <v>5790</v>
      </c>
    </row>
    <row r="5801" spans="1:1">
      <c r="A5801" s="662">
        <v>5791</v>
      </c>
    </row>
    <row r="5802" spans="1:1">
      <c r="A5802" s="662">
        <v>5792</v>
      </c>
    </row>
    <row r="5803" spans="1:1">
      <c r="A5803" s="662">
        <v>5793</v>
      </c>
    </row>
    <row r="5804" spans="1:1">
      <c r="A5804" s="662">
        <v>5794</v>
      </c>
    </row>
    <row r="5805" spans="1:1">
      <c r="A5805" s="662">
        <v>5795</v>
      </c>
    </row>
    <row r="5806" spans="1:1">
      <c r="A5806" s="662">
        <v>5796</v>
      </c>
    </row>
    <row r="5807" spans="1:1">
      <c r="A5807" s="662">
        <v>5797</v>
      </c>
    </row>
    <row r="5808" spans="1:1">
      <c r="A5808" s="662">
        <v>5798</v>
      </c>
    </row>
    <row r="5809" spans="1:1">
      <c r="A5809" s="662">
        <v>5799</v>
      </c>
    </row>
    <row r="5810" spans="1:1">
      <c r="A5810" s="662">
        <v>5800</v>
      </c>
    </row>
    <row r="5811" spans="1:1">
      <c r="A5811" s="662">
        <v>5801</v>
      </c>
    </row>
    <row r="5812" spans="1:1">
      <c r="A5812" s="662">
        <v>5802</v>
      </c>
    </row>
    <row r="5813" spans="1:1">
      <c r="A5813" s="662">
        <v>5803</v>
      </c>
    </row>
    <row r="5814" spans="1:1">
      <c r="A5814" s="662">
        <v>5804</v>
      </c>
    </row>
    <row r="5815" spans="1:1">
      <c r="A5815" s="662">
        <v>5805</v>
      </c>
    </row>
    <row r="5816" spans="1:1">
      <c r="A5816" s="662">
        <v>5806</v>
      </c>
    </row>
    <row r="5817" spans="1:1">
      <c r="A5817" s="662">
        <v>5807</v>
      </c>
    </row>
    <row r="5818" spans="1:1">
      <c r="A5818" s="662">
        <v>5808</v>
      </c>
    </row>
    <row r="5819" spans="1:1">
      <c r="A5819" s="662">
        <v>5809</v>
      </c>
    </row>
    <row r="5820" spans="1:1">
      <c r="A5820" s="662">
        <v>5810</v>
      </c>
    </row>
    <row r="5821" spans="1:1">
      <c r="A5821" s="662">
        <v>5811</v>
      </c>
    </row>
    <row r="5822" spans="1:1">
      <c r="A5822" s="662">
        <v>5812</v>
      </c>
    </row>
    <row r="5823" spans="1:1">
      <c r="A5823" s="662">
        <v>5813</v>
      </c>
    </row>
    <row r="5824" spans="1:1">
      <c r="A5824" s="662">
        <v>5814</v>
      </c>
    </row>
    <row r="5825" spans="1:1">
      <c r="A5825" s="662">
        <v>5815</v>
      </c>
    </row>
    <row r="5826" spans="1:1">
      <c r="A5826" s="662">
        <v>5816</v>
      </c>
    </row>
    <row r="5827" spans="1:1">
      <c r="A5827" s="662">
        <v>5817</v>
      </c>
    </row>
    <row r="5828" spans="1:1">
      <c r="A5828" s="662">
        <v>5818</v>
      </c>
    </row>
    <row r="5829" spans="1:1">
      <c r="A5829" s="662">
        <v>5819</v>
      </c>
    </row>
    <row r="5830" spans="1:1">
      <c r="A5830" s="662">
        <v>5820</v>
      </c>
    </row>
    <row r="5831" spans="1:1">
      <c r="A5831" s="662">
        <v>5821</v>
      </c>
    </row>
    <row r="5832" spans="1:1">
      <c r="A5832" s="662">
        <v>5822</v>
      </c>
    </row>
    <row r="5833" spans="1:1">
      <c r="A5833" s="662">
        <v>5823</v>
      </c>
    </row>
    <row r="5834" spans="1:1">
      <c r="A5834" s="662">
        <v>5824</v>
      </c>
    </row>
    <row r="5835" spans="1:1">
      <c r="A5835" s="662">
        <v>5825</v>
      </c>
    </row>
    <row r="5836" spans="1:1">
      <c r="A5836" s="662">
        <v>5826</v>
      </c>
    </row>
    <row r="5837" spans="1:1">
      <c r="A5837" s="662">
        <v>5827</v>
      </c>
    </row>
    <row r="5838" spans="1:1">
      <c r="A5838" s="662">
        <v>5828</v>
      </c>
    </row>
    <row r="5839" spans="1:1">
      <c r="A5839" s="662">
        <v>5829</v>
      </c>
    </row>
    <row r="5840" spans="1:1">
      <c r="A5840" s="662">
        <v>5830</v>
      </c>
    </row>
    <row r="5841" spans="1:1">
      <c r="A5841" s="662">
        <v>5831</v>
      </c>
    </row>
    <row r="5842" spans="1:1">
      <c r="A5842" s="662">
        <v>5832</v>
      </c>
    </row>
    <row r="5843" spans="1:1">
      <c r="A5843" s="662">
        <v>5833</v>
      </c>
    </row>
    <row r="5844" spans="1:1">
      <c r="A5844" s="662">
        <v>5834</v>
      </c>
    </row>
    <row r="5845" spans="1:1">
      <c r="A5845" s="662">
        <v>5835</v>
      </c>
    </row>
    <row r="5846" spans="1:1">
      <c r="A5846" s="662">
        <v>5836</v>
      </c>
    </row>
    <row r="5847" spans="1:1">
      <c r="A5847" s="662">
        <v>5837</v>
      </c>
    </row>
    <row r="5848" spans="1:1">
      <c r="A5848" s="662">
        <v>5838</v>
      </c>
    </row>
    <row r="5849" spans="1:1">
      <c r="A5849" s="662">
        <v>5839</v>
      </c>
    </row>
    <row r="5850" spans="1:1">
      <c r="A5850" s="662">
        <v>5840</v>
      </c>
    </row>
    <row r="5851" spans="1:1">
      <c r="A5851" s="662">
        <v>5841</v>
      </c>
    </row>
    <row r="5852" spans="1:1">
      <c r="A5852" s="662">
        <v>5842</v>
      </c>
    </row>
    <row r="5853" spans="1:1">
      <c r="A5853" s="662">
        <v>5843</v>
      </c>
    </row>
    <row r="5854" spans="1:1">
      <c r="A5854" s="662">
        <v>5844</v>
      </c>
    </row>
    <row r="5855" spans="1:1">
      <c r="A5855" s="662">
        <v>5845</v>
      </c>
    </row>
    <row r="5856" spans="1:1">
      <c r="A5856" s="662">
        <v>5846</v>
      </c>
    </row>
    <row r="5857" spans="1:1">
      <c r="A5857" s="662">
        <v>5847</v>
      </c>
    </row>
    <row r="5858" spans="1:1">
      <c r="A5858" s="662">
        <v>5848</v>
      </c>
    </row>
    <row r="5859" spans="1:1">
      <c r="A5859" s="662">
        <v>5849</v>
      </c>
    </row>
    <row r="5860" spans="1:1">
      <c r="A5860" s="662">
        <v>5850</v>
      </c>
    </row>
    <row r="5861" spans="1:1">
      <c r="A5861" s="662">
        <v>5851</v>
      </c>
    </row>
    <row r="5862" spans="1:1">
      <c r="A5862" s="662">
        <v>5852</v>
      </c>
    </row>
    <row r="5863" spans="1:1">
      <c r="A5863" s="662">
        <v>5853</v>
      </c>
    </row>
    <row r="5864" spans="1:1">
      <c r="A5864" s="662">
        <v>5854</v>
      </c>
    </row>
    <row r="5865" spans="1:1">
      <c r="A5865" s="662">
        <v>5855</v>
      </c>
    </row>
    <row r="5866" spans="1:1">
      <c r="A5866" s="662">
        <v>5856</v>
      </c>
    </row>
    <row r="5867" spans="1:1">
      <c r="A5867" s="662">
        <v>5857</v>
      </c>
    </row>
    <row r="5868" spans="1:1">
      <c r="A5868" s="662">
        <v>5858</v>
      </c>
    </row>
    <row r="5869" spans="1:1">
      <c r="A5869" s="662">
        <v>5859</v>
      </c>
    </row>
    <row r="5870" spans="1:1">
      <c r="A5870" s="662">
        <v>5860</v>
      </c>
    </row>
    <row r="5871" spans="1:1">
      <c r="A5871" s="662">
        <v>5861</v>
      </c>
    </row>
    <row r="5872" spans="1:1">
      <c r="A5872" s="662">
        <v>5862</v>
      </c>
    </row>
    <row r="5873" spans="1:1">
      <c r="A5873" s="662">
        <v>5863</v>
      </c>
    </row>
    <row r="5874" spans="1:1">
      <c r="A5874" s="662">
        <v>5864</v>
      </c>
    </row>
    <row r="5875" spans="1:1">
      <c r="A5875" s="662">
        <v>5865</v>
      </c>
    </row>
    <row r="5876" spans="1:1">
      <c r="A5876" s="662">
        <v>5866</v>
      </c>
    </row>
    <row r="5877" spans="1:1">
      <c r="A5877" s="662">
        <v>5867</v>
      </c>
    </row>
    <row r="5878" spans="1:1">
      <c r="A5878" s="662">
        <v>5868</v>
      </c>
    </row>
    <row r="5879" spans="1:1">
      <c r="A5879" s="662">
        <v>5869</v>
      </c>
    </row>
    <row r="5880" spans="1:1">
      <c r="A5880" s="662">
        <v>5870</v>
      </c>
    </row>
    <row r="5881" spans="1:1">
      <c r="A5881" s="662">
        <v>5871</v>
      </c>
    </row>
    <row r="5882" spans="1:1">
      <c r="A5882" s="662">
        <v>5872</v>
      </c>
    </row>
    <row r="5883" spans="1:1">
      <c r="A5883" s="662">
        <v>5873</v>
      </c>
    </row>
    <row r="5884" spans="1:1">
      <c r="A5884" s="662">
        <v>5874</v>
      </c>
    </row>
    <row r="5885" spans="1:1">
      <c r="A5885" s="662">
        <v>5875</v>
      </c>
    </row>
    <row r="5886" spans="1:1">
      <c r="A5886" s="662">
        <v>5876</v>
      </c>
    </row>
    <row r="5887" spans="1:1">
      <c r="A5887" s="662">
        <v>5877</v>
      </c>
    </row>
    <row r="5888" spans="1:1">
      <c r="A5888" s="662">
        <v>5878</v>
      </c>
    </row>
    <row r="5889" spans="1:1">
      <c r="A5889" s="662">
        <v>5879</v>
      </c>
    </row>
    <row r="5890" spans="1:1">
      <c r="A5890" s="662">
        <v>5880</v>
      </c>
    </row>
    <row r="5891" spans="1:1">
      <c r="A5891" s="662">
        <v>5881</v>
      </c>
    </row>
    <row r="5892" spans="1:1">
      <c r="A5892" s="662">
        <v>5882</v>
      </c>
    </row>
    <row r="5893" spans="1:1">
      <c r="A5893" s="662">
        <v>5883</v>
      </c>
    </row>
    <row r="5894" spans="1:1">
      <c r="A5894" s="662">
        <v>5884</v>
      </c>
    </row>
    <row r="5895" spans="1:1">
      <c r="A5895" s="662">
        <v>5885</v>
      </c>
    </row>
    <row r="5896" spans="1:1">
      <c r="A5896" s="662">
        <v>5886</v>
      </c>
    </row>
    <row r="5897" spans="1:1">
      <c r="A5897" s="662">
        <v>5887</v>
      </c>
    </row>
    <row r="5898" spans="1:1">
      <c r="A5898" s="662">
        <v>5888</v>
      </c>
    </row>
    <row r="5899" spans="1:1">
      <c r="A5899" s="662">
        <v>5889</v>
      </c>
    </row>
    <row r="5900" spans="1:1">
      <c r="A5900" s="662">
        <v>5890</v>
      </c>
    </row>
    <row r="5901" spans="1:1">
      <c r="A5901" s="662">
        <v>5891</v>
      </c>
    </row>
    <row r="5902" spans="1:1">
      <c r="A5902" s="662">
        <v>5892</v>
      </c>
    </row>
    <row r="5903" spans="1:1">
      <c r="A5903" s="662">
        <v>5893</v>
      </c>
    </row>
    <row r="5904" spans="1:1">
      <c r="A5904" s="662">
        <v>5894</v>
      </c>
    </row>
    <row r="5905" spans="1:1">
      <c r="A5905" s="662">
        <v>5895</v>
      </c>
    </row>
    <row r="5906" spans="1:1">
      <c r="A5906" s="662">
        <v>5896</v>
      </c>
    </row>
    <row r="5907" spans="1:1">
      <c r="A5907" s="662">
        <v>5897</v>
      </c>
    </row>
    <row r="5908" spans="1:1">
      <c r="A5908" s="662">
        <v>5898</v>
      </c>
    </row>
    <row r="5909" spans="1:1">
      <c r="A5909" s="662">
        <v>5899</v>
      </c>
    </row>
    <row r="5910" spans="1:1">
      <c r="A5910" s="662">
        <v>5900</v>
      </c>
    </row>
    <row r="5911" spans="1:1">
      <c r="A5911" s="662">
        <v>5901</v>
      </c>
    </row>
    <row r="5912" spans="1:1">
      <c r="A5912" s="662">
        <v>5902</v>
      </c>
    </row>
    <row r="5913" spans="1:1">
      <c r="A5913" s="662">
        <v>5903</v>
      </c>
    </row>
    <row r="5914" spans="1:1">
      <c r="A5914" s="662">
        <v>5904</v>
      </c>
    </row>
    <row r="5915" spans="1:1">
      <c r="A5915" s="662">
        <v>5905</v>
      </c>
    </row>
    <row r="5916" spans="1:1">
      <c r="A5916" s="662">
        <v>5906</v>
      </c>
    </row>
    <row r="5917" spans="1:1">
      <c r="A5917" s="662">
        <v>5907</v>
      </c>
    </row>
    <row r="5918" spans="1:1">
      <c r="A5918" s="662">
        <v>5908</v>
      </c>
    </row>
    <row r="5919" spans="1:1">
      <c r="A5919" s="662">
        <v>5909</v>
      </c>
    </row>
    <row r="5920" spans="1:1">
      <c r="A5920" s="662">
        <v>5910</v>
      </c>
    </row>
    <row r="5921" spans="1:1">
      <c r="A5921" s="662">
        <v>5911</v>
      </c>
    </row>
    <row r="5922" spans="1:1">
      <c r="A5922" s="662">
        <v>5912</v>
      </c>
    </row>
    <row r="5923" spans="1:1">
      <c r="A5923" s="662">
        <v>5913</v>
      </c>
    </row>
    <row r="5924" spans="1:1">
      <c r="A5924" s="662">
        <v>5914</v>
      </c>
    </row>
    <row r="5925" spans="1:1">
      <c r="A5925" s="662">
        <v>5915</v>
      </c>
    </row>
    <row r="5926" spans="1:1">
      <c r="A5926" s="662">
        <v>5916</v>
      </c>
    </row>
    <row r="5927" spans="1:1">
      <c r="A5927" s="662">
        <v>5917</v>
      </c>
    </row>
    <row r="5928" spans="1:1">
      <c r="A5928" s="662">
        <v>5918</v>
      </c>
    </row>
    <row r="5929" spans="1:1">
      <c r="A5929" s="662">
        <v>5919</v>
      </c>
    </row>
    <row r="5930" spans="1:1">
      <c r="A5930" s="662">
        <v>5920</v>
      </c>
    </row>
    <row r="5931" spans="1:1">
      <c r="A5931" s="662">
        <v>5921</v>
      </c>
    </row>
    <row r="5932" spans="1:1">
      <c r="A5932" s="662">
        <v>5922</v>
      </c>
    </row>
    <row r="5933" spans="1:1">
      <c r="A5933" s="662">
        <v>5923</v>
      </c>
    </row>
    <row r="5934" spans="1:1">
      <c r="A5934" s="662">
        <v>5924</v>
      </c>
    </row>
    <row r="5935" spans="1:1">
      <c r="A5935" s="662">
        <v>5925</v>
      </c>
    </row>
    <row r="5936" spans="1:1">
      <c r="A5936" s="662">
        <v>5926</v>
      </c>
    </row>
    <row r="5937" spans="1:1">
      <c r="A5937" s="662">
        <v>5927</v>
      </c>
    </row>
    <row r="5938" spans="1:1">
      <c r="A5938" s="662">
        <v>5928</v>
      </c>
    </row>
    <row r="5939" spans="1:1">
      <c r="A5939" s="662">
        <v>5929</v>
      </c>
    </row>
    <row r="5940" spans="1:1">
      <c r="A5940" s="662">
        <v>5930</v>
      </c>
    </row>
    <row r="5941" spans="1:1">
      <c r="A5941" s="662">
        <v>5931</v>
      </c>
    </row>
    <row r="5942" spans="1:1">
      <c r="A5942" s="662">
        <v>5932</v>
      </c>
    </row>
    <row r="5943" spans="1:1">
      <c r="A5943" s="662">
        <v>5933</v>
      </c>
    </row>
    <row r="5944" spans="1:1">
      <c r="A5944" s="662">
        <v>5934</v>
      </c>
    </row>
    <row r="5945" spans="1:1">
      <c r="A5945" s="662">
        <v>5935</v>
      </c>
    </row>
    <row r="5946" spans="1:1">
      <c r="A5946" s="662">
        <v>5936</v>
      </c>
    </row>
    <row r="5947" spans="1:1">
      <c r="A5947" s="662">
        <v>5937</v>
      </c>
    </row>
    <row r="5948" spans="1:1">
      <c r="A5948" s="662">
        <v>5938</v>
      </c>
    </row>
    <row r="5949" spans="1:1">
      <c r="A5949" s="662">
        <v>5939</v>
      </c>
    </row>
    <row r="5950" spans="1:1">
      <c r="A5950" s="662">
        <v>5940</v>
      </c>
    </row>
    <row r="5951" spans="1:1">
      <c r="A5951" s="662">
        <v>5941</v>
      </c>
    </row>
    <row r="5952" spans="1:1">
      <c r="A5952" s="662">
        <v>5942</v>
      </c>
    </row>
    <row r="5953" spans="1:1">
      <c r="A5953" s="662">
        <v>5943</v>
      </c>
    </row>
    <row r="5954" spans="1:1">
      <c r="A5954" s="662">
        <v>5944</v>
      </c>
    </row>
    <row r="5955" spans="1:1">
      <c r="A5955" s="662">
        <v>5945</v>
      </c>
    </row>
    <row r="5956" spans="1:1">
      <c r="A5956" s="662">
        <v>5946</v>
      </c>
    </row>
    <row r="5957" spans="1:1">
      <c r="A5957" s="662">
        <v>5947</v>
      </c>
    </row>
    <row r="5958" spans="1:1">
      <c r="A5958" s="662">
        <v>5948</v>
      </c>
    </row>
    <row r="5959" spans="1:1">
      <c r="A5959" s="662">
        <v>5949</v>
      </c>
    </row>
    <row r="5960" spans="1:1">
      <c r="A5960" s="662">
        <v>5950</v>
      </c>
    </row>
    <row r="5961" spans="1:1">
      <c r="A5961" s="662">
        <v>5951</v>
      </c>
    </row>
    <row r="5962" spans="1:1">
      <c r="A5962" s="662">
        <v>5952</v>
      </c>
    </row>
    <row r="5963" spans="1:1">
      <c r="A5963" s="662">
        <v>5953</v>
      </c>
    </row>
    <row r="5964" spans="1:1">
      <c r="A5964" s="662">
        <v>5954</v>
      </c>
    </row>
    <row r="5965" spans="1:1">
      <c r="A5965" s="662">
        <v>5955</v>
      </c>
    </row>
    <row r="5966" spans="1:1">
      <c r="A5966" s="662">
        <v>5956</v>
      </c>
    </row>
    <row r="5967" spans="1:1">
      <c r="A5967" s="662">
        <v>5957</v>
      </c>
    </row>
    <row r="5968" spans="1:1">
      <c r="A5968" s="662">
        <v>5958</v>
      </c>
    </row>
    <row r="5969" spans="1:1">
      <c r="A5969" s="662">
        <v>5959</v>
      </c>
    </row>
    <row r="5970" spans="1:1">
      <c r="A5970" s="662">
        <v>5960</v>
      </c>
    </row>
    <row r="5971" spans="1:1">
      <c r="A5971" s="662">
        <v>5961</v>
      </c>
    </row>
    <row r="5972" spans="1:1">
      <c r="A5972" s="662">
        <v>5962</v>
      </c>
    </row>
    <row r="5973" spans="1:1">
      <c r="A5973" s="662">
        <v>5963</v>
      </c>
    </row>
    <row r="5974" spans="1:1">
      <c r="A5974" s="662">
        <v>5964</v>
      </c>
    </row>
    <row r="5975" spans="1:1">
      <c r="A5975" s="662">
        <v>5965</v>
      </c>
    </row>
    <row r="5976" spans="1:1">
      <c r="A5976" s="662">
        <v>5966</v>
      </c>
    </row>
    <row r="5977" spans="1:1">
      <c r="A5977" s="662">
        <v>5967</v>
      </c>
    </row>
    <row r="5978" spans="1:1">
      <c r="A5978" s="662">
        <v>5968</v>
      </c>
    </row>
    <row r="5979" spans="1:1">
      <c r="A5979" s="662">
        <v>5969</v>
      </c>
    </row>
    <row r="5980" spans="1:1">
      <c r="A5980" s="662">
        <v>5970</v>
      </c>
    </row>
    <row r="5981" spans="1:1">
      <c r="A5981" s="662">
        <v>5971</v>
      </c>
    </row>
    <row r="5982" spans="1:1">
      <c r="A5982" s="662">
        <v>5972</v>
      </c>
    </row>
    <row r="5983" spans="1:1">
      <c r="A5983" s="662">
        <v>5973</v>
      </c>
    </row>
    <row r="5984" spans="1:1">
      <c r="A5984" s="662">
        <v>5974</v>
      </c>
    </row>
    <row r="5985" spans="1:1">
      <c r="A5985" s="662">
        <v>5975</v>
      </c>
    </row>
    <row r="5986" spans="1:1">
      <c r="A5986" s="662">
        <v>5976</v>
      </c>
    </row>
    <row r="5987" spans="1:1">
      <c r="A5987" s="662">
        <v>5977</v>
      </c>
    </row>
    <row r="5988" spans="1:1">
      <c r="A5988" s="662">
        <v>5978</v>
      </c>
    </row>
    <row r="5989" spans="1:1">
      <c r="A5989" s="662">
        <v>5979</v>
      </c>
    </row>
    <row r="5990" spans="1:1">
      <c r="A5990" s="662">
        <v>5980</v>
      </c>
    </row>
    <row r="5991" spans="1:1">
      <c r="A5991" s="662">
        <v>5981</v>
      </c>
    </row>
    <row r="5992" spans="1:1">
      <c r="A5992" s="662">
        <v>5982</v>
      </c>
    </row>
    <row r="5993" spans="1:1">
      <c r="A5993" s="662">
        <v>5983</v>
      </c>
    </row>
    <row r="5994" spans="1:1">
      <c r="A5994" s="662">
        <v>5984</v>
      </c>
    </row>
    <row r="5995" spans="1:1">
      <c r="A5995" s="662">
        <v>5985</v>
      </c>
    </row>
    <row r="5996" spans="1:1">
      <c r="A5996" s="662">
        <v>5986</v>
      </c>
    </row>
    <row r="5997" spans="1:1">
      <c r="A5997" s="662">
        <v>5987</v>
      </c>
    </row>
    <row r="5998" spans="1:1">
      <c r="A5998" s="662">
        <v>5988</v>
      </c>
    </row>
    <row r="5999" spans="1:1">
      <c r="A5999" s="662">
        <v>5989</v>
      </c>
    </row>
    <row r="6000" spans="1:1">
      <c r="A6000" s="662">
        <v>5990</v>
      </c>
    </row>
    <row r="6001" spans="1:1">
      <c r="A6001" s="662">
        <v>5991</v>
      </c>
    </row>
    <row r="6002" spans="1:1">
      <c r="A6002" s="662">
        <v>5992</v>
      </c>
    </row>
    <row r="6003" spans="1:1">
      <c r="A6003" s="662">
        <v>5993</v>
      </c>
    </row>
    <row r="6004" spans="1:1">
      <c r="A6004" s="662">
        <v>5994</v>
      </c>
    </row>
    <row r="6005" spans="1:1">
      <c r="A6005" s="662">
        <v>5995</v>
      </c>
    </row>
    <row r="6006" spans="1:1">
      <c r="A6006" s="662">
        <v>5996</v>
      </c>
    </row>
    <row r="6007" spans="1:1">
      <c r="A6007" s="662">
        <v>5997</v>
      </c>
    </row>
    <row r="6008" spans="1:1">
      <c r="A6008" s="662">
        <v>5998</v>
      </c>
    </row>
    <row r="6009" spans="1:1">
      <c r="A6009" s="662">
        <v>5999</v>
      </c>
    </row>
    <row r="6010" spans="1:1">
      <c r="A6010" s="662">
        <v>6000</v>
      </c>
    </row>
    <row r="6011" spans="1:1">
      <c r="A6011" s="662">
        <v>6001</v>
      </c>
    </row>
    <row r="6012" spans="1:1">
      <c r="A6012" s="662">
        <v>6002</v>
      </c>
    </row>
    <row r="6013" spans="1:1">
      <c r="A6013" s="662">
        <v>6003</v>
      </c>
    </row>
    <row r="6014" spans="1:1">
      <c r="A6014" s="662">
        <v>6004</v>
      </c>
    </row>
    <row r="6015" spans="1:1">
      <c r="A6015" s="662">
        <v>6005</v>
      </c>
    </row>
    <row r="6016" spans="1:1">
      <c r="A6016" s="662">
        <v>6006</v>
      </c>
    </row>
    <row r="6017" spans="1:1">
      <c r="A6017" s="662">
        <v>6007</v>
      </c>
    </row>
    <row r="6018" spans="1:1">
      <c r="A6018" s="662">
        <v>6008</v>
      </c>
    </row>
    <row r="6019" spans="1:1">
      <c r="A6019" s="662">
        <v>6009</v>
      </c>
    </row>
    <row r="6020" spans="1:1">
      <c r="A6020" s="662">
        <v>6010</v>
      </c>
    </row>
    <row r="6021" spans="1:1">
      <c r="A6021" s="662">
        <v>6011</v>
      </c>
    </row>
    <row r="6022" spans="1:1">
      <c r="A6022" s="662">
        <v>6012</v>
      </c>
    </row>
    <row r="6023" spans="1:1">
      <c r="A6023" s="662">
        <v>6013</v>
      </c>
    </row>
    <row r="6024" spans="1:1">
      <c r="A6024" s="662">
        <v>6014</v>
      </c>
    </row>
    <row r="6025" spans="1:1">
      <c r="A6025" s="662">
        <v>6015</v>
      </c>
    </row>
    <row r="6026" spans="1:1">
      <c r="A6026" s="662">
        <v>6016</v>
      </c>
    </row>
    <row r="6027" spans="1:1">
      <c r="A6027" s="662">
        <v>6017</v>
      </c>
    </row>
    <row r="6028" spans="1:1">
      <c r="A6028" s="662">
        <v>6018</v>
      </c>
    </row>
    <row r="6029" spans="1:1">
      <c r="A6029" s="662">
        <v>6019</v>
      </c>
    </row>
    <row r="6030" spans="1:1">
      <c r="A6030" s="662">
        <v>6020</v>
      </c>
    </row>
    <row r="6031" spans="1:1">
      <c r="A6031" s="662">
        <v>6021</v>
      </c>
    </row>
    <row r="6032" spans="1:1">
      <c r="A6032" s="662">
        <v>6022</v>
      </c>
    </row>
    <row r="6033" spans="1:1">
      <c r="A6033" s="662">
        <v>6023</v>
      </c>
    </row>
    <row r="6034" spans="1:1">
      <c r="A6034" s="662">
        <v>6024</v>
      </c>
    </row>
    <row r="6035" spans="1:1">
      <c r="A6035" s="662">
        <v>6025</v>
      </c>
    </row>
    <row r="6036" spans="1:1">
      <c r="A6036" s="662">
        <v>6026</v>
      </c>
    </row>
    <row r="6037" spans="1:1">
      <c r="A6037" s="662">
        <v>6027</v>
      </c>
    </row>
    <row r="6038" spans="1:1">
      <c r="A6038" s="662">
        <v>6028</v>
      </c>
    </row>
    <row r="6039" spans="1:1">
      <c r="A6039" s="662">
        <v>6029</v>
      </c>
    </row>
    <row r="6040" spans="1:1">
      <c r="A6040" s="662">
        <v>6030</v>
      </c>
    </row>
    <row r="6041" spans="1:1">
      <c r="A6041" s="662">
        <v>6031</v>
      </c>
    </row>
    <row r="6042" spans="1:1">
      <c r="A6042" s="662">
        <v>6032</v>
      </c>
    </row>
    <row r="6043" spans="1:1">
      <c r="A6043" s="662">
        <v>6033</v>
      </c>
    </row>
    <row r="6044" spans="1:1">
      <c r="A6044" s="662">
        <v>6034</v>
      </c>
    </row>
    <row r="6045" spans="1:1">
      <c r="A6045" s="662">
        <v>6035</v>
      </c>
    </row>
    <row r="6046" spans="1:1">
      <c r="A6046" s="662">
        <v>6036</v>
      </c>
    </row>
    <row r="6047" spans="1:1">
      <c r="A6047" s="662">
        <v>6037</v>
      </c>
    </row>
    <row r="6048" spans="1:1">
      <c r="A6048" s="662">
        <v>6038</v>
      </c>
    </row>
    <row r="6049" spans="1:1">
      <c r="A6049" s="662">
        <v>6039</v>
      </c>
    </row>
    <row r="6050" spans="1:1">
      <c r="A6050" s="662">
        <v>6040</v>
      </c>
    </row>
    <row r="6051" spans="1:1">
      <c r="A6051" s="662">
        <v>6041</v>
      </c>
    </row>
    <row r="6052" spans="1:1">
      <c r="A6052" s="662">
        <v>6042</v>
      </c>
    </row>
    <row r="6053" spans="1:1">
      <c r="A6053" s="662">
        <v>6043</v>
      </c>
    </row>
    <row r="6054" spans="1:1">
      <c r="A6054" s="662">
        <v>6044</v>
      </c>
    </row>
    <row r="6055" spans="1:1">
      <c r="A6055" s="662">
        <v>6045</v>
      </c>
    </row>
    <row r="6056" spans="1:1">
      <c r="A6056" s="662">
        <v>6046</v>
      </c>
    </row>
    <row r="6057" spans="1:1">
      <c r="A6057" s="662">
        <v>6047</v>
      </c>
    </row>
    <row r="6058" spans="1:1">
      <c r="A6058" s="662">
        <v>6048</v>
      </c>
    </row>
    <row r="6059" spans="1:1">
      <c r="A6059" s="662">
        <v>6049</v>
      </c>
    </row>
    <row r="6060" spans="1:1">
      <c r="A6060" s="662">
        <v>6050</v>
      </c>
    </row>
    <row r="6061" spans="1:1">
      <c r="A6061" s="662">
        <v>6051</v>
      </c>
    </row>
    <row r="6062" spans="1:1">
      <c r="A6062" s="662">
        <v>6052</v>
      </c>
    </row>
    <row r="6063" spans="1:1">
      <c r="A6063" s="662">
        <v>6053</v>
      </c>
    </row>
    <row r="6064" spans="1:1">
      <c r="A6064" s="662">
        <v>6054</v>
      </c>
    </row>
    <row r="6065" spans="1:1">
      <c r="A6065" s="662">
        <v>6055</v>
      </c>
    </row>
    <row r="6066" spans="1:1">
      <c r="A6066" s="662">
        <v>6056</v>
      </c>
    </row>
    <row r="6067" spans="1:1">
      <c r="A6067" s="662">
        <v>6057</v>
      </c>
    </row>
    <row r="6068" spans="1:1">
      <c r="A6068" s="662">
        <v>6058</v>
      </c>
    </row>
    <row r="6069" spans="1:1">
      <c r="A6069" s="662">
        <v>6059</v>
      </c>
    </row>
    <row r="6070" spans="1:1">
      <c r="A6070" s="662">
        <v>6060</v>
      </c>
    </row>
    <row r="6071" spans="1:1">
      <c r="A6071" s="662">
        <v>6061</v>
      </c>
    </row>
    <row r="6072" spans="1:1">
      <c r="A6072" s="662">
        <v>6062</v>
      </c>
    </row>
    <row r="6073" spans="1:1">
      <c r="A6073" s="662">
        <v>6063</v>
      </c>
    </row>
    <row r="6074" spans="1:1">
      <c r="A6074" s="662">
        <v>6064</v>
      </c>
    </row>
    <row r="6075" spans="1:1">
      <c r="A6075" s="662">
        <v>6065</v>
      </c>
    </row>
    <row r="6076" spans="1:1">
      <c r="A6076" s="662">
        <v>6066</v>
      </c>
    </row>
    <row r="6077" spans="1:1">
      <c r="A6077" s="662">
        <v>6067</v>
      </c>
    </row>
    <row r="6078" spans="1:1">
      <c r="A6078" s="662">
        <v>6068</v>
      </c>
    </row>
    <row r="6079" spans="1:1">
      <c r="A6079" s="662">
        <v>6069</v>
      </c>
    </row>
    <row r="6080" spans="1:1">
      <c r="A6080" s="662">
        <v>6070</v>
      </c>
    </row>
    <row r="6081" spans="1:1">
      <c r="A6081" s="662">
        <v>6071</v>
      </c>
    </row>
    <row r="6082" spans="1:1">
      <c r="A6082" s="662">
        <v>6072</v>
      </c>
    </row>
    <row r="6083" spans="1:1">
      <c r="A6083" s="662">
        <v>6073</v>
      </c>
    </row>
    <row r="6084" spans="1:1">
      <c r="A6084" s="662">
        <v>6074</v>
      </c>
    </row>
    <row r="6085" spans="1:1">
      <c r="A6085" s="662">
        <v>6075</v>
      </c>
    </row>
    <row r="6086" spans="1:1">
      <c r="A6086" s="662">
        <v>6076</v>
      </c>
    </row>
    <row r="6087" spans="1:1">
      <c r="A6087" s="662">
        <v>6077</v>
      </c>
    </row>
    <row r="6088" spans="1:1">
      <c r="A6088" s="662">
        <v>6078</v>
      </c>
    </row>
    <row r="6089" spans="1:1">
      <c r="A6089" s="662">
        <v>6079</v>
      </c>
    </row>
    <row r="6090" spans="1:1">
      <c r="A6090" s="662">
        <v>6080</v>
      </c>
    </row>
    <row r="6091" spans="1:1">
      <c r="A6091" s="662">
        <v>6081</v>
      </c>
    </row>
    <row r="6092" spans="1:1">
      <c r="A6092" s="662">
        <v>6082</v>
      </c>
    </row>
    <row r="6093" spans="1:1">
      <c r="A6093" s="662">
        <v>6083</v>
      </c>
    </row>
    <row r="6094" spans="1:1">
      <c r="A6094" s="662">
        <v>6084</v>
      </c>
    </row>
    <row r="6095" spans="1:1">
      <c r="A6095" s="662">
        <v>6085</v>
      </c>
    </row>
    <row r="6096" spans="1:1">
      <c r="A6096" s="662">
        <v>6086</v>
      </c>
    </row>
    <row r="6097" spans="1:1">
      <c r="A6097" s="662">
        <v>6087</v>
      </c>
    </row>
    <row r="6098" spans="1:1">
      <c r="A6098" s="662">
        <v>6088</v>
      </c>
    </row>
    <row r="6099" spans="1:1">
      <c r="A6099" s="662">
        <v>6089</v>
      </c>
    </row>
    <row r="6100" spans="1:1">
      <c r="A6100" s="662">
        <v>6090</v>
      </c>
    </row>
    <row r="6101" spans="1:1">
      <c r="A6101" s="662">
        <v>6091</v>
      </c>
    </row>
    <row r="6102" spans="1:1">
      <c r="A6102" s="662">
        <v>6092</v>
      </c>
    </row>
    <row r="6103" spans="1:1">
      <c r="A6103" s="662">
        <v>6093</v>
      </c>
    </row>
    <row r="6104" spans="1:1">
      <c r="A6104" s="662">
        <v>6094</v>
      </c>
    </row>
    <row r="6105" spans="1:1">
      <c r="A6105" s="662">
        <v>6095</v>
      </c>
    </row>
    <row r="6106" spans="1:1">
      <c r="A6106" s="662">
        <v>6096</v>
      </c>
    </row>
    <row r="6107" spans="1:1">
      <c r="A6107" s="662">
        <v>6097</v>
      </c>
    </row>
    <row r="6108" spans="1:1">
      <c r="A6108" s="662">
        <v>6098</v>
      </c>
    </row>
    <row r="6109" spans="1:1">
      <c r="A6109" s="662">
        <v>6099</v>
      </c>
    </row>
    <row r="6110" spans="1:1">
      <c r="A6110" s="662">
        <v>6100</v>
      </c>
    </row>
    <row r="6111" spans="1:1">
      <c r="A6111" s="662">
        <v>6101</v>
      </c>
    </row>
    <row r="6112" spans="1:1">
      <c r="A6112" s="662">
        <v>6102</v>
      </c>
    </row>
    <row r="6113" spans="1:1">
      <c r="A6113" s="662">
        <v>6103</v>
      </c>
    </row>
    <row r="6114" spans="1:1">
      <c r="A6114" s="662">
        <v>6104</v>
      </c>
    </row>
    <row r="6115" spans="1:1">
      <c r="A6115" s="662">
        <v>6105</v>
      </c>
    </row>
    <row r="6116" spans="1:1">
      <c r="A6116" s="662">
        <v>6106</v>
      </c>
    </row>
    <row r="6117" spans="1:1">
      <c r="A6117" s="662">
        <v>6107</v>
      </c>
    </row>
    <row r="6118" spans="1:1">
      <c r="A6118" s="662">
        <v>6108</v>
      </c>
    </row>
    <row r="6119" spans="1:1">
      <c r="A6119" s="662">
        <v>6109</v>
      </c>
    </row>
    <row r="6120" spans="1:1">
      <c r="A6120" s="662">
        <v>6110</v>
      </c>
    </row>
    <row r="6121" spans="1:1">
      <c r="A6121" s="662">
        <v>6111</v>
      </c>
    </row>
    <row r="6122" spans="1:1">
      <c r="A6122" s="662">
        <v>6112</v>
      </c>
    </row>
    <row r="6123" spans="1:1">
      <c r="A6123" s="662">
        <v>6113</v>
      </c>
    </row>
    <row r="6124" spans="1:1">
      <c r="A6124" s="662">
        <v>6114</v>
      </c>
    </row>
    <row r="6125" spans="1:1">
      <c r="A6125" s="662">
        <v>6115</v>
      </c>
    </row>
    <row r="6126" spans="1:1">
      <c r="A6126" s="662">
        <v>6116</v>
      </c>
    </row>
    <row r="6127" spans="1:1">
      <c r="A6127" s="662">
        <v>6117</v>
      </c>
    </row>
    <row r="6128" spans="1:1">
      <c r="A6128" s="662">
        <v>6118</v>
      </c>
    </row>
    <row r="6129" spans="1:1">
      <c r="A6129" s="662">
        <v>6119</v>
      </c>
    </row>
    <row r="6130" spans="1:1">
      <c r="A6130" s="662">
        <v>6120</v>
      </c>
    </row>
    <row r="6131" spans="1:1">
      <c r="A6131" s="662">
        <v>6121</v>
      </c>
    </row>
    <row r="6132" spans="1:1">
      <c r="A6132" s="662">
        <v>6122</v>
      </c>
    </row>
    <row r="6133" spans="1:1">
      <c r="A6133" s="662">
        <v>6123</v>
      </c>
    </row>
    <row r="6134" spans="1:1">
      <c r="A6134" s="662">
        <v>6124</v>
      </c>
    </row>
    <row r="6135" spans="1:1">
      <c r="A6135" s="662">
        <v>6125</v>
      </c>
    </row>
    <row r="6136" spans="1:1">
      <c r="A6136" s="662">
        <v>6126</v>
      </c>
    </row>
    <row r="6137" spans="1:1">
      <c r="A6137" s="662">
        <v>6127</v>
      </c>
    </row>
    <row r="6138" spans="1:1">
      <c r="A6138" s="662">
        <v>6128</v>
      </c>
    </row>
    <row r="6139" spans="1:1">
      <c r="A6139" s="662">
        <v>6129</v>
      </c>
    </row>
    <row r="6140" spans="1:1">
      <c r="A6140" s="662">
        <v>6130</v>
      </c>
    </row>
    <row r="6141" spans="1:1">
      <c r="A6141" s="662">
        <v>6131</v>
      </c>
    </row>
    <row r="6142" spans="1:1">
      <c r="A6142" s="662">
        <v>6132</v>
      </c>
    </row>
    <row r="6143" spans="1:1">
      <c r="A6143" s="662">
        <v>6133</v>
      </c>
    </row>
    <row r="6144" spans="1:1">
      <c r="A6144" s="662">
        <v>6134</v>
      </c>
    </row>
    <row r="6145" spans="1:1">
      <c r="A6145" s="662">
        <v>6135</v>
      </c>
    </row>
    <row r="6146" spans="1:1">
      <c r="A6146" s="662">
        <v>6136</v>
      </c>
    </row>
    <row r="6147" spans="1:1">
      <c r="A6147" s="662">
        <v>6137</v>
      </c>
    </row>
    <row r="6148" spans="1:1">
      <c r="A6148" s="662">
        <v>6138</v>
      </c>
    </row>
    <row r="6149" spans="1:1">
      <c r="A6149" s="662">
        <v>6139</v>
      </c>
    </row>
    <row r="6150" spans="1:1">
      <c r="A6150" s="662">
        <v>6140</v>
      </c>
    </row>
    <row r="6151" spans="1:1">
      <c r="A6151" s="662">
        <v>6141</v>
      </c>
    </row>
    <row r="6152" spans="1:1">
      <c r="A6152" s="662">
        <v>6142</v>
      </c>
    </row>
    <row r="6153" spans="1:1">
      <c r="A6153" s="662">
        <v>6143</v>
      </c>
    </row>
    <row r="6154" spans="1:1">
      <c r="A6154" s="662">
        <v>6144</v>
      </c>
    </row>
    <row r="6155" spans="1:1">
      <c r="A6155" s="662">
        <v>6145</v>
      </c>
    </row>
    <row r="6156" spans="1:1">
      <c r="A6156" s="662">
        <v>6146</v>
      </c>
    </row>
    <row r="6157" spans="1:1">
      <c r="A6157" s="662">
        <v>6147</v>
      </c>
    </row>
    <row r="6158" spans="1:1">
      <c r="A6158" s="662">
        <v>6148</v>
      </c>
    </row>
    <row r="6159" spans="1:1">
      <c r="A6159" s="662">
        <v>6149</v>
      </c>
    </row>
    <row r="6160" spans="1:1">
      <c r="A6160" s="662">
        <v>6150</v>
      </c>
    </row>
    <row r="6161" spans="1:1">
      <c r="A6161" s="662">
        <v>6151</v>
      </c>
    </row>
    <row r="6162" spans="1:1">
      <c r="A6162" s="662">
        <v>6152</v>
      </c>
    </row>
    <row r="6163" spans="1:1">
      <c r="A6163" s="662">
        <v>6153</v>
      </c>
    </row>
    <row r="6164" spans="1:1">
      <c r="A6164" s="662">
        <v>6154</v>
      </c>
    </row>
    <row r="6165" spans="1:1">
      <c r="A6165" s="662">
        <v>6155</v>
      </c>
    </row>
    <row r="6166" spans="1:1">
      <c r="A6166" s="662">
        <v>6156</v>
      </c>
    </row>
    <row r="6167" spans="1:1">
      <c r="A6167" s="662">
        <v>6157</v>
      </c>
    </row>
    <row r="6168" spans="1:1">
      <c r="A6168" s="662">
        <v>6158</v>
      </c>
    </row>
    <row r="6169" spans="1:1">
      <c r="A6169" s="662">
        <v>6159</v>
      </c>
    </row>
    <row r="6170" spans="1:1">
      <c r="A6170" s="662">
        <v>6160</v>
      </c>
    </row>
    <row r="6171" spans="1:1">
      <c r="A6171" s="662">
        <v>6161</v>
      </c>
    </row>
    <row r="6172" spans="1:1">
      <c r="A6172" s="662">
        <v>6162</v>
      </c>
    </row>
    <row r="6173" spans="1:1">
      <c r="A6173" s="662">
        <v>6163</v>
      </c>
    </row>
    <row r="6174" spans="1:1">
      <c r="A6174" s="662">
        <v>6164</v>
      </c>
    </row>
    <row r="6175" spans="1:1">
      <c r="A6175" s="662">
        <v>6165</v>
      </c>
    </row>
    <row r="6176" spans="1:1">
      <c r="A6176" s="662">
        <v>6166</v>
      </c>
    </row>
    <row r="6177" spans="1:1">
      <c r="A6177" s="662">
        <v>6167</v>
      </c>
    </row>
    <row r="6178" spans="1:1">
      <c r="A6178" s="662">
        <v>6168</v>
      </c>
    </row>
    <row r="6179" spans="1:1">
      <c r="A6179" s="662">
        <v>6169</v>
      </c>
    </row>
    <row r="6180" spans="1:1">
      <c r="A6180" s="662">
        <v>6170</v>
      </c>
    </row>
    <row r="6181" spans="1:1">
      <c r="A6181" s="662">
        <v>6171</v>
      </c>
    </row>
    <row r="6182" spans="1:1">
      <c r="A6182" s="662">
        <v>6172</v>
      </c>
    </row>
    <row r="6183" spans="1:1">
      <c r="A6183" s="662">
        <v>6173</v>
      </c>
    </row>
    <row r="6184" spans="1:1">
      <c r="A6184" s="662">
        <v>6174</v>
      </c>
    </row>
    <row r="6185" spans="1:1">
      <c r="A6185" s="662">
        <v>6175</v>
      </c>
    </row>
    <row r="6186" spans="1:1">
      <c r="A6186" s="662">
        <v>6176</v>
      </c>
    </row>
    <row r="6187" spans="1:1">
      <c r="A6187" s="662">
        <v>6177</v>
      </c>
    </row>
    <row r="6188" spans="1:1">
      <c r="A6188" s="662">
        <v>6178</v>
      </c>
    </row>
    <row r="6189" spans="1:1">
      <c r="A6189" s="662">
        <v>6179</v>
      </c>
    </row>
    <row r="6190" spans="1:1">
      <c r="A6190" s="662">
        <v>6180</v>
      </c>
    </row>
    <row r="6191" spans="1:1">
      <c r="A6191" s="662">
        <v>6181</v>
      </c>
    </row>
    <row r="6192" spans="1:1">
      <c r="A6192" s="662">
        <v>6182</v>
      </c>
    </row>
    <row r="6193" spans="1:1">
      <c r="A6193" s="662">
        <v>6183</v>
      </c>
    </row>
    <row r="6194" spans="1:1">
      <c r="A6194" s="662">
        <v>6184</v>
      </c>
    </row>
    <row r="6195" spans="1:1">
      <c r="A6195" s="662">
        <v>6185</v>
      </c>
    </row>
    <row r="6196" spans="1:1">
      <c r="A6196" s="662">
        <v>6186</v>
      </c>
    </row>
    <row r="6197" spans="1:1">
      <c r="A6197" s="662">
        <v>6187</v>
      </c>
    </row>
    <row r="6198" spans="1:1">
      <c r="A6198" s="662">
        <v>6188</v>
      </c>
    </row>
    <row r="6199" spans="1:1">
      <c r="A6199" s="662">
        <v>6189</v>
      </c>
    </row>
    <row r="6200" spans="1:1">
      <c r="A6200" s="662">
        <v>6190</v>
      </c>
    </row>
    <row r="6201" spans="1:1">
      <c r="A6201" s="662">
        <v>6191</v>
      </c>
    </row>
    <row r="6202" spans="1:1">
      <c r="A6202" s="662">
        <v>6192</v>
      </c>
    </row>
    <row r="6203" spans="1:1">
      <c r="A6203" s="662">
        <v>6193</v>
      </c>
    </row>
    <row r="6204" spans="1:1">
      <c r="A6204" s="662">
        <v>6194</v>
      </c>
    </row>
    <row r="6205" spans="1:1">
      <c r="A6205" s="662">
        <v>6195</v>
      </c>
    </row>
    <row r="6206" spans="1:1">
      <c r="A6206" s="662">
        <v>6196</v>
      </c>
    </row>
    <row r="6207" spans="1:1">
      <c r="A6207" s="662">
        <v>6197</v>
      </c>
    </row>
    <row r="6208" spans="1:1">
      <c r="A6208" s="662">
        <v>6198</v>
      </c>
    </row>
    <row r="6209" spans="1:1">
      <c r="A6209" s="662">
        <v>6199</v>
      </c>
    </row>
    <row r="6210" spans="1:1">
      <c r="A6210" s="662">
        <v>6200</v>
      </c>
    </row>
    <row r="6211" spans="1:1">
      <c r="A6211" s="662">
        <v>6201</v>
      </c>
    </row>
    <row r="6212" spans="1:1">
      <c r="A6212" s="662">
        <v>6202</v>
      </c>
    </row>
    <row r="6213" spans="1:1">
      <c r="A6213" s="662">
        <v>6203</v>
      </c>
    </row>
    <row r="6214" spans="1:1">
      <c r="A6214" s="662">
        <v>6204</v>
      </c>
    </row>
    <row r="6215" spans="1:1">
      <c r="A6215" s="662">
        <v>6205</v>
      </c>
    </row>
    <row r="6216" spans="1:1">
      <c r="A6216" s="662">
        <v>6206</v>
      </c>
    </row>
    <row r="6217" spans="1:1">
      <c r="A6217" s="662">
        <v>6207</v>
      </c>
    </row>
    <row r="6218" spans="1:1">
      <c r="A6218" s="662">
        <v>6208</v>
      </c>
    </row>
    <row r="6219" spans="1:1">
      <c r="A6219" s="662">
        <v>6209</v>
      </c>
    </row>
    <row r="6220" spans="1:1">
      <c r="A6220" s="662">
        <v>6210</v>
      </c>
    </row>
    <row r="6221" spans="1:1">
      <c r="A6221" s="662">
        <v>6211</v>
      </c>
    </row>
    <row r="6222" spans="1:1">
      <c r="A6222" s="662">
        <v>6212</v>
      </c>
    </row>
    <row r="6223" spans="1:1">
      <c r="A6223" s="662">
        <v>6213</v>
      </c>
    </row>
    <row r="6224" spans="1:1">
      <c r="A6224" s="662">
        <v>6214</v>
      </c>
    </row>
    <row r="6225" spans="1:1">
      <c r="A6225" s="662">
        <v>6215</v>
      </c>
    </row>
    <row r="6226" spans="1:1">
      <c r="A6226" s="662">
        <v>6216</v>
      </c>
    </row>
    <row r="6227" spans="1:1">
      <c r="A6227" s="662">
        <v>6217</v>
      </c>
    </row>
    <row r="6228" spans="1:1">
      <c r="A6228" s="662">
        <v>6218</v>
      </c>
    </row>
    <row r="6229" spans="1:1">
      <c r="A6229" s="662">
        <v>6219</v>
      </c>
    </row>
    <row r="6230" spans="1:1">
      <c r="A6230" s="662">
        <v>6220</v>
      </c>
    </row>
    <row r="6231" spans="1:1">
      <c r="A6231" s="662">
        <v>6221</v>
      </c>
    </row>
    <row r="6232" spans="1:1">
      <c r="A6232" s="662">
        <v>6222</v>
      </c>
    </row>
    <row r="6233" spans="1:1">
      <c r="A6233" s="662">
        <v>6223</v>
      </c>
    </row>
    <row r="6234" spans="1:1">
      <c r="A6234" s="662">
        <v>6224</v>
      </c>
    </row>
    <row r="6235" spans="1:1">
      <c r="A6235" s="662">
        <v>6225</v>
      </c>
    </row>
    <row r="6236" spans="1:1">
      <c r="A6236" s="662">
        <v>6226</v>
      </c>
    </row>
    <row r="6237" spans="1:1">
      <c r="A6237" s="662">
        <v>6227</v>
      </c>
    </row>
    <row r="6238" spans="1:1">
      <c r="A6238" s="662">
        <v>6228</v>
      </c>
    </row>
    <row r="6239" spans="1:1">
      <c r="A6239" s="662">
        <v>6229</v>
      </c>
    </row>
    <row r="6240" spans="1:1">
      <c r="A6240" s="662">
        <v>6230</v>
      </c>
    </row>
    <row r="6241" spans="1:1">
      <c r="A6241" s="662">
        <v>6231</v>
      </c>
    </row>
    <row r="6242" spans="1:1">
      <c r="A6242" s="662">
        <v>6232</v>
      </c>
    </row>
    <row r="6243" spans="1:1">
      <c r="A6243" s="662">
        <v>6233</v>
      </c>
    </row>
    <row r="6244" spans="1:1">
      <c r="A6244" s="662">
        <v>6234</v>
      </c>
    </row>
    <row r="6245" spans="1:1">
      <c r="A6245" s="662">
        <v>6235</v>
      </c>
    </row>
    <row r="6246" spans="1:1">
      <c r="A6246" s="662">
        <v>6236</v>
      </c>
    </row>
    <row r="6247" spans="1:1">
      <c r="A6247" s="662">
        <v>6237</v>
      </c>
    </row>
    <row r="6248" spans="1:1">
      <c r="A6248" s="662">
        <v>6238</v>
      </c>
    </row>
    <row r="6249" spans="1:1">
      <c r="A6249" s="662">
        <v>6239</v>
      </c>
    </row>
    <row r="6250" spans="1:1">
      <c r="A6250" s="662">
        <v>6240</v>
      </c>
    </row>
    <row r="6251" spans="1:1">
      <c r="A6251" s="662">
        <v>6241</v>
      </c>
    </row>
    <row r="6252" spans="1:1">
      <c r="A6252" s="662">
        <v>6242</v>
      </c>
    </row>
    <row r="6253" spans="1:1">
      <c r="A6253" s="662">
        <v>6243</v>
      </c>
    </row>
    <row r="6254" spans="1:1">
      <c r="A6254" s="662">
        <v>6244</v>
      </c>
    </row>
    <row r="6255" spans="1:1">
      <c r="A6255" s="662">
        <v>6245</v>
      </c>
    </row>
    <row r="6256" spans="1:1">
      <c r="A6256" s="662">
        <v>6246</v>
      </c>
    </row>
    <row r="6257" spans="1:1">
      <c r="A6257" s="662">
        <v>6247</v>
      </c>
    </row>
    <row r="6258" spans="1:1">
      <c r="A6258" s="662">
        <v>6248</v>
      </c>
    </row>
    <row r="6259" spans="1:1">
      <c r="A6259" s="662">
        <v>6249</v>
      </c>
    </row>
    <row r="6260" spans="1:1">
      <c r="A6260" s="662">
        <v>6250</v>
      </c>
    </row>
    <row r="6261" spans="1:1">
      <c r="A6261" s="662">
        <v>6251</v>
      </c>
    </row>
    <row r="6262" spans="1:1">
      <c r="A6262" s="662">
        <v>6252</v>
      </c>
    </row>
    <row r="6263" spans="1:1">
      <c r="A6263" s="662">
        <v>6253</v>
      </c>
    </row>
    <row r="6264" spans="1:1">
      <c r="A6264" s="662">
        <v>6254</v>
      </c>
    </row>
    <row r="6265" spans="1:1">
      <c r="A6265" s="662">
        <v>6255</v>
      </c>
    </row>
    <row r="6266" spans="1:1">
      <c r="A6266" s="662">
        <v>6256</v>
      </c>
    </row>
    <row r="6267" spans="1:1">
      <c r="A6267" s="662">
        <v>6257</v>
      </c>
    </row>
    <row r="6268" spans="1:1">
      <c r="A6268" s="662">
        <v>6258</v>
      </c>
    </row>
    <row r="6269" spans="1:1">
      <c r="A6269" s="662">
        <v>6259</v>
      </c>
    </row>
    <row r="6270" spans="1:1">
      <c r="A6270" s="662">
        <v>6260</v>
      </c>
    </row>
    <row r="6271" spans="1:1">
      <c r="A6271" s="662">
        <v>6261</v>
      </c>
    </row>
    <row r="6272" spans="1:1">
      <c r="A6272" s="662">
        <v>6262</v>
      </c>
    </row>
    <row r="6273" spans="1:1">
      <c r="A6273" s="662">
        <v>6263</v>
      </c>
    </row>
    <row r="6274" spans="1:1">
      <c r="A6274" s="662">
        <v>6264</v>
      </c>
    </row>
    <row r="6275" spans="1:1">
      <c r="A6275" s="662">
        <v>6265</v>
      </c>
    </row>
    <row r="6276" spans="1:1">
      <c r="A6276" s="662">
        <v>6266</v>
      </c>
    </row>
    <row r="6277" spans="1:1">
      <c r="A6277" s="662">
        <v>6267</v>
      </c>
    </row>
    <row r="6278" spans="1:1">
      <c r="A6278" s="662">
        <v>6268</v>
      </c>
    </row>
    <row r="6279" spans="1:1">
      <c r="A6279" s="662">
        <v>6269</v>
      </c>
    </row>
    <row r="6280" spans="1:1">
      <c r="A6280" s="662">
        <v>6270</v>
      </c>
    </row>
    <row r="6281" spans="1:1">
      <c r="A6281" s="662">
        <v>6271</v>
      </c>
    </row>
    <row r="6282" spans="1:1">
      <c r="A6282" s="662">
        <v>6272</v>
      </c>
    </row>
    <row r="6283" spans="1:1">
      <c r="A6283" s="662">
        <v>6273</v>
      </c>
    </row>
    <row r="6284" spans="1:1">
      <c r="A6284" s="662">
        <v>6274</v>
      </c>
    </row>
    <row r="6285" spans="1:1">
      <c r="A6285" s="662">
        <v>6275</v>
      </c>
    </row>
    <row r="6286" spans="1:1">
      <c r="A6286" s="662">
        <v>6276</v>
      </c>
    </row>
    <row r="6287" spans="1:1">
      <c r="A6287" s="662">
        <v>6277</v>
      </c>
    </row>
    <row r="6288" spans="1:1">
      <c r="A6288" s="662">
        <v>6278</v>
      </c>
    </row>
    <row r="6289" spans="1:1">
      <c r="A6289" s="662">
        <v>6279</v>
      </c>
    </row>
    <row r="6290" spans="1:1">
      <c r="A6290" s="662">
        <v>6280</v>
      </c>
    </row>
    <row r="6291" spans="1:1">
      <c r="A6291" s="662">
        <v>6281</v>
      </c>
    </row>
    <row r="6292" spans="1:1">
      <c r="A6292" s="662">
        <v>6282</v>
      </c>
    </row>
    <row r="6293" spans="1:1">
      <c r="A6293" s="662">
        <v>6283</v>
      </c>
    </row>
    <row r="6294" spans="1:1">
      <c r="A6294" s="662">
        <v>6284</v>
      </c>
    </row>
    <row r="6295" spans="1:1">
      <c r="A6295" s="662">
        <v>6285</v>
      </c>
    </row>
    <row r="6296" spans="1:1">
      <c r="A6296" s="662">
        <v>6286</v>
      </c>
    </row>
    <row r="6297" spans="1:1">
      <c r="A6297" s="662">
        <v>6287</v>
      </c>
    </row>
    <row r="6298" spans="1:1">
      <c r="A6298" s="662">
        <v>6288</v>
      </c>
    </row>
    <row r="6299" spans="1:1">
      <c r="A6299" s="662">
        <v>6289</v>
      </c>
    </row>
    <row r="6300" spans="1:1">
      <c r="A6300" s="662">
        <v>6290</v>
      </c>
    </row>
    <row r="6301" spans="1:1">
      <c r="A6301" s="662">
        <v>6291</v>
      </c>
    </row>
    <row r="6302" spans="1:1">
      <c r="A6302" s="662">
        <v>6292</v>
      </c>
    </row>
    <row r="6303" spans="1:1">
      <c r="A6303" s="662">
        <v>6293</v>
      </c>
    </row>
    <row r="6304" spans="1:1">
      <c r="A6304" s="662">
        <v>6294</v>
      </c>
    </row>
    <row r="6305" spans="1:1">
      <c r="A6305" s="662">
        <v>6295</v>
      </c>
    </row>
    <row r="6306" spans="1:1">
      <c r="A6306" s="662">
        <v>6296</v>
      </c>
    </row>
    <row r="6307" spans="1:1">
      <c r="A6307" s="662">
        <v>6297</v>
      </c>
    </row>
    <row r="6308" spans="1:1">
      <c r="A6308" s="662">
        <v>6298</v>
      </c>
    </row>
    <row r="6309" spans="1:1">
      <c r="A6309" s="662">
        <v>6299</v>
      </c>
    </row>
    <row r="6310" spans="1:1">
      <c r="A6310" s="662">
        <v>6300</v>
      </c>
    </row>
    <row r="6311" spans="1:1">
      <c r="A6311" s="662">
        <v>6301</v>
      </c>
    </row>
    <row r="6312" spans="1:1">
      <c r="A6312" s="662">
        <v>6302</v>
      </c>
    </row>
    <row r="6313" spans="1:1">
      <c r="A6313" s="662">
        <v>6303</v>
      </c>
    </row>
    <row r="6314" spans="1:1">
      <c r="A6314" s="662">
        <v>6304</v>
      </c>
    </row>
    <row r="6315" spans="1:1">
      <c r="A6315" s="662">
        <v>6305</v>
      </c>
    </row>
    <row r="6316" spans="1:1">
      <c r="A6316" s="662">
        <v>6306</v>
      </c>
    </row>
    <row r="6317" spans="1:1">
      <c r="A6317" s="662">
        <v>6307</v>
      </c>
    </row>
    <row r="6318" spans="1:1">
      <c r="A6318" s="662">
        <v>6308</v>
      </c>
    </row>
    <row r="6319" spans="1:1">
      <c r="A6319" s="662">
        <v>6309</v>
      </c>
    </row>
    <row r="6320" spans="1:1">
      <c r="A6320" s="662">
        <v>6310</v>
      </c>
    </row>
    <row r="6321" spans="1:1">
      <c r="A6321" s="662">
        <v>6311</v>
      </c>
    </row>
    <row r="6322" spans="1:1">
      <c r="A6322" s="662">
        <v>6312</v>
      </c>
    </row>
    <row r="6323" spans="1:1">
      <c r="A6323" s="662">
        <v>6313</v>
      </c>
    </row>
    <row r="6324" spans="1:1">
      <c r="A6324" s="662">
        <v>6314</v>
      </c>
    </row>
    <row r="6325" spans="1:1">
      <c r="A6325" s="662">
        <v>6315</v>
      </c>
    </row>
    <row r="6326" spans="1:1">
      <c r="A6326" s="662">
        <v>6316</v>
      </c>
    </row>
    <row r="6327" spans="1:1">
      <c r="A6327" s="662">
        <v>6317</v>
      </c>
    </row>
    <row r="6328" spans="1:1">
      <c r="A6328" s="662">
        <v>6318</v>
      </c>
    </row>
    <row r="6329" spans="1:1">
      <c r="A6329" s="662">
        <v>6319</v>
      </c>
    </row>
    <row r="6330" spans="1:1">
      <c r="A6330" s="662">
        <v>6320</v>
      </c>
    </row>
    <row r="6331" spans="1:1">
      <c r="A6331" s="662">
        <v>6321</v>
      </c>
    </row>
    <row r="6332" spans="1:1">
      <c r="A6332" s="662">
        <v>6322</v>
      </c>
    </row>
    <row r="6333" spans="1:1">
      <c r="A6333" s="662">
        <v>6323</v>
      </c>
    </row>
    <row r="6334" spans="1:1">
      <c r="A6334" s="662">
        <v>6324</v>
      </c>
    </row>
    <row r="6335" spans="1:1">
      <c r="A6335" s="662">
        <v>6325</v>
      </c>
    </row>
    <row r="6336" spans="1:1">
      <c r="A6336" s="662">
        <v>6326</v>
      </c>
    </row>
    <row r="6337" spans="1:1">
      <c r="A6337" s="662">
        <v>6327</v>
      </c>
    </row>
    <row r="6338" spans="1:1">
      <c r="A6338" s="662">
        <v>6328</v>
      </c>
    </row>
    <row r="6339" spans="1:1">
      <c r="A6339" s="662">
        <v>6329</v>
      </c>
    </row>
    <row r="6340" spans="1:1">
      <c r="A6340" s="662">
        <v>6330</v>
      </c>
    </row>
    <row r="6341" spans="1:1">
      <c r="A6341" s="662">
        <v>6331</v>
      </c>
    </row>
    <row r="6342" spans="1:1">
      <c r="A6342" s="662">
        <v>6332</v>
      </c>
    </row>
    <row r="6343" spans="1:1">
      <c r="A6343" s="662">
        <v>6333</v>
      </c>
    </row>
    <row r="6344" spans="1:1">
      <c r="A6344" s="662">
        <v>6334</v>
      </c>
    </row>
    <row r="6345" spans="1:1">
      <c r="A6345" s="662">
        <v>6335</v>
      </c>
    </row>
    <row r="6346" spans="1:1">
      <c r="A6346" s="662">
        <v>6336</v>
      </c>
    </row>
    <row r="6347" spans="1:1">
      <c r="A6347" s="662">
        <v>6337</v>
      </c>
    </row>
    <row r="6348" spans="1:1">
      <c r="A6348" s="662">
        <v>6338</v>
      </c>
    </row>
    <row r="6349" spans="1:1">
      <c r="A6349" s="662">
        <v>6339</v>
      </c>
    </row>
    <row r="6350" spans="1:1">
      <c r="A6350" s="662">
        <v>6340</v>
      </c>
    </row>
    <row r="6351" spans="1:1">
      <c r="A6351" s="662">
        <v>6341</v>
      </c>
    </row>
    <row r="6352" spans="1:1">
      <c r="A6352" s="662">
        <v>6342</v>
      </c>
    </row>
    <row r="6353" spans="1:1">
      <c r="A6353" s="662">
        <v>6343</v>
      </c>
    </row>
    <row r="6354" spans="1:1">
      <c r="A6354" s="662">
        <v>6344</v>
      </c>
    </row>
    <row r="6355" spans="1:1">
      <c r="A6355" s="662">
        <v>6345</v>
      </c>
    </row>
    <row r="6356" spans="1:1">
      <c r="A6356" s="662">
        <v>6346</v>
      </c>
    </row>
    <row r="6357" spans="1:1">
      <c r="A6357" s="662">
        <v>6347</v>
      </c>
    </row>
    <row r="6358" spans="1:1">
      <c r="A6358" s="662">
        <v>6348</v>
      </c>
    </row>
    <row r="6359" spans="1:1">
      <c r="A6359" s="662">
        <v>6349</v>
      </c>
    </row>
    <row r="6360" spans="1:1">
      <c r="A6360" s="662">
        <v>6350</v>
      </c>
    </row>
    <row r="6361" spans="1:1">
      <c r="A6361" s="662">
        <v>6351</v>
      </c>
    </row>
    <row r="6362" spans="1:1">
      <c r="A6362" s="662">
        <v>6352</v>
      </c>
    </row>
    <row r="6363" spans="1:1">
      <c r="A6363" s="662">
        <v>6353</v>
      </c>
    </row>
    <row r="6364" spans="1:1">
      <c r="A6364" s="662">
        <v>6354</v>
      </c>
    </row>
    <row r="6365" spans="1:1">
      <c r="A6365" s="662">
        <v>6355</v>
      </c>
    </row>
    <row r="6366" spans="1:1">
      <c r="A6366" s="662">
        <v>6356</v>
      </c>
    </row>
    <row r="6367" spans="1:1">
      <c r="A6367" s="662">
        <v>6357</v>
      </c>
    </row>
    <row r="6368" spans="1:1">
      <c r="A6368" s="662">
        <v>6358</v>
      </c>
    </row>
    <row r="6369" spans="1:1">
      <c r="A6369" s="662">
        <v>6359</v>
      </c>
    </row>
    <row r="6370" spans="1:1">
      <c r="A6370" s="662">
        <v>6360</v>
      </c>
    </row>
    <row r="6371" spans="1:1">
      <c r="A6371" s="662">
        <v>6361</v>
      </c>
    </row>
    <row r="6372" spans="1:1">
      <c r="A6372" s="662">
        <v>6362</v>
      </c>
    </row>
    <row r="6373" spans="1:1">
      <c r="A6373" s="662">
        <v>6363</v>
      </c>
    </row>
    <row r="6374" spans="1:1">
      <c r="A6374" s="662">
        <v>6364</v>
      </c>
    </row>
    <row r="6375" spans="1:1">
      <c r="A6375" s="662">
        <v>6365</v>
      </c>
    </row>
    <row r="6376" spans="1:1">
      <c r="A6376" s="662">
        <v>6366</v>
      </c>
    </row>
    <row r="6377" spans="1:1">
      <c r="A6377" s="662">
        <v>6367</v>
      </c>
    </row>
    <row r="6378" spans="1:1">
      <c r="A6378" s="662">
        <v>6368</v>
      </c>
    </row>
    <row r="6379" spans="1:1">
      <c r="A6379" s="662">
        <v>6369</v>
      </c>
    </row>
    <row r="6380" spans="1:1">
      <c r="A6380" s="662">
        <v>6370</v>
      </c>
    </row>
    <row r="6381" spans="1:1">
      <c r="A6381" s="662">
        <v>6371</v>
      </c>
    </row>
    <row r="6382" spans="1:1">
      <c r="A6382" s="662">
        <v>6372</v>
      </c>
    </row>
    <row r="6383" spans="1:1">
      <c r="A6383" s="662">
        <v>6373</v>
      </c>
    </row>
    <row r="6384" spans="1:1">
      <c r="A6384" s="662">
        <v>6374</v>
      </c>
    </row>
    <row r="6385" spans="1:1">
      <c r="A6385" s="662">
        <v>6375</v>
      </c>
    </row>
    <row r="6386" spans="1:1">
      <c r="A6386" s="662">
        <v>6376</v>
      </c>
    </row>
    <row r="6387" spans="1:1">
      <c r="A6387" s="662">
        <v>6377</v>
      </c>
    </row>
    <row r="6388" spans="1:1">
      <c r="A6388" s="662">
        <v>6378</v>
      </c>
    </row>
    <row r="6389" spans="1:1">
      <c r="A6389" s="662">
        <v>6379</v>
      </c>
    </row>
    <row r="6390" spans="1:1">
      <c r="A6390" s="662">
        <v>6380</v>
      </c>
    </row>
    <row r="6391" spans="1:1">
      <c r="A6391" s="662">
        <v>6381</v>
      </c>
    </row>
    <row r="6392" spans="1:1">
      <c r="A6392" s="662">
        <v>6382</v>
      </c>
    </row>
    <row r="6393" spans="1:1">
      <c r="A6393" s="662">
        <v>6383</v>
      </c>
    </row>
    <row r="6394" spans="1:1">
      <c r="A6394" s="662">
        <v>6384</v>
      </c>
    </row>
    <row r="6395" spans="1:1">
      <c r="A6395" s="662">
        <v>6385</v>
      </c>
    </row>
    <row r="6396" spans="1:1">
      <c r="A6396" s="662">
        <v>6386</v>
      </c>
    </row>
    <row r="6397" spans="1:1">
      <c r="A6397" s="662">
        <v>6387</v>
      </c>
    </row>
    <row r="6398" spans="1:1">
      <c r="A6398" s="662">
        <v>6388</v>
      </c>
    </row>
    <row r="6399" spans="1:1">
      <c r="A6399" s="662">
        <v>6389</v>
      </c>
    </row>
    <row r="6400" spans="1:1">
      <c r="A6400" s="662">
        <v>6390</v>
      </c>
    </row>
    <row r="6401" spans="1:1">
      <c r="A6401" s="662">
        <v>6391</v>
      </c>
    </row>
    <row r="6402" spans="1:1">
      <c r="A6402" s="662">
        <v>6392</v>
      </c>
    </row>
    <row r="6403" spans="1:1">
      <c r="A6403" s="662">
        <v>6393</v>
      </c>
    </row>
    <row r="6404" spans="1:1">
      <c r="A6404" s="662">
        <v>6394</v>
      </c>
    </row>
    <row r="6405" spans="1:1">
      <c r="A6405" s="662">
        <v>6395</v>
      </c>
    </row>
    <row r="6406" spans="1:1">
      <c r="A6406" s="662">
        <v>6396</v>
      </c>
    </row>
    <row r="6407" spans="1:1">
      <c r="A6407" s="662">
        <v>6397</v>
      </c>
    </row>
    <row r="6408" spans="1:1">
      <c r="A6408" s="662">
        <v>6398</v>
      </c>
    </row>
    <row r="6409" spans="1:1">
      <c r="A6409" s="662">
        <v>6399</v>
      </c>
    </row>
    <row r="6410" spans="1:1">
      <c r="A6410" s="662">
        <v>6400</v>
      </c>
    </row>
    <row r="6411" spans="1:1">
      <c r="A6411" s="662">
        <v>6401</v>
      </c>
    </row>
    <row r="6412" spans="1:1">
      <c r="A6412" s="662">
        <v>6402</v>
      </c>
    </row>
    <row r="6413" spans="1:1">
      <c r="A6413" s="662">
        <v>6403</v>
      </c>
    </row>
    <row r="6414" spans="1:1">
      <c r="A6414" s="662">
        <v>6404</v>
      </c>
    </row>
    <row r="6415" spans="1:1">
      <c r="A6415" s="662">
        <v>6405</v>
      </c>
    </row>
    <row r="6416" spans="1:1">
      <c r="A6416" s="662">
        <v>6406</v>
      </c>
    </row>
    <row r="6417" spans="1:1">
      <c r="A6417" s="662">
        <v>6407</v>
      </c>
    </row>
    <row r="6418" spans="1:1">
      <c r="A6418" s="662">
        <v>6408</v>
      </c>
    </row>
    <row r="6419" spans="1:1">
      <c r="A6419" s="662">
        <v>6409</v>
      </c>
    </row>
    <row r="6420" spans="1:1">
      <c r="A6420" s="662">
        <v>6410</v>
      </c>
    </row>
    <row r="6421" spans="1:1">
      <c r="A6421" s="662">
        <v>6411</v>
      </c>
    </row>
    <row r="6422" spans="1:1">
      <c r="A6422" s="662">
        <v>6412</v>
      </c>
    </row>
    <row r="6423" spans="1:1">
      <c r="A6423" s="662">
        <v>6413</v>
      </c>
    </row>
    <row r="6424" spans="1:1">
      <c r="A6424" s="662">
        <v>6414</v>
      </c>
    </row>
    <row r="6425" spans="1:1">
      <c r="A6425" s="662">
        <v>6415</v>
      </c>
    </row>
    <row r="6426" spans="1:1">
      <c r="A6426" s="662">
        <v>6416</v>
      </c>
    </row>
    <row r="6427" spans="1:1">
      <c r="A6427" s="662">
        <v>6417</v>
      </c>
    </row>
    <row r="6428" spans="1:1">
      <c r="A6428" s="662">
        <v>6418</v>
      </c>
    </row>
    <row r="6429" spans="1:1">
      <c r="A6429" s="662">
        <v>6419</v>
      </c>
    </row>
    <row r="6430" spans="1:1">
      <c r="A6430" s="662">
        <v>6420</v>
      </c>
    </row>
    <row r="6431" spans="1:1">
      <c r="A6431" s="662">
        <v>6421</v>
      </c>
    </row>
    <row r="6432" spans="1:1">
      <c r="A6432" s="662">
        <v>6422</v>
      </c>
    </row>
    <row r="6433" spans="1:1">
      <c r="A6433" s="662">
        <v>6423</v>
      </c>
    </row>
    <row r="6434" spans="1:1">
      <c r="A6434" s="662">
        <v>6424</v>
      </c>
    </row>
    <row r="6435" spans="1:1">
      <c r="A6435" s="662">
        <v>6425</v>
      </c>
    </row>
    <row r="6436" spans="1:1">
      <c r="A6436" s="662">
        <v>6426</v>
      </c>
    </row>
    <row r="6437" spans="1:1">
      <c r="A6437" s="662">
        <v>6427</v>
      </c>
    </row>
    <row r="6438" spans="1:1">
      <c r="A6438" s="662">
        <v>6428</v>
      </c>
    </row>
    <row r="6439" spans="1:1">
      <c r="A6439" s="662">
        <v>6429</v>
      </c>
    </row>
    <row r="6440" spans="1:1">
      <c r="A6440" s="662">
        <v>6430</v>
      </c>
    </row>
    <row r="6441" spans="1:1">
      <c r="A6441" s="662">
        <v>6431</v>
      </c>
    </row>
    <row r="6442" spans="1:1">
      <c r="A6442" s="662">
        <v>6432</v>
      </c>
    </row>
    <row r="6443" spans="1:1">
      <c r="A6443" s="662">
        <v>6433</v>
      </c>
    </row>
    <row r="6444" spans="1:1">
      <c r="A6444" s="662">
        <v>6434</v>
      </c>
    </row>
    <row r="6445" spans="1:1">
      <c r="A6445" s="662">
        <v>6435</v>
      </c>
    </row>
    <row r="6446" spans="1:1">
      <c r="A6446" s="662">
        <v>6436</v>
      </c>
    </row>
    <row r="6447" spans="1:1">
      <c r="A6447" s="662">
        <v>6437</v>
      </c>
    </row>
    <row r="6448" spans="1:1">
      <c r="A6448" s="662">
        <v>6438</v>
      </c>
    </row>
    <row r="6449" spans="1:1">
      <c r="A6449" s="662">
        <v>6439</v>
      </c>
    </row>
    <row r="6450" spans="1:1">
      <c r="A6450" s="662">
        <v>6440</v>
      </c>
    </row>
    <row r="6451" spans="1:1">
      <c r="A6451" s="662">
        <v>6441</v>
      </c>
    </row>
    <row r="6452" spans="1:1">
      <c r="A6452" s="662">
        <v>6442</v>
      </c>
    </row>
    <row r="6453" spans="1:1">
      <c r="A6453" s="662">
        <v>6443</v>
      </c>
    </row>
    <row r="6454" spans="1:1">
      <c r="A6454" s="662">
        <v>6444</v>
      </c>
    </row>
    <row r="6455" spans="1:1">
      <c r="A6455" s="662">
        <v>6445</v>
      </c>
    </row>
    <row r="6456" spans="1:1">
      <c r="A6456" s="662">
        <v>6446</v>
      </c>
    </row>
    <row r="6457" spans="1:1">
      <c r="A6457" s="662">
        <v>6447</v>
      </c>
    </row>
    <row r="6458" spans="1:1">
      <c r="A6458" s="662">
        <v>6448</v>
      </c>
    </row>
    <row r="6459" spans="1:1">
      <c r="A6459" s="662">
        <v>6449</v>
      </c>
    </row>
    <row r="6460" spans="1:1">
      <c r="A6460" s="662">
        <v>6450</v>
      </c>
    </row>
    <row r="6461" spans="1:1">
      <c r="A6461" s="662">
        <v>6451</v>
      </c>
    </row>
    <row r="6462" spans="1:1">
      <c r="A6462" s="662">
        <v>6452</v>
      </c>
    </row>
    <row r="6463" spans="1:1">
      <c r="A6463" s="662">
        <v>6453</v>
      </c>
    </row>
    <row r="6464" spans="1:1">
      <c r="A6464" s="662">
        <v>6454</v>
      </c>
    </row>
    <row r="6465" spans="1:1">
      <c r="A6465" s="662">
        <v>6455</v>
      </c>
    </row>
    <row r="6466" spans="1:1">
      <c r="A6466" s="662">
        <v>6456</v>
      </c>
    </row>
    <row r="6467" spans="1:1">
      <c r="A6467" s="662">
        <v>6457</v>
      </c>
    </row>
    <row r="6468" spans="1:1">
      <c r="A6468" s="662">
        <v>6458</v>
      </c>
    </row>
    <row r="6469" spans="1:1">
      <c r="A6469" s="662">
        <v>6459</v>
      </c>
    </row>
    <row r="6470" spans="1:1">
      <c r="A6470" s="662">
        <v>6460</v>
      </c>
    </row>
    <row r="6471" spans="1:1">
      <c r="A6471" s="662">
        <v>6461</v>
      </c>
    </row>
    <row r="6472" spans="1:1">
      <c r="A6472" s="662">
        <v>6462</v>
      </c>
    </row>
    <row r="6473" spans="1:1">
      <c r="A6473" s="662">
        <v>6463</v>
      </c>
    </row>
    <row r="6474" spans="1:1">
      <c r="A6474" s="662">
        <v>6464</v>
      </c>
    </row>
    <row r="6475" spans="1:1">
      <c r="A6475" s="662">
        <v>6465</v>
      </c>
    </row>
    <row r="6476" spans="1:1">
      <c r="A6476" s="662">
        <v>6466</v>
      </c>
    </row>
    <row r="6477" spans="1:1">
      <c r="A6477" s="662">
        <v>6467</v>
      </c>
    </row>
    <row r="6478" spans="1:1">
      <c r="A6478" s="662">
        <v>6468</v>
      </c>
    </row>
    <row r="6479" spans="1:1">
      <c r="A6479" s="662">
        <v>6469</v>
      </c>
    </row>
    <row r="6480" spans="1:1">
      <c r="A6480" s="662">
        <v>6470</v>
      </c>
    </row>
    <row r="6481" spans="1:1">
      <c r="A6481" s="662">
        <v>6471</v>
      </c>
    </row>
    <row r="6482" spans="1:1">
      <c r="A6482" s="662">
        <v>6472</v>
      </c>
    </row>
    <row r="6483" spans="1:1">
      <c r="A6483" s="662">
        <v>6473</v>
      </c>
    </row>
    <row r="6484" spans="1:1">
      <c r="A6484" s="662">
        <v>6474</v>
      </c>
    </row>
    <row r="6485" spans="1:1">
      <c r="A6485" s="662">
        <v>6475</v>
      </c>
    </row>
    <row r="6486" spans="1:1">
      <c r="A6486" s="662">
        <v>6476</v>
      </c>
    </row>
    <row r="6487" spans="1:1">
      <c r="A6487" s="662">
        <v>6477</v>
      </c>
    </row>
    <row r="6488" spans="1:1">
      <c r="A6488" s="662">
        <v>6478</v>
      </c>
    </row>
    <row r="6489" spans="1:1">
      <c r="A6489" s="662">
        <v>6479</v>
      </c>
    </row>
    <row r="6490" spans="1:1">
      <c r="A6490" s="662">
        <v>6480</v>
      </c>
    </row>
    <row r="6491" spans="1:1">
      <c r="A6491" s="662">
        <v>6481</v>
      </c>
    </row>
    <row r="6492" spans="1:1">
      <c r="A6492" s="662">
        <v>6482</v>
      </c>
    </row>
    <row r="6493" spans="1:1">
      <c r="A6493" s="662">
        <v>6483</v>
      </c>
    </row>
    <row r="6494" spans="1:1">
      <c r="A6494" s="662">
        <v>6484</v>
      </c>
    </row>
    <row r="6495" spans="1:1">
      <c r="A6495" s="662">
        <v>6485</v>
      </c>
    </row>
    <row r="6496" spans="1:1">
      <c r="A6496" s="662">
        <v>6486</v>
      </c>
    </row>
    <row r="6497" spans="1:1">
      <c r="A6497" s="662">
        <v>6487</v>
      </c>
    </row>
    <row r="6498" spans="1:1">
      <c r="A6498" s="662">
        <v>6488</v>
      </c>
    </row>
    <row r="6499" spans="1:1">
      <c r="A6499" s="662">
        <v>6489</v>
      </c>
    </row>
    <row r="6500" spans="1:1">
      <c r="A6500" s="662">
        <v>6490</v>
      </c>
    </row>
    <row r="6501" spans="1:1">
      <c r="A6501" s="662">
        <v>6491</v>
      </c>
    </row>
    <row r="6502" spans="1:1">
      <c r="A6502" s="662">
        <v>6492</v>
      </c>
    </row>
    <row r="6503" spans="1:1">
      <c r="A6503" s="662">
        <v>6493</v>
      </c>
    </row>
    <row r="6504" spans="1:1">
      <c r="A6504" s="662">
        <v>6494</v>
      </c>
    </row>
    <row r="6505" spans="1:1">
      <c r="A6505" s="662">
        <v>6495</v>
      </c>
    </row>
    <row r="6506" spans="1:1">
      <c r="A6506" s="662">
        <v>6496</v>
      </c>
    </row>
    <row r="6507" spans="1:1">
      <c r="A6507" s="662">
        <v>6497</v>
      </c>
    </row>
    <row r="6508" spans="1:1">
      <c r="A6508" s="662">
        <v>6498</v>
      </c>
    </row>
    <row r="6509" spans="1:1">
      <c r="A6509" s="662">
        <v>6499</v>
      </c>
    </row>
    <row r="6510" spans="1:1">
      <c r="A6510" s="662">
        <v>6500</v>
      </c>
    </row>
    <row r="6511" spans="1:1">
      <c r="A6511" s="662">
        <v>6501</v>
      </c>
    </row>
    <row r="6512" spans="1:1">
      <c r="A6512" s="662">
        <v>6502</v>
      </c>
    </row>
    <row r="6513" spans="1:1">
      <c r="A6513" s="662">
        <v>6503</v>
      </c>
    </row>
    <row r="6514" spans="1:1">
      <c r="A6514" s="662">
        <v>6504</v>
      </c>
    </row>
    <row r="6515" spans="1:1">
      <c r="A6515" s="662">
        <v>6505</v>
      </c>
    </row>
    <row r="6516" spans="1:1">
      <c r="A6516" s="662">
        <v>6506</v>
      </c>
    </row>
    <row r="6517" spans="1:1">
      <c r="A6517" s="662">
        <v>6507</v>
      </c>
    </row>
    <row r="6518" spans="1:1">
      <c r="A6518" s="662">
        <v>6508</v>
      </c>
    </row>
    <row r="6519" spans="1:1">
      <c r="A6519" s="662">
        <v>6509</v>
      </c>
    </row>
    <row r="6520" spans="1:1">
      <c r="A6520" s="662">
        <v>6510</v>
      </c>
    </row>
    <row r="6521" spans="1:1">
      <c r="A6521" s="662">
        <v>6511</v>
      </c>
    </row>
    <row r="6522" spans="1:1">
      <c r="A6522" s="662">
        <v>6512</v>
      </c>
    </row>
    <row r="6523" spans="1:1">
      <c r="A6523" s="662">
        <v>6513</v>
      </c>
    </row>
    <row r="6524" spans="1:1">
      <c r="A6524" s="662">
        <v>6514</v>
      </c>
    </row>
    <row r="6525" spans="1:1">
      <c r="A6525" s="662">
        <v>6515</v>
      </c>
    </row>
    <row r="6526" spans="1:1">
      <c r="A6526" s="662">
        <v>6516</v>
      </c>
    </row>
    <row r="6527" spans="1:1">
      <c r="A6527" s="662">
        <v>6517</v>
      </c>
    </row>
    <row r="6528" spans="1:1">
      <c r="A6528" s="662">
        <v>6518</v>
      </c>
    </row>
    <row r="6529" spans="1:1">
      <c r="A6529" s="662">
        <v>6519</v>
      </c>
    </row>
    <row r="6530" spans="1:1">
      <c r="A6530" s="662">
        <v>6520</v>
      </c>
    </row>
    <row r="6531" spans="1:1">
      <c r="A6531" s="662">
        <v>6521</v>
      </c>
    </row>
    <row r="6532" spans="1:1">
      <c r="A6532" s="662">
        <v>6522</v>
      </c>
    </row>
    <row r="6533" spans="1:1">
      <c r="A6533" s="662">
        <v>6523</v>
      </c>
    </row>
    <row r="6534" spans="1:1">
      <c r="A6534" s="662">
        <v>6524</v>
      </c>
    </row>
    <row r="6535" spans="1:1">
      <c r="A6535" s="662">
        <v>6525</v>
      </c>
    </row>
    <row r="6536" spans="1:1">
      <c r="A6536" s="662">
        <v>6526</v>
      </c>
    </row>
    <row r="6537" spans="1:1">
      <c r="A6537" s="662">
        <v>6527</v>
      </c>
    </row>
    <row r="6538" spans="1:1">
      <c r="A6538" s="662">
        <v>6528</v>
      </c>
    </row>
    <row r="6539" spans="1:1">
      <c r="A6539" s="662">
        <v>6529</v>
      </c>
    </row>
    <row r="6540" spans="1:1">
      <c r="A6540" s="662">
        <v>6530</v>
      </c>
    </row>
    <row r="6541" spans="1:1">
      <c r="A6541" s="662">
        <v>6531</v>
      </c>
    </row>
    <row r="6542" spans="1:1">
      <c r="A6542" s="662">
        <v>6532</v>
      </c>
    </row>
    <row r="6543" spans="1:1">
      <c r="A6543" s="662">
        <v>6533</v>
      </c>
    </row>
    <row r="6544" spans="1:1">
      <c r="A6544" s="662">
        <v>6534</v>
      </c>
    </row>
    <row r="6545" spans="1:1">
      <c r="A6545" s="662">
        <v>6535</v>
      </c>
    </row>
    <row r="6546" spans="1:1">
      <c r="A6546" s="662">
        <v>6536</v>
      </c>
    </row>
    <row r="6547" spans="1:1">
      <c r="A6547" s="662">
        <v>6537</v>
      </c>
    </row>
    <row r="6548" spans="1:1">
      <c r="A6548" s="662">
        <v>6538</v>
      </c>
    </row>
    <row r="6549" spans="1:1">
      <c r="A6549" s="662">
        <v>6539</v>
      </c>
    </row>
    <row r="6550" spans="1:1">
      <c r="A6550" s="662">
        <v>6540</v>
      </c>
    </row>
    <row r="6551" spans="1:1">
      <c r="A6551" s="662">
        <v>6541</v>
      </c>
    </row>
    <row r="6552" spans="1:1">
      <c r="A6552" s="662">
        <v>6542</v>
      </c>
    </row>
    <row r="6553" spans="1:1">
      <c r="A6553" s="662">
        <v>6543</v>
      </c>
    </row>
    <row r="6554" spans="1:1">
      <c r="A6554" s="662">
        <v>6544</v>
      </c>
    </row>
    <row r="6555" spans="1:1">
      <c r="A6555" s="662">
        <v>6545</v>
      </c>
    </row>
    <row r="6556" spans="1:1">
      <c r="A6556" s="662">
        <v>6546</v>
      </c>
    </row>
    <row r="6557" spans="1:1">
      <c r="A6557" s="662">
        <v>6547</v>
      </c>
    </row>
    <row r="6558" spans="1:1">
      <c r="A6558" s="662">
        <v>6548</v>
      </c>
    </row>
    <row r="6559" spans="1:1">
      <c r="A6559" s="662">
        <v>6549</v>
      </c>
    </row>
    <row r="6560" spans="1:1">
      <c r="A6560" s="662">
        <v>6550</v>
      </c>
    </row>
    <row r="6561" spans="1:1">
      <c r="A6561" s="662">
        <v>6551</v>
      </c>
    </row>
    <row r="6562" spans="1:1">
      <c r="A6562" s="662">
        <v>6552</v>
      </c>
    </row>
    <row r="6563" spans="1:1">
      <c r="A6563" s="662">
        <v>6553</v>
      </c>
    </row>
    <row r="6564" spans="1:1">
      <c r="A6564" s="662">
        <v>6554</v>
      </c>
    </row>
    <row r="6565" spans="1:1">
      <c r="A6565" s="662">
        <v>6555</v>
      </c>
    </row>
    <row r="6566" spans="1:1">
      <c r="A6566" s="662">
        <v>6556</v>
      </c>
    </row>
    <row r="6567" spans="1:1">
      <c r="A6567" s="662">
        <v>6557</v>
      </c>
    </row>
    <row r="6568" spans="1:1">
      <c r="A6568" s="662">
        <v>6558</v>
      </c>
    </row>
    <row r="6569" spans="1:1">
      <c r="A6569" s="662">
        <v>6559</v>
      </c>
    </row>
    <row r="6570" spans="1:1">
      <c r="A6570" s="662">
        <v>6560</v>
      </c>
    </row>
    <row r="6571" spans="1:1">
      <c r="A6571" s="662">
        <v>6561</v>
      </c>
    </row>
    <row r="6572" spans="1:1">
      <c r="A6572" s="662">
        <v>6562</v>
      </c>
    </row>
    <row r="6573" spans="1:1">
      <c r="A6573" s="662">
        <v>6563</v>
      </c>
    </row>
    <row r="6574" spans="1:1">
      <c r="A6574" s="662">
        <v>6564</v>
      </c>
    </row>
    <row r="6575" spans="1:1">
      <c r="A6575" s="662">
        <v>6565</v>
      </c>
    </row>
    <row r="6576" spans="1:1">
      <c r="A6576" s="662">
        <v>6566</v>
      </c>
    </row>
    <row r="6577" spans="1:1">
      <c r="A6577" s="662">
        <v>6567</v>
      </c>
    </row>
    <row r="6578" spans="1:1">
      <c r="A6578" s="662">
        <v>6568</v>
      </c>
    </row>
    <row r="6579" spans="1:1">
      <c r="A6579" s="662">
        <v>6569</v>
      </c>
    </row>
    <row r="6580" spans="1:1">
      <c r="A6580" s="662">
        <v>6570</v>
      </c>
    </row>
    <row r="6581" spans="1:1">
      <c r="A6581" s="662">
        <v>6571</v>
      </c>
    </row>
    <row r="6582" spans="1:1">
      <c r="A6582" s="662">
        <v>6572</v>
      </c>
    </row>
    <row r="6583" spans="1:1">
      <c r="A6583" s="662">
        <v>6573</v>
      </c>
    </row>
    <row r="6584" spans="1:1">
      <c r="A6584" s="662">
        <v>6574</v>
      </c>
    </row>
    <row r="6585" spans="1:1">
      <c r="A6585" s="662">
        <v>6575</v>
      </c>
    </row>
    <row r="6586" spans="1:1">
      <c r="A6586" s="662">
        <v>6576</v>
      </c>
    </row>
    <row r="6587" spans="1:1">
      <c r="A6587" s="662">
        <v>6577</v>
      </c>
    </row>
    <row r="6588" spans="1:1">
      <c r="A6588" s="662">
        <v>6578</v>
      </c>
    </row>
    <row r="6589" spans="1:1">
      <c r="A6589" s="662">
        <v>6579</v>
      </c>
    </row>
    <row r="6590" spans="1:1">
      <c r="A6590" s="662">
        <v>6580</v>
      </c>
    </row>
    <row r="6591" spans="1:1">
      <c r="A6591" s="662">
        <v>6581</v>
      </c>
    </row>
    <row r="6592" spans="1:1">
      <c r="A6592" s="662">
        <v>6582</v>
      </c>
    </row>
    <row r="6593" spans="1:1">
      <c r="A6593" s="662">
        <v>6583</v>
      </c>
    </row>
    <row r="6594" spans="1:1">
      <c r="A6594" s="662">
        <v>6584</v>
      </c>
    </row>
    <row r="6595" spans="1:1">
      <c r="A6595" s="662">
        <v>6585</v>
      </c>
    </row>
    <row r="6596" spans="1:1">
      <c r="A6596" s="662">
        <v>6586</v>
      </c>
    </row>
    <row r="6597" spans="1:1">
      <c r="A6597" s="662">
        <v>6587</v>
      </c>
    </row>
    <row r="6598" spans="1:1">
      <c r="A6598" s="662">
        <v>6588</v>
      </c>
    </row>
    <row r="6599" spans="1:1">
      <c r="A6599" s="662">
        <v>6589</v>
      </c>
    </row>
    <row r="6600" spans="1:1">
      <c r="A6600" s="662">
        <v>6590</v>
      </c>
    </row>
    <row r="6601" spans="1:1">
      <c r="A6601" s="662">
        <v>6591</v>
      </c>
    </row>
    <row r="6602" spans="1:1">
      <c r="A6602" s="662">
        <v>6592</v>
      </c>
    </row>
    <row r="6603" spans="1:1">
      <c r="A6603" s="662">
        <v>6593</v>
      </c>
    </row>
    <row r="6604" spans="1:1">
      <c r="A6604" s="662">
        <v>6594</v>
      </c>
    </row>
    <row r="6605" spans="1:1">
      <c r="A6605" s="662">
        <v>6595</v>
      </c>
    </row>
    <row r="6606" spans="1:1">
      <c r="A6606" s="662">
        <v>6596</v>
      </c>
    </row>
    <row r="6607" spans="1:1">
      <c r="A6607" s="662">
        <v>6597</v>
      </c>
    </row>
    <row r="6608" spans="1:1">
      <c r="A6608" s="662">
        <v>6598</v>
      </c>
    </row>
    <row r="6609" spans="1:1">
      <c r="A6609" s="662">
        <v>6599</v>
      </c>
    </row>
    <row r="6610" spans="1:1">
      <c r="A6610" s="662">
        <v>6600</v>
      </c>
    </row>
    <row r="6611" spans="1:1">
      <c r="A6611" s="662">
        <v>6601</v>
      </c>
    </row>
    <row r="6612" spans="1:1">
      <c r="A6612" s="662">
        <v>6602</v>
      </c>
    </row>
    <row r="6613" spans="1:1">
      <c r="A6613" s="662">
        <v>6603</v>
      </c>
    </row>
    <row r="6614" spans="1:1">
      <c r="A6614" s="662">
        <v>6604</v>
      </c>
    </row>
    <row r="6615" spans="1:1">
      <c r="A6615" s="662">
        <v>6605</v>
      </c>
    </row>
    <row r="6616" spans="1:1">
      <c r="A6616" s="662">
        <v>6606</v>
      </c>
    </row>
    <row r="6617" spans="1:1">
      <c r="A6617" s="662">
        <v>6607</v>
      </c>
    </row>
    <row r="6618" spans="1:1">
      <c r="A6618" s="662">
        <v>6608</v>
      </c>
    </row>
    <row r="6619" spans="1:1">
      <c r="A6619" s="662">
        <v>6609</v>
      </c>
    </row>
    <row r="6620" spans="1:1">
      <c r="A6620" s="662">
        <v>6610</v>
      </c>
    </row>
    <row r="6621" spans="1:1">
      <c r="A6621" s="662">
        <v>6611</v>
      </c>
    </row>
    <row r="6622" spans="1:1">
      <c r="A6622" s="662">
        <v>6612</v>
      </c>
    </row>
    <row r="6623" spans="1:1">
      <c r="A6623" s="662">
        <v>6613</v>
      </c>
    </row>
    <row r="6624" spans="1:1">
      <c r="A6624" s="662">
        <v>6614</v>
      </c>
    </row>
    <row r="6625" spans="1:1">
      <c r="A6625" s="662">
        <v>6615</v>
      </c>
    </row>
    <row r="6626" spans="1:1">
      <c r="A6626" s="662">
        <v>6616</v>
      </c>
    </row>
    <row r="6627" spans="1:1">
      <c r="A6627" s="662">
        <v>6617</v>
      </c>
    </row>
    <row r="6628" spans="1:1">
      <c r="A6628" s="662">
        <v>6618</v>
      </c>
    </row>
    <row r="6629" spans="1:1">
      <c r="A6629" s="662">
        <v>6619</v>
      </c>
    </row>
    <row r="6630" spans="1:1">
      <c r="A6630" s="662">
        <v>6620</v>
      </c>
    </row>
    <row r="6631" spans="1:1">
      <c r="A6631" s="662">
        <v>6621</v>
      </c>
    </row>
    <row r="6632" spans="1:1">
      <c r="A6632" s="662">
        <v>6622</v>
      </c>
    </row>
    <row r="6633" spans="1:1">
      <c r="A6633" s="662">
        <v>6623</v>
      </c>
    </row>
    <row r="6634" spans="1:1">
      <c r="A6634" s="662">
        <v>6624</v>
      </c>
    </row>
    <row r="6635" spans="1:1">
      <c r="A6635" s="662">
        <v>6625</v>
      </c>
    </row>
    <row r="6636" spans="1:1">
      <c r="A6636" s="662">
        <v>6626</v>
      </c>
    </row>
    <row r="6637" spans="1:1">
      <c r="A6637" s="662">
        <v>6627</v>
      </c>
    </row>
    <row r="6638" spans="1:1">
      <c r="A6638" s="662">
        <v>6628</v>
      </c>
    </row>
    <row r="6639" spans="1:1">
      <c r="A6639" s="662">
        <v>6629</v>
      </c>
    </row>
    <row r="6640" spans="1:1">
      <c r="A6640" s="662">
        <v>6630</v>
      </c>
    </row>
    <row r="6641" spans="1:1">
      <c r="A6641" s="662">
        <v>6631</v>
      </c>
    </row>
    <row r="6642" spans="1:1">
      <c r="A6642" s="662">
        <v>6632</v>
      </c>
    </row>
    <row r="6643" spans="1:1">
      <c r="A6643" s="662">
        <v>6633</v>
      </c>
    </row>
    <row r="6644" spans="1:1">
      <c r="A6644" s="662">
        <v>6634</v>
      </c>
    </row>
    <row r="6645" spans="1:1">
      <c r="A6645" s="662">
        <v>6635</v>
      </c>
    </row>
    <row r="6646" spans="1:1">
      <c r="A6646" s="662">
        <v>6636</v>
      </c>
    </row>
    <row r="6647" spans="1:1">
      <c r="A6647" s="662">
        <v>6637</v>
      </c>
    </row>
    <row r="6648" spans="1:1">
      <c r="A6648" s="662">
        <v>6638</v>
      </c>
    </row>
    <row r="6649" spans="1:1">
      <c r="A6649" s="662">
        <v>6639</v>
      </c>
    </row>
    <row r="6650" spans="1:1">
      <c r="A6650" s="662">
        <v>6640</v>
      </c>
    </row>
    <row r="6651" spans="1:1">
      <c r="A6651" s="662">
        <v>6641</v>
      </c>
    </row>
    <row r="6652" spans="1:1">
      <c r="A6652" s="662">
        <v>6642</v>
      </c>
    </row>
    <row r="6653" spans="1:1">
      <c r="A6653" s="662">
        <v>6643</v>
      </c>
    </row>
    <row r="6654" spans="1:1">
      <c r="A6654" s="662">
        <v>6644</v>
      </c>
    </row>
    <row r="6655" spans="1:1">
      <c r="A6655" s="662">
        <v>6645</v>
      </c>
    </row>
    <row r="6656" spans="1:1">
      <c r="A6656" s="662">
        <v>6646</v>
      </c>
    </row>
    <row r="6657" spans="1:1">
      <c r="A6657" s="662">
        <v>6647</v>
      </c>
    </row>
    <row r="6658" spans="1:1">
      <c r="A6658" s="662">
        <v>6648</v>
      </c>
    </row>
    <row r="6659" spans="1:1">
      <c r="A6659" s="662">
        <v>6649</v>
      </c>
    </row>
    <row r="6660" spans="1:1">
      <c r="A6660" s="662">
        <v>6650</v>
      </c>
    </row>
    <row r="6661" spans="1:1">
      <c r="A6661" s="662">
        <v>6651</v>
      </c>
    </row>
    <row r="6662" spans="1:1">
      <c r="A6662" s="662">
        <v>6652</v>
      </c>
    </row>
    <row r="6663" spans="1:1">
      <c r="A6663" s="662">
        <v>6653</v>
      </c>
    </row>
    <row r="6664" spans="1:1">
      <c r="A6664" s="662">
        <v>6654</v>
      </c>
    </row>
    <row r="6665" spans="1:1">
      <c r="A6665" s="662">
        <v>6655</v>
      </c>
    </row>
    <row r="6666" spans="1:1">
      <c r="A6666" s="662">
        <v>6656</v>
      </c>
    </row>
    <row r="6667" spans="1:1">
      <c r="A6667" s="662">
        <v>6657</v>
      </c>
    </row>
    <row r="6668" spans="1:1">
      <c r="A6668" s="662">
        <v>6658</v>
      </c>
    </row>
    <row r="6669" spans="1:1">
      <c r="A6669" s="662">
        <v>6659</v>
      </c>
    </row>
    <row r="6670" spans="1:1">
      <c r="A6670" s="662">
        <v>6660</v>
      </c>
    </row>
    <row r="6671" spans="1:1">
      <c r="A6671" s="662">
        <v>6661</v>
      </c>
    </row>
    <row r="6672" spans="1:1">
      <c r="A6672" s="662">
        <v>6662</v>
      </c>
    </row>
    <row r="6673" spans="1:1">
      <c r="A6673" s="662">
        <v>6663</v>
      </c>
    </row>
    <row r="6674" spans="1:1">
      <c r="A6674" s="662">
        <v>6664</v>
      </c>
    </row>
    <row r="6675" spans="1:1">
      <c r="A6675" s="662">
        <v>6665</v>
      </c>
    </row>
    <row r="6676" spans="1:1">
      <c r="A6676" s="662">
        <v>6666</v>
      </c>
    </row>
    <row r="6677" spans="1:1">
      <c r="A6677" s="662">
        <v>6667</v>
      </c>
    </row>
    <row r="6678" spans="1:1">
      <c r="A6678" s="662">
        <v>6668</v>
      </c>
    </row>
    <row r="6679" spans="1:1">
      <c r="A6679" s="662">
        <v>6669</v>
      </c>
    </row>
    <row r="6680" spans="1:1">
      <c r="A6680" s="662">
        <v>6670</v>
      </c>
    </row>
    <row r="6681" spans="1:1">
      <c r="A6681" s="662">
        <v>6671</v>
      </c>
    </row>
    <row r="6682" spans="1:1">
      <c r="A6682" s="662">
        <v>6672</v>
      </c>
    </row>
    <row r="6683" spans="1:1">
      <c r="A6683" s="662">
        <v>6673</v>
      </c>
    </row>
    <row r="6684" spans="1:1">
      <c r="A6684" s="662">
        <v>6674</v>
      </c>
    </row>
    <row r="6685" spans="1:1">
      <c r="A6685" s="662">
        <v>6675</v>
      </c>
    </row>
    <row r="6686" spans="1:1">
      <c r="A6686" s="662">
        <v>6676</v>
      </c>
    </row>
    <row r="6687" spans="1:1">
      <c r="A6687" s="662">
        <v>6677</v>
      </c>
    </row>
    <row r="6688" spans="1:1">
      <c r="A6688" s="662">
        <v>6678</v>
      </c>
    </row>
    <row r="6689" spans="1:1">
      <c r="A6689" s="662">
        <v>6679</v>
      </c>
    </row>
    <row r="6690" spans="1:1">
      <c r="A6690" s="662">
        <v>6680</v>
      </c>
    </row>
    <row r="6691" spans="1:1">
      <c r="A6691" s="662">
        <v>6681</v>
      </c>
    </row>
    <row r="6692" spans="1:1">
      <c r="A6692" s="662">
        <v>6682</v>
      </c>
    </row>
    <row r="6693" spans="1:1">
      <c r="A6693" s="662">
        <v>6683</v>
      </c>
    </row>
    <row r="6694" spans="1:1">
      <c r="A6694" s="662">
        <v>6684</v>
      </c>
    </row>
    <row r="6695" spans="1:1">
      <c r="A6695" s="662">
        <v>6685</v>
      </c>
    </row>
    <row r="6696" spans="1:1">
      <c r="A6696" s="662">
        <v>6686</v>
      </c>
    </row>
    <row r="6697" spans="1:1">
      <c r="A6697" s="662">
        <v>6687</v>
      </c>
    </row>
    <row r="6698" spans="1:1">
      <c r="A6698" s="662">
        <v>6688</v>
      </c>
    </row>
    <row r="6699" spans="1:1">
      <c r="A6699" s="662">
        <v>6689</v>
      </c>
    </row>
    <row r="6700" spans="1:1">
      <c r="A6700" s="662">
        <v>6690</v>
      </c>
    </row>
    <row r="6701" spans="1:1">
      <c r="A6701" s="662">
        <v>6691</v>
      </c>
    </row>
    <row r="6702" spans="1:1">
      <c r="A6702" s="662">
        <v>6692</v>
      </c>
    </row>
    <row r="6703" spans="1:1">
      <c r="A6703" s="662">
        <v>6693</v>
      </c>
    </row>
    <row r="6704" spans="1:1">
      <c r="A6704" s="662">
        <v>6694</v>
      </c>
    </row>
    <row r="6705" spans="1:1">
      <c r="A6705" s="662">
        <v>6695</v>
      </c>
    </row>
    <row r="6706" spans="1:1">
      <c r="A6706" s="662">
        <v>6696</v>
      </c>
    </row>
    <row r="6707" spans="1:1">
      <c r="A6707" s="662">
        <v>6697</v>
      </c>
    </row>
    <row r="6708" spans="1:1">
      <c r="A6708" s="662">
        <v>6698</v>
      </c>
    </row>
    <row r="6709" spans="1:1">
      <c r="A6709" s="662">
        <v>6699</v>
      </c>
    </row>
    <row r="6710" spans="1:1">
      <c r="A6710" s="662">
        <v>6700</v>
      </c>
    </row>
    <row r="6711" spans="1:1">
      <c r="A6711" s="662">
        <v>6701</v>
      </c>
    </row>
    <row r="6712" spans="1:1">
      <c r="A6712" s="662">
        <v>6702</v>
      </c>
    </row>
    <row r="6713" spans="1:1">
      <c r="A6713" s="662">
        <v>6703</v>
      </c>
    </row>
    <row r="6714" spans="1:1">
      <c r="A6714" s="662">
        <v>6704</v>
      </c>
    </row>
    <row r="6715" spans="1:1">
      <c r="A6715" s="662">
        <v>6705</v>
      </c>
    </row>
    <row r="6716" spans="1:1">
      <c r="A6716" s="662">
        <v>6706</v>
      </c>
    </row>
    <row r="6717" spans="1:1">
      <c r="A6717" s="662">
        <v>6707</v>
      </c>
    </row>
    <row r="6718" spans="1:1">
      <c r="A6718" s="662">
        <v>6708</v>
      </c>
    </row>
    <row r="6719" spans="1:1">
      <c r="A6719" s="662">
        <v>6709</v>
      </c>
    </row>
    <row r="6720" spans="1:1">
      <c r="A6720" s="662">
        <v>6710</v>
      </c>
    </row>
    <row r="6721" spans="1:1">
      <c r="A6721" s="662">
        <v>6711</v>
      </c>
    </row>
    <row r="6722" spans="1:1">
      <c r="A6722" s="662">
        <v>6712</v>
      </c>
    </row>
    <row r="6723" spans="1:1">
      <c r="A6723" s="662">
        <v>6713</v>
      </c>
    </row>
    <row r="6724" spans="1:1">
      <c r="A6724" s="662">
        <v>6714</v>
      </c>
    </row>
    <row r="6725" spans="1:1">
      <c r="A6725" s="662">
        <v>6715</v>
      </c>
    </row>
    <row r="6726" spans="1:1">
      <c r="A6726" s="662">
        <v>6716</v>
      </c>
    </row>
    <row r="6727" spans="1:1">
      <c r="A6727" s="662">
        <v>6717</v>
      </c>
    </row>
    <row r="6728" spans="1:1">
      <c r="A6728" s="662">
        <v>6718</v>
      </c>
    </row>
    <row r="6729" spans="1:1">
      <c r="A6729" s="662">
        <v>6719</v>
      </c>
    </row>
    <row r="6730" spans="1:1">
      <c r="A6730" s="662">
        <v>6720</v>
      </c>
    </row>
    <row r="6731" spans="1:1">
      <c r="A6731" s="662">
        <v>6721</v>
      </c>
    </row>
    <row r="6732" spans="1:1">
      <c r="A6732" s="662">
        <v>6722</v>
      </c>
    </row>
    <row r="6733" spans="1:1">
      <c r="A6733" s="662">
        <v>6723</v>
      </c>
    </row>
    <row r="6734" spans="1:1">
      <c r="A6734" s="662">
        <v>6724</v>
      </c>
    </row>
    <row r="6735" spans="1:1">
      <c r="A6735" s="662">
        <v>6725</v>
      </c>
    </row>
    <row r="6736" spans="1:1">
      <c r="A6736" s="662">
        <v>6726</v>
      </c>
    </row>
    <row r="6737" spans="1:1">
      <c r="A6737" s="662">
        <v>6727</v>
      </c>
    </row>
    <row r="6738" spans="1:1">
      <c r="A6738" s="662">
        <v>6728</v>
      </c>
    </row>
    <row r="6739" spans="1:1">
      <c r="A6739" s="662">
        <v>6729</v>
      </c>
    </row>
    <row r="6740" spans="1:1">
      <c r="A6740" s="662">
        <v>6730</v>
      </c>
    </row>
    <row r="6741" spans="1:1">
      <c r="A6741" s="662">
        <v>6731</v>
      </c>
    </row>
    <row r="6742" spans="1:1">
      <c r="A6742" s="662">
        <v>6732</v>
      </c>
    </row>
    <row r="6743" spans="1:1">
      <c r="A6743" s="662">
        <v>6733</v>
      </c>
    </row>
    <row r="6744" spans="1:1">
      <c r="A6744" s="662">
        <v>6734</v>
      </c>
    </row>
    <row r="6745" spans="1:1">
      <c r="A6745" s="662">
        <v>6735</v>
      </c>
    </row>
    <row r="6746" spans="1:1">
      <c r="A6746" s="662">
        <v>6736</v>
      </c>
    </row>
    <row r="6747" spans="1:1">
      <c r="A6747" s="662">
        <v>6737</v>
      </c>
    </row>
    <row r="6748" spans="1:1">
      <c r="A6748" s="662">
        <v>6738</v>
      </c>
    </row>
    <row r="6749" spans="1:1">
      <c r="A6749" s="662">
        <v>6739</v>
      </c>
    </row>
    <row r="6750" spans="1:1">
      <c r="A6750" s="662">
        <v>6740</v>
      </c>
    </row>
    <row r="6751" spans="1:1">
      <c r="A6751" s="662">
        <v>6741</v>
      </c>
    </row>
    <row r="6752" spans="1:1">
      <c r="A6752" s="662">
        <v>6742</v>
      </c>
    </row>
    <row r="6753" spans="1:1">
      <c r="A6753" s="662">
        <v>6743</v>
      </c>
    </row>
    <row r="6754" spans="1:1">
      <c r="A6754" s="662">
        <v>6744</v>
      </c>
    </row>
    <row r="6755" spans="1:1">
      <c r="A6755" s="662">
        <v>6745</v>
      </c>
    </row>
    <row r="6756" spans="1:1">
      <c r="A6756" s="662">
        <v>6746</v>
      </c>
    </row>
    <row r="6757" spans="1:1">
      <c r="A6757" s="662">
        <v>6747</v>
      </c>
    </row>
    <row r="6758" spans="1:1">
      <c r="A6758" s="662">
        <v>6748</v>
      </c>
    </row>
    <row r="6759" spans="1:1">
      <c r="A6759" s="662">
        <v>6749</v>
      </c>
    </row>
    <row r="6760" spans="1:1">
      <c r="A6760" s="662">
        <v>6750</v>
      </c>
    </row>
    <row r="6761" spans="1:1">
      <c r="A6761" s="662">
        <v>6751</v>
      </c>
    </row>
    <row r="6762" spans="1:1">
      <c r="A6762" s="662">
        <v>6752</v>
      </c>
    </row>
    <row r="6763" spans="1:1">
      <c r="A6763" s="662">
        <v>6753</v>
      </c>
    </row>
    <row r="6764" spans="1:1">
      <c r="A6764" s="662">
        <v>6754</v>
      </c>
    </row>
    <row r="6765" spans="1:1">
      <c r="A6765" s="662">
        <v>6755</v>
      </c>
    </row>
    <row r="6766" spans="1:1">
      <c r="A6766" s="662">
        <v>6756</v>
      </c>
    </row>
    <row r="6767" spans="1:1">
      <c r="A6767" s="662">
        <v>6757</v>
      </c>
    </row>
    <row r="6768" spans="1:1">
      <c r="A6768" s="662">
        <v>6758</v>
      </c>
    </row>
    <row r="6769" spans="1:1">
      <c r="A6769" s="662">
        <v>6759</v>
      </c>
    </row>
    <row r="6770" spans="1:1">
      <c r="A6770" s="662">
        <v>6760</v>
      </c>
    </row>
    <row r="6771" spans="1:1">
      <c r="A6771" s="662">
        <v>6761</v>
      </c>
    </row>
    <row r="6772" spans="1:1">
      <c r="A6772" s="662">
        <v>6762</v>
      </c>
    </row>
    <row r="6773" spans="1:1">
      <c r="A6773" s="662">
        <v>6763</v>
      </c>
    </row>
    <row r="6774" spans="1:1">
      <c r="A6774" s="662">
        <v>6764</v>
      </c>
    </row>
    <row r="6775" spans="1:1">
      <c r="A6775" s="662">
        <v>6765</v>
      </c>
    </row>
    <row r="6776" spans="1:1">
      <c r="A6776" s="662">
        <v>6766</v>
      </c>
    </row>
    <row r="6777" spans="1:1">
      <c r="A6777" s="662">
        <v>6767</v>
      </c>
    </row>
    <row r="6778" spans="1:1">
      <c r="A6778" s="662">
        <v>6768</v>
      </c>
    </row>
    <row r="6779" spans="1:1">
      <c r="A6779" s="662">
        <v>6769</v>
      </c>
    </row>
    <row r="6780" spans="1:1">
      <c r="A6780" s="662">
        <v>6770</v>
      </c>
    </row>
    <row r="6781" spans="1:1">
      <c r="A6781" s="662">
        <v>6771</v>
      </c>
    </row>
    <row r="6782" spans="1:1">
      <c r="A6782" s="662">
        <v>6772</v>
      </c>
    </row>
    <row r="6783" spans="1:1">
      <c r="A6783" s="662">
        <v>6773</v>
      </c>
    </row>
    <row r="6784" spans="1:1">
      <c r="A6784" s="662">
        <v>6774</v>
      </c>
    </row>
    <row r="6785" spans="1:1">
      <c r="A6785" s="662">
        <v>6775</v>
      </c>
    </row>
    <row r="6786" spans="1:1">
      <c r="A6786" s="662">
        <v>6776</v>
      </c>
    </row>
    <row r="6787" spans="1:1">
      <c r="A6787" s="662">
        <v>6777</v>
      </c>
    </row>
    <row r="6788" spans="1:1">
      <c r="A6788" s="662">
        <v>6778</v>
      </c>
    </row>
    <row r="6789" spans="1:1">
      <c r="A6789" s="662">
        <v>6779</v>
      </c>
    </row>
    <row r="6790" spans="1:1">
      <c r="A6790" s="662">
        <v>6780</v>
      </c>
    </row>
    <row r="6791" spans="1:1">
      <c r="A6791" s="662">
        <v>6781</v>
      </c>
    </row>
    <row r="6792" spans="1:1">
      <c r="A6792" s="662">
        <v>6782</v>
      </c>
    </row>
    <row r="6793" spans="1:1">
      <c r="A6793" s="662">
        <v>6783</v>
      </c>
    </row>
    <row r="6794" spans="1:1">
      <c r="A6794" s="662">
        <v>6784</v>
      </c>
    </row>
    <row r="6795" spans="1:1">
      <c r="A6795" s="662">
        <v>6785</v>
      </c>
    </row>
    <row r="6796" spans="1:1">
      <c r="A6796" s="662">
        <v>6786</v>
      </c>
    </row>
    <row r="6797" spans="1:1">
      <c r="A6797" s="662">
        <v>6787</v>
      </c>
    </row>
    <row r="6798" spans="1:1">
      <c r="A6798" s="662">
        <v>6788</v>
      </c>
    </row>
    <row r="6799" spans="1:1">
      <c r="A6799" s="662">
        <v>6789</v>
      </c>
    </row>
    <row r="6800" spans="1:1">
      <c r="A6800" s="662">
        <v>6790</v>
      </c>
    </row>
    <row r="6801" spans="1:1">
      <c r="A6801" s="662">
        <v>6791</v>
      </c>
    </row>
    <row r="6802" spans="1:1">
      <c r="A6802" s="662">
        <v>6792</v>
      </c>
    </row>
    <row r="6803" spans="1:1">
      <c r="A6803" s="662">
        <v>6793</v>
      </c>
    </row>
    <row r="6804" spans="1:1">
      <c r="A6804" s="662">
        <v>6794</v>
      </c>
    </row>
    <row r="6805" spans="1:1">
      <c r="A6805" s="662">
        <v>6795</v>
      </c>
    </row>
    <row r="6806" spans="1:1">
      <c r="A6806" s="662">
        <v>6796</v>
      </c>
    </row>
    <row r="6807" spans="1:1">
      <c r="A6807" s="662">
        <v>6797</v>
      </c>
    </row>
    <row r="6808" spans="1:1">
      <c r="A6808" s="662">
        <v>6798</v>
      </c>
    </row>
    <row r="6809" spans="1:1">
      <c r="A6809" s="662">
        <v>6799</v>
      </c>
    </row>
    <row r="6810" spans="1:1">
      <c r="A6810" s="662">
        <v>6800</v>
      </c>
    </row>
    <row r="6811" spans="1:1">
      <c r="A6811" s="662">
        <v>6801</v>
      </c>
    </row>
    <row r="6812" spans="1:1">
      <c r="A6812" s="662">
        <v>6802</v>
      </c>
    </row>
    <row r="6813" spans="1:1">
      <c r="A6813" s="662">
        <v>6803</v>
      </c>
    </row>
    <row r="6814" spans="1:1">
      <c r="A6814" s="662">
        <v>6804</v>
      </c>
    </row>
    <row r="6815" spans="1:1">
      <c r="A6815" s="662">
        <v>6805</v>
      </c>
    </row>
    <row r="6816" spans="1:1">
      <c r="A6816" s="662">
        <v>6806</v>
      </c>
    </row>
    <row r="6817" spans="1:1">
      <c r="A6817" s="662">
        <v>6807</v>
      </c>
    </row>
    <row r="6818" spans="1:1">
      <c r="A6818" s="662">
        <v>6808</v>
      </c>
    </row>
    <row r="6819" spans="1:1">
      <c r="A6819" s="662">
        <v>6809</v>
      </c>
    </row>
    <row r="6820" spans="1:1">
      <c r="A6820" s="662">
        <v>6810</v>
      </c>
    </row>
    <row r="6821" spans="1:1">
      <c r="A6821" s="662">
        <v>6811</v>
      </c>
    </row>
    <row r="6822" spans="1:1">
      <c r="A6822" s="662">
        <v>6812</v>
      </c>
    </row>
    <row r="6823" spans="1:1">
      <c r="A6823" s="662">
        <v>6813</v>
      </c>
    </row>
    <row r="6824" spans="1:1">
      <c r="A6824" s="662">
        <v>6814</v>
      </c>
    </row>
    <row r="6825" spans="1:1">
      <c r="A6825" s="662">
        <v>6815</v>
      </c>
    </row>
    <row r="6826" spans="1:1">
      <c r="A6826" s="662">
        <v>6816</v>
      </c>
    </row>
    <row r="6827" spans="1:1">
      <c r="A6827" s="662">
        <v>6817</v>
      </c>
    </row>
    <row r="6828" spans="1:1">
      <c r="A6828" s="662">
        <v>6818</v>
      </c>
    </row>
    <row r="6829" spans="1:1">
      <c r="A6829" s="662">
        <v>6819</v>
      </c>
    </row>
    <row r="6830" spans="1:1">
      <c r="A6830" s="662">
        <v>6820</v>
      </c>
    </row>
    <row r="6831" spans="1:1">
      <c r="A6831" s="662">
        <v>6821</v>
      </c>
    </row>
    <row r="6832" spans="1:1">
      <c r="A6832" s="662">
        <v>6822</v>
      </c>
    </row>
    <row r="6833" spans="1:1">
      <c r="A6833" s="662">
        <v>6823</v>
      </c>
    </row>
    <row r="6834" spans="1:1">
      <c r="A6834" s="662">
        <v>6824</v>
      </c>
    </row>
    <row r="6835" spans="1:1">
      <c r="A6835" s="662">
        <v>6825</v>
      </c>
    </row>
    <row r="6836" spans="1:1">
      <c r="A6836" s="662">
        <v>6826</v>
      </c>
    </row>
    <row r="6837" spans="1:1">
      <c r="A6837" s="662">
        <v>6827</v>
      </c>
    </row>
    <row r="6838" spans="1:1">
      <c r="A6838" s="662">
        <v>6828</v>
      </c>
    </row>
    <row r="6839" spans="1:1">
      <c r="A6839" s="662">
        <v>6829</v>
      </c>
    </row>
    <row r="6840" spans="1:1">
      <c r="A6840" s="662">
        <v>6830</v>
      </c>
    </row>
    <row r="6841" spans="1:1">
      <c r="A6841" s="662">
        <v>6831</v>
      </c>
    </row>
    <row r="6842" spans="1:1">
      <c r="A6842" s="662">
        <v>6832</v>
      </c>
    </row>
    <row r="6843" spans="1:1">
      <c r="A6843" s="662">
        <v>6833</v>
      </c>
    </row>
    <row r="6844" spans="1:1">
      <c r="A6844" s="662">
        <v>6834</v>
      </c>
    </row>
    <row r="6845" spans="1:1">
      <c r="A6845" s="662">
        <v>6835</v>
      </c>
    </row>
    <row r="6846" spans="1:1">
      <c r="A6846" s="662">
        <v>6836</v>
      </c>
    </row>
    <row r="6847" spans="1:1">
      <c r="A6847" s="662">
        <v>6837</v>
      </c>
    </row>
    <row r="6848" spans="1:1">
      <c r="A6848" s="662">
        <v>6838</v>
      </c>
    </row>
    <row r="6849" spans="1:1">
      <c r="A6849" s="662">
        <v>6839</v>
      </c>
    </row>
    <row r="6850" spans="1:1">
      <c r="A6850" s="662">
        <v>6840</v>
      </c>
    </row>
    <row r="6851" spans="1:1">
      <c r="A6851" s="662">
        <v>6841</v>
      </c>
    </row>
    <row r="6852" spans="1:1">
      <c r="A6852" s="662">
        <v>6842</v>
      </c>
    </row>
    <row r="6853" spans="1:1">
      <c r="A6853" s="662">
        <v>6843</v>
      </c>
    </row>
    <row r="6854" spans="1:1">
      <c r="A6854" s="662">
        <v>6844</v>
      </c>
    </row>
    <row r="6855" spans="1:1">
      <c r="A6855" s="662">
        <v>6845</v>
      </c>
    </row>
    <row r="6856" spans="1:1">
      <c r="A6856" s="662">
        <v>6846</v>
      </c>
    </row>
    <row r="6857" spans="1:1">
      <c r="A6857" s="662">
        <v>6847</v>
      </c>
    </row>
    <row r="6858" spans="1:1">
      <c r="A6858" s="662">
        <v>6848</v>
      </c>
    </row>
    <row r="6859" spans="1:1">
      <c r="A6859" s="662">
        <v>6849</v>
      </c>
    </row>
    <row r="6860" spans="1:1">
      <c r="A6860" s="662">
        <v>6850</v>
      </c>
    </row>
    <row r="6861" spans="1:1">
      <c r="A6861" s="662">
        <v>6851</v>
      </c>
    </row>
    <row r="6862" spans="1:1">
      <c r="A6862" s="662">
        <v>6852</v>
      </c>
    </row>
    <row r="6863" spans="1:1">
      <c r="A6863" s="662">
        <v>6853</v>
      </c>
    </row>
    <row r="6864" spans="1:1">
      <c r="A6864" s="662">
        <v>6854</v>
      </c>
    </row>
    <row r="6865" spans="1:1">
      <c r="A6865" s="662">
        <v>6855</v>
      </c>
    </row>
    <row r="6866" spans="1:1">
      <c r="A6866" s="662">
        <v>6856</v>
      </c>
    </row>
    <row r="6867" spans="1:1">
      <c r="A6867" s="662">
        <v>6857</v>
      </c>
    </row>
    <row r="6868" spans="1:1">
      <c r="A6868" s="662">
        <v>6858</v>
      </c>
    </row>
    <row r="6869" spans="1:1">
      <c r="A6869" s="662">
        <v>6859</v>
      </c>
    </row>
    <row r="6870" spans="1:1">
      <c r="A6870" s="662">
        <v>6860</v>
      </c>
    </row>
    <row r="6871" spans="1:1">
      <c r="A6871" s="662">
        <v>6861</v>
      </c>
    </row>
    <row r="6872" spans="1:1">
      <c r="A6872" s="662">
        <v>6862</v>
      </c>
    </row>
    <row r="6873" spans="1:1">
      <c r="A6873" s="662">
        <v>6863</v>
      </c>
    </row>
    <row r="6874" spans="1:1">
      <c r="A6874" s="662">
        <v>6864</v>
      </c>
    </row>
    <row r="6875" spans="1:1">
      <c r="A6875" s="662">
        <v>6865</v>
      </c>
    </row>
    <row r="6876" spans="1:1">
      <c r="A6876" s="662">
        <v>6866</v>
      </c>
    </row>
    <row r="6877" spans="1:1">
      <c r="A6877" s="662">
        <v>6867</v>
      </c>
    </row>
    <row r="6878" spans="1:1">
      <c r="A6878" s="662">
        <v>6868</v>
      </c>
    </row>
    <row r="6879" spans="1:1">
      <c r="A6879" s="662">
        <v>6869</v>
      </c>
    </row>
    <row r="6880" spans="1:1">
      <c r="A6880" s="662">
        <v>6870</v>
      </c>
    </row>
    <row r="6881" spans="1:1">
      <c r="A6881" s="662">
        <v>6871</v>
      </c>
    </row>
    <row r="6882" spans="1:1">
      <c r="A6882" s="662">
        <v>6872</v>
      </c>
    </row>
    <row r="6883" spans="1:1">
      <c r="A6883" s="662">
        <v>6873</v>
      </c>
    </row>
    <row r="6884" spans="1:1">
      <c r="A6884" s="662">
        <v>6874</v>
      </c>
    </row>
    <row r="6885" spans="1:1">
      <c r="A6885" s="662">
        <v>6875</v>
      </c>
    </row>
    <row r="6886" spans="1:1">
      <c r="A6886" s="662">
        <v>6876</v>
      </c>
    </row>
    <row r="6887" spans="1:1">
      <c r="A6887" s="662">
        <v>6877</v>
      </c>
    </row>
    <row r="6888" spans="1:1">
      <c r="A6888" s="662">
        <v>6878</v>
      </c>
    </row>
    <row r="6889" spans="1:1">
      <c r="A6889" s="662">
        <v>6879</v>
      </c>
    </row>
    <row r="6890" spans="1:1">
      <c r="A6890" s="662">
        <v>6880</v>
      </c>
    </row>
    <row r="6891" spans="1:1">
      <c r="A6891" s="662">
        <v>6881</v>
      </c>
    </row>
    <row r="6892" spans="1:1">
      <c r="A6892" s="662">
        <v>6882</v>
      </c>
    </row>
    <row r="6893" spans="1:1">
      <c r="A6893" s="662">
        <v>6883</v>
      </c>
    </row>
    <row r="6894" spans="1:1">
      <c r="A6894" s="662">
        <v>6884</v>
      </c>
    </row>
    <row r="6895" spans="1:1">
      <c r="A6895" s="662">
        <v>6885</v>
      </c>
    </row>
    <row r="6896" spans="1:1">
      <c r="A6896" s="662">
        <v>6886</v>
      </c>
    </row>
    <row r="6897" spans="1:1">
      <c r="A6897" s="662">
        <v>6887</v>
      </c>
    </row>
    <row r="6898" spans="1:1">
      <c r="A6898" s="662">
        <v>6888</v>
      </c>
    </row>
    <row r="6899" spans="1:1">
      <c r="A6899" s="662">
        <v>6889</v>
      </c>
    </row>
    <row r="6900" spans="1:1">
      <c r="A6900" s="662">
        <v>6890</v>
      </c>
    </row>
    <row r="6901" spans="1:1">
      <c r="A6901" s="662">
        <v>6891</v>
      </c>
    </row>
    <row r="6902" spans="1:1">
      <c r="A6902" s="662">
        <v>6892</v>
      </c>
    </row>
    <row r="6903" spans="1:1">
      <c r="A6903" s="662">
        <v>6893</v>
      </c>
    </row>
    <row r="6904" spans="1:1">
      <c r="A6904" s="662">
        <v>6894</v>
      </c>
    </row>
    <row r="6905" spans="1:1">
      <c r="A6905" s="662">
        <v>6895</v>
      </c>
    </row>
    <row r="6906" spans="1:1">
      <c r="A6906" s="662">
        <v>6896</v>
      </c>
    </row>
    <row r="6907" spans="1:1">
      <c r="A6907" s="662">
        <v>6897</v>
      </c>
    </row>
    <row r="6908" spans="1:1">
      <c r="A6908" s="662">
        <v>6898</v>
      </c>
    </row>
    <row r="6909" spans="1:1">
      <c r="A6909" s="662">
        <v>6899</v>
      </c>
    </row>
    <row r="6910" spans="1:1">
      <c r="A6910" s="662">
        <v>6900</v>
      </c>
    </row>
    <row r="6911" spans="1:1">
      <c r="A6911" s="662">
        <v>6901</v>
      </c>
    </row>
    <row r="6912" spans="1:1">
      <c r="A6912" s="662">
        <v>6902</v>
      </c>
    </row>
    <row r="6913" spans="1:1">
      <c r="A6913" s="662">
        <v>6903</v>
      </c>
    </row>
    <row r="6914" spans="1:1">
      <c r="A6914" s="662">
        <v>6904</v>
      </c>
    </row>
    <row r="6915" spans="1:1">
      <c r="A6915" s="662">
        <v>6905</v>
      </c>
    </row>
    <row r="6916" spans="1:1">
      <c r="A6916" s="662">
        <v>6906</v>
      </c>
    </row>
    <row r="6917" spans="1:1">
      <c r="A6917" s="662">
        <v>6907</v>
      </c>
    </row>
    <row r="6918" spans="1:1">
      <c r="A6918" s="662">
        <v>6908</v>
      </c>
    </row>
    <row r="6919" spans="1:1">
      <c r="A6919" s="662">
        <v>6909</v>
      </c>
    </row>
    <row r="6920" spans="1:1">
      <c r="A6920" s="662">
        <v>6910</v>
      </c>
    </row>
    <row r="6921" spans="1:1">
      <c r="A6921" s="662">
        <v>6911</v>
      </c>
    </row>
    <row r="6922" spans="1:1">
      <c r="A6922" s="662">
        <v>6912</v>
      </c>
    </row>
    <row r="6923" spans="1:1">
      <c r="A6923" s="662">
        <v>6913</v>
      </c>
    </row>
    <row r="6924" spans="1:1">
      <c r="A6924" s="662">
        <v>6914</v>
      </c>
    </row>
    <row r="6925" spans="1:1">
      <c r="A6925" s="662">
        <v>6915</v>
      </c>
    </row>
    <row r="6926" spans="1:1">
      <c r="A6926" s="662">
        <v>6916</v>
      </c>
    </row>
    <row r="6927" spans="1:1">
      <c r="A6927" s="662">
        <v>6917</v>
      </c>
    </row>
    <row r="6928" spans="1:1">
      <c r="A6928" s="662">
        <v>6918</v>
      </c>
    </row>
    <row r="6929" spans="1:1">
      <c r="A6929" s="662">
        <v>6919</v>
      </c>
    </row>
    <row r="6930" spans="1:1">
      <c r="A6930" s="662">
        <v>6920</v>
      </c>
    </row>
    <row r="6931" spans="1:1">
      <c r="A6931" s="662">
        <v>6921</v>
      </c>
    </row>
    <row r="6932" spans="1:1">
      <c r="A6932" s="662">
        <v>6922</v>
      </c>
    </row>
    <row r="6933" spans="1:1">
      <c r="A6933" s="662">
        <v>6923</v>
      </c>
    </row>
    <row r="6934" spans="1:1">
      <c r="A6934" s="662">
        <v>6924</v>
      </c>
    </row>
    <row r="6935" spans="1:1">
      <c r="A6935" s="662">
        <v>6925</v>
      </c>
    </row>
    <row r="6936" spans="1:1">
      <c r="A6936" s="662">
        <v>6926</v>
      </c>
    </row>
    <row r="6937" spans="1:1">
      <c r="A6937" s="662">
        <v>6927</v>
      </c>
    </row>
    <row r="6938" spans="1:1">
      <c r="A6938" s="662">
        <v>6928</v>
      </c>
    </row>
    <row r="6939" spans="1:1">
      <c r="A6939" s="662">
        <v>6929</v>
      </c>
    </row>
    <row r="6940" spans="1:1">
      <c r="A6940" s="662">
        <v>6930</v>
      </c>
    </row>
    <row r="6941" spans="1:1">
      <c r="A6941" s="662">
        <v>6931</v>
      </c>
    </row>
    <row r="6942" spans="1:1">
      <c r="A6942" s="662">
        <v>6932</v>
      </c>
    </row>
    <row r="6943" spans="1:1">
      <c r="A6943" s="662">
        <v>6933</v>
      </c>
    </row>
    <row r="6944" spans="1:1">
      <c r="A6944" s="662">
        <v>6934</v>
      </c>
    </row>
    <row r="6945" spans="1:1">
      <c r="A6945" s="662">
        <v>6935</v>
      </c>
    </row>
    <row r="6946" spans="1:1">
      <c r="A6946" s="662">
        <v>6936</v>
      </c>
    </row>
    <row r="6947" spans="1:1">
      <c r="A6947" s="662">
        <v>6937</v>
      </c>
    </row>
    <row r="6948" spans="1:1">
      <c r="A6948" s="662">
        <v>6938</v>
      </c>
    </row>
    <row r="6949" spans="1:1">
      <c r="A6949" s="662">
        <v>6939</v>
      </c>
    </row>
    <row r="6950" spans="1:1">
      <c r="A6950" s="662">
        <v>6940</v>
      </c>
    </row>
    <row r="6951" spans="1:1">
      <c r="A6951" s="662">
        <v>6941</v>
      </c>
    </row>
    <row r="6952" spans="1:1">
      <c r="A6952" s="662">
        <v>6942</v>
      </c>
    </row>
    <row r="6953" spans="1:1">
      <c r="A6953" s="662">
        <v>6943</v>
      </c>
    </row>
    <row r="6954" spans="1:1">
      <c r="A6954" s="662">
        <v>6944</v>
      </c>
    </row>
    <row r="6955" spans="1:1">
      <c r="A6955" s="662">
        <v>6945</v>
      </c>
    </row>
    <row r="6956" spans="1:1">
      <c r="A6956" s="662">
        <v>6946</v>
      </c>
    </row>
    <row r="6957" spans="1:1">
      <c r="A6957" s="662">
        <v>6947</v>
      </c>
    </row>
    <row r="6958" spans="1:1">
      <c r="A6958" s="662">
        <v>6948</v>
      </c>
    </row>
    <row r="6959" spans="1:1">
      <c r="A6959" s="662">
        <v>6949</v>
      </c>
    </row>
    <row r="6960" spans="1:1">
      <c r="A6960" s="662">
        <v>6950</v>
      </c>
    </row>
    <row r="6961" spans="1:1">
      <c r="A6961" s="662">
        <v>6951</v>
      </c>
    </row>
    <row r="6962" spans="1:1">
      <c r="A6962" s="662">
        <v>6952</v>
      </c>
    </row>
    <row r="6963" spans="1:1">
      <c r="A6963" s="662">
        <v>6953</v>
      </c>
    </row>
    <row r="6964" spans="1:1">
      <c r="A6964" s="662">
        <v>6954</v>
      </c>
    </row>
    <row r="6965" spans="1:1">
      <c r="A6965" s="662">
        <v>6955</v>
      </c>
    </row>
    <row r="6966" spans="1:1">
      <c r="A6966" s="662">
        <v>6956</v>
      </c>
    </row>
    <row r="6967" spans="1:1">
      <c r="A6967" s="662">
        <v>6957</v>
      </c>
    </row>
    <row r="6968" spans="1:1">
      <c r="A6968" s="662">
        <v>6958</v>
      </c>
    </row>
    <row r="6969" spans="1:1">
      <c r="A6969" s="662">
        <v>6959</v>
      </c>
    </row>
    <row r="6970" spans="1:1">
      <c r="A6970" s="662">
        <v>6960</v>
      </c>
    </row>
    <row r="6971" spans="1:1">
      <c r="A6971" s="662">
        <v>6961</v>
      </c>
    </row>
    <row r="6972" spans="1:1">
      <c r="A6972" s="662">
        <v>6962</v>
      </c>
    </row>
    <row r="6973" spans="1:1">
      <c r="A6973" s="662">
        <v>6963</v>
      </c>
    </row>
    <row r="6974" spans="1:1">
      <c r="A6974" s="662">
        <v>6964</v>
      </c>
    </row>
    <row r="6975" spans="1:1">
      <c r="A6975" s="662">
        <v>6965</v>
      </c>
    </row>
    <row r="6976" spans="1:1">
      <c r="A6976" s="662">
        <v>6966</v>
      </c>
    </row>
    <row r="6977" spans="1:1">
      <c r="A6977" s="662">
        <v>6967</v>
      </c>
    </row>
    <row r="6978" spans="1:1">
      <c r="A6978" s="662">
        <v>6968</v>
      </c>
    </row>
    <row r="6979" spans="1:1">
      <c r="A6979" s="662">
        <v>6969</v>
      </c>
    </row>
    <row r="6980" spans="1:1">
      <c r="A6980" s="662">
        <v>6970</v>
      </c>
    </row>
    <row r="6981" spans="1:1">
      <c r="A6981" s="662">
        <v>6971</v>
      </c>
    </row>
    <row r="6982" spans="1:1">
      <c r="A6982" s="662">
        <v>6972</v>
      </c>
    </row>
    <row r="6983" spans="1:1">
      <c r="A6983" s="662">
        <v>6973</v>
      </c>
    </row>
    <row r="6984" spans="1:1">
      <c r="A6984" s="662">
        <v>6974</v>
      </c>
    </row>
    <row r="6985" spans="1:1">
      <c r="A6985" s="662">
        <v>6975</v>
      </c>
    </row>
    <row r="6986" spans="1:1">
      <c r="A6986" s="662">
        <v>6976</v>
      </c>
    </row>
    <row r="6987" spans="1:1">
      <c r="A6987" s="662">
        <v>6977</v>
      </c>
    </row>
    <row r="6988" spans="1:1">
      <c r="A6988" s="662">
        <v>6978</v>
      </c>
    </row>
    <row r="6989" spans="1:1">
      <c r="A6989" s="662">
        <v>6979</v>
      </c>
    </row>
    <row r="6990" spans="1:1">
      <c r="A6990" s="662">
        <v>6980</v>
      </c>
    </row>
    <row r="6991" spans="1:1">
      <c r="A6991" s="662">
        <v>6981</v>
      </c>
    </row>
    <row r="6992" spans="1:1">
      <c r="A6992" s="662">
        <v>6982</v>
      </c>
    </row>
    <row r="6993" spans="1:1">
      <c r="A6993" s="662">
        <v>6983</v>
      </c>
    </row>
    <row r="6994" spans="1:1">
      <c r="A6994" s="662">
        <v>6984</v>
      </c>
    </row>
    <row r="6995" spans="1:1">
      <c r="A6995" s="662">
        <v>6985</v>
      </c>
    </row>
    <row r="6996" spans="1:1">
      <c r="A6996" s="662">
        <v>6986</v>
      </c>
    </row>
    <row r="6997" spans="1:1">
      <c r="A6997" s="662">
        <v>6987</v>
      </c>
    </row>
    <row r="6998" spans="1:1">
      <c r="A6998" s="662">
        <v>6988</v>
      </c>
    </row>
    <row r="6999" spans="1:1">
      <c r="A6999" s="662">
        <v>6989</v>
      </c>
    </row>
    <row r="7000" spans="1:1">
      <c r="A7000" s="662">
        <v>6990</v>
      </c>
    </row>
    <row r="7001" spans="1:1">
      <c r="A7001" s="662">
        <v>6991</v>
      </c>
    </row>
    <row r="7002" spans="1:1">
      <c r="A7002" s="662">
        <v>6992</v>
      </c>
    </row>
    <row r="7003" spans="1:1">
      <c r="A7003" s="662">
        <v>6993</v>
      </c>
    </row>
    <row r="7004" spans="1:1">
      <c r="A7004" s="662">
        <v>6994</v>
      </c>
    </row>
    <row r="7005" spans="1:1">
      <c r="A7005" s="662">
        <v>6995</v>
      </c>
    </row>
    <row r="7006" spans="1:1">
      <c r="A7006" s="662">
        <v>6996</v>
      </c>
    </row>
    <row r="7007" spans="1:1">
      <c r="A7007" s="662">
        <v>6997</v>
      </c>
    </row>
    <row r="7008" spans="1:1">
      <c r="A7008" s="662">
        <v>6998</v>
      </c>
    </row>
    <row r="7009" spans="1:1">
      <c r="A7009" s="662">
        <v>6999</v>
      </c>
    </row>
    <row r="7010" spans="1:1">
      <c r="A7010" s="662">
        <v>7000</v>
      </c>
    </row>
    <row r="7011" spans="1:1">
      <c r="A7011" s="662">
        <v>7001</v>
      </c>
    </row>
    <row r="7012" spans="1:1">
      <c r="A7012" s="662">
        <v>7002</v>
      </c>
    </row>
    <row r="7013" spans="1:1">
      <c r="A7013" s="662">
        <v>7003</v>
      </c>
    </row>
    <row r="7014" spans="1:1">
      <c r="A7014" s="662">
        <v>7004</v>
      </c>
    </row>
    <row r="7015" spans="1:1">
      <c r="A7015" s="662">
        <v>7005</v>
      </c>
    </row>
    <row r="7016" spans="1:1">
      <c r="A7016" s="662">
        <v>7006</v>
      </c>
    </row>
    <row r="7017" spans="1:1">
      <c r="A7017" s="662">
        <v>7007</v>
      </c>
    </row>
    <row r="7018" spans="1:1">
      <c r="A7018" s="662">
        <v>7008</v>
      </c>
    </row>
    <row r="7019" spans="1:1">
      <c r="A7019" s="662">
        <v>7009</v>
      </c>
    </row>
    <row r="7020" spans="1:1">
      <c r="A7020" s="662">
        <v>7010</v>
      </c>
    </row>
    <row r="7021" spans="1:1">
      <c r="A7021" s="662">
        <v>7011</v>
      </c>
    </row>
    <row r="7022" spans="1:1">
      <c r="A7022" s="662">
        <v>7012</v>
      </c>
    </row>
    <row r="7023" spans="1:1">
      <c r="A7023" s="662">
        <v>7013</v>
      </c>
    </row>
    <row r="7024" spans="1:1">
      <c r="A7024" s="662">
        <v>7014</v>
      </c>
    </row>
    <row r="7025" spans="1:1">
      <c r="A7025" s="662">
        <v>7015</v>
      </c>
    </row>
    <row r="7026" spans="1:1">
      <c r="A7026" s="662">
        <v>7016</v>
      </c>
    </row>
    <row r="7027" spans="1:1">
      <c r="A7027" s="662">
        <v>7017</v>
      </c>
    </row>
    <row r="7028" spans="1:1">
      <c r="A7028" s="662">
        <v>7018</v>
      </c>
    </row>
    <row r="7029" spans="1:1">
      <c r="A7029" s="662">
        <v>7019</v>
      </c>
    </row>
    <row r="7030" spans="1:1">
      <c r="A7030" s="662">
        <v>7020</v>
      </c>
    </row>
    <row r="7031" spans="1:1">
      <c r="A7031" s="662">
        <v>7021</v>
      </c>
    </row>
    <row r="7032" spans="1:1">
      <c r="A7032" s="662">
        <v>7022</v>
      </c>
    </row>
    <row r="7033" spans="1:1">
      <c r="A7033" s="662">
        <v>7023</v>
      </c>
    </row>
    <row r="7034" spans="1:1">
      <c r="A7034" s="662">
        <v>7024</v>
      </c>
    </row>
    <row r="7035" spans="1:1">
      <c r="A7035" s="662">
        <v>7025</v>
      </c>
    </row>
    <row r="7036" spans="1:1">
      <c r="A7036" s="662">
        <v>7026</v>
      </c>
    </row>
    <row r="7037" spans="1:1">
      <c r="A7037" s="662">
        <v>7027</v>
      </c>
    </row>
    <row r="7038" spans="1:1">
      <c r="A7038" s="662">
        <v>7028</v>
      </c>
    </row>
    <row r="7039" spans="1:1">
      <c r="A7039" s="662">
        <v>7029</v>
      </c>
    </row>
    <row r="7040" spans="1:1">
      <c r="A7040" s="662">
        <v>7030</v>
      </c>
    </row>
    <row r="7041" spans="1:1">
      <c r="A7041" s="662">
        <v>7031</v>
      </c>
    </row>
    <row r="7042" spans="1:1">
      <c r="A7042" s="662">
        <v>7032</v>
      </c>
    </row>
    <row r="7043" spans="1:1">
      <c r="A7043" s="662">
        <v>7033</v>
      </c>
    </row>
    <row r="7044" spans="1:1">
      <c r="A7044" s="662">
        <v>7034</v>
      </c>
    </row>
    <row r="7045" spans="1:1">
      <c r="A7045" s="662">
        <v>7035</v>
      </c>
    </row>
    <row r="7046" spans="1:1">
      <c r="A7046" s="662">
        <v>7036</v>
      </c>
    </row>
    <row r="7047" spans="1:1">
      <c r="A7047" s="662">
        <v>7037</v>
      </c>
    </row>
    <row r="7048" spans="1:1">
      <c r="A7048" s="662">
        <v>7038</v>
      </c>
    </row>
    <row r="7049" spans="1:1">
      <c r="A7049" s="662">
        <v>7039</v>
      </c>
    </row>
    <row r="7050" spans="1:1">
      <c r="A7050" s="662">
        <v>7040</v>
      </c>
    </row>
    <row r="7051" spans="1:1">
      <c r="A7051" s="662">
        <v>7041</v>
      </c>
    </row>
    <row r="7052" spans="1:1">
      <c r="A7052" s="662">
        <v>7042</v>
      </c>
    </row>
    <row r="7053" spans="1:1">
      <c r="A7053" s="662">
        <v>7043</v>
      </c>
    </row>
    <row r="7054" spans="1:1">
      <c r="A7054" s="662">
        <v>7044</v>
      </c>
    </row>
    <row r="7055" spans="1:1">
      <c r="A7055" s="662">
        <v>7045</v>
      </c>
    </row>
    <row r="7056" spans="1:1">
      <c r="A7056" s="662">
        <v>7046</v>
      </c>
    </row>
    <row r="7057" spans="1:1">
      <c r="A7057" s="662">
        <v>7047</v>
      </c>
    </row>
    <row r="7058" spans="1:1">
      <c r="A7058" s="662">
        <v>7048</v>
      </c>
    </row>
    <row r="7059" spans="1:1">
      <c r="A7059" s="662">
        <v>7049</v>
      </c>
    </row>
    <row r="7060" spans="1:1">
      <c r="A7060" s="662">
        <v>7050</v>
      </c>
    </row>
    <row r="7061" spans="1:1">
      <c r="A7061" s="662">
        <v>7051</v>
      </c>
    </row>
    <row r="7062" spans="1:1">
      <c r="A7062" s="662">
        <v>7052</v>
      </c>
    </row>
    <row r="7063" spans="1:1">
      <c r="A7063" s="662">
        <v>7053</v>
      </c>
    </row>
    <row r="7064" spans="1:1">
      <c r="A7064" s="662">
        <v>7054</v>
      </c>
    </row>
    <row r="7065" spans="1:1">
      <c r="A7065" s="662">
        <v>7055</v>
      </c>
    </row>
    <row r="7066" spans="1:1">
      <c r="A7066" s="662">
        <v>7056</v>
      </c>
    </row>
    <row r="7067" spans="1:1">
      <c r="A7067" s="662">
        <v>7057</v>
      </c>
    </row>
    <row r="7068" spans="1:1">
      <c r="A7068" s="662">
        <v>7058</v>
      </c>
    </row>
    <row r="7069" spans="1:1">
      <c r="A7069" s="662">
        <v>7059</v>
      </c>
    </row>
    <row r="7070" spans="1:1">
      <c r="A7070" s="662">
        <v>7060</v>
      </c>
    </row>
    <row r="7071" spans="1:1">
      <c r="A7071" s="662">
        <v>7061</v>
      </c>
    </row>
    <row r="7072" spans="1:1">
      <c r="A7072" s="662">
        <v>7062</v>
      </c>
    </row>
    <row r="7073" spans="1:1">
      <c r="A7073" s="662">
        <v>7063</v>
      </c>
    </row>
    <row r="7074" spans="1:1">
      <c r="A7074" s="662">
        <v>7064</v>
      </c>
    </row>
    <row r="7075" spans="1:1">
      <c r="A7075" s="662">
        <v>7065</v>
      </c>
    </row>
    <row r="7076" spans="1:1">
      <c r="A7076" s="662">
        <v>7066</v>
      </c>
    </row>
    <row r="7077" spans="1:1">
      <c r="A7077" s="662">
        <v>7067</v>
      </c>
    </row>
    <row r="7078" spans="1:1">
      <c r="A7078" s="662">
        <v>7068</v>
      </c>
    </row>
    <row r="7079" spans="1:1">
      <c r="A7079" s="662">
        <v>7069</v>
      </c>
    </row>
    <row r="7080" spans="1:1">
      <c r="A7080" s="662">
        <v>7070</v>
      </c>
    </row>
    <row r="7081" spans="1:1">
      <c r="A7081" s="662">
        <v>7071</v>
      </c>
    </row>
    <row r="7082" spans="1:1">
      <c r="A7082" s="662">
        <v>7072</v>
      </c>
    </row>
    <row r="7083" spans="1:1">
      <c r="A7083" s="662">
        <v>7073</v>
      </c>
    </row>
    <row r="7084" spans="1:1">
      <c r="A7084" s="662">
        <v>7074</v>
      </c>
    </row>
    <row r="7085" spans="1:1">
      <c r="A7085" s="662">
        <v>7075</v>
      </c>
    </row>
    <row r="7086" spans="1:1">
      <c r="A7086" s="662">
        <v>7076</v>
      </c>
    </row>
    <row r="7087" spans="1:1">
      <c r="A7087" s="662">
        <v>7077</v>
      </c>
    </row>
    <row r="7088" spans="1:1">
      <c r="A7088" s="662">
        <v>7078</v>
      </c>
    </row>
    <row r="7089" spans="1:1">
      <c r="A7089" s="662">
        <v>7079</v>
      </c>
    </row>
    <row r="7090" spans="1:1">
      <c r="A7090" s="662">
        <v>7080</v>
      </c>
    </row>
    <row r="7091" spans="1:1">
      <c r="A7091" s="662">
        <v>7081</v>
      </c>
    </row>
    <row r="7092" spans="1:1">
      <c r="A7092" s="662">
        <v>7082</v>
      </c>
    </row>
    <row r="7093" spans="1:1">
      <c r="A7093" s="662">
        <v>7083</v>
      </c>
    </row>
    <row r="7094" spans="1:1">
      <c r="A7094" s="662">
        <v>7084</v>
      </c>
    </row>
    <row r="7095" spans="1:1">
      <c r="A7095" s="662">
        <v>7085</v>
      </c>
    </row>
    <row r="7096" spans="1:1">
      <c r="A7096" s="662">
        <v>7086</v>
      </c>
    </row>
    <row r="7097" spans="1:1">
      <c r="A7097" s="662">
        <v>7087</v>
      </c>
    </row>
    <row r="7098" spans="1:1">
      <c r="A7098" s="662">
        <v>7088</v>
      </c>
    </row>
    <row r="7099" spans="1:1">
      <c r="A7099" s="662">
        <v>7089</v>
      </c>
    </row>
    <row r="7100" spans="1:1">
      <c r="A7100" s="662">
        <v>7090</v>
      </c>
    </row>
    <row r="7101" spans="1:1">
      <c r="A7101" s="662">
        <v>7091</v>
      </c>
    </row>
    <row r="7102" spans="1:1">
      <c r="A7102" s="662">
        <v>7092</v>
      </c>
    </row>
    <row r="7103" spans="1:1">
      <c r="A7103" s="662">
        <v>7093</v>
      </c>
    </row>
    <row r="7104" spans="1:1">
      <c r="A7104" s="662">
        <v>7094</v>
      </c>
    </row>
    <row r="7105" spans="1:1">
      <c r="A7105" s="662">
        <v>7095</v>
      </c>
    </row>
    <row r="7106" spans="1:1">
      <c r="A7106" s="662">
        <v>7096</v>
      </c>
    </row>
    <row r="7107" spans="1:1">
      <c r="A7107" s="662">
        <v>7097</v>
      </c>
    </row>
    <row r="7108" spans="1:1">
      <c r="A7108" s="662">
        <v>7098</v>
      </c>
    </row>
    <row r="7109" spans="1:1">
      <c r="A7109" s="662">
        <v>7099</v>
      </c>
    </row>
    <row r="7110" spans="1:1">
      <c r="A7110" s="662">
        <v>7100</v>
      </c>
    </row>
    <row r="7111" spans="1:1">
      <c r="A7111" s="662">
        <v>7101</v>
      </c>
    </row>
    <row r="7112" spans="1:1">
      <c r="A7112" s="662">
        <v>7102</v>
      </c>
    </row>
    <row r="7113" spans="1:1">
      <c r="A7113" s="662">
        <v>7103</v>
      </c>
    </row>
    <row r="7114" spans="1:1">
      <c r="A7114" s="662">
        <v>7104</v>
      </c>
    </row>
    <row r="7115" spans="1:1">
      <c r="A7115" s="662">
        <v>7105</v>
      </c>
    </row>
    <row r="7116" spans="1:1">
      <c r="A7116" s="662">
        <v>7106</v>
      </c>
    </row>
    <row r="7117" spans="1:1">
      <c r="A7117" s="662">
        <v>7107</v>
      </c>
    </row>
    <row r="7118" spans="1:1">
      <c r="A7118" s="662">
        <v>7108</v>
      </c>
    </row>
    <row r="7119" spans="1:1">
      <c r="A7119" s="662">
        <v>7109</v>
      </c>
    </row>
    <row r="7120" spans="1:1">
      <c r="A7120" s="662">
        <v>7110</v>
      </c>
    </row>
    <row r="7121" spans="1:1">
      <c r="A7121" s="662">
        <v>7111</v>
      </c>
    </row>
    <row r="7122" spans="1:1">
      <c r="A7122" s="662">
        <v>7112</v>
      </c>
    </row>
    <row r="7123" spans="1:1">
      <c r="A7123" s="662">
        <v>7113</v>
      </c>
    </row>
    <row r="7124" spans="1:1">
      <c r="A7124" s="662">
        <v>7114</v>
      </c>
    </row>
    <row r="7125" spans="1:1">
      <c r="A7125" s="662">
        <v>7115</v>
      </c>
    </row>
    <row r="7126" spans="1:1">
      <c r="A7126" s="662">
        <v>7116</v>
      </c>
    </row>
    <row r="7127" spans="1:1">
      <c r="A7127" s="662">
        <v>7117</v>
      </c>
    </row>
    <row r="7128" spans="1:1">
      <c r="A7128" s="662">
        <v>7118</v>
      </c>
    </row>
    <row r="7129" spans="1:1">
      <c r="A7129" s="662">
        <v>7119</v>
      </c>
    </row>
    <row r="7130" spans="1:1">
      <c r="A7130" s="662">
        <v>7120</v>
      </c>
    </row>
    <row r="7131" spans="1:1">
      <c r="A7131" s="662">
        <v>7121</v>
      </c>
    </row>
    <row r="7132" spans="1:1">
      <c r="A7132" s="662">
        <v>7122</v>
      </c>
    </row>
    <row r="7133" spans="1:1">
      <c r="A7133" s="662">
        <v>7123</v>
      </c>
    </row>
    <row r="7134" spans="1:1">
      <c r="A7134" s="662">
        <v>7124</v>
      </c>
    </row>
    <row r="7135" spans="1:1">
      <c r="A7135" s="662">
        <v>7125</v>
      </c>
    </row>
    <row r="7136" spans="1:1">
      <c r="A7136" s="662">
        <v>7126</v>
      </c>
    </row>
    <row r="7137" spans="1:1">
      <c r="A7137" s="662">
        <v>7127</v>
      </c>
    </row>
    <row r="7138" spans="1:1">
      <c r="A7138" s="662">
        <v>7128</v>
      </c>
    </row>
    <row r="7139" spans="1:1">
      <c r="A7139" s="662">
        <v>7129</v>
      </c>
    </row>
    <row r="7140" spans="1:1">
      <c r="A7140" s="662">
        <v>7130</v>
      </c>
    </row>
    <row r="7141" spans="1:1">
      <c r="A7141" s="662">
        <v>7131</v>
      </c>
    </row>
    <row r="7142" spans="1:1">
      <c r="A7142" s="662">
        <v>7132</v>
      </c>
    </row>
    <row r="7143" spans="1:1">
      <c r="A7143" s="662">
        <v>7133</v>
      </c>
    </row>
    <row r="7144" spans="1:1">
      <c r="A7144" s="662">
        <v>7134</v>
      </c>
    </row>
    <row r="7145" spans="1:1">
      <c r="A7145" s="662">
        <v>7135</v>
      </c>
    </row>
    <row r="7146" spans="1:1">
      <c r="A7146" s="662">
        <v>7136</v>
      </c>
    </row>
    <row r="7147" spans="1:1">
      <c r="A7147" s="662">
        <v>7137</v>
      </c>
    </row>
    <row r="7148" spans="1:1">
      <c r="A7148" s="662">
        <v>7138</v>
      </c>
    </row>
    <row r="7149" spans="1:1">
      <c r="A7149" s="662">
        <v>7139</v>
      </c>
    </row>
    <row r="7150" spans="1:1">
      <c r="A7150" s="662">
        <v>7140</v>
      </c>
    </row>
    <row r="7151" spans="1:1">
      <c r="A7151" s="662">
        <v>7141</v>
      </c>
    </row>
    <row r="7152" spans="1:1">
      <c r="A7152" s="662">
        <v>7142</v>
      </c>
    </row>
    <row r="7153" spans="1:1">
      <c r="A7153" s="662">
        <v>7143</v>
      </c>
    </row>
    <row r="7154" spans="1:1">
      <c r="A7154" s="662">
        <v>7144</v>
      </c>
    </row>
    <row r="7155" spans="1:1">
      <c r="A7155" s="662">
        <v>7145</v>
      </c>
    </row>
    <row r="7156" spans="1:1">
      <c r="A7156" s="662">
        <v>7146</v>
      </c>
    </row>
    <row r="7157" spans="1:1">
      <c r="A7157" s="662">
        <v>7147</v>
      </c>
    </row>
    <row r="7158" spans="1:1">
      <c r="A7158" s="662">
        <v>7148</v>
      </c>
    </row>
    <row r="7159" spans="1:1">
      <c r="A7159" s="662">
        <v>7149</v>
      </c>
    </row>
    <row r="7160" spans="1:1">
      <c r="A7160" s="662">
        <v>7150</v>
      </c>
    </row>
    <row r="7161" spans="1:1">
      <c r="A7161" s="662">
        <v>7151</v>
      </c>
    </row>
    <row r="7162" spans="1:1">
      <c r="A7162" s="662">
        <v>7152</v>
      </c>
    </row>
    <row r="7163" spans="1:1">
      <c r="A7163" s="662">
        <v>7153</v>
      </c>
    </row>
    <row r="7164" spans="1:1">
      <c r="A7164" s="662">
        <v>7154</v>
      </c>
    </row>
    <row r="7165" spans="1:1">
      <c r="A7165" s="662">
        <v>7155</v>
      </c>
    </row>
    <row r="7166" spans="1:1">
      <c r="A7166" s="662">
        <v>7156</v>
      </c>
    </row>
    <row r="7167" spans="1:1">
      <c r="A7167" s="662">
        <v>7157</v>
      </c>
    </row>
    <row r="7168" spans="1:1">
      <c r="A7168" s="662">
        <v>7158</v>
      </c>
    </row>
    <row r="7169" spans="1:1">
      <c r="A7169" s="662">
        <v>7159</v>
      </c>
    </row>
    <row r="7170" spans="1:1">
      <c r="A7170" s="662">
        <v>7160</v>
      </c>
    </row>
    <row r="7171" spans="1:1">
      <c r="A7171" s="662">
        <v>7161</v>
      </c>
    </row>
    <row r="7172" spans="1:1">
      <c r="A7172" s="662">
        <v>7162</v>
      </c>
    </row>
    <row r="7173" spans="1:1">
      <c r="A7173" s="662">
        <v>7163</v>
      </c>
    </row>
    <row r="7174" spans="1:1">
      <c r="A7174" s="662">
        <v>7164</v>
      </c>
    </row>
    <row r="7175" spans="1:1">
      <c r="A7175" s="662">
        <v>7165</v>
      </c>
    </row>
    <row r="7176" spans="1:1">
      <c r="A7176" s="662">
        <v>7166</v>
      </c>
    </row>
    <row r="7177" spans="1:1">
      <c r="A7177" s="662">
        <v>7167</v>
      </c>
    </row>
    <row r="7178" spans="1:1">
      <c r="A7178" s="662">
        <v>7168</v>
      </c>
    </row>
    <row r="7179" spans="1:1">
      <c r="A7179" s="662">
        <v>7169</v>
      </c>
    </row>
    <row r="7180" spans="1:1">
      <c r="A7180" s="662">
        <v>7170</v>
      </c>
    </row>
    <row r="7181" spans="1:1">
      <c r="A7181" s="662">
        <v>7171</v>
      </c>
    </row>
    <row r="7182" spans="1:1">
      <c r="A7182" s="662">
        <v>7172</v>
      </c>
    </row>
    <row r="7183" spans="1:1">
      <c r="A7183" s="662">
        <v>7173</v>
      </c>
    </row>
    <row r="7184" spans="1:1">
      <c r="A7184" s="662">
        <v>7174</v>
      </c>
    </row>
    <row r="7185" spans="1:1">
      <c r="A7185" s="662">
        <v>7175</v>
      </c>
    </row>
    <row r="7186" spans="1:1">
      <c r="A7186" s="662">
        <v>7176</v>
      </c>
    </row>
    <row r="7187" spans="1:1">
      <c r="A7187" s="662">
        <v>7177</v>
      </c>
    </row>
    <row r="7188" spans="1:1">
      <c r="A7188" s="662">
        <v>7178</v>
      </c>
    </row>
    <row r="7189" spans="1:1">
      <c r="A7189" s="662">
        <v>7179</v>
      </c>
    </row>
    <row r="7190" spans="1:1">
      <c r="A7190" s="662">
        <v>7180</v>
      </c>
    </row>
    <row r="7191" spans="1:1">
      <c r="A7191" s="662">
        <v>7181</v>
      </c>
    </row>
    <row r="7192" spans="1:1">
      <c r="A7192" s="662">
        <v>7182</v>
      </c>
    </row>
    <row r="7193" spans="1:1">
      <c r="A7193" s="662">
        <v>7183</v>
      </c>
    </row>
    <row r="7194" spans="1:1">
      <c r="A7194" s="662">
        <v>7184</v>
      </c>
    </row>
    <row r="7195" spans="1:1">
      <c r="A7195" s="662">
        <v>7185</v>
      </c>
    </row>
    <row r="7196" spans="1:1">
      <c r="A7196" s="662">
        <v>7186</v>
      </c>
    </row>
    <row r="7197" spans="1:1">
      <c r="A7197" s="662">
        <v>7187</v>
      </c>
    </row>
    <row r="7198" spans="1:1">
      <c r="A7198" s="662">
        <v>7188</v>
      </c>
    </row>
    <row r="7199" spans="1:1">
      <c r="A7199" s="662">
        <v>7189</v>
      </c>
    </row>
    <row r="7200" spans="1:1">
      <c r="A7200" s="662">
        <v>7190</v>
      </c>
    </row>
    <row r="7201" spans="1:1">
      <c r="A7201" s="662">
        <v>7191</v>
      </c>
    </row>
    <row r="7202" spans="1:1">
      <c r="A7202" s="662">
        <v>7192</v>
      </c>
    </row>
    <row r="7203" spans="1:1">
      <c r="A7203" s="662">
        <v>7193</v>
      </c>
    </row>
    <row r="7204" spans="1:1">
      <c r="A7204" s="662">
        <v>7194</v>
      </c>
    </row>
    <row r="7205" spans="1:1">
      <c r="A7205" s="662">
        <v>7195</v>
      </c>
    </row>
    <row r="7206" spans="1:1">
      <c r="A7206" s="662">
        <v>7196</v>
      </c>
    </row>
    <row r="7207" spans="1:1">
      <c r="A7207" s="662">
        <v>7197</v>
      </c>
    </row>
    <row r="7208" spans="1:1">
      <c r="A7208" s="662">
        <v>7198</v>
      </c>
    </row>
    <row r="7209" spans="1:1">
      <c r="A7209" s="662">
        <v>7199</v>
      </c>
    </row>
    <row r="7210" spans="1:1">
      <c r="A7210" s="662">
        <v>7200</v>
      </c>
    </row>
    <row r="7211" spans="1:1">
      <c r="A7211" s="662">
        <v>7201</v>
      </c>
    </row>
    <row r="7212" spans="1:1">
      <c r="A7212" s="662">
        <v>7202</v>
      </c>
    </row>
    <row r="7213" spans="1:1">
      <c r="A7213" s="662">
        <v>7203</v>
      </c>
    </row>
    <row r="7214" spans="1:1">
      <c r="A7214" s="662">
        <v>7204</v>
      </c>
    </row>
    <row r="7215" spans="1:1">
      <c r="A7215" s="662">
        <v>7205</v>
      </c>
    </row>
    <row r="7216" spans="1:1">
      <c r="A7216" s="662">
        <v>7206</v>
      </c>
    </row>
    <row r="7217" spans="1:1">
      <c r="A7217" s="662">
        <v>7207</v>
      </c>
    </row>
    <row r="7218" spans="1:1">
      <c r="A7218" s="662">
        <v>7208</v>
      </c>
    </row>
    <row r="7219" spans="1:1">
      <c r="A7219" s="662">
        <v>7209</v>
      </c>
    </row>
    <row r="7220" spans="1:1">
      <c r="A7220" s="662">
        <v>7210</v>
      </c>
    </row>
    <row r="7221" spans="1:1">
      <c r="A7221" s="662">
        <v>7211</v>
      </c>
    </row>
    <row r="7222" spans="1:1">
      <c r="A7222" s="662">
        <v>7212</v>
      </c>
    </row>
    <row r="7223" spans="1:1">
      <c r="A7223" s="662">
        <v>7213</v>
      </c>
    </row>
    <row r="7224" spans="1:1">
      <c r="A7224" s="662">
        <v>7214</v>
      </c>
    </row>
    <row r="7225" spans="1:1">
      <c r="A7225" s="662">
        <v>7215</v>
      </c>
    </row>
    <row r="7226" spans="1:1">
      <c r="A7226" s="662">
        <v>7216</v>
      </c>
    </row>
    <row r="7227" spans="1:1">
      <c r="A7227" s="662">
        <v>7217</v>
      </c>
    </row>
    <row r="7228" spans="1:1">
      <c r="A7228" s="662">
        <v>7218</v>
      </c>
    </row>
    <row r="7229" spans="1:1">
      <c r="A7229" s="662">
        <v>7219</v>
      </c>
    </row>
    <row r="7230" spans="1:1">
      <c r="A7230" s="662">
        <v>7220</v>
      </c>
    </row>
    <row r="7231" spans="1:1">
      <c r="A7231" s="662">
        <v>7221</v>
      </c>
    </row>
    <row r="7232" spans="1:1">
      <c r="A7232" s="662">
        <v>7222</v>
      </c>
    </row>
    <row r="7233" spans="1:1">
      <c r="A7233" s="662">
        <v>7223</v>
      </c>
    </row>
    <row r="7234" spans="1:1">
      <c r="A7234" s="662">
        <v>7224</v>
      </c>
    </row>
    <row r="7235" spans="1:1">
      <c r="A7235" s="662">
        <v>7225</v>
      </c>
    </row>
    <row r="7236" spans="1:1">
      <c r="A7236" s="662">
        <v>7226</v>
      </c>
    </row>
    <row r="7237" spans="1:1">
      <c r="A7237" s="662">
        <v>7227</v>
      </c>
    </row>
    <row r="7238" spans="1:1">
      <c r="A7238" s="662">
        <v>7228</v>
      </c>
    </row>
    <row r="7239" spans="1:1">
      <c r="A7239" s="662">
        <v>7229</v>
      </c>
    </row>
    <row r="7240" spans="1:1">
      <c r="A7240" s="662">
        <v>7230</v>
      </c>
    </row>
    <row r="7241" spans="1:1">
      <c r="A7241" s="662">
        <v>7231</v>
      </c>
    </row>
    <row r="7242" spans="1:1">
      <c r="A7242" s="662">
        <v>7232</v>
      </c>
    </row>
    <row r="7243" spans="1:1">
      <c r="A7243" s="662">
        <v>7233</v>
      </c>
    </row>
    <row r="7244" spans="1:1">
      <c r="A7244" s="662">
        <v>7234</v>
      </c>
    </row>
    <row r="7245" spans="1:1">
      <c r="A7245" s="662">
        <v>7235</v>
      </c>
    </row>
    <row r="7246" spans="1:1">
      <c r="A7246" s="662">
        <v>7236</v>
      </c>
    </row>
    <row r="7247" spans="1:1">
      <c r="A7247" s="662">
        <v>7237</v>
      </c>
    </row>
    <row r="7248" spans="1:1">
      <c r="A7248" s="662">
        <v>7238</v>
      </c>
    </row>
    <row r="7249" spans="1:1">
      <c r="A7249" s="662">
        <v>7239</v>
      </c>
    </row>
    <row r="7250" spans="1:1">
      <c r="A7250" s="662">
        <v>7240</v>
      </c>
    </row>
    <row r="7251" spans="1:1">
      <c r="A7251" s="662">
        <v>7241</v>
      </c>
    </row>
    <row r="7252" spans="1:1">
      <c r="A7252" s="662">
        <v>7242</v>
      </c>
    </row>
    <row r="7253" spans="1:1">
      <c r="A7253" s="662">
        <v>7243</v>
      </c>
    </row>
    <row r="7254" spans="1:1">
      <c r="A7254" s="662">
        <v>7244</v>
      </c>
    </row>
    <row r="7255" spans="1:1">
      <c r="A7255" s="662">
        <v>7245</v>
      </c>
    </row>
    <row r="7256" spans="1:1">
      <c r="A7256" s="662">
        <v>7246</v>
      </c>
    </row>
    <row r="7257" spans="1:1">
      <c r="A7257" s="662">
        <v>7247</v>
      </c>
    </row>
    <row r="7258" spans="1:1">
      <c r="A7258" s="662">
        <v>7248</v>
      </c>
    </row>
    <row r="7259" spans="1:1">
      <c r="A7259" s="662">
        <v>7249</v>
      </c>
    </row>
    <row r="7260" spans="1:1">
      <c r="A7260" s="662">
        <v>7250</v>
      </c>
    </row>
    <row r="7261" spans="1:1">
      <c r="A7261" s="662">
        <v>7251</v>
      </c>
    </row>
    <row r="7262" spans="1:1">
      <c r="A7262" s="662">
        <v>7252</v>
      </c>
    </row>
    <row r="7263" spans="1:1">
      <c r="A7263" s="662">
        <v>7253</v>
      </c>
    </row>
    <row r="7264" spans="1:1">
      <c r="A7264" s="662">
        <v>7254</v>
      </c>
    </row>
    <row r="7265" spans="1:1">
      <c r="A7265" s="662">
        <v>7255</v>
      </c>
    </row>
    <row r="7266" spans="1:1">
      <c r="A7266" s="662">
        <v>7256</v>
      </c>
    </row>
    <row r="7267" spans="1:1">
      <c r="A7267" s="662">
        <v>7257</v>
      </c>
    </row>
    <row r="7268" spans="1:1">
      <c r="A7268" s="662">
        <v>7258</v>
      </c>
    </row>
    <row r="7269" spans="1:1">
      <c r="A7269" s="662">
        <v>7259</v>
      </c>
    </row>
    <row r="7270" spans="1:1">
      <c r="A7270" s="662">
        <v>7260</v>
      </c>
    </row>
    <row r="7271" spans="1:1">
      <c r="A7271" s="662">
        <v>7261</v>
      </c>
    </row>
    <row r="7272" spans="1:1">
      <c r="A7272" s="662">
        <v>7262</v>
      </c>
    </row>
    <row r="7273" spans="1:1">
      <c r="A7273" s="662">
        <v>7263</v>
      </c>
    </row>
    <row r="7274" spans="1:1">
      <c r="A7274" s="662">
        <v>7264</v>
      </c>
    </row>
    <row r="7275" spans="1:1">
      <c r="A7275" s="662">
        <v>7265</v>
      </c>
    </row>
    <row r="7276" spans="1:1">
      <c r="A7276" s="662">
        <v>7266</v>
      </c>
    </row>
    <row r="7277" spans="1:1">
      <c r="A7277" s="662">
        <v>7267</v>
      </c>
    </row>
    <row r="7278" spans="1:1">
      <c r="A7278" s="662">
        <v>7268</v>
      </c>
    </row>
    <row r="7279" spans="1:1">
      <c r="A7279" s="662">
        <v>7269</v>
      </c>
    </row>
    <row r="7280" spans="1:1">
      <c r="A7280" s="662">
        <v>7270</v>
      </c>
    </row>
    <row r="7281" spans="1:1">
      <c r="A7281" s="662">
        <v>7271</v>
      </c>
    </row>
    <row r="7282" spans="1:1">
      <c r="A7282" s="662">
        <v>7272</v>
      </c>
    </row>
    <row r="7283" spans="1:1">
      <c r="A7283" s="662">
        <v>7273</v>
      </c>
    </row>
    <row r="7284" spans="1:1">
      <c r="A7284" s="662">
        <v>7274</v>
      </c>
    </row>
    <row r="7285" spans="1:1">
      <c r="A7285" s="662">
        <v>7275</v>
      </c>
    </row>
    <row r="7286" spans="1:1">
      <c r="A7286" s="662">
        <v>7276</v>
      </c>
    </row>
    <row r="7287" spans="1:1">
      <c r="A7287" s="662">
        <v>7277</v>
      </c>
    </row>
    <row r="7288" spans="1:1">
      <c r="A7288" s="662">
        <v>7278</v>
      </c>
    </row>
    <row r="7289" spans="1:1">
      <c r="A7289" s="662">
        <v>7279</v>
      </c>
    </row>
    <row r="7290" spans="1:1">
      <c r="A7290" s="662">
        <v>7280</v>
      </c>
    </row>
    <row r="7291" spans="1:1">
      <c r="A7291" s="662">
        <v>7281</v>
      </c>
    </row>
    <row r="7292" spans="1:1">
      <c r="A7292" s="662">
        <v>7282</v>
      </c>
    </row>
    <row r="7293" spans="1:1">
      <c r="A7293" s="662">
        <v>7283</v>
      </c>
    </row>
    <row r="7294" spans="1:1">
      <c r="A7294" s="662">
        <v>7284</v>
      </c>
    </row>
    <row r="7295" spans="1:1">
      <c r="A7295" s="662">
        <v>7285</v>
      </c>
    </row>
    <row r="7296" spans="1:1">
      <c r="A7296" s="662">
        <v>7286</v>
      </c>
    </row>
    <row r="7297" spans="1:1">
      <c r="A7297" s="662">
        <v>7287</v>
      </c>
    </row>
    <row r="7298" spans="1:1">
      <c r="A7298" s="662">
        <v>7288</v>
      </c>
    </row>
    <row r="7299" spans="1:1">
      <c r="A7299" s="662">
        <v>7289</v>
      </c>
    </row>
    <row r="7300" spans="1:1">
      <c r="A7300" s="662">
        <v>7290</v>
      </c>
    </row>
    <row r="7301" spans="1:1">
      <c r="A7301" s="662">
        <v>7291</v>
      </c>
    </row>
    <row r="7302" spans="1:1">
      <c r="A7302" s="662">
        <v>7292</v>
      </c>
    </row>
    <row r="7303" spans="1:1">
      <c r="A7303" s="662">
        <v>7293</v>
      </c>
    </row>
    <row r="7304" spans="1:1">
      <c r="A7304" s="662">
        <v>7294</v>
      </c>
    </row>
    <row r="7305" spans="1:1">
      <c r="A7305" s="662">
        <v>7295</v>
      </c>
    </row>
    <row r="7306" spans="1:1">
      <c r="A7306" s="662">
        <v>7296</v>
      </c>
    </row>
    <row r="7307" spans="1:1">
      <c r="A7307" s="662">
        <v>7297</v>
      </c>
    </row>
    <row r="7308" spans="1:1">
      <c r="A7308" s="662">
        <v>7298</v>
      </c>
    </row>
    <row r="7309" spans="1:1">
      <c r="A7309" s="662">
        <v>7299</v>
      </c>
    </row>
    <row r="7310" spans="1:1">
      <c r="A7310" s="662">
        <v>7300</v>
      </c>
    </row>
    <row r="7311" spans="1:1">
      <c r="A7311" s="662">
        <v>7301</v>
      </c>
    </row>
    <row r="7312" spans="1:1">
      <c r="A7312" s="662">
        <v>7302</v>
      </c>
    </row>
    <row r="7313" spans="1:1">
      <c r="A7313" s="662">
        <v>7303</v>
      </c>
    </row>
    <row r="7314" spans="1:1">
      <c r="A7314" s="662">
        <v>7304</v>
      </c>
    </row>
    <row r="7315" spans="1:1">
      <c r="A7315" s="662">
        <v>7305</v>
      </c>
    </row>
    <row r="7316" spans="1:1">
      <c r="A7316" s="662">
        <v>7306</v>
      </c>
    </row>
    <row r="7317" spans="1:1">
      <c r="A7317" s="662">
        <v>7307</v>
      </c>
    </row>
    <row r="7318" spans="1:1">
      <c r="A7318" s="662">
        <v>7308</v>
      </c>
    </row>
    <row r="7319" spans="1:1">
      <c r="A7319" s="662">
        <v>7309</v>
      </c>
    </row>
    <row r="7320" spans="1:1">
      <c r="A7320" s="662">
        <v>7310</v>
      </c>
    </row>
    <row r="7321" spans="1:1">
      <c r="A7321" s="662">
        <v>7311</v>
      </c>
    </row>
    <row r="7322" spans="1:1">
      <c r="A7322" s="662">
        <v>7312</v>
      </c>
    </row>
    <row r="7323" spans="1:1">
      <c r="A7323" s="662">
        <v>7313</v>
      </c>
    </row>
    <row r="7324" spans="1:1">
      <c r="A7324" s="662">
        <v>7314</v>
      </c>
    </row>
    <row r="7325" spans="1:1">
      <c r="A7325" s="662">
        <v>7315</v>
      </c>
    </row>
    <row r="7326" spans="1:1">
      <c r="A7326" s="662">
        <v>7316</v>
      </c>
    </row>
    <row r="7327" spans="1:1">
      <c r="A7327" s="662">
        <v>7317</v>
      </c>
    </row>
    <row r="7328" spans="1:1">
      <c r="A7328" s="662">
        <v>7318</v>
      </c>
    </row>
    <row r="7329" spans="1:1">
      <c r="A7329" s="662">
        <v>7319</v>
      </c>
    </row>
    <row r="7330" spans="1:1">
      <c r="A7330" s="662">
        <v>7320</v>
      </c>
    </row>
    <row r="7331" spans="1:1">
      <c r="A7331" s="662">
        <v>7321</v>
      </c>
    </row>
    <row r="7332" spans="1:1">
      <c r="A7332" s="662">
        <v>7322</v>
      </c>
    </row>
    <row r="7333" spans="1:1">
      <c r="A7333" s="662">
        <v>7323</v>
      </c>
    </row>
    <row r="7334" spans="1:1">
      <c r="A7334" s="662">
        <v>7324</v>
      </c>
    </row>
    <row r="7335" spans="1:1">
      <c r="A7335" s="662">
        <v>7325</v>
      </c>
    </row>
    <row r="7336" spans="1:1">
      <c r="A7336" s="662">
        <v>7326</v>
      </c>
    </row>
    <row r="7337" spans="1:1">
      <c r="A7337" s="662">
        <v>7327</v>
      </c>
    </row>
    <row r="7338" spans="1:1">
      <c r="A7338" s="662">
        <v>7328</v>
      </c>
    </row>
    <row r="7339" spans="1:1">
      <c r="A7339" s="662">
        <v>7329</v>
      </c>
    </row>
    <row r="7340" spans="1:1">
      <c r="A7340" s="662">
        <v>7330</v>
      </c>
    </row>
    <row r="7341" spans="1:1">
      <c r="A7341" s="662">
        <v>7331</v>
      </c>
    </row>
    <row r="7342" spans="1:1">
      <c r="A7342" s="662">
        <v>7332</v>
      </c>
    </row>
    <row r="7343" spans="1:1">
      <c r="A7343" s="662">
        <v>7333</v>
      </c>
    </row>
    <row r="7344" spans="1:1">
      <c r="A7344" s="662">
        <v>7334</v>
      </c>
    </row>
    <row r="7345" spans="1:1">
      <c r="A7345" s="662">
        <v>7335</v>
      </c>
    </row>
    <row r="7346" spans="1:1">
      <c r="A7346" s="662">
        <v>7336</v>
      </c>
    </row>
    <row r="7347" spans="1:1">
      <c r="A7347" s="662">
        <v>7337</v>
      </c>
    </row>
    <row r="7348" spans="1:1">
      <c r="A7348" s="662">
        <v>7338</v>
      </c>
    </row>
    <row r="7349" spans="1:1">
      <c r="A7349" s="662">
        <v>7339</v>
      </c>
    </row>
    <row r="7350" spans="1:1">
      <c r="A7350" s="662">
        <v>7340</v>
      </c>
    </row>
    <row r="7351" spans="1:1">
      <c r="A7351" s="662">
        <v>7341</v>
      </c>
    </row>
    <row r="7352" spans="1:1">
      <c r="A7352" s="662">
        <v>7342</v>
      </c>
    </row>
    <row r="7353" spans="1:1">
      <c r="A7353" s="662">
        <v>7343</v>
      </c>
    </row>
    <row r="7354" spans="1:1">
      <c r="A7354" s="662">
        <v>7344</v>
      </c>
    </row>
    <row r="7355" spans="1:1">
      <c r="A7355" s="662">
        <v>7345</v>
      </c>
    </row>
    <row r="7356" spans="1:1">
      <c r="A7356" s="662">
        <v>7346</v>
      </c>
    </row>
    <row r="7357" spans="1:1">
      <c r="A7357" s="662">
        <v>7347</v>
      </c>
    </row>
    <row r="7358" spans="1:1">
      <c r="A7358" s="662">
        <v>7348</v>
      </c>
    </row>
    <row r="7359" spans="1:1">
      <c r="A7359" s="662">
        <v>7349</v>
      </c>
    </row>
    <row r="7360" spans="1:1">
      <c r="A7360" s="662">
        <v>7350</v>
      </c>
    </row>
    <row r="7361" spans="1:1">
      <c r="A7361" s="662">
        <v>7351</v>
      </c>
    </row>
    <row r="7362" spans="1:1">
      <c r="A7362" s="662">
        <v>7352</v>
      </c>
    </row>
    <row r="7363" spans="1:1">
      <c r="A7363" s="662">
        <v>7353</v>
      </c>
    </row>
    <row r="7364" spans="1:1">
      <c r="A7364" s="662">
        <v>7354</v>
      </c>
    </row>
    <row r="7365" spans="1:1">
      <c r="A7365" s="662">
        <v>7355</v>
      </c>
    </row>
    <row r="7366" spans="1:1">
      <c r="A7366" s="662">
        <v>7356</v>
      </c>
    </row>
    <row r="7367" spans="1:1">
      <c r="A7367" s="662">
        <v>7357</v>
      </c>
    </row>
    <row r="7368" spans="1:1">
      <c r="A7368" s="662">
        <v>7358</v>
      </c>
    </row>
    <row r="7369" spans="1:1">
      <c r="A7369" s="662">
        <v>7359</v>
      </c>
    </row>
    <row r="7370" spans="1:1">
      <c r="A7370" s="662">
        <v>7360</v>
      </c>
    </row>
    <row r="7371" spans="1:1">
      <c r="A7371" s="662">
        <v>7361</v>
      </c>
    </row>
    <row r="7372" spans="1:1">
      <c r="A7372" s="662">
        <v>7362</v>
      </c>
    </row>
    <row r="7373" spans="1:1">
      <c r="A7373" s="662">
        <v>7363</v>
      </c>
    </row>
    <row r="7374" spans="1:1">
      <c r="A7374" s="662">
        <v>7364</v>
      </c>
    </row>
    <row r="7375" spans="1:1">
      <c r="A7375" s="662">
        <v>7365</v>
      </c>
    </row>
    <row r="7376" spans="1:1">
      <c r="A7376" s="662">
        <v>7366</v>
      </c>
    </row>
    <row r="7377" spans="1:1">
      <c r="A7377" s="662">
        <v>7367</v>
      </c>
    </row>
    <row r="7378" spans="1:1">
      <c r="A7378" s="662">
        <v>7368</v>
      </c>
    </row>
    <row r="7379" spans="1:1">
      <c r="A7379" s="662">
        <v>7369</v>
      </c>
    </row>
    <row r="7380" spans="1:1">
      <c r="A7380" s="662">
        <v>7370</v>
      </c>
    </row>
    <row r="7381" spans="1:1">
      <c r="A7381" s="662">
        <v>7371</v>
      </c>
    </row>
    <row r="7382" spans="1:1">
      <c r="A7382" s="662">
        <v>7372</v>
      </c>
    </row>
    <row r="7383" spans="1:1">
      <c r="A7383" s="662">
        <v>7373</v>
      </c>
    </row>
    <row r="7384" spans="1:1">
      <c r="A7384" s="662">
        <v>7374</v>
      </c>
    </row>
    <row r="7385" spans="1:1">
      <c r="A7385" s="662">
        <v>7375</v>
      </c>
    </row>
    <row r="7386" spans="1:1">
      <c r="A7386" s="662">
        <v>7376</v>
      </c>
    </row>
    <row r="7387" spans="1:1">
      <c r="A7387" s="662">
        <v>7377</v>
      </c>
    </row>
    <row r="7388" spans="1:1">
      <c r="A7388" s="662">
        <v>7378</v>
      </c>
    </row>
    <row r="7389" spans="1:1">
      <c r="A7389" s="662">
        <v>7379</v>
      </c>
    </row>
    <row r="7390" spans="1:1">
      <c r="A7390" s="662">
        <v>7380</v>
      </c>
    </row>
    <row r="7391" spans="1:1">
      <c r="A7391" s="662">
        <v>7381</v>
      </c>
    </row>
    <row r="7392" spans="1:1">
      <c r="A7392" s="662">
        <v>7382</v>
      </c>
    </row>
    <row r="7393" spans="1:1">
      <c r="A7393" s="662">
        <v>7383</v>
      </c>
    </row>
    <row r="7394" spans="1:1">
      <c r="A7394" s="662">
        <v>7384</v>
      </c>
    </row>
    <row r="7395" spans="1:1">
      <c r="A7395" s="662">
        <v>7385</v>
      </c>
    </row>
    <row r="7396" spans="1:1">
      <c r="A7396" s="662">
        <v>7386</v>
      </c>
    </row>
    <row r="7397" spans="1:1">
      <c r="A7397" s="662">
        <v>7387</v>
      </c>
    </row>
    <row r="7398" spans="1:1">
      <c r="A7398" s="662">
        <v>7388</v>
      </c>
    </row>
    <row r="7399" spans="1:1">
      <c r="A7399" s="662">
        <v>7389</v>
      </c>
    </row>
    <row r="7400" spans="1:1">
      <c r="A7400" s="662">
        <v>7390</v>
      </c>
    </row>
    <row r="7401" spans="1:1">
      <c r="A7401" s="662">
        <v>7391</v>
      </c>
    </row>
    <row r="7402" spans="1:1">
      <c r="A7402" s="662">
        <v>7392</v>
      </c>
    </row>
    <row r="7403" spans="1:1">
      <c r="A7403" s="662">
        <v>7393</v>
      </c>
    </row>
    <row r="7404" spans="1:1">
      <c r="A7404" s="662">
        <v>7394</v>
      </c>
    </row>
    <row r="7405" spans="1:1">
      <c r="A7405" s="662">
        <v>7395</v>
      </c>
    </row>
    <row r="7406" spans="1:1">
      <c r="A7406" s="662">
        <v>7396</v>
      </c>
    </row>
    <row r="7407" spans="1:1">
      <c r="A7407" s="662">
        <v>7397</v>
      </c>
    </row>
    <row r="7408" spans="1:1">
      <c r="A7408" s="662">
        <v>7398</v>
      </c>
    </row>
    <row r="7409" spans="1:1">
      <c r="A7409" s="662">
        <v>7399</v>
      </c>
    </row>
    <row r="7410" spans="1:1">
      <c r="A7410" s="662">
        <v>7400</v>
      </c>
    </row>
    <row r="7411" spans="1:1">
      <c r="A7411" s="662">
        <v>7401</v>
      </c>
    </row>
    <row r="7412" spans="1:1">
      <c r="A7412" s="662">
        <v>7402</v>
      </c>
    </row>
    <row r="7413" spans="1:1">
      <c r="A7413" s="662">
        <v>7403</v>
      </c>
    </row>
    <row r="7414" spans="1:1">
      <c r="A7414" s="662">
        <v>7404</v>
      </c>
    </row>
    <row r="7415" spans="1:1">
      <c r="A7415" s="662">
        <v>7405</v>
      </c>
    </row>
    <row r="7416" spans="1:1">
      <c r="A7416" s="662">
        <v>7406</v>
      </c>
    </row>
    <row r="7417" spans="1:1">
      <c r="A7417" s="662">
        <v>7407</v>
      </c>
    </row>
    <row r="7418" spans="1:1">
      <c r="A7418" s="662">
        <v>7408</v>
      </c>
    </row>
    <row r="7419" spans="1:1">
      <c r="A7419" s="662">
        <v>7409</v>
      </c>
    </row>
    <row r="7420" spans="1:1">
      <c r="A7420" s="662">
        <v>7410</v>
      </c>
    </row>
    <row r="7421" spans="1:1">
      <c r="A7421" s="662">
        <v>7411</v>
      </c>
    </row>
    <row r="7422" spans="1:1">
      <c r="A7422" s="662">
        <v>7412</v>
      </c>
    </row>
    <row r="7423" spans="1:1">
      <c r="A7423" s="662">
        <v>7413</v>
      </c>
    </row>
    <row r="7424" spans="1:1">
      <c r="A7424" s="662">
        <v>7414</v>
      </c>
    </row>
    <row r="7425" spans="1:1">
      <c r="A7425" s="662">
        <v>7415</v>
      </c>
    </row>
    <row r="7426" spans="1:1">
      <c r="A7426" s="662">
        <v>7416</v>
      </c>
    </row>
    <row r="7427" spans="1:1">
      <c r="A7427" s="662">
        <v>7417</v>
      </c>
    </row>
    <row r="7428" spans="1:1">
      <c r="A7428" s="662">
        <v>7418</v>
      </c>
    </row>
    <row r="7429" spans="1:1">
      <c r="A7429" s="662">
        <v>7419</v>
      </c>
    </row>
    <row r="7430" spans="1:1">
      <c r="A7430" s="662">
        <v>7420</v>
      </c>
    </row>
    <row r="7431" spans="1:1">
      <c r="A7431" s="662">
        <v>7421</v>
      </c>
    </row>
    <row r="7432" spans="1:1">
      <c r="A7432" s="662">
        <v>7422</v>
      </c>
    </row>
    <row r="7433" spans="1:1">
      <c r="A7433" s="662">
        <v>7423</v>
      </c>
    </row>
    <row r="7434" spans="1:1">
      <c r="A7434" s="662">
        <v>7424</v>
      </c>
    </row>
    <row r="7435" spans="1:1">
      <c r="A7435" s="662">
        <v>7425</v>
      </c>
    </row>
    <row r="7436" spans="1:1">
      <c r="A7436" s="662">
        <v>7426</v>
      </c>
    </row>
    <row r="7437" spans="1:1">
      <c r="A7437" s="662">
        <v>7427</v>
      </c>
    </row>
    <row r="7438" spans="1:1">
      <c r="A7438" s="662">
        <v>7428</v>
      </c>
    </row>
    <row r="7439" spans="1:1">
      <c r="A7439" s="662">
        <v>7429</v>
      </c>
    </row>
    <row r="7440" spans="1:1">
      <c r="A7440" s="662">
        <v>7430</v>
      </c>
    </row>
    <row r="7441" spans="1:1">
      <c r="A7441" s="662">
        <v>7431</v>
      </c>
    </row>
    <row r="7442" spans="1:1">
      <c r="A7442" s="662">
        <v>7432</v>
      </c>
    </row>
    <row r="7443" spans="1:1">
      <c r="A7443" s="662">
        <v>7433</v>
      </c>
    </row>
    <row r="7444" spans="1:1">
      <c r="A7444" s="662">
        <v>7434</v>
      </c>
    </row>
    <row r="7445" spans="1:1">
      <c r="A7445" s="662">
        <v>7435</v>
      </c>
    </row>
    <row r="7446" spans="1:1">
      <c r="A7446" s="662">
        <v>7436</v>
      </c>
    </row>
    <row r="7447" spans="1:1">
      <c r="A7447" s="662">
        <v>7437</v>
      </c>
    </row>
    <row r="7448" spans="1:1">
      <c r="A7448" s="662">
        <v>7438</v>
      </c>
    </row>
    <row r="7449" spans="1:1">
      <c r="A7449" s="662">
        <v>7439</v>
      </c>
    </row>
    <row r="7450" spans="1:1">
      <c r="A7450" s="662">
        <v>7440</v>
      </c>
    </row>
    <row r="7451" spans="1:1">
      <c r="A7451" s="662">
        <v>7441</v>
      </c>
    </row>
    <row r="7452" spans="1:1">
      <c r="A7452" s="662">
        <v>7442</v>
      </c>
    </row>
    <row r="7453" spans="1:1">
      <c r="A7453" s="662">
        <v>7443</v>
      </c>
    </row>
    <row r="7454" spans="1:1">
      <c r="A7454" s="662">
        <v>7444</v>
      </c>
    </row>
    <row r="7455" spans="1:1">
      <c r="A7455" s="662">
        <v>7445</v>
      </c>
    </row>
    <row r="7456" spans="1:1">
      <c r="A7456" s="662">
        <v>7446</v>
      </c>
    </row>
    <row r="7457" spans="1:1">
      <c r="A7457" s="662">
        <v>7447</v>
      </c>
    </row>
    <row r="7458" spans="1:1">
      <c r="A7458" s="662">
        <v>7448</v>
      </c>
    </row>
    <row r="7459" spans="1:1">
      <c r="A7459" s="662">
        <v>7449</v>
      </c>
    </row>
    <row r="7460" spans="1:1">
      <c r="A7460" s="662">
        <v>7450</v>
      </c>
    </row>
    <row r="7461" spans="1:1">
      <c r="A7461" s="662">
        <v>7451</v>
      </c>
    </row>
    <row r="7462" spans="1:1">
      <c r="A7462" s="662">
        <v>7452</v>
      </c>
    </row>
    <row r="7463" spans="1:1">
      <c r="A7463" s="662">
        <v>7453</v>
      </c>
    </row>
    <row r="7464" spans="1:1">
      <c r="A7464" s="662">
        <v>7454</v>
      </c>
    </row>
    <row r="7465" spans="1:1">
      <c r="A7465" s="662">
        <v>7455</v>
      </c>
    </row>
    <row r="7466" spans="1:1">
      <c r="A7466" s="662">
        <v>7456</v>
      </c>
    </row>
    <row r="7467" spans="1:1">
      <c r="A7467" s="662">
        <v>7457</v>
      </c>
    </row>
    <row r="7468" spans="1:1">
      <c r="A7468" s="662">
        <v>7458</v>
      </c>
    </row>
    <row r="7469" spans="1:1">
      <c r="A7469" s="662">
        <v>7459</v>
      </c>
    </row>
    <row r="7470" spans="1:1">
      <c r="A7470" s="662">
        <v>7460</v>
      </c>
    </row>
    <row r="7471" spans="1:1">
      <c r="A7471" s="662">
        <v>7461</v>
      </c>
    </row>
    <row r="7472" spans="1:1">
      <c r="A7472" s="662">
        <v>7462</v>
      </c>
    </row>
    <row r="7473" spans="1:1">
      <c r="A7473" s="662">
        <v>7463</v>
      </c>
    </row>
    <row r="7474" spans="1:1">
      <c r="A7474" s="662">
        <v>7464</v>
      </c>
    </row>
    <row r="7475" spans="1:1">
      <c r="A7475" s="662">
        <v>7465</v>
      </c>
    </row>
    <row r="7476" spans="1:1">
      <c r="A7476" s="662">
        <v>7466</v>
      </c>
    </row>
    <row r="7477" spans="1:1">
      <c r="A7477" s="662">
        <v>7467</v>
      </c>
    </row>
    <row r="7478" spans="1:1">
      <c r="A7478" s="662">
        <v>7468</v>
      </c>
    </row>
    <row r="7479" spans="1:1">
      <c r="A7479" s="662">
        <v>7469</v>
      </c>
    </row>
    <row r="7480" spans="1:1">
      <c r="A7480" s="662">
        <v>7470</v>
      </c>
    </row>
    <row r="7481" spans="1:1">
      <c r="A7481" s="662">
        <v>7471</v>
      </c>
    </row>
    <row r="7482" spans="1:1">
      <c r="A7482" s="662">
        <v>7472</v>
      </c>
    </row>
    <row r="7483" spans="1:1">
      <c r="A7483" s="662">
        <v>7473</v>
      </c>
    </row>
    <row r="7484" spans="1:1">
      <c r="A7484" s="662">
        <v>7474</v>
      </c>
    </row>
    <row r="7485" spans="1:1">
      <c r="A7485" s="662">
        <v>7475</v>
      </c>
    </row>
    <row r="7486" spans="1:1">
      <c r="A7486" s="662">
        <v>7476</v>
      </c>
    </row>
    <row r="7487" spans="1:1">
      <c r="A7487" s="662">
        <v>7477</v>
      </c>
    </row>
    <row r="7488" spans="1:1">
      <c r="A7488" s="662">
        <v>7478</v>
      </c>
    </row>
    <row r="7489" spans="1:1">
      <c r="A7489" s="662">
        <v>7479</v>
      </c>
    </row>
    <row r="7490" spans="1:1">
      <c r="A7490" s="662">
        <v>7480</v>
      </c>
    </row>
    <row r="7491" spans="1:1">
      <c r="A7491" s="662">
        <v>7481</v>
      </c>
    </row>
    <row r="7492" spans="1:1">
      <c r="A7492" s="662">
        <v>7482</v>
      </c>
    </row>
    <row r="7493" spans="1:1">
      <c r="A7493" s="662">
        <v>7483</v>
      </c>
    </row>
    <row r="7494" spans="1:1">
      <c r="A7494" s="662">
        <v>7484</v>
      </c>
    </row>
    <row r="7495" spans="1:1">
      <c r="A7495" s="662">
        <v>7485</v>
      </c>
    </row>
    <row r="7496" spans="1:1">
      <c r="A7496" s="662">
        <v>7486</v>
      </c>
    </row>
    <row r="7497" spans="1:1">
      <c r="A7497" s="662">
        <v>7487</v>
      </c>
    </row>
    <row r="7498" spans="1:1">
      <c r="A7498" s="662">
        <v>7488</v>
      </c>
    </row>
    <row r="7499" spans="1:1">
      <c r="A7499" s="662">
        <v>7489</v>
      </c>
    </row>
    <row r="7500" spans="1:1">
      <c r="A7500" s="662">
        <v>7490</v>
      </c>
    </row>
    <row r="7501" spans="1:1">
      <c r="A7501" s="662">
        <v>7491</v>
      </c>
    </row>
    <row r="7502" spans="1:1">
      <c r="A7502" s="662">
        <v>7492</v>
      </c>
    </row>
    <row r="7503" spans="1:1">
      <c r="A7503" s="662">
        <v>7493</v>
      </c>
    </row>
    <row r="7504" spans="1:1">
      <c r="A7504" s="662">
        <v>7494</v>
      </c>
    </row>
    <row r="7505" spans="1:1">
      <c r="A7505" s="662">
        <v>7495</v>
      </c>
    </row>
    <row r="7506" spans="1:1">
      <c r="A7506" s="662">
        <v>7496</v>
      </c>
    </row>
    <row r="7507" spans="1:1">
      <c r="A7507" s="662">
        <v>7497</v>
      </c>
    </row>
    <row r="7508" spans="1:1">
      <c r="A7508" s="662">
        <v>7498</v>
      </c>
    </row>
    <row r="7509" spans="1:1">
      <c r="A7509" s="662">
        <v>7499</v>
      </c>
    </row>
    <row r="7510" spans="1:1">
      <c r="A7510" s="662">
        <v>7500</v>
      </c>
    </row>
    <row r="7511" spans="1:1">
      <c r="A7511" s="662">
        <v>7501</v>
      </c>
    </row>
    <row r="7512" spans="1:1">
      <c r="A7512" s="662">
        <v>7502</v>
      </c>
    </row>
    <row r="7513" spans="1:1">
      <c r="A7513" s="662">
        <v>7503</v>
      </c>
    </row>
    <row r="7514" spans="1:1">
      <c r="A7514" s="662">
        <v>7504</v>
      </c>
    </row>
    <row r="7515" spans="1:1">
      <c r="A7515" s="662">
        <v>7505</v>
      </c>
    </row>
    <row r="7516" spans="1:1">
      <c r="A7516" s="662">
        <v>7506</v>
      </c>
    </row>
    <row r="7517" spans="1:1">
      <c r="A7517" s="662">
        <v>7507</v>
      </c>
    </row>
    <row r="7518" spans="1:1">
      <c r="A7518" s="662">
        <v>7508</v>
      </c>
    </row>
    <row r="7519" spans="1:1">
      <c r="A7519" s="662">
        <v>7509</v>
      </c>
    </row>
    <row r="7520" spans="1:1">
      <c r="A7520" s="662">
        <v>7510</v>
      </c>
    </row>
    <row r="7521" spans="1:1">
      <c r="A7521" s="662">
        <v>7511</v>
      </c>
    </row>
    <row r="7522" spans="1:1">
      <c r="A7522" s="662">
        <v>7512</v>
      </c>
    </row>
    <row r="7523" spans="1:1">
      <c r="A7523" s="662">
        <v>7513</v>
      </c>
    </row>
    <row r="7524" spans="1:1">
      <c r="A7524" s="662">
        <v>7514</v>
      </c>
    </row>
    <row r="7525" spans="1:1">
      <c r="A7525" s="662">
        <v>7515</v>
      </c>
    </row>
    <row r="7526" spans="1:1">
      <c r="A7526" s="662">
        <v>7516</v>
      </c>
    </row>
    <row r="7527" spans="1:1">
      <c r="A7527" s="662">
        <v>7517</v>
      </c>
    </row>
    <row r="7528" spans="1:1">
      <c r="A7528" s="662">
        <v>7518</v>
      </c>
    </row>
    <row r="7529" spans="1:1">
      <c r="A7529" s="662">
        <v>7519</v>
      </c>
    </row>
    <row r="7530" spans="1:1">
      <c r="A7530" s="662">
        <v>7520</v>
      </c>
    </row>
    <row r="7531" spans="1:1">
      <c r="A7531" s="662">
        <v>7521</v>
      </c>
    </row>
    <row r="7532" spans="1:1">
      <c r="A7532" s="662">
        <v>7522</v>
      </c>
    </row>
    <row r="7533" spans="1:1">
      <c r="A7533" s="662">
        <v>7523</v>
      </c>
    </row>
    <row r="7534" spans="1:1">
      <c r="A7534" s="662">
        <v>7524</v>
      </c>
    </row>
    <row r="7535" spans="1:1">
      <c r="A7535" s="662">
        <v>7525</v>
      </c>
    </row>
    <row r="7536" spans="1:1">
      <c r="A7536" s="662">
        <v>7526</v>
      </c>
    </row>
    <row r="7537" spans="1:1">
      <c r="A7537" s="662">
        <v>7527</v>
      </c>
    </row>
    <row r="7538" spans="1:1">
      <c r="A7538" s="662">
        <v>7528</v>
      </c>
    </row>
    <row r="7539" spans="1:1">
      <c r="A7539" s="662">
        <v>7529</v>
      </c>
    </row>
    <row r="7540" spans="1:1">
      <c r="A7540" s="662">
        <v>7530</v>
      </c>
    </row>
    <row r="7541" spans="1:1">
      <c r="A7541" s="662">
        <v>7531</v>
      </c>
    </row>
    <row r="7542" spans="1:1">
      <c r="A7542" s="662">
        <v>7532</v>
      </c>
    </row>
    <row r="7543" spans="1:1">
      <c r="A7543" s="662">
        <v>7533</v>
      </c>
    </row>
    <row r="7544" spans="1:1">
      <c r="A7544" s="662">
        <v>7534</v>
      </c>
    </row>
    <row r="7545" spans="1:1">
      <c r="A7545" s="662">
        <v>7535</v>
      </c>
    </row>
    <row r="7546" spans="1:1">
      <c r="A7546" s="662">
        <v>7536</v>
      </c>
    </row>
    <row r="7547" spans="1:1">
      <c r="A7547" s="662">
        <v>7537</v>
      </c>
    </row>
    <row r="7548" spans="1:1">
      <c r="A7548" s="662">
        <v>7538</v>
      </c>
    </row>
    <row r="7549" spans="1:1">
      <c r="A7549" s="662">
        <v>7539</v>
      </c>
    </row>
    <row r="7550" spans="1:1">
      <c r="A7550" s="662">
        <v>7540</v>
      </c>
    </row>
    <row r="7551" spans="1:1">
      <c r="A7551" s="662">
        <v>7541</v>
      </c>
    </row>
    <row r="7552" spans="1:1">
      <c r="A7552" s="662">
        <v>7542</v>
      </c>
    </row>
    <row r="7553" spans="1:1">
      <c r="A7553" s="662">
        <v>7543</v>
      </c>
    </row>
    <row r="7554" spans="1:1">
      <c r="A7554" s="662">
        <v>7544</v>
      </c>
    </row>
    <row r="7555" spans="1:1">
      <c r="A7555" s="662">
        <v>7545</v>
      </c>
    </row>
    <row r="7556" spans="1:1">
      <c r="A7556" s="662">
        <v>7546</v>
      </c>
    </row>
    <row r="7557" spans="1:1">
      <c r="A7557" s="662">
        <v>7547</v>
      </c>
    </row>
    <row r="7558" spans="1:1">
      <c r="A7558" s="662">
        <v>7548</v>
      </c>
    </row>
    <row r="7559" spans="1:1">
      <c r="A7559" s="662">
        <v>7549</v>
      </c>
    </row>
    <row r="7560" spans="1:1">
      <c r="A7560" s="662">
        <v>7550</v>
      </c>
    </row>
    <row r="7561" spans="1:1">
      <c r="A7561" s="662">
        <v>7551</v>
      </c>
    </row>
    <row r="7562" spans="1:1">
      <c r="A7562" s="662">
        <v>7552</v>
      </c>
    </row>
    <row r="7563" spans="1:1">
      <c r="A7563" s="662">
        <v>7553</v>
      </c>
    </row>
    <row r="7564" spans="1:1">
      <c r="A7564" s="662">
        <v>7554</v>
      </c>
    </row>
    <row r="7565" spans="1:1">
      <c r="A7565" s="662">
        <v>7555</v>
      </c>
    </row>
    <row r="7566" spans="1:1">
      <c r="A7566" s="662">
        <v>7556</v>
      </c>
    </row>
    <row r="7567" spans="1:1">
      <c r="A7567" s="662">
        <v>7557</v>
      </c>
    </row>
    <row r="7568" spans="1:1">
      <c r="A7568" s="662">
        <v>7558</v>
      </c>
    </row>
    <row r="7569" spans="1:1">
      <c r="A7569" s="662">
        <v>7559</v>
      </c>
    </row>
    <row r="7570" spans="1:1">
      <c r="A7570" s="662">
        <v>7560</v>
      </c>
    </row>
    <row r="7571" spans="1:1">
      <c r="A7571" s="662">
        <v>7561</v>
      </c>
    </row>
    <row r="7572" spans="1:1">
      <c r="A7572" s="662">
        <v>7562</v>
      </c>
    </row>
    <row r="7573" spans="1:1">
      <c r="A7573" s="662">
        <v>7563</v>
      </c>
    </row>
    <row r="7574" spans="1:1">
      <c r="A7574" s="662">
        <v>7564</v>
      </c>
    </row>
    <row r="7575" spans="1:1">
      <c r="A7575" s="662">
        <v>7565</v>
      </c>
    </row>
    <row r="7576" spans="1:1">
      <c r="A7576" s="662">
        <v>7566</v>
      </c>
    </row>
    <row r="7577" spans="1:1">
      <c r="A7577" s="662">
        <v>7567</v>
      </c>
    </row>
    <row r="7578" spans="1:1">
      <c r="A7578" s="662">
        <v>7568</v>
      </c>
    </row>
    <row r="7579" spans="1:1">
      <c r="A7579" s="662">
        <v>7569</v>
      </c>
    </row>
    <row r="7580" spans="1:1">
      <c r="A7580" s="662">
        <v>7570</v>
      </c>
    </row>
    <row r="7581" spans="1:1">
      <c r="A7581" s="662">
        <v>7571</v>
      </c>
    </row>
    <row r="7582" spans="1:1">
      <c r="A7582" s="662">
        <v>7572</v>
      </c>
    </row>
    <row r="7583" spans="1:1">
      <c r="A7583" s="662">
        <v>7573</v>
      </c>
    </row>
    <row r="7584" spans="1:1">
      <c r="A7584" s="662">
        <v>7574</v>
      </c>
    </row>
    <row r="7585" spans="1:1">
      <c r="A7585" s="662">
        <v>7575</v>
      </c>
    </row>
    <row r="7586" spans="1:1">
      <c r="A7586" s="662">
        <v>7576</v>
      </c>
    </row>
    <row r="7587" spans="1:1">
      <c r="A7587" s="662">
        <v>7577</v>
      </c>
    </row>
    <row r="7588" spans="1:1">
      <c r="A7588" s="662">
        <v>7578</v>
      </c>
    </row>
    <row r="7589" spans="1:1">
      <c r="A7589" s="662">
        <v>7579</v>
      </c>
    </row>
    <row r="7590" spans="1:1">
      <c r="A7590" s="662">
        <v>7580</v>
      </c>
    </row>
    <row r="7591" spans="1:1">
      <c r="A7591" s="662">
        <v>7581</v>
      </c>
    </row>
    <row r="7592" spans="1:1">
      <c r="A7592" s="662">
        <v>7582</v>
      </c>
    </row>
    <row r="7593" spans="1:1">
      <c r="A7593" s="662">
        <v>7583</v>
      </c>
    </row>
    <row r="7594" spans="1:1">
      <c r="A7594" s="662">
        <v>7584</v>
      </c>
    </row>
    <row r="7595" spans="1:1">
      <c r="A7595" s="662">
        <v>7585</v>
      </c>
    </row>
    <row r="7596" spans="1:1">
      <c r="A7596" s="662">
        <v>7586</v>
      </c>
    </row>
    <row r="7597" spans="1:1">
      <c r="A7597" s="662">
        <v>7587</v>
      </c>
    </row>
    <row r="7598" spans="1:1">
      <c r="A7598" s="662">
        <v>7588</v>
      </c>
    </row>
    <row r="7599" spans="1:1">
      <c r="A7599" s="662">
        <v>7589</v>
      </c>
    </row>
    <row r="7600" spans="1:1">
      <c r="A7600" s="662">
        <v>7590</v>
      </c>
    </row>
    <row r="7601" spans="1:1">
      <c r="A7601" s="662">
        <v>7591</v>
      </c>
    </row>
    <row r="7602" spans="1:1">
      <c r="A7602" s="662">
        <v>7592</v>
      </c>
    </row>
    <row r="7603" spans="1:1">
      <c r="A7603" s="662">
        <v>7593</v>
      </c>
    </row>
    <row r="7604" spans="1:1">
      <c r="A7604" s="662">
        <v>7594</v>
      </c>
    </row>
    <row r="7605" spans="1:1">
      <c r="A7605" s="662">
        <v>7595</v>
      </c>
    </row>
    <row r="7606" spans="1:1">
      <c r="A7606" s="662">
        <v>7596</v>
      </c>
    </row>
    <row r="7607" spans="1:1">
      <c r="A7607" s="662">
        <v>7597</v>
      </c>
    </row>
    <row r="7608" spans="1:1">
      <c r="A7608" s="662">
        <v>7598</v>
      </c>
    </row>
    <row r="7609" spans="1:1">
      <c r="A7609" s="662">
        <v>7599</v>
      </c>
    </row>
    <row r="7610" spans="1:1">
      <c r="A7610" s="662">
        <v>7600</v>
      </c>
    </row>
    <row r="7611" spans="1:1">
      <c r="A7611" s="662">
        <v>7601</v>
      </c>
    </row>
    <row r="7612" spans="1:1">
      <c r="A7612" s="662">
        <v>7602</v>
      </c>
    </row>
    <row r="7613" spans="1:1">
      <c r="A7613" s="662">
        <v>7603</v>
      </c>
    </row>
    <row r="7614" spans="1:1">
      <c r="A7614" s="662">
        <v>7604</v>
      </c>
    </row>
    <row r="7615" spans="1:1">
      <c r="A7615" s="662">
        <v>7605</v>
      </c>
    </row>
    <row r="7616" spans="1:1">
      <c r="A7616" s="662">
        <v>7606</v>
      </c>
    </row>
    <row r="7617" spans="1:1">
      <c r="A7617" s="662">
        <v>7607</v>
      </c>
    </row>
    <row r="7618" spans="1:1">
      <c r="A7618" s="662">
        <v>7608</v>
      </c>
    </row>
    <row r="7619" spans="1:1">
      <c r="A7619" s="662">
        <v>7609</v>
      </c>
    </row>
    <row r="7620" spans="1:1">
      <c r="A7620" s="662">
        <v>7610</v>
      </c>
    </row>
    <row r="7621" spans="1:1">
      <c r="A7621" s="662">
        <v>7611</v>
      </c>
    </row>
    <row r="7622" spans="1:1">
      <c r="A7622" s="662">
        <v>7612</v>
      </c>
    </row>
    <row r="7623" spans="1:1">
      <c r="A7623" s="662">
        <v>7613</v>
      </c>
    </row>
    <row r="7624" spans="1:1">
      <c r="A7624" s="662">
        <v>7614</v>
      </c>
    </row>
    <row r="7625" spans="1:1">
      <c r="A7625" s="662">
        <v>7615</v>
      </c>
    </row>
    <row r="7626" spans="1:1">
      <c r="A7626" s="662">
        <v>7616</v>
      </c>
    </row>
    <row r="7627" spans="1:1">
      <c r="A7627" s="662">
        <v>7617</v>
      </c>
    </row>
    <row r="7628" spans="1:1">
      <c r="A7628" s="662">
        <v>7618</v>
      </c>
    </row>
    <row r="7629" spans="1:1">
      <c r="A7629" s="662">
        <v>7619</v>
      </c>
    </row>
    <row r="7630" spans="1:1">
      <c r="A7630" s="662">
        <v>7620</v>
      </c>
    </row>
    <row r="7631" spans="1:1">
      <c r="A7631" s="662">
        <v>7621</v>
      </c>
    </row>
    <row r="7632" spans="1:1">
      <c r="A7632" s="662">
        <v>7622</v>
      </c>
    </row>
    <row r="7633" spans="1:1">
      <c r="A7633" s="662">
        <v>7623</v>
      </c>
    </row>
    <row r="7634" spans="1:1">
      <c r="A7634" s="662">
        <v>7624</v>
      </c>
    </row>
    <row r="7635" spans="1:1">
      <c r="A7635" s="662">
        <v>7625</v>
      </c>
    </row>
    <row r="7636" spans="1:1">
      <c r="A7636" s="662">
        <v>7626</v>
      </c>
    </row>
    <row r="7637" spans="1:1">
      <c r="A7637" s="662">
        <v>7627</v>
      </c>
    </row>
    <row r="7638" spans="1:1">
      <c r="A7638" s="662">
        <v>7628</v>
      </c>
    </row>
    <row r="7639" spans="1:1">
      <c r="A7639" s="662">
        <v>7629</v>
      </c>
    </row>
    <row r="7640" spans="1:1">
      <c r="A7640" s="662">
        <v>7630</v>
      </c>
    </row>
    <row r="7641" spans="1:1">
      <c r="A7641" s="662">
        <v>7631</v>
      </c>
    </row>
    <row r="7642" spans="1:1">
      <c r="A7642" s="662">
        <v>7632</v>
      </c>
    </row>
    <row r="7643" spans="1:1">
      <c r="A7643" s="662">
        <v>7633</v>
      </c>
    </row>
    <row r="7644" spans="1:1">
      <c r="A7644" s="662">
        <v>7634</v>
      </c>
    </row>
    <row r="7645" spans="1:1">
      <c r="A7645" s="662">
        <v>7635</v>
      </c>
    </row>
    <row r="7646" spans="1:1">
      <c r="A7646" s="662">
        <v>7636</v>
      </c>
    </row>
    <row r="7647" spans="1:1">
      <c r="A7647" s="662">
        <v>7637</v>
      </c>
    </row>
    <row r="7648" spans="1:1">
      <c r="A7648" s="662">
        <v>7638</v>
      </c>
    </row>
    <row r="7649" spans="1:1">
      <c r="A7649" s="662">
        <v>7639</v>
      </c>
    </row>
    <row r="7650" spans="1:1">
      <c r="A7650" s="662">
        <v>7640</v>
      </c>
    </row>
    <row r="7651" spans="1:1">
      <c r="A7651" s="662">
        <v>7641</v>
      </c>
    </row>
    <row r="7652" spans="1:1">
      <c r="A7652" s="662">
        <v>7642</v>
      </c>
    </row>
    <row r="7653" spans="1:1">
      <c r="A7653" s="662">
        <v>7643</v>
      </c>
    </row>
    <row r="7654" spans="1:1">
      <c r="A7654" s="662">
        <v>7644</v>
      </c>
    </row>
    <row r="7655" spans="1:1">
      <c r="A7655" s="662">
        <v>7645</v>
      </c>
    </row>
    <row r="7656" spans="1:1">
      <c r="A7656" s="662">
        <v>7646</v>
      </c>
    </row>
    <row r="7657" spans="1:1">
      <c r="A7657" s="662">
        <v>7647</v>
      </c>
    </row>
    <row r="7658" spans="1:1">
      <c r="A7658" s="662">
        <v>7648</v>
      </c>
    </row>
    <row r="7659" spans="1:1">
      <c r="A7659" s="662">
        <v>7649</v>
      </c>
    </row>
    <row r="7660" spans="1:1">
      <c r="A7660" s="662">
        <v>7650</v>
      </c>
    </row>
    <row r="7661" spans="1:1">
      <c r="A7661" s="662">
        <v>7651</v>
      </c>
    </row>
    <row r="7662" spans="1:1">
      <c r="A7662" s="662">
        <v>7652</v>
      </c>
    </row>
    <row r="7663" spans="1:1">
      <c r="A7663" s="662">
        <v>7653</v>
      </c>
    </row>
    <row r="7664" spans="1:1">
      <c r="A7664" s="662">
        <v>7654</v>
      </c>
    </row>
    <row r="7665" spans="1:1">
      <c r="A7665" s="662">
        <v>7655</v>
      </c>
    </row>
    <row r="7666" spans="1:1">
      <c r="A7666" s="662">
        <v>7656</v>
      </c>
    </row>
    <row r="7667" spans="1:1">
      <c r="A7667" s="662">
        <v>7657</v>
      </c>
    </row>
    <row r="7668" spans="1:1">
      <c r="A7668" s="662">
        <v>7658</v>
      </c>
    </row>
    <row r="7669" spans="1:1">
      <c r="A7669" s="662">
        <v>7659</v>
      </c>
    </row>
    <row r="7670" spans="1:1">
      <c r="A7670" s="662">
        <v>7660</v>
      </c>
    </row>
    <row r="7671" spans="1:1">
      <c r="A7671" s="662">
        <v>7661</v>
      </c>
    </row>
    <row r="7672" spans="1:1">
      <c r="A7672" s="662">
        <v>7662</v>
      </c>
    </row>
    <row r="7673" spans="1:1">
      <c r="A7673" s="662">
        <v>7663</v>
      </c>
    </row>
    <row r="7674" spans="1:1">
      <c r="A7674" s="662">
        <v>7664</v>
      </c>
    </row>
    <row r="7675" spans="1:1">
      <c r="A7675" s="662">
        <v>7665</v>
      </c>
    </row>
    <row r="7676" spans="1:1">
      <c r="A7676" s="662">
        <v>7666</v>
      </c>
    </row>
    <row r="7677" spans="1:1">
      <c r="A7677" s="662">
        <v>7667</v>
      </c>
    </row>
    <row r="7678" spans="1:1">
      <c r="A7678" s="662">
        <v>7668</v>
      </c>
    </row>
    <row r="7679" spans="1:1">
      <c r="A7679" s="662">
        <v>7669</v>
      </c>
    </row>
    <row r="7680" spans="1:1">
      <c r="A7680" s="662">
        <v>7670</v>
      </c>
    </row>
    <row r="7681" spans="1:1">
      <c r="A7681" s="662">
        <v>7671</v>
      </c>
    </row>
    <row r="7682" spans="1:1">
      <c r="A7682" s="662">
        <v>7672</v>
      </c>
    </row>
    <row r="7683" spans="1:1">
      <c r="A7683" s="662">
        <v>7673</v>
      </c>
    </row>
    <row r="7684" spans="1:1">
      <c r="A7684" s="662">
        <v>7674</v>
      </c>
    </row>
    <row r="7685" spans="1:1">
      <c r="A7685" s="662">
        <v>7675</v>
      </c>
    </row>
    <row r="7686" spans="1:1">
      <c r="A7686" s="662">
        <v>7676</v>
      </c>
    </row>
    <row r="7687" spans="1:1">
      <c r="A7687" s="662">
        <v>7677</v>
      </c>
    </row>
    <row r="7688" spans="1:1">
      <c r="A7688" s="662">
        <v>7678</v>
      </c>
    </row>
    <row r="7689" spans="1:1">
      <c r="A7689" s="662">
        <v>7679</v>
      </c>
    </row>
    <row r="7690" spans="1:1">
      <c r="A7690" s="662">
        <v>7680</v>
      </c>
    </row>
    <row r="7691" spans="1:1">
      <c r="A7691" s="662">
        <v>7681</v>
      </c>
    </row>
    <row r="7692" spans="1:1">
      <c r="A7692" s="662">
        <v>7682</v>
      </c>
    </row>
    <row r="7693" spans="1:1">
      <c r="A7693" s="662">
        <v>7683</v>
      </c>
    </row>
    <row r="7694" spans="1:1">
      <c r="A7694" s="662">
        <v>7684</v>
      </c>
    </row>
    <row r="7695" spans="1:1">
      <c r="A7695" s="662">
        <v>7685</v>
      </c>
    </row>
    <row r="7696" spans="1:1">
      <c r="A7696" s="662">
        <v>7686</v>
      </c>
    </row>
    <row r="7697" spans="1:1">
      <c r="A7697" s="662">
        <v>7687</v>
      </c>
    </row>
    <row r="7698" spans="1:1">
      <c r="A7698" s="662">
        <v>7688</v>
      </c>
    </row>
    <row r="7699" spans="1:1">
      <c r="A7699" s="662">
        <v>7689</v>
      </c>
    </row>
    <row r="7700" spans="1:1">
      <c r="A7700" s="662">
        <v>7690</v>
      </c>
    </row>
    <row r="7701" spans="1:1">
      <c r="A7701" s="662">
        <v>7691</v>
      </c>
    </row>
    <row r="7702" spans="1:1">
      <c r="A7702" s="662">
        <v>7692</v>
      </c>
    </row>
    <row r="7703" spans="1:1">
      <c r="A7703" s="662">
        <v>7693</v>
      </c>
    </row>
    <row r="7704" spans="1:1">
      <c r="A7704" s="662">
        <v>7694</v>
      </c>
    </row>
    <row r="7705" spans="1:1">
      <c r="A7705" s="662">
        <v>7695</v>
      </c>
    </row>
    <row r="7706" spans="1:1">
      <c r="A7706" s="662">
        <v>7696</v>
      </c>
    </row>
    <row r="7707" spans="1:1">
      <c r="A7707" s="662">
        <v>7697</v>
      </c>
    </row>
    <row r="7708" spans="1:1">
      <c r="A7708" s="662">
        <v>7698</v>
      </c>
    </row>
    <row r="7709" spans="1:1">
      <c r="A7709" s="662">
        <v>7699</v>
      </c>
    </row>
    <row r="7710" spans="1:1">
      <c r="A7710" s="662">
        <v>7700</v>
      </c>
    </row>
    <row r="7711" spans="1:1">
      <c r="A7711" s="662">
        <v>7701</v>
      </c>
    </row>
    <row r="7712" spans="1:1">
      <c r="A7712" s="662">
        <v>7702</v>
      </c>
    </row>
    <row r="7713" spans="1:1">
      <c r="A7713" s="662">
        <v>7703</v>
      </c>
    </row>
    <row r="7714" spans="1:1">
      <c r="A7714" s="662">
        <v>7704</v>
      </c>
    </row>
    <row r="7715" spans="1:1">
      <c r="A7715" s="662">
        <v>7705</v>
      </c>
    </row>
    <row r="7716" spans="1:1">
      <c r="A7716" s="662">
        <v>7706</v>
      </c>
    </row>
    <row r="7717" spans="1:1">
      <c r="A7717" s="662">
        <v>7707</v>
      </c>
    </row>
    <row r="7718" spans="1:1">
      <c r="A7718" s="662">
        <v>7708</v>
      </c>
    </row>
    <row r="7719" spans="1:1">
      <c r="A7719" s="662">
        <v>7709</v>
      </c>
    </row>
    <row r="7720" spans="1:1">
      <c r="A7720" s="662">
        <v>7710</v>
      </c>
    </row>
    <row r="7721" spans="1:1">
      <c r="A7721" s="662">
        <v>7711</v>
      </c>
    </row>
    <row r="7722" spans="1:1">
      <c r="A7722" s="662">
        <v>7712</v>
      </c>
    </row>
    <row r="7723" spans="1:1">
      <c r="A7723" s="662">
        <v>7713</v>
      </c>
    </row>
    <row r="7724" spans="1:1">
      <c r="A7724" s="662">
        <v>7714</v>
      </c>
    </row>
    <row r="7725" spans="1:1">
      <c r="A7725" s="662">
        <v>7715</v>
      </c>
    </row>
    <row r="7726" spans="1:1">
      <c r="A7726" s="662">
        <v>7716</v>
      </c>
    </row>
    <row r="7727" spans="1:1">
      <c r="A7727" s="662">
        <v>7717</v>
      </c>
    </row>
    <row r="7728" spans="1:1">
      <c r="A7728" s="662">
        <v>7718</v>
      </c>
    </row>
    <row r="7729" spans="1:1">
      <c r="A7729" s="662">
        <v>7719</v>
      </c>
    </row>
    <row r="7730" spans="1:1">
      <c r="A7730" s="662">
        <v>7720</v>
      </c>
    </row>
    <row r="7731" spans="1:1">
      <c r="A7731" s="662">
        <v>7721</v>
      </c>
    </row>
    <row r="7732" spans="1:1">
      <c r="A7732" s="662">
        <v>7722</v>
      </c>
    </row>
    <row r="7733" spans="1:1">
      <c r="A7733" s="662">
        <v>7723</v>
      </c>
    </row>
    <row r="7734" spans="1:1">
      <c r="A7734" s="662">
        <v>7724</v>
      </c>
    </row>
    <row r="7735" spans="1:1">
      <c r="A7735" s="662">
        <v>7725</v>
      </c>
    </row>
    <row r="7736" spans="1:1">
      <c r="A7736" s="662">
        <v>7726</v>
      </c>
    </row>
    <row r="7737" spans="1:1">
      <c r="A7737" s="662">
        <v>7727</v>
      </c>
    </row>
    <row r="7738" spans="1:1">
      <c r="A7738" s="662">
        <v>7728</v>
      </c>
    </row>
    <row r="7739" spans="1:1">
      <c r="A7739" s="662">
        <v>7729</v>
      </c>
    </row>
    <row r="7740" spans="1:1">
      <c r="A7740" s="662">
        <v>7730</v>
      </c>
    </row>
    <row r="7741" spans="1:1">
      <c r="A7741" s="662">
        <v>7731</v>
      </c>
    </row>
    <row r="7742" spans="1:1">
      <c r="A7742" s="662">
        <v>7732</v>
      </c>
    </row>
    <row r="7743" spans="1:1">
      <c r="A7743" s="662">
        <v>7733</v>
      </c>
    </row>
    <row r="7744" spans="1:1">
      <c r="A7744" s="662">
        <v>7734</v>
      </c>
    </row>
    <row r="7745" spans="1:1">
      <c r="A7745" s="662">
        <v>7735</v>
      </c>
    </row>
    <row r="7746" spans="1:1">
      <c r="A7746" s="662">
        <v>7736</v>
      </c>
    </row>
    <row r="7747" spans="1:1">
      <c r="A7747" s="662">
        <v>7737</v>
      </c>
    </row>
    <row r="7748" spans="1:1">
      <c r="A7748" s="662">
        <v>7738</v>
      </c>
    </row>
    <row r="7749" spans="1:1">
      <c r="A7749" s="662">
        <v>7739</v>
      </c>
    </row>
    <row r="7750" spans="1:1">
      <c r="A7750" s="662">
        <v>7740</v>
      </c>
    </row>
    <row r="7751" spans="1:1">
      <c r="A7751" s="662">
        <v>7741</v>
      </c>
    </row>
    <row r="7752" spans="1:1">
      <c r="A7752" s="662">
        <v>7742</v>
      </c>
    </row>
    <row r="7753" spans="1:1">
      <c r="A7753" s="662">
        <v>7743</v>
      </c>
    </row>
    <row r="7754" spans="1:1">
      <c r="A7754" s="662">
        <v>7744</v>
      </c>
    </row>
    <row r="7755" spans="1:1">
      <c r="A7755" s="662">
        <v>7745</v>
      </c>
    </row>
    <row r="7756" spans="1:1">
      <c r="A7756" s="662">
        <v>7746</v>
      </c>
    </row>
    <row r="7757" spans="1:1">
      <c r="A7757" s="662">
        <v>7747</v>
      </c>
    </row>
    <row r="7758" spans="1:1">
      <c r="A7758" s="662">
        <v>7748</v>
      </c>
    </row>
    <row r="7759" spans="1:1">
      <c r="A7759" s="662">
        <v>7749</v>
      </c>
    </row>
    <row r="7760" spans="1:1">
      <c r="A7760" s="662">
        <v>7750</v>
      </c>
    </row>
    <row r="7761" spans="1:1">
      <c r="A7761" s="662">
        <v>7751</v>
      </c>
    </row>
    <row r="7762" spans="1:1">
      <c r="A7762" s="662">
        <v>7752</v>
      </c>
    </row>
    <row r="7763" spans="1:1">
      <c r="A7763" s="662">
        <v>7753</v>
      </c>
    </row>
    <row r="7764" spans="1:1">
      <c r="A7764" s="662">
        <v>7754</v>
      </c>
    </row>
    <row r="7765" spans="1:1">
      <c r="A7765" s="662">
        <v>7755</v>
      </c>
    </row>
    <row r="7766" spans="1:1">
      <c r="A7766" s="662">
        <v>7756</v>
      </c>
    </row>
    <row r="7767" spans="1:1">
      <c r="A7767" s="662">
        <v>7757</v>
      </c>
    </row>
    <row r="7768" spans="1:1">
      <c r="A7768" s="662">
        <v>7758</v>
      </c>
    </row>
    <row r="7769" spans="1:1">
      <c r="A7769" s="662">
        <v>7759</v>
      </c>
    </row>
    <row r="7770" spans="1:1">
      <c r="A7770" s="662">
        <v>7760</v>
      </c>
    </row>
    <row r="7771" spans="1:1">
      <c r="A7771" s="662">
        <v>7761</v>
      </c>
    </row>
    <row r="7772" spans="1:1">
      <c r="A7772" s="662">
        <v>7762</v>
      </c>
    </row>
    <row r="7773" spans="1:1">
      <c r="A7773" s="662">
        <v>7763</v>
      </c>
    </row>
    <row r="7774" spans="1:1">
      <c r="A7774" s="662">
        <v>7764</v>
      </c>
    </row>
    <row r="7775" spans="1:1">
      <c r="A7775" s="662">
        <v>7765</v>
      </c>
    </row>
    <row r="7776" spans="1:1">
      <c r="A7776" s="662">
        <v>7766</v>
      </c>
    </row>
    <row r="7777" spans="1:1">
      <c r="A7777" s="662">
        <v>7767</v>
      </c>
    </row>
    <row r="7778" spans="1:1">
      <c r="A7778" s="662">
        <v>7768</v>
      </c>
    </row>
    <row r="7779" spans="1:1">
      <c r="A7779" s="662">
        <v>7769</v>
      </c>
    </row>
    <row r="7780" spans="1:1">
      <c r="A7780" s="662">
        <v>7770</v>
      </c>
    </row>
    <row r="7781" spans="1:1">
      <c r="A7781" s="662">
        <v>7771</v>
      </c>
    </row>
    <row r="7782" spans="1:1">
      <c r="A7782" s="662">
        <v>7772</v>
      </c>
    </row>
    <row r="7783" spans="1:1">
      <c r="A7783" s="662">
        <v>7773</v>
      </c>
    </row>
    <row r="7784" spans="1:1">
      <c r="A7784" s="662">
        <v>7774</v>
      </c>
    </row>
    <row r="7785" spans="1:1">
      <c r="A7785" s="662">
        <v>7775</v>
      </c>
    </row>
    <row r="7786" spans="1:1">
      <c r="A7786" s="662">
        <v>7776</v>
      </c>
    </row>
    <row r="7787" spans="1:1">
      <c r="A7787" s="662">
        <v>7777</v>
      </c>
    </row>
    <row r="7788" spans="1:1">
      <c r="A7788" s="662">
        <v>7778</v>
      </c>
    </row>
    <row r="7789" spans="1:1">
      <c r="A7789" s="662">
        <v>7779</v>
      </c>
    </row>
    <row r="7790" spans="1:1">
      <c r="A7790" s="662">
        <v>7780</v>
      </c>
    </row>
    <row r="7791" spans="1:1">
      <c r="A7791" s="662">
        <v>7781</v>
      </c>
    </row>
    <row r="7792" spans="1:1">
      <c r="A7792" s="662">
        <v>7782</v>
      </c>
    </row>
    <row r="7793" spans="1:1">
      <c r="A7793" s="662">
        <v>7783</v>
      </c>
    </row>
    <row r="7794" spans="1:1">
      <c r="A7794" s="662">
        <v>7784</v>
      </c>
    </row>
    <row r="7795" spans="1:1">
      <c r="A7795" s="662">
        <v>7785</v>
      </c>
    </row>
    <row r="7796" spans="1:1">
      <c r="A7796" s="662">
        <v>7786</v>
      </c>
    </row>
    <row r="7797" spans="1:1">
      <c r="A7797" s="662">
        <v>7787</v>
      </c>
    </row>
    <row r="7798" spans="1:1">
      <c r="A7798" s="662">
        <v>7788</v>
      </c>
    </row>
    <row r="7799" spans="1:1">
      <c r="A7799" s="662">
        <v>7789</v>
      </c>
    </row>
    <row r="7800" spans="1:1">
      <c r="A7800" s="662">
        <v>7790</v>
      </c>
    </row>
    <row r="7801" spans="1:1">
      <c r="A7801" s="662">
        <v>7791</v>
      </c>
    </row>
    <row r="7802" spans="1:1">
      <c r="A7802" s="662">
        <v>7792</v>
      </c>
    </row>
    <row r="7803" spans="1:1">
      <c r="A7803" s="662">
        <v>7793</v>
      </c>
    </row>
    <row r="7804" spans="1:1">
      <c r="A7804" s="662">
        <v>7794</v>
      </c>
    </row>
    <row r="7805" spans="1:1">
      <c r="A7805" s="662">
        <v>7795</v>
      </c>
    </row>
    <row r="7806" spans="1:1">
      <c r="A7806" s="662">
        <v>7796</v>
      </c>
    </row>
    <row r="7807" spans="1:1">
      <c r="A7807" s="662">
        <v>7797</v>
      </c>
    </row>
    <row r="7808" spans="1:1">
      <c r="A7808" s="662">
        <v>7798</v>
      </c>
    </row>
    <row r="7809" spans="1:1">
      <c r="A7809" s="662">
        <v>7799</v>
      </c>
    </row>
    <row r="7810" spans="1:1">
      <c r="A7810" s="662">
        <v>7800</v>
      </c>
    </row>
    <row r="7811" spans="1:1">
      <c r="A7811" s="662">
        <v>7801</v>
      </c>
    </row>
    <row r="7812" spans="1:1">
      <c r="A7812" s="662">
        <v>7802</v>
      </c>
    </row>
    <row r="7813" spans="1:1">
      <c r="A7813" s="662">
        <v>7803</v>
      </c>
    </row>
    <row r="7814" spans="1:1">
      <c r="A7814" s="662">
        <v>7804</v>
      </c>
    </row>
    <row r="7815" spans="1:1">
      <c r="A7815" s="662">
        <v>7805</v>
      </c>
    </row>
    <row r="7816" spans="1:1">
      <c r="A7816" s="662">
        <v>7806</v>
      </c>
    </row>
    <row r="7817" spans="1:1">
      <c r="A7817" s="662">
        <v>7807</v>
      </c>
    </row>
    <row r="7818" spans="1:1">
      <c r="A7818" s="662">
        <v>7808</v>
      </c>
    </row>
    <row r="7819" spans="1:1">
      <c r="A7819" s="662">
        <v>7809</v>
      </c>
    </row>
    <row r="7820" spans="1:1">
      <c r="A7820" s="662">
        <v>7810</v>
      </c>
    </row>
    <row r="7821" spans="1:1">
      <c r="A7821" s="662">
        <v>7811</v>
      </c>
    </row>
    <row r="7822" spans="1:1">
      <c r="A7822" s="662">
        <v>7812</v>
      </c>
    </row>
    <row r="7823" spans="1:1">
      <c r="A7823" s="662">
        <v>7813</v>
      </c>
    </row>
    <row r="7824" spans="1:1">
      <c r="A7824" s="662">
        <v>7814</v>
      </c>
    </row>
    <row r="7825" spans="1:1">
      <c r="A7825" s="662">
        <v>7815</v>
      </c>
    </row>
    <row r="7826" spans="1:1">
      <c r="A7826" s="662">
        <v>7816</v>
      </c>
    </row>
    <row r="7827" spans="1:1">
      <c r="A7827" s="662">
        <v>7817</v>
      </c>
    </row>
    <row r="7828" spans="1:1">
      <c r="A7828" s="662">
        <v>7818</v>
      </c>
    </row>
    <row r="7829" spans="1:1">
      <c r="A7829" s="662">
        <v>7819</v>
      </c>
    </row>
    <row r="7830" spans="1:1">
      <c r="A7830" s="662">
        <v>7820</v>
      </c>
    </row>
    <row r="7831" spans="1:1">
      <c r="A7831" s="662">
        <v>7821</v>
      </c>
    </row>
    <row r="7832" spans="1:1">
      <c r="A7832" s="662">
        <v>7822</v>
      </c>
    </row>
    <row r="7833" spans="1:1">
      <c r="A7833" s="662">
        <v>7823</v>
      </c>
    </row>
    <row r="7834" spans="1:1">
      <c r="A7834" s="662">
        <v>7824</v>
      </c>
    </row>
    <row r="7835" spans="1:1">
      <c r="A7835" s="662">
        <v>7825</v>
      </c>
    </row>
    <row r="7836" spans="1:1">
      <c r="A7836" s="662">
        <v>7826</v>
      </c>
    </row>
    <row r="7837" spans="1:1">
      <c r="A7837" s="662">
        <v>7827</v>
      </c>
    </row>
    <row r="7838" spans="1:1">
      <c r="A7838" s="662">
        <v>7828</v>
      </c>
    </row>
    <row r="7839" spans="1:1">
      <c r="A7839" s="662">
        <v>7829</v>
      </c>
    </row>
    <row r="7840" spans="1:1">
      <c r="A7840" s="662">
        <v>7830</v>
      </c>
    </row>
    <row r="7841" spans="1:1">
      <c r="A7841" s="662">
        <v>7831</v>
      </c>
    </row>
    <row r="7842" spans="1:1">
      <c r="A7842" s="662">
        <v>7832</v>
      </c>
    </row>
    <row r="7843" spans="1:1">
      <c r="A7843" s="662">
        <v>7833</v>
      </c>
    </row>
    <row r="7844" spans="1:1">
      <c r="A7844" s="662">
        <v>7834</v>
      </c>
    </row>
    <row r="7845" spans="1:1">
      <c r="A7845" s="662">
        <v>7835</v>
      </c>
    </row>
    <row r="7846" spans="1:1">
      <c r="A7846" s="662">
        <v>7836</v>
      </c>
    </row>
    <row r="7847" spans="1:1">
      <c r="A7847" s="662">
        <v>7837</v>
      </c>
    </row>
    <row r="7848" spans="1:1">
      <c r="A7848" s="662">
        <v>7838</v>
      </c>
    </row>
    <row r="7849" spans="1:1">
      <c r="A7849" s="662">
        <v>7839</v>
      </c>
    </row>
    <row r="7850" spans="1:1">
      <c r="A7850" s="662">
        <v>7840</v>
      </c>
    </row>
    <row r="7851" spans="1:1">
      <c r="A7851" s="662">
        <v>7841</v>
      </c>
    </row>
    <row r="7852" spans="1:1">
      <c r="A7852" s="662">
        <v>7842</v>
      </c>
    </row>
    <row r="7853" spans="1:1">
      <c r="A7853" s="662">
        <v>7843</v>
      </c>
    </row>
    <row r="7854" spans="1:1">
      <c r="A7854" s="662">
        <v>7844</v>
      </c>
    </row>
    <row r="7855" spans="1:1">
      <c r="A7855" s="662">
        <v>7845</v>
      </c>
    </row>
    <row r="7856" spans="1:1">
      <c r="A7856" s="662">
        <v>7846</v>
      </c>
    </row>
    <row r="7857" spans="1:1">
      <c r="A7857" s="662">
        <v>7847</v>
      </c>
    </row>
    <row r="7858" spans="1:1">
      <c r="A7858" s="662">
        <v>7848</v>
      </c>
    </row>
    <row r="7859" spans="1:1">
      <c r="A7859" s="662">
        <v>7849</v>
      </c>
    </row>
    <row r="7860" spans="1:1">
      <c r="A7860" s="662">
        <v>7850</v>
      </c>
    </row>
    <row r="7861" spans="1:1">
      <c r="A7861" s="662">
        <v>7851</v>
      </c>
    </row>
    <row r="7862" spans="1:1">
      <c r="A7862" s="662">
        <v>7852</v>
      </c>
    </row>
    <row r="7863" spans="1:1">
      <c r="A7863" s="662">
        <v>7853</v>
      </c>
    </row>
    <row r="7864" spans="1:1">
      <c r="A7864" s="662">
        <v>7854</v>
      </c>
    </row>
    <row r="7865" spans="1:1">
      <c r="A7865" s="662">
        <v>7855</v>
      </c>
    </row>
    <row r="7866" spans="1:1">
      <c r="A7866" s="662">
        <v>7856</v>
      </c>
    </row>
    <row r="7867" spans="1:1">
      <c r="A7867" s="662">
        <v>7857</v>
      </c>
    </row>
    <row r="7868" spans="1:1">
      <c r="A7868" s="662">
        <v>7858</v>
      </c>
    </row>
    <row r="7869" spans="1:1">
      <c r="A7869" s="662">
        <v>7859</v>
      </c>
    </row>
    <row r="7870" spans="1:1">
      <c r="A7870" s="662">
        <v>7860</v>
      </c>
    </row>
    <row r="7871" spans="1:1">
      <c r="A7871" s="662">
        <v>7861</v>
      </c>
    </row>
    <row r="7872" spans="1:1">
      <c r="A7872" s="662">
        <v>7862</v>
      </c>
    </row>
    <row r="7873" spans="1:1">
      <c r="A7873" s="662">
        <v>7863</v>
      </c>
    </row>
    <row r="7874" spans="1:1">
      <c r="A7874" s="662">
        <v>7864</v>
      </c>
    </row>
    <row r="7875" spans="1:1">
      <c r="A7875" s="662">
        <v>7865</v>
      </c>
    </row>
    <row r="7876" spans="1:1">
      <c r="A7876" s="662">
        <v>7866</v>
      </c>
    </row>
    <row r="7877" spans="1:1">
      <c r="A7877" s="662">
        <v>7867</v>
      </c>
    </row>
    <row r="7878" spans="1:1">
      <c r="A7878" s="662">
        <v>7868</v>
      </c>
    </row>
    <row r="7879" spans="1:1">
      <c r="A7879" s="662">
        <v>7869</v>
      </c>
    </row>
    <row r="7880" spans="1:1">
      <c r="A7880" s="662">
        <v>7870</v>
      </c>
    </row>
    <row r="7881" spans="1:1">
      <c r="A7881" s="662">
        <v>7871</v>
      </c>
    </row>
    <row r="7882" spans="1:1">
      <c r="A7882" s="662">
        <v>7872</v>
      </c>
    </row>
    <row r="7883" spans="1:1">
      <c r="A7883" s="662">
        <v>7873</v>
      </c>
    </row>
    <row r="7884" spans="1:1">
      <c r="A7884" s="662">
        <v>7874</v>
      </c>
    </row>
    <row r="7885" spans="1:1">
      <c r="A7885" s="662">
        <v>7875</v>
      </c>
    </row>
    <row r="7886" spans="1:1">
      <c r="A7886" s="662">
        <v>7876</v>
      </c>
    </row>
    <row r="7887" spans="1:1">
      <c r="A7887" s="662">
        <v>7877</v>
      </c>
    </row>
    <row r="7888" spans="1:1">
      <c r="A7888" s="662">
        <v>7878</v>
      </c>
    </row>
    <row r="7889" spans="1:1">
      <c r="A7889" s="662">
        <v>7879</v>
      </c>
    </row>
    <row r="7890" spans="1:1">
      <c r="A7890" s="662">
        <v>7880</v>
      </c>
    </row>
    <row r="7891" spans="1:1">
      <c r="A7891" s="662">
        <v>7881</v>
      </c>
    </row>
    <row r="7892" spans="1:1">
      <c r="A7892" s="662">
        <v>7882</v>
      </c>
    </row>
    <row r="7893" spans="1:1">
      <c r="A7893" s="662">
        <v>7883</v>
      </c>
    </row>
    <row r="7894" spans="1:1">
      <c r="A7894" s="662">
        <v>7884</v>
      </c>
    </row>
    <row r="7895" spans="1:1">
      <c r="A7895" s="662">
        <v>7885</v>
      </c>
    </row>
    <row r="7896" spans="1:1">
      <c r="A7896" s="662">
        <v>7886</v>
      </c>
    </row>
    <row r="7897" spans="1:1">
      <c r="A7897" s="662">
        <v>7887</v>
      </c>
    </row>
    <row r="7898" spans="1:1">
      <c r="A7898" s="662">
        <v>7888</v>
      </c>
    </row>
    <row r="7899" spans="1:1">
      <c r="A7899" s="662">
        <v>7889</v>
      </c>
    </row>
    <row r="7900" spans="1:1">
      <c r="A7900" s="662">
        <v>7890</v>
      </c>
    </row>
    <row r="7901" spans="1:1">
      <c r="A7901" s="662">
        <v>7891</v>
      </c>
    </row>
    <row r="7902" spans="1:1">
      <c r="A7902" s="662">
        <v>7892</v>
      </c>
    </row>
    <row r="7903" spans="1:1">
      <c r="A7903" s="662">
        <v>7893</v>
      </c>
    </row>
    <row r="7904" spans="1:1">
      <c r="A7904" s="662">
        <v>7894</v>
      </c>
    </row>
    <row r="7905" spans="1:1">
      <c r="A7905" s="662">
        <v>7895</v>
      </c>
    </row>
    <row r="7906" spans="1:1">
      <c r="A7906" s="662">
        <v>7896</v>
      </c>
    </row>
    <row r="7907" spans="1:1">
      <c r="A7907" s="662">
        <v>7897</v>
      </c>
    </row>
    <row r="7908" spans="1:1">
      <c r="A7908" s="662">
        <v>7898</v>
      </c>
    </row>
    <row r="7909" spans="1:1">
      <c r="A7909" s="662">
        <v>7899</v>
      </c>
    </row>
    <row r="7910" spans="1:1">
      <c r="A7910" s="662">
        <v>7900</v>
      </c>
    </row>
    <row r="7911" spans="1:1">
      <c r="A7911" s="662">
        <v>7901</v>
      </c>
    </row>
    <row r="7912" spans="1:1">
      <c r="A7912" s="662">
        <v>7902</v>
      </c>
    </row>
    <row r="7913" spans="1:1">
      <c r="A7913" s="662">
        <v>7903</v>
      </c>
    </row>
    <row r="7914" spans="1:1">
      <c r="A7914" s="662">
        <v>7904</v>
      </c>
    </row>
    <row r="7915" spans="1:1">
      <c r="A7915" s="662">
        <v>7905</v>
      </c>
    </row>
    <row r="7916" spans="1:1">
      <c r="A7916" s="662">
        <v>7906</v>
      </c>
    </row>
    <row r="7917" spans="1:1">
      <c r="A7917" s="662">
        <v>7907</v>
      </c>
    </row>
    <row r="7918" spans="1:1">
      <c r="A7918" s="662">
        <v>7908</v>
      </c>
    </row>
    <row r="7919" spans="1:1">
      <c r="A7919" s="662">
        <v>7909</v>
      </c>
    </row>
    <row r="7920" spans="1:1">
      <c r="A7920" s="662">
        <v>7910</v>
      </c>
    </row>
    <row r="7921" spans="1:1">
      <c r="A7921" s="662">
        <v>7911</v>
      </c>
    </row>
    <row r="7922" spans="1:1">
      <c r="A7922" s="662">
        <v>7912</v>
      </c>
    </row>
    <row r="7923" spans="1:1">
      <c r="A7923" s="662">
        <v>7913</v>
      </c>
    </row>
    <row r="7924" spans="1:1">
      <c r="A7924" s="662">
        <v>7914</v>
      </c>
    </row>
    <row r="7925" spans="1:1">
      <c r="A7925" s="662">
        <v>7915</v>
      </c>
    </row>
    <row r="7926" spans="1:1">
      <c r="A7926" s="662">
        <v>7916</v>
      </c>
    </row>
    <row r="7927" spans="1:1">
      <c r="A7927" s="662">
        <v>7917</v>
      </c>
    </row>
    <row r="7928" spans="1:1">
      <c r="A7928" s="662">
        <v>7918</v>
      </c>
    </row>
    <row r="7929" spans="1:1">
      <c r="A7929" s="662">
        <v>7919</v>
      </c>
    </row>
    <row r="7930" spans="1:1">
      <c r="A7930" s="662">
        <v>7920</v>
      </c>
    </row>
    <row r="7931" spans="1:1">
      <c r="A7931" s="662">
        <v>7921</v>
      </c>
    </row>
    <row r="7932" spans="1:1">
      <c r="A7932" s="662">
        <v>7922</v>
      </c>
    </row>
    <row r="7933" spans="1:1">
      <c r="A7933" s="662">
        <v>7923</v>
      </c>
    </row>
    <row r="7934" spans="1:1">
      <c r="A7934" s="662">
        <v>7924</v>
      </c>
    </row>
    <row r="7935" spans="1:1">
      <c r="A7935" s="662">
        <v>7925</v>
      </c>
    </row>
    <row r="7936" spans="1:1">
      <c r="A7936" s="662">
        <v>7926</v>
      </c>
    </row>
    <row r="7937" spans="1:1">
      <c r="A7937" s="662">
        <v>7927</v>
      </c>
    </row>
    <row r="7938" spans="1:1">
      <c r="A7938" s="662">
        <v>7928</v>
      </c>
    </row>
    <row r="7939" spans="1:1">
      <c r="A7939" s="662">
        <v>7929</v>
      </c>
    </row>
    <row r="7940" spans="1:1">
      <c r="A7940" s="662">
        <v>7930</v>
      </c>
    </row>
    <row r="7941" spans="1:1">
      <c r="A7941" s="662">
        <v>7931</v>
      </c>
    </row>
    <row r="7942" spans="1:1">
      <c r="A7942" s="662">
        <v>7932</v>
      </c>
    </row>
    <row r="7943" spans="1:1">
      <c r="A7943" s="662">
        <v>7933</v>
      </c>
    </row>
    <row r="7944" spans="1:1">
      <c r="A7944" s="662">
        <v>7934</v>
      </c>
    </row>
    <row r="7945" spans="1:1">
      <c r="A7945" s="662">
        <v>7935</v>
      </c>
    </row>
    <row r="7946" spans="1:1">
      <c r="A7946" s="662">
        <v>7936</v>
      </c>
    </row>
    <row r="7947" spans="1:1">
      <c r="A7947" s="662">
        <v>7937</v>
      </c>
    </row>
    <row r="7948" spans="1:1">
      <c r="A7948" s="662">
        <v>7938</v>
      </c>
    </row>
    <row r="7949" spans="1:1">
      <c r="A7949" s="662">
        <v>7939</v>
      </c>
    </row>
    <row r="7950" spans="1:1">
      <c r="A7950" s="662">
        <v>7940</v>
      </c>
    </row>
    <row r="7951" spans="1:1">
      <c r="A7951" s="662">
        <v>7941</v>
      </c>
    </row>
    <row r="7952" spans="1:1">
      <c r="A7952" s="662">
        <v>7942</v>
      </c>
    </row>
    <row r="7953" spans="1:1">
      <c r="A7953" s="662">
        <v>7943</v>
      </c>
    </row>
    <row r="7954" spans="1:1">
      <c r="A7954" s="662">
        <v>7944</v>
      </c>
    </row>
    <row r="7955" spans="1:1">
      <c r="A7955" s="662">
        <v>7945</v>
      </c>
    </row>
    <row r="7956" spans="1:1">
      <c r="A7956" s="662">
        <v>7946</v>
      </c>
    </row>
    <row r="7957" spans="1:1">
      <c r="A7957" s="662">
        <v>7947</v>
      </c>
    </row>
    <row r="7958" spans="1:1">
      <c r="A7958" s="662">
        <v>7948</v>
      </c>
    </row>
    <row r="7959" spans="1:1">
      <c r="A7959" s="662">
        <v>7949</v>
      </c>
    </row>
    <row r="7960" spans="1:1">
      <c r="A7960" s="662">
        <v>7950</v>
      </c>
    </row>
    <row r="7961" spans="1:1">
      <c r="A7961" s="662">
        <v>7951</v>
      </c>
    </row>
    <row r="7962" spans="1:1">
      <c r="A7962" s="662">
        <v>7952</v>
      </c>
    </row>
    <row r="7963" spans="1:1">
      <c r="A7963" s="662">
        <v>7953</v>
      </c>
    </row>
    <row r="7964" spans="1:1">
      <c r="A7964" s="662">
        <v>7954</v>
      </c>
    </row>
    <row r="7965" spans="1:1">
      <c r="A7965" s="662">
        <v>7955</v>
      </c>
    </row>
    <row r="7966" spans="1:1">
      <c r="A7966" s="662">
        <v>7956</v>
      </c>
    </row>
    <row r="7967" spans="1:1">
      <c r="A7967" s="662">
        <v>7957</v>
      </c>
    </row>
    <row r="7968" spans="1:1">
      <c r="A7968" s="662">
        <v>7958</v>
      </c>
    </row>
    <row r="7969" spans="1:1">
      <c r="A7969" s="662">
        <v>7959</v>
      </c>
    </row>
    <row r="7970" spans="1:1">
      <c r="A7970" s="662">
        <v>7960</v>
      </c>
    </row>
    <row r="7971" spans="1:1">
      <c r="A7971" s="662">
        <v>7961</v>
      </c>
    </row>
    <row r="7972" spans="1:1">
      <c r="A7972" s="662">
        <v>7962</v>
      </c>
    </row>
    <row r="7973" spans="1:1">
      <c r="A7973" s="662">
        <v>7963</v>
      </c>
    </row>
    <row r="7974" spans="1:1">
      <c r="A7974" s="662">
        <v>7964</v>
      </c>
    </row>
    <row r="7975" spans="1:1">
      <c r="A7975" s="662">
        <v>7965</v>
      </c>
    </row>
    <row r="7976" spans="1:1">
      <c r="A7976" s="662">
        <v>7966</v>
      </c>
    </row>
    <row r="7977" spans="1:1">
      <c r="A7977" s="662">
        <v>7967</v>
      </c>
    </row>
    <row r="7978" spans="1:1">
      <c r="A7978" s="662">
        <v>7968</v>
      </c>
    </row>
    <row r="7979" spans="1:1">
      <c r="A7979" s="662">
        <v>7969</v>
      </c>
    </row>
    <row r="7980" spans="1:1">
      <c r="A7980" s="662">
        <v>7970</v>
      </c>
    </row>
    <row r="7981" spans="1:1">
      <c r="A7981" s="662">
        <v>7971</v>
      </c>
    </row>
    <row r="7982" spans="1:1">
      <c r="A7982" s="662">
        <v>7972</v>
      </c>
    </row>
    <row r="7983" spans="1:1">
      <c r="A7983" s="662">
        <v>7973</v>
      </c>
    </row>
    <row r="7984" spans="1:1">
      <c r="A7984" s="662">
        <v>7974</v>
      </c>
    </row>
    <row r="7985" spans="1:1">
      <c r="A7985" s="662">
        <v>7975</v>
      </c>
    </row>
    <row r="7986" spans="1:1">
      <c r="A7986" s="662">
        <v>7976</v>
      </c>
    </row>
    <row r="7987" spans="1:1">
      <c r="A7987" s="662">
        <v>7977</v>
      </c>
    </row>
    <row r="7988" spans="1:1">
      <c r="A7988" s="662">
        <v>7978</v>
      </c>
    </row>
    <row r="7989" spans="1:1">
      <c r="A7989" s="662">
        <v>7979</v>
      </c>
    </row>
    <row r="7990" spans="1:1">
      <c r="A7990" s="662">
        <v>7980</v>
      </c>
    </row>
    <row r="7991" spans="1:1">
      <c r="A7991" s="662">
        <v>7981</v>
      </c>
    </row>
    <row r="7992" spans="1:1">
      <c r="A7992" s="662">
        <v>7982</v>
      </c>
    </row>
    <row r="7993" spans="1:1">
      <c r="A7993" s="662">
        <v>7983</v>
      </c>
    </row>
    <row r="7994" spans="1:1">
      <c r="A7994" s="662">
        <v>7984</v>
      </c>
    </row>
    <row r="7995" spans="1:1">
      <c r="A7995" s="662">
        <v>7985</v>
      </c>
    </row>
    <row r="7996" spans="1:1">
      <c r="A7996" s="662">
        <v>7986</v>
      </c>
    </row>
    <row r="7997" spans="1:1">
      <c r="A7997" s="662">
        <v>7987</v>
      </c>
    </row>
    <row r="7998" spans="1:1">
      <c r="A7998" s="662">
        <v>7988</v>
      </c>
    </row>
    <row r="7999" spans="1:1">
      <c r="A7999" s="662">
        <v>7989</v>
      </c>
    </row>
    <row r="8000" spans="1:1">
      <c r="A8000" s="662">
        <v>7990</v>
      </c>
    </row>
    <row r="8001" spans="1:1">
      <c r="A8001" s="662">
        <v>7991</v>
      </c>
    </row>
    <row r="8002" spans="1:1">
      <c r="A8002" s="662">
        <v>7992</v>
      </c>
    </row>
    <row r="8003" spans="1:1">
      <c r="A8003" s="662">
        <v>7993</v>
      </c>
    </row>
    <row r="8004" spans="1:1">
      <c r="A8004" s="662">
        <v>7994</v>
      </c>
    </row>
    <row r="8005" spans="1:1">
      <c r="A8005" s="662">
        <v>7995</v>
      </c>
    </row>
    <row r="8006" spans="1:1">
      <c r="A8006" s="662">
        <v>7996</v>
      </c>
    </row>
    <row r="8007" spans="1:1">
      <c r="A8007" s="662">
        <v>7997</v>
      </c>
    </row>
    <row r="8008" spans="1:1">
      <c r="A8008" s="662">
        <v>7998</v>
      </c>
    </row>
    <row r="8009" spans="1:1">
      <c r="A8009" s="662">
        <v>7999</v>
      </c>
    </row>
    <row r="8010" spans="1:1">
      <c r="A8010" s="662">
        <v>8000</v>
      </c>
    </row>
    <row r="8011" spans="1:1">
      <c r="A8011" s="662">
        <v>8001</v>
      </c>
    </row>
    <row r="8012" spans="1:1">
      <c r="A8012" s="662">
        <v>8002</v>
      </c>
    </row>
    <row r="8013" spans="1:1">
      <c r="A8013" s="662">
        <v>8003</v>
      </c>
    </row>
    <row r="8014" spans="1:1">
      <c r="A8014" s="662">
        <v>8004</v>
      </c>
    </row>
    <row r="8015" spans="1:1">
      <c r="A8015" s="662">
        <v>8005</v>
      </c>
    </row>
    <row r="8016" spans="1:1">
      <c r="A8016" s="662">
        <v>8006</v>
      </c>
    </row>
    <row r="8017" spans="1:1">
      <c r="A8017" s="662">
        <v>8007</v>
      </c>
    </row>
    <row r="8018" spans="1:1">
      <c r="A8018" s="662">
        <v>8008</v>
      </c>
    </row>
    <row r="8019" spans="1:1">
      <c r="A8019" s="662">
        <v>8009</v>
      </c>
    </row>
    <row r="8020" spans="1:1">
      <c r="A8020" s="662">
        <v>8010</v>
      </c>
    </row>
    <row r="8021" spans="1:1">
      <c r="A8021" s="662">
        <v>8011</v>
      </c>
    </row>
    <row r="8022" spans="1:1">
      <c r="A8022" s="662">
        <v>8012</v>
      </c>
    </row>
    <row r="8023" spans="1:1">
      <c r="A8023" s="662">
        <v>8013</v>
      </c>
    </row>
    <row r="8024" spans="1:1">
      <c r="A8024" s="662">
        <v>8014</v>
      </c>
    </row>
    <row r="8025" spans="1:1">
      <c r="A8025" s="662">
        <v>8015</v>
      </c>
    </row>
    <row r="8026" spans="1:1">
      <c r="A8026" s="662">
        <v>8016</v>
      </c>
    </row>
    <row r="8027" spans="1:1">
      <c r="A8027" s="662">
        <v>8017</v>
      </c>
    </row>
    <row r="8028" spans="1:1">
      <c r="A8028" s="662">
        <v>8018</v>
      </c>
    </row>
    <row r="8029" spans="1:1">
      <c r="A8029" s="662">
        <v>8019</v>
      </c>
    </row>
    <row r="8030" spans="1:1">
      <c r="A8030" s="662">
        <v>8020</v>
      </c>
    </row>
    <row r="8031" spans="1:1">
      <c r="A8031" s="662">
        <v>8021</v>
      </c>
    </row>
    <row r="8032" spans="1:1">
      <c r="A8032" s="662">
        <v>8022</v>
      </c>
    </row>
    <row r="8033" spans="1:1">
      <c r="A8033" s="662">
        <v>8023</v>
      </c>
    </row>
    <row r="8034" spans="1:1">
      <c r="A8034" s="662">
        <v>8024</v>
      </c>
    </row>
    <row r="8035" spans="1:1">
      <c r="A8035" s="662">
        <v>8025</v>
      </c>
    </row>
    <row r="8036" spans="1:1">
      <c r="A8036" s="662">
        <v>8026</v>
      </c>
    </row>
    <row r="8037" spans="1:1">
      <c r="A8037" s="662">
        <v>8027</v>
      </c>
    </row>
    <row r="8038" spans="1:1">
      <c r="A8038" s="662">
        <v>8028</v>
      </c>
    </row>
    <row r="8039" spans="1:1">
      <c r="A8039" s="662">
        <v>8029</v>
      </c>
    </row>
    <row r="8040" spans="1:1">
      <c r="A8040" s="662">
        <v>8030</v>
      </c>
    </row>
    <row r="8041" spans="1:1">
      <c r="A8041" s="662">
        <v>8031</v>
      </c>
    </row>
    <row r="8042" spans="1:1">
      <c r="A8042" s="662">
        <v>8032</v>
      </c>
    </row>
    <row r="8043" spans="1:1">
      <c r="A8043" s="662">
        <v>8033</v>
      </c>
    </row>
    <row r="8044" spans="1:1">
      <c r="A8044" s="662">
        <v>8034</v>
      </c>
    </row>
    <row r="8045" spans="1:1">
      <c r="A8045" s="662">
        <v>8035</v>
      </c>
    </row>
    <row r="8046" spans="1:1">
      <c r="A8046" s="662">
        <v>8036</v>
      </c>
    </row>
    <row r="8047" spans="1:1">
      <c r="A8047" s="662">
        <v>8037</v>
      </c>
    </row>
    <row r="8048" spans="1:1">
      <c r="A8048" s="662">
        <v>8038</v>
      </c>
    </row>
    <row r="8049" spans="1:1">
      <c r="A8049" s="662">
        <v>8039</v>
      </c>
    </row>
    <row r="8050" spans="1:1">
      <c r="A8050" s="662">
        <v>8040</v>
      </c>
    </row>
    <row r="8051" spans="1:1">
      <c r="A8051" s="662">
        <v>8041</v>
      </c>
    </row>
    <row r="8052" spans="1:1">
      <c r="A8052" s="662">
        <v>8042</v>
      </c>
    </row>
    <row r="8053" spans="1:1">
      <c r="A8053" s="662">
        <v>8043</v>
      </c>
    </row>
    <row r="8054" spans="1:1">
      <c r="A8054" s="662">
        <v>8044</v>
      </c>
    </row>
    <row r="8055" spans="1:1">
      <c r="A8055" s="662">
        <v>8045</v>
      </c>
    </row>
    <row r="8056" spans="1:1">
      <c r="A8056" s="662">
        <v>8046</v>
      </c>
    </row>
    <row r="8057" spans="1:1">
      <c r="A8057" s="662">
        <v>8047</v>
      </c>
    </row>
    <row r="8058" spans="1:1">
      <c r="A8058" s="662">
        <v>8048</v>
      </c>
    </row>
    <row r="8059" spans="1:1">
      <c r="A8059" s="662">
        <v>8049</v>
      </c>
    </row>
    <row r="8060" spans="1:1">
      <c r="A8060" s="662">
        <v>8050</v>
      </c>
    </row>
    <row r="8061" spans="1:1">
      <c r="A8061" s="662">
        <v>8051</v>
      </c>
    </row>
    <row r="8062" spans="1:1">
      <c r="A8062" s="662">
        <v>8052</v>
      </c>
    </row>
    <row r="8063" spans="1:1">
      <c r="A8063" s="662">
        <v>8053</v>
      </c>
    </row>
    <row r="8064" spans="1:1">
      <c r="A8064" s="662">
        <v>8054</v>
      </c>
    </row>
    <row r="8065" spans="1:1">
      <c r="A8065" s="662">
        <v>8055</v>
      </c>
    </row>
    <row r="8066" spans="1:1">
      <c r="A8066" s="662">
        <v>8056</v>
      </c>
    </row>
    <row r="8067" spans="1:1">
      <c r="A8067" s="662">
        <v>8057</v>
      </c>
    </row>
    <row r="8068" spans="1:1">
      <c r="A8068" s="662">
        <v>8058</v>
      </c>
    </row>
    <row r="8069" spans="1:1">
      <c r="A8069" s="662">
        <v>8059</v>
      </c>
    </row>
    <row r="8070" spans="1:1">
      <c r="A8070" s="662">
        <v>8060</v>
      </c>
    </row>
    <row r="8071" spans="1:1">
      <c r="A8071" s="662">
        <v>8061</v>
      </c>
    </row>
    <row r="8072" spans="1:1">
      <c r="A8072" s="662">
        <v>8062</v>
      </c>
    </row>
    <row r="8073" spans="1:1">
      <c r="A8073" s="662">
        <v>8063</v>
      </c>
    </row>
    <row r="8074" spans="1:1">
      <c r="A8074" s="662">
        <v>8064</v>
      </c>
    </row>
    <row r="8075" spans="1:1">
      <c r="A8075" s="662">
        <v>8065</v>
      </c>
    </row>
    <row r="8076" spans="1:1">
      <c r="A8076" s="662">
        <v>8066</v>
      </c>
    </row>
    <row r="8077" spans="1:1">
      <c r="A8077" s="662">
        <v>8067</v>
      </c>
    </row>
    <row r="8078" spans="1:1">
      <c r="A8078" s="662">
        <v>8068</v>
      </c>
    </row>
    <row r="8079" spans="1:1">
      <c r="A8079" s="662">
        <v>8069</v>
      </c>
    </row>
    <row r="8080" spans="1:1">
      <c r="A8080" s="662">
        <v>8070</v>
      </c>
    </row>
    <row r="8081" spans="1:1">
      <c r="A8081" s="662">
        <v>8071</v>
      </c>
    </row>
    <row r="8082" spans="1:1">
      <c r="A8082" s="662">
        <v>8072</v>
      </c>
    </row>
    <row r="8083" spans="1:1">
      <c r="A8083" s="662">
        <v>8073</v>
      </c>
    </row>
    <row r="8084" spans="1:1">
      <c r="A8084" s="662">
        <v>8074</v>
      </c>
    </row>
    <row r="8085" spans="1:1">
      <c r="A8085" s="662">
        <v>8075</v>
      </c>
    </row>
    <row r="8086" spans="1:1">
      <c r="A8086" s="662">
        <v>8076</v>
      </c>
    </row>
    <row r="8087" spans="1:1">
      <c r="A8087" s="662">
        <v>8077</v>
      </c>
    </row>
    <row r="8088" spans="1:1">
      <c r="A8088" s="662">
        <v>8078</v>
      </c>
    </row>
    <row r="8089" spans="1:1">
      <c r="A8089" s="662">
        <v>8079</v>
      </c>
    </row>
    <row r="8090" spans="1:1">
      <c r="A8090" s="662">
        <v>8080</v>
      </c>
    </row>
    <row r="8091" spans="1:1">
      <c r="A8091" s="662">
        <v>8081</v>
      </c>
    </row>
    <row r="8092" spans="1:1">
      <c r="A8092" s="662">
        <v>8082</v>
      </c>
    </row>
    <row r="8093" spans="1:1">
      <c r="A8093" s="662">
        <v>8083</v>
      </c>
    </row>
    <row r="8094" spans="1:1">
      <c r="A8094" s="662">
        <v>8084</v>
      </c>
    </row>
    <row r="8095" spans="1:1">
      <c r="A8095" s="662">
        <v>8085</v>
      </c>
    </row>
    <row r="8096" spans="1:1">
      <c r="A8096" s="662">
        <v>8086</v>
      </c>
    </row>
    <row r="8097" spans="1:1">
      <c r="A8097" s="662">
        <v>8087</v>
      </c>
    </row>
    <row r="8098" spans="1:1">
      <c r="A8098" s="662">
        <v>8088</v>
      </c>
    </row>
    <row r="8099" spans="1:1">
      <c r="A8099" s="662">
        <v>8089</v>
      </c>
    </row>
    <row r="8100" spans="1:1">
      <c r="A8100" s="662">
        <v>8090</v>
      </c>
    </row>
    <row r="8101" spans="1:1">
      <c r="A8101" s="662">
        <v>8091</v>
      </c>
    </row>
    <row r="8102" spans="1:1">
      <c r="A8102" s="662">
        <v>8092</v>
      </c>
    </row>
    <row r="8103" spans="1:1">
      <c r="A8103" s="662">
        <v>8093</v>
      </c>
    </row>
    <row r="8104" spans="1:1">
      <c r="A8104" s="662">
        <v>8094</v>
      </c>
    </row>
    <row r="8105" spans="1:1">
      <c r="A8105" s="662">
        <v>8095</v>
      </c>
    </row>
    <row r="8106" spans="1:1">
      <c r="A8106" s="662">
        <v>8096</v>
      </c>
    </row>
    <row r="8107" spans="1:1">
      <c r="A8107" s="662">
        <v>8097</v>
      </c>
    </row>
    <row r="8108" spans="1:1">
      <c r="A8108" s="662">
        <v>8098</v>
      </c>
    </row>
    <row r="8109" spans="1:1">
      <c r="A8109" s="662">
        <v>8099</v>
      </c>
    </row>
    <row r="8110" spans="1:1">
      <c r="A8110" s="662">
        <v>8100</v>
      </c>
    </row>
    <row r="8111" spans="1:1">
      <c r="A8111" s="662">
        <v>8101</v>
      </c>
    </row>
    <row r="8112" spans="1:1">
      <c r="A8112" s="662">
        <v>8102</v>
      </c>
    </row>
    <row r="8113" spans="1:1">
      <c r="A8113" s="662">
        <v>8103</v>
      </c>
    </row>
    <row r="8114" spans="1:1">
      <c r="A8114" s="662">
        <v>8104</v>
      </c>
    </row>
    <row r="8115" spans="1:1">
      <c r="A8115" s="662">
        <v>8105</v>
      </c>
    </row>
    <row r="8116" spans="1:1">
      <c r="A8116" s="662">
        <v>8106</v>
      </c>
    </row>
    <row r="8117" spans="1:1">
      <c r="A8117" s="662">
        <v>8107</v>
      </c>
    </row>
    <row r="8118" spans="1:1">
      <c r="A8118" s="662">
        <v>8108</v>
      </c>
    </row>
    <row r="8119" spans="1:1">
      <c r="A8119" s="662">
        <v>8109</v>
      </c>
    </row>
    <row r="8120" spans="1:1">
      <c r="A8120" s="662">
        <v>8110</v>
      </c>
    </row>
    <row r="8121" spans="1:1">
      <c r="A8121" s="662">
        <v>8111</v>
      </c>
    </row>
    <row r="8122" spans="1:1">
      <c r="A8122" s="662">
        <v>8112</v>
      </c>
    </row>
    <row r="8123" spans="1:1">
      <c r="A8123" s="662">
        <v>8113</v>
      </c>
    </row>
    <row r="8124" spans="1:1">
      <c r="A8124" s="662">
        <v>8114</v>
      </c>
    </row>
    <row r="8125" spans="1:1">
      <c r="A8125" s="662">
        <v>8115</v>
      </c>
    </row>
    <row r="8126" spans="1:1">
      <c r="A8126" s="662">
        <v>8116</v>
      </c>
    </row>
    <row r="8127" spans="1:1">
      <c r="A8127" s="662">
        <v>8117</v>
      </c>
    </row>
    <row r="8128" spans="1:1">
      <c r="A8128" s="662">
        <v>8118</v>
      </c>
    </row>
    <row r="8129" spans="1:1">
      <c r="A8129" s="662">
        <v>8119</v>
      </c>
    </row>
    <row r="8130" spans="1:1">
      <c r="A8130" s="662">
        <v>8120</v>
      </c>
    </row>
    <row r="8131" spans="1:1">
      <c r="A8131" s="662">
        <v>8121</v>
      </c>
    </row>
    <row r="8132" spans="1:1">
      <c r="A8132" s="662">
        <v>8122</v>
      </c>
    </row>
    <row r="8133" spans="1:1">
      <c r="A8133" s="662">
        <v>8123</v>
      </c>
    </row>
    <row r="8134" spans="1:1">
      <c r="A8134" s="662">
        <v>8124</v>
      </c>
    </row>
    <row r="8135" spans="1:1">
      <c r="A8135" s="662">
        <v>8125</v>
      </c>
    </row>
    <row r="8136" spans="1:1">
      <c r="A8136" s="662">
        <v>8126</v>
      </c>
    </row>
    <row r="8137" spans="1:1">
      <c r="A8137" s="662">
        <v>8127</v>
      </c>
    </row>
    <row r="8138" spans="1:1">
      <c r="A8138" s="662">
        <v>8128</v>
      </c>
    </row>
    <row r="8139" spans="1:1">
      <c r="A8139" s="662">
        <v>8129</v>
      </c>
    </row>
    <row r="8140" spans="1:1">
      <c r="A8140" s="662">
        <v>8130</v>
      </c>
    </row>
    <row r="8141" spans="1:1">
      <c r="A8141" s="662">
        <v>8131</v>
      </c>
    </row>
    <row r="8142" spans="1:1">
      <c r="A8142" s="662">
        <v>8132</v>
      </c>
    </row>
    <row r="8143" spans="1:1">
      <c r="A8143" s="662">
        <v>8133</v>
      </c>
    </row>
    <row r="8144" spans="1:1">
      <c r="A8144" s="662">
        <v>8134</v>
      </c>
    </row>
    <row r="8145" spans="1:1">
      <c r="A8145" s="662">
        <v>8135</v>
      </c>
    </row>
    <row r="8146" spans="1:1">
      <c r="A8146" s="662">
        <v>8136</v>
      </c>
    </row>
    <row r="8147" spans="1:1">
      <c r="A8147" s="662">
        <v>8137</v>
      </c>
    </row>
    <row r="8148" spans="1:1">
      <c r="A8148" s="662">
        <v>8138</v>
      </c>
    </row>
    <row r="8149" spans="1:1">
      <c r="A8149" s="662">
        <v>8139</v>
      </c>
    </row>
    <row r="8150" spans="1:1">
      <c r="A8150" s="662">
        <v>8140</v>
      </c>
    </row>
    <row r="8151" spans="1:1">
      <c r="A8151" s="662">
        <v>8141</v>
      </c>
    </row>
    <row r="8152" spans="1:1">
      <c r="A8152" s="662">
        <v>8142</v>
      </c>
    </row>
    <row r="8153" spans="1:1">
      <c r="A8153" s="662">
        <v>8143</v>
      </c>
    </row>
    <row r="8154" spans="1:1">
      <c r="A8154" s="662">
        <v>8144</v>
      </c>
    </row>
    <row r="8155" spans="1:1">
      <c r="A8155" s="662">
        <v>8145</v>
      </c>
    </row>
    <row r="8156" spans="1:1">
      <c r="A8156" s="662">
        <v>8146</v>
      </c>
    </row>
    <row r="8157" spans="1:1">
      <c r="A8157" s="662">
        <v>8147</v>
      </c>
    </row>
    <row r="8158" spans="1:1">
      <c r="A8158" s="662">
        <v>8148</v>
      </c>
    </row>
    <row r="8159" spans="1:1">
      <c r="A8159" s="662">
        <v>8149</v>
      </c>
    </row>
    <row r="8160" spans="1:1">
      <c r="A8160" s="662">
        <v>8150</v>
      </c>
    </row>
    <row r="8161" spans="1:1">
      <c r="A8161" s="662">
        <v>8151</v>
      </c>
    </row>
    <row r="8162" spans="1:1">
      <c r="A8162" s="662">
        <v>8152</v>
      </c>
    </row>
    <row r="8163" spans="1:1">
      <c r="A8163" s="662">
        <v>8153</v>
      </c>
    </row>
    <row r="8164" spans="1:1">
      <c r="A8164" s="662">
        <v>8154</v>
      </c>
    </row>
    <row r="8165" spans="1:1">
      <c r="A8165" s="662">
        <v>8155</v>
      </c>
    </row>
    <row r="8166" spans="1:1">
      <c r="A8166" s="662">
        <v>8156</v>
      </c>
    </row>
    <row r="8167" spans="1:1">
      <c r="A8167" s="662">
        <v>8157</v>
      </c>
    </row>
    <row r="8168" spans="1:1">
      <c r="A8168" s="662">
        <v>8158</v>
      </c>
    </row>
    <row r="8169" spans="1:1">
      <c r="A8169" s="662">
        <v>8159</v>
      </c>
    </row>
    <row r="8170" spans="1:1">
      <c r="A8170" s="662">
        <v>8160</v>
      </c>
    </row>
    <row r="8171" spans="1:1">
      <c r="A8171" s="662">
        <v>8161</v>
      </c>
    </row>
    <row r="8172" spans="1:1">
      <c r="A8172" s="662">
        <v>8162</v>
      </c>
    </row>
    <row r="8173" spans="1:1">
      <c r="A8173" s="662">
        <v>8163</v>
      </c>
    </row>
    <row r="8174" spans="1:1">
      <c r="A8174" s="662">
        <v>8164</v>
      </c>
    </row>
    <row r="8175" spans="1:1">
      <c r="A8175" s="662">
        <v>8165</v>
      </c>
    </row>
    <row r="8176" spans="1:1">
      <c r="A8176" s="662">
        <v>8166</v>
      </c>
    </row>
    <row r="8177" spans="1:1">
      <c r="A8177" s="662">
        <v>8167</v>
      </c>
    </row>
    <row r="8178" spans="1:1">
      <c r="A8178" s="662">
        <v>8168</v>
      </c>
    </row>
    <row r="8179" spans="1:1">
      <c r="A8179" s="662">
        <v>8169</v>
      </c>
    </row>
    <row r="8180" spans="1:1">
      <c r="A8180" s="662">
        <v>8170</v>
      </c>
    </row>
    <row r="8181" spans="1:1">
      <c r="A8181" s="662">
        <v>8171</v>
      </c>
    </row>
    <row r="8182" spans="1:1">
      <c r="A8182" s="662">
        <v>8172</v>
      </c>
    </row>
    <row r="8183" spans="1:1">
      <c r="A8183" s="662">
        <v>8173</v>
      </c>
    </row>
    <row r="8184" spans="1:1">
      <c r="A8184" s="662">
        <v>8174</v>
      </c>
    </row>
    <row r="8185" spans="1:1">
      <c r="A8185" s="662">
        <v>8175</v>
      </c>
    </row>
    <row r="8186" spans="1:1">
      <c r="A8186" s="662">
        <v>8176</v>
      </c>
    </row>
    <row r="8187" spans="1:1">
      <c r="A8187" s="662">
        <v>8177</v>
      </c>
    </row>
    <row r="8188" spans="1:1">
      <c r="A8188" s="662">
        <v>8178</v>
      </c>
    </row>
    <row r="8189" spans="1:1">
      <c r="A8189" s="662">
        <v>8179</v>
      </c>
    </row>
    <row r="8190" spans="1:1">
      <c r="A8190" s="662">
        <v>8180</v>
      </c>
    </row>
    <row r="8191" spans="1:1">
      <c r="A8191" s="662">
        <v>8181</v>
      </c>
    </row>
    <row r="8192" spans="1:1">
      <c r="A8192" s="662">
        <v>8182</v>
      </c>
    </row>
    <row r="8193" spans="1:1">
      <c r="A8193" s="662">
        <v>8183</v>
      </c>
    </row>
    <row r="8194" spans="1:1">
      <c r="A8194" s="662">
        <v>8184</v>
      </c>
    </row>
    <row r="8195" spans="1:1">
      <c r="A8195" s="662">
        <v>8185</v>
      </c>
    </row>
    <row r="8196" spans="1:1">
      <c r="A8196" s="662">
        <v>8186</v>
      </c>
    </row>
    <row r="8197" spans="1:1">
      <c r="A8197" s="662">
        <v>8187</v>
      </c>
    </row>
    <row r="8198" spans="1:1">
      <c r="A8198" s="662">
        <v>8188</v>
      </c>
    </row>
    <row r="8199" spans="1:1">
      <c r="A8199" s="662">
        <v>8189</v>
      </c>
    </row>
    <row r="8200" spans="1:1">
      <c r="A8200" s="662">
        <v>8190</v>
      </c>
    </row>
    <row r="8201" spans="1:1">
      <c r="A8201" s="662">
        <v>8191</v>
      </c>
    </row>
    <row r="8202" spans="1:1">
      <c r="A8202" s="662">
        <v>8192</v>
      </c>
    </row>
    <row r="8203" spans="1:1">
      <c r="A8203" s="662">
        <v>8193</v>
      </c>
    </row>
    <row r="8204" spans="1:1">
      <c r="A8204" s="662">
        <v>8194</v>
      </c>
    </row>
    <row r="8205" spans="1:1">
      <c r="A8205" s="662">
        <v>8195</v>
      </c>
    </row>
    <row r="8206" spans="1:1">
      <c r="A8206" s="662">
        <v>8196</v>
      </c>
    </row>
    <row r="8207" spans="1:1">
      <c r="A8207" s="662">
        <v>8197</v>
      </c>
    </row>
    <row r="8208" spans="1:1">
      <c r="A8208" s="662">
        <v>8198</v>
      </c>
    </row>
    <row r="8209" spans="1:1">
      <c r="A8209" s="662">
        <v>8199</v>
      </c>
    </row>
    <row r="8210" spans="1:1">
      <c r="A8210" s="662">
        <v>8200</v>
      </c>
    </row>
    <row r="8211" spans="1:1">
      <c r="A8211" s="662">
        <v>8201</v>
      </c>
    </row>
    <row r="8212" spans="1:1">
      <c r="A8212" s="662">
        <v>8202</v>
      </c>
    </row>
    <row r="8213" spans="1:1">
      <c r="A8213" s="662">
        <v>8203</v>
      </c>
    </row>
    <row r="8214" spans="1:1">
      <c r="A8214" s="662">
        <v>8204</v>
      </c>
    </row>
    <row r="8215" spans="1:1">
      <c r="A8215" s="662">
        <v>8205</v>
      </c>
    </row>
    <row r="8216" spans="1:1">
      <c r="A8216" s="662">
        <v>8206</v>
      </c>
    </row>
    <row r="8217" spans="1:1">
      <c r="A8217" s="662">
        <v>8207</v>
      </c>
    </row>
    <row r="8218" spans="1:1">
      <c r="A8218" s="662">
        <v>8208</v>
      </c>
    </row>
    <row r="8219" spans="1:1">
      <c r="A8219" s="662">
        <v>8209</v>
      </c>
    </row>
    <row r="8220" spans="1:1">
      <c r="A8220" s="662">
        <v>8210</v>
      </c>
    </row>
    <row r="8221" spans="1:1">
      <c r="A8221" s="662">
        <v>8211</v>
      </c>
    </row>
    <row r="8222" spans="1:1">
      <c r="A8222" s="662">
        <v>8212</v>
      </c>
    </row>
    <row r="8223" spans="1:1">
      <c r="A8223" s="662">
        <v>8213</v>
      </c>
    </row>
    <row r="8224" spans="1:1">
      <c r="A8224" s="662">
        <v>8214</v>
      </c>
    </row>
    <row r="8225" spans="1:1">
      <c r="A8225" s="662">
        <v>8215</v>
      </c>
    </row>
    <row r="8226" spans="1:1">
      <c r="A8226" s="662">
        <v>8216</v>
      </c>
    </row>
    <row r="8227" spans="1:1">
      <c r="A8227" s="662">
        <v>8217</v>
      </c>
    </row>
    <row r="8228" spans="1:1">
      <c r="A8228" s="662">
        <v>8218</v>
      </c>
    </row>
    <row r="8229" spans="1:1">
      <c r="A8229" s="662">
        <v>8219</v>
      </c>
    </row>
    <row r="8230" spans="1:1">
      <c r="A8230" s="662">
        <v>8220</v>
      </c>
    </row>
    <row r="8231" spans="1:1">
      <c r="A8231" s="662">
        <v>8221</v>
      </c>
    </row>
    <row r="8232" spans="1:1">
      <c r="A8232" s="662">
        <v>8222</v>
      </c>
    </row>
    <row r="8233" spans="1:1">
      <c r="A8233" s="662">
        <v>8223</v>
      </c>
    </row>
    <row r="8234" spans="1:1">
      <c r="A8234" s="662">
        <v>8224</v>
      </c>
    </row>
    <row r="8235" spans="1:1">
      <c r="A8235" s="662">
        <v>8225</v>
      </c>
    </row>
    <row r="8236" spans="1:1">
      <c r="A8236" s="662">
        <v>8226</v>
      </c>
    </row>
    <row r="8237" spans="1:1">
      <c r="A8237" s="662">
        <v>8227</v>
      </c>
    </row>
    <row r="8238" spans="1:1">
      <c r="A8238" s="662">
        <v>8228</v>
      </c>
    </row>
    <row r="8239" spans="1:1">
      <c r="A8239" s="662">
        <v>8229</v>
      </c>
    </row>
    <row r="8240" spans="1:1">
      <c r="A8240" s="662">
        <v>8230</v>
      </c>
    </row>
    <row r="8241" spans="1:1">
      <c r="A8241" s="662">
        <v>8231</v>
      </c>
    </row>
    <row r="8242" spans="1:1">
      <c r="A8242" s="662">
        <v>8232</v>
      </c>
    </row>
    <row r="8243" spans="1:1">
      <c r="A8243" s="662">
        <v>8233</v>
      </c>
    </row>
    <row r="8244" spans="1:1">
      <c r="A8244" s="662">
        <v>8234</v>
      </c>
    </row>
    <row r="8245" spans="1:1">
      <c r="A8245" s="662">
        <v>8235</v>
      </c>
    </row>
    <row r="8246" spans="1:1">
      <c r="A8246" s="662">
        <v>8236</v>
      </c>
    </row>
    <row r="8247" spans="1:1">
      <c r="A8247" s="662">
        <v>8237</v>
      </c>
    </row>
    <row r="8248" spans="1:1">
      <c r="A8248" s="662">
        <v>8238</v>
      </c>
    </row>
    <row r="8249" spans="1:1">
      <c r="A8249" s="662">
        <v>8239</v>
      </c>
    </row>
    <row r="8250" spans="1:1">
      <c r="A8250" s="662">
        <v>8240</v>
      </c>
    </row>
    <row r="8251" spans="1:1">
      <c r="A8251" s="662">
        <v>8241</v>
      </c>
    </row>
    <row r="8252" spans="1:1">
      <c r="A8252" s="662">
        <v>8242</v>
      </c>
    </row>
    <row r="8253" spans="1:1">
      <c r="A8253" s="662">
        <v>8243</v>
      </c>
    </row>
    <row r="8254" spans="1:1">
      <c r="A8254" s="662">
        <v>8244</v>
      </c>
    </row>
    <row r="8255" spans="1:1">
      <c r="A8255" s="662">
        <v>8245</v>
      </c>
    </row>
    <row r="8256" spans="1:1">
      <c r="A8256" s="662">
        <v>8246</v>
      </c>
    </row>
    <row r="8257" spans="1:1">
      <c r="A8257" s="662">
        <v>8247</v>
      </c>
    </row>
    <row r="8258" spans="1:1">
      <c r="A8258" s="662">
        <v>8248</v>
      </c>
    </row>
    <row r="8259" spans="1:1">
      <c r="A8259" s="662">
        <v>8249</v>
      </c>
    </row>
    <row r="8260" spans="1:1">
      <c r="A8260" s="662">
        <v>8250</v>
      </c>
    </row>
    <row r="8261" spans="1:1">
      <c r="A8261" s="662">
        <v>8251</v>
      </c>
    </row>
    <row r="8262" spans="1:1">
      <c r="A8262" s="662">
        <v>8252</v>
      </c>
    </row>
    <row r="8263" spans="1:1">
      <c r="A8263" s="662">
        <v>8253</v>
      </c>
    </row>
    <row r="8264" spans="1:1">
      <c r="A8264" s="662">
        <v>8254</v>
      </c>
    </row>
    <row r="8265" spans="1:1">
      <c r="A8265" s="662">
        <v>8255</v>
      </c>
    </row>
    <row r="8266" spans="1:1">
      <c r="A8266" s="662">
        <v>8256</v>
      </c>
    </row>
    <row r="8267" spans="1:1">
      <c r="A8267" s="662">
        <v>8257</v>
      </c>
    </row>
    <row r="8268" spans="1:1">
      <c r="A8268" s="662">
        <v>8258</v>
      </c>
    </row>
    <row r="8269" spans="1:1">
      <c r="A8269" s="662">
        <v>8259</v>
      </c>
    </row>
    <row r="8270" spans="1:1">
      <c r="A8270" s="662">
        <v>8260</v>
      </c>
    </row>
    <row r="8271" spans="1:1">
      <c r="A8271" s="662">
        <v>8261</v>
      </c>
    </row>
    <row r="8272" spans="1:1">
      <c r="A8272" s="662">
        <v>8262</v>
      </c>
    </row>
    <row r="8273" spans="1:1">
      <c r="A8273" s="662">
        <v>8263</v>
      </c>
    </row>
    <row r="8274" spans="1:1">
      <c r="A8274" s="662">
        <v>8264</v>
      </c>
    </row>
    <row r="8275" spans="1:1">
      <c r="A8275" s="662">
        <v>8265</v>
      </c>
    </row>
    <row r="8276" spans="1:1">
      <c r="A8276" s="662">
        <v>8266</v>
      </c>
    </row>
    <row r="8277" spans="1:1">
      <c r="A8277" s="662">
        <v>8267</v>
      </c>
    </row>
    <row r="8278" spans="1:1">
      <c r="A8278" s="662">
        <v>8268</v>
      </c>
    </row>
    <row r="8279" spans="1:1">
      <c r="A8279" s="662">
        <v>8269</v>
      </c>
    </row>
    <row r="8280" spans="1:1">
      <c r="A8280" s="662">
        <v>8270</v>
      </c>
    </row>
    <row r="8281" spans="1:1">
      <c r="A8281" s="662">
        <v>8271</v>
      </c>
    </row>
    <row r="8282" spans="1:1">
      <c r="A8282" s="662">
        <v>8272</v>
      </c>
    </row>
    <row r="8283" spans="1:1">
      <c r="A8283" s="662">
        <v>8273</v>
      </c>
    </row>
    <row r="8284" spans="1:1">
      <c r="A8284" s="662">
        <v>8274</v>
      </c>
    </row>
    <row r="8285" spans="1:1">
      <c r="A8285" s="662">
        <v>8275</v>
      </c>
    </row>
    <row r="8286" spans="1:1">
      <c r="A8286" s="662">
        <v>8276</v>
      </c>
    </row>
    <row r="8287" spans="1:1">
      <c r="A8287" s="662">
        <v>8277</v>
      </c>
    </row>
    <row r="8288" spans="1:1">
      <c r="A8288" s="662">
        <v>8278</v>
      </c>
    </row>
    <row r="8289" spans="1:1">
      <c r="A8289" s="662">
        <v>8279</v>
      </c>
    </row>
    <row r="8290" spans="1:1">
      <c r="A8290" s="662">
        <v>8280</v>
      </c>
    </row>
    <row r="8291" spans="1:1">
      <c r="A8291" s="662">
        <v>8281</v>
      </c>
    </row>
    <row r="8292" spans="1:1">
      <c r="A8292" s="662">
        <v>8282</v>
      </c>
    </row>
    <row r="8293" spans="1:1">
      <c r="A8293" s="662">
        <v>8283</v>
      </c>
    </row>
    <row r="8294" spans="1:1">
      <c r="A8294" s="662">
        <v>8284</v>
      </c>
    </row>
    <row r="8295" spans="1:1">
      <c r="A8295" s="662">
        <v>8285</v>
      </c>
    </row>
    <row r="8296" spans="1:1">
      <c r="A8296" s="662">
        <v>8286</v>
      </c>
    </row>
    <row r="8297" spans="1:1">
      <c r="A8297" s="662">
        <v>8287</v>
      </c>
    </row>
    <row r="8298" spans="1:1">
      <c r="A8298" s="662">
        <v>8288</v>
      </c>
    </row>
    <row r="8299" spans="1:1">
      <c r="A8299" s="662">
        <v>8289</v>
      </c>
    </row>
    <row r="8300" spans="1:1">
      <c r="A8300" s="662">
        <v>8290</v>
      </c>
    </row>
    <row r="8301" spans="1:1">
      <c r="A8301" s="662">
        <v>8291</v>
      </c>
    </row>
    <row r="8302" spans="1:1">
      <c r="A8302" s="662">
        <v>8292</v>
      </c>
    </row>
    <row r="8303" spans="1:1">
      <c r="A8303" s="662">
        <v>8293</v>
      </c>
    </row>
    <row r="8304" spans="1:1">
      <c r="A8304" s="662">
        <v>8294</v>
      </c>
    </row>
    <row r="8305" spans="1:1">
      <c r="A8305" s="662">
        <v>8295</v>
      </c>
    </row>
    <row r="8306" spans="1:1">
      <c r="A8306" s="662">
        <v>8296</v>
      </c>
    </row>
    <row r="8307" spans="1:1">
      <c r="A8307" s="662">
        <v>8297</v>
      </c>
    </row>
    <row r="8308" spans="1:1">
      <c r="A8308" s="662">
        <v>8298</v>
      </c>
    </row>
    <row r="8309" spans="1:1">
      <c r="A8309" s="662">
        <v>8299</v>
      </c>
    </row>
    <row r="8310" spans="1:1">
      <c r="A8310" s="662">
        <v>8300</v>
      </c>
    </row>
    <row r="8311" spans="1:1">
      <c r="A8311" s="662">
        <v>8301</v>
      </c>
    </row>
    <row r="8312" spans="1:1">
      <c r="A8312" s="662">
        <v>8302</v>
      </c>
    </row>
    <row r="8313" spans="1:1">
      <c r="A8313" s="662">
        <v>8303</v>
      </c>
    </row>
    <row r="8314" spans="1:1">
      <c r="A8314" s="662">
        <v>8304</v>
      </c>
    </row>
    <row r="8315" spans="1:1">
      <c r="A8315" s="662">
        <v>8305</v>
      </c>
    </row>
    <row r="8316" spans="1:1">
      <c r="A8316" s="662">
        <v>8306</v>
      </c>
    </row>
    <row r="8317" spans="1:1">
      <c r="A8317" s="662">
        <v>8307</v>
      </c>
    </row>
    <row r="8318" spans="1:1">
      <c r="A8318" s="662">
        <v>8308</v>
      </c>
    </row>
    <row r="8319" spans="1:1">
      <c r="A8319" s="662">
        <v>8309</v>
      </c>
    </row>
    <row r="8320" spans="1:1">
      <c r="A8320" s="662">
        <v>8310</v>
      </c>
    </row>
    <row r="8321" spans="1:1">
      <c r="A8321" s="662">
        <v>8311</v>
      </c>
    </row>
    <row r="8322" spans="1:1">
      <c r="A8322" s="662">
        <v>8312</v>
      </c>
    </row>
    <row r="8323" spans="1:1">
      <c r="A8323" s="662">
        <v>8313</v>
      </c>
    </row>
    <row r="8324" spans="1:1">
      <c r="A8324" s="662">
        <v>8314</v>
      </c>
    </row>
    <row r="8325" spans="1:1">
      <c r="A8325" s="662">
        <v>8315</v>
      </c>
    </row>
    <row r="8326" spans="1:1">
      <c r="A8326" s="662">
        <v>8316</v>
      </c>
    </row>
    <row r="8327" spans="1:1">
      <c r="A8327" s="662">
        <v>8317</v>
      </c>
    </row>
    <row r="8328" spans="1:1">
      <c r="A8328" s="662">
        <v>8318</v>
      </c>
    </row>
    <row r="8329" spans="1:1">
      <c r="A8329" s="662">
        <v>8319</v>
      </c>
    </row>
    <row r="8330" spans="1:1">
      <c r="A8330" s="662">
        <v>8320</v>
      </c>
    </row>
    <row r="8331" spans="1:1">
      <c r="A8331" s="662">
        <v>8321</v>
      </c>
    </row>
    <row r="8332" spans="1:1">
      <c r="A8332" s="662">
        <v>8322</v>
      </c>
    </row>
    <row r="8333" spans="1:1">
      <c r="A8333" s="662">
        <v>8323</v>
      </c>
    </row>
    <row r="8334" spans="1:1">
      <c r="A8334" s="662">
        <v>8324</v>
      </c>
    </row>
    <row r="8335" spans="1:1">
      <c r="A8335" s="662">
        <v>8325</v>
      </c>
    </row>
    <row r="8336" spans="1:1">
      <c r="A8336" s="662">
        <v>8326</v>
      </c>
    </row>
    <row r="8337" spans="1:1">
      <c r="A8337" s="662">
        <v>8327</v>
      </c>
    </row>
    <row r="8338" spans="1:1">
      <c r="A8338" s="662">
        <v>8328</v>
      </c>
    </row>
    <row r="8339" spans="1:1">
      <c r="A8339" s="662">
        <v>8329</v>
      </c>
    </row>
    <row r="8340" spans="1:1">
      <c r="A8340" s="662">
        <v>8330</v>
      </c>
    </row>
    <row r="8341" spans="1:1">
      <c r="A8341" s="662">
        <v>8331</v>
      </c>
    </row>
    <row r="8342" spans="1:1">
      <c r="A8342" s="662">
        <v>8332</v>
      </c>
    </row>
    <row r="8343" spans="1:1">
      <c r="A8343" s="662">
        <v>8333</v>
      </c>
    </row>
    <row r="8344" spans="1:1">
      <c r="A8344" s="662">
        <v>8334</v>
      </c>
    </row>
    <row r="8345" spans="1:1">
      <c r="A8345" s="662">
        <v>8335</v>
      </c>
    </row>
    <row r="8346" spans="1:1">
      <c r="A8346" s="662">
        <v>8336</v>
      </c>
    </row>
    <row r="8347" spans="1:1">
      <c r="A8347" s="662">
        <v>8337</v>
      </c>
    </row>
    <row r="8348" spans="1:1">
      <c r="A8348" s="662">
        <v>8338</v>
      </c>
    </row>
    <row r="8349" spans="1:1">
      <c r="A8349" s="662">
        <v>8339</v>
      </c>
    </row>
    <row r="8350" spans="1:1">
      <c r="A8350" s="662">
        <v>8340</v>
      </c>
    </row>
    <row r="8351" spans="1:1">
      <c r="A8351" s="662">
        <v>8341</v>
      </c>
    </row>
    <row r="8352" spans="1:1">
      <c r="A8352" s="662">
        <v>8342</v>
      </c>
    </row>
    <row r="8353" spans="1:1">
      <c r="A8353" s="662">
        <v>8343</v>
      </c>
    </row>
    <row r="8354" spans="1:1">
      <c r="A8354" s="662">
        <v>8344</v>
      </c>
    </row>
    <row r="8355" spans="1:1">
      <c r="A8355" s="662">
        <v>8345</v>
      </c>
    </row>
    <row r="8356" spans="1:1">
      <c r="A8356" s="662">
        <v>8346</v>
      </c>
    </row>
    <row r="8357" spans="1:1">
      <c r="A8357" s="662">
        <v>8347</v>
      </c>
    </row>
    <row r="8358" spans="1:1">
      <c r="A8358" s="662">
        <v>8348</v>
      </c>
    </row>
    <row r="8359" spans="1:1">
      <c r="A8359" s="662">
        <v>8349</v>
      </c>
    </row>
    <row r="8360" spans="1:1">
      <c r="A8360" s="662">
        <v>8350</v>
      </c>
    </row>
    <row r="8361" spans="1:1">
      <c r="A8361" s="662">
        <v>8351</v>
      </c>
    </row>
    <row r="8362" spans="1:1">
      <c r="A8362" s="662">
        <v>8352</v>
      </c>
    </row>
    <row r="8363" spans="1:1">
      <c r="A8363" s="662">
        <v>8353</v>
      </c>
    </row>
    <row r="8364" spans="1:1">
      <c r="A8364" s="662">
        <v>8354</v>
      </c>
    </row>
    <row r="8365" spans="1:1">
      <c r="A8365" s="662">
        <v>8355</v>
      </c>
    </row>
    <row r="8366" spans="1:1">
      <c r="A8366" s="662">
        <v>8356</v>
      </c>
    </row>
    <row r="8367" spans="1:1">
      <c r="A8367" s="662">
        <v>8357</v>
      </c>
    </row>
    <row r="8368" spans="1:1">
      <c r="A8368" s="662">
        <v>8358</v>
      </c>
    </row>
    <row r="8369" spans="1:1">
      <c r="A8369" s="662">
        <v>8359</v>
      </c>
    </row>
    <row r="8370" spans="1:1">
      <c r="A8370" s="662">
        <v>8360</v>
      </c>
    </row>
    <row r="8371" spans="1:1">
      <c r="A8371" s="662">
        <v>8361</v>
      </c>
    </row>
    <row r="8372" spans="1:1">
      <c r="A8372" s="662">
        <v>8362</v>
      </c>
    </row>
    <row r="8373" spans="1:1">
      <c r="A8373" s="662">
        <v>8363</v>
      </c>
    </row>
    <row r="8374" spans="1:1">
      <c r="A8374" s="662">
        <v>8364</v>
      </c>
    </row>
    <row r="8375" spans="1:1">
      <c r="A8375" s="662">
        <v>8365</v>
      </c>
    </row>
    <row r="8376" spans="1:1">
      <c r="A8376" s="662">
        <v>8366</v>
      </c>
    </row>
    <row r="8377" spans="1:1">
      <c r="A8377" s="662">
        <v>8367</v>
      </c>
    </row>
    <row r="8378" spans="1:1">
      <c r="A8378" s="662">
        <v>8368</v>
      </c>
    </row>
    <row r="8379" spans="1:1">
      <c r="A8379" s="662">
        <v>8369</v>
      </c>
    </row>
    <row r="8380" spans="1:1">
      <c r="A8380" s="662">
        <v>8370</v>
      </c>
    </row>
    <row r="8381" spans="1:1">
      <c r="A8381" s="662">
        <v>8371</v>
      </c>
    </row>
    <row r="8382" spans="1:1">
      <c r="A8382" s="662">
        <v>8372</v>
      </c>
    </row>
    <row r="8383" spans="1:1">
      <c r="A8383" s="662">
        <v>8373</v>
      </c>
    </row>
    <row r="8384" spans="1:1">
      <c r="A8384" s="662">
        <v>8374</v>
      </c>
    </row>
    <row r="8385" spans="1:1">
      <c r="A8385" s="662">
        <v>8375</v>
      </c>
    </row>
    <row r="8386" spans="1:1">
      <c r="A8386" s="662">
        <v>8376</v>
      </c>
    </row>
    <row r="8387" spans="1:1">
      <c r="A8387" s="662">
        <v>8377</v>
      </c>
    </row>
    <row r="8388" spans="1:1">
      <c r="A8388" s="662">
        <v>8378</v>
      </c>
    </row>
    <row r="8389" spans="1:1">
      <c r="A8389" s="662">
        <v>8379</v>
      </c>
    </row>
    <row r="8390" spans="1:1">
      <c r="A8390" s="662">
        <v>8380</v>
      </c>
    </row>
    <row r="8391" spans="1:1">
      <c r="A8391" s="662">
        <v>8381</v>
      </c>
    </row>
    <row r="8392" spans="1:1">
      <c r="A8392" s="662">
        <v>8382</v>
      </c>
    </row>
    <row r="8393" spans="1:1">
      <c r="A8393" s="662">
        <v>8383</v>
      </c>
    </row>
    <row r="8394" spans="1:1">
      <c r="A8394" s="662">
        <v>8384</v>
      </c>
    </row>
    <row r="8395" spans="1:1">
      <c r="A8395" s="662">
        <v>8385</v>
      </c>
    </row>
    <row r="8396" spans="1:1">
      <c r="A8396" s="662">
        <v>8386</v>
      </c>
    </row>
    <row r="8397" spans="1:1">
      <c r="A8397" s="662">
        <v>8387</v>
      </c>
    </row>
    <row r="8398" spans="1:1">
      <c r="A8398" s="662">
        <v>8388</v>
      </c>
    </row>
    <row r="8399" spans="1:1">
      <c r="A8399" s="662">
        <v>8389</v>
      </c>
    </row>
    <row r="8400" spans="1:1">
      <c r="A8400" s="662">
        <v>8390</v>
      </c>
    </row>
    <row r="8401" spans="1:1">
      <c r="A8401" s="662">
        <v>8391</v>
      </c>
    </row>
    <row r="8402" spans="1:1">
      <c r="A8402" s="662">
        <v>8392</v>
      </c>
    </row>
    <row r="8403" spans="1:1">
      <c r="A8403" s="662">
        <v>8393</v>
      </c>
    </row>
    <row r="8404" spans="1:1">
      <c r="A8404" s="662">
        <v>8394</v>
      </c>
    </row>
    <row r="8405" spans="1:1">
      <c r="A8405" s="662">
        <v>8395</v>
      </c>
    </row>
    <row r="8406" spans="1:1">
      <c r="A8406" s="662">
        <v>8396</v>
      </c>
    </row>
    <row r="8407" spans="1:1">
      <c r="A8407" s="662">
        <v>8397</v>
      </c>
    </row>
    <row r="8408" spans="1:1">
      <c r="A8408" s="662">
        <v>8398</v>
      </c>
    </row>
    <row r="8409" spans="1:1">
      <c r="A8409" s="662">
        <v>8399</v>
      </c>
    </row>
    <row r="8410" spans="1:1">
      <c r="A8410" s="662">
        <v>8400</v>
      </c>
    </row>
    <row r="8411" spans="1:1">
      <c r="A8411" s="662">
        <v>8401</v>
      </c>
    </row>
    <row r="8412" spans="1:1">
      <c r="A8412" s="662">
        <v>8402</v>
      </c>
    </row>
    <row r="8413" spans="1:1">
      <c r="A8413" s="662">
        <v>8403</v>
      </c>
    </row>
    <row r="8414" spans="1:1">
      <c r="A8414" s="662">
        <v>8404</v>
      </c>
    </row>
    <row r="8415" spans="1:1">
      <c r="A8415" s="662">
        <v>8405</v>
      </c>
    </row>
    <row r="8416" spans="1:1">
      <c r="A8416" s="662">
        <v>8406</v>
      </c>
    </row>
    <row r="8417" spans="1:1">
      <c r="A8417" s="662">
        <v>8407</v>
      </c>
    </row>
    <row r="8418" spans="1:1">
      <c r="A8418" s="662">
        <v>8408</v>
      </c>
    </row>
    <row r="8419" spans="1:1">
      <c r="A8419" s="662">
        <v>8409</v>
      </c>
    </row>
    <row r="8420" spans="1:1">
      <c r="A8420" s="662">
        <v>8410</v>
      </c>
    </row>
    <row r="8421" spans="1:1">
      <c r="A8421" s="662">
        <v>8411</v>
      </c>
    </row>
    <row r="8422" spans="1:1">
      <c r="A8422" s="662">
        <v>8412</v>
      </c>
    </row>
    <row r="8423" spans="1:1">
      <c r="A8423" s="662">
        <v>8413</v>
      </c>
    </row>
    <row r="8424" spans="1:1">
      <c r="A8424" s="662">
        <v>8414</v>
      </c>
    </row>
    <row r="8425" spans="1:1">
      <c r="A8425" s="662">
        <v>8415</v>
      </c>
    </row>
    <row r="8426" spans="1:1">
      <c r="A8426" s="662">
        <v>8416</v>
      </c>
    </row>
    <row r="8427" spans="1:1">
      <c r="A8427" s="662">
        <v>8417</v>
      </c>
    </row>
    <row r="8428" spans="1:1">
      <c r="A8428" s="662">
        <v>8418</v>
      </c>
    </row>
    <row r="8429" spans="1:1">
      <c r="A8429" s="662">
        <v>8419</v>
      </c>
    </row>
    <row r="8430" spans="1:1">
      <c r="A8430" s="662">
        <v>8420</v>
      </c>
    </row>
    <row r="8431" spans="1:1">
      <c r="A8431" s="662">
        <v>8421</v>
      </c>
    </row>
    <row r="8432" spans="1:1">
      <c r="A8432" s="662">
        <v>8422</v>
      </c>
    </row>
    <row r="8433" spans="1:1">
      <c r="A8433" s="662">
        <v>8423</v>
      </c>
    </row>
    <row r="8434" spans="1:1">
      <c r="A8434" s="662">
        <v>8424</v>
      </c>
    </row>
    <row r="8435" spans="1:1">
      <c r="A8435" s="662">
        <v>8425</v>
      </c>
    </row>
    <row r="8436" spans="1:1">
      <c r="A8436" s="662">
        <v>8426</v>
      </c>
    </row>
    <row r="8437" spans="1:1">
      <c r="A8437" s="662">
        <v>8427</v>
      </c>
    </row>
    <row r="8438" spans="1:1">
      <c r="A8438" s="662">
        <v>8428</v>
      </c>
    </row>
    <row r="8439" spans="1:1">
      <c r="A8439" s="662">
        <v>8429</v>
      </c>
    </row>
    <row r="8440" spans="1:1">
      <c r="A8440" s="662">
        <v>8430</v>
      </c>
    </row>
    <row r="8441" spans="1:1">
      <c r="A8441" s="662">
        <v>8431</v>
      </c>
    </row>
    <row r="8442" spans="1:1">
      <c r="A8442" s="662">
        <v>8432</v>
      </c>
    </row>
    <row r="8443" spans="1:1">
      <c r="A8443" s="662">
        <v>8433</v>
      </c>
    </row>
    <row r="8444" spans="1:1">
      <c r="A8444" s="662">
        <v>8434</v>
      </c>
    </row>
    <row r="8445" spans="1:1">
      <c r="A8445" s="662">
        <v>8435</v>
      </c>
    </row>
    <row r="8446" spans="1:1">
      <c r="A8446" s="662">
        <v>8436</v>
      </c>
    </row>
    <row r="8447" spans="1:1">
      <c r="A8447" s="662">
        <v>8437</v>
      </c>
    </row>
    <row r="8448" spans="1:1">
      <c r="A8448" s="662">
        <v>8438</v>
      </c>
    </row>
    <row r="8449" spans="1:1">
      <c r="A8449" s="662">
        <v>8439</v>
      </c>
    </row>
    <row r="8450" spans="1:1">
      <c r="A8450" s="662">
        <v>8440</v>
      </c>
    </row>
    <row r="8451" spans="1:1">
      <c r="A8451" s="662">
        <v>8441</v>
      </c>
    </row>
    <row r="8452" spans="1:1">
      <c r="A8452" s="662">
        <v>8442</v>
      </c>
    </row>
    <row r="8453" spans="1:1">
      <c r="A8453" s="662">
        <v>8443</v>
      </c>
    </row>
    <row r="8454" spans="1:1">
      <c r="A8454" s="662">
        <v>8444</v>
      </c>
    </row>
    <row r="8455" spans="1:1">
      <c r="A8455" s="662">
        <v>8445</v>
      </c>
    </row>
    <row r="8456" spans="1:1">
      <c r="A8456" s="662">
        <v>8446</v>
      </c>
    </row>
    <row r="8457" spans="1:1">
      <c r="A8457" s="662">
        <v>8447</v>
      </c>
    </row>
    <row r="8458" spans="1:1">
      <c r="A8458" s="662">
        <v>8448</v>
      </c>
    </row>
    <row r="8459" spans="1:1">
      <c r="A8459" s="662">
        <v>8449</v>
      </c>
    </row>
    <row r="8460" spans="1:1">
      <c r="A8460" s="662">
        <v>8450</v>
      </c>
    </row>
    <row r="8461" spans="1:1">
      <c r="A8461" s="662">
        <v>8451</v>
      </c>
    </row>
    <row r="8462" spans="1:1">
      <c r="A8462" s="662">
        <v>8452</v>
      </c>
    </row>
    <row r="8463" spans="1:1">
      <c r="A8463" s="662">
        <v>8453</v>
      </c>
    </row>
    <row r="8464" spans="1:1">
      <c r="A8464" s="662">
        <v>8454</v>
      </c>
    </row>
    <row r="8465" spans="1:1">
      <c r="A8465" s="662">
        <v>8455</v>
      </c>
    </row>
    <row r="8466" spans="1:1">
      <c r="A8466" s="662">
        <v>8456</v>
      </c>
    </row>
    <row r="8467" spans="1:1">
      <c r="A8467" s="662">
        <v>8457</v>
      </c>
    </row>
    <row r="8468" spans="1:1">
      <c r="A8468" s="662">
        <v>8458</v>
      </c>
    </row>
    <row r="8469" spans="1:1">
      <c r="A8469" s="662">
        <v>8459</v>
      </c>
    </row>
    <row r="8470" spans="1:1">
      <c r="A8470" s="662">
        <v>8460</v>
      </c>
    </row>
    <row r="8471" spans="1:1">
      <c r="A8471" s="662">
        <v>8461</v>
      </c>
    </row>
    <row r="8472" spans="1:1">
      <c r="A8472" s="662">
        <v>8462</v>
      </c>
    </row>
    <row r="8473" spans="1:1">
      <c r="A8473" s="662">
        <v>8463</v>
      </c>
    </row>
    <row r="8474" spans="1:1">
      <c r="A8474" s="662">
        <v>8464</v>
      </c>
    </row>
    <row r="8475" spans="1:1">
      <c r="A8475" s="662">
        <v>8465</v>
      </c>
    </row>
    <row r="8476" spans="1:1">
      <c r="A8476" s="662">
        <v>8466</v>
      </c>
    </row>
    <row r="8477" spans="1:1">
      <c r="A8477" s="662">
        <v>8467</v>
      </c>
    </row>
    <row r="8478" spans="1:1">
      <c r="A8478" s="662">
        <v>8468</v>
      </c>
    </row>
    <row r="8479" spans="1:1">
      <c r="A8479" s="662">
        <v>8469</v>
      </c>
    </row>
    <row r="8480" spans="1:1">
      <c r="A8480" s="662">
        <v>8470</v>
      </c>
    </row>
    <row r="8481" spans="1:1">
      <c r="A8481" s="662">
        <v>8471</v>
      </c>
    </row>
    <row r="8482" spans="1:1">
      <c r="A8482" s="662">
        <v>8472</v>
      </c>
    </row>
    <row r="8483" spans="1:1">
      <c r="A8483" s="662">
        <v>8473</v>
      </c>
    </row>
    <row r="8484" spans="1:1">
      <c r="A8484" s="662">
        <v>8474</v>
      </c>
    </row>
    <row r="8485" spans="1:1">
      <c r="A8485" s="662">
        <v>8475</v>
      </c>
    </row>
    <row r="8486" spans="1:1">
      <c r="A8486" s="662">
        <v>8476</v>
      </c>
    </row>
    <row r="8487" spans="1:1">
      <c r="A8487" s="662">
        <v>8477</v>
      </c>
    </row>
    <row r="8488" spans="1:1">
      <c r="A8488" s="662">
        <v>8478</v>
      </c>
    </row>
    <row r="8489" spans="1:1">
      <c r="A8489" s="662">
        <v>8479</v>
      </c>
    </row>
    <row r="8490" spans="1:1">
      <c r="A8490" s="662">
        <v>8480</v>
      </c>
    </row>
    <row r="8491" spans="1:1">
      <c r="A8491" s="662">
        <v>8481</v>
      </c>
    </row>
    <row r="8492" spans="1:1">
      <c r="A8492" s="662">
        <v>8482</v>
      </c>
    </row>
    <row r="8493" spans="1:1">
      <c r="A8493" s="662">
        <v>8483</v>
      </c>
    </row>
    <row r="8494" spans="1:1">
      <c r="A8494" s="662">
        <v>8484</v>
      </c>
    </row>
    <row r="8495" spans="1:1">
      <c r="A8495" s="662">
        <v>8485</v>
      </c>
    </row>
    <row r="8496" spans="1:1">
      <c r="A8496" s="662">
        <v>8486</v>
      </c>
    </row>
    <row r="8497" spans="1:1">
      <c r="A8497" s="662">
        <v>8487</v>
      </c>
    </row>
    <row r="8498" spans="1:1">
      <c r="A8498" s="662">
        <v>8488</v>
      </c>
    </row>
    <row r="8499" spans="1:1">
      <c r="A8499" s="662">
        <v>8489</v>
      </c>
    </row>
    <row r="8500" spans="1:1">
      <c r="A8500" s="662">
        <v>8490</v>
      </c>
    </row>
    <row r="8501" spans="1:1">
      <c r="A8501" s="662">
        <v>8491</v>
      </c>
    </row>
    <row r="8502" spans="1:1">
      <c r="A8502" s="662">
        <v>8492</v>
      </c>
    </row>
    <row r="8503" spans="1:1">
      <c r="A8503" s="662">
        <v>8493</v>
      </c>
    </row>
    <row r="8504" spans="1:1">
      <c r="A8504" s="662">
        <v>8494</v>
      </c>
    </row>
    <row r="8505" spans="1:1">
      <c r="A8505" s="662">
        <v>8495</v>
      </c>
    </row>
    <row r="8506" spans="1:1">
      <c r="A8506" s="662">
        <v>8496</v>
      </c>
    </row>
    <row r="8507" spans="1:1">
      <c r="A8507" s="662">
        <v>8497</v>
      </c>
    </row>
    <row r="8508" spans="1:1">
      <c r="A8508" s="662">
        <v>8498</v>
      </c>
    </row>
    <row r="8509" spans="1:1">
      <c r="A8509" s="662">
        <v>8499</v>
      </c>
    </row>
    <row r="8510" spans="1:1">
      <c r="A8510" s="662">
        <v>8500</v>
      </c>
    </row>
    <row r="8511" spans="1:1">
      <c r="A8511" s="662">
        <v>8501</v>
      </c>
    </row>
    <row r="8512" spans="1:1">
      <c r="A8512" s="662">
        <v>8502</v>
      </c>
    </row>
    <row r="8513" spans="1:1">
      <c r="A8513" s="662">
        <v>8503</v>
      </c>
    </row>
    <row r="8514" spans="1:1">
      <c r="A8514" s="662">
        <v>8504</v>
      </c>
    </row>
    <row r="8515" spans="1:1">
      <c r="A8515" s="662">
        <v>8505</v>
      </c>
    </row>
    <row r="8516" spans="1:1">
      <c r="A8516" s="662">
        <v>8506</v>
      </c>
    </row>
    <row r="8517" spans="1:1">
      <c r="A8517" s="662">
        <v>8507</v>
      </c>
    </row>
    <row r="8518" spans="1:1">
      <c r="A8518" s="662">
        <v>8508</v>
      </c>
    </row>
    <row r="8519" spans="1:1">
      <c r="A8519" s="662">
        <v>8509</v>
      </c>
    </row>
    <row r="8520" spans="1:1">
      <c r="A8520" s="662">
        <v>8510</v>
      </c>
    </row>
    <row r="8521" spans="1:1">
      <c r="A8521" s="662">
        <v>8511</v>
      </c>
    </row>
    <row r="8522" spans="1:1">
      <c r="A8522" s="662">
        <v>8512</v>
      </c>
    </row>
    <row r="8523" spans="1:1">
      <c r="A8523" s="662">
        <v>8513</v>
      </c>
    </row>
    <row r="8524" spans="1:1">
      <c r="A8524" s="662">
        <v>8514</v>
      </c>
    </row>
    <row r="8525" spans="1:1">
      <c r="A8525" s="662">
        <v>8515</v>
      </c>
    </row>
    <row r="8526" spans="1:1">
      <c r="A8526" s="662">
        <v>8516</v>
      </c>
    </row>
    <row r="8527" spans="1:1">
      <c r="A8527" s="662">
        <v>8517</v>
      </c>
    </row>
    <row r="8528" spans="1:1">
      <c r="A8528" s="662">
        <v>8518</v>
      </c>
    </row>
    <row r="8529" spans="1:1">
      <c r="A8529" s="662">
        <v>8519</v>
      </c>
    </row>
    <row r="8530" spans="1:1">
      <c r="A8530" s="662">
        <v>8520</v>
      </c>
    </row>
    <row r="8531" spans="1:1">
      <c r="A8531" s="662">
        <v>8521</v>
      </c>
    </row>
    <row r="8532" spans="1:1">
      <c r="A8532" s="662">
        <v>8522</v>
      </c>
    </row>
    <row r="8533" spans="1:1">
      <c r="A8533" s="662">
        <v>8523</v>
      </c>
    </row>
    <row r="8534" spans="1:1">
      <c r="A8534" s="662">
        <v>8524</v>
      </c>
    </row>
    <row r="8535" spans="1:1">
      <c r="A8535" s="662">
        <v>8525</v>
      </c>
    </row>
    <row r="8536" spans="1:1">
      <c r="A8536" s="662">
        <v>8526</v>
      </c>
    </row>
    <row r="8537" spans="1:1">
      <c r="A8537" s="662">
        <v>8527</v>
      </c>
    </row>
    <row r="8538" spans="1:1">
      <c r="A8538" s="662">
        <v>8528</v>
      </c>
    </row>
    <row r="8539" spans="1:1">
      <c r="A8539" s="662">
        <v>8529</v>
      </c>
    </row>
    <row r="8540" spans="1:1">
      <c r="A8540" s="662">
        <v>8530</v>
      </c>
    </row>
    <row r="8541" spans="1:1">
      <c r="A8541" s="662">
        <v>8531</v>
      </c>
    </row>
    <row r="8542" spans="1:1">
      <c r="A8542" s="662">
        <v>8532</v>
      </c>
    </row>
    <row r="8543" spans="1:1">
      <c r="A8543" s="662">
        <v>8533</v>
      </c>
    </row>
    <row r="8544" spans="1:1">
      <c r="A8544" s="662">
        <v>8534</v>
      </c>
    </row>
    <row r="8545" spans="1:1">
      <c r="A8545" s="662">
        <v>8535</v>
      </c>
    </row>
    <row r="8546" spans="1:1">
      <c r="A8546" s="662">
        <v>8536</v>
      </c>
    </row>
    <row r="8547" spans="1:1">
      <c r="A8547" s="662">
        <v>8537</v>
      </c>
    </row>
    <row r="8548" spans="1:1">
      <c r="A8548" s="662">
        <v>8538</v>
      </c>
    </row>
    <row r="8549" spans="1:1">
      <c r="A8549" s="662">
        <v>8539</v>
      </c>
    </row>
    <row r="8550" spans="1:1">
      <c r="A8550" s="662">
        <v>8540</v>
      </c>
    </row>
    <row r="8551" spans="1:1">
      <c r="A8551" s="662">
        <v>8541</v>
      </c>
    </row>
    <row r="8552" spans="1:1">
      <c r="A8552" s="662">
        <v>8542</v>
      </c>
    </row>
    <row r="8553" spans="1:1">
      <c r="A8553" s="662">
        <v>8543</v>
      </c>
    </row>
    <row r="8554" spans="1:1">
      <c r="A8554" s="662">
        <v>8544</v>
      </c>
    </row>
    <row r="8555" spans="1:1">
      <c r="A8555" s="662">
        <v>8545</v>
      </c>
    </row>
    <row r="8556" spans="1:1">
      <c r="A8556" s="662">
        <v>8546</v>
      </c>
    </row>
    <row r="8557" spans="1:1">
      <c r="A8557" s="662">
        <v>8547</v>
      </c>
    </row>
    <row r="8558" spans="1:1">
      <c r="A8558" s="662">
        <v>8548</v>
      </c>
    </row>
    <row r="8559" spans="1:1">
      <c r="A8559" s="662">
        <v>8549</v>
      </c>
    </row>
    <row r="8560" spans="1:1">
      <c r="A8560" s="662">
        <v>8550</v>
      </c>
    </row>
    <row r="8561" spans="1:1">
      <c r="A8561" s="662">
        <v>8551</v>
      </c>
    </row>
    <row r="8562" spans="1:1">
      <c r="A8562" s="662">
        <v>8552</v>
      </c>
    </row>
    <row r="8563" spans="1:1">
      <c r="A8563" s="662">
        <v>8553</v>
      </c>
    </row>
    <row r="8564" spans="1:1">
      <c r="A8564" s="662">
        <v>8554</v>
      </c>
    </row>
    <row r="8565" spans="1:1">
      <c r="A8565" s="662">
        <v>8555</v>
      </c>
    </row>
    <row r="8566" spans="1:1">
      <c r="A8566" s="662">
        <v>8556</v>
      </c>
    </row>
    <row r="8567" spans="1:1">
      <c r="A8567" s="662">
        <v>8557</v>
      </c>
    </row>
    <row r="8568" spans="1:1">
      <c r="A8568" s="662">
        <v>8558</v>
      </c>
    </row>
    <row r="8569" spans="1:1">
      <c r="A8569" s="662">
        <v>8559</v>
      </c>
    </row>
    <row r="8570" spans="1:1">
      <c r="A8570" s="662">
        <v>8560</v>
      </c>
    </row>
    <row r="8571" spans="1:1">
      <c r="A8571" s="662">
        <v>8561</v>
      </c>
    </row>
    <row r="8572" spans="1:1">
      <c r="A8572" s="662">
        <v>8562</v>
      </c>
    </row>
    <row r="8573" spans="1:1">
      <c r="A8573" s="662">
        <v>8563</v>
      </c>
    </row>
    <row r="8574" spans="1:1">
      <c r="A8574" s="662">
        <v>8564</v>
      </c>
    </row>
    <row r="8575" spans="1:1">
      <c r="A8575" s="662">
        <v>8565</v>
      </c>
    </row>
    <row r="8576" spans="1:1">
      <c r="A8576" s="662">
        <v>8566</v>
      </c>
    </row>
    <row r="8577" spans="1:1">
      <c r="A8577" s="662">
        <v>8567</v>
      </c>
    </row>
    <row r="8578" spans="1:1">
      <c r="A8578" s="662">
        <v>8568</v>
      </c>
    </row>
    <row r="8579" spans="1:1">
      <c r="A8579" s="662">
        <v>8569</v>
      </c>
    </row>
    <row r="8580" spans="1:1">
      <c r="A8580" s="662">
        <v>8570</v>
      </c>
    </row>
    <row r="8581" spans="1:1">
      <c r="A8581" s="662">
        <v>8571</v>
      </c>
    </row>
    <row r="8582" spans="1:1">
      <c r="A8582" s="662">
        <v>8572</v>
      </c>
    </row>
    <row r="8583" spans="1:1">
      <c r="A8583" s="662">
        <v>8573</v>
      </c>
    </row>
    <row r="8584" spans="1:1">
      <c r="A8584" s="662">
        <v>8574</v>
      </c>
    </row>
    <row r="8585" spans="1:1">
      <c r="A8585" s="662">
        <v>8575</v>
      </c>
    </row>
    <row r="8586" spans="1:1">
      <c r="A8586" s="662">
        <v>8576</v>
      </c>
    </row>
    <row r="8587" spans="1:1">
      <c r="A8587" s="662">
        <v>8577</v>
      </c>
    </row>
    <row r="8588" spans="1:1">
      <c r="A8588" s="662">
        <v>8578</v>
      </c>
    </row>
    <row r="8589" spans="1:1">
      <c r="A8589" s="662">
        <v>8579</v>
      </c>
    </row>
    <row r="8590" spans="1:1">
      <c r="A8590" s="662">
        <v>8580</v>
      </c>
    </row>
    <row r="8591" spans="1:1">
      <c r="A8591" s="662">
        <v>8581</v>
      </c>
    </row>
    <row r="8592" spans="1:1">
      <c r="A8592" s="662">
        <v>8582</v>
      </c>
    </row>
    <row r="8593" spans="1:1">
      <c r="A8593" s="662">
        <v>8583</v>
      </c>
    </row>
    <row r="8594" spans="1:1">
      <c r="A8594" s="662">
        <v>8584</v>
      </c>
    </row>
    <row r="8595" spans="1:1">
      <c r="A8595" s="662">
        <v>8585</v>
      </c>
    </row>
    <row r="8596" spans="1:1">
      <c r="A8596" s="662">
        <v>8586</v>
      </c>
    </row>
    <row r="8597" spans="1:1">
      <c r="A8597" s="662">
        <v>8587</v>
      </c>
    </row>
    <row r="8598" spans="1:1">
      <c r="A8598" s="662">
        <v>8588</v>
      </c>
    </row>
    <row r="8599" spans="1:1">
      <c r="A8599" s="662">
        <v>8589</v>
      </c>
    </row>
    <row r="8600" spans="1:1">
      <c r="A8600" s="662">
        <v>8590</v>
      </c>
    </row>
    <row r="8601" spans="1:1">
      <c r="A8601" s="662">
        <v>8591</v>
      </c>
    </row>
    <row r="8602" spans="1:1">
      <c r="A8602" s="662">
        <v>8592</v>
      </c>
    </row>
    <row r="8603" spans="1:1">
      <c r="A8603" s="662">
        <v>8593</v>
      </c>
    </row>
    <row r="8604" spans="1:1">
      <c r="A8604" s="662">
        <v>8594</v>
      </c>
    </row>
    <row r="8605" spans="1:1">
      <c r="A8605" s="662">
        <v>8595</v>
      </c>
    </row>
    <row r="8606" spans="1:1">
      <c r="A8606" s="662">
        <v>8596</v>
      </c>
    </row>
    <row r="8607" spans="1:1">
      <c r="A8607" s="662">
        <v>8597</v>
      </c>
    </row>
    <row r="8608" spans="1:1">
      <c r="A8608" s="662">
        <v>8598</v>
      </c>
    </row>
    <row r="8609" spans="1:1">
      <c r="A8609" s="662">
        <v>8599</v>
      </c>
    </row>
    <row r="8610" spans="1:1">
      <c r="A8610" s="662">
        <v>8600</v>
      </c>
    </row>
    <row r="8611" spans="1:1">
      <c r="A8611" s="662">
        <v>8601</v>
      </c>
    </row>
    <row r="8612" spans="1:1">
      <c r="A8612" s="662">
        <v>8602</v>
      </c>
    </row>
    <row r="8613" spans="1:1">
      <c r="A8613" s="662">
        <v>8603</v>
      </c>
    </row>
    <row r="8614" spans="1:1">
      <c r="A8614" s="662">
        <v>8604</v>
      </c>
    </row>
    <row r="8615" spans="1:1">
      <c r="A8615" s="662">
        <v>8605</v>
      </c>
    </row>
    <row r="8616" spans="1:1">
      <c r="A8616" s="662">
        <v>8606</v>
      </c>
    </row>
    <row r="8617" spans="1:1">
      <c r="A8617" s="662">
        <v>8607</v>
      </c>
    </row>
    <row r="8618" spans="1:1">
      <c r="A8618" s="662">
        <v>8608</v>
      </c>
    </row>
    <row r="8619" spans="1:1">
      <c r="A8619" s="662">
        <v>8609</v>
      </c>
    </row>
    <row r="8620" spans="1:1">
      <c r="A8620" s="662">
        <v>8610</v>
      </c>
    </row>
    <row r="8621" spans="1:1">
      <c r="A8621" s="662">
        <v>8611</v>
      </c>
    </row>
    <row r="8622" spans="1:1">
      <c r="A8622" s="662">
        <v>8612</v>
      </c>
    </row>
    <row r="8623" spans="1:1">
      <c r="A8623" s="662">
        <v>8613</v>
      </c>
    </row>
    <row r="8624" spans="1:1">
      <c r="A8624" s="662">
        <v>8614</v>
      </c>
    </row>
    <row r="8625" spans="1:1">
      <c r="A8625" s="662">
        <v>8615</v>
      </c>
    </row>
    <row r="8626" spans="1:1">
      <c r="A8626" s="662">
        <v>8616</v>
      </c>
    </row>
    <row r="8627" spans="1:1">
      <c r="A8627" s="662">
        <v>8617</v>
      </c>
    </row>
    <row r="8628" spans="1:1">
      <c r="A8628" s="662">
        <v>8618</v>
      </c>
    </row>
    <row r="8629" spans="1:1">
      <c r="A8629" s="662">
        <v>8619</v>
      </c>
    </row>
    <row r="8630" spans="1:1">
      <c r="A8630" s="662">
        <v>8620</v>
      </c>
    </row>
    <row r="8631" spans="1:1">
      <c r="A8631" s="662">
        <v>8621</v>
      </c>
    </row>
    <row r="8632" spans="1:1">
      <c r="A8632" s="662">
        <v>8622</v>
      </c>
    </row>
    <row r="8633" spans="1:1">
      <c r="A8633" s="662">
        <v>8623</v>
      </c>
    </row>
    <row r="8634" spans="1:1">
      <c r="A8634" s="662">
        <v>8624</v>
      </c>
    </row>
    <row r="8635" spans="1:1">
      <c r="A8635" s="662">
        <v>8625</v>
      </c>
    </row>
    <row r="8636" spans="1:1">
      <c r="A8636" s="662">
        <v>8626</v>
      </c>
    </row>
    <row r="8637" spans="1:1">
      <c r="A8637" s="662">
        <v>8627</v>
      </c>
    </row>
    <row r="8638" spans="1:1">
      <c r="A8638" s="662">
        <v>8628</v>
      </c>
    </row>
    <row r="8639" spans="1:1">
      <c r="A8639" s="662">
        <v>8629</v>
      </c>
    </row>
    <row r="8640" spans="1:1">
      <c r="A8640" s="662">
        <v>8630</v>
      </c>
    </row>
    <row r="8641" spans="1:1">
      <c r="A8641" s="662">
        <v>8631</v>
      </c>
    </row>
    <row r="8642" spans="1:1">
      <c r="A8642" s="662">
        <v>8632</v>
      </c>
    </row>
    <row r="8643" spans="1:1">
      <c r="A8643" s="662">
        <v>8633</v>
      </c>
    </row>
    <row r="8644" spans="1:1">
      <c r="A8644" s="662">
        <v>8634</v>
      </c>
    </row>
    <row r="8645" spans="1:1">
      <c r="A8645" s="662">
        <v>8635</v>
      </c>
    </row>
    <row r="8646" spans="1:1">
      <c r="A8646" s="662">
        <v>8636</v>
      </c>
    </row>
    <row r="8647" spans="1:1">
      <c r="A8647" s="662">
        <v>8637</v>
      </c>
    </row>
    <row r="8648" spans="1:1">
      <c r="A8648" s="662">
        <v>8638</v>
      </c>
    </row>
    <row r="8649" spans="1:1">
      <c r="A8649" s="662">
        <v>8639</v>
      </c>
    </row>
    <row r="8650" spans="1:1">
      <c r="A8650" s="662">
        <v>8640</v>
      </c>
    </row>
    <row r="8651" spans="1:1">
      <c r="A8651" s="662">
        <v>8641</v>
      </c>
    </row>
    <row r="8652" spans="1:1">
      <c r="A8652" s="662">
        <v>8642</v>
      </c>
    </row>
    <row r="8653" spans="1:1">
      <c r="A8653" s="662">
        <v>8643</v>
      </c>
    </row>
    <row r="8654" spans="1:1">
      <c r="A8654" s="662">
        <v>8644</v>
      </c>
    </row>
    <row r="8655" spans="1:1">
      <c r="A8655" s="662">
        <v>8645</v>
      </c>
    </row>
    <row r="8656" spans="1:1">
      <c r="A8656" s="662">
        <v>8646</v>
      </c>
    </row>
    <row r="8657" spans="1:1">
      <c r="A8657" s="662">
        <v>8647</v>
      </c>
    </row>
    <row r="8658" spans="1:1">
      <c r="A8658" s="662">
        <v>8648</v>
      </c>
    </row>
    <row r="8659" spans="1:1">
      <c r="A8659" s="662">
        <v>8649</v>
      </c>
    </row>
    <row r="8660" spans="1:1">
      <c r="A8660" s="662">
        <v>8650</v>
      </c>
    </row>
    <row r="8661" spans="1:1">
      <c r="A8661" s="662">
        <v>8651</v>
      </c>
    </row>
    <row r="8662" spans="1:1">
      <c r="A8662" s="662">
        <v>8652</v>
      </c>
    </row>
    <row r="8663" spans="1:1">
      <c r="A8663" s="662">
        <v>8653</v>
      </c>
    </row>
    <row r="8664" spans="1:1">
      <c r="A8664" s="662">
        <v>8654</v>
      </c>
    </row>
    <row r="8665" spans="1:1">
      <c r="A8665" s="662">
        <v>8655</v>
      </c>
    </row>
    <row r="8666" spans="1:1">
      <c r="A8666" s="662">
        <v>8656</v>
      </c>
    </row>
    <row r="8667" spans="1:1">
      <c r="A8667" s="662">
        <v>8657</v>
      </c>
    </row>
    <row r="8668" spans="1:1">
      <c r="A8668" s="662">
        <v>8658</v>
      </c>
    </row>
    <row r="8669" spans="1:1">
      <c r="A8669" s="662">
        <v>8659</v>
      </c>
    </row>
    <row r="8670" spans="1:1">
      <c r="A8670" s="662">
        <v>8660</v>
      </c>
    </row>
    <row r="8671" spans="1:1">
      <c r="A8671" s="662">
        <v>8661</v>
      </c>
    </row>
    <row r="8672" spans="1:1">
      <c r="A8672" s="662">
        <v>8662</v>
      </c>
    </row>
    <row r="8673" spans="1:1">
      <c r="A8673" s="662">
        <v>8663</v>
      </c>
    </row>
    <row r="8674" spans="1:1">
      <c r="A8674" s="662">
        <v>8664</v>
      </c>
    </row>
    <row r="8675" spans="1:1">
      <c r="A8675" s="662">
        <v>8665</v>
      </c>
    </row>
    <row r="8676" spans="1:1">
      <c r="A8676" s="662">
        <v>8666</v>
      </c>
    </row>
    <row r="8677" spans="1:1">
      <c r="A8677" s="662">
        <v>8667</v>
      </c>
    </row>
    <row r="8678" spans="1:1">
      <c r="A8678" s="662">
        <v>8668</v>
      </c>
    </row>
    <row r="8679" spans="1:1">
      <c r="A8679" s="662">
        <v>8669</v>
      </c>
    </row>
    <row r="8680" spans="1:1">
      <c r="A8680" s="662">
        <v>8670</v>
      </c>
    </row>
    <row r="8681" spans="1:1">
      <c r="A8681" s="662">
        <v>8671</v>
      </c>
    </row>
    <row r="8682" spans="1:1">
      <c r="A8682" s="662">
        <v>8672</v>
      </c>
    </row>
    <row r="8683" spans="1:1">
      <c r="A8683" s="662">
        <v>8673</v>
      </c>
    </row>
    <row r="8684" spans="1:1">
      <c r="A8684" s="662">
        <v>8674</v>
      </c>
    </row>
    <row r="8685" spans="1:1">
      <c r="A8685" s="662">
        <v>8675</v>
      </c>
    </row>
    <row r="8686" spans="1:1">
      <c r="A8686" s="662">
        <v>8676</v>
      </c>
    </row>
    <row r="8687" spans="1:1">
      <c r="A8687" s="662">
        <v>8677</v>
      </c>
    </row>
    <row r="8688" spans="1:1">
      <c r="A8688" s="662">
        <v>8678</v>
      </c>
    </row>
    <row r="8689" spans="1:1">
      <c r="A8689" s="662">
        <v>8679</v>
      </c>
    </row>
    <row r="8690" spans="1:1">
      <c r="A8690" s="662">
        <v>8680</v>
      </c>
    </row>
    <row r="8691" spans="1:1">
      <c r="A8691" s="662">
        <v>8681</v>
      </c>
    </row>
    <row r="8692" spans="1:1">
      <c r="A8692" s="662">
        <v>8682</v>
      </c>
    </row>
    <row r="8693" spans="1:1">
      <c r="A8693" s="662">
        <v>8683</v>
      </c>
    </row>
    <row r="8694" spans="1:1">
      <c r="A8694" s="662">
        <v>8684</v>
      </c>
    </row>
    <row r="8695" spans="1:1">
      <c r="A8695" s="662">
        <v>8685</v>
      </c>
    </row>
    <row r="8696" spans="1:1">
      <c r="A8696" s="662">
        <v>8686</v>
      </c>
    </row>
    <row r="8697" spans="1:1">
      <c r="A8697" s="662">
        <v>8687</v>
      </c>
    </row>
    <row r="8698" spans="1:1">
      <c r="A8698" s="662">
        <v>8688</v>
      </c>
    </row>
    <row r="8699" spans="1:1">
      <c r="A8699" s="662">
        <v>8689</v>
      </c>
    </row>
    <row r="8700" spans="1:1">
      <c r="A8700" s="662">
        <v>8690</v>
      </c>
    </row>
    <row r="8701" spans="1:1">
      <c r="A8701" s="662">
        <v>8691</v>
      </c>
    </row>
    <row r="8702" spans="1:1">
      <c r="A8702" s="662">
        <v>8692</v>
      </c>
    </row>
    <row r="8703" spans="1:1">
      <c r="A8703" s="662">
        <v>8693</v>
      </c>
    </row>
    <row r="8704" spans="1:1">
      <c r="A8704" s="662">
        <v>8694</v>
      </c>
    </row>
    <row r="8705" spans="1:1">
      <c r="A8705" s="662">
        <v>8695</v>
      </c>
    </row>
    <row r="8706" spans="1:1">
      <c r="A8706" s="662">
        <v>8696</v>
      </c>
    </row>
    <row r="8707" spans="1:1">
      <c r="A8707" s="662">
        <v>8697</v>
      </c>
    </row>
    <row r="8708" spans="1:1">
      <c r="A8708" s="662">
        <v>8698</v>
      </c>
    </row>
    <row r="8709" spans="1:1">
      <c r="A8709" s="662">
        <v>8699</v>
      </c>
    </row>
    <row r="8710" spans="1:1">
      <c r="A8710" s="662">
        <v>8700</v>
      </c>
    </row>
    <row r="8711" spans="1:1">
      <c r="A8711" s="662">
        <v>8701</v>
      </c>
    </row>
    <row r="8712" spans="1:1">
      <c r="A8712" s="662">
        <v>8702</v>
      </c>
    </row>
    <row r="8713" spans="1:1">
      <c r="A8713" s="662">
        <v>8703</v>
      </c>
    </row>
    <row r="8714" spans="1:1">
      <c r="A8714" s="662">
        <v>8704</v>
      </c>
    </row>
    <row r="8715" spans="1:1">
      <c r="A8715" s="662">
        <v>8705</v>
      </c>
    </row>
    <row r="8716" spans="1:1">
      <c r="A8716" s="662">
        <v>8706</v>
      </c>
    </row>
    <row r="8717" spans="1:1">
      <c r="A8717" s="662">
        <v>8707</v>
      </c>
    </row>
    <row r="8718" spans="1:1">
      <c r="A8718" s="662">
        <v>8708</v>
      </c>
    </row>
    <row r="8719" spans="1:1">
      <c r="A8719" s="662">
        <v>8709</v>
      </c>
    </row>
    <row r="8720" spans="1:1">
      <c r="A8720" s="662">
        <v>8710</v>
      </c>
    </row>
    <row r="8721" spans="1:1">
      <c r="A8721" s="662">
        <v>8711</v>
      </c>
    </row>
    <row r="8722" spans="1:1">
      <c r="A8722" s="662">
        <v>8712</v>
      </c>
    </row>
    <row r="8723" spans="1:1">
      <c r="A8723" s="662">
        <v>8713</v>
      </c>
    </row>
    <row r="8724" spans="1:1">
      <c r="A8724" s="662">
        <v>8714</v>
      </c>
    </row>
    <row r="8725" spans="1:1">
      <c r="A8725" s="662">
        <v>8715</v>
      </c>
    </row>
    <row r="8726" spans="1:1">
      <c r="A8726" s="662">
        <v>8716</v>
      </c>
    </row>
    <row r="8727" spans="1:1">
      <c r="A8727" s="662">
        <v>8717</v>
      </c>
    </row>
    <row r="8728" spans="1:1">
      <c r="A8728" s="662">
        <v>8718</v>
      </c>
    </row>
    <row r="8729" spans="1:1">
      <c r="A8729" s="662">
        <v>8719</v>
      </c>
    </row>
    <row r="8730" spans="1:1">
      <c r="A8730" s="662">
        <v>8720</v>
      </c>
    </row>
    <row r="8731" spans="1:1">
      <c r="A8731" s="662">
        <v>8721</v>
      </c>
    </row>
    <row r="8732" spans="1:1">
      <c r="A8732" s="662">
        <v>8722</v>
      </c>
    </row>
    <row r="8733" spans="1:1">
      <c r="A8733" s="662">
        <v>8723</v>
      </c>
    </row>
    <row r="8734" spans="1:1">
      <c r="A8734" s="662">
        <v>8724</v>
      </c>
    </row>
    <row r="8735" spans="1:1">
      <c r="A8735" s="662">
        <v>8725</v>
      </c>
    </row>
    <row r="8736" spans="1:1">
      <c r="A8736" s="662">
        <v>8726</v>
      </c>
    </row>
    <row r="8737" spans="1:1">
      <c r="A8737" s="662">
        <v>8727</v>
      </c>
    </row>
    <row r="8738" spans="1:1">
      <c r="A8738" s="662">
        <v>8728</v>
      </c>
    </row>
    <row r="8739" spans="1:1">
      <c r="A8739" s="662">
        <v>8729</v>
      </c>
    </row>
    <row r="8740" spans="1:1">
      <c r="A8740" s="662">
        <v>8730</v>
      </c>
    </row>
    <row r="8741" spans="1:1">
      <c r="A8741" s="662">
        <v>8731</v>
      </c>
    </row>
    <row r="8742" spans="1:1">
      <c r="A8742" s="662">
        <v>8732</v>
      </c>
    </row>
    <row r="8743" spans="1:1">
      <c r="A8743" s="662">
        <v>8733</v>
      </c>
    </row>
    <row r="8744" spans="1:1">
      <c r="A8744" s="662">
        <v>8734</v>
      </c>
    </row>
    <row r="8745" spans="1:1">
      <c r="A8745" s="662">
        <v>8735</v>
      </c>
    </row>
    <row r="8746" spans="1:1">
      <c r="A8746" s="662">
        <v>8736</v>
      </c>
    </row>
    <row r="8747" spans="1:1">
      <c r="A8747" s="662">
        <v>8737</v>
      </c>
    </row>
    <row r="8748" spans="1:1">
      <c r="A8748" s="662">
        <v>8738</v>
      </c>
    </row>
    <row r="8749" spans="1:1">
      <c r="A8749" s="662">
        <v>8739</v>
      </c>
    </row>
    <row r="8750" spans="1:1">
      <c r="A8750" s="662">
        <v>8740</v>
      </c>
    </row>
    <row r="8751" spans="1:1">
      <c r="A8751" s="662">
        <v>8741</v>
      </c>
    </row>
    <row r="8752" spans="1:1">
      <c r="A8752" s="662">
        <v>8742</v>
      </c>
    </row>
    <row r="8753" spans="1:1">
      <c r="A8753" s="662">
        <v>8743</v>
      </c>
    </row>
    <row r="8754" spans="1:1">
      <c r="A8754" s="662">
        <v>8744</v>
      </c>
    </row>
    <row r="8755" spans="1:1">
      <c r="A8755" s="662">
        <v>8745</v>
      </c>
    </row>
    <row r="8756" spans="1:1">
      <c r="A8756" s="662">
        <v>8746</v>
      </c>
    </row>
    <row r="8757" spans="1:1">
      <c r="A8757" s="662">
        <v>8747</v>
      </c>
    </row>
    <row r="8758" spans="1:1">
      <c r="A8758" s="662">
        <v>8748</v>
      </c>
    </row>
    <row r="8759" spans="1:1">
      <c r="A8759" s="662">
        <v>8749</v>
      </c>
    </row>
    <row r="8760" spans="1:1">
      <c r="A8760" s="662">
        <v>8750</v>
      </c>
    </row>
    <row r="8761" spans="1:1">
      <c r="A8761" s="662">
        <v>8751</v>
      </c>
    </row>
    <row r="8762" spans="1:1">
      <c r="A8762" s="662">
        <v>8752</v>
      </c>
    </row>
    <row r="8763" spans="1:1">
      <c r="A8763" s="662">
        <v>8753</v>
      </c>
    </row>
    <row r="8764" spans="1:1">
      <c r="A8764" s="662">
        <v>8754</v>
      </c>
    </row>
    <row r="8765" spans="1:1">
      <c r="A8765" s="662">
        <v>8755</v>
      </c>
    </row>
    <row r="8766" spans="1:1">
      <c r="A8766" s="662">
        <v>8756</v>
      </c>
    </row>
    <row r="8767" spans="1:1">
      <c r="A8767" s="662">
        <v>8757</v>
      </c>
    </row>
    <row r="8768" spans="1:1">
      <c r="A8768" s="662">
        <v>8758</v>
      </c>
    </row>
    <row r="8769" spans="1:1">
      <c r="A8769" s="662">
        <v>8759</v>
      </c>
    </row>
    <row r="8770" spans="1:1">
      <c r="A8770" s="662">
        <v>8760</v>
      </c>
    </row>
    <row r="8771" spans="1:1">
      <c r="A8771" s="662">
        <v>8761</v>
      </c>
    </row>
    <row r="8772" spans="1:1">
      <c r="A8772" s="662">
        <v>8762</v>
      </c>
    </row>
    <row r="8773" spans="1:1">
      <c r="A8773" s="662">
        <v>8763</v>
      </c>
    </row>
    <row r="8774" spans="1:1">
      <c r="A8774" s="662">
        <v>8764</v>
      </c>
    </row>
    <row r="8775" spans="1:1">
      <c r="A8775" s="662">
        <v>8765</v>
      </c>
    </row>
    <row r="8776" spans="1:1">
      <c r="A8776" s="662">
        <v>8766</v>
      </c>
    </row>
    <row r="8777" spans="1:1">
      <c r="A8777" s="662">
        <v>8767</v>
      </c>
    </row>
    <row r="8778" spans="1:1">
      <c r="A8778" s="662">
        <v>8768</v>
      </c>
    </row>
    <row r="8779" spans="1:1">
      <c r="A8779" s="662">
        <v>8769</v>
      </c>
    </row>
    <row r="8780" spans="1:1">
      <c r="A8780" s="662">
        <v>8770</v>
      </c>
    </row>
    <row r="8781" spans="1:1">
      <c r="A8781" s="662">
        <v>8771</v>
      </c>
    </row>
    <row r="8782" spans="1:1">
      <c r="A8782" s="662">
        <v>8772</v>
      </c>
    </row>
    <row r="8783" spans="1:1">
      <c r="A8783" s="662">
        <v>8773</v>
      </c>
    </row>
    <row r="8784" spans="1:1">
      <c r="A8784" s="662">
        <v>8774</v>
      </c>
    </row>
    <row r="8785" spans="1:1">
      <c r="A8785" s="662">
        <v>8775</v>
      </c>
    </row>
    <row r="8786" spans="1:1">
      <c r="A8786" s="662">
        <v>8776</v>
      </c>
    </row>
    <row r="8787" spans="1:1">
      <c r="A8787" s="662">
        <v>8777</v>
      </c>
    </row>
    <row r="8788" spans="1:1">
      <c r="A8788" s="662">
        <v>8778</v>
      </c>
    </row>
    <row r="8789" spans="1:1">
      <c r="A8789" s="662">
        <v>8779</v>
      </c>
    </row>
    <row r="8790" spans="1:1">
      <c r="A8790" s="662">
        <v>8780</v>
      </c>
    </row>
    <row r="8791" spans="1:1">
      <c r="A8791" s="662">
        <v>8781</v>
      </c>
    </row>
    <row r="8792" spans="1:1">
      <c r="A8792" s="662">
        <v>8782</v>
      </c>
    </row>
    <row r="8793" spans="1:1">
      <c r="A8793" s="662">
        <v>8783</v>
      </c>
    </row>
    <row r="8794" spans="1:1">
      <c r="A8794" s="662">
        <v>8784</v>
      </c>
    </row>
    <row r="8795" spans="1:1">
      <c r="A8795" s="662">
        <v>8785</v>
      </c>
    </row>
    <row r="8796" spans="1:1">
      <c r="A8796" s="662">
        <v>8786</v>
      </c>
    </row>
    <row r="8797" spans="1:1">
      <c r="A8797" s="662">
        <v>8787</v>
      </c>
    </row>
    <row r="8798" spans="1:1">
      <c r="A8798" s="662">
        <v>8788</v>
      </c>
    </row>
    <row r="8799" spans="1:1">
      <c r="A8799" s="662">
        <v>8789</v>
      </c>
    </row>
    <row r="8800" spans="1:1">
      <c r="A8800" s="662">
        <v>8790</v>
      </c>
    </row>
    <row r="8801" spans="1:1">
      <c r="A8801" s="662">
        <v>8791</v>
      </c>
    </row>
    <row r="8802" spans="1:1">
      <c r="A8802" s="662">
        <v>8792</v>
      </c>
    </row>
    <row r="8803" spans="1:1">
      <c r="A8803" s="662">
        <v>8793</v>
      </c>
    </row>
    <row r="8804" spans="1:1">
      <c r="A8804" s="662">
        <v>8794</v>
      </c>
    </row>
    <row r="8805" spans="1:1">
      <c r="A8805" s="662">
        <v>8795</v>
      </c>
    </row>
    <row r="8806" spans="1:1">
      <c r="A8806" s="662">
        <v>8796</v>
      </c>
    </row>
    <row r="8807" spans="1:1">
      <c r="A8807" s="662">
        <v>8797</v>
      </c>
    </row>
    <row r="8808" spans="1:1">
      <c r="A8808" s="662">
        <v>8798</v>
      </c>
    </row>
    <row r="8809" spans="1:1">
      <c r="A8809" s="662">
        <v>8799</v>
      </c>
    </row>
    <row r="8810" spans="1:1">
      <c r="A8810" s="662">
        <v>8800</v>
      </c>
    </row>
    <row r="8811" spans="1:1">
      <c r="A8811" s="662">
        <v>8801</v>
      </c>
    </row>
    <row r="8812" spans="1:1">
      <c r="A8812" s="662">
        <v>8802</v>
      </c>
    </row>
    <row r="8813" spans="1:1">
      <c r="A8813" s="662">
        <v>8803</v>
      </c>
    </row>
    <row r="8814" spans="1:1">
      <c r="A8814" s="662">
        <v>8804</v>
      </c>
    </row>
    <row r="8815" spans="1:1">
      <c r="A8815" s="662">
        <v>8805</v>
      </c>
    </row>
    <row r="8816" spans="1:1">
      <c r="A8816" s="662">
        <v>8806</v>
      </c>
    </row>
    <row r="8817" spans="1:1">
      <c r="A8817" s="662">
        <v>8807</v>
      </c>
    </row>
    <row r="8818" spans="1:1">
      <c r="A8818" s="662">
        <v>8808</v>
      </c>
    </row>
    <row r="8819" spans="1:1">
      <c r="A8819" s="662">
        <v>8809</v>
      </c>
    </row>
    <row r="8820" spans="1:1">
      <c r="A8820" s="662">
        <v>8810</v>
      </c>
    </row>
    <row r="8821" spans="1:1">
      <c r="A8821" s="662">
        <v>8811</v>
      </c>
    </row>
    <row r="8822" spans="1:1">
      <c r="A8822" s="662">
        <v>8812</v>
      </c>
    </row>
    <row r="8823" spans="1:1">
      <c r="A8823" s="662">
        <v>8813</v>
      </c>
    </row>
    <row r="8824" spans="1:1">
      <c r="A8824" s="662">
        <v>8814</v>
      </c>
    </row>
    <row r="8825" spans="1:1">
      <c r="A8825" s="662">
        <v>8815</v>
      </c>
    </row>
    <row r="8826" spans="1:1">
      <c r="A8826" s="662">
        <v>8816</v>
      </c>
    </row>
    <row r="8827" spans="1:1">
      <c r="A8827" s="662">
        <v>8817</v>
      </c>
    </row>
    <row r="8828" spans="1:1">
      <c r="A8828" s="662">
        <v>8818</v>
      </c>
    </row>
    <row r="8829" spans="1:1">
      <c r="A8829" s="662">
        <v>8819</v>
      </c>
    </row>
    <row r="8830" spans="1:1">
      <c r="A8830" s="662">
        <v>8820</v>
      </c>
    </row>
    <row r="8831" spans="1:1">
      <c r="A8831" s="662">
        <v>8821</v>
      </c>
    </row>
    <row r="8832" spans="1:1">
      <c r="A8832" s="662">
        <v>8822</v>
      </c>
    </row>
    <row r="8833" spans="1:1">
      <c r="A8833" s="662">
        <v>8823</v>
      </c>
    </row>
    <row r="8834" spans="1:1">
      <c r="A8834" s="662">
        <v>8824</v>
      </c>
    </row>
    <row r="8835" spans="1:1">
      <c r="A8835" s="662">
        <v>8825</v>
      </c>
    </row>
    <row r="8836" spans="1:1">
      <c r="A8836" s="662">
        <v>8826</v>
      </c>
    </row>
    <row r="8837" spans="1:1">
      <c r="A8837" s="662">
        <v>8827</v>
      </c>
    </row>
    <row r="8838" spans="1:1">
      <c r="A8838" s="662">
        <v>8828</v>
      </c>
    </row>
    <row r="8839" spans="1:1">
      <c r="A8839" s="662">
        <v>8829</v>
      </c>
    </row>
    <row r="8840" spans="1:1">
      <c r="A8840" s="662">
        <v>8830</v>
      </c>
    </row>
    <row r="8841" spans="1:1">
      <c r="A8841" s="662">
        <v>8831</v>
      </c>
    </row>
    <row r="8842" spans="1:1">
      <c r="A8842" s="662">
        <v>8832</v>
      </c>
    </row>
    <row r="8843" spans="1:1">
      <c r="A8843" s="662">
        <v>8833</v>
      </c>
    </row>
    <row r="8844" spans="1:1">
      <c r="A8844" s="662">
        <v>8834</v>
      </c>
    </row>
    <row r="8845" spans="1:1">
      <c r="A8845" s="662">
        <v>8835</v>
      </c>
    </row>
    <row r="8846" spans="1:1">
      <c r="A8846" s="662">
        <v>8836</v>
      </c>
    </row>
    <row r="8847" spans="1:1">
      <c r="A8847" s="662">
        <v>8837</v>
      </c>
    </row>
    <row r="8848" spans="1:1">
      <c r="A8848" s="662">
        <v>8838</v>
      </c>
    </row>
    <row r="8849" spans="1:1">
      <c r="A8849" s="662">
        <v>8839</v>
      </c>
    </row>
    <row r="8850" spans="1:1">
      <c r="A8850" s="662">
        <v>8840</v>
      </c>
    </row>
    <row r="8851" spans="1:1">
      <c r="A8851" s="662">
        <v>8841</v>
      </c>
    </row>
    <row r="8852" spans="1:1">
      <c r="A8852" s="662">
        <v>8842</v>
      </c>
    </row>
    <row r="8853" spans="1:1">
      <c r="A8853" s="662">
        <v>8843</v>
      </c>
    </row>
    <row r="8854" spans="1:1">
      <c r="A8854" s="662">
        <v>8844</v>
      </c>
    </row>
    <row r="8855" spans="1:1">
      <c r="A8855" s="662">
        <v>8845</v>
      </c>
    </row>
    <row r="8856" spans="1:1">
      <c r="A8856" s="662">
        <v>8846</v>
      </c>
    </row>
    <row r="8857" spans="1:1">
      <c r="A8857" s="662">
        <v>8847</v>
      </c>
    </row>
    <row r="8858" spans="1:1">
      <c r="A8858" s="662">
        <v>8848</v>
      </c>
    </row>
    <row r="8859" spans="1:1">
      <c r="A8859" s="662">
        <v>8849</v>
      </c>
    </row>
    <row r="8860" spans="1:1">
      <c r="A8860" s="662">
        <v>8850</v>
      </c>
    </row>
    <row r="8861" spans="1:1">
      <c r="A8861" s="662">
        <v>8851</v>
      </c>
    </row>
    <row r="8862" spans="1:1">
      <c r="A8862" s="662">
        <v>8852</v>
      </c>
    </row>
    <row r="8863" spans="1:1">
      <c r="A8863" s="662">
        <v>8853</v>
      </c>
    </row>
    <row r="8864" spans="1:1">
      <c r="A8864" s="662">
        <v>8854</v>
      </c>
    </row>
    <row r="8865" spans="1:1">
      <c r="A8865" s="662">
        <v>8855</v>
      </c>
    </row>
    <row r="8866" spans="1:1">
      <c r="A8866" s="662">
        <v>8856</v>
      </c>
    </row>
    <row r="8867" spans="1:1">
      <c r="A8867" s="662">
        <v>8857</v>
      </c>
    </row>
    <row r="8868" spans="1:1">
      <c r="A8868" s="662">
        <v>8858</v>
      </c>
    </row>
    <row r="8869" spans="1:1">
      <c r="A8869" s="662">
        <v>8859</v>
      </c>
    </row>
    <row r="8870" spans="1:1">
      <c r="A8870" s="662">
        <v>8860</v>
      </c>
    </row>
    <row r="8871" spans="1:1">
      <c r="A8871" s="662">
        <v>8861</v>
      </c>
    </row>
    <row r="8872" spans="1:1">
      <c r="A8872" s="662">
        <v>8862</v>
      </c>
    </row>
    <row r="8873" spans="1:1">
      <c r="A8873" s="662">
        <v>8863</v>
      </c>
    </row>
    <row r="8874" spans="1:1">
      <c r="A8874" s="662">
        <v>8864</v>
      </c>
    </row>
    <row r="8875" spans="1:1">
      <c r="A8875" s="662">
        <v>8865</v>
      </c>
    </row>
    <row r="8876" spans="1:1">
      <c r="A8876" s="662">
        <v>8866</v>
      </c>
    </row>
    <row r="8877" spans="1:1">
      <c r="A8877" s="662">
        <v>8867</v>
      </c>
    </row>
    <row r="8878" spans="1:1">
      <c r="A8878" s="662">
        <v>8868</v>
      </c>
    </row>
    <row r="8879" spans="1:1">
      <c r="A8879" s="662">
        <v>8869</v>
      </c>
    </row>
    <row r="8880" spans="1:1">
      <c r="A8880" s="662">
        <v>8870</v>
      </c>
    </row>
    <row r="8881" spans="1:1">
      <c r="A8881" s="662">
        <v>8871</v>
      </c>
    </row>
    <row r="8882" spans="1:1">
      <c r="A8882" s="662">
        <v>8872</v>
      </c>
    </row>
    <row r="8883" spans="1:1">
      <c r="A8883" s="662">
        <v>8873</v>
      </c>
    </row>
    <row r="8884" spans="1:1">
      <c r="A8884" s="662">
        <v>8874</v>
      </c>
    </row>
    <row r="8885" spans="1:1">
      <c r="A8885" s="662">
        <v>8875</v>
      </c>
    </row>
    <row r="8886" spans="1:1">
      <c r="A8886" s="662">
        <v>8876</v>
      </c>
    </row>
    <row r="8887" spans="1:1">
      <c r="A8887" s="662">
        <v>8877</v>
      </c>
    </row>
    <row r="8888" spans="1:1">
      <c r="A8888" s="662">
        <v>8878</v>
      </c>
    </row>
    <row r="8889" spans="1:1">
      <c r="A8889" s="662">
        <v>8879</v>
      </c>
    </row>
    <row r="8890" spans="1:1">
      <c r="A8890" s="662">
        <v>8880</v>
      </c>
    </row>
    <row r="8891" spans="1:1">
      <c r="A8891" s="662">
        <v>8881</v>
      </c>
    </row>
    <row r="8892" spans="1:1">
      <c r="A8892" s="662">
        <v>8882</v>
      </c>
    </row>
    <row r="8893" spans="1:1">
      <c r="A8893" s="662">
        <v>8883</v>
      </c>
    </row>
    <row r="8894" spans="1:1">
      <c r="A8894" s="662">
        <v>8884</v>
      </c>
    </row>
    <row r="8895" spans="1:1">
      <c r="A8895" s="662">
        <v>8885</v>
      </c>
    </row>
    <row r="8896" spans="1:1">
      <c r="A8896" s="662">
        <v>8886</v>
      </c>
    </row>
    <row r="8897" spans="1:1">
      <c r="A8897" s="662">
        <v>8887</v>
      </c>
    </row>
    <row r="8898" spans="1:1">
      <c r="A8898" s="662">
        <v>8888</v>
      </c>
    </row>
    <row r="8899" spans="1:1">
      <c r="A8899" s="662">
        <v>8889</v>
      </c>
    </row>
    <row r="8900" spans="1:1">
      <c r="A8900" s="662">
        <v>8890</v>
      </c>
    </row>
    <row r="8901" spans="1:1">
      <c r="A8901" s="662">
        <v>8891</v>
      </c>
    </row>
    <row r="8902" spans="1:1">
      <c r="A8902" s="662">
        <v>8892</v>
      </c>
    </row>
    <row r="8903" spans="1:1">
      <c r="A8903" s="662">
        <v>8893</v>
      </c>
    </row>
    <row r="8904" spans="1:1">
      <c r="A8904" s="662">
        <v>8894</v>
      </c>
    </row>
    <row r="8905" spans="1:1">
      <c r="A8905" s="662">
        <v>8895</v>
      </c>
    </row>
    <row r="8906" spans="1:1">
      <c r="A8906" s="662">
        <v>8896</v>
      </c>
    </row>
    <row r="8907" spans="1:1">
      <c r="A8907" s="662">
        <v>8897</v>
      </c>
    </row>
    <row r="8908" spans="1:1">
      <c r="A8908" s="662">
        <v>8898</v>
      </c>
    </row>
    <row r="8909" spans="1:1">
      <c r="A8909" s="662">
        <v>8899</v>
      </c>
    </row>
    <row r="8910" spans="1:1">
      <c r="A8910" s="662">
        <v>8900</v>
      </c>
    </row>
    <row r="8911" spans="1:1">
      <c r="A8911" s="662">
        <v>8901</v>
      </c>
    </row>
    <row r="8912" spans="1:1">
      <c r="A8912" s="662">
        <v>8902</v>
      </c>
    </row>
    <row r="8913" spans="1:1">
      <c r="A8913" s="662">
        <v>8903</v>
      </c>
    </row>
    <row r="8914" spans="1:1">
      <c r="A8914" s="662">
        <v>8904</v>
      </c>
    </row>
    <row r="8915" spans="1:1">
      <c r="A8915" s="662">
        <v>8905</v>
      </c>
    </row>
    <row r="8916" spans="1:1">
      <c r="A8916" s="662">
        <v>8906</v>
      </c>
    </row>
    <row r="8917" spans="1:1">
      <c r="A8917" s="662">
        <v>8907</v>
      </c>
    </row>
    <row r="8918" spans="1:1">
      <c r="A8918" s="662">
        <v>8908</v>
      </c>
    </row>
    <row r="8919" spans="1:1">
      <c r="A8919" s="662">
        <v>8909</v>
      </c>
    </row>
    <row r="8920" spans="1:1">
      <c r="A8920" s="662">
        <v>8910</v>
      </c>
    </row>
    <row r="8921" spans="1:1">
      <c r="A8921" s="662">
        <v>8911</v>
      </c>
    </row>
    <row r="8922" spans="1:1">
      <c r="A8922" s="662">
        <v>8912</v>
      </c>
    </row>
    <row r="8923" spans="1:1">
      <c r="A8923" s="662">
        <v>8913</v>
      </c>
    </row>
    <row r="8924" spans="1:1">
      <c r="A8924" s="662">
        <v>8914</v>
      </c>
    </row>
    <row r="8925" spans="1:1">
      <c r="A8925" s="662">
        <v>8915</v>
      </c>
    </row>
    <row r="8926" spans="1:1">
      <c r="A8926" s="662">
        <v>8916</v>
      </c>
    </row>
    <row r="8927" spans="1:1">
      <c r="A8927" s="662">
        <v>8917</v>
      </c>
    </row>
    <row r="8928" spans="1:1">
      <c r="A8928" s="662">
        <v>8918</v>
      </c>
    </row>
    <row r="8929" spans="1:1">
      <c r="A8929" s="662">
        <v>8919</v>
      </c>
    </row>
    <row r="8930" spans="1:1">
      <c r="A8930" s="662">
        <v>8920</v>
      </c>
    </row>
    <row r="8931" spans="1:1">
      <c r="A8931" s="662">
        <v>8921</v>
      </c>
    </row>
    <row r="8932" spans="1:1">
      <c r="A8932" s="662">
        <v>8922</v>
      </c>
    </row>
    <row r="8933" spans="1:1">
      <c r="A8933" s="662">
        <v>8923</v>
      </c>
    </row>
    <row r="8934" spans="1:1">
      <c r="A8934" s="662">
        <v>8924</v>
      </c>
    </row>
    <row r="8935" spans="1:1">
      <c r="A8935" s="662">
        <v>8925</v>
      </c>
    </row>
    <row r="8936" spans="1:1">
      <c r="A8936" s="662">
        <v>8926</v>
      </c>
    </row>
    <row r="8937" spans="1:1">
      <c r="A8937" s="662">
        <v>8927</v>
      </c>
    </row>
    <row r="8938" spans="1:1">
      <c r="A8938" s="662">
        <v>8928</v>
      </c>
    </row>
    <row r="8939" spans="1:1">
      <c r="A8939" s="662">
        <v>8929</v>
      </c>
    </row>
    <row r="8940" spans="1:1">
      <c r="A8940" s="662">
        <v>8930</v>
      </c>
    </row>
    <row r="8941" spans="1:1">
      <c r="A8941" s="662">
        <v>8931</v>
      </c>
    </row>
    <row r="8942" spans="1:1">
      <c r="A8942" s="662">
        <v>8932</v>
      </c>
    </row>
    <row r="8943" spans="1:1">
      <c r="A8943" s="662">
        <v>8933</v>
      </c>
    </row>
    <row r="8944" spans="1:1">
      <c r="A8944" s="662">
        <v>8934</v>
      </c>
    </row>
    <row r="8945" spans="1:1">
      <c r="A8945" s="662">
        <v>8935</v>
      </c>
    </row>
    <row r="8946" spans="1:1">
      <c r="A8946" s="662">
        <v>8936</v>
      </c>
    </row>
    <row r="8947" spans="1:1">
      <c r="A8947" s="662">
        <v>8937</v>
      </c>
    </row>
    <row r="8948" spans="1:1">
      <c r="A8948" s="662">
        <v>8938</v>
      </c>
    </row>
    <row r="8949" spans="1:1">
      <c r="A8949" s="662">
        <v>8939</v>
      </c>
    </row>
    <row r="8950" spans="1:1">
      <c r="A8950" s="662">
        <v>8940</v>
      </c>
    </row>
    <row r="8951" spans="1:1">
      <c r="A8951" s="662">
        <v>8941</v>
      </c>
    </row>
    <row r="8952" spans="1:1">
      <c r="A8952" s="662">
        <v>8942</v>
      </c>
    </row>
    <row r="8953" spans="1:1">
      <c r="A8953" s="662">
        <v>8943</v>
      </c>
    </row>
    <row r="8954" spans="1:1">
      <c r="A8954" s="662">
        <v>8944</v>
      </c>
    </row>
    <row r="8955" spans="1:1">
      <c r="A8955" s="662">
        <v>8945</v>
      </c>
    </row>
    <row r="8956" spans="1:1">
      <c r="A8956" s="662">
        <v>8946</v>
      </c>
    </row>
    <row r="8957" spans="1:1">
      <c r="A8957" s="662">
        <v>8947</v>
      </c>
    </row>
    <row r="8958" spans="1:1">
      <c r="A8958" s="662">
        <v>8948</v>
      </c>
    </row>
    <row r="8959" spans="1:1">
      <c r="A8959" s="662">
        <v>8949</v>
      </c>
    </row>
    <row r="8960" spans="1:1">
      <c r="A8960" s="662">
        <v>8950</v>
      </c>
    </row>
    <row r="8961" spans="1:1">
      <c r="A8961" s="662">
        <v>8951</v>
      </c>
    </row>
    <row r="8962" spans="1:1">
      <c r="A8962" s="662">
        <v>8952</v>
      </c>
    </row>
    <row r="8963" spans="1:1">
      <c r="A8963" s="662">
        <v>8953</v>
      </c>
    </row>
    <row r="8964" spans="1:1">
      <c r="A8964" s="662">
        <v>8954</v>
      </c>
    </row>
    <row r="8965" spans="1:1">
      <c r="A8965" s="662">
        <v>8955</v>
      </c>
    </row>
    <row r="8966" spans="1:1">
      <c r="A8966" s="662">
        <v>8956</v>
      </c>
    </row>
    <row r="8967" spans="1:1">
      <c r="A8967" s="662">
        <v>8957</v>
      </c>
    </row>
    <row r="8968" spans="1:1">
      <c r="A8968" s="662">
        <v>8958</v>
      </c>
    </row>
    <row r="8969" spans="1:1">
      <c r="A8969" s="662">
        <v>8959</v>
      </c>
    </row>
    <row r="8970" spans="1:1">
      <c r="A8970" s="662">
        <v>8960</v>
      </c>
    </row>
    <row r="8971" spans="1:1">
      <c r="A8971" s="662">
        <v>8961</v>
      </c>
    </row>
    <row r="8972" spans="1:1">
      <c r="A8972" s="662">
        <v>8962</v>
      </c>
    </row>
    <row r="8973" spans="1:1">
      <c r="A8973" s="662">
        <v>8963</v>
      </c>
    </row>
    <row r="8974" spans="1:1">
      <c r="A8974" s="662">
        <v>8964</v>
      </c>
    </row>
    <row r="8975" spans="1:1">
      <c r="A8975" s="662">
        <v>8965</v>
      </c>
    </row>
    <row r="8976" spans="1:1">
      <c r="A8976" s="662">
        <v>8966</v>
      </c>
    </row>
    <row r="8977" spans="1:1">
      <c r="A8977" s="662">
        <v>8967</v>
      </c>
    </row>
    <row r="8978" spans="1:1">
      <c r="A8978" s="662">
        <v>8968</v>
      </c>
    </row>
    <row r="8979" spans="1:1">
      <c r="A8979" s="662">
        <v>8969</v>
      </c>
    </row>
    <row r="8980" spans="1:1">
      <c r="A8980" s="662">
        <v>8970</v>
      </c>
    </row>
    <row r="8981" spans="1:1">
      <c r="A8981" s="662">
        <v>8971</v>
      </c>
    </row>
    <row r="8982" spans="1:1">
      <c r="A8982" s="662">
        <v>8972</v>
      </c>
    </row>
    <row r="8983" spans="1:1">
      <c r="A8983" s="662">
        <v>8973</v>
      </c>
    </row>
    <row r="8984" spans="1:1">
      <c r="A8984" s="662">
        <v>8974</v>
      </c>
    </row>
    <row r="8985" spans="1:1">
      <c r="A8985" s="662">
        <v>8975</v>
      </c>
    </row>
    <row r="8986" spans="1:1">
      <c r="A8986" s="662">
        <v>8976</v>
      </c>
    </row>
    <row r="8987" spans="1:1">
      <c r="A8987" s="662">
        <v>8977</v>
      </c>
    </row>
    <row r="8988" spans="1:1">
      <c r="A8988" s="662">
        <v>8978</v>
      </c>
    </row>
    <row r="8989" spans="1:1">
      <c r="A8989" s="662">
        <v>8979</v>
      </c>
    </row>
    <row r="8990" spans="1:1">
      <c r="A8990" s="662">
        <v>8980</v>
      </c>
    </row>
    <row r="8991" spans="1:1">
      <c r="A8991" s="662">
        <v>8981</v>
      </c>
    </row>
    <row r="8992" spans="1:1">
      <c r="A8992" s="662">
        <v>8982</v>
      </c>
    </row>
    <row r="8993" spans="1:1">
      <c r="A8993" s="662">
        <v>8983</v>
      </c>
    </row>
    <row r="8994" spans="1:1">
      <c r="A8994" s="662">
        <v>8984</v>
      </c>
    </row>
    <row r="8995" spans="1:1">
      <c r="A8995" s="662">
        <v>8985</v>
      </c>
    </row>
    <row r="8996" spans="1:1">
      <c r="A8996" s="662">
        <v>8986</v>
      </c>
    </row>
    <row r="8997" spans="1:1">
      <c r="A8997" s="662">
        <v>8987</v>
      </c>
    </row>
    <row r="8998" spans="1:1">
      <c r="A8998" s="662">
        <v>8988</v>
      </c>
    </row>
    <row r="8999" spans="1:1">
      <c r="A8999" s="662">
        <v>8989</v>
      </c>
    </row>
    <row r="9000" spans="1:1">
      <c r="A9000" s="662">
        <v>8990</v>
      </c>
    </row>
    <row r="9001" spans="1:1">
      <c r="A9001" s="662">
        <v>8991</v>
      </c>
    </row>
    <row r="9002" spans="1:1">
      <c r="A9002" s="662">
        <v>8992</v>
      </c>
    </row>
    <row r="9003" spans="1:1">
      <c r="A9003" s="662">
        <v>8993</v>
      </c>
    </row>
    <row r="9004" spans="1:1">
      <c r="A9004" s="662">
        <v>8994</v>
      </c>
    </row>
    <row r="9005" spans="1:1">
      <c r="A9005" s="662">
        <v>8995</v>
      </c>
    </row>
    <row r="9006" spans="1:1">
      <c r="A9006" s="662">
        <v>8996</v>
      </c>
    </row>
    <row r="9007" spans="1:1">
      <c r="A9007" s="662">
        <v>8997</v>
      </c>
    </row>
    <row r="9008" spans="1:1">
      <c r="A9008" s="662">
        <v>8998</v>
      </c>
    </row>
    <row r="9009" spans="1:1">
      <c r="A9009" s="662">
        <v>8999</v>
      </c>
    </row>
    <row r="9010" spans="1:1">
      <c r="A9010" s="662">
        <v>9000</v>
      </c>
    </row>
    <row r="9011" spans="1:1">
      <c r="A9011" s="662">
        <v>9001</v>
      </c>
    </row>
    <row r="9012" spans="1:1">
      <c r="A9012" s="662">
        <v>9002</v>
      </c>
    </row>
    <row r="9013" spans="1:1">
      <c r="A9013" s="662">
        <v>9003</v>
      </c>
    </row>
    <row r="9014" spans="1:1">
      <c r="A9014" s="662">
        <v>9004</v>
      </c>
    </row>
    <row r="9015" spans="1:1">
      <c r="A9015" s="662">
        <v>9005</v>
      </c>
    </row>
    <row r="9016" spans="1:1">
      <c r="A9016" s="662">
        <v>9006</v>
      </c>
    </row>
    <row r="9017" spans="1:1">
      <c r="A9017" s="662">
        <v>9007</v>
      </c>
    </row>
    <row r="9018" spans="1:1">
      <c r="A9018" s="662">
        <v>9008</v>
      </c>
    </row>
    <row r="9019" spans="1:1">
      <c r="A9019" s="662">
        <v>9009</v>
      </c>
    </row>
    <row r="9020" spans="1:1">
      <c r="A9020" s="662">
        <v>9010</v>
      </c>
    </row>
    <row r="9021" spans="1:1">
      <c r="A9021" s="662">
        <v>9011</v>
      </c>
    </row>
    <row r="9022" spans="1:1">
      <c r="A9022" s="662">
        <v>9012</v>
      </c>
    </row>
    <row r="9023" spans="1:1">
      <c r="A9023" s="662">
        <v>9013</v>
      </c>
    </row>
    <row r="9024" spans="1:1">
      <c r="A9024" s="662">
        <v>9014</v>
      </c>
    </row>
    <row r="9025" spans="1:1">
      <c r="A9025" s="662">
        <v>9015</v>
      </c>
    </row>
    <row r="9026" spans="1:1">
      <c r="A9026" s="662">
        <v>9016</v>
      </c>
    </row>
    <row r="9027" spans="1:1">
      <c r="A9027" s="662">
        <v>9017</v>
      </c>
    </row>
    <row r="9028" spans="1:1">
      <c r="A9028" s="662">
        <v>9018</v>
      </c>
    </row>
    <row r="9029" spans="1:1">
      <c r="A9029" s="662">
        <v>9019</v>
      </c>
    </row>
    <row r="9030" spans="1:1">
      <c r="A9030" s="662">
        <v>9020</v>
      </c>
    </row>
    <row r="9031" spans="1:1">
      <c r="A9031" s="662">
        <v>9021</v>
      </c>
    </row>
    <row r="9032" spans="1:1">
      <c r="A9032" s="662">
        <v>9022</v>
      </c>
    </row>
    <row r="9033" spans="1:1">
      <c r="A9033" s="662">
        <v>9023</v>
      </c>
    </row>
    <row r="9034" spans="1:1">
      <c r="A9034" s="662">
        <v>9024</v>
      </c>
    </row>
    <row r="9035" spans="1:1">
      <c r="A9035" s="662">
        <v>9025</v>
      </c>
    </row>
    <row r="9036" spans="1:1">
      <c r="A9036" s="662">
        <v>9026</v>
      </c>
    </row>
    <row r="9037" spans="1:1">
      <c r="A9037" s="662">
        <v>9027</v>
      </c>
    </row>
    <row r="9038" spans="1:1">
      <c r="A9038" s="662">
        <v>9028</v>
      </c>
    </row>
    <row r="9039" spans="1:1">
      <c r="A9039" s="662">
        <v>9029</v>
      </c>
    </row>
    <row r="9040" spans="1:1">
      <c r="A9040" s="662">
        <v>9030</v>
      </c>
    </row>
    <row r="9041" spans="1:1">
      <c r="A9041" s="662">
        <v>9031</v>
      </c>
    </row>
    <row r="9042" spans="1:1">
      <c r="A9042" s="662">
        <v>9032</v>
      </c>
    </row>
    <row r="9043" spans="1:1">
      <c r="A9043" s="662">
        <v>9033</v>
      </c>
    </row>
    <row r="9044" spans="1:1">
      <c r="A9044" s="662">
        <v>9034</v>
      </c>
    </row>
    <row r="9045" spans="1:1">
      <c r="A9045" s="662">
        <v>9035</v>
      </c>
    </row>
    <row r="9046" spans="1:1">
      <c r="A9046" s="662">
        <v>9036</v>
      </c>
    </row>
    <row r="9047" spans="1:1">
      <c r="A9047" s="662">
        <v>9037</v>
      </c>
    </row>
    <row r="9048" spans="1:1">
      <c r="A9048" s="662">
        <v>9038</v>
      </c>
    </row>
    <row r="9049" spans="1:1">
      <c r="A9049" s="662">
        <v>9039</v>
      </c>
    </row>
    <row r="9050" spans="1:1">
      <c r="A9050" s="662">
        <v>9040</v>
      </c>
    </row>
    <row r="9051" spans="1:1">
      <c r="A9051" s="662">
        <v>9041</v>
      </c>
    </row>
    <row r="9052" spans="1:1">
      <c r="A9052" s="662">
        <v>9042</v>
      </c>
    </row>
    <row r="9053" spans="1:1">
      <c r="A9053" s="662">
        <v>9043</v>
      </c>
    </row>
    <row r="9054" spans="1:1">
      <c r="A9054" s="662">
        <v>9044</v>
      </c>
    </row>
    <row r="9055" spans="1:1">
      <c r="A9055" s="662">
        <v>9045</v>
      </c>
    </row>
    <row r="9056" spans="1:1">
      <c r="A9056" s="662">
        <v>9046</v>
      </c>
    </row>
    <row r="9057" spans="1:1">
      <c r="A9057" s="662">
        <v>9047</v>
      </c>
    </row>
    <row r="9058" spans="1:1">
      <c r="A9058" s="662">
        <v>9048</v>
      </c>
    </row>
    <row r="9059" spans="1:1">
      <c r="A9059" s="662">
        <v>9049</v>
      </c>
    </row>
    <row r="9060" spans="1:1">
      <c r="A9060" s="662">
        <v>9050</v>
      </c>
    </row>
    <row r="9061" spans="1:1">
      <c r="A9061" s="662">
        <v>9051</v>
      </c>
    </row>
    <row r="9062" spans="1:1">
      <c r="A9062" s="662">
        <v>9052</v>
      </c>
    </row>
    <row r="9063" spans="1:1">
      <c r="A9063" s="662">
        <v>9053</v>
      </c>
    </row>
    <row r="9064" spans="1:1">
      <c r="A9064" s="662">
        <v>9054</v>
      </c>
    </row>
    <row r="9065" spans="1:1">
      <c r="A9065" s="662">
        <v>9055</v>
      </c>
    </row>
    <row r="9066" spans="1:1">
      <c r="A9066" s="662">
        <v>9056</v>
      </c>
    </row>
    <row r="9067" spans="1:1">
      <c r="A9067" s="662">
        <v>9057</v>
      </c>
    </row>
    <row r="9068" spans="1:1">
      <c r="A9068" s="662">
        <v>9058</v>
      </c>
    </row>
    <row r="9069" spans="1:1">
      <c r="A9069" s="662">
        <v>9059</v>
      </c>
    </row>
    <row r="9070" spans="1:1">
      <c r="A9070" s="662">
        <v>9060</v>
      </c>
    </row>
    <row r="9071" spans="1:1">
      <c r="A9071" s="662">
        <v>9061</v>
      </c>
    </row>
    <row r="9072" spans="1:1">
      <c r="A9072" s="662">
        <v>9062</v>
      </c>
    </row>
    <row r="9073" spans="1:1">
      <c r="A9073" s="662">
        <v>9063</v>
      </c>
    </row>
    <row r="9074" spans="1:1">
      <c r="A9074" s="662">
        <v>9064</v>
      </c>
    </row>
    <row r="9075" spans="1:1">
      <c r="A9075" s="662">
        <v>9065</v>
      </c>
    </row>
    <row r="9076" spans="1:1">
      <c r="A9076" s="662">
        <v>9066</v>
      </c>
    </row>
    <row r="9077" spans="1:1">
      <c r="A9077" s="662">
        <v>9067</v>
      </c>
    </row>
    <row r="9078" spans="1:1">
      <c r="A9078" s="662">
        <v>9068</v>
      </c>
    </row>
    <row r="9079" spans="1:1">
      <c r="A9079" s="662">
        <v>9069</v>
      </c>
    </row>
    <row r="9080" spans="1:1">
      <c r="A9080" s="662">
        <v>9070</v>
      </c>
    </row>
    <row r="9081" spans="1:1">
      <c r="A9081" s="662">
        <v>9071</v>
      </c>
    </row>
    <row r="9082" spans="1:1">
      <c r="A9082" s="662">
        <v>9072</v>
      </c>
    </row>
    <row r="9083" spans="1:1">
      <c r="A9083" s="662">
        <v>9073</v>
      </c>
    </row>
    <row r="9084" spans="1:1">
      <c r="A9084" s="662">
        <v>9074</v>
      </c>
    </row>
    <row r="9085" spans="1:1">
      <c r="A9085" s="662">
        <v>9075</v>
      </c>
    </row>
    <row r="9086" spans="1:1">
      <c r="A9086" s="662">
        <v>9076</v>
      </c>
    </row>
    <row r="9087" spans="1:1">
      <c r="A9087" s="662">
        <v>9077</v>
      </c>
    </row>
    <row r="9088" spans="1:1">
      <c r="A9088" s="662">
        <v>9078</v>
      </c>
    </row>
    <row r="9089" spans="1:1">
      <c r="A9089" s="662">
        <v>9079</v>
      </c>
    </row>
    <row r="9090" spans="1:1">
      <c r="A9090" s="662">
        <v>9080</v>
      </c>
    </row>
    <row r="9091" spans="1:1">
      <c r="A9091" s="662">
        <v>9081</v>
      </c>
    </row>
    <row r="9092" spans="1:1">
      <c r="A9092" s="662">
        <v>9082</v>
      </c>
    </row>
    <row r="9093" spans="1:1">
      <c r="A9093" s="662">
        <v>9083</v>
      </c>
    </row>
    <row r="9094" spans="1:1">
      <c r="A9094" s="662">
        <v>9084</v>
      </c>
    </row>
    <row r="9095" spans="1:1">
      <c r="A9095" s="662">
        <v>9085</v>
      </c>
    </row>
    <row r="9096" spans="1:1">
      <c r="A9096" s="662">
        <v>9086</v>
      </c>
    </row>
    <row r="9097" spans="1:1">
      <c r="A9097" s="662">
        <v>9087</v>
      </c>
    </row>
    <row r="9098" spans="1:1">
      <c r="A9098" s="662">
        <v>9088</v>
      </c>
    </row>
    <row r="9099" spans="1:1">
      <c r="A9099" s="662">
        <v>9089</v>
      </c>
    </row>
    <row r="9100" spans="1:1">
      <c r="A9100" s="662">
        <v>9090</v>
      </c>
    </row>
    <row r="9101" spans="1:1">
      <c r="A9101" s="662">
        <v>9091</v>
      </c>
    </row>
    <row r="9102" spans="1:1">
      <c r="A9102" s="662">
        <v>9092</v>
      </c>
    </row>
    <row r="9103" spans="1:1">
      <c r="A9103" s="662">
        <v>9093</v>
      </c>
    </row>
    <row r="9104" spans="1:1">
      <c r="A9104" s="662">
        <v>9094</v>
      </c>
    </row>
    <row r="9105" spans="1:1">
      <c r="A9105" s="662">
        <v>9095</v>
      </c>
    </row>
    <row r="9106" spans="1:1">
      <c r="A9106" s="662">
        <v>9096</v>
      </c>
    </row>
    <row r="9107" spans="1:1">
      <c r="A9107" s="662">
        <v>9097</v>
      </c>
    </row>
    <row r="9108" spans="1:1">
      <c r="A9108" s="662">
        <v>9098</v>
      </c>
    </row>
    <row r="9109" spans="1:1">
      <c r="A9109" s="662">
        <v>9099</v>
      </c>
    </row>
    <row r="9110" spans="1:1">
      <c r="A9110" s="662">
        <v>9100</v>
      </c>
    </row>
    <row r="9111" spans="1:1">
      <c r="A9111" s="662">
        <v>9101</v>
      </c>
    </row>
    <row r="9112" spans="1:1">
      <c r="A9112" s="662">
        <v>9102</v>
      </c>
    </row>
    <row r="9113" spans="1:1">
      <c r="A9113" s="662">
        <v>9103</v>
      </c>
    </row>
    <row r="9114" spans="1:1">
      <c r="A9114" s="662">
        <v>9104</v>
      </c>
    </row>
    <row r="9115" spans="1:1">
      <c r="A9115" s="662">
        <v>9105</v>
      </c>
    </row>
    <row r="9116" spans="1:1">
      <c r="A9116" s="662">
        <v>9106</v>
      </c>
    </row>
    <row r="9117" spans="1:1">
      <c r="A9117" s="662">
        <v>9107</v>
      </c>
    </row>
    <row r="9118" spans="1:1">
      <c r="A9118" s="662">
        <v>9108</v>
      </c>
    </row>
    <row r="9119" spans="1:1">
      <c r="A9119" s="662">
        <v>9109</v>
      </c>
    </row>
    <row r="9120" spans="1:1">
      <c r="A9120" s="662">
        <v>9110</v>
      </c>
    </row>
    <row r="9121" spans="1:1">
      <c r="A9121" s="662">
        <v>9111</v>
      </c>
    </row>
    <row r="9122" spans="1:1">
      <c r="A9122" s="662">
        <v>9112</v>
      </c>
    </row>
    <row r="9123" spans="1:1">
      <c r="A9123" s="662">
        <v>9113</v>
      </c>
    </row>
    <row r="9124" spans="1:1">
      <c r="A9124" s="662">
        <v>9114</v>
      </c>
    </row>
    <row r="9125" spans="1:1">
      <c r="A9125" s="662">
        <v>9115</v>
      </c>
    </row>
    <row r="9126" spans="1:1">
      <c r="A9126" s="662">
        <v>9116</v>
      </c>
    </row>
    <row r="9127" spans="1:1">
      <c r="A9127" s="662">
        <v>9117</v>
      </c>
    </row>
    <row r="9128" spans="1:1">
      <c r="A9128" s="662">
        <v>9118</v>
      </c>
    </row>
    <row r="9129" spans="1:1">
      <c r="A9129" s="662">
        <v>9119</v>
      </c>
    </row>
    <row r="9130" spans="1:1">
      <c r="A9130" s="662">
        <v>9120</v>
      </c>
    </row>
    <row r="9131" spans="1:1">
      <c r="A9131" s="662">
        <v>9121</v>
      </c>
    </row>
    <row r="9132" spans="1:1">
      <c r="A9132" s="662">
        <v>9122</v>
      </c>
    </row>
    <row r="9133" spans="1:1">
      <c r="A9133" s="662">
        <v>9123</v>
      </c>
    </row>
    <row r="9134" spans="1:1">
      <c r="A9134" s="662">
        <v>9124</v>
      </c>
    </row>
    <row r="9135" spans="1:1">
      <c r="A9135" s="662">
        <v>9125</v>
      </c>
    </row>
    <row r="9136" spans="1:1">
      <c r="A9136" s="662">
        <v>9126</v>
      </c>
    </row>
    <row r="9137" spans="1:1">
      <c r="A9137" s="662">
        <v>9127</v>
      </c>
    </row>
    <row r="9138" spans="1:1">
      <c r="A9138" s="662">
        <v>9128</v>
      </c>
    </row>
    <row r="9139" spans="1:1">
      <c r="A9139" s="662">
        <v>9129</v>
      </c>
    </row>
    <row r="9140" spans="1:1">
      <c r="A9140" s="662">
        <v>9130</v>
      </c>
    </row>
    <row r="9141" spans="1:1">
      <c r="A9141" s="662">
        <v>9131</v>
      </c>
    </row>
    <row r="9142" spans="1:1">
      <c r="A9142" s="662">
        <v>9132</v>
      </c>
    </row>
    <row r="9143" spans="1:1">
      <c r="A9143" s="662">
        <v>9133</v>
      </c>
    </row>
    <row r="9144" spans="1:1">
      <c r="A9144" s="662">
        <v>9134</v>
      </c>
    </row>
    <row r="9145" spans="1:1">
      <c r="A9145" s="662">
        <v>9135</v>
      </c>
    </row>
    <row r="9146" spans="1:1">
      <c r="A9146" s="662">
        <v>9136</v>
      </c>
    </row>
    <row r="9147" spans="1:1">
      <c r="A9147" s="662">
        <v>9137</v>
      </c>
    </row>
    <row r="9148" spans="1:1">
      <c r="A9148" s="662">
        <v>9138</v>
      </c>
    </row>
    <row r="9149" spans="1:1">
      <c r="A9149" s="662">
        <v>9139</v>
      </c>
    </row>
    <row r="9150" spans="1:1">
      <c r="A9150" s="662">
        <v>9140</v>
      </c>
    </row>
    <row r="9151" spans="1:1">
      <c r="A9151" s="662">
        <v>9141</v>
      </c>
    </row>
    <row r="9152" spans="1:1">
      <c r="A9152" s="662">
        <v>9142</v>
      </c>
    </row>
    <row r="9153" spans="1:1">
      <c r="A9153" s="662">
        <v>9143</v>
      </c>
    </row>
    <row r="9154" spans="1:1">
      <c r="A9154" s="662">
        <v>9144</v>
      </c>
    </row>
    <row r="9155" spans="1:1">
      <c r="A9155" s="662">
        <v>9145</v>
      </c>
    </row>
    <row r="9156" spans="1:1">
      <c r="A9156" s="662">
        <v>9146</v>
      </c>
    </row>
    <row r="9157" spans="1:1">
      <c r="A9157" s="662">
        <v>9147</v>
      </c>
    </row>
    <row r="9158" spans="1:1">
      <c r="A9158" s="662">
        <v>9148</v>
      </c>
    </row>
    <row r="9159" spans="1:1">
      <c r="A9159" s="662">
        <v>9149</v>
      </c>
    </row>
    <row r="9160" spans="1:1">
      <c r="A9160" s="662">
        <v>9150</v>
      </c>
    </row>
    <row r="9161" spans="1:1">
      <c r="A9161" s="662">
        <v>9151</v>
      </c>
    </row>
    <row r="9162" spans="1:1">
      <c r="A9162" s="662">
        <v>9152</v>
      </c>
    </row>
    <row r="9163" spans="1:1">
      <c r="A9163" s="662">
        <v>9153</v>
      </c>
    </row>
    <row r="9164" spans="1:1">
      <c r="A9164" s="662">
        <v>9154</v>
      </c>
    </row>
    <row r="9165" spans="1:1">
      <c r="A9165" s="662">
        <v>9155</v>
      </c>
    </row>
    <row r="9166" spans="1:1">
      <c r="A9166" s="662">
        <v>9156</v>
      </c>
    </row>
    <row r="9167" spans="1:1">
      <c r="A9167" s="662">
        <v>9157</v>
      </c>
    </row>
    <row r="9168" spans="1:1">
      <c r="A9168" s="662">
        <v>9158</v>
      </c>
    </row>
    <row r="9169" spans="1:1">
      <c r="A9169" s="662">
        <v>9159</v>
      </c>
    </row>
    <row r="9170" spans="1:1">
      <c r="A9170" s="662">
        <v>9160</v>
      </c>
    </row>
    <row r="9171" spans="1:1">
      <c r="A9171" s="662">
        <v>9161</v>
      </c>
    </row>
    <row r="9172" spans="1:1">
      <c r="A9172" s="662">
        <v>9162</v>
      </c>
    </row>
    <row r="9173" spans="1:1">
      <c r="A9173" s="662">
        <v>9163</v>
      </c>
    </row>
    <row r="9174" spans="1:1">
      <c r="A9174" s="662">
        <v>9164</v>
      </c>
    </row>
    <row r="9175" spans="1:1">
      <c r="A9175" s="662">
        <v>9165</v>
      </c>
    </row>
    <row r="9176" spans="1:1">
      <c r="A9176" s="662">
        <v>9166</v>
      </c>
    </row>
    <row r="9177" spans="1:1">
      <c r="A9177" s="662">
        <v>9167</v>
      </c>
    </row>
    <row r="9178" spans="1:1">
      <c r="A9178" s="662">
        <v>9168</v>
      </c>
    </row>
    <row r="9179" spans="1:1">
      <c r="A9179" s="662">
        <v>9169</v>
      </c>
    </row>
    <row r="9180" spans="1:1">
      <c r="A9180" s="662">
        <v>9170</v>
      </c>
    </row>
    <row r="9181" spans="1:1">
      <c r="A9181" s="662">
        <v>9171</v>
      </c>
    </row>
    <row r="9182" spans="1:1">
      <c r="A9182" s="662">
        <v>9172</v>
      </c>
    </row>
    <row r="9183" spans="1:1">
      <c r="A9183" s="662">
        <v>9173</v>
      </c>
    </row>
    <row r="9184" spans="1:1">
      <c r="A9184" s="662">
        <v>9174</v>
      </c>
    </row>
    <row r="9185" spans="1:1">
      <c r="A9185" s="662">
        <v>9175</v>
      </c>
    </row>
    <row r="9186" spans="1:1">
      <c r="A9186" s="662">
        <v>9176</v>
      </c>
    </row>
    <row r="9187" spans="1:1">
      <c r="A9187" s="662">
        <v>9177</v>
      </c>
    </row>
    <row r="9188" spans="1:1">
      <c r="A9188" s="662">
        <v>9178</v>
      </c>
    </row>
    <row r="9189" spans="1:1">
      <c r="A9189" s="662">
        <v>9179</v>
      </c>
    </row>
    <row r="9190" spans="1:1">
      <c r="A9190" s="662">
        <v>9180</v>
      </c>
    </row>
    <row r="9191" spans="1:1">
      <c r="A9191" s="662">
        <v>9181</v>
      </c>
    </row>
    <row r="9192" spans="1:1">
      <c r="A9192" s="662">
        <v>9182</v>
      </c>
    </row>
    <row r="9193" spans="1:1">
      <c r="A9193" s="662">
        <v>9183</v>
      </c>
    </row>
    <row r="9194" spans="1:1">
      <c r="A9194" s="662">
        <v>9184</v>
      </c>
    </row>
    <row r="9195" spans="1:1">
      <c r="A9195" s="662">
        <v>9185</v>
      </c>
    </row>
    <row r="9196" spans="1:1">
      <c r="A9196" s="662">
        <v>9186</v>
      </c>
    </row>
    <row r="9197" spans="1:1">
      <c r="A9197" s="662">
        <v>9187</v>
      </c>
    </row>
    <row r="9198" spans="1:1">
      <c r="A9198" s="662">
        <v>9188</v>
      </c>
    </row>
    <row r="9199" spans="1:1">
      <c r="A9199" s="662">
        <v>9189</v>
      </c>
    </row>
    <row r="9200" spans="1:1">
      <c r="A9200" s="662">
        <v>9190</v>
      </c>
    </row>
    <row r="9201" spans="1:1">
      <c r="A9201" s="662">
        <v>9191</v>
      </c>
    </row>
    <row r="9202" spans="1:1">
      <c r="A9202" s="662">
        <v>9192</v>
      </c>
    </row>
    <row r="9203" spans="1:1">
      <c r="A9203" s="662">
        <v>9193</v>
      </c>
    </row>
    <row r="9204" spans="1:1">
      <c r="A9204" s="662">
        <v>9194</v>
      </c>
    </row>
    <row r="9205" spans="1:1">
      <c r="A9205" s="662">
        <v>9195</v>
      </c>
    </row>
    <row r="9206" spans="1:1">
      <c r="A9206" s="662">
        <v>9196</v>
      </c>
    </row>
    <row r="9207" spans="1:1">
      <c r="A9207" s="662">
        <v>9197</v>
      </c>
    </row>
    <row r="9208" spans="1:1">
      <c r="A9208" s="662">
        <v>9198</v>
      </c>
    </row>
    <row r="9209" spans="1:1">
      <c r="A9209" s="662">
        <v>9199</v>
      </c>
    </row>
    <row r="9210" spans="1:1">
      <c r="A9210" s="662">
        <v>9200</v>
      </c>
    </row>
    <row r="9211" spans="1:1">
      <c r="A9211" s="662">
        <v>9201</v>
      </c>
    </row>
    <row r="9212" spans="1:1">
      <c r="A9212" s="662">
        <v>9202</v>
      </c>
    </row>
    <row r="9213" spans="1:1">
      <c r="A9213" s="662">
        <v>9203</v>
      </c>
    </row>
    <row r="9214" spans="1:1">
      <c r="A9214" s="662">
        <v>9204</v>
      </c>
    </row>
    <row r="9215" spans="1:1">
      <c r="A9215" s="662">
        <v>9205</v>
      </c>
    </row>
    <row r="9216" spans="1:1">
      <c r="A9216" s="662">
        <v>9206</v>
      </c>
    </row>
    <row r="9217" spans="1:1">
      <c r="A9217" s="662">
        <v>9207</v>
      </c>
    </row>
    <row r="9218" spans="1:1">
      <c r="A9218" s="662">
        <v>9208</v>
      </c>
    </row>
    <row r="9219" spans="1:1">
      <c r="A9219" s="662">
        <v>9209</v>
      </c>
    </row>
    <row r="9220" spans="1:1">
      <c r="A9220" s="662">
        <v>9210</v>
      </c>
    </row>
    <row r="9221" spans="1:1">
      <c r="A9221" s="662">
        <v>9211</v>
      </c>
    </row>
    <row r="9222" spans="1:1">
      <c r="A9222" s="662">
        <v>9212</v>
      </c>
    </row>
    <row r="9223" spans="1:1">
      <c r="A9223" s="662">
        <v>9213</v>
      </c>
    </row>
    <row r="9224" spans="1:1">
      <c r="A9224" s="662">
        <v>9214</v>
      </c>
    </row>
    <row r="9225" spans="1:1">
      <c r="A9225" s="662">
        <v>9215</v>
      </c>
    </row>
    <row r="9226" spans="1:1">
      <c r="A9226" s="662">
        <v>9216</v>
      </c>
    </row>
    <row r="9227" spans="1:1">
      <c r="A9227" s="662">
        <v>9217</v>
      </c>
    </row>
    <row r="9228" spans="1:1">
      <c r="A9228" s="662">
        <v>9218</v>
      </c>
    </row>
    <row r="9229" spans="1:1">
      <c r="A9229" s="662">
        <v>9219</v>
      </c>
    </row>
    <row r="9230" spans="1:1">
      <c r="A9230" s="662">
        <v>9220</v>
      </c>
    </row>
    <row r="9231" spans="1:1">
      <c r="A9231" s="662">
        <v>9221</v>
      </c>
    </row>
    <row r="9232" spans="1:1">
      <c r="A9232" s="662">
        <v>9222</v>
      </c>
    </row>
    <row r="9233" spans="1:1">
      <c r="A9233" s="662">
        <v>9223</v>
      </c>
    </row>
    <row r="9234" spans="1:1">
      <c r="A9234" s="662">
        <v>9224</v>
      </c>
    </row>
    <row r="9235" spans="1:1">
      <c r="A9235" s="662">
        <v>9225</v>
      </c>
    </row>
    <row r="9236" spans="1:1">
      <c r="A9236" s="662">
        <v>9226</v>
      </c>
    </row>
    <row r="9237" spans="1:1">
      <c r="A9237" s="662">
        <v>9227</v>
      </c>
    </row>
    <row r="9238" spans="1:1">
      <c r="A9238" s="662">
        <v>9228</v>
      </c>
    </row>
    <row r="9239" spans="1:1">
      <c r="A9239" s="662">
        <v>9229</v>
      </c>
    </row>
    <row r="9240" spans="1:1">
      <c r="A9240" s="662">
        <v>9230</v>
      </c>
    </row>
    <row r="9241" spans="1:1">
      <c r="A9241" s="662">
        <v>9231</v>
      </c>
    </row>
    <row r="9242" spans="1:1">
      <c r="A9242" s="662">
        <v>9232</v>
      </c>
    </row>
    <row r="9243" spans="1:1">
      <c r="A9243" s="662">
        <v>9233</v>
      </c>
    </row>
    <row r="9244" spans="1:1">
      <c r="A9244" s="662">
        <v>9234</v>
      </c>
    </row>
    <row r="9245" spans="1:1">
      <c r="A9245" s="662">
        <v>9235</v>
      </c>
    </row>
    <row r="9246" spans="1:1">
      <c r="A9246" s="662">
        <v>9236</v>
      </c>
    </row>
    <row r="9247" spans="1:1">
      <c r="A9247" s="662">
        <v>9237</v>
      </c>
    </row>
    <row r="9248" spans="1:1">
      <c r="A9248" s="662">
        <v>9238</v>
      </c>
    </row>
    <row r="9249" spans="1:1">
      <c r="A9249" s="662">
        <v>9239</v>
      </c>
    </row>
    <row r="9250" spans="1:1">
      <c r="A9250" s="662">
        <v>9240</v>
      </c>
    </row>
    <row r="9251" spans="1:1">
      <c r="A9251" s="662">
        <v>9241</v>
      </c>
    </row>
    <row r="9252" spans="1:1">
      <c r="A9252" s="662">
        <v>9242</v>
      </c>
    </row>
    <row r="9253" spans="1:1">
      <c r="A9253" s="662">
        <v>9243</v>
      </c>
    </row>
    <row r="9254" spans="1:1">
      <c r="A9254" s="662">
        <v>9244</v>
      </c>
    </row>
    <row r="9255" spans="1:1">
      <c r="A9255" s="662">
        <v>9245</v>
      </c>
    </row>
    <row r="9256" spans="1:1">
      <c r="A9256" s="662">
        <v>9246</v>
      </c>
    </row>
    <row r="9257" spans="1:1">
      <c r="A9257" s="662">
        <v>9247</v>
      </c>
    </row>
    <row r="9258" spans="1:1">
      <c r="A9258" s="662">
        <v>9248</v>
      </c>
    </row>
    <row r="9259" spans="1:1">
      <c r="A9259" s="662">
        <v>9249</v>
      </c>
    </row>
    <row r="9260" spans="1:1">
      <c r="A9260" s="662">
        <v>9250</v>
      </c>
    </row>
    <row r="9261" spans="1:1">
      <c r="A9261" s="662">
        <v>9251</v>
      </c>
    </row>
    <row r="9262" spans="1:1">
      <c r="A9262" s="662">
        <v>9252</v>
      </c>
    </row>
    <row r="9263" spans="1:1">
      <c r="A9263" s="662">
        <v>9253</v>
      </c>
    </row>
    <row r="9264" spans="1:1">
      <c r="A9264" s="662">
        <v>9254</v>
      </c>
    </row>
    <row r="9265" spans="1:1">
      <c r="A9265" s="662">
        <v>9255</v>
      </c>
    </row>
    <row r="9266" spans="1:1">
      <c r="A9266" s="662">
        <v>9256</v>
      </c>
    </row>
    <row r="9267" spans="1:1">
      <c r="A9267" s="662">
        <v>9257</v>
      </c>
    </row>
    <row r="9268" spans="1:1">
      <c r="A9268" s="662">
        <v>9258</v>
      </c>
    </row>
    <row r="9269" spans="1:1">
      <c r="A9269" s="662">
        <v>9259</v>
      </c>
    </row>
    <row r="9270" spans="1:1">
      <c r="A9270" s="662">
        <v>9260</v>
      </c>
    </row>
    <row r="9271" spans="1:1">
      <c r="A9271" s="662">
        <v>9261</v>
      </c>
    </row>
    <row r="9272" spans="1:1">
      <c r="A9272" s="662">
        <v>9262</v>
      </c>
    </row>
    <row r="9273" spans="1:1">
      <c r="A9273" s="662">
        <v>9263</v>
      </c>
    </row>
    <row r="9274" spans="1:1">
      <c r="A9274" s="662">
        <v>9264</v>
      </c>
    </row>
    <row r="9275" spans="1:1">
      <c r="A9275" s="662">
        <v>9265</v>
      </c>
    </row>
    <row r="9276" spans="1:1">
      <c r="A9276" s="662">
        <v>9266</v>
      </c>
    </row>
    <row r="9277" spans="1:1">
      <c r="A9277" s="662">
        <v>9267</v>
      </c>
    </row>
    <row r="9278" spans="1:1">
      <c r="A9278" s="662">
        <v>9268</v>
      </c>
    </row>
    <row r="9279" spans="1:1">
      <c r="A9279" s="662">
        <v>9269</v>
      </c>
    </row>
    <row r="9280" spans="1:1">
      <c r="A9280" s="662">
        <v>9270</v>
      </c>
    </row>
    <row r="9281" spans="1:1">
      <c r="A9281" s="662">
        <v>9271</v>
      </c>
    </row>
    <row r="9282" spans="1:1">
      <c r="A9282" s="662">
        <v>9272</v>
      </c>
    </row>
    <row r="9283" spans="1:1">
      <c r="A9283" s="662">
        <v>9273</v>
      </c>
    </row>
    <row r="9284" spans="1:1">
      <c r="A9284" s="662">
        <v>9274</v>
      </c>
    </row>
    <row r="9285" spans="1:1">
      <c r="A9285" s="662">
        <v>9275</v>
      </c>
    </row>
    <row r="9286" spans="1:1">
      <c r="A9286" s="662">
        <v>9276</v>
      </c>
    </row>
    <row r="9287" spans="1:1">
      <c r="A9287" s="662">
        <v>9277</v>
      </c>
    </row>
    <row r="9288" spans="1:1">
      <c r="A9288" s="662">
        <v>9278</v>
      </c>
    </row>
    <row r="9289" spans="1:1">
      <c r="A9289" s="662">
        <v>9279</v>
      </c>
    </row>
    <row r="9290" spans="1:1">
      <c r="A9290" s="662">
        <v>9280</v>
      </c>
    </row>
    <row r="9291" spans="1:1">
      <c r="A9291" s="662">
        <v>9281</v>
      </c>
    </row>
    <row r="9292" spans="1:1">
      <c r="A9292" s="662">
        <v>9282</v>
      </c>
    </row>
    <row r="9293" spans="1:1">
      <c r="A9293" s="662">
        <v>9283</v>
      </c>
    </row>
    <row r="9294" spans="1:1">
      <c r="A9294" s="662">
        <v>9284</v>
      </c>
    </row>
    <row r="9295" spans="1:1">
      <c r="A9295" s="662">
        <v>9285</v>
      </c>
    </row>
    <row r="9296" spans="1:1">
      <c r="A9296" s="662">
        <v>9286</v>
      </c>
    </row>
    <row r="9297" spans="1:1">
      <c r="A9297" s="662">
        <v>9287</v>
      </c>
    </row>
    <row r="9298" spans="1:1">
      <c r="A9298" s="662">
        <v>9288</v>
      </c>
    </row>
    <row r="9299" spans="1:1">
      <c r="A9299" s="662">
        <v>9289</v>
      </c>
    </row>
    <row r="9300" spans="1:1">
      <c r="A9300" s="662">
        <v>9290</v>
      </c>
    </row>
    <row r="9301" spans="1:1">
      <c r="A9301" s="662">
        <v>9291</v>
      </c>
    </row>
    <row r="9302" spans="1:1">
      <c r="A9302" s="662">
        <v>9292</v>
      </c>
    </row>
    <row r="9303" spans="1:1">
      <c r="A9303" s="662">
        <v>9293</v>
      </c>
    </row>
    <row r="9304" spans="1:1">
      <c r="A9304" s="662">
        <v>9294</v>
      </c>
    </row>
    <row r="9305" spans="1:1">
      <c r="A9305" s="662">
        <v>9295</v>
      </c>
    </row>
    <row r="9306" spans="1:1">
      <c r="A9306" s="662">
        <v>9296</v>
      </c>
    </row>
    <row r="9307" spans="1:1">
      <c r="A9307" s="662">
        <v>9297</v>
      </c>
    </row>
    <row r="9308" spans="1:1">
      <c r="A9308" s="662">
        <v>9298</v>
      </c>
    </row>
    <row r="9309" spans="1:1">
      <c r="A9309" s="662">
        <v>9299</v>
      </c>
    </row>
    <row r="9310" spans="1:1">
      <c r="A9310" s="662">
        <v>9300</v>
      </c>
    </row>
    <row r="9311" spans="1:1">
      <c r="A9311" s="662">
        <v>9301</v>
      </c>
    </row>
    <row r="9312" spans="1:1">
      <c r="A9312" s="662">
        <v>9302</v>
      </c>
    </row>
    <row r="9313" spans="1:1">
      <c r="A9313" s="662">
        <v>9303</v>
      </c>
    </row>
    <row r="9314" spans="1:1">
      <c r="A9314" s="662">
        <v>9304</v>
      </c>
    </row>
    <row r="9315" spans="1:1">
      <c r="A9315" s="662">
        <v>9305</v>
      </c>
    </row>
    <row r="9316" spans="1:1">
      <c r="A9316" s="662">
        <v>9306</v>
      </c>
    </row>
    <row r="9317" spans="1:1">
      <c r="A9317" s="662">
        <v>9307</v>
      </c>
    </row>
    <row r="9318" spans="1:1">
      <c r="A9318" s="662">
        <v>9308</v>
      </c>
    </row>
    <row r="9319" spans="1:1">
      <c r="A9319" s="662">
        <v>9309</v>
      </c>
    </row>
    <row r="9320" spans="1:1">
      <c r="A9320" s="662">
        <v>9310</v>
      </c>
    </row>
    <row r="9321" spans="1:1">
      <c r="A9321" s="662">
        <v>9311</v>
      </c>
    </row>
    <row r="9322" spans="1:1">
      <c r="A9322" s="662">
        <v>9312</v>
      </c>
    </row>
    <row r="9323" spans="1:1">
      <c r="A9323" s="662">
        <v>9313</v>
      </c>
    </row>
    <row r="9324" spans="1:1">
      <c r="A9324" s="662">
        <v>9314</v>
      </c>
    </row>
    <row r="9325" spans="1:1">
      <c r="A9325" s="662">
        <v>9315</v>
      </c>
    </row>
    <row r="9326" spans="1:1">
      <c r="A9326" s="662">
        <v>9316</v>
      </c>
    </row>
    <row r="9327" spans="1:1">
      <c r="A9327" s="662">
        <v>9317</v>
      </c>
    </row>
    <row r="9328" spans="1:1">
      <c r="A9328" s="662">
        <v>9318</v>
      </c>
    </row>
    <row r="9329" spans="1:1">
      <c r="A9329" s="662">
        <v>9319</v>
      </c>
    </row>
    <row r="9330" spans="1:1">
      <c r="A9330" s="662">
        <v>9320</v>
      </c>
    </row>
    <row r="9331" spans="1:1">
      <c r="A9331" s="662">
        <v>9321</v>
      </c>
    </row>
    <row r="9332" spans="1:1">
      <c r="A9332" s="662">
        <v>9322</v>
      </c>
    </row>
    <row r="9333" spans="1:1">
      <c r="A9333" s="662">
        <v>9323</v>
      </c>
    </row>
    <row r="9334" spans="1:1">
      <c r="A9334" s="662">
        <v>9324</v>
      </c>
    </row>
    <row r="9335" spans="1:1">
      <c r="A9335" s="662">
        <v>9325</v>
      </c>
    </row>
    <row r="9336" spans="1:1">
      <c r="A9336" s="662">
        <v>9326</v>
      </c>
    </row>
    <row r="9337" spans="1:1">
      <c r="A9337" s="662">
        <v>9327</v>
      </c>
    </row>
    <row r="9338" spans="1:1">
      <c r="A9338" s="662">
        <v>9328</v>
      </c>
    </row>
    <row r="9339" spans="1:1">
      <c r="A9339" s="662">
        <v>9329</v>
      </c>
    </row>
    <row r="9340" spans="1:1">
      <c r="A9340" s="662">
        <v>9330</v>
      </c>
    </row>
    <row r="9341" spans="1:1">
      <c r="A9341" s="662">
        <v>9331</v>
      </c>
    </row>
    <row r="9342" spans="1:1">
      <c r="A9342" s="662">
        <v>9332</v>
      </c>
    </row>
    <row r="9343" spans="1:1">
      <c r="A9343" s="662">
        <v>9333</v>
      </c>
    </row>
    <row r="9344" spans="1:1">
      <c r="A9344" s="662">
        <v>9334</v>
      </c>
    </row>
    <row r="9345" spans="1:1">
      <c r="A9345" s="662">
        <v>9335</v>
      </c>
    </row>
    <row r="9346" spans="1:1">
      <c r="A9346" s="662">
        <v>9336</v>
      </c>
    </row>
    <row r="9347" spans="1:1">
      <c r="A9347" s="662">
        <v>9337</v>
      </c>
    </row>
    <row r="9348" spans="1:1">
      <c r="A9348" s="662">
        <v>9338</v>
      </c>
    </row>
    <row r="9349" spans="1:1">
      <c r="A9349" s="662">
        <v>9339</v>
      </c>
    </row>
    <row r="9350" spans="1:1">
      <c r="A9350" s="662">
        <v>9340</v>
      </c>
    </row>
    <row r="9351" spans="1:1">
      <c r="A9351" s="662">
        <v>9341</v>
      </c>
    </row>
    <row r="9352" spans="1:1">
      <c r="A9352" s="662">
        <v>9342</v>
      </c>
    </row>
    <row r="9353" spans="1:1">
      <c r="A9353" s="662">
        <v>9343</v>
      </c>
    </row>
    <row r="9354" spans="1:1">
      <c r="A9354" s="662">
        <v>9344</v>
      </c>
    </row>
    <row r="9355" spans="1:1">
      <c r="A9355" s="662">
        <v>9345</v>
      </c>
    </row>
    <row r="9356" spans="1:1">
      <c r="A9356" s="662">
        <v>9346</v>
      </c>
    </row>
    <row r="9357" spans="1:1">
      <c r="A9357" s="662">
        <v>9347</v>
      </c>
    </row>
    <row r="9358" spans="1:1">
      <c r="A9358" s="662">
        <v>9348</v>
      </c>
    </row>
    <row r="9359" spans="1:1">
      <c r="A9359" s="662">
        <v>9349</v>
      </c>
    </row>
    <row r="9360" spans="1:1">
      <c r="A9360" s="662">
        <v>9350</v>
      </c>
    </row>
    <row r="9361" spans="1:1">
      <c r="A9361" s="662">
        <v>9351</v>
      </c>
    </row>
    <row r="9362" spans="1:1">
      <c r="A9362" s="662">
        <v>9352</v>
      </c>
    </row>
    <row r="9363" spans="1:1">
      <c r="A9363" s="662">
        <v>9353</v>
      </c>
    </row>
    <row r="9364" spans="1:1">
      <c r="A9364" s="662">
        <v>9354</v>
      </c>
    </row>
    <row r="9365" spans="1:1">
      <c r="A9365" s="662">
        <v>9355</v>
      </c>
    </row>
    <row r="9366" spans="1:1">
      <c r="A9366" s="662">
        <v>9356</v>
      </c>
    </row>
    <row r="9367" spans="1:1">
      <c r="A9367" s="662">
        <v>9357</v>
      </c>
    </row>
    <row r="9368" spans="1:1">
      <c r="A9368" s="662">
        <v>9358</v>
      </c>
    </row>
    <row r="9369" spans="1:1">
      <c r="A9369" s="662">
        <v>9359</v>
      </c>
    </row>
    <row r="9370" spans="1:1">
      <c r="A9370" s="662">
        <v>9360</v>
      </c>
    </row>
    <row r="9371" spans="1:1">
      <c r="A9371" s="662">
        <v>9361</v>
      </c>
    </row>
    <row r="9372" spans="1:1">
      <c r="A9372" s="662">
        <v>9362</v>
      </c>
    </row>
    <row r="9373" spans="1:1">
      <c r="A9373" s="662">
        <v>9363</v>
      </c>
    </row>
    <row r="9374" spans="1:1">
      <c r="A9374" s="662">
        <v>9364</v>
      </c>
    </row>
    <row r="9375" spans="1:1">
      <c r="A9375" s="662">
        <v>9365</v>
      </c>
    </row>
    <row r="9376" spans="1:1">
      <c r="A9376" s="662">
        <v>9366</v>
      </c>
    </row>
    <row r="9377" spans="1:1">
      <c r="A9377" s="662">
        <v>9367</v>
      </c>
    </row>
    <row r="9378" spans="1:1">
      <c r="A9378" s="662">
        <v>9368</v>
      </c>
    </row>
    <row r="9379" spans="1:1">
      <c r="A9379" s="662">
        <v>9369</v>
      </c>
    </row>
    <row r="9380" spans="1:1">
      <c r="A9380" s="662">
        <v>9370</v>
      </c>
    </row>
    <row r="9381" spans="1:1">
      <c r="A9381" s="662">
        <v>9371</v>
      </c>
    </row>
    <row r="9382" spans="1:1">
      <c r="A9382" s="662">
        <v>9372</v>
      </c>
    </row>
    <row r="9383" spans="1:1">
      <c r="A9383" s="662">
        <v>9373</v>
      </c>
    </row>
    <row r="9384" spans="1:1">
      <c r="A9384" s="662">
        <v>9374</v>
      </c>
    </row>
    <row r="9385" spans="1:1">
      <c r="A9385" s="662">
        <v>9375</v>
      </c>
    </row>
    <row r="9386" spans="1:1">
      <c r="A9386" s="662">
        <v>9376</v>
      </c>
    </row>
    <row r="9387" spans="1:1">
      <c r="A9387" s="662">
        <v>9377</v>
      </c>
    </row>
    <row r="9388" spans="1:1">
      <c r="A9388" s="662">
        <v>9378</v>
      </c>
    </row>
    <row r="9389" spans="1:1">
      <c r="A9389" s="662">
        <v>9379</v>
      </c>
    </row>
    <row r="9390" spans="1:1">
      <c r="A9390" s="662">
        <v>9380</v>
      </c>
    </row>
    <row r="9391" spans="1:1">
      <c r="A9391" s="662">
        <v>9381</v>
      </c>
    </row>
    <row r="9392" spans="1:1">
      <c r="A9392" s="662">
        <v>9382</v>
      </c>
    </row>
    <row r="9393" spans="1:1">
      <c r="A9393" s="662">
        <v>9383</v>
      </c>
    </row>
    <row r="9394" spans="1:1">
      <c r="A9394" s="662">
        <v>9384</v>
      </c>
    </row>
    <row r="9395" spans="1:1">
      <c r="A9395" s="662">
        <v>9385</v>
      </c>
    </row>
    <row r="9396" spans="1:1">
      <c r="A9396" s="662">
        <v>9386</v>
      </c>
    </row>
    <row r="9397" spans="1:1">
      <c r="A9397" s="662">
        <v>9387</v>
      </c>
    </row>
    <row r="9398" spans="1:1">
      <c r="A9398" s="662">
        <v>9388</v>
      </c>
    </row>
    <row r="9399" spans="1:1">
      <c r="A9399" s="662">
        <v>9389</v>
      </c>
    </row>
    <row r="9400" spans="1:1">
      <c r="A9400" s="662">
        <v>9390</v>
      </c>
    </row>
    <row r="9401" spans="1:1">
      <c r="A9401" s="662">
        <v>9391</v>
      </c>
    </row>
    <row r="9402" spans="1:1">
      <c r="A9402" s="662">
        <v>9392</v>
      </c>
    </row>
    <row r="9403" spans="1:1">
      <c r="A9403" s="662">
        <v>9393</v>
      </c>
    </row>
    <row r="9404" spans="1:1">
      <c r="A9404" s="662">
        <v>9394</v>
      </c>
    </row>
    <row r="9405" spans="1:1">
      <c r="A9405" s="662">
        <v>9395</v>
      </c>
    </row>
    <row r="9406" spans="1:1">
      <c r="A9406" s="662">
        <v>9396</v>
      </c>
    </row>
    <row r="9407" spans="1:1">
      <c r="A9407" s="662">
        <v>9397</v>
      </c>
    </row>
    <row r="9408" spans="1:1">
      <c r="A9408" s="662">
        <v>9398</v>
      </c>
    </row>
    <row r="9409" spans="1:1">
      <c r="A9409" s="662">
        <v>9399</v>
      </c>
    </row>
    <row r="9410" spans="1:1">
      <c r="A9410" s="662">
        <v>9400</v>
      </c>
    </row>
    <row r="9411" spans="1:1">
      <c r="A9411" s="662">
        <v>9401</v>
      </c>
    </row>
    <row r="9412" spans="1:1">
      <c r="A9412" s="662">
        <v>9402</v>
      </c>
    </row>
    <row r="9413" spans="1:1">
      <c r="A9413" s="662">
        <v>9403</v>
      </c>
    </row>
    <row r="9414" spans="1:1">
      <c r="A9414" s="662">
        <v>9404</v>
      </c>
    </row>
    <row r="9415" spans="1:1">
      <c r="A9415" s="662">
        <v>9405</v>
      </c>
    </row>
    <row r="9416" spans="1:1">
      <c r="A9416" s="662">
        <v>9406</v>
      </c>
    </row>
    <row r="9417" spans="1:1">
      <c r="A9417" s="662">
        <v>9407</v>
      </c>
    </row>
    <row r="9418" spans="1:1">
      <c r="A9418" s="662">
        <v>9408</v>
      </c>
    </row>
    <row r="9419" spans="1:1">
      <c r="A9419" s="662">
        <v>9409</v>
      </c>
    </row>
    <row r="9420" spans="1:1">
      <c r="A9420" s="662">
        <v>9410</v>
      </c>
    </row>
    <row r="9421" spans="1:1">
      <c r="A9421" s="662">
        <v>9411</v>
      </c>
    </row>
    <row r="9422" spans="1:1">
      <c r="A9422" s="662">
        <v>9412</v>
      </c>
    </row>
    <row r="9423" spans="1:1">
      <c r="A9423" s="662">
        <v>9413</v>
      </c>
    </row>
    <row r="9424" spans="1:1">
      <c r="A9424" s="662">
        <v>9414</v>
      </c>
    </row>
    <row r="9425" spans="1:1">
      <c r="A9425" s="662">
        <v>9415</v>
      </c>
    </row>
    <row r="9426" spans="1:1">
      <c r="A9426" s="662">
        <v>9416</v>
      </c>
    </row>
    <row r="9427" spans="1:1">
      <c r="A9427" s="662">
        <v>9417</v>
      </c>
    </row>
    <row r="9428" spans="1:1">
      <c r="A9428" s="662">
        <v>9418</v>
      </c>
    </row>
    <row r="9429" spans="1:1">
      <c r="A9429" s="662">
        <v>9419</v>
      </c>
    </row>
    <row r="9430" spans="1:1">
      <c r="A9430" s="662">
        <v>9420</v>
      </c>
    </row>
    <row r="9431" spans="1:1">
      <c r="A9431" s="662">
        <v>9421</v>
      </c>
    </row>
    <row r="9432" spans="1:1">
      <c r="A9432" s="662">
        <v>9422</v>
      </c>
    </row>
    <row r="9433" spans="1:1">
      <c r="A9433" s="662">
        <v>9423</v>
      </c>
    </row>
    <row r="9434" spans="1:1">
      <c r="A9434" s="662">
        <v>9424</v>
      </c>
    </row>
    <row r="9435" spans="1:1">
      <c r="A9435" s="662">
        <v>9425</v>
      </c>
    </row>
    <row r="9436" spans="1:1">
      <c r="A9436" s="662">
        <v>9426</v>
      </c>
    </row>
    <row r="9437" spans="1:1">
      <c r="A9437" s="662">
        <v>9427</v>
      </c>
    </row>
    <row r="9438" spans="1:1">
      <c r="A9438" s="662">
        <v>9428</v>
      </c>
    </row>
    <row r="9439" spans="1:1">
      <c r="A9439" s="662">
        <v>9429</v>
      </c>
    </row>
    <row r="9440" spans="1:1">
      <c r="A9440" s="662">
        <v>9430</v>
      </c>
    </row>
    <row r="9441" spans="1:1">
      <c r="A9441" s="662">
        <v>9431</v>
      </c>
    </row>
    <row r="9442" spans="1:1">
      <c r="A9442" s="662">
        <v>9432</v>
      </c>
    </row>
    <row r="9443" spans="1:1">
      <c r="A9443" s="662">
        <v>9433</v>
      </c>
    </row>
    <row r="9444" spans="1:1">
      <c r="A9444" s="662">
        <v>9434</v>
      </c>
    </row>
    <row r="9445" spans="1:1">
      <c r="A9445" s="662">
        <v>9435</v>
      </c>
    </row>
    <row r="9446" spans="1:1">
      <c r="A9446" s="662">
        <v>9436</v>
      </c>
    </row>
    <row r="9447" spans="1:1">
      <c r="A9447" s="662">
        <v>9437</v>
      </c>
    </row>
    <row r="9448" spans="1:1">
      <c r="A9448" s="662">
        <v>9438</v>
      </c>
    </row>
    <row r="9449" spans="1:1">
      <c r="A9449" s="662">
        <v>9439</v>
      </c>
    </row>
    <row r="9450" spans="1:1">
      <c r="A9450" s="662">
        <v>9440</v>
      </c>
    </row>
    <row r="9451" spans="1:1">
      <c r="A9451" s="662">
        <v>9441</v>
      </c>
    </row>
    <row r="9452" spans="1:1">
      <c r="A9452" s="662">
        <v>9442</v>
      </c>
    </row>
    <row r="9453" spans="1:1">
      <c r="A9453" s="662">
        <v>9443</v>
      </c>
    </row>
    <row r="9454" spans="1:1">
      <c r="A9454" s="662">
        <v>9444</v>
      </c>
    </row>
    <row r="9455" spans="1:1">
      <c r="A9455" s="662">
        <v>9445</v>
      </c>
    </row>
    <row r="9456" spans="1:1">
      <c r="A9456" s="662">
        <v>9446</v>
      </c>
    </row>
    <row r="9457" spans="1:1">
      <c r="A9457" s="662">
        <v>9447</v>
      </c>
    </row>
    <row r="9458" spans="1:1">
      <c r="A9458" s="662">
        <v>9448</v>
      </c>
    </row>
    <row r="9459" spans="1:1">
      <c r="A9459" s="662">
        <v>9449</v>
      </c>
    </row>
    <row r="9460" spans="1:1">
      <c r="A9460" s="662">
        <v>9450</v>
      </c>
    </row>
    <row r="9461" spans="1:1">
      <c r="A9461" s="662">
        <v>9451</v>
      </c>
    </row>
    <row r="9462" spans="1:1">
      <c r="A9462" s="662">
        <v>9452</v>
      </c>
    </row>
    <row r="9463" spans="1:1">
      <c r="A9463" s="662">
        <v>9453</v>
      </c>
    </row>
    <row r="9464" spans="1:1">
      <c r="A9464" s="662">
        <v>9454</v>
      </c>
    </row>
    <row r="9465" spans="1:1">
      <c r="A9465" s="662">
        <v>9455</v>
      </c>
    </row>
    <row r="9466" spans="1:1">
      <c r="A9466" s="662">
        <v>9456</v>
      </c>
    </row>
    <row r="9467" spans="1:1">
      <c r="A9467" s="662">
        <v>9457</v>
      </c>
    </row>
    <row r="9468" spans="1:1">
      <c r="A9468" s="662">
        <v>9458</v>
      </c>
    </row>
    <row r="9469" spans="1:1">
      <c r="A9469" s="662">
        <v>9459</v>
      </c>
    </row>
    <row r="9470" spans="1:1">
      <c r="A9470" s="662">
        <v>9460</v>
      </c>
    </row>
    <row r="9471" spans="1:1">
      <c r="A9471" s="662">
        <v>9461</v>
      </c>
    </row>
    <row r="9472" spans="1:1">
      <c r="A9472" s="662">
        <v>9462</v>
      </c>
    </row>
    <row r="9473" spans="1:1">
      <c r="A9473" s="662">
        <v>9463</v>
      </c>
    </row>
    <row r="9474" spans="1:1">
      <c r="A9474" s="662">
        <v>9464</v>
      </c>
    </row>
    <row r="9475" spans="1:1">
      <c r="A9475" s="662">
        <v>9465</v>
      </c>
    </row>
    <row r="9476" spans="1:1">
      <c r="A9476" s="662">
        <v>9466</v>
      </c>
    </row>
    <row r="9477" spans="1:1">
      <c r="A9477" s="662">
        <v>9467</v>
      </c>
    </row>
    <row r="9478" spans="1:1">
      <c r="A9478" s="662">
        <v>9468</v>
      </c>
    </row>
    <row r="9479" spans="1:1">
      <c r="A9479" s="662">
        <v>9469</v>
      </c>
    </row>
    <row r="9480" spans="1:1">
      <c r="A9480" s="662">
        <v>9470</v>
      </c>
    </row>
    <row r="9481" spans="1:1">
      <c r="A9481" s="662">
        <v>9471</v>
      </c>
    </row>
    <row r="9482" spans="1:1">
      <c r="A9482" s="662">
        <v>9472</v>
      </c>
    </row>
    <row r="9483" spans="1:1">
      <c r="A9483" s="662">
        <v>9473</v>
      </c>
    </row>
    <row r="9484" spans="1:1">
      <c r="A9484" s="662">
        <v>9474</v>
      </c>
    </row>
    <row r="9485" spans="1:1">
      <c r="A9485" s="662">
        <v>9475</v>
      </c>
    </row>
    <row r="9486" spans="1:1">
      <c r="A9486" s="662">
        <v>9476</v>
      </c>
    </row>
    <row r="9487" spans="1:1">
      <c r="A9487" s="662">
        <v>9477</v>
      </c>
    </row>
    <row r="9488" spans="1:1">
      <c r="A9488" s="662">
        <v>9478</v>
      </c>
    </row>
    <row r="9489" spans="1:1">
      <c r="A9489" s="662">
        <v>9479</v>
      </c>
    </row>
    <row r="9490" spans="1:1">
      <c r="A9490" s="662">
        <v>9480</v>
      </c>
    </row>
    <row r="9491" spans="1:1">
      <c r="A9491" s="662">
        <v>9481</v>
      </c>
    </row>
    <row r="9492" spans="1:1">
      <c r="A9492" s="662">
        <v>9482</v>
      </c>
    </row>
    <row r="9493" spans="1:1">
      <c r="A9493" s="662">
        <v>9483</v>
      </c>
    </row>
    <row r="9494" spans="1:1">
      <c r="A9494" s="662">
        <v>9484</v>
      </c>
    </row>
    <row r="9495" spans="1:1">
      <c r="A9495" s="662">
        <v>9485</v>
      </c>
    </row>
    <row r="9496" spans="1:1">
      <c r="A9496" s="662">
        <v>9486</v>
      </c>
    </row>
    <row r="9497" spans="1:1">
      <c r="A9497" s="662">
        <v>9487</v>
      </c>
    </row>
    <row r="9498" spans="1:1">
      <c r="A9498" s="662">
        <v>9488</v>
      </c>
    </row>
    <row r="9499" spans="1:1">
      <c r="A9499" s="662">
        <v>9489</v>
      </c>
    </row>
    <row r="9500" spans="1:1">
      <c r="A9500" s="662">
        <v>9490</v>
      </c>
    </row>
    <row r="9501" spans="1:1">
      <c r="A9501" s="662">
        <v>9491</v>
      </c>
    </row>
    <row r="9502" spans="1:1">
      <c r="A9502" s="662">
        <v>9492</v>
      </c>
    </row>
    <row r="9503" spans="1:1">
      <c r="A9503" s="662">
        <v>9493</v>
      </c>
    </row>
    <row r="9504" spans="1:1">
      <c r="A9504" s="662">
        <v>9494</v>
      </c>
    </row>
    <row r="9505" spans="1:1">
      <c r="A9505" s="662">
        <v>9495</v>
      </c>
    </row>
    <row r="9506" spans="1:1">
      <c r="A9506" s="662">
        <v>9496</v>
      </c>
    </row>
    <row r="9507" spans="1:1">
      <c r="A9507" s="662">
        <v>9497</v>
      </c>
    </row>
    <row r="9508" spans="1:1">
      <c r="A9508" s="662">
        <v>9498</v>
      </c>
    </row>
    <row r="9509" spans="1:1">
      <c r="A9509" s="662">
        <v>9499</v>
      </c>
    </row>
    <row r="9510" spans="1:1">
      <c r="A9510" s="662">
        <v>9500</v>
      </c>
    </row>
    <row r="9511" spans="1:1">
      <c r="A9511" s="662">
        <v>9501</v>
      </c>
    </row>
    <row r="9512" spans="1:1">
      <c r="A9512" s="662">
        <v>9502</v>
      </c>
    </row>
    <row r="9513" spans="1:1">
      <c r="A9513" s="662">
        <v>9503</v>
      </c>
    </row>
    <row r="9514" spans="1:1">
      <c r="A9514" s="662">
        <v>9504</v>
      </c>
    </row>
    <row r="9515" spans="1:1">
      <c r="A9515" s="662">
        <v>9505</v>
      </c>
    </row>
    <row r="9516" spans="1:1">
      <c r="A9516" s="662">
        <v>9506</v>
      </c>
    </row>
    <row r="9517" spans="1:1">
      <c r="A9517" s="662">
        <v>9507</v>
      </c>
    </row>
    <row r="9518" spans="1:1">
      <c r="A9518" s="662">
        <v>9508</v>
      </c>
    </row>
    <row r="9519" spans="1:1">
      <c r="A9519" s="662">
        <v>9509</v>
      </c>
    </row>
    <row r="9520" spans="1:1">
      <c r="A9520" s="662">
        <v>9510</v>
      </c>
    </row>
    <row r="9521" spans="1:1">
      <c r="A9521" s="662">
        <v>9511</v>
      </c>
    </row>
    <row r="9522" spans="1:1">
      <c r="A9522" s="662">
        <v>9512</v>
      </c>
    </row>
    <row r="9523" spans="1:1">
      <c r="A9523" s="662">
        <v>9513</v>
      </c>
    </row>
    <row r="9524" spans="1:1">
      <c r="A9524" s="662">
        <v>9514</v>
      </c>
    </row>
    <row r="9525" spans="1:1">
      <c r="A9525" s="662">
        <v>9515</v>
      </c>
    </row>
    <row r="9526" spans="1:1">
      <c r="A9526" s="662">
        <v>9516</v>
      </c>
    </row>
    <row r="9527" spans="1:1">
      <c r="A9527" s="662">
        <v>9517</v>
      </c>
    </row>
    <row r="9528" spans="1:1">
      <c r="A9528" s="662">
        <v>9518</v>
      </c>
    </row>
    <row r="9529" spans="1:1">
      <c r="A9529" s="662">
        <v>9519</v>
      </c>
    </row>
    <row r="9530" spans="1:1">
      <c r="A9530" s="662">
        <v>9520</v>
      </c>
    </row>
    <row r="9531" spans="1:1">
      <c r="A9531" s="662">
        <v>9521</v>
      </c>
    </row>
    <row r="9532" spans="1:1">
      <c r="A9532" s="662">
        <v>9522</v>
      </c>
    </row>
    <row r="9533" spans="1:1">
      <c r="A9533" s="662">
        <v>9523</v>
      </c>
    </row>
    <row r="9534" spans="1:1">
      <c r="A9534" s="662">
        <v>9524</v>
      </c>
    </row>
    <row r="9535" spans="1:1">
      <c r="A9535" s="662">
        <v>9525</v>
      </c>
    </row>
    <row r="9536" spans="1:1">
      <c r="A9536" s="662">
        <v>9526</v>
      </c>
    </row>
    <row r="9537" spans="1:1">
      <c r="A9537" s="662">
        <v>9527</v>
      </c>
    </row>
    <row r="9538" spans="1:1">
      <c r="A9538" s="662">
        <v>9528</v>
      </c>
    </row>
    <row r="9539" spans="1:1">
      <c r="A9539" s="662">
        <v>9529</v>
      </c>
    </row>
    <row r="9540" spans="1:1">
      <c r="A9540" s="662">
        <v>9530</v>
      </c>
    </row>
    <row r="9541" spans="1:1">
      <c r="A9541" s="662">
        <v>9531</v>
      </c>
    </row>
    <row r="9542" spans="1:1">
      <c r="A9542" s="662">
        <v>9532</v>
      </c>
    </row>
    <row r="9543" spans="1:1">
      <c r="A9543" s="662">
        <v>9533</v>
      </c>
    </row>
    <row r="9544" spans="1:1">
      <c r="A9544" s="662">
        <v>9534</v>
      </c>
    </row>
    <row r="9545" spans="1:1">
      <c r="A9545" s="662">
        <v>9535</v>
      </c>
    </row>
    <row r="9546" spans="1:1">
      <c r="A9546" s="662">
        <v>9536</v>
      </c>
    </row>
    <row r="9547" spans="1:1">
      <c r="A9547" s="662">
        <v>9537</v>
      </c>
    </row>
    <row r="9548" spans="1:1">
      <c r="A9548" s="662">
        <v>9538</v>
      </c>
    </row>
    <row r="9549" spans="1:1">
      <c r="A9549" s="662">
        <v>9539</v>
      </c>
    </row>
    <row r="9550" spans="1:1">
      <c r="A9550" s="662">
        <v>9540</v>
      </c>
    </row>
    <row r="9551" spans="1:1">
      <c r="A9551" s="662">
        <v>9541</v>
      </c>
    </row>
    <row r="9552" spans="1:1">
      <c r="A9552" s="662">
        <v>9542</v>
      </c>
    </row>
    <row r="9553" spans="1:1">
      <c r="A9553" s="662">
        <v>9543</v>
      </c>
    </row>
    <row r="9554" spans="1:1">
      <c r="A9554" s="662">
        <v>9544</v>
      </c>
    </row>
    <row r="9555" spans="1:1">
      <c r="A9555" s="662">
        <v>9545</v>
      </c>
    </row>
    <row r="9556" spans="1:1">
      <c r="A9556" s="662">
        <v>9546</v>
      </c>
    </row>
    <row r="9557" spans="1:1">
      <c r="A9557" s="662">
        <v>9547</v>
      </c>
    </row>
    <row r="9558" spans="1:1">
      <c r="A9558" s="662">
        <v>9548</v>
      </c>
    </row>
    <row r="9559" spans="1:1">
      <c r="A9559" s="662">
        <v>9549</v>
      </c>
    </row>
    <row r="9560" spans="1:1">
      <c r="A9560" s="662">
        <v>9550</v>
      </c>
    </row>
    <row r="9561" spans="1:1">
      <c r="A9561" s="662">
        <v>9551</v>
      </c>
    </row>
    <row r="9562" spans="1:1">
      <c r="A9562" s="662">
        <v>9552</v>
      </c>
    </row>
    <row r="9563" spans="1:1">
      <c r="A9563" s="662">
        <v>9553</v>
      </c>
    </row>
    <row r="9564" spans="1:1">
      <c r="A9564" s="662">
        <v>9554</v>
      </c>
    </row>
    <row r="9565" spans="1:1">
      <c r="A9565" s="662">
        <v>9555</v>
      </c>
    </row>
    <row r="9566" spans="1:1">
      <c r="A9566" s="662">
        <v>9556</v>
      </c>
    </row>
    <row r="9567" spans="1:1">
      <c r="A9567" s="662">
        <v>9557</v>
      </c>
    </row>
    <row r="9568" spans="1:1">
      <c r="A9568" s="662">
        <v>9558</v>
      </c>
    </row>
    <row r="9569" spans="1:1">
      <c r="A9569" s="662">
        <v>9559</v>
      </c>
    </row>
    <row r="9570" spans="1:1">
      <c r="A9570" s="662">
        <v>9560</v>
      </c>
    </row>
    <row r="9571" spans="1:1">
      <c r="A9571" s="662">
        <v>9561</v>
      </c>
    </row>
    <row r="9572" spans="1:1">
      <c r="A9572" s="662">
        <v>9562</v>
      </c>
    </row>
    <row r="9573" spans="1:1">
      <c r="A9573" s="662">
        <v>9563</v>
      </c>
    </row>
    <row r="9574" spans="1:1">
      <c r="A9574" s="662">
        <v>9564</v>
      </c>
    </row>
    <row r="9575" spans="1:1">
      <c r="A9575" s="662">
        <v>9565</v>
      </c>
    </row>
    <row r="9576" spans="1:1">
      <c r="A9576" s="662">
        <v>9566</v>
      </c>
    </row>
    <row r="9577" spans="1:1">
      <c r="A9577" s="662">
        <v>9567</v>
      </c>
    </row>
    <row r="9578" spans="1:1">
      <c r="A9578" s="662">
        <v>9568</v>
      </c>
    </row>
    <row r="9579" spans="1:1">
      <c r="A9579" s="662">
        <v>9569</v>
      </c>
    </row>
    <row r="9580" spans="1:1">
      <c r="A9580" s="662">
        <v>9570</v>
      </c>
    </row>
    <row r="9581" spans="1:1">
      <c r="A9581" s="662">
        <v>9571</v>
      </c>
    </row>
    <row r="9582" spans="1:1">
      <c r="A9582" s="662">
        <v>9572</v>
      </c>
    </row>
    <row r="9583" spans="1:1">
      <c r="A9583" s="662">
        <v>9573</v>
      </c>
    </row>
    <row r="9584" spans="1:1">
      <c r="A9584" s="662">
        <v>9574</v>
      </c>
    </row>
    <row r="9585" spans="1:1">
      <c r="A9585" s="662">
        <v>9575</v>
      </c>
    </row>
    <row r="9586" spans="1:1">
      <c r="A9586" s="662">
        <v>9576</v>
      </c>
    </row>
    <row r="9587" spans="1:1">
      <c r="A9587" s="662">
        <v>9577</v>
      </c>
    </row>
    <row r="9588" spans="1:1">
      <c r="A9588" s="662">
        <v>9578</v>
      </c>
    </row>
    <row r="9589" spans="1:1">
      <c r="A9589" s="662">
        <v>9579</v>
      </c>
    </row>
    <row r="9590" spans="1:1">
      <c r="A9590" s="662">
        <v>9580</v>
      </c>
    </row>
    <row r="9591" spans="1:1">
      <c r="A9591" s="662">
        <v>9581</v>
      </c>
    </row>
    <row r="9592" spans="1:1">
      <c r="A9592" s="662">
        <v>9582</v>
      </c>
    </row>
    <row r="9593" spans="1:1">
      <c r="A9593" s="662">
        <v>9583</v>
      </c>
    </row>
    <row r="9594" spans="1:1">
      <c r="A9594" s="662">
        <v>9584</v>
      </c>
    </row>
    <row r="9595" spans="1:1">
      <c r="A9595" s="662">
        <v>9585</v>
      </c>
    </row>
    <row r="9596" spans="1:1">
      <c r="A9596" s="662">
        <v>9586</v>
      </c>
    </row>
    <row r="9597" spans="1:1">
      <c r="A9597" s="662">
        <v>9587</v>
      </c>
    </row>
    <row r="9598" spans="1:1">
      <c r="A9598" s="662">
        <v>9588</v>
      </c>
    </row>
    <row r="9599" spans="1:1">
      <c r="A9599" s="662">
        <v>9589</v>
      </c>
    </row>
    <row r="9600" spans="1:1">
      <c r="A9600" s="662">
        <v>9590</v>
      </c>
    </row>
    <row r="9601" spans="1:1">
      <c r="A9601" s="662">
        <v>9591</v>
      </c>
    </row>
    <row r="9602" spans="1:1">
      <c r="A9602" s="662">
        <v>9592</v>
      </c>
    </row>
    <row r="9603" spans="1:1">
      <c r="A9603" s="662">
        <v>9593</v>
      </c>
    </row>
    <row r="9604" spans="1:1">
      <c r="A9604" s="662">
        <v>9594</v>
      </c>
    </row>
    <row r="9605" spans="1:1">
      <c r="A9605" s="662">
        <v>9595</v>
      </c>
    </row>
    <row r="9606" spans="1:1">
      <c r="A9606" s="662">
        <v>9596</v>
      </c>
    </row>
    <row r="9607" spans="1:1">
      <c r="A9607" s="662">
        <v>9597</v>
      </c>
    </row>
    <row r="9608" spans="1:1">
      <c r="A9608" s="662">
        <v>9598</v>
      </c>
    </row>
    <row r="9609" spans="1:1">
      <c r="A9609" s="662">
        <v>9599</v>
      </c>
    </row>
    <row r="9610" spans="1:1">
      <c r="A9610" s="662">
        <v>9600</v>
      </c>
    </row>
    <row r="9611" spans="1:1">
      <c r="A9611" s="662">
        <v>9601</v>
      </c>
    </row>
    <row r="9612" spans="1:1">
      <c r="A9612" s="662">
        <v>9602</v>
      </c>
    </row>
    <row r="9613" spans="1:1">
      <c r="A9613" s="662">
        <v>9603</v>
      </c>
    </row>
    <row r="9614" spans="1:1">
      <c r="A9614" s="662">
        <v>9604</v>
      </c>
    </row>
    <row r="9615" spans="1:1">
      <c r="A9615" s="662">
        <v>9605</v>
      </c>
    </row>
    <row r="9616" spans="1:1">
      <c r="A9616" s="662">
        <v>9606</v>
      </c>
    </row>
    <row r="9617" spans="1:1">
      <c r="A9617" s="662">
        <v>9607</v>
      </c>
    </row>
    <row r="9618" spans="1:1">
      <c r="A9618" s="662">
        <v>9608</v>
      </c>
    </row>
    <row r="9619" spans="1:1">
      <c r="A9619" s="662">
        <v>9609</v>
      </c>
    </row>
    <row r="9620" spans="1:1">
      <c r="A9620" s="662">
        <v>9610</v>
      </c>
    </row>
    <row r="9621" spans="1:1">
      <c r="A9621" s="662">
        <v>9611</v>
      </c>
    </row>
    <row r="9622" spans="1:1">
      <c r="A9622" s="662">
        <v>9612</v>
      </c>
    </row>
    <row r="9623" spans="1:1">
      <c r="A9623" s="662">
        <v>9613</v>
      </c>
    </row>
    <row r="9624" spans="1:1">
      <c r="A9624" s="662">
        <v>9614</v>
      </c>
    </row>
    <row r="9625" spans="1:1">
      <c r="A9625" s="662">
        <v>9615</v>
      </c>
    </row>
    <row r="9626" spans="1:1">
      <c r="A9626" s="662">
        <v>9616</v>
      </c>
    </row>
    <row r="9627" spans="1:1">
      <c r="A9627" s="662">
        <v>9617</v>
      </c>
    </row>
    <row r="9628" spans="1:1">
      <c r="A9628" s="662">
        <v>9618</v>
      </c>
    </row>
    <row r="9629" spans="1:1">
      <c r="A9629" s="662">
        <v>9619</v>
      </c>
    </row>
    <row r="9630" spans="1:1">
      <c r="A9630" s="662">
        <v>9620</v>
      </c>
    </row>
    <row r="9631" spans="1:1">
      <c r="A9631" s="662">
        <v>9621</v>
      </c>
    </row>
    <row r="9632" spans="1:1">
      <c r="A9632" s="662">
        <v>9622</v>
      </c>
    </row>
    <row r="9633" spans="1:1">
      <c r="A9633" s="662">
        <v>9623</v>
      </c>
    </row>
    <row r="9634" spans="1:1">
      <c r="A9634" s="662">
        <v>9624</v>
      </c>
    </row>
    <row r="9635" spans="1:1">
      <c r="A9635" s="662">
        <v>9625</v>
      </c>
    </row>
    <row r="9636" spans="1:1">
      <c r="A9636" s="662">
        <v>9626</v>
      </c>
    </row>
    <row r="9637" spans="1:1">
      <c r="A9637" s="662">
        <v>9627</v>
      </c>
    </row>
    <row r="9638" spans="1:1">
      <c r="A9638" s="662">
        <v>9628</v>
      </c>
    </row>
    <row r="9639" spans="1:1">
      <c r="A9639" s="662">
        <v>9629</v>
      </c>
    </row>
    <row r="9640" spans="1:1">
      <c r="A9640" s="662">
        <v>9630</v>
      </c>
    </row>
    <row r="9641" spans="1:1">
      <c r="A9641" s="662">
        <v>9631</v>
      </c>
    </row>
    <row r="9642" spans="1:1">
      <c r="A9642" s="662">
        <v>9632</v>
      </c>
    </row>
    <row r="9643" spans="1:1">
      <c r="A9643" s="662">
        <v>9633</v>
      </c>
    </row>
    <row r="9644" spans="1:1">
      <c r="A9644" s="662">
        <v>9634</v>
      </c>
    </row>
    <row r="9645" spans="1:1">
      <c r="A9645" s="662">
        <v>9635</v>
      </c>
    </row>
    <row r="9646" spans="1:1">
      <c r="A9646" s="662">
        <v>9636</v>
      </c>
    </row>
    <row r="9647" spans="1:1">
      <c r="A9647" s="662">
        <v>9637</v>
      </c>
    </row>
    <row r="9648" spans="1:1">
      <c r="A9648" s="662">
        <v>9638</v>
      </c>
    </row>
    <row r="9649" spans="1:1">
      <c r="A9649" s="662">
        <v>9639</v>
      </c>
    </row>
    <row r="9650" spans="1:1">
      <c r="A9650" s="662">
        <v>9640</v>
      </c>
    </row>
    <row r="9651" spans="1:1">
      <c r="A9651" s="662">
        <v>9641</v>
      </c>
    </row>
    <row r="9652" spans="1:1">
      <c r="A9652" s="662">
        <v>9642</v>
      </c>
    </row>
    <row r="9653" spans="1:1">
      <c r="A9653" s="662">
        <v>9643</v>
      </c>
    </row>
    <row r="9654" spans="1:1">
      <c r="A9654" s="662">
        <v>9644</v>
      </c>
    </row>
    <row r="9655" spans="1:1">
      <c r="A9655" s="662">
        <v>9645</v>
      </c>
    </row>
    <row r="9656" spans="1:1">
      <c r="A9656" s="662">
        <v>9646</v>
      </c>
    </row>
    <row r="9657" spans="1:1">
      <c r="A9657" s="662">
        <v>9647</v>
      </c>
    </row>
    <row r="9658" spans="1:1">
      <c r="A9658" s="662">
        <v>9648</v>
      </c>
    </row>
    <row r="9659" spans="1:1">
      <c r="A9659" s="662">
        <v>9649</v>
      </c>
    </row>
    <row r="9660" spans="1:1">
      <c r="A9660" s="662">
        <v>9650</v>
      </c>
    </row>
    <row r="9661" spans="1:1">
      <c r="A9661" s="662">
        <v>9651</v>
      </c>
    </row>
    <row r="9662" spans="1:1">
      <c r="A9662" s="662">
        <v>9652</v>
      </c>
    </row>
    <row r="9663" spans="1:1">
      <c r="A9663" s="662">
        <v>9653</v>
      </c>
    </row>
    <row r="9664" spans="1:1">
      <c r="A9664" s="662">
        <v>9654</v>
      </c>
    </row>
    <row r="9665" spans="1:1">
      <c r="A9665" s="662">
        <v>9655</v>
      </c>
    </row>
    <row r="9666" spans="1:1">
      <c r="A9666" s="662">
        <v>9656</v>
      </c>
    </row>
    <row r="9667" spans="1:1">
      <c r="A9667" s="662">
        <v>9657</v>
      </c>
    </row>
    <row r="9668" spans="1:1">
      <c r="A9668" s="662">
        <v>9658</v>
      </c>
    </row>
    <row r="9669" spans="1:1">
      <c r="A9669" s="662">
        <v>9659</v>
      </c>
    </row>
    <row r="9670" spans="1:1">
      <c r="A9670" s="662">
        <v>9660</v>
      </c>
    </row>
    <row r="9671" spans="1:1">
      <c r="A9671" s="662">
        <v>9661</v>
      </c>
    </row>
    <row r="9672" spans="1:1">
      <c r="A9672" s="662">
        <v>9662</v>
      </c>
    </row>
    <row r="9673" spans="1:1">
      <c r="A9673" s="662">
        <v>9663</v>
      </c>
    </row>
    <row r="9674" spans="1:1">
      <c r="A9674" s="662">
        <v>9664</v>
      </c>
    </row>
    <row r="9675" spans="1:1">
      <c r="A9675" s="662">
        <v>9665</v>
      </c>
    </row>
    <row r="9676" spans="1:1">
      <c r="A9676" s="662">
        <v>9666</v>
      </c>
    </row>
    <row r="9677" spans="1:1">
      <c r="A9677" s="662">
        <v>9667</v>
      </c>
    </row>
    <row r="9678" spans="1:1">
      <c r="A9678" s="662">
        <v>9668</v>
      </c>
    </row>
    <row r="9679" spans="1:1">
      <c r="A9679" s="662">
        <v>9669</v>
      </c>
    </row>
    <row r="9680" spans="1:1">
      <c r="A9680" s="662">
        <v>9670</v>
      </c>
    </row>
    <row r="9681" spans="1:1">
      <c r="A9681" s="662">
        <v>9671</v>
      </c>
    </row>
    <row r="9682" spans="1:1">
      <c r="A9682" s="662">
        <v>9672</v>
      </c>
    </row>
    <row r="9683" spans="1:1">
      <c r="A9683" s="662">
        <v>9673</v>
      </c>
    </row>
    <row r="9684" spans="1:1">
      <c r="A9684" s="662">
        <v>9674</v>
      </c>
    </row>
    <row r="9685" spans="1:1">
      <c r="A9685" s="662">
        <v>9675</v>
      </c>
    </row>
    <row r="9686" spans="1:1">
      <c r="A9686" s="662">
        <v>9676</v>
      </c>
    </row>
    <row r="9687" spans="1:1">
      <c r="A9687" s="662">
        <v>9677</v>
      </c>
    </row>
    <row r="9688" spans="1:1">
      <c r="A9688" s="662">
        <v>9678</v>
      </c>
    </row>
    <row r="9689" spans="1:1">
      <c r="A9689" s="662">
        <v>9679</v>
      </c>
    </row>
    <row r="9690" spans="1:1">
      <c r="A9690" s="662">
        <v>9680</v>
      </c>
    </row>
    <row r="9691" spans="1:1">
      <c r="A9691" s="662">
        <v>9681</v>
      </c>
    </row>
    <row r="9692" spans="1:1">
      <c r="A9692" s="662">
        <v>9682</v>
      </c>
    </row>
    <row r="9693" spans="1:1">
      <c r="A9693" s="662">
        <v>9683</v>
      </c>
    </row>
    <row r="9694" spans="1:1">
      <c r="A9694" s="662">
        <v>9684</v>
      </c>
    </row>
    <row r="9695" spans="1:1">
      <c r="A9695" s="662">
        <v>9685</v>
      </c>
    </row>
    <row r="9696" spans="1:1">
      <c r="A9696" s="662">
        <v>9686</v>
      </c>
    </row>
    <row r="9697" spans="1:1">
      <c r="A9697" s="662">
        <v>9687</v>
      </c>
    </row>
    <row r="9698" spans="1:1">
      <c r="A9698" s="662">
        <v>9688</v>
      </c>
    </row>
    <row r="9699" spans="1:1">
      <c r="A9699" s="662">
        <v>9689</v>
      </c>
    </row>
    <row r="9700" spans="1:1">
      <c r="A9700" s="662">
        <v>9690</v>
      </c>
    </row>
    <row r="9701" spans="1:1">
      <c r="A9701" s="662">
        <v>9691</v>
      </c>
    </row>
    <row r="9702" spans="1:1">
      <c r="A9702" s="662">
        <v>9692</v>
      </c>
    </row>
    <row r="9703" spans="1:1">
      <c r="A9703" s="662">
        <v>9693</v>
      </c>
    </row>
    <row r="9704" spans="1:1">
      <c r="A9704" s="662">
        <v>9694</v>
      </c>
    </row>
    <row r="9705" spans="1:1">
      <c r="A9705" s="662">
        <v>9695</v>
      </c>
    </row>
    <row r="9706" spans="1:1">
      <c r="A9706" s="662">
        <v>9696</v>
      </c>
    </row>
    <row r="9707" spans="1:1">
      <c r="A9707" s="662">
        <v>9697</v>
      </c>
    </row>
    <row r="9708" spans="1:1">
      <c r="A9708" s="662">
        <v>9698</v>
      </c>
    </row>
    <row r="9709" spans="1:1">
      <c r="A9709" s="662">
        <v>9699</v>
      </c>
    </row>
    <row r="9710" spans="1:1">
      <c r="A9710" s="662">
        <v>9700</v>
      </c>
    </row>
    <row r="9711" spans="1:1">
      <c r="A9711" s="662">
        <v>9701</v>
      </c>
    </row>
    <row r="9712" spans="1:1">
      <c r="A9712" s="662">
        <v>9702</v>
      </c>
    </row>
    <row r="9713" spans="1:1">
      <c r="A9713" s="662">
        <v>9703</v>
      </c>
    </row>
    <row r="9714" spans="1:1">
      <c r="A9714" s="662">
        <v>9704</v>
      </c>
    </row>
    <row r="9715" spans="1:1">
      <c r="A9715" s="662">
        <v>9705</v>
      </c>
    </row>
    <row r="9716" spans="1:1">
      <c r="A9716" s="662">
        <v>9706</v>
      </c>
    </row>
    <row r="9717" spans="1:1">
      <c r="A9717" s="662">
        <v>9707</v>
      </c>
    </row>
    <row r="9718" spans="1:1">
      <c r="A9718" s="662">
        <v>9708</v>
      </c>
    </row>
    <row r="9719" spans="1:1">
      <c r="A9719" s="662">
        <v>9709</v>
      </c>
    </row>
    <row r="9720" spans="1:1">
      <c r="A9720" s="662">
        <v>9710</v>
      </c>
    </row>
    <row r="9721" spans="1:1">
      <c r="A9721" s="662">
        <v>9711</v>
      </c>
    </row>
    <row r="9722" spans="1:1">
      <c r="A9722" s="662">
        <v>9712</v>
      </c>
    </row>
    <row r="9723" spans="1:1">
      <c r="A9723" s="662">
        <v>9713</v>
      </c>
    </row>
    <row r="9724" spans="1:1">
      <c r="A9724" s="662">
        <v>9714</v>
      </c>
    </row>
    <row r="9725" spans="1:1">
      <c r="A9725" s="662">
        <v>9715</v>
      </c>
    </row>
    <row r="9726" spans="1:1">
      <c r="A9726" s="662">
        <v>9716</v>
      </c>
    </row>
    <row r="9727" spans="1:1">
      <c r="A9727" s="662">
        <v>9717</v>
      </c>
    </row>
    <row r="9728" spans="1:1">
      <c r="A9728" s="662">
        <v>9718</v>
      </c>
    </row>
    <row r="9729" spans="1:1">
      <c r="A9729" s="662">
        <v>9719</v>
      </c>
    </row>
    <row r="9730" spans="1:1">
      <c r="A9730" s="662">
        <v>9720</v>
      </c>
    </row>
    <row r="9731" spans="1:1">
      <c r="A9731" s="662">
        <v>9721</v>
      </c>
    </row>
    <row r="9732" spans="1:1">
      <c r="A9732" s="662">
        <v>9722</v>
      </c>
    </row>
    <row r="9733" spans="1:1">
      <c r="A9733" s="662">
        <v>9723</v>
      </c>
    </row>
    <row r="9734" spans="1:1">
      <c r="A9734" s="662">
        <v>9724</v>
      </c>
    </row>
    <row r="9735" spans="1:1">
      <c r="A9735" s="662">
        <v>9725</v>
      </c>
    </row>
    <row r="9736" spans="1:1">
      <c r="A9736" s="662">
        <v>9726</v>
      </c>
    </row>
    <row r="9737" spans="1:1">
      <c r="A9737" s="662">
        <v>9727</v>
      </c>
    </row>
    <row r="9738" spans="1:1">
      <c r="A9738" s="662">
        <v>9728</v>
      </c>
    </row>
    <row r="9739" spans="1:1">
      <c r="A9739" s="662">
        <v>9729</v>
      </c>
    </row>
    <row r="9740" spans="1:1">
      <c r="A9740" s="662">
        <v>9730</v>
      </c>
    </row>
    <row r="9741" spans="1:1">
      <c r="A9741" s="662">
        <v>9731</v>
      </c>
    </row>
    <row r="9742" spans="1:1">
      <c r="A9742" s="662">
        <v>9732</v>
      </c>
    </row>
    <row r="9743" spans="1:1">
      <c r="A9743" s="662">
        <v>9733</v>
      </c>
    </row>
    <row r="9744" spans="1:1">
      <c r="A9744" s="662">
        <v>9734</v>
      </c>
    </row>
    <row r="9745" spans="1:1">
      <c r="A9745" s="662">
        <v>9735</v>
      </c>
    </row>
    <row r="9746" spans="1:1">
      <c r="A9746" s="662">
        <v>9736</v>
      </c>
    </row>
    <row r="9747" spans="1:1">
      <c r="A9747" s="662">
        <v>9737</v>
      </c>
    </row>
    <row r="9748" spans="1:1">
      <c r="A9748" s="662">
        <v>9738</v>
      </c>
    </row>
    <row r="9749" spans="1:1">
      <c r="A9749" s="662">
        <v>9739</v>
      </c>
    </row>
    <row r="9750" spans="1:1">
      <c r="A9750" s="662">
        <v>9740</v>
      </c>
    </row>
    <row r="9751" spans="1:1">
      <c r="A9751" s="662">
        <v>9741</v>
      </c>
    </row>
    <row r="9752" spans="1:1">
      <c r="A9752" s="662">
        <v>9742</v>
      </c>
    </row>
    <row r="9753" spans="1:1">
      <c r="A9753" s="662">
        <v>9743</v>
      </c>
    </row>
    <row r="9754" spans="1:1">
      <c r="A9754" s="662">
        <v>9744</v>
      </c>
    </row>
    <row r="9755" spans="1:1">
      <c r="A9755" s="662">
        <v>9745</v>
      </c>
    </row>
    <row r="9756" spans="1:1">
      <c r="A9756" s="662">
        <v>9746</v>
      </c>
    </row>
    <row r="9757" spans="1:1">
      <c r="A9757" s="662">
        <v>9747</v>
      </c>
    </row>
    <row r="9758" spans="1:1">
      <c r="A9758" s="662">
        <v>9748</v>
      </c>
    </row>
    <row r="9759" spans="1:1">
      <c r="A9759" s="662">
        <v>9749</v>
      </c>
    </row>
    <row r="9760" spans="1:1">
      <c r="A9760" s="662">
        <v>9750</v>
      </c>
    </row>
    <row r="9761" spans="1:1">
      <c r="A9761" s="662">
        <v>9751</v>
      </c>
    </row>
    <row r="9762" spans="1:1">
      <c r="A9762" s="662">
        <v>9752</v>
      </c>
    </row>
    <row r="9763" spans="1:1">
      <c r="A9763" s="662">
        <v>9753</v>
      </c>
    </row>
    <row r="9764" spans="1:1">
      <c r="A9764" s="662">
        <v>9754</v>
      </c>
    </row>
    <row r="9765" spans="1:1">
      <c r="A9765" s="662">
        <v>9755</v>
      </c>
    </row>
    <row r="9766" spans="1:1">
      <c r="A9766" s="662">
        <v>9756</v>
      </c>
    </row>
    <row r="9767" spans="1:1">
      <c r="A9767" s="662">
        <v>9757</v>
      </c>
    </row>
    <row r="9768" spans="1:1">
      <c r="A9768" s="662">
        <v>9758</v>
      </c>
    </row>
    <row r="9769" spans="1:1">
      <c r="A9769" s="662">
        <v>9759</v>
      </c>
    </row>
    <row r="9770" spans="1:1">
      <c r="A9770" s="662">
        <v>9760</v>
      </c>
    </row>
    <row r="9771" spans="1:1">
      <c r="A9771" s="662">
        <v>9761</v>
      </c>
    </row>
    <row r="9772" spans="1:1">
      <c r="A9772" s="662">
        <v>9762</v>
      </c>
    </row>
    <row r="9773" spans="1:1">
      <c r="A9773" s="662">
        <v>9763</v>
      </c>
    </row>
    <row r="9774" spans="1:1">
      <c r="A9774" s="662">
        <v>9764</v>
      </c>
    </row>
    <row r="9775" spans="1:1">
      <c r="A9775" s="662">
        <v>9765</v>
      </c>
    </row>
    <row r="9776" spans="1:1">
      <c r="A9776" s="662">
        <v>9766</v>
      </c>
    </row>
    <row r="9777" spans="1:1">
      <c r="A9777" s="662">
        <v>9767</v>
      </c>
    </row>
    <row r="9778" spans="1:1">
      <c r="A9778" s="662">
        <v>9768</v>
      </c>
    </row>
    <row r="9779" spans="1:1">
      <c r="A9779" s="662">
        <v>9769</v>
      </c>
    </row>
    <row r="9780" spans="1:1">
      <c r="A9780" s="662">
        <v>9770</v>
      </c>
    </row>
    <row r="9781" spans="1:1">
      <c r="A9781" s="662">
        <v>9771</v>
      </c>
    </row>
    <row r="9782" spans="1:1">
      <c r="A9782" s="662">
        <v>9772</v>
      </c>
    </row>
    <row r="9783" spans="1:1">
      <c r="A9783" s="662">
        <v>9773</v>
      </c>
    </row>
    <row r="9784" spans="1:1">
      <c r="A9784" s="662">
        <v>9774</v>
      </c>
    </row>
    <row r="9785" spans="1:1">
      <c r="A9785" s="662">
        <v>9775</v>
      </c>
    </row>
    <row r="9786" spans="1:1">
      <c r="A9786" s="662">
        <v>9776</v>
      </c>
    </row>
    <row r="9787" spans="1:1">
      <c r="A9787" s="662">
        <v>9777</v>
      </c>
    </row>
    <row r="9788" spans="1:1">
      <c r="A9788" s="662">
        <v>9778</v>
      </c>
    </row>
    <row r="9789" spans="1:1">
      <c r="A9789" s="662">
        <v>9779</v>
      </c>
    </row>
    <row r="9790" spans="1:1">
      <c r="A9790" s="662">
        <v>9780</v>
      </c>
    </row>
    <row r="9791" spans="1:1">
      <c r="A9791" s="662">
        <v>9781</v>
      </c>
    </row>
    <row r="9792" spans="1:1">
      <c r="A9792" s="662">
        <v>9782</v>
      </c>
    </row>
    <row r="9793" spans="1:1">
      <c r="A9793" s="662">
        <v>9783</v>
      </c>
    </row>
    <row r="9794" spans="1:1">
      <c r="A9794" s="662">
        <v>9784</v>
      </c>
    </row>
    <row r="9795" spans="1:1">
      <c r="A9795" s="662">
        <v>9785</v>
      </c>
    </row>
    <row r="9796" spans="1:1">
      <c r="A9796" s="662">
        <v>9786</v>
      </c>
    </row>
    <row r="9797" spans="1:1">
      <c r="A9797" s="662">
        <v>9787</v>
      </c>
    </row>
    <row r="9798" spans="1:1">
      <c r="A9798" s="662">
        <v>9788</v>
      </c>
    </row>
    <row r="9799" spans="1:1">
      <c r="A9799" s="662">
        <v>9789</v>
      </c>
    </row>
    <row r="9800" spans="1:1">
      <c r="A9800" s="662">
        <v>9790</v>
      </c>
    </row>
    <row r="9801" spans="1:1">
      <c r="A9801" s="662">
        <v>9791</v>
      </c>
    </row>
    <row r="9802" spans="1:1">
      <c r="A9802" s="662">
        <v>9792</v>
      </c>
    </row>
    <row r="9803" spans="1:1">
      <c r="A9803" s="662">
        <v>9793</v>
      </c>
    </row>
    <row r="9804" spans="1:1">
      <c r="A9804" s="662">
        <v>9794</v>
      </c>
    </row>
    <row r="9805" spans="1:1">
      <c r="A9805" s="662">
        <v>9795</v>
      </c>
    </row>
    <row r="9806" spans="1:1">
      <c r="A9806" s="662">
        <v>9796</v>
      </c>
    </row>
    <row r="9807" spans="1:1">
      <c r="A9807" s="662">
        <v>9797</v>
      </c>
    </row>
    <row r="9808" spans="1:1">
      <c r="A9808" s="662">
        <v>9798</v>
      </c>
    </row>
    <row r="9809" spans="1:1">
      <c r="A9809" s="662">
        <v>9799</v>
      </c>
    </row>
    <row r="9810" spans="1:1">
      <c r="A9810" s="662">
        <v>9800</v>
      </c>
    </row>
    <row r="9811" spans="1:1">
      <c r="A9811" s="662">
        <v>9801</v>
      </c>
    </row>
    <row r="9812" spans="1:1">
      <c r="A9812" s="662">
        <v>9802</v>
      </c>
    </row>
    <row r="9813" spans="1:1">
      <c r="A9813" s="662">
        <v>9803</v>
      </c>
    </row>
    <row r="9814" spans="1:1">
      <c r="A9814" s="662">
        <v>9804</v>
      </c>
    </row>
    <row r="9815" spans="1:1">
      <c r="A9815" s="662">
        <v>9805</v>
      </c>
    </row>
    <row r="9816" spans="1:1">
      <c r="A9816" s="662">
        <v>9806</v>
      </c>
    </row>
    <row r="9817" spans="1:1">
      <c r="A9817" s="662">
        <v>9807</v>
      </c>
    </row>
    <row r="9818" spans="1:1">
      <c r="A9818" s="662">
        <v>9808</v>
      </c>
    </row>
    <row r="9819" spans="1:1">
      <c r="A9819" s="662">
        <v>9809</v>
      </c>
    </row>
    <row r="9820" spans="1:1">
      <c r="A9820" s="662">
        <v>9810</v>
      </c>
    </row>
    <row r="9821" spans="1:1">
      <c r="A9821" s="662">
        <v>9811</v>
      </c>
    </row>
    <row r="9822" spans="1:1">
      <c r="A9822" s="662">
        <v>9812</v>
      </c>
    </row>
    <row r="9823" spans="1:1">
      <c r="A9823" s="662">
        <v>9813</v>
      </c>
    </row>
    <row r="9824" spans="1:1">
      <c r="A9824" s="662">
        <v>9814</v>
      </c>
    </row>
    <row r="9825" spans="1:1">
      <c r="A9825" s="662">
        <v>9815</v>
      </c>
    </row>
    <row r="9826" spans="1:1">
      <c r="A9826" s="662">
        <v>9816</v>
      </c>
    </row>
    <row r="9827" spans="1:1">
      <c r="A9827" s="662">
        <v>9817</v>
      </c>
    </row>
    <row r="9828" spans="1:1">
      <c r="A9828" s="662">
        <v>9818</v>
      </c>
    </row>
    <row r="9829" spans="1:1">
      <c r="A9829" s="662">
        <v>9819</v>
      </c>
    </row>
    <row r="9830" spans="1:1">
      <c r="A9830" s="662">
        <v>9820</v>
      </c>
    </row>
    <row r="9831" spans="1:1">
      <c r="A9831" s="662">
        <v>9821</v>
      </c>
    </row>
    <row r="9832" spans="1:1">
      <c r="A9832" s="662">
        <v>9822</v>
      </c>
    </row>
    <row r="9833" spans="1:1">
      <c r="A9833" s="662">
        <v>9823</v>
      </c>
    </row>
    <row r="9834" spans="1:1">
      <c r="A9834" s="662">
        <v>9824</v>
      </c>
    </row>
    <row r="9835" spans="1:1">
      <c r="A9835" s="662">
        <v>9825</v>
      </c>
    </row>
    <row r="9836" spans="1:1">
      <c r="A9836" s="662">
        <v>9826</v>
      </c>
    </row>
    <row r="9837" spans="1:1">
      <c r="A9837" s="662">
        <v>9827</v>
      </c>
    </row>
    <row r="9838" spans="1:1">
      <c r="A9838" s="662">
        <v>9828</v>
      </c>
    </row>
    <row r="9839" spans="1:1">
      <c r="A9839" s="662">
        <v>9829</v>
      </c>
    </row>
    <row r="9840" spans="1:1">
      <c r="A9840" s="662">
        <v>9830</v>
      </c>
    </row>
    <row r="9841" spans="1:1">
      <c r="A9841" s="662">
        <v>9831</v>
      </c>
    </row>
    <row r="9842" spans="1:1">
      <c r="A9842" s="662">
        <v>9832</v>
      </c>
    </row>
    <row r="9843" spans="1:1">
      <c r="A9843" s="662">
        <v>9833</v>
      </c>
    </row>
    <row r="9844" spans="1:1">
      <c r="A9844" s="662">
        <v>9834</v>
      </c>
    </row>
    <row r="9845" spans="1:1">
      <c r="A9845" s="662">
        <v>9835</v>
      </c>
    </row>
    <row r="9846" spans="1:1">
      <c r="A9846" s="662">
        <v>9836</v>
      </c>
    </row>
    <row r="9847" spans="1:1">
      <c r="A9847" s="662">
        <v>9837</v>
      </c>
    </row>
    <row r="9848" spans="1:1">
      <c r="A9848" s="662">
        <v>9838</v>
      </c>
    </row>
    <row r="9849" spans="1:1">
      <c r="A9849" s="662">
        <v>9839</v>
      </c>
    </row>
    <row r="9850" spans="1:1">
      <c r="A9850" s="662">
        <v>9840</v>
      </c>
    </row>
    <row r="9851" spans="1:1">
      <c r="A9851" s="662">
        <v>9841</v>
      </c>
    </row>
    <row r="9852" spans="1:1">
      <c r="A9852" s="662">
        <v>9842</v>
      </c>
    </row>
    <row r="9853" spans="1:1">
      <c r="A9853" s="662">
        <v>9843</v>
      </c>
    </row>
    <row r="9854" spans="1:1">
      <c r="A9854" s="662">
        <v>9844</v>
      </c>
    </row>
    <row r="9855" spans="1:1">
      <c r="A9855" s="662">
        <v>9845</v>
      </c>
    </row>
    <row r="9856" spans="1:1">
      <c r="A9856" s="662">
        <v>9846</v>
      </c>
    </row>
    <row r="9857" spans="1:1">
      <c r="A9857" s="662">
        <v>9847</v>
      </c>
    </row>
    <row r="9858" spans="1:1">
      <c r="A9858" s="662">
        <v>9848</v>
      </c>
    </row>
    <row r="9859" spans="1:1">
      <c r="A9859" s="662">
        <v>9849</v>
      </c>
    </row>
    <row r="9860" spans="1:1">
      <c r="A9860" s="662">
        <v>9850</v>
      </c>
    </row>
    <row r="9861" spans="1:1">
      <c r="A9861" s="662">
        <v>9851</v>
      </c>
    </row>
    <row r="9862" spans="1:1">
      <c r="A9862" s="662">
        <v>9852</v>
      </c>
    </row>
    <row r="9863" spans="1:1">
      <c r="A9863" s="662">
        <v>9853</v>
      </c>
    </row>
    <row r="9864" spans="1:1">
      <c r="A9864" s="662">
        <v>9854</v>
      </c>
    </row>
    <row r="9865" spans="1:1">
      <c r="A9865" s="662">
        <v>9855</v>
      </c>
    </row>
    <row r="9866" spans="1:1">
      <c r="A9866" s="662">
        <v>9856</v>
      </c>
    </row>
    <row r="9867" spans="1:1">
      <c r="A9867" s="662">
        <v>9857</v>
      </c>
    </row>
    <row r="9868" spans="1:1">
      <c r="A9868" s="662">
        <v>9858</v>
      </c>
    </row>
    <row r="9869" spans="1:1">
      <c r="A9869" s="662">
        <v>9859</v>
      </c>
    </row>
    <row r="9870" spans="1:1">
      <c r="A9870" s="662">
        <v>9860</v>
      </c>
    </row>
    <row r="9871" spans="1:1">
      <c r="A9871" s="662">
        <v>9861</v>
      </c>
    </row>
    <row r="9872" spans="1:1">
      <c r="A9872" s="662">
        <v>9862</v>
      </c>
    </row>
    <row r="9873" spans="1:1">
      <c r="A9873" s="662">
        <v>9863</v>
      </c>
    </row>
    <row r="9874" spans="1:1">
      <c r="A9874" s="662">
        <v>9864</v>
      </c>
    </row>
    <row r="9875" spans="1:1">
      <c r="A9875" s="662">
        <v>9865</v>
      </c>
    </row>
    <row r="9876" spans="1:1">
      <c r="A9876" s="662">
        <v>9866</v>
      </c>
    </row>
    <row r="9877" spans="1:1">
      <c r="A9877" s="662">
        <v>9867</v>
      </c>
    </row>
    <row r="9878" spans="1:1">
      <c r="A9878" s="662">
        <v>9868</v>
      </c>
    </row>
    <row r="9879" spans="1:1">
      <c r="A9879" s="662">
        <v>9869</v>
      </c>
    </row>
    <row r="9880" spans="1:1">
      <c r="A9880" s="662">
        <v>9870</v>
      </c>
    </row>
    <row r="9881" spans="1:1">
      <c r="A9881" s="662">
        <v>9871</v>
      </c>
    </row>
    <row r="9882" spans="1:1">
      <c r="A9882" s="662">
        <v>9872</v>
      </c>
    </row>
    <row r="9883" spans="1:1">
      <c r="A9883" s="662">
        <v>9873</v>
      </c>
    </row>
    <row r="9884" spans="1:1">
      <c r="A9884" s="662">
        <v>9874</v>
      </c>
    </row>
    <row r="9885" spans="1:1">
      <c r="A9885" s="662">
        <v>9875</v>
      </c>
    </row>
    <row r="9886" spans="1:1">
      <c r="A9886" s="662">
        <v>9876</v>
      </c>
    </row>
    <row r="9887" spans="1:1">
      <c r="A9887" s="662">
        <v>9877</v>
      </c>
    </row>
    <row r="9888" spans="1:1">
      <c r="A9888" s="662">
        <v>9878</v>
      </c>
    </row>
    <row r="9889" spans="1:1">
      <c r="A9889" s="662">
        <v>9879</v>
      </c>
    </row>
    <row r="9890" spans="1:1">
      <c r="A9890" s="662">
        <v>9880</v>
      </c>
    </row>
    <row r="9891" spans="1:1">
      <c r="A9891" s="662">
        <v>9881</v>
      </c>
    </row>
    <row r="9892" spans="1:1">
      <c r="A9892" s="662">
        <v>9882</v>
      </c>
    </row>
    <row r="9893" spans="1:1">
      <c r="A9893" s="662">
        <v>9883</v>
      </c>
    </row>
    <row r="9894" spans="1:1">
      <c r="A9894" s="662">
        <v>9884</v>
      </c>
    </row>
    <row r="9895" spans="1:1">
      <c r="A9895" s="662">
        <v>9885</v>
      </c>
    </row>
    <row r="9896" spans="1:1">
      <c r="A9896" s="662">
        <v>9886</v>
      </c>
    </row>
    <row r="9897" spans="1:1">
      <c r="A9897" s="662">
        <v>9887</v>
      </c>
    </row>
    <row r="9898" spans="1:1">
      <c r="A9898" s="662">
        <v>9888</v>
      </c>
    </row>
    <row r="9899" spans="1:1">
      <c r="A9899" s="662">
        <v>9889</v>
      </c>
    </row>
    <row r="9900" spans="1:1">
      <c r="A9900" s="662">
        <v>9890</v>
      </c>
    </row>
    <row r="9901" spans="1:1">
      <c r="A9901" s="662">
        <v>9891</v>
      </c>
    </row>
    <row r="9902" spans="1:1">
      <c r="A9902" s="662">
        <v>9892</v>
      </c>
    </row>
    <row r="9903" spans="1:1">
      <c r="A9903" s="662">
        <v>9893</v>
      </c>
    </row>
    <row r="9904" spans="1:1">
      <c r="A9904" s="662">
        <v>9894</v>
      </c>
    </row>
    <row r="9905" spans="1:1">
      <c r="A9905" s="662">
        <v>9895</v>
      </c>
    </row>
    <row r="9906" spans="1:1">
      <c r="A9906" s="662">
        <v>9896</v>
      </c>
    </row>
    <row r="9907" spans="1:1">
      <c r="A9907" s="662">
        <v>9897</v>
      </c>
    </row>
    <row r="9908" spans="1:1">
      <c r="A9908" s="662">
        <v>9898</v>
      </c>
    </row>
    <row r="9909" spans="1:1">
      <c r="A9909" s="662">
        <v>9899</v>
      </c>
    </row>
    <row r="9910" spans="1:1">
      <c r="A9910" s="662">
        <v>9900</v>
      </c>
    </row>
    <row r="9911" spans="1:1">
      <c r="A9911" s="662">
        <v>9901</v>
      </c>
    </row>
    <row r="9912" spans="1:1">
      <c r="A9912" s="662">
        <v>9902</v>
      </c>
    </row>
    <row r="9913" spans="1:1">
      <c r="A9913" s="662">
        <v>9903</v>
      </c>
    </row>
    <row r="9914" spans="1:1">
      <c r="A9914" s="662">
        <v>9904</v>
      </c>
    </row>
    <row r="9915" spans="1:1">
      <c r="A9915" s="662">
        <v>9905</v>
      </c>
    </row>
    <row r="9916" spans="1:1">
      <c r="A9916" s="662">
        <v>9906</v>
      </c>
    </row>
    <row r="9917" spans="1:1">
      <c r="A9917" s="662">
        <v>9907</v>
      </c>
    </row>
    <row r="9918" spans="1:1">
      <c r="A9918" s="662">
        <v>9908</v>
      </c>
    </row>
    <row r="9919" spans="1:1">
      <c r="A9919" s="662">
        <v>9909</v>
      </c>
    </row>
    <row r="9920" spans="1:1">
      <c r="A9920" s="662">
        <v>9910</v>
      </c>
    </row>
    <row r="9921" spans="1:1">
      <c r="A9921" s="662">
        <v>9911</v>
      </c>
    </row>
    <row r="9922" spans="1:1">
      <c r="A9922" s="662">
        <v>9912</v>
      </c>
    </row>
    <row r="9923" spans="1:1">
      <c r="A9923" s="662">
        <v>9913</v>
      </c>
    </row>
    <row r="9924" spans="1:1">
      <c r="A9924" s="662">
        <v>9914</v>
      </c>
    </row>
    <row r="9925" spans="1:1">
      <c r="A9925" s="662">
        <v>9915</v>
      </c>
    </row>
    <row r="9926" spans="1:1">
      <c r="A9926" s="662">
        <v>9916</v>
      </c>
    </row>
    <row r="9927" spans="1:1">
      <c r="A9927" s="662">
        <v>9917</v>
      </c>
    </row>
    <row r="9928" spans="1:1">
      <c r="A9928" s="662">
        <v>9918</v>
      </c>
    </row>
    <row r="9929" spans="1:1">
      <c r="A9929" s="662">
        <v>9919</v>
      </c>
    </row>
    <row r="9930" spans="1:1">
      <c r="A9930" s="662">
        <v>9920</v>
      </c>
    </row>
    <row r="9931" spans="1:1">
      <c r="A9931" s="662">
        <v>9921</v>
      </c>
    </row>
    <row r="9932" spans="1:1">
      <c r="A9932" s="662">
        <v>9922</v>
      </c>
    </row>
    <row r="9933" spans="1:1">
      <c r="A9933" s="662">
        <v>9923</v>
      </c>
    </row>
    <row r="9934" spans="1:1">
      <c r="A9934" s="662">
        <v>9924</v>
      </c>
    </row>
    <row r="9935" spans="1:1">
      <c r="A9935" s="662">
        <v>9925</v>
      </c>
    </row>
    <row r="9936" spans="1:1">
      <c r="A9936" s="662">
        <v>9926</v>
      </c>
    </row>
    <row r="9937" spans="1:1">
      <c r="A9937" s="662">
        <v>9927</v>
      </c>
    </row>
    <row r="9938" spans="1:1">
      <c r="A9938" s="662">
        <v>9928</v>
      </c>
    </row>
    <row r="9939" spans="1:1">
      <c r="A9939" s="662">
        <v>9929</v>
      </c>
    </row>
    <row r="9940" spans="1:1">
      <c r="A9940" s="662">
        <v>9930</v>
      </c>
    </row>
    <row r="9941" spans="1:1">
      <c r="A9941" s="662">
        <v>9931</v>
      </c>
    </row>
    <row r="9942" spans="1:1">
      <c r="A9942" s="662">
        <v>9932</v>
      </c>
    </row>
    <row r="9943" spans="1:1">
      <c r="A9943" s="662">
        <v>9933</v>
      </c>
    </row>
    <row r="9944" spans="1:1">
      <c r="A9944" s="662">
        <v>9934</v>
      </c>
    </row>
    <row r="9945" spans="1:1">
      <c r="A9945" s="662">
        <v>9935</v>
      </c>
    </row>
    <row r="9946" spans="1:1">
      <c r="A9946" s="662">
        <v>9936</v>
      </c>
    </row>
    <row r="9947" spans="1:1">
      <c r="A9947" s="662">
        <v>9937</v>
      </c>
    </row>
    <row r="9948" spans="1:1">
      <c r="A9948" s="662">
        <v>9938</v>
      </c>
    </row>
    <row r="9949" spans="1:1">
      <c r="A9949" s="662">
        <v>9939</v>
      </c>
    </row>
    <row r="9950" spans="1:1">
      <c r="A9950" s="662">
        <v>9940</v>
      </c>
    </row>
    <row r="9951" spans="1:1">
      <c r="A9951" s="662">
        <v>9941</v>
      </c>
    </row>
    <row r="9952" spans="1:1">
      <c r="A9952" s="662">
        <v>9942</v>
      </c>
    </row>
    <row r="9953" spans="1:1">
      <c r="A9953" s="662">
        <v>9943</v>
      </c>
    </row>
    <row r="9954" spans="1:1">
      <c r="A9954" s="662">
        <v>9944</v>
      </c>
    </row>
    <row r="9955" spans="1:1">
      <c r="A9955" s="662">
        <v>9945</v>
      </c>
    </row>
    <row r="9956" spans="1:1">
      <c r="A9956" s="662">
        <v>9946</v>
      </c>
    </row>
    <row r="9957" spans="1:1">
      <c r="A9957" s="662">
        <v>9947</v>
      </c>
    </row>
    <row r="9958" spans="1:1">
      <c r="A9958" s="662">
        <v>9948</v>
      </c>
    </row>
    <row r="9959" spans="1:1">
      <c r="A9959" s="662">
        <v>9949</v>
      </c>
    </row>
    <row r="9960" spans="1:1">
      <c r="A9960" s="662">
        <v>9950</v>
      </c>
    </row>
    <row r="9961" spans="1:1">
      <c r="A9961" s="662">
        <v>9951</v>
      </c>
    </row>
    <row r="9962" spans="1:1">
      <c r="A9962" s="662">
        <v>9952</v>
      </c>
    </row>
    <row r="9963" spans="1:1">
      <c r="A9963" s="662">
        <v>9953</v>
      </c>
    </row>
    <row r="9964" spans="1:1">
      <c r="A9964" s="662">
        <v>9954</v>
      </c>
    </row>
    <row r="9965" spans="1:1">
      <c r="A9965" s="662">
        <v>9955</v>
      </c>
    </row>
    <row r="9966" spans="1:1">
      <c r="A9966" s="662">
        <v>9956</v>
      </c>
    </row>
    <row r="9967" spans="1:1">
      <c r="A9967" s="662">
        <v>9957</v>
      </c>
    </row>
    <row r="9968" spans="1:1">
      <c r="A9968" s="662">
        <v>9958</v>
      </c>
    </row>
    <row r="9969" spans="1:1">
      <c r="A9969" s="662">
        <v>9959</v>
      </c>
    </row>
    <row r="9970" spans="1:1">
      <c r="A9970" s="662">
        <v>9960</v>
      </c>
    </row>
    <row r="9971" spans="1:1">
      <c r="A9971" s="662">
        <v>9961</v>
      </c>
    </row>
    <row r="9972" spans="1:1">
      <c r="A9972" s="662">
        <v>9962</v>
      </c>
    </row>
    <row r="9973" spans="1:1">
      <c r="A9973" s="662">
        <v>9963</v>
      </c>
    </row>
    <row r="9974" spans="1:1">
      <c r="A9974" s="662">
        <v>9964</v>
      </c>
    </row>
    <row r="9975" spans="1:1">
      <c r="A9975" s="662">
        <v>9965</v>
      </c>
    </row>
    <row r="9976" spans="1:1">
      <c r="A9976" s="662">
        <v>9966</v>
      </c>
    </row>
    <row r="9977" spans="1:1">
      <c r="A9977" s="662">
        <v>9967</v>
      </c>
    </row>
    <row r="9978" spans="1:1">
      <c r="A9978" s="662">
        <v>9968</v>
      </c>
    </row>
    <row r="9979" spans="1:1">
      <c r="A9979" s="662">
        <v>9969</v>
      </c>
    </row>
    <row r="9980" spans="1:1">
      <c r="A9980" s="662">
        <v>9970</v>
      </c>
    </row>
    <row r="9981" spans="1:1">
      <c r="A9981" s="662">
        <v>9971</v>
      </c>
    </row>
    <row r="9982" spans="1:1">
      <c r="A9982" s="662">
        <v>9972</v>
      </c>
    </row>
    <row r="9983" spans="1:1">
      <c r="A9983" s="662">
        <v>9973</v>
      </c>
    </row>
    <row r="9984" spans="1:1">
      <c r="A9984" s="662">
        <v>9974</v>
      </c>
    </row>
    <row r="9985" spans="1:1">
      <c r="A9985" s="662">
        <v>9975</v>
      </c>
    </row>
    <row r="9986" spans="1:1">
      <c r="A9986" s="662">
        <v>9976</v>
      </c>
    </row>
    <row r="9987" spans="1:1">
      <c r="A9987" s="662">
        <v>9977</v>
      </c>
    </row>
    <row r="9988" spans="1:1">
      <c r="A9988" s="662">
        <v>9978</v>
      </c>
    </row>
    <row r="9989" spans="1:1">
      <c r="A9989" s="662">
        <v>9979</v>
      </c>
    </row>
    <row r="9990" spans="1:1">
      <c r="A9990" s="662">
        <v>9980</v>
      </c>
    </row>
    <row r="9991" spans="1:1">
      <c r="A9991" s="662">
        <v>9981</v>
      </c>
    </row>
    <row r="9992" spans="1:1">
      <c r="A9992" s="662">
        <v>9982</v>
      </c>
    </row>
    <row r="9993" spans="1:1">
      <c r="A9993" s="662">
        <v>9983</v>
      </c>
    </row>
    <row r="9994" spans="1:1">
      <c r="A9994" s="662">
        <v>9984</v>
      </c>
    </row>
    <row r="9995" spans="1:1">
      <c r="A9995" s="662">
        <v>9985</v>
      </c>
    </row>
    <row r="9996" spans="1:1">
      <c r="A9996" s="662">
        <v>9986</v>
      </c>
    </row>
    <row r="9997" spans="1:1">
      <c r="A9997" s="662">
        <v>9987</v>
      </c>
    </row>
    <row r="9998" spans="1:1">
      <c r="A9998" s="662">
        <v>9988</v>
      </c>
    </row>
    <row r="9999" spans="1:1">
      <c r="A9999" s="662">
        <v>9989</v>
      </c>
    </row>
    <row r="10000" spans="1:1">
      <c r="A10000" s="662">
        <v>9990</v>
      </c>
    </row>
    <row r="10001" spans="1:1">
      <c r="A10001" s="662">
        <v>9991</v>
      </c>
    </row>
    <row r="10002" spans="1:1">
      <c r="A10002" s="662">
        <v>9992</v>
      </c>
    </row>
    <row r="10003" spans="1:1">
      <c r="A10003" s="662">
        <v>9993</v>
      </c>
    </row>
    <row r="10004" spans="1:1">
      <c r="A10004" s="662">
        <v>9994</v>
      </c>
    </row>
    <row r="10005" spans="1:1">
      <c r="A10005" s="662">
        <v>9995</v>
      </c>
    </row>
    <row r="10006" spans="1:1">
      <c r="A10006" s="662">
        <v>9996</v>
      </c>
    </row>
    <row r="10007" spans="1:1">
      <c r="A10007" s="662">
        <v>9997</v>
      </c>
    </row>
    <row r="10008" spans="1:1">
      <c r="A10008" s="662">
        <v>9998</v>
      </c>
    </row>
    <row r="10009" spans="1:1">
      <c r="A10009" s="662">
        <v>9999</v>
      </c>
    </row>
    <row r="10010" spans="1:1">
      <c r="A10010" s="662">
        <v>10000</v>
      </c>
    </row>
  </sheetData>
  <mergeCells count="4">
    <mergeCell ref="F9:M9"/>
    <mergeCell ref="O9:V9"/>
    <mergeCell ref="X9:AE9"/>
    <mergeCell ref="A9:E9"/>
  </mergeCells>
  <phoneticPr fontId="18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MeDAS_Select">
                <anchor moveWithCells="1" sizeWithCells="1">
                  <from>
                    <xdr:col>10</xdr:col>
                    <xdr:colOff>1247775</xdr:colOff>
                    <xdr:row>0</xdr:row>
                    <xdr:rowOff>38100</xdr:rowOff>
                  </from>
                  <to>
                    <xdr:col>12</xdr:col>
                    <xdr:colOff>657225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Reset_Sheet">
                <anchor moveWithCells="1" sizeWithCells="1">
                  <from>
                    <xdr:col>1</xdr:col>
                    <xdr:colOff>28575</xdr:colOff>
                    <xdr:row>0</xdr:row>
                    <xdr:rowOff>85725</xdr:rowOff>
                  </from>
                  <to>
                    <xdr:col>2</xdr:col>
                    <xdr:colOff>476250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Reset_Sheet_partially">
                <anchor moveWithCells="1" sizeWithCells="1">
                  <from>
                    <xdr:col>2</xdr:col>
                    <xdr:colOff>666750</xdr:colOff>
                    <xdr:row>0</xdr:row>
                    <xdr:rowOff>38100</xdr:rowOff>
                  </from>
                  <to>
                    <xdr:col>5</xdr:col>
                    <xdr:colOff>561975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AMeDAS_Listup">
                <anchor moveWithCells="1" sizeWithCells="1">
                  <from>
                    <xdr:col>9</xdr:col>
                    <xdr:colOff>285750</xdr:colOff>
                    <xdr:row>3</xdr:row>
                    <xdr:rowOff>123825</xdr:rowOff>
                  </from>
                  <to>
                    <xdr:col>12</xdr:col>
                    <xdr:colOff>676275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Button 7">
              <controlPr defaultSize="0" print="0" autoFill="0" autoPict="0" macro="[0]!AMeDAS_Listup2">
                <anchor moveWithCells="1" sizeWithCells="1">
                  <from>
                    <xdr:col>18</xdr:col>
                    <xdr:colOff>438150</xdr:colOff>
                    <xdr:row>4</xdr:row>
                    <xdr:rowOff>38100</xdr:rowOff>
                  </from>
                  <to>
                    <xdr:col>21</xdr:col>
                    <xdr:colOff>790575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Button 8">
              <controlPr defaultSize="0" print="0" autoFill="0" autoPict="0" macro="[0]!AMeDAS_select2">
                <anchor moveWithCells="1" sizeWithCells="1">
                  <from>
                    <xdr:col>19</xdr:col>
                    <xdr:colOff>1076325</xdr:colOff>
                    <xdr:row>0</xdr:row>
                    <xdr:rowOff>85725</xdr:rowOff>
                  </from>
                  <to>
                    <xdr:col>21</xdr:col>
                    <xdr:colOff>762000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Button 9">
              <controlPr defaultSize="0" print="0" autoFill="0" autoPict="0" macro="[0]!AMeDAS_select3">
                <anchor moveWithCells="1" sizeWithCells="1">
                  <from>
                    <xdr:col>28</xdr:col>
                    <xdr:colOff>952500</xdr:colOff>
                    <xdr:row>0</xdr:row>
                    <xdr:rowOff>85725</xdr:rowOff>
                  </from>
                  <to>
                    <xdr:col>30</xdr:col>
                    <xdr:colOff>847725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Button 10">
              <controlPr defaultSize="0" print="0" autoFill="0" autoPict="0" macro="[0]!AMeDAS_Listup3">
                <anchor moveWithCells="1" sizeWithCells="1">
                  <from>
                    <xdr:col>27</xdr:col>
                    <xdr:colOff>57150</xdr:colOff>
                    <xdr:row>4</xdr:row>
                    <xdr:rowOff>57150</xdr:rowOff>
                  </from>
                  <to>
                    <xdr:col>30</xdr:col>
                    <xdr:colOff>847725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918"/>
  <sheetViews>
    <sheetView zoomScale="70" zoomScaleNormal="70" workbookViewId="0">
      <pane xSplit="16" ySplit="3" topLeftCell="AH4" activePane="bottomRight" state="frozen"/>
      <selection pane="topRight" activeCell="Q1" sqref="Q1"/>
      <selection pane="bottomLeft" activeCell="A4" sqref="A4"/>
      <selection pane="bottomRight" activeCell="F7" sqref="F7"/>
    </sheetView>
  </sheetViews>
  <sheetFormatPr defaultRowHeight="18.75"/>
  <cols>
    <col min="1" max="1" width="9" style="662"/>
    <col min="2" max="2" width="13.625" style="662" bestFit="1" customWidth="1"/>
    <col min="3" max="3" width="13.5" style="662"/>
    <col min="4" max="4" width="13.625" style="662" bestFit="1" customWidth="1"/>
    <col min="5" max="6" width="13.5" style="662"/>
    <col min="7" max="11" width="13.625" style="662" hidden="1" customWidth="1"/>
    <col min="12" max="12" width="13.625" style="662" bestFit="1" customWidth="1"/>
    <col min="13" max="13" width="13.625" style="662" hidden="1" customWidth="1"/>
    <col min="14" max="14" width="0" style="662" hidden="1" customWidth="1"/>
    <col min="15" max="15" width="13.625" style="662" hidden="1" customWidth="1"/>
    <col min="16" max="16" width="23.5" style="662" hidden="1" customWidth="1"/>
    <col min="17" max="17" width="13.625" style="667" bestFit="1" customWidth="1"/>
    <col min="18" max="18" width="15" style="662" bestFit="1" customWidth="1"/>
    <col min="19" max="19" width="13.5" style="662"/>
    <col min="20" max="26" width="7.5" style="668" customWidth="1"/>
    <col min="27" max="27" width="7.5" style="662" customWidth="1"/>
    <col min="28" max="29" width="13.625" style="662" bestFit="1" customWidth="1"/>
    <col min="30" max="30" width="9" style="662"/>
    <col min="31" max="33" width="23.25" style="662" customWidth="1"/>
    <col min="34" max="36" width="14" style="668" customWidth="1"/>
    <col min="37" max="37" width="9" style="662"/>
    <col min="38" max="38" width="13.125" style="662" customWidth="1"/>
    <col min="39" max="39" width="9.375" style="662" bestFit="1" customWidth="1"/>
    <col min="40" max="40" width="9" style="662"/>
    <col min="43" max="46" width="9" style="709"/>
  </cols>
  <sheetData>
    <row r="1" spans="1:46">
      <c r="A1" s="1" t="s">
        <v>4608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 t="s">
        <v>4596</v>
      </c>
      <c r="R1" s="1"/>
      <c r="S1" s="1"/>
      <c r="T1" s="3"/>
      <c r="U1" s="3"/>
      <c r="V1" s="3"/>
      <c r="W1" s="3"/>
      <c r="X1" s="3"/>
      <c r="Y1" s="3"/>
      <c r="Z1" s="3"/>
      <c r="AA1" s="1"/>
      <c r="AB1" s="1" t="s">
        <v>4745</v>
      </c>
      <c r="AC1" s="1"/>
      <c r="AD1" s="687" t="s">
        <v>13730</v>
      </c>
      <c r="AE1" s="5">
        <f>COUNT(AE4:AE918)</f>
        <v>445</v>
      </c>
      <c r="AF1" s="5">
        <f t="shared" ref="AF1:AG1" si="0">COUNT(AF4:AF918)</f>
        <v>473</v>
      </c>
      <c r="AG1" s="5">
        <f t="shared" si="0"/>
        <v>513</v>
      </c>
      <c r="AH1" s="5"/>
      <c r="AI1" s="5"/>
      <c r="AJ1" s="5"/>
      <c r="AK1" s="5"/>
      <c r="AL1" s="5"/>
      <c r="AM1" s="5">
        <f>COUNTA(AM4:AM918)</f>
        <v>915</v>
      </c>
      <c r="AN1" s="5">
        <f>COUNTA(AN4:AN918)</f>
        <v>915</v>
      </c>
      <c r="AO1" s="5">
        <f>COUNTIF(AO4:AO918,"●")</f>
        <v>683</v>
      </c>
      <c r="AQ1"/>
      <c r="AR1"/>
      <c r="AS1"/>
      <c r="AT1"/>
    </row>
    <row r="2" spans="1:46" ht="19.5" thickBot="1">
      <c r="A2" s="5"/>
      <c r="B2" s="5"/>
      <c r="C2" s="5"/>
      <c r="D2" s="5">
        <v>915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R2" s="5"/>
      <c r="S2" s="5"/>
      <c r="T2" s="5">
        <v>1285</v>
      </c>
      <c r="U2" s="5">
        <v>916</v>
      </c>
      <c r="V2" s="5">
        <v>915</v>
      </c>
      <c r="W2" s="5">
        <v>58</v>
      </c>
      <c r="X2" s="5">
        <v>332</v>
      </c>
      <c r="Y2" s="5">
        <v>155</v>
      </c>
      <c r="Z2" s="5">
        <v>48</v>
      </c>
      <c r="AA2" s="5"/>
      <c r="AB2" s="5">
        <v>1285</v>
      </c>
      <c r="AC2" s="5">
        <v>1564</v>
      </c>
      <c r="AD2" s="687" t="s">
        <v>13729</v>
      </c>
      <c r="AE2" s="5">
        <f>SUM(AE4:AE918)</f>
        <v>3560</v>
      </c>
      <c r="AF2" s="5">
        <v>3476</v>
      </c>
      <c r="AG2" s="5">
        <f t="shared" ref="AG2" si="1">SUM(AG4:AG918)</f>
        <v>3473</v>
      </c>
      <c r="AH2" s="5">
        <f>COUNTIF(AH4:AH1649,"●")</f>
        <v>445</v>
      </c>
      <c r="AI2" s="5">
        <f>COUNTIF(AI4:AI1649,"●")</f>
        <v>473</v>
      </c>
      <c r="AJ2" s="5">
        <f>COUNTIF(AJ4:AJ1649,"●")</f>
        <v>513</v>
      </c>
      <c r="AK2" s="687"/>
      <c r="AL2" s="687"/>
      <c r="AM2" s="687"/>
      <c r="AN2" s="687"/>
      <c r="AO2" s="687"/>
      <c r="AQ2"/>
      <c r="AR2"/>
      <c r="AS2"/>
      <c r="AT2"/>
    </row>
    <row r="3" spans="1:46" ht="41.25" thickTop="1">
      <c r="A3" s="669" t="s">
        <v>0</v>
      </c>
      <c r="B3" s="669" t="s">
        <v>1</v>
      </c>
      <c r="C3" s="523" t="s">
        <v>2</v>
      </c>
      <c r="D3" s="523" t="s">
        <v>3</v>
      </c>
      <c r="E3" s="670" t="s">
        <v>4</v>
      </c>
      <c r="F3" s="523" t="s">
        <v>5</v>
      </c>
      <c r="G3" s="523" t="s">
        <v>6</v>
      </c>
      <c r="H3" s="671" t="s">
        <v>7</v>
      </c>
      <c r="I3" s="523" t="s">
        <v>8</v>
      </c>
      <c r="J3" s="523" t="s">
        <v>9</v>
      </c>
      <c r="K3" s="523" t="s">
        <v>10</v>
      </c>
      <c r="L3" s="523" t="s">
        <v>11</v>
      </c>
      <c r="M3" s="523" t="s">
        <v>12</v>
      </c>
      <c r="N3" s="523" t="s">
        <v>13</v>
      </c>
      <c r="O3" s="523" t="s">
        <v>14</v>
      </c>
      <c r="P3" s="672" t="s">
        <v>15</v>
      </c>
      <c r="Q3" s="673" t="s">
        <v>4597</v>
      </c>
      <c r="R3" s="523" t="s">
        <v>4598</v>
      </c>
      <c r="S3" s="660" t="s">
        <v>4599</v>
      </c>
      <c r="T3" s="523" t="s">
        <v>4606</v>
      </c>
      <c r="U3" s="523" t="s">
        <v>4607</v>
      </c>
      <c r="V3" s="523" t="s">
        <v>4600</v>
      </c>
      <c r="W3" s="523" t="s">
        <v>4601</v>
      </c>
      <c r="X3" s="523" t="s">
        <v>4602</v>
      </c>
      <c r="Y3" s="523" t="s">
        <v>4603</v>
      </c>
      <c r="Z3" s="523" t="s">
        <v>4604</v>
      </c>
      <c r="AA3" s="674"/>
      <c r="AB3" s="674" t="s">
        <v>4753</v>
      </c>
      <c r="AC3" s="674" t="s">
        <v>4754</v>
      </c>
      <c r="AD3" s="674"/>
      <c r="AE3" s="674" t="s">
        <v>17448</v>
      </c>
      <c r="AF3" s="674" t="s">
        <v>17449</v>
      </c>
      <c r="AG3" s="674" t="s">
        <v>17450</v>
      </c>
      <c r="AH3" s="672" t="s">
        <v>26394</v>
      </c>
      <c r="AI3" s="672" t="s">
        <v>26395</v>
      </c>
      <c r="AJ3" s="672" t="s">
        <v>26396</v>
      </c>
      <c r="AK3" s="674"/>
      <c r="AL3" s="674"/>
      <c r="AM3" s="674" t="s">
        <v>17447</v>
      </c>
      <c r="AN3" s="674" t="s">
        <v>13735</v>
      </c>
      <c r="AO3" s="674" t="s">
        <v>13735</v>
      </c>
      <c r="AQ3"/>
      <c r="AR3"/>
      <c r="AS3"/>
      <c r="AT3"/>
    </row>
    <row r="4" spans="1:46">
      <c r="A4" s="662" t="s">
        <v>16</v>
      </c>
      <c r="B4" s="662">
        <v>11001</v>
      </c>
      <c r="C4" s="662" t="s">
        <v>17</v>
      </c>
      <c r="D4" s="662" t="s">
        <v>18</v>
      </c>
      <c r="E4" s="662" t="s">
        <v>19</v>
      </c>
      <c r="F4" s="662" t="s">
        <v>20</v>
      </c>
      <c r="G4" s="662">
        <v>45</v>
      </c>
      <c r="H4" s="662">
        <v>31.2</v>
      </c>
      <c r="I4" s="662">
        <v>141</v>
      </c>
      <c r="J4" s="662">
        <v>56.1</v>
      </c>
      <c r="K4" s="662">
        <v>26</v>
      </c>
      <c r="L4" s="662">
        <v>10.1</v>
      </c>
      <c r="M4" s="662">
        <v>1.5</v>
      </c>
      <c r="N4" s="662" t="s">
        <v>21</v>
      </c>
      <c r="O4" s="662" t="s">
        <v>22</v>
      </c>
      <c r="P4" s="662" t="s">
        <v>22</v>
      </c>
      <c r="Q4" s="667">
        <v>45.52</v>
      </c>
      <c r="R4" s="667">
        <v>141.935</v>
      </c>
      <c r="T4" s="668" t="s">
        <v>4605</v>
      </c>
      <c r="U4" s="668" t="s">
        <v>4605</v>
      </c>
      <c r="V4" s="668" t="s">
        <v>4605</v>
      </c>
      <c r="W4" s="668" t="s">
        <v>22</v>
      </c>
      <c r="X4" s="668" t="s">
        <v>22</v>
      </c>
      <c r="Y4" s="668" t="s">
        <v>22</v>
      </c>
      <c r="Z4" s="668" t="s">
        <v>22</v>
      </c>
      <c r="AB4" s="662" t="s">
        <v>21</v>
      </c>
      <c r="AC4" s="662" t="s">
        <v>21</v>
      </c>
      <c r="AH4" s="668" t="str">
        <f>IF(AE4&gt;0,"●","")</f>
        <v/>
      </c>
      <c r="AI4" s="668" t="str">
        <f>IF(AF4&gt;0,"●","")</f>
        <v/>
      </c>
      <c r="AJ4" s="668" t="str">
        <f>IF(AG4&gt;0,"●","")</f>
        <v/>
      </c>
      <c r="AK4" s="675">
        <f>B4</f>
        <v>11001</v>
      </c>
      <c r="AL4" s="675" t="str">
        <f t="shared" ref="AL4:AL67" si="2">AM4&amp;"_"&amp;D4</f>
        <v>11_宗谷岬</v>
      </c>
      <c r="AM4" s="675" t="str">
        <f t="shared" ref="AM4:AM35" si="3">LEFT(AK4,2)</f>
        <v>11</v>
      </c>
      <c r="AN4" s="693" t="str">
        <f>IFERROR(VLOOKUP(AL4,観測点コードリスト!$L$2:$N$1665,3,FALSE),"")</f>
        <v>1284</v>
      </c>
      <c r="AO4" t="str">
        <f>IF(AH4="●","●",IF(AI4="●","●",IF(AJ4="●","●","")))</f>
        <v/>
      </c>
      <c r="AQ4" s="709">
        <f t="shared" ref="AQ4:AQ27" si="4">B4</f>
        <v>11001</v>
      </c>
      <c r="AR4" s="709" t="str">
        <f t="shared" ref="AR4:AR27" si="5">D4</f>
        <v>宗谷岬</v>
      </c>
      <c r="AS4" s="709" t="str">
        <f t="shared" ref="AS4:AS27" si="6">AM4</f>
        <v>11</v>
      </c>
      <c r="AT4" s="710" t="str">
        <f t="shared" ref="AT4:AT27" si="7">AN4</f>
        <v>1284</v>
      </c>
    </row>
    <row r="5" spans="1:46">
      <c r="A5" s="662" t="s">
        <v>16</v>
      </c>
      <c r="B5" s="662">
        <v>11016</v>
      </c>
      <c r="C5" s="662" t="s">
        <v>23</v>
      </c>
      <c r="D5" s="662" t="s">
        <v>24</v>
      </c>
      <c r="E5" s="662" t="s">
        <v>25</v>
      </c>
      <c r="F5" s="662" t="s">
        <v>26</v>
      </c>
      <c r="G5" s="662">
        <v>45</v>
      </c>
      <c r="H5" s="662">
        <v>24.9</v>
      </c>
      <c r="I5" s="662">
        <v>141</v>
      </c>
      <c r="J5" s="662">
        <v>40.700000000000003</v>
      </c>
      <c r="K5" s="662">
        <v>3</v>
      </c>
      <c r="L5" s="662">
        <v>24.1</v>
      </c>
      <c r="M5" s="662" t="s">
        <v>22</v>
      </c>
      <c r="N5" s="662" t="s">
        <v>27</v>
      </c>
      <c r="O5" s="662">
        <v>11903</v>
      </c>
      <c r="P5" s="662" t="s">
        <v>22</v>
      </c>
      <c r="Q5" s="667">
        <v>45.414999999999999</v>
      </c>
      <c r="R5" s="667">
        <v>141.67833300000001</v>
      </c>
      <c r="T5" s="668" t="s">
        <v>4605</v>
      </c>
      <c r="U5" s="668" t="s">
        <v>4605</v>
      </c>
      <c r="V5" s="668" t="s">
        <v>4605</v>
      </c>
      <c r="W5" s="668" t="s">
        <v>4605</v>
      </c>
      <c r="X5" s="668" t="s">
        <v>22</v>
      </c>
      <c r="Y5" s="668" t="s">
        <v>4605</v>
      </c>
      <c r="Z5" s="668" t="s">
        <v>4605</v>
      </c>
      <c r="AB5" s="662" t="s">
        <v>4745</v>
      </c>
      <c r="AC5" s="662" t="s">
        <v>4744</v>
      </c>
      <c r="AH5" s="668" t="str">
        <f t="shared" ref="AH5:AJ68" si="8">IF(AE5&gt;0,"●","")</f>
        <v/>
      </c>
      <c r="AI5" s="668" t="str">
        <f t="shared" si="8"/>
        <v/>
      </c>
      <c r="AJ5" s="668" t="str">
        <f t="shared" si="8"/>
        <v/>
      </c>
      <c r="AK5" s="675">
        <f t="shared" ref="AK5:AK68" si="9">B5</f>
        <v>11016</v>
      </c>
      <c r="AL5" s="675" t="str">
        <f t="shared" si="2"/>
        <v>11_稚内</v>
      </c>
      <c r="AM5" s="675" t="str">
        <f t="shared" si="3"/>
        <v>11</v>
      </c>
      <c r="AN5" s="693" t="str">
        <f>IFERROR(VLOOKUP(AL5,観測点コードリスト!$L$2:$N$1665,3,FALSE),"")</f>
        <v>47401</v>
      </c>
      <c r="AO5" t="str">
        <f t="shared" ref="AO5:AO68" si="10">IF(AH5="●","●",IF(AI5="●","●",IF(AJ5="●","●","")))</f>
        <v/>
      </c>
      <c r="AQ5" s="709">
        <f t="shared" si="4"/>
        <v>11016</v>
      </c>
      <c r="AR5" s="709" t="str">
        <f t="shared" si="5"/>
        <v>稚内</v>
      </c>
      <c r="AS5" s="709" t="str">
        <f t="shared" si="6"/>
        <v>11</v>
      </c>
      <c r="AT5" s="710" t="str">
        <f t="shared" si="7"/>
        <v>47401</v>
      </c>
    </row>
    <row r="6" spans="1:46">
      <c r="A6" s="662" t="s">
        <v>16</v>
      </c>
      <c r="B6" s="662">
        <v>11046</v>
      </c>
      <c r="C6" s="662" t="s">
        <v>17</v>
      </c>
      <c r="D6" s="662" t="s">
        <v>28</v>
      </c>
      <c r="E6" s="662" t="s">
        <v>29</v>
      </c>
      <c r="F6" s="662" t="s">
        <v>30</v>
      </c>
      <c r="G6" s="662">
        <v>45</v>
      </c>
      <c r="H6" s="662">
        <v>18.3</v>
      </c>
      <c r="I6" s="662">
        <v>141</v>
      </c>
      <c r="J6" s="662">
        <v>2.7</v>
      </c>
      <c r="K6" s="662">
        <v>65</v>
      </c>
      <c r="L6" s="662">
        <v>9.9</v>
      </c>
      <c r="M6" s="662">
        <v>1.5</v>
      </c>
      <c r="N6" s="662" t="s">
        <v>31</v>
      </c>
      <c r="O6" s="662" t="s">
        <v>22</v>
      </c>
      <c r="P6" s="662" t="s">
        <v>22</v>
      </c>
      <c r="Q6" s="667">
        <v>45.305</v>
      </c>
      <c r="R6" s="667">
        <v>141.04499999999999</v>
      </c>
      <c r="T6" s="668" t="s">
        <v>4605</v>
      </c>
      <c r="U6" s="668" t="s">
        <v>4605</v>
      </c>
      <c r="V6" s="668" t="s">
        <v>4605</v>
      </c>
      <c r="W6" s="668" t="s">
        <v>22</v>
      </c>
      <c r="X6" s="668" t="s">
        <v>22</v>
      </c>
      <c r="Y6" s="668" t="s">
        <v>22</v>
      </c>
      <c r="Z6" s="668" t="s">
        <v>22</v>
      </c>
      <c r="AB6" s="662" t="s">
        <v>31</v>
      </c>
      <c r="AC6" s="662" t="s">
        <v>31</v>
      </c>
      <c r="AH6" s="668" t="str">
        <f t="shared" si="8"/>
        <v/>
      </c>
      <c r="AI6" s="668" t="str">
        <f t="shared" si="8"/>
        <v/>
      </c>
      <c r="AJ6" s="668" t="str">
        <f t="shared" si="8"/>
        <v/>
      </c>
      <c r="AK6" s="675">
        <f t="shared" si="9"/>
        <v>11046</v>
      </c>
      <c r="AL6" s="675" t="str">
        <f t="shared" si="2"/>
        <v>11_礼文</v>
      </c>
      <c r="AM6" s="675" t="str">
        <f t="shared" si="3"/>
        <v>11</v>
      </c>
      <c r="AN6" s="693" t="str">
        <f>IFERROR(VLOOKUP(AL6,観測点コードリスト!$L$2:$N$1665,3,FALSE),"")</f>
        <v>1546</v>
      </c>
      <c r="AO6" t="str">
        <f t="shared" si="10"/>
        <v/>
      </c>
      <c r="AQ6" s="709">
        <f t="shared" si="4"/>
        <v>11046</v>
      </c>
      <c r="AR6" s="709" t="str">
        <f t="shared" si="5"/>
        <v>礼文</v>
      </c>
      <c r="AS6" s="709" t="str">
        <f t="shared" si="6"/>
        <v>11</v>
      </c>
      <c r="AT6" s="710" t="str">
        <f t="shared" si="7"/>
        <v>1546</v>
      </c>
    </row>
    <row r="7" spans="1:46">
      <c r="A7" s="662" t="s">
        <v>16</v>
      </c>
      <c r="B7" s="662">
        <v>11061</v>
      </c>
      <c r="C7" s="662" t="s">
        <v>23</v>
      </c>
      <c r="D7" s="662" t="s">
        <v>32</v>
      </c>
      <c r="E7" s="662" t="s">
        <v>33</v>
      </c>
      <c r="F7" s="662" t="s">
        <v>34</v>
      </c>
      <c r="G7" s="662">
        <v>45</v>
      </c>
      <c r="H7" s="662">
        <v>24.2</v>
      </c>
      <c r="I7" s="662">
        <v>141</v>
      </c>
      <c r="J7" s="662">
        <v>48.1</v>
      </c>
      <c r="K7" s="662">
        <v>8</v>
      </c>
      <c r="L7" s="662">
        <v>10</v>
      </c>
      <c r="M7" s="662" t="s">
        <v>22</v>
      </c>
      <c r="N7" s="662" t="s">
        <v>35</v>
      </c>
      <c r="O7" s="662">
        <v>11904</v>
      </c>
      <c r="P7" s="662" t="s">
        <v>36</v>
      </c>
      <c r="Q7" s="667">
        <v>45.403333000000003</v>
      </c>
      <c r="R7" s="667">
        <v>141.80166700000001</v>
      </c>
      <c r="T7" s="668" t="s">
        <v>4605</v>
      </c>
      <c r="U7" s="668" t="s">
        <v>4605</v>
      </c>
      <c r="V7" s="668" t="s">
        <v>4605</v>
      </c>
      <c r="W7" s="668" t="s">
        <v>22</v>
      </c>
      <c r="X7" s="668" t="s">
        <v>22</v>
      </c>
      <c r="Y7" s="668" t="s">
        <v>22</v>
      </c>
      <c r="Z7" s="668" t="s">
        <v>22</v>
      </c>
      <c r="AB7" s="662" t="s">
        <v>35</v>
      </c>
      <c r="AC7" s="662" t="s">
        <v>35</v>
      </c>
      <c r="AH7" s="668" t="str">
        <f t="shared" si="8"/>
        <v/>
      </c>
      <c r="AI7" s="668" t="str">
        <f t="shared" si="8"/>
        <v/>
      </c>
      <c r="AJ7" s="668" t="str">
        <f t="shared" si="8"/>
        <v/>
      </c>
      <c r="AK7" s="675">
        <f t="shared" si="9"/>
        <v>11061</v>
      </c>
      <c r="AL7" s="675" t="str">
        <f t="shared" si="2"/>
        <v>11_声問</v>
      </c>
      <c r="AM7" s="675" t="str">
        <f t="shared" si="3"/>
        <v>11</v>
      </c>
      <c r="AN7" s="693" t="str">
        <f>IFERROR(VLOOKUP(AL7,観測点コードリスト!$L$2:$N$1665,3,FALSE),"")</f>
        <v>1528</v>
      </c>
      <c r="AO7" t="str">
        <f t="shared" si="10"/>
        <v/>
      </c>
      <c r="AQ7" s="709">
        <f t="shared" si="4"/>
        <v>11061</v>
      </c>
      <c r="AR7" s="709" t="str">
        <f t="shared" si="5"/>
        <v>声問</v>
      </c>
      <c r="AS7" s="709" t="str">
        <f t="shared" si="6"/>
        <v>11</v>
      </c>
      <c r="AT7" s="710" t="str">
        <f t="shared" si="7"/>
        <v>1528</v>
      </c>
    </row>
    <row r="8" spans="1:46">
      <c r="A8" s="662" t="s">
        <v>16</v>
      </c>
      <c r="B8" s="662">
        <v>11076</v>
      </c>
      <c r="C8" s="662" t="s">
        <v>17</v>
      </c>
      <c r="D8" s="662" t="s">
        <v>37</v>
      </c>
      <c r="E8" s="662" t="s">
        <v>38</v>
      </c>
      <c r="F8" s="662" t="s">
        <v>39</v>
      </c>
      <c r="G8" s="662">
        <v>45</v>
      </c>
      <c r="H8" s="662">
        <v>20.100000000000001</v>
      </c>
      <c r="I8" s="662">
        <v>142</v>
      </c>
      <c r="J8" s="662">
        <v>10.199999999999999</v>
      </c>
      <c r="K8" s="662">
        <v>13</v>
      </c>
      <c r="L8" s="662">
        <v>6.5</v>
      </c>
      <c r="M8" s="662">
        <v>1.5</v>
      </c>
      <c r="N8" s="662" t="s">
        <v>21</v>
      </c>
      <c r="O8" s="662">
        <v>11900</v>
      </c>
      <c r="P8" s="662" t="s">
        <v>40</v>
      </c>
      <c r="Q8" s="667">
        <v>45.335000000000001</v>
      </c>
      <c r="R8" s="667">
        <v>142.16999999999999</v>
      </c>
      <c r="T8" s="668" t="s">
        <v>4605</v>
      </c>
      <c r="U8" s="668" t="s">
        <v>4605</v>
      </c>
      <c r="V8" s="668" t="s">
        <v>4605</v>
      </c>
      <c r="W8" s="668" t="s">
        <v>22</v>
      </c>
      <c r="X8" s="668" t="s">
        <v>22</v>
      </c>
      <c r="Y8" s="668" t="s">
        <v>22</v>
      </c>
      <c r="Z8" s="668" t="s">
        <v>22</v>
      </c>
      <c r="AB8" s="662" t="s">
        <v>21</v>
      </c>
      <c r="AC8" s="662" t="s">
        <v>21</v>
      </c>
      <c r="AH8" s="668" t="str">
        <f t="shared" si="8"/>
        <v/>
      </c>
      <c r="AI8" s="668" t="str">
        <f t="shared" si="8"/>
        <v/>
      </c>
      <c r="AJ8" s="668" t="str">
        <f t="shared" si="8"/>
        <v/>
      </c>
      <c r="AK8" s="675">
        <f t="shared" si="9"/>
        <v>11076</v>
      </c>
      <c r="AL8" s="675" t="str">
        <f t="shared" si="2"/>
        <v>11_浜鬼志別</v>
      </c>
      <c r="AM8" s="675" t="str">
        <f t="shared" si="3"/>
        <v>11</v>
      </c>
      <c r="AN8" s="693" t="str">
        <f>IFERROR(VLOOKUP(AL8,観測点コードリスト!$L$2:$N$1665,3,FALSE),"")</f>
        <v>1285</v>
      </c>
      <c r="AO8" t="str">
        <f t="shared" si="10"/>
        <v/>
      </c>
      <c r="AQ8" s="709">
        <f t="shared" si="4"/>
        <v>11076</v>
      </c>
      <c r="AR8" s="709" t="str">
        <f t="shared" si="5"/>
        <v>浜鬼志別</v>
      </c>
      <c r="AS8" s="709" t="str">
        <f t="shared" si="6"/>
        <v>11</v>
      </c>
      <c r="AT8" s="710" t="str">
        <f t="shared" si="7"/>
        <v>1285</v>
      </c>
    </row>
    <row r="9" spans="1:46">
      <c r="A9" s="662" t="s">
        <v>16</v>
      </c>
      <c r="B9" s="662">
        <v>11091</v>
      </c>
      <c r="C9" s="662" t="s">
        <v>23</v>
      </c>
      <c r="D9" s="662" t="s">
        <v>41</v>
      </c>
      <c r="E9" s="662" t="s">
        <v>42</v>
      </c>
      <c r="F9" s="662" t="s">
        <v>43</v>
      </c>
      <c r="G9" s="662">
        <v>45</v>
      </c>
      <c r="H9" s="662">
        <v>14.5</v>
      </c>
      <c r="I9" s="662">
        <v>141</v>
      </c>
      <c r="J9" s="662">
        <v>11.2</v>
      </c>
      <c r="K9" s="662">
        <v>30</v>
      </c>
      <c r="L9" s="662">
        <v>10</v>
      </c>
      <c r="M9" s="662" t="s">
        <v>22</v>
      </c>
      <c r="N9" s="662" t="s">
        <v>35</v>
      </c>
      <c r="O9" s="662" t="s">
        <v>22</v>
      </c>
      <c r="P9" s="662" t="s">
        <v>36</v>
      </c>
      <c r="Q9" s="667">
        <v>45.241667</v>
      </c>
      <c r="R9" s="667">
        <v>141.186667</v>
      </c>
      <c r="T9" s="668" t="s">
        <v>4605</v>
      </c>
      <c r="U9" s="668" t="s">
        <v>4605</v>
      </c>
      <c r="V9" s="668" t="s">
        <v>4605</v>
      </c>
      <c r="W9" s="668" t="s">
        <v>22</v>
      </c>
      <c r="X9" s="668" t="s">
        <v>22</v>
      </c>
      <c r="Y9" s="668" t="s">
        <v>22</v>
      </c>
      <c r="Z9" s="668" t="s">
        <v>22</v>
      </c>
      <c r="AB9" s="662" t="s">
        <v>35</v>
      </c>
      <c r="AC9" s="662" t="s">
        <v>35</v>
      </c>
      <c r="AH9" s="668" t="str">
        <f t="shared" si="8"/>
        <v/>
      </c>
      <c r="AI9" s="668" t="str">
        <f t="shared" si="8"/>
        <v/>
      </c>
      <c r="AJ9" s="668" t="str">
        <f t="shared" si="8"/>
        <v/>
      </c>
      <c r="AK9" s="675">
        <f t="shared" si="9"/>
        <v>11091</v>
      </c>
      <c r="AL9" s="675" t="str">
        <f t="shared" si="2"/>
        <v>11_本泊</v>
      </c>
      <c r="AM9" s="675" t="str">
        <f t="shared" si="3"/>
        <v>11</v>
      </c>
      <c r="AN9" s="693" t="str">
        <f>IFERROR(VLOOKUP(AL9,観測点コードリスト!$L$2:$N$1665,3,FALSE),"")</f>
        <v>1512</v>
      </c>
      <c r="AO9" t="str">
        <f t="shared" si="10"/>
        <v/>
      </c>
      <c r="AQ9" s="709">
        <f t="shared" si="4"/>
        <v>11091</v>
      </c>
      <c r="AR9" s="709" t="str">
        <f t="shared" si="5"/>
        <v>本泊</v>
      </c>
      <c r="AS9" s="709" t="str">
        <f t="shared" si="6"/>
        <v>11</v>
      </c>
      <c r="AT9" s="710" t="str">
        <f t="shared" si="7"/>
        <v>1512</v>
      </c>
    </row>
    <row r="10" spans="1:46">
      <c r="A10" s="662" t="s">
        <v>16</v>
      </c>
      <c r="B10" s="662">
        <v>11121</v>
      </c>
      <c r="C10" s="662" t="s">
        <v>17</v>
      </c>
      <c r="D10" s="662" t="s">
        <v>44</v>
      </c>
      <c r="E10" s="662" t="s">
        <v>45</v>
      </c>
      <c r="F10" s="662" t="s">
        <v>46</v>
      </c>
      <c r="G10" s="662">
        <v>45</v>
      </c>
      <c r="H10" s="662">
        <v>14.9</v>
      </c>
      <c r="I10" s="662">
        <v>141</v>
      </c>
      <c r="J10" s="662">
        <v>51.1</v>
      </c>
      <c r="K10" s="662">
        <v>23</v>
      </c>
      <c r="L10" s="662">
        <v>10</v>
      </c>
      <c r="M10" s="662">
        <v>1.5</v>
      </c>
      <c r="N10" s="662" t="s">
        <v>47</v>
      </c>
      <c r="O10" s="662">
        <v>11905</v>
      </c>
      <c r="P10" s="662" t="s">
        <v>40</v>
      </c>
      <c r="Q10" s="667">
        <v>45.248333000000002</v>
      </c>
      <c r="R10" s="667">
        <v>141.85166699999999</v>
      </c>
      <c r="T10" s="668" t="s">
        <v>4605</v>
      </c>
      <c r="U10" s="668" t="s">
        <v>4605</v>
      </c>
      <c r="V10" s="668" t="s">
        <v>4605</v>
      </c>
      <c r="W10" s="668" t="s">
        <v>22</v>
      </c>
      <c r="X10" s="668" t="s">
        <v>22</v>
      </c>
      <c r="Y10" s="668" t="s">
        <v>22</v>
      </c>
      <c r="Z10" s="668" t="s">
        <v>22</v>
      </c>
      <c r="AB10" s="662" t="s">
        <v>47</v>
      </c>
      <c r="AC10" s="662" t="s">
        <v>47</v>
      </c>
      <c r="AH10" s="668" t="str">
        <f t="shared" si="8"/>
        <v/>
      </c>
      <c r="AI10" s="668" t="str">
        <f t="shared" si="8"/>
        <v/>
      </c>
      <c r="AJ10" s="668" t="str">
        <f t="shared" si="8"/>
        <v/>
      </c>
      <c r="AK10" s="675">
        <f t="shared" si="9"/>
        <v>11121</v>
      </c>
      <c r="AL10" s="675" t="str">
        <f t="shared" si="2"/>
        <v>11_沼川</v>
      </c>
      <c r="AM10" s="675" t="str">
        <f t="shared" si="3"/>
        <v>11</v>
      </c>
      <c r="AN10" s="693" t="str">
        <f>IFERROR(VLOOKUP(AL10,観測点コードリスト!$L$2:$N$1665,3,FALSE),"")</f>
        <v>1203</v>
      </c>
      <c r="AO10" t="str">
        <f t="shared" si="10"/>
        <v/>
      </c>
      <c r="AQ10" s="709">
        <f t="shared" si="4"/>
        <v>11121</v>
      </c>
      <c r="AR10" s="709" t="str">
        <f t="shared" si="5"/>
        <v>沼川</v>
      </c>
      <c r="AS10" s="709" t="str">
        <f t="shared" si="6"/>
        <v>11</v>
      </c>
      <c r="AT10" s="710" t="str">
        <f t="shared" si="7"/>
        <v>1203</v>
      </c>
    </row>
    <row r="11" spans="1:46">
      <c r="A11" s="662" t="s">
        <v>16</v>
      </c>
      <c r="B11" s="662">
        <v>11151</v>
      </c>
      <c r="C11" s="662" t="s">
        <v>17</v>
      </c>
      <c r="D11" s="662" t="s">
        <v>48</v>
      </c>
      <c r="E11" s="662" t="s">
        <v>49</v>
      </c>
      <c r="F11" s="662" t="s">
        <v>50</v>
      </c>
      <c r="G11" s="662">
        <v>45</v>
      </c>
      <c r="H11" s="662">
        <v>10.7</v>
      </c>
      <c r="I11" s="662">
        <v>141</v>
      </c>
      <c r="J11" s="662">
        <v>8.3000000000000007</v>
      </c>
      <c r="K11" s="662">
        <v>14</v>
      </c>
      <c r="L11" s="662">
        <v>9.9</v>
      </c>
      <c r="M11" s="662">
        <v>1.5</v>
      </c>
      <c r="N11" s="662" t="s">
        <v>51</v>
      </c>
      <c r="O11" s="662" t="s">
        <v>22</v>
      </c>
      <c r="P11" s="662" t="s">
        <v>22</v>
      </c>
      <c r="Q11" s="667">
        <v>45.178333000000002</v>
      </c>
      <c r="R11" s="667">
        <v>141.13833299999999</v>
      </c>
      <c r="T11" s="668" t="s">
        <v>4605</v>
      </c>
      <c r="U11" s="668" t="s">
        <v>4605</v>
      </c>
      <c r="V11" s="668" t="s">
        <v>4605</v>
      </c>
      <c r="W11" s="668" t="s">
        <v>22</v>
      </c>
      <c r="X11" s="668" t="s">
        <v>22</v>
      </c>
      <c r="Y11" s="668" t="s">
        <v>22</v>
      </c>
      <c r="Z11" s="668" t="s">
        <v>22</v>
      </c>
      <c r="AB11" s="662" t="s">
        <v>4745</v>
      </c>
      <c r="AC11" s="662" t="s">
        <v>346</v>
      </c>
      <c r="AH11" s="668" t="str">
        <f t="shared" si="8"/>
        <v/>
      </c>
      <c r="AI11" s="668" t="str">
        <f t="shared" si="8"/>
        <v/>
      </c>
      <c r="AJ11" s="668" t="str">
        <f t="shared" si="8"/>
        <v/>
      </c>
      <c r="AK11" s="675">
        <f t="shared" si="9"/>
        <v>11151</v>
      </c>
      <c r="AL11" s="675" t="str">
        <f t="shared" si="2"/>
        <v>11_沓形</v>
      </c>
      <c r="AM11" s="675" t="str">
        <f t="shared" si="3"/>
        <v>11</v>
      </c>
      <c r="AN11" s="693" t="str">
        <f>IFERROR(VLOOKUP(AL11,観測点コードリスト!$L$2:$N$1665,3,FALSE),"")</f>
        <v>0002</v>
      </c>
      <c r="AO11" t="str">
        <f t="shared" si="10"/>
        <v/>
      </c>
      <c r="AQ11" s="709">
        <f t="shared" si="4"/>
        <v>11151</v>
      </c>
      <c r="AR11" s="709" t="str">
        <f t="shared" si="5"/>
        <v>沓形</v>
      </c>
      <c r="AS11" s="709" t="str">
        <f t="shared" si="6"/>
        <v>11</v>
      </c>
      <c r="AT11" s="710" t="str">
        <f t="shared" si="7"/>
        <v>0002</v>
      </c>
    </row>
    <row r="12" spans="1:46">
      <c r="A12" s="662" t="s">
        <v>16</v>
      </c>
      <c r="B12" s="662">
        <v>11176</v>
      </c>
      <c r="C12" s="662" t="s">
        <v>17</v>
      </c>
      <c r="D12" s="662" t="s">
        <v>52</v>
      </c>
      <c r="E12" s="662" t="s">
        <v>53</v>
      </c>
      <c r="F12" s="662" t="s">
        <v>54</v>
      </c>
      <c r="G12" s="662">
        <v>45</v>
      </c>
      <c r="H12" s="662">
        <v>6.1</v>
      </c>
      <c r="I12" s="662">
        <v>141</v>
      </c>
      <c r="J12" s="662">
        <v>46.8</v>
      </c>
      <c r="K12" s="662">
        <v>14</v>
      </c>
      <c r="L12" s="662">
        <v>10</v>
      </c>
      <c r="M12" s="662">
        <v>1.5</v>
      </c>
      <c r="N12" s="662" t="s">
        <v>55</v>
      </c>
      <c r="O12" s="662">
        <v>11910</v>
      </c>
      <c r="P12" s="662" t="s">
        <v>40</v>
      </c>
      <c r="Q12" s="667">
        <v>45.101666999999999</v>
      </c>
      <c r="R12" s="667">
        <v>141.78</v>
      </c>
      <c r="T12" s="668" t="s">
        <v>4605</v>
      </c>
      <c r="U12" s="668" t="s">
        <v>4605</v>
      </c>
      <c r="V12" s="668" t="s">
        <v>4605</v>
      </c>
      <c r="W12" s="668" t="s">
        <v>22</v>
      </c>
      <c r="X12" s="668" t="s">
        <v>22</v>
      </c>
      <c r="Y12" s="668" t="s">
        <v>22</v>
      </c>
      <c r="Z12" s="668" t="s">
        <v>22</v>
      </c>
      <c r="AB12" s="662" t="s">
        <v>4755</v>
      </c>
      <c r="AC12" s="662" t="s">
        <v>472</v>
      </c>
      <c r="AH12" s="668" t="str">
        <f t="shared" si="8"/>
        <v/>
      </c>
      <c r="AI12" s="668" t="str">
        <f t="shared" si="8"/>
        <v/>
      </c>
      <c r="AJ12" s="668" t="str">
        <f t="shared" si="8"/>
        <v/>
      </c>
      <c r="AK12" s="675">
        <f t="shared" si="9"/>
        <v>11176</v>
      </c>
      <c r="AL12" s="675" t="str">
        <f t="shared" si="2"/>
        <v>11_豊富</v>
      </c>
      <c r="AM12" s="675" t="str">
        <f t="shared" si="3"/>
        <v>11</v>
      </c>
      <c r="AN12" s="693" t="str">
        <f>IFERROR(VLOOKUP(AL12,観測点コードリスト!$L$2:$N$1665,3,FALSE),"")</f>
        <v>1054</v>
      </c>
      <c r="AO12" t="str">
        <f t="shared" si="10"/>
        <v/>
      </c>
      <c r="AQ12" s="709">
        <f t="shared" si="4"/>
        <v>11176</v>
      </c>
      <c r="AR12" s="709" t="str">
        <f t="shared" si="5"/>
        <v>豊富</v>
      </c>
      <c r="AS12" s="709" t="str">
        <f t="shared" si="6"/>
        <v>11</v>
      </c>
      <c r="AT12" s="710" t="str">
        <f t="shared" si="7"/>
        <v>1054</v>
      </c>
    </row>
    <row r="13" spans="1:46">
      <c r="A13" s="662" t="s">
        <v>16</v>
      </c>
      <c r="B13" s="662">
        <v>11206</v>
      </c>
      <c r="C13" s="662" t="s">
        <v>17</v>
      </c>
      <c r="D13" s="662" t="s">
        <v>56</v>
      </c>
      <c r="E13" s="662" t="s">
        <v>57</v>
      </c>
      <c r="F13" s="662" t="s">
        <v>58</v>
      </c>
      <c r="G13" s="662">
        <v>45</v>
      </c>
      <c r="H13" s="662">
        <v>7.5</v>
      </c>
      <c r="I13" s="662">
        <v>142</v>
      </c>
      <c r="J13" s="662">
        <v>21</v>
      </c>
      <c r="K13" s="662">
        <v>18</v>
      </c>
      <c r="L13" s="662">
        <v>10</v>
      </c>
      <c r="M13" s="662">
        <v>2.5</v>
      </c>
      <c r="N13" s="662" t="s">
        <v>59</v>
      </c>
      <c r="O13" s="662" t="s">
        <v>22</v>
      </c>
      <c r="P13" s="662" t="s">
        <v>40</v>
      </c>
      <c r="Q13" s="667">
        <v>45.125</v>
      </c>
      <c r="R13" s="667">
        <v>142.35</v>
      </c>
      <c r="T13" s="668" t="s">
        <v>4605</v>
      </c>
      <c r="U13" s="668" t="s">
        <v>4605</v>
      </c>
      <c r="V13" s="668" t="s">
        <v>4605</v>
      </c>
      <c r="W13" s="668" t="s">
        <v>22</v>
      </c>
      <c r="X13" s="668" t="s">
        <v>22</v>
      </c>
      <c r="Y13" s="668" t="s">
        <v>22</v>
      </c>
      <c r="Z13" s="668" t="s">
        <v>22</v>
      </c>
      <c r="AB13" s="662" t="s">
        <v>4745</v>
      </c>
      <c r="AC13" s="662" t="s">
        <v>81</v>
      </c>
      <c r="AH13" s="668" t="str">
        <f t="shared" si="8"/>
        <v/>
      </c>
      <c r="AI13" s="668" t="str">
        <f t="shared" si="8"/>
        <v/>
      </c>
      <c r="AJ13" s="668" t="str">
        <f t="shared" si="8"/>
        <v/>
      </c>
      <c r="AK13" s="675">
        <f t="shared" si="9"/>
        <v>11206</v>
      </c>
      <c r="AL13" s="675" t="str">
        <f t="shared" si="2"/>
        <v>11_浜頓別</v>
      </c>
      <c r="AM13" s="675" t="str">
        <f t="shared" si="3"/>
        <v>11</v>
      </c>
      <c r="AN13" s="693" t="str">
        <f>IFERROR(VLOOKUP(AL13,観測点コードリスト!$L$2:$N$1665,3,FALSE),"")</f>
        <v>0003</v>
      </c>
      <c r="AO13" t="str">
        <f t="shared" si="10"/>
        <v/>
      </c>
      <c r="AQ13" s="709">
        <f t="shared" si="4"/>
        <v>11206</v>
      </c>
      <c r="AR13" s="709" t="str">
        <f t="shared" si="5"/>
        <v>浜頓別</v>
      </c>
      <c r="AS13" s="709" t="str">
        <f t="shared" si="6"/>
        <v>11</v>
      </c>
      <c r="AT13" s="710" t="str">
        <f t="shared" si="7"/>
        <v>0003</v>
      </c>
    </row>
    <row r="14" spans="1:46">
      <c r="A14" s="662" t="s">
        <v>16</v>
      </c>
      <c r="B14" s="662">
        <v>11276</v>
      </c>
      <c r="C14" s="662" t="s">
        <v>17</v>
      </c>
      <c r="D14" s="662" t="s">
        <v>60</v>
      </c>
      <c r="E14" s="662" t="s">
        <v>61</v>
      </c>
      <c r="F14" s="662" t="s">
        <v>62</v>
      </c>
      <c r="G14" s="662">
        <v>44</v>
      </c>
      <c r="H14" s="662">
        <v>57.9</v>
      </c>
      <c r="I14" s="662">
        <v>142</v>
      </c>
      <c r="J14" s="662">
        <v>16.8</v>
      </c>
      <c r="K14" s="662">
        <v>25</v>
      </c>
      <c r="L14" s="662">
        <v>10.199999999999999</v>
      </c>
      <c r="M14" s="662">
        <v>1.5</v>
      </c>
      <c r="N14" s="662" t="s">
        <v>63</v>
      </c>
      <c r="O14" s="662">
        <v>11915</v>
      </c>
      <c r="P14" s="662" t="s">
        <v>40</v>
      </c>
      <c r="Q14" s="667">
        <v>44.965000000000003</v>
      </c>
      <c r="R14" s="667">
        <v>142.28</v>
      </c>
      <c r="T14" s="668" t="s">
        <v>4605</v>
      </c>
      <c r="U14" s="668" t="s">
        <v>4605</v>
      </c>
      <c r="V14" s="668" t="s">
        <v>4605</v>
      </c>
      <c r="W14" s="668" t="s">
        <v>22</v>
      </c>
      <c r="X14" s="668" t="s">
        <v>22</v>
      </c>
      <c r="Y14" s="668" t="s">
        <v>22</v>
      </c>
      <c r="Z14" s="668" t="s">
        <v>22</v>
      </c>
      <c r="AB14" s="662" t="s">
        <v>4756</v>
      </c>
      <c r="AC14" s="662" t="s">
        <v>81</v>
      </c>
      <c r="AH14" s="668" t="str">
        <f t="shared" si="8"/>
        <v/>
      </c>
      <c r="AI14" s="668" t="str">
        <f t="shared" si="8"/>
        <v/>
      </c>
      <c r="AJ14" s="668" t="str">
        <f t="shared" si="8"/>
        <v/>
      </c>
      <c r="AK14" s="675">
        <f t="shared" si="9"/>
        <v>11276</v>
      </c>
      <c r="AL14" s="675" t="str">
        <f t="shared" si="2"/>
        <v>11_中頓別</v>
      </c>
      <c r="AM14" s="675" t="str">
        <f t="shared" si="3"/>
        <v>11</v>
      </c>
      <c r="AN14" s="693" t="str">
        <f>IFERROR(VLOOKUP(AL14,観測点コードリスト!$L$2:$N$1665,3,FALSE),"")</f>
        <v>1051</v>
      </c>
      <c r="AO14" t="str">
        <f t="shared" si="10"/>
        <v/>
      </c>
      <c r="AQ14" s="709">
        <f t="shared" si="4"/>
        <v>11276</v>
      </c>
      <c r="AR14" s="709" t="str">
        <f t="shared" si="5"/>
        <v>中頓別</v>
      </c>
      <c r="AS14" s="709" t="str">
        <f t="shared" si="6"/>
        <v>11</v>
      </c>
      <c r="AT14" s="710" t="str">
        <f t="shared" si="7"/>
        <v>1051</v>
      </c>
    </row>
    <row r="15" spans="1:46">
      <c r="A15" s="662" t="s">
        <v>16</v>
      </c>
      <c r="B15" s="662">
        <v>11291</v>
      </c>
      <c r="C15" s="662" t="s">
        <v>23</v>
      </c>
      <c r="D15" s="662" t="s">
        <v>64</v>
      </c>
      <c r="E15" s="662" t="s">
        <v>65</v>
      </c>
      <c r="F15" s="662" t="s">
        <v>66</v>
      </c>
      <c r="G15" s="662">
        <v>44</v>
      </c>
      <c r="H15" s="662">
        <v>56.4</v>
      </c>
      <c r="I15" s="662">
        <v>142</v>
      </c>
      <c r="J15" s="662">
        <v>35.1</v>
      </c>
      <c r="K15" s="662">
        <v>7</v>
      </c>
      <c r="L15" s="662">
        <v>17.2</v>
      </c>
      <c r="M15" s="662" t="s">
        <v>22</v>
      </c>
      <c r="N15" s="662" t="s">
        <v>67</v>
      </c>
      <c r="O15" s="662">
        <v>11917</v>
      </c>
      <c r="P15" s="662" t="s">
        <v>22</v>
      </c>
      <c r="Q15" s="667">
        <v>44.94</v>
      </c>
      <c r="R15" s="667">
        <v>142.58500000000001</v>
      </c>
      <c r="T15" s="668" t="s">
        <v>4605</v>
      </c>
      <c r="U15" s="668" t="s">
        <v>4605</v>
      </c>
      <c r="V15" s="668" t="s">
        <v>4605</v>
      </c>
      <c r="W15" s="668" t="s">
        <v>22</v>
      </c>
      <c r="X15" s="668" t="s">
        <v>22</v>
      </c>
      <c r="Y15" s="668" t="s">
        <v>4605</v>
      </c>
      <c r="Z15" s="668" t="s">
        <v>22</v>
      </c>
      <c r="AB15" s="662" t="s">
        <v>4745</v>
      </c>
      <c r="AC15" s="662" t="s">
        <v>4757</v>
      </c>
      <c r="AH15" s="668" t="str">
        <f t="shared" si="8"/>
        <v/>
      </c>
      <c r="AI15" s="668" t="str">
        <f t="shared" si="8"/>
        <v/>
      </c>
      <c r="AJ15" s="668" t="str">
        <f t="shared" si="8"/>
        <v/>
      </c>
      <c r="AK15" s="675">
        <f t="shared" si="9"/>
        <v>11291</v>
      </c>
      <c r="AL15" s="675" t="str">
        <f t="shared" si="2"/>
        <v>11_北見枝幸</v>
      </c>
      <c r="AM15" s="675" t="str">
        <f t="shared" si="3"/>
        <v>11</v>
      </c>
      <c r="AN15" s="693" t="str">
        <f>IFERROR(VLOOKUP(AL15,観測点コードリスト!$L$2:$N$1665,3,FALSE),"")</f>
        <v>47402</v>
      </c>
      <c r="AO15" t="str">
        <f t="shared" si="10"/>
        <v/>
      </c>
      <c r="AQ15" s="709">
        <f t="shared" si="4"/>
        <v>11291</v>
      </c>
      <c r="AR15" s="709" t="str">
        <f t="shared" si="5"/>
        <v>北見枝幸</v>
      </c>
      <c r="AS15" s="709" t="str">
        <f t="shared" si="6"/>
        <v>11</v>
      </c>
      <c r="AT15" s="710" t="str">
        <f t="shared" si="7"/>
        <v>47402</v>
      </c>
    </row>
    <row r="16" spans="1:46">
      <c r="A16" s="662" t="s">
        <v>16</v>
      </c>
      <c r="B16" s="662">
        <v>11316</v>
      </c>
      <c r="C16" s="662" t="s">
        <v>17</v>
      </c>
      <c r="D16" s="662" t="s">
        <v>68</v>
      </c>
      <c r="E16" s="662" t="s">
        <v>69</v>
      </c>
      <c r="F16" s="662" t="s">
        <v>70</v>
      </c>
      <c r="G16" s="662">
        <v>44</v>
      </c>
      <c r="H16" s="662">
        <v>50.5</v>
      </c>
      <c r="I16" s="662">
        <v>142</v>
      </c>
      <c r="J16" s="662">
        <v>28.8</v>
      </c>
      <c r="K16" s="662">
        <v>14</v>
      </c>
      <c r="L16" s="662">
        <v>10</v>
      </c>
      <c r="M16" s="662">
        <v>1.5</v>
      </c>
      <c r="N16" s="662" t="s">
        <v>71</v>
      </c>
      <c r="O16" s="662">
        <v>11920</v>
      </c>
      <c r="P16" s="662" t="s">
        <v>40</v>
      </c>
      <c r="Q16" s="667">
        <v>44.841667000000001</v>
      </c>
      <c r="R16" s="667">
        <v>142.47999999999999</v>
      </c>
      <c r="T16" s="668" t="s">
        <v>4605</v>
      </c>
      <c r="U16" s="668" t="s">
        <v>4605</v>
      </c>
      <c r="V16" s="668" t="s">
        <v>4605</v>
      </c>
      <c r="W16" s="668" t="s">
        <v>22</v>
      </c>
      <c r="X16" s="668" t="s">
        <v>22</v>
      </c>
      <c r="Y16" s="668" t="s">
        <v>22</v>
      </c>
      <c r="Z16" s="668" t="s">
        <v>22</v>
      </c>
      <c r="AB16" s="662" t="s">
        <v>4745</v>
      </c>
      <c r="AC16" s="662" t="s">
        <v>472</v>
      </c>
      <c r="AH16" s="668" t="str">
        <f t="shared" si="8"/>
        <v/>
      </c>
      <c r="AI16" s="668" t="str">
        <f t="shared" si="8"/>
        <v/>
      </c>
      <c r="AJ16" s="668" t="str">
        <f t="shared" si="8"/>
        <v/>
      </c>
      <c r="AK16" s="675">
        <f t="shared" si="9"/>
        <v>11316</v>
      </c>
      <c r="AL16" s="675" t="str">
        <f t="shared" si="2"/>
        <v>11_歌登</v>
      </c>
      <c r="AM16" s="675" t="str">
        <f t="shared" si="3"/>
        <v>11</v>
      </c>
      <c r="AN16" s="693" t="str">
        <f>IFERROR(VLOOKUP(AL16,観測点コードリスト!$L$2:$N$1665,3,FALSE),"")</f>
        <v>0005</v>
      </c>
      <c r="AO16" t="str">
        <f t="shared" si="10"/>
        <v/>
      </c>
      <c r="AQ16" s="709">
        <f t="shared" si="4"/>
        <v>11316</v>
      </c>
      <c r="AR16" s="709" t="str">
        <f t="shared" si="5"/>
        <v>歌登</v>
      </c>
      <c r="AS16" s="709" t="str">
        <f t="shared" si="6"/>
        <v>11</v>
      </c>
      <c r="AT16" s="710" t="str">
        <f t="shared" si="7"/>
        <v>0005</v>
      </c>
    </row>
    <row r="17" spans="1:46">
      <c r="A17" s="662" t="s">
        <v>77</v>
      </c>
      <c r="B17" s="662">
        <v>12011</v>
      </c>
      <c r="C17" s="662" t="s">
        <v>17</v>
      </c>
      <c r="D17" s="662" t="s">
        <v>78</v>
      </c>
      <c r="E17" s="662" t="s">
        <v>79</v>
      </c>
      <c r="F17" s="662" t="s">
        <v>80</v>
      </c>
      <c r="G17" s="662">
        <v>44</v>
      </c>
      <c r="H17" s="662">
        <v>49.7</v>
      </c>
      <c r="I17" s="662">
        <v>142</v>
      </c>
      <c r="J17" s="662">
        <v>4.5999999999999996</v>
      </c>
      <c r="K17" s="662">
        <v>22</v>
      </c>
      <c r="L17" s="662">
        <v>10</v>
      </c>
      <c r="M17" s="662">
        <v>1.5</v>
      </c>
      <c r="N17" s="662" t="s">
        <v>81</v>
      </c>
      <c r="O17" s="662" t="s">
        <v>22</v>
      </c>
      <c r="P17" s="662" t="s">
        <v>40</v>
      </c>
      <c r="Q17" s="667">
        <v>44.828333000000001</v>
      </c>
      <c r="R17" s="667">
        <v>142.07666699999999</v>
      </c>
      <c r="T17" s="668" t="s">
        <v>4605</v>
      </c>
      <c r="U17" s="668" t="s">
        <v>4605</v>
      </c>
      <c r="V17" s="668" t="s">
        <v>4605</v>
      </c>
      <c r="W17" s="668" t="s">
        <v>22</v>
      </c>
      <c r="X17" s="668" t="s">
        <v>22</v>
      </c>
      <c r="Y17" s="668" t="s">
        <v>22</v>
      </c>
      <c r="Z17" s="668" t="s">
        <v>22</v>
      </c>
      <c r="AB17" s="662" t="s">
        <v>81</v>
      </c>
      <c r="AC17" s="662" t="s">
        <v>81</v>
      </c>
      <c r="AH17" s="668" t="str">
        <f t="shared" si="8"/>
        <v/>
      </c>
      <c r="AI17" s="668" t="str">
        <f t="shared" si="8"/>
        <v/>
      </c>
      <c r="AJ17" s="668" t="str">
        <f t="shared" si="8"/>
        <v/>
      </c>
      <c r="AK17" s="675">
        <f t="shared" si="9"/>
        <v>12011</v>
      </c>
      <c r="AL17" s="675" t="str">
        <f t="shared" si="2"/>
        <v>12_中川</v>
      </c>
      <c r="AM17" s="675" t="str">
        <f t="shared" si="3"/>
        <v>12</v>
      </c>
      <c r="AN17" s="693" t="str">
        <f>IFERROR(VLOOKUP(AL17,観測点コードリスト!$L$2:$N$1665,3,FALSE),"")</f>
        <v>1201</v>
      </c>
      <c r="AO17" t="str">
        <f t="shared" si="10"/>
        <v/>
      </c>
      <c r="AQ17" s="709">
        <f t="shared" si="4"/>
        <v>12011</v>
      </c>
      <c r="AR17" s="709" t="str">
        <f t="shared" si="5"/>
        <v>中川</v>
      </c>
      <c r="AS17" s="709" t="str">
        <f t="shared" si="6"/>
        <v>12</v>
      </c>
      <c r="AT17" s="710" t="str">
        <f t="shared" si="7"/>
        <v>1201</v>
      </c>
    </row>
    <row r="18" spans="1:46">
      <c r="A18" s="662" t="s">
        <v>77</v>
      </c>
      <c r="B18" s="662">
        <v>12041</v>
      </c>
      <c r="C18" s="662" t="s">
        <v>17</v>
      </c>
      <c r="D18" s="662" t="s">
        <v>82</v>
      </c>
      <c r="E18" s="662" t="s">
        <v>83</v>
      </c>
      <c r="F18" s="662" t="s">
        <v>84</v>
      </c>
      <c r="G18" s="662">
        <v>44</v>
      </c>
      <c r="H18" s="662">
        <v>43.6</v>
      </c>
      <c r="I18" s="662">
        <v>142</v>
      </c>
      <c r="J18" s="662">
        <v>15.9</v>
      </c>
      <c r="K18" s="662">
        <v>40</v>
      </c>
      <c r="L18" s="662">
        <v>10</v>
      </c>
      <c r="M18" s="662">
        <v>1.5</v>
      </c>
      <c r="N18" s="662" t="s">
        <v>85</v>
      </c>
      <c r="O18" s="662">
        <v>12905</v>
      </c>
      <c r="P18" s="662" t="s">
        <v>40</v>
      </c>
      <c r="Q18" s="667">
        <v>44.726666999999999</v>
      </c>
      <c r="R18" s="667">
        <v>142.26499999999999</v>
      </c>
      <c r="T18" s="668" t="s">
        <v>4605</v>
      </c>
      <c r="U18" s="668" t="s">
        <v>4605</v>
      </c>
      <c r="V18" s="668" t="s">
        <v>4605</v>
      </c>
      <c r="W18" s="668" t="s">
        <v>22</v>
      </c>
      <c r="X18" s="668" t="s">
        <v>22</v>
      </c>
      <c r="Y18" s="668" t="s">
        <v>22</v>
      </c>
      <c r="Z18" s="668" t="s">
        <v>22</v>
      </c>
      <c r="AB18" s="662" t="s">
        <v>85</v>
      </c>
      <c r="AC18" s="662" t="s">
        <v>85</v>
      </c>
      <c r="AH18" s="668" t="str">
        <f t="shared" si="8"/>
        <v/>
      </c>
      <c r="AI18" s="668" t="str">
        <f t="shared" si="8"/>
        <v/>
      </c>
      <c r="AJ18" s="668" t="str">
        <f t="shared" si="8"/>
        <v/>
      </c>
      <c r="AK18" s="675">
        <f t="shared" si="9"/>
        <v>12041</v>
      </c>
      <c r="AL18" s="675" t="str">
        <f t="shared" si="2"/>
        <v>12_音威子府</v>
      </c>
      <c r="AM18" s="675" t="str">
        <f t="shared" si="3"/>
        <v>12</v>
      </c>
      <c r="AN18" s="693" t="str">
        <f>IFERROR(VLOOKUP(AL18,観測点コードリスト!$L$2:$N$1665,3,FALSE),"")</f>
        <v>1197</v>
      </c>
      <c r="AO18" t="str">
        <f t="shared" si="10"/>
        <v/>
      </c>
      <c r="AQ18" s="709">
        <f t="shared" si="4"/>
        <v>12041</v>
      </c>
      <c r="AR18" s="709" t="str">
        <f t="shared" si="5"/>
        <v>音威子府</v>
      </c>
      <c r="AS18" s="709" t="str">
        <f t="shared" si="6"/>
        <v>12</v>
      </c>
      <c r="AT18" s="710" t="str">
        <f t="shared" si="7"/>
        <v>1197</v>
      </c>
    </row>
    <row r="19" spans="1:46">
      <c r="A19" s="662" t="s">
        <v>77</v>
      </c>
      <c r="B19" s="662">
        <v>12141</v>
      </c>
      <c r="C19" s="662" t="s">
        <v>17</v>
      </c>
      <c r="D19" s="662" t="s">
        <v>90</v>
      </c>
      <c r="E19" s="662" t="s">
        <v>91</v>
      </c>
      <c r="F19" s="662" t="s">
        <v>92</v>
      </c>
      <c r="G19" s="662">
        <v>44</v>
      </c>
      <c r="H19" s="662">
        <v>28.8</v>
      </c>
      <c r="I19" s="662">
        <v>142</v>
      </c>
      <c r="J19" s="662">
        <v>20.5</v>
      </c>
      <c r="K19" s="662">
        <v>77</v>
      </c>
      <c r="L19" s="662">
        <v>10</v>
      </c>
      <c r="M19" s="662">
        <v>1.5</v>
      </c>
      <c r="N19" s="662" t="s">
        <v>93</v>
      </c>
      <c r="O19" s="662">
        <v>12900</v>
      </c>
      <c r="P19" s="662" t="s">
        <v>40</v>
      </c>
      <c r="Q19" s="667">
        <v>44.48</v>
      </c>
      <c r="R19" s="667">
        <v>142.341667</v>
      </c>
      <c r="T19" s="668" t="s">
        <v>4605</v>
      </c>
      <c r="U19" s="668" t="s">
        <v>4605</v>
      </c>
      <c r="V19" s="668" t="s">
        <v>4605</v>
      </c>
      <c r="W19" s="668" t="s">
        <v>22</v>
      </c>
      <c r="X19" s="668" t="s">
        <v>22</v>
      </c>
      <c r="Y19" s="668" t="s">
        <v>22</v>
      </c>
      <c r="Z19" s="668" t="s">
        <v>22</v>
      </c>
      <c r="AB19" s="662" t="s">
        <v>4745</v>
      </c>
      <c r="AC19" s="662" t="s">
        <v>533</v>
      </c>
      <c r="AH19" s="668" t="str">
        <f t="shared" si="8"/>
        <v/>
      </c>
      <c r="AI19" s="668" t="str">
        <f t="shared" si="8"/>
        <v/>
      </c>
      <c r="AJ19" s="668" t="str">
        <f t="shared" si="8"/>
        <v/>
      </c>
      <c r="AK19" s="675">
        <f t="shared" si="9"/>
        <v>12141</v>
      </c>
      <c r="AL19" s="675" t="str">
        <f t="shared" si="2"/>
        <v>12_美深</v>
      </c>
      <c r="AM19" s="675" t="str">
        <f t="shared" si="3"/>
        <v>12</v>
      </c>
      <c r="AN19" s="693" t="str">
        <f>IFERROR(VLOOKUP(AL19,観測点コードリスト!$L$2:$N$1665,3,FALSE),"")</f>
        <v>0006</v>
      </c>
      <c r="AO19" t="str">
        <f t="shared" si="10"/>
        <v/>
      </c>
      <c r="AQ19" s="709">
        <f t="shared" si="4"/>
        <v>12141</v>
      </c>
      <c r="AR19" s="709" t="str">
        <f t="shared" si="5"/>
        <v>美深</v>
      </c>
      <c r="AS19" s="709" t="str">
        <f t="shared" si="6"/>
        <v>12</v>
      </c>
      <c r="AT19" s="710" t="str">
        <f t="shared" si="7"/>
        <v>0006</v>
      </c>
    </row>
    <row r="20" spans="1:46">
      <c r="A20" s="662" t="s">
        <v>77</v>
      </c>
      <c r="B20" s="662">
        <v>12181</v>
      </c>
      <c r="C20" s="662" t="s">
        <v>17</v>
      </c>
      <c r="D20" s="662" t="s">
        <v>94</v>
      </c>
      <c r="E20" s="662" t="s">
        <v>95</v>
      </c>
      <c r="F20" s="662" t="s">
        <v>96</v>
      </c>
      <c r="G20" s="662">
        <v>44</v>
      </c>
      <c r="H20" s="662">
        <v>22.2</v>
      </c>
      <c r="I20" s="662">
        <v>142</v>
      </c>
      <c r="J20" s="662">
        <v>27.4</v>
      </c>
      <c r="K20" s="662">
        <v>89</v>
      </c>
      <c r="L20" s="662">
        <v>9.9</v>
      </c>
      <c r="M20" s="662">
        <v>1.5</v>
      </c>
      <c r="N20" s="662" t="s">
        <v>97</v>
      </c>
      <c r="O20" s="662">
        <v>12910</v>
      </c>
      <c r="P20" s="662" t="s">
        <v>22</v>
      </c>
      <c r="Q20" s="667">
        <v>44.37</v>
      </c>
      <c r="R20" s="667">
        <v>142.45666700000001</v>
      </c>
      <c r="T20" s="668" t="s">
        <v>4605</v>
      </c>
      <c r="U20" s="668" t="s">
        <v>4605</v>
      </c>
      <c r="V20" s="668" t="s">
        <v>4605</v>
      </c>
      <c r="W20" s="668" t="s">
        <v>22</v>
      </c>
      <c r="X20" s="668" t="s">
        <v>22</v>
      </c>
      <c r="Y20" s="668" t="s">
        <v>22</v>
      </c>
      <c r="Z20" s="668" t="s">
        <v>22</v>
      </c>
      <c r="AB20" s="662" t="s">
        <v>4745</v>
      </c>
      <c r="AC20" s="662" t="s">
        <v>592</v>
      </c>
      <c r="AH20" s="668" t="str">
        <f t="shared" si="8"/>
        <v/>
      </c>
      <c r="AI20" s="668" t="str">
        <f t="shared" si="8"/>
        <v/>
      </c>
      <c r="AJ20" s="668" t="str">
        <f t="shared" si="8"/>
        <v/>
      </c>
      <c r="AK20" s="675">
        <f t="shared" si="9"/>
        <v>12181</v>
      </c>
      <c r="AL20" s="675" t="str">
        <f t="shared" si="2"/>
        <v>12_名寄</v>
      </c>
      <c r="AM20" s="675" t="str">
        <f t="shared" si="3"/>
        <v>12</v>
      </c>
      <c r="AN20" s="693" t="str">
        <f>IFERROR(VLOOKUP(AL20,観測点コードリスト!$L$2:$N$1665,3,FALSE),"")</f>
        <v>0008</v>
      </c>
      <c r="AO20" t="str">
        <f t="shared" si="10"/>
        <v/>
      </c>
      <c r="AQ20" s="709">
        <f t="shared" si="4"/>
        <v>12181</v>
      </c>
      <c r="AR20" s="709" t="str">
        <f t="shared" si="5"/>
        <v>名寄</v>
      </c>
      <c r="AS20" s="709" t="str">
        <f t="shared" si="6"/>
        <v>12</v>
      </c>
      <c r="AT20" s="710" t="str">
        <f t="shared" si="7"/>
        <v>0008</v>
      </c>
    </row>
    <row r="21" spans="1:46">
      <c r="A21" s="662" t="s">
        <v>77</v>
      </c>
      <c r="B21" s="662">
        <v>12231</v>
      </c>
      <c r="C21" s="662" t="s">
        <v>17</v>
      </c>
      <c r="D21" s="662" t="s">
        <v>102</v>
      </c>
      <c r="E21" s="662" t="s">
        <v>103</v>
      </c>
      <c r="F21" s="662" t="s">
        <v>104</v>
      </c>
      <c r="G21" s="662">
        <v>44</v>
      </c>
      <c r="H21" s="662">
        <v>17.7</v>
      </c>
      <c r="I21" s="662">
        <v>142</v>
      </c>
      <c r="J21" s="662">
        <v>38.200000000000003</v>
      </c>
      <c r="K21" s="662">
        <v>143</v>
      </c>
      <c r="L21" s="662">
        <v>10</v>
      </c>
      <c r="M21" s="662">
        <v>2.4</v>
      </c>
      <c r="N21" s="662" t="s">
        <v>105</v>
      </c>
      <c r="O21" s="662">
        <v>12925</v>
      </c>
      <c r="P21" s="662" t="s">
        <v>40</v>
      </c>
      <c r="Q21" s="667">
        <v>44.295000000000002</v>
      </c>
      <c r="R21" s="667">
        <v>142.63666699999999</v>
      </c>
      <c r="T21" s="668" t="s">
        <v>4605</v>
      </c>
      <c r="U21" s="668" t="s">
        <v>4605</v>
      </c>
      <c r="V21" s="668" t="s">
        <v>4605</v>
      </c>
      <c r="W21" s="668" t="s">
        <v>22</v>
      </c>
      <c r="X21" s="668" t="s">
        <v>22</v>
      </c>
      <c r="Y21" s="668" t="s">
        <v>22</v>
      </c>
      <c r="Z21" s="668" t="s">
        <v>22</v>
      </c>
      <c r="AB21" s="662" t="s">
        <v>4745</v>
      </c>
      <c r="AC21" s="662" t="s">
        <v>525</v>
      </c>
      <c r="AH21" s="668" t="str">
        <f t="shared" si="8"/>
        <v/>
      </c>
      <c r="AI21" s="668" t="str">
        <f t="shared" si="8"/>
        <v/>
      </c>
      <c r="AJ21" s="668" t="str">
        <f t="shared" si="8"/>
        <v/>
      </c>
      <c r="AK21" s="675">
        <f t="shared" si="9"/>
        <v>12231</v>
      </c>
      <c r="AL21" s="675" t="str">
        <f t="shared" si="2"/>
        <v>12_下川</v>
      </c>
      <c r="AM21" s="675" t="str">
        <f t="shared" si="3"/>
        <v>12</v>
      </c>
      <c r="AN21" s="693" t="str">
        <f>IFERROR(VLOOKUP(AL21,観測点コードリスト!$L$2:$N$1665,3,FALSE),"")</f>
        <v>0010</v>
      </c>
      <c r="AO21" t="str">
        <f t="shared" si="10"/>
        <v/>
      </c>
      <c r="AQ21" s="709">
        <f t="shared" si="4"/>
        <v>12231</v>
      </c>
      <c r="AR21" s="709" t="str">
        <f t="shared" si="5"/>
        <v>下川</v>
      </c>
      <c r="AS21" s="709" t="str">
        <f t="shared" si="6"/>
        <v>12</v>
      </c>
      <c r="AT21" s="710" t="str">
        <f t="shared" si="7"/>
        <v>0010</v>
      </c>
    </row>
    <row r="22" spans="1:46">
      <c r="A22" s="662" t="s">
        <v>77</v>
      </c>
      <c r="B22" s="662">
        <v>12261</v>
      </c>
      <c r="C22" s="662" t="s">
        <v>17</v>
      </c>
      <c r="D22" s="662" t="s">
        <v>110</v>
      </c>
      <c r="E22" s="662" t="s">
        <v>111</v>
      </c>
      <c r="F22" s="662" t="s">
        <v>112</v>
      </c>
      <c r="G22" s="662">
        <v>44</v>
      </c>
      <c r="H22" s="662">
        <v>11.2</v>
      </c>
      <c r="I22" s="662">
        <v>142</v>
      </c>
      <c r="J22" s="662">
        <v>25</v>
      </c>
      <c r="K22" s="662">
        <v>135</v>
      </c>
      <c r="L22" s="662">
        <v>8</v>
      </c>
      <c r="M22" s="662">
        <v>1.5</v>
      </c>
      <c r="N22" s="662" t="s">
        <v>113</v>
      </c>
      <c r="O22" s="662" t="s">
        <v>22</v>
      </c>
      <c r="P22" s="662" t="s">
        <v>40</v>
      </c>
      <c r="Q22" s="667">
        <v>44.186667</v>
      </c>
      <c r="R22" s="667">
        <v>142.41666699999999</v>
      </c>
      <c r="T22" s="668" t="s">
        <v>4605</v>
      </c>
      <c r="U22" s="668" t="s">
        <v>4605</v>
      </c>
      <c r="V22" s="668" t="s">
        <v>4605</v>
      </c>
      <c r="W22" s="668" t="s">
        <v>22</v>
      </c>
      <c r="X22" s="668" t="s">
        <v>22</v>
      </c>
      <c r="Y22" s="668" t="s">
        <v>22</v>
      </c>
      <c r="Z22" s="668" t="s">
        <v>22</v>
      </c>
      <c r="AB22" s="662" t="s">
        <v>4745</v>
      </c>
      <c r="AC22" s="662" t="s">
        <v>117</v>
      </c>
      <c r="AH22" s="668" t="str">
        <f t="shared" si="8"/>
        <v/>
      </c>
      <c r="AI22" s="668" t="str">
        <f t="shared" si="8"/>
        <v/>
      </c>
      <c r="AJ22" s="668" t="str">
        <f t="shared" si="8"/>
        <v/>
      </c>
      <c r="AK22" s="675">
        <f t="shared" si="9"/>
        <v>12261</v>
      </c>
      <c r="AL22" s="675" t="str">
        <f t="shared" si="2"/>
        <v>12_士別</v>
      </c>
      <c r="AM22" s="675" t="str">
        <f t="shared" si="3"/>
        <v>12</v>
      </c>
      <c r="AN22" s="693" t="str">
        <f>IFERROR(VLOOKUP(AL22,観測点コードリスト!$L$2:$N$1665,3,FALSE),"")</f>
        <v>0011</v>
      </c>
      <c r="AO22" t="str">
        <f t="shared" si="10"/>
        <v/>
      </c>
      <c r="AQ22" s="709">
        <f t="shared" si="4"/>
        <v>12261</v>
      </c>
      <c r="AR22" s="709" t="str">
        <f t="shared" si="5"/>
        <v>士別</v>
      </c>
      <c r="AS22" s="709" t="str">
        <f t="shared" si="6"/>
        <v>12</v>
      </c>
      <c r="AT22" s="710" t="str">
        <f t="shared" si="7"/>
        <v>0011</v>
      </c>
    </row>
    <row r="23" spans="1:46">
      <c r="A23" s="662" t="s">
        <v>77</v>
      </c>
      <c r="B23" s="662">
        <v>12266</v>
      </c>
      <c r="C23" s="662" t="s">
        <v>17</v>
      </c>
      <c r="D23" s="662" t="s">
        <v>114</v>
      </c>
      <c r="E23" s="662" t="s">
        <v>115</v>
      </c>
      <c r="F23" s="662" t="s">
        <v>116</v>
      </c>
      <c r="G23" s="662">
        <v>44</v>
      </c>
      <c r="H23" s="662">
        <v>7.1</v>
      </c>
      <c r="I23" s="662">
        <v>142</v>
      </c>
      <c r="J23" s="662">
        <v>35.700000000000003</v>
      </c>
      <c r="K23" s="662">
        <v>225</v>
      </c>
      <c r="L23" s="662">
        <v>10</v>
      </c>
      <c r="M23" s="662">
        <v>1.5</v>
      </c>
      <c r="N23" s="662" t="s">
        <v>117</v>
      </c>
      <c r="O23" s="662" t="s">
        <v>22</v>
      </c>
      <c r="P23" s="662" t="s">
        <v>40</v>
      </c>
      <c r="Q23" s="667">
        <v>44.118333</v>
      </c>
      <c r="R23" s="667">
        <v>142.595</v>
      </c>
      <c r="T23" s="668" t="s">
        <v>4605</v>
      </c>
      <c r="U23" s="668" t="s">
        <v>4605</v>
      </c>
      <c r="V23" s="668" t="s">
        <v>4605</v>
      </c>
      <c r="W23" s="668" t="s">
        <v>22</v>
      </c>
      <c r="X23" s="668" t="s">
        <v>22</v>
      </c>
      <c r="Y23" s="668" t="s">
        <v>22</v>
      </c>
      <c r="Z23" s="668" t="s">
        <v>22</v>
      </c>
      <c r="AB23" s="662" t="s">
        <v>117</v>
      </c>
      <c r="AC23" s="662" t="s">
        <v>117</v>
      </c>
      <c r="AH23" s="668" t="str">
        <f t="shared" si="8"/>
        <v/>
      </c>
      <c r="AI23" s="668" t="str">
        <f t="shared" si="8"/>
        <v/>
      </c>
      <c r="AJ23" s="668" t="str">
        <f t="shared" si="8"/>
        <v/>
      </c>
      <c r="AK23" s="675">
        <f t="shared" si="9"/>
        <v>12266</v>
      </c>
      <c r="AL23" s="675" t="str">
        <f t="shared" si="2"/>
        <v>12_朝日</v>
      </c>
      <c r="AM23" s="675" t="str">
        <f t="shared" si="3"/>
        <v>12</v>
      </c>
      <c r="AN23" s="693" t="str">
        <f>IFERROR(VLOOKUP(AL23,観測点コードリスト!$L$2:$N$1665,3,FALSE),"")</f>
        <v>1047</v>
      </c>
      <c r="AO23" t="str">
        <f t="shared" si="10"/>
        <v/>
      </c>
      <c r="AQ23" s="709">
        <f t="shared" si="4"/>
        <v>12266</v>
      </c>
      <c r="AR23" s="709" t="str">
        <f t="shared" si="5"/>
        <v>朝日</v>
      </c>
      <c r="AS23" s="709" t="str">
        <f t="shared" si="6"/>
        <v>12</v>
      </c>
      <c r="AT23" s="710" t="str">
        <f t="shared" si="7"/>
        <v>1047</v>
      </c>
    </row>
    <row r="24" spans="1:46">
      <c r="A24" s="662" t="s">
        <v>77</v>
      </c>
      <c r="B24" s="662">
        <v>12301</v>
      </c>
      <c r="C24" s="662" t="s">
        <v>17</v>
      </c>
      <c r="D24" s="662" t="s">
        <v>118</v>
      </c>
      <c r="E24" s="662" t="s">
        <v>119</v>
      </c>
      <c r="F24" s="662" t="s">
        <v>120</v>
      </c>
      <c r="G24" s="662">
        <v>44</v>
      </c>
      <c r="H24" s="662">
        <v>1.7</v>
      </c>
      <c r="I24" s="662">
        <v>142</v>
      </c>
      <c r="J24" s="662">
        <v>24.6</v>
      </c>
      <c r="K24" s="662">
        <v>150</v>
      </c>
      <c r="L24" s="662">
        <v>10</v>
      </c>
      <c r="M24" s="662">
        <v>1.5</v>
      </c>
      <c r="N24" s="662" t="s">
        <v>121</v>
      </c>
      <c r="O24" s="662">
        <v>12915</v>
      </c>
      <c r="P24" s="662" t="s">
        <v>40</v>
      </c>
      <c r="Q24" s="667">
        <v>44.028333000000003</v>
      </c>
      <c r="R24" s="667">
        <v>142.41</v>
      </c>
      <c r="T24" s="668" t="s">
        <v>4605</v>
      </c>
      <c r="U24" s="668" t="s">
        <v>4605</v>
      </c>
      <c r="V24" s="668" t="s">
        <v>4605</v>
      </c>
      <c r="W24" s="668" t="s">
        <v>22</v>
      </c>
      <c r="X24" s="668" t="s">
        <v>22</v>
      </c>
      <c r="Y24" s="668" t="s">
        <v>22</v>
      </c>
      <c r="Z24" s="668" t="s">
        <v>22</v>
      </c>
      <c r="AB24" s="662" t="s">
        <v>121</v>
      </c>
      <c r="AC24" s="662" t="s">
        <v>121</v>
      </c>
      <c r="AH24" s="668" t="str">
        <f t="shared" si="8"/>
        <v/>
      </c>
      <c r="AI24" s="668" t="str">
        <f t="shared" si="8"/>
        <v/>
      </c>
      <c r="AJ24" s="668" t="str">
        <f t="shared" si="8"/>
        <v/>
      </c>
      <c r="AK24" s="675">
        <f t="shared" si="9"/>
        <v>12301</v>
      </c>
      <c r="AL24" s="675" t="str">
        <f t="shared" si="2"/>
        <v>12_和寒</v>
      </c>
      <c r="AM24" s="675" t="str">
        <f t="shared" si="3"/>
        <v>12</v>
      </c>
      <c r="AN24" s="693" t="str">
        <f>IFERROR(VLOOKUP(AL24,観測点コードリスト!$L$2:$N$1665,3,FALSE),"")</f>
        <v>1055</v>
      </c>
      <c r="AO24" t="str">
        <f t="shared" si="10"/>
        <v/>
      </c>
      <c r="AQ24" s="709">
        <f t="shared" si="4"/>
        <v>12301</v>
      </c>
      <c r="AR24" s="709" t="str">
        <f t="shared" si="5"/>
        <v>和寒</v>
      </c>
      <c r="AS24" s="709" t="str">
        <f t="shared" si="6"/>
        <v>12</v>
      </c>
      <c r="AT24" s="710" t="str">
        <f t="shared" si="7"/>
        <v>1055</v>
      </c>
    </row>
    <row r="25" spans="1:46">
      <c r="A25" s="662" t="s">
        <v>77</v>
      </c>
      <c r="B25" s="662">
        <v>12386</v>
      </c>
      <c r="C25" s="662" t="s">
        <v>17</v>
      </c>
      <c r="D25" s="662" t="s">
        <v>122</v>
      </c>
      <c r="E25" s="662" t="s">
        <v>123</v>
      </c>
      <c r="F25" s="662" t="s">
        <v>124</v>
      </c>
      <c r="G25" s="662">
        <v>43</v>
      </c>
      <c r="H25" s="662">
        <v>52.2</v>
      </c>
      <c r="I25" s="662">
        <v>142</v>
      </c>
      <c r="J25" s="662">
        <v>15.6</v>
      </c>
      <c r="K25" s="662">
        <v>140</v>
      </c>
      <c r="L25" s="662">
        <v>10</v>
      </c>
      <c r="M25" s="662">
        <v>3.2</v>
      </c>
      <c r="N25" s="662" t="s">
        <v>125</v>
      </c>
      <c r="O25" s="662" t="s">
        <v>22</v>
      </c>
      <c r="P25" s="662" t="s">
        <v>40</v>
      </c>
      <c r="Q25" s="667">
        <v>43.87</v>
      </c>
      <c r="R25" s="667">
        <v>142.26</v>
      </c>
      <c r="T25" s="668" t="s">
        <v>4605</v>
      </c>
      <c r="U25" s="668" t="s">
        <v>4605</v>
      </c>
      <c r="V25" s="668" t="s">
        <v>4605</v>
      </c>
      <c r="W25" s="668" t="s">
        <v>22</v>
      </c>
      <c r="X25" s="668" t="s">
        <v>22</v>
      </c>
      <c r="Y25" s="668" t="s">
        <v>22</v>
      </c>
      <c r="Z25" s="668" t="s">
        <v>22</v>
      </c>
      <c r="AB25" s="662" t="s">
        <v>125</v>
      </c>
      <c r="AC25" s="662" t="s">
        <v>125</v>
      </c>
      <c r="AF25" s="662">
        <v>1</v>
      </c>
      <c r="AG25" s="662">
        <v>1</v>
      </c>
      <c r="AH25" s="668" t="str">
        <f t="shared" si="8"/>
        <v/>
      </c>
      <c r="AI25" s="668" t="str">
        <f t="shared" si="8"/>
        <v>●</v>
      </c>
      <c r="AJ25" s="668" t="str">
        <f t="shared" si="8"/>
        <v>●</v>
      </c>
      <c r="AK25" s="675">
        <f t="shared" si="9"/>
        <v>12386</v>
      </c>
      <c r="AL25" s="675" t="str">
        <f t="shared" si="2"/>
        <v>12_江丹別</v>
      </c>
      <c r="AM25" s="675" t="str">
        <f t="shared" si="3"/>
        <v>12</v>
      </c>
      <c r="AN25" s="693" t="str">
        <f>IFERROR(VLOOKUP(AL25,観測点コードリスト!$L$2:$N$1665,3,FALSE),"")</f>
        <v>1191</v>
      </c>
      <c r="AO25" t="str">
        <f t="shared" si="10"/>
        <v>●</v>
      </c>
      <c r="AQ25" s="709">
        <f t="shared" si="4"/>
        <v>12386</v>
      </c>
      <c r="AR25" s="709" t="str">
        <f t="shared" si="5"/>
        <v>江丹別</v>
      </c>
      <c r="AS25" s="709" t="str">
        <f t="shared" si="6"/>
        <v>12</v>
      </c>
      <c r="AT25" s="710" t="str">
        <f t="shared" si="7"/>
        <v>1191</v>
      </c>
    </row>
    <row r="26" spans="1:46">
      <c r="A26" s="662" t="s">
        <v>77</v>
      </c>
      <c r="B26" s="662">
        <v>12396</v>
      </c>
      <c r="C26" s="662" t="s">
        <v>17</v>
      </c>
      <c r="D26" s="662" t="s">
        <v>126</v>
      </c>
      <c r="E26" s="662" t="s">
        <v>127</v>
      </c>
      <c r="F26" s="662" t="s">
        <v>128</v>
      </c>
      <c r="G26" s="662">
        <v>43</v>
      </c>
      <c r="H26" s="662">
        <v>52.2</v>
      </c>
      <c r="I26" s="662">
        <v>142</v>
      </c>
      <c r="J26" s="662">
        <v>28.2</v>
      </c>
      <c r="K26" s="662">
        <v>164</v>
      </c>
      <c r="L26" s="662">
        <v>10</v>
      </c>
      <c r="M26" s="662">
        <v>2.5</v>
      </c>
      <c r="N26" s="662" t="s">
        <v>129</v>
      </c>
      <c r="O26" s="662" t="s">
        <v>22</v>
      </c>
      <c r="P26" s="662" t="s">
        <v>40</v>
      </c>
      <c r="Q26" s="667">
        <v>43.87</v>
      </c>
      <c r="R26" s="667">
        <v>142.47</v>
      </c>
      <c r="T26" s="668" t="s">
        <v>4605</v>
      </c>
      <c r="U26" s="668" t="s">
        <v>4605</v>
      </c>
      <c r="V26" s="668" t="s">
        <v>4605</v>
      </c>
      <c r="W26" s="668" t="s">
        <v>22</v>
      </c>
      <c r="X26" s="668" t="s">
        <v>22</v>
      </c>
      <c r="Y26" s="668" t="s">
        <v>22</v>
      </c>
      <c r="Z26" s="668" t="s">
        <v>22</v>
      </c>
      <c r="AB26" s="662" t="s">
        <v>148</v>
      </c>
      <c r="AC26" s="662" t="s">
        <v>125</v>
      </c>
      <c r="AF26" s="662">
        <v>2</v>
      </c>
      <c r="AH26" s="668" t="str">
        <f t="shared" si="8"/>
        <v/>
      </c>
      <c r="AI26" s="668" t="str">
        <f t="shared" si="8"/>
        <v>●</v>
      </c>
      <c r="AJ26" s="668" t="str">
        <f t="shared" si="8"/>
        <v/>
      </c>
      <c r="AK26" s="675">
        <f t="shared" si="9"/>
        <v>12396</v>
      </c>
      <c r="AL26" s="675" t="str">
        <f t="shared" si="2"/>
        <v>12_比布</v>
      </c>
      <c r="AM26" s="675" t="str">
        <f t="shared" si="3"/>
        <v>12</v>
      </c>
      <c r="AN26" s="693" t="str">
        <f>IFERROR(VLOOKUP(AL26,観測点コードリスト!$L$2:$N$1665,3,FALSE),"")</f>
        <v>1048</v>
      </c>
      <c r="AO26" t="str">
        <f t="shared" si="10"/>
        <v>●</v>
      </c>
      <c r="AQ26" s="709">
        <f t="shared" si="4"/>
        <v>12396</v>
      </c>
      <c r="AR26" s="709" t="str">
        <f t="shared" si="5"/>
        <v>比布</v>
      </c>
      <c r="AS26" s="709" t="str">
        <f t="shared" si="6"/>
        <v>12</v>
      </c>
      <c r="AT26" s="710" t="str">
        <f t="shared" si="7"/>
        <v>1048</v>
      </c>
    </row>
    <row r="27" spans="1:46">
      <c r="A27" s="662" t="s">
        <v>77</v>
      </c>
      <c r="B27" s="662">
        <v>12411</v>
      </c>
      <c r="C27" s="662" t="s">
        <v>17</v>
      </c>
      <c r="D27" s="662" t="s">
        <v>77</v>
      </c>
      <c r="E27" s="662" t="s">
        <v>130</v>
      </c>
      <c r="F27" s="662" t="s">
        <v>131</v>
      </c>
      <c r="G27" s="662">
        <v>43</v>
      </c>
      <c r="H27" s="662">
        <v>50.8</v>
      </c>
      <c r="I27" s="662">
        <v>142</v>
      </c>
      <c r="J27" s="662">
        <v>45.2</v>
      </c>
      <c r="K27" s="662">
        <v>324</v>
      </c>
      <c r="L27" s="662">
        <v>10</v>
      </c>
      <c r="M27" s="662">
        <v>2.4</v>
      </c>
      <c r="N27" s="662" t="s">
        <v>132</v>
      </c>
      <c r="O27" s="662">
        <v>12920</v>
      </c>
      <c r="P27" s="662" t="s">
        <v>40</v>
      </c>
      <c r="Q27" s="667">
        <v>43.846666999999997</v>
      </c>
      <c r="R27" s="667">
        <v>142.753333</v>
      </c>
      <c r="T27" s="668" t="s">
        <v>4605</v>
      </c>
      <c r="U27" s="668" t="s">
        <v>4605</v>
      </c>
      <c r="V27" s="668" t="s">
        <v>4605</v>
      </c>
      <c r="W27" s="668" t="s">
        <v>22</v>
      </c>
      <c r="X27" s="668" t="s">
        <v>22</v>
      </c>
      <c r="Y27" s="668" t="s">
        <v>22</v>
      </c>
      <c r="Z27" s="668" t="s">
        <v>22</v>
      </c>
      <c r="AB27" s="662" t="s">
        <v>4745</v>
      </c>
      <c r="AC27" s="662" t="s">
        <v>121</v>
      </c>
      <c r="AH27" s="668" t="str">
        <f t="shared" si="8"/>
        <v/>
      </c>
      <c r="AI27" s="668" t="str">
        <f t="shared" si="8"/>
        <v/>
      </c>
      <c r="AJ27" s="668" t="str">
        <f t="shared" si="8"/>
        <v/>
      </c>
      <c r="AK27" s="675">
        <f t="shared" si="9"/>
        <v>12411</v>
      </c>
      <c r="AL27" s="675" t="str">
        <f t="shared" si="2"/>
        <v>12_上川</v>
      </c>
      <c r="AM27" s="675" t="str">
        <f t="shared" si="3"/>
        <v>12</v>
      </c>
      <c r="AN27" s="693" t="str">
        <f>IFERROR(VLOOKUP(AL27,観測点コードリスト!$L$2:$N$1665,3,FALSE),"")</f>
        <v>0015</v>
      </c>
      <c r="AO27" t="str">
        <f t="shared" si="10"/>
        <v/>
      </c>
      <c r="AQ27" s="709">
        <f t="shared" si="4"/>
        <v>12411</v>
      </c>
      <c r="AR27" s="709" t="str">
        <f t="shared" si="5"/>
        <v>上川</v>
      </c>
      <c r="AS27" s="709" t="str">
        <f t="shared" si="6"/>
        <v>12</v>
      </c>
      <c r="AT27" s="710" t="str">
        <f t="shared" si="7"/>
        <v>0015</v>
      </c>
    </row>
    <row r="28" spans="1:46">
      <c r="A28" s="662" t="s">
        <v>77</v>
      </c>
      <c r="B28" s="662">
        <v>12442</v>
      </c>
      <c r="C28" s="662" t="s">
        <v>23</v>
      </c>
      <c r="D28" s="662" t="s">
        <v>133</v>
      </c>
      <c r="E28" s="662" t="s">
        <v>134</v>
      </c>
      <c r="F28" s="662" t="s">
        <v>135</v>
      </c>
      <c r="G28" s="662">
        <v>43</v>
      </c>
      <c r="H28" s="662">
        <v>45.4</v>
      </c>
      <c r="I28" s="662">
        <v>142</v>
      </c>
      <c r="J28" s="662">
        <v>22.3</v>
      </c>
      <c r="K28" s="662">
        <v>120</v>
      </c>
      <c r="L28" s="662">
        <v>47</v>
      </c>
      <c r="M28" s="662" t="s">
        <v>22</v>
      </c>
      <c r="N28" s="662" t="s">
        <v>136</v>
      </c>
      <c r="O28" s="662">
        <v>12927</v>
      </c>
      <c r="P28" s="662" t="s">
        <v>22</v>
      </c>
      <c r="Q28" s="667">
        <v>43.756667</v>
      </c>
      <c r="R28" s="667">
        <v>142.371667</v>
      </c>
      <c r="T28" s="668" t="s">
        <v>4605</v>
      </c>
      <c r="U28" s="668" t="s">
        <v>4605</v>
      </c>
      <c r="V28" s="668" t="s">
        <v>4605</v>
      </c>
      <c r="W28" s="668" t="s">
        <v>4605</v>
      </c>
      <c r="X28" s="668" t="s">
        <v>22</v>
      </c>
      <c r="Y28" s="668" t="s">
        <v>4605</v>
      </c>
      <c r="Z28" s="668" t="s">
        <v>4605</v>
      </c>
      <c r="AB28" s="662" t="s">
        <v>136</v>
      </c>
      <c r="AC28" s="662" t="s">
        <v>136</v>
      </c>
      <c r="AE28" s="662">
        <v>8</v>
      </c>
      <c r="AH28" s="668" t="str">
        <f t="shared" si="8"/>
        <v>●</v>
      </c>
      <c r="AI28" s="668" t="str">
        <f t="shared" si="8"/>
        <v/>
      </c>
      <c r="AJ28" s="668" t="str">
        <f t="shared" si="8"/>
        <v/>
      </c>
      <c r="AK28" s="675">
        <f t="shared" si="9"/>
        <v>12442</v>
      </c>
      <c r="AL28" s="675" t="str">
        <f t="shared" si="2"/>
        <v>12_旭川</v>
      </c>
      <c r="AM28" s="675" t="str">
        <f t="shared" si="3"/>
        <v>12</v>
      </c>
      <c r="AN28" s="693" t="str">
        <f>IFERROR(VLOOKUP(AL28,観測点コードリスト!$L$2:$N$1665,3,FALSE),"")</f>
        <v>47407</v>
      </c>
      <c r="AO28" t="str">
        <f t="shared" si="10"/>
        <v>●</v>
      </c>
      <c r="AP28" s="668"/>
      <c r="AQ28" s="709">
        <f>B28</f>
        <v>12442</v>
      </c>
      <c r="AR28" s="709" t="str">
        <f>D28</f>
        <v>旭川</v>
      </c>
      <c r="AS28" s="709" t="str">
        <f>AM28</f>
        <v>12</v>
      </c>
      <c r="AT28" s="710" t="str">
        <f>AN28</f>
        <v>47407</v>
      </c>
    </row>
    <row r="29" spans="1:46">
      <c r="A29" s="662" t="s">
        <v>77</v>
      </c>
      <c r="B29" s="662">
        <v>12451</v>
      </c>
      <c r="C29" s="662" t="s">
        <v>17</v>
      </c>
      <c r="D29" s="662" t="s">
        <v>137</v>
      </c>
      <c r="E29" s="662" t="s">
        <v>138</v>
      </c>
      <c r="F29" s="662" t="s">
        <v>139</v>
      </c>
      <c r="G29" s="662">
        <v>43</v>
      </c>
      <c r="H29" s="662">
        <v>42.1</v>
      </c>
      <c r="I29" s="662">
        <v>142</v>
      </c>
      <c r="J29" s="662">
        <v>30.5</v>
      </c>
      <c r="K29" s="662">
        <v>215</v>
      </c>
      <c r="L29" s="662">
        <v>10</v>
      </c>
      <c r="M29" s="662">
        <v>2.2000000000000002</v>
      </c>
      <c r="N29" s="662" t="s">
        <v>140</v>
      </c>
      <c r="O29" s="662" t="s">
        <v>22</v>
      </c>
      <c r="P29" s="662" t="s">
        <v>40</v>
      </c>
      <c r="Q29" s="667">
        <v>43.701667</v>
      </c>
      <c r="R29" s="667">
        <v>142.50833299999999</v>
      </c>
      <c r="T29" s="668" t="s">
        <v>4605</v>
      </c>
      <c r="U29" s="668" t="s">
        <v>4605</v>
      </c>
      <c r="V29" s="668" t="s">
        <v>4605</v>
      </c>
      <c r="W29" s="668" t="s">
        <v>22</v>
      </c>
      <c r="X29" s="668" t="s">
        <v>22</v>
      </c>
      <c r="Y29" s="668" t="s">
        <v>22</v>
      </c>
      <c r="Z29" s="668" t="s">
        <v>22</v>
      </c>
      <c r="AB29" s="662" t="s">
        <v>140</v>
      </c>
      <c r="AC29" s="662" t="s">
        <v>140</v>
      </c>
      <c r="AG29" s="662">
        <v>6</v>
      </c>
      <c r="AH29" s="668" t="str">
        <f t="shared" si="8"/>
        <v/>
      </c>
      <c r="AI29" s="668" t="str">
        <f t="shared" si="8"/>
        <v/>
      </c>
      <c r="AJ29" s="668" t="str">
        <f t="shared" si="8"/>
        <v>●</v>
      </c>
      <c r="AK29" s="675">
        <f t="shared" si="9"/>
        <v>12451</v>
      </c>
      <c r="AL29" s="675" t="str">
        <f t="shared" si="2"/>
        <v>12_東川</v>
      </c>
      <c r="AM29" s="675" t="str">
        <f t="shared" si="3"/>
        <v>12</v>
      </c>
      <c r="AN29" s="693" t="str">
        <f>IFERROR(VLOOKUP(AL29,観測点コードリスト!$L$2:$N$1665,3,FALSE),"")</f>
        <v>1184</v>
      </c>
      <c r="AO29" t="str">
        <f t="shared" si="10"/>
        <v>●</v>
      </c>
      <c r="AP29" s="668"/>
      <c r="AQ29" s="709">
        <f t="shared" ref="AQ29:AQ92" si="11">B29</f>
        <v>12451</v>
      </c>
      <c r="AR29" s="709" t="str">
        <f t="shared" ref="AR29:AR92" si="12">D29</f>
        <v>東川</v>
      </c>
      <c r="AS29" s="709" t="str">
        <f t="shared" ref="AS29:AS92" si="13">AM29</f>
        <v>12</v>
      </c>
      <c r="AT29" s="710" t="str">
        <f t="shared" ref="AT29:AT92" si="14">AN29</f>
        <v>1184</v>
      </c>
    </row>
    <row r="30" spans="1:46">
      <c r="A30" s="662" t="s">
        <v>77</v>
      </c>
      <c r="B30" s="662">
        <v>12501</v>
      </c>
      <c r="C30" s="662" t="s">
        <v>23</v>
      </c>
      <c r="D30" s="662" t="s">
        <v>149</v>
      </c>
      <c r="E30" s="662" t="s">
        <v>150</v>
      </c>
      <c r="F30" s="662" t="s">
        <v>151</v>
      </c>
      <c r="G30" s="662">
        <v>43</v>
      </c>
      <c r="H30" s="662">
        <v>40.200000000000003</v>
      </c>
      <c r="I30" s="662">
        <v>142</v>
      </c>
      <c r="J30" s="662">
        <v>26.8</v>
      </c>
      <c r="K30" s="662">
        <v>211</v>
      </c>
      <c r="L30" s="662">
        <v>10</v>
      </c>
      <c r="M30" s="662" t="s">
        <v>22</v>
      </c>
      <c r="N30" s="662" t="s">
        <v>35</v>
      </c>
      <c r="O30" s="662">
        <v>12932</v>
      </c>
      <c r="P30" s="662" t="s">
        <v>36</v>
      </c>
      <c r="Q30" s="667">
        <v>43.67</v>
      </c>
      <c r="R30" s="667">
        <v>142.44666699999999</v>
      </c>
      <c r="T30" s="668" t="s">
        <v>4605</v>
      </c>
      <c r="U30" s="668" t="s">
        <v>4605</v>
      </c>
      <c r="V30" s="668" t="s">
        <v>4605</v>
      </c>
      <c r="W30" s="668" t="s">
        <v>22</v>
      </c>
      <c r="X30" s="668" t="s">
        <v>22</v>
      </c>
      <c r="Y30" s="668" t="s">
        <v>22</v>
      </c>
      <c r="Z30" s="668" t="s">
        <v>22</v>
      </c>
      <c r="AB30" s="662" t="s">
        <v>35</v>
      </c>
      <c r="AC30" s="662" t="s">
        <v>35</v>
      </c>
      <c r="AF30" s="662">
        <v>5</v>
      </c>
      <c r="AG30" s="662">
        <v>1</v>
      </c>
      <c r="AH30" s="668" t="str">
        <f t="shared" si="8"/>
        <v/>
      </c>
      <c r="AI30" s="668" t="str">
        <f t="shared" si="8"/>
        <v>●</v>
      </c>
      <c r="AJ30" s="668" t="str">
        <f t="shared" si="8"/>
        <v>●</v>
      </c>
      <c r="AK30" s="675">
        <f t="shared" si="9"/>
        <v>12501</v>
      </c>
      <c r="AL30" s="675" t="str">
        <f t="shared" si="2"/>
        <v>12_東神楽</v>
      </c>
      <c r="AM30" s="675" t="str">
        <f t="shared" si="3"/>
        <v>12</v>
      </c>
      <c r="AN30" s="693" t="str">
        <f>IFERROR(VLOOKUP(AL30,観測点コードリスト!$L$2:$N$1665,3,FALSE),"")</f>
        <v>1458</v>
      </c>
      <c r="AO30" t="str">
        <f t="shared" si="10"/>
        <v>●</v>
      </c>
      <c r="AP30" s="668"/>
      <c r="AQ30" s="709">
        <f t="shared" si="11"/>
        <v>12501</v>
      </c>
      <c r="AR30" s="709" t="str">
        <f t="shared" si="12"/>
        <v>東神楽</v>
      </c>
      <c r="AS30" s="709" t="str">
        <f t="shared" si="13"/>
        <v>12</v>
      </c>
      <c r="AT30" s="710" t="str">
        <f t="shared" si="14"/>
        <v>1458</v>
      </c>
    </row>
    <row r="31" spans="1:46">
      <c r="A31" s="662" t="s">
        <v>77</v>
      </c>
      <c r="B31" s="662">
        <v>12512</v>
      </c>
      <c r="C31" s="662" t="s">
        <v>17</v>
      </c>
      <c r="D31" s="662" t="s">
        <v>152</v>
      </c>
      <c r="E31" s="662" t="s">
        <v>153</v>
      </c>
      <c r="F31" s="662" t="s">
        <v>154</v>
      </c>
      <c r="G31" s="662">
        <v>43</v>
      </c>
      <c r="H31" s="662">
        <v>38.6</v>
      </c>
      <c r="I31" s="662">
        <v>142</v>
      </c>
      <c r="J31" s="662">
        <v>34.9</v>
      </c>
      <c r="K31" s="662">
        <v>310</v>
      </c>
      <c r="L31" s="662">
        <v>10</v>
      </c>
      <c r="M31" s="662">
        <v>1.5</v>
      </c>
      <c r="N31" s="662" t="s">
        <v>155</v>
      </c>
      <c r="O31" s="662" t="s">
        <v>22</v>
      </c>
      <c r="P31" s="662" t="s">
        <v>40</v>
      </c>
      <c r="Q31" s="667">
        <v>43.643332999999998</v>
      </c>
      <c r="R31" s="667">
        <v>142.58166700000001</v>
      </c>
      <c r="T31" s="668" t="s">
        <v>4605</v>
      </c>
      <c r="U31" s="668" t="s">
        <v>4605</v>
      </c>
      <c r="V31" s="668" t="s">
        <v>4605</v>
      </c>
      <c r="W31" s="668" t="s">
        <v>22</v>
      </c>
      <c r="X31" s="668" t="s">
        <v>22</v>
      </c>
      <c r="Y31" s="668" t="s">
        <v>22</v>
      </c>
      <c r="Z31" s="668" t="s">
        <v>22</v>
      </c>
      <c r="AB31" s="662" t="s">
        <v>155</v>
      </c>
      <c r="AC31" s="662" t="s">
        <v>155</v>
      </c>
      <c r="AH31" s="668" t="str">
        <f t="shared" si="8"/>
        <v/>
      </c>
      <c r="AI31" s="668" t="str">
        <f t="shared" si="8"/>
        <v/>
      </c>
      <c r="AJ31" s="668" t="str">
        <f t="shared" si="8"/>
        <v/>
      </c>
      <c r="AK31" s="675">
        <f t="shared" si="9"/>
        <v>12512</v>
      </c>
      <c r="AL31" s="675" t="str">
        <f t="shared" si="2"/>
        <v>12_志比内</v>
      </c>
      <c r="AM31" s="675" t="str">
        <f t="shared" si="3"/>
        <v>12</v>
      </c>
      <c r="AN31" s="693" t="str">
        <f>IFERROR(VLOOKUP(AL31,観測点コードリスト!$L$2:$N$1665,3,FALSE),"")</f>
        <v>1185</v>
      </c>
      <c r="AO31" t="str">
        <f t="shared" si="10"/>
        <v/>
      </c>
      <c r="AQ31" s="709">
        <f t="shared" si="11"/>
        <v>12512</v>
      </c>
      <c r="AR31" s="709" t="str">
        <f t="shared" si="12"/>
        <v>志比内</v>
      </c>
      <c r="AS31" s="709" t="str">
        <f t="shared" si="13"/>
        <v>12</v>
      </c>
      <c r="AT31" s="710" t="str">
        <f t="shared" si="14"/>
        <v>1185</v>
      </c>
    </row>
    <row r="32" spans="1:46">
      <c r="A32" s="662" t="s">
        <v>77</v>
      </c>
      <c r="B32" s="662">
        <v>12551</v>
      </c>
      <c r="C32" s="662" t="s">
        <v>17</v>
      </c>
      <c r="D32" s="662" t="s">
        <v>156</v>
      </c>
      <c r="E32" s="662" t="s">
        <v>157</v>
      </c>
      <c r="F32" s="662" t="s">
        <v>158</v>
      </c>
      <c r="G32" s="662">
        <v>43</v>
      </c>
      <c r="H32" s="662">
        <v>35.299999999999997</v>
      </c>
      <c r="I32" s="662">
        <v>142</v>
      </c>
      <c r="J32" s="662">
        <v>29.6</v>
      </c>
      <c r="K32" s="662">
        <v>250</v>
      </c>
      <c r="L32" s="662">
        <v>10</v>
      </c>
      <c r="M32" s="662">
        <v>1.5</v>
      </c>
      <c r="N32" s="662" t="s">
        <v>159</v>
      </c>
      <c r="O32" s="662">
        <v>12935</v>
      </c>
      <c r="P32" s="662" t="s">
        <v>40</v>
      </c>
      <c r="Q32" s="667">
        <v>43.588332999999999</v>
      </c>
      <c r="R32" s="667">
        <v>142.49333300000001</v>
      </c>
      <c r="T32" s="668" t="s">
        <v>4605</v>
      </c>
      <c r="U32" s="668" t="s">
        <v>4605</v>
      </c>
      <c r="V32" s="668" t="s">
        <v>4605</v>
      </c>
      <c r="W32" s="668" t="s">
        <v>22</v>
      </c>
      <c r="X32" s="668" t="s">
        <v>22</v>
      </c>
      <c r="Y32" s="668" t="s">
        <v>22</v>
      </c>
      <c r="Z32" s="668" t="s">
        <v>22</v>
      </c>
      <c r="AB32" s="662" t="s">
        <v>4756</v>
      </c>
      <c r="AC32" s="662" t="s">
        <v>533</v>
      </c>
      <c r="AH32" s="668" t="str">
        <f t="shared" si="8"/>
        <v/>
      </c>
      <c r="AI32" s="668" t="str">
        <f t="shared" si="8"/>
        <v/>
      </c>
      <c r="AJ32" s="668" t="str">
        <f t="shared" si="8"/>
        <v/>
      </c>
      <c r="AK32" s="675">
        <f t="shared" si="9"/>
        <v>12551</v>
      </c>
      <c r="AL32" s="675" t="str">
        <f t="shared" si="2"/>
        <v>12_美瑛</v>
      </c>
      <c r="AM32" s="675" t="str">
        <f t="shared" si="3"/>
        <v>12</v>
      </c>
      <c r="AN32" s="693" t="str">
        <f>IFERROR(VLOOKUP(AL32,観測点コードリスト!$L$2:$N$1665,3,FALSE),"")</f>
        <v>1052</v>
      </c>
      <c r="AO32" t="str">
        <f t="shared" si="10"/>
        <v/>
      </c>
      <c r="AQ32" s="709">
        <f t="shared" si="11"/>
        <v>12551</v>
      </c>
      <c r="AR32" s="709" t="str">
        <f t="shared" si="12"/>
        <v>美瑛</v>
      </c>
      <c r="AS32" s="709" t="str">
        <f t="shared" si="13"/>
        <v>12</v>
      </c>
      <c r="AT32" s="710" t="str">
        <f t="shared" si="14"/>
        <v>1052</v>
      </c>
    </row>
    <row r="33" spans="1:46">
      <c r="A33" s="662" t="s">
        <v>77</v>
      </c>
      <c r="B33" s="662">
        <v>12596</v>
      </c>
      <c r="C33" s="662" t="s">
        <v>17</v>
      </c>
      <c r="D33" s="662" t="s">
        <v>160</v>
      </c>
      <c r="E33" s="662" t="s">
        <v>161</v>
      </c>
      <c r="F33" s="662" t="s">
        <v>162</v>
      </c>
      <c r="G33" s="662">
        <v>43</v>
      </c>
      <c r="H33" s="662">
        <v>27.3</v>
      </c>
      <c r="I33" s="662">
        <v>142</v>
      </c>
      <c r="J33" s="662">
        <v>27.9</v>
      </c>
      <c r="K33" s="662">
        <v>220</v>
      </c>
      <c r="L33" s="662">
        <v>10</v>
      </c>
      <c r="M33" s="662">
        <v>2.1</v>
      </c>
      <c r="N33" s="662" t="s">
        <v>163</v>
      </c>
      <c r="O33" s="662" t="s">
        <v>22</v>
      </c>
      <c r="P33" s="662" t="s">
        <v>40</v>
      </c>
      <c r="Q33" s="667">
        <v>43.454999999999998</v>
      </c>
      <c r="R33" s="667">
        <v>142.465</v>
      </c>
      <c r="T33" s="668" t="s">
        <v>4605</v>
      </c>
      <c r="U33" s="668" t="s">
        <v>4605</v>
      </c>
      <c r="V33" s="668" t="s">
        <v>4605</v>
      </c>
      <c r="W33" s="668" t="s">
        <v>22</v>
      </c>
      <c r="X33" s="668" t="s">
        <v>22</v>
      </c>
      <c r="Y33" s="668" t="s">
        <v>22</v>
      </c>
      <c r="Z33" s="668" t="s">
        <v>22</v>
      </c>
      <c r="AB33" s="662" t="s">
        <v>163</v>
      </c>
      <c r="AC33" s="662" t="s">
        <v>163</v>
      </c>
      <c r="AH33" s="668" t="str">
        <f t="shared" si="8"/>
        <v/>
      </c>
      <c r="AI33" s="668" t="str">
        <f t="shared" si="8"/>
        <v/>
      </c>
      <c r="AJ33" s="668" t="str">
        <f t="shared" si="8"/>
        <v/>
      </c>
      <c r="AK33" s="675">
        <f t="shared" si="9"/>
        <v>12596</v>
      </c>
      <c r="AL33" s="675" t="str">
        <f t="shared" si="2"/>
        <v>12_上富良野</v>
      </c>
      <c r="AM33" s="675" t="str">
        <f t="shared" si="3"/>
        <v>12</v>
      </c>
      <c r="AN33" s="693" t="str">
        <f>IFERROR(VLOOKUP(AL33,観測点コードリスト!$L$2:$N$1665,3,FALSE),"")</f>
        <v>1190</v>
      </c>
      <c r="AO33" t="str">
        <f t="shared" si="10"/>
        <v/>
      </c>
      <c r="AQ33" s="709">
        <f t="shared" si="11"/>
        <v>12596</v>
      </c>
      <c r="AR33" s="709" t="str">
        <f t="shared" si="12"/>
        <v>上富良野</v>
      </c>
      <c r="AS33" s="709" t="str">
        <f t="shared" si="13"/>
        <v>12</v>
      </c>
      <c r="AT33" s="710" t="str">
        <f t="shared" si="14"/>
        <v>1190</v>
      </c>
    </row>
    <row r="34" spans="1:46">
      <c r="A34" s="662" t="s">
        <v>77</v>
      </c>
      <c r="B34" s="662">
        <v>12626</v>
      </c>
      <c r="C34" s="662" t="s">
        <v>17</v>
      </c>
      <c r="D34" s="662" t="s">
        <v>167</v>
      </c>
      <c r="E34" s="662" t="s">
        <v>168</v>
      </c>
      <c r="F34" s="662" t="s">
        <v>169</v>
      </c>
      <c r="G34" s="662">
        <v>43</v>
      </c>
      <c r="H34" s="662">
        <v>20</v>
      </c>
      <c r="I34" s="662">
        <v>142</v>
      </c>
      <c r="J34" s="662">
        <v>24</v>
      </c>
      <c r="K34" s="662">
        <v>174</v>
      </c>
      <c r="L34" s="662">
        <v>9.9</v>
      </c>
      <c r="M34" s="662">
        <v>1.5</v>
      </c>
      <c r="N34" s="662" t="s">
        <v>97</v>
      </c>
      <c r="O34" s="662">
        <v>12940</v>
      </c>
      <c r="P34" s="662" t="s">
        <v>22</v>
      </c>
      <c r="Q34" s="667">
        <v>43.333333000000003</v>
      </c>
      <c r="R34" s="667">
        <v>142.4</v>
      </c>
      <c r="T34" s="668" t="s">
        <v>4605</v>
      </c>
      <c r="U34" s="668" t="s">
        <v>4605</v>
      </c>
      <c r="V34" s="668" t="s">
        <v>4605</v>
      </c>
      <c r="W34" s="668" t="s">
        <v>22</v>
      </c>
      <c r="X34" s="668" t="s">
        <v>22</v>
      </c>
      <c r="Y34" s="668" t="s">
        <v>22</v>
      </c>
      <c r="Z34" s="668" t="s">
        <v>22</v>
      </c>
      <c r="AB34" s="662" t="s">
        <v>4745</v>
      </c>
      <c r="AC34" s="662" t="s">
        <v>592</v>
      </c>
      <c r="AH34" s="668" t="str">
        <f t="shared" si="8"/>
        <v/>
      </c>
      <c r="AI34" s="668" t="str">
        <f t="shared" si="8"/>
        <v/>
      </c>
      <c r="AJ34" s="668" t="str">
        <f t="shared" si="8"/>
        <v/>
      </c>
      <c r="AK34" s="675">
        <f t="shared" si="9"/>
        <v>12626</v>
      </c>
      <c r="AL34" s="675" t="str">
        <f t="shared" si="2"/>
        <v>12_富良野</v>
      </c>
      <c r="AM34" s="675" t="str">
        <f t="shared" si="3"/>
        <v>12</v>
      </c>
      <c r="AN34" s="693" t="str">
        <f>IFERROR(VLOOKUP(AL34,観測点コードリスト!$L$2:$N$1665,3,FALSE),"")</f>
        <v>0021</v>
      </c>
      <c r="AO34" t="str">
        <f t="shared" si="10"/>
        <v/>
      </c>
      <c r="AQ34" s="709">
        <f t="shared" si="11"/>
        <v>12626</v>
      </c>
      <c r="AR34" s="709" t="str">
        <f t="shared" si="12"/>
        <v>富良野</v>
      </c>
      <c r="AS34" s="709" t="str">
        <f t="shared" si="13"/>
        <v>12</v>
      </c>
      <c r="AT34" s="710" t="str">
        <f t="shared" si="14"/>
        <v>0021</v>
      </c>
    </row>
    <row r="35" spans="1:46">
      <c r="A35" s="662" t="s">
        <v>77</v>
      </c>
      <c r="B35" s="662">
        <v>12632</v>
      </c>
      <c r="C35" s="662" t="s">
        <v>17</v>
      </c>
      <c r="D35" s="662" t="s">
        <v>170</v>
      </c>
      <c r="E35" s="662" t="s">
        <v>171</v>
      </c>
      <c r="F35" s="662" t="s">
        <v>172</v>
      </c>
      <c r="G35" s="662">
        <v>43</v>
      </c>
      <c r="H35" s="662">
        <v>18.100000000000001</v>
      </c>
      <c r="I35" s="662">
        <v>142</v>
      </c>
      <c r="J35" s="662">
        <v>31.3</v>
      </c>
      <c r="K35" s="662">
        <v>315</v>
      </c>
      <c r="L35" s="662">
        <v>10</v>
      </c>
      <c r="M35" s="662">
        <v>2.2999999999999998</v>
      </c>
      <c r="N35" s="662" t="s">
        <v>173</v>
      </c>
      <c r="O35" s="662" t="s">
        <v>22</v>
      </c>
      <c r="P35" s="662" t="s">
        <v>40</v>
      </c>
      <c r="Q35" s="667">
        <v>43.301667000000002</v>
      </c>
      <c r="R35" s="667">
        <v>142.52166700000001</v>
      </c>
      <c r="T35" s="668" t="s">
        <v>4605</v>
      </c>
      <c r="U35" s="668" t="s">
        <v>4605</v>
      </c>
      <c r="V35" s="668" t="s">
        <v>4605</v>
      </c>
      <c r="W35" s="668" t="s">
        <v>22</v>
      </c>
      <c r="X35" s="668" t="s">
        <v>22</v>
      </c>
      <c r="Y35" s="668" t="s">
        <v>22</v>
      </c>
      <c r="Z35" s="668" t="s">
        <v>22</v>
      </c>
      <c r="AB35" s="662" t="s">
        <v>173</v>
      </c>
      <c r="AC35" s="662" t="s">
        <v>173</v>
      </c>
      <c r="AH35" s="668" t="str">
        <f t="shared" si="8"/>
        <v/>
      </c>
      <c r="AI35" s="668" t="str">
        <f t="shared" si="8"/>
        <v/>
      </c>
      <c r="AJ35" s="668" t="str">
        <f t="shared" si="8"/>
        <v/>
      </c>
      <c r="AK35" s="675">
        <f t="shared" si="9"/>
        <v>12632</v>
      </c>
      <c r="AL35" s="675" t="str">
        <f t="shared" si="2"/>
        <v>12_麓郷</v>
      </c>
      <c r="AM35" s="675" t="str">
        <f t="shared" si="3"/>
        <v>12</v>
      </c>
      <c r="AN35" s="693" t="str">
        <f>IFERROR(VLOOKUP(AL35,観測点コードリスト!$L$2:$N$1665,3,FALSE),"")</f>
        <v>1280</v>
      </c>
      <c r="AO35" t="str">
        <f t="shared" si="10"/>
        <v/>
      </c>
      <c r="AQ35" s="709">
        <f t="shared" si="11"/>
        <v>12632</v>
      </c>
      <c r="AR35" s="709" t="str">
        <f t="shared" si="12"/>
        <v>麓郷</v>
      </c>
      <c r="AS35" s="709" t="str">
        <f t="shared" si="13"/>
        <v>12</v>
      </c>
      <c r="AT35" s="710" t="str">
        <f t="shared" si="14"/>
        <v>1280</v>
      </c>
    </row>
    <row r="36" spans="1:46">
      <c r="A36" s="662" t="s">
        <v>77</v>
      </c>
      <c r="B36" s="662">
        <v>12691</v>
      </c>
      <c r="C36" s="662" t="s">
        <v>17</v>
      </c>
      <c r="D36" s="662" t="s">
        <v>178</v>
      </c>
      <c r="E36" s="662" t="s">
        <v>179</v>
      </c>
      <c r="F36" s="662" t="s">
        <v>180</v>
      </c>
      <c r="G36" s="662">
        <v>43</v>
      </c>
      <c r="H36" s="662">
        <v>10.1</v>
      </c>
      <c r="I36" s="662">
        <v>142</v>
      </c>
      <c r="J36" s="662">
        <v>34.1</v>
      </c>
      <c r="K36" s="662">
        <v>350</v>
      </c>
      <c r="L36" s="662">
        <v>9.9</v>
      </c>
      <c r="M36" s="662">
        <v>1.5</v>
      </c>
      <c r="N36" s="662" t="s">
        <v>181</v>
      </c>
      <c r="O36" s="662">
        <v>12945</v>
      </c>
      <c r="P36" s="662" t="s">
        <v>22</v>
      </c>
      <c r="Q36" s="667">
        <v>43.168332999999997</v>
      </c>
      <c r="R36" s="667">
        <v>142.568333</v>
      </c>
      <c r="T36" s="668" t="s">
        <v>4605</v>
      </c>
      <c r="U36" s="668" t="s">
        <v>4605</v>
      </c>
      <c r="V36" s="668" t="s">
        <v>4605</v>
      </c>
      <c r="W36" s="668" t="s">
        <v>22</v>
      </c>
      <c r="X36" s="668" t="s">
        <v>22</v>
      </c>
      <c r="Y36" s="668" t="s">
        <v>22</v>
      </c>
      <c r="Z36" s="668" t="s">
        <v>22</v>
      </c>
      <c r="AB36" s="662" t="s">
        <v>181</v>
      </c>
      <c r="AC36" s="662" t="s">
        <v>181</v>
      </c>
      <c r="AH36" s="668" t="str">
        <f t="shared" si="8"/>
        <v/>
      </c>
      <c r="AI36" s="668" t="str">
        <f t="shared" si="8"/>
        <v/>
      </c>
      <c r="AJ36" s="668" t="str">
        <f t="shared" si="8"/>
        <v/>
      </c>
      <c r="AK36" s="675">
        <f t="shared" si="9"/>
        <v>12691</v>
      </c>
      <c r="AL36" s="675" t="str">
        <f t="shared" si="2"/>
        <v>12_幾寅</v>
      </c>
      <c r="AM36" s="675" t="str">
        <f t="shared" ref="AM36:AM56" si="15">LEFT(AK36,2)</f>
        <v>12</v>
      </c>
      <c r="AN36" s="693" t="str">
        <f>IFERROR(VLOOKUP(AL36,観測点コードリスト!$L$2:$N$1665,3,FALSE),"")</f>
        <v>1188</v>
      </c>
      <c r="AO36" t="str">
        <f t="shared" si="10"/>
        <v/>
      </c>
      <c r="AQ36" s="709">
        <f t="shared" si="11"/>
        <v>12691</v>
      </c>
      <c r="AR36" s="709" t="str">
        <f t="shared" si="12"/>
        <v>幾寅</v>
      </c>
      <c r="AS36" s="709" t="str">
        <f t="shared" si="13"/>
        <v>12</v>
      </c>
      <c r="AT36" s="710" t="str">
        <f t="shared" si="14"/>
        <v>1188</v>
      </c>
    </row>
    <row r="37" spans="1:46">
      <c r="A37" s="662" t="s">
        <v>77</v>
      </c>
      <c r="B37" s="662">
        <v>12746</v>
      </c>
      <c r="C37" s="662" t="s">
        <v>17</v>
      </c>
      <c r="D37" s="662" t="s">
        <v>182</v>
      </c>
      <c r="E37" s="662" t="s">
        <v>183</v>
      </c>
      <c r="F37" s="662" t="s">
        <v>184</v>
      </c>
      <c r="G37" s="662">
        <v>42</v>
      </c>
      <c r="H37" s="662">
        <v>58.7</v>
      </c>
      <c r="I37" s="662">
        <v>142</v>
      </c>
      <c r="J37" s="662">
        <v>23.7</v>
      </c>
      <c r="K37" s="662">
        <v>332</v>
      </c>
      <c r="L37" s="662">
        <v>10</v>
      </c>
      <c r="M37" s="662">
        <v>1.5</v>
      </c>
      <c r="N37" s="662" t="s">
        <v>181</v>
      </c>
      <c r="O37" s="662">
        <v>12950</v>
      </c>
      <c r="P37" s="662" t="s">
        <v>40</v>
      </c>
      <c r="Q37" s="667">
        <v>42.978332999999999</v>
      </c>
      <c r="R37" s="667">
        <v>142.39500000000001</v>
      </c>
      <c r="T37" s="668" t="s">
        <v>4605</v>
      </c>
      <c r="U37" s="668" t="s">
        <v>4605</v>
      </c>
      <c r="V37" s="668" t="s">
        <v>4605</v>
      </c>
      <c r="W37" s="668" t="s">
        <v>22</v>
      </c>
      <c r="X37" s="668" t="s">
        <v>22</v>
      </c>
      <c r="Y37" s="668" t="s">
        <v>22</v>
      </c>
      <c r="Z37" s="668" t="s">
        <v>22</v>
      </c>
      <c r="AB37" s="662" t="s">
        <v>181</v>
      </c>
      <c r="AC37" s="662" t="s">
        <v>181</v>
      </c>
      <c r="AH37" s="668" t="str">
        <f t="shared" si="8"/>
        <v/>
      </c>
      <c r="AI37" s="668" t="str">
        <f t="shared" si="8"/>
        <v/>
      </c>
      <c r="AJ37" s="668" t="str">
        <f t="shared" si="8"/>
        <v/>
      </c>
      <c r="AK37" s="675">
        <f t="shared" si="9"/>
        <v>12746</v>
      </c>
      <c r="AL37" s="675" t="str">
        <f t="shared" si="2"/>
        <v>12_占冠</v>
      </c>
      <c r="AM37" s="675" t="str">
        <f t="shared" si="15"/>
        <v>12</v>
      </c>
      <c r="AN37" s="693" t="str">
        <f>IFERROR(VLOOKUP(AL37,観測点コードリスト!$L$2:$N$1665,3,FALSE),"")</f>
        <v>1189</v>
      </c>
      <c r="AO37" t="str">
        <f t="shared" si="10"/>
        <v/>
      </c>
      <c r="AQ37" s="709">
        <f t="shared" si="11"/>
        <v>12746</v>
      </c>
      <c r="AR37" s="709" t="str">
        <f t="shared" si="12"/>
        <v>占冠</v>
      </c>
      <c r="AS37" s="709" t="str">
        <f t="shared" si="13"/>
        <v>12</v>
      </c>
      <c r="AT37" s="710" t="str">
        <f t="shared" si="14"/>
        <v>1189</v>
      </c>
    </row>
    <row r="38" spans="1:46">
      <c r="A38" s="662" t="s">
        <v>193</v>
      </c>
      <c r="B38" s="662">
        <v>13061</v>
      </c>
      <c r="C38" s="662" t="s">
        <v>17</v>
      </c>
      <c r="D38" s="662" t="s">
        <v>194</v>
      </c>
      <c r="E38" s="662" t="s">
        <v>195</v>
      </c>
      <c r="F38" s="662" t="s">
        <v>196</v>
      </c>
      <c r="G38" s="662">
        <v>44</v>
      </c>
      <c r="H38" s="662">
        <v>53.6</v>
      </c>
      <c r="I38" s="662">
        <v>141</v>
      </c>
      <c r="J38" s="662">
        <v>45.7</v>
      </c>
      <c r="K38" s="662">
        <v>9</v>
      </c>
      <c r="L38" s="662">
        <v>10</v>
      </c>
      <c r="M38" s="662">
        <v>1.5</v>
      </c>
      <c r="N38" s="662" t="s">
        <v>197</v>
      </c>
      <c r="O38" s="662">
        <v>13900</v>
      </c>
      <c r="P38" s="662" t="s">
        <v>40</v>
      </c>
      <c r="Q38" s="667">
        <v>44.893332999999998</v>
      </c>
      <c r="R38" s="667">
        <v>141.76166699999999</v>
      </c>
      <c r="T38" s="668" t="s">
        <v>4605</v>
      </c>
      <c r="U38" s="668" t="s">
        <v>4605</v>
      </c>
      <c r="V38" s="668" t="s">
        <v>4605</v>
      </c>
      <c r="W38" s="668" t="s">
        <v>22</v>
      </c>
      <c r="X38" s="668" t="s">
        <v>22</v>
      </c>
      <c r="Y38" s="668" t="s">
        <v>22</v>
      </c>
      <c r="Z38" s="668" t="s">
        <v>22</v>
      </c>
      <c r="AB38" s="662" t="s">
        <v>4745</v>
      </c>
      <c r="AC38" s="662" t="s">
        <v>1150</v>
      </c>
      <c r="AH38" s="668" t="str">
        <f t="shared" si="8"/>
        <v/>
      </c>
      <c r="AI38" s="668" t="str">
        <f t="shared" si="8"/>
        <v/>
      </c>
      <c r="AJ38" s="668" t="str">
        <f t="shared" si="8"/>
        <v/>
      </c>
      <c r="AK38" s="675">
        <f t="shared" si="9"/>
        <v>13061</v>
      </c>
      <c r="AL38" s="675" t="str">
        <f t="shared" si="2"/>
        <v>13_天塩</v>
      </c>
      <c r="AM38" s="675" t="str">
        <f t="shared" si="15"/>
        <v>13</v>
      </c>
      <c r="AN38" s="693" t="str">
        <f>IFERROR(VLOOKUP(AL38,観測点コードリスト!$L$2:$N$1665,3,FALSE),"")</f>
        <v>0024</v>
      </c>
      <c r="AO38" t="str">
        <f t="shared" si="10"/>
        <v/>
      </c>
      <c r="AQ38" s="709">
        <f t="shared" si="11"/>
        <v>13061</v>
      </c>
      <c r="AR38" s="709" t="str">
        <f t="shared" si="12"/>
        <v>天塩</v>
      </c>
      <c r="AS38" s="709" t="str">
        <f t="shared" si="13"/>
        <v>13</v>
      </c>
      <c r="AT38" s="710" t="str">
        <f t="shared" si="14"/>
        <v>0024</v>
      </c>
    </row>
    <row r="39" spans="1:46">
      <c r="A39" s="662" t="s">
        <v>193</v>
      </c>
      <c r="B39" s="662">
        <v>13086</v>
      </c>
      <c r="C39" s="662" t="s">
        <v>17</v>
      </c>
      <c r="D39" s="662" t="s">
        <v>198</v>
      </c>
      <c r="E39" s="662" t="s">
        <v>199</v>
      </c>
      <c r="F39" s="662" t="s">
        <v>200</v>
      </c>
      <c r="G39" s="662">
        <v>44</v>
      </c>
      <c r="H39" s="662">
        <v>43.1</v>
      </c>
      <c r="I39" s="662">
        <v>141</v>
      </c>
      <c r="J39" s="662">
        <v>48.4</v>
      </c>
      <c r="K39" s="662">
        <v>7</v>
      </c>
      <c r="L39" s="662">
        <v>10</v>
      </c>
      <c r="M39" s="662">
        <v>1.5</v>
      </c>
      <c r="N39" s="662" t="s">
        <v>197</v>
      </c>
      <c r="O39" s="662" t="s">
        <v>22</v>
      </c>
      <c r="P39" s="662" t="s">
        <v>40</v>
      </c>
      <c r="Q39" s="667">
        <v>44.718333000000001</v>
      </c>
      <c r="R39" s="667">
        <v>141.806667</v>
      </c>
      <c r="T39" s="668" t="s">
        <v>4605</v>
      </c>
      <c r="U39" s="668" t="s">
        <v>4605</v>
      </c>
      <c r="V39" s="668" t="s">
        <v>4605</v>
      </c>
      <c r="W39" s="668" t="s">
        <v>22</v>
      </c>
      <c r="X39" s="668" t="s">
        <v>22</v>
      </c>
      <c r="Y39" s="668" t="s">
        <v>22</v>
      </c>
      <c r="Z39" s="668" t="s">
        <v>22</v>
      </c>
      <c r="AB39" s="662" t="s">
        <v>4745</v>
      </c>
      <c r="AC39" s="662" t="s">
        <v>1150</v>
      </c>
      <c r="AH39" s="668" t="str">
        <f t="shared" si="8"/>
        <v/>
      </c>
      <c r="AI39" s="668" t="str">
        <f t="shared" si="8"/>
        <v/>
      </c>
      <c r="AJ39" s="668" t="str">
        <f t="shared" si="8"/>
        <v/>
      </c>
      <c r="AK39" s="675">
        <f t="shared" si="9"/>
        <v>13086</v>
      </c>
      <c r="AL39" s="675" t="str">
        <f t="shared" si="2"/>
        <v>13_遠別</v>
      </c>
      <c r="AM39" s="675" t="str">
        <f t="shared" si="15"/>
        <v>13</v>
      </c>
      <c r="AN39" s="693" t="str">
        <f>IFERROR(VLOOKUP(AL39,観測点コードリスト!$L$2:$N$1665,3,FALSE),"")</f>
        <v>0025</v>
      </c>
      <c r="AO39" t="str">
        <f t="shared" si="10"/>
        <v/>
      </c>
      <c r="AQ39" s="709">
        <f t="shared" si="11"/>
        <v>13086</v>
      </c>
      <c r="AR39" s="709" t="str">
        <f t="shared" si="12"/>
        <v>遠別</v>
      </c>
      <c r="AS39" s="709" t="str">
        <f t="shared" si="13"/>
        <v>13</v>
      </c>
      <c r="AT39" s="710" t="str">
        <f t="shared" si="14"/>
        <v>0025</v>
      </c>
    </row>
    <row r="40" spans="1:46">
      <c r="A40" s="662" t="s">
        <v>193</v>
      </c>
      <c r="B40" s="662">
        <v>13121</v>
      </c>
      <c r="C40" s="662" t="s">
        <v>17</v>
      </c>
      <c r="D40" s="662" t="s">
        <v>201</v>
      </c>
      <c r="E40" s="662" t="s">
        <v>202</v>
      </c>
      <c r="F40" s="662" t="s">
        <v>203</v>
      </c>
      <c r="G40" s="662">
        <v>44</v>
      </c>
      <c r="H40" s="662">
        <v>31.4</v>
      </c>
      <c r="I40" s="662">
        <v>141</v>
      </c>
      <c r="J40" s="662">
        <v>46.2</v>
      </c>
      <c r="K40" s="662">
        <v>27</v>
      </c>
      <c r="L40" s="662">
        <v>10</v>
      </c>
      <c r="M40" s="662">
        <v>1.5</v>
      </c>
      <c r="N40" s="662" t="s">
        <v>204</v>
      </c>
      <c r="O40" s="662">
        <v>13905</v>
      </c>
      <c r="P40" s="662" t="s">
        <v>40</v>
      </c>
      <c r="Q40" s="667">
        <v>44.523333000000001</v>
      </c>
      <c r="R40" s="667">
        <v>141.77000000000001</v>
      </c>
      <c r="T40" s="668" t="s">
        <v>4605</v>
      </c>
      <c r="U40" s="668" t="s">
        <v>4605</v>
      </c>
      <c r="V40" s="668" t="s">
        <v>4605</v>
      </c>
      <c r="W40" s="668" t="s">
        <v>22</v>
      </c>
      <c r="X40" s="668" t="s">
        <v>22</v>
      </c>
      <c r="Y40" s="668" t="s">
        <v>22</v>
      </c>
      <c r="Z40" s="668" t="s">
        <v>22</v>
      </c>
      <c r="AB40" s="662" t="s">
        <v>204</v>
      </c>
      <c r="AC40" s="662" t="s">
        <v>204</v>
      </c>
      <c r="AH40" s="668" t="str">
        <f t="shared" si="8"/>
        <v/>
      </c>
      <c r="AI40" s="668" t="str">
        <f t="shared" si="8"/>
        <v/>
      </c>
      <c r="AJ40" s="668" t="str">
        <f t="shared" si="8"/>
        <v/>
      </c>
      <c r="AK40" s="675">
        <f t="shared" si="9"/>
        <v>13121</v>
      </c>
      <c r="AL40" s="675" t="str">
        <f t="shared" si="2"/>
        <v>13_初山別</v>
      </c>
      <c r="AM40" s="675" t="str">
        <f t="shared" si="15"/>
        <v>13</v>
      </c>
      <c r="AN40" s="693" t="str">
        <f>IFERROR(VLOOKUP(AL40,観測点コードリスト!$L$2:$N$1665,3,FALSE),"")</f>
        <v>1216</v>
      </c>
      <c r="AO40" t="str">
        <f t="shared" si="10"/>
        <v/>
      </c>
      <c r="AQ40" s="709">
        <f t="shared" si="11"/>
        <v>13121</v>
      </c>
      <c r="AR40" s="709" t="str">
        <f t="shared" si="12"/>
        <v>初山別</v>
      </c>
      <c r="AS40" s="709" t="str">
        <f t="shared" si="13"/>
        <v>13</v>
      </c>
      <c r="AT40" s="710" t="str">
        <f t="shared" si="14"/>
        <v>1216</v>
      </c>
    </row>
    <row r="41" spans="1:46">
      <c r="A41" s="662" t="s">
        <v>193</v>
      </c>
      <c r="B41" s="662">
        <v>13146</v>
      </c>
      <c r="C41" s="662" t="s">
        <v>17</v>
      </c>
      <c r="D41" s="662" t="s">
        <v>205</v>
      </c>
      <c r="E41" s="662" t="s">
        <v>206</v>
      </c>
      <c r="F41" s="662" t="s">
        <v>207</v>
      </c>
      <c r="G41" s="662">
        <v>44</v>
      </c>
      <c r="H41" s="662">
        <v>25.7</v>
      </c>
      <c r="I41" s="662">
        <v>141</v>
      </c>
      <c r="J41" s="662">
        <v>25.3</v>
      </c>
      <c r="K41" s="662">
        <v>38</v>
      </c>
      <c r="L41" s="662">
        <v>8</v>
      </c>
      <c r="M41" s="662">
        <v>1.5</v>
      </c>
      <c r="N41" s="662" t="s">
        <v>208</v>
      </c>
      <c r="O41" s="662" t="s">
        <v>22</v>
      </c>
      <c r="P41" s="662" t="s">
        <v>40</v>
      </c>
      <c r="Q41" s="667">
        <v>44.428333000000002</v>
      </c>
      <c r="R41" s="667">
        <v>141.42166700000001</v>
      </c>
      <c r="T41" s="668" t="s">
        <v>4605</v>
      </c>
      <c r="U41" s="668" t="s">
        <v>4605</v>
      </c>
      <c r="V41" s="668" t="s">
        <v>4605</v>
      </c>
      <c r="W41" s="668" t="s">
        <v>22</v>
      </c>
      <c r="X41" s="668" t="s">
        <v>22</v>
      </c>
      <c r="Y41" s="668" t="s">
        <v>22</v>
      </c>
      <c r="Z41" s="668" t="s">
        <v>22</v>
      </c>
      <c r="AB41" s="662" t="s">
        <v>208</v>
      </c>
      <c r="AC41" s="662" t="s">
        <v>208</v>
      </c>
      <c r="AH41" s="668" t="str">
        <f t="shared" si="8"/>
        <v/>
      </c>
      <c r="AI41" s="668" t="str">
        <f t="shared" si="8"/>
        <v/>
      </c>
      <c r="AJ41" s="668" t="str">
        <f t="shared" si="8"/>
        <v/>
      </c>
      <c r="AK41" s="675">
        <f t="shared" si="9"/>
        <v>13146</v>
      </c>
      <c r="AL41" s="675" t="str">
        <f t="shared" si="2"/>
        <v>13_焼尻</v>
      </c>
      <c r="AM41" s="675" t="str">
        <f t="shared" si="15"/>
        <v>13</v>
      </c>
      <c r="AN41" s="693" t="str">
        <f>IFERROR(VLOOKUP(AL41,観測点コードリスト!$L$2:$N$1665,3,FALSE),"")</f>
        <v>1213</v>
      </c>
      <c r="AO41" t="str">
        <f t="shared" si="10"/>
        <v/>
      </c>
      <c r="AQ41" s="709">
        <f t="shared" si="11"/>
        <v>13146</v>
      </c>
      <c r="AR41" s="709" t="str">
        <f t="shared" si="12"/>
        <v>焼尻</v>
      </c>
      <c r="AS41" s="709" t="str">
        <f t="shared" si="13"/>
        <v>13</v>
      </c>
      <c r="AT41" s="710" t="str">
        <f t="shared" si="14"/>
        <v>1213</v>
      </c>
    </row>
    <row r="42" spans="1:46">
      <c r="A42" s="662" t="s">
        <v>193</v>
      </c>
      <c r="B42" s="662">
        <v>13181</v>
      </c>
      <c r="C42" s="662" t="s">
        <v>23</v>
      </c>
      <c r="D42" s="662" t="s">
        <v>209</v>
      </c>
      <c r="E42" s="662" t="s">
        <v>210</v>
      </c>
      <c r="F42" s="662" t="s">
        <v>211</v>
      </c>
      <c r="G42" s="662">
        <v>44</v>
      </c>
      <c r="H42" s="662">
        <v>21.8</v>
      </c>
      <c r="I42" s="662">
        <v>141</v>
      </c>
      <c r="J42" s="662">
        <v>42</v>
      </c>
      <c r="K42" s="662">
        <v>8</v>
      </c>
      <c r="L42" s="662">
        <v>21.6</v>
      </c>
      <c r="M42" s="662" t="s">
        <v>22</v>
      </c>
      <c r="N42" s="662" t="s">
        <v>67</v>
      </c>
      <c r="O42" s="662">
        <v>13907</v>
      </c>
      <c r="P42" s="662" t="s">
        <v>22</v>
      </c>
      <c r="Q42" s="667">
        <v>44.363332999999997</v>
      </c>
      <c r="R42" s="667">
        <v>141.69999999999999</v>
      </c>
      <c r="T42" s="668" t="s">
        <v>4605</v>
      </c>
      <c r="U42" s="668" t="s">
        <v>4605</v>
      </c>
      <c r="V42" s="668" t="s">
        <v>4605</v>
      </c>
      <c r="W42" s="668" t="s">
        <v>22</v>
      </c>
      <c r="X42" s="668" t="s">
        <v>22</v>
      </c>
      <c r="Y42" s="668" t="s">
        <v>4605</v>
      </c>
      <c r="Z42" s="668" t="s">
        <v>22</v>
      </c>
      <c r="AB42" s="662" t="s">
        <v>4745</v>
      </c>
      <c r="AC42" s="662" t="s">
        <v>4757</v>
      </c>
      <c r="AH42" s="668" t="str">
        <f t="shared" si="8"/>
        <v/>
      </c>
      <c r="AI42" s="668" t="str">
        <f t="shared" si="8"/>
        <v/>
      </c>
      <c r="AJ42" s="668" t="str">
        <f t="shared" si="8"/>
        <v/>
      </c>
      <c r="AK42" s="675">
        <f t="shared" si="9"/>
        <v>13181</v>
      </c>
      <c r="AL42" s="675" t="str">
        <f t="shared" si="2"/>
        <v>13_羽幌</v>
      </c>
      <c r="AM42" s="675" t="str">
        <f t="shared" si="15"/>
        <v>13</v>
      </c>
      <c r="AN42" s="693" t="str">
        <f>IFERROR(VLOOKUP(AL42,観測点コードリスト!$L$2:$N$1665,3,FALSE),"")</f>
        <v>47404</v>
      </c>
      <c r="AO42" t="str">
        <f t="shared" si="10"/>
        <v/>
      </c>
      <c r="AQ42" s="709">
        <f t="shared" si="11"/>
        <v>13181</v>
      </c>
      <c r="AR42" s="709" t="str">
        <f t="shared" si="12"/>
        <v>羽幌</v>
      </c>
      <c r="AS42" s="709" t="str">
        <f t="shared" si="13"/>
        <v>13</v>
      </c>
      <c r="AT42" s="710" t="str">
        <f t="shared" si="14"/>
        <v>47404</v>
      </c>
    </row>
    <row r="43" spans="1:46">
      <c r="A43" s="662" t="s">
        <v>193</v>
      </c>
      <c r="B43" s="662">
        <v>13261</v>
      </c>
      <c r="C43" s="662" t="s">
        <v>17</v>
      </c>
      <c r="D43" s="662" t="s">
        <v>216</v>
      </c>
      <c r="E43" s="662" t="s">
        <v>217</v>
      </c>
      <c r="F43" s="662" t="s">
        <v>218</v>
      </c>
      <c r="G43" s="662">
        <v>44</v>
      </c>
      <c r="H43" s="662">
        <v>2.9</v>
      </c>
      <c r="I43" s="662">
        <v>141</v>
      </c>
      <c r="J43" s="662">
        <v>51.4</v>
      </c>
      <c r="K43" s="662">
        <v>30</v>
      </c>
      <c r="L43" s="662">
        <v>10</v>
      </c>
      <c r="M43" s="662">
        <v>3.4</v>
      </c>
      <c r="N43" s="662" t="s">
        <v>219</v>
      </c>
      <c r="O43" s="662" t="s">
        <v>22</v>
      </c>
      <c r="P43" s="662" t="s">
        <v>40</v>
      </c>
      <c r="Q43" s="667">
        <v>44.048333</v>
      </c>
      <c r="R43" s="667">
        <v>141.85666699999999</v>
      </c>
      <c r="T43" s="668" t="s">
        <v>4605</v>
      </c>
      <c r="U43" s="668" t="s">
        <v>4605</v>
      </c>
      <c r="V43" s="668" t="s">
        <v>4605</v>
      </c>
      <c r="W43" s="668" t="s">
        <v>22</v>
      </c>
      <c r="X43" s="668" t="s">
        <v>22</v>
      </c>
      <c r="Y43" s="668" t="s">
        <v>22</v>
      </c>
      <c r="Z43" s="668" t="s">
        <v>22</v>
      </c>
      <c r="AB43" s="662" t="s">
        <v>219</v>
      </c>
      <c r="AC43" s="662" t="s">
        <v>219</v>
      </c>
      <c r="AH43" s="668" t="str">
        <f t="shared" si="8"/>
        <v/>
      </c>
      <c r="AI43" s="668" t="str">
        <f t="shared" si="8"/>
        <v/>
      </c>
      <c r="AJ43" s="668" t="str">
        <f t="shared" si="8"/>
        <v/>
      </c>
      <c r="AK43" s="675">
        <f t="shared" si="9"/>
        <v>13261</v>
      </c>
      <c r="AL43" s="675" t="str">
        <f t="shared" si="2"/>
        <v>13_達布</v>
      </c>
      <c r="AM43" s="675" t="str">
        <f t="shared" si="15"/>
        <v>13</v>
      </c>
      <c r="AN43" s="693" t="str">
        <f>IFERROR(VLOOKUP(AL43,観測点コードリスト!$L$2:$N$1665,3,FALSE),"")</f>
        <v>1217</v>
      </c>
      <c r="AO43" t="str">
        <f t="shared" si="10"/>
        <v/>
      </c>
      <c r="AQ43" s="709">
        <f t="shared" si="11"/>
        <v>13261</v>
      </c>
      <c r="AR43" s="709" t="str">
        <f t="shared" si="12"/>
        <v>達布</v>
      </c>
      <c r="AS43" s="709" t="str">
        <f t="shared" si="13"/>
        <v>13</v>
      </c>
      <c r="AT43" s="710" t="str">
        <f t="shared" si="14"/>
        <v>1217</v>
      </c>
    </row>
    <row r="44" spans="1:46">
      <c r="A44" s="662" t="s">
        <v>193</v>
      </c>
      <c r="B44" s="662">
        <v>13277</v>
      </c>
      <c r="C44" s="662" t="s">
        <v>23</v>
      </c>
      <c r="D44" s="662" t="s">
        <v>193</v>
      </c>
      <c r="E44" s="662" t="s">
        <v>220</v>
      </c>
      <c r="F44" s="662" t="s">
        <v>221</v>
      </c>
      <c r="G44" s="662">
        <v>43</v>
      </c>
      <c r="H44" s="662">
        <v>56.7</v>
      </c>
      <c r="I44" s="662">
        <v>141</v>
      </c>
      <c r="J44" s="662">
        <v>37.9</v>
      </c>
      <c r="K44" s="662">
        <v>24</v>
      </c>
      <c r="L44" s="662">
        <v>16.3</v>
      </c>
      <c r="M44" s="662" t="s">
        <v>22</v>
      </c>
      <c r="N44" s="662" t="s">
        <v>222</v>
      </c>
      <c r="O44" s="662">
        <v>13915</v>
      </c>
      <c r="P44" s="662" t="s">
        <v>22</v>
      </c>
      <c r="Q44" s="667">
        <v>43.945</v>
      </c>
      <c r="R44" s="667">
        <v>141.63166699999999</v>
      </c>
      <c r="T44" s="668" t="s">
        <v>4605</v>
      </c>
      <c r="U44" s="668" t="s">
        <v>4605</v>
      </c>
      <c r="V44" s="668" t="s">
        <v>4605</v>
      </c>
      <c r="W44" s="668" t="s">
        <v>22</v>
      </c>
      <c r="X44" s="668" t="s">
        <v>22</v>
      </c>
      <c r="Y44" s="668" t="s">
        <v>4605</v>
      </c>
      <c r="Z44" s="668" t="s">
        <v>22</v>
      </c>
      <c r="AB44" s="662" t="s">
        <v>222</v>
      </c>
      <c r="AC44" s="662" t="s">
        <v>222</v>
      </c>
      <c r="AH44" s="668" t="str">
        <f t="shared" si="8"/>
        <v/>
      </c>
      <c r="AI44" s="668" t="str">
        <f t="shared" si="8"/>
        <v/>
      </c>
      <c r="AJ44" s="668" t="str">
        <f t="shared" si="8"/>
        <v/>
      </c>
      <c r="AK44" s="675">
        <f t="shared" si="9"/>
        <v>13277</v>
      </c>
      <c r="AL44" s="675" t="str">
        <f t="shared" si="2"/>
        <v>13_留萌</v>
      </c>
      <c r="AM44" s="675" t="str">
        <f t="shared" si="15"/>
        <v>13</v>
      </c>
      <c r="AN44" s="693" t="str">
        <f>IFERROR(VLOOKUP(AL44,観測点コードリスト!$L$2:$N$1665,3,FALSE),"")</f>
        <v>47406</v>
      </c>
      <c r="AO44" t="str">
        <f t="shared" si="10"/>
        <v/>
      </c>
      <c r="AQ44" s="709">
        <f t="shared" si="11"/>
        <v>13277</v>
      </c>
      <c r="AR44" s="709" t="str">
        <f t="shared" si="12"/>
        <v>留萌</v>
      </c>
      <c r="AS44" s="709" t="str">
        <f t="shared" si="13"/>
        <v>13</v>
      </c>
      <c r="AT44" s="710" t="str">
        <f t="shared" si="14"/>
        <v>47406</v>
      </c>
    </row>
    <row r="45" spans="1:46">
      <c r="A45" s="662" t="s">
        <v>193</v>
      </c>
      <c r="B45" s="662">
        <v>13311</v>
      </c>
      <c r="C45" s="662" t="s">
        <v>17</v>
      </c>
      <c r="D45" s="662" t="s">
        <v>223</v>
      </c>
      <c r="E45" s="662" t="s">
        <v>224</v>
      </c>
      <c r="F45" s="662" t="s">
        <v>225</v>
      </c>
      <c r="G45" s="662">
        <v>43</v>
      </c>
      <c r="H45" s="662">
        <v>50.9</v>
      </c>
      <c r="I45" s="662">
        <v>141</v>
      </c>
      <c r="J45" s="662">
        <v>30.6</v>
      </c>
      <c r="K45" s="662">
        <v>20</v>
      </c>
      <c r="L45" s="662">
        <v>9.4</v>
      </c>
      <c r="M45" s="662">
        <v>1.5</v>
      </c>
      <c r="N45" s="662" t="s">
        <v>226</v>
      </c>
      <c r="O45" s="662" t="s">
        <v>22</v>
      </c>
      <c r="P45" s="662" t="s">
        <v>40</v>
      </c>
      <c r="Q45" s="667">
        <v>43.848332999999997</v>
      </c>
      <c r="R45" s="667">
        <v>141.51</v>
      </c>
      <c r="T45" s="668" t="s">
        <v>4605</v>
      </c>
      <c r="U45" s="668" t="s">
        <v>4605</v>
      </c>
      <c r="V45" s="668" t="s">
        <v>4605</v>
      </c>
      <c r="W45" s="668" t="s">
        <v>22</v>
      </c>
      <c r="X45" s="668" t="s">
        <v>22</v>
      </c>
      <c r="Y45" s="668" t="s">
        <v>22</v>
      </c>
      <c r="Z45" s="668" t="s">
        <v>22</v>
      </c>
      <c r="AB45" s="662" t="s">
        <v>4745</v>
      </c>
      <c r="AC45" s="662" t="s">
        <v>188</v>
      </c>
      <c r="AH45" s="668" t="str">
        <f t="shared" si="8"/>
        <v/>
      </c>
      <c r="AI45" s="668" t="str">
        <f t="shared" si="8"/>
        <v/>
      </c>
      <c r="AJ45" s="668" t="str">
        <f t="shared" si="8"/>
        <v/>
      </c>
      <c r="AK45" s="675">
        <f t="shared" si="9"/>
        <v>13311</v>
      </c>
      <c r="AL45" s="675" t="str">
        <f t="shared" si="2"/>
        <v>13_増毛</v>
      </c>
      <c r="AM45" s="675" t="str">
        <f t="shared" si="15"/>
        <v>13</v>
      </c>
      <c r="AN45" s="693" t="str">
        <f>IFERROR(VLOOKUP(AL45,観測点コードリスト!$L$2:$N$1665,3,FALSE),"")</f>
        <v>0028</v>
      </c>
      <c r="AO45" t="str">
        <f t="shared" si="10"/>
        <v/>
      </c>
      <c r="AQ45" s="709">
        <f t="shared" si="11"/>
        <v>13311</v>
      </c>
      <c r="AR45" s="709" t="str">
        <f t="shared" si="12"/>
        <v>増毛</v>
      </c>
      <c r="AS45" s="709" t="str">
        <f t="shared" si="13"/>
        <v>13</v>
      </c>
      <c r="AT45" s="710" t="str">
        <f t="shared" si="14"/>
        <v>0028</v>
      </c>
    </row>
    <row r="46" spans="1:46">
      <c r="A46" s="662" t="s">
        <v>193</v>
      </c>
      <c r="B46" s="662">
        <v>13321</v>
      </c>
      <c r="C46" s="662" t="s">
        <v>17</v>
      </c>
      <c r="D46" s="662" t="s">
        <v>227</v>
      </c>
      <c r="E46" s="662" t="s">
        <v>228</v>
      </c>
      <c r="F46" s="662" t="s">
        <v>229</v>
      </c>
      <c r="G46" s="662">
        <v>43</v>
      </c>
      <c r="H46" s="662">
        <v>51.2</v>
      </c>
      <c r="I46" s="662">
        <v>141</v>
      </c>
      <c r="J46" s="662">
        <v>45.6</v>
      </c>
      <c r="K46" s="662">
        <v>20</v>
      </c>
      <c r="L46" s="662">
        <v>10</v>
      </c>
      <c r="M46" s="662">
        <v>1.5</v>
      </c>
      <c r="N46" s="662" t="s">
        <v>219</v>
      </c>
      <c r="O46" s="662">
        <v>13920</v>
      </c>
      <c r="P46" s="662" t="s">
        <v>40</v>
      </c>
      <c r="Q46" s="667">
        <v>43.853332999999999</v>
      </c>
      <c r="R46" s="667">
        <v>141.76</v>
      </c>
      <c r="T46" s="668" t="s">
        <v>4605</v>
      </c>
      <c r="U46" s="668" t="s">
        <v>4605</v>
      </c>
      <c r="V46" s="668" t="s">
        <v>4605</v>
      </c>
      <c r="W46" s="668" t="s">
        <v>22</v>
      </c>
      <c r="X46" s="668" t="s">
        <v>22</v>
      </c>
      <c r="Y46" s="668" t="s">
        <v>22</v>
      </c>
      <c r="Z46" s="668" t="s">
        <v>22</v>
      </c>
      <c r="AB46" s="662" t="s">
        <v>219</v>
      </c>
      <c r="AC46" s="662" t="s">
        <v>219</v>
      </c>
      <c r="AH46" s="668" t="str">
        <f t="shared" si="8"/>
        <v/>
      </c>
      <c r="AI46" s="668" t="str">
        <f t="shared" si="8"/>
        <v/>
      </c>
      <c r="AJ46" s="668" t="str">
        <f t="shared" si="8"/>
        <v/>
      </c>
      <c r="AK46" s="675">
        <f t="shared" si="9"/>
        <v>13321</v>
      </c>
      <c r="AL46" s="675" t="str">
        <f t="shared" si="2"/>
        <v>13_幌糠</v>
      </c>
      <c r="AM46" s="675" t="str">
        <f t="shared" si="15"/>
        <v>13</v>
      </c>
      <c r="AN46" s="693" t="str">
        <f>IFERROR(VLOOKUP(AL46,観測点コードリスト!$L$2:$N$1665,3,FALSE),"")</f>
        <v>1218</v>
      </c>
      <c r="AO46" t="str">
        <f t="shared" si="10"/>
        <v/>
      </c>
      <c r="AQ46" s="709">
        <f t="shared" si="11"/>
        <v>13321</v>
      </c>
      <c r="AR46" s="709" t="str">
        <f t="shared" si="12"/>
        <v>幌糠</v>
      </c>
      <c r="AS46" s="709" t="str">
        <f t="shared" si="13"/>
        <v>13</v>
      </c>
      <c r="AT46" s="710" t="str">
        <f t="shared" si="14"/>
        <v>1218</v>
      </c>
    </row>
    <row r="47" spans="1:46">
      <c r="A47" s="662" t="s">
        <v>230</v>
      </c>
      <c r="B47" s="662">
        <v>14026</v>
      </c>
      <c r="C47" s="662" t="s">
        <v>17</v>
      </c>
      <c r="D47" s="662" t="s">
        <v>231</v>
      </c>
      <c r="E47" s="662" t="s">
        <v>232</v>
      </c>
      <c r="F47" s="662" t="s">
        <v>233</v>
      </c>
      <c r="G47" s="662">
        <v>43</v>
      </c>
      <c r="H47" s="662">
        <v>34.9</v>
      </c>
      <c r="I47" s="662">
        <v>141</v>
      </c>
      <c r="J47" s="662">
        <v>23.2</v>
      </c>
      <c r="K47" s="662">
        <v>3</v>
      </c>
      <c r="L47" s="662">
        <v>10</v>
      </c>
      <c r="M47" s="662">
        <v>1.5</v>
      </c>
      <c r="N47" s="662" t="s">
        <v>121</v>
      </c>
      <c r="O47" s="662" t="s">
        <v>22</v>
      </c>
      <c r="P47" s="662" t="s">
        <v>40</v>
      </c>
      <c r="Q47" s="667">
        <v>43.581667000000003</v>
      </c>
      <c r="R47" s="667">
        <v>141.38666699999999</v>
      </c>
      <c r="T47" s="668" t="s">
        <v>4605</v>
      </c>
      <c r="U47" s="668" t="s">
        <v>4605</v>
      </c>
      <c r="V47" s="668" t="s">
        <v>4605</v>
      </c>
      <c r="W47" s="668" t="s">
        <v>22</v>
      </c>
      <c r="X47" s="668" t="s">
        <v>22</v>
      </c>
      <c r="Y47" s="668" t="s">
        <v>22</v>
      </c>
      <c r="Z47" s="668" t="s">
        <v>22</v>
      </c>
      <c r="AB47" s="662" t="s">
        <v>121</v>
      </c>
      <c r="AC47" s="662" t="s">
        <v>121</v>
      </c>
      <c r="AH47" s="668" t="str">
        <f t="shared" si="8"/>
        <v/>
      </c>
      <c r="AI47" s="668" t="str">
        <f t="shared" si="8"/>
        <v/>
      </c>
      <c r="AJ47" s="668" t="str">
        <f t="shared" si="8"/>
        <v/>
      </c>
      <c r="AK47" s="675">
        <f t="shared" si="9"/>
        <v>14026</v>
      </c>
      <c r="AL47" s="675" t="str">
        <f t="shared" si="2"/>
        <v>14_浜益</v>
      </c>
      <c r="AM47" s="675" t="str">
        <f t="shared" si="15"/>
        <v>14</v>
      </c>
      <c r="AN47" s="693" t="str">
        <f>IFERROR(VLOOKUP(AL47,観測点コードリスト!$L$2:$N$1665,3,FALSE),"")</f>
        <v>1193</v>
      </c>
      <c r="AO47" t="str">
        <f t="shared" si="10"/>
        <v/>
      </c>
      <c r="AQ47" s="709">
        <f t="shared" si="11"/>
        <v>14026</v>
      </c>
      <c r="AR47" s="709" t="str">
        <f t="shared" si="12"/>
        <v>浜益</v>
      </c>
      <c r="AS47" s="709" t="str">
        <f t="shared" si="13"/>
        <v>14</v>
      </c>
      <c r="AT47" s="710" t="str">
        <f t="shared" si="14"/>
        <v>1193</v>
      </c>
    </row>
    <row r="48" spans="1:46">
      <c r="A48" s="662" t="s">
        <v>230</v>
      </c>
      <c r="B48" s="662">
        <v>14071</v>
      </c>
      <c r="C48" s="662" t="s">
        <v>17</v>
      </c>
      <c r="D48" s="662" t="s">
        <v>234</v>
      </c>
      <c r="E48" s="662" t="s">
        <v>235</v>
      </c>
      <c r="F48" s="662" t="s">
        <v>236</v>
      </c>
      <c r="G48" s="662">
        <v>43</v>
      </c>
      <c r="H48" s="662">
        <v>23.8</v>
      </c>
      <c r="I48" s="662">
        <v>141</v>
      </c>
      <c r="J48" s="662">
        <v>26.2</v>
      </c>
      <c r="K48" s="662">
        <v>5</v>
      </c>
      <c r="L48" s="662">
        <v>10</v>
      </c>
      <c r="M48" s="662">
        <v>1.5</v>
      </c>
      <c r="N48" s="662" t="s">
        <v>121</v>
      </c>
      <c r="O48" s="662">
        <v>14900</v>
      </c>
      <c r="P48" s="662" t="s">
        <v>40</v>
      </c>
      <c r="Q48" s="667">
        <v>43.396667000000001</v>
      </c>
      <c r="R48" s="667">
        <v>141.436667</v>
      </c>
      <c r="T48" s="668" t="s">
        <v>4605</v>
      </c>
      <c r="U48" s="668" t="s">
        <v>4605</v>
      </c>
      <c r="V48" s="668" t="s">
        <v>4605</v>
      </c>
      <c r="W48" s="668" t="s">
        <v>22</v>
      </c>
      <c r="X48" s="668" t="s">
        <v>22</v>
      </c>
      <c r="Y48" s="668" t="s">
        <v>22</v>
      </c>
      <c r="Z48" s="668" t="s">
        <v>22</v>
      </c>
      <c r="AB48" s="662" t="s">
        <v>121</v>
      </c>
      <c r="AC48" s="662" t="s">
        <v>121</v>
      </c>
      <c r="AH48" s="668" t="str">
        <f t="shared" si="8"/>
        <v/>
      </c>
      <c r="AI48" s="668" t="str">
        <f t="shared" si="8"/>
        <v/>
      </c>
      <c r="AJ48" s="668" t="str">
        <f t="shared" si="8"/>
        <v/>
      </c>
      <c r="AK48" s="675">
        <f t="shared" si="9"/>
        <v>14071</v>
      </c>
      <c r="AL48" s="675" t="str">
        <f t="shared" si="2"/>
        <v>14_厚田</v>
      </c>
      <c r="AM48" s="675" t="str">
        <f t="shared" si="15"/>
        <v>14</v>
      </c>
      <c r="AN48" s="693" t="str">
        <f>IFERROR(VLOOKUP(AL48,観測点コードリスト!$L$2:$N$1665,3,FALSE),"")</f>
        <v>1194</v>
      </c>
      <c r="AO48" t="str">
        <f t="shared" si="10"/>
        <v/>
      </c>
      <c r="AQ48" s="709">
        <f t="shared" si="11"/>
        <v>14071</v>
      </c>
      <c r="AR48" s="709" t="str">
        <f t="shared" si="12"/>
        <v>厚田</v>
      </c>
      <c r="AS48" s="709" t="str">
        <f t="shared" si="13"/>
        <v>14</v>
      </c>
      <c r="AT48" s="710" t="str">
        <f t="shared" si="14"/>
        <v>1194</v>
      </c>
    </row>
    <row r="49" spans="1:46">
      <c r="A49" s="662" t="s">
        <v>230</v>
      </c>
      <c r="B49" s="662">
        <v>14101</v>
      </c>
      <c r="C49" s="662" t="s">
        <v>17</v>
      </c>
      <c r="D49" s="662" t="s">
        <v>237</v>
      </c>
      <c r="E49" s="662" t="s">
        <v>238</v>
      </c>
      <c r="F49" s="662" t="s">
        <v>239</v>
      </c>
      <c r="G49" s="662">
        <v>43</v>
      </c>
      <c r="H49" s="662">
        <v>13.2</v>
      </c>
      <c r="I49" s="662">
        <v>141</v>
      </c>
      <c r="J49" s="662">
        <v>38.700000000000003</v>
      </c>
      <c r="K49" s="662">
        <v>9</v>
      </c>
      <c r="L49" s="662">
        <v>10</v>
      </c>
      <c r="M49" s="662">
        <v>1.5</v>
      </c>
      <c r="N49" s="662" t="s">
        <v>240</v>
      </c>
      <c r="O49" s="662">
        <v>14910</v>
      </c>
      <c r="P49" s="662" t="s">
        <v>40</v>
      </c>
      <c r="Q49" s="667">
        <v>43.22</v>
      </c>
      <c r="R49" s="667">
        <v>141.64500000000001</v>
      </c>
      <c r="T49" s="668" t="s">
        <v>4605</v>
      </c>
      <c r="U49" s="668" t="s">
        <v>4605</v>
      </c>
      <c r="V49" s="668" t="s">
        <v>4605</v>
      </c>
      <c r="W49" s="668" t="s">
        <v>22</v>
      </c>
      <c r="X49" s="668" t="s">
        <v>22</v>
      </c>
      <c r="Y49" s="668" t="s">
        <v>22</v>
      </c>
      <c r="Z49" s="668" t="s">
        <v>22</v>
      </c>
      <c r="AB49" s="662" t="s">
        <v>4745</v>
      </c>
      <c r="AC49" s="662" t="s">
        <v>4759</v>
      </c>
      <c r="AF49" s="662">
        <v>1</v>
      </c>
      <c r="AG49" s="662">
        <v>2</v>
      </c>
      <c r="AH49" s="668" t="str">
        <f t="shared" si="8"/>
        <v/>
      </c>
      <c r="AI49" s="668" t="str">
        <f t="shared" si="8"/>
        <v>●</v>
      </c>
      <c r="AJ49" s="668" t="str">
        <f t="shared" si="8"/>
        <v>●</v>
      </c>
      <c r="AK49" s="675">
        <f t="shared" si="9"/>
        <v>14101</v>
      </c>
      <c r="AL49" s="675" t="str">
        <f t="shared" si="2"/>
        <v>14_新篠津</v>
      </c>
      <c r="AM49" s="675" t="str">
        <f t="shared" si="15"/>
        <v>14</v>
      </c>
      <c r="AN49" s="693" t="str">
        <f>IFERROR(VLOOKUP(AL49,観測点コードリスト!$L$2:$N$1665,3,FALSE),"")</f>
        <v>0030</v>
      </c>
      <c r="AO49" t="str">
        <f t="shared" si="10"/>
        <v>●</v>
      </c>
      <c r="AQ49" s="709">
        <f t="shared" si="11"/>
        <v>14101</v>
      </c>
      <c r="AR49" s="709" t="str">
        <f t="shared" si="12"/>
        <v>新篠津</v>
      </c>
      <c r="AS49" s="709" t="str">
        <f t="shared" si="13"/>
        <v>14</v>
      </c>
      <c r="AT49" s="710" t="str">
        <f t="shared" si="14"/>
        <v>0030</v>
      </c>
    </row>
    <row r="50" spans="1:46">
      <c r="A50" s="662" t="s">
        <v>230</v>
      </c>
      <c r="B50" s="662">
        <v>14116</v>
      </c>
      <c r="C50" s="662" t="s">
        <v>17</v>
      </c>
      <c r="D50" s="662" t="s">
        <v>241</v>
      </c>
      <c r="E50" s="662" t="s">
        <v>242</v>
      </c>
      <c r="F50" s="662" t="s">
        <v>243</v>
      </c>
      <c r="G50" s="662">
        <v>43</v>
      </c>
      <c r="H50" s="662">
        <v>8.9</v>
      </c>
      <c r="I50" s="662">
        <v>141</v>
      </c>
      <c r="J50" s="662">
        <v>13.3</v>
      </c>
      <c r="K50" s="662">
        <v>5</v>
      </c>
      <c r="L50" s="662">
        <v>10</v>
      </c>
      <c r="M50" s="662">
        <v>1.5</v>
      </c>
      <c r="N50" s="662" t="s">
        <v>244</v>
      </c>
      <c r="O50" s="662" t="s">
        <v>22</v>
      </c>
      <c r="P50" s="662" t="s">
        <v>40</v>
      </c>
      <c r="Q50" s="667">
        <v>43.148333000000001</v>
      </c>
      <c r="R50" s="667">
        <v>141.221667</v>
      </c>
      <c r="T50" s="668" t="s">
        <v>4605</v>
      </c>
      <c r="U50" s="668" t="s">
        <v>4605</v>
      </c>
      <c r="V50" s="668" t="s">
        <v>4605</v>
      </c>
      <c r="W50" s="668" t="s">
        <v>22</v>
      </c>
      <c r="X50" s="668" t="s">
        <v>22</v>
      </c>
      <c r="Y50" s="668" t="s">
        <v>22</v>
      </c>
      <c r="Z50" s="668" t="s">
        <v>22</v>
      </c>
      <c r="AB50" s="662" t="s">
        <v>4745</v>
      </c>
      <c r="AC50" s="662" t="s">
        <v>125</v>
      </c>
      <c r="AE50" s="662">
        <v>6</v>
      </c>
      <c r="AF50" s="662">
        <v>22</v>
      </c>
      <c r="AG50" s="662">
        <v>11</v>
      </c>
      <c r="AH50" s="668" t="str">
        <f t="shared" si="8"/>
        <v>●</v>
      </c>
      <c r="AI50" s="668" t="str">
        <f t="shared" si="8"/>
        <v>●</v>
      </c>
      <c r="AJ50" s="668" t="str">
        <f t="shared" si="8"/>
        <v>●</v>
      </c>
      <c r="AK50" s="675">
        <f t="shared" si="9"/>
        <v>14116</v>
      </c>
      <c r="AL50" s="675" t="str">
        <f t="shared" si="2"/>
        <v>14_山口</v>
      </c>
      <c r="AM50" s="675" t="str">
        <f t="shared" si="15"/>
        <v>14</v>
      </c>
      <c r="AN50" s="693" t="str">
        <f>IFERROR(VLOOKUP(AL50,観測点コードリスト!$L$2:$N$1665,3,FALSE),"")</f>
        <v>0031</v>
      </c>
      <c r="AO50" t="str">
        <f t="shared" si="10"/>
        <v>●</v>
      </c>
      <c r="AQ50" s="709">
        <f t="shared" si="11"/>
        <v>14116</v>
      </c>
      <c r="AR50" s="709" t="str">
        <f t="shared" si="12"/>
        <v>山口</v>
      </c>
      <c r="AS50" s="709" t="str">
        <f t="shared" si="13"/>
        <v>14</v>
      </c>
      <c r="AT50" s="710" t="str">
        <f t="shared" si="14"/>
        <v>0031</v>
      </c>
    </row>
    <row r="51" spans="1:46">
      <c r="A51" s="662" t="s">
        <v>230</v>
      </c>
      <c r="B51" s="662">
        <v>14121</v>
      </c>
      <c r="C51" s="662" t="s">
        <v>17</v>
      </c>
      <c r="D51" s="662" t="s">
        <v>230</v>
      </c>
      <c r="E51" s="662" t="s">
        <v>245</v>
      </c>
      <c r="F51" s="662" t="s">
        <v>246</v>
      </c>
      <c r="G51" s="662">
        <v>43</v>
      </c>
      <c r="H51" s="662">
        <v>11.6</v>
      </c>
      <c r="I51" s="662">
        <v>141</v>
      </c>
      <c r="J51" s="662">
        <v>22.2</v>
      </c>
      <c r="K51" s="662">
        <v>5</v>
      </c>
      <c r="L51" s="662">
        <v>10.1</v>
      </c>
      <c r="M51" s="662">
        <v>1.5</v>
      </c>
      <c r="N51" s="662" t="s">
        <v>247</v>
      </c>
      <c r="O51" s="662">
        <v>14905</v>
      </c>
      <c r="P51" s="662" t="s">
        <v>22</v>
      </c>
      <c r="Q51" s="667">
        <v>43.193333000000003</v>
      </c>
      <c r="R51" s="667">
        <v>141.37</v>
      </c>
      <c r="T51" s="668" t="s">
        <v>4605</v>
      </c>
      <c r="U51" s="668" t="s">
        <v>4605</v>
      </c>
      <c r="V51" s="668" t="s">
        <v>4605</v>
      </c>
      <c r="W51" s="668" t="s">
        <v>22</v>
      </c>
      <c r="X51" s="668" t="s">
        <v>22</v>
      </c>
      <c r="Y51" s="668" t="s">
        <v>22</v>
      </c>
      <c r="Z51" s="668" t="s">
        <v>22</v>
      </c>
      <c r="AB51" s="662" t="s">
        <v>247</v>
      </c>
      <c r="AC51" s="662" t="s">
        <v>247</v>
      </c>
      <c r="AE51" s="662">
        <v>2</v>
      </c>
      <c r="AF51" s="662">
        <v>17</v>
      </c>
      <c r="AG51" s="662">
        <v>24</v>
      </c>
      <c r="AH51" s="668" t="str">
        <f t="shared" si="8"/>
        <v>●</v>
      </c>
      <c r="AI51" s="668" t="str">
        <f t="shared" si="8"/>
        <v>●</v>
      </c>
      <c r="AJ51" s="668" t="str">
        <f t="shared" si="8"/>
        <v>●</v>
      </c>
      <c r="AK51" s="675">
        <f t="shared" si="9"/>
        <v>14121</v>
      </c>
      <c r="AL51" s="675" t="str">
        <f t="shared" si="2"/>
        <v>14_石狩</v>
      </c>
      <c r="AM51" s="675" t="str">
        <f t="shared" si="15"/>
        <v>14</v>
      </c>
      <c r="AN51" s="693" t="str">
        <f>IFERROR(VLOOKUP(AL51,観測点コードリスト!$L$2:$N$1665,3,FALSE),"")</f>
        <v>1085</v>
      </c>
      <c r="AO51" t="str">
        <f t="shared" si="10"/>
        <v>●</v>
      </c>
      <c r="AP51" s="668"/>
      <c r="AQ51" s="709">
        <f t="shared" si="11"/>
        <v>14121</v>
      </c>
      <c r="AR51" s="709" t="str">
        <f t="shared" si="12"/>
        <v>石狩</v>
      </c>
      <c r="AS51" s="709" t="str">
        <f t="shared" si="13"/>
        <v>14</v>
      </c>
      <c r="AT51" s="710" t="str">
        <f t="shared" si="14"/>
        <v>1085</v>
      </c>
    </row>
    <row r="52" spans="1:46">
      <c r="A52" s="662" t="s">
        <v>230</v>
      </c>
      <c r="B52" s="662">
        <v>14136</v>
      </c>
      <c r="C52" s="662" t="s">
        <v>17</v>
      </c>
      <c r="D52" s="662" t="s">
        <v>248</v>
      </c>
      <c r="E52" s="662" t="s">
        <v>249</v>
      </c>
      <c r="F52" s="662" t="s">
        <v>250</v>
      </c>
      <c r="G52" s="662">
        <v>43</v>
      </c>
      <c r="H52" s="662">
        <v>6.6</v>
      </c>
      <c r="I52" s="662">
        <v>141</v>
      </c>
      <c r="J52" s="662">
        <v>36.1</v>
      </c>
      <c r="K52" s="662">
        <v>8</v>
      </c>
      <c r="L52" s="662">
        <v>8</v>
      </c>
      <c r="M52" s="662">
        <v>1.5</v>
      </c>
      <c r="N52" s="662" t="s">
        <v>251</v>
      </c>
      <c r="O52" s="662" t="s">
        <v>22</v>
      </c>
      <c r="P52" s="662" t="s">
        <v>40</v>
      </c>
      <c r="Q52" s="667">
        <v>43.11</v>
      </c>
      <c r="R52" s="667">
        <v>141.60166699999999</v>
      </c>
      <c r="T52" s="668" t="s">
        <v>4605</v>
      </c>
      <c r="U52" s="668" t="s">
        <v>4605</v>
      </c>
      <c r="V52" s="668" t="s">
        <v>4605</v>
      </c>
      <c r="W52" s="668" t="s">
        <v>22</v>
      </c>
      <c r="X52" s="668" t="s">
        <v>22</v>
      </c>
      <c r="Y52" s="668" t="s">
        <v>22</v>
      </c>
      <c r="Z52" s="668" t="s">
        <v>22</v>
      </c>
      <c r="AB52" s="662" t="s">
        <v>251</v>
      </c>
      <c r="AC52" s="662" t="s">
        <v>251</v>
      </c>
      <c r="AE52" s="662">
        <v>6</v>
      </c>
      <c r="AF52" s="662">
        <v>4</v>
      </c>
      <c r="AG52" s="662">
        <v>18</v>
      </c>
      <c r="AH52" s="668" t="str">
        <f t="shared" si="8"/>
        <v>●</v>
      </c>
      <c r="AI52" s="668" t="str">
        <f t="shared" si="8"/>
        <v>●</v>
      </c>
      <c r="AJ52" s="668" t="str">
        <f t="shared" si="8"/>
        <v>●</v>
      </c>
      <c r="AK52" s="675">
        <f t="shared" si="9"/>
        <v>14136</v>
      </c>
      <c r="AL52" s="675" t="str">
        <f t="shared" si="2"/>
        <v>14_江別</v>
      </c>
      <c r="AM52" s="675" t="str">
        <f t="shared" si="15"/>
        <v>14</v>
      </c>
      <c r="AN52" s="693" t="str">
        <f>IFERROR(VLOOKUP(AL52,観測点コードリスト!$L$2:$N$1665,3,FALSE),"")</f>
        <v>1507</v>
      </c>
      <c r="AO52" t="str">
        <f t="shared" si="10"/>
        <v>●</v>
      </c>
      <c r="AQ52" s="709">
        <f t="shared" si="11"/>
        <v>14136</v>
      </c>
      <c r="AR52" s="709" t="str">
        <f t="shared" si="12"/>
        <v>江別</v>
      </c>
      <c r="AS52" s="709" t="str">
        <f t="shared" si="13"/>
        <v>14</v>
      </c>
      <c r="AT52" s="710" t="str">
        <f t="shared" si="14"/>
        <v>1507</v>
      </c>
    </row>
    <row r="53" spans="1:46">
      <c r="A53" s="662" t="s">
        <v>230</v>
      </c>
      <c r="B53" s="662">
        <v>14163</v>
      </c>
      <c r="C53" s="662" t="s">
        <v>23</v>
      </c>
      <c r="D53" s="662" t="s">
        <v>256</v>
      </c>
      <c r="E53" s="662" t="s">
        <v>257</v>
      </c>
      <c r="F53" s="662" t="s">
        <v>261</v>
      </c>
      <c r="G53" s="662">
        <v>43</v>
      </c>
      <c r="H53" s="662">
        <v>3.6</v>
      </c>
      <c r="I53" s="662">
        <v>141</v>
      </c>
      <c r="J53" s="662">
        <v>19.600000000000001</v>
      </c>
      <c r="K53" s="662">
        <v>17</v>
      </c>
      <c r="L53" s="662">
        <v>59.7</v>
      </c>
      <c r="M53" s="662" t="s">
        <v>22</v>
      </c>
      <c r="N53" s="662" t="s">
        <v>259</v>
      </c>
      <c r="O53" s="662" t="s">
        <v>22</v>
      </c>
      <c r="P53" s="662" t="s">
        <v>262</v>
      </c>
      <c r="Q53" s="667">
        <v>43.06</v>
      </c>
      <c r="R53" s="667">
        <v>141.32666699999999</v>
      </c>
      <c r="T53" s="668" t="s">
        <v>22</v>
      </c>
      <c r="U53" s="668" t="s">
        <v>22</v>
      </c>
      <c r="V53" s="668" t="s">
        <v>4605</v>
      </c>
      <c r="W53" s="668" t="s">
        <v>22</v>
      </c>
      <c r="X53" s="668" t="s">
        <v>22</v>
      </c>
      <c r="Y53" s="668" t="s">
        <v>22</v>
      </c>
      <c r="Z53" s="668" t="s">
        <v>22</v>
      </c>
      <c r="AB53" s="662" t="s">
        <v>4758</v>
      </c>
      <c r="AC53" s="662" t="s">
        <v>259</v>
      </c>
      <c r="AE53" s="662">
        <v>46</v>
      </c>
      <c r="AF53" s="662">
        <v>14</v>
      </c>
      <c r="AH53" s="668" t="str">
        <f t="shared" si="8"/>
        <v>●</v>
      </c>
      <c r="AI53" s="668" t="str">
        <f t="shared" si="8"/>
        <v>●</v>
      </c>
      <c r="AJ53" s="668" t="str">
        <f t="shared" si="8"/>
        <v/>
      </c>
      <c r="AK53" s="675">
        <f t="shared" si="9"/>
        <v>14163</v>
      </c>
      <c r="AL53" s="675" t="str">
        <f t="shared" si="2"/>
        <v>14_札幌</v>
      </c>
      <c r="AM53" s="675" t="str">
        <f t="shared" si="15"/>
        <v>14</v>
      </c>
      <c r="AN53" s="693" t="str">
        <f>IFERROR(VLOOKUP(AL53,観測点コードリスト!$L$2:$N$1665,3,FALSE),"")</f>
        <v>47412</v>
      </c>
      <c r="AO53" t="str">
        <f t="shared" si="10"/>
        <v>●</v>
      </c>
      <c r="AQ53" s="709">
        <f t="shared" si="11"/>
        <v>14163</v>
      </c>
      <c r="AR53" s="709" t="str">
        <f t="shared" si="12"/>
        <v>札幌</v>
      </c>
      <c r="AS53" s="709" t="str">
        <f t="shared" si="13"/>
        <v>14</v>
      </c>
      <c r="AT53" s="710" t="str">
        <f t="shared" si="14"/>
        <v>47412</v>
      </c>
    </row>
    <row r="54" spans="1:46">
      <c r="A54" s="662" t="s">
        <v>230</v>
      </c>
      <c r="B54" s="662">
        <v>14206</v>
      </c>
      <c r="C54" s="662" t="s">
        <v>17</v>
      </c>
      <c r="D54" s="662" t="s">
        <v>267</v>
      </c>
      <c r="E54" s="662" t="s">
        <v>268</v>
      </c>
      <c r="F54" s="662" t="s">
        <v>269</v>
      </c>
      <c r="G54" s="662">
        <v>42</v>
      </c>
      <c r="H54" s="662">
        <v>55.6</v>
      </c>
      <c r="I54" s="662">
        <v>141</v>
      </c>
      <c r="J54" s="662">
        <v>33.9</v>
      </c>
      <c r="K54" s="662">
        <v>30</v>
      </c>
      <c r="L54" s="662">
        <v>10</v>
      </c>
      <c r="M54" s="662">
        <v>1.5</v>
      </c>
      <c r="N54" s="662" t="s">
        <v>113</v>
      </c>
      <c r="O54" s="662">
        <v>14920</v>
      </c>
      <c r="P54" s="662" t="s">
        <v>40</v>
      </c>
      <c r="Q54" s="667">
        <v>42.926667000000002</v>
      </c>
      <c r="R54" s="667">
        <v>141.565</v>
      </c>
      <c r="T54" s="668" t="s">
        <v>4605</v>
      </c>
      <c r="U54" s="668" t="s">
        <v>4605</v>
      </c>
      <c r="V54" s="668" t="s">
        <v>4605</v>
      </c>
      <c r="W54" s="668" t="s">
        <v>22</v>
      </c>
      <c r="X54" s="668" t="s">
        <v>22</v>
      </c>
      <c r="Y54" s="668" t="s">
        <v>22</v>
      </c>
      <c r="Z54" s="668" t="s">
        <v>22</v>
      </c>
      <c r="AB54" s="662" t="s">
        <v>4745</v>
      </c>
      <c r="AC54" s="662" t="s">
        <v>117</v>
      </c>
      <c r="AE54" s="662">
        <v>3</v>
      </c>
      <c r="AF54" s="662">
        <v>8</v>
      </c>
      <c r="AG54" s="662">
        <v>6</v>
      </c>
      <c r="AH54" s="668" t="str">
        <f t="shared" si="8"/>
        <v>●</v>
      </c>
      <c r="AI54" s="668" t="str">
        <f t="shared" si="8"/>
        <v>●</v>
      </c>
      <c r="AJ54" s="668" t="str">
        <f t="shared" si="8"/>
        <v>●</v>
      </c>
      <c r="AK54" s="675">
        <f t="shared" si="9"/>
        <v>14206</v>
      </c>
      <c r="AL54" s="675" t="str">
        <f t="shared" si="2"/>
        <v>14_恵庭島松</v>
      </c>
      <c r="AM54" s="675" t="str">
        <f t="shared" si="15"/>
        <v>14</v>
      </c>
      <c r="AN54" s="693" t="str">
        <f>IFERROR(VLOOKUP(AL54,観測点コードリスト!$L$2:$N$1665,3,FALSE),"")</f>
        <v>0035</v>
      </c>
      <c r="AO54" t="str">
        <f t="shared" si="10"/>
        <v>●</v>
      </c>
      <c r="AQ54" s="709">
        <f t="shared" si="11"/>
        <v>14206</v>
      </c>
      <c r="AR54" s="709" t="str">
        <f t="shared" si="12"/>
        <v>恵庭島松</v>
      </c>
      <c r="AS54" s="709" t="str">
        <f t="shared" si="13"/>
        <v>14</v>
      </c>
      <c r="AT54" s="710" t="str">
        <f t="shared" si="14"/>
        <v>0035</v>
      </c>
    </row>
    <row r="55" spans="1:46">
      <c r="A55" s="662" t="s">
        <v>230</v>
      </c>
      <c r="B55" s="662">
        <v>14286</v>
      </c>
      <c r="C55" s="662" t="s">
        <v>17</v>
      </c>
      <c r="D55" s="662" t="s">
        <v>270</v>
      </c>
      <c r="E55" s="662" t="s">
        <v>271</v>
      </c>
      <c r="F55" s="662" t="s">
        <v>272</v>
      </c>
      <c r="G55" s="662">
        <v>42</v>
      </c>
      <c r="H55" s="662">
        <v>46.3</v>
      </c>
      <c r="I55" s="662">
        <v>141</v>
      </c>
      <c r="J55" s="662">
        <v>24.4</v>
      </c>
      <c r="K55" s="662">
        <v>290</v>
      </c>
      <c r="L55" s="662">
        <v>10</v>
      </c>
      <c r="M55" s="662">
        <v>1.5</v>
      </c>
      <c r="N55" s="662" t="s">
        <v>105</v>
      </c>
      <c r="O55" s="662" t="s">
        <v>22</v>
      </c>
      <c r="P55" s="662" t="s">
        <v>40</v>
      </c>
      <c r="Q55" s="667">
        <v>42.771667000000001</v>
      </c>
      <c r="R55" s="667">
        <v>141.406667</v>
      </c>
      <c r="T55" s="668" t="s">
        <v>4605</v>
      </c>
      <c r="U55" s="668" t="s">
        <v>4605</v>
      </c>
      <c r="V55" s="668" t="s">
        <v>4605</v>
      </c>
      <c r="W55" s="668" t="s">
        <v>22</v>
      </c>
      <c r="X55" s="668" t="s">
        <v>22</v>
      </c>
      <c r="Y55" s="668" t="s">
        <v>22</v>
      </c>
      <c r="Z55" s="668" t="s">
        <v>22</v>
      </c>
      <c r="AB55" s="662" t="s">
        <v>4745</v>
      </c>
      <c r="AC55" s="662" t="s">
        <v>525</v>
      </c>
      <c r="AG55" s="662">
        <v>4</v>
      </c>
      <c r="AH55" s="668" t="str">
        <f t="shared" si="8"/>
        <v/>
      </c>
      <c r="AI55" s="668" t="str">
        <f t="shared" si="8"/>
        <v/>
      </c>
      <c r="AJ55" s="668" t="str">
        <f t="shared" si="8"/>
        <v>●</v>
      </c>
      <c r="AK55" s="675">
        <f t="shared" si="9"/>
        <v>14286</v>
      </c>
      <c r="AL55" s="675" t="str">
        <f t="shared" si="2"/>
        <v>14_支笏湖畔</v>
      </c>
      <c r="AM55" s="675" t="str">
        <f t="shared" si="15"/>
        <v>14</v>
      </c>
      <c r="AN55" s="693" t="str">
        <f>IFERROR(VLOOKUP(AL55,観測点コードリスト!$L$2:$N$1665,3,FALSE),"")</f>
        <v>0037</v>
      </c>
      <c r="AO55" t="str">
        <f t="shared" si="10"/>
        <v>●</v>
      </c>
      <c r="AQ55" s="709">
        <f t="shared" si="11"/>
        <v>14286</v>
      </c>
      <c r="AR55" s="709" t="str">
        <f t="shared" si="12"/>
        <v>支笏湖畔</v>
      </c>
      <c r="AS55" s="709" t="str">
        <f t="shared" si="13"/>
        <v>14</v>
      </c>
      <c r="AT55" s="710" t="str">
        <f t="shared" si="14"/>
        <v>0037</v>
      </c>
    </row>
    <row r="56" spans="1:46">
      <c r="A56" s="662" t="s">
        <v>230</v>
      </c>
      <c r="B56" s="662">
        <v>14296</v>
      </c>
      <c r="C56" s="662" t="s">
        <v>23</v>
      </c>
      <c r="D56" s="662" t="s">
        <v>273</v>
      </c>
      <c r="E56" s="662" t="s">
        <v>274</v>
      </c>
      <c r="F56" s="662" t="s">
        <v>275</v>
      </c>
      <c r="G56" s="662">
        <v>42</v>
      </c>
      <c r="H56" s="662">
        <v>46.5</v>
      </c>
      <c r="I56" s="662">
        <v>141</v>
      </c>
      <c r="J56" s="662">
        <v>41.5</v>
      </c>
      <c r="K56" s="662">
        <v>22</v>
      </c>
      <c r="L56" s="662">
        <v>9.8000000000000007</v>
      </c>
      <c r="M56" s="662" t="s">
        <v>22</v>
      </c>
      <c r="N56" s="662" t="s">
        <v>35</v>
      </c>
      <c r="O56" s="662">
        <v>14923</v>
      </c>
      <c r="P56" s="662" t="s">
        <v>36</v>
      </c>
      <c r="Q56" s="667">
        <v>42.774999999999999</v>
      </c>
      <c r="R56" s="667">
        <v>141.691667</v>
      </c>
      <c r="T56" s="668" t="s">
        <v>4605</v>
      </c>
      <c r="U56" s="668" t="s">
        <v>4605</v>
      </c>
      <c r="V56" s="668" t="s">
        <v>4605</v>
      </c>
      <c r="W56" s="668" t="s">
        <v>22</v>
      </c>
      <c r="X56" s="668" t="s">
        <v>22</v>
      </c>
      <c r="Y56" s="668" t="s">
        <v>22</v>
      </c>
      <c r="Z56" s="668" t="s">
        <v>22</v>
      </c>
      <c r="AB56" s="662" t="s">
        <v>35</v>
      </c>
      <c r="AC56" s="662" t="s">
        <v>35</v>
      </c>
      <c r="AE56" s="662">
        <v>1</v>
      </c>
      <c r="AF56" s="662">
        <v>4</v>
      </c>
      <c r="AG56" s="662">
        <v>1</v>
      </c>
      <c r="AH56" s="668" t="str">
        <f t="shared" si="8"/>
        <v>●</v>
      </c>
      <c r="AI56" s="668" t="str">
        <f t="shared" si="8"/>
        <v>●</v>
      </c>
      <c r="AJ56" s="668" t="str">
        <f t="shared" si="8"/>
        <v>●</v>
      </c>
      <c r="AK56" s="675">
        <f t="shared" si="9"/>
        <v>14296</v>
      </c>
      <c r="AL56" s="675" t="str">
        <f t="shared" si="2"/>
        <v>14_千歳</v>
      </c>
      <c r="AM56" s="675" t="str">
        <f t="shared" si="15"/>
        <v>14</v>
      </c>
      <c r="AN56" s="693" t="str">
        <f>IFERROR(VLOOKUP(AL56,観測点コードリスト!$L$2:$N$1665,3,FALSE),"")</f>
        <v>1459</v>
      </c>
      <c r="AO56" t="str">
        <f t="shared" si="10"/>
        <v>●</v>
      </c>
      <c r="AQ56" s="709">
        <f t="shared" si="11"/>
        <v>14296</v>
      </c>
      <c r="AR56" s="709" t="str">
        <f t="shared" si="12"/>
        <v>千歳</v>
      </c>
      <c r="AS56" s="709" t="str">
        <f t="shared" si="13"/>
        <v>14</v>
      </c>
      <c r="AT56" s="710" t="str">
        <f t="shared" si="14"/>
        <v>1459</v>
      </c>
    </row>
    <row r="57" spans="1:46">
      <c r="A57" s="662" t="s">
        <v>77</v>
      </c>
      <c r="B57" s="662">
        <v>15041</v>
      </c>
      <c r="C57" s="662" t="s">
        <v>17</v>
      </c>
      <c r="D57" s="662" t="s">
        <v>185</v>
      </c>
      <c r="E57" s="662" t="s">
        <v>186</v>
      </c>
      <c r="F57" s="662" t="s">
        <v>187</v>
      </c>
      <c r="G57" s="662">
        <v>44</v>
      </c>
      <c r="H57" s="662">
        <v>16.899999999999999</v>
      </c>
      <c r="I57" s="662">
        <v>142</v>
      </c>
      <c r="J57" s="662">
        <v>9.6999999999999993</v>
      </c>
      <c r="K57" s="662">
        <v>255</v>
      </c>
      <c r="L57" s="662">
        <v>10</v>
      </c>
      <c r="M57" s="662">
        <v>1.5</v>
      </c>
      <c r="N57" s="662" t="s">
        <v>188</v>
      </c>
      <c r="O57" s="662">
        <v>15900</v>
      </c>
      <c r="P57" s="662" t="s">
        <v>40</v>
      </c>
      <c r="Q57" s="667">
        <v>44.281666999999999</v>
      </c>
      <c r="R57" s="667">
        <v>142.16166699999999</v>
      </c>
      <c r="T57" s="668" t="s">
        <v>4605</v>
      </c>
      <c r="U57" s="668" t="s">
        <v>4605</v>
      </c>
      <c r="V57" s="668" t="s">
        <v>4605</v>
      </c>
      <c r="W57" s="668" t="s">
        <v>22</v>
      </c>
      <c r="X57" s="668" t="s">
        <v>22</v>
      </c>
      <c r="Y57" s="668" t="s">
        <v>22</v>
      </c>
      <c r="Z57" s="668" t="s">
        <v>22</v>
      </c>
      <c r="AB57" s="662" t="s">
        <v>188</v>
      </c>
      <c r="AC57" s="662" t="s">
        <v>188</v>
      </c>
      <c r="AH57" s="668" t="str">
        <f t="shared" si="8"/>
        <v/>
      </c>
      <c r="AI57" s="668" t="str">
        <f t="shared" si="8"/>
        <v/>
      </c>
      <c r="AJ57" s="668" t="str">
        <f t="shared" si="8"/>
        <v/>
      </c>
      <c r="AK57" s="675">
        <f t="shared" si="9"/>
        <v>15041</v>
      </c>
      <c r="AL57" s="675" t="str">
        <f t="shared" si="2"/>
        <v>12_朱鞠内</v>
      </c>
      <c r="AM57" s="691">
        <v>12</v>
      </c>
      <c r="AN57" s="693" t="str">
        <f>IFERROR(VLOOKUP(AL57,観測点コードリスト!$L$2:$N$1665,3,FALSE),"")</f>
        <v>1279</v>
      </c>
      <c r="AO57" t="str">
        <f t="shared" si="10"/>
        <v/>
      </c>
      <c r="AQ57" s="709">
        <f t="shared" si="11"/>
        <v>15041</v>
      </c>
      <c r="AR57" s="709" t="str">
        <f t="shared" si="12"/>
        <v>朱鞠内</v>
      </c>
      <c r="AS57" s="709">
        <f t="shared" si="13"/>
        <v>12</v>
      </c>
      <c r="AT57" s="710" t="str">
        <f t="shared" si="14"/>
        <v>1279</v>
      </c>
    </row>
    <row r="58" spans="1:46">
      <c r="A58" s="662" t="s">
        <v>77</v>
      </c>
      <c r="B58" s="662">
        <v>15076</v>
      </c>
      <c r="C58" s="662" t="s">
        <v>17</v>
      </c>
      <c r="D58" s="662" t="s">
        <v>189</v>
      </c>
      <c r="E58" s="662" t="s">
        <v>190</v>
      </c>
      <c r="F58" s="662" t="s">
        <v>191</v>
      </c>
      <c r="G58" s="662">
        <v>44</v>
      </c>
      <c r="H58" s="662">
        <v>0.6</v>
      </c>
      <c r="I58" s="662">
        <v>142</v>
      </c>
      <c r="J58" s="662">
        <v>9.6</v>
      </c>
      <c r="K58" s="662">
        <v>159</v>
      </c>
      <c r="L58" s="662">
        <v>9.4</v>
      </c>
      <c r="M58" s="662">
        <v>1.5</v>
      </c>
      <c r="N58" s="662" t="s">
        <v>192</v>
      </c>
      <c r="O58" s="662">
        <v>15905</v>
      </c>
      <c r="P58" s="662" t="s">
        <v>40</v>
      </c>
      <c r="Q58" s="667">
        <v>44.01</v>
      </c>
      <c r="R58" s="667">
        <v>142.16</v>
      </c>
      <c r="T58" s="668" t="s">
        <v>4605</v>
      </c>
      <c r="U58" s="668" t="s">
        <v>4605</v>
      </c>
      <c r="V58" s="668" t="s">
        <v>4605</v>
      </c>
      <c r="W58" s="668" t="s">
        <v>22</v>
      </c>
      <c r="X58" s="668" t="s">
        <v>22</v>
      </c>
      <c r="Y58" s="668" t="s">
        <v>22</v>
      </c>
      <c r="Z58" s="668" t="s">
        <v>22</v>
      </c>
      <c r="AB58" s="662" t="s">
        <v>4756</v>
      </c>
      <c r="AC58" s="662" t="s">
        <v>204</v>
      </c>
      <c r="AH58" s="668" t="str">
        <f t="shared" si="8"/>
        <v/>
      </c>
      <c r="AI58" s="668" t="str">
        <f t="shared" si="8"/>
        <v/>
      </c>
      <c r="AJ58" s="668" t="str">
        <f t="shared" si="8"/>
        <v/>
      </c>
      <c r="AK58" s="675">
        <f t="shared" si="9"/>
        <v>15076</v>
      </c>
      <c r="AL58" s="675" t="str">
        <f t="shared" si="2"/>
        <v>12_幌加内</v>
      </c>
      <c r="AM58" s="691">
        <v>12</v>
      </c>
      <c r="AN58" s="693" t="str">
        <f>IFERROR(VLOOKUP(AL58,観測点コードリスト!$L$2:$N$1665,3,FALSE),"")</f>
        <v>1053</v>
      </c>
      <c r="AO58" t="str">
        <f t="shared" si="10"/>
        <v/>
      </c>
      <c r="AQ58" s="709">
        <f t="shared" si="11"/>
        <v>15076</v>
      </c>
      <c r="AR58" s="709" t="str">
        <f t="shared" si="12"/>
        <v>幌加内</v>
      </c>
      <c r="AS58" s="709">
        <f t="shared" si="13"/>
        <v>12</v>
      </c>
      <c r="AT58" s="710" t="str">
        <f t="shared" si="14"/>
        <v>1053</v>
      </c>
    </row>
    <row r="59" spans="1:46">
      <c r="A59" s="662" t="s">
        <v>276</v>
      </c>
      <c r="B59" s="662">
        <v>15116</v>
      </c>
      <c r="C59" s="662" t="s">
        <v>17</v>
      </c>
      <c r="D59" s="662" t="s">
        <v>277</v>
      </c>
      <c r="E59" s="662" t="s">
        <v>278</v>
      </c>
      <c r="F59" s="662" t="s">
        <v>279</v>
      </c>
      <c r="G59" s="662">
        <v>43</v>
      </c>
      <c r="H59" s="662">
        <v>48.9</v>
      </c>
      <c r="I59" s="662">
        <v>141</v>
      </c>
      <c r="J59" s="662">
        <v>55.6</v>
      </c>
      <c r="K59" s="662">
        <v>63</v>
      </c>
      <c r="L59" s="662">
        <v>10</v>
      </c>
      <c r="M59" s="662">
        <v>1.5</v>
      </c>
      <c r="N59" s="662" t="s">
        <v>97</v>
      </c>
      <c r="O59" s="662" t="s">
        <v>22</v>
      </c>
      <c r="P59" s="662" t="s">
        <v>40</v>
      </c>
      <c r="Q59" s="667">
        <v>43.814999999999998</v>
      </c>
      <c r="R59" s="667">
        <v>141.92666700000001</v>
      </c>
      <c r="T59" s="668" t="s">
        <v>4605</v>
      </c>
      <c r="U59" s="668" t="s">
        <v>4605</v>
      </c>
      <c r="V59" s="668" t="s">
        <v>4605</v>
      </c>
      <c r="W59" s="668" t="s">
        <v>22</v>
      </c>
      <c r="X59" s="668" t="s">
        <v>22</v>
      </c>
      <c r="Y59" s="668" t="s">
        <v>22</v>
      </c>
      <c r="Z59" s="668" t="s">
        <v>22</v>
      </c>
      <c r="AB59" s="662" t="s">
        <v>4745</v>
      </c>
      <c r="AC59" s="662" t="s">
        <v>592</v>
      </c>
      <c r="AH59" s="668" t="str">
        <f t="shared" si="8"/>
        <v/>
      </c>
      <c r="AI59" s="668" t="str">
        <f t="shared" si="8"/>
        <v/>
      </c>
      <c r="AJ59" s="668" t="str">
        <f t="shared" si="8"/>
        <v/>
      </c>
      <c r="AK59" s="675">
        <f t="shared" si="9"/>
        <v>15116</v>
      </c>
      <c r="AL59" s="675" t="str">
        <f t="shared" si="2"/>
        <v>15_石狩沼田</v>
      </c>
      <c r="AM59" s="675" t="str">
        <f t="shared" ref="AM59:AM90" si="16">LEFT(AK59,2)</f>
        <v>15</v>
      </c>
      <c r="AN59" s="693" t="str">
        <f>IFERROR(VLOOKUP(AL59,観測点コードリスト!$L$2:$N$1665,3,FALSE),"")</f>
        <v>0038</v>
      </c>
      <c r="AO59" t="str">
        <f t="shared" si="10"/>
        <v/>
      </c>
      <c r="AQ59" s="709">
        <f t="shared" si="11"/>
        <v>15116</v>
      </c>
      <c r="AR59" s="709" t="str">
        <f t="shared" si="12"/>
        <v>石狩沼田</v>
      </c>
      <c r="AS59" s="709" t="str">
        <f t="shared" si="13"/>
        <v>15</v>
      </c>
      <c r="AT59" s="710" t="str">
        <f t="shared" si="14"/>
        <v>0038</v>
      </c>
    </row>
    <row r="60" spans="1:46">
      <c r="A60" s="662" t="s">
        <v>276</v>
      </c>
      <c r="B60" s="662">
        <v>15161</v>
      </c>
      <c r="C60" s="662" t="s">
        <v>17</v>
      </c>
      <c r="D60" s="662" t="s">
        <v>280</v>
      </c>
      <c r="E60" s="662" t="s">
        <v>281</v>
      </c>
      <c r="F60" s="662" t="s">
        <v>282</v>
      </c>
      <c r="G60" s="662">
        <v>43</v>
      </c>
      <c r="H60" s="662">
        <v>43.1</v>
      </c>
      <c r="I60" s="662">
        <v>142</v>
      </c>
      <c r="J60" s="662">
        <v>4.4000000000000004</v>
      </c>
      <c r="K60" s="662">
        <v>55</v>
      </c>
      <c r="L60" s="662">
        <v>10</v>
      </c>
      <c r="M60" s="662">
        <v>1.5</v>
      </c>
      <c r="N60" s="662" t="s">
        <v>283</v>
      </c>
      <c r="O60" s="662">
        <v>15910</v>
      </c>
      <c r="P60" s="662" t="s">
        <v>40</v>
      </c>
      <c r="Q60" s="667">
        <v>43.718333000000001</v>
      </c>
      <c r="R60" s="667">
        <v>142.07333299999999</v>
      </c>
      <c r="T60" s="668" t="s">
        <v>4605</v>
      </c>
      <c r="U60" s="668" t="s">
        <v>4605</v>
      </c>
      <c r="V60" s="668" t="s">
        <v>4605</v>
      </c>
      <c r="W60" s="668" t="s">
        <v>22</v>
      </c>
      <c r="X60" s="668" t="s">
        <v>22</v>
      </c>
      <c r="Y60" s="668" t="s">
        <v>22</v>
      </c>
      <c r="Z60" s="668" t="s">
        <v>22</v>
      </c>
      <c r="AB60" s="662" t="s">
        <v>4745</v>
      </c>
      <c r="AC60" s="662" t="s">
        <v>181</v>
      </c>
      <c r="AG60" s="662">
        <v>3</v>
      </c>
      <c r="AH60" s="668" t="str">
        <f t="shared" si="8"/>
        <v/>
      </c>
      <c r="AI60" s="668" t="str">
        <f t="shared" si="8"/>
        <v/>
      </c>
      <c r="AJ60" s="668" t="str">
        <f t="shared" si="8"/>
        <v>●</v>
      </c>
      <c r="AK60" s="675">
        <f t="shared" si="9"/>
        <v>15161</v>
      </c>
      <c r="AL60" s="675" t="str">
        <f t="shared" si="2"/>
        <v>15_深川</v>
      </c>
      <c r="AM60" s="675" t="str">
        <f t="shared" si="16"/>
        <v>15</v>
      </c>
      <c r="AN60" s="693" t="str">
        <f>IFERROR(VLOOKUP(AL60,観測点コードリスト!$L$2:$N$1665,3,FALSE),"")</f>
        <v>0039</v>
      </c>
      <c r="AO60" t="str">
        <f t="shared" si="10"/>
        <v>●</v>
      </c>
      <c r="AQ60" s="709">
        <f t="shared" si="11"/>
        <v>15161</v>
      </c>
      <c r="AR60" s="709" t="str">
        <f t="shared" si="12"/>
        <v>深川</v>
      </c>
      <c r="AS60" s="709" t="str">
        <f t="shared" si="13"/>
        <v>15</v>
      </c>
      <c r="AT60" s="710" t="str">
        <f t="shared" si="14"/>
        <v>0039</v>
      </c>
    </row>
    <row r="61" spans="1:46">
      <c r="A61" s="662" t="s">
        <v>276</v>
      </c>
      <c r="B61" s="662">
        <v>15231</v>
      </c>
      <c r="C61" s="662" t="s">
        <v>17</v>
      </c>
      <c r="D61" s="662" t="s">
        <v>292</v>
      </c>
      <c r="E61" s="662" t="s">
        <v>293</v>
      </c>
      <c r="F61" s="662" t="s">
        <v>294</v>
      </c>
      <c r="G61" s="662">
        <v>43</v>
      </c>
      <c r="H61" s="662">
        <v>35.700000000000003</v>
      </c>
      <c r="I61" s="662">
        <v>141</v>
      </c>
      <c r="J61" s="662">
        <v>43.9</v>
      </c>
      <c r="K61" s="662">
        <v>100</v>
      </c>
      <c r="L61" s="662">
        <v>10</v>
      </c>
      <c r="M61" s="662">
        <v>1.5</v>
      </c>
      <c r="N61" s="662" t="s">
        <v>295</v>
      </c>
      <c r="O61" s="662" t="s">
        <v>22</v>
      </c>
      <c r="P61" s="662" t="s">
        <v>40</v>
      </c>
      <c r="Q61" s="667">
        <v>43.594999999999999</v>
      </c>
      <c r="R61" s="667">
        <v>141.73166699999999</v>
      </c>
      <c r="T61" s="668" t="s">
        <v>4605</v>
      </c>
      <c r="U61" s="668" t="s">
        <v>4605</v>
      </c>
      <c r="V61" s="668" t="s">
        <v>4605</v>
      </c>
      <c r="W61" s="668" t="s">
        <v>22</v>
      </c>
      <c r="X61" s="668" t="s">
        <v>22</v>
      </c>
      <c r="Y61" s="668" t="s">
        <v>22</v>
      </c>
      <c r="Z61" s="668" t="s">
        <v>22</v>
      </c>
      <c r="AB61" s="662" t="s">
        <v>295</v>
      </c>
      <c r="AC61" s="662" t="s">
        <v>295</v>
      </c>
      <c r="AF61" s="662">
        <v>3</v>
      </c>
      <c r="AH61" s="668" t="str">
        <f t="shared" si="8"/>
        <v/>
      </c>
      <c r="AI61" s="668" t="str">
        <f t="shared" si="8"/>
        <v>●</v>
      </c>
      <c r="AJ61" s="668" t="str">
        <f t="shared" si="8"/>
        <v/>
      </c>
      <c r="AK61" s="675">
        <f t="shared" si="9"/>
        <v>15231</v>
      </c>
      <c r="AL61" s="675" t="str">
        <f t="shared" si="2"/>
        <v>15_空知吉野</v>
      </c>
      <c r="AM61" s="675" t="str">
        <f t="shared" si="16"/>
        <v>15</v>
      </c>
      <c r="AN61" s="693" t="str">
        <f>IFERROR(VLOOKUP(AL61,観測点コードリスト!$L$2:$N$1665,3,FALSE),"")</f>
        <v>1287</v>
      </c>
      <c r="AO61" t="str">
        <f t="shared" si="10"/>
        <v>●</v>
      </c>
      <c r="AQ61" s="709">
        <f t="shared" si="11"/>
        <v>15231</v>
      </c>
      <c r="AR61" s="709" t="str">
        <f t="shared" si="12"/>
        <v>空知吉野</v>
      </c>
      <c r="AS61" s="709" t="str">
        <f t="shared" si="13"/>
        <v>15</v>
      </c>
      <c r="AT61" s="710" t="str">
        <f t="shared" si="14"/>
        <v>1287</v>
      </c>
    </row>
    <row r="62" spans="1:46">
      <c r="A62" s="662" t="s">
        <v>276</v>
      </c>
      <c r="B62" s="662">
        <v>15241</v>
      </c>
      <c r="C62" s="662" t="s">
        <v>17</v>
      </c>
      <c r="D62" s="662" t="s">
        <v>296</v>
      </c>
      <c r="E62" s="662" t="s">
        <v>297</v>
      </c>
      <c r="F62" s="662" t="s">
        <v>298</v>
      </c>
      <c r="G62" s="662">
        <v>43</v>
      </c>
      <c r="H62" s="662">
        <v>34.200000000000003</v>
      </c>
      <c r="I62" s="662">
        <v>141</v>
      </c>
      <c r="J62" s="662">
        <v>56.3</v>
      </c>
      <c r="K62" s="662">
        <v>50</v>
      </c>
      <c r="L62" s="662">
        <v>9.9</v>
      </c>
      <c r="M62" s="662">
        <v>1.5</v>
      </c>
      <c r="N62" s="662" t="s">
        <v>97</v>
      </c>
      <c r="O62" s="662">
        <v>15930</v>
      </c>
      <c r="P62" s="662" t="s">
        <v>22</v>
      </c>
      <c r="Q62" s="667">
        <v>43.57</v>
      </c>
      <c r="R62" s="667">
        <v>141.938333</v>
      </c>
      <c r="T62" s="668" t="s">
        <v>4605</v>
      </c>
      <c r="U62" s="668" t="s">
        <v>4605</v>
      </c>
      <c r="V62" s="668" t="s">
        <v>4605</v>
      </c>
      <c r="W62" s="668" t="s">
        <v>22</v>
      </c>
      <c r="X62" s="668" t="s">
        <v>22</v>
      </c>
      <c r="Y62" s="668" t="s">
        <v>22</v>
      </c>
      <c r="Z62" s="668" t="s">
        <v>22</v>
      </c>
      <c r="AB62" s="662" t="s">
        <v>4745</v>
      </c>
      <c r="AC62" s="662" t="s">
        <v>592</v>
      </c>
      <c r="AE62" s="662">
        <v>3</v>
      </c>
      <c r="AH62" s="668" t="str">
        <f t="shared" si="8"/>
        <v>●</v>
      </c>
      <c r="AI62" s="668" t="str">
        <f t="shared" si="8"/>
        <v/>
      </c>
      <c r="AJ62" s="668" t="str">
        <f t="shared" si="8"/>
        <v/>
      </c>
      <c r="AK62" s="675">
        <f t="shared" si="9"/>
        <v>15241</v>
      </c>
      <c r="AL62" s="675" t="str">
        <f t="shared" si="2"/>
        <v>15_滝川</v>
      </c>
      <c r="AM62" s="675" t="str">
        <f t="shared" si="16"/>
        <v>15</v>
      </c>
      <c r="AN62" s="693" t="str">
        <f>IFERROR(VLOOKUP(AL62,観測点コードリスト!$L$2:$N$1665,3,FALSE),"")</f>
        <v>0041</v>
      </c>
      <c r="AO62" t="str">
        <f t="shared" si="10"/>
        <v>●</v>
      </c>
      <c r="AQ62" s="709">
        <f t="shared" si="11"/>
        <v>15241</v>
      </c>
      <c r="AR62" s="709" t="str">
        <f t="shared" si="12"/>
        <v>滝川</v>
      </c>
      <c r="AS62" s="709" t="str">
        <f t="shared" si="13"/>
        <v>15</v>
      </c>
      <c r="AT62" s="710" t="str">
        <f t="shared" si="14"/>
        <v>0041</v>
      </c>
    </row>
    <row r="63" spans="1:46">
      <c r="A63" s="662" t="s">
        <v>276</v>
      </c>
      <c r="B63" s="662">
        <v>15251</v>
      </c>
      <c r="C63" s="662" t="s">
        <v>17</v>
      </c>
      <c r="D63" s="662" t="s">
        <v>303</v>
      </c>
      <c r="E63" s="662" t="s">
        <v>304</v>
      </c>
      <c r="F63" s="662" t="s">
        <v>305</v>
      </c>
      <c r="G63" s="662">
        <v>43</v>
      </c>
      <c r="H63" s="662">
        <v>31.2</v>
      </c>
      <c r="I63" s="662">
        <v>142</v>
      </c>
      <c r="J63" s="662">
        <v>11.4</v>
      </c>
      <c r="K63" s="662">
        <v>91</v>
      </c>
      <c r="L63" s="662">
        <v>10</v>
      </c>
      <c r="M63" s="662">
        <v>1.5</v>
      </c>
      <c r="N63" s="662" t="s">
        <v>306</v>
      </c>
      <c r="O63" s="662">
        <v>15915</v>
      </c>
      <c r="P63" s="662" t="s">
        <v>40</v>
      </c>
      <c r="Q63" s="667">
        <v>43.52</v>
      </c>
      <c r="R63" s="667">
        <v>142.19</v>
      </c>
      <c r="T63" s="668" t="s">
        <v>4605</v>
      </c>
      <c r="U63" s="668" t="s">
        <v>4605</v>
      </c>
      <c r="V63" s="668" t="s">
        <v>4605</v>
      </c>
      <c r="W63" s="668" t="s">
        <v>22</v>
      </c>
      <c r="X63" s="668" t="s">
        <v>22</v>
      </c>
      <c r="Y63" s="668" t="s">
        <v>22</v>
      </c>
      <c r="Z63" s="668" t="s">
        <v>22</v>
      </c>
      <c r="AB63" s="662" t="s">
        <v>4745</v>
      </c>
      <c r="AC63" s="662" t="s">
        <v>173</v>
      </c>
      <c r="AH63" s="668" t="str">
        <f t="shared" si="8"/>
        <v/>
      </c>
      <c r="AI63" s="668" t="str">
        <f t="shared" si="8"/>
        <v/>
      </c>
      <c r="AJ63" s="668" t="str">
        <f t="shared" si="8"/>
        <v/>
      </c>
      <c r="AK63" s="675">
        <f t="shared" si="9"/>
        <v>15251</v>
      </c>
      <c r="AL63" s="675" t="str">
        <f t="shared" si="2"/>
        <v>15_芦別</v>
      </c>
      <c r="AM63" s="675" t="str">
        <f t="shared" si="16"/>
        <v>15</v>
      </c>
      <c r="AN63" s="693" t="str">
        <f>IFERROR(VLOOKUP(AL63,観測点コードリスト!$L$2:$N$1665,3,FALSE),"")</f>
        <v>0043</v>
      </c>
      <c r="AO63" t="str">
        <f t="shared" si="10"/>
        <v/>
      </c>
      <c r="AQ63" s="709">
        <f t="shared" si="11"/>
        <v>15251</v>
      </c>
      <c r="AR63" s="709" t="str">
        <f t="shared" si="12"/>
        <v>芦別</v>
      </c>
      <c r="AS63" s="709" t="str">
        <f t="shared" si="13"/>
        <v>15</v>
      </c>
      <c r="AT63" s="710" t="str">
        <f t="shared" si="14"/>
        <v>0043</v>
      </c>
    </row>
    <row r="64" spans="1:46">
      <c r="A64" s="662" t="s">
        <v>276</v>
      </c>
      <c r="B64" s="662">
        <v>15311</v>
      </c>
      <c r="C64" s="662" t="s">
        <v>17</v>
      </c>
      <c r="D64" s="662" t="s">
        <v>311</v>
      </c>
      <c r="E64" s="662" t="s">
        <v>312</v>
      </c>
      <c r="F64" s="662" t="s">
        <v>313</v>
      </c>
      <c r="G64" s="662">
        <v>43</v>
      </c>
      <c r="H64" s="662">
        <v>19.8</v>
      </c>
      <c r="I64" s="662">
        <v>141</v>
      </c>
      <c r="J64" s="662">
        <v>37</v>
      </c>
      <c r="K64" s="662">
        <v>50</v>
      </c>
      <c r="L64" s="662">
        <v>10</v>
      </c>
      <c r="M64" s="662">
        <v>1.5</v>
      </c>
      <c r="N64" s="662" t="s">
        <v>314</v>
      </c>
      <c r="O64" s="662" t="s">
        <v>22</v>
      </c>
      <c r="P64" s="662" t="s">
        <v>40</v>
      </c>
      <c r="Q64" s="667">
        <v>43.33</v>
      </c>
      <c r="R64" s="667">
        <v>141.61666700000001</v>
      </c>
      <c r="T64" s="668" t="s">
        <v>4605</v>
      </c>
      <c r="U64" s="668" t="s">
        <v>4605</v>
      </c>
      <c r="V64" s="668" t="s">
        <v>4605</v>
      </c>
      <c r="W64" s="668" t="s">
        <v>22</v>
      </c>
      <c r="X64" s="668" t="s">
        <v>22</v>
      </c>
      <c r="Y64" s="668" t="s">
        <v>22</v>
      </c>
      <c r="Z64" s="668" t="s">
        <v>22</v>
      </c>
      <c r="AB64" s="662" t="s">
        <v>1821</v>
      </c>
      <c r="AC64" s="662" t="s">
        <v>533</v>
      </c>
      <c r="AH64" s="668" t="str">
        <f t="shared" si="8"/>
        <v/>
      </c>
      <c r="AI64" s="668" t="str">
        <f t="shared" si="8"/>
        <v/>
      </c>
      <c r="AJ64" s="668" t="str">
        <f t="shared" si="8"/>
        <v/>
      </c>
      <c r="AK64" s="675">
        <f t="shared" si="9"/>
        <v>15311</v>
      </c>
      <c r="AL64" s="675" t="str">
        <f t="shared" si="2"/>
        <v>15_月形</v>
      </c>
      <c r="AM64" s="675" t="str">
        <f t="shared" si="16"/>
        <v>15</v>
      </c>
      <c r="AN64" s="693" t="str">
        <f>IFERROR(VLOOKUP(AL64,観測点コードリスト!$L$2:$N$1665,3,FALSE),"")</f>
        <v>0999</v>
      </c>
      <c r="AO64" t="str">
        <f t="shared" si="10"/>
        <v/>
      </c>
      <c r="AQ64" s="709">
        <f t="shared" si="11"/>
        <v>15311</v>
      </c>
      <c r="AR64" s="709" t="str">
        <f t="shared" si="12"/>
        <v>月形</v>
      </c>
      <c r="AS64" s="709" t="str">
        <f t="shared" si="13"/>
        <v>15</v>
      </c>
      <c r="AT64" s="710" t="str">
        <f t="shared" si="14"/>
        <v>0999</v>
      </c>
    </row>
    <row r="65" spans="1:46">
      <c r="A65" s="662" t="s">
        <v>276</v>
      </c>
      <c r="B65" s="662">
        <v>15321</v>
      </c>
      <c r="C65" s="662" t="s">
        <v>17</v>
      </c>
      <c r="D65" s="662" t="s">
        <v>315</v>
      </c>
      <c r="E65" s="662" t="s">
        <v>316</v>
      </c>
      <c r="F65" s="662" t="s">
        <v>317</v>
      </c>
      <c r="G65" s="662">
        <v>43</v>
      </c>
      <c r="H65" s="662">
        <v>21.8</v>
      </c>
      <c r="I65" s="662">
        <v>141</v>
      </c>
      <c r="J65" s="662">
        <v>49.6</v>
      </c>
      <c r="K65" s="662">
        <v>16</v>
      </c>
      <c r="L65" s="662">
        <v>10</v>
      </c>
      <c r="M65" s="662">
        <v>1.5</v>
      </c>
      <c r="N65" s="662" t="s">
        <v>318</v>
      </c>
      <c r="O65" s="662">
        <v>15920</v>
      </c>
      <c r="P65" s="662" t="s">
        <v>40</v>
      </c>
      <c r="Q65" s="667">
        <v>43.363332999999997</v>
      </c>
      <c r="R65" s="667">
        <v>141.82666699999999</v>
      </c>
      <c r="T65" s="668" t="s">
        <v>4605</v>
      </c>
      <c r="U65" s="668" t="s">
        <v>4605</v>
      </c>
      <c r="V65" s="668" t="s">
        <v>4605</v>
      </c>
      <c r="W65" s="668" t="s">
        <v>22</v>
      </c>
      <c r="X65" s="668" t="s">
        <v>22</v>
      </c>
      <c r="Y65" s="668" t="s">
        <v>22</v>
      </c>
      <c r="Z65" s="668" t="s">
        <v>22</v>
      </c>
      <c r="AB65" s="662" t="s">
        <v>4745</v>
      </c>
      <c r="AC65" s="662" t="s">
        <v>140</v>
      </c>
      <c r="AH65" s="668" t="str">
        <f t="shared" si="8"/>
        <v/>
      </c>
      <c r="AI65" s="668" t="str">
        <f t="shared" si="8"/>
        <v/>
      </c>
      <c r="AJ65" s="668" t="str">
        <f t="shared" si="8"/>
        <v/>
      </c>
      <c r="AK65" s="675">
        <f t="shared" si="9"/>
        <v>15321</v>
      </c>
      <c r="AL65" s="675" t="str">
        <f t="shared" si="2"/>
        <v>15_美唄</v>
      </c>
      <c r="AM65" s="675" t="str">
        <f t="shared" si="16"/>
        <v>15</v>
      </c>
      <c r="AN65" s="693" t="str">
        <f>IFERROR(VLOOKUP(AL65,観測点コードリスト!$L$2:$N$1665,3,FALSE),"")</f>
        <v>0044</v>
      </c>
      <c r="AO65" t="str">
        <f t="shared" si="10"/>
        <v/>
      </c>
      <c r="AQ65" s="709">
        <f t="shared" si="11"/>
        <v>15321</v>
      </c>
      <c r="AR65" s="709" t="str">
        <f t="shared" si="12"/>
        <v>美唄</v>
      </c>
      <c r="AS65" s="709" t="str">
        <f t="shared" si="13"/>
        <v>15</v>
      </c>
      <c r="AT65" s="710" t="str">
        <f t="shared" si="14"/>
        <v>0044</v>
      </c>
    </row>
    <row r="66" spans="1:46">
      <c r="A66" s="662" t="s">
        <v>276</v>
      </c>
      <c r="B66" s="662">
        <v>15356</v>
      </c>
      <c r="C66" s="662" t="s">
        <v>23</v>
      </c>
      <c r="D66" s="662" t="s">
        <v>319</v>
      </c>
      <c r="E66" s="662" t="s">
        <v>320</v>
      </c>
      <c r="F66" s="662" t="s">
        <v>321</v>
      </c>
      <c r="G66" s="662">
        <v>43</v>
      </c>
      <c r="H66" s="662">
        <v>12.7</v>
      </c>
      <c r="I66" s="662">
        <v>141</v>
      </c>
      <c r="J66" s="662">
        <v>47.1</v>
      </c>
      <c r="K66" s="662">
        <v>42</v>
      </c>
      <c r="L66" s="662">
        <v>22.1</v>
      </c>
      <c r="M66" s="662" t="s">
        <v>22</v>
      </c>
      <c r="N66" s="662" t="s">
        <v>322</v>
      </c>
      <c r="O66" s="662">
        <v>15923</v>
      </c>
      <c r="P66" s="662" t="s">
        <v>22</v>
      </c>
      <c r="Q66" s="667">
        <v>43.211666999999998</v>
      </c>
      <c r="R66" s="667">
        <v>141.785</v>
      </c>
      <c r="T66" s="668" t="s">
        <v>4605</v>
      </c>
      <c r="U66" s="668" t="s">
        <v>4605</v>
      </c>
      <c r="V66" s="668" t="s">
        <v>4605</v>
      </c>
      <c r="W66" s="668" t="s">
        <v>22</v>
      </c>
      <c r="X66" s="668" t="s">
        <v>22</v>
      </c>
      <c r="Y66" s="668" t="s">
        <v>4605</v>
      </c>
      <c r="Z66" s="668" t="s">
        <v>22</v>
      </c>
      <c r="AB66" s="662" t="s">
        <v>4745</v>
      </c>
      <c r="AC66" s="662" t="s">
        <v>4760</v>
      </c>
      <c r="AE66" s="662">
        <v>1</v>
      </c>
      <c r="AH66" s="668" t="str">
        <f t="shared" si="8"/>
        <v>●</v>
      </c>
      <c r="AI66" s="668" t="str">
        <f t="shared" si="8"/>
        <v/>
      </c>
      <c r="AJ66" s="668" t="str">
        <f t="shared" si="8"/>
        <v/>
      </c>
      <c r="AK66" s="675">
        <f t="shared" si="9"/>
        <v>15356</v>
      </c>
      <c r="AL66" s="675" t="str">
        <f t="shared" si="2"/>
        <v>15_岩見沢</v>
      </c>
      <c r="AM66" s="675" t="str">
        <f t="shared" si="16"/>
        <v>15</v>
      </c>
      <c r="AN66" s="693" t="str">
        <f>IFERROR(VLOOKUP(AL66,観測点コードリスト!$L$2:$N$1665,3,FALSE),"")</f>
        <v>47413</v>
      </c>
      <c r="AO66" t="str">
        <f t="shared" si="10"/>
        <v>●</v>
      </c>
      <c r="AQ66" s="709">
        <f t="shared" si="11"/>
        <v>15356</v>
      </c>
      <c r="AR66" s="709" t="str">
        <f t="shared" si="12"/>
        <v>岩見沢</v>
      </c>
      <c r="AS66" s="709" t="str">
        <f t="shared" si="13"/>
        <v>15</v>
      </c>
      <c r="AT66" s="710" t="str">
        <f t="shared" si="14"/>
        <v>47413</v>
      </c>
    </row>
    <row r="67" spans="1:46">
      <c r="A67" s="662" t="s">
        <v>276</v>
      </c>
      <c r="B67" s="662">
        <v>15431</v>
      </c>
      <c r="C67" s="662" t="s">
        <v>17</v>
      </c>
      <c r="D67" s="662" t="s">
        <v>327</v>
      </c>
      <c r="E67" s="662" t="s">
        <v>328</v>
      </c>
      <c r="F67" s="662" t="s">
        <v>329</v>
      </c>
      <c r="G67" s="662">
        <v>43</v>
      </c>
      <c r="H67" s="662">
        <v>0.7</v>
      </c>
      <c r="I67" s="662">
        <v>141</v>
      </c>
      <c r="J67" s="662">
        <v>41.6</v>
      </c>
      <c r="K67" s="662">
        <v>13</v>
      </c>
      <c r="L67" s="662">
        <v>10.1</v>
      </c>
      <c r="M67" s="662">
        <v>2.5</v>
      </c>
      <c r="N67" s="662" t="s">
        <v>318</v>
      </c>
      <c r="O67" s="662" t="s">
        <v>22</v>
      </c>
      <c r="P67" s="662" t="s">
        <v>22</v>
      </c>
      <c r="Q67" s="667">
        <v>43.011667000000003</v>
      </c>
      <c r="R67" s="667">
        <v>141.693333</v>
      </c>
      <c r="T67" s="668" t="s">
        <v>4605</v>
      </c>
      <c r="U67" s="668" t="s">
        <v>4605</v>
      </c>
      <c r="V67" s="668" t="s">
        <v>4605</v>
      </c>
      <c r="W67" s="668" t="s">
        <v>22</v>
      </c>
      <c r="X67" s="668" t="s">
        <v>22</v>
      </c>
      <c r="Y67" s="668" t="s">
        <v>22</v>
      </c>
      <c r="Z67" s="668" t="s">
        <v>22</v>
      </c>
      <c r="AB67" s="662" t="s">
        <v>4745</v>
      </c>
      <c r="AC67" s="662" t="s">
        <v>140</v>
      </c>
      <c r="AF67" s="662">
        <v>3</v>
      </c>
      <c r="AG67" s="662">
        <v>3</v>
      </c>
      <c r="AH67" s="668" t="str">
        <f t="shared" si="8"/>
        <v/>
      </c>
      <c r="AI67" s="668" t="str">
        <f t="shared" si="8"/>
        <v>●</v>
      </c>
      <c r="AJ67" s="668" t="str">
        <f t="shared" si="8"/>
        <v>●</v>
      </c>
      <c r="AK67" s="675">
        <f t="shared" si="9"/>
        <v>15431</v>
      </c>
      <c r="AL67" s="675" t="str">
        <f t="shared" si="2"/>
        <v>15_長沼</v>
      </c>
      <c r="AM67" s="675" t="str">
        <f t="shared" si="16"/>
        <v>15</v>
      </c>
      <c r="AN67" s="693" t="str">
        <f>IFERROR(VLOOKUP(AL67,観測点コードリスト!$L$2:$N$1665,3,FALSE),"")</f>
        <v>0047</v>
      </c>
      <c r="AO67" t="str">
        <f t="shared" si="10"/>
        <v>●</v>
      </c>
      <c r="AQ67" s="709">
        <f t="shared" si="11"/>
        <v>15431</v>
      </c>
      <c r="AR67" s="709" t="str">
        <f t="shared" si="12"/>
        <v>長沼</v>
      </c>
      <c r="AS67" s="709" t="str">
        <f t="shared" si="13"/>
        <v>15</v>
      </c>
      <c r="AT67" s="710" t="str">
        <f t="shared" si="14"/>
        <v>0047</v>
      </c>
    </row>
    <row r="68" spans="1:46">
      <c r="A68" s="662" t="s">
        <v>276</v>
      </c>
      <c r="B68" s="662">
        <v>15442</v>
      </c>
      <c r="C68" s="662" t="s">
        <v>17</v>
      </c>
      <c r="D68" s="662" t="s">
        <v>330</v>
      </c>
      <c r="E68" s="662" t="s">
        <v>331</v>
      </c>
      <c r="F68" s="662" t="s">
        <v>332</v>
      </c>
      <c r="G68" s="662">
        <v>43</v>
      </c>
      <c r="H68" s="662">
        <v>2.2999999999999998</v>
      </c>
      <c r="I68" s="662">
        <v>141</v>
      </c>
      <c r="J68" s="662">
        <v>57.4</v>
      </c>
      <c r="K68" s="662">
        <v>293</v>
      </c>
      <c r="L68" s="662">
        <v>10.1</v>
      </c>
      <c r="M68" s="662">
        <v>1.5</v>
      </c>
      <c r="N68" s="662" t="s">
        <v>97</v>
      </c>
      <c r="O68" s="662">
        <v>15925</v>
      </c>
      <c r="P68" s="662" t="s">
        <v>22</v>
      </c>
      <c r="Q68" s="667">
        <v>43.038333000000002</v>
      </c>
      <c r="R68" s="667">
        <v>141.95666700000001</v>
      </c>
      <c r="T68" s="668" t="s">
        <v>4605</v>
      </c>
      <c r="U68" s="668" t="s">
        <v>4605</v>
      </c>
      <c r="V68" s="668" t="s">
        <v>4605</v>
      </c>
      <c r="W68" s="668" t="s">
        <v>22</v>
      </c>
      <c r="X68" s="668" t="s">
        <v>22</v>
      </c>
      <c r="Y68" s="668" t="s">
        <v>22</v>
      </c>
      <c r="Z68" s="668" t="s">
        <v>22</v>
      </c>
      <c r="AB68" s="662" t="s">
        <v>4745</v>
      </c>
      <c r="AC68" s="662" t="s">
        <v>592</v>
      </c>
      <c r="AH68" s="668" t="str">
        <f t="shared" si="8"/>
        <v/>
      </c>
      <c r="AI68" s="668" t="str">
        <f t="shared" si="8"/>
        <v/>
      </c>
      <c r="AJ68" s="668" t="str">
        <f t="shared" si="8"/>
        <v/>
      </c>
      <c r="AK68" s="675">
        <f t="shared" si="9"/>
        <v>15442</v>
      </c>
      <c r="AL68" s="675" t="str">
        <f t="shared" ref="AL68:AL131" si="17">AM68&amp;"_"&amp;D68</f>
        <v>15_夕張</v>
      </c>
      <c r="AM68" s="675" t="str">
        <f t="shared" si="16"/>
        <v>15</v>
      </c>
      <c r="AN68" s="693" t="str">
        <f>IFERROR(VLOOKUP(AL68,観測点コードリスト!$L$2:$N$1665,3,FALSE),"")</f>
        <v>0049</v>
      </c>
      <c r="AO68" t="str">
        <f t="shared" si="10"/>
        <v/>
      </c>
      <c r="AQ68" s="709">
        <f t="shared" si="11"/>
        <v>15442</v>
      </c>
      <c r="AR68" s="709" t="str">
        <f t="shared" si="12"/>
        <v>夕張</v>
      </c>
      <c r="AS68" s="709" t="str">
        <f t="shared" si="13"/>
        <v>15</v>
      </c>
      <c r="AT68" s="710" t="str">
        <f t="shared" si="14"/>
        <v>0049</v>
      </c>
    </row>
    <row r="69" spans="1:46">
      <c r="A69" s="662" t="s">
        <v>339</v>
      </c>
      <c r="B69" s="662">
        <v>16026</v>
      </c>
      <c r="C69" s="662" t="s">
        <v>17</v>
      </c>
      <c r="D69" s="662" t="s">
        <v>340</v>
      </c>
      <c r="E69" s="662" t="s">
        <v>341</v>
      </c>
      <c r="F69" s="662" t="s">
        <v>342</v>
      </c>
      <c r="G69" s="662">
        <v>43</v>
      </c>
      <c r="H69" s="662">
        <v>16.3</v>
      </c>
      <c r="I69" s="662">
        <v>140</v>
      </c>
      <c r="J69" s="662">
        <v>33.799999999999997</v>
      </c>
      <c r="K69" s="662">
        <v>75</v>
      </c>
      <c r="L69" s="662">
        <v>10</v>
      </c>
      <c r="M69" s="662">
        <v>1.5</v>
      </c>
      <c r="N69" s="662" t="s">
        <v>71</v>
      </c>
      <c r="O69" s="662" t="s">
        <v>22</v>
      </c>
      <c r="P69" s="662" t="s">
        <v>40</v>
      </c>
      <c r="Q69" s="667">
        <v>43.271667000000001</v>
      </c>
      <c r="R69" s="667">
        <v>140.563333</v>
      </c>
      <c r="T69" s="668" t="s">
        <v>4605</v>
      </c>
      <c r="U69" s="668" t="s">
        <v>4605</v>
      </c>
      <c r="V69" s="668" t="s">
        <v>4605</v>
      </c>
      <c r="W69" s="668" t="s">
        <v>22</v>
      </c>
      <c r="X69" s="668" t="s">
        <v>22</v>
      </c>
      <c r="Y69" s="668" t="s">
        <v>22</v>
      </c>
      <c r="Z69" s="668" t="s">
        <v>22</v>
      </c>
      <c r="AB69" s="662" t="s">
        <v>4745</v>
      </c>
      <c r="AC69" s="662" t="s">
        <v>472</v>
      </c>
      <c r="AG69" s="662">
        <v>2</v>
      </c>
      <c r="AH69" s="668" t="str">
        <f t="shared" ref="AH69:AJ132" si="18">IF(AE69&gt;0,"●","")</f>
        <v/>
      </c>
      <c r="AI69" s="668" t="str">
        <f t="shared" si="18"/>
        <v/>
      </c>
      <c r="AJ69" s="668" t="str">
        <f t="shared" si="18"/>
        <v>●</v>
      </c>
      <c r="AK69" s="675">
        <f t="shared" ref="AK69:AK132" si="19">B69</f>
        <v>16026</v>
      </c>
      <c r="AL69" s="675" t="str">
        <f t="shared" si="17"/>
        <v>16_美国</v>
      </c>
      <c r="AM69" s="675" t="str">
        <f t="shared" si="16"/>
        <v>16</v>
      </c>
      <c r="AN69" s="693" t="str">
        <f>IFERROR(VLOOKUP(AL69,観測点コードリスト!$L$2:$N$1665,3,FALSE),"")</f>
        <v>0051</v>
      </c>
      <c r="AO69" t="str">
        <f t="shared" ref="AO69:AO132" si="20">IF(AH69="●","●",IF(AI69="●","●",IF(AJ69="●","●","")))</f>
        <v>●</v>
      </c>
      <c r="AQ69" s="709">
        <f t="shared" si="11"/>
        <v>16026</v>
      </c>
      <c r="AR69" s="709" t="str">
        <f t="shared" si="12"/>
        <v>美国</v>
      </c>
      <c r="AS69" s="709" t="str">
        <f t="shared" si="13"/>
        <v>16</v>
      </c>
      <c r="AT69" s="710" t="str">
        <f t="shared" si="14"/>
        <v>0051</v>
      </c>
    </row>
    <row r="70" spans="1:46">
      <c r="A70" s="662" t="s">
        <v>339</v>
      </c>
      <c r="B70" s="662">
        <v>16061</v>
      </c>
      <c r="C70" s="662" t="s">
        <v>17</v>
      </c>
      <c r="D70" s="662" t="s">
        <v>343</v>
      </c>
      <c r="E70" s="662" t="s">
        <v>344</v>
      </c>
      <c r="F70" s="662" t="s">
        <v>345</v>
      </c>
      <c r="G70" s="662">
        <v>43</v>
      </c>
      <c r="H70" s="662">
        <v>8.6999999999999993</v>
      </c>
      <c r="I70" s="662">
        <v>140</v>
      </c>
      <c r="J70" s="662">
        <v>25.4</v>
      </c>
      <c r="K70" s="662">
        <v>50</v>
      </c>
      <c r="L70" s="662">
        <v>9.9</v>
      </c>
      <c r="M70" s="662">
        <v>1.5</v>
      </c>
      <c r="N70" s="662" t="s">
        <v>346</v>
      </c>
      <c r="O70" s="662" t="s">
        <v>22</v>
      </c>
      <c r="P70" s="662" t="s">
        <v>22</v>
      </c>
      <c r="Q70" s="667">
        <v>43.145000000000003</v>
      </c>
      <c r="R70" s="667">
        <v>140.42333300000001</v>
      </c>
      <c r="T70" s="668" t="s">
        <v>4605</v>
      </c>
      <c r="U70" s="668" t="s">
        <v>4605</v>
      </c>
      <c r="V70" s="668" t="s">
        <v>4605</v>
      </c>
      <c r="W70" s="668" t="s">
        <v>22</v>
      </c>
      <c r="X70" s="668" t="s">
        <v>22</v>
      </c>
      <c r="Y70" s="668" t="s">
        <v>22</v>
      </c>
      <c r="Z70" s="668" t="s">
        <v>22</v>
      </c>
      <c r="AB70" s="662" t="s">
        <v>346</v>
      </c>
      <c r="AC70" s="662" t="s">
        <v>346</v>
      </c>
      <c r="AH70" s="668" t="str">
        <f t="shared" si="18"/>
        <v/>
      </c>
      <c r="AI70" s="668" t="str">
        <f t="shared" si="18"/>
        <v/>
      </c>
      <c r="AJ70" s="668" t="str">
        <f t="shared" si="18"/>
        <v/>
      </c>
      <c r="AK70" s="675">
        <f t="shared" si="19"/>
        <v>16061</v>
      </c>
      <c r="AL70" s="675" t="str">
        <f t="shared" si="17"/>
        <v>16_神恵内</v>
      </c>
      <c r="AM70" s="675" t="str">
        <f t="shared" si="16"/>
        <v>16</v>
      </c>
      <c r="AN70" s="693" t="str">
        <f>IFERROR(VLOOKUP(AL70,観測点コードリスト!$L$2:$N$1665,3,FALSE),"")</f>
        <v>1208</v>
      </c>
      <c r="AO70" t="str">
        <f t="shared" si="20"/>
        <v/>
      </c>
      <c r="AQ70" s="709">
        <f t="shared" si="11"/>
        <v>16061</v>
      </c>
      <c r="AR70" s="709" t="str">
        <f t="shared" si="12"/>
        <v>神恵内</v>
      </c>
      <c r="AS70" s="709" t="str">
        <f t="shared" si="13"/>
        <v>16</v>
      </c>
      <c r="AT70" s="710" t="str">
        <f t="shared" si="14"/>
        <v>1208</v>
      </c>
    </row>
    <row r="71" spans="1:46">
      <c r="A71" s="662" t="s">
        <v>339</v>
      </c>
      <c r="B71" s="662">
        <v>16076</v>
      </c>
      <c r="C71" s="662" t="s">
        <v>17</v>
      </c>
      <c r="D71" s="662" t="s">
        <v>347</v>
      </c>
      <c r="E71" s="662" t="s">
        <v>348</v>
      </c>
      <c r="F71" s="662" t="s">
        <v>349</v>
      </c>
      <c r="G71" s="662">
        <v>43</v>
      </c>
      <c r="H71" s="662">
        <v>10.9</v>
      </c>
      <c r="I71" s="662">
        <v>140</v>
      </c>
      <c r="J71" s="662">
        <v>45.5</v>
      </c>
      <c r="K71" s="662">
        <v>20</v>
      </c>
      <c r="L71" s="662">
        <v>10</v>
      </c>
      <c r="M71" s="662">
        <v>1.5</v>
      </c>
      <c r="N71" s="662" t="s">
        <v>350</v>
      </c>
      <c r="O71" s="662">
        <v>16905</v>
      </c>
      <c r="P71" s="662" t="s">
        <v>40</v>
      </c>
      <c r="Q71" s="667">
        <v>43.181666999999997</v>
      </c>
      <c r="R71" s="667">
        <v>140.75833299999999</v>
      </c>
      <c r="T71" s="668" t="s">
        <v>4605</v>
      </c>
      <c r="U71" s="668" t="s">
        <v>4605</v>
      </c>
      <c r="V71" s="668" t="s">
        <v>4605</v>
      </c>
      <c r="W71" s="668" t="s">
        <v>22</v>
      </c>
      <c r="X71" s="668" t="s">
        <v>22</v>
      </c>
      <c r="Y71" s="668" t="s">
        <v>22</v>
      </c>
      <c r="Z71" s="668" t="s">
        <v>22</v>
      </c>
      <c r="AB71" s="662" t="s">
        <v>4745</v>
      </c>
      <c r="AC71" s="662" t="s">
        <v>219</v>
      </c>
      <c r="AE71" s="662">
        <v>2</v>
      </c>
      <c r="AF71" s="662">
        <v>1</v>
      </c>
      <c r="AG71" s="662">
        <v>4</v>
      </c>
      <c r="AH71" s="668" t="str">
        <f t="shared" si="18"/>
        <v>●</v>
      </c>
      <c r="AI71" s="668" t="str">
        <f t="shared" si="18"/>
        <v>●</v>
      </c>
      <c r="AJ71" s="668" t="str">
        <f t="shared" si="18"/>
        <v>●</v>
      </c>
      <c r="AK71" s="675">
        <f t="shared" si="19"/>
        <v>16076</v>
      </c>
      <c r="AL71" s="675" t="str">
        <f t="shared" si="17"/>
        <v>16_余市</v>
      </c>
      <c r="AM71" s="675" t="str">
        <f t="shared" si="16"/>
        <v>16</v>
      </c>
      <c r="AN71" s="693" t="str">
        <f>IFERROR(VLOOKUP(AL71,観測点コードリスト!$L$2:$N$1665,3,FALSE),"")</f>
        <v>0052</v>
      </c>
      <c r="AO71" t="str">
        <f t="shared" si="20"/>
        <v>●</v>
      </c>
      <c r="AQ71" s="709">
        <f t="shared" si="11"/>
        <v>16076</v>
      </c>
      <c r="AR71" s="709" t="str">
        <f t="shared" si="12"/>
        <v>余市</v>
      </c>
      <c r="AS71" s="709" t="str">
        <f t="shared" si="13"/>
        <v>16</v>
      </c>
      <c r="AT71" s="710" t="str">
        <f t="shared" si="14"/>
        <v>0052</v>
      </c>
    </row>
    <row r="72" spans="1:46">
      <c r="A72" s="662" t="s">
        <v>339</v>
      </c>
      <c r="B72" s="662">
        <v>16091</v>
      </c>
      <c r="C72" s="662" t="s">
        <v>23</v>
      </c>
      <c r="D72" s="662" t="s">
        <v>351</v>
      </c>
      <c r="E72" s="662" t="s">
        <v>352</v>
      </c>
      <c r="F72" s="662" t="s">
        <v>353</v>
      </c>
      <c r="G72" s="662">
        <v>43</v>
      </c>
      <c r="H72" s="662">
        <v>10.9</v>
      </c>
      <c r="I72" s="662">
        <v>141</v>
      </c>
      <c r="J72" s="662">
        <v>0.9</v>
      </c>
      <c r="K72" s="662">
        <v>25</v>
      </c>
      <c r="L72" s="662">
        <v>13.6</v>
      </c>
      <c r="M72" s="662" t="s">
        <v>22</v>
      </c>
      <c r="N72" s="662" t="s">
        <v>354</v>
      </c>
      <c r="O72" s="662">
        <v>16903</v>
      </c>
      <c r="P72" s="662" t="s">
        <v>22</v>
      </c>
      <c r="Q72" s="667">
        <v>43.181666999999997</v>
      </c>
      <c r="R72" s="667">
        <v>141.01499999999999</v>
      </c>
      <c r="T72" s="668" t="s">
        <v>4605</v>
      </c>
      <c r="U72" s="668" t="s">
        <v>4605</v>
      </c>
      <c r="V72" s="668" t="s">
        <v>4605</v>
      </c>
      <c r="W72" s="668" t="s">
        <v>22</v>
      </c>
      <c r="X72" s="668" t="s">
        <v>22</v>
      </c>
      <c r="Y72" s="668" t="s">
        <v>4605</v>
      </c>
      <c r="Z72" s="668" t="s">
        <v>22</v>
      </c>
      <c r="AB72" s="662" t="s">
        <v>4745</v>
      </c>
      <c r="AC72" s="662" t="s">
        <v>4761</v>
      </c>
      <c r="AE72" s="662">
        <v>5</v>
      </c>
      <c r="AF72" s="662">
        <v>2</v>
      </c>
      <c r="AG72" s="662">
        <v>1</v>
      </c>
      <c r="AH72" s="668" t="str">
        <f t="shared" si="18"/>
        <v>●</v>
      </c>
      <c r="AI72" s="668" t="str">
        <f t="shared" si="18"/>
        <v>●</v>
      </c>
      <c r="AJ72" s="668" t="str">
        <f t="shared" si="18"/>
        <v>●</v>
      </c>
      <c r="AK72" s="675">
        <f t="shared" si="19"/>
        <v>16091</v>
      </c>
      <c r="AL72" s="675" t="str">
        <f t="shared" si="17"/>
        <v>16_小樽</v>
      </c>
      <c r="AM72" s="675" t="str">
        <f t="shared" si="16"/>
        <v>16</v>
      </c>
      <c r="AN72" s="693" t="str">
        <f>IFERROR(VLOOKUP(AL72,観測点コードリスト!$L$2:$N$1665,3,FALSE),"")</f>
        <v>47411</v>
      </c>
      <c r="AO72" t="str">
        <f t="shared" si="20"/>
        <v>●</v>
      </c>
      <c r="AQ72" s="709">
        <f t="shared" si="11"/>
        <v>16091</v>
      </c>
      <c r="AR72" s="709" t="str">
        <f t="shared" si="12"/>
        <v>小樽</v>
      </c>
      <c r="AS72" s="709" t="str">
        <f t="shared" si="13"/>
        <v>16</v>
      </c>
      <c r="AT72" s="710" t="str">
        <f t="shared" si="14"/>
        <v>47411</v>
      </c>
    </row>
    <row r="73" spans="1:46">
      <c r="A73" s="662" t="s">
        <v>339</v>
      </c>
      <c r="B73" s="662">
        <v>16156</v>
      </c>
      <c r="C73" s="662" t="s">
        <v>17</v>
      </c>
      <c r="D73" s="662" t="s">
        <v>359</v>
      </c>
      <c r="E73" s="662" t="s">
        <v>360</v>
      </c>
      <c r="F73" s="662" t="s">
        <v>361</v>
      </c>
      <c r="G73" s="662">
        <v>42</v>
      </c>
      <c r="H73" s="662">
        <v>58.8</v>
      </c>
      <c r="I73" s="662">
        <v>140</v>
      </c>
      <c r="J73" s="662">
        <v>36.200000000000003</v>
      </c>
      <c r="K73" s="662">
        <v>15</v>
      </c>
      <c r="L73" s="662">
        <v>10</v>
      </c>
      <c r="M73" s="662">
        <v>1.5</v>
      </c>
      <c r="N73" s="662" t="s">
        <v>51</v>
      </c>
      <c r="O73" s="662">
        <v>16910</v>
      </c>
      <c r="P73" s="662" t="s">
        <v>40</v>
      </c>
      <c r="Q73" s="667">
        <v>42.98</v>
      </c>
      <c r="R73" s="667">
        <v>140.60333299999999</v>
      </c>
      <c r="T73" s="668" t="s">
        <v>4605</v>
      </c>
      <c r="U73" s="668" t="s">
        <v>4605</v>
      </c>
      <c r="V73" s="668" t="s">
        <v>4605</v>
      </c>
      <c r="W73" s="668" t="s">
        <v>22</v>
      </c>
      <c r="X73" s="668" t="s">
        <v>22</v>
      </c>
      <c r="Y73" s="668" t="s">
        <v>22</v>
      </c>
      <c r="Z73" s="668" t="s">
        <v>22</v>
      </c>
      <c r="AB73" s="662" t="s">
        <v>4745</v>
      </c>
      <c r="AC73" s="662" t="s">
        <v>346</v>
      </c>
      <c r="AE73" s="662">
        <v>1</v>
      </c>
      <c r="AH73" s="668" t="str">
        <f t="shared" si="18"/>
        <v>●</v>
      </c>
      <c r="AI73" s="668" t="str">
        <f t="shared" si="18"/>
        <v/>
      </c>
      <c r="AJ73" s="668" t="str">
        <f t="shared" si="18"/>
        <v/>
      </c>
      <c r="AK73" s="675">
        <f t="shared" si="19"/>
        <v>16156</v>
      </c>
      <c r="AL73" s="675" t="str">
        <f t="shared" si="17"/>
        <v>16_共和</v>
      </c>
      <c r="AM73" s="675" t="str">
        <f t="shared" si="16"/>
        <v>16</v>
      </c>
      <c r="AN73" s="693" t="str">
        <f>IFERROR(VLOOKUP(AL73,観測点コードリスト!$L$2:$N$1665,3,FALSE),"")</f>
        <v>0054</v>
      </c>
      <c r="AO73" t="str">
        <f t="shared" si="20"/>
        <v>●</v>
      </c>
      <c r="AQ73" s="709">
        <f t="shared" si="11"/>
        <v>16156</v>
      </c>
      <c r="AR73" s="709" t="str">
        <f t="shared" si="12"/>
        <v>共和</v>
      </c>
      <c r="AS73" s="709" t="str">
        <f t="shared" si="13"/>
        <v>16</v>
      </c>
      <c r="AT73" s="710" t="str">
        <f t="shared" si="14"/>
        <v>0054</v>
      </c>
    </row>
    <row r="74" spans="1:46">
      <c r="A74" s="662" t="s">
        <v>339</v>
      </c>
      <c r="B74" s="662">
        <v>16206</v>
      </c>
      <c r="C74" s="662" t="s">
        <v>17</v>
      </c>
      <c r="D74" s="662" t="s">
        <v>362</v>
      </c>
      <c r="E74" s="662" t="s">
        <v>363</v>
      </c>
      <c r="F74" s="662" t="s">
        <v>364</v>
      </c>
      <c r="G74" s="662">
        <v>42</v>
      </c>
      <c r="H74" s="662">
        <v>48.6</v>
      </c>
      <c r="I74" s="662">
        <v>140</v>
      </c>
      <c r="J74" s="662">
        <v>32.5</v>
      </c>
      <c r="K74" s="662">
        <v>39</v>
      </c>
      <c r="L74" s="662">
        <v>8</v>
      </c>
      <c r="M74" s="662">
        <v>1.5</v>
      </c>
      <c r="N74" s="662" t="s">
        <v>365</v>
      </c>
      <c r="O74" s="662">
        <v>16915</v>
      </c>
      <c r="P74" s="662" t="s">
        <v>40</v>
      </c>
      <c r="Q74" s="667">
        <v>42.81</v>
      </c>
      <c r="R74" s="667">
        <v>140.54166699999999</v>
      </c>
      <c r="T74" s="668" t="s">
        <v>4605</v>
      </c>
      <c r="U74" s="668" t="s">
        <v>4605</v>
      </c>
      <c r="V74" s="668" t="s">
        <v>4605</v>
      </c>
      <c r="W74" s="668" t="s">
        <v>22</v>
      </c>
      <c r="X74" s="668" t="s">
        <v>22</v>
      </c>
      <c r="Y74" s="668" t="s">
        <v>22</v>
      </c>
      <c r="Z74" s="668" t="s">
        <v>22</v>
      </c>
      <c r="AB74" s="662" t="s">
        <v>4745</v>
      </c>
      <c r="AC74" s="662" t="s">
        <v>47</v>
      </c>
      <c r="AF74" s="662">
        <v>1</v>
      </c>
      <c r="AH74" s="668" t="str">
        <f t="shared" si="18"/>
        <v/>
      </c>
      <c r="AI74" s="668" t="str">
        <f t="shared" si="18"/>
        <v>●</v>
      </c>
      <c r="AJ74" s="668" t="str">
        <f t="shared" si="18"/>
        <v/>
      </c>
      <c r="AK74" s="675">
        <f t="shared" si="19"/>
        <v>16206</v>
      </c>
      <c r="AL74" s="675" t="str">
        <f t="shared" si="17"/>
        <v>16_蘭越</v>
      </c>
      <c r="AM74" s="675" t="str">
        <f t="shared" si="16"/>
        <v>16</v>
      </c>
      <c r="AN74" s="693" t="str">
        <f>IFERROR(VLOOKUP(AL74,観測点コードリスト!$L$2:$N$1665,3,FALSE),"")</f>
        <v>0055</v>
      </c>
      <c r="AO74" t="str">
        <f t="shared" si="20"/>
        <v>●</v>
      </c>
      <c r="AQ74" s="709">
        <f t="shared" si="11"/>
        <v>16206</v>
      </c>
      <c r="AR74" s="709" t="str">
        <f t="shared" si="12"/>
        <v>蘭越</v>
      </c>
      <c r="AS74" s="709" t="str">
        <f t="shared" si="13"/>
        <v>16</v>
      </c>
      <c r="AT74" s="710" t="str">
        <f t="shared" si="14"/>
        <v>0055</v>
      </c>
    </row>
    <row r="75" spans="1:46">
      <c r="A75" s="662" t="s">
        <v>339</v>
      </c>
      <c r="B75" s="662">
        <v>16217</v>
      </c>
      <c r="C75" s="662" t="s">
        <v>23</v>
      </c>
      <c r="D75" s="662" t="s">
        <v>366</v>
      </c>
      <c r="E75" s="662" t="s">
        <v>367</v>
      </c>
      <c r="F75" s="662" t="s">
        <v>368</v>
      </c>
      <c r="G75" s="662">
        <v>42</v>
      </c>
      <c r="H75" s="662">
        <v>54</v>
      </c>
      <c r="I75" s="662">
        <v>140</v>
      </c>
      <c r="J75" s="662">
        <v>45.4</v>
      </c>
      <c r="K75" s="662">
        <v>176</v>
      </c>
      <c r="L75" s="662">
        <v>30.8</v>
      </c>
      <c r="M75" s="662" t="s">
        <v>22</v>
      </c>
      <c r="N75" s="662" t="s">
        <v>369</v>
      </c>
      <c r="O75" s="662">
        <v>16917</v>
      </c>
      <c r="P75" s="662" t="s">
        <v>22</v>
      </c>
      <c r="Q75" s="667">
        <v>42.9</v>
      </c>
      <c r="R75" s="667">
        <v>140.75666699999999</v>
      </c>
      <c r="T75" s="668" t="s">
        <v>4605</v>
      </c>
      <c r="U75" s="668" t="s">
        <v>4605</v>
      </c>
      <c r="V75" s="668" t="s">
        <v>4605</v>
      </c>
      <c r="W75" s="668" t="s">
        <v>22</v>
      </c>
      <c r="X75" s="668" t="s">
        <v>22</v>
      </c>
      <c r="Y75" s="668" t="s">
        <v>4605</v>
      </c>
      <c r="Z75" s="668" t="s">
        <v>22</v>
      </c>
      <c r="AB75" s="662" t="s">
        <v>369</v>
      </c>
      <c r="AC75" s="662" t="s">
        <v>369</v>
      </c>
      <c r="AG75" s="662">
        <v>1</v>
      </c>
      <c r="AH75" s="668" t="str">
        <f t="shared" si="18"/>
        <v/>
      </c>
      <c r="AI75" s="668" t="str">
        <f t="shared" si="18"/>
        <v/>
      </c>
      <c r="AJ75" s="668" t="str">
        <f t="shared" si="18"/>
        <v>●</v>
      </c>
      <c r="AK75" s="675">
        <f t="shared" si="19"/>
        <v>16217</v>
      </c>
      <c r="AL75" s="675" t="str">
        <f t="shared" si="17"/>
        <v>16_倶知安</v>
      </c>
      <c r="AM75" s="675" t="str">
        <f t="shared" si="16"/>
        <v>16</v>
      </c>
      <c r="AN75" s="693" t="str">
        <f>IFERROR(VLOOKUP(AL75,観測点コードリスト!$L$2:$N$1665,3,FALSE),"")</f>
        <v>47433</v>
      </c>
      <c r="AO75" t="str">
        <f t="shared" si="20"/>
        <v>●</v>
      </c>
      <c r="AQ75" s="709">
        <f t="shared" si="11"/>
        <v>16217</v>
      </c>
      <c r="AR75" s="709" t="str">
        <f t="shared" si="12"/>
        <v>倶知安</v>
      </c>
      <c r="AS75" s="709" t="str">
        <f t="shared" si="13"/>
        <v>16</v>
      </c>
      <c r="AT75" s="710" t="str">
        <f t="shared" si="14"/>
        <v>47433</v>
      </c>
    </row>
    <row r="76" spans="1:46">
      <c r="A76" s="662" t="s">
        <v>339</v>
      </c>
      <c r="B76" s="662">
        <v>16252</v>
      </c>
      <c r="C76" s="662" t="s">
        <v>23</v>
      </c>
      <c r="D76" s="662" t="s">
        <v>370</v>
      </c>
      <c r="E76" s="662" t="s">
        <v>371</v>
      </c>
      <c r="F76" s="662" t="s">
        <v>372</v>
      </c>
      <c r="G76" s="662">
        <v>42</v>
      </c>
      <c r="H76" s="662">
        <v>47.7</v>
      </c>
      <c r="I76" s="662">
        <v>140</v>
      </c>
      <c r="J76" s="662">
        <v>13.4</v>
      </c>
      <c r="K76" s="662">
        <v>33</v>
      </c>
      <c r="L76" s="662">
        <v>17.600000000000001</v>
      </c>
      <c r="M76" s="662" t="s">
        <v>22</v>
      </c>
      <c r="N76" s="662" t="s">
        <v>373</v>
      </c>
      <c r="O76" s="662">
        <v>16918</v>
      </c>
      <c r="P76" s="662" t="s">
        <v>22</v>
      </c>
      <c r="Q76" s="667">
        <v>42.795000000000002</v>
      </c>
      <c r="R76" s="667">
        <v>140.223333</v>
      </c>
      <c r="T76" s="668" t="s">
        <v>4605</v>
      </c>
      <c r="U76" s="668" t="s">
        <v>4605</v>
      </c>
      <c r="V76" s="668" t="s">
        <v>4605</v>
      </c>
      <c r="W76" s="668" t="s">
        <v>22</v>
      </c>
      <c r="X76" s="668" t="s">
        <v>22</v>
      </c>
      <c r="Y76" s="668" t="s">
        <v>4605</v>
      </c>
      <c r="Z76" s="668" t="s">
        <v>22</v>
      </c>
      <c r="AB76" s="662" t="s">
        <v>373</v>
      </c>
      <c r="AC76" s="662" t="s">
        <v>373</v>
      </c>
      <c r="AH76" s="668" t="str">
        <f t="shared" si="18"/>
        <v/>
      </c>
      <c r="AI76" s="668" t="str">
        <f t="shared" si="18"/>
        <v/>
      </c>
      <c r="AJ76" s="668" t="str">
        <f t="shared" si="18"/>
        <v/>
      </c>
      <c r="AK76" s="675">
        <f t="shared" si="19"/>
        <v>16252</v>
      </c>
      <c r="AL76" s="675" t="str">
        <f t="shared" si="17"/>
        <v>16_寿都</v>
      </c>
      <c r="AM76" s="675" t="str">
        <f t="shared" si="16"/>
        <v>16</v>
      </c>
      <c r="AN76" s="693" t="str">
        <f>IFERROR(VLOOKUP(AL76,観測点コードリスト!$L$2:$N$1665,3,FALSE),"")</f>
        <v>47421</v>
      </c>
      <c r="AO76" t="str">
        <f t="shared" si="20"/>
        <v/>
      </c>
      <c r="AQ76" s="709">
        <f t="shared" si="11"/>
        <v>16252</v>
      </c>
      <c r="AR76" s="709" t="str">
        <f t="shared" si="12"/>
        <v>寿都</v>
      </c>
      <c r="AS76" s="709" t="str">
        <f t="shared" si="13"/>
        <v>16</v>
      </c>
      <c r="AT76" s="710" t="str">
        <f t="shared" si="14"/>
        <v>47421</v>
      </c>
    </row>
    <row r="77" spans="1:46">
      <c r="A77" s="662" t="s">
        <v>339</v>
      </c>
      <c r="B77" s="662">
        <v>16281</v>
      </c>
      <c r="C77" s="662" t="s">
        <v>17</v>
      </c>
      <c r="D77" s="662" t="s">
        <v>378</v>
      </c>
      <c r="E77" s="662" t="s">
        <v>379</v>
      </c>
      <c r="F77" s="662" t="s">
        <v>380</v>
      </c>
      <c r="G77" s="662">
        <v>42</v>
      </c>
      <c r="H77" s="662">
        <v>46.5</v>
      </c>
      <c r="I77" s="662">
        <v>140</v>
      </c>
      <c r="J77" s="662">
        <v>52.8</v>
      </c>
      <c r="K77" s="662">
        <v>440</v>
      </c>
      <c r="L77" s="662">
        <v>10</v>
      </c>
      <c r="M77" s="662">
        <v>3.3</v>
      </c>
      <c r="N77" s="662" t="s">
        <v>381</v>
      </c>
      <c r="O77" s="662" t="s">
        <v>22</v>
      </c>
      <c r="P77" s="662" t="s">
        <v>40</v>
      </c>
      <c r="Q77" s="667">
        <v>42.774999999999999</v>
      </c>
      <c r="R77" s="667">
        <v>140.88</v>
      </c>
      <c r="T77" s="668" t="s">
        <v>4605</v>
      </c>
      <c r="U77" s="668" t="s">
        <v>4605</v>
      </c>
      <c r="V77" s="668" t="s">
        <v>4605</v>
      </c>
      <c r="W77" s="668" t="s">
        <v>22</v>
      </c>
      <c r="X77" s="668" t="s">
        <v>22</v>
      </c>
      <c r="Y77" s="668" t="s">
        <v>22</v>
      </c>
      <c r="Z77" s="668" t="s">
        <v>22</v>
      </c>
      <c r="AB77" s="662" t="s">
        <v>4762</v>
      </c>
      <c r="AC77" s="662" t="s">
        <v>578</v>
      </c>
      <c r="AH77" s="668" t="str">
        <f t="shared" si="18"/>
        <v/>
      </c>
      <c r="AI77" s="668" t="str">
        <f t="shared" si="18"/>
        <v/>
      </c>
      <c r="AJ77" s="668" t="str">
        <f t="shared" si="18"/>
        <v/>
      </c>
      <c r="AK77" s="675">
        <f t="shared" si="19"/>
        <v>16281</v>
      </c>
      <c r="AL77" s="675" t="str">
        <f t="shared" si="17"/>
        <v>16_真狩</v>
      </c>
      <c r="AM77" s="675" t="str">
        <f t="shared" si="16"/>
        <v>16</v>
      </c>
      <c r="AN77" s="693" t="str">
        <f>IFERROR(VLOOKUP(AL77,観測点コードリスト!$L$2:$N$1665,3,FALSE),"")</f>
        <v>1072</v>
      </c>
      <c r="AO77" t="str">
        <f t="shared" si="20"/>
        <v/>
      </c>
      <c r="AQ77" s="709">
        <f t="shared" si="11"/>
        <v>16281</v>
      </c>
      <c r="AR77" s="709" t="str">
        <f t="shared" si="12"/>
        <v>真狩</v>
      </c>
      <c r="AS77" s="709" t="str">
        <f t="shared" si="13"/>
        <v>16</v>
      </c>
      <c r="AT77" s="710" t="str">
        <f t="shared" si="14"/>
        <v>1072</v>
      </c>
    </row>
    <row r="78" spans="1:46">
      <c r="A78" s="662" t="s">
        <v>339</v>
      </c>
      <c r="B78" s="662">
        <v>16286</v>
      </c>
      <c r="C78" s="662" t="s">
        <v>17</v>
      </c>
      <c r="D78" s="662" t="s">
        <v>382</v>
      </c>
      <c r="E78" s="662" t="s">
        <v>383</v>
      </c>
      <c r="F78" s="662" t="s">
        <v>384</v>
      </c>
      <c r="G78" s="662">
        <v>42</v>
      </c>
      <c r="H78" s="662">
        <v>47.6</v>
      </c>
      <c r="I78" s="662">
        <v>140</v>
      </c>
      <c r="J78" s="662">
        <v>56.9</v>
      </c>
      <c r="K78" s="662">
        <v>264</v>
      </c>
      <c r="L78" s="662">
        <v>10</v>
      </c>
      <c r="M78" s="662">
        <v>2.9</v>
      </c>
      <c r="N78" s="662" t="s">
        <v>385</v>
      </c>
      <c r="O78" s="662">
        <v>16920</v>
      </c>
      <c r="P78" s="662" t="s">
        <v>40</v>
      </c>
      <c r="Q78" s="667">
        <v>42.793332999999997</v>
      </c>
      <c r="R78" s="667">
        <v>140.94833299999999</v>
      </c>
      <c r="T78" s="668" t="s">
        <v>4605</v>
      </c>
      <c r="U78" s="668" t="s">
        <v>4605</v>
      </c>
      <c r="V78" s="668" t="s">
        <v>4605</v>
      </c>
      <c r="W78" s="668" t="s">
        <v>22</v>
      </c>
      <c r="X78" s="668" t="s">
        <v>22</v>
      </c>
      <c r="Y78" s="668" t="s">
        <v>22</v>
      </c>
      <c r="Z78" s="668" t="s">
        <v>22</v>
      </c>
      <c r="AB78" s="662" t="s">
        <v>4745</v>
      </c>
      <c r="AC78" s="662" t="s">
        <v>4763</v>
      </c>
      <c r="AH78" s="668" t="str">
        <f t="shared" si="18"/>
        <v/>
      </c>
      <c r="AI78" s="668" t="str">
        <f t="shared" si="18"/>
        <v/>
      </c>
      <c r="AJ78" s="668" t="str">
        <f t="shared" si="18"/>
        <v/>
      </c>
      <c r="AK78" s="675">
        <f t="shared" si="19"/>
        <v>16286</v>
      </c>
      <c r="AL78" s="675" t="str">
        <f t="shared" si="17"/>
        <v>16_喜茂別</v>
      </c>
      <c r="AM78" s="675" t="str">
        <f t="shared" si="16"/>
        <v>16</v>
      </c>
      <c r="AN78" s="693" t="str">
        <f>IFERROR(VLOOKUP(AL78,観測点コードリスト!$L$2:$N$1665,3,FALSE),"")</f>
        <v>0060</v>
      </c>
      <c r="AO78" t="str">
        <f t="shared" si="20"/>
        <v/>
      </c>
      <c r="AQ78" s="709">
        <f t="shared" si="11"/>
        <v>16286</v>
      </c>
      <c r="AR78" s="709" t="str">
        <f t="shared" si="12"/>
        <v>喜茂別</v>
      </c>
      <c r="AS78" s="709" t="str">
        <f t="shared" si="13"/>
        <v>16</v>
      </c>
      <c r="AT78" s="710" t="str">
        <f t="shared" si="14"/>
        <v>0060</v>
      </c>
    </row>
    <row r="79" spans="1:46">
      <c r="A79" s="662" t="s">
        <v>339</v>
      </c>
      <c r="B79" s="662">
        <v>16321</v>
      </c>
      <c r="C79" s="662" t="s">
        <v>17</v>
      </c>
      <c r="D79" s="662" t="s">
        <v>386</v>
      </c>
      <c r="E79" s="662" t="s">
        <v>387</v>
      </c>
      <c r="F79" s="662" t="s">
        <v>388</v>
      </c>
      <c r="G79" s="662">
        <v>42</v>
      </c>
      <c r="H79" s="662">
        <v>39.799999999999997</v>
      </c>
      <c r="I79" s="662">
        <v>140</v>
      </c>
      <c r="J79" s="662">
        <v>18.600000000000001</v>
      </c>
      <c r="K79" s="662">
        <v>27</v>
      </c>
      <c r="L79" s="662">
        <v>10</v>
      </c>
      <c r="M79" s="662">
        <v>1.5</v>
      </c>
      <c r="N79" s="662" t="s">
        <v>365</v>
      </c>
      <c r="O79" s="662">
        <v>16925</v>
      </c>
      <c r="P79" s="662" t="s">
        <v>40</v>
      </c>
      <c r="Q79" s="667">
        <v>42.663333000000002</v>
      </c>
      <c r="R79" s="667">
        <v>140.31</v>
      </c>
      <c r="T79" s="668" t="s">
        <v>4605</v>
      </c>
      <c r="U79" s="668" t="s">
        <v>4605</v>
      </c>
      <c r="V79" s="668" t="s">
        <v>4605</v>
      </c>
      <c r="W79" s="668" t="s">
        <v>22</v>
      </c>
      <c r="X79" s="668" t="s">
        <v>22</v>
      </c>
      <c r="Y79" s="668" t="s">
        <v>22</v>
      </c>
      <c r="Z79" s="668" t="s">
        <v>22</v>
      </c>
      <c r="AB79" s="662" t="s">
        <v>4745</v>
      </c>
      <c r="AC79" s="662" t="s">
        <v>47</v>
      </c>
      <c r="AH79" s="668" t="str">
        <f t="shared" si="18"/>
        <v/>
      </c>
      <c r="AI79" s="668" t="str">
        <f t="shared" si="18"/>
        <v/>
      </c>
      <c r="AJ79" s="668" t="str">
        <f t="shared" si="18"/>
        <v/>
      </c>
      <c r="AK79" s="675">
        <f t="shared" si="19"/>
        <v>16321</v>
      </c>
      <c r="AL79" s="675" t="str">
        <f t="shared" si="17"/>
        <v>16_黒松内</v>
      </c>
      <c r="AM79" s="675" t="str">
        <f t="shared" si="16"/>
        <v>16</v>
      </c>
      <c r="AN79" s="693" t="str">
        <f>IFERROR(VLOOKUP(AL79,観測点コードリスト!$L$2:$N$1665,3,FALSE),"")</f>
        <v>0061</v>
      </c>
      <c r="AO79" t="str">
        <f t="shared" si="20"/>
        <v/>
      </c>
      <c r="AQ79" s="709">
        <f t="shared" si="11"/>
        <v>16321</v>
      </c>
      <c r="AR79" s="709" t="str">
        <f t="shared" si="12"/>
        <v>黒松内</v>
      </c>
      <c r="AS79" s="709" t="str">
        <f t="shared" si="13"/>
        <v>16</v>
      </c>
      <c r="AT79" s="710" t="str">
        <f t="shared" si="14"/>
        <v>0061</v>
      </c>
    </row>
    <row r="80" spans="1:46">
      <c r="A80" s="662" t="s">
        <v>389</v>
      </c>
      <c r="B80" s="662">
        <v>17036</v>
      </c>
      <c r="C80" s="662" t="s">
        <v>23</v>
      </c>
      <c r="D80" s="662" t="s">
        <v>390</v>
      </c>
      <c r="E80" s="662" t="s">
        <v>391</v>
      </c>
      <c r="F80" s="662" t="s">
        <v>392</v>
      </c>
      <c r="G80" s="662">
        <v>44</v>
      </c>
      <c r="H80" s="662">
        <v>34.799999999999997</v>
      </c>
      <c r="I80" s="662">
        <v>142</v>
      </c>
      <c r="J80" s="662">
        <v>57.8</v>
      </c>
      <c r="K80" s="662">
        <v>14</v>
      </c>
      <c r="L80" s="662">
        <v>16.600000000000001</v>
      </c>
      <c r="M80" s="662" t="s">
        <v>22</v>
      </c>
      <c r="N80" s="662" t="s">
        <v>393</v>
      </c>
      <c r="O80" s="662">
        <v>17903</v>
      </c>
      <c r="P80" s="662" t="s">
        <v>22</v>
      </c>
      <c r="Q80" s="667">
        <v>44.58</v>
      </c>
      <c r="R80" s="667">
        <v>142.96333300000001</v>
      </c>
      <c r="T80" s="668" t="s">
        <v>4605</v>
      </c>
      <c r="U80" s="668" t="s">
        <v>4605</v>
      </c>
      <c r="V80" s="668" t="s">
        <v>4605</v>
      </c>
      <c r="W80" s="668" t="s">
        <v>22</v>
      </c>
      <c r="X80" s="668" t="s">
        <v>22</v>
      </c>
      <c r="Y80" s="668" t="s">
        <v>4605</v>
      </c>
      <c r="Z80" s="668" t="s">
        <v>22</v>
      </c>
      <c r="AB80" s="662" t="s">
        <v>4745</v>
      </c>
      <c r="AC80" s="662" t="s">
        <v>4764</v>
      </c>
      <c r="AH80" s="668" t="str">
        <f t="shared" si="18"/>
        <v/>
      </c>
      <c r="AI80" s="668" t="str">
        <f t="shared" si="18"/>
        <v/>
      </c>
      <c r="AJ80" s="668" t="str">
        <f t="shared" si="18"/>
        <v/>
      </c>
      <c r="AK80" s="675">
        <f t="shared" si="19"/>
        <v>17036</v>
      </c>
      <c r="AL80" s="675" t="str">
        <f t="shared" si="17"/>
        <v>17_雄武</v>
      </c>
      <c r="AM80" s="675" t="str">
        <f t="shared" si="16"/>
        <v>17</v>
      </c>
      <c r="AN80" s="693" t="str">
        <f>IFERROR(VLOOKUP(AL80,観測点コードリスト!$L$2:$N$1665,3,FALSE),"")</f>
        <v>47405</v>
      </c>
      <c r="AO80" t="str">
        <f t="shared" si="20"/>
        <v/>
      </c>
      <c r="AQ80" s="709">
        <f t="shared" si="11"/>
        <v>17036</v>
      </c>
      <c r="AR80" s="709" t="str">
        <f t="shared" si="12"/>
        <v>雄武</v>
      </c>
      <c r="AS80" s="709" t="str">
        <f t="shared" si="13"/>
        <v>17</v>
      </c>
      <c r="AT80" s="710" t="str">
        <f t="shared" si="14"/>
        <v>47405</v>
      </c>
    </row>
    <row r="81" spans="1:46">
      <c r="A81" s="662" t="s">
        <v>389</v>
      </c>
      <c r="B81" s="662">
        <v>17076</v>
      </c>
      <c r="C81" s="662" t="s">
        <v>17</v>
      </c>
      <c r="D81" s="662" t="s">
        <v>394</v>
      </c>
      <c r="E81" s="662" t="s">
        <v>395</v>
      </c>
      <c r="F81" s="662" t="s">
        <v>396</v>
      </c>
      <c r="G81" s="662">
        <v>44</v>
      </c>
      <c r="H81" s="662">
        <v>28.2</v>
      </c>
      <c r="I81" s="662">
        <v>143</v>
      </c>
      <c r="J81" s="662">
        <v>6.5</v>
      </c>
      <c r="K81" s="662">
        <v>8</v>
      </c>
      <c r="L81" s="662">
        <v>9.9</v>
      </c>
      <c r="M81" s="662">
        <v>1.5</v>
      </c>
      <c r="N81" s="662" t="s">
        <v>397</v>
      </c>
      <c r="O81" s="662" t="s">
        <v>22</v>
      </c>
      <c r="P81" s="662" t="s">
        <v>22</v>
      </c>
      <c r="Q81" s="667">
        <v>44.47</v>
      </c>
      <c r="R81" s="667">
        <v>143.10833299999999</v>
      </c>
      <c r="T81" s="668" t="s">
        <v>4605</v>
      </c>
      <c r="U81" s="668" t="s">
        <v>4605</v>
      </c>
      <c r="V81" s="668" t="s">
        <v>4605</v>
      </c>
      <c r="W81" s="668" t="s">
        <v>22</v>
      </c>
      <c r="X81" s="668" t="s">
        <v>22</v>
      </c>
      <c r="Y81" s="668" t="s">
        <v>22</v>
      </c>
      <c r="Z81" s="668" t="s">
        <v>22</v>
      </c>
      <c r="AB81" s="662" t="s">
        <v>4745</v>
      </c>
      <c r="AC81" s="662" t="s">
        <v>204</v>
      </c>
      <c r="AG81" s="662">
        <v>2</v>
      </c>
      <c r="AH81" s="668" t="str">
        <f t="shared" si="18"/>
        <v/>
      </c>
      <c r="AI81" s="668" t="str">
        <f t="shared" si="18"/>
        <v/>
      </c>
      <c r="AJ81" s="668" t="str">
        <f t="shared" si="18"/>
        <v>●</v>
      </c>
      <c r="AK81" s="675">
        <f t="shared" si="19"/>
        <v>17076</v>
      </c>
      <c r="AL81" s="675" t="str">
        <f t="shared" si="17"/>
        <v>17_興部</v>
      </c>
      <c r="AM81" s="675" t="str">
        <f t="shared" si="16"/>
        <v>17</v>
      </c>
      <c r="AN81" s="693" t="str">
        <f>IFERROR(VLOOKUP(AL81,観測点コードリスト!$L$2:$N$1665,3,FALSE),"")</f>
        <v>0063</v>
      </c>
      <c r="AO81" t="str">
        <f t="shared" si="20"/>
        <v>●</v>
      </c>
      <c r="AQ81" s="709">
        <f t="shared" si="11"/>
        <v>17076</v>
      </c>
      <c r="AR81" s="709" t="str">
        <f t="shared" si="12"/>
        <v>興部</v>
      </c>
      <c r="AS81" s="709" t="str">
        <f t="shared" si="13"/>
        <v>17</v>
      </c>
      <c r="AT81" s="710" t="str">
        <f t="shared" si="14"/>
        <v>0063</v>
      </c>
    </row>
    <row r="82" spans="1:46">
      <c r="A82" s="662" t="s">
        <v>389</v>
      </c>
      <c r="B82" s="662">
        <v>17091</v>
      </c>
      <c r="C82" s="662" t="s">
        <v>17</v>
      </c>
      <c r="D82" s="662" t="s">
        <v>398</v>
      </c>
      <c r="E82" s="662" t="s">
        <v>399</v>
      </c>
      <c r="F82" s="662" t="s">
        <v>400</v>
      </c>
      <c r="G82" s="662">
        <v>44</v>
      </c>
      <c r="H82" s="662">
        <v>19.899999999999999</v>
      </c>
      <c r="I82" s="662">
        <v>142</v>
      </c>
      <c r="J82" s="662">
        <v>56.1</v>
      </c>
      <c r="K82" s="662">
        <v>120</v>
      </c>
      <c r="L82" s="662">
        <v>8</v>
      </c>
      <c r="M82" s="662">
        <v>2.5</v>
      </c>
      <c r="N82" s="662" t="s">
        <v>401</v>
      </c>
      <c r="O82" s="662">
        <v>17900</v>
      </c>
      <c r="P82" s="662" t="s">
        <v>40</v>
      </c>
      <c r="Q82" s="667">
        <v>44.331667000000003</v>
      </c>
      <c r="R82" s="667">
        <v>142.935</v>
      </c>
      <c r="T82" s="668" t="s">
        <v>4605</v>
      </c>
      <c r="U82" s="668" t="s">
        <v>4605</v>
      </c>
      <c r="V82" s="668" t="s">
        <v>4605</v>
      </c>
      <c r="W82" s="668" t="s">
        <v>22</v>
      </c>
      <c r="X82" s="668" t="s">
        <v>22</v>
      </c>
      <c r="Y82" s="668" t="s">
        <v>22</v>
      </c>
      <c r="Z82" s="668" t="s">
        <v>22</v>
      </c>
      <c r="AB82" s="662" t="s">
        <v>4762</v>
      </c>
      <c r="AC82" s="662" t="s">
        <v>204</v>
      </c>
      <c r="AH82" s="668" t="str">
        <f t="shared" si="18"/>
        <v/>
      </c>
      <c r="AI82" s="668" t="str">
        <f t="shared" si="18"/>
        <v/>
      </c>
      <c r="AJ82" s="668" t="str">
        <f t="shared" si="18"/>
        <v/>
      </c>
      <c r="AK82" s="675">
        <f t="shared" si="19"/>
        <v>17091</v>
      </c>
      <c r="AL82" s="675" t="str">
        <f t="shared" si="17"/>
        <v>17_西興部</v>
      </c>
      <c r="AM82" s="675" t="str">
        <f t="shared" si="16"/>
        <v>17</v>
      </c>
      <c r="AN82" s="693" t="str">
        <f>IFERROR(VLOOKUP(AL82,観測点コードリスト!$L$2:$N$1665,3,FALSE),"")</f>
        <v>1073</v>
      </c>
      <c r="AO82" t="str">
        <f t="shared" si="20"/>
        <v/>
      </c>
      <c r="AQ82" s="709">
        <f t="shared" si="11"/>
        <v>17091</v>
      </c>
      <c r="AR82" s="709" t="str">
        <f t="shared" si="12"/>
        <v>西興部</v>
      </c>
      <c r="AS82" s="709" t="str">
        <f t="shared" si="13"/>
        <v>17</v>
      </c>
      <c r="AT82" s="710" t="str">
        <f t="shared" si="14"/>
        <v>1073</v>
      </c>
    </row>
    <row r="83" spans="1:46">
      <c r="A83" s="662" t="s">
        <v>389</v>
      </c>
      <c r="B83" s="662">
        <v>17112</v>
      </c>
      <c r="C83" s="662" t="s">
        <v>23</v>
      </c>
      <c r="D83" s="662" t="s">
        <v>402</v>
      </c>
      <c r="E83" s="662" t="s">
        <v>403</v>
      </c>
      <c r="F83" s="662" t="s">
        <v>404</v>
      </c>
      <c r="G83" s="662">
        <v>44</v>
      </c>
      <c r="H83" s="662">
        <v>20.7</v>
      </c>
      <c r="I83" s="662">
        <v>143</v>
      </c>
      <c r="J83" s="662">
        <v>21.3</v>
      </c>
      <c r="K83" s="662">
        <v>16</v>
      </c>
      <c r="L83" s="662">
        <v>13.6</v>
      </c>
      <c r="M83" s="662" t="s">
        <v>22</v>
      </c>
      <c r="N83" s="662" t="s">
        <v>405</v>
      </c>
      <c r="O83" s="662">
        <v>17904</v>
      </c>
      <c r="P83" s="662" t="s">
        <v>22</v>
      </c>
      <c r="Q83" s="667">
        <v>44.344999999999999</v>
      </c>
      <c r="R83" s="667">
        <v>143.35499999999999</v>
      </c>
      <c r="T83" s="668" t="s">
        <v>4605</v>
      </c>
      <c r="U83" s="668" t="s">
        <v>4605</v>
      </c>
      <c r="V83" s="668" t="s">
        <v>4605</v>
      </c>
      <c r="W83" s="668" t="s">
        <v>22</v>
      </c>
      <c r="X83" s="668" t="s">
        <v>22</v>
      </c>
      <c r="Y83" s="668" t="s">
        <v>4605</v>
      </c>
      <c r="Z83" s="668" t="s">
        <v>22</v>
      </c>
      <c r="AB83" s="662" t="s">
        <v>405</v>
      </c>
      <c r="AC83" s="662" t="s">
        <v>405</v>
      </c>
      <c r="AE83" s="662">
        <v>2</v>
      </c>
      <c r="AH83" s="668" t="str">
        <f t="shared" si="18"/>
        <v>●</v>
      </c>
      <c r="AI83" s="668" t="str">
        <f t="shared" si="18"/>
        <v/>
      </c>
      <c r="AJ83" s="668" t="str">
        <f t="shared" si="18"/>
        <v/>
      </c>
      <c r="AK83" s="675">
        <f t="shared" si="19"/>
        <v>17112</v>
      </c>
      <c r="AL83" s="675" t="str">
        <f t="shared" si="17"/>
        <v>17_紋別</v>
      </c>
      <c r="AM83" s="675" t="str">
        <f t="shared" si="16"/>
        <v>17</v>
      </c>
      <c r="AN83" s="693" t="str">
        <f>IFERROR(VLOOKUP(AL83,観測点コードリスト!$L$2:$N$1665,3,FALSE),"")</f>
        <v>47435</v>
      </c>
      <c r="AO83" t="str">
        <f t="shared" si="20"/>
        <v>●</v>
      </c>
      <c r="AQ83" s="709">
        <f t="shared" si="11"/>
        <v>17112</v>
      </c>
      <c r="AR83" s="709" t="str">
        <f t="shared" si="12"/>
        <v>紋別</v>
      </c>
      <c r="AS83" s="709" t="str">
        <f t="shared" si="13"/>
        <v>17</v>
      </c>
      <c r="AT83" s="710" t="str">
        <f t="shared" si="14"/>
        <v>47435</v>
      </c>
    </row>
    <row r="84" spans="1:46">
      <c r="A84" s="662" t="s">
        <v>389</v>
      </c>
      <c r="B84" s="662">
        <v>17116</v>
      </c>
      <c r="C84" s="662" t="s">
        <v>23</v>
      </c>
      <c r="D84" s="662" t="s">
        <v>406</v>
      </c>
      <c r="E84" s="662" t="s">
        <v>407</v>
      </c>
      <c r="F84" s="662" t="s">
        <v>408</v>
      </c>
      <c r="G84" s="662">
        <v>44</v>
      </c>
      <c r="H84" s="662">
        <v>18.2</v>
      </c>
      <c r="I84" s="662">
        <v>143</v>
      </c>
      <c r="J84" s="662">
        <v>24.2</v>
      </c>
      <c r="K84" s="662">
        <v>18</v>
      </c>
      <c r="L84" s="662">
        <v>10.4</v>
      </c>
      <c r="M84" s="662" t="s">
        <v>22</v>
      </c>
      <c r="N84" s="662" t="s">
        <v>35</v>
      </c>
      <c r="O84" s="662">
        <v>17960</v>
      </c>
      <c r="P84" s="662" t="s">
        <v>36</v>
      </c>
      <c r="Q84" s="667">
        <v>44.303333000000002</v>
      </c>
      <c r="R84" s="667">
        <v>143.403333</v>
      </c>
      <c r="T84" s="668" t="s">
        <v>4605</v>
      </c>
      <c r="U84" s="668" t="s">
        <v>4605</v>
      </c>
      <c r="V84" s="668" t="s">
        <v>4605</v>
      </c>
      <c r="W84" s="668" t="s">
        <v>22</v>
      </c>
      <c r="X84" s="668" t="s">
        <v>22</v>
      </c>
      <c r="Y84" s="668" t="s">
        <v>22</v>
      </c>
      <c r="Z84" s="668" t="s">
        <v>22</v>
      </c>
      <c r="AB84" s="662" t="s">
        <v>35</v>
      </c>
      <c r="AC84" s="662" t="s">
        <v>35</v>
      </c>
      <c r="AF84" s="662">
        <v>2</v>
      </c>
      <c r="AH84" s="668" t="str">
        <f t="shared" si="18"/>
        <v/>
      </c>
      <c r="AI84" s="668" t="str">
        <f t="shared" si="18"/>
        <v>●</v>
      </c>
      <c r="AJ84" s="668" t="str">
        <f t="shared" si="18"/>
        <v/>
      </c>
      <c r="AK84" s="675">
        <f t="shared" si="19"/>
        <v>17116</v>
      </c>
      <c r="AL84" s="675" t="str">
        <f t="shared" si="17"/>
        <v>17_紋別小向</v>
      </c>
      <c r="AM84" s="675" t="str">
        <f t="shared" si="16"/>
        <v>17</v>
      </c>
      <c r="AN84" s="693" t="str">
        <f>IFERROR(VLOOKUP(AL84,観測点コードリスト!$L$2:$N$1665,3,FALSE),"")</f>
        <v>1487</v>
      </c>
      <c r="AO84" t="str">
        <f t="shared" si="20"/>
        <v>●</v>
      </c>
      <c r="AQ84" s="709">
        <f t="shared" si="11"/>
        <v>17116</v>
      </c>
      <c r="AR84" s="709" t="str">
        <f t="shared" si="12"/>
        <v>紋別小向</v>
      </c>
      <c r="AS84" s="709" t="str">
        <f t="shared" si="13"/>
        <v>17</v>
      </c>
      <c r="AT84" s="710" t="str">
        <f t="shared" si="14"/>
        <v>1487</v>
      </c>
    </row>
    <row r="85" spans="1:46">
      <c r="A85" s="662" t="s">
        <v>389</v>
      </c>
      <c r="B85" s="662">
        <v>17166</v>
      </c>
      <c r="C85" s="662" t="s">
        <v>17</v>
      </c>
      <c r="D85" s="662" t="s">
        <v>409</v>
      </c>
      <c r="E85" s="662" t="s">
        <v>410</v>
      </c>
      <c r="F85" s="662" t="s">
        <v>411</v>
      </c>
      <c r="G85" s="662">
        <v>44</v>
      </c>
      <c r="H85" s="662">
        <v>12.8</v>
      </c>
      <c r="I85" s="662">
        <v>143</v>
      </c>
      <c r="J85" s="662">
        <v>37.1</v>
      </c>
      <c r="K85" s="662">
        <v>5</v>
      </c>
      <c r="L85" s="662">
        <v>9.4</v>
      </c>
      <c r="M85" s="662">
        <v>2.5</v>
      </c>
      <c r="N85" s="662" t="s">
        <v>197</v>
      </c>
      <c r="O85" s="662" t="s">
        <v>22</v>
      </c>
      <c r="P85" s="662" t="s">
        <v>40</v>
      </c>
      <c r="Q85" s="667">
        <v>44.213332999999999</v>
      </c>
      <c r="R85" s="667">
        <v>143.61833300000001</v>
      </c>
      <c r="T85" s="668" t="s">
        <v>4605</v>
      </c>
      <c r="U85" s="668" t="s">
        <v>4605</v>
      </c>
      <c r="V85" s="668" t="s">
        <v>4605</v>
      </c>
      <c r="W85" s="668" t="s">
        <v>22</v>
      </c>
      <c r="X85" s="668" t="s">
        <v>22</v>
      </c>
      <c r="Y85" s="668" t="s">
        <v>22</v>
      </c>
      <c r="Z85" s="668" t="s">
        <v>22</v>
      </c>
      <c r="AB85" s="662" t="s">
        <v>4745</v>
      </c>
      <c r="AC85" s="662" t="s">
        <v>1150</v>
      </c>
      <c r="AH85" s="668" t="str">
        <f t="shared" si="18"/>
        <v/>
      </c>
      <c r="AI85" s="668" t="str">
        <f t="shared" si="18"/>
        <v/>
      </c>
      <c r="AJ85" s="668" t="str">
        <f t="shared" si="18"/>
        <v/>
      </c>
      <c r="AK85" s="675">
        <f t="shared" si="19"/>
        <v>17166</v>
      </c>
      <c r="AL85" s="675" t="str">
        <f t="shared" si="17"/>
        <v>17_湧別</v>
      </c>
      <c r="AM85" s="675" t="str">
        <f t="shared" si="16"/>
        <v>17</v>
      </c>
      <c r="AN85" s="693" t="str">
        <f>IFERROR(VLOOKUP(AL85,観測点コードリスト!$L$2:$N$1665,3,FALSE),"")</f>
        <v>0065</v>
      </c>
      <c r="AO85" t="str">
        <f t="shared" si="20"/>
        <v/>
      </c>
      <c r="AQ85" s="709">
        <f t="shared" si="11"/>
        <v>17166</v>
      </c>
      <c r="AR85" s="709" t="str">
        <f t="shared" si="12"/>
        <v>湧別</v>
      </c>
      <c r="AS85" s="709" t="str">
        <f t="shared" si="13"/>
        <v>17</v>
      </c>
      <c r="AT85" s="710" t="str">
        <f t="shared" si="14"/>
        <v>0065</v>
      </c>
    </row>
    <row r="86" spans="1:46">
      <c r="A86" s="662" t="s">
        <v>389</v>
      </c>
      <c r="B86" s="662">
        <v>17196</v>
      </c>
      <c r="C86" s="662" t="s">
        <v>17</v>
      </c>
      <c r="D86" s="662" t="s">
        <v>412</v>
      </c>
      <c r="E86" s="662" t="s">
        <v>413</v>
      </c>
      <c r="F86" s="662" t="s">
        <v>414</v>
      </c>
      <c r="G86" s="662">
        <v>44</v>
      </c>
      <c r="H86" s="662">
        <v>10.6</v>
      </c>
      <c r="I86" s="662">
        <v>143</v>
      </c>
      <c r="J86" s="662">
        <v>3.7</v>
      </c>
      <c r="K86" s="662">
        <v>165</v>
      </c>
      <c r="L86" s="662">
        <v>10</v>
      </c>
      <c r="M86" s="662">
        <v>2.5</v>
      </c>
      <c r="N86" s="662" t="s">
        <v>415</v>
      </c>
      <c r="O86" s="662">
        <v>17905</v>
      </c>
      <c r="P86" s="662" t="s">
        <v>40</v>
      </c>
      <c r="Q86" s="667">
        <v>44.176667000000002</v>
      </c>
      <c r="R86" s="667">
        <v>143.061667</v>
      </c>
      <c r="T86" s="668" t="s">
        <v>4605</v>
      </c>
      <c r="U86" s="668" t="s">
        <v>4605</v>
      </c>
      <c r="V86" s="668" t="s">
        <v>4605</v>
      </c>
      <c r="W86" s="668" t="s">
        <v>22</v>
      </c>
      <c r="X86" s="668" t="s">
        <v>22</v>
      </c>
      <c r="Y86" s="668" t="s">
        <v>22</v>
      </c>
      <c r="Z86" s="668" t="s">
        <v>22</v>
      </c>
      <c r="AB86" s="662" t="s">
        <v>4745</v>
      </c>
      <c r="AC86" s="662" t="s">
        <v>208</v>
      </c>
      <c r="AH86" s="668" t="str">
        <f t="shared" si="18"/>
        <v/>
      </c>
      <c r="AI86" s="668" t="str">
        <f t="shared" si="18"/>
        <v/>
      </c>
      <c r="AJ86" s="668" t="str">
        <f t="shared" si="18"/>
        <v/>
      </c>
      <c r="AK86" s="675">
        <f t="shared" si="19"/>
        <v>17196</v>
      </c>
      <c r="AL86" s="675" t="str">
        <f t="shared" si="17"/>
        <v>17_滝上</v>
      </c>
      <c r="AM86" s="675" t="str">
        <f t="shared" si="16"/>
        <v>17</v>
      </c>
      <c r="AN86" s="693" t="str">
        <f>IFERROR(VLOOKUP(AL86,観測点コードリスト!$L$2:$N$1665,3,FALSE),"")</f>
        <v>0066</v>
      </c>
      <c r="AO86" t="str">
        <f t="shared" si="20"/>
        <v/>
      </c>
      <c r="AQ86" s="709">
        <f t="shared" si="11"/>
        <v>17196</v>
      </c>
      <c r="AR86" s="709" t="str">
        <f t="shared" si="12"/>
        <v>滝上</v>
      </c>
      <c r="AS86" s="709" t="str">
        <f t="shared" si="13"/>
        <v>17</v>
      </c>
      <c r="AT86" s="710" t="str">
        <f t="shared" si="14"/>
        <v>0066</v>
      </c>
    </row>
    <row r="87" spans="1:46">
      <c r="A87" s="662" t="s">
        <v>389</v>
      </c>
      <c r="B87" s="662">
        <v>17246</v>
      </c>
      <c r="C87" s="662" t="s">
        <v>17</v>
      </c>
      <c r="D87" s="662" t="s">
        <v>419</v>
      </c>
      <c r="E87" s="662" t="s">
        <v>420</v>
      </c>
      <c r="F87" s="662" t="s">
        <v>421</v>
      </c>
      <c r="G87" s="662">
        <v>44</v>
      </c>
      <c r="H87" s="662">
        <v>6.9</v>
      </c>
      <c r="I87" s="662">
        <v>144</v>
      </c>
      <c r="J87" s="662">
        <v>2.2000000000000002</v>
      </c>
      <c r="K87" s="662">
        <v>3</v>
      </c>
      <c r="L87" s="662">
        <v>10</v>
      </c>
      <c r="M87" s="662">
        <v>2.5</v>
      </c>
      <c r="N87" s="662" t="s">
        <v>385</v>
      </c>
      <c r="O87" s="662" t="s">
        <v>22</v>
      </c>
      <c r="P87" s="662" t="s">
        <v>40</v>
      </c>
      <c r="Q87" s="667">
        <v>44.115000000000002</v>
      </c>
      <c r="R87" s="667">
        <v>144.03666699999999</v>
      </c>
      <c r="T87" s="668" t="s">
        <v>4605</v>
      </c>
      <c r="U87" s="668" t="s">
        <v>4605</v>
      </c>
      <c r="V87" s="668" t="s">
        <v>4605</v>
      </c>
      <c r="W87" s="668" t="s">
        <v>22</v>
      </c>
      <c r="X87" s="668" t="s">
        <v>22</v>
      </c>
      <c r="Y87" s="668" t="s">
        <v>22</v>
      </c>
      <c r="Z87" s="668" t="s">
        <v>22</v>
      </c>
      <c r="AB87" s="662" t="s">
        <v>4745</v>
      </c>
      <c r="AC87" s="662" t="s">
        <v>4763</v>
      </c>
      <c r="AG87" s="662">
        <v>1</v>
      </c>
      <c r="AH87" s="668" t="str">
        <f t="shared" si="18"/>
        <v/>
      </c>
      <c r="AI87" s="668" t="str">
        <f t="shared" si="18"/>
        <v/>
      </c>
      <c r="AJ87" s="668" t="str">
        <f t="shared" si="18"/>
        <v>●</v>
      </c>
      <c r="AK87" s="675">
        <f t="shared" si="19"/>
        <v>17246</v>
      </c>
      <c r="AL87" s="675" t="str">
        <f t="shared" si="17"/>
        <v>17_常呂</v>
      </c>
      <c r="AM87" s="675" t="str">
        <f t="shared" si="16"/>
        <v>17</v>
      </c>
      <c r="AN87" s="693" t="str">
        <f>IFERROR(VLOOKUP(AL87,観測点コードリスト!$L$2:$N$1665,3,FALSE),"")</f>
        <v>0068</v>
      </c>
      <c r="AO87" t="str">
        <f t="shared" si="20"/>
        <v>●</v>
      </c>
      <c r="AQ87" s="709">
        <f t="shared" si="11"/>
        <v>17246</v>
      </c>
      <c r="AR87" s="709" t="str">
        <f t="shared" si="12"/>
        <v>常呂</v>
      </c>
      <c r="AS87" s="709" t="str">
        <f t="shared" si="13"/>
        <v>17</v>
      </c>
      <c r="AT87" s="710" t="str">
        <f t="shared" si="14"/>
        <v>0068</v>
      </c>
    </row>
    <row r="88" spans="1:46">
      <c r="A88" s="662" t="s">
        <v>389</v>
      </c>
      <c r="B88" s="662">
        <v>17306</v>
      </c>
      <c r="C88" s="662" t="s">
        <v>17</v>
      </c>
      <c r="D88" s="662" t="s">
        <v>422</v>
      </c>
      <c r="E88" s="662" t="s">
        <v>423</v>
      </c>
      <c r="F88" s="662" t="s">
        <v>424</v>
      </c>
      <c r="G88" s="662">
        <v>44</v>
      </c>
      <c r="H88" s="662">
        <v>3.2</v>
      </c>
      <c r="I88" s="662">
        <v>143</v>
      </c>
      <c r="J88" s="662">
        <v>32.4</v>
      </c>
      <c r="K88" s="662">
        <v>80</v>
      </c>
      <c r="L88" s="662">
        <v>10</v>
      </c>
      <c r="M88" s="662">
        <v>2.5</v>
      </c>
      <c r="N88" s="662" t="s">
        <v>51</v>
      </c>
      <c r="O88" s="662">
        <v>17910</v>
      </c>
      <c r="P88" s="662" t="s">
        <v>40</v>
      </c>
      <c r="Q88" s="667">
        <v>44.053333000000002</v>
      </c>
      <c r="R88" s="667">
        <v>143.54</v>
      </c>
      <c r="T88" s="668" t="s">
        <v>4605</v>
      </c>
      <c r="U88" s="668" t="s">
        <v>4605</v>
      </c>
      <c r="V88" s="668" t="s">
        <v>4605</v>
      </c>
      <c r="W88" s="668" t="s">
        <v>22</v>
      </c>
      <c r="X88" s="668" t="s">
        <v>22</v>
      </c>
      <c r="Y88" s="668" t="s">
        <v>22</v>
      </c>
      <c r="Z88" s="668" t="s">
        <v>22</v>
      </c>
      <c r="AB88" s="662" t="s">
        <v>4745</v>
      </c>
      <c r="AC88" s="662" t="s">
        <v>346</v>
      </c>
      <c r="AE88" s="662">
        <v>2</v>
      </c>
      <c r="AH88" s="668" t="str">
        <f t="shared" si="18"/>
        <v>●</v>
      </c>
      <c r="AI88" s="668" t="str">
        <f t="shared" si="18"/>
        <v/>
      </c>
      <c r="AJ88" s="668" t="str">
        <f t="shared" si="18"/>
        <v/>
      </c>
      <c r="AK88" s="675">
        <f t="shared" si="19"/>
        <v>17306</v>
      </c>
      <c r="AL88" s="675" t="str">
        <f t="shared" si="17"/>
        <v>17_遠軽</v>
      </c>
      <c r="AM88" s="675" t="str">
        <f t="shared" si="16"/>
        <v>17</v>
      </c>
      <c r="AN88" s="693" t="str">
        <f>IFERROR(VLOOKUP(AL88,観測点コードリスト!$L$2:$N$1665,3,FALSE),"")</f>
        <v>0069</v>
      </c>
      <c r="AO88" t="str">
        <f t="shared" si="20"/>
        <v>●</v>
      </c>
      <c r="AQ88" s="709">
        <f t="shared" si="11"/>
        <v>17306</v>
      </c>
      <c r="AR88" s="709" t="str">
        <f t="shared" si="12"/>
        <v>遠軽</v>
      </c>
      <c r="AS88" s="709" t="str">
        <f t="shared" si="13"/>
        <v>17</v>
      </c>
      <c r="AT88" s="710" t="str">
        <f t="shared" si="14"/>
        <v>0069</v>
      </c>
    </row>
    <row r="89" spans="1:46">
      <c r="A89" s="662" t="s">
        <v>389</v>
      </c>
      <c r="B89" s="662">
        <v>17316</v>
      </c>
      <c r="C89" s="662" t="s">
        <v>17</v>
      </c>
      <c r="D89" s="662" t="s">
        <v>425</v>
      </c>
      <c r="E89" s="662" t="s">
        <v>426</v>
      </c>
      <c r="F89" s="662" t="s">
        <v>427</v>
      </c>
      <c r="G89" s="662">
        <v>44</v>
      </c>
      <c r="H89" s="662">
        <v>1.1000000000000001</v>
      </c>
      <c r="I89" s="662">
        <v>143</v>
      </c>
      <c r="J89" s="662">
        <v>45.6</v>
      </c>
      <c r="K89" s="662">
        <v>54</v>
      </c>
      <c r="L89" s="662">
        <v>10</v>
      </c>
      <c r="M89" s="662">
        <v>2.5</v>
      </c>
      <c r="N89" s="662" t="s">
        <v>385</v>
      </c>
      <c r="O89" s="662">
        <v>17915</v>
      </c>
      <c r="P89" s="662" t="s">
        <v>40</v>
      </c>
      <c r="Q89" s="667">
        <v>44.018332999999998</v>
      </c>
      <c r="R89" s="667">
        <v>143.76</v>
      </c>
      <c r="T89" s="668" t="s">
        <v>4605</v>
      </c>
      <c r="U89" s="668" t="s">
        <v>4605</v>
      </c>
      <c r="V89" s="668" t="s">
        <v>4605</v>
      </c>
      <c r="W89" s="668" t="s">
        <v>22</v>
      </c>
      <c r="X89" s="668" t="s">
        <v>22</v>
      </c>
      <c r="Y89" s="668" t="s">
        <v>22</v>
      </c>
      <c r="Z89" s="668" t="s">
        <v>22</v>
      </c>
      <c r="AB89" s="662" t="s">
        <v>4745</v>
      </c>
      <c r="AC89" s="662" t="s">
        <v>4763</v>
      </c>
      <c r="AG89" s="662">
        <v>2</v>
      </c>
      <c r="AH89" s="668" t="str">
        <f t="shared" si="18"/>
        <v/>
      </c>
      <c r="AI89" s="668" t="str">
        <f t="shared" si="18"/>
        <v/>
      </c>
      <c r="AJ89" s="668" t="str">
        <f t="shared" si="18"/>
        <v>●</v>
      </c>
      <c r="AK89" s="675">
        <f t="shared" si="19"/>
        <v>17316</v>
      </c>
      <c r="AL89" s="675" t="str">
        <f t="shared" si="17"/>
        <v>17_佐呂間</v>
      </c>
      <c r="AM89" s="675" t="str">
        <f t="shared" si="16"/>
        <v>17</v>
      </c>
      <c r="AN89" s="693" t="str">
        <f>IFERROR(VLOOKUP(AL89,観測点コードリスト!$L$2:$N$1665,3,FALSE),"")</f>
        <v>0070</v>
      </c>
      <c r="AO89" t="str">
        <f t="shared" si="20"/>
        <v>●</v>
      </c>
      <c r="AQ89" s="709">
        <f t="shared" si="11"/>
        <v>17316</v>
      </c>
      <c r="AR89" s="709" t="str">
        <f t="shared" si="12"/>
        <v>佐呂間</v>
      </c>
      <c r="AS89" s="709" t="str">
        <f t="shared" si="13"/>
        <v>17</v>
      </c>
      <c r="AT89" s="710" t="str">
        <f t="shared" si="14"/>
        <v>0070</v>
      </c>
    </row>
    <row r="90" spans="1:46">
      <c r="A90" s="662" t="s">
        <v>389</v>
      </c>
      <c r="B90" s="662">
        <v>17341</v>
      </c>
      <c r="C90" s="662" t="s">
        <v>23</v>
      </c>
      <c r="D90" s="662" t="s">
        <v>428</v>
      </c>
      <c r="E90" s="662" t="s">
        <v>429</v>
      </c>
      <c r="F90" s="662" t="s">
        <v>430</v>
      </c>
      <c r="G90" s="662">
        <v>44</v>
      </c>
      <c r="H90" s="662">
        <v>1</v>
      </c>
      <c r="I90" s="662">
        <v>144</v>
      </c>
      <c r="J90" s="662">
        <v>16.7</v>
      </c>
      <c r="K90" s="662">
        <v>38</v>
      </c>
      <c r="L90" s="662">
        <v>20</v>
      </c>
      <c r="M90" s="662" t="s">
        <v>22</v>
      </c>
      <c r="N90" s="662" t="s">
        <v>27</v>
      </c>
      <c r="O90" s="662">
        <v>17917</v>
      </c>
      <c r="P90" s="662" t="s">
        <v>22</v>
      </c>
      <c r="Q90" s="667">
        <v>44.016666999999998</v>
      </c>
      <c r="R90" s="667">
        <v>144.278333</v>
      </c>
      <c r="T90" s="668" t="s">
        <v>4605</v>
      </c>
      <c r="U90" s="668" t="s">
        <v>4605</v>
      </c>
      <c r="V90" s="668" t="s">
        <v>4605</v>
      </c>
      <c r="W90" s="668" t="s">
        <v>4605</v>
      </c>
      <c r="X90" s="668" t="s">
        <v>22</v>
      </c>
      <c r="Y90" s="668" t="s">
        <v>4605</v>
      </c>
      <c r="Z90" s="668" t="s">
        <v>4605</v>
      </c>
      <c r="AB90" s="662" t="s">
        <v>4745</v>
      </c>
      <c r="AC90" s="662" t="s">
        <v>4744</v>
      </c>
      <c r="AE90" s="662">
        <v>1</v>
      </c>
      <c r="AH90" s="668" t="str">
        <f t="shared" si="18"/>
        <v>●</v>
      </c>
      <c r="AI90" s="668" t="str">
        <f t="shared" si="18"/>
        <v/>
      </c>
      <c r="AJ90" s="668" t="str">
        <f t="shared" si="18"/>
        <v/>
      </c>
      <c r="AK90" s="675">
        <f t="shared" si="19"/>
        <v>17341</v>
      </c>
      <c r="AL90" s="675" t="str">
        <f t="shared" si="17"/>
        <v>17_網走</v>
      </c>
      <c r="AM90" s="675" t="str">
        <f t="shared" si="16"/>
        <v>17</v>
      </c>
      <c r="AN90" s="693" t="str">
        <f>IFERROR(VLOOKUP(AL90,観測点コードリスト!$L$2:$N$1665,3,FALSE),"")</f>
        <v>47409</v>
      </c>
      <c r="AO90" t="str">
        <f t="shared" si="20"/>
        <v>●</v>
      </c>
      <c r="AQ90" s="709">
        <f t="shared" si="11"/>
        <v>17341</v>
      </c>
      <c r="AR90" s="709" t="str">
        <f t="shared" si="12"/>
        <v>網走</v>
      </c>
      <c r="AS90" s="709" t="str">
        <f t="shared" si="13"/>
        <v>17</v>
      </c>
      <c r="AT90" s="710" t="str">
        <f t="shared" si="14"/>
        <v>47409</v>
      </c>
    </row>
    <row r="91" spans="1:46">
      <c r="A91" s="662" t="s">
        <v>389</v>
      </c>
      <c r="B91" s="662">
        <v>17351</v>
      </c>
      <c r="C91" s="662" t="s">
        <v>17</v>
      </c>
      <c r="D91" s="662" t="s">
        <v>431</v>
      </c>
      <c r="E91" s="662" t="s">
        <v>432</v>
      </c>
      <c r="F91" s="662" t="s">
        <v>433</v>
      </c>
      <c r="G91" s="662">
        <v>44</v>
      </c>
      <c r="H91" s="662">
        <v>3.1</v>
      </c>
      <c r="I91" s="662">
        <v>144</v>
      </c>
      <c r="J91" s="662">
        <v>58.9</v>
      </c>
      <c r="K91" s="662">
        <v>144</v>
      </c>
      <c r="L91" s="662">
        <v>10</v>
      </c>
      <c r="M91" s="662">
        <v>2.5</v>
      </c>
      <c r="N91" s="662" t="s">
        <v>434</v>
      </c>
      <c r="O91" s="662">
        <v>17935</v>
      </c>
      <c r="P91" s="662" t="s">
        <v>40</v>
      </c>
      <c r="Q91" s="667">
        <v>44.051667000000002</v>
      </c>
      <c r="R91" s="667">
        <v>144.98166699999999</v>
      </c>
      <c r="T91" s="668" t="s">
        <v>4605</v>
      </c>
      <c r="U91" s="668" t="s">
        <v>4605</v>
      </c>
      <c r="V91" s="668" t="s">
        <v>4605</v>
      </c>
      <c r="W91" s="668" t="s">
        <v>22</v>
      </c>
      <c r="X91" s="668" t="s">
        <v>22</v>
      </c>
      <c r="Y91" s="668" t="s">
        <v>22</v>
      </c>
      <c r="Z91" s="668" t="s">
        <v>22</v>
      </c>
      <c r="AB91" s="662" t="s">
        <v>2404</v>
      </c>
      <c r="AC91" s="662" t="s">
        <v>1460</v>
      </c>
      <c r="AG91" s="662">
        <v>1</v>
      </c>
      <c r="AH91" s="668" t="str">
        <f t="shared" si="18"/>
        <v/>
      </c>
      <c r="AI91" s="668" t="str">
        <f t="shared" si="18"/>
        <v/>
      </c>
      <c r="AJ91" s="668" t="str">
        <f t="shared" si="18"/>
        <v>●</v>
      </c>
      <c r="AK91" s="675">
        <f t="shared" si="19"/>
        <v>17351</v>
      </c>
      <c r="AL91" s="675" t="str">
        <f t="shared" si="17"/>
        <v>17_宇登呂</v>
      </c>
      <c r="AM91" s="675" t="str">
        <f t="shared" ref="AM91:AM122" si="21">LEFT(AK91,2)</f>
        <v>17</v>
      </c>
      <c r="AN91" s="693" t="str">
        <f>IFERROR(VLOOKUP(AL91,観測点コードリスト!$L$2:$N$1665,3,FALSE),"")</f>
        <v>0981</v>
      </c>
      <c r="AO91" t="str">
        <f t="shared" si="20"/>
        <v>●</v>
      </c>
      <c r="AQ91" s="709">
        <f t="shared" si="11"/>
        <v>17351</v>
      </c>
      <c r="AR91" s="709" t="str">
        <f t="shared" si="12"/>
        <v>宇登呂</v>
      </c>
      <c r="AS91" s="709" t="str">
        <f t="shared" si="13"/>
        <v>17</v>
      </c>
      <c r="AT91" s="710" t="str">
        <f t="shared" si="14"/>
        <v>0981</v>
      </c>
    </row>
    <row r="92" spans="1:46">
      <c r="A92" s="662" t="s">
        <v>389</v>
      </c>
      <c r="B92" s="662">
        <v>17482</v>
      </c>
      <c r="C92" s="662" t="s">
        <v>17</v>
      </c>
      <c r="D92" s="662" t="s">
        <v>438</v>
      </c>
      <c r="E92" s="662" t="s">
        <v>439</v>
      </c>
      <c r="F92" s="662" t="s">
        <v>440</v>
      </c>
      <c r="G92" s="662">
        <v>43</v>
      </c>
      <c r="H92" s="662">
        <v>51.9</v>
      </c>
      <c r="I92" s="662">
        <v>143</v>
      </c>
      <c r="J92" s="662">
        <v>9.1999999999999993</v>
      </c>
      <c r="K92" s="662">
        <v>475</v>
      </c>
      <c r="L92" s="662">
        <v>10</v>
      </c>
      <c r="M92" s="662">
        <v>2.5</v>
      </c>
      <c r="N92" s="662" t="s">
        <v>441</v>
      </c>
      <c r="O92" s="662">
        <v>17955</v>
      </c>
      <c r="P92" s="662" t="s">
        <v>40</v>
      </c>
      <c r="Q92" s="667">
        <v>43.865000000000002</v>
      </c>
      <c r="R92" s="667">
        <v>143.153333</v>
      </c>
      <c r="T92" s="668" t="s">
        <v>4605</v>
      </c>
      <c r="U92" s="668" t="s">
        <v>4605</v>
      </c>
      <c r="V92" s="668" t="s">
        <v>4605</v>
      </c>
      <c r="W92" s="668" t="s">
        <v>22</v>
      </c>
      <c r="X92" s="668" t="s">
        <v>22</v>
      </c>
      <c r="Y92" s="668" t="s">
        <v>22</v>
      </c>
      <c r="Z92" s="668" t="s">
        <v>22</v>
      </c>
      <c r="AB92" s="662" t="s">
        <v>4765</v>
      </c>
      <c r="AC92" s="662" t="s">
        <v>4638</v>
      </c>
      <c r="AH92" s="668" t="str">
        <f t="shared" si="18"/>
        <v/>
      </c>
      <c r="AI92" s="668" t="str">
        <f t="shared" si="18"/>
        <v/>
      </c>
      <c r="AJ92" s="668" t="str">
        <f t="shared" si="18"/>
        <v/>
      </c>
      <c r="AK92" s="675">
        <f t="shared" si="19"/>
        <v>17482</v>
      </c>
      <c r="AL92" s="675" t="str">
        <f t="shared" si="17"/>
        <v>17_白滝</v>
      </c>
      <c r="AM92" s="675" t="str">
        <f t="shared" si="21"/>
        <v>17</v>
      </c>
      <c r="AN92" s="693" t="str">
        <f>IFERROR(VLOOKUP(AL92,観測点コードリスト!$L$2:$N$1665,3,FALSE),"")</f>
        <v>1092</v>
      </c>
      <c r="AO92" t="str">
        <f t="shared" si="20"/>
        <v/>
      </c>
      <c r="AQ92" s="709">
        <f t="shared" si="11"/>
        <v>17482</v>
      </c>
      <c r="AR92" s="709" t="str">
        <f t="shared" si="12"/>
        <v>白滝</v>
      </c>
      <c r="AS92" s="709" t="str">
        <f t="shared" si="13"/>
        <v>17</v>
      </c>
      <c r="AT92" s="710" t="str">
        <f t="shared" si="14"/>
        <v>1092</v>
      </c>
    </row>
    <row r="93" spans="1:46">
      <c r="A93" s="662" t="s">
        <v>389</v>
      </c>
      <c r="B93" s="662">
        <v>17501</v>
      </c>
      <c r="C93" s="662" t="s">
        <v>17</v>
      </c>
      <c r="D93" s="662" t="s">
        <v>442</v>
      </c>
      <c r="E93" s="662" t="s">
        <v>443</v>
      </c>
      <c r="F93" s="662" t="s">
        <v>444</v>
      </c>
      <c r="G93" s="662">
        <v>43</v>
      </c>
      <c r="H93" s="662">
        <v>55</v>
      </c>
      <c r="I93" s="662">
        <v>143</v>
      </c>
      <c r="J93" s="662">
        <v>31.9</v>
      </c>
      <c r="K93" s="662">
        <v>199</v>
      </c>
      <c r="L93" s="662">
        <v>10</v>
      </c>
      <c r="M93" s="662">
        <v>2.5</v>
      </c>
      <c r="N93" s="662" t="s">
        <v>71</v>
      </c>
      <c r="O93" s="662" t="s">
        <v>22</v>
      </c>
      <c r="P93" s="662" t="s">
        <v>40</v>
      </c>
      <c r="Q93" s="667">
        <v>43.916666999999997</v>
      </c>
      <c r="R93" s="667">
        <v>143.531667</v>
      </c>
      <c r="T93" s="668" t="s">
        <v>4605</v>
      </c>
      <c r="U93" s="668" t="s">
        <v>4605</v>
      </c>
      <c r="V93" s="668" t="s">
        <v>4605</v>
      </c>
      <c r="W93" s="668" t="s">
        <v>22</v>
      </c>
      <c r="X93" s="668" t="s">
        <v>22</v>
      </c>
      <c r="Y93" s="668" t="s">
        <v>22</v>
      </c>
      <c r="Z93" s="668" t="s">
        <v>22</v>
      </c>
      <c r="AB93" s="662" t="s">
        <v>4745</v>
      </c>
      <c r="AC93" s="662" t="s">
        <v>472</v>
      </c>
      <c r="AF93" s="662">
        <v>2</v>
      </c>
      <c r="AH93" s="668" t="str">
        <f t="shared" si="18"/>
        <v/>
      </c>
      <c r="AI93" s="668" t="str">
        <f t="shared" si="18"/>
        <v>●</v>
      </c>
      <c r="AJ93" s="668" t="str">
        <f t="shared" si="18"/>
        <v/>
      </c>
      <c r="AK93" s="675">
        <f t="shared" si="19"/>
        <v>17501</v>
      </c>
      <c r="AL93" s="675" t="str">
        <f t="shared" si="17"/>
        <v>17_生田原</v>
      </c>
      <c r="AM93" s="675" t="str">
        <f t="shared" si="21"/>
        <v>17</v>
      </c>
      <c r="AN93" s="693" t="str">
        <f>IFERROR(VLOOKUP(AL93,観測点コードリスト!$L$2:$N$1665,3,FALSE),"")</f>
        <v>0072</v>
      </c>
      <c r="AO93" t="str">
        <f t="shared" si="20"/>
        <v>●</v>
      </c>
      <c r="AQ93" s="709">
        <f t="shared" ref="AQ93:AQ156" si="22">B93</f>
        <v>17501</v>
      </c>
      <c r="AR93" s="709" t="str">
        <f t="shared" ref="AR93:AR156" si="23">D93</f>
        <v>生田原</v>
      </c>
      <c r="AS93" s="709" t="str">
        <f t="shared" ref="AS93:AS156" si="24">AM93</f>
        <v>17</v>
      </c>
      <c r="AT93" s="710" t="str">
        <f t="shared" ref="AT93:AT156" si="25">AN93</f>
        <v>0072</v>
      </c>
    </row>
    <row r="94" spans="1:46">
      <c r="A94" s="662" t="s">
        <v>389</v>
      </c>
      <c r="B94" s="662">
        <v>17521</v>
      </c>
      <c r="C94" s="662" t="s">
        <v>17</v>
      </c>
      <c r="D94" s="662" t="s">
        <v>449</v>
      </c>
      <c r="E94" s="662" t="s">
        <v>450</v>
      </c>
      <c r="F94" s="662" t="s">
        <v>451</v>
      </c>
      <c r="G94" s="662">
        <v>43</v>
      </c>
      <c r="H94" s="662">
        <v>46.6</v>
      </c>
      <c r="I94" s="662">
        <v>143</v>
      </c>
      <c r="J94" s="662">
        <v>50.5</v>
      </c>
      <c r="K94" s="662">
        <v>104</v>
      </c>
      <c r="L94" s="662">
        <v>10.1</v>
      </c>
      <c r="M94" s="662">
        <v>2.5</v>
      </c>
      <c r="N94" s="662" t="s">
        <v>97</v>
      </c>
      <c r="O94" s="662">
        <v>17925</v>
      </c>
      <c r="P94" s="662" t="s">
        <v>22</v>
      </c>
      <c r="Q94" s="667">
        <v>43.776667000000003</v>
      </c>
      <c r="R94" s="667">
        <v>143.841667</v>
      </c>
      <c r="T94" s="668" t="s">
        <v>4605</v>
      </c>
      <c r="U94" s="668" t="s">
        <v>4605</v>
      </c>
      <c r="V94" s="668" t="s">
        <v>4605</v>
      </c>
      <c r="W94" s="668" t="s">
        <v>22</v>
      </c>
      <c r="X94" s="668" t="s">
        <v>22</v>
      </c>
      <c r="Y94" s="668" t="s">
        <v>22</v>
      </c>
      <c r="Z94" s="668" t="s">
        <v>22</v>
      </c>
      <c r="AB94" s="662" t="s">
        <v>4745</v>
      </c>
      <c r="AC94" s="662" t="s">
        <v>592</v>
      </c>
      <c r="AE94" s="662">
        <v>5</v>
      </c>
      <c r="AH94" s="668" t="str">
        <f t="shared" si="18"/>
        <v>●</v>
      </c>
      <c r="AI94" s="668" t="str">
        <f t="shared" si="18"/>
        <v/>
      </c>
      <c r="AJ94" s="668" t="str">
        <f t="shared" si="18"/>
        <v/>
      </c>
      <c r="AK94" s="675">
        <f t="shared" si="19"/>
        <v>17521</v>
      </c>
      <c r="AL94" s="675" t="str">
        <f t="shared" si="17"/>
        <v>17_北見</v>
      </c>
      <c r="AM94" s="675" t="str">
        <f t="shared" si="21"/>
        <v>17</v>
      </c>
      <c r="AN94" s="693" t="str">
        <f>IFERROR(VLOOKUP(AL94,観測点コードリスト!$L$2:$N$1665,3,FALSE),"")</f>
        <v>0074</v>
      </c>
      <c r="AO94" t="str">
        <f t="shared" si="20"/>
        <v>●</v>
      </c>
      <c r="AQ94" s="709">
        <f t="shared" si="22"/>
        <v>17521</v>
      </c>
      <c r="AR94" s="709" t="str">
        <f t="shared" si="23"/>
        <v>北見</v>
      </c>
      <c r="AS94" s="709" t="str">
        <f t="shared" si="24"/>
        <v>17</v>
      </c>
      <c r="AT94" s="710" t="str">
        <f t="shared" si="25"/>
        <v>0074</v>
      </c>
    </row>
    <row r="95" spans="1:46">
      <c r="A95" s="662" t="s">
        <v>389</v>
      </c>
      <c r="B95" s="662">
        <v>17531</v>
      </c>
      <c r="C95" s="662" t="s">
        <v>23</v>
      </c>
      <c r="D95" s="662" t="s">
        <v>452</v>
      </c>
      <c r="E95" s="662" t="s">
        <v>453</v>
      </c>
      <c r="F95" s="662" t="s">
        <v>454</v>
      </c>
      <c r="G95" s="662">
        <v>43</v>
      </c>
      <c r="H95" s="662">
        <v>52.8</v>
      </c>
      <c r="I95" s="662">
        <v>144</v>
      </c>
      <c r="J95" s="662">
        <v>9.8000000000000007</v>
      </c>
      <c r="K95" s="662">
        <v>33</v>
      </c>
      <c r="L95" s="662">
        <v>10</v>
      </c>
      <c r="M95" s="662" t="s">
        <v>22</v>
      </c>
      <c r="N95" s="662" t="s">
        <v>35</v>
      </c>
      <c r="O95" s="662">
        <v>17965</v>
      </c>
      <c r="P95" s="662" t="s">
        <v>36</v>
      </c>
      <c r="Q95" s="667">
        <v>43.88</v>
      </c>
      <c r="R95" s="667">
        <v>144.16333299999999</v>
      </c>
      <c r="T95" s="668" t="s">
        <v>4605</v>
      </c>
      <c r="U95" s="668" t="s">
        <v>4605</v>
      </c>
      <c r="V95" s="668" t="s">
        <v>4605</v>
      </c>
      <c r="W95" s="668" t="s">
        <v>22</v>
      </c>
      <c r="X95" s="668" t="s">
        <v>22</v>
      </c>
      <c r="Y95" s="668" t="s">
        <v>22</v>
      </c>
      <c r="Z95" s="668" t="s">
        <v>22</v>
      </c>
      <c r="AB95" s="662" t="s">
        <v>35</v>
      </c>
      <c r="AC95" s="662" t="s">
        <v>35</v>
      </c>
      <c r="AF95" s="662">
        <v>1</v>
      </c>
      <c r="AG95" s="662">
        <v>3</v>
      </c>
      <c r="AH95" s="668" t="str">
        <f t="shared" si="18"/>
        <v/>
      </c>
      <c r="AI95" s="668" t="str">
        <f t="shared" si="18"/>
        <v>●</v>
      </c>
      <c r="AJ95" s="668" t="str">
        <f t="shared" si="18"/>
        <v>●</v>
      </c>
      <c r="AK95" s="675">
        <f t="shared" si="19"/>
        <v>17531</v>
      </c>
      <c r="AL95" s="675" t="str">
        <f t="shared" si="17"/>
        <v>17_女満別</v>
      </c>
      <c r="AM95" s="675" t="str">
        <f t="shared" si="21"/>
        <v>17</v>
      </c>
      <c r="AN95" s="693" t="str">
        <f>IFERROR(VLOOKUP(AL95,観測点コードリスト!$L$2:$N$1665,3,FALSE),"")</f>
        <v>1460</v>
      </c>
      <c r="AO95" t="str">
        <f t="shared" si="20"/>
        <v>●</v>
      </c>
      <c r="AQ95" s="709">
        <f t="shared" si="22"/>
        <v>17531</v>
      </c>
      <c r="AR95" s="709" t="str">
        <f t="shared" si="23"/>
        <v>女満別</v>
      </c>
      <c r="AS95" s="709" t="str">
        <f t="shared" si="24"/>
        <v>17</v>
      </c>
      <c r="AT95" s="710" t="str">
        <f t="shared" si="25"/>
        <v>1460</v>
      </c>
    </row>
    <row r="96" spans="1:46">
      <c r="A96" s="662" t="s">
        <v>389</v>
      </c>
      <c r="B96" s="662">
        <v>17546</v>
      </c>
      <c r="C96" s="662" t="s">
        <v>17</v>
      </c>
      <c r="D96" s="662" t="s">
        <v>459</v>
      </c>
      <c r="E96" s="662" t="s">
        <v>460</v>
      </c>
      <c r="F96" s="662" t="s">
        <v>461</v>
      </c>
      <c r="G96" s="662">
        <v>43</v>
      </c>
      <c r="H96" s="662">
        <v>50.5</v>
      </c>
      <c r="I96" s="662">
        <v>144</v>
      </c>
      <c r="J96" s="662">
        <v>29.1</v>
      </c>
      <c r="K96" s="662">
        <v>52</v>
      </c>
      <c r="L96" s="662">
        <v>10</v>
      </c>
      <c r="M96" s="662">
        <v>1.5</v>
      </c>
      <c r="N96" s="662" t="s">
        <v>59</v>
      </c>
      <c r="O96" s="662" t="s">
        <v>22</v>
      </c>
      <c r="P96" s="662" t="s">
        <v>40</v>
      </c>
      <c r="Q96" s="667">
        <v>43.841667000000001</v>
      </c>
      <c r="R96" s="667">
        <v>144.48500000000001</v>
      </c>
      <c r="T96" s="668" t="s">
        <v>4605</v>
      </c>
      <c r="U96" s="668" t="s">
        <v>4605</v>
      </c>
      <c r="V96" s="668" t="s">
        <v>4605</v>
      </c>
      <c r="W96" s="668" t="s">
        <v>22</v>
      </c>
      <c r="X96" s="668" t="s">
        <v>22</v>
      </c>
      <c r="Y96" s="668" t="s">
        <v>22</v>
      </c>
      <c r="Z96" s="668" t="s">
        <v>22</v>
      </c>
      <c r="AB96" s="662" t="s">
        <v>4745</v>
      </c>
      <c r="AC96" s="662" t="s">
        <v>81</v>
      </c>
      <c r="AF96" s="662">
        <v>1</v>
      </c>
      <c r="AH96" s="668" t="str">
        <f t="shared" si="18"/>
        <v/>
      </c>
      <c r="AI96" s="668" t="str">
        <f t="shared" si="18"/>
        <v>●</v>
      </c>
      <c r="AJ96" s="668" t="str">
        <f t="shared" si="18"/>
        <v/>
      </c>
      <c r="AK96" s="675">
        <f t="shared" si="19"/>
        <v>17546</v>
      </c>
      <c r="AL96" s="675" t="str">
        <f t="shared" si="17"/>
        <v>17_小清水</v>
      </c>
      <c r="AM96" s="675" t="str">
        <f t="shared" si="21"/>
        <v>17</v>
      </c>
      <c r="AN96" s="693" t="str">
        <f>IFERROR(VLOOKUP(AL96,観測点コードリスト!$L$2:$N$1665,3,FALSE),"")</f>
        <v>0075</v>
      </c>
      <c r="AO96" t="str">
        <f t="shared" si="20"/>
        <v>●</v>
      </c>
      <c r="AQ96" s="709">
        <f t="shared" si="22"/>
        <v>17546</v>
      </c>
      <c r="AR96" s="709" t="str">
        <f t="shared" si="23"/>
        <v>小清水</v>
      </c>
      <c r="AS96" s="709" t="str">
        <f t="shared" si="24"/>
        <v>17</v>
      </c>
      <c r="AT96" s="710" t="str">
        <f t="shared" si="25"/>
        <v>0075</v>
      </c>
    </row>
    <row r="97" spans="1:46">
      <c r="A97" s="662" t="s">
        <v>389</v>
      </c>
      <c r="B97" s="662">
        <v>17561</v>
      </c>
      <c r="C97" s="662" t="s">
        <v>17</v>
      </c>
      <c r="D97" s="662" t="s">
        <v>462</v>
      </c>
      <c r="E97" s="662" t="s">
        <v>463</v>
      </c>
      <c r="F97" s="662" t="s">
        <v>464</v>
      </c>
      <c r="G97" s="662">
        <v>43</v>
      </c>
      <c r="H97" s="662">
        <v>53.1</v>
      </c>
      <c r="I97" s="662">
        <v>144</v>
      </c>
      <c r="J97" s="662">
        <v>42</v>
      </c>
      <c r="K97" s="662">
        <v>15</v>
      </c>
      <c r="L97" s="662">
        <v>10</v>
      </c>
      <c r="M97" s="662">
        <v>2.5</v>
      </c>
      <c r="N97" s="662" t="s">
        <v>59</v>
      </c>
      <c r="O97" s="662">
        <v>17940</v>
      </c>
      <c r="P97" s="662" t="s">
        <v>40</v>
      </c>
      <c r="Q97" s="667">
        <v>43.884999999999998</v>
      </c>
      <c r="R97" s="667">
        <v>144.69999999999999</v>
      </c>
      <c r="T97" s="668" t="s">
        <v>4605</v>
      </c>
      <c r="U97" s="668" t="s">
        <v>4605</v>
      </c>
      <c r="V97" s="668" t="s">
        <v>4605</v>
      </c>
      <c r="W97" s="668" t="s">
        <v>22</v>
      </c>
      <c r="X97" s="668" t="s">
        <v>22</v>
      </c>
      <c r="Y97" s="668" t="s">
        <v>22</v>
      </c>
      <c r="Z97" s="668" t="s">
        <v>22</v>
      </c>
      <c r="AB97" s="662" t="s">
        <v>4745</v>
      </c>
      <c r="AC97" s="662" t="s">
        <v>81</v>
      </c>
      <c r="AE97" s="662">
        <v>1</v>
      </c>
      <c r="AH97" s="668" t="str">
        <f t="shared" si="18"/>
        <v>●</v>
      </c>
      <c r="AI97" s="668" t="str">
        <f t="shared" si="18"/>
        <v/>
      </c>
      <c r="AJ97" s="668" t="str">
        <f t="shared" si="18"/>
        <v/>
      </c>
      <c r="AK97" s="675">
        <f t="shared" si="19"/>
        <v>17561</v>
      </c>
      <c r="AL97" s="675" t="str">
        <f t="shared" si="17"/>
        <v>17_斜里</v>
      </c>
      <c r="AM97" s="675" t="str">
        <f t="shared" si="21"/>
        <v>17</v>
      </c>
      <c r="AN97" s="693" t="str">
        <f>IFERROR(VLOOKUP(AL97,観測点コードリスト!$L$2:$N$1665,3,FALSE),"")</f>
        <v>0076</v>
      </c>
      <c r="AO97" t="str">
        <f t="shared" si="20"/>
        <v>●</v>
      </c>
      <c r="AQ97" s="709">
        <f t="shared" si="22"/>
        <v>17561</v>
      </c>
      <c r="AR97" s="709" t="str">
        <f t="shared" si="23"/>
        <v>斜里</v>
      </c>
      <c r="AS97" s="709" t="str">
        <f t="shared" si="24"/>
        <v>17</v>
      </c>
      <c r="AT97" s="710" t="str">
        <f t="shared" si="25"/>
        <v>0076</v>
      </c>
    </row>
    <row r="98" spans="1:46">
      <c r="A98" s="662" t="s">
        <v>389</v>
      </c>
      <c r="B98" s="662">
        <v>17596</v>
      </c>
      <c r="C98" s="662" t="s">
        <v>17</v>
      </c>
      <c r="D98" s="662" t="s">
        <v>465</v>
      </c>
      <c r="E98" s="662" t="s">
        <v>466</v>
      </c>
      <c r="F98" s="662" t="s">
        <v>467</v>
      </c>
      <c r="G98" s="662">
        <v>43</v>
      </c>
      <c r="H98" s="662">
        <v>44.5</v>
      </c>
      <c r="I98" s="662">
        <v>143</v>
      </c>
      <c r="J98" s="662">
        <v>27</v>
      </c>
      <c r="K98" s="662">
        <v>325</v>
      </c>
      <c r="L98" s="662">
        <v>10</v>
      </c>
      <c r="M98" s="662">
        <v>2.5</v>
      </c>
      <c r="N98" s="662" t="s">
        <v>468</v>
      </c>
      <c r="O98" s="662">
        <v>17930</v>
      </c>
      <c r="P98" s="662" t="s">
        <v>40</v>
      </c>
      <c r="Q98" s="667">
        <v>43.741667</v>
      </c>
      <c r="R98" s="667">
        <v>143.44999999999999</v>
      </c>
      <c r="T98" s="668" t="s">
        <v>4605</v>
      </c>
      <c r="U98" s="668" t="s">
        <v>4605</v>
      </c>
      <c r="V98" s="668" t="s">
        <v>4605</v>
      </c>
      <c r="W98" s="668" t="s">
        <v>22</v>
      </c>
      <c r="X98" s="668" t="s">
        <v>22</v>
      </c>
      <c r="Y98" s="668" t="s">
        <v>22</v>
      </c>
      <c r="Z98" s="668" t="s">
        <v>22</v>
      </c>
      <c r="AB98" s="662" t="s">
        <v>4745</v>
      </c>
      <c r="AC98" s="662" t="s">
        <v>4766</v>
      </c>
      <c r="AH98" s="668" t="str">
        <f t="shared" si="18"/>
        <v/>
      </c>
      <c r="AI98" s="668" t="str">
        <f t="shared" si="18"/>
        <v/>
      </c>
      <c r="AJ98" s="668" t="str">
        <f t="shared" si="18"/>
        <v/>
      </c>
      <c r="AK98" s="675">
        <f t="shared" si="19"/>
        <v>17596</v>
      </c>
      <c r="AL98" s="675" t="str">
        <f t="shared" si="17"/>
        <v>17_留辺蘂</v>
      </c>
      <c r="AM98" s="675" t="str">
        <f t="shared" si="21"/>
        <v>17</v>
      </c>
      <c r="AN98" s="693" t="str">
        <f>IFERROR(VLOOKUP(AL98,観測点コードリスト!$L$2:$N$1665,3,FALSE),"")</f>
        <v>0077</v>
      </c>
      <c r="AO98" t="str">
        <f t="shared" si="20"/>
        <v/>
      </c>
      <c r="AQ98" s="709">
        <f t="shared" si="22"/>
        <v>17596</v>
      </c>
      <c r="AR98" s="709" t="str">
        <f t="shared" si="23"/>
        <v>留辺蘂</v>
      </c>
      <c r="AS98" s="709" t="str">
        <f t="shared" si="24"/>
        <v>17</v>
      </c>
      <c r="AT98" s="710" t="str">
        <f t="shared" si="25"/>
        <v>0077</v>
      </c>
    </row>
    <row r="99" spans="1:46">
      <c r="A99" s="662" t="s">
        <v>389</v>
      </c>
      <c r="B99" s="662">
        <v>17607</v>
      </c>
      <c r="C99" s="662" t="s">
        <v>17</v>
      </c>
      <c r="D99" s="662" t="s">
        <v>469</v>
      </c>
      <c r="E99" s="662" t="s">
        <v>470</v>
      </c>
      <c r="F99" s="662" t="s">
        <v>471</v>
      </c>
      <c r="G99" s="662">
        <v>43</v>
      </c>
      <c r="H99" s="662">
        <v>42.4</v>
      </c>
      <c r="I99" s="662">
        <v>143</v>
      </c>
      <c r="J99" s="662">
        <v>38.6</v>
      </c>
      <c r="K99" s="662">
        <v>184</v>
      </c>
      <c r="L99" s="662">
        <v>10</v>
      </c>
      <c r="M99" s="662">
        <v>2.5</v>
      </c>
      <c r="N99" s="662" t="s">
        <v>472</v>
      </c>
      <c r="O99" s="662" t="s">
        <v>22</v>
      </c>
      <c r="P99" s="662" t="s">
        <v>40</v>
      </c>
      <c r="Q99" s="667">
        <v>43.706667000000003</v>
      </c>
      <c r="R99" s="667">
        <v>143.64333300000001</v>
      </c>
      <c r="T99" s="668" t="s">
        <v>4605</v>
      </c>
      <c r="U99" s="668" t="s">
        <v>4605</v>
      </c>
      <c r="V99" s="668" t="s">
        <v>4605</v>
      </c>
      <c r="W99" s="668" t="s">
        <v>22</v>
      </c>
      <c r="X99" s="668" t="s">
        <v>22</v>
      </c>
      <c r="Y99" s="668" t="s">
        <v>22</v>
      </c>
      <c r="Z99" s="668" t="s">
        <v>22</v>
      </c>
      <c r="AB99" s="662" t="s">
        <v>472</v>
      </c>
      <c r="AC99" s="662" t="s">
        <v>472</v>
      </c>
      <c r="AF99" s="662">
        <v>1</v>
      </c>
      <c r="AG99" s="662">
        <v>1</v>
      </c>
      <c r="AH99" s="668" t="str">
        <f t="shared" si="18"/>
        <v/>
      </c>
      <c r="AI99" s="668" t="str">
        <f t="shared" si="18"/>
        <v>●</v>
      </c>
      <c r="AJ99" s="668" t="str">
        <f t="shared" si="18"/>
        <v>●</v>
      </c>
      <c r="AK99" s="675">
        <f t="shared" si="19"/>
        <v>17607</v>
      </c>
      <c r="AL99" s="675" t="str">
        <f t="shared" si="17"/>
        <v>17_境野</v>
      </c>
      <c r="AM99" s="675" t="str">
        <f t="shared" si="21"/>
        <v>17</v>
      </c>
      <c r="AN99" s="693" t="str">
        <f>IFERROR(VLOOKUP(AL99,観測点コードリスト!$L$2:$N$1665,3,FALSE),"")</f>
        <v>1209</v>
      </c>
      <c r="AO99" t="str">
        <f t="shared" si="20"/>
        <v>●</v>
      </c>
      <c r="AQ99" s="709">
        <f t="shared" si="22"/>
        <v>17607</v>
      </c>
      <c r="AR99" s="709" t="str">
        <f t="shared" si="23"/>
        <v>境野</v>
      </c>
      <c r="AS99" s="709" t="str">
        <f t="shared" si="24"/>
        <v>17</v>
      </c>
      <c r="AT99" s="710" t="str">
        <f t="shared" si="25"/>
        <v>1209</v>
      </c>
    </row>
    <row r="100" spans="1:46">
      <c r="A100" s="662" t="s">
        <v>389</v>
      </c>
      <c r="B100" s="662">
        <v>17631</v>
      </c>
      <c r="C100" s="662" t="s">
        <v>17</v>
      </c>
      <c r="D100" s="662" t="s">
        <v>473</v>
      </c>
      <c r="E100" s="662" t="s">
        <v>474</v>
      </c>
      <c r="F100" s="662" t="s">
        <v>475</v>
      </c>
      <c r="G100" s="662">
        <v>43</v>
      </c>
      <c r="H100" s="662">
        <v>46.2</v>
      </c>
      <c r="I100" s="662">
        <v>144</v>
      </c>
      <c r="J100" s="662">
        <v>10.3</v>
      </c>
      <c r="K100" s="662">
        <v>60</v>
      </c>
      <c r="L100" s="662">
        <v>10.1</v>
      </c>
      <c r="M100" s="662">
        <v>1.5</v>
      </c>
      <c r="N100" s="662" t="s">
        <v>365</v>
      </c>
      <c r="O100" s="662" t="s">
        <v>22</v>
      </c>
      <c r="P100" s="662" t="s">
        <v>40</v>
      </c>
      <c r="Q100" s="667">
        <v>43.77</v>
      </c>
      <c r="R100" s="667">
        <v>144.17166700000001</v>
      </c>
      <c r="T100" s="668" t="s">
        <v>4605</v>
      </c>
      <c r="U100" s="668" t="s">
        <v>4605</v>
      </c>
      <c r="V100" s="668" t="s">
        <v>4605</v>
      </c>
      <c r="W100" s="668" t="s">
        <v>22</v>
      </c>
      <c r="X100" s="668" t="s">
        <v>22</v>
      </c>
      <c r="Y100" s="668" t="s">
        <v>22</v>
      </c>
      <c r="Z100" s="668" t="s">
        <v>22</v>
      </c>
      <c r="AB100" s="662" t="s">
        <v>4745</v>
      </c>
      <c r="AC100" s="662" t="s">
        <v>47</v>
      </c>
      <c r="AH100" s="668" t="str">
        <f t="shared" si="18"/>
        <v/>
      </c>
      <c r="AI100" s="668" t="str">
        <f t="shared" si="18"/>
        <v/>
      </c>
      <c r="AJ100" s="668" t="str">
        <f t="shared" si="18"/>
        <v/>
      </c>
      <c r="AK100" s="675">
        <f t="shared" si="19"/>
        <v>17631</v>
      </c>
      <c r="AL100" s="675" t="str">
        <f t="shared" si="17"/>
        <v>17_美幌</v>
      </c>
      <c r="AM100" s="675" t="str">
        <f t="shared" si="21"/>
        <v>17</v>
      </c>
      <c r="AN100" s="693" t="str">
        <f>IFERROR(VLOOKUP(AL100,観測点コードリスト!$L$2:$N$1665,3,FALSE),"")</f>
        <v>0079</v>
      </c>
      <c r="AO100" t="str">
        <f t="shared" si="20"/>
        <v/>
      </c>
      <c r="AQ100" s="709">
        <f t="shared" si="22"/>
        <v>17631</v>
      </c>
      <c r="AR100" s="709" t="str">
        <f t="shared" si="23"/>
        <v>美幌</v>
      </c>
      <c r="AS100" s="709" t="str">
        <f t="shared" si="24"/>
        <v>17</v>
      </c>
      <c r="AT100" s="710" t="str">
        <f t="shared" si="25"/>
        <v>0079</v>
      </c>
    </row>
    <row r="101" spans="1:46">
      <c r="A101" s="662" t="s">
        <v>389</v>
      </c>
      <c r="B101" s="662">
        <v>17717</v>
      </c>
      <c r="C101" s="662" t="s">
        <v>17</v>
      </c>
      <c r="D101" s="662" t="s">
        <v>483</v>
      </c>
      <c r="E101" s="662" t="s">
        <v>484</v>
      </c>
      <c r="F101" s="662" t="s">
        <v>485</v>
      </c>
      <c r="G101" s="662">
        <v>43</v>
      </c>
      <c r="H101" s="662">
        <v>42.1</v>
      </c>
      <c r="I101" s="662">
        <v>144</v>
      </c>
      <c r="J101" s="662">
        <v>2</v>
      </c>
      <c r="K101" s="662">
        <v>100</v>
      </c>
      <c r="L101" s="662">
        <v>10</v>
      </c>
      <c r="M101" s="662">
        <v>2.5</v>
      </c>
      <c r="N101" s="662" t="s">
        <v>486</v>
      </c>
      <c r="O101" s="662">
        <v>17950</v>
      </c>
      <c r="P101" s="662" t="s">
        <v>40</v>
      </c>
      <c r="Q101" s="667">
        <v>43.701667</v>
      </c>
      <c r="R101" s="667">
        <v>144.033333</v>
      </c>
      <c r="T101" s="668" t="s">
        <v>4605</v>
      </c>
      <c r="U101" s="668" t="s">
        <v>4605</v>
      </c>
      <c r="V101" s="668" t="s">
        <v>4605</v>
      </c>
      <c r="W101" s="668" t="s">
        <v>22</v>
      </c>
      <c r="X101" s="668" t="s">
        <v>22</v>
      </c>
      <c r="Y101" s="668" t="s">
        <v>22</v>
      </c>
      <c r="Z101" s="668" t="s">
        <v>22</v>
      </c>
      <c r="AB101" s="662" t="s">
        <v>486</v>
      </c>
      <c r="AC101" s="662" t="s">
        <v>486</v>
      </c>
      <c r="AF101" s="662">
        <v>4</v>
      </c>
      <c r="AG101" s="662">
        <v>1</v>
      </c>
      <c r="AH101" s="668" t="str">
        <f t="shared" si="18"/>
        <v/>
      </c>
      <c r="AI101" s="668" t="str">
        <f t="shared" si="18"/>
        <v>●</v>
      </c>
      <c r="AJ101" s="668" t="str">
        <f t="shared" si="18"/>
        <v>●</v>
      </c>
      <c r="AK101" s="675">
        <f t="shared" si="19"/>
        <v>17717</v>
      </c>
      <c r="AL101" s="675" t="str">
        <f t="shared" si="17"/>
        <v>17_津別</v>
      </c>
      <c r="AM101" s="675" t="str">
        <f t="shared" si="21"/>
        <v>17</v>
      </c>
      <c r="AN101" s="693" t="str">
        <f>IFERROR(VLOOKUP(AL101,観測点コードリスト!$L$2:$N$1665,3,FALSE),"")</f>
        <v>0082</v>
      </c>
      <c r="AO101" t="str">
        <f t="shared" si="20"/>
        <v>●</v>
      </c>
      <c r="AQ101" s="709">
        <f t="shared" si="22"/>
        <v>17717</v>
      </c>
      <c r="AR101" s="709" t="str">
        <f t="shared" si="23"/>
        <v>津別</v>
      </c>
      <c r="AS101" s="709" t="str">
        <f t="shared" si="24"/>
        <v>17</v>
      </c>
      <c r="AT101" s="710" t="str">
        <f t="shared" si="25"/>
        <v>0082</v>
      </c>
    </row>
    <row r="102" spans="1:46">
      <c r="A102" s="662" t="s">
        <v>491</v>
      </c>
      <c r="B102" s="662">
        <v>18038</v>
      </c>
      <c r="C102" s="662" t="s">
        <v>17</v>
      </c>
      <c r="D102" s="662" t="s">
        <v>492</v>
      </c>
      <c r="E102" s="662" t="s">
        <v>493</v>
      </c>
      <c r="F102" s="662" t="s">
        <v>494</v>
      </c>
      <c r="G102" s="662">
        <v>44</v>
      </c>
      <c r="H102" s="662">
        <v>1.4</v>
      </c>
      <c r="I102" s="662">
        <v>145</v>
      </c>
      <c r="J102" s="662">
        <v>11.2</v>
      </c>
      <c r="K102" s="662">
        <v>15</v>
      </c>
      <c r="L102" s="662">
        <v>9.9</v>
      </c>
      <c r="M102" s="662">
        <v>1.5</v>
      </c>
      <c r="N102" s="662" t="s">
        <v>287</v>
      </c>
      <c r="O102" s="662">
        <v>18925</v>
      </c>
      <c r="P102" s="662" t="s">
        <v>22</v>
      </c>
      <c r="Q102" s="667">
        <v>44.023333000000001</v>
      </c>
      <c r="R102" s="667">
        <v>145.186667</v>
      </c>
      <c r="T102" s="668" t="s">
        <v>4605</v>
      </c>
      <c r="U102" s="668" t="s">
        <v>4605</v>
      </c>
      <c r="V102" s="668" t="s">
        <v>4605</v>
      </c>
      <c r="W102" s="668" t="s">
        <v>22</v>
      </c>
      <c r="X102" s="668" t="s">
        <v>22</v>
      </c>
      <c r="Y102" s="668" t="s">
        <v>22</v>
      </c>
      <c r="Z102" s="668" t="s">
        <v>22</v>
      </c>
      <c r="AB102" s="662" t="s">
        <v>287</v>
      </c>
      <c r="AC102" s="662" t="s">
        <v>287</v>
      </c>
      <c r="AH102" s="668" t="str">
        <f t="shared" si="18"/>
        <v/>
      </c>
      <c r="AI102" s="668" t="str">
        <f t="shared" si="18"/>
        <v/>
      </c>
      <c r="AJ102" s="668" t="str">
        <f t="shared" si="18"/>
        <v/>
      </c>
      <c r="AK102" s="675">
        <f t="shared" si="19"/>
        <v>18038</v>
      </c>
      <c r="AL102" s="675" t="str">
        <f t="shared" si="17"/>
        <v>18_羅臼</v>
      </c>
      <c r="AM102" s="675" t="str">
        <f t="shared" si="21"/>
        <v>18</v>
      </c>
      <c r="AN102" s="693" t="str">
        <f>IFERROR(VLOOKUP(AL102,観測点コードリスト!$L$2:$N$1665,3,FALSE),"")</f>
        <v>0084</v>
      </c>
      <c r="AO102" t="str">
        <f t="shared" si="20"/>
        <v/>
      </c>
      <c r="AQ102" s="709">
        <f t="shared" si="22"/>
        <v>18038</v>
      </c>
      <c r="AR102" s="709" t="str">
        <f t="shared" si="23"/>
        <v>羅臼</v>
      </c>
      <c r="AS102" s="709" t="str">
        <f t="shared" si="24"/>
        <v>18</v>
      </c>
      <c r="AT102" s="710" t="str">
        <f t="shared" si="25"/>
        <v>0084</v>
      </c>
    </row>
    <row r="103" spans="1:46">
      <c r="A103" s="662" t="s">
        <v>491</v>
      </c>
      <c r="B103" s="662">
        <v>18136</v>
      </c>
      <c r="C103" s="662" t="s">
        <v>17</v>
      </c>
      <c r="D103" s="662" t="s">
        <v>499</v>
      </c>
      <c r="E103" s="662" t="s">
        <v>111</v>
      </c>
      <c r="F103" s="662" t="s">
        <v>500</v>
      </c>
      <c r="G103" s="662">
        <v>43</v>
      </c>
      <c r="H103" s="662">
        <v>39.700000000000003</v>
      </c>
      <c r="I103" s="662">
        <v>145</v>
      </c>
      <c r="J103" s="662">
        <v>7.9</v>
      </c>
      <c r="K103" s="662">
        <v>3</v>
      </c>
      <c r="L103" s="662">
        <v>8</v>
      </c>
      <c r="M103" s="662">
        <v>2.2000000000000002</v>
      </c>
      <c r="N103" s="662" t="s">
        <v>501</v>
      </c>
      <c r="O103" s="662" t="s">
        <v>22</v>
      </c>
      <c r="P103" s="662" t="s">
        <v>40</v>
      </c>
      <c r="Q103" s="667">
        <v>43.661667000000001</v>
      </c>
      <c r="R103" s="667">
        <v>145.13166699999999</v>
      </c>
      <c r="T103" s="668" t="s">
        <v>4605</v>
      </c>
      <c r="U103" s="668" t="s">
        <v>4605</v>
      </c>
      <c r="V103" s="668" t="s">
        <v>4605</v>
      </c>
      <c r="W103" s="668" t="s">
        <v>22</v>
      </c>
      <c r="X103" s="668" t="s">
        <v>22</v>
      </c>
      <c r="Y103" s="668" t="s">
        <v>22</v>
      </c>
      <c r="Z103" s="668" t="s">
        <v>22</v>
      </c>
      <c r="AB103" s="662" t="s">
        <v>4745</v>
      </c>
      <c r="AC103" s="662" t="s">
        <v>831</v>
      </c>
      <c r="AG103" s="662">
        <v>3</v>
      </c>
      <c r="AH103" s="668" t="str">
        <f t="shared" si="18"/>
        <v/>
      </c>
      <c r="AI103" s="668" t="str">
        <f t="shared" si="18"/>
        <v/>
      </c>
      <c r="AJ103" s="668" t="str">
        <f t="shared" si="18"/>
        <v>●</v>
      </c>
      <c r="AK103" s="675">
        <f t="shared" si="19"/>
        <v>18136</v>
      </c>
      <c r="AL103" s="675" t="str">
        <f t="shared" si="17"/>
        <v>18_標津</v>
      </c>
      <c r="AM103" s="675" t="str">
        <f t="shared" si="21"/>
        <v>18</v>
      </c>
      <c r="AN103" s="693" t="str">
        <f>IFERROR(VLOOKUP(AL103,観測点コードリスト!$L$2:$N$1665,3,FALSE),"")</f>
        <v>0085</v>
      </c>
      <c r="AO103" t="str">
        <f t="shared" si="20"/>
        <v>●</v>
      </c>
      <c r="AQ103" s="709">
        <f t="shared" si="22"/>
        <v>18136</v>
      </c>
      <c r="AR103" s="709" t="str">
        <f t="shared" si="23"/>
        <v>標津</v>
      </c>
      <c r="AS103" s="709" t="str">
        <f t="shared" si="24"/>
        <v>18</v>
      </c>
      <c r="AT103" s="710" t="str">
        <f t="shared" si="25"/>
        <v>0085</v>
      </c>
    </row>
    <row r="104" spans="1:46">
      <c r="A104" s="662" t="s">
        <v>491</v>
      </c>
      <c r="B104" s="662">
        <v>18161</v>
      </c>
      <c r="C104" s="662" t="s">
        <v>17</v>
      </c>
      <c r="D104" s="662" t="s">
        <v>502</v>
      </c>
      <c r="E104" s="662" t="s">
        <v>503</v>
      </c>
      <c r="F104" s="662" t="s">
        <v>504</v>
      </c>
      <c r="G104" s="662">
        <v>43</v>
      </c>
      <c r="H104" s="662">
        <v>31.2</v>
      </c>
      <c r="I104" s="662">
        <v>144</v>
      </c>
      <c r="J104" s="662">
        <v>44.8</v>
      </c>
      <c r="K104" s="662">
        <v>160</v>
      </c>
      <c r="L104" s="662">
        <v>6.5</v>
      </c>
      <c r="M104" s="662">
        <v>2.2000000000000002</v>
      </c>
      <c r="N104" s="662" t="s">
        <v>505</v>
      </c>
      <c r="O104" s="662" t="s">
        <v>22</v>
      </c>
      <c r="P104" s="662" t="s">
        <v>40</v>
      </c>
      <c r="Q104" s="667">
        <v>43.52</v>
      </c>
      <c r="R104" s="667">
        <v>144.746667</v>
      </c>
      <c r="T104" s="668" t="s">
        <v>4605</v>
      </c>
      <c r="U104" s="668" t="s">
        <v>4605</v>
      </c>
      <c r="V104" s="668" t="s">
        <v>4605</v>
      </c>
      <c r="W104" s="668" t="s">
        <v>22</v>
      </c>
      <c r="X104" s="668" t="s">
        <v>22</v>
      </c>
      <c r="Y104" s="668" t="s">
        <v>22</v>
      </c>
      <c r="Z104" s="668" t="s">
        <v>22</v>
      </c>
      <c r="AB104" s="662" t="s">
        <v>505</v>
      </c>
      <c r="AC104" s="662" t="s">
        <v>505</v>
      </c>
      <c r="AH104" s="668" t="str">
        <f t="shared" si="18"/>
        <v/>
      </c>
      <c r="AI104" s="668" t="str">
        <f t="shared" si="18"/>
        <v/>
      </c>
      <c r="AJ104" s="668" t="str">
        <f t="shared" si="18"/>
        <v/>
      </c>
      <c r="AK104" s="675">
        <f t="shared" si="19"/>
        <v>18161</v>
      </c>
      <c r="AL104" s="675" t="str">
        <f t="shared" si="17"/>
        <v>18_上標津</v>
      </c>
      <c r="AM104" s="675" t="str">
        <f t="shared" si="21"/>
        <v>18</v>
      </c>
      <c r="AN104" s="693" t="str">
        <f>IFERROR(VLOOKUP(AL104,観測点コードリスト!$L$2:$N$1665,3,FALSE),"")</f>
        <v>1547</v>
      </c>
      <c r="AO104" t="str">
        <f t="shared" si="20"/>
        <v/>
      </c>
      <c r="AQ104" s="709">
        <f t="shared" si="22"/>
        <v>18161</v>
      </c>
      <c r="AR104" s="709" t="str">
        <f t="shared" si="23"/>
        <v>上標津</v>
      </c>
      <c r="AS104" s="709" t="str">
        <f t="shared" si="24"/>
        <v>18</v>
      </c>
      <c r="AT104" s="710" t="str">
        <f t="shared" si="25"/>
        <v>1547</v>
      </c>
    </row>
    <row r="105" spans="1:46">
      <c r="A105" s="662" t="s">
        <v>491</v>
      </c>
      <c r="B105" s="662">
        <v>18171</v>
      </c>
      <c r="C105" s="662" t="s">
        <v>17</v>
      </c>
      <c r="D105" s="662" t="s">
        <v>506</v>
      </c>
      <c r="E105" s="662" t="s">
        <v>507</v>
      </c>
      <c r="F105" s="662" t="s">
        <v>508</v>
      </c>
      <c r="G105" s="662">
        <v>43</v>
      </c>
      <c r="H105" s="662">
        <v>32.6</v>
      </c>
      <c r="I105" s="662">
        <v>144</v>
      </c>
      <c r="J105" s="662">
        <v>58.7</v>
      </c>
      <c r="K105" s="662">
        <v>50</v>
      </c>
      <c r="L105" s="662">
        <v>10.1</v>
      </c>
      <c r="M105" s="662">
        <v>1.5</v>
      </c>
      <c r="N105" s="662" t="s">
        <v>501</v>
      </c>
      <c r="O105" s="662">
        <v>18910</v>
      </c>
      <c r="P105" s="662" t="s">
        <v>22</v>
      </c>
      <c r="Q105" s="667">
        <v>43.543332999999997</v>
      </c>
      <c r="R105" s="667">
        <v>144.97833299999999</v>
      </c>
      <c r="T105" s="668" t="s">
        <v>4605</v>
      </c>
      <c r="U105" s="668" t="s">
        <v>4605</v>
      </c>
      <c r="V105" s="668" t="s">
        <v>4605</v>
      </c>
      <c r="W105" s="668" t="s">
        <v>22</v>
      </c>
      <c r="X105" s="668" t="s">
        <v>22</v>
      </c>
      <c r="Y105" s="668" t="s">
        <v>22</v>
      </c>
      <c r="Z105" s="668" t="s">
        <v>22</v>
      </c>
      <c r="AB105" s="662" t="s">
        <v>4745</v>
      </c>
      <c r="AC105" s="662" t="s">
        <v>831</v>
      </c>
      <c r="AE105" s="662">
        <v>3</v>
      </c>
      <c r="AH105" s="668" t="str">
        <f t="shared" si="18"/>
        <v>●</v>
      </c>
      <c r="AI105" s="668" t="str">
        <f t="shared" si="18"/>
        <v/>
      </c>
      <c r="AJ105" s="668" t="str">
        <f t="shared" si="18"/>
        <v/>
      </c>
      <c r="AK105" s="675">
        <f t="shared" si="19"/>
        <v>18171</v>
      </c>
      <c r="AL105" s="675" t="str">
        <f t="shared" si="17"/>
        <v>18_中標津</v>
      </c>
      <c r="AM105" s="675" t="str">
        <f t="shared" si="21"/>
        <v>18</v>
      </c>
      <c r="AN105" s="693" t="str">
        <f>IFERROR(VLOOKUP(AL105,観測点コードリスト!$L$2:$N$1665,3,FALSE),"")</f>
        <v>0086</v>
      </c>
      <c r="AO105" t="str">
        <f t="shared" si="20"/>
        <v>●</v>
      </c>
      <c r="AQ105" s="709">
        <f t="shared" si="22"/>
        <v>18171</v>
      </c>
      <c r="AR105" s="709" t="str">
        <f t="shared" si="23"/>
        <v>中標津</v>
      </c>
      <c r="AS105" s="709" t="str">
        <f t="shared" si="24"/>
        <v>18</v>
      </c>
      <c r="AT105" s="710" t="str">
        <f t="shared" si="25"/>
        <v>0086</v>
      </c>
    </row>
    <row r="106" spans="1:46">
      <c r="A106" s="662" t="s">
        <v>491</v>
      </c>
      <c r="B106" s="662">
        <v>18174</v>
      </c>
      <c r="C106" s="662" t="s">
        <v>23</v>
      </c>
      <c r="D106" s="662" t="s">
        <v>509</v>
      </c>
      <c r="E106" s="662" t="s">
        <v>510</v>
      </c>
      <c r="F106" s="662" t="s">
        <v>511</v>
      </c>
      <c r="G106" s="662">
        <v>43</v>
      </c>
      <c r="H106" s="662">
        <v>34.6</v>
      </c>
      <c r="I106" s="662">
        <v>144</v>
      </c>
      <c r="J106" s="662">
        <v>57.6</v>
      </c>
      <c r="K106" s="662">
        <v>65</v>
      </c>
      <c r="L106" s="662">
        <v>10</v>
      </c>
      <c r="M106" s="662" t="s">
        <v>22</v>
      </c>
      <c r="N106" s="662" t="s">
        <v>35</v>
      </c>
      <c r="O106" s="662">
        <v>18930</v>
      </c>
      <c r="P106" s="662" t="s">
        <v>36</v>
      </c>
      <c r="Q106" s="667">
        <v>43.576667</v>
      </c>
      <c r="R106" s="667">
        <v>144.96</v>
      </c>
      <c r="T106" s="668" t="s">
        <v>4605</v>
      </c>
      <c r="U106" s="668" t="s">
        <v>4605</v>
      </c>
      <c r="V106" s="668" t="s">
        <v>4605</v>
      </c>
      <c r="W106" s="668" t="s">
        <v>22</v>
      </c>
      <c r="X106" s="668" t="s">
        <v>22</v>
      </c>
      <c r="Y106" s="668" t="s">
        <v>22</v>
      </c>
      <c r="Z106" s="668" t="s">
        <v>22</v>
      </c>
      <c r="AB106" s="662" t="s">
        <v>35</v>
      </c>
      <c r="AC106" s="662" t="s">
        <v>35</v>
      </c>
      <c r="AF106" s="662">
        <v>3</v>
      </c>
      <c r="AH106" s="668" t="str">
        <f t="shared" si="18"/>
        <v/>
      </c>
      <c r="AI106" s="668" t="str">
        <f t="shared" si="18"/>
        <v>●</v>
      </c>
      <c r="AJ106" s="668" t="str">
        <f t="shared" si="18"/>
        <v/>
      </c>
      <c r="AK106" s="675">
        <f t="shared" si="19"/>
        <v>18174</v>
      </c>
      <c r="AL106" s="675" t="str">
        <f t="shared" si="17"/>
        <v>18_根室中標津</v>
      </c>
      <c r="AM106" s="675" t="str">
        <f t="shared" si="21"/>
        <v>18</v>
      </c>
      <c r="AN106" s="693" t="str">
        <f>IFERROR(VLOOKUP(AL106,観測点コードリスト!$L$2:$N$1665,3,FALSE),"")</f>
        <v>1489</v>
      </c>
      <c r="AO106" t="str">
        <f t="shared" si="20"/>
        <v>●</v>
      </c>
      <c r="AQ106" s="709">
        <f t="shared" si="22"/>
        <v>18174</v>
      </c>
      <c r="AR106" s="709" t="str">
        <f t="shared" si="23"/>
        <v>根室中標津</v>
      </c>
      <c r="AS106" s="709" t="str">
        <f t="shared" si="24"/>
        <v>18</v>
      </c>
      <c r="AT106" s="710" t="str">
        <f t="shared" si="25"/>
        <v>1489</v>
      </c>
    </row>
    <row r="107" spans="1:46">
      <c r="A107" s="662" t="s">
        <v>491</v>
      </c>
      <c r="B107" s="662">
        <v>18256</v>
      </c>
      <c r="C107" s="662" t="s">
        <v>17</v>
      </c>
      <c r="D107" s="662" t="s">
        <v>512</v>
      </c>
      <c r="E107" s="662" t="s">
        <v>513</v>
      </c>
      <c r="F107" s="662" t="s">
        <v>514</v>
      </c>
      <c r="G107" s="662">
        <v>43</v>
      </c>
      <c r="H107" s="662">
        <v>22.9</v>
      </c>
      <c r="I107" s="662">
        <v>145</v>
      </c>
      <c r="J107" s="662">
        <v>7.1</v>
      </c>
      <c r="K107" s="662">
        <v>23</v>
      </c>
      <c r="L107" s="662">
        <v>10</v>
      </c>
      <c r="M107" s="662">
        <v>2.2000000000000002</v>
      </c>
      <c r="N107" s="662" t="s">
        <v>105</v>
      </c>
      <c r="O107" s="662">
        <v>18915</v>
      </c>
      <c r="P107" s="662" t="s">
        <v>40</v>
      </c>
      <c r="Q107" s="667">
        <v>43.381667</v>
      </c>
      <c r="R107" s="667">
        <v>145.11833300000001</v>
      </c>
      <c r="T107" s="668" t="s">
        <v>4605</v>
      </c>
      <c r="U107" s="668" t="s">
        <v>4605</v>
      </c>
      <c r="V107" s="668" t="s">
        <v>4605</v>
      </c>
      <c r="W107" s="668" t="s">
        <v>22</v>
      </c>
      <c r="X107" s="668" t="s">
        <v>22</v>
      </c>
      <c r="Y107" s="668" t="s">
        <v>22</v>
      </c>
      <c r="Z107" s="668" t="s">
        <v>22</v>
      </c>
      <c r="AB107" s="662" t="s">
        <v>4745</v>
      </c>
      <c r="AC107" s="662" t="s">
        <v>525</v>
      </c>
      <c r="AH107" s="668" t="str">
        <f t="shared" si="18"/>
        <v/>
      </c>
      <c r="AI107" s="668" t="str">
        <f t="shared" si="18"/>
        <v/>
      </c>
      <c r="AJ107" s="668" t="str">
        <f t="shared" si="18"/>
        <v/>
      </c>
      <c r="AK107" s="675">
        <f t="shared" si="19"/>
        <v>18256</v>
      </c>
      <c r="AL107" s="675" t="str">
        <f t="shared" si="17"/>
        <v>18_別海</v>
      </c>
      <c r="AM107" s="675" t="str">
        <f t="shared" si="21"/>
        <v>18</v>
      </c>
      <c r="AN107" s="693" t="str">
        <f>IFERROR(VLOOKUP(AL107,観測点コードリスト!$L$2:$N$1665,3,FALSE),"")</f>
        <v>0088</v>
      </c>
      <c r="AO107" t="str">
        <f t="shared" si="20"/>
        <v/>
      </c>
      <c r="AQ107" s="709">
        <f t="shared" si="22"/>
        <v>18256</v>
      </c>
      <c r="AR107" s="709" t="str">
        <f t="shared" si="23"/>
        <v>別海</v>
      </c>
      <c r="AS107" s="709" t="str">
        <f t="shared" si="24"/>
        <v>18</v>
      </c>
      <c r="AT107" s="710" t="str">
        <f t="shared" si="25"/>
        <v>0088</v>
      </c>
    </row>
    <row r="108" spans="1:46">
      <c r="A108" s="662" t="s">
        <v>491</v>
      </c>
      <c r="B108" s="662">
        <v>18273</v>
      </c>
      <c r="C108" s="662" t="s">
        <v>23</v>
      </c>
      <c r="D108" s="662" t="s">
        <v>491</v>
      </c>
      <c r="E108" s="662" t="s">
        <v>515</v>
      </c>
      <c r="F108" s="662" t="s">
        <v>516</v>
      </c>
      <c r="G108" s="662">
        <v>43</v>
      </c>
      <c r="H108" s="662">
        <v>19.8</v>
      </c>
      <c r="I108" s="662">
        <v>145</v>
      </c>
      <c r="J108" s="662">
        <v>35.1</v>
      </c>
      <c r="K108" s="662">
        <v>25</v>
      </c>
      <c r="L108" s="662">
        <v>29.2</v>
      </c>
      <c r="M108" s="662" t="s">
        <v>22</v>
      </c>
      <c r="N108" s="662" t="s">
        <v>517</v>
      </c>
      <c r="O108" s="662">
        <v>18917</v>
      </c>
      <c r="P108" s="662" t="s">
        <v>22</v>
      </c>
      <c r="Q108" s="667">
        <v>43.33</v>
      </c>
      <c r="R108" s="667">
        <v>145.58500000000001</v>
      </c>
      <c r="T108" s="668" t="s">
        <v>4605</v>
      </c>
      <c r="U108" s="668" t="s">
        <v>4605</v>
      </c>
      <c r="V108" s="668" t="s">
        <v>4605</v>
      </c>
      <c r="W108" s="668" t="s">
        <v>22</v>
      </c>
      <c r="X108" s="668" t="s">
        <v>22</v>
      </c>
      <c r="Y108" s="668" t="s">
        <v>4605</v>
      </c>
      <c r="Z108" s="668" t="s">
        <v>22</v>
      </c>
      <c r="AB108" s="662" t="s">
        <v>517</v>
      </c>
      <c r="AC108" s="662" t="s">
        <v>517</v>
      </c>
      <c r="AE108" s="662">
        <v>1</v>
      </c>
      <c r="AH108" s="668" t="str">
        <f t="shared" si="18"/>
        <v>●</v>
      </c>
      <c r="AI108" s="668" t="str">
        <f t="shared" si="18"/>
        <v/>
      </c>
      <c r="AJ108" s="668" t="str">
        <f t="shared" si="18"/>
        <v/>
      </c>
      <c r="AK108" s="675">
        <f t="shared" si="19"/>
        <v>18273</v>
      </c>
      <c r="AL108" s="675" t="str">
        <f t="shared" si="17"/>
        <v>18_根室</v>
      </c>
      <c r="AM108" s="675" t="str">
        <f t="shared" si="21"/>
        <v>18</v>
      </c>
      <c r="AN108" s="693" t="str">
        <f>IFERROR(VLOOKUP(AL108,観測点コードリスト!$L$2:$N$1665,3,FALSE),"")</f>
        <v>47420</v>
      </c>
      <c r="AO108" t="str">
        <f t="shared" si="20"/>
        <v>●</v>
      </c>
      <c r="AQ108" s="709">
        <f t="shared" si="22"/>
        <v>18273</v>
      </c>
      <c r="AR108" s="709" t="str">
        <f t="shared" si="23"/>
        <v>根室</v>
      </c>
      <c r="AS108" s="709" t="str">
        <f t="shared" si="24"/>
        <v>18</v>
      </c>
      <c r="AT108" s="710" t="str">
        <f t="shared" si="25"/>
        <v>47420</v>
      </c>
    </row>
    <row r="109" spans="1:46">
      <c r="A109" s="662" t="s">
        <v>491</v>
      </c>
      <c r="B109" s="662">
        <v>18281</v>
      </c>
      <c r="C109" s="662" t="s">
        <v>17</v>
      </c>
      <c r="D109" s="662" t="s">
        <v>518</v>
      </c>
      <c r="E109" s="662" t="s">
        <v>519</v>
      </c>
      <c r="F109" s="662" t="s">
        <v>520</v>
      </c>
      <c r="G109" s="662">
        <v>43</v>
      </c>
      <c r="H109" s="662">
        <v>23.6</v>
      </c>
      <c r="I109" s="662">
        <v>145</v>
      </c>
      <c r="J109" s="662">
        <v>45.5</v>
      </c>
      <c r="K109" s="662">
        <v>12</v>
      </c>
      <c r="L109" s="662">
        <v>10</v>
      </c>
      <c r="M109" s="662">
        <v>1.5</v>
      </c>
      <c r="N109" s="662" t="s">
        <v>521</v>
      </c>
      <c r="O109" s="662" t="s">
        <v>22</v>
      </c>
      <c r="P109" s="662" t="s">
        <v>40</v>
      </c>
      <c r="Q109" s="667">
        <v>43.393332999999998</v>
      </c>
      <c r="R109" s="667">
        <v>145.75833299999999</v>
      </c>
      <c r="T109" s="668" t="s">
        <v>4605</v>
      </c>
      <c r="U109" s="668" t="s">
        <v>4605</v>
      </c>
      <c r="V109" s="668" t="s">
        <v>4605</v>
      </c>
      <c r="W109" s="668" t="s">
        <v>22</v>
      </c>
      <c r="X109" s="668" t="s">
        <v>22</v>
      </c>
      <c r="Y109" s="668" t="s">
        <v>22</v>
      </c>
      <c r="Z109" s="668" t="s">
        <v>22</v>
      </c>
      <c r="AB109" s="662" t="s">
        <v>4755</v>
      </c>
      <c r="AC109" s="662" t="s">
        <v>117</v>
      </c>
      <c r="AF109" s="662">
        <v>1</v>
      </c>
      <c r="AH109" s="668" t="str">
        <f t="shared" si="18"/>
        <v/>
      </c>
      <c r="AI109" s="668" t="str">
        <f t="shared" si="18"/>
        <v>●</v>
      </c>
      <c r="AJ109" s="668" t="str">
        <f t="shared" si="18"/>
        <v/>
      </c>
      <c r="AK109" s="675">
        <f t="shared" si="19"/>
        <v>18281</v>
      </c>
      <c r="AL109" s="675" t="str">
        <f t="shared" si="17"/>
        <v>18_納沙布</v>
      </c>
      <c r="AM109" s="675" t="str">
        <f t="shared" si="21"/>
        <v>18</v>
      </c>
      <c r="AN109" s="693" t="str">
        <f>IFERROR(VLOOKUP(AL109,観測点コードリスト!$L$2:$N$1665,3,FALSE),"")</f>
        <v>1056</v>
      </c>
      <c r="AO109" t="str">
        <f t="shared" si="20"/>
        <v>●</v>
      </c>
      <c r="AQ109" s="709">
        <f t="shared" si="22"/>
        <v>18281</v>
      </c>
      <c r="AR109" s="709" t="str">
        <f t="shared" si="23"/>
        <v>納沙布</v>
      </c>
      <c r="AS109" s="709" t="str">
        <f t="shared" si="24"/>
        <v>18</v>
      </c>
      <c r="AT109" s="710" t="str">
        <f t="shared" si="25"/>
        <v>1056</v>
      </c>
    </row>
    <row r="110" spans="1:46">
      <c r="A110" s="662" t="s">
        <v>491</v>
      </c>
      <c r="B110" s="662">
        <v>18311</v>
      </c>
      <c r="C110" s="662" t="s">
        <v>17</v>
      </c>
      <c r="D110" s="662" t="s">
        <v>522</v>
      </c>
      <c r="E110" s="662" t="s">
        <v>523</v>
      </c>
      <c r="F110" s="662" t="s">
        <v>524</v>
      </c>
      <c r="G110" s="662">
        <v>43</v>
      </c>
      <c r="H110" s="662">
        <v>13.3</v>
      </c>
      <c r="I110" s="662">
        <v>145</v>
      </c>
      <c r="J110" s="662">
        <v>13.6</v>
      </c>
      <c r="K110" s="662">
        <v>41</v>
      </c>
      <c r="L110" s="662">
        <v>10</v>
      </c>
      <c r="M110" s="662">
        <v>1.5</v>
      </c>
      <c r="N110" s="662" t="s">
        <v>525</v>
      </c>
      <c r="O110" s="662">
        <v>18920</v>
      </c>
      <c r="P110" s="662" t="s">
        <v>40</v>
      </c>
      <c r="Q110" s="667">
        <v>43.221666999999997</v>
      </c>
      <c r="R110" s="667">
        <v>145.22666699999999</v>
      </c>
      <c r="T110" s="668" t="s">
        <v>4605</v>
      </c>
      <c r="U110" s="668" t="s">
        <v>4605</v>
      </c>
      <c r="V110" s="668" t="s">
        <v>4605</v>
      </c>
      <c r="W110" s="668" t="s">
        <v>22</v>
      </c>
      <c r="X110" s="668" t="s">
        <v>22</v>
      </c>
      <c r="Y110" s="668" t="s">
        <v>22</v>
      </c>
      <c r="Z110" s="668" t="s">
        <v>22</v>
      </c>
      <c r="AB110" s="662" t="s">
        <v>525</v>
      </c>
      <c r="AC110" s="662" t="s">
        <v>525</v>
      </c>
      <c r="AG110" s="662">
        <v>1</v>
      </c>
      <c r="AH110" s="668" t="str">
        <f t="shared" si="18"/>
        <v/>
      </c>
      <c r="AI110" s="668" t="str">
        <f t="shared" si="18"/>
        <v/>
      </c>
      <c r="AJ110" s="668" t="str">
        <f t="shared" si="18"/>
        <v>●</v>
      </c>
      <c r="AK110" s="675">
        <f t="shared" si="19"/>
        <v>18311</v>
      </c>
      <c r="AL110" s="675" t="str">
        <f t="shared" si="17"/>
        <v>18_厚床</v>
      </c>
      <c r="AM110" s="675" t="str">
        <f t="shared" si="21"/>
        <v>18</v>
      </c>
      <c r="AN110" s="693" t="str">
        <f>IFERROR(VLOOKUP(AL110,観測点コードリスト!$L$2:$N$1665,3,FALSE),"")</f>
        <v>1196</v>
      </c>
      <c r="AO110" t="str">
        <f t="shared" si="20"/>
        <v>●</v>
      </c>
      <c r="AQ110" s="709">
        <f t="shared" si="22"/>
        <v>18311</v>
      </c>
      <c r="AR110" s="709" t="str">
        <f t="shared" si="23"/>
        <v>厚床</v>
      </c>
      <c r="AS110" s="709" t="str">
        <f t="shared" si="24"/>
        <v>18</v>
      </c>
      <c r="AT110" s="710" t="str">
        <f t="shared" si="25"/>
        <v>1196</v>
      </c>
    </row>
    <row r="111" spans="1:46">
      <c r="A111" s="662" t="s">
        <v>526</v>
      </c>
      <c r="B111" s="662">
        <v>19021</v>
      </c>
      <c r="C111" s="662" t="s">
        <v>17</v>
      </c>
      <c r="D111" s="662" t="s">
        <v>527</v>
      </c>
      <c r="E111" s="662" t="s">
        <v>528</v>
      </c>
      <c r="F111" s="662" t="s">
        <v>529</v>
      </c>
      <c r="G111" s="662">
        <v>43</v>
      </c>
      <c r="H111" s="662">
        <v>37</v>
      </c>
      <c r="I111" s="662">
        <v>144</v>
      </c>
      <c r="J111" s="662">
        <v>27.4</v>
      </c>
      <c r="K111" s="662">
        <v>158</v>
      </c>
      <c r="L111" s="662">
        <v>9.5</v>
      </c>
      <c r="M111" s="662">
        <v>1.5</v>
      </c>
      <c r="N111" s="662" t="s">
        <v>93</v>
      </c>
      <c r="O111" s="662">
        <v>19900</v>
      </c>
      <c r="P111" s="662" t="s">
        <v>40</v>
      </c>
      <c r="Q111" s="667">
        <v>43.616667</v>
      </c>
      <c r="R111" s="667">
        <v>144.45666700000001</v>
      </c>
      <c r="T111" s="668" t="s">
        <v>4605</v>
      </c>
      <c r="U111" s="668" t="s">
        <v>4605</v>
      </c>
      <c r="V111" s="668" t="s">
        <v>4605</v>
      </c>
      <c r="W111" s="668" t="s">
        <v>22</v>
      </c>
      <c r="X111" s="668" t="s">
        <v>22</v>
      </c>
      <c r="Y111" s="668" t="s">
        <v>22</v>
      </c>
      <c r="Z111" s="668" t="s">
        <v>22</v>
      </c>
      <c r="AB111" s="662" t="s">
        <v>4745</v>
      </c>
      <c r="AC111" s="662" t="s">
        <v>533</v>
      </c>
      <c r="AH111" s="668" t="str">
        <f t="shared" si="18"/>
        <v/>
      </c>
      <c r="AI111" s="668" t="str">
        <f t="shared" si="18"/>
        <v/>
      </c>
      <c r="AJ111" s="668" t="str">
        <f t="shared" si="18"/>
        <v/>
      </c>
      <c r="AK111" s="675">
        <f t="shared" si="19"/>
        <v>19021</v>
      </c>
      <c r="AL111" s="675" t="str">
        <f t="shared" si="17"/>
        <v>19_川湯</v>
      </c>
      <c r="AM111" s="675" t="str">
        <f t="shared" si="21"/>
        <v>19</v>
      </c>
      <c r="AN111" s="693" t="str">
        <f>IFERROR(VLOOKUP(AL111,観測点コードリスト!$L$2:$N$1665,3,FALSE),"")</f>
        <v>0090</v>
      </c>
      <c r="AO111" t="str">
        <f t="shared" si="20"/>
        <v/>
      </c>
      <c r="AQ111" s="709">
        <f t="shared" si="22"/>
        <v>19021</v>
      </c>
      <c r="AR111" s="709" t="str">
        <f t="shared" si="23"/>
        <v>川湯</v>
      </c>
      <c r="AS111" s="709" t="str">
        <f t="shared" si="24"/>
        <v>19</v>
      </c>
      <c r="AT111" s="710" t="str">
        <f t="shared" si="25"/>
        <v>0090</v>
      </c>
    </row>
    <row r="112" spans="1:46">
      <c r="A112" s="662" t="s">
        <v>526</v>
      </c>
      <c r="B112" s="662">
        <v>19051</v>
      </c>
      <c r="C112" s="662" t="s">
        <v>17</v>
      </c>
      <c r="D112" s="662" t="s">
        <v>530</v>
      </c>
      <c r="E112" s="662" t="s">
        <v>531</v>
      </c>
      <c r="F112" s="662" t="s">
        <v>532</v>
      </c>
      <c r="G112" s="662">
        <v>43</v>
      </c>
      <c r="H112" s="662">
        <v>30.6</v>
      </c>
      <c r="I112" s="662">
        <v>144</v>
      </c>
      <c r="J112" s="662">
        <v>28</v>
      </c>
      <c r="K112" s="662">
        <v>170</v>
      </c>
      <c r="L112" s="662">
        <v>10</v>
      </c>
      <c r="M112" s="662">
        <v>1.5</v>
      </c>
      <c r="N112" s="662" t="s">
        <v>533</v>
      </c>
      <c r="O112" s="662" t="s">
        <v>22</v>
      </c>
      <c r="P112" s="662" t="s">
        <v>40</v>
      </c>
      <c r="Q112" s="667">
        <v>43.51</v>
      </c>
      <c r="R112" s="667">
        <v>144.466667</v>
      </c>
      <c r="T112" s="668" t="s">
        <v>4605</v>
      </c>
      <c r="U112" s="668" t="s">
        <v>4605</v>
      </c>
      <c r="V112" s="668" t="s">
        <v>4605</v>
      </c>
      <c r="W112" s="668" t="s">
        <v>22</v>
      </c>
      <c r="X112" s="668" t="s">
        <v>22</v>
      </c>
      <c r="Y112" s="668" t="s">
        <v>22</v>
      </c>
      <c r="Z112" s="668" t="s">
        <v>22</v>
      </c>
      <c r="AB112" s="662" t="s">
        <v>533</v>
      </c>
      <c r="AC112" s="662" t="s">
        <v>533</v>
      </c>
      <c r="AH112" s="668" t="str">
        <f t="shared" si="18"/>
        <v/>
      </c>
      <c r="AI112" s="668" t="str">
        <f t="shared" si="18"/>
        <v/>
      </c>
      <c r="AJ112" s="668" t="str">
        <f t="shared" si="18"/>
        <v/>
      </c>
      <c r="AK112" s="675">
        <f t="shared" si="19"/>
        <v>19051</v>
      </c>
      <c r="AL112" s="675" t="str">
        <f t="shared" si="17"/>
        <v>19_弟子屈</v>
      </c>
      <c r="AM112" s="675" t="str">
        <f t="shared" si="21"/>
        <v>19</v>
      </c>
      <c r="AN112" s="693" t="str">
        <f>IFERROR(VLOOKUP(AL112,観測点コードリスト!$L$2:$N$1665,3,FALSE),"")</f>
        <v>0092</v>
      </c>
      <c r="AO112" t="str">
        <f t="shared" si="20"/>
        <v/>
      </c>
      <c r="AQ112" s="709">
        <f t="shared" si="22"/>
        <v>19051</v>
      </c>
      <c r="AR112" s="709" t="str">
        <f t="shared" si="23"/>
        <v>弟子屈</v>
      </c>
      <c r="AS112" s="709" t="str">
        <f t="shared" si="24"/>
        <v>19</v>
      </c>
      <c r="AT112" s="710" t="str">
        <f t="shared" si="25"/>
        <v>0092</v>
      </c>
    </row>
    <row r="113" spans="1:46">
      <c r="A113" s="662" t="s">
        <v>526</v>
      </c>
      <c r="B113" s="662">
        <v>19076</v>
      </c>
      <c r="C113" s="662" t="s">
        <v>17</v>
      </c>
      <c r="D113" s="662" t="s">
        <v>534</v>
      </c>
      <c r="E113" s="662" t="s">
        <v>535</v>
      </c>
      <c r="F113" s="662" t="s">
        <v>536</v>
      </c>
      <c r="G113" s="662">
        <v>43</v>
      </c>
      <c r="H113" s="662">
        <v>26.2</v>
      </c>
      <c r="I113" s="662">
        <v>144</v>
      </c>
      <c r="J113" s="662">
        <v>5</v>
      </c>
      <c r="K113" s="662">
        <v>426</v>
      </c>
      <c r="L113" s="662">
        <v>9.9</v>
      </c>
      <c r="M113" s="662">
        <v>1.5</v>
      </c>
      <c r="N113" s="662" t="s">
        <v>283</v>
      </c>
      <c r="O113" s="662">
        <v>19910</v>
      </c>
      <c r="P113" s="662" t="s">
        <v>40</v>
      </c>
      <c r="Q113" s="667">
        <v>43.436667</v>
      </c>
      <c r="R113" s="667">
        <v>144.08333300000001</v>
      </c>
      <c r="T113" s="668" t="s">
        <v>4605</v>
      </c>
      <c r="U113" s="668" t="s">
        <v>4605</v>
      </c>
      <c r="V113" s="668" t="s">
        <v>4605</v>
      </c>
      <c r="W113" s="668" t="s">
        <v>22</v>
      </c>
      <c r="X113" s="668" t="s">
        <v>22</v>
      </c>
      <c r="Y113" s="668" t="s">
        <v>22</v>
      </c>
      <c r="Z113" s="668" t="s">
        <v>22</v>
      </c>
      <c r="AB113" s="662" t="s">
        <v>4745</v>
      </c>
      <c r="AC113" s="662" t="s">
        <v>181</v>
      </c>
      <c r="AH113" s="668" t="str">
        <f t="shared" si="18"/>
        <v/>
      </c>
      <c r="AI113" s="668" t="str">
        <f t="shared" si="18"/>
        <v/>
      </c>
      <c r="AJ113" s="668" t="str">
        <f t="shared" si="18"/>
        <v/>
      </c>
      <c r="AK113" s="675">
        <f t="shared" si="19"/>
        <v>19076</v>
      </c>
      <c r="AL113" s="675" t="str">
        <f t="shared" si="17"/>
        <v>19_阿寒湖畔</v>
      </c>
      <c r="AM113" s="675" t="str">
        <f t="shared" si="21"/>
        <v>19</v>
      </c>
      <c r="AN113" s="693" t="str">
        <f>IFERROR(VLOOKUP(AL113,観測点コードリスト!$L$2:$N$1665,3,FALSE),"")</f>
        <v>0091</v>
      </c>
      <c r="AO113" t="str">
        <f t="shared" si="20"/>
        <v/>
      </c>
      <c r="AQ113" s="709">
        <f t="shared" si="22"/>
        <v>19076</v>
      </c>
      <c r="AR113" s="709" t="str">
        <f t="shared" si="23"/>
        <v>阿寒湖畔</v>
      </c>
      <c r="AS113" s="709" t="str">
        <f t="shared" si="24"/>
        <v>19</v>
      </c>
      <c r="AT113" s="710" t="str">
        <f t="shared" si="25"/>
        <v>0091</v>
      </c>
    </row>
    <row r="114" spans="1:46">
      <c r="A114" s="662" t="s">
        <v>526</v>
      </c>
      <c r="B114" s="662">
        <v>19151</v>
      </c>
      <c r="C114" s="662" t="s">
        <v>17</v>
      </c>
      <c r="D114" s="662" t="s">
        <v>537</v>
      </c>
      <c r="E114" s="662" t="s">
        <v>538</v>
      </c>
      <c r="F114" s="662" t="s">
        <v>539</v>
      </c>
      <c r="G114" s="662">
        <v>43</v>
      </c>
      <c r="H114" s="662">
        <v>17.5</v>
      </c>
      <c r="I114" s="662">
        <v>144</v>
      </c>
      <c r="J114" s="662">
        <v>35.200000000000003</v>
      </c>
      <c r="K114" s="662">
        <v>20</v>
      </c>
      <c r="L114" s="662">
        <v>10</v>
      </c>
      <c r="M114" s="662">
        <v>1.5</v>
      </c>
      <c r="N114" s="662" t="s">
        <v>244</v>
      </c>
      <c r="O114" s="662">
        <v>19915</v>
      </c>
      <c r="P114" s="662" t="s">
        <v>40</v>
      </c>
      <c r="Q114" s="667">
        <v>43.291666999999997</v>
      </c>
      <c r="R114" s="667">
        <v>144.58666700000001</v>
      </c>
      <c r="T114" s="668" t="s">
        <v>4605</v>
      </c>
      <c r="U114" s="668" t="s">
        <v>4605</v>
      </c>
      <c r="V114" s="668" t="s">
        <v>4605</v>
      </c>
      <c r="W114" s="668" t="s">
        <v>22</v>
      </c>
      <c r="X114" s="668" t="s">
        <v>22</v>
      </c>
      <c r="Y114" s="668" t="s">
        <v>22</v>
      </c>
      <c r="Z114" s="668" t="s">
        <v>22</v>
      </c>
      <c r="AB114" s="662" t="s">
        <v>4745</v>
      </c>
      <c r="AC114" s="662" t="s">
        <v>125</v>
      </c>
      <c r="AH114" s="668" t="str">
        <f t="shared" si="18"/>
        <v/>
      </c>
      <c r="AI114" s="668" t="str">
        <f t="shared" si="18"/>
        <v/>
      </c>
      <c r="AJ114" s="668" t="str">
        <f t="shared" si="18"/>
        <v/>
      </c>
      <c r="AK114" s="675">
        <f t="shared" si="19"/>
        <v>19151</v>
      </c>
      <c r="AL114" s="675" t="str">
        <f t="shared" si="17"/>
        <v>19_標茶</v>
      </c>
      <c r="AM114" s="675" t="str">
        <f t="shared" si="21"/>
        <v>19</v>
      </c>
      <c r="AN114" s="693" t="str">
        <f>IFERROR(VLOOKUP(AL114,観測点コードリスト!$L$2:$N$1665,3,FALSE),"")</f>
        <v>0093</v>
      </c>
      <c r="AO114" t="str">
        <f t="shared" si="20"/>
        <v/>
      </c>
      <c r="AQ114" s="709">
        <f t="shared" si="22"/>
        <v>19151</v>
      </c>
      <c r="AR114" s="709" t="str">
        <f t="shared" si="23"/>
        <v>標茶</v>
      </c>
      <c r="AS114" s="709" t="str">
        <f t="shared" si="24"/>
        <v>19</v>
      </c>
      <c r="AT114" s="710" t="str">
        <f t="shared" si="25"/>
        <v>0093</v>
      </c>
    </row>
    <row r="115" spans="1:46">
      <c r="A115" s="662" t="s">
        <v>526</v>
      </c>
      <c r="B115" s="662">
        <v>19191</v>
      </c>
      <c r="C115" s="662" t="s">
        <v>17</v>
      </c>
      <c r="D115" s="662" t="s">
        <v>540</v>
      </c>
      <c r="E115" s="662" t="s">
        <v>541</v>
      </c>
      <c r="F115" s="662" t="s">
        <v>542</v>
      </c>
      <c r="G115" s="662">
        <v>43</v>
      </c>
      <c r="H115" s="662">
        <v>13.9</v>
      </c>
      <c r="I115" s="662">
        <v>144</v>
      </c>
      <c r="J115" s="662">
        <v>19.5</v>
      </c>
      <c r="K115" s="662">
        <v>38</v>
      </c>
      <c r="L115" s="662">
        <v>6.5</v>
      </c>
      <c r="M115" s="662">
        <v>1.5</v>
      </c>
      <c r="N115" s="662" t="s">
        <v>140</v>
      </c>
      <c r="O115" s="662">
        <v>19920</v>
      </c>
      <c r="P115" s="662" t="s">
        <v>40</v>
      </c>
      <c r="Q115" s="667">
        <v>43.231667000000002</v>
      </c>
      <c r="R115" s="667">
        <v>144.32499999999999</v>
      </c>
      <c r="T115" s="668" t="s">
        <v>4605</v>
      </c>
      <c r="U115" s="668" t="s">
        <v>4605</v>
      </c>
      <c r="V115" s="668" t="s">
        <v>4605</v>
      </c>
      <c r="W115" s="668" t="s">
        <v>22</v>
      </c>
      <c r="X115" s="668" t="s">
        <v>22</v>
      </c>
      <c r="Y115" s="668" t="s">
        <v>22</v>
      </c>
      <c r="Z115" s="668" t="s">
        <v>22</v>
      </c>
      <c r="AB115" s="662" t="s">
        <v>140</v>
      </c>
      <c r="AC115" s="662" t="s">
        <v>140</v>
      </c>
      <c r="AG115" s="662">
        <v>3</v>
      </c>
      <c r="AH115" s="668" t="str">
        <f t="shared" si="18"/>
        <v/>
      </c>
      <c r="AI115" s="668" t="str">
        <f t="shared" si="18"/>
        <v/>
      </c>
      <c r="AJ115" s="668" t="str">
        <f t="shared" si="18"/>
        <v>●</v>
      </c>
      <c r="AK115" s="675">
        <f t="shared" si="19"/>
        <v>19191</v>
      </c>
      <c r="AL115" s="675" t="str">
        <f t="shared" si="17"/>
        <v>19_鶴居</v>
      </c>
      <c r="AM115" s="675" t="str">
        <f t="shared" si="21"/>
        <v>19</v>
      </c>
      <c r="AN115" s="693" t="str">
        <f>IFERROR(VLOOKUP(AL115,観測点コードリスト!$L$2:$N$1665,3,FALSE),"")</f>
        <v>1186</v>
      </c>
      <c r="AO115" t="str">
        <f t="shared" si="20"/>
        <v>●</v>
      </c>
      <c r="AQ115" s="709">
        <f t="shared" si="22"/>
        <v>19191</v>
      </c>
      <c r="AR115" s="709" t="str">
        <f t="shared" si="23"/>
        <v>鶴居</v>
      </c>
      <c r="AS115" s="709" t="str">
        <f t="shared" si="24"/>
        <v>19</v>
      </c>
      <c r="AT115" s="710" t="str">
        <f t="shared" si="25"/>
        <v>1186</v>
      </c>
    </row>
    <row r="116" spans="1:46">
      <c r="A116" s="662" t="s">
        <v>526</v>
      </c>
      <c r="B116" s="662">
        <v>19261</v>
      </c>
      <c r="C116" s="662" t="s">
        <v>17</v>
      </c>
      <c r="D116" s="662" t="s">
        <v>543</v>
      </c>
      <c r="E116" s="662" t="s">
        <v>544</v>
      </c>
      <c r="F116" s="662" t="s">
        <v>545</v>
      </c>
      <c r="G116" s="662">
        <v>43</v>
      </c>
      <c r="H116" s="662">
        <v>11.9</v>
      </c>
      <c r="I116" s="662">
        <v>144</v>
      </c>
      <c r="J116" s="662">
        <v>8.5</v>
      </c>
      <c r="K116" s="662">
        <v>80</v>
      </c>
      <c r="L116" s="662">
        <v>10</v>
      </c>
      <c r="M116" s="662">
        <v>1.5</v>
      </c>
      <c r="N116" s="662" t="s">
        <v>283</v>
      </c>
      <c r="O116" s="662">
        <v>19925</v>
      </c>
      <c r="P116" s="662" t="s">
        <v>40</v>
      </c>
      <c r="Q116" s="667">
        <v>43.198332999999998</v>
      </c>
      <c r="R116" s="667">
        <v>144.14166700000001</v>
      </c>
      <c r="T116" s="668" t="s">
        <v>4605</v>
      </c>
      <c r="U116" s="668" t="s">
        <v>4605</v>
      </c>
      <c r="V116" s="668" t="s">
        <v>4605</v>
      </c>
      <c r="W116" s="668" t="s">
        <v>22</v>
      </c>
      <c r="X116" s="668" t="s">
        <v>22</v>
      </c>
      <c r="Y116" s="668" t="s">
        <v>22</v>
      </c>
      <c r="Z116" s="668" t="s">
        <v>22</v>
      </c>
      <c r="AB116" s="662" t="s">
        <v>4745</v>
      </c>
      <c r="AC116" s="662" t="s">
        <v>181</v>
      </c>
      <c r="AH116" s="668" t="str">
        <f t="shared" si="18"/>
        <v/>
      </c>
      <c r="AI116" s="668" t="str">
        <f t="shared" si="18"/>
        <v/>
      </c>
      <c r="AJ116" s="668" t="str">
        <f t="shared" si="18"/>
        <v/>
      </c>
      <c r="AK116" s="675">
        <f t="shared" si="19"/>
        <v>19261</v>
      </c>
      <c r="AL116" s="675" t="str">
        <f t="shared" si="17"/>
        <v>19_中徹別</v>
      </c>
      <c r="AM116" s="675" t="str">
        <f t="shared" si="21"/>
        <v>19</v>
      </c>
      <c r="AN116" s="693" t="str">
        <f>IFERROR(VLOOKUP(AL116,観測点コードリスト!$L$2:$N$1665,3,FALSE),"")</f>
        <v>0095</v>
      </c>
      <c r="AO116" t="str">
        <f t="shared" si="20"/>
        <v/>
      </c>
      <c r="AQ116" s="709">
        <f t="shared" si="22"/>
        <v>19261</v>
      </c>
      <c r="AR116" s="709" t="str">
        <f t="shared" si="23"/>
        <v>中徹別</v>
      </c>
      <c r="AS116" s="709" t="str">
        <f t="shared" si="24"/>
        <v>19</v>
      </c>
      <c r="AT116" s="710" t="str">
        <f t="shared" si="25"/>
        <v>0095</v>
      </c>
    </row>
    <row r="117" spans="1:46">
      <c r="A117" s="662" t="s">
        <v>526</v>
      </c>
      <c r="B117" s="662">
        <v>19311</v>
      </c>
      <c r="C117" s="662" t="s">
        <v>17</v>
      </c>
      <c r="D117" s="662" t="s">
        <v>553</v>
      </c>
      <c r="E117" s="662" t="s">
        <v>554</v>
      </c>
      <c r="F117" s="662" t="s">
        <v>555</v>
      </c>
      <c r="G117" s="662">
        <v>43</v>
      </c>
      <c r="H117" s="662">
        <v>7.2</v>
      </c>
      <c r="I117" s="662">
        <v>145</v>
      </c>
      <c r="J117" s="662">
        <v>6.6</v>
      </c>
      <c r="K117" s="662">
        <v>2</v>
      </c>
      <c r="L117" s="662">
        <v>9.6</v>
      </c>
      <c r="M117" s="662">
        <v>1.5</v>
      </c>
      <c r="N117" s="662" t="s">
        <v>121</v>
      </c>
      <c r="O117" s="662" t="s">
        <v>22</v>
      </c>
      <c r="P117" s="662" t="s">
        <v>22</v>
      </c>
      <c r="Q117" s="667">
        <v>43.12</v>
      </c>
      <c r="R117" s="667">
        <v>145.11000000000001</v>
      </c>
      <c r="T117" s="668" t="s">
        <v>4605</v>
      </c>
      <c r="U117" s="668" t="s">
        <v>4605</v>
      </c>
      <c r="V117" s="668" t="s">
        <v>4605</v>
      </c>
      <c r="W117" s="668" t="s">
        <v>22</v>
      </c>
      <c r="X117" s="668" t="s">
        <v>22</v>
      </c>
      <c r="Y117" s="668" t="s">
        <v>22</v>
      </c>
      <c r="Z117" s="668" t="s">
        <v>22</v>
      </c>
      <c r="AB117" s="662" t="s">
        <v>121</v>
      </c>
      <c r="AC117" s="662" t="s">
        <v>121</v>
      </c>
      <c r="AH117" s="668" t="str">
        <f t="shared" si="18"/>
        <v/>
      </c>
      <c r="AI117" s="668" t="str">
        <f t="shared" si="18"/>
        <v/>
      </c>
      <c r="AJ117" s="668" t="str">
        <f t="shared" si="18"/>
        <v/>
      </c>
      <c r="AK117" s="675">
        <f t="shared" si="19"/>
        <v>19311</v>
      </c>
      <c r="AL117" s="675" t="str">
        <f t="shared" si="17"/>
        <v>19_榊町</v>
      </c>
      <c r="AM117" s="675" t="str">
        <f t="shared" si="21"/>
        <v>19</v>
      </c>
      <c r="AN117" s="693" t="str">
        <f>IFERROR(VLOOKUP(AL117,観測点コードリスト!$L$2:$N$1665,3,FALSE),"")</f>
        <v>1195</v>
      </c>
      <c r="AO117" t="str">
        <f t="shared" si="20"/>
        <v/>
      </c>
      <c r="AQ117" s="709">
        <f t="shared" si="22"/>
        <v>19311</v>
      </c>
      <c r="AR117" s="709" t="str">
        <f t="shared" si="23"/>
        <v>榊町</v>
      </c>
      <c r="AS117" s="709" t="str">
        <f t="shared" si="24"/>
        <v>19</v>
      </c>
      <c r="AT117" s="710" t="str">
        <f t="shared" si="25"/>
        <v>1195</v>
      </c>
    </row>
    <row r="118" spans="1:46">
      <c r="A118" s="662" t="s">
        <v>526</v>
      </c>
      <c r="B118" s="662">
        <v>19347</v>
      </c>
      <c r="C118" s="662" t="s">
        <v>23</v>
      </c>
      <c r="D118" s="662" t="s">
        <v>559</v>
      </c>
      <c r="E118" s="662" t="s">
        <v>560</v>
      </c>
      <c r="F118" s="662" t="s">
        <v>561</v>
      </c>
      <c r="G118" s="662">
        <v>43</v>
      </c>
      <c r="H118" s="662">
        <v>2.4</v>
      </c>
      <c r="I118" s="662">
        <v>144</v>
      </c>
      <c r="J118" s="662">
        <v>11.5</v>
      </c>
      <c r="K118" s="662">
        <v>95</v>
      </c>
      <c r="L118" s="662">
        <v>10</v>
      </c>
      <c r="M118" s="662" t="s">
        <v>22</v>
      </c>
      <c r="N118" s="662" t="s">
        <v>35</v>
      </c>
      <c r="O118" s="662">
        <v>19935</v>
      </c>
      <c r="P118" s="662" t="s">
        <v>36</v>
      </c>
      <c r="Q118" s="667">
        <v>43.04</v>
      </c>
      <c r="R118" s="667">
        <v>144.191667</v>
      </c>
      <c r="T118" s="668" t="s">
        <v>4605</v>
      </c>
      <c r="U118" s="668" t="s">
        <v>4605</v>
      </c>
      <c r="V118" s="668" t="s">
        <v>4605</v>
      </c>
      <c r="W118" s="668" t="s">
        <v>22</v>
      </c>
      <c r="X118" s="668" t="s">
        <v>22</v>
      </c>
      <c r="Y118" s="668" t="s">
        <v>22</v>
      </c>
      <c r="Z118" s="668" t="s">
        <v>22</v>
      </c>
      <c r="AB118" s="662" t="s">
        <v>35</v>
      </c>
      <c r="AC118" s="662" t="s">
        <v>35</v>
      </c>
      <c r="AF118" s="662">
        <v>11</v>
      </c>
      <c r="AH118" s="668" t="str">
        <f t="shared" si="18"/>
        <v/>
      </c>
      <c r="AI118" s="668" t="str">
        <f t="shared" si="18"/>
        <v>●</v>
      </c>
      <c r="AJ118" s="668" t="str">
        <f t="shared" si="18"/>
        <v/>
      </c>
      <c r="AK118" s="675">
        <f t="shared" si="19"/>
        <v>19347</v>
      </c>
      <c r="AL118" s="675" t="str">
        <f t="shared" si="17"/>
        <v>19_鶴丘</v>
      </c>
      <c r="AM118" s="675" t="str">
        <f t="shared" si="21"/>
        <v>19</v>
      </c>
      <c r="AN118" s="693" t="str">
        <f>IFERROR(VLOOKUP(AL118,観測点コードリスト!$L$2:$N$1665,3,FALSE),"")</f>
        <v>1461</v>
      </c>
      <c r="AO118" t="str">
        <f t="shared" si="20"/>
        <v>●</v>
      </c>
      <c r="AQ118" s="709">
        <f t="shared" si="22"/>
        <v>19347</v>
      </c>
      <c r="AR118" s="709" t="str">
        <f t="shared" si="23"/>
        <v>鶴丘</v>
      </c>
      <c r="AS118" s="709" t="str">
        <f t="shared" si="24"/>
        <v>19</v>
      </c>
      <c r="AT118" s="710" t="str">
        <f t="shared" si="25"/>
        <v>1461</v>
      </c>
    </row>
    <row r="119" spans="1:46">
      <c r="A119" s="662" t="s">
        <v>526</v>
      </c>
      <c r="B119" s="662">
        <v>19376</v>
      </c>
      <c r="C119" s="662" t="s">
        <v>17</v>
      </c>
      <c r="D119" s="662" t="s">
        <v>562</v>
      </c>
      <c r="E119" s="662" t="s">
        <v>563</v>
      </c>
      <c r="F119" s="662" t="s">
        <v>564</v>
      </c>
      <c r="G119" s="662">
        <v>43</v>
      </c>
      <c r="H119" s="662">
        <v>5.4</v>
      </c>
      <c r="I119" s="662">
        <v>144</v>
      </c>
      <c r="J119" s="662">
        <v>46.7</v>
      </c>
      <c r="K119" s="662">
        <v>85</v>
      </c>
      <c r="L119" s="662">
        <v>10</v>
      </c>
      <c r="M119" s="662">
        <v>1.5</v>
      </c>
      <c r="N119" s="662" t="s">
        <v>125</v>
      </c>
      <c r="O119" s="662">
        <v>19930</v>
      </c>
      <c r="P119" s="662" t="s">
        <v>40</v>
      </c>
      <c r="Q119" s="667">
        <v>43.09</v>
      </c>
      <c r="R119" s="667">
        <v>144.778333</v>
      </c>
      <c r="T119" s="668" t="s">
        <v>4605</v>
      </c>
      <c r="U119" s="668" t="s">
        <v>4605</v>
      </c>
      <c r="V119" s="668" t="s">
        <v>4605</v>
      </c>
      <c r="W119" s="668" t="s">
        <v>22</v>
      </c>
      <c r="X119" s="668" t="s">
        <v>22</v>
      </c>
      <c r="Y119" s="668" t="s">
        <v>22</v>
      </c>
      <c r="Z119" s="668" t="s">
        <v>22</v>
      </c>
      <c r="AB119" s="662" t="s">
        <v>125</v>
      </c>
      <c r="AC119" s="662" t="s">
        <v>125</v>
      </c>
      <c r="AH119" s="668" t="str">
        <f t="shared" si="18"/>
        <v/>
      </c>
      <c r="AI119" s="668" t="str">
        <f t="shared" si="18"/>
        <v/>
      </c>
      <c r="AJ119" s="668" t="str">
        <f t="shared" si="18"/>
        <v/>
      </c>
      <c r="AK119" s="675">
        <f t="shared" si="19"/>
        <v>19376</v>
      </c>
      <c r="AL119" s="675" t="str">
        <f t="shared" si="17"/>
        <v>19_太田</v>
      </c>
      <c r="AM119" s="675" t="str">
        <f t="shared" si="21"/>
        <v>19</v>
      </c>
      <c r="AN119" s="693" t="str">
        <f>IFERROR(VLOOKUP(AL119,観測点コードリスト!$L$2:$N$1665,3,FALSE),"")</f>
        <v>1192</v>
      </c>
      <c r="AO119" t="str">
        <f t="shared" si="20"/>
        <v/>
      </c>
      <c r="AQ119" s="709">
        <f t="shared" si="22"/>
        <v>19376</v>
      </c>
      <c r="AR119" s="709" t="str">
        <f t="shared" si="23"/>
        <v>太田</v>
      </c>
      <c r="AS119" s="709" t="str">
        <f t="shared" si="24"/>
        <v>19</v>
      </c>
      <c r="AT119" s="710" t="str">
        <f t="shared" si="25"/>
        <v>1192</v>
      </c>
    </row>
    <row r="120" spans="1:46">
      <c r="A120" s="662" t="s">
        <v>526</v>
      </c>
      <c r="B120" s="662">
        <v>19416</v>
      </c>
      <c r="C120" s="662" t="s">
        <v>17</v>
      </c>
      <c r="D120" s="662" t="s">
        <v>569</v>
      </c>
      <c r="E120" s="662" t="s">
        <v>570</v>
      </c>
      <c r="F120" s="662" t="s">
        <v>571</v>
      </c>
      <c r="G120" s="662">
        <v>42</v>
      </c>
      <c r="H120" s="662">
        <v>58.2</v>
      </c>
      <c r="I120" s="662">
        <v>144</v>
      </c>
      <c r="J120" s="662">
        <v>3.7</v>
      </c>
      <c r="K120" s="662">
        <v>9</v>
      </c>
      <c r="L120" s="662">
        <v>10</v>
      </c>
      <c r="M120" s="662">
        <v>1.5</v>
      </c>
      <c r="N120" s="662" t="s">
        <v>318</v>
      </c>
      <c r="O120" s="662">
        <v>19940</v>
      </c>
      <c r="P120" s="662" t="s">
        <v>40</v>
      </c>
      <c r="Q120" s="667">
        <v>42.97</v>
      </c>
      <c r="R120" s="667">
        <v>144.061667</v>
      </c>
      <c r="T120" s="668" t="s">
        <v>4605</v>
      </c>
      <c r="U120" s="668" t="s">
        <v>4605</v>
      </c>
      <c r="V120" s="668" t="s">
        <v>4605</v>
      </c>
      <c r="W120" s="668" t="s">
        <v>22</v>
      </c>
      <c r="X120" s="668" t="s">
        <v>22</v>
      </c>
      <c r="Y120" s="668" t="s">
        <v>22</v>
      </c>
      <c r="Z120" s="668" t="s">
        <v>22</v>
      </c>
      <c r="AB120" s="662" t="s">
        <v>4745</v>
      </c>
      <c r="AC120" s="662" t="s">
        <v>140</v>
      </c>
      <c r="AG120" s="662">
        <v>8</v>
      </c>
      <c r="AH120" s="668" t="str">
        <f t="shared" si="18"/>
        <v/>
      </c>
      <c r="AI120" s="668" t="str">
        <f t="shared" si="18"/>
        <v/>
      </c>
      <c r="AJ120" s="668" t="str">
        <f t="shared" si="18"/>
        <v>●</v>
      </c>
      <c r="AK120" s="675">
        <f t="shared" si="19"/>
        <v>19416</v>
      </c>
      <c r="AL120" s="675" t="str">
        <f t="shared" si="17"/>
        <v>19_白糠</v>
      </c>
      <c r="AM120" s="675" t="str">
        <f t="shared" si="21"/>
        <v>19</v>
      </c>
      <c r="AN120" s="693" t="str">
        <f>IFERROR(VLOOKUP(AL120,観測点コードリスト!$L$2:$N$1665,3,FALSE),"")</f>
        <v>0098</v>
      </c>
      <c r="AO120" t="str">
        <f t="shared" si="20"/>
        <v>●</v>
      </c>
      <c r="AQ120" s="709">
        <f t="shared" si="22"/>
        <v>19416</v>
      </c>
      <c r="AR120" s="709" t="str">
        <f t="shared" si="23"/>
        <v>白糠</v>
      </c>
      <c r="AS120" s="709" t="str">
        <f t="shared" si="24"/>
        <v>19</v>
      </c>
      <c r="AT120" s="710" t="str">
        <f t="shared" si="25"/>
        <v>0098</v>
      </c>
    </row>
    <row r="121" spans="1:46">
      <c r="A121" s="662" t="s">
        <v>526</v>
      </c>
      <c r="B121" s="662">
        <v>19432</v>
      </c>
      <c r="C121" s="662" t="s">
        <v>23</v>
      </c>
      <c r="D121" s="662" t="s">
        <v>526</v>
      </c>
      <c r="E121" s="662" t="s">
        <v>572</v>
      </c>
      <c r="F121" s="662" t="s">
        <v>573</v>
      </c>
      <c r="G121" s="662">
        <v>42</v>
      </c>
      <c r="H121" s="662">
        <v>59.1</v>
      </c>
      <c r="I121" s="662">
        <v>144</v>
      </c>
      <c r="J121" s="662">
        <v>22.6</v>
      </c>
      <c r="K121" s="662">
        <v>5</v>
      </c>
      <c r="L121" s="662">
        <v>66.099999999999994</v>
      </c>
      <c r="M121" s="662" t="s">
        <v>22</v>
      </c>
      <c r="N121" s="662" t="s">
        <v>574</v>
      </c>
      <c r="O121" s="662">
        <v>19950</v>
      </c>
      <c r="P121" s="662" t="s">
        <v>22</v>
      </c>
      <c r="Q121" s="667">
        <v>42.984999999999999</v>
      </c>
      <c r="R121" s="667">
        <v>144.376667</v>
      </c>
      <c r="T121" s="668" t="s">
        <v>4605</v>
      </c>
      <c r="U121" s="668" t="s">
        <v>4605</v>
      </c>
      <c r="V121" s="668" t="s">
        <v>4605</v>
      </c>
      <c r="W121" s="668" t="s">
        <v>4605</v>
      </c>
      <c r="X121" s="668" t="s">
        <v>22</v>
      </c>
      <c r="Y121" s="668" t="s">
        <v>4605</v>
      </c>
      <c r="Z121" s="668" t="s">
        <v>22</v>
      </c>
      <c r="AB121" s="662" t="s">
        <v>574</v>
      </c>
      <c r="AC121" s="662" t="s">
        <v>574</v>
      </c>
      <c r="AE121" s="662">
        <v>11</v>
      </c>
      <c r="AH121" s="668" t="str">
        <f t="shared" si="18"/>
        <v>●</v>
      </c>
      <c r="AI121" s="668" t="str">
        <f t="shared" si="18"/>
        <v/>
      </c>
      <c r="AJ121" s="668" t="str">
        <f t="shared" si="18"/>
        <v/>
      </c>
      <c r="AK121" s="675">
        <f t="shared" si="19"/>
        <v>19432</v>
      </c>
      <c r="AL121" s="675" t="str">
        <f t="shared" si="17"/>
        <v>19_釧路</v>
      </c>
      <c r="AM121" s="675" t="str">
        <f t="shared" si="21"/>
        <v>19</v>
      </c>
      <c r="AN121" s="693" t="str">
        <f>IFERROR(VLOOKUP(AL121,観測点コードリスト!$L$2:$N$1665,3,FALSE),"")</f>
        <v>47418</v>
      </c>
      <c r="AO121" t="str">
        <f t="shared" si="20"/>
        <v>●</v>
      </c>
      <c r="AQ121" s="709">
        <f t="shared" si="22"/>
        <v>19432</v>
      </c>
      <c r="AR121" s="709" t="str">
        <f t="shared" si="23"/>
        <v>釧路</v>
      </c>
      <c r="AS121" s="709" t="str">
        <f t="shared" si="24"/>
        <v>19</v>
      </c>
      <c r="AT121" s="710" t="str">
        <f t="shared" si="25"/>
        <v>47418</v>
      </c>
    </row>
    <row r="122" spans="1:46">
      <c r="A122" s="662" t="s">
        <v>526</v>
      </c>
      <c r="B122" s="662">
        <v>19451</v>
      </c>
      <c r="C122" s="662" t="s">
        <v>17</v>
      </c>
      <c r="D122" s="662" t="s">
        <v>575</v>
      </c>
      <c r="E122" s="662" t="s">
        <v>576</v>
      </c>
      <c r="F122" s="662" t="s">
        <v>577</v>
      </c>
      <c r="G122" s="662">
        <v>42</v>
      </c>
      <c r="H122" s="662">
        <v>56.3</v>
      </c>
      <c r="I122" s="662">
        <v>144</v>
      </c>
      <c r="J122" s="662">
        <v>44.1</v>
      </c>
      <c r="K122" s="662">
        <v>149</v>
      </c>
      <c r="L122" s="662">
        <v>10.1</v>
      </c>
      <c r="M122" s="662">
        <v>1.5</v>
      </c>
      <c r="N122" s="662" t="s">
        <v>578</v>
      </c>
      <c r="O122" s="662" t="s">
        <v>22</v>
      </c>
      <c r="P122" s="662" t="s">
        <v>22</v>
      </c>
      <c r="Q122" s="667">
        <v>42.938333</v>
      </c>
      <c r="R122" s="667">
        <v>144.73500000000001</v>
      </c>
      <c r="T122" s="668" t="s">
        <v>4605</v>
      </c>
      <c r="U122" s="668" t="s">
        <v>4605</v>
      </c>
      <c r="V122" s="668" t="s">
        <v>4605</v>
      </c>
      <c r="W122" s="668" t="s">
        <v>22</v>
      </c>
      <c r="X122" s="668" t="s">
        <v>22</v>
      </c>
      <c r="Y122" s="668" t="s">
        <v>22</v>
      </c>
      <c r="Z122" s="668" t="s">
        <v>22</v>
      </c>
      <c r="AB122" s="662" t="s">
        <v>578</v>
      </c>
      <c r="AC122" s="662" t="s">
        <v>578</v>
      </c>
      <c r="AH122" s="668" t="str">
        <f t="shared" si="18"/>
        <v/>
      </c>
      <c r="AI122" s="668" t="str">
        <f t="shared" si="18"/>
        <v/>
      </c>
      <c r="AJ122" s="668" t="str">
        <f t="shared" si="18"/>
        <v/>
      </c>
      <c r="AK122" s="675">
        <f t="shared" si="19"/>
        <v>19451</v>
      </c>
      <c r="AL122" s="675" t="str">
        <f t="shared" si="17"/>
        <v>19_知方学</v>
      </c>
      <c r="AM122" s="675" t="str">
        <f t="shared" si="21"/>
        <v>19</v>
      </c>
      <c r="AN122" s="693" t="str">
        <f>IFERROR(VLOOKUP(AL122,観測点コードリスト!$L$2:$N$1665,3,FALSE),"")</f>
        <v>1283</v>
      </c>
      <c r="AO122" t="str">
        <f t="shared" si="20"/>
        <v/>
      </c>
      <c r="AQ122" s="709">
        <f t="shared" si="22"/>
        <v>19451</v>
      </c>
      <c r="AR122" s="709" t="str">
        <f t="shared" si="23"/>
        <v>知方学</v>
      </c>
      <c r="AS122" s="709" t="str">
        <f t="shared" si="24"/>
        <v>19</v>
      </c>
      <c r="AT122" s="710" t="str">
        <f t="shared" si="25"/>
        <v>1283</v>
      </c>
    </row>
    <row r="123" spans="1:46">
      <c r="A123" s="662" t="s">
        <v>579</v>
      </c>
      <c r="B123" s="662">
        <v>20146</v>
      </c>
      <c r="C123" s="662" t="s">
        <v>17</v>
      </c>
      <c r="D123" s="662" t="s">
        <v>586</v>
      </c>
      <c r="E123" s="662" t="s">
        <v>587</v>
      </c>
      <c r="F123" s="662" t="s">
        <v>588</v>
      </c>
      <c r="G123" s="662">
        <v>43</v>
      </c>
      <c r="H123" s="662">
        <v>28.1</v>
      </c>
      <c r="I123" s="662">
        <v>143</v>
      </c>
      <c r="J123" s="662">
        <v>44.3</v>
      </c>
      <c r="K123" s="662">
        <v>207</v>
      </c>
      <c r="L123" s="662">
        <v>8.1</v>
      </c>
      <c r="M123" s="662">
        <v>1.5</v>
      </c>
      <c r="N123" s="662" t="s">
        <v>385</v>
      </c>
      <c r="O123" s="662">
        <v>20900</v>
      </c>
      <c r="P123" s="662" t="s">
        <v>22</v>
      </c>
      <c r="Q123" s="667">
        <v>43.468333000000001</v>
      </c>
      <c r="R123" s="667">
        <v>143.73833300000001</v>
      </c>
      <c r="T123" s="668" t="s">
        <v>4605</v>
      </c>
      <c r="U123" s="668" t="s">
        <v>4605</v>
      </c>
      <c r="V123" s="668" t="s">
        <v>4605</v>
      </c>
      <c r="W123" s="668" t="s">
        <v>22</v>
      </c>
      <c r="X123" s="668" t="s">
        <v>22</v>
      </c>
      <c r="Y123" s="668" t="s">
        <v>22</v>
      </c>
      <c r="Z123" s="668" t="s">
        <v>22</v>
      </c>
      <c r="AB123" s="662" t="s">
        <v>4745</v>
      </c>
      <c r="AC123" s="662" t="s">
        <v>4763</v>
      </c>
      <c r="AH123" s="668" t="str">
        <f t="shared" si="18"/>
        <v/>
      </c>
      <c r="AI123" s="668" t="str">
        <f t="shared" si="18"/>
        <v/>
      </c>
      <c r="AJ123" s="668" t="str">
        <f t="shared" si="18"/>
        <v/>
      </c>
      <c r="AK123" s="675">
        <f t="shared" si="19"/>
        <v>20146</v>
      </c>
      <c r="AL123" s="675" t="str">
        <f t="shared" si="17"/>
        <v>20_陸別</v>
      </c>
      <c r="AM123" s="675" t="str">
        <f t="shared" ref="AM123:AM154" si="26">LEFT(AK123,2)</f>
        <v>20</v>
      </c>
      <c r="AN123" s="693" t="str">
        <f>IFERROR(VLOOKUP(AL123,観測点コードリスト!$L$2:$N$1665,3,FALSE),"")</f>
        <v>0101</v>
      </c>
      <c r="AO123" t="str">
        <f t="shared" si="20"/>
        <v/>
      </c>
      <c r="AQ123" s="709">
        <f t="shared" si="22"/>
        <v>20146</v>
      </c>
      <c r="AR123" s="709" t="str">
        <f t="shared" si="23"/>
        <v>陸別</v>
      </c>
      <c r="AS123" s="709" t="str">
        <f t="shared" si="24"/>
        <v>20</v>
      </c>
      <c r="AT123" s="710" t="str">
        <f t="shared" si="25"/>
        <v>0101</v>
      </c>
    </row>
    <row r="124" spans="1:46">
      <c r="A124" s="662" t="s">
        <v>579</v>
      </c>
      <c r="B124" s="662">
        <v>20186</v>
      </c>
      <c r="C124" s="662" t="s">
        <v>17</v>
      </c>
      <c r="D124" s="662" t="s">
        <v>589</v>
      </c>
      <c r="E124" s="662" t="s">
        <v>590</v>
      </c>
      <c r="F124" s="662" t="s">
        <v>591</v>
      </c>
      <c r="G124" s="662">
        <v>43</v>
      </c>
      <c r="H124" s="662">
        <v>22</v>
      </c>
      <c r="I124" s="662">
        <v>143</v>
      </c>
      <c r="J124" s="662">
        <v>11.5</v>
      </c>
      <c r="K124" s="662">
        <v>540</v>
      </c>
      <c r="L124" s="662">
        <v>9.9</v>
      </c>
      <c r="M124" s="662">
        <v>1.5</v>
      </c>
      <c r="N124" s="662" t="s">
        <v>592</v>
      </c>
      <c r="O124" s="662">
        <v>20910</v>
      </c>
      <c r="P124" s="662" t="s">
        <v>22</v>
      </c>
      <c r="Q124" s="667">
        <v>43.366667</v>
      </c>
      <c r="R124" s="667">
        <v>143.191667</v>
      </c>
      <c r="T124" s="668" t="s">
        <v>4605</v>
      </c>
      <c r="U124" s="668" t="s">
        <v>4605</v>
      </c>
      <c r="V124" s="668" t="s">
        <v>4605</v>
      </c>
      <c r="W124" s="668" t="s">
        <v>22</v>
      </c>
      <c r="X124" s="668" t="s">
        <v>22</v>
      </c>
      <c r="Y124" s="668" t="s">
        <v>22</v>
      </c>
      <c r="Z124" s="668" t="s">
        <v>22</v>
      </c>
      <c r="AB124" s="662" t="s">
        <v>592</v>
      </c>
      <c r="AC124" s="662" t="s">
        <v>592</v>
      </c>
      <c r="AH124" s="668" t="str">
        <f t="shared" si="18"/>
        <v/>
      </c>
      <c r="AI124" s="668" t="str">
        <f t="shared" si="18"/>
        <v/>
      </c>
      <c r="AJ124" s="668" t="str">
        <f t="shared" si="18"/>
        <v/>
      </c>
      <c r="AK124" s="675">
        <f t="shared" si="19"/>
        <v>20186</v>
      </c>
      <c r="AL124" s="675" t="str">
        <f t="shared" si="17"/>
        <v>20_ぬかびら源泉郷</v>
      </c>
      <c r="AM124" s="675" t="str">
        <f t="shared" si="26"/>
        <v>20</v>
      </c>
      <c r="AN124" s="693" t="str">
        <f>IFERROR(VLOOKUP(AL124,観測点コードリスト!$L$2:$N$1665,3,FALSE),"")</f>
        <v>0103</v>
      </c>
      <c r="AO124" t="str">
        <f t="shared" si="20"/>
        <v/>
      </c>
      <c r="AQ124" s="709">
        <f t="shared" si="22"/>
        <v>20186</v>
      </c>
      <c r="AR124" s="709" t="str">
        <f t="shared" si="23"/>
        <v>ぬかびら源泉郷</v>
      </c>
      <c r="AS124" s="709" t="str">
        <f t="shared" si="24"/>
        <v>20</v>
      </c>
      <c r="AT124" s="710" t="str">
        <f t="shared" si="25"/>
        <v>0103</v>
      </c>
    </row>
    <row r="125" spans="1:46">
      <c r="A125" s="662" t="s">
        <v>579</v>
      </c>
      <c r="B125" s="662">
        <v>20266</v>
      </c>
      <c r="C125" s="662" t="s">
        <v>17</v>
      </c>
      <c r="D125" s="662" t="s">
        <v>600</v>
      </c>
      <c r="E125" s="662" t="s">
        <v>601</v>
      </c>
      <c r="F125" s="662" t="s">
        <v>602</v>
      </c>
      <c r="G125" s="662">
        <v>43</v>
      </c>
      <c r="H125" s="662">
        <v>14.5</v>
      </c>
      <c r="I125" s="662">
        <v>143</v>
      </c>
      <c r="J125" s="662">
        <v>17.7</v>
      </c>
      <c r="K125" s="662">
        <v>287</v>
      </c>
      <c r="L125" s="662">
        <v>10.1</v>
      </c>
      <c r="M125" s="662">
        <v>1.5</v>
      </c>
      <c r="N125" s="662" t="s">
        <v>365</v>
      </c>
      <c r="O125" s="662">
        <v>20920</v>
      </c>
      <c r="P125" s="662" t="s">
        <v>22</v>
      </c>
      <c r="Q125" s="667">
        <v>43.241667</v>
      </c>
      <c r="R125" s="667">
        <v>143.29499999999999</v>
      </c>
      <c r="T125" s="668" t="s">
        <v>4605</v>
      </c>
      <c r="U125" s="668" t="s">
        <v>4605</v>
      </c>
      <c r="V125" s="668" t="s">
        <v>4605</v>
      </c>
      <c r="W125" s="668" t="s">
        <v>22</v>
      </c>
      <c r="X125" s="668" t="s">
        <v>22</v>
      </c>
      <c r="Y125" s="668" t="s">
        <v>22</v>
      </c>
      <c r="Z125" s="668" t="s">
        <v>22</v>
      </c>
      <c r="AB125" s="662" t="s">
        <v>4745</v>
      </c>
      <c r="AC125" s="662" t="s">
        <v>47</v>
      </c>
      <c r="AH125" s="668" t="str">
        <f t="shared" si="18"/>
        <v/>
      </c>
      <c r="AI125" s="668" t="str">
        <f t="shared" si="18"/>
        <v/>
      </c>
      <c r="AJ125" s="668" t="str">
        <f t="shared" si="18"/>
        <v/>
      </c>
      <c r="AK125" s="675">
        <f t="shared" si="19"/>
        <v>20266</v>
      </c>
      <c r="AL125" s="675" t="str">
        <f t="shared" si="17"/>
        <v>20_上士幌</v>
      </c>
      <c r="AM125" s="675" t="str">
        <f t="shared" si="26"/>
        <v>20</v>
      </c>
      <c r="AN125" s="693" t="str">
        <f>IFERROR(VLOOKUP(AL125,観測点コードリスト!$L$2:$N$1665,3,FALSE),"")</f>
        <v>0107</v>
      </c>
      <c r="AO125" t="str">
        <f t="shared" si="20"/>
        <v/>
      </c>
      <c r="AQ125" s="709">
        <f t="shared" si="22"/>
        <v>20266</v>
      </c>
      <c r="AR125" s="709" t="str">
        <f t="shared" si="23"/>
        <v>上士幌</v>
      </c>
      <c r="AS125" s="709" t="str">
        <f t="shared" si="24"/>
        <v>20</v>
      </c>
      <c r="AT125" s="710" t="str">
        <f t="shared" si="25"/>
        <v>0107</v>
      </c>
    </row>
    <row r="126" spans="1:46">
      <c r="A126" s="662" t="s">
        <v>579</v>
      </c>
      <c r="B126" s="662">
        <v>20276</v>
      </c>
      <c r="C126" s="662" t="s">
        <v>17</v>
      </c>
      <c r="D126" s="662" t="s">
        <v>603</v>
      </c>
      <c r="E126" s="662" t="s">
        <v>604</v>
      </c>
      <c r="F126" s="662" t="s">
        <v>605</v>
      </c>
      <c r="G126" s="662">
        <v>43</v>
      </c>
      <c r="H126" s="662">
        <v>14.6</v>
      </c>
      <c r="I126" s="662">
        <v>143</v>
      </c>
      <c r="J126" s="662">
        <v>33.200000000000003</v>
      </c>
      <c r="K126" s="662">
        <v>90</v>
      </c>
      <c r="L126" s="662">
        <v>10</v>
      </c>
      <c r="M126" s="662">
        <v>1.5</v>
      </c>
      <c r="N126" s="662" t="s">
        <v>385</v>
      </c>
      <c r="O126" s="662" t="s">
        <v>22</v>
      </c>
      <c r="P126" s="662" t="s">
        <v>40</v>
      </c>
      <c r="Q126" s="667">
        <v>43.243333</v>
      </c>
      <c r="R126" s="667">
        <v>143.55333300000001</v>
      </c>
      <c r="T126" s="668" t="s">
        <v>4605</v>
      </c>
      <c r="U126" s="668" t="s">
        <v>4605</v>
      </c>
      <c r="V126" s="668" t="s">
        <v>4605</v>
      </c>
      <c r="W126" s="668" t="s">
        <v>22</v>
      </c>
      <c r="X126" s="668" t="s">
        <v>22</v>
      </c>
      <c r="Y126" s="668" t="s">
        <v>22</v>
      </c>
      <c r="Z126" s="668" t="s">
        <v>22</v>
      </c>
      <c r="AB126" s="662" t="s">
        <v>4745</v>
      </c>
      <c r="AC126" s="662" t="s">
        <v>4763</v>
      </c>
      <c r="AH126" s="668" t="str">
        <f t="shared" si="18"/>
        <v/>
      </c>
      <c r="AI126" s="668" t="str">
        <f t="shared" si="18"/>
        <v/>
      </c>
      <c r="AJ126" s="668" t="str">
        <f t="shared" si="18"/>
        <v/>
      </c>
      <c r="AK126" s="675">
        <f t="shared" si="19"/>
        <v>20276</v>
      </c>
      <c r="AL126" s="675" t="str">
        <f t="shared" si="17"/>
        <v>20_足寄</v>
      </c>
      <c r="AM126" s="675" t="str">
        <f t="shared" si="26"/>
        <v>20</v>
      </c>
      <c r="AN126" s="693" t="str">
        <f>IFERROR(VLOOKUP(AL126,観測点コードリスト!$L$2:$N$1665,3,FALSE),"")</f>
        <v>0109</v>
      </c>
      <c r="AO126" t="str">
        <f t="shared" si="20"/>
        <v/>
      </c>
      <c r="AQ126" s="709">
        <f t="shared" si="22"/>
        <v>20276</v>
      </c>
      <c r="AR126" s="709" t="str">
        <f t="shared" si="23"/>
        <v>足寄</v>
      </c>
      <c r="AS126" s="709" t="str">
        <f t="shared" si="24"/>
        <v>20</v>
      </c>
      <c r="AT126" s="710" t="str">
        <f t="shared" si="25"/>
        <v>0109</v>
      </c>
    </row>
    <row r="127" spans="1:46">
      <c r="A127" s="662" t="s">
        <v>579</v>
      </c>
      <c r="B127" s="662">
        <v>20341</v>
      </c>
      <c r="C127" s="662" t="s">
        <v>17</v>
      </c>
      <c r="D127" s="662" t="s">
        <v>609</v>
      </c>
      <c r="E127" s="662" t="s">
        <v>610</v>
      </c>
      <c r="F127" s="662" t="s">
        <v>611</v>
      </c>
      <c r="G127" s="662">
        <v>43</v>
      </c>
      <c r="H127" s="662">
        <v>7.9</v>
      </c>
      <c r="I127" s="662">
        <v>143</v>
      </c>
      <c r="J127" s="662">
        <v>36</v>
      </c>
      <c r="K127" s="662">
        <v>67</v>
      </c>
      <c r="L127" s="662">
        <v>10</v>
      </c>
      <c r="M127" s="662">
        <v>1.5</v>
      </c>
      <c r="N127" s="662" t="s">
        <v>612</v>
      </c>
      <c r="O127" s="662">
        <v>20935</v>
      </c>
      <c r="P127" s="662" t="s">
        <v>22</v>
      </c>
      <c r="Q127" s="667">
        <v>43.131667</v>
      </c>
      <c r="R127" s="667">
        <v>143.6</v>
      </c>
      <c r="T127" s="668" t="s">
        <v>4605</v>
      </c>
      <c r="U127" s="668" t="s">
        <v>4605</v>
      </c>
      <c r="V127" s="668" t="s">
        <v>4605</v>
      </c>
      <c r="W127" s="668" t="s">
        <v>22</v>
      </c>
      <c r="X127" s="668" t="s">
        <v>22</v>
      </c>
      <c r="Y127" s="668" t="s">
        <v>22</v>
      </c>
      <c r="Z127" s="668" t="s">
        <v>22</v>
      </c>
      <c r="AB127" s="662" t="s">
        <v>4745</v>
      </c>
      <c r="AC127" s="662" t="s">
        <v>4767</v>
      </c>
      <c r="AH127" s="668" t="str">
        <f t="shared" si="18"/>
        <v/>
      </c>
      <c r="AI127" s="668" t="str">
        <f t="shared" si="18"/>
        <v/>
      </c>
      <c r="AJ127" s="668" t="str">
        <f t="shared" si="18"/>
        <v/>
      </c>
      <c r="AK127" s="675">
        <f t="shared" si="19"/>
        <v>20341</v>
      </c>
      <c r="AL127" s="675" t="str">
        <f t="shared" si="17"/>
        <v>20_本別</v>
      </c>
      <c r="AM127" s="675" t="str">
        <f t="shared" si="26"/>
        <v>20</v>
      </c>
      <c r="AN127" s="693" t="str">
        <f>IFERROR(VLOOKUP(AL127,観測点コードリスト!$L$2:$N$1665,3,FALSE),"")</f>
        <v>0112</v>
      </c>
      <c r="AO127" t="str">
        <f t="shared" si="20"/>
        <v/>
      </c>
      <c r="AQ127" s="709">
        <f t="shared" si="22"/>
        <v>20341</v>
      </c>
      <c r="AR127" s="709" t="str">
        <f t="shared" si="23"/>
        <v>本別</v>
      </c>
      <c r="AS127" s="709" t="str">
        <f t="shared" si="24"/>
        <v>20</v>
      </c>
      <c r="AT127" s="710" t="str">
        <f t="shared" si="25"/>
        <v>0112</v>
      </c>
    </row>
    <row r="128" spans="1:46">
      <c r="A128" s="662" t="s">
        <v>579</v>
      </c>
      <c r="B128" s="662">
        <v>20356</v>
      </c>
      <c r="C128" s="662" t="s">
        <v>17</v>
      </c>
      <c r="D128" s="662" t="s">
        <v>613</v>
      </c>
      <c r="E128" s="662" t="s">
        <v>614</v>
      </c>
      <c r="F128" s="662" t="s">
        <v>615</v>
      </c>
      <c r="G128" s="662">
        <v>43</v>
      </c>
      <c r="H128" s="662">
        <v>4.5999999999999996</v>
      </c>
      <c r="I128" s="662">
        <v>142</v>
      </c>
      <c r="J128" s="662">
        <v>50.4</v>
      </c>
      <c r="K128" s="662">
        <v>178</v>
      </c>
      <c r="L128" s="662">
        <v>8.3000000000000007</v>
      </c>
      <c r="M128" s="662">
        <v>1.5</v>
      </c>
      <c r="N128" s="662" t="s">
        <v>51</v>
      </c>
      <c r="O128" s="662">
        <v>20930</v>
      </c>
      <c r="P128" s="662" t="s">
        <v>40</v>
      </c>
      <c r="Q128" s="667">
        <v>43.076667</v>
      </c>
      <c r="R128" s="667">
        <v>142.84</v>
      </c>
      <c r="T128" s="668" t="s">
        <v>4605</v>
      </c>
      <c r="U128" s="668" t="s">
        <v>4605</v>
      </c>
      <c r="V128" s="668" t="s">
        <v>4605</v>
      </c>
      <c r="W128" s="668" t="s">
        <v>22</v>
      </c>
      <c r="X128" s="668" t="s">
        <v>22</v>
      </c>
      <c r="Y128" s="668" t="s">
        <v>22</v>
      </c>
      <c r="Z128" s="668" t="s">
        <v>22</v>
      </c>
      <c r="AB128" s="662" t="s">
        <v>4745</v>
      </c>
      <c r="AC128" s="662" t="s">
        <v>346</v>
      </c>
      <c r="AH128" s="668" t="str">
        <f t="shared" si="18"/>
        <v/>
      </c>
      <c r="AI128" s="668" t="str">
        <f t="shared" si="18"/>
        <v/>
      </c>
      <c r="AJ128" s="668" t="str">
        <f t="shared" si="18"/>
        <v/>
      </c>
      <c r="AK128" s="675">
        <f t="shared" si="19"/>
        <v>20356</v>
      </c>
      <c r="AL128" s="675" t="str">
        <f t="shared" si="17"/>
        <v>20_新得</v>
      </c>
      <c r="AM128" s="675" t="str">
        <f t="shared" si="26"/>
        <v>20</v>
      </c>
      <c r="AN128" s="693" t="str">
        <f>IFERROR(VLOOKUP(AL128,観測点コードリスト!$L$2:$N$1665,3,FALSE),"")</f>
        <v>0113</v>
      </c>
      <c r="AO128" t="str">
        <f t="shared" si="20"/>
        <v/>
      </c>
      <c r="AQ128" s="709">
        <f t="shared" si="22"/>
        <v>20356</v>
      </c>
      <c r="AR128" s="709" t="str">
        <f t="shared" si="23"/>
        <v>新得</v>
      </c>
      <c r="AS128" s="709" t="str">
        <f t="shared" si="24"/>
        <v>20</v>
      </c>
      <c r="AT128" s="710" t="str">
        <f t="shared" si="25"/>
        <v>0113</v>
      </c>
    </row>
    <row r="129" spans="1:46">
      <c r="A129" s="662" t="s">
        <v>579</v>
      </c>
      <c r="B129" s="662">
        <v>20361</v>
      </c>
      <c r="C129" s="662" t="s">
        <v>17</v>
      </c>
      <c r="D129" s="662" t="s">
        <v>616</v>
      </c>
      <c r="E129" s="662" t="s">
        <v>617</v>
      </c>
      <c r="F129" s="662" t="s">
        <v>618</v>
      </c>
      <c r="G129" s="662">
        <v>43</v>
      </c>
      <c r="H129" s="662">
        <v>6.2</v>
      </c>
      <c r="I129" s="662">
        <v>142</v>
      </c>
      <c r="J129" s="662">
        <v>59.7</v>
      </c>
      <c r="K129" s="662">
        <v>206</v>
      </c>
      <c r="L129" s="662">
        <v>8</v>
      </c>
      <c r="M129" s="662">
        <v>1.5</v>
      </c>
      <c r="N129" s="662" t="s">
        <v>619</v>
      </c>
      <c r="O129" s="662" t="s">
        <v>22</v>
      </c>
      <c r="P129" s="662" t="s">
        <v>40</v>
      </c>
      <c r="Q129" s="667">
        <v>43.103332999999999</v>
      </c>
      <c r="R129" s="667">
        <v>142.995</v>
      </c>
      <c r="T129" s="668" t="s">
        <v>4605</v>
      </c>
      <c r="U129" s="668" t="s">
        <v>4605</v>
      </c>
      <c r="V129" s="668" t="s">
        <v>4605</v>
      </c>
      <c r="W129" s="668" t="s">
        <v>22</v>
      </c>
      <c r="X129" s="668" t="s">
        <v>22</v>
      </c>
      <c r="Y129" s="668" t="s">
        <v>22</v>
      </c>
      <c r="Z129" s="668" t="s">
        <v>22</v>
      </c>
      <c r="AB129" s="662" t="s">
        <v>4745</v>
      </c>
      <c r="AC129" s="662" t="s">
        <v>21</v>
      </c>
      <c r="AH129" s="668" t="str">
        <f t="shared" si="18"/>
        <v/>
      </c>
      <c r="AI129" s="668" t="str">
        <f t="shared" si="18"/>
        <v/>
      </c>
      <c r="AJ129" s="668" t="str">
        <f t="shared" si="18"/>
        <v/>
      </c>
      <c r="AK129" s="675">
        <f t="shared" si="19"/>
        <v>20361</v>
      </c>
      <c r="AL129" s="675" t="str">
        <f t="shared" si="17"/>
        <v>20_鹿追</v>
      </c>
      <c r="AM129" s="675" t="str">
        <f t="shared" si="26"/>
        <v>20</v>
      </c>
      <c r="AN129" s="693" t="str">
        <f>IFERROR(VLOOKUP(AL129,観測点コードリスト!$L$2:$N$1665,3,FALSE),"")</f>
        <v>0114</v>
      </c>
      <c r="AO129" t="str">
        <f t="shared" si="20"/>
        <v/>
      </c>
      <c r="AQ129" s="709">
        <f t="shared" si="22"/>
        <v>20361</v>
      </c>
      <c r="AR129" s="709" t="str">
        <f t="shared" si="23"/>
        <v>鹿追</v>
      </c>
      <c r="AS129" s="709" t="str">
        <f t="shared" si="24"/>
        <v>20</v>
      </c>
      <c r="AT129" s="710" t="str">
        <f t="shared" si="25"/>
        <v>0114</v>
      </c>
    </row>
    <row r="130" spans="1:46">
      <c r="A130" s="662" t="s">
        <v>579</v>
      </c>
      <c r="B130" s="662">
        <v>20371</v>
      </c>
      <c r="C130" s="662" t="s">
        <v>17</v>
      </c>
      <c r="D130" s="662" t="s">
        <v>620</v>
      </c>
      <c r="E130" s="662" t="s">
        <v>621</v>
      </c>
      <c r="F130" s="662" t="s">
        <v>622</v>
      </c>
      <c r="G130" s="662">
        <v>43</v>
      </c>
      <c r="H130" s="662">
        <v>3</v>
      </c>
      <c r="I130" s="662">
        <v>143</v>
      </c>
      <c r="J130" s="662">
        <v>11</v>
      </c>
      <c r="K130" s="662">
        <v>112</v>
      </c>
      <c r="L130" s="662">
        <v>10</v>
      </c>
      <c r="M130" s="662">
        <v>1.5</v>
      </c>
      <c r="N130" s="662" t="s">
        <v>47</v>
      </c>
      <c r="O130" s="662" t="s">
        <v>22</v>
      </c>
      <c r="P130" s="662" t="s">
        <v>40</v>
      </c>
      <c r="Q130" s="667">
        <v>43.05</v>
      </c>
      <c r="R130" s="667">
        <v>143.183333</v>
      </c>
      <c r="T130" s="668" t="s">
        <v>4605</v>
      </c>
      <c r="U130" s="668" t="s">
        <v>4605</v>
      </c>
      <c r="V130" s="668" t="s">
        <v>4605</v>
      </c>
      <c r="W130" s="668" t="s">
        <v>22</v>
      </c>
      <c r="X130" s="668" t="s">
        <v>22</v>
      </c>
      <c r="Y130" s="668" t="s">
        <v>22</v>
      </c>
      <c r="Z130" s="668" t="s">
        <v>22</v>
      </c>
      <c r="AB130" s="662" t="s">
        <v>47</v>
      </c>
      <c r="AC130" s="662" t="s">
        <v>47</v>
      </c>
      <c r="AF130" s="662">
        <v>1</v>
      </c>
      <c r="AG130" s="662">
        <v>7</v>
      </c>
      <c r="AH130" s="668" t="str">
        <f t="shared" si="18"/>
        <v/>
      </c>
      <c r="AI130" s="668" t="str">
        <f t="shared" si="18"/>
        <v>●</v>
      </c>
      <c r="AJ130" s="668" t="str">
        <f t="shared" si="18"/>
        <v>●</v>
      </c>
      <c r="AK130" s="675">
        <f t="shared" si="19"/>
        <v>20371</v>
      </c>
      <c r="AL130" s="675" t="str">
        <f t="shared" si="17"/>
        <v>20_駒場</v>
      </c>
      <c r="AM130" s="675" t="str">
        <f t="shared" si="26"/>
        <v>20</v>
      </c>
      <c r="AN130" s="693" t="str">
        <f>IFERROR(VLOOKUP(AL130,観測点コードリスト!$L$2:$N$1665,3,FALSE),"")</f>
        <v>1204</v>
      </c>
      <c r="AO130" t="str">
        <f t="shared" si="20"/>
        <v>●</v>
      </c>
      <c r="AQ130" s="709">
        <f t="shared" si="22"/>
        <v>20371</v>
      </c>
      <c r="AR130" s="709" t="str">
        <f t="shared" si="23"/>
        <v>駒場</v>
      </c>
      <c r="AS130" s="709" t="str">
        <f t="shared" si="24"/>
        <v>20</v>
      </c>
      <c r="AT130" s="710" t="str">
        <f t="shared" si="25"/>
        <v>1204</v>
      </c>
    </row>
    <row r="131" spans="1:46">
      <c r="A131" s="662" t="s">
        <v>579</v>
      </c>
      <c r="B131" s="662">
        <v>20421</v>
      </c>
      <c r="C131" s="662" t="s">
        <v>17</v>
      </c>
      <c r="D131" s="662" t="s">
        <v>623</v>
      </c>
      <c r="E131" s="662" t="s">
        <v>624</v>
      </c>
      <c r="F131" s="662" t="s">
        <v>625</v>
      </c>
      <c r="G131" s="662">
        <v>42</v>
      </c>
      <c r="H131" s="662">
        <v>54</v>
      </c>
      <c r="I131" s="662">
        <v>143</v>
      </c>
      <c r="J131" s="662">
        <v>2.6</v>
      </c>
      <c r="K131" s="662">
        <v>90</v>
      </c>
      <c r="L131" s="662">
        <v>10</v>
      </c>
      <c r="M131" s="662">
        <v>1.5</v>
      </c>
      <c r="N131" s="662" t="s">
        <v>51</v>
      </c>
      <c r="O131" s="662">
        <v>20940</v>
      </c>
      <c r="P131" s="662" t="s">
        <v>40</v>
      </c>
      <c r="Q131" s="667">
        <v>42.9</v>
      </c>
      <c r="R131" s="667">
        <v>143.04333299999999</v>
      </c>
      <c r="T131" s="668" t="s">
        <v>4605</v>
      </c>
      <c r="U131" s="668" t="s">
        <v>4605</v>
      </c>
      <c r="V131" s="668" t="s">
        <v>4605</v>
      </c>
      <c r="W131" s="668" t="s">
        <v>22</v>
      </c>
      <c r="X131" s="668" t="s">
        <v>22</v>
      </c>
      <c r="Y131" s="668" t="s">
        <v>22</v>
      </c>
      <c r="Z131" s="668" t="s">
        <v>22</v>
      </c>
      <c r="AB131" s="662" t="s">
        <v>4745</v>
      </c>
      <c r="AC131" s="662" t="s">
        <v>346</v>
      </c>
      <c r="AF131" s="662">
        <v>8</v>
      </c>
      <c r="AH131" s="668" t="str">
        <f t="shared" si="18"/>
        <v/>
      </c>
      <c r="AI131" s="668" t="str">
        <f t="shared" si="18"/>
        <v>●</v>
      </c>
      <c r="AJ131" s="668" t="str">
        <f t="shared" si="18"/>
        <v/>
      </c>
      <c r="AK131" s="675">
        <f t="shared" si="19"/>
        <v>20421</v>
      </c>
      <c r="AL131" s="675" t="str">
        <f t="shared" si="17"/>
        <v>20_芽室</v>
      </c>
      <c r="AM131" s="675" t="str">
        <f t="shared" si="26"/>
        <v>20</v>
      </c>
      <c r="AN131" s="693" t="str">
        <f>IFERROR(VLOOKUP(AL131,観測点コードリスト!$L$2:$N$1665,3,FALSE),"")</f>
        <v>0115</v>
      </c>
      <c r="AO131" t="str">
        <f t="shared" si="20"/>
        <v>●</v>
      </c>
      <c r="AQ131" s="709">
        <f t="shared" si="22"/>
        <v>20421</v>
      </c>
      <c r="AR131" s="709" t="str">
        <f t="shared" si="23"/>
        <v>芽室</v>
      </c>
      <c r="AS131" s="709" t="str">
        <f t="shared" si="24"/>
        <v>20</v>
      </c>
      <c r="AT131" s="710" t="str">
        <f t="shared" si="25"/>
        <v>0115</v>
      </c>
    </row>
    <row r="132" spans="1:46">
      <c r="A132" s="662" t="s">
        <v>579</v>
      </c>
      <c r="B132" s="662">
        <v>20432</v>
      </c>
      <c r="C132" s="662" t="s">
        <v>23</v>
      </c>
      <c r="D132" s="662" t="s">
        <v>626</v>
      </c>
      <c r="E132" s="662" t="s">
        <v>627</v>
      </c>
      <c r="F132" s="662" t="s">
        <v>631</v>
      </c>
      <c r="G132" s="662">
        <v>42</v>
      </c>
      <c r="H132" s="662">
        <v>54.5</v>
      </c>
      <c r="I132" s="662">
        <v>143</v>
      </c>
      <c r="J132" s="662">
        <v>13.4</v>
      </c>
      <c r="K132" s="662">
        <v>45</v>
      </c>
      <c r="L132" s="662">
        <v>11.2</v>
      </c>
      <c r="M132" s="662" t="s">
        <v>22</v>
      </c>
      <c r="N132" s="662" t="s">
        <v>629</v>
      </c>
      <c r="O132" s="662" t="s">
        <v>22</v>
      </c>
      <c r="P132" s="662" t="s">
        <v>632</v>
      </c>
      <c r="Q132" s="667">
        <v>42.908332999999999</v>
      </c>
      <c r="R132" s="667">
        <v>143.223333</v>
      </c>
      <c r="T132" s="668" t="s">
        <v>22</v>
      </c>
      <c r="U132" s="668" t="s">
        <v>22</v>
      </c>
      <c r="V132" s="668" t="s">
        <v>4605</v>
      </c>
      <c r="W132" s="668" t="s">
        <v>22</v>
      </c>
      <c r="X132" s="668" t="s">
        <v>22</v>
      </c>
      <c r="Y132" s="668" t="s">
        <v>4605</v>
      </c>
      <c r="Z132" s="668" t="s">
        <v>22</v>
      </c>
      <c r="AB132" s="662" t="s">
        <v>4758</v>
      </c>
      <c r="AC132" s="662" t="s">
        <v>629</v>
      </c>
      <c r="AE132" s="662">
        <v>9</v>
      </c>
      <c r="AH132" s="668" t="str">
        <f t="shared" si="18"/>
        <v>●</v>
      </c>
      <c r="AI132" s="668" t="str">
        <f t="shared" si="18"/>
        <v/>
      </c>
      <c r="AJ132" s="668" t="str">
        <f t="shared" si="18"/>
        <v/>
      </c>
      <c r="AK132" s="675">
        <f t="shared" si="19"/>
        <v>20432</v>
      </c>
      <c r="AL132" s="675" t="str">
        <f t="shared" ref="AL132:AL195" si="27">AM132&amp;"_"&amp;D132</f>
        <v>20_帯広</v>
      </c>
      <c r="AM132" s="675" t="str">
        <f t="shared" si="26"/>
        <v>20</v>
      </c>
      <c r="AN132" s="693" t="str">
        <f>IFERROR(VLOOKUP(AL132,観測点コードリスト!$L$2:$N$1665,3,FALSE),"")</f>
        <v>47417</v>
      </c>
      <c r="AO132" t="str">
        <f t="shared" si="20"/>
        <v>●</v>
      </c>
      <c r="AQ132" s="709">
        <f t="shared" si="22"/>
        <v>20432</v>
      </c>
      <c r="AR132" s="709" t="str">
        <f t="shared" si="23"/>
        <v>帯広</v>
      </c>
      <c r="AS132" s="709" t="str">
        <f t="shared" si="24"/>
        <v>20</v>
      </c>
      <c r="AT132" s="710" t="str">
        <f t="shared" si="25"/>
        <v>47417</v>
      </c>
    </row>
    <row r="133" spans="1:46">
      <c r="A133" s="662" t="s">
        <v>579</v>
      </c>
      <c r="B133" s="662">
        <v>20441</v>
      </c>
      <c r="C133" s="662" t="s">
        <v>17</v>
      </c>
      <c r="D133" s="662" t="s">
        <v>633</v>
      </c>
      <c r="E133" s="662" t="s">
        <v>634</v>
      </c>
      <c r="F133" s="662" t="s">
        <v>635</v>
      </c>
      <c r="G133" s="662">
        <v>42</v>
      </c>
      <c r="H133" s="662">
        <v>55.2</v>
      </c>
      <c r="I133" s="662">
        <v>143</v>
      </c>
      <c r="J133" s="662">
        <v>27.5</v>
      </c>
      <c r="K133" s="662">
        <v>42</v>
      </c>
      <c r="L133" s="662">
        <v>10</v>
      </c>
      <c r="M133" s="662">
        <v>1.5</v>
      </c>
      <c r="N133" s="662" t="s">
        <v>197</v>
      </c>
      <c r="O133" s="662" t="s">
        <v>22</v>
      </c>
      <c r="P133" s="662" t="s">
        <v>40</v>
      </c>
      <c r="Q133" s="667">
        <v>42.92</v>
      </c>
      <c r="R133" s="667">
        <v>143.45833300000001</v>
      </c>
      <c r="T133" s="668" t="s">
        <v>4605</v>
      </c>
      <c r="U133" s="668" t="s">
        <v>4605</v>
      </c>
      <c r="V133" s="668" t="s">
        <v>4605</v>
      </c>
      <c r="W133" s="668" t="s">
        <v>22</v>
      </c>
      <c r="X133" s="668" t="s">
        <v>22</v>
      </c>
      <c r="Y133" s="668" t="s">
        <v>22</v>
      </c>
      <c r="Z133" s="668" t="s">
        <v>22</v>
      </c>
      <c r="AB133" s="662" t="s">
        <v>4745</v>
      </c>
      <c r="AC133" s="662" t="s">
        <v>1150</v>
      </c>
      <c r="AH133" s="668" t="str">
        <f t="shared" ref="AH133:AJ196" si="28">IF(AE133&gt;0,"●","")</f>
        <v/>
      </c>
      <c r="AI133" s="668" t="str">
        <f t="shared" si="28"/>
        <v/>
      </c>
      <c r="AJ133" s="668" t="str">
        <f t="shared" si="28"/>
        <v/>
      </c>
      <c r="AK133" s="675">
        <f t="shared" ref="AK133:AK196" si="29">B133</f>
        <v>20441</v>
      </c>
      <c r="AL133" s="675" t="str">
        <f t="shared" si="27"/>
        <v>20_池田</v>
      </c>
      <c r="AM133" s="675" t="str">
        <f t="shared" si="26"/>
        <v>20</v>
      </c>
      <c r="AN133" s="693" t="str">
        <f>IFERROR(VLOOKUP(AL133,観測点コードリスト!$L$2:$N$1665,3,FALSE),"")</f>
        <v>0117</v>
      </c>
      <c r="AO133" t="str">
        <f t="shared" ref="AO133:AO196" si="30">IF(AH133="●","●",IF(AI133="●","●",IF(AJ133="●","●","")))</f>
        <v/>
      </c>
      <c r="AQ133" s="709">
        <f t="shared" si="22"/>
        <v>20441</v>
      </c>
      <c r="AR133" s="709" t="str">
        <f t="shared" si="23"/>
        <v>池田</v>
      </c>
      <c r="AS133" s="709" t="str">
        <f t="shared" si="24"/>
        <v>20</v>
      </c>
      <c r="AT133" s="710" t="str">
        <f t="shared" si="25"/>
        <v>0117</v>
      </c>
    </row>
    <row r="134" spans="1:46">
      <c r="A134" s="662" t="s">
        <v>579</v>
      </c>
      <c r="B134" s="662">
        <v>20506</v>
      </c>
      <c r="C134" s="662" t="s">
        <v>17</v>
      </c>
      <c r="D134" s="662" t="s">
        <v>639</v>
      </c>
      <c r="E134" s="662" t="s">
        <v>640</v>
      </c>
      <c r="F134" s="662" t="s">
        <v>641</v>
      </c>
      <c r="G134" s="662">
        <v>42</v>
      </c>
      <c r="H134" s="662">
        <v>48.5</v>
      </c>
      <c r="I134" s="662">
        <v>143</v>
      </c>
      <c r="J134" s="662">
        <v>39.4</v>
      </c>
      <c r="K134" s="662">
        <v>20</v>
      </c>
      <c r="L134" s="662">
        <v>8.3000000000000007</v>
      </c>
      <c r="M134" s="662">
        <v>1.5</v>
      </c>
      <c r="N134" s="662" t="s">
        <v>415</v>
      </c>
      <c r="O134" s="662">
        <v>20945</v>
      </c>
      <c r="P134" s="662" t="s">
        <v>40</v>
      </c>
      <c r="Q134" s="667">
        <v>42.808332999999998</v>
      </c>
      <c r="R134" s="667">
        <v>143.656667</v>
      </c>
      <c r="T134" s="668" t="s">
        <v>4605</v>
      </c>
      <c r="U134" s="668" t="s">
        <v>4605</v>
      </c>
      <c r="V134" s="668" t="s">
        <v>4605</v>
      </c>
      <c r="W134" s="668" t="s">
        <v>22</v>
      </c>
      <c r="X134" s="668" t="s">
        <v>22</v>
      </c>
      <c r="Y134" s="668" t="s">
        <v>22</v>
      </c>
      <c r="Z134" s="668" t="s">
        <v>22</v>
      </c>
      <c r="AB134" s="662" t="s">
        <v>4745</v>
      </c>
      <c r="AC134" s="662" t="s">
        <v>208</v>
      </c>
      <c r="AH134" s="668" t="str">
        <f t="shared" si="28"/>
        <v/>
      </c>
      <c r="AI134" s="668" t="str">
        <f t="shared" si="28"/>
        <v/>
      </c>
      <c r="AJ134" s="668" t="str">
        <f t="shared" si="28"/>
        <v/>
      </c>
      <c r="AK134" s="675">
        <f t="shared" si="29"/>
        <v>20506</v>
      </c>
      <c r="AL134" s="675" t="str">
        <f t="shared" si="27"/>
        <v>20_浦幌</v>
      </c>
      <c r="AM134" s="675" t="str">
        <f t="shared" si="26"/>
        <v>20</v>
      </c>
      <c r="AN134" s="693" t="str">
        <f>IFERROR(VLOOKUP(AL134,観測点コードリスト!$L$2:$N$1665,3,FALSE),"")</f>
        <v>0118</v>
      </c>
      <c r="AO134" t="str">
        <f t="shared" si="30"/>
        <v/>
      </c>
      <c r="AQ134" s="709">
        <f t="shared" si="22"/>
        <v>20506</v>
      </c>
      <c r="AR134" s="709" t="str">
        <f t="shared" si="23"/>
        <v>浦幌</v>
      </c>
      <c r="AS134" s="709" t="str">
        <f t="shared" si="24"/>
        <v>20</v>
      </c>
      <c r="AT134" s="710" t="str">
        <f t="shared" si="25"/>
        <v>0118</v>
      </c>
    </row>
    <row r="135" spans="1:46">
      <c r="A135" s="662" t="s">
        <v>579</v>
      </c>
      <c r="B135" s="662">
        <v>20551</v>
      </c>
      <c r="C135" s="662" t="s">
        <v>23</v>
      </c>
      <c r="D135" s="662" t="s">
        <v>642</v>
      </c>
      <c r="E135" s="662" t="s">
        <v>643</v>
      </c>
      <c r="F135" s="662" t="s">
        <v>644</v>
      </c>
      <c r="G135" s="662">
        <v>42</v>
      </c>
      <c r="H135" s="662">
        <v>44</v>
      </c>
      <c r="I135" s="662">
        <v>143</v>
      </c>
      <c r="J135" s="662">
        <v>13</v>
      </c>
      <c r="K135" s="662">
        <v>149</v>
      </c>
      <c r="L135" s="662">
        <v>10</v>
      </c>
      <c r="M135" s="662" t="s">
        <v>22</v>
      </c>
      <c r="N135" s="662" t="s">
        <v>35</v>
      </c>
      <c r="O135" s="662">
        <v>20955</v>
      </c>
      <c r="P135" s="662" t="s">
        <v>36</v>
      </c>
      <c r="Q135" s="667">
        <v>42.733333000000002</v>
      </c>
      <c r="R135" s="667">
        <v>143.216667</v>
      </c>
      <c r="T135" s="668" t="s">
        <v>4605</v>
      </c>
      <c r="U135" s="668" t="s">
        <v>4605</v>
      </c>
      <c r="V135" s="668" t="s">
        <v>4605</v>
      </c>
      <c r="W135" s="668" t="s">
        <v>22</v>
      </c>
      <c r="X135" s="668" t="s">
        <v>22</v>
      </c>
      <c r="Y135" s="668" t="s">
        <v>22</v>
      </c>
      <c r="Z135" s="668" t="s">
        <v>22</v>
      </c>
      <c r="AB135" s="662" t="s">
        <v>35</v>
      </c>
      <c r="AC135" s="662" t="s">
        <v>35</v>
      </c>
      <c r="AH135" s="668" t="str">
        <f t="shared" si="28"/>
        <v/>
      </c>
      <c r="AI135" s="668" t="str">
        <f t="shared" si="28"/>
        <v/>
      </c>
      <c r="AJ135" s="668" t="str">
        <f t="shared" si="28"/>
        <v/>
      </c>
      <c r="AK135" s="675">
        <f t="shared" si="29"/>
        <v>20551</v>
      </c>
      <c r="AL135" s="675" t="str">
        <f t="shared" si="27"/>
        <v>20_帯広泉</v>
      </c>
      <c r="AM135" s="675" t="str">
        <f t="shared" si="26"/>
        <v>20</v>
      </c>
      <c r="AN135" s="693" t="str">
        <f>IFERROR(VLOOKUP(AL135,観測点コードリスト!$L$2:$N$1665,3,FALSE),"")</f>
        <v>1510</v>
      </c>
      <c r="AO135" t="str">
        <f t="shared" si="30"/>
        <v/>
      </c>
      <c r="AQ135" s="709">
        <f t="shared" si="22"/>
        <v>20551</v>
      </c>
      <c r="AR135" s="709" t="str">
        <f t="shared" si="23"/>
        <v>帯広泉</v>
      </c>
      <c r="AS135" s="709" t="str">
        <f t="shared" si="24"/>
        <v>20</v>
      </c>
      <c r="AT135" s="710" t="str">
        <f t="shared" si="25"/>
        <v>1510</v>
      </c>
    </row>
    <row r="136" spans="1:46">
      <c r="A136" s="662" t="s">
        <v>579</v>
      </c>
      <c r="B136" s="662">
        <v>20556</v>
      </c>
      <c r="C136" s="662" t="s">
        <v>17</v>
      </c>
      <c r="D136" s="662" t="s">
        <v>645</v>
      </c>
      <c r="E136" s="662" t="s">
        <v>646</v>
      </c>
      <c r="F136" s="662" t="s">
        <v>647</v>
      </c>
      <c r="G136" s="662">
        <v>42</v>
      </c>
      <c r="H136" s="662">
        <v>47.2</v>
      </c>
      <c r="I136" s="662">
        <v>143</v>
      </c>
      <c r="J136" s="662">
        <v>19.7</v>
      </c>
      <c r="K136" s="662">
        <v>70</v>
      </c>
      <c r="L136" s="662">
        <v>10</v>
      </c>
      <c r="M136" s="662">
        <v>1.5</v>
      </c>
      <c r="N136" s="662" t="s">
        <v>21</v>
      </c>
      <c r="O136" s="662" t="s">
        <v>22</v>
      </c>
      <c r="P136" s="662" t="s">
        <v>40</v>
      </c>
      <c r="Q136" s="667">
        <v>42.786667000000001</v>
      </c>
      <c r="R136" s="667">
        <v>143.32833299999999</v>
      </c>
      <c r="T136" s="668" t="s">
        <v>4605</v>
      </c>
      <c r="U136" s="668" t="s">
        <v>4605</v>
      </c>
      <c r="V136" s="668" t="s">
        <v>4605</v>
      </c>
      <c r="W136" s="668" t="s">
        <v>22</v>
      </c>
      <c r="X136" s="668" t="s">
        <v>22</v>
      </c>
      <c r="Y136" s="668" t="s">
        <v>22</v>
      </c>
      <c r="Z136" s="668" t="s">
        <v>22</v>
      </c>
      <c r="AB136" s="662" t="s">
        <v>21</v>
      </c>
      <c r="AC136" s="662" t="s">
        <v>21</v>
      </c>
      <c r="AG136" s="662">
        <v>2</v>
      </c>
      <c r="AH136" s="668" t="str">
        <f t="shared" si="28"/>
        <v/>
      </c>
      <c r="AI136" s="668" t="str">
        <f t="shared" si="28"/>
        <v/>
      </c>
      <c r="AJ136" s="668" t="str">
        <f t="shared" si="28"/>
        <v>●</v>
      </c>
      <c r="AK136" s="675">
        <f t="shared" si="29"/>
        <v>20556</v>
      </c>
      <c r="AL136" s="675" t="str">
        <f t="shared" si="27"/>
        <v>20_糠内</v>
      </c>
      <c r="AM136" s="675" t="str">
        <f t="shared" si="26"/>
        <v>20</v>
      </c>
      <c r="AN136" s="693" t="str">
        <f>IFERROR(VLOOKUP(AL136,観測点コードリスト!$L$2:$N$1665,3,FALSE),"")</f>
        <v>1286</v>
      </c>
      <c r="AO136" t="str">
        <f t="shared" si="30"/>
        <v>●</v>
      </c>
      <c r="AQ136" s="709">
        <f t="shared" si="22"/>
        <v>20556</v>
      </c>
      <c r="AR136" s="709" t="str">
        <f t="shared" si="23"/>
        <v>糠内</v>
      </c>
      <c r="AS136" s="709" t="str">
        <f t="shared" si="24"/>
        <v>20</v>
      </c>
      <c r="AT136" s="710" t="str">
        <f t="shared" si="25"/>
        <v>1286</v>
      </c>
    </row>
    <row r="137" spans="1:46">
      <c r="A137" s="662" t="s">
        <v>579</v>
      </c>
      <c r="B137" s="662">
        <v>20601</v>
      </c>
      <c r="C137" s="662" t="s">
        <v>17</v>
      </c>
      <c r="D137" s="662" t="s">
        <v>648</v>
      </c>
      <c r="E137" s="662" t="s">
        <v>649</v>
      </c>
      <c r="F137" s="662" t="s">
        <v>650</v>
      </c>
      <c r="G137" s="662">
        <v>42</v>
      </c>
      <c r="H137" s="662">
        <v>38.5</v>
      </c>
      <c r="I137" s="662">
        <v>143</v>
      </c>
      <c r="J137" s="662">
        <v>5.8</v>
      </c>
      <c r="K137" s="662">
        <v>251</v>
      </c>
      <c r="L137" s="662">
        <v>10</v>
      </c>
      <c r="M137" s="662">
        <v>1.5</v>
      </c>
      <c r="N137" s="662" t="s">
        <v>472</v>
      </c>
      <c r="O137" s="662">
        <v>20950</v>
      </c>
      <c r="P137" s="662" t="s">
        <v>40</v>
      </c>
      <c r="Q137" s="667">
        <v>42.641666999999998</v>
      </c>
      <c r="R137" s="667">
        <v>143.096667</v>
      </c>
      <c r="T137" s="668" t="s">
        <v>4605</v>
      </c>
      <c r="U137" s="668" t="s">
        <v>4605</v>
      </c>
      <c r="V137" s="668" t="s">
        <v>4605</v>
      </c>
      <c r="W137" s="668" t="s">
        <v>22</v>
      </c>
      <c r="X137" s="668" t="s">
        <v>22</v>
      </c>
      <c r="Y137" s="668" t="s">
        <v>22</v>
      </c>
      <c r="Z137" s="668" t="s">
        <v>22</v>
      </c>
      <c r="AB137" s="662" t="s">
        <v>472</v>
      </c>
      <c r="AC137" s="662" t="s">
        <v>472</v>
      </c>
      <c r="AH137" s="668" t="str">
        <f t="shared" si="28"/>
        <v/>
      </c>
      <c r="AI137" s="668" t="str">
        <f t="shared" si="28"/>
        <v/>
      </c>
      <c r="AJ137" s="668" t="str">
        <f t="shared" si="28"/>
        <v/>
      </c>
      <c r="AK137" s="675">
        <f t="shared" si="29"/>
        <v>20601</v>
      </c>
      <c r="AL137" s="675" t="str">
        <f t="shared" si="27"/>
        <v>20_上札内</v>
      </c>
      <c r="AM137" s="675" t="str">
        <f t="shared" si="26"/>
        <v>20</v>
      </c>
      <c r="AN137" s="693" t="str">
        <f>IFERROR(VLOOKUP(AL137,観測点コードリスト!$L$2:$N$1665,3,FALSE),"")</f>
        <v>1210</v>
      </c>
      <c r="AO137" t="str">
        <f t="shared" si="30"/>
        <v/>
      </c>
      <c r="AQ137" s="709">
        <f t="shared" si="22"/>
        <v>20601</v>
      </c>
      <c r="AR137" s="709" t="str">
        <f t="shared" si="23"/>
        <v>上札内</v>
      </c>
      <c r="AS137" s="709" t="str">
        <f t="shared" si="24"/>
        <v>20</v>
      </c>
      <c r="AT137" s="710" t="str">
        <f t="shared" si="25"/>
        <v>1210</v>
      </c>
    </row>
    <row r="138" spans="1:46">
      <c r="A138" s="662" t="s">
        <v>579</v>
      </c>
      <c r="B138" s="662">
        <v>20606</v>
      </c>
      <c r="C138" s="662" t="s">
        <v>17</v>
      </c>
      <c r="D138" s="662" t="s">
        <v>651</v>
      </c>
      <c r="E138" s="662" t="s">
        <v>652</v>
      </c>
      <c r="F138" s="662" t="s">
        <v>653</v>
      </c>
      <c r="G138" s="662">
        <v>42</v>
      </c>
      <c r="H138" s="662">
        <v>39.1</v>
      </c>
      <c r="I138" s="662">
        <v>143</v>
      </c>
      <c r="J138" s="662">
        <v>11.7</v>
      </c>
      <c r="K138" s="662">
        <v>185</v>
      </c>
      <c r="L138" s="662">
        <v>10</v>
      </c>
      <c r="M138" s="662">
        <v>1.5</v>
      </c>
      <c r="N138" s="662" t="s">
        <v>472</v>
      </c>
      <c r="O138" s="662" t="s">
        <v>22</v>
      </c>
      <c r="P138" s="662" t="s">
        <v>40</v>
      </c>
      <c r="Q138" s="667">
        <v>42.651667000000003</v>
      </c>
      <c r="R138" s="667">
        <v>143.19499999999999</v>
      </c>
      <c r="T138" s="668" t="s">
        <v>4605</v>
      </c>
      <c r="U138" s="668" t="s">
        <v>4605</v>
      </c>
      <c r="V138" s="668" t="s">
        <v>4605</v>
      </c>
      <c r="W138" s="668" t="s">
        <v>22</v>
      </c>
      <c r="X138" s="668" t="s">
        <v>22</v>
      </c>
      <c r="Y138" s="668" t="s">
        <v>22</v>
      </c>
      <c r="Z138" s="668" t="s">
        <v>22</v>
      </c>
      <c r="AB138" s="662" t="s">
        <v>472</v>
      </c>
      <c r="AC138" s="662" t="s">
        <v>472</v>
      </c>
      <c r="AH138" s="668" t="str">
        <f t="shared" si="28"/>
        <v/>
      </c>
      <c r="AI138" s="668" t="str">
        <f t="shared" si="28"/>
        <v/>
      </c>
      <c r="AJ138" s="668" t="str">
        <f t="shared" si="28"/>
        <v/>
      </c>
      <c r="AK138" s="675">
        <f t="shared" si="29"/>
        <v>20606</v>
      </c>
      <c r="AL138" s="675" t="str">
        <f t="shared" si="27"/>
        <v>20_更別</v>
      </c>
      <c r="AM138" s="675" t="str">
        <f t="shared" si="26"/>
        <v>20</v>
      </c>
      <c r="AN138" s="693" t="str">
        <f>IFERROR(VLOOKUP(AL138,観測点コードリスト!$L$2:$N$1665,3,FALSE),"")</f>
        <v>1211</v>
      </c>
      <c r="AO138" t="str">
        <f t="shared" si="30"/>
        <v/>
      </c>
      <c r="AQ138" s="709">
        <f t="shared" si="22"/>
        <v>20606</v>
      </c>
      <c r="AR138" s="709" t="str">
        <f t="shared" si="23"/>
        <v>更別</v>
      </c>
      <c r="AS138" s="709" t="str">
        <f t="shared" si="24"/>
        <v>20</v>
      </c>
      <c r="AT138" s="710" t="str">
        <f t="shared" si="25"/>
        <v>1211</v>
      </c>
    </row>
    <row r="139" spans="1:46">
      <c r="A139" s="662" t="s">
        <v>579</v>
      </c>
      <c r="B139" s="662">
        <v>20631</v>
      </c>
      <c r="C139" s="662" t="s">
        <v>17</v>
      </c>
      <c r="D139" s="662" t="s">
        <v>654</v>
      </c>
      <c r="E139" s="662" t="s">
        <v>655</v>
      </c>
      <c r="F139" s="662" t="s">
        <v>656</v>
      </c>
      <c r="G139" s="662">
        <v>42</v>
      </c>
      <c r="H139" s="662">
        <v>41.2</v>
      </c>
      <c r="I139" s="662">
        <v>143</v>
      </c>
      <c r="J139" s="662">
        <v>38.799999999999997</v>
      </c>
      <c r="K139" s="662">
        <v>4</v>
      </c>
      <c r="L139" s="662">
        <v>10</v>
      </c>
      <c r="M139" s="662">
        <v>1.5</v>
      </c>
      <c r="N139" s="662" t="s">
        <v>208</v>
      </c>
      <c r="O139" s="662" t="s">
        <v>22</v>
      </c>
      <c r="P139" s="662" t="s">
        <v>40</v>
      </c>
      <c r="Q139" s="667">
        <v>42.686667</v>
      </c>
      <c r="R139" s="667">
        <v>143.64666700000001</v>
      </c>
      <c r="T139" s="668" t="s">
        <v>4605</v>
      </c>
      <c r="U139" s="668" t="s">
        <v>4605</v>
      </c>
      <c r="V139" s="668" t="s">
        <v>4605</v>
      </c>
      <c r="W139" s="668" t="s">
        <v>22</v>
      </c>
      <c r="X139" s="668" t="s">
        <v>22</v>
      </c>
      <c r="Y139" s="668" t="s">
        <v>22</v>
      </c>
      <c r="Z139" s="668" t="s">
        <v>22</v>
      </c>
      <c r="AB139" s="662" t="s">
        <v>208</v>
      </c>
      <c r="AC139" s="662" t="s">
        <v>208</v>
      </c>
      <c r="AH139" s="668" t="str">
        <f t="shared" si="28"/>
        <v/>
      </c>
      <c r="AI139" s="668" t="str">
        <f t="shared" si="28"/>
        <v/>
      </c>
      <c r="AJ139" s="668" t="str">
        <f t="shared" si="28"/>
        <v/>
      </c>
      <c r="AK139" s="675">
        <f t="shared" si="29"/>
        <v>20631</v>
      </c>
      <c r="AL139" s="675" t="str">
        <f t="shared" si="27"/>
        <v>20_大津</v>
      </c>
      <c r="AM139" s="675" t="str">
        <f t="shared" si="26"/>
        <v>20</v>
      </c>
      <c r="AN139" s="693" t="str">
        <f>IFERROR(VLOOKUP(AL139,観測点コードリスト!$L$2:$N$1665,3,FALSE),"")</f>
        <v>1214</v>
      </c>
      <c r="AO139" t="str">
        <f t="shared" si="30"/>
        <v/>
      </c>
      <c r="AQ139" s="709">
        <f t="shared" si="22"/>
        <v>20631</v>
      </c>
      <c r="AR139" s="709" t="str">
        <f t="shared" si="23"/>
        <v>大津</v>
      </c>
      <c r="AS139" s="709" t="str">
        <f t="shared" si="24"/>
        <v>20</v>
      </c>
      <c r="AT139" s="710" t="str">
        <f t="shared" si="25"/>
        <v>1214</v>
      </c>
    </row>
    <row r="140" spans="1:46">
      <c r="A140" s="662" t="s">
        <v>579</v>
      </c>
      <c r="B140" s="662">
        <v>20696</v>
      </c>
      <c r="C140" s="662" t="s">
        <v>17</v>
      </c>
      <c r="D140" s="662" t="s">
        <v>657</v>
      </c>
      <c r="E140" s="662" t="s">
        <v>658</v>
      </c>
      <c r="F140" s="662" t="s">
        <v>659</v>
      </c>
      <c r="G140" s="662">
        <v>42</v>
      </c>
      <c r="H140" s="662">
        <v>30</v>
      </c>
      <c r="I140" s="662">
        <v>143</v>
      </c>
      <c r="J140" s="662">
        <v>16.399999999999999</v>
      </c>
      <c r="K140" s="662">
        <v>87</v>
      </c>
      <c r="L140" s="662">
        <v>10</v>
      </c>
      <c r="M140" s="662">
        <v>1.5</v>
      </c>
      <c r="N140" s="662" t="s">
        <v>197</v>
      </c>
      <c r="O140" s="662">
        <v>20960</v>
      </c>
      <c r="P140" s="662" t="s">
        <v>40</v>
      </c>
      <c r="Q140" s="667">
        <v>42.5</v>
      </c>
      <c r="R140" s="667">
        <v>143.27333300000001</v>
      </c>
      <c r="T140" s="668" t="s">
        <v>4605</v>
      </c>
      <c r="U140" s="668" t="s">
        <v>4605</v>
      </c>
      <c r="V140" s="668" t="s">
        <v>4605</v>
      </c>
      <c r="W140" s="668" t="s">
        <v>22</v>
      </c>
      <c r="X140" s="668" t="s">
        <v>22</v>
      </c>
      <c r="Y140" s="668" t="s">
        <v>22</v>
      </c>
      <c r="Z140" s="668" t="s">
        <v>22</v>
      </c>
      <c r="AB140" s="662" t="s">
        <v>4745</v>
      </c>
      <c r="AC140" s="662" t="s">
        <v>1150</v>
      </c>
      <c r="AH140" s="668" t="str">
        <f t="shared" si="28"/>
        <v/>
      </c>
      <c r="AI140" s="668" t="str">
        <f t="shared" si="28"/>
        <v/>
      </c>
      <c r="AJ140" s="668" t="str">
        <f t="shared" si="28"/>
        <v/>
      </c>
      <c r="AK140" s="675">
        <f t="shared" si="29"/>
        <v>20696</v>
      </c>
      <c r="AL140" s="675" t="str">
        <f t="shared" si="27"/>
        <v>20_大樹</v>
      </c>
      <c r="AM140" s="675" t="str">
        <f t="shared" si="26"/>
        <v>20</v>
      </c>
      <c r="AN140" s="693" t="str">
        <f>IFERROR(VLOOKUP(AL140,観測点コードリスト!$L$2:$N$1665,3,FALSE),"")</f>
        <v>0121</v>
      </c>
      <c r="AO140" t="str">
        <f t="shared" si="30"/>
        <v/>
      </c>
      <c r="AQ140" s="709">
        <f t="shared" si="22"/>
        <v>20696</v>
      </c>
      <c r="AR140" s="709" t="str">
        <f t="shared" si="23"/>
        <v>大樹</v>
      </c>
      <c r="AS140" s="709" t="str">
        <f t="shared" si="24"/>
        <v>20</v>
      </c>
      <c r="AT140" s="710" t="str">
        <f t="shared" si="25"/>
        <v>0121</v>
      </c>
    </row>
    <row r="141" spans="1:46">
      <c r="A141" s="662" t="s">
        <v>579</v>
      </c>
      <c r="B141" s="662">
        <v>20751</v>
      </c>
      <c r="C141" s="662" t="s">
        <v>23</v>
      </c>
      <c r="D141" s="662" t="s">
        <v>660</v>
      </c>
      <c r="E141" s="662" t="s">
        <v>661</v>
      </c>
      <c r="F141" s="662" t="s">
        <v>662</v>
      </c>
      <c r="G141" s="662">
        <v>42</v>
      </c>
      <c r="H141" s="662">
        <v>17.600000000000001</v>
      </c>
      <c r="I141" s="662">
        <v>143</v>
      </c>
      <c r="J141" s="662">
        <v>19</v>
      </c>
      <c r="K141" s="662">
        <v>32</v>
      </c>
      <c r="L141" s="662">
        <v>20.100000000000001</v>
      </c>
      <c r="M141" s="662" t="s">
        <v>22</v>
      </c>
      <c r="N141" s="662" t="s">
        <v>663</v>
      </c>
      <c r="O141" s="662">
        <v>20965</v>
      </c>
      <c r="P141" s="662" t="s">
        <v>22</v>
      </c>
      <c r="Q141" s="667">
        <v>42.293332999999997</v>
      </c>
      <c r="R141" s="667">
        <v>143.316667</v>
      </c>
      <c r="T141" s="668" t="s">
        <v>4605</v>
      </c>
      <c r="U141" s="668" t="s">
        <v>4605</v>
      </c>
      <c r="V141" s="668" t="s">
        <v>4605</v>
      </c>
      <c r="W141" s="668" t="s">
        <v>22</v>
      </c>
      <c r="X141" s="668" t="s">
        <v>22</v>
      </c>
      <c r="Y141" s="668" t="s">
        <v>4605</v>
      </c>
      <c r="Z141" s="668" t="s">
        <v>22</v>
      </c>
      <c r="AB141" s="662" t="s">
        <v>4745</v>
      </c>
      <c r="AC141" s="662" t="s">
        <v>4768</v>
      </c>
      <c r="AH141" s="668" t="str">
        <f t="shared" si="28"/>
        <v/>
      </c>
      <c r="AI141" s="668" t="str">
        <f t="shared" si="28"/>
        <v/>
      </c>
      <c r="AJ141" s="668" t="str">
        <f t="shared" si="28"/>
        <v/>
      </c>
      <c r="AK141" s="675">
        <f t="shared" si="29"/>
        <v>20751</v>
      </c>
      <c r="AL141" s="675" t="str">
        <f t="shared" si="27"/>
        <v>20_広尾</v>
      </c>
      <c r="AM141" s="675" t="str">
        <f t="shared" si="26"/>
        <v>20</v>
      </c>
      <c r="AN141" s="693" t="str">
        <f>IFERROR(VLOOKUP(AL141,観測点コードリスト!$L$2:$N$1665,3,FALSE),"")</f>
        <v>47440</v>
      </c>
      <c r="AO141" t="str">
        <f t="shared" si="30"/>
        <v/>
      </c>
      <c r="AQ141" s="709">
        <f t="shared" si="22"/>
        <v>20751</v>
      </c>
      <c r="AR141" s="709" t="str">
        <f t="shared" si="23"/>
        <v>広尾</v>
      </c>
      <c r="AS141" s="709" t="str">
        <f t="shared" si="24"/>
        <v>20</v>
      </c>
      <c r="AT141" s="710" t="str">
        <f t="shared" si="25"/>
        <v>47440</v>
      </c>
    </row>
    <row r="142" spans="1:46">
      <c r="A142" s="662" t="s">
        <v>664</v>
      </c>
      <c r="B142" s="662">
        <v>21111</v>
      </c>
      <c r="C142" s="662" t="s">
        <v>17</v>
      </c>
      <c r="D142" s="662" t="s">
        <v>668</v>
      </c>
      <c r="E142" s="662" t="s">
        <v>669</v>
      </c>
      <c r="F142" s="662" t="s">
        <v>670</v>
      </c>
      <c r="G142" s="662">
        <v>42</v>
      </c>
      <c r="H142" s="662">
        <v>43.8</v>
      </c>
      <c r="I142" s="662">
        <v>141</v>
      </c>
      <c r="J142" s="662">
        <v>53.3</v>
      </c>
      <c r="K142" s="662">
        <v>20</v>
      </c>
      <c r="L142" s="662">
        <v>10</v>
      </c>
      <c r="M142" s="662">
        <v>1.5</v>
      </c>
      <c r="N142" s="662" t="s">
        <v>318</v>
      </c>
      <c r="O142" s="662" t="s">
        <v>22</v>
      </c>
      <c r="P142" s="662" t="s">
        <v>40</v>
      </c>
      <c r="Q142" s="667">
        <v>42.73</v>
      </c>
      <c r="R142" s="667">
        <v>141.88833299999999</v>
      </c>
      <c r="T142" s="668" t="s">
        <v>4605</v>
      </c>
      <c r="U142" s="668" t="s">
        <v>4605</v>
      </c>
      <c r="V142" s="668" t="s">
        <v>4605</v>
      </c>
      <c r="W142" s="668" t="s">
        <v>22</v>
      </c>
      <c r="X142" s="668" t="s">
        <v>22</v>
      </c>
      <c r="Y142" s="668" t="s">
        <v>22</v>
      </c>
      <c r="Z142" s="668" t="s">
        <v>22</v>
      </c>
      <c r="AB142" s="662" t="s">
        <v>4745</v>
      </c>
      <c r="AC142" s="662" t="s">
        <v>140</v>
      </c>
      <c r="AH142" s="668" t="str">
        <f t="shared" si="28"/>
        <v/>
      </c>
      <c r="AI142" s="668" t="str">
        <f t="shared" si="28"/>
        <v/>
      </c>
      <c r="AJ142" s="668" t="str">
        <f t="shared" si="28"/>
        <v/>
      </c>
      <c r="AK142" s="675">
        <f t="shared" si="29"/>
        <v>21111</v>
      </c>
      <c r="AL142" s="675" t="str">
        <f t="shared" si="27"/>
        <v>21_厚真</v>
      </c>
      <c r="AM142" s="675" t="str">
        <f t="shared" si="26"/>
        <v>21</v>
      </c>
      <c r="AN142" s="693" t="str">
        <f>IFERROR(VLOOKUP(AL142,観測点コードリスト!$L$2:$N$1665,3,FALSE),"")</f>
        <v>0124</v>
      </c>
      <c r="AO142" t="str">
        <f t="shared" si="30"/>
        <v/>
      </c>
      <c r="AQ142" s="709">
        <f t="shared" si="22"/>
        <v>21111</v>
      </c>
      <c r="AR142" s="709" t="str">
        <f t="shared" si="23"/>
        <v>厚真</v>
      </c>
      <c r="AS142" s="709" t="str">
        <f t="shared" si="24"/>
        <v>21</v>
      </c>
      <c r="AT142" s="710" t="str">
        <f t="shared" si="25"/>
        <v>0124</v>
      </c>
    </row>
    <row r="143" spans="1:46">
      <c r="A143" s="662" t="s">
        <v>664</v>
      </c>
      <c r="B143" s="662">
        <v>21126</v>
      </c>
      <c r="C143" s="662" t="s">
        <v>17</v>
      </c>
      <c r="D143" s="662" t="s">
        <v>671</v>
      </c>
      <c r="E143" s="662" t="s">
        <v>672</v>
      </c>
      <c r="F143" s="662" t="s">
        <v>673</v>
      </c>
      <c r="G143" s="662">
        <v>42</v>
      </c>
      <c r="H143" s="662">
        <v>45.7</v>
      </c>
      <c r="I143" s="662">
        <v>142</v>
      </c>
      <c r="J143" s="662">
        <v>8.6</v>
      </c>
      <c r="K143" s="662">
        <v>56</v>
      </c>
      <c r="L143" s="662">
        <v>10</v>
      </c>
      <c r="M143" s="662">
        <v>1.5</v>
      </c>
      <c r="N143" s="662" t="s">
        <v>318</v>
      </c>
      <c r="O143" s="662">
        <v>21905</v>
      </c>
      <c r="P143" s="662" t="s">
        <v>40</v>
      </c>
      <c r="Q143" s="667">
        <v>42.761667000000003</v>
      </c>
      <c r="R143" s="667">
        <v>142.14333300000001</v>
      </c>
      <c r="T143" s="668" t="s">
        <v>4605</v>
      </c>
      <c r="U143" s="668" t="s">
        <v>4605</v>
      </c>
      <c r="V143" s="668" t="s">
        <v>4605</v>
      </c>
      <c r="W143" s="668" t="s">
        <v>22</v>
      </c>
      <c r="X143" s="668" t="s">
        <v>22</v>
      </c>
      <c r="Y143" s="668" t="s">
        <v>22</v>
      </c>
      <c r="Z143" s="668" t="s">
        <v>22</v>
      </c>
      <c r="AB143" s="662" t="s">
        <v>4745</v>
      </c>
      <c r="AC143" s="662" t="s">
        <v>140</v>
      </c>
      <c r="AH143" s="668" t="str">
        <f t="shared" si="28"/>
        <v/>
      </c>
      <c r="AI143" s="668" t="str">
        <f t="shared" si="28"/>
        <v/>
      </c>
      <c r="AJ143" s="668" t="str">
        <f t="shared" si="28"/>
        <v/>
      </c>
      <c r="AK143" s="675">
        <f t="shared" si="29"/>
        <v>21126</v>
      </c>
      <c r="AL143" s="675" t="str">
        <f t="shared" si="27"/>
        <v>21_穂別</v>
      </c>
      <c r="AM143" s="675" t="str">
        <f t="shared" si="26"/>
        <v>21</v>
      </c>
      <c r="AN143" s="693" t="str">
        <f>IFERROR(VLOOKUP(AL143,観測点コードリスト!$L$2:$N$1665,3,FALSE),"")</f>
        <v>0125</v>
      </c>
      <c r="AO143" t="str">
        <f t="shared" si="30"/>
        <v/>
      </c>
      <c r="AQ143" s="709">
        <f t="shared" si="22"/>
        <v>21126</v>
      </c>
      <c r="AR143" s="709" t="str">
        <f t="shared" si="23"/>
        <v>穂別</v>
      </c>
      <c r="AS143" s="709" t="str">
        <f t="shared" si="24"/>
        <v>21</v>
      </c>
      <c r="AT143" s="710" t="str">
        <f t="shared" si="25"/>
        <v>0125</v>
      </c>
    </row>
    <row r="144" spans="1:46">
      <c r="A144" s="662" t="s">
        <v>664</v>
      </c>
      <c r="B144" s="662">
        <v>21161</v>
      </c>
      <c r="C144" s="662" t="s">
        <v>17</v>
      </c>
      <c r="D144" s="662" t="s">
        <v>674</v>
      </c>
      <c r="E144" s="662" t="s">
        <v>675</v>
      </c>
      <c r="F144" s="662" t="s">
        <v>676</v>
      </c>
      <c r="G144" s="662">
        <v>42</v>
      </c>
      <c r="H144" s="662">
        <v>40.200000000000003</v>
      </c>
      <c r="I144" s="662">
        <v>141</v>
      </c>
      <c r="J144" s="662">
        <v>4.7</v>
      </c>
      <c r="K144" s="662">
        <v>390</v>
      </c>
      <c r="L144" s="662">
        <v>10</v>
      </c>
      <c r="M144" s="662">
        <v>2.5</v>
      </c>
      <c r="N144" s="662" t="s">
        <v>677</v>
      </c>
      <c r="O144" s="662">
        <v>21910</v>
      </c>
      <c r="P144" s="662" t="s">
        <v>40</v>
      </c>
      <c r="Q144" s="667">
        <v>42.67</v>
      </c>
      <c r="R144" s="667">
        <v>141.07833299999999</v>
      </c>
      <c r="T144" s="668" t="s">
        <v>4605</v>
      </c>
      <c r="U144" s="668" t="s">
        <v>4605</v>
      </c>
      <c r="V144" s="668" t="s">
        <v>4605</v>
      </c>
      <c r="W144" s="668" t="s">
        <v>22</v>
      </c>
      <c r="X144" s="668" t="s">
        <v>22</v>
      </c>
      <c r="Y144" s="668" t="s">
        <v>22</v>
      </c>
      <c r="Z144" s="668" t="s">
        <v>22</v>
      </c>
      <c r="AB144" s="662" t="s">
        <v>4769</v>
      </c>
      <c r="AC144" s="662" t="s">
        <v>181</v>
      </c>
      <c r="AH144" s="668" t="str">
        <f t="shared" si="28"/>
        <v/>
      </c>
      <c r="AI144" s="668" t="str">
        <f t="shared" si="28"/>
        <v/>
      </c>
      <c r="AJ144" s="668" t="str">
        <f t="shared" si="28"/>
        <v/>
      </c>
      <c r="AK144" s="675">
        <f t="shared" si="29"/>
        <v>21161</v>
      </c>
      <c r="AL144" s="675" t="str">
        <f t="shared" si="27"/>
        <v>21_大滝</v>
      </c>
      <c r="AM144" s="675" t="str">
        <f t="shared" si="26"/>
        <v>21</v>
      </c>
      <c r="AN144" s="693" t="str">
        <f>IFERROR(VLOOKUP(AL144,観測点コードリスト!$L$2:$N$1665,3,FALSE),"")</f>
        <v>1067</v>
      </c>
      <c r="AO144" t="str">
        <f t="shared" si="30"/>
        <v/>
      </c>
      <c r="AQ144" s="709">
        <f t="shared" si="22"/>
        <v>21161</v>
      </c>
      <c r="AR144" s="709" t="str">
        <f t="shared" si="23"/>
        <v>大滝</v>
      </c>
      <c r="AS144" s="709" t="str">
        <f t="shared" si="24"/>
        <v>21</v>
      </c>
      <c r="AT144" s="710" t="str">
        <f t="shared" si="25"/>
        <v>1067</v>
      </c>
    </row>
    <row r="145" spans="1:46">
      <c r="A145" s="662" t="s">
        <v>664</v>
      </c>
      <c r="B145" s="662">
        <v>21171</v>
      </c>
      <c r="C145" s="662" t="s">
        <v>17</v>
      </c>
      <c r="D145" s="662" t="s">
        <v>678</v>
      </c>
      <c r="E145" s="662" t="s">
        <v>679</v>
      </c>
      <c r="F145" s="662" t="s">
        <v>680</v>
      </c>
      <c r="G145" s="662">
        <v>42</v>
      </c>
      <c r="H145" s="662">
        <v>37.799999999999997</v>
      </c>
      <c r="I145" s="662">
        <v>141</v>
      </c>
      <c r="J145" s="662">
        <v>14.8</v>
      </c>
      <c r="K145" s="662">
        <v>170</v>
      </c>
      <c r="L145" s="662">
        <v>10</v>
      </c>
      <c r="M145" s="662">
        <v>1.5</v>
      </c>
      <c r="N145" s="662" t="s">
        <v>415</v>
      </c>
      <c r="O145" s="662" t="s">
        <v>22</v>
      </c>
      <c r="P145" s="662" t="s">
        <v>40</v>
      </c>
      <c r="Q145" s="667">
        <v>42.63</v>
      </c>
      <c r="R145" s="667">
        <v>141.246667</v>
      </c>
      <c r="T145" s="668" t="s">
        <v>4605</v>
      </c>
      <c r="U145" s="668" t="s">
        <v>4605</v>
      </c>
      <c r="V145" s="668" t="s">
        <v>4605</v>
      </c>
      <c r="W145" s="668" t="s">
        <v>22</v>
      </c>
      <c r="X145" s="668" t="s">
        <v>22</v>
      </c>
      <c r="Y145" s="668" t="s">
        <v>22</v>
      </c>
      <c r="Z145" s="668" t="s">
        <v>22</v>
      </c>
      <c r="AB145" s="662" t="s">
        <v>4745</v>
      </c>
      <c r="AC145" s="662" t="s">
        <v>208</v>
      </c>
      <c r="AH145" s="668" t="str">
        <f t="shared" si="28"/>
        <v/>
      </c>
      <c r="AI145" s="668" t="str">
        <f t="shared" si="28"/>
        <v/>
      </c>
      <c r="AJ145" s="668" t="str">
        <f t="shared" si="28"/>
        <v/>
      </c>
      <c r="AK145" s="675">
        <f t="shared" si="29"/>
        <v>21171</v>
      </c>
      <c r="AL145" s="675" t="str">
        <f t="shared" si="27"/>
        <v>21_森野</v>
      </c>
      <c r="AM145" s="675" t="str">
        <f t="shared" si="26"/>
        <v>21</v>
      </c>
      <c r="AN145" s="693" t="str">
        <f>IFERROR(VLOOKUP(AL145,観測点コードリスト!$L$2:$N$1665,3,FALSE),"")</f>
        <v>0126</v>
      </c>
      <c r="AO145" t="str">
        <f t="shared" si="30"/>
        <v/>
      </c>
      <c r="AQ145" s="709">
        <f t="shared" si="22"/>
        <v>21171</v>
      </c>
      <c r="AR145" s="709" t="str">
        <f t="shared" si="23"/>
        <v>森野</v>
      </c>
      <c r="AS145" s="709" t="str">
        <f t="shared" si="24"/>
        <v>21</v>
      </c>
      <c r="AT145" s="710" t="str">
        <f t="shared" si="25"/>
        <v>0126</v>
      </c>
    </row>
    <row r="146" spans="1:46">
      <c r="A146" s="662" t="s">
        <v>664</v>
      </c>
      <c r="B146" s="662">
        <v>21187</v>
      </c>
      <c r="C146" s="662" t="s">
        <v>23</v>
      </c>
      <c r="D146" s="662" t="s">
        <v>681</v>
      </c>
      <c r="E146" s="662" t="s">
        <v>682</v>
      </c>
      <c r="F146" s="662" t="s">
        <v>683</v>
      </c>
      <c r="G146" s="662">
        <v>42</v>
      </c>
      <c r="H146" s="662">
        <v>37.4</v>
      </c>
      <c r="I146" s="662">
        <v>141</v>
      </c>
      <c r="J146" s="662">
        <v>32.799999999999997</v>
      </c>
      <c r="K146" s="662">
        <v>6</v>
      </c>
      <c r="L146" s="662">
        <v>20.2</v>
      </c>
      <c r="M146" s="662" t="s">
        <v>22</v>
      </c>
      <c r="N146" s="662" t="s">
        <v>684</v>
      </c>
      <c r="O146" s="662">
        <v>21913</v>
      </c>
      <c r="P146" s="662" t="s">
        <v>22</v>
      </c>
      <c r="Q146" s="667">
        <v>42.623333000000002</v>
      </c>
      <c r="R146" s="667">
        <v>141.54666700000001</v>
      </c>
      <c r="T146" s="668" t="s">
        <v>4605</v>
      </c>
      <c r="U146" s="668" t="s">
        <v>4605</v>
      </c>
      <c r="V146" s="668" t="s">
        <v>4605</v>
      </c>
      <c r="W146" s="668" t="s">
        <v>22</v>
      </c>
      <c r="X146" s="668" t="s">
        <v>22</v>
      </c>
      <c r="Y146" s="668" t="s">
        <v>4605</v>
      </c>
      <c r="Z146" s="668" t="s">
        <v>22</v>
      </c>
      <c r="AB146" s="662" t="s">
        <v>684</v>
      </c>
      <c r="AC146" s="662" t="s">
        <v>684</v>
      </c>
      <c r="AE146" s="662">
        <v>4</v>
      </c>
      <c r="AH146" s="668" t="str">
        <f t="shared" si="28"/>
        <v>●</v>
      </c>
      <c r="AI146" s="668" t="str">
        <f t="shared" si="28"/>
        <v/>
      </c>
      <c r="AJ146" s="668" t="str">
        <f t="shared" si="28"/>
        <v/>
      </c>
      <c r="AK146" s="675">
        <f t="shared" si="29"/>
        <v>21187</v>
      </c>
      <c r="AL146" s="675" t="str">
        <f t="shared" si="27"/>
        <v>21_苫小牧</v>
      </c>
      <c r="AM146" s="675" t="str">
        <f t="shared" si="26"/>
        <v>21</v>
      </c>
      <c r="AN146" s="693" t="str">
        <f>IFERROR(VLOOKUP(AL146,観測点コードリスト!$L$2:$N$1665,3,FALSE),"")</f>
        <v>47424</v>
      </c>
      <c r="AO146" t="str">
        <f t="shared" si="30"/>
        <v>●</v>
      </c>
      <c r="AQ146" s="709">
        <f t="shared" si="22"/>
        <v>21187</v>
      </c>
      <c r="AR146" s="709" t="str">
        <f t="shared" si="23"/>
        <v>苫小牧</v>
      </c>
      <c r="AS146" s="709" t="str">
        <f t="shared" si="24"/>
        <v>21</v>
      </c>
      <c r="AT146" s="710" t="str">
        <f t="shared" si="25"/>
        <v>47424</v>
      </c>
    </row>
    <row r="147" spans="1:46">
      <c r="A147" s="662" t="s">
        <v>664</v>
      </c>
      <c r="B147" s="662">
        <v>21226</v>
      </c>
      <c r="C147" s="662" t="s">
        <v>17</v>
      </c>
      <c r="D147" s="662" t="s">
        <v>685</v>
      </c>
      <c r="E147" s="662" t="s">
        <v>686</v>
      </c>
      <c r="F147" s="662" t="s">
        <v>687</v>
      </c>
      <c r="G147" s="662">
        <v>42</v>
      </c>
      <c r="H147" s="662">
        <v>35.4</v>
      </c>
      <c r="I147" s="662">
        <v>140</v>
      </c>
      <c r="J147" s="662">
        <v>38.6</v>
      </c>
      <c r="K147" s="662">
        <v>4</v>
      </c>
      <c r="L147" s="662">
        <v>10.1</v>
      </c>
      <c r="M147" s="662">
        <v>1.5</v>
      </c>
      <c r="N147" s="662" t="s">
        <v>244</v>
      </c>
      <c r="O147" s="662">
        <v>21915</v>
      </c>
      <c r="P147" s="662" t="s">
        <v>22</v>
      </c>
      <c r="Q147" s="667">
        <v>42.59</v>
      </c>
      <c r="R147" s="667">
        <v>140.64333300000001</v>
      </c>
      <c r="T147" s="668" t="s">
        <v>4605</v>
      </c>
      <c r="U147" s="668" t="s">
        <v>4605</v>
      </c>
      <c r="V147" s="668" t="s">
        <v>4605</v>
      </c>
      <c r="W147" s="668" t="s">
        <v>22</v>
      </c>
      <c r="X147" s="668" t="s">
        <v>22</v>
      </c>
      <c r="Y147" s="668" t="s">
        <v>22</v>
      </c>
      <c r="Z147" s="668" t="s">
        <v>22</v>
      </c>
      <c r="AB147" s="662" t="s">
        <v>4745</v>
      </c>
      <c r="AC147" s="662" t="s">
        <v>125</v>
      </c>
      <c r="AH147" s="668" t="str">
        <f t="shared" si="28"/>
        <v/>
      </c>
      <c r="AI147" s="668" t="str">
        <f t="shared" si="28"/>
        <v/>
      </c>
      <c r="AJ147" s="668" t="str">
        <f t="shared" si="28"/>
        <v/>
      </c>
      <c r="AK147" s="675">
        <f t="shared" si="29"/>
        <v>21226</v>
      </c>
      <c r="AL147" s="675" t="str">
        <f t="shared" si="27"/>
        <v>21_大岸</v>
      </c>
      <c r="AM147" s="675" t="str">
        <f t="shared" si="26"/>
        <v>21</v>
      </c>
      <c r="AN147" s="693" t="str">
        <f>IFERROR(VLOOKUP(AL147,観測点コードリスト!$L$2:$N$1665,3,FALSE),"")</f>
        <v>0128</v>
      </c>
      <c r="AO147" t="str">
        <f t="shared" si="30"/>
        <v/>
      </c>
      <c r="AQ147" s="709">
        <f t="shared" si="22"/>
        <v>21226</v>
      </c>
      <c r="AR147" s="709" t="str">
        <f t="shared" si="23"/>
        <v>大岸</v>
      </c>
      <c r="AS147" s="709" t="str">
        <f t="shared" si="24"/>
        <v>21</v>
      </c>
      <c r="AT147" s="710" t="str">
        <f t="shared" si="25"/>
        <v>0128</v>
      </c>
    </row>
    <row r="148" spans="1:46">
      <c r="A148" s="662" t="s">
        <v>664</v>
      </c>
      <c r="B148" s="662">
        <v>21261</v>
      </c>
      <c r="C148" s="662" t="s">
        <v>17</v>
      </c>
      <c r="D148" s="662" t="s">
        <v>696</v>
      </c>
      <c r="E148" s="662" t="s">
        <v>697</v>
      </c>
      <c r="F148" s="662" t="s">
        <v>698</v>
      </c>
      <c r="G148" s="662">
        <v>42</v>
      </c>
      <c r="H148" s="662">
        <v>32.6</v>
      </c>
      <c r="I148" s="662">
        <v>141</v>
      </c>
      <c r="J148" s="662">
        <v>21.1</v>
      </c>
      <c r="K148" s="662">
        <v>6</v>
      </c>
      <c r="L148" s="662">
        <v>6.5</v>
      </c>
      <c r="M148" s="662">
        <v>1.5</v>
      </c>
      <c r="N148" s="662" t="s">
        <v>93</v>
      </c>
      <c r="O148" s="662">
        <v>21920</v>
      </c>
      <c r="P148" s="662" t="s">
        <v>40</v>
      </c>
      <c r="Q148" s="667">
        <v>42.543332999999997</v>
      </c>
      <c r="R148" s="667">
        <v>141.35166699999999</v>
      </c>
      <c r="T148" s="668" t="s">
        <v>4605</v>
      </c>
      <c r="U148" s="668" t="s">
        <v>4605</v>
      </c>
      <c r="V148" s="668" t="s">
        <v>4605</v>
      </c>
      <c r="W148" s="668" t="s">
        <v>22</v>
      </c>
      <c r="X148" s="668" t="s">
        <v>22</v>
      </c>
      <c r="Y148" s="668" t="s">
        <v>22</v>
      </c>
      <c r="Z148" s="668" t="s">
        <v>22</v>
      </c>
      <c r="AB148" s="662" t="s">
        <v>4745</v>
      </c>
      <c r="AC148" s="662" t="s">
        <v>533</v>
      </c>
      <c r="AH148" s="668" t="str">
        <f t="shared" si="28"/>
        <v/>
      </c>
      <c r="AI148" s="668" t="str">
        <f t="shared" si="28"/>
        <v/>
      </c>
      <c r="AJ148" s="668" t="str">
        <f t="shared" si="28"/>
        <v/>
      </c>
      <c r="AK148" s="675">
        <f t="shared" si="29"/>
        <v>21261</v>
      </c>
      <c r="AL148" s="675" t="str">
        <f t="shared" si="27"/>
        <v>21_白老</v>
      </c>
      <c r="AM148" s="675" t="str">
        <f t="shared" si="26"/>
        <v>21</v>
      </c>
      <c r="AN148" s="693" t="str">
        <f>IFERROR(VLOOKUP(AL148,観測点コードリスト!$L$2:$N$1665,3,FALSE),"")</f>
        <v>0130</v>
      </c>
      <c r="AO148" t="str">
        <f t="shared" si="30"/>
        <v/>
      </c>
      <c r="AQ148" s="709">
        <f t="shared" si="22"/>
        <v>21261</v>
      </c>
      <c r="AR148" s="709" t="str">
        <f t="shared" si="23"/>
        <v>白老</v>
      </c>
      <c r="AS148" s="709" t="str">
        <f t="shared" si="24"/>
        <v>21</v>
      </c>
      <c r="AT148" s="710" t="str">
        <f t="shared" si="25"/>
        <v>0130</v>
      </c>
    </row>
    <row r="149" spans="1:46">
      <c r="A149" s="662" t="s">
        <v>664</v>
      </c>
      <c r="B149" s="662">
        <v>21276</v>
      </c>
      <c r="C149" s="662" t="s">
        <v>17</v>
      </c>
      <c r="D149" s="662" t="s">
        <v>699</v>
      </c>
      <c r="E149" s="662" t="s">
        <v>700</v>
      </c>
      <c r="F149" s="662" t="s">
        <v>701</v>
      </c>
      <c r="G149" s="662">
        <v>42</v>
      </c>
      <c r="H149" s="662">
        <v>35.4</v>
      </c>
      <c r="I149" s="662">
        <v>141</v>
      </c>
      <c r="J149" s="662">
        <v>56</v>
      </c>
      <c r="K149" s="662">
        <v>10</v>
      </c>
      <c r="L149" s="662">
        <v>10</v>
      </c>
      <c r="M149" s="662">
        <v>1.5</v>
      </c>
      <c r="N149" s="662" t="s">
        <v>702</v>
      </c>
      <c r="O149" s="662" t="s">
        <v>22</v>
      </c>
      <c r="P149" s="662" t="s">
        <v>40</v>
      </c>
      <c r="Q149" s="667">
        <v>42.59</v>
      </c>
      <c r="R149" s="667">
        <v>141.933333</v>
      </c>
      <c r="T149" s="668" t="s">
        <v>4605</v>
      </c>
      <c r="U149" s="668" t="s">
        <v>4605</v>
      </c>
      <c r="V149" s="668" t="s">
        <v>4605</v>
      </c>
      <c r="W149" s="668" t="s">
        <v>22</v>
      </c>
      <c r="X149" s="668" t="s">
        <v>22</v>
      </c>
      <c r="Y149" s="668" t="s">
        <v>22</v>
      </c>
      <c r="Z149" s="668" t="s">
        <v>22</v>
      </c>
      <c r="AB149" s="662" t="s">
        <v>4745</v>
      </c>
      <c r="AC149" s="662" t="s">
        <v>1460</v>
      </c>
      <c r="AH149" s="668" t="str">
        <f t="shared" si="28"/>
        <v/>
      </c>
      <c r="AI149" s="668" t="str">
        <f t="shared" si="28"/>
        <v/>
      </c>
      <c r="AJ149" s="668" t="str">
        <f t="shared" si="28"/>
        <v/>
      </c>
      <c r="AK149" s="675">
        <f t="shared" si="29"/>
        <v>21276</v>
      </c>
      <c r="AL149" s="675" t="str">
        <f t="shared" si="27"/>
        <v>21_鵡川</v>
      </c>
      <c r="AM149" s="675" t="str">
        <f t="shared" si="26"/>
        <v>21</v>
      </c>
      <c r="AN149" s="693" t="str">
        <f>IFERROR(VLOOKUP(AL149,観測点コードリスト!$L$2:$N$1665,3,FALSE),"")</f>
        <v>0131</v>
      </c>
      <c r="AO149" t="str">
        <f t="shared" si="30"/>
        <v/>
      </c>
      <c r="AQ149" s="709">
        <f t="shared" si="22"/>
        <v>21276</v>
      </c>
      <c r="AR149" s="709" t="str">
        <f t="shared" si="23"/>
        <v>鵡川</v>
      </c>
      <c r="AS149" s="709" t="str">
        <f t="shared" si="24"/>
        <v>21</v>
      </c>
      <c r="AT149" s="710" t="str">
        <f t="shared" si="25"/>
        <v>0131</v>
      </c>
    </row>
    <row r="150" spans="1:46">
      <c r="A150" s="662" t="s">
        <v>664</v>
      </c>
      <c r="B150" s="662">
        <v>21297</v>
      </c>
      <c r="C150" s="662" t="s">
        <v>17</v>
      </c>
      <c r="D150" s="662" t="s">
        <v>703</v>
      </c>
      <c r="E150" s="662" t="s">
        <v>704</v>
      </c>
      <c r="F150" s="662" t="s">
        <v>705</v>
      </c>
      <c r="G150" s="662">
        <v>42</v>
      </c>
      <c r="H150" s="662">
        <v>28.5</v>
      </c>
      <c r="I150" s="662">
        <v>140</v>
      </c>
      <c r="J150" s="662">
        <v>50.9</v>
      </c>
      <c r="K150" s="662">
        <v>3</v>
      </c>
      <c r="L150" s="662">
        <v>10</v>
      </c>
      <c r="M150" s="662">
        <v>1.5</v>
      </c>
      <c r="N150" s="662" t="s">
        <v>244</v>
      </c>
      <c r="O150" s="662" t="s">
        <v>22</v>
      </c>
      <c r="P150" s="662" t="s">
        <v>40</v>
      </c>
      <c r="Q150" s="667">
        <v>42.475000000000001</v>
      </c>
      <c r="R150" s="667">
        <v>140.848333</v>
      </c>
      <c r="T150" s="668" t="s">
        <v>4605</v>
      </c>
      <c r="U150" s="668" t="s">
        <v>4605</v>
      </c>
      <c r="V150" s="668" t="s">
        <v>4605</v>
      </c>
      <c r="W150" s="668" t="s">
        <v>22</v>
      </c>
      <c r="X150" s="668" t="s">
        <v>22</v>
      </c>
      <c r="Y150" s="668" t="s">
        <v>22</v>
      </c>
      <c r="Z150" s="668" t="s">
        <v>22</v>
      </c>
      <c r="AB150" s="662" t="s">
        <v>4745</v>
      </c>
      <c r="AC150" s="662" t="s">
        <v>125</v>
      </c>
      <c r="AG150" s="662">
        <v>4</v>
      </c>
      <c r="AH150" s="668" t="str">
        <f t="shared" si="28"/>
        <v/>
      </c>
      <c r="AI150" s="668" t="str">
        <f t="shared" si="28"/>
        <v/>
      </c>
      <c r="AJ150" s="668" t="str">
        <f t="shared" si="28"/>
        <v>●</v>
      </c>
      <c r="AK150" s="675">
        <f t="shared" si="29"/>
        <v>21297</v>
      </c>
      <c r="AL150" s="675" t="str">
        <f t="shared" si="27"/>
        <v>21_伊達</v>
      </c>
      <c r="AM150" s="675" t="str">
        <f t="shared" si="26"/>
        <v>21</v>
      </c>
      <c r="AN150" s="693" t="str">
        <f>IFERROR(VLOOKUP(AL150,観測点コードリスト!$L$2:$N$1665,3,FALSE),"")</f>
        <v>0132</v>
      </c>
      <c r="AO150" t="str">
        <f t="shared" si="30"/>
        <v>●</v>
      </c>
      <c r="AQ150" s="709">
        <f t="shared" si="22"/>
        <v>21297</v>
      </c>
      <c r="AR150" s="709" t="str">
        <f t="shared" si="23"/>
        <v>伊達</v>
      </c>
      <c r="AS150" s="709" t="str">
        <f t="shared" si="24"/>
        <v>21</v>
      </c>
      <c r="AT150" s="710" t="str">
        <f t="shared" si="25"/>
        <v>0132</v>
      </c>
    </row>
    <row r="151" spans="1:46">
      <c r="A151" s="662" t="s">
        <v>664</v>
      </c>
      <c r="B151" s="662">
        <v>21312</v>
      </c>
      <c r="C151" s="662" t="s">
        <v>17</v>
      </c>
      <c r="D151" s="662" t="s">
        <v>706</v>
      </c>
      <c r="E151" s="662" t="s">
        <v>707</v>
      </c>
      <c r="F151" s="662" t="s">
        <v>708</v>
      </c>
      <c r="G151" s="662">
        <v>42</v>
      </c>
      <c r="H151" s="662">
        <v>27.5</v>
      </c>
      <c r="I151" s="662">
        <v>141</v>
      </c>
      <c r="J151" s="662">
        <v>7.1</v>
      </c>
      <c r="K151" s="662">
        <v>197</v>
      </c>
      <c r="L151" s="662">
        <v>10</v>
      </c>
      <c r="M151" s="662">
        <v>1.5</v>
      </c>
      <c r="N151" s="662" t="s">
        <v>709</v>
      </c>
      <c r="O151" s="662">
        <v>21925</v>
      </c>
      <c r="P151" s="662" t="s">
        <v>40</v>
      </c>
      <c r="Q151" s="667">
        <v>42.458333000000003</v>
      </c>
      <c r="R151" s="667">
        <v>141.11833300000001</v>
      </c>
      <c r="T151" s="668" t="s">
        <v>4605</v>
      </c>
      <c r="U151" s="668" t="s">
        <v>4605</v>
      </c>
      <c r="V151" s="668" t="s">
        <v>4605</v>
      </c>
      <c r="W151" s="668" t="s">
        <v>22</v>
      </c>
      <c r="X151" s="668" t="s">
        <v>22</v>
      </c>
      <c r="Y151" s="668" t="s">
        <v>22</v>
      </c>
      <c r="Z151" s="668" t="s">
        <v>22</v>
      </c>
      <c r="AB151" s="662" t="s">
        <v>4745</v>
      </c>
      <c r="AC151" s="662" t="s">
        <v>4770</v>
      </c>
      <c r="AE151" s="662">
        <v>1</v>
      </c>
      <c r="AF151" s="662">
        <v>3</v>
      </c>
      <c r="AH151" s="668" t="str">
        <f t="shared" si="28"/>
        <v>●</v>
      </c>
      <c r="AI151" s="668" t="str">
        <f t="shared" si="28"/>
        <v>●</v>
      </c>
      <c r="AJ151" s="668" t="str">
        <f t="shared" si="28"/>
        <v/>
      </c>
      <c r="AK151" s="675">
        <f t="shared" si="29"/>
        <v>21312</v>
      </c>
      <c r="AL151" s="675" t="str">
        <f t="shared" si="27"/>
        <v>21_登別</v>
      </c>
      <c r="AM151" s="675" t="str">
        <f t="shared" si="26"/>
        <v>21</v>
      </c>
      <c r="AN151" s="693" t="str">
        <f>IFERROR(VLOOKUP(AL151,観測点コードリスト!$L$2:$N$1665,3,FALSE),"")</f>
        <v>0134</v>
      </c>
      <c r="AO151" t="str">
        <f t="shared" si="30"/>
        <v>●</v>
      </c>
      <c r="AQ151" s="709">
        <f t="shared" si="22"/>
        <v>21312</v>
      </c>
      <c r="AR151" s="709" t="str">
        <f t="shared" si="23"/>
        <v>登別</v>
      </c>
      <c r="AS151" s="709" t="str">
        <f t="shared" si="24"/>
        <v>21</v>
      </c>
      <c r="AT151" s="710" t="str">
        <f t="shared" si="25"/>
        <v>0134</v>
      </c>
    </row>
    <row r="152" spans="1:46">
      <c r="A152" s="662" t="s">
        <v>664</v>
      </c>
      <c r="B152" s="662">
        <v>21323</v>
      </c>
      <c r="C152" s="662" t="s">
        <v>23</v>
      </c>
      <c r="D152" s="662" t="s">
        <v>710</v>
      </c>
      <c r="E152" s="662" t="s">
        <v>711</v>
      </c>
      <c r="F152" s="662" t="s">
        <v>712</v>
      </c>
      <c r="G152" s="662">
        <v>42</v>
      </c>
      <c r="H152" s="662">
        <v>18.7</v>
      </c>
      <c r="I152" s="662">
        <v>140</v>
      </c>
      <c r="J152" s="662">
        <v>58.5</v>
      </c>
      <c r="K152" s="662">
        <v>40</v>
      </c>
      <c r="L152" s="662">
        <v>18.399999999999999</v>
      </c>
      <c r="M152" s="662" t="s">
        <v>22</v>
      </c>
      <c r="N152" s="662" t="s">
        <v>713</v>
      </c>
      <c r="O152" s="662">
        <v>21930</v>
      </c>
      <c r="P152" s="662" t="s">
        <v>22</v>
      </c>
      <c r="Q152" s="667">
        <v>42.311667</v>
      </c>
      <c r="R152" s="667">
        <v>140.97499999999999</v>
      </c>
      <c r="T152" s="668" t="s">
        <v>4605</v>
      </c>
      <c r="U152" s="668" t="s">
        <v>4605</v>
      </c>
      <c r="V152" s="668" t="s">
        <v>4605</v>
      </c>
      <c r="W152" s="668" t="s">
        <v>4605</v>
      </c>
      <c r="X152" s="668" t="s">
        <v>22</v>
      </c>
      <c r="Y152" s="668" t="s">
        <v>4605</v>
      </c>
      <c r="Z152" s="668" t="s">
        <v>4605</v>
      </c>
      <c r="AB152" s="662" t="s">
        <v>4745</v>
      </c>
      <c r="AC152" s="662" t="s">
        <v>4771</v>
      </c>
      <c r="AE152" s="662">
        <v>3</v>
      </c>
      <c r="AF152" s="662">
        <v>1</v>
      </c>
      <c r="AH152" s="668" t="str">
        <f t="shared" si="28"/>
        <v>●</v>
      </c>
      <c r="AI152" s="668" t="str">
        <f t="shared" si="28"/>
        <v>●</v>
      </c>
      <c r="AJ152" s="668" t="str">
        <f t="shared" si="28"/>
        <v/>
      </c>
      <c r="AK152" s="675">
        <f t="shared" si="29"/>
        <v>21323</v>
      </c>
      <c r="AL152" s="675" t="str">
        <f t="shared" si="27"/>
        <v>21_室蘭</v>
      </c>
      <c r="AM152" s="675" t="str">
        <f t="shared" si="26"/>
        <v>21</v>
      </c>
      <c r="AN152" s="693" t="str">
        <f>IFERROR(VLOOKUP(AL152,観測点コードリスト!$L$2:$N$1665,3,FALSE),"")</f>
        <v>47423</v>
      </c>
      <c r="AO152" t="str">
        <f t="shared" si="30"/>
        <v>●</v>
      </c>
      <c r="AQ152" s="709">
        <f t="shared" si="22"/>
        <v>21323</v>
      </c>
      <c r="AR152" s="709" t="str">
        <f t="shared" si="23"/>
        <v>室蘭</v>
      </c>
      <c r="AS152" s="709" t="str">
        <f t="shared" si="24"/>
        <v>21</v>
      </c>
      <c r="AT152" s="710" t="str">
        <f t="shared" si="25"/>
        <v>47423</v>
      </c>
    </row>
    <row r="153" spans="1:46">
      <c r="A153" s="662" t="s">
        <v>714</v>
      </c>
      <c r="B153" s="662">
        <v>22036</v>
      </c>
      <c r="C153" s="662" t="s">
        <v>17</v>
      </c>
      <c r="D153" s="662" t="s">
        <v>714</v>
      </c>
      <c r="E153" s="662" t="s">
        <v>715</v>
      </c>
      <c r="F153" s="662" t="s">
        <v>716</v>
      </c>
      <c r="G153" s="662">
        <v>42</v>
      </c>
      <c r="H153" s="662">
        <v>52.6</v>
      </c>
      <c r="I153" s="662">
        <v>142</v>
      </c>
      <c r="J153" s="662">
        <v>26.5</v>
      </c>
      <c r="K153" s="662">
        <v>280</v>
      </c>
      <c r="L153" s="662">
        <v>10</v>
      </c>
      <c r="M153" s="662">
        <v>1.5</v>
      </c>
      <c r="N153" s="662" t="s">
        <v>81</v>
      </c>
      <c r="O153" s="662">
        <v>22900</v>
      </c>
      <c r="P153" s="662" t="s">
        <v>40</v>
      </c>
      <c r="Q153" s="667">
        <v>42.876666999999998</v>
      </c>
      <c r="R153" s="667">
        <v>142.441667</v>
      </c>
      <c r="T153" s="668" t="s">
        <v>4605</v>
      </c>
      <c r="U153" s="668" t="s">
        <v>4605</v>
      </c>
      <c r="V153" s="668" t="s">
        <v>4605</v>
      </c>
      <c r="W153" s="668" t="s">
        <v>22</v>
      </c>
      <c r="X153" s="668" t="s">
        <v>22</v>
      </c>
      <c r="Y153" s="668" t="s">
        <v>22</v>
      </c>
      <c r="Z153" s="668" t="s">
        <v>22</v>
      </c>
      <c r="AB153" s="662" t="s">
        <v>81</v>
      </c>
      <c r="AC153" s="662" t="s">
        <v>81</v>
      </c>
      <c r="AH153" s="668" t="str">
        <f t="shared" si="28"/>
        <v/>
      </c>
      <c r="AI153" s="668" t="str">
        <f t="shared" si="28"/>
        <v/>
      </c>
      <c r="AJ153" s="668" t="str">
        <f t="shared" si="28"/>
        <v/>
      </c>
      <c r="AK153" s="675">
        <f t="shared" si="29"/>
        <v>22036</v>
      </c>
      <c r="AL153" s="675" t="str">
        <f t="shared" si="27"/>
        <v>22_日高</v>
      </c>
      <c r="AM153" s="675" t="str">
        <f t="shared" si="26"/>
        <v>22</v>
      </c>
      <c r="AN153" s="693" t="str">
        <f>IFERROR(VLOOKUP(AL153,観測点コードリスト!$L$2:$N$1665,3,FALSE),"")</f>
        <v>1202</v>
      </c>
      <c r="AO153" t="str">
        <f t="shared" si="30"/>
        <v/>
      </c>
      <c r="AQ153" s="709">
        <f t="shared" si="22"/>
        <v>22036</v>
      </c>
      <c r="AR153" s="709" t="str">
        <f t="shared" si="23"/>
        <v>日高</v>
      </c>
      <c r="AS153" s="709" t="str">
        <f t="shared" si="24"/>
        <v>22</v>
      </c>
      <c r="AT153" s="710" t="str">
        <f t="shared" si="25"/>
        <v>1202</v>
      </c>
    </row>
    <row r="154" spans="1:46">
      <c r="A154" s="662" t="s">
        <v>714</v>
      </c>
      <c r="B154" s="662">
        <v>22141</v>
      </c>
      <c r="C154" s="662" t="s">
        <v>17</v>
      </c>
      <c r="D154" s="662" t="s">
        <v>724</v>
      </c>
      <c r="E154" s="662" t="s">
        <v>725</v>
      </c>
      <c r="F154" s="662" t="s">
        <v>726</v>
      </c>
      <c r="G154" s="662">
        <v>42</v>
      </c>
      <c r="H154" s="662">
        <v>29.8</v>
      </c>
      <c r="I154" s="662">
        <v>142</v>
      </c>
      <c r="J154" s="662">
        <v>3.2</v>
      </c>
      <c r="K154" s="662">
        <v>47</v>
      </c>
      <c r="L154" s="662">
        <v>9.9</v>
      </c>
      <c r="M154" s="662">
        <v>1.5</v>
      </c>
      <c r="N154" s="662" t="s">
        <v>727</v>
      </c>
      <c r="O154" s="662" t="s">
        <v>22</v>
      </c>
      <c r="P154" s="662" t="s">
        <v>22</v>
      </c>
      <c r="Q154" s="667">
        <v>42.496667000000002</v>
      </c>
      <c r="R154" s="667">
        <v>142.05333300000001</v>
      </c>
      <c r="T154" s="668" t="s">
        <v>4605</v>
      </c>
      <c r="U154" s="668" t="s">
        <v>4605</v>
      </c>
      <c r="V154" s="668" t="s">
        <v>4605</v>
      </c>
      <c r="W154" s="668" t="s">
        <v>22</v>
      </c>
      <c r="X154" s="668" t="s">
        <v>22</v>
      </c>
      <c r="Y154" s="668" t="s">
        <v>22</v>
      </c>
      <c r="Z154" s="668" t="s">
        <v>22</v>
      </c>
      <c r="AB154" s="662" t="s">
        <v>4745</v>
      </c>
      <c r="AC154" s="662" t="s">
        <v>4772</v>
      </c>
      <c r="AH154" s="668" t="str">
        <f t="shared" si="28"/>
        <v/>
      </c>
      <c r="AI154" s="668" t="str">
        <f t="shared" si="28"/>
        <v/>
      </c>
      <c r="AJ154" s="668" t="str">
        <f t="shared" si="28"/>
        <v/>
      </c>
      <c r="AK154" s="675">
        <f t="shared" si="29"/>
        <v>22141</v>
      </c>
      <c r="AL154" s="675" t="str">
        <f t="shared" si="27"/>
        <v>22_日高門別</v>
      </c>
      <c r="AM154" s="675" t="str">
        <f t="shared" si="26"/>
        <v>22</v>
      </c>
      <c r="AN154" s="693" t="str">
        <f>IFERROR(VLOOKUP(AL154,観測点コードリスト!$L$2:$N$1665,3,FALSE),"")</f>
        <v>0136</v>
      </c>
      <c r="AO154" t="str">
        <f t="shared" si="30"/>
        <v/>
      </c>
      <c r="AQ154" s="709">
        <f t="shared" si="22"/>
        <v>22141</v>
      </c>
      <c r="AR154" s="709" t="str">
        <f t="shared" si="23"/>
        <v>日高門別</v>
      </c>
      <c r="AS154" s="709" t="str">
        <f t="shared" si="24"/>
        <v>22</v>
      </c>
      <c r="AT154" s="710" t="str">
        <f t="shared" si="25"/>
        <v>0136</v>
      </c>
    </row>
    <row r="155" spans="1:46">
      <c r="A155" s="662" t="s">
        <v>714</v>
      </c>
      <c r="B155" s="662">
        <v>22156</v>
      </c>
      <c r="C155" s="662" t="s">
        <v>17</v>
      </c>
      <c r="D155" s="662" t="s">
        <v>728</v>
      </c>
      <c r="E155" s="662" t="s">
        <v>729</v>
      </c>
      <c r="F155" s="662" t="s">
        <v>730</v>
      </c>
      <c r="G155" s="662">
        <v>42</v>
      </c>
      <c r="H155" s="662">
        <v>32.6</v>
      </c>
      <c r="I155" s="662">
        <v>142</v>
      </c>
      <c r="J155" s="662">
        <v>20</v>
      </c>
      <c r="K155" s="662">
        <v>60</v>
      </c>
      <c r="L155" s="662">
        <v>10</v>
      </c>
      <c r="M155" s="662">
        <v>1.9</v>
      </c>
      <c r="N155" s="662" t="s">
        <v>501</v>
      </c>
      <c r="O155" s="662" t="s">
        <v>22</v>
      </c>
      <c r="P155" s="662" t="s">
        <v>40</v>
      </c>
      <c r="Q155" s="667">
        <v>42.543332999999997</v>
      </c>
      <c r="R155" s="667">
        <v>142.33333300000001</v>
      </c>
      <c r="T155" s="668" t="s">
        <v>4605</v>
      </c>
      <c r="U155" s="668" t="s">
        <v>4605</v>
      </c>
      <c r="V155" s="668" t="s">
        <v>4605</v>
      </c>
      <c r="W155" s="668" t="s">
        <v>22</v>
      </c>
      <c r="X155" s="668" t="s">
        <v>22</v>
      </c>
      <c r="Y155" s="668" t="s">
        <v>22</v>
      </c>
      <c r="Z155" s="668" t="s">
        <v>22</v>
      </c>
      <c r="AB155" s="662" t="s">
        <v>4745</v>
      </c>
      <c r="AC155" s="662" t="s">
        <v>831</v>
      </c>
      <c r="AH155" s="668" t="str">
        <f t="shared" si="28"/>
        <v/>
      </c>
      <c r="AI155" s="668" t="str">
        <f t="shared" si="28"/>
        <v/>
      </c>
      <c r="AJ155" s="668" t="str">
        <f t="shared" si="28"/>
        <v/>
      </c>
      <c r="AK155" s="675">
        <f t="shared" si="29"/>
        <v>22156</v>
      </c>
      <c r="AL155" s="675" t="str">
        <f t="shared" si="27"/>
        <v>22_新和</v>
      </c>
      <c r="AM155" s="675" t="str">
        <f t="shared" ref="AM155:AM172" si="31">LEFT(AK155,2)</f>
        <v>22</v>
      </c>
      <c r="AN155" s="693" t="str">
        <f>IFERROR(VLOOKUP(AL155,観測点コードリスト!$L$2:$N$1665,3,FALSE),"")</f>
        <v>0137</v>
      </c>
      <c r="AO155" t="str">
        <f t="shared" si="30"/>
        <v/>
      </c>
      <c r="AQ155" s="709">
        <f t="shared" si="22"/>
        <v>22156</v>
      </c>
      <c r="AR155" s="709" t="str">
        <f t="shared" si="23"/>
        <v>新和</v>
      </c>
      <c r="AS155" s="709" t="str">
        <f t="shared" si="24"/>
        <v>22</v>
      </c>
      <c r="AT155" s="710" t="str">
        <f t="shared" si="25"/>
        <v>0137</v>
      </c>
    </row>
    <row r="156" spans="1:46">
      <c r="A156" s="662" t="s">
        <v>714</v>
      </c>
      <c r="B156" s="662">
        <v>22241</v>
      </c>
      <c r="C156" s="662" t="s">
        <v>17</v>
      </c>
      <c r="D156" s="662" t="s">
        <v>735</v>
      </c>
      <c r="E156" s="662" t="s">
        <v>736</v>
      </c>
      <c r="F156" s="662" t="s">
        <v>737</v>
      </c>
      <c r="G156" s="662">
        <v>42</v>
      </c>
      <c r="H156" s="662">
        <v>20.6</v>
      </c>
      <c r="I156" s="662">
        <v>142</v>
      </c>
      <c r="J156" s="662">
        <v>21.7</v>
      </c>
      <c r="K156" s="662">
        <v>10</v>
      </c>
      <c r="L156" s="662">
        <v>9.9</v>
      </c>
      <c r="M156" s="662">
        <v>1.5</v>
      </c>
      <c r="N156" s="662" t="s">
        <v>738</v>
      </c>
      <c r="O156" s="662">
        <v>22920</v>
      </c>
      <c r="P156" s="662" t="s">
        <v>22</v>
      </c>
      <c r="Q156" s="667">
        <v>42.343333000000001</v>
      </c>
      <c r="R156" s="667">
        <v>142.36166700000001</v>
      </c>
      <c r="T156" s="668" t="s">
        <v>4605</v>
      </c>
      <c r="U156" s="668" t="s">
        <v>4605</v>
      </c>
      <c r="V156" s="668" t="s">
        <v>4605</v>
      </c>
      <c r="W156" s="668" t="s">
        <v>22</v>
      </c>
      <c r="X156" s="668" t="s">
        <v>22</v>
      </c>
      <c r="Y156" s="668" t="s">
        <v>22</v>
      </c>
      <c r="Z156" s="668" t="s">
        <v>22</v>
      </c>
      <c r="AB156" s="662" t="s">
        <v>4745</v>
      </c>
      <c r="AC156" s="662" t="s">
        <v>85</v>
      </c>
      <c r="AH156" s="668" t="str">
        <f t="shared" si="28"/>
        <v/>
      </c>
      <c r="AI156" s="668" t="str">
        <f t="shared" si="28"/>
        <v/>
      </c>
      <c r="AJ156" s="668" t="str">
        <f t="shared" si="28"/>
        <v/>
      </c>
      <c r="AK156" s="675">
        <f t="shared" si="29"/>
        <v>22241</v>
      </c>
      <c r="AL156" s="675" t="str">
        <f t="shared" si="27"/>
        <v>22_静内</v>
      </c>
      <c r="AM156" s="675" t="str">
        <f t="shared" si="31"/>
        <v>22</v>
      </c>
      <c r="AN156" s="693" t="str">
        <f>IFERROR(VLOOKUP(AL156,観測点コードリスト!$L$2:$N$1665,3,FALSE),"")</f>
        <v>0140</v>
      </c>
      <c r="AO156" t="str">
        <f t="shared" si="30"/>
        <v/>
      </c>
      <c r="AQ156" s="709">
        <f t="shared" si="22"/>
        <v>22241</v>
      </c>
      <c r="AR156" s="709" t="str">
        <f t="shared" si="23"/>
        <v>静内</v>
      </c>
      <c r="AS156" s="709" t="str">
        <f t="shared" si="24"/>
        <v>22</v>
      </c>
      <c r="AT156" s="710" t="str">
        <f t="shared" si="25"/>
        <v>0140</v>
      </c>
    </row>
    <row r="157" spans="1:46">
      <c r="A157" s="662" t="s">
        <v>714</v>
      </c>
      <c r="B157" s="662">
        <v>22291</v>
      </c>
      <c r="C157" s="662" t="s">
        <v>17</v>
      </c>
      <c r="D157" s="662" t="s">
        <v>739</v>
      </c>
      <c r="E157" s="662" t="s">
        <v>740</v>
      </c>
      <c r="F157" s="662" t="s">
        <v>741</v>
      </c>
      <c r="G157" s="662">
        <v>42</v>
      </c>
      <c r="H157" s="662">
        <v>14.7</v>
      </c>
      <c r="I157" s="662">
        <v>142</v>
      </c>
      <c r="J157" s="662">
        <v>39.700000000000003</v>
      </c>
      <c r="K157" s="662">
        <v>10</v>
      </c>
      <c r="L157" s="662">
        <v>10</v>
      </c>
      <c r="M157" s="662">
        <v>1.5</v>
      </c>
      <c r="N157" s="662" t="s">
        <v>85</v>
      </c>
      <c r="O157" s="662" t="s">
        <v>22</v>
      </c>
      <c r="P157" s="662" t="s">
        <v>40</v>
      </c>
      <c r="Q157" s="667">
        <v>42.244999999999997</v>
      </c>
      <c r="R157" s="667">
        <v>142.66166699999999</v>
      </c>
      <c r="T157" s="668" t="s">
        <v>4605</v>
      </c>
      <c r="U157" s="668" t="s">
        <v>4605</v>
      </c>
      <c r="V157" s="668" t="s">
        <v>4605</v>
      </c>
      <c r="W157" s="668" t="s">
        <v>22</v>
      </c>
      <c r="X157" s="668" t="s">
        <v>22</v>
      </c>
      <c r="Y157" s="668" t="s">
        <v>22</v>
      </c>
      <c r="Z157" s="668" t="s">
        <v>22</v>
      </c>
      <c r="AB157" s="662" t="s">
        <v>85</v>
      </c>
      <c r="AC157" s="662" t="s">
        <v>85</v>
      </c>
      <c r="AH157" s="668" t="str">
        <f t="shared" si="28"/>
        <v/>
      </c>
      <c r="AI157" s="668" t="str">
        <f t="shared" si="28"/>
        <v/>
      </c>
      <c r="AJ157" s="668" t="str">
        <f t="shared" si="28"/>
        <v/>
      </c>
      <c r="AK157" s="675">
        <f t="shared" si="29"/>
        <v>22291</v>
      </c>
      <c r="AL157" s="675" t="str">
        <f t="shared" si="27"/>
        <v>22_三石</v>
      </c>
      <c r="AM157" s="675" t="str">
        <f t="shared" si="31"/>
        <v>22</v>
      </c>
      <c r="AN157" s="693" t="str">
        <f>IFERROR(VLOOKUP(AL157,観測点コードリスト!$L$2:$N$1665,3,FALSE),"")</f>
        <v>1198</v>
      </c>
      <c r="AO157" t="str">
        <f t="shared" si="30"/>
        <v/>
      </c>
      <c r="AQ157" s="709">
        <f t="shared" ref="AQ157:AQ220" si="32">B157</f>
        <v>22291</v>
      </c>
      <c r="AR157" s="709" t="str">
        <f t="shared" ref="AR157:AR220" si="33">D157</f>
        <v>三石</v>
      </c>
      <c r="AS157" s="709" t="str">
        <f t="shared" ref="AS157:AS220" si="34">AM157</f>
        <v>22</v>
      </c>
      <c r="AT157" s="710" t="str">
        <f t="shared" ref="AT157:AT220" si="35">AN157</f>
        <v>1198</v>
      </c>
    </row>
    <row r="158" spans="1:46">
      <c r="A158" s="662" t="s">
        <v>714</v>
      </c>
      <c r="B158" s="662">
        <v>22306</v>
      </c>
      <c r="C158" s="662" t="s">
        <v>17</v>
      </c>
      <c r="D158" s="662" t="s">
        <v>742</v>
      </c>
      <c r="E158" s="662" t="s">
        <v>743</v>
      </c>
      <c r="F158" s="662" t="s">
        <v>744</v>
      </c>
      <c r="G158" s="662">
        <v>42</v>
      </c>
      <c r="H158" s="662">
        <v>13.4</v>
      </c>
      <c r="I158" s="662">
        <v>142</v>
      </c>
      <c r="J158" s="662">
        <v>56.9</v>
      </c>
      <c r="K158" s="662">
        <v>98</v>
      </c>
      <c r="L158" s="662">
        <v>10</v>
      </c>
      <c r="M158" s="662">
        <v>1.5</v>
      </c>
      <c r="N158" s="662" t="s">
        <v>745</v>
      </c>
      <c r="O158" s="662">
        <v>22910</v>
      </c>
      <c r="P158" s="662" t="s">
        <v>40</v>
      </c>
      <c r="Q158" s="667">
        <v>42.223332999999997</v>
      </c>
      <c r="R158" s="667">
        <v>142.94833299999999</v>
      </c>
      <c r="T158" s="668" t="s">
        <v>4605</v>
      </c>
      <c r="U158" s="668" t="s">
        <v>4605</v>
      </c>
      <c r="V158" s="668" t="s">
        <v>4605</v>
      </c>
      <c r="W158" s="668" t="s">
        <v>22</v>
      </c>
      <c r="X158" s="668" t="s">
        <v>22</v>
      </c>
      <c r="Y158" s="668" t="s">
        <v>22</v>
      </c>
      <c r="Z158" s="668" t="s">
        <v>22</v>
      </c>
      <c r="AB158" s="662" t="s">
        <v>745</v>
      </c>
      <c r="AC158" s="662" t="s">
        <v>745</v>
      </c>
      <c r="AH158" s="668" t="str">
        <f t="shared" si="28"/>
        <v/>
      </c>
      <c r="AI158" s="668" t="str">
        <f t="shared" si="28"/>
        <v/>
      </c>
      <c r="AJ158" s="668" t="str">
        <f t="shared" si="28"/>
        <v/>
      </c>
      <c r="AK158" s="675">
        <f t="shared" si="29"/>
        <v>22306</v>
      </c>
      <c r="AL158" s="675" t="str">
        <f t="shared" si="27"/>
        <v>22_中杵臼</v>
      </c>
      <c r="AM158" s="675" t="str">
        <f t="shared" si="31"/>
        <v>22</v>
      </c>
      <c r="AN158" s="693" t="str">
        <f>IFERROR(VLOOKUP(AL158,観測点コードリスト!$L$2:$N$1665,3,FALSE),"")</f>
        <v>1288</v>
      </c>
      <c r="AO158" t="str">
        <f t="shared" si="30"/>
        <v/>
      </c>
      <c r="AQ158" s="709">
        <f t="shared" si="32"/>
        <v>22306</v>
      </c>
      <c r="AR158" s="709" t="str">
        <f t="shared" si="33"/>
        <v>中杵臼</v>
      </c>
      <c r="AS158" s="709" t="str">
        <f t="shared" si="34"/>
        <v>22</v>
      </c>
      <c r="AT158" s="710" t="str">
        <f t="shared" si="35"/>
        <v>1288</v>
      </c>
    </row>
    <row r="159" spans="1:46">
      <c r="A159" s="662" t="s">
        <v>714</v>
      </c>
      <c r="B159" s="662">
        <v>22327</v>
      </c>
      <c r="C159" s="662" t="s">
        <v>23</v>
      </c>
      <c r="D159" s="662" t="s">
        <v>746</v>
      </c>
      <c r="E159" s="662" t="s">
        <v>747</v>
      </c>
      <c r="F159" s="662" t="s">
        <v>748</v>
      </c>
      <c r="G159" s="662">
        <v>42</v>
      </c>
      <c r="H159" s="662">
        <v>9.6999999999999993</v>
      </c>
      <c r="I159" s="662">
        <v>142</v>
      </c>
      <c r="J159" s="662">
        <v>46.6</v>
      </c>
      <c r="K159" s="662">
        <v>37</v>
      </c>
      <c r="L159" s="662">
        <v>18.100000000000001</v>
      </c>
      <c r="M159" s="662" t="s">
        <v>22</v>
      </c>
      <c r="N159" s="662" t="s">
        <v>749</v>
      </c>
      <c r="O159" s="662">
        <v>22913</v>
      </c>
      <c r="P159" s="662" t="s">
        <v>22</v>
      </c>
      <c r="Q159" s="667">
        <v>42.161667000000001</v>
      </c>
      <c r="R159" s="667">
        <v>142.776667</v>
      </c>
      <c r="T159" s="668" t="s">
        <v>4605</v>
      </c>
      <c r="U159" s="668" t="s">
        <v>4605</v>
      </c>
      <c r="V159" s="668" t="s">
        <v>4605</v>
      </c>
      <c r="W159" s="668" t="s">
        <v>22</v>
      </c>
      <c r="X159" s="668" t="s">
        <v>22</v>
      </c>
      <c r="Y159" s="668" t="s">
        <v>4605</v>
      </c>
      <c r="Z159" s="668" t="s">
        <v>22</v>
      </c>
      <c r="AB159" s="662" t="s">
        <v>4745</v>
      </c>
      <c r="AC159" s="662" t="s">
        <v>4773</v>
      </c>
      <c r="AH159" s="668" t="str">
        <f t="shared" si="28"/>
        <v/>
      </c>
      <c r="AI159" s="668" t="str">
        <f t="shared" si="28"/>
        <v/>
      </c>
      <c r="AJ159" s="668" t="str">
        <f t="shared" si="28"/>
        <v/>
      </c>
      <c r="AK159" s="675">
        <f t="shared" si="29"/>
        <v>22327</v>
      </c>
      <c r="AL159" s="675" t="str">
        <f t="shared" si="27"/>
        <v>22_浦河</v>
      </c>
      <c r="AM159" s="675" t="str">
        <f t="shared" si="31"/>
        <v>22</v>
      </c>
      <c r="AN159" s="693" t="str">
        <f>IFERROR(VLOOKUP(AL159,観測点コードリスト!$L$2:$N$1665,3,FALSE),"")</f>
        <v>47426</v>
      </c>
      <c r="AO159" t="str">
        <f t="shared" si="30"/>
        <v/>
      </c>
      <c r="AQ159" s="709">
        <f t="shared" si="32"/>
        <v>22327</v>
      </c>
      <c r="AR159" s="709" t="str">
        <f t="shared" si="33"/>
        <v>浦河</v>
      </c>
      <c r="AS159" s="709" t="str">
        <f t="shared" si="34"/>
        <v>22</v>
      </c>
      <c r="AT159" s="710" t="str">
        <f t="shared" si="35"/>
        <v>47426</v>
      </c>
    </row>
    <row r="160" spans="1:46">
      <c r="A160" s="662" t="s">
        <v>714</v>
      </c>
      <c r="B160" s="662">
        <v>22391</v>
      </c>
      <c r="C160" s="662" t="s">
        <v>17</v>
      </c>
      <c r="D160" s="662" t="s">
        <v>758</v>
      </c>
      <c r="E160" s="662" t="s">
        <v>759</v>
      </c>
      <c r="F160" s="662" t="s">
        <v>760</v>
      </c>
      <c r="G160" s="662">
        <v>41</v>
      </c>
      <c r="H160" s="662">
        <v>55.5</v>
      </c>
      <c r="I160" s="662">
        <v>143</v>
      </c>
      <c r="J160" s="662">
        <v>14.6</v>
      </c>
      <c r="K160" s="662">
        <v>63</v>
      </c>
      <c r="L160" s="662">
        <v>8.1</v>
      </c>
      <c r="M160" s="662">
        <v>1.5</v>
      </c>
      <c r="N160" s="662" t="s">
        <v>761</v>
      </c>
      <c r="O160" s="662" t="s">
        <v>22</v>
      </c>
      <c r="P160" s="662" t="s">
        <v>22</v>
      </c>
      <c r="Q160" s="667">
        <v>41.924999999999997</v>
      </c>
      <c r="R160" s="667">
        <v>143.24333300000001</v>
      </c>
      <c r="T160" s="668" t="s">
        <v>4605</v>
      </c>
      <c r="U160" s="668" t="s">
        <v>4605</v>
      </c>
      <c r="V160" s="668" t="s">
        <v>4605</v>
      </c>
      <c r="W160" s="668" t="s">
        <v>22</v>
      </c>
      <c r="X160" s="668" t="s">
        <v>22</v>
      </c>
      <c r="Y160" s="668" t="s">
        <v>22</v>
      </c>
      <c r="Z160" s="668" t="s">
        <v>22</v>
      </c>
      <c r="AB160" s="662" t="s">
        <v>761</v>
      </c>
      <c r="AC160" s="662" t="s">
        <v>761</v>
      </c>
      <c r="AH160" s="668" t="str">
        <f t="shared" si="28"/>
        <v/>
      </c>
      <c r="AI160" s="668" t="str">
        <f t="shared" si="28"/>
        <v/>
      </c>
      <c r="AJ160" s="668" t="str">
        <f t="shared" si="28"/>
        <v/>
      </c>
      <c r="AK160" s="675">
        <f t="shared" si="29"/>
        <v>22391</v>
      </c>
      <c r="AL160" s="675" t="str">
        <f t="shared" si="27"/>
        <v>22_えりも岬</v>
      </c>
      <c r="AM160" s="675" t="str">
        <f t="shared" si="31"/>
        <v>22</v>
      </c>
      <c r="AN160" s="693" t="str">
        <f>IFERROR(VLOOKUP(AL160,観測点コードリスト!$L$2:$N$1665,3,FALSE),"")</f>
        <v>1340</v>
      </c>
      <c r="AO160" t="str">
        <f t="shared" si="30"/>
        <v/>
      </c>
      <c r="AQ160" s="709">
        <f t="shared" si="32"/>
        <v>22391</v>
      </c>
      <c r="AR160" s="709" t="str">
        <f t="shared" si="33"/>
        <v>えりも岬</v>
      </c>
      <c r="AS160" s="709" t="str">
        <f t="shared" si="34"/>
        <v>22</v>
      </c>
      <c r="AT160" s="710" t="str">
        <f t="shared" si="35"/>
        <v>1340</v>
      </c>
    </row>
    <row r="161" spans="1:46">
      <c r="A161" s="662" t="s">
        <v>762</v>
      </c>
      <c r="B161" s="662">
        <v>23031</v>
      </c>
      <c r="C161" s="662" t="s">
        <v>17</v>
      </c>
      <c r="D161" s="662" t="s">
        <v>763</v>
      </c>
      <c r="E161" s="662" t="s">
        <v>764</v>
      </c>
      <c r="F161" s="662" t="s">
        <v>765</v>
      </c>
      <c r="G161" s="662">
        <v>42</v>
      </c>
      <c r="H161" s="662">
        <v>31.4</v>
      </c>
      <c r="I161" s="662">
        <v>140</v>
      </c>
      <c r="J161" s="662">
        <v>22.9</v>
      </c>
      <c r="K161" s="662">
        <v>10</v>
      </c>
      <c r="L161" s="662">
        <v>10</v>
      </c>
      <c r="M161" s="662">
        <v>1.5</v>
      </c>
      <c r="N161" s="662" t="s">
        <v>132</v>
      </c>
      <c r="O161" s="662">
        <v>23900</v>
      </c>
      <c r="P161" s="662" t="s">
        <v>40</v>
      </c>
      <c r="Q161" s="667">
        <v>42.523333000000001</v>
      </c>
      <c r="R161" s="667">
        <v>140.38166699999999</v>
      </c>
      <c r="T161" s="668" t="s">
        <v>4605</v>
      </c>
      <c r="U161" s="668" t="s">
        <v>4605</v>
      </c>
      <c r="V161" s="668" t="s">
        <v>4605</v>
      </c>
      <c r="W161" s="668" t="s">
        <v>22</v>
      </c>
      <c r="X161" s="668" t="s">
        <v>22</v>
      </c>
      <c r="Y161" s="668" t="s">
        <v>22</v>
      </c>
      <c r="Z161" s="668" t="s">
        <v>22</v>
      </c>
      <c r="AB161" s="662" t="s">
        <v>4745</v>
      </c>
      <c r="AC161" s="662" t="s">
        <v>121</v>
      </c>
      <c r="AH161" s="668" t="str">
        <f t="shared" si="28"/>
        <v/>
      </c>
      <c r="AI161" s="668" t="str">
        <f t="shared" si="28"/>
        <v/>
      </c>
      <c r="AJ161" s="668" t="str">
        <f t="shared" si="28"/>
        <v/>
      </c>
      <c r="AK161" s="675">
        <f t="shared" si="29"/>
        <v>23031</v>
      </c>
      <c r="AL161" s="675" t="str">
        <f t="shared" si="27"/>
        <v>23_長万部</v>
      </c>
      <c r="AM161" s="675" t="str">
        <f t="shared" si="31"/>
        <v>23</v>
      </c>
      <c r="AN161" s="693" t="str">
        <f>IFERROR(VLOOKUP(AL161,観測点コードリスト!$L$2:$N$1665,3,FALSE),"")</f>
        <v>0143</v>
      </c>
      <c r="AO161" t="str">
        <f t="shared" si="30"/>
        <v/>
      </c>
      <c r="AQ161" s="709">
        <f t="shared" si="32"/>
        <v>23031</v>
      </c>
      <c r="AR161" s="709" t="str">
        <f t="shared" si="33"/>
        <v>長万部</v>
      </c>
      <c r="AS161" s="709" t="str">
        <f t="shared" si="34"/>
        <v>23</v>
      </c>
      <c r="AT161" s="710" t="str">
        <f t="shared" si="35"/>
        <v>0143</v>
      </c>
    </row>
    <row r="162" spans="1:46">
      <c r="A162" s="662" t="s">
        <v>762</v>
      </c>
      <c r="B162" s="662">
        <v>23086</v>
      </c>
      <c r="C162" s="662" t="s">
        <v>17</v>
      </c>
      <c r="D162" s="662" t="s">
        <v>766</v>
      </c>
      <c r="E162" s="662" t="s">
        <v>767</v>
      </c>
      <c r="F162" s="662" t="s">
        <v>768</v>
      </c>
      <c r="G162" s="662">
        <v>42</v>
      </c>
      <c r="H162" s="662">
        <v>15.1</v>
      </c>
      <c r="I162" s="662">
        <v>140</v>
      </c>
      <c r="J162" s="662">
        <v>16.3</v>
      </c>
      <c r="K162" s="662">
        <v>8</v>
      </c>
      <c r="L162" s="662">
        <v>9.4</v>
      </c>
      <c r="M162" s="662">
        <v>1.5</v>
      </c>
      <c r="N162" s="662" t="s">
        <v>132</v>
      </c>
      <c r="O162" s="662">
        <v>23905</v>
      </c>
      <c r="P162" s="662" t="s">
        <v>40</v>
      </c>
      <c r="Q162" s="667">
        <v>42.251666999999998</v>
      </c>
      <c r="R162" s="667">
        <v>140.27166700000001</v>
      </c>
      <c r="T162" s="668" t="s">
        <v>4605</v>
      </c>
      <c r="U162" s="668" t="s">
        <v>4605</v>
      </c>
      <c r="V162" s="668" t="s">
        <v>4605</v>
      </c>
      <c r="W162" s="668" t="s">
        <v>22</v>
      </c>
      <c r="X162" s="668" t="s">
        <v>22</v>
      </c>
      <c r="Y162" s="668" t="s">
        <v>22</v>
      </c>
      <c r="Z162" s="668" t="s">
        <v>22</v>
      </c>
      <c r="AB162" s="662" t="s">
        <v>4745</v>
      </c>
      <c r="AC162" s="662" t="s">
        <v>121</v>
      </c>
      <c r="AE162" s="662">
        <v>1</v>
      </c>
      <c r="AH162" s="668" t="str">
        <f t="shared" si="28"/>
        <v>●</v>
      </c>
      <c r="AI162" s="668" t="str">
        <f t="shared" si="28"/>
        <v/>
      </c>
      <c r="AJ162" s="668" t="str">
        <f t="shared" si="28"/>
        <v/>
      </c>
      <c r="AK162" s="675">
        <f t="shared" si="29"/>
        <v>23086</v>
      </c>
      <c r="AL162" s="675" t="str">
        <f t="shared" si="27"/>
        <v>23_八雲</v>
      </c>
      <c r="AM162" s="675" t="str">
        <f t="shared" si="31"/>
        <v>23</v>
      </c>
      <c r="AN162" s="693" t="str">
        <f>IFERROR(VLOOKUP(AL162,観測点コードリスト!$L$2:$N$1665,3,FALSE),"")</f>
        <v>0144</v>
      </c>
      <c r="AO162" t="str">
        <f t="shared" si="30"/>
        <v>●</v>
      </c>
      <c r="AQ162" s="709">
        <f t="shared" si="32"/>
        <v>23086</v>
      </c>
      <c r="AR162" s="709" t="str">
        <f t="shared" si="33"/>
        <v>八雲</v>
      </c>
      <c r="AS162" s="709" t="str">
        <f t="shared" si="34"/>
        <v>23</v>
      </c>
      <c r="AT162" s="710" t="str">
        <f t="shared" si="35"/>
        <v>0144</v>
      </c>
    </row>
    <row r="163" spans="1:46">
      <c r="A163" s="662" t="s">
        <v>762</v>
      </c>
      <c r="B163" s="662">
        <v>23166</v>
      </c>
      <c r="C163" s="662" t="s">
        <v>17</v>
      </c>
      <c r="D163" s="662" t="s">
        <v>769</v>
      </c>
      <c r="E163" s="662" t="s">
        <v>770</v>
      </c>
      <c r="F163" s="662" t="s">
        <v>771</v>
      </c>
      <c r="G163" s="662">
        <v>42</v>
      </c>
      <c r="H163" s="662">
        <v>4</v>
      </c>
      <c r="I163" s="662">
        <v>140</v>
      </c>
      <c r="J163" s="662">
        <v>35.299999999999997</v>
      </c>
      <c r="K163" s="662">
        <v>125</v>
      </c>
      <c r="L163" s="662">
        <v>8</v>
      </c>
      <c r="M163" s="662">
        <v>1.5</v>
      </c>
      <c r="N163" s="662" t="s">
        <v>772</v>
      </c>
      <c r="O163" s="662">
        <v>23925</v>
      </c>
      <c r="P163" s="662" t="s">
        <v>40</v>
      </c>
      <c r="Q163" s="667">
        <v>42.066667000000002</v>
      </c>
      <c r="R163" s="667">
        <v>140.58833300000001</v>
      </c>
      <c r="T163" s="668" t="s">
        <v>4605</v>
      </c>
      <c r="U163" s="668" t="s">
        <v>4605</v>
      </c>
      <c r="V163" s="668" t="s">
        <v>4605</v>
      </c>
      <c r="W163" s="668" t="s">
        <v>22</v>
      </c>
      <c r="X163" s="668" t="s">
        <v>22</v>
      </c>
      <c r="Y163" s="668" t="s">
        <v>22</v>
      </c>
      <c r="Z163" s="668" t="s">
        <v>22</v>
      </c>
      <c r="AB163" s="662" t="s">
        <v>772</v>
      </c>
      <c r="AC163" s="662" t="s">
        <v>772</v>
      </c>
      <c r="AH163" s="668" t="str">
        <f t="shared" si="28"/>
        <v/>
      </c>
      <c r="AI163" s="668" t="str">
        <f t="shared" si="28"/>
        <v/>
      </c>
      <c r="AJ163" s="668" t="str">
        <f t="shared" si="28"/>
        <v/>
      </c>
      <c r="AK163" s="675">
        <f t="shared" si="29"/>
        <v>23166</v>
      </c>
      <c r="AL163" s="675" t="str">
        <f t="shared" si="27"/>
        <v>23_森</v>
      </c>
      <c r="AM163" s="675" t="str">
        <f t="shared" si="31"/>
        <v>23</v>
      </c>
      <c r="AN163" s="693" t="str">
        <f>IFERROR(VLOOKUP(AL163,観測点コードリスト!$L$2:$N$1665,3,FALSE),"")</f>
        <v>0145</v>
      </c>
      <c r="AO163" t="str">
        <f t="shared" si="30"/>
        <v/>
      </c>
      <c r="AQ163" s="709">
        <f t="shared" si="32"/>
        <v>23166</v>
      </c>
      <c r="AR163" s="709" t="str">
        <f t="shared" si="33"/>
        <v>森</v>
      </c>
      <c r="AS163" s="709" t="str">
        <f t="shared" si="34"/>
        <v>23</v>
      </c>
      <c r="AT163" s="710" t="str">
        <f t="shared" si="35"/>
        <v>0145</v>
      </c>
    </row>
    <row r="164" spans="1:46">
      <c r="A164" s="662" t="s">
        <v>762</v>
      </c>
      <c r="B164" s="662">
        <v>23206</v>
      </c>
      <c r="C164" s="662" t="s">
        <v>17</v>
      </c>
      <c r="D164" s="662" t="s">
        <v>776</v>
      </c>
      <c r="E164" s="662" t="s">
        <v>777</v>
      </c>
      <c r="F164" s="662" t="s">
        <v>778</v>
      </c>
      <c r="G164" s="662">
        <v>41</v>
      </c>
      <c r="H164" s="662">
        <v>54.3</v>
      </c>
      <c r="I164" s="662">
        <v>140</v>
      </c>
      <c r="J164" s="662">
        <v>58.2</v>
      </c>
      <c r="K164" s="662">
        <v>25</v>
      </c>
      <c r="L164" s="662">
        <v>10.1</v>
      </c>
      <c r="M164" s="662">
        <v>1.5</v>
      </c>
      <c r="N164" s="662" t="s">
        <v>113</v>
      </c>
      <c r="O164" s="662" t="s">
        <v>22</v>
      </c>
      <c r="P164" s="662" t="s">
        <v>22</v>
      </c>
      <c r="Q164" s="667">
        <v>41.905000000000001</v>
      </c>
      <c r="R164" s="667">
        <v>140.97</v>
      </c>
      <c r="T164" s="668" t="s">
        <v>4605</v>
      </c>
      <c r="U164" s="668" t="s">
        <v>4605</v>
      </c>
      <c r="V164" s="668" t="s">
        <v>4605</v>
      </c>
      <c r="W164" s="668" t="s">
        <v>22</v>
      </c>
      <c r="X164" s="668" t="s">
        <v>22</v>
      </c>
      <c r="Y164" s="668" t="s">
        <v>22</v>
      </c>
      <c r="Z164" s="668" t="s">
        <v>22</v>
      </c>
      <c r="AB164" s="662" t="s">
        <v>4745</v>
      </c>
      <c r="AC164" s="662" t="s">
        <v>117</v>
      </c>
      <c r="AH164" s="668" t="str">
        <f t="shared" si="28"/>
        <v/>
      </c>
      <c r="AI164" s="668" t="str">
        <f t="shared" si="28"/>
        <v/>
      </c>
      <c r="AJ164" s="668" t="str">
        <f t="shared" si="28"/>
        <v/>
      </c>
      <c r="AK164" s="675">
        <f t="shared" si="29"/>
        <v>23206</v>
      </c>
      <c r="AL164" s="675" t="str">
        <f t="shared" si="27"/>
        <v>23_川汲</v>
      </c>
      <c r="AM164" s="675" t="str">
        <f t="shared" si="31"/>
        <v>23</v>
      </c>
      <c r="AN164" s="693" t="str">
        <f>IFERROR(VLOOKUP(AL164,観測点コードリスト!$L$2:$N$1665,3,FALSE),"")</f>
        <v>0147</v>
      </c>
      <c r="AO164" t="str">
        <f t="shared" si="30"/>
        <v/>
      </c>
      <c r="AQ164" s="709">
        <f t="shared" si="32"/>
        <v>23206</v>
      </c>
      <c r="AR164" s="709" t="str">
        <f t="shared" si="33"/>
        <v>川汲</v>
      </c>
      <c r="AS164" s="709" t="str">
        <f t="shared" si="34"/>
        <v>23</v>
      </c>
      <c r="AT164" s="710" t="str">
        <f t="shared" si="35"/>
        <v>0147</v>
      </c>
    </row>
    <row r="165" spans="1:46">
      <c r="A165" s="662" t="s">
        <v>762</v>
      </c>
      <c r="B165" s="662">
        <v>23226</v>
      </c>
      <c r="C165" s="662" t="s">
        <v>17</v>
      </c>
      <c r="D165" s="662" t="s">
        <v>779</v>
      </c>
      <c r="E165" s="662" t="s">
        <v>780</v>
      </c>
      <c r="F165" s="662" t="s">
        <v>781</v>
      </c>
      <c r="G165" s="662">
        <v>41</v>
      </c>
      <c r="H165" s="662">
        <v>53.2</v>
      </c>
      <c r="I165" s="662">
        <v>140</v>
      </c>
      <c r="J165" s="662">
        <v>39.200000000000003</v>
      </c>
      <c r="K165" s="662">
        <v>25</v>
      </c>
      <c r="L165" s="662">
        <v>10</v>
      </c>
      <c r="M165" s="662">
        <v>1.5</v>
      </c>
      <c r="N165" s="662" t="s">
        <v>113</v>
      </c>
      <c r="O165" s="662" t="s">
        <v>22</v>
      </c>
      <c r="P165" s="662" t="s">
        <v>40</v>
      </c>
      <c r="Q165" s="667">
        <v>41.886667000000003</v>
      </c>
      <c r="R165" s="667">
        <v>140.653333</v>
      </c>
      <c r="T165" s="668" t="s">
        <v>4605</v>
      </c>
      <c r="U165" s="668" t="s">
        <v>4605</v>
      </c>
      <c r="V165" s="668" t="s">
        <v>4605</v>
      </c>
      <c r="W165" s="668" t="s">
        <v>22</v>
      </c>
      <c r="X165" s="668" t="s">
        <v>22</v>
      </c>
      <c r="Y165" s="668" t="s">
        <v>22</v>
      </c>
      <c r="Z165" s="668" t="s">
        <v>22</v>
      </c>
      <c r="AB165" s="662" t="s">
        <v>4745</v>
      </c>
      <c r="AC165" s="662" t="s">
        <v>117</v>
      </c>
      <c r="AF165" s="662">
        <v>1</v>
      </c>
      <c r="AG165" s="662">
        <v>11</v>
      </c>
      <c r="AH165" s="668" t="str">
        <f t="shared" si="28"/>
        <v/>
      </c>
      <c r="AI165" s="668" t="str">
        <f t="shared" si="28"/>
        <v>●</v>
      </c>
      <c r="AJ165" s="668" t="str">
        <f t="shared" si="28"/>
        <v>●</v>
      </c>
      <c r="AK165" s="675">
        <f t="shared" si="29"/>
        <v>23226</v>
      </c>
      <c r="AL165" s="675" t="str">
        <f t="shared" si="27"/>
        <v>23_北斗</v>
      </c>
      <c r="AM165" s="675" t="str">
        <f t="shared" si="31"/>
        <v>23</v>
      </c>
      <c r="AN165" s="693" t="str">
        <f>IFERROR(VLOOKUP(AL165,観測点コードリスト!$L$2:$N$1665,3,FALSE),"")</f>
        <v>0148</v>
      </c>
      <c r="AO165" t="str">
        <f t="shared" si="30"/>
        <v>●</v>
      </c>
      <c r="AQ165" s="709">
        <f t="shared" si="32"/>
        <v>23226</v>
      </c>
      <c r="AR165" s="709" t="str">
        <f t="shared" si="33"/>
        <v>北斗</v>
      </c>
      <c r="AS165" s="709" t="str">
        <f t="shared" si="34"/>
        <v>23</v>
      </c>
      <c r="AT165" s="710" t="str">
        <f t="shared" si="35"/>
        <v>0148</v>
      </c>
    </row>
    <row r="166" spans="1:46">
      <c r="A166" s="662" t="s">
        <v>762</v>
      </c>
      <c r="B166" s="662">
        <v>23232</v>
      </c>
      <c r="C166" s="662" t="s">
        <v>23</v>
      </c>
      <c r="D166" s="662" t="s">
        <v>782</v>
      </c>
      <c r="E166" s="662" t="s">
        <v>783</v>
      </c>
      <c r="F166" s="662" t="s">
        <v>784</v>
      </c>
      <c r="G166" s="662">
        <v>41</v>
      </c>
      <c r="H166" s="662">
        <v>49</v>
      </c>
      <c r="I166" s="662">
        <v>140</v>
      </c>
      <c r="J166" s="662">
        <v>45.2</v>
      </c>
      <c r="K166" s="662">
        <v>35</v>
      </c>
      <c r="L166" s="662">
        <v>25.9</v>
      </c>
      <c r="M166" s="662" t="s">
        <v>22</v>
      </c>
      <c r="N166" s="662" t="s">
        <v>785</v>
      </c>
      <c r="O166" s="662">
        <v>23915</v>
      </c>
      <c r="P166" s="662" t="s">
        <v>22</v>
      </c>
      <c r="Q166" s="667">
        <v>41.816667000000002</v>
      </c>
      <c r="R166" s="667">
        <v>140.753333</v>
      </c>
      <c r="T166" s="668" t="s">
        <v>4605</v>
      </c>
      <c r="U166" s="668" t="s">
        <v>4605</v>
      </c>
      <c r="V166" s="668" t="s">
        <v>4605</v>
      </c>
      <c r="W166" s="668" t="s">
        <v>4605</v>
      </c>
      <c r="X166" s="668" t="s">
        <v>22</v>
      </c>
      <c r="Y166" s="668" t="s">
        <v>4605</v>
      </c>
      <c r="Z166" s="668" t="s">
        <v>4605</v>
      </c>
      <c r="AB166" s="662" t="s">
        <v>785</v>
      </c>
      <c r="AC166" s="662" t="s">
        <v>785</v>
      </c>
      <c r="AE166" s="662">
        <v>12</v>
      </c>
      <c r="AH166" s="668" t="str">
        <f t="shared" si="28"/>
        <v>●</v>
      </c>
      <c r="AI166" s="668" t="str">
        <f t="shared" si="28"/>
        <v/>
      </c>
      <c r="AJ166" s="668" t="str">
        <f t="shared" si="28"/>
        <v/>
      </c>
      <c r="AK166" s="675">
        <f t="shared" si="29"/>
        <v>23232</v>
      </c>
      <c r="AL166" s="675" t="str">
        <f t="shared" si="27"/>
        <v>23_函館</v>
      </c>
      <c r="AM166" s="675" t="str">
        <f t="shared" si="31"/>
        <v>23</v>
      </c>
      <c r="AN166" s="693" t="str">
        <f>IFERROR(VLOOKUP(AL166,観測点コードリスト!$L$2:$N$1665,3,FALSE),"")</f>
        <v>47430</v>
      </c>
      <c r="AO166" t="str">
        <f t="shared" si="30"/>
        <v>●</v>
      </c>
      <c r="AQ166" s="709">
        <f t="shared" si="32"/>
        <v>23232</v>
      </c>
      <c r="AR166" s="709" t="str">
        <f t="shared" si="33"/>
        <v>函館</v>
      </c>
      <c r="AS166" s="709" t="str">
        <f t="shared" si="34"/>
        <v>23</v>
      </c>
      <c r="AT166" s="710" t="str">
        <f t="shared" si="35"/>
        <v>47430</v>
      </c>
    </row>
    <row r="167" spans="1:46">
      <c r="A167" s="662" t="s">
        <v>762</v>
      </c>
      <c r="B167" s="662">
        <v>23281</v>
      </c>
      <c r="C167" s="662" t="s">
        <v>23</v>
      </c>
      <c r="D167" s="662" t="s">
        <v>786</v>
      </c>
      <c r="E167" s="662" t="s">
        <v>787</v>
      </c>
      <c r="F167" s="662" t="s">
        <v>788</v>
      </c>
      <c r="G167" s="662">
        <v>41</v>
      </c>
      <c r="H167" s="662">
        <v>46.2</v>
      </c>
      <c r="I167" s="662">
        <v>140</v>
      </c>
      <c r="J167" s="662">
        <v>49.3</v>
      </c>
      <c r="K167" s="662">
        <v>34</v>
      </c>
      <c r="L167" s="662">
        <v>10</v>
      </c>
      <c r="M167" s="662" t="s">
        <v>22</v>
      </c>
      <c r="N167" s="662" t="s">
        <v>35</v>
      </c>
      <c r="O167" s="662">
        <v>23930</v>
      </c>
      <c r="P167" s="662" t="s">
        <v>36</v>
      </c>
      <c r="Q167" s="667">
        <v>41.77</v>
      </c>
      <c r="R167" s="667">
        <v>140.82166699999999</v>
      </c>
      <c r="T167" s="668" t="s">
        <v>4605</v>
      </c>
      <c r="U167" s="668" t="s">
        <v>4605</v>
      </c>
      <c r="V167" s="668" t="s">
        <v>4605</v>
      </c>
      <c r="W167" s="668" t="s">
        <v>22</v>
      </c>
      <c r="X167" s="668" t="s">
        <v>22</v>
      </c>
      <c r="Y167" s="668" t="s">
        <v>22</v>
      </c>
      <c r="Z167" s="668" t="s">
        <v>22</v>
      </c>
      <c r="AB167" s="662" t="s">
        <v>35</v>
      </c>
      <c r="AC167" s="662" t="s">
        <v>35</v>
      </c>
      <c r="AF167" s="662">
        <v>11</v>
      </c>
      <c r="AG167" s="662">
        <v>1</v>
      </c>
      <c r="AH167" s="668" t="str">
        <f t="shared" si="28"/>
        <v/>
      </c>
      <c r="AI167" s="668" t="str">
        <f t="shared" si="28"/>
        <v>●</v>
      </c>
      <c r="AJ167" s="668" t="str">
        <f t="shared" si="28"/>
        <v>●</v>
      </c>
      <c r="AK167" s="675">
        <f t="shared" si="29"/>
        <v>23281</v>
      </c>
      <c r="AL167" s="675" t="str">
        <f t="shared" si="27"/>
        <v>23_高松</v>
      </c>
      <c r="AM167" s="675" t="str">
        <f t="shared" si="31"/>
        <v>23</v>
      </c>
      <c r="AN167" s="693" t="str">
        <f>IFERROR(VLOOKUP(AL167,観測点コードリスト!$L$2:$N$1665,3,FALSE),"")</f>
        <v>1462</v>
      </c>
      <c r="AO167" t="str">
        <f t="shared" si="30"/>
        <v>●</v>
      </c>
      <c r="AQ167" s="709">
        <f t="shared" si="32"/>
        <v>23281</v>
      </c>
      <c r="AR167" s="709" t="str">
        <f t="shared" si="33"/>
        <v>高松</v>
      </c>
      <c r="AS167" s="709" t="str">
        <f t="shared" si="34"/>
        <v>23</v>
      </c>
      <c r="AT167" s="710" t="str">
        <f t="shared" si="35"/>
        <v>1462</v>
      </c>
    </row>
    <row r="168" spans="1:46">
      <c r="A168" s="662" t="s">
        <v>762</v>
      </c>
      <c r="B168" s="662">
        <v>23326</v>
      </c>
      <c r="C168" s="662" t="s">
        <v>17</v>
      </c>
      <c r="D168" s="662" t="s">
        <v>797</v>
      </c>
      <c r="E168" s="662" t="s">
        <v>798</v>
      </c>
      <c r="F168" s="662" t="s">
        <v>799</v>
      </c>
      <c r="G168" s="662">
        <v>41</v>
      </c>
      <c r="H168" s="662">
        <v>40.799999999999997</v>
      </c>
      <c r="I168" s="662">
        <v>140</v>
      </c>
      <c r="J168" s="662">
        <v>26.2</v>
      </c>
      <c r="K168" s="662">
        <v>10</v>
      </c>
      <c r="L168" s="662">
        <v>9.9</v>
      </c>
      <c r="M168" s="662">
        <v>1.5</v>
      </c>
      <c r="N168" s="662" t="s">
        <v>800</v>
      </c>
      <c r="O168" s="662" t="s">
        <v>22</v>
      </c>
      <c r="P168" s="662" t="s">
        <v>22</v>
      </c>
      <c r="Q168" s="667">
        <v>41.68</v>
      </c>
      <c r="R168" s="667">
        <v>140.436667</v>
      </c>
      <c r="T168" s="668" t="s">
        <v>4605</v>
      </c>
      <c r="U168" s="668" t="s">
        <v>4605</v>
      </c>
      <c r="V168" s="668" t="s">
        <v>4605</v>
      </c>
      <c r="W168" s="668" t="s">
        <v>22</v>
      </c>
      <c r="X168" s="668" t="s">
        <v>22</v>
      </c>
      <c r="Y168" s="668" t="s">
        <v>22</v>
      </c>
      <c r="Z168" s="668" t="s">
        <v>22</v>
      </c>
      <c r="AB168" s="662" t="s">
        <v>4774</v>
      </c>
      <c r="AC168" s="662" t="s">
        <v>525</v>
      </c>
      <c r="AH168" s="668" t="str">
        <f t="shared" si="28"/>
        <v/>
      </c>
      <c r="AI168" s="668" t="str">
        <f t="shared" si="28"/>
        <v/>
      </c>
      <c r="AJ168" s="668" t="str">
        <f t="shared" si="28"/>
        <v/>
      </c>
      <c r="AK168" s="675">
        <f t="shared" si="29"/>
        <v>23326</v>
      </c>
      <c r="AL168" s="675" t="str">
        <f t="shared" si="27"/>
        <v>23_木古内</v>
      </c>
      <c r="AM168" s="675" t="str">
        <f t="shared" si="31"/>
        <v>23</v>
      </c>
      <c r="AN168" s="693" t="str">
        <f>IFERROR(VLOOKUP(AL168,観測点コードリスト!$L$2:$N$1665,3,FALSE),"")</f>
        <v>0917</v>
      </c>
      <c r="AO168" t="str">
        <f t="shared" si="30"/>
        <v/>
      </c>
      <c r="AQ168" s="709">
        <f t="shared" si="32"/>
        <v>23326</v>
      </c>
      <c r="AR168" s="709" t="str">
        <f t="shared" si="33"/>
        <v>木古内</v>
      </c>
      <c r="AS168" s="709" t="str">
        <f t="shared" si="34"/>
        <v>23</v>
      </c>
      <c r="AT168" s="710" t="str">
        <f t="shared" si="35"/>
        <v>0917</v>
      </c>
    </row>
    <row r="169" spans="1:46">
      <c r="A169" s="662" t="s">
        <v>762</v>
      </c>
      <c r="B169" s="662">
        <v>23376</v>
      </c>
      <c r="C169" s="662" t="s">
        <v>17</v>
      </c>
      <c r="D169" s="662" t="s">
        <v>805</v>
      </c>
      <c r="E169" s="662" t="s">
        <v>806</v>
      </c>
      <c r="F169" s="662" t="s">
        <v>807</v>
      </c>
      <c r="G169" s="662">
        <v>41</v>
      </c>
      <c r="H169" s="662">
        <v>25.4</v>
      </c>
      <c r="I169" s="662">
        <v>140</v>
      </c>
      <c r="J169" s="662">
        <v>5.2</v>
      </c>
      <c r="K169" s="662">
        <v>30</v>
      </c>
      <c r="L169" s="662">
        <v>10.1</v>
      </c>
      <c r="M169" s="662">
        <v>1.5</v>
      </c>
      <c r="N169" s="662" t="s">
        <v>105</v>
      </c>
      <c r="O169" s="662" t="s">
        <v>22</v>
      </c>
      <c r="P169" s="662" t="s">
        <v>22</v>
      </c>
      <c r="Q169" s="667">
        <v>41.423333</v>
      </c>
      <c r="R169" s="667">
        <v>140.08666700000001</v>
      </c>
      <c r="T169" s="668" t="s">
        <v>4605</v>
      </c>
      <c r="U169" s="668" t="s">
        <v>4605</v>
      </c>
      <c r="V169" s="668" t="s">
        <v>4605</v>
      </c>
      <c r="W169" s="668" t="s">
        <v>22</v>
      </c>
      <c r="X169" s="668" t="s">
        <v>22</v>
      </c>
      <c r="Y169" s="668" t="s">
        <v>22</v>
      </c>
      <c r="Z169" s="668" t="s">
        <v>22</v>
      </c>
      <c r="AB169" s="662" t="s">
        <v>4745</v>
      </c>
      <c r="AC169" s="662" t="s">
        <v>525</v>
      </c>
      <c r="AH169" s="668" t="str">
        <f t="shared" si="28"/>
        <v/>
      </c>
      <c r="AI169" s="668" t="str">
        <f t="shared" si="28"/>
        <v/>
      </c>
      <c r="AJ169" s="668" t="str">
        <f t="shared" si="28"/>
        <v/>
      </c>
      <c r="AK169" s="675">
        <f t="shared" si="29"/>
        <v>23376</v>
      </c>
      <c r="AL169" s="675" t="str">
        <f t="shared" si="27"/>
        <v>23_松前</v>
      </c>
      <c r="AM169" s="675" t="str">
        <f t="shared" si="31"/>
        <v>23</v>
      </c>
      <c r="AN169" s="693" t="str">
        <f>IFERROR(VLOOKUP(AL169,観測点コードリスト!$L$2:$N$1665,3,FALSE),"")</f>
        <v>0152</v>
      </c>
      <c r="AO169" t="str">
        <f t="shared" si="30"/>
        <v/>
      </c>
      <c r="AQ169" s="709">
        <f t="shared" si="32"/>
        <v>23376</v>
      </c>
      <c r="AR169" s="709" t="str">
        <f t="shared" si="33"/>
        <v>松前</v>
      </c>
      <c r="AS169" s="709" t="str">
        <f t="shared" si="34"/>
        <v>23</v>
      </c>
      <c r="AT169" s="710" t="str">
        <f t="shared" si="35"/>
        <v>0152</v>
      </c>
    </row>
    <row r="170" spans="1:46">
      <c r="A170" s="662" t="s">
        <v>811</v>
      </c>
      <c r="B170" s="662">
        <v>24041</v>
      </c>
      <c r="C170" s="662" t="s">
        <v>17</v>
      </c>
      <c r="D170" s="662" t="s">
        <v>812</v>
      </c>
      <c r="E170" s="662" t="s">
        <v>813</v>
      </c>
      <c r="F170" s="662" t="s">
        <v>814</v>
      </c>
      <c r="G170" s="662">
        <v>42</v>
      </c>
      <c r="H170" s="662">
        <v>27</v>
      </c>
      <c r="I170" s="662">
        <v>139</v>
      </c>
      <c r="J170" s="662">
        <v>51.1</v>
      </c>
      <c r="K170" s="662">
        <v>10</v>
      </c>
      <c r="L170" s="662">
        <v>10</v>
      </c>
      <c r="M170" s="662">
        <v>1.5</v>
      </c>
      <c r="N170" s="662" t="s">
        <v>59</v>
      </c>
      <c r="O170" s="662" t="s">
        <v>22</v>
      </c>
      <c r="P170" s="662" t="s">
        <v>40</v>
      </c>
      <c r="Q170" s="667">
        <v>42.45</v>
      </c>
      <c r="R170" s="667">
        <v>139.85166699999999</v>
      </c>
      <c r="T170" s="668" t="s">
        <v>4605</v>
      </c>
      <c r="U170" s="668" t="s">
        <v>4605</v>
      </c>
      <c r="V170" s="668" t="s">
        <v>4605</v>
      </c>
      <c r="W170" s="668" t="s">
        <v>22</v>
      </c>
      <c r="X170" s="668" t="s">
        <v>22</v>
      </c>
      <c r="Y170" s="668" t="s">
        <v>22</v>
      </c>
      <c r="Z170" s="668" t="s">
        <v>22</v>
      </c>
      <c r="AB170" s="662" t="s">
        <v>4745</v>
      </c>
      <c r="AC170" s="662" t="s">
        <v>81</v>
      </c>
      <c r="AH170" s="668" t="str">
        <f t="shared" si="28"/>
        <v/>
      </c>
      <c r="AI170" s="668" t="str">
        <f t="shared" si="28"/>
        <v/>
      </c>
      <c r="AJ170" s="668" t="str">
        <f t="shared" si="28"/>
        <v/>
      </c>
      <c r="AK170" s="675">
        <f t="shared" si="29"/>
        <v>24041</v>
      </c>
      <c r="AL170" s="675" t="str">
        <f t="shared" si="27"/>
        <v>24_せたな</v>
      </c>
      <c r="AM170" s="675" t="str">
        <f t="shared" si="31"/>
        <v>24</v>
      </c>
      <c r="AN170" s="693" t="str">
        <f>IFERROR(VLOOKUP(AL170,観測点コードリスト!$L$2:$N$1665,3,FALSE),"")</f>
        <v>0153</v>
      </c>
      <c r="AO170" t="str">
        <f t="shared" si="30"/>
        <v/>
      </c>
      <c r="AQ170" s="709">
        <f t="shared" si="32"/>
        <v>24041</v>
      </c>
      <c r="AR170" s="709" t="str">
        <f t="shared" si="33"/>
        <v>せたな</v>
      </c>
      <c r="AS170" s="709" t="str">
        <f t="shared" si="34"/>
        <v>24</v>
      </c>
      <c r="AT170" s="710" t="str">
        <f t="shared" si="35"/>
        <v>0153</v>
      </c>
    </row>
    <row r="171" spans="1:46">
      <c r="A171" s="662" t="s">
        <v>811</v>
      </c>
      <c r="B171" s="662">
        <v>24051</v>
      </c>
      <c r="C171" s="662" t="s">
        <v>17</v>
      </c>
      <c r="D171" s="662" t="s">
        <v>815</v>
      </c>
      <c r="E171" s="662" t="s">
        <v>816</v>
      </c>
      <c r="F171" s="662" t="s">
        <v>817</v>
      </c>
      <c r="G171" s="662">
        <v>42</v>
      </c>
      <c r="H171" s="662">
        <v>25.7</v>
      </c>
      <c r="I171" s="662">
        <v>140</v>
      </c>
      <c r="J171" s="662">
        <v>0.5</v>
      </c>
      <c r="K171" s="662">
        <v>19</v>
      </c>
      <c r="L171" s="662">
        <v>10</v>
      </c>
      <c r="M171" s="662">
        <v>1.5</v>
      </c>
      <c r="N171" s="662" t="s">
        <v>59</v>
      </c>
      <c r="O171" s="662">
        <v>24900</v>
      </c>
      <c r="P171" s="662" t="s">
        <v>40</v>
      </c>
      <c r="Q171" s="667">
        <v>42.428333000000002</v>
      </c>
      <c r="R171" s="667">
        <v>140.00833299999999</v>
      </c>
      <c r="T171" s="668" t="s">
        <v>4605</v>
      </c>
      <c r="U171" s="668" t="s">
        <v>4605</v>
      </c>
      <c r="V171" s="668" t="s">
        <v>4605</v>
      </c>
      <c r="W171" s="668" t="s">
        <v>22</v>
      </c>
      <c r="X171" s="668" t="s">
        <v>22</v>
      </c>
      <c r="Y171" s="668" t="s">
        <v>22</v>
      </c>
      <c r="Z171" s="668" t="s">
        <v>22</v>
      </c>
      <c r="AB171" s="662" t="s">
        <v>4745</v>
      </c>
      <c r="AC171" s="662" t="s">
        <v>81</v>
      </c>
      <c r="AG171" s="662">
        <v>1</v>
      </c>
      <c r="AH171" s="668" t="str">
        <f t="shared" si="28"/>
        <v/>
      </c>
      <c r="AI171" s="668" t="str">
        <f t="shared" si="28"/>
        <v/>
      </c>
      <c r="AJ171" s="668" t="str">
        <f t="shared" si="28"/>
        <v>●</v>
      </c>
      <c r="AK171" s="675">
        <f t="shared" si="29"/>
        <v>24051</v>
      </c>
      <c r="AL171" s="675" t="str">
        <f t="shared" si="27"/>
        <v>24_今金</v>
      </c>
      <c r="AM171" s="675" t="str">
        <f t="shared" si="31"/>
        <v>24</v>
      </c>
      <c r="AN171" s="693" t="str">
        <f>IFERROR(VLOOKUP(AL171,観測点コードリスト!$L$2:$N$1665,3,FALSE),"")</f>
        <v>0154</v>
      </c>
      <c r="AO171" t="str">
        <f t="shared" si="30"/>
        <v>●</v>
      </c>
      <c r="AQ171" s="709">
        <f t="shared" si="32"/>
        <v>24051</v>
      </c>
      <c r="AR171" s="709" t="str">
        <f t="shared" si="33"/>
        <v>今金</v>
      </c>
      <c r="AS171" s="709" t="str">
        <f t="shared" si="34"/>
        <v>24</v>
      </c>
      <c r="AT171" s="710" t="str">
        <f t="shared" si="35"/>
        <v>0154</v>
      </c>
    </row>
    <row r="172" spans="1:46">
      <c r="A172" s="662" t="s">
        <v>811</v>
      </c>
      <c r="B172" s="662">
        <v>24101</v>
      </c>
      <c r="C172" s="662" t="s">
        <v>17</v>
      </c>
      <c r="D172" s="662" t="s">
        <v>818</v>
      </c>
      <c r="E172" s="662" t="s">
        <v>819</v>
      </c>
      <c r="F172" s="662" t="s">
        <v>820</v>
      </c>
      <c r="G172" s="662">
        <v>42</v>
      </c>
      <c r="H172" s="662">
        <v>14.9</v>
      </c>
      <c r="I172" s="662">
        <v>139</v>
      </c>
      <c r="J172" s="662">
        <v>33.4</v>
      </c>
      <c r="K172" s="662">
        <v>5</v>
      </c>
      <c r="L172" s="662">
        <v>9.9</v>
      </c>
      <c r="M172" s="662">
        <v>1.5</v>
      </c>
      <c r="N172" s="662" t="s">
        <v>821</v>
      </c>
      <c r="O172" s="662" t="s">
        <v>22</v>
      </c>
      <c r="P172" s="662" t="s">
        <v>22</v>
      </c>
      <c r="Q172" s="667">
        <v>42.248333000000002</v>
      </c>
      <c r="R172" s="667">
        <v>139.556667</v>
      </c>
      <c r="T172" s="668" t="s">
        <v>4605</v>
      </c>
      <c r="U172" s="668" t="s">
        <v>4605</v>
      </c>
      <c r="V172" s="668" t="s">
        <v>4605</v>
      </c>
      <c r="W172" s="668" t="s">
        <v>22</v>
      </c>
      <c r="X172" s="668" t="s">
        <v>22</v>
      </c>
      <c r="Y172" s="668" t="s">
        <v>22</v>
      </c>
      <c r="Z172" s="668" t="s">
        <v>22</v>
      </c>
      <c r="AB172" s="662" t="s">
        <v>821</v>
      </c>
      <c r="AC172" s="662" t="s">
        <v>821</v>
      </c>
      <c r="AH172" s="668" t="str">
        <f t="shared" si="28"/>
        <v/>
      </c>
      <c r="AI172" s="668" t="str">
        <f t="shared" si="28"/>
        <v/>
      </c>
      <c r="AJ172" s="668" t="str">
        <f t="shared" si="28"/>
        <v/>
      </c>
      <c r="AK172" s="675">
        <f t="shared" si="29"/>
        <v>24101</v>
      </c>
      <c r="AL172" s="675" t="str">
        <f t="shared" si="27"/>
        <v>24_奥尻</v>
      </c>
      <c r="AM172" s="675" t="str">
        <f t="shared" si="31"/>
        <v>24</v>
      </c>
      <c r="AN172" s="693" t="str">
        <f>IFERROR(VLOOKUP(AL172,観測点コードリスト!$L$2:$N$1665,3,FALSE),"")</f>
        <v>1199</v>
      </c>
      <c r="AO172" t="str">
        <f t="shared" si="30"/>
        <v/>
      </c>
      <c r="AQ172" s="709">
        <f t="shared" si="32"/>
        <v>24101</v>
      </c>
      <c r="AR172" s="709" t="str">
        <f t="shared" si="33"/>
        <v>奥尻</v>
      </c>
      <c r="AS172" s="709" t="str">
        <f t="shared" si="34"/>
        <v>24</v>
      </c>
      <c r="AT172" s="710" t="str">
        <f t="shared" si="35"/>
        <v>1199</v>
      </c>
    </row>
    <row r="173" spans="1:46">
      <c r="A173" s="662" t="s">
        <v>762</v>
      </c>
      <c r="B173" s="662">
        <v>24141</v>
      </c>
      <c r="C173" s="662" t="s">
        <v>17</v>
      </c>
      <c r="D173" s="662" t="s">
        <v>808</v>
      </c>
      <c r="E173" s="662" t="s">
        <v>809</v>
      </c>
      <c r="F173" s="662" t="s">
        <v>810</v>
      </c>
      <c r="G173" s="662">
        <v>42</v>
      </c>
      <c r="H173" s="662">
        <v>7.7</v>
      </c>
      <c r="I173" s="662">
        <v>139</v>
      </c>
      <c r="J173" s="662">
        <v>59.1</v>
      </c>
      <c r="K173" s="662">
        <v>12</v>
      </c>
      <c r="L173" s="662">
        <v>10</v>
      </c>
      <c r="M173" s="662">
        <v>1.5</v>
      </c>
      <c r="N173" s="662" t="s">
        <v>501</v>
      </c>
      <c r="O173" s="662">
        <v>24905</v>
      </c>
      <c r="P173" s="662" t="s">
        <v>40</v>
      </c>
      <c r="Q173" s="667">
        <v>42.128332999999998</v>
      </c>
      <c r="R173" s="667">
        <v>139.98500000000001</v>
      </c>
      <c r="T173" s="668" t="s">
        <v>4605</v>
      </c>
      <c r="U173" s="668" t="s">
        <v>4605</v>
      </c>
      <c r="V173" s="668" t="s">
        <v>4605</v>
      </c>
      <c r="W173" s="668" t="s">
        <v>22</v>
      </c>
      <c r="X173" s="668" t="s">
        <v>22</v>
      </c>
      <c r="Y173" s="668" t="s">
        <v>22</v>
      </c>
      <c r="Z173" s="668" t="s">
        <v>22</v>
      </c>
      <c r="AB173" s="662" t="s">
        <v>4745</v>
      </c>
      <c r="AC173" s="662" t="s">
        <v>831</v>
      </c>
      <c r="AF173" s="662">
        <v>1</v>
      </c>
      <c r="AG173" s="662">
        <v>2</v>
      </c>
      <c r="AH173" s="668" t="str">
        <f t="shared" si="28"/>
        <v/>
      </c>
      <c r="AI173" s="668" t="str">
        <f t="shared" si="28"/>
        <v>●</v>
      </c>
      <c r="AJ173" s="668" t="str">
        <f t="shared" si="28"/>
        <v>●</v>
      </c>
      <c r="AK173" s="675">
        <f t="shared" si="29"/>
        <v>24141</v>
      </c>
      <c r="AL173" s="675" t="str">
        <f t="shared" si="27"/>
        <v>23_熊石</v>
      </c>
      <c r="AM173" s="691">
        <v>23</v>
      </c>
      <c r="AN173" s="693" t="str">
        <f>IFERROR(VLOOKUP(AL173,観測点コードリスト!$L$2:$N$1665,3,FALSE),"")</f>
        <v>0155</v>
      </c>
      <c r="AO173" t="str">
        <f t="shared" si="30"/>
        <v>●</v>
      </c>
      <c r="AQ173" s="709">
        <f t="shared" si="32"/>
        <v>24141</v>
      </c>
      <c r="AR173" s="709" t="str">
        <f t="shared" si="33"/>
        <v>熊石</v>
      </c>
      <c r="AS173" s="709">
        <f t="shared" si="34"/>
        <v>23</v>
      </c>
      <c r="AT173" s="710" t="str">
        <f t="shared" si="35"/>
        <v>0155</v>
      </c>
    </row>
    <row r="174" spans="1:46">
      <c r="A174" s="662" t="s">
        <v>811</v>
      </c>
      <c r="B174" s="662">
        <v>24156</v>
      </c>
      <c r="C174" s="662" t="s">
        <v>23</v>
      </c>
      <c r="D174" s="662" t="s">
        <v>822</v>
      </c>
      <c r="E174" s="662" t="s">
        <v>823</v>
      </c>
      <c r="F174" s="662" t="s">
        <v>824</v>
      </c>
      <c r="G174" s="662">
        <v>42</v>
      </c>
      <c r="H174" s="662">
        <v>4.3</v>
      </c>
      <c r="I174" s="662">
        <v>139</v>
      </c>
      <c r="J174" s="662">
        <v>25.9</v>
      </c>
      <c r="K174" s="662">
        <v>49</v>
      </c>
      <c r="L174" s="662">
        <v>10</v>
      </c>
      <c r="M174" s="662" t="s">
        <v>22</v>
      </c>
      <c r="N174" s="662" t="s">
        <v>35</v>
      </c>
      <c r="O174" s="662" t="s">
        <v>22</v>
      </c>
      <c r="P174" s="662" t="s">
        <v>36</v>
      </c>
      <c r="Q174" s="667">
        <v>42.071666999999998</v>
      </c>
      <c r="R174" s="667">
        <v>139.431667</v>
      </c>
      <c r="T174" s="668" t="s">
        <v>4605</v>
      </c>
      <c r="U174" s="668" t="s">
        <v>4605</v>
      </c>
      <c r="V174" s="668" t="s">
        <v>4605</v>
      </c>
      <c r="W174" s="668" t="s">
        <v>22</v>
      </c>
      <c r="X174" s="668" t="s">
        <v>22</v>
      </c>
      <c r="Y174" s="668" t="s">
        <v>22</v>
      </c>
      <c r="Z174" s="668" t="s">
        <v>22</v>
      </c>
      <c r="AB174" s="662" t="s">
        <v>35</v>
      </c>
      <c r="AC174" s="662" t="s">
        <v>35</v>
      </c>
      <c r="AH174" s="668" t="str">
        <f t="shared" si="28"/>
        <v/>
      </c>
      <c r="AI174" s="668" t="str">
        <f t="shared" si="28"/>
        <v/>
      </c>
      <c r="AJ174" s="668" t="str">
        <f t="shared" si="28"/>
        <v/>
      </c>
      <c r="AK174" s="675">
        <f t="shared" si="29"/>
        <v>24156</v>
      </c>
      <c r="AL174" s="675" t="str">
        <f t="shared" si="27"/>
        <v>24_米岡</v>
      </c>
      <c r="AM174" s="675" t="str">
        <f t="shared" ref="AM174:AM237" si="36">LEFT(AK174,2)</f>
        <v>24</v>
      </c>
      <c r="AN174" s="693" t="str">
        <f>IFERROR(VLOOKUP(AL174,観測点コードリスト!$L$2:$N$1665,3,FALSE),"")</f>
        <v>1513</v>
      </c>
      <c r="AO174" t="str">
        <f t="shared" si="30"/>
        <v/>
      </c>
      <c r="AQ174" s="709">
        <f t="shared" si="32"/>
        <v>24156</v>
      </c>
      <c r="AR174" s="709" t="str">
        <f t="shared" si="33"/>
        <v>米岡</v>
      </c>
      <c r="AS174" s="709" t="str">
        <f t="shared" si="34"/>
        <v>24</v>
      </c>
      <c r="AT174" s="710" t="str">
        <f t="shared" si="35"/>
        <v>1513</v>
      </c>
    </row>
    <row r="175" spans="1:46">
      <c r="A175" s="662" t="s">
        <v>811</v>
      </c>
      <c r="B175" s="662">
        <v>24201</v>
      </c>
      <c r="C175" s="662" t="s">
        <v>17</v>
      </c>
      <c r="D175" s="662" t="s">
        <v>828</v>
      </c>
      <c r="E175" s="662" t="s">
        <v>829</v>
      </c>
      <c r="F175" s="662" t="s">
        <v>830</v>
      </c>
      <c r="G175" s="662">
        <v>41</v>
      </c>
      <c r="H175" s="662">
        <v>55.8</v>
      </c>
      <c r="I175" s="662">
        <v>140</v>
      </c>
      <c r="J175" s="662">
        <v>18.7</v>
      </c>
      <c r="K175" s="662">
        <v>53</v>
      </c>
      <c r="L175" s="662">
        <v>10</v>
      </c>
      <c r="M175" s="662">
        <v>1.5</v>
      </c>
      <c r="N175" s="662" t="s">
        <v>831</v>
      </c>
      <c r="O175" s="662">
        <v>24910</v>
      </c>
      <c r="P175" s="662" t="s">
        <v>40</v>
      </c>
      <c r="Q175" s="667">
        <v>41.93</v>
      </c>
      <c r="R175" s="667">
        <v>140.311667</v>
      </c>
      <c r="T175" s="668" t="s">
        <v>4605</v>
      </c>
      <c r="U175" s="668" t="s">
        <v>4605</v>
      </c>
      <c r="V175" s="668" t="s">
        <v>4605</v>
      </c>
      <c r="W175" s="668" t="s">
        <v>22</v>
      </c>
      <c r="X175" s="668" t="s">
        <v>22</v>
      </c>
      <c r="Y175" s="668" t="s">
        <v>22</v>
      </c>
      <c r="Z175" s="668" t="s">
        <v>22</v>
      </c>
      <c r="AB175" s="662" t="s">
        <v>831</v>
      </c>
      <c r="AC175" s="662" t="s">
        <v>831</v>
      </c>
      <c r="AF175" s="662">
        <v>2</v>
      </c>
      <c r="AH175" s="668" t="str">
        <f t="shared" si="28"/>
        <v/>
      </c>
      <c r="AI175" s="668" t="str">
        <f t="shared" si="28"/>
        <v>●</v>
      </c>
      <c r="AJ175" s="668" t="str">
        <f t="shared" si="28"/>
        <v/>
      </c>
      <c r="AK175" s="675">
        <f t="shared" si="29"/>
        <v>24201</v>
      </c>
      <c r="AL175" s="675" t="str">
        <f t="shared" si="27"/>
        <v>24_鶉</v>
      </c>
      <c r="AM175" s="675" t="str">
        <f t="shared" si="36"/>
        <v>24</v>
      </c>
      <c r="AN175" s="693" t="str">
        <f>IFERROR(VLOOKUP(AL175,観測点コードリスト!$L$2:$N$1665,3,FALSE),"")</f>
        <v>1200</v>
      </c>
      <c r="AO175" t="str">
        <f t="shared" si="30"/>
        <v>●</v>
      </c>
      <c r="AQ175" s="709">
        <f t="shared" si="32"/>
        <v>24201</v>
      </c>
      <c r="AR175" s="709" t="str">
        <f t="shared" si="33"/>
        <v>鶉</v>
      </c>
      <c r="AS175" s="709" t="str">
        <f t="shared" si="34"/>
        <v>24</v>
      </c>
      <c r="AT175" s="710" t="str">
        <f t="shared" si="35"/>
        <v>1200</v>
      </c>
    </row>
    <row r="176" spans="1:46">
      <c r="A176" s="662" t="s">
        <v>811</v>
      </c>
      <c r="B176" s="662">
        <v>24217</v>
      </c>
      <c r="C176" s="662" t="s">
        <v>23</v>
      </c>
      <c r="D176" s="662" t="s">
        <v>832</v>
      </c>
      <c r="E176" s="662" t="s">
        <v>833</v>
      </c>
      <c r="F176" s="662" t="s">
        <v>834</v>
      </c>
      <c r="G176" s="662">
        <v>41</v>
      </c>
      <c r="H176" s="662">
        <v>52</v>
      </c>
      <c r="I176" s="662">
        <v>140</v>
      </c>
      <c r="J176" s="662">
        <v>7.4</v>
      </c>
      <c r="K176" s="662">
        <v>4</v>
      </c>
      <c r="L176" s="662">
        <v>19.5</v>
      </c>
      <c r="M176" s="662" t="s">
        <v>22</v>
      </c>
      <c r="N176" s="662" t="s">
        <v>835</v>
      </c>
      <c r="O176" s="662">
        <v>24915</v>
      </c>
      <c r="P176" s="662" t="s">
        <v>22</v>
      </c>
      <c r="Q176" s="667">
        <v>41.866667</v>
      </c>
      <c r="R176" s="667">
        <v>140.123333</v>
      </c>
      <c r="T176" s="668" t="s">
        <v>4605</v>
      </c>
      <c r="U176" s="668" t="s">
        <v>4605</v>
      </c>
      <c r="V176" s="668" t="s">
        <v>4605</v>
      </c>
      <c r="W176" s="668" t="s">
        <v>22</v>
      </c>
      <c r="X176" s="668" t="s">
        <v>22</v>
      </c>
      <c r="Y176" s="668" t="s">
        <v>4605</v>
      </c>
      <c r="Z176" s="668" t="s">
        <v>22</v>
      </c>
      <c r="AB176" s="662" t="s">
        <v>835</v>
      </c>
      <c r="AC176" s="662" t="s">
        <v>835</v>
      </c>
      <c r="AE176" s="662">
        <v>2</v>
      </c>
      <c r="AH176" s="668" t="str">
        <f t="shared" si="28"/>
        <v>●</v>
      </c>
      <c r="AI176" s="668" t="str">
        <f t="shared" si="28"/>
        <v/>
      </c>
      <c r="AJ176" s="668" t="str">
        <f t="shared" si="28"/>
        <v/>
      </c>
      <c r="AK176" s="675">
        <f t="shared" si="29"/>
        <v>24217</v>
      </c>
      <c r="AL176" s="675" t="str">
        <f t="shared" si="27"/>
        <v>24_江差</v>
      </c>
      <c r="AM176" s="675" t="str">
        <f t="shared" si="36"/>
        <v>24</v>
      </c>
      <c r="AN176" s="693" t="str">
        <f>IFERROR(VLOOKUP(AL176,観測点コードリスト!$L$2:$N$1665,3,FALSE),"")</f>
        <v>47428</v>
      </c>
      <c r="AO176" t="str">
        <f t="shared" si="30"/>
        <v>●</v>
      </c>
      <c r="AQ176" s="709">
        <f t="shared" si="32"/>
        <v>24217</v>
      </c>
      <c r="AR176" s="709" t="str">
        <f t="shared" si="33"/>
        <v>江差</v>
      </c>
      <c r="AS176" s="709" t="str">
        <f t="shared" si="34"/>
        <v>24</v>
      </c>
      <c r="AT176" s="710" t="str">
        <f t="shared" si="35"/>
        <v>47428</v>
      </c>
    </row>
    <row r="177" spans="1:46">
      <c r="A177" s="662" t="s">
        <v>839</v>
      </c>
      <c r="B177" s="662">
        <v>31001</v>
      </c>
      <c r="C177" s="662" t="s">
        <v>17</v>
      </c>
      <c r="D177" s="662" t="s">
        <v>840</v>
      </c>
      <c r="E177" s="662" t="s">
        <v>841</v>
      </c>
      <c r="F177" s="662" t="s">
        <v>842</v>
      </c>
      <c r="G177" s="662">
        <v>41</v>
      </c>
      <c r="H177" s="662">
        <v>31.6</v>
      </c>
      <c r="I177" s="662">
        <v>140</v>
      </c>
      <c r="J177" s="662">
        <v>54.7</v>
      </c>
      <c r="K177" s="662">
        <v>14</v>
      </c>
      <c r="L177" s="662">
        <v>10</v>
      </c>
      <c r="M177" s="662">
        <v>2</v>
      </c>
      <c r="N177" s="662" t="s">
        <v>843</v>
      </c>
      <c r="O177" s="662">
        <v>31900</v>
      </c>
      <c r="P177" s="662" t="s">
        <v>40</v>
      </c>
      <c r="Q177" s="667">
        <v>41.526667000000003</v>
      </c>
      <c r="R177" s="667">
        <v>140.91166699999999</v>
      </c>
      <c r="T177" s="668" t="s">
        <v>4605</v>
      </c>
      <c r="U177" s="668" t="s">
        <v>4605</v>
      </c>
      <c r="V177" s="668" t="s">
        <v>4605</v>
      </c>
      <c r="W177" s="668" t="s">
        <v>22</v>
      </c>
      <c r="X177" s="668" t="s">
        <v>22</v>
      </c>
      <c r="Y177" s="668" t="s">
        <v>22</v>
      </c>
      <c r="Z177" s="668" t="s">
        <v>22</v>
      </c>
      <c r="AB177" s="662" t="s">
        <v>882</v>
      </c>
      <c r="AC177" s="662" t="s">
        <v>4775</v>
      </c>
      <c r="AH177" s="668" t="str">
        <f t="shared" si="28"/>
        <v/>
      </c>
      <c r="AI177" s="668" t="str">
        <f t="shared" si="28"/>
        <v/>
      </c>
      <c r="AJ177" s="668" t="str">
        <f t="shared" si="28"/>
        <v/>
      </c>
      <c r="AK177" s="675">
        <f t="shared" si="29"/>
        <v>31001</v>
      </c>
      <c r="AL177" s="675" t="str">
        <f t="shared" si="27"/>
        <v>31_大間</v>
      </c>
      <c r="AM177" s="675" t="str">
        <f t="shared" si="36"/>
        <v>31</v>
      </c>
      <c r="AN177" s="693" t="str">
        <f>IFERROR(VLOOKUP(AL177,観測点コードリスト!$L$2:$N$1665,3,FALSE),"")</f>
        <v>1041</v>
      </c>
      <c r="AO177" t="str">
        <f t="shared" si="30"/>
        <v/>
      </c>
      <c r="AQ177" s="709">
        <f t="shared" si="32"/>
        <v>31001</v>
      </c>
      <c r="AR177" s="709" t="str">
        <f t="shared" si="33"/>
        <v>大間</v>
      </c>
      <c r="AS177" s="709" t="str">
        <f t="shared" si="34"/>
        <v>31</v>
      </c>
      <c r="AT177" s="710" t="str">
        <f t="shared" si="35"/>
        <v>1041</v>
      </c>
    </row>
    <row r="178" spans="1:46">
      <c r="A178" s="662" t="s">
        <v>839</v>
      </c>
      <c r="B178" s="662">
        <v>31111</v>
      </c>
      <c r="C178" s="662" t="s">
        <v>23</v>
      </c>
      <c r="D178" s="662" t="s">
        <v>848</v>
      </c>
      <c r="E178" s="662" t="s">
        <v>849</v>
      </c>
      <c r="F178" s="662" t="s">
        <v>850</v>
      </c>
      <c r="G178" s="662">
        <v>41</v>
      </c>
      <c r="H178" s="662">
        <v>17</v>
      </c>
      <c r="I178" s="662">
        <v>141</v>
      </c>
      <c r="J178" s="662">
        <v>12.6</v>
      </c>
      <c r="K178" s="662">
        <v>3</v>
      </c>
      <c r="L178" s="662">
        <v>11.1</v>
      </c>
      <c r="M178" s="662" t="s">
        <v>22</v>
      </c>
      <c r="N178" s="662" t="s">
        <v>851</v>
      </c>
      <c r="O178" s="662">
        <v>31903</v>
      </c>
      <c r="P178" s="662" t="s">
        <v>22</v>
      </c>
      <c r="Q178" s="667">
        <v>41.283332999999999</v>
      </c>
      <c r="R178" s="667">
        <v>141.21</v>
      </c>
      <c r="T178" s="668" t="s">
        <v>4605</v>
      </c>
      <c r="U178" s="668" t="s">
        <v>4605</v>
      </c>
      <c r="V178" s="668" t="s">
        <v>4605</v>
      </c>
      <c r="W178" s="668" t="s">
        <v>22</v>
      </c>
      <c r="X178" s="668" t="s">
        <v>22</v>
      </c>
      <c r="Y178" s="668" t="s">
        <v>4605</v>
      </c>
      <c r="Z178" s="668" t="s">
        <v>22</v>
      </c>
      <c r="AB178" s="662" t="s">
        <v>4745</v>
      </c>
      <c r="AC178" s="662" t="s">
        <v>4776</v>
      </c>
      <c r="AE178" s="662">
        <v>1</v>
      </c>
      <c r="AH178" s="668" t="str">
        <f t="shared" si="28"/>
        <v>●</v>
      </c>
      <c r="AI178" s="668" t="str">
        <f t="shared" si="28"/>
        <v/>
      </c>
      <c r="AJ178" s="668" t="str">
        <f t="shared" si="28"/>
        <v/>
      </c>
      <c r="AK178" s="675">
        <f t="shared" si="29"/>
        <v>31111</v>
      </c>
      <c r="AL178" s="675" t="str">
        <f t="shared" si="27"/>
        <v>31_むつ</v>
      </c>
      <c r="AM178" s="675" t="str">
        <f t="shared" si="36"/>
        <v>31</v>
      </c>
      <c r="AN178" s="693" t="str">
        <f>IFERROR(VLOOKUP(AL178,観測点コードリスト!$L$2:$N$1665,3,FALSE),"")</f>
        <v>47576</v>
      </c>
      <c r="AO178" t="str">
        <f t="shared" si="30"/>
        <v>●</v>
      </c>
      <c r="AQ178" s="709">
        <f t="shared" si="32"/>
        <v>31111</v>
      </c>
      <c r="AR178" s="709" t="str">
        <f t="shared" si="33"/>
        <v>むつ</v>
      </c>
      <c r="AS178" s="709" t="str">
        <f t="shared" si="34"/>
        <v>31</v>
      </c>
      <c r="AT178" s="710" t="str">
        <f t="shared" si="35"/>
        <v>47576</v>
      </c>
    </row>
    <row r="179" spans="1:46">
      <c r="A179" s="662" t="s">
        <v>839</v>
      </c>
      <c r="B179" s="662">
        <v>31121</v>
      </c>
      <c r="C179" s="662" t="s">
        <v>17</v>
      </c>
      <c r="D179" s="662" t="s">
        <v>852</v>
      </c>
      <c r="E179" s="662" t="s">
        <v>853</v>
      </c>
      <c r="F179" s="662" t="s">
        <v>854</v>
      </c>
      <c r="G179" s="662">
        <v>41</v>
      </c>
      <c r="H179" s="662">
        <v>14.1</v>
      </c>
      <c r="I179" s="662">
        <v>141</v>
      </c>
      <c r="J179" s="662">
        <v>23.8</v>
      </c>
      <c r="K179" s="662">
        <v>6</v>
      </c>
      <c r="L179" s="662">
        <v>10</v>
      </c>
      <c r="M179" s="662">
        <v>1.5</v>
      </c>
      <c r="N179" s="662" t="s">
        <v>855</v>
      </c>
      <c r="O179" s="662" t="s">
        <v>22</v>
      </c>
      <c r="P179" s="662" t="s">
        <v>40</v>
      </c>
      <c r="Q179" s="667">
        <v>41.234999999999999</v>
      </c>
      <c r="R179" s="667">
        <v>141.39666700000001</v>
      </c>
      <c r="T179" s="668" t="s">
        <v>4605</v>
      </c>
      <c r="U179" s="668" t="s">
        <v>4605</v>
      </c>
      <c r="V179" s="668" t="s">
        <v>4605</v>
      </c>
      <c r="W179" s="668" t="s">
        <v>22</v>
      </c>
      <c r="X179" s="668" t="s">
        <v>22</v>
      </c>
      <c r="Y179" s="668" t="s">
        <v>22</v>
      </c>
      <c r="Z179" s="668" t="s">
        <v>22</v>
      </c>
      <c r="AB179" s="662" t="s">
        <v>855</v>
      </c>
      <c r="AC179" s="662" t="s">
        <v>855</v>
      </c>
      <c r="AF179" s="662">
        <v>1</v>
      </c>
      <c r="AH179" s="668" t="str">
        <f t="shared" si="28"/>
        <v/>
      </c>
      <c r="AI179" s="668" t="str">
        <f t="shared" si="28"/>
        <v>●</v>
      </c>
      <c r="AJ179" s="668" t="str">
        <f t="shared" si="28"/>
        <v/>
      </c>
      <c r="AK179" s="675">
        <f t="shared" si="29"/>
        <v>31121</v>
      </c>
      <c r="AL179" s="675" t="str">
        <f t="shared" si="27"/>
        <v>31_小田野沢</v>
      </c>
      <c r="AM179" s="675" t="str">
        <f t="shared" si="36"/>
        <v>31</v>
      </c>
      <c r="AN179" s="693" t="str">
        <f>IFERROR(VLOOKUP(AL179,観測点コードリスト!$L$2:$N$1665,3,FALSE),"")</f>
        <v>1122</v>
      </c>
      <c r="AO179" t="str">
        <f t="shared" si="30"/>
        <v>●</v>
      </c>
      <c r="AQ179" s="709">
        <f t="shared" si="32"/>
        <v>31121</v>
      </c>
      <c r="AR179" s="709" t="str">
        <f t="shared" si="33"/>
        <v>小田野沢</v>
      </c>
      <c r="AS179" s="709" t="str">
        <f t="shared" si="34"/>
        <v>31</v>
      </c>
      <c r="AT179" s="710" t="str">
        <f t="shared" si="35"/>
        <v>1122</v>
      </c>
    </row>
    <row r="180" spans="1:46">
      <c r="A180" s="662" t="s">
        <v>839</v>
      </c>
      <c r="B180" s="662">
        <v>31136</v>
      </c>
      <c r="C180" s="662" t="s">
        <v>17</v>
      </c>
      <c r="D180" s="662" t="s">
        <v>856</v>
      </c>
      <c r="E180" s="662" t="s">
        <v>857</v>
      </c>
      <c r="F180" s="662" t="s">
        <v>858</v>
      </c>
      <c r="G180" s="662">
        <v>41</v>
      </c>
      <c r="H180" s="662">
        <v>10.8</v>
      </c>
      <c r="I180" s="662">
        <v>140</v>
      </c>
      <c r="J180" s="662">
        <v>28.9</v>
      </c>
      <c r="K180" s="662">
        <v>30</v>
      </c>
      <c r="L180" s="662">
        <v>10</v>
      </c>
      <c r="M180" s="662">
        <v>1.5</v>
      </c>
      <c r="N180" s="662" t="s">
        <v>859</v>
      </c>
      <c r="O180" s="662">
        <v>31905</v>
      </c>
      <c r="P180" s="662" t="s">
        <v>40</v>
      </c>
      <c r="Q180" s="667">
        <v>41.18</v>
      </c>
      <c r="R180" s="667">
        <v>140.48166699999999</v>
      </c>
      <c r="T180" s="668" t="s">
        <v>4605</v>
      </c>
      <c r="U180" s="668" t="s">
        <v>4605</v>
      </c>
      <c r="V180" s="668" t="s">
        <v>4605</v>
      </c>
      <c r="W180" s="668" t="s">
        <v>22</v>
      </c>
      <c r="X180" s="668" t="s">
        <v>22</v>
      </c>
      <c r="Y180" s="668" t="s">
        <v>22</v>
      </c>
      <c r="Z180" s="668" t="s">
        <v>22</v>
      </c>
      <c r="AB180" s="662" t="s">
        <v>1242</v>
      </c>
      <c r="AC180" s="662" t="s">
        <v>1475</v>
      </c>
      <c r="AH180" s="668" t="str">
        <f t="shared" si="28"/>
        <v/>
      </c>
      <c r="AI180" s="668" t="str">
        <f t="shared" si="28"/>
        <v/>
      </c>
      <c r="AJ180" s="668" t="str">
        <f t="shared" si="28"/>
        <v/>
      </c>
      <c r="AK180" s="675">
        <f t="shared" si="29"/>
        <v>31136</v>
      </c>
      <c r="AL180" s="675" t="str">
        <f t="shared" si="27"/>
        <v>31_今別</v>
      </c>
      <c r="AM180" s="675" t="str">
        <f t="shared" si="36"/>
        <v>31</v>
      </c>
      <c r="AN180" s="693" t="str">
        <f>IFERROR(VLOOKUP(AL180,観測点コードリスト!$L$2:$N$1665,3,FALSE),"")</f>
        <v>1026</v>
      </c>
      <c r="AO180" t="str">
        <f t="shared" si="30"/>
        <v/>
      </c>
      <c r="AQ180" s="709">
        <f t="shared" si="32"/>
        <v>31136</v>
      </c>
      <c r="AR180" s="709" t="str">
        <f t="shared" si="33"/>
        <v>今別</v>
      </c>
      <c r="AS180" s="709" t="str">
        <f t="shared" si="34"/>
        <v>31</v>
      </c>
      <c r="AT180" s="710" t="str">
        <f t="shared" si="35"/>
        <v>1026</v>
      </c>
    </row>
    <row r="181" spans="1:46">
      <c r="A181" s="662" t="s">
        <v>839</v>
      </c>
      <c r="B181" s="662">
        <v>31156</v>
      </c>
      <c r="C181" s="662" t="s">
        <v>17</v>
      </c>
      <c r="D181" s="662" t="s">
        <v>860</v>
      </c>
      <c r="E181" s="662" t="s">
        <v>861</v>
      </c>
      <c r="F181" s="662" t="s">
        <v>862</v>
      </c>
      <c r="G181" s="662">
        <v>41</v>
      </c>
      <c r="H181" s="662">
        <v>8.6999999999999993</v>
      </c>
      <c r="I181" s="662">
        <v>140</v>
      </c>
      <c r="J181" s="662">
        <v>49.3</v>
      </c>
      <c r="K181" s="662">
        <v>15</v>
      </c>
      <c r="L181" s="662">
        <v>10</v>
      </c>
      <c r="M181" s="662">
        <v>1.5</v>
      </c>
      <c r="N181" s="662" t="s">
        <v>863</v>
      </c>
      <c r="O181" s="662">
        <v>31940</v>
      </c>
      <c r="P181" s="662" t="s">
        <v>40</v>
      </c>
      <c r="Q181" s="667">
        <v>41.145000000000003</v>
      </c>
      <c r="R181" s="667">
        <v>140.82166699999999</v>
      </c>
      <c r="T181" s="668" t="s">
        <v>4605</v>
      </c>
      <c r="U181" s="668" t="s">
        <v>4605</v>
      </c>
      <c r="V181" s="668" t="s">
        <v>4605</v>
      </c>
      <c r="W181" s="668" t="s">
        <v>22</v>
      </c>
      <c r="X181" s="668" t="s">
        <v>22</v>
      </c>
      <c r="Y181" s="668" t="s">
        <v>22</v>
      </c>
      <c r="Z181" s="668" t="s">
        <v>22</v>
      </c>
      <c r="AB181" s="662" t="s">
        <v>863</v>
      </c>
      <c r="AC181" s="662" t="s">
        <v>863</v>
      </c>
      <c r="AG181" s="662">
        <v>1</v>
      </c>
      <c r="AH181" s="668" t="str">
        <f t="shared" si="28"/>
        <v/>
      </c>
      <c r="AI181" s="668" t="str">
        <f t="shared" si="28"/>
        <v/>
      </c>
      <c r="AJ181" s="668" t="str">
        <f t="shared" si="28"/>
        <v>●</v>
      </c>
      <c r="AK181" s="675">
        <f t="shared" si="29"/>
        <v>31156</v>
      </c>
      <c r="AL181" s="675" t="str">
        <f t="shared" si="27"/>
        <v>31_脇野沢</v>
      </c>
      <c r="AM181" s="675" t="str">
        <f t="shared" si="36"/>
        <v>31</v>
      </c>
      <c r="AN181" s="693" t="str">
        <f>IFERROR(VLOOKUP(AL181,観測点コードリスト!$L$2:$N$1665,3,FALSE),"")</f>
        <v>1124</v>
      </c>
      <c r="AO181" t="str">
        <f t="shared" si="30"/>
        <v>●</v>
      </c>
      <c r="AQ181" s="709">
        <f t="shared" si="32"/>
        <v>31156</v>
      </c>
      <c r="AR181" s="709" t="str">
        <f t="shared" si="33"/>
        <v>脇野沢</v>
      </c>
      <c r="AS181" s="709" t="str">
        <f t="shared" si="34"/>
        <v>31</v>
      </c>
      <c r="AT181" s="710" t="str">
        <f t="shared" si="35"/>
        <v>1124</v>
      </c>
    </row>
    <row r="182" spans="1:46">
      <c r="A182" s="662" t="s">
        <v>839</v>
      </c>
      <c r="B182" s="662">
        <v>31186</v>
      </c>
      <c r="C182" s="662" t="s">
        <v>17</v>
      </c>
      <c r="D182" s="662" t="s">
        <v>864</v>
      </c>
      <c r="E182" s="662" t="s">
        <v>865</v>
      </c>
      <c r="F182" s="662" t="s">
        <v>866</v>
      </c>
      <c r="G182" s="662">
        <v>41</v>
      </c>
      <c r="H182" s="662">
        <v>3.4</v>
      </c>
      <c r="I182" s="662">
        <v>140</v>
      </c>
      <c r="J182" s="662">
        <v>20.8</v>
      </c>
      <c r="K182" s="662">
        <v>20</v>
      </c>
      <c r="L182" s="662">
        <v>9.9</v>
      </c>
      <c r="M182" s="662">
        <v>2.1</v>
      </c>
      <c r="N182" s="662" t="s">
        <v>867</v>
      </c>
      <c r="O182" s="662" t="s">
        <v>22</v>
      </c>
      <c r="P182" s="662" t="s">
        <v>22</v>
      </c>
      <c r="Q182" s="667">
        <v>41.056666999999997</v>
      </c>
      <c r="R182" s="667">
        <v>140.346667</v>
      </c>
      <c r="T182" s="668" t="s">
        <v>4605</v>
      </c>
      <c r="U182" s="668" t="s">
        <v>4605</v>
      </c>
      <c r="V182" s="668" t="s">
        <v>4605</v>
      </c>
      <c r="W182" s="668" t="s">
        <v>22</v>
      </c>
      <c r="X182" s="668" t="s">
        <v>22</v>
      </c>
      <c r="Y182" s="668" t="s">
        <v>22</v>
      </c>
      <c r="Z182" s="668" t="s">
        <v>22</v>
      </c>
      <c r="AB182" s="662" t="s">
        <v>867</v>
      </c>
      <c r="AC182" s="662" t="s">
        <v>867</v>
      </c>
      <c r="AH182" s="668" t="str">
        <f t="shared" si="28"/>
        <v/>
      </c>
      <c r="AI182" s="668" t="str">
        <f t="shared" si="28"/>
        <v/>
      </c>
      <c r="AJ182" s="668" t="str">
        <f t="shared" si="28"/>
        <v/>
      </c>
      <c r="AK182" s="675">
        <f t="shared" si="29"/>
        <v>31186</v>
      </c>
      <c r="AL182" s="675" t="str">
        <f t="shared" si="27"/>
        <v>31_市浦</v>
      </c>
      <c r="AM182" s="675" t="str">
        <f t="shared" si="36"/>
        <v>31</v>
      </c>
      <c r="AN182" s="693" t="str">
        <f>IFERROR(VLOOKUP(AL182,観測点コードリスト!$L$2:$N$1665,3,FALSE),"")</f>
        <v>1119</v>
      </c>
      <c r="AO182" t="str">
        <f t="shared" si="30"/>
        <v/>
      </c>
      <c r="AQ182" s="709">
        <f t="shared" si="32"/>
        <v>31186</v>
      </c>
      <c r="AR182" s="709" t="str">
        <f t="shared" si="33"/>
        <v>市浦</v>
      </c>
      <c r="AS182" s="709" t="str">
        <f t="shared" si="34"/>
        <v>31</v>
      </c>
      <c r="AT182" s="710" t="str">
        <f t="shared" si="35"/>
        <v>1119</v>
      </c>
    </row>
    <row r="183" spans="1:46">
      <c r="A183" s="662" t="s">
        <v>839</v>
      </c>
      <c r="B183" s="662">
        <v>31201</v>
      </c>
      <c r="C183" s="662" t="s">
        <v>17</v>
      </c>
      <c r="D183" s="662" t="s">
        <v>868</v>
      </c>
      <c r="E183" s="662" t="s">
        <v>869</v>
      </c>
      <c r="F183" s="662" t="s">
        <v>870</v>
      </c>
      <c r="G183" s="662">
        <v>41</v>
      </c>
      <c r="H183" s="662">
        <v>2.7</v>
      </c>
      <c r="I183" s="662">
        <v>140</v>
      </c>
      <c r="J183" s="662">
        <v>38</v>
      </c>
      <c r="K183" s="662">
        <v>5</v>
      </c>
      <c r="L183" s="662">
        <v>8.1999999999999993</v>
      </c>
      <c r="M183" s="662">
        <v>1.5</v>
      </c>
      <c r="N183" s="662" t="s">
        <v>871</v>
      </c>
      <c r="O183" s="662" t="s">
        <v>22</v>
      </c>
      <c r="P183" s="662" t="s">
        <v>40</v>
      </c>
      <c r="Q183" s="667">
        <v>41.045000000000002</v>
      </c>
      <c r="R183" s="667">
        <v>140.63333299999999</v>
      </c>
      <c r="T183" s="668" t="s">
        <v>4605</v>
      </c>
      <c r="U183" s="668" t="s">
        <v>4605</v>
      </c>
      <c r="V183" s="668" t="s">
        <v>4605</v>
      </c>
      <c r="W183" s="668" t="s">
        <v>22</v>
      </c>
      <c r="X183" s="668" t="s">
        <v>22</v>
      </c>
      <c r="Y183" s="668" t="s">
        <v>22</v>
      </c>
      <c r="Z183" s="668" t="s">
        <v>22</v>
      </c>
      <c r="AB183" s="662" t="s">
        <v>4745</v>
      </c>
      <c r="AC183" s="662" t="s">
        <v>1069</v>
      </c>
      <c r="AH183" s="668" t="str">
        <f t="shared" si="28"/>
        <v/>
      </c>
      <c r="AI183" s="668" t="str">
        <f t="shared" si="28"/>
        <v/>
      </c>
      <c r="AJ183" s="668" t="str">
        <f t="shared" si="28"/>
        <v/>
      </c>
      <c r="AK183" s="675">
        <f t="shared" si="29"/>
        <v>31201</v>
      </c>
      <c r="AL183" s="675" t="str">
        <f t="shared" si="27"/>
        <v>31_蟹田</v>
      </c>
      <c r="AM183" s="675" t="str">
        <f t="shared" si="36"/>
        <v>31</v>
      </c>
      <c r="AN183" s="693" t="str">
        <f>IFERROR(VLOOKUP(AL183,観測点コードリスト!$L$2:$N$1665,3,FALSE),"")</f>
        <v>0160</v>
      </c>
      <c r="AO183" t="str">
        <f t="shared" si="30"/>
        <v/>
      </c>
      <c r="AQ183" s="709">
        <f t="shared" si="32"/>
        <v>31201</v>
      </c>
      <c r="AR183" s="709" t="str">
        <f t="shared" si="33"/>
        <v>蟹田</v>
      </c>
      <c r="AS183" s="709" t="str">
        <f t="shared" si="34"/>
        <v>31</v>
      </c>
      <c r="AT183" s="710" t="str">
        <f t="shared" si="35"/>
        <v>0160</v>
      </c>
    </row>
    <row r="184" spans="1:46">
      <c r="A184" s="662" t="s">
        <v>839</v>
      </c>
      <c r="B184" s="662">
        <v>31296</v>
      </c>
      <c r="C184" s="662" t="s">
        <v>17</v>
      </c>
      <c r="D184" s="662" t="s">
        <v>872</v>
      </c>
      <c r="E184" s="662" t="s">
        <v>873</v>
      </c>
      <c r="F184" s="662" t="s">
        <v>874</v>
      </c>
      <c r="G184" s="662">
        <v>40</v>
      </c>
      <c r="H184" s="662">
        <v>48.5</v>
      </c>
      <c r="I184" s="662">
        <v>140</v>
      </c>
      <c r="J184" s="662">
        <v>27.5</v>
      </c>
      <c r="K184" s="662">
        <v>9</v>
      </c>
      <c r="L184" s="662">
        <v>9.9</v>
      </c>
      <c r="M184" s="662">
        <v>2</v>
      </c>
      <c r="N184" s="662" t="s">
        <v>875</v>
      </c>
      <c r="O184" s="662">
        <v>31910</v>
      </c>
      <c r="P184" s="662" t="s">
        <v>22</v>
      </c>
      <c r="Q184" s="667">
        <v>40.808332999999998</v>
      </c>
      <c r="R184" s="667">
        <v>140.45833300000001</v>
      </c>
      <c r="T184" s="668" t="s">
        <v>4605</v>
      </c>
      <c r="U184" s="668" t="s">
        <v>4605</v>
      </c>
      <c r="V184" s="668" t="s">
        <v>4605</v>
      </c>
      <c r="W184" s="668" t="s">
        <v>22</v>
      </c>
      <c r="X184" s="668" t="s">
        <v>22</v>
      </c>
      <c r="Y184" s="668" t="s">
        <v>22</v>
      </c>
      <c r="Z184" s="668" t="s">
        <v>22</v>
      </c>
      <c r="AB184" s="662" t="s">
        <v>4745</v>
      </c>
      <c r="AC184" s="662" t="s">
        <v>4777</v>
      </c>
      <c r="AE184" s="662">
        <v>5</v>
      </c>
      <c r="AG184" s="662">
        <v>2</v>
      </c>
      <c r="AH184" s="668" t="str">
        <f t="shared" si="28"/>
        <v>●</v>
      </c>
      <c r="AI184" s="668" t="str">
        <f t="shared" si="28"/>
        <v/>
      </c>
      <c r="AJ184" s="668" t="str">
        <f t="shared" si="28"/>
        <v>●</v>
      </c>
      <c r="AK184" s="675">
        <f t="shared" si="29"/>
        <v>31296</v>
      </c>
      <c r="AL184" s="675" t="str">
        <f t="shared" si="27"/>
        <v>31_五所川原</v>
      </c>
      <c r="AM184" s="675" t="str">
        <f t="shared" si="36"/>
        <v>31</v>
      </c>
      <c r="AN184" s="693" t="str">
        <f>IFERROR(VLOOKUP(AL184,観測点コードリスト!$L$2:$N$1665,3,FALSE),"")</f>
        <v>0164</v>
      </c>
      <c r="AO184" t="str">
        <f t="shared" si="30"/>
        <v>●</v>
      </c>
      <c r="AQ184" s="709">
        <f t="shared" si="32"/>
        <v>31296</v>
      </c>
      <c r="AR184" s="709" t="str">
        <f t="shared" si="33"/>
        <v>五所川原</v>
      </c>
      <c r="AS184" s="709" t="str">
        <f t="shared" si="34"/>
        <v>31</v>
      </c>
      <c r="AT184" s="710" t="str">
        <f t="shared" si="35"/>
        <v>0164</v>
      </c>
    </row>
    <row r="185" spans="1:46">
      <c r="A185" s="662" t="s">
        <v>839</v>
      </c>
      <c r="B185" s="662">
        <v>31312</v>
      </c>
      <c r="C185" s="662" t="s">
        <v>23</v>
      </c>
      <c r="D185" s="662" t="s">
        <v>839</v>
      </c>
      <c r="E185" s="662" t="s">
        <v>876</v>
      </c>
      <c r="F185" s="662" t="s">
        <v>877</v>
      </c>
      <c r="G185" s="662">
        <v>40</v>
      </c>
      <c r="H185" s="662">
        <v>49.3</v>
      </c>
      <c r="I185" s="662">
        <v>140</v>
      </c>
      <c r="J185" s="662">
        <v>46.1</v>
      </c>
      <c r="K185" s="662">
        <v>3</v>
      </c>
      <c r="L185" s="662">
        <v>31.8</v>
      </c>
      <c r="M185" s="662" t="s">
        <v>22</v>
      </c>
      <c r="N185" s="662" t="s">
        <v>878</v>
      </c>
      <c r="O185" s="662">
        <v>31913</v>
      </c>
      <c r="P185" s="662" t="s">
        <v>22</v>
      </c>
      <c r="Q185" s="667">
        <v>40.821666999999998</v>
      </c>
      <c r="R185" s="667">
        <v>140.76833300000001</v>
      </c>
      <c r="T185" s="668" t="s">
        <v>4605</v>
      </c>
      <c r="U185" s="668" t="s">
        <v>4605</v>
      </c>
      <c r="V185" s="668" t="s">
        <v>4605</v>
      </c>
      <c r="W185" s="668" t="s">
        <v>4605</v>
      </c>
      <c r="X185" s="668" t="s">
        <v>22</v>
      </c>
      <c r="Y185" s="668" t="s">
        <v>4605</v>
      </c>
      <c r="Z185" s="668" t="s">
        <v>4605</v>
      </c>
      <c r="AB185" s="662" t="s">
        <v>878</v>
      </c>
      <c r="AC185" s="662" t="s">
        <v>878</v>
      </c>
      <c r="AE185" s="662">
        <v>11</v>
      </c>
      <c r="AH185" s="668" t="str">
        <f t="shared" si="28"/>
        <v>●</v>
      </c>
      <c r="AI185" s="668" t="str">
        <f t="shared" si="28"/>
        <v/>
      </c>
      <c r="AJ185" s="668" t="str">
        <f t="shared" si="28"/>
        <v/>
      </c>
      <c r="AK185" s="675">
        <f t="shared" si="29"/>
        <v>31312</v>
      </c>
      <c r="AL185" s="675" t="str">
        <f t="shared" si="27"/>
        <v>31_青森</v>
      </c>
      <c r="AM185" s="675" t="str">
        <f t="shared" si="36"/>
        <v>31</v>
      </c>
      <c r="AN185" s="693" t="str">
        <f>IFERROR(VLOOKUP(AL185,観測点コードリスト!$L$2:$N$1665,3,FALSE),"")</f>
        <v>47575</v>
      </c>
      <c r="AO185" t="str">
        <f t="shared" si="30"/>
        <v>●</v>
      </c>
      <c r="AQ185" s="709">
        <f t="shared" si="32"/>
        <v>31312</v>
      </c>
      <c r="AR185" s="709" t="str">
        <f t="shared" si="33"/>
        <v>青森</v>
      </c>
      <c r="AS185" s="709" t="str">
        <f t="shared" si="34"/>
        <v>31</v>
      </c>
      <c r="AT185" s="710" t="str">
        <f t="shared" si="35"/>
        <v>47575</v>
      </c>
    </row>
    <row r="186" spans="1:46">
      <c r="A186" s="662" t="s">
        <v>839</v>
      </c>
      <c r="B186" s="662">
        <v>31332</v>
      </c>
      <c r="C186" s="662" t="s">
        <v>17</v>
      </c>
      <c r="D186" s="662" t="s">
        <v>883</v>
      </c>
      <c r="E186" s="662" t="s">
        <v>884</v>
      </c>
      <c r="F186" s="662" t="s">
        <v>885</v>
      </c>
      <c r="G186" s="662">
        <v>40</v>
      </c>
      <c r="H186" s="662">
        <v>53.1</v>
      </c>
      <c r="I186" s="662">
        <v>141</v>
      </c>
      <c r="J186" s="662">
        <v>9.6</v>
      </c>
      <c r="K186" s="662">
        <v>14</v>
      </c>
      <c r="L186" s="662">
        <v>10</v>
      </c>
      <c r="M186" s="662">
        <v>2</v>
      </c>
      <c r="N186" s="662" t="s">
        <v>886</v>
      </c>
      <c r="O186" s="662">
        <v>31916</v>
      </c>
      <c r="P186" s="662" t="s">
        <v>40</v>
      </c>
      <c r="Q186" s="667">
        <v>40.884999999999998</v>
      </c>
      <c r="R186" s="667">
        <v>141.16</v>
      </c>
      <c r="T186" s="668" t="s">
        <v>4605</v>
      </c>
      <c r="U186" s="668" t="s">
        <v>4605</v>
      </c>
      <c r="V186" s="668" t="s">
        <v>4605</v>
      </c>
      <c r="W186" s="668" t="s">
        <v>22</v>
      </c>
      <c r="X186" s="668" t="s">
        <v>22</v>
      </c>
      <c r="Y186" s="668" t="s">
        <v>22</v>
      </c>
      <c r="Z186" s="668" t="s">
        <v>22</v>
      </c>
      <c r="AB186" s="662" t="s">
        <v>886</v>
      </c>
      <c r="AC186" s="662" t="s">
        <v>886</v>
      </c>
      <c r="AG186" s="662">
        <v>1</v>
      </c>
      <c r="AH186" s="668" t="str">
        <f t="shared" si="28"/>
        <v/>
      </c>
      <c r="AI186" s="668" t="str">
        <f t="shared" si="28"/>
        <v/>
      </c>
      <c r="AJ186" s="668" t="str">
        <f t="shared" si="28"/>
        <v>●</v>
      </c>
      <c r="AK186" s="675">
        <f t="shared" si="29"/>
        <v>31332</v>
      </c>
      <c r="AL186" s="675" t="str">
        <f t="shared" si="27"/>
        <v>31_野辺地</v>
      </c>
      <c r="AM186" s="675" t="str">
        <f t="shared" si="36"/>
        <v>31</v>
      </c>
      <c r="AN186" s="693" t="str">
        <f>IFERROR(VLOOKUP(AL186,観測点コードリスト!$L$2:$N$1665,3,FALSE),"")</f>
        <v>0162</v>
      </c>
      <c r="AO186" t="str">
        <f t="shared" si="30"/>
        <v>●</v>
      </c>
      <c r="AQ186" s="709">
        <f t="shared" si="32"/>
        <v>31332</v>
      </c>
      <c r="AR186" s="709" t="str">
        <f t="shared" si="33"/>
        <v>野辺地</v>
      </c>
      <c r="AS186" s="709" t="str">
        <f t="shared" si="34"/>
        <v>31</v>
      </c>
      <c r="AT186" s="710" t="str">
        <f t="shared" si="35"/>
        <v>0162</v>
      </c>
    </row>
    <row r="187" spans="1:46">
      <c r="A187" s="662" t="s">
        <v>839</v>
      </c>
      <c r="B187" s="662">
        <v>31336</v>
      </c>
      <c r="C187" s="662" t="s">
        <v>17</v>
      </c>
      <c r="D187" s="662" t="s">
        <v>887</v>
      </c>
      <c r="E187" s="662" t="s">
        <v>888</v>
      </c>
      <c r="F187" s="662" t="s">
        <v>889</v>
      </c>
      <c r="G187" s="662">
        <v>40</v>
      </c>
      <c r="H187" s="662">
        <v>53.1</v>
      </c>
      <c r="I187" s="662">
        <v>141</v>
      </c>
      <c r="J187" s="662">
        <v>16.3</v>
      </c>
      <c r="K187" s="662">
        <v>80</v>
      </c>
      <c r="L187" s="662">
        <v>8.3000000000000007</v>
      </c>
      <c r="M187" s="662">
        <v>2</v>
      </c>
      <c r="N187" s="662" t="s">
        <v>890</v>
      </c>
      <c r="O187" s="662" t="s">
        <v>22</v>
      </c>
      <c r="P187" s="662" t="s">
        <v>40</v>
      </c>
      <c r="Q187" s="667">
        <v>40.884999999999998</v>
      </c>
      <c r="R187" s="667">
        <v>141.27166700000001</v>
      </c>
      <c r="T187" s="668" t="s">
        <v>4605</v>
      </c>
      <c r="U187" s="668" t="s">
        <v>4605</v>
      </c>
      <c r="V187" s="668" t="s">
        <v>4605</v>
      </c>
      <c r="W187" s="668" t="s">
        <v>22</v>
      </c>
      <c r="X187" s="668" t="s">
        <v>22</v>
      </c>
      <c r="Y187" s="668" t="s">
        <v>22</v>
      </c>
      <c r="Z187" s="668" t="s">
        <v>22</v>
      </c>
      <c r="AB187" s="662" t="s">
        <v>890</v>
      </c>
      <c r="AC187" s="662" t="s">
        <v>890</v>
      </c>
      <c r="AH187" s="668" t="str">
        <f t="shared" si="28"/>
        <v/>
      </c>
      <c r="AI187" s="668" t="str">
        <f t="shared" si="28"/>
        <v/>
      </c>
      <c r="AJ187" s="668" t="str">
        <f t="shared" si="28"/>
        <v/>
      </c>
      <c r="AK187" s="675">
        <f t="shared" si="29"/>
        <v>31336</v>
      </c>
      <c r="AL187" s="675" t="str">
        <f t="shared" si="27"/>
        <v>31_六ケ所</v>
      </c>
      <c r="AM187" s="675" t="str">
        <f t="shared" si="36"/>
        <v>31</v>
      </c>
      <c r="AN187" s="693" t="str">
        <f>IFERROR(VLOOKUP(AL187,観測点コードリスト!$L$2:$N$1665,3,FALSE),"")</f>
        <v>1027</v>
      </c>
      <c r="AO187" t="str">
        <f t="shared" si="30"/>
        <v/>
      </c>
      <c r="AQ187" s="709">
        <f t="shared" si="32"/>
        <v>31336</v>
      </c>
      <c r="AR187" s="709" t="str">
        <f t="shared" si="33"/>
        <v>六ケ所</v>
      </c>
      <c r="AS187" s="709" t="str">
        <f t="shared" si="34"/>
        <v>31</v>
      </c>
      <c r="AT187" s="710" t="str">
        <f t="shared" si="35"/>
        <v>1027</v>
      </c>
    </row>
    <row r="188" spans="1:46">
      <c r="A188" s="662" t="s">
        <v>839</v>
      </c>
      <c r="B188" s="662">
        <v>31366</v>
      </c>
      <c r="C188" s="662" t="s">
        <v>17</v>
      </c>
      <c r="D188" s="662" t="s">
        <v>891</v>
      </c>
      <c r="E188" s="662" t="s">
        <v>892</v>
      </c>
      <c r="F188" s="662" t="s">
        <v>893</v>
      </c>
      <c r="G188" s="662">
        <v>40</v>
      </c>
      <c r="H188" s="662">
        <v>46.6</v>
      </c>
      <c r="I188" s="662">
        <v>140</v>
      </c>
      <c r="J188" s="662">
        <v>12.3</v>
      </c>
      <c r="K188" s="662">
        <v>40</v>
      </c>
      <c r="L188" s="662">
        <v>10.1</v>
      </c>
      <c r="M188" s="662">
        <v>2</v>
      </c>
      <c r="N188" s="662" t="s">
        <v>894</v>
      </c>
      <c r="O188" s="662">
        <v>31945</v>
      </c>
      <c r="P188" s="662" t="s">
        <v>22</v>
      </c>
      <c r="Q188" s="667">
        <v>40.776667000000003</v>
      </c>
      <c r="R188" s="667">
        <v>140.20500000000001</v>
      </c>
      <c r="T188" s="668" t="s">
        <v>4605</v>
      </c>
      <c r="U188" s="668" t="s">
        <v>4605</v>
      </c>
      <c r="V188" s="668" t="s">
        <v>4605</v>
      </c>
      <c r="W188" s="668" t="s">
        <v>22</v>
      </c>
      <c r="X188" s="668" t="s">
        <v>22</v>
      </c>
      <c r="Y188" s="668" t="s">
        <v>22</v>
      </c>
      <c r="Z188" s="668" t="s">
        <v>22</v>
      </c>
      <c r="AB188" s="662" t="s">
        <v>4745</v>
      </c>
      <c r="AC188" s="662" t="s">
        <v>855</v>
      </c>
      <c r="AF188" s="662">
        <v>2</v>
      </c>
      <c r="AH188" s="668" t="str">
        <f t="shared" si="28"/>
        <v/>
      </c>
      <c r="AI188" s="668" t="str">
        <f t="shared" si="28"/>
        <v>●</v>
      </c>
      <c r="AJ188" s="668" t="str">
        <f t="shared" si="28"/>
        <v/>
      </c>
      <c r="AK188" s="675">
        <f t="shared" si="29"/>
        <v>31366</v>
      </c>
      <c r="AL188" s="675" t="str">
        <f t="shared" si="27"/>
        <v>31_鰺ケ沢</v>
      </c>
      <c r="AM188" s="675" t="str">
        <f t="shared" si="36"/>
        <v>31</v>
      </c>
      <c r="AN188" s="693" t="str">
        <f>IFERROR(VLOOKUP(AL188,観測点コードリスト!$L$2:$N$1665,3,FALSE),"")</f>
        <v>0163</v>
      </c>
      <c r="AO188" t="str">
        <f t="shared" si="30"/>
        <v>●</v>
      </c>
      <c r="AQ188" s="709">
        <f t="shared" si="32"/>
        <v>31366</v>
      </c>
      <c r="AR188" s="709" t="str">
        <f t="shared" si="33"/>
        <v>鰺ケ沢</v>
      </c>
      <c r="AS188" s="709" t="str">
        <f t="shared" si="34"/>
        <v>31</v>
      </c>
      <c r="AT188" s="710" t="str">
        <f t="shared" si="35"/>
        <v>0163</v>
      </c>
    </row>
    <row r="189" spans="1:46">
      <c r="A189" s="662" t="s">
        <v>839</v>
      </c>
      <c r="B189" s="662">
        <v>31386</v>
      </c>
      <c r="C189" s="662" t="s">
        <v>23</v>
      </c>
      <c r="D189" s="662" t="s">
        <v>895</v>
      </c>
      <c r="E189" s="662" t="s">
        <v>896</v>
      </c>
      <c r="F189" s="662" t="s">
        <v>897</v>
      </c>
      <c r="G189" s="662">
        <v>40</v>
      </c>
      <c r="H189" s="662">
        <v>44</v>
      </c>
      <c r="I189" s="662">
        <v>140</v>
      </c>
      <c r="J189" s="662">
        <v>41.3</v>
      </c>
      <c r="K189" s="662">
        <v>198</v>
      </c>
      <c r="L189" s="662">
        <v>10</v>
      </c>
      <c r="M189" s="662" t="s">
        <v>22</v>
      </c>
      <c r="N189" s="662" t="s">
        <v>35</v>
      </c>
      <c r="O189" s="662">
        <v>31965</v>
      </c>
      <c r="P189" s="662" t="s">
        <v>36</v>
      </c>
      <c r="Q189" s="667">
        <v>40.733333000000002</v>
      </c>
      <c r="R189" s="667">
        <v>140.688333</v>
      </c>
      <c r="T189" s="668" t="s">
        <v>4605</v>
      </c>
      <c r="U189" s="668" t="s">
        <v>4605</v>
      </c>
      <c r="V189" s="668" t="s">
        <v>4605</v>
      </c>
      <c r="W189" s="668" t="s">
        <v>22</v>
      </c>
      <c r="X189" s="668" t="s">
        <v>22</v>
      </c>
      <c r="Y189" s="668" t="s">
        <v>22</v>
      </c>
      <c r="Z189" s="668" t="s">
        <v>22</v>
      </c>
      <c r="AB189" s="662" t="s">
        <v>35</v>
      </c>
      <c r="AC189" s="662" t="s">
        <v>35</v>
      </c>
      <c r="AF189" s="662">
        <v>11</v>
      </c>
      <c r="AG189" s="662">
        <v>2</v>
      </c>
      <c r="AH189" s="668" t="str">
        <f t="shared" si="28"/>
        <v/>
      </c>
      <c r="AI189" s="668" t="str">
        <f t="shared" si="28"/>
        <v>●</v>
      </c>
      <c r="AJ189" s="668" t="str">
        <f t="shared" si="28"/>
        <v>●</v>
      </c>
      <c r="AK189" s="675">
        <f t="shared" si="29"/>
        <v>31386</v>
      </c>
      <c r="AL189" s="675" t="str">
        <f t="shared" si="27"/>
        <v>31_青森大谷</v>
      </c>
      <c r="AM189" s="675" t="str">
        <f t="shared" si="36"/>
        <v>31</v>
      </c>
      <c r="AN189" s="693" t="str">
        <f>IFERROR(VLOOKUP(AL189,観測点コードリスト!$L$2:$N$1665,3,FALSE),"")</f>
        <v>1495</v>
      </c>
      <c r="AO189" t="str">
        <f t="shared" si="30"/>
        <v>●</v>
      </c>
      <c r="AQ189" s="709">
        <f t="shared" si="32"/>
        <v>31386</v>
      </c>
      <c r="AR189" s="709" t="str">
        <f t="shared" si="33"/>
        <v>青森大谷</v>
      </c>
      <c r="AS189" s="709" t="str">
        <f t="shared" si="34"/>
        <v>31</v>
      </c>
      <c r="AT189" s="710" t="str">
        <f t="shared" si="35"/>
        <v>1495</v>
      </c>
    </row>
    <row r="190" spans="1:46">
      <c r="A190" s="662" t="s">
        <v>839</v>
      </c>
      <c r="B190" s="662">
        <v>31436</v>
      </c>
      <c r="C190" s="662" t="s">
        <v>23</v>
      </c>
      <c r="D190" s="662" t="s">
        <v>902</v>
      </c>
      <c r="E190" s="662" t="s">
        <v>903</v>
      </c>
      <c r="F190" s="662" t="s">
        <v>904</v>
      </c>
      <c r="G190" s="662">
        <v>40</v>
      </c>
      <c r="H190" s="662">
        <v>38.700000000000003</v>
      </c>
      <c r="I190" s="662">
        <v>139</v>
      </c>
      <c r="J190" s="662">
        <v>55.9</v>
      </c>
      <c r="K190" s="662">
        <v>66</v>
      </c>
      <c r="L190" s="662">
        <v>22.2</v>
      </c>
      <c r="M190" s="662" t="s">
        <v>22</v>
      </c>
      <c r="N190" s="662" t="s">
        <v>905</v>
      </c>
      <c r="O190" s="662">
        <v>31923</v>
      </c>
      <c r="P190" s="662" t="s">
        <v>22</v>
      </c>
      <c r="Q190" s="667">
        <v>40.645000000000003</v>
      </c>
      <c r="R190" s="667">
        <v>139.931667</v>
      </c>
      <c r="T190" s="668" t="s">
        <v>4605</v>
      </c>
      <c r="U190" s="668" t="s">
        <v>4605</v>
      </c>
      <c r="V190" s="668" t="s">
        <v>4605</v>
      </c>
      <c r="W190" s="668" t="s">
        <v>22</v>
      </c>
      <c r="X190" s="668" t="s">
        <v>22</v>
      </c>
      <c r="Y190" s="668" t="s">
        <v>4605</v>
      </c>
      <c r="Z190" s="668" t="s">
        <v>22</v>
      </c>
      <c r="AB190" s="662" t="s">
        <v>4745</v>
      </c>
      <c r="AC190" s="662" t="s">
        <v>4778</v>
      </c>
      <c r="AH190" s="668" t="str">
        <f t="shared" si="28"/>
        <v/>
      </c>
      <c r="AI190" s="668" t="str">
        <f t="shared" si="28"/>
        <v/>
      </c>
      <c r="AJ190" s="668" t="str">
        <f t="shared" si="28"/>
        <v/>
      </c>
      <c r="AK190" s="675">
        <f t="shared" si="29"/>
        <v>31436</v>
      </c>
      <c r="AL190" s="675" t="str">
        <f t="shared" si="27"/>
        <v>31_深浦</v>
      </c>
      <c r="AM190" s="675" t="str">
        <f t="shared" si="36"/>
        <v>31</v>
      </c>
      <c r="AN190" s="693" t="str">
        <f>IFERROR(VLOOKUP(AL190,観測点コードリスト!$L$2:$N$1665,3,FALSE),"")</f>
        <v>47574</v>
      </c>
      <c r="AO190" t="str">
        <f t="shared" si="30"/>
        <v/>
      </c>
      <c r="AQ190" s="709">
        <f t="shared" si="32"/>
        <v>31436</v>
      </c>
      <c r="AR190" s="709" t="str">
        <f t="shared" si="33"/>
        <v>深浦</v>
      </c>
      <c r="AS190" s="709" t="str">
        <f t="shared" si="34"/>
        <v>31</v>
      </c>
      <c r="AT190" s="710" t="str">
        <f t="shared" si="35"/>
        <v>47574</v>
      </c>
    </row>
    <row r="191" spans="1:46">
      <c r="A191" s="662" t="s">
        <v>839</v>
      </c>
      <c r="B191" s="662">
        <v>31461</v>
      </c>
      <c r="C191" s="662" t="s">
        <v>17</v>
      </c>
      <c r="D191" s="662" t="s">
        <v>910</v>
      </c>
      <c r="E191" s="662" t="s">
        <v>911</v>
      </c>
      <c r="F191" s="662" t="s">
        <v>912</v>
      </c>
      <c r="G191" s="662">
        <v>40</v>
      </c>
      <c r="H191" s="662">
        <v>36.700000000000003</v>
      </c>
      <c r="I191" s="662">
        <v>140</v>
      </c>
      <c r="J191" s="662">
        <v>27.3</v>
      </c>
      <c r="K191" s="662">
        <v>30</v>
      </c>
      <c r="L191" s="662">
        <v>10</v>
      </c>
      <c r="M191" s="662">
        <v>2</v>
      </c>
      <c r="N191" s="662" t="s">
        <v>913</v>
      </c>
      <c r="O191" s="662">
        <v>31920</v>
      </c>
      <c r="P191" s="662" t="s">
        <v>22</v>
      </c>
      <c r="Q191" s="667">
        <v>40.611666999999997</v>
      </c>
      <c r="R191" s="667">
        <v>140.45500000000001</v>
      </c>
      <c r="T191" s="668" t="s">
        <v>4605</v>
      </c>
      <c r="U191" s="668" t="s">
        <v>4605</v>
      </c>
      <c r="V191" s="668" t="s">
        <v>4605</v>
      </c>
      <c r="W191" s="668" t="s">
        <v>22</v>
      </c>
      <c r="X191" s="668" t="s">
        <v>22</v>
      </c>
      <c r="Y191" s="668" t="s">
        <v>22</v>
      </c>
      <c r="Z191" s="668" t="s">
        <v>22</v>
      </c>
      <c r="AB191" s="662" t="s">
        <v>4745</v>
      </c>
      <c r="AC191" s="662" t="s">
        <v>4779</v>
      </c>
      <c r="AE191" s="662">
        <v>4</v>
      </c>
      <c r="AF191" s="662">
        <v>2</v>
      </c>
      <c r="AG191" s="662">
        <v>5</v>
      </c>
      <c r="AH191" s="668" t="str">
        <f t="shared" si="28"/>
        <v>●</v>
      </c>
      <c r="AI191" s="668" t="str">
        <f t="shared" si="28"/>
        <v>●</v>
      </c>
      <c r="AJ191" s="668" t="str">
        <f t="shared" si="28"/>
        <v>●</v>
      </c>
      <c r="AK191" s="675">
        <f t="shared" si="29"/>
        <v>31461</v>
      </c>
      <c r="AL191" s="675" t="str">
        <f t="shared" si="27"/>
        <v>31_弘前</v>
      </c>
      <c r="AM191" s="675" t="str">
        <f t="shared" si="36"/>
        <v>31</v>
      </c>
      <c r="AN191" s="693" t="str">
        <f>IFERROR(VLOOKUP(AL191,観測点コードリスト!$L$2:$N$1665,3,FALSE),"")</f>
        <v>0166</v>
      </c>
      <c r="AO191" t="str">
        <f t="shared" si="30"/>
        <v>●</v>
      </c>
      <c r="AQ191" s="709">
        <f t="shared" si="32"/>
        <v>31461</v>
      </c>
      <c r="AR191" s="709" t="str">
        <f t="shared" si="33"/>
        <v>弘前</v>
      </c>
      <c r="AS191" s="709" t="str">
        <f t="shared" si="34"/>
        <v>31</v>
      </c>
      <c r="AT191" s="710" t="str">
        <f t="shared" si="35"/>
        <v>0166</v>
      </c>
    </row>
    <row r="192" spans="1:46">
      <c r="A192" s="662" t="s">
        <v>839</v>
      </c>
      <c r="B192" s="662">
        <v>31466</v>
      </c>
      <c r="C192" s="662" t="s">
        <v>17</v>
      </c>
      <c r="D192" s="662" t="s">
        <v>914</v>
      </c>
      <c r="E192" s="662" t="s">
        <v>915</v>
      </c>
      <c r="F192" s="662" t="s">
        <v>916</v>
      </c>
      <c r="G192" s="662">
        <v>40</v>
      </c>
      <c r="H192" s="662">
        <v>40</v>
      </c>
      <c r="I192" s="662">
        <v>140</v>
      </c>
      <c r="J192" s="662">
        <v>35.1</v>
      </c>
      <c r="K192" s="662">
        <v>30</v>
      </c>
      <c r="L192" s="662">
        <v>10</v>
      </c>
      <c r="M192" s="662">
        <v>2</v>
      </c>
      <c r="N192" s="662" t="s">
        <v>894</v>
      </c>
      <c r="O192" s="662" t="s">
        <v>22</v>
      </c>
      <c r="P192" s="662" t="s">
        <v>40</v>
      </c>
      <c r="Q192" s="667">
        <v>40.666666999999997</v>
      </c>
      <c r="R192" s="667">
        <v>140.58500000000001</v>
      </c>
      <c r="T192" s="668" t="s">
        <v>4605</v>
      </c>
      <c r="U192" s="668" t="s">
        <v>4605</v>
      </c>
      <c r="V192" s="668" t="s">
        <v>4605</v>
      </c>
      <c r="W192" s="668" t="s">
        <v>22</v>
      </c>
      <c r="X192" s="668" t="s">
        <v>22</v>
      </c>
      <c r="Y192" s="668" t="s">
        <v>22</v>
      </c>
      <c r="Z192" s="668" t="s">
        <v>22</v>
      </c>
      <c r="AB192" s="662" t="s">
        <v>4745</v>
      </c>
      <c r="AC192" s="662" t="s">
        <v>855</v>
      </c>
      <c r="AE192" s="662">
        <v>2</v>
      </c>
      <c r="AF192" s="662">
        <v>7</v>
      </c>
      <c r="AG192" s="662">
        <v>1</v>
      </c>
      <c r="AH192" s="668" t="str">
        <f t="shared" si="28"/>
        <v>●</v>
      </c>
      <c r="AI192" s="668" t="str">
        <f t="shared" si="28"/>
        <v>●</v>
      </c>
      <c r="AJ192" s="668" t="str">
        <f t="shared" si="28"/>
        <v>●</v>
      </c>
      <c r="AK192" s="675">
        <f t="shared" si="29"/>
        <v>31466</v>
      </c>
      <c r="AL192" s="675" t="str">
        <f t="shared" si="27"/>
        <v>31_黒石</v>
      </c>
      <c r="AM192" s="675" t="str">
        <f t="shared" si="36"/>
        <v>31</v>
      </c>
      <c r="AN192" s="693" t="str">
        <f>IFERROR(VLOOKUP(AL192,観測点コードリスト!$L$2:$N$1665,3,FALSE),"")</f>
        <v>0167</v>
      </c>
      <c r="AO192" t="str">
        <f t="shared" si="30"/>
        <v>●</v>
      </c>
      <c r="AQ192" s="709">
        <f t="shared" si="32"/>
        <v>31466</v>
      </c>
      <c r="AR192" s="709" t="str">
        <f t="shared" si="33"/>
        <v>黒石</v>
      </c>
      <c r="AS192" s="709" t="str">
        <f t="shared" si="34"/>
        <v>31</v>
      </c>
      <c r="AT192" s="710" t="str">
        <f t="shared" si="35"/>
        <v>0167</v>
      </c>
    </row>
    <row r="193" spans="1:46">
      <c r="A193" s="662" t="s">
        <v>839</v>
      </c>
      <c r="B193" s="662">
        <v>31482</v>
      </c>
      <c r="C193" s="662" t="s">
        <v>17</v>
      </c>
      <c r="D193" s="662" t="s">
        <v>917</v>
      </c>
      <c r="E193" s="662" t="s">
        <v>918</v>
      </c>
      <c r="F193" s="662" t="s">
        <v>919</v>
      </c>
      <c r="G193" s="662">
        <v>40</v>
      </c>
      <c r="H193" s="662">
        <v>38.9</v>
      </c>
      <c r="I193" s="662">
        <v>140</v>
      </c>
      <c r="J193" s="662">
        <v>50.9</v>
      </c>
      <c r="K193" s="662">
        <v>890</v>
      </c>
      <c r="L193" s="662">
        <v>10</v>
      </c>
      <c r="M193" s="662">
        <v>6</v>
      </c>
      <c r="N193" s="662" t="s">
        <v>920</v>
      </c>
      <c r="O193" s="662">
        <v>31925</v>
      </c>
      <c r="P193" s="662" t="s">
        <v>40</v>
      </c>
      <c r="Q193" s="667">
        <v>40.648333000000001</v>
      </c>
      <c r="R193" s="667">
        <v>140.848333</v>
      </c>
      <c r="T193" s="668" t="s">
        <v>4605</v>
      </c>
      <c r="U193" s="668" t="s">
        <v>4605</v>
      </c>
      <c r="V193" s="668" t="s">
        <v>4605</v>
      </c>
      <c r="W193" s="668" t="s">
        <v>22</v>
      </c>
      <c r="X193" s="668" t="s">
        <v>22</v>
      </c>
      <c r="Y193" s="668" t="s">
        <v>22</v>
      </c>
      <c r="Z193" s="668" t="s">
        <v>22</v>
      </c>
      <c r="AB193" s="662" t="s">
        <v>4780</v>
      </c>
      <c r="AC193" s="662" t="s">
        <v>4781</v>
      </c>
      <c r="AG193" s="662">
        <v>8</v>
      </c>
      <c r="AH193" s="668" t="str">
        <f t="shared" si="28"/>
        <v/>
      </c>
      <c r="AI193" s="668" t="str">
        <f t="shared" si="28"/>
        <v/>
      </c>
      <c r="AJ193" s="668" t="str">
        <f t="shared" si="28"/>
        <v>●</v>
      </c>
      <c r="AK193" s="675">
        <f t="shared" si="29"/>
        <v>31482</v>
      </c>
      <c r="AL193" s="675" t="str">
        <f t="shared" si="27"/>
        <v>31_酸ケ湯</v>
      </c>
      <c r="AM193" s="675" t="str">
        <f t="shared" si="36"/>
        <v>31</v>
      </c>
      <c r="AN193" s="693" t="str">
        <f>IFERROR(VLOOKUP(AL193,観測点コードリスト!$L$2:$N$1665,3,FALSE),"")</f>
        <v>1079</v>
      </c>
      <c r="AO193" t="str">
        <f t="shared" si="30"/>
        <v>●</v>
      </c>
      <c r="AQ193" s="709">
        <f t="shared" si="32"/>
        <v>31482</v>
      </c>
      <c r="AR193" s="709" t="str">
        <f t="shared" si="33"/>
        <v>酸ケ湯</v>
      </c>
      <c r="AS193" s="709" t="str">
        <f t="shared" si="34"/>
        <v>31</v>
      </c>
      <c r="AT193" s="710" t="str">
        <f t="shared" si="35"/>
        <v>1079</v>
      </c>
    </row>
    <row r="194" spans="1:46">
      <c r="A194" s="662" t="s">
        <v>839</v>
      </c>
      <c r="B194" s="662">
        <v>31506</v>
      </c>
      <c r="C194" s="662" t="s">
        <v>17</v>
      </c>
      <c r="D194" s="662" t="s">
        <v>921</v>
      </c>
      <c r="E194" s="662" t="s">
        <v>922</v>
      </c>
      <c r="F194" s="662" t="s">
        <v>923</v>
      </c>
      <c r="G194" s="662">
        <v>40</v>
      </c>
      <c r="H194" s="662">
        <v>40.5</v>
      </c>
      <c r="I194" s="662">
        <v>141</v>
      </c>
      <c r="J194" s="662">
        <v>22.5</v>
      </c>
      <c r="K194" s="662">
        <v>39</v>
      </c>
      <c r="L194" s="662">
        <v>8.1</v>
      </c>
      <c r="M194" s="662">
        <v>1.5</v>
      </c>
      <c r="N194" s="662" t="s">
        <v>924</v>
      </c>
      <c r="O194" s="662" t="s">
        <v>22</v>
      </c>
      <c r="P194" s="662" t="s">
        <v>40</v>
      </c>
      <c r="Q194" s="667">
        <v>40.674999999999997</v>
      </c>
      <c r="R194" s="667">
        <v>141.375</v>
      </c>
      <c r="T194" s="668" t="s">
        <v>4605</v>
      </c>
      <c r="U194" s="668" t="s">
        <v>4605</v>
      </c>
      <c r="V194" s="668" t="s">
        <v>4605</v>
      </c>
      <c r="W194" s="668" t="s">
        <v>22</v>
      </c>
      <c r="X194" s="668" t="s">
        <v>22</v>
      </c>
      <c r="Y194" s="668" t="s">
        <v>22</v>
      </c>
      <c r="Z194" s="668" t="s">
        <v>22</v>
      </c>
      <c r="AB194" s="662" t="s">
        <v>4745</v>
      </c>
      <c r="AC194" s="662" t="s">
        <v>4781</v>
      </c>
      <c r="AE194" s="662">
        <v>5</v>
      </c>
      <c r="AF194" s="662">
        <v>18</v>
      </c>
      <c r="AH194" s="668" t="str">
        <f t="shared" si="28"/>
        <v>●</v>
      </c>
      <c r="AI194" s="668" t="str">
        <f t="shared" si="28"/>
        <v>●</v>
      </c>
      <c r="AJ194" s="668" t="str">
        <f t="shared" si="28"/>
        <v/>
      </c>
      <c r="AK194" s="675">
        <f t="shared" si="29"/>
        <v>31506</v>
      </c>
      <c r="AL194" s="675" t="str">
        <f t="shared" si="27"/>
        <v>31_三沢</v>
      </c>
      <c r="AM194" s="675" t="str">
        <f t="shared" si="36"/>
        <v>31</v>
      </c>
      <c r="AN194" s="693" t="str">
        <f>IFERROR(VLOOKUP(AL194,観測点コードリスト!$L$2:$N$1665,3,FALSE),"")</f>
        <v>0169</v>
      </c>
      <c r="AO194" t="str">
        <f t="shared" si="30"/>
        <v>●</v>
      </c>
      <c r="AQ194" s="709">
        <f t="shared" si="32"/>
        <v>31506</v>
      </c>
      <c r="AR194" s="709" t="str">
        <f t="shared" si="33"/>
        <v>三沢</v>
      </c>
      <c r="AS194" s="709" t="str">
        <f t="shared" si="34"/>
        <v>31</v>
      </c>
      <c r="AT194" s="710" t="str">
        <f t="shared" si="35"/>
        <v>0169</v>
      </c>
    </row>
    <row r="195" spans="1:46">
      <c r="A195" s="662" t="s">
        <v>839</v>
      </c>
      <c r="B195" s="662">
        <v>31586</v>
      </c>
      <c r="C195" s="662" t="s">
        <v>17</v>
      </c>
      <c r="D195" s="662" t="s">
        <v>933</v>
      </c>
      <c r="E195" s="662" t="s">
        <v>934</v>
      </c>
      <c r="F195" s="662" t="s">
        <v>935</v>
      </c>
      <c r="G195" s="662">
        <v>40</v>
      </c>
      <c r="H195" s="662">
        <v>36.4</v>
      </c>
      <c r="I195" s="662">
        <v>141</v>
      </c>
      <c r="J195" s="662">
        <v>14</v>
      </c>
      <c r="K195" s="662">
        <v>55</v>
      </c>
      <c r="L195" s="662">
        <v>10</v>
      </c>
      <c r="M195" s="662">
        <v>1.5</v>
      </c>
      <c r="N195" s="662" t="s">
        <v>936</v>
      </c>
      <c r="O195" s="662">
        <v>31950</v>
      </c>
      <c r="P195" s="662" t="s">
        <v>40</v>
      </c>
      <c r="Q195" s="667">
        <v>40.606667000000002</v>
      </c>
      <c r="R195" s="667">
        <v>141.23333299999999</v>
      </c>
      <c r="T195" s="668" t="s">
        <v>4605</v>
      </c>
      <c r="U195" s="668" t="s">
        <v>4605</v>
      </c>
      <c r="V195" s="668" t="s">
        <v>4605</v>
      </c>
      <c r="W195" s="668" t="s">
        <v>22</v>
      </c>
      <c r="X195" s="668" t="s">
        <v>22</v>
      </c>
      <c r="Y195" s="668" t="s">
        <v>22</v>
      </c>
      <c r="Z195" s="668" t="s">
        <v>22</v>
      </c>
      <c r="AB195" s="662" t="s">
        <v>4745</v>
      </c>
      <c r="AC195" s="662" t="s">
        <v>1475</v>
      </c>
      <c r="AE195" s="662">
        <v>5</v>
      </c>
      <c r="AF195" s="662">
        <v>5</v>
      </c>
      <c r="AG195" s="662">
        <v>5</v>
      </c>
      <c r="AH195" s="668" t="str">
        <f t="shared" si="28"/>
        <v>●</v>
      </c>
      <c r="AI195" s="668" t="str">
        <f t="shared" si="28"/>
        <v>●</v>
      </c>
      <c r="AJ195" s="668" t="str">
        <f t="shared" si="28"/>
        <v>●</v>
      </c>
      <c r="AK195" s="675">
        <f t="shared" si="29"/>
        <v>31586</v>
      </c>
      <c r="AL195" s="675" t="str">
        <f t="shared" si="27"/>
        <v>31_十和田</v>
      </c>
      <c r="AM195" s="675" t="str">
        <f t="shared" si="36"/>
        <v>31</v>
      </c>
      <c r="AN195" s="693" t="str">
        <f>IFERROR(VLOOKUP(AL195,観測点コードリスト!$L$2:$N$1665,3,FALSE),"")</f>
        <v>0172</v>
      </c>
      <c r="AO195" t="str">
        <f t="shared" si="30"/>
        <v>●</v>
      </c>
      <c r="AQ195" s="709">
        <f t="shared" si="32"/>
        <v>31586</v>
      </c>
      <c r="AR195" s="709" t="str">
        <f t="shared" si="33"/>
        <v>十和田</v>
      </c>
      <c r="AS195" s="709" t="str">
        <f t="shared" si="34"/>
        <v>31</v>
      </c>
      <c r="AT195" s="710" t="str">
        <f t="shared" si="35"/>
        <v>0172</v>
      </c>
    </row>
    <row r="196" spans="1:46">
      <c r="A196" s="662" t="s">
        <v>839</v>
      </c>
      <c r="B196" s="662">
        <v>31602</v>
      </c>
      <c r="C196" s="662" t="s">
        <v>23</v>
      </c>
      <c r="D196" s="662" t="s">
        <v>937</v>
      </c>
      <c r="E196" s="662" t="s">
        <v>938</v>
      </c>
      <c r="F196" s="662" t="s">
        <v>941</v>
      </c>
      <c r="G196" s="662">
        <v>40</v>
      </c>
      <c r="H196" s="662">
        <v>31.6</v>
      </c>
      <c r="I196" s="662">
        <v>141</v>
      </c>
      <c r="J196" s="662">
        <v>31.3</v>
      </c>
      <c r="K196" s="662">
        <v>26</v>
      </c>
      <c r="L196" s="662">
        <v>27.5</v>
      </c>
      <c r="M196" s="662" t="s">
        <v>22</v>
      </c>
      <c r="N196" s="662" t="s">
        <v>940</v>
      </c>
      <c r="O196" s="662" t="s">
        <v>22</v>
      </c>
      <c r="P196" s="662" t="s">
        <v>262</v>
      </c>
      <c r="Q196" s="667">
        <v>40.526667000000003</v>
      </c>
      <c r="R196" s="667">
        <v>141.52166700000001</v>
      </c>
      <c r="T196" s="668" t="s">
        <v>22</v>
      </c>
      <c r="U196" s="668" t="s">
        <v>22</v>
      </c>
      <c r="V196" s="668" t="s">
        <v>4605</v>
      </c>
      <c r="W196" s="668" t="s">
        <v>22</v>
      </c>
      <c r="X196" s="668" t="s">
        <v>22</v>
      </c>
      <c r="Y196" s="668" t="s">
        <v>22</v>
      </c>
      <c r="Z196" s="668" t="s">
        <v>22</v>
      </c>
      <c r="AB196" s="662" t="s">
        <v>4758</v>
      </c>
      <c r="AC196" s="662" t="s">
        <v>940</v>
      </c>
      <c r="AE196" s="662">
        <v>18</v>
      </c>
      <c r="AG196" s="662">
        <v>7</v>
      </c>
      <c r="AH196" s="668" t="str">
        <f t="shared" si="28"/>
        <v>●</v>
      </c>
      <c r="AI196" s="668" t="str">
        <f t="shared" si="28"/>
        <v/>
      </c>
      <c r="AJ196" s="668" t="str">
        <f t="shared" si="28"/>
        <v>●</v>
      </c>
      <c r="AK196" s="675">
        <f t="shared" si="29"/>
        <v>31602</v>
      </c>
      <c r="AL196" s="675" t="str">
        <f t="shared" ref="AL196:AL259" si="37">AM196&amp;"_"&amp;D196</f>
        <v>31_八戸</v>
      </c>
      <c r="AM196" s="675" t="str">
        <f t="shared" si="36"/>
        <v>31</v>
      </c>
      <c r="AN196" s="693" t="str">
        <f>IFERROR(VLOOKUP(AL196,観測点コードリスト!$L$2:$N$1665,3,FALSE),"")</f>
        <v>47581</v>
      </c>
      <c r="AO196" t="str">
        <f t="shared" si="30"/>
        <v>●</v>
      </c>
      <c r="AQ196" s="709">
        <f t="shared" si="32"/>
        <v>31602</v>
      </c>
      <c r="AR196" s="709" t="str">
        <f t="shared" si="33"/>
        <v>八戸</v>
      </c>
      <c r="AS196" s="709" t="str">
        <f t="shared" si="34"/>
        <v>31</v>
      </c>
      <c r="AT196" s="710" t="str">
        <f t="shared" si="35"/>
        <v>47581</v>
      </c>
    </row>
    <row r="197" spans="1:46">
      <c r="A197" s="662" t="s">
        <v>839</v>
      </c>
      <c r="B197" s="662">
        <v>31646</v>
      </c>
      <c r="C197" s="662" t="s">
        <v>17</v>
      </c>
      <c r="D197" s="662" t="s">
        <v>942</v>
      </c>
      <c r="E197" s="662" t="s">
        <v>943</v>
      </c>
      <c r="F197" s="662" t="s">
        <v>944</v>
      </c>
      <c r="G197" s="662">
        <v>40</v>
      </c>
      <c r="H197" s="662">
        <v>28.9</v>
      </c>
      <c r="I197" s="662">
        <v>140</v>
      </c>
      <c r="J197" s="662">
        <v>37.200000000000003</v>
      </c>
      <c r="K197" s="662">
        <v>135</v>
      </c>
      <c r="L197" s="662">
        <v>10.1</v>
      </c>
      <c r="M197" s="662">
        <v>2</v>
      </c>
      <c r="N197" s="662" t="s">
        <v>945</v>
      </c>
      <c r="O197" s="662">
        <v>31935</v>
      </c>
      <c r="P197" s="662" t="s">
        <v>22</v>
      </c>
      <c r="Q197" s="667">
        <v>40.481667000000002</v>
      </c>
      <c r="R197" s="667">
        <v>140.62</v>
      </c>
      <c r="T197" s="668" t="s">
        <v>4605</v>
      </c>
      <c r="U197" s="668" t="s">
        <v>4605</v>
      </c>
      <c r="V197" s="668" t="s">
        <v>4605</v>
      </c>
      <c r="W197" s="668" t="s">
        <v>22</v>
      </c>
      <c r="X197" s="668" t="s">
        <v>22</v>
      </c>
      <c r="Y197" s="668" t="s">
        <v>22</v>
      </c>
      <c r="Z197" s="668" t="s">
        <v>22</v>
      </c>
      <c r="AB197" s="662" t="s">
        <v>4745</v>
      </c>
      <c r="AC197" s="662" t="s">
        <v>4775</v>
      </c>
      <c r="AG197" s="662">
        <v>4</v>
      </c>
      <c r="AH197" s="668" t="str">
        <f t="shared" ref="AH197:AJ260" si="38">IF(AE197&gt;0,"●","")</f>
        <v/>
      </c>
      <c r="AI197" s="668" t="str">
        <f t="shared" si="38"/>
        <v/>
      </c>
      <c r="AJ197" s="668" t="str">
        <f t="shared" si="38"/>
        <v>●</v>
      </c>
      <c r="AK197" s="675">
        <f t="shared" ref="AK197:AK260" si="39">B197</f>
        <v>31646</v>
      </c>
      <c r="AL197" s="675" t="str">
        <f t="shared" si="37"/>
        <v>31_碇ケ関</v>
      </c>
      <c r="AM197" s="675" t="str">
        <f t="shared" si="36"/>
        <v>31</v>
      </c>
      <c r="AN197" s="693" t="str">
        <f>IFERROR(VLOOKUP(AL197,観測点コードリスト!$L$2:$N$1665,3,FALSE),"")</f>
        <v>0175</v>
      </c>
      <c r="AO197" t="str">
        <f t="shared" ref="AO197:AO260" si="40">IF(AH197="●","●",IF(AI197="●","●",IF(AJ197="●","●","")))</f>
        <v>●</v>
      </c>
      <c r="AQ197" s="709">
        <f t="shared" si="32"/>
        <v>31646</v>
      </c>
      <c r="AR197" s="709" t="str">
        <f t="shared" si="33"/>
        <v>碇ケ関</v>
      </c>
      <c r="AS197" s="709" t="str">
        <f t="shared" si="34"/>
        <v>31</v>
      </c>
      <c r="AT197" s="710" t="str">
        <f t="shared" si="35"/>
        <v>0175</v>
      </c>
    </row>
    <row r="198" spans="1:46">
      <c r="A198" s="662" t="s">
        <v>839</v>
      </c>
      <c r="B198" s="662">
        <v>31662</v>
      </c>
      <c r="C198" s="662" t="s">
        <v>17</v>
      </c>
      <c r="D198" s="662" t="s">
        <v>946</v>
      </c>
      <c r="E198" s="662" t="s">
        <v>947</v>
      </c>
      <c r="F198" s="662" t="s">
        <v>948</v>
      </c>
      <c r="G198" s="662">
        <v>40</v>
      </c>
      <c r="H198" s="662">
        <v>25.6</v>
      </c>
      <c r="I198" s="662">
        <v>140</v>
      </c>
      <c r="J198" s="662">
        <v>53.9</v>
      </c>
      <c r="K198" s="662">
        <v>414</v>
      </c>
      <c r="L198" s="662">
        <v>10</v>
      </c>
      <c r="M198" s="662">
        <v>2</v>
      </c>
      <c r="N198" s="662" t="s">
        <v>949</v>
      </c>
      <c r="O198" s="662" t="s">
        <v>22</v>
      </c>
      <c r="P198" s="662" t="s">
        <v>40</v>
      </c>
      <c r="Q198" s="667">
        <v>40.426667000000002</v>
      </c>
      <c r="R198" s="667">
        <v>140.89833300000001</v>
      </c>
      <c r="T198" s="668" t="s">
        <v>4605</v>
      </c>
      <c r="U198" s="668" t="s">
        <v>4605</v>
      </c>
      <c r="V198" s="668" t="s">
        <v>4605</v>
      </c>
      <c r="W198" s="668" t="s">
        <v>22</v>
      </c>
      <c r="X198" s="668" t="s">
        <v>22</v>
      </c>
      <c r="Y198" s="668" t="s">
        <v>22</v>
      </c>
      <c r="Z198" s="668" t="s">
        <v>22</v>
      </c>
      <c r="AB198" s="662" t="s">
        <v>949</v>
      </c>
      <c r="AC198" s="662" t="s">
        <v>949</v>
      </c>
      <c r="AG198" s="662">
        <v>2</v>
      </c>
      <c r="AH198" s="668" t="str">
        <f t="shared" si="38"/>
        <v/>
      </c>
      <c r="AI198" s="668" t="str">
        <f t="shared" si="38"/>
        <v/>
      </c>
      <c r="AJ198" s="668" t="str">
        <f t="shared" si="38"/>
        <v>●</v>
      </c>
      <c r="AK198" s="675">
        <f t="shared" si="39"/>
        <v>31662</v>
      </c>
      <c r="AL198" s="675" t="str">
        <f t="shared" si="37"/>
        <v>31_休屋</v>
      </c>
      <c r="AM198" s="675" t="str">
        <f t="shared" si="36"/>
        <v>31</v>
      </c>
      <c r="AN198" s="693" t="str">
        <f>IFERROR(VLOOKUP(AL198,観測点コードリスト!$L$2:$N$1665,3,FALSE),"")</f>
        <v>0177</v>
      </c>
      <c r="AO198" t="str">
        <f t="shared" si="40"/>
        <v>●</v>
      </c>
      <c r="AQ198" s="709">
        <f t="shared" si="32"/>
        <v>31662</v>
      </c>
      <c r="AR198" s="709" t="str">
        <f t="shared" si="33"/>
        <v>休屋</v>
      </c>
      <c r="AS198" s="709" t="str">
        <f t="shared" si="34"/>
        <v>31</v>
      </c>
      <c r="AT198" s="710" t="str">
        <f t="shared" si="35"/>
        <v>0177</v>
      </c>
    </row>
    <row r="199" spans="1:46">
      <c r="A199" s="662" t="s">
        <v>839</v>
      </c>
      <c r="B199" s="662">
        <v>31721</v>
      </c>
      <c r="C199" s="662" t="s">
        <v>17</v>
      </c>
      <c r="D199" s="662" t="s">
        <v>954</v>
      </c>
      <c r="E199" s="662" t="s">
        <v>955</v>
      </c>
      <c r="F199" s="662" t="s">
        <v>956</v>
      </c>
      <c r="G199" s="662">
        <v>40</v>
      </c>
      <c r="H199" s="662">
        <v>23</v>
      </c>
      <c r="I199" s="662">
        <v>141</v>
      </c>
      <c r="J199" s="662">
        <v>15.4</v>
      </c>
      <c r="K199" s="662">
        <v>60</v>
      </c>
      <c r="L199" s="662">
        <v>9.9</v>
      </c>
      <c r="M199" s="662">
        <v>2</v>
      </c>
      <c r="N199" s="662" t="s">
        <v>957</v>
      </c>
      <c r="O199" s="662">
        <v>31955</v>
      </c>
      <c r="P199" s="662" t="s">
        <v>22</v>
      </c>
      <c r="Q199" s="667">
        <v>40.383333</v>
      </c>
      <c r="R199" s="667">
        <v>141.25666699999999</v>
      </c>
      <c r="T199" s="668" t="s">
        <v>4605</v>
      </c>
      <c r="U199" s="668" t="s">
        <v>4605</v>
      </c>
      <c r="V199" s="668" t="s">
        <v>4605</v>
      </c>
      <c r="W199" s="668" t="s">
        <v>22</v>
      </c>
      <c r="X199" s="668" t="s">
        <v>22</v>
      </c>
      <c r="Y199" s="668" t="s">
        <v>22</v>
      </c>
      <c r="Z199" s="668" t="s">
        <v>22</v>
      </c>
      <c r="AB199" s="662" t="s">
        <v>4745</v>
      </c>
      <c r="AC199" s="662" t="s">
        <v>4782</v>
      </c>
      <c r="AE199" s="662">
        <v>3</v>
      </c>
      <c r="AF199" s="662">
        <v>1</v>
      </c>
      <c r="AG199" s="662">
        <v>4</v>
      </c>
      <c r="AH199" s="668" t="str">
        <f t="shared" si="38"/>
        <v>●</v>
      </c>
      <c r="AI199" s="668" t="str">
        <f t="shared" si="38"/>
        <v>●</v>
      </c>
      <c r="AJ199" s="668" t="str">
        <f t="shared" si="38"/>
        <v>●</v>
      </c>
      <c r="AK199" s="675">
        <f t="shared" si="39"/>
        <v>31721</v>
      </c>
      <c r="AL199" s="675" t="str">
        <f t="shared" si="37"/>
        <v>31_三戸</v>
      </c>
      <c r="AM199" s="675" t="str">
        <f t="shared" si="36"/>
        <v>31</v>
      </c>
      <c r="AN199" s="693" t="str">
        <f>IFERROR(VLOOKUP(AL199,観測点コードリスト!$L$2:$N$1665,3,FALSE),"")</f>
        <v>0179</v>
      </c>
      <c r="AO199" t="str">
        <f t="shared" si="40"/>
        <v>●</v>
      </c>
      <c r="AQ199" s="709">
        <f t="shared" si="32"/>
        <v>31721</v>
      </c>
      <c r="AR199" s="709" t="str">
        <f t="shared" si="33"/>
        <v>三戸</v>
      </c>
      <c r="AS199" s="709" t="str">
        <f t="shared" si="34"/>
        <v>31</v>
      </c>
      <c r="AT199" s="710" t="str">
        <f t="shared" si="35"/>
        <v>0179</v>
      </c>
    </row>
    <row r="200" spans="1:46">
      <c r="A200" s="662" t="s">
        <v>958</v>
      </c>
      <c r="B200" s="662">
        <v>32056</v>
      </c>
      <c r="C200" s="662" t="s">
        <v>17</v>
      </c>
      <c r="D200" s="662" t="s">
        <v>959</v>
      </c>
      <c r="E200" s="662" t="s">
        <v>960</v>
      </c>
      <c r="F200" s="662" t="s">
        <v>961</v>
      </c>
      <c r="G200" s="662">
        <v>40</v>
      </c>
      <c r="H200" s="662">
        <v>24.8</v>
      </c>
      <c r="I200" s="662">
        <v>139</v>
      </c>
      <c r="J200" s="662">
        <v>56.9</v>
      </c>
      <c r="K200" s="662">
        <v>34</v>
      </c>
      <c r="L200" s="662">
        <v>10.1</v>
      </c>
      <c r="M200" s="662">
        <v>2</v>
      </c>
      <c r="N200" s="662" t="s">
        <v>962</v>
      </c>
      <c r="O200" s="662" t="s">
        <v>22</v>
      </c>
      <c r="P200" s="662" t="s">
        <v>22</v>
      </c>
      <c r="Q200" s="667">
        <v>40.413333000000002</v>
      </c>
      <c r="R200" s="667">
        <v>139.94833299999999</v>
      </c>
      <c r="T200" s="668" t="s">
        <v>4605</v>
      </c>
      <c r="U200" s="668" t="s">
        <v>4605</v>
      </c>
      <c r="V200" s="668" t="s">
        <v>4605</v>
      </c>
      <c r="W200" s="668" t="s">
        <v>22</v>
      </c>
      <c r="X200" s="668" t="s">
        <v>22</v>
      </c>
      <c r="Y200" s="668" t="s">
        <v>22</v>
      </c>
      <c r="Z200" s="668" t="s">
        <v>22</v>
      </c>
      <c r="AB200" s="662" t="s">
        <v>882</v>
      </c>
      <c r="AC200" s="662" t="s">
        <v>1392</v>
      </c>
      <c r="AG200" s="662">
        <v>1</v>
      </c>
      <c r="AH200" s="668" t="str">
        <f t="shared" si="38"/>
        <v/>
      </c>
      <c r="AI200" s="668" t="str">
        <f t="shared" si="38"/>
        <v/>
      </c>
      <c r="AJ200" s="668" t="str">
        <f t="shared" si="38"/>
        <v>●</v>
      </c>
      <c r="AK200" s="675">
        <f t="shared" si="39"/>
        <v>32056</v>
      </c>
      <c r="AL200" s="675" t="str">
        <f t="shared" si="37"/>
        <v>32_八森</v>
      </c>
      <c r="AM200" s="675" t="str">
        <f t="shared" si="36"/>
        <v>32</v>
      </c>
      <c r="AN200" s="693" t="str">
        <f>IFERROR(VLOOKUP(AL200,観測点コードリスト!$L$2:$N$1665,3,FALSE),"")</f>
        <v>1043</v>
      </c>
      <c r="AO200" t="str">
        <f t="shared" si="40"/>
        <v>●</v>
      </c>
      <c r="AQ200" s="709">
        <f t="shared" si="32"/>
        <v>32056</v>
      </c>
      <c r="AR200" s="709" t="str">
        <f t="shared" si="33"/>
        <v>八森</v>
      </c>
      <c r="AS200" s="709" t="str">
        <f t="shared" si="34"/>
        <v>32</v>
      </c>
      <c r="AT200" s="710" t="str">
        <f t="shared" si="35"/>
        <v>1043</v>
      </c>
    </row>
    <row r="201" spans="1:46">
      <c r="A201" s="662" t="s">
        <v>958</v>
      </c>
      <c r="B201" s="662">
        <v>32111</v>
      </c>
      <c r="C201" s="662" t="s">
        <v>17</v>
      </c>
      <c r="D201" s="662" t="s">
        <v>974</v>
      </c>
      <c r="E201" s="662" t="s">
        <v>975</v>
      </c>
      <c r="F201" s="662" t="s">
        <v>976</v>
      </c>
      <c r="G201" s="662">
        <v>40</v>
      </c>
      <c r="H201" s="662">
        <v>11.9</v>
      </c>
      <c r="I201" s="662">
        <v>140</v>
      </c>
      <c r="J201" s="662">
        <v>1.9</v>
      </c>
      <c r="K201" s="662">
        <v>6</v>
      </c>
      <c r="L201" s="662">
        <v>19</v>
      </c>
      <c r="M201" s="662">
        <v>2</v>
      </c>
      <c r="N201" s="662" t="s">
        <v>977</v>
      </c>
      <c r="O201" s="662">
        <v>32900</v>
      </c>
      <c r="P201" s="662" t="s">
        <v>40</v>
      </c>
      <c r="Q201" s="667">
        <v>40.198332999999998</v>
      </c>
      <c r="R201" s="667">
        <v>140.031667</v>
      </c>
      <c r="T201" s="668" t="s">
        <v>4605</v>
      </c>
      <c r="U201" s="668" t="s">
        <v>4605</v>
      </c>
      <c r="V201" s="668" t="s">
        <v>4605</v>
      </c>
      <c r="W201" s="668" t="s">
        <v>22</v>
      </c>
      <c r="X201" s="668" t="s">
        <v>22</v>
      </c>
      <c r="Y201" s="668" t="s">
        <v>22</v>
      </c>
      <c r="Z201" s="668" t="s">
        <v>22</v>
      </c>
      <c r="AB201" s="662" t="s">
        <v>4745</v>
      </c>
      <c r="AC201" s="662" t="s">
        <v>1522</v>
      </c>
      <c r="AE201" s="662">
        <v>4</v>
      </c>
      <c r="AH201" s="668" t="str">
        <f t="shared" si="38"/>
        <v>●</v>
      </c>
      <c r="AI201" s="668" t="str">
        <f t="shared" si="38"/>
        <v/>
      </c>
      <c r="AJ201" s="668" t="str">
        <f t="shared" si="38"/>
        <v/>
      </c>
      <c r="AK201" s="675">
        <f t="shared" si="39"/>
        <v>32111</v>
      </c>
      <c r="AL201" s="675" t="str">
        <f t="shared" si="37"/>
        <v>32_能代</v>
      </c>
      <c r="AM201" s="675" t="str">
        <f t="shared" si="36"/>
        <v>32</v>
      </c>
      <c r="AN201" s="693" t="str">
        <f>IFERROR(VLOOKUP(AL201,観測点コードリスト!$L$2:$N$1665,3,FALSE),"")</f>
        <v>0183</v>
      </c>
      <c r="AO201" t="str">
        <f t="shared" si="40"/>
        <v>●</v>
      </c>
      <c r="AQ201" s="709">
        <f t="shared" si="32"/>
        <v>32111</v>
      </c>
      <c r="AR201" s="709" t="str">
        <f t="shared" si="33"/>
        <v>能代</v>
      </c>
      <c r="AS201" s="709" t="str">
        <f t="shared" si="34"/>
        <v>32</v>
      </c>
      <c r="AT201" s="710" t="str">
        <f t="shared" si="35"/>
        <v>0183</v>
      </c>
    </row>
    <row r="202" spans="1:46">
      <c r="A202" s="662" t="s">
        <v>958</v>
      </c>
      <c r="B202" s="662">
        <v>32126</v>
      </c>
      <c r="C202" s="662" t="s">
        <v>17</v>
      </c>
      <c r="D202" s="662" t="s">
        <v>978</v>
      </c>
      <c r="E202" s="662" t="s">
        <v>979</v>
      </c>
      <c r="F202" s="662" t="s">
        <v>980</v>
      </c>
      <c r="G202" s="662">
        <v>40</v>
      </c>
      <c r="H202" s="662">
        <v>13.6</v>
      </c>
      <c r="I202" s="662">
        <v>140</v>
      </c>
      <c r="J202" s="662">
        <v>22.3</v>
      </c>
      <c r="K202" s="662">
        <v>29</v>
      </c>
      <c r="L202" s="662">
        <v>10.3</v>
      </c>
      <c r="M202" s="662">
        <v>3</v>
      </c>
      <c r="N202" s="662" t="s">
        <v>97</v>
      </c>
      <c r="O202" s="662">
        <v>32905</v>
      </c>
      <c r="P202" s="662" t="s">
        <v>22</v>
      </c>
      <c r="Q202" s="667">
        <v>40.226666999999999</v>
      </c>
      <c r="R202" s="667">
        <v>140.371667</v>
      </c>
      <c r="T202" s="668" t="s">
        <v>4605</v>
      </c>
      <c r="U202" s="668" t="s">
        <v>4605</v>
      </c>
      <c r="V202" s="668" t="s">
        <v>4605</v>
      </c>
      <c r="W202" s="668" t="s">
        <v>22</v>
      </c>
      <c r="X202" s="668" t="s">
        <v>22</v>
      </c>
      <c r="Y202" s="668" t="s">
        <v>22</v>
      </c>
      <c r="Z202" s="668" t="s">
        <v>22</v>
      </c>
      <c r="AB202" s="662" t="s">
        <v>4745</v>
      </c>
      <c r="AC202" s="662" t="s">
        <v>592</v>
      </c>
      <c r="AF202" s="662">
        <v>2</v>
      </c>
      <c r="AH202" s="668" t="str">
        <f t="shared" si="38"/>
        <v/>
      </c>
      <c r="AI202" s="668" t="str">
        <f t="shared" si="38"/>
        <v>●</v>
      </c>
      <c r="AJ202" s="668" t="str">
        <f t="shared" si="38"/>
        <v/>
      </c>
      <c r="AK202" s="675">
        <f t="shared" si="39"/>
        <v>32126</v>
      </c>
      <c r="AL202" s="675" t="str">
        <f t="shared" si="37"/>
        <v>32_鷹巣</v>
      </c>
      <c r="AM202" s="675" t="str">
        <f t="shared" si="36"/>
        <v>32</v>
      </c>
      <c r="AN202" s="693" t="str">
        <f>IFERROR(VLOOKUP(AL202,観測点コードリスト!$L$2:$N$1665,3,FALSE),"")</f>
        <v>0184</v>
      </c>
      <c r="AO202" t="str">
        <f t="shared" si="40"/>
        <v>●</v>
      </c>
      <c r="AQ202" s="709">
        <f t="shared" si="32"/>
        <v>32126</v>
      </c>
      <c r="AR202" s="709" t="str">
        <f t="shared" si="33"/>
        <v>鷹巣</v>
      </c>
      <c r="AS202" s="709" t="str">
        <f t="shared" si="34"/>
        <v>32</v>
      </c>
      <c r="AT202" s="710" t="str">
        <f t="shared" si="35"/>
        <v>0184</v>
      </c>
    </row>
    <row r="203" spans="1:46">
      <c r="A203" s="662" t="s">
        <v>958</v>
      </c>
      <c r="B203" s="662">
        <v>32136</v>
      </c>
      <c r="C203" s="662" t="s">
        <v>17</v>
      </c>
      <c r="D203" s="662" t="s">
        <v>981</v>
      </c>
      <c r="E203" s="662" t="s">
        <v>982</v>
      </c>
      <c r="F203" s="662" t="s">
        <v>983</v>
      </c>
      <c r="G203" s="662">
        <v>40</v>
      </c>
      <c r="H203" s="662">
        <v>15.1</v>
      </c>
      <c r="I203" s="662">
        <v>140</v>
      </c>
      <c r="J203" s="662">
        <v>30.3</v>
      </c>
      <c r="K203" s="662">
        <v>49</v>
      </c>
      <c r="L203" s="662">
        <v>10</v>
      </c>
      <c r="M203" s="662">
        <v>2.5</v>
      </c>
      <c r="N203" s="662" t="s">
        <v>984</v>
      </c>
      <c r="O203" s="662" t="s">
        <v>22</v>
      </c>
      <c r="P203" s="662" t="s">
        <v>40</v>
      </c>
      <c r="Q203" s="667">
        <v>40.251666999999998</v>
      </c>
      <c r="R203" s="667">
        <v>140.505</v>
      </c>
      <c r="T203" s="668" t="s">
        <v>4605</v>
      </c>
      <c r="U203" s="668" t="s">
        <v>4605</v>
      </c>
      <c r="V203" s="668" t="s">
        <v>4605</v>
      </c>
      <c r="W203" s="668" t="s">
        <v>22</v>
      </c>
      <c r="X203" s="668" t="s">
        <v>22</v>
      </c>
      <c r="Y203" s="668" t="s">
        <v>22</v>
      </c>
      <c r="Z203" s="668" t="s">
        <v>22</v>
      </c>
      <c r="AB203" s="662" t="s">
        <v>4745</v>
      </c>
      <c r="AC203" s="662" t="s">
        <v>863</v>
      </c>
      <c r="AE203" s="662">
        <v>2</v>
      </c>
      <c r="AH203" s="668" t="str">
        <f t="shared" si="38"/>
        <v>●</v>
      </c>
      <c r="AI203" s="668" t="str">
        <f t="shared" si="38"/>
        <v/>
      </c>
      <c r="AJ203" s="668" t="str">
        <f t="shared" si="38"/>
        <v/>
      </c>
      <c r="AK203" s="675">
        <f t="shared" si="39"/>
        <v>32136</v>
      </c>
      <c r="AL203" s="675" t="str">
        <f t="shared" si="37"/>
        <v>32_大館</v>
      </c>
      <c r="AM203" s="675" t="str">
        <f t="shared" si="36"/>
        <v>32</v>
      </c>
      <c r="AN203" s="693" t="str">
        <f>IFERROR(VLOOKUP(AL203,観測点コードリスト!$L$2:$N$1665,3,FALSE),"")</f>
        <v>0912</v>
      </c>
      <c r="AO203" t="str">
        <f t="shared" si="40"/>
        <v>●</v>
      </c>
      <c r="AQ203" s="709">
        <f t="shared" si="32"/>
        <v>32136</v>
      </c>
      <c r="AR203" s="709" t="str">
        <f t="shared" si="33"/>
        <v>大館</v>
      </c>
      <c r="AS203" s="709" t="str">
        <f t="shared" si="34"/>
        <v>32</v>
      </c>
      <c r="AT203" s="710" t="str">
        <f t="shared" si="35"/>
        <v>0912</v>
      </c>
    </row>
    <row r="204" spans="1:46">
      <c r="A204" s="662" t="s">
        <v>958</v>
      </c>
      <c r="B204" s="662">
        <v>32146</v>
      </c>
      <c r="C204" s="662" t="s">
        <v>17</v>
      </c>
      <c r="D204" s="662" t="s">
        <v>985</v>
      </c>
      <c r="E204" s="662" t="s">
        <v>986</v>
      </c>
      <c r="F204" s="662" t="s">
        <v>987</v>
      </c>
      <c r="G204" s="662">
        <v>40</v>
      </c>
      <c r="H204" s="662">
        <v>12.9</v>
      </c>
      <c r="I204" s="662">
        <v>140</v>
      </c>
      <c r="J204" s="662">
        <v>47.2</v>
      </c>
      <c r="K204" s="662">
        <v>123</v>
      </c>
      <c r="L204" s="662">
        <v>10</v>
      </c>
      <c r="M204" s="662">
        <v>2.5</v>
      </c>
      <c r="N204" s="662" t="s">
        <v>988</v>
      </c>
      <c r="O204" s="662">
        <v>32910</v>
      </c>
      <c r="P204" s="662" t="s">
        <v>40</v>
      </c>
      <c r="Q204" s="667">
        <v>40.215000000000003</v>
      </c>
      <c r="R204" s="667">
        <v>140.78666699999999</v>
      </c>
      <c r="T204" s="668" t="s">
        <v>4605</v>
      </c>
      <c r="U204" s="668" t="s">
        <v>4605</v>
      </c>
      <c r="V204" s="668" t="s">
        <v>4605</v>
      </c>
      <c r="W204" s="668" t="s">
        <v>22</v>
      </c>
      <c r="X204" s="668" t="s">
        <v>22</v>
      </c>
      <c r="Y204" s="668" t="s">
        <v>22</v>
      </c>
      <c r="Z204" s="668" t="s">
        <v>22</v>
      </c>
      <c r="AB204" s="662" t="s">
        <v>4745</v>
      </c>
      <c r="AC204" s="662" t="s">
        <v>4783</v>
      </c>
      <c r="AH204" s="668" t="str">
        <f t="shared" si="38"/>
        <v/>
      </c>
      <c r="AI204" s="668" t="str">
        <f t="shared" si="38"/>
        <v/>
      </c>
      <c r="AJ204" s="668" t="str">
        <f t="shared" si="38"/>
        <v/>
      </c>
      <c r="AK204" s="675">
        <f t="shared" si="39"/>
        <v>32146</v>
      </c>
      <c r="AL204" s="675" t="str">
        <f t="shared" si="37"/>
        <v>32_鹿角</v>
      </c>
      <c r="AM204" s="675" t="str">
        <f t="shared" si="36"/>
        <v>32</v>
      </c>
      <c r="AN204" s="693" t="str">
        <f>IFERROR(VLOOKUP(AL204,観測点コードリスト!$L$2:$N$1665,3,FALSE),"")</f>
        <v>0185</v>
      </c>
      <c r="AO204" t="str">
        <f t="shared" si="40"/>
        <v/>
      </c>
      <c r="AQ204" s="709">
        <f t="shared" si="32"/>
        <v>32146</v>
      </c>
      <c r="AR204" s="709" t="str">
        <f t="shared" si="33"/>
        <v>鹿角</v>
      </c>
      <c r="AS204" s="709" t="str">
        <f t="shared" si="34"/>
        <v>32</v>
      </c>
      <c r="AT204" s="710" t="str">
        <f t="shared" si="35"/>
        <v>0185</v>
      </c>
    </row>
    <row r="205" spans="1:46">
      <c r="A205" s="662" t="s">
        <v>958</v>
      </c>
      <c r="B205" s="662">
        <v>32181</v>
      </c>
      <c r="C205" s="662" t="s">
        <v>23</v>
      </c>
      <c r="D205" s="662" t="s">
        <v>989</v>
      </c>
      <c r="E205" s="662" t="s">
        <v>990</v>
      </c>
      <c r="F205" s="662" t="s">
        <v>991</v>
      </c>
      <c r="G205" s="662">
        <v>40</v>
      </c>
      <c r="H205" s="662">
        <v>11.5</v>
      </c>
      <c r="I205" s="662">
        <v>140</v>
      </c>
      <c r="J205" s="662">
        <v>22.3</v>
      </c>
      <c r="K205" s="662">
        <v>84</v>
      </c>
      <c r="L205" s="662">
        <v>9.5</v>
      </c>
      <c r="M205" s="662" t="s">
        <v>22</v>
      </c>
      <c r="N205" s="662" t="s">
        <v>35</v>
      </c>
      <c r="O205" s="662" t="s">
        <v>22</v>
      </c>
      <c r="P205" s="662" t="s">
        <v>36</v>
      </c>
      <c r="Q205" s="667">
        <v>40.191667000000002</v>
      </c>
      <c r="R205" s="667">
        <v>140.371667</v>
      </c>
      <c r="T205" s="668" t="s">
        <v>4605</v>
      </c>
      <c r="U205" s="668" t="s">
        <v>4605</v>
      </c>
      <c r="V205" s="668" t="s">
        <v>4605</v>
      </c>
      <c r="W205" s="668" t="s">
        <v>22</v>
      </c>
      <c r="X205" s="668" t="s">
        <v>22</v>
      </c>
      <c r="Y205" s="668" t="s">
        <v>22</v>
      </c>
      <c r="Z205" s="668" t="s">
        <v>22</v>
      </c>
      <c r="AB205" s="662" t="s">
        <v>35</v>
      </c>
      <c r="AC205" s="662" t="s">
        <v>35</v>
      </c>
      <c r="AG205" s="662">
        <v>5</v>
      </c>
      <c r="AH205" s="668" t="str">
        <f t="shared" si="38"/>
        <v/>
      </c>
      <c r="AI205" s="668" t="str">
        <f t="shared" si="38"/>
        <v/>
      </c>
      <c r="AJ205" s="668" t="str">
        <f t="shared" si="38"/>
        <v>●</v>
      </c>
      <c r="AK205" s="675">
        <f t="shared" si="39"/>
        <v>32181</v>
      </c>
      <c r="AL205" s="675" t="str">
        <f t="shared" si="37"/>
        <v>32_脇神</v>
      </c>
      <c r="AM205" s="675" t="str">
        <f t="shared" si="36"/>
        <v>32</v>
      </c>
      <c r="AN205" s="693" t="str">
        <f>IFERROR(VLOOKUP(AL205,観測点コードリスト!$L$2:$N$1665,3,FALSE),"")</f>
        <v>1463</v>
      </c>
      <c r="AO205" t="str">
        <f t="shared" si="40"/>
        <v>●</v>
      </c>
      <c r="AQ205" s="709">
        <f t="shared" si="32"/>
        <v>32181</v>
      </c>
      <c r="AR205" s="709" t="str">
        <f t="shared" si="33"/>
        <v>脇神</v>
      </c>
      <c r="AS205" s="709" t="str">
        <f t="shared" si="34"/>
        <v>32</v>
      </c>
      <c r="AT205" s="710" t="str">
        <f t="shared" si="35"/>
        <v>1463</v>
      </c>
    </row>
    <row r="206" spans="1:46">
      <c r="A206" s="662" t="s">
        <v>958</v>
      </c>
      <c r="B206" s="662">
        <v>32206</v>
      </c>
      <c r="C206" s="662" t="s">
        <v>17</v>
      </c>
      <c r="D206" s="662" t="s">
        <v>992</v>
      </c>
      <c r="E206" s="662" t="s">
        <v>993</v>
      </c>
      <c r="F206" s="662" t="s">
        <v>994</v>
      </c>
      <c r="G206" s="662">
        <v>40</v>
      </c>
      <c r="H206" s="662">
        <v>7.2</v>
      </c>
      <c r="I206" s="662">
        <v>140</v>
      </c>
      <c r="J206" s="662">
        <v>50.4</v>
      </c>
      <c r="K206" s="662">
        <v>214</v>
      </c>
      <c r="L206" s="662">
        <v>10</v>
      </c>
      <c r="M206" s="662">
        <v>2.5</v>
      </c>
      <c r="N206" s="662" t="s">
        <v>995</v>
      </c>
      <c r="O206" s="662" t="s">
        <v>22</v>
      </c>
      <c r="P206" s="662" t="s">
        <v>40</v>
      </c>
      <c r="Q206" s="667">
        <v>40.119999999999997</v>
      </c>
      <c r="R206" s="667">
        <v>140.84</v>
      </c>
      <c r="T206" s="668" t="s">
        <v>4605</v>
      </c>
      <c r="U206" s="668" t="s">
        <v>4605</v>
      </c>
      <c r="V206" s="668" t="s">
        <v>4605</v>
      </c>
      <c r="W206" s="668" t="s">
        <v>22</v>
      </c>
      <c r="X206" s="668" t="s">
        <v>22</v>
      </c>
      <c r="Y206" s="668" t="s">
        <v>22</v>
      </c>
      <c r="Z206" s="668" t="s">
        <v>22</v>
      </c>
      <c r="AB206" s="662" t="s">
        <v>4745</v>
      </c>
      <c r="AC206" s="662" t="s">
        <v>1392</v>
      </c>
      <c r="AH206" s="668" t="str">
        <f t="shared" si="38"/>
        <v/>
      </c>
      <c r="AI206" s="668" t="str">
        <f t="shared" si="38"/>
        <v/>
      </c>
      <c r="AJ206" s="668" t="str">
        <f t="shared" si="38"/>
        <v/>
      </c>
      <c r="AK206" s="675">
        <f t="shared" si="39"/>
        <v>32206</v>
      </c>
      <c r="AL206" s="675" t="str">
        <f t="shared" si="37"/>
        <v>32_湯瀬</v>
      </c>
      <c r="AM206" s="675" t="str">
        <f t="shared" si="36"/>
        <v>32</v>
      </c>
      <c r="AN206" s="693" t="str">
        <f>IFERROR(VLOOKUP(AL206,観測点コードリスト!$L$2:$N$1665,3,FALSE),"")</f>
        <v>0186</v>
      </c>
      <c r="AO206" t="str">
        <f t="shared" si="40"/>
        <v/>
      </c>
      <c r="AQ206" s="709">
        <f t="shared" si="32"/>
        <v>32206</v>
      </c>
      <c r="AR206" s="709" t="str">
        <f t="shared" si="33"/>
        <v>湯瀬</v>
      </c>
      <c r="AS206" s="709" t="str">
        <f t="shared" si="34"/>
        <v>32</v>
      </c>
      <c r="AT206" s="710" t="str">
        <f t="shared" si="35"/>
        <v>0186</v>
      </c>
    </row>
    <row r="207" spans="1:46">
      <c r="A207" s="662" t="s">
        <v>958</v>
      </c>
      <c r="B207" s="662">
        <v>32266</v>
      </c>
      <c r="C207" s="662" t="s">
        <v>17</v>
      </c>
      <c r="D207" s="662" t="s">
        <v>996</v>
      </c>
      <c r="E207" s="662" t="s">
        <v>997</v>
      </c>
      <c r="F207" s="662" t="s">
        <v>998</v>
      </c>
      <c r="G207" s="662">
        <v>40</v>
      </c>
      <c r="H207" s="662">
        <v>0.8</v>
      </c>
      <c r="I207" s="662">
        <v>140</v>
      </c>
      <c r="J207" s="662">
        <v>48.1</v>
      </c>
      <c r="K207" s="662">
        <v>578</v>
      </c>
      <c r="L207" s="662">
        <v>10</v>
      </c>
      <c r="M207" s="662">
        <v>3.5</v>
      </c>
      <c r="N207" s="662" t="s">
        <v>999</v>
      </c>
      <c r="O207" s="662" t="s">
        <v>22</v>
      </c>
      <c r="P207" s="662" t="s">
        <v>40</v>
      </c>
      <c r="Q207" s="667">
        <v>40.013333000000003</v>
      </c>
      <c r="R207" s="667">
        <v>140.80166700000001</v>
      </c>
      <c r="T207" s="668" t="s">
        <v>4605</v>
      </c>
      <c r="U207" s="668" t="s">
        <v>4605</v>
      </c>
      <c r="V207" s="668" t="s">
        <v>4605</v>
      </c>
      <c r="W207" s="668" t="s">
        <v>22</v>
      </c>
      <c r="X207" s="668" t="s">
        <v>22</v>
      </c>
      <c r="Y207" s="668" t="s">
        <v>22</v>
      </c>
      <c r="Z207" s="668" t="s">
        <v>22</v>
      </c>
      <c r="AB207" s="662" t="s">
        <v>999</v>
      </c>
      <c r="AC207" s="662" t="s">
        <v>999</v>
      </c>
      <c r="AH207" s="668" t="str">
        <f t="shared" si="38"/>
        <v/>
      </c>
      <c r="AI207" s="668" t="str">
        <f t="shared" si="38"/>
        <v/>
      </c>
      <c r="AJ207" s="668" t="str">
        <f t="shared" si="38"/>
        <v/>
      </c>
      <c r="AK207" s="675">
        <f t="shared" si="39"/>
        <v>32266</v>
      </c>
      <c r="AL207" s="675" t="str">
        <f t="shared" si="37"/>
        <v>32_八幡平</v>
      </c>
      <c r="AM207" s="675" t="str">
        <f t="shared" si="36"/>
        <v>32</v>
      </c>
      <c r="AN207" s="693" t="str">
        <f>IFERROR(VLOOKUP(AL207,観測点コードリスト!$L$2:$N$1665,3,FALSE),"")</f>
        <v>1289</v>
      </c>
      <c r="AO207" t="str">
        <f t="shared" si="40"/>
        <v/>
      </c>
      <c r="AQ207" s="709">
        <f t="shared" si="32"/>
        <v>32266</v>
      </c>
      <c r="AR207" s="709" t="str">
        <f t="shared" si="33"/>
        <v>八幡平</v>
      </c>
      <c r="AS207" s="709" t="str">
        <f t="shared" si="34"/>
        <v>32</v>
      </c>
      <c r="AT207" s="710" t="str">
        <f t="shared" si="35"/>
        <v>1289</v>
      </c>
    </row>
    <row r="208" spans="1:46">
      <c r="A208" s="662" t="s">
        <v>958</v>
      </c>
      <c r="B208" s="662">
        <v>32286</v>
      </c>
      <c r="C208" s="662" t="s">
        <v>17</v>
      </c>
      <c r="D208" s="662" t="s">
        <v>1004</v>
      </c>
      <c r="E208" s="662" t="s">
        <v>1005</v>
      </c>
      <c r="F208" s="662" t="s">
        <v>1006</v>
      </c>
      <c r="G208" s="662">
        <v>39</v>
      </c>
      <c r="H208" s="662">
        <v>54.7</v>
      </c>
      <c r="I208" s="662">
        <v>139</v>
      </c>
      <c r="J208" s="662">
        <v>54</v>
      </c>
      <c r="K208" s="662">
        <v>20</v>
      </c>
      <c r="L208" s="662">
        <v>6.5</v>
      </c>
      <c r="M208" s="662">
        <v>1.5</v>
      </c>
      <c r="N208" s="662" t="s">
        <v>1007</v>
      </c>
      <c r="O208" s="662" t="s">
        <v>22</v>
      </c>
      <c r="P208" s="662" t="s">
        <v>40</v>
      </c>
      <c r="Q208" s="667">
        <v>39.911667000000001</v>
      </c>
      <c r="R208" s="667">
        <v>139.9</v>
      </c>
      <c r="T208" s="668" t="s">
        <v>4605</v>
      </c>
      <c r="U208" s="668" t="s">
        <v>4605</v>
      </c>
      <c r="V208" s="668" t="s">
        <v>4605</v>
      </c>
      <c r="W208" s="668" t="s">
        <v>22</v>
      </c>
      <c r="X208" s="668" t="s">
        <v>22</v>
      </c>
      <c r="Y208" s="668" t="s">
        <v>22</v>
      </c>
      <c r="Z208" s="668" t="s">
        <v>22</v>
      </c>
      <c r="AB208" s="662" t="s">
        <v>1107</v>
      </c>
      <c r="AC208" s="662" t="s">
        <v>4775</v>
      </c>
      <c r="AE208" s="662">
        <v>4</v>
      </c>
      <c r="AG208" s="662">
        <v>2</v>
      </c>
      <c r="AH208" s="668" t="str">
        <f t="shared" si="38"/>
        <v>●</v>
      </c>
      <c r="AI208" s="668" t="str">
        <f t="shared" si="38"/>
        <v/>
      </c>
      <c r="AJ208" s="668" t="str">
        <f t="shared" si="38"/>
        <v>●</v>
      </c>
      <c r="AK208" s="675">
        <f t="shared" si="39"/>
        <v>32286</v>
      </c>
      <c r="AL208" s="675" t="str">
        <f t="shared" si="37"/>
        <v>32_男鹿</v>
      </c>
      <c r="AM208" s="675" t="str">
        <f t="shared" si="36"/>
        <v>32</v>
      </c>
      <c r="AN208" s="693" t="str">
        <f>IFERROR(VLOOKUP(AL208,観測点コードリスト!$L$2:$N$1665,3,FALSE),"")</f>
        <v>1036</v>
      </c>
      <c r="AO208" t="str">
        <f t="shared" si="40"/>
        <v>●</v>
      </c>
      <c r="AQ208" s="709">
        <f t="shared" si="32"/>
        <v>32286</v>
      </c>
      <c r="AR208" s="709" t="str">
        <f t="shared" si="33"/>
        <v>男鹿</v>
      </c>
      <c r="AS208" s="709" t="str">
        <f t="shared" si="34"/>
        <v>32</v>
      </c>
      <c r="AT208" s="710" t="str">
        <f t="shared" si="35"/>
        <v>1036</v>
      </c>
    </row>
    <row r="209" spans="1:46">
      <c r="A209" s="662" t="s">
        <v>958</v>
      </c>
      <c r="B209" s="662">
        <v>32287</v>
      </c>
      <c r="C209" s="662" t="s">
        <v>17</v>
      </c>
      <c r="D209" s="662" t="s">
        <v>1008</v>
      </c>
      <c r="E209" s="662" t="s">
        <v>1009</v>
      </c>
      <c r="F209" s="662" t="s">
        <v>1010</v>
      </c>
      <c r="G209" s="662">
        <v>40</v>
      </c>
      <c r="H209" s="662">
        <v>0</v>
      </c>
      <c r="I209" s="662">
        <v>139</v>
      </c>
      <c r="J209" s="662">
        <v>57</v>
      </c>
      <c r="K209" s="662">
        <v>-3</v>
      </c>
      <c r="L209" s="662">
        <v>10</v>
      </c>
      <c r="M209" s="662">
        <v>1.5</v>
      </c>
      <c r="N209" s="662" t="s">
        <v>1011</v>
      </c>
      <c r="O209" s="662" t="s">
        <v>22</v>
      </c>
      <c r="P209" s="662" t="s">
        <v>40</v>
      </c>
      <c r="Q209" s="667">
        <v>40</v>
      </c>
      <c r="R209" s="667">
        <v>139.94999999999999</v>
      </c>
      <c r="T209" s="668" t="s">
        <v>4605</v>
      </c>
      <c r="U209" s="668" t="s">
        <v>4605</v>
      </c>
      <c r="V209" s="668" t="s">
        <v>4605</v>
      </c>
      <c r="W209" s="668" t="s">
        <v>22</v>
      </c>
      <c r="X209" s="668" t="s">
        <v>22</v>
      </c>
      <c r="Y209" s="668" t="s">
        <v>22</v>
      </c>
      <c r="Z209" s="668" t="s">
        <v>22</v>
      </c>
      <c r="AB209" s="662" t="s">
        <v>1107</v>
      </c>
      <c r="AC209" s="662" t="s">
        <v>863</v>
      </c>
      <c r="AF209" s="662">
        <v>6</v>
      </c>
      <c r="AG209" s="662">
        <v>2</v>
      </c>
      <c r="AH209" s="668" t="str">
        <f t="shared" si="38"/>
        <v/>
      </c>
      <c r="AI209" s="668" t="str">
        <f t="shared" si="38"/>
        <v>●</v>
      </c>
      <c r="AJ209" s="668" t="str">
        <f t="shared" si="38"/>
        <v>●</v>
      </c>
      <c r="AK209" s="675">
        <f t="shared" si="39"/>
        <v>32287</v>
      </c>
      <c r="AL209" s="675" t="str">
        <f t="shared" si="37"/>
        <v>32_大潟</v>
      </c>
      <c r="AM209" s="675" t="str">
        <f t="shared" si="36"/>
        <v>32</v>
      </c>
      <c r="AN209" s="693" t="str">
        <f>IFERROR(VLOOKUP(AL209,観測点コードリスト!$L$2:$N$1665,3,FALSE),"")</f>
        <v>1035</v>
      </c>
      <c r="AO209" t="str">
        <f t="shared" si="40"/>
        <v>●</v>
      </c>
      <c r="AQ209" s="709">
        <f t="shared" si="32"/>
        <v>32287</v>
      </c>
      <c r="AR209" s="709" t="str">
        <f t="shared" si="33"/>
        <v>大潟</v>
      </c>
      <c r="AS209" s="709" t="str">
        <f t="shared" si="34"/>
        <v>32</v>
      </c>
      <c r="AT209" s="710" t="str">
        <f t="shared" si="35"/>
        <v>1035</v>
      </c>
    </row>
    <row r="210" spans="1:46">
      <c r="A210" s="662" t="s">
        <v>958</v>
      </c>
      <c r="B210" s="662">
        <v>32296</v>
      </c>
      <c r="C210" s="662" t="s">
        <v>17</v>
      </c>
      <c r="D210" s="662" t="s">
        <v>1012</v>
      </c>
      <c r="E210" s="662" t="s">
        <v>1013</v>
      </c>
      <c r="F210" s="662" t="s">
        <v>1014</v>
      </c>
      <c r="G210" s="662">
        <v>39</v>
      </c>
      <c r="H210" s="662">
        <v>56.3</v>
      </c>
      <c r="I210" s="662">
        <v>140</v>
      </c>
      <c r="J210" s="662">
        <v>6.9</v>
      </c>
      <c r="K210" s="662">
        <v>6</v>
      </c>
      <c r="L210" s="662">
        <v>6.5</v>
      </c>
      <c r="M210" s="662">
        <v>2</v>
      </c>
      <c r="N210" s="662" t="s">
        <v>988</v>
      </c>
      <c r="O210" s="662">
        <v>32915</v>
      </c>
      <c r="P210" s="662" t="s">
        <v>40</v>
      </c>
      <c r="Q210" s="667">
        <v>39.938333</v>
      </c>
      <c r="R210" s="667">
        <v>140.11500000000001</v>
      </c>
      <c r="T210" s="668" t="s">
        <v>4605</v>
      </c>
      <c r="U210" s="668" t="s">
        <v>4605</v>
      </c>
      <c r="V210" s="668" t="s">
        <v>4605</v>
      </c>
      <c r="W210" s="668" t="s">
        <v>22</v>
      </c>
      <c r="X210" s="668" t="s">
        <v>22</v>
      </c>
      <c r="Y210" s="668" t="s">
        <v>22</v>
      </c>
      <c r="Z210" s="668" t="s">
        <v>22</v>
      </c>
      <c r="AB210" s="662" t="s">
        <v>4745</v>
      </c>
      <c r="AC210" s="662" t="s">
        <v>4783</v>
      </c>
      <c r="AF210" s="662">
        <v>4</v>
      </c>
      <c r="AG210" s="662">
        <v>2</v>
      </c>
      <c r="AH210" s="668" t="str">
        <f t="shared" si="38"/>
        <v/>
      </c>
      <c r="AI210" s="668" t="str">
        <f t="shared" si="38"/>
        <v>●</v>
      </c>
      <c r="AJ210" s="668" t="str">
        <f t="shared" si="38"/>
        <v>●</v>
      </c>
      <c r="AK210" s="675">
        <f t="shared" si="39"/>
        <v>32296</v>
      </c>
      <c r="AL210" s="675" t="str">
        <f t="shared" si="37"/>
        <v>32_五城目</v>
      </c>
      <c r="AM210" s="675" t="str">
        <f t="shared" si="36"/>
        <v>32</v>
      </c>
      <c r="AN210" s="693" t="str">
        <f>IFERROR(VLOOKUP(AL210,観測点コードリスト!$L$2:$N$1665,3,FALSE),"")</f>
        <v>0188</v>
      </c>
      <c r="AO210" t="str">
        <f t="shared" si="40"/>
        <v>●</v>
      </c>
      <c r="AQ210" s="709">
        <f t="shared" si="32"/>
        <v>32296</v>
      </c>
      <c r="AR210" s="709" t="str">
        <f t="shared" si="33"/>
        <v>五城目</v>
      </c>
      <c r="AS210" s="709" t="str">
        <f t="shared" si="34"/>
        <v>32</v>
      </c>
      <c r="AT210" s="710" t="str">
        <f t="shared" si="35"/>
        <v>0188</v>
      </c>
    </row>
    <row r="211" spans="1:46">
      <c r="A211" s="662" t="s">
        <v>958</v>
      </c>
      <c r="B211" s="662">
        <v>32311</v>
      </c>
      <c r="C211" s="662" t="s">
        <v>17</v>
      </c>
      <c r="D211" s="662" t="s">
        <v>1015</v>
      </c>
      <c r="E211" s="662" t="s">
        <v>1016</v>
      </c>
      <c r="F211" s="662" t="s">
        <v>1017</v>
      </c>
      <c r="G211" s="662">
        <v>39</v>
      </c>
      <c r="H211" s="662">
        <v>59.6</v>
      </c>
      <c r="I211" s="662">
        <v>140</v>
      </c>
      <c r="J211" s="662">
        <v>24.2</v>
      </c>
      <c r="K211" s="662">
        <v>120</v>
      </c>
      <c r="L211" s="662">
        <v>6.5</v>
      </c>
      <c r="M211" s="662">
        <v>3.5</v>
      </c>
      <c r="N211" s="662" t="s">
        <v>1018</v>
      </c>
      <c r="O211" s="662">
        <v>32920</v>
      </c>
      <c r="P211" s="662" t="s">
        <v>40</v>
      </c>
      <c r="Q211" s="667">
        <v>39.993333</v>
      </c>
      <c r="R211" s="667">
        <v>140.403333</v>
      </c>
      <c r="T211" s="668" t="s">
        <v>4605</v>
      </c>
      <c r="U211" s="668" t="s">
        <v>4605</v>
      </c>
      <c r="V211" s="668" t="s">
        <v>4605</v>
      </c>
      <c r="W211" s="668" t="s">
        <v>22</v>
      </c>
      <c r="X211" s="668" t="s">
        <v>22</v>
      </c>
      <c r="Y211" s="668" t="s">
        <v>22</v>
      </c>
      <c r="Z211" s="668" t="s">
        <v>22</v>
      </c>
      <c r="AB211" s="662" t="s">
        <v>1018</v>
      </c>
      <c r="AC211" s="662" t="s">
        <v>1018</v>
      </c>
      <c r="AH211" s="668" t="str">
        <f t="shared" si="38"/>
        <v/>
      </c>
      <c r="AI211" s="668" t="str">
        <f t="shared" si="38"/>
        <v/>
      </c>
      <c r="AJ211" s="668" t="str">
        <f t="shared" si="38"/>
        <v/>
      </c>
      <c r="AK211" s="675">
        <f t="shared" si="39"/>
        <v>32311</v>
      </c>
      <c r="AL211" s="675" t="str">
        <f t="shared" si="37"/>
        <v>32_阿仁合</v>
      </c>
      <c r="AM211" s="675" t="str">
        <f t="shared" si="36"/>
        <v>32</v>
      </c>
      <c r="AN211" s="693" t="str">
        <f>IFERROR(VLOOKUP(AL211,観測点コードリスト!$L$2:$N$1665,3,FALSE),"")</f>
        <v>1131</v>
      </c>
      <c r="AO211" t="str">
        <f t="shared" si="40"/>
        <v/>
      </c>
      <c r="AQ211" s="709">
        <f t="shared" si="32"/>
        <v>32311</v>
      </c>
      <c r="AR211" s="709" t="str">
        <f t="shared" si="33"/>
        <v>阿仁合</v>
      </c>
      <c r="AS211" s="709" t="str">
        <f t="shared" si="34"/>
        <v>32</v>
      </c>
      <c r="AT211" s="710" t="str">
        <f t="shared" si="35"/>
        <v>1131</v>
      </c>
    </row>
    <row r="212" spans="1:46">
      <c r="A212" s="662" t="s">
        <v>958</v>
      </c>
      <c r="B212" s="662">
        <v>32402</v>
      </c>
      <c r="C212" s="662" t="s">
        <v>23</v>
      </c>
      <c r="D212" s="662" t="s">
        <v>958</v>
      </c>
      <c r="E212" s="662" t="s">
        <v>1027</v>
      </c>
      <c r="F212" s="662" t="s">
        <v>1028</v>
      </c>
      <c r="G212" s="662">
        <v>39</v>
      </c>
      <c r="H212" s="662">
        <v>43</v>
      </c>
      <c r="I212" s="662">
        <v>140</v>
      </c>
      <c r="J212" s="662">
        <v>5.9</v>
      </c>
      <c r="K212" s="662">
        <v>6</v>
      </c>
      <c r="L212" s="662">
        <v>40.799999999999997</v>
      </c>
      <c r="M212" s="662" t="s">
        <v>22</v>
      </c>
      <c r="N212" s="662" t="s">
        <v>1029</v>
      </c>
      <c r="O212" s="662">
        <v>32927</v>
      </c>
      <c r="P212" s="662" t="s">
        <v>22</v>
      </c>
      <c r="Q212" s="667">
        <v>39.716667000000001</v>
      </c>
      <c r="R212" s="667">
        <v>140.098333</v>
      </c>
      <c r="T212" s="668" t="s">
        <v>4605</v>
      </c>
      <c r="U212" s="668" t="s">
        <v>4605</v>
      </c>
      <c r="V212" s="668" t="s">
        <v>4605</v>
      </c>
      <c r="W212" s="668" t="s">
        <v>4605</v>
      </c>
      <c r="X212" s="668" t="s">
        <v>22</v>
      </c>
      <c r="Y212" s="668" t="s">
        <v>4605</v>
      </c>
      <c r="Z212" s="668" t="s">
        <v>4605</v>
      </c>
      <c r="AB212" s="662" t="s">
        <v>1029</v>
      </c>
      <c r="AC212" s="662" t="s">
        <v>1029</v>
      </c>
      <c r="AE212" s="662">
        <v>16</v>
      </c>
      <c r="AH212" s="668" t="str">
        <f t="shared" si="38"/>
        <v>●</v>
      </c>
      <c r="AI212" s="668" t="str">
        <f t="shared" si="38"/>
        <v/>
      </c>
      <c r="AJ212" s="668" t="str">
        <f t="shared" si="38"/>
        <v/>
      </c>
      <c r="AK212" s="675">
        <f t="shared" si="39"/>
        <v>32402</v>
      </c>
      <c r="AL212" s="675" t="str">
        <f t="shared" si="37"/>
        <v>32_秋田</v>
      </c>
      <c r="AM212" s="675" t="str">
        <f t="shared" si="36"/>
        <v>32</v>
      </c>
      <c r="AN212" s="693" t="str">
        <f>IFERROR(VLOOKUP(AL212,観測点コードリスト!$L$2:$N$1665,3,FALSE),"")</f>
        <v>47582</v>
      </c>
      <c r="AO212" t="str">
        <f t="shared" si="40"/>
        <v>●</v>
      </c>
      <c r="AQ212" s="709">
        <f t="shared" si="32"/>
        <v>32402</v>
      </c>
      <c r="AR212" s="709" t="str">
        <f t="shared" si="33"/>
        <v>秋田</v>
      </c>
      <c r="AS212" s="709" t="str">
        <f t="shared" si="34"/>
        <v>32</v>
      </c>
      <c r="AT212" s="710" t="str">
        <f t="shared" si="35"/>
        <v>47582</v>
      </c>
    </row>
    <row r="213" spans="1:46">
      <c r="A213" s="662" t="s">
        <v>958</v>
      </c>
      <c r="B213" s="662">
        <v>32407</v>
      </c>
      <c r="C213" s="662" t="s">
        <v>17</v>
      </c>
      <c r="D213" s="662" t="s">
        <v>1030</v>
      </c>
      <c r="E213" s="662" t="s">
        <v>1031</v>
      </c>
      <c r="F213" s="662" t="s">
        <v>1032</v>
      </c>
      <c r="G213" s="662">
        <v>39</v>
      </c>
      <c r="H213" s="662">
        <v>42.4</v>
      </c>
      <c r="I213" s="662">
        <v>140</v>
      </c>
      <c r="J213" s="662">
        <v>17.2</v>
      </c>
      <c r="K213" s="662">
        <v>41</v>
      </c>
      <c r="L213" s="662">
        <v>10.1</v>
      </c>
      <c r="M213" s="662">
        <v>2.5</v>
      </c>
      <c r="N213" s="662" t="s">
        <v>984</v>
      </c>
      <c r="O213" s="662" t="s">
        <v>22</v>
      </c>
      <c r="P213" s="662" t="s">
        <v>22</v>
      </c>
      <c r="Q213" s="667">
        <v>39.706667000000003</v>
      </c>
      <c r="R213" s="667">
        <v>140.28666699999999</v>
      </c>
      <c r="T213" s="668" t="s">
        <v>4605</v>
      </c>
      <c r="U213" s="668" t="s">
        <v>4605</v>
      </c>
      <c r="V213" s="668" t="s">
        <v>4605</v>
      </c>
      <c r="W213" s="668" t="s">
        <v>22</v>
      </c>
      <c r="X213" s="668" t="s">
        <v>22</v>
      </c>
      <c r="Y213" s="668" t="s">
        <v>22</v>
      </c>
      <c r="Z213" s="668" t="s">
        <v>22</v>
      </c>
      <c r="AB213" s="662" t="s">
        <v>4745</v>
      </c>
      <c r="AC213" s="662" t="s">
        <v>863</v>
      </c>
      <c r="AF213" s="662">
        <v>11</v>
      </c>
      <c r="AG213" s="662">
        <v>3</v>
      </c>
      <c r="AH213" s="668" t="str">
        <f t="shared" si="38"/>
        <v/>
      </c>
      <c r="AI213" s="668" t="str">
        <f t="shared" si="38"/>
        <v>●</v>
      </c>
      <c r="AJ213" s="668" t="str">
        <f t="shared" si="38"/>
        <v>●</v>
      </c>
      <c r="AK213" s="675">
        <f t="shared" si="39"/>
        <v>32407</v>
      </c>
      <c r="AL213" s="675" t="str">
        <f t="shared" si="37"/>
        <v>32_岩見三内</v>
      </c>
      <c r="AM213" s="675" t="str">
        <f t="shared" si="36"/>
        <v>32</v>
      </c>
      <c r="AN213" s="693" t="str">
        <f>IFERROR(VLOOKUP(AL213,観測点コードリスト!$L$2:$N$1665,3,FALSE),"")</f>
        <v>0192</v>
      </c>
      <c r="AO213" t="str">
        <f t="shared" si="40"/>
        <v>●</v>
      </c>
      <c r="AQ213" s="709">
        <f t="shared" si="32"/>
        <v>32407</v>
      </c>
      <c r="AR213" s="709" t="str">
        <f t="shared" si="33"/>
        <v>岩見三内</v>
      </c>
      <c r="AS213" s="709" t="str">
        <f t="shared" si="34"/>
        <v>32</v>
      </c>
      <c r="AT213" s="710" t="str">
        <f t="shared" si="35"/>
        <v>0192</v>
      </c>
    </row>
    <row r="214" spans="1:46">
      <c r="A214" s="662" t="s">
        <v>958</v>
      </c>
      <c r="B214" s="662">
        <v>32451</v>
      </c>
      <c r="C214" s="662" t="s">
        <v>23</v>
      </c>
      <c r="D214" s="662" t="s">
        <v>1045</v>
      </c>
      <c r="E214" s="662" t="s">
        <v>1046</v>
      </c>
      <c r="F214" s="662" t="s">
        <v>1047</v>
      </c>
      <c r="G214" s="662">
        <v>39</v>
      </c>
      <c r="H214" s="662">
        <v>36.9</v>
      </c>
      <c r="I214" s="662">
        <v>140</v>
      </c>
      <c r="J214" s="662">
        <v>13.1</v>
      </c>
      <c r="K214" s="662">
        <v>93</v>
      </c>
      <c r="L214" s="662">
        <v>10</v>
      </c>
      <c r="M214" s="662" t="s">
        <v>22</v>
      </c>
      <c r="N214" s="662" t="s">
        <v>35</v>
      </c>
      <c r="O214" s="662">
        <v>32965</v>
      </c>
      <c r="P214" s="662" t="s">
        <v>36</v>
      </c>
      <c r="Q214" s="667">
        <v>39.615000000000002</v>
      </c>
      <c r="R214" s="667">
        <v>140.218333</v>
      </c>
      <c r="T214" s="668" t="s">
        <v>4605</v>
      </c>
      <c r="U214" s="668" t="s">
        <v>4605</v>
      </c>
      <c r="V214" s="668" t="s">
        <v>4605</v>
      </c>
      <c r="W214" s="668" t="s">
        <v>22</v>
      </c>
      <c r="X214" s="668" t="s">
        <v>22</v>
      </c>
      <c r="Y214" s="668" t="s">
        <v>22</v>
      </c>
      <c r="Z214" s="668" t="s">
        <v>22</v>
      </c>
      <c r="AB214" s="662" t="s">
        <v>35</v>
      </c>
      <c r="AC214" s="662" t="s">
        <v>35</v>
      </c>
      <c r="AF214" s="662">
        <v>3</v>
      </c>
      <c r="AG214" s="662">
        <v>11</v>
      </c>
      <c r="AH214" s="668" t="str">
        <f t="shared" si="38"/>
        <v/>
      </c>
      <c r="AI214" s="668" t="str">
        <f t="shared" si="38"/>
        <v>●</v>
      </c>
      <c r="AJ214" s="668" t="str">
        <f t="shared" si="38"/>
        <v>●</v>
      </c>
      <c r="AK214" s="675">
        <f t="shared" si="39"/>
        <v>32451</v>
      </c>
      <c r="AL214" s="675" t="str">
        <f t="shared" si="37"/>
        <v>32_雄和</v>
      </c>
      <c r="AM214" s="675" t="str">
        <f t="shared" si="36"/>
        <v>32</v>
      </c>
      <c r="AN214" s="693" t="str">
        <f>IFERROR(VLOOKUP(AL214,観測点コードリスト!$L$2:$N$1665,3,FALSE),"")</f>
        <v>1511</v>
      </c>
      <c r="AO214" t="str">
        <f t="shared" si="40"/>
        <v>●</v>
      </c>
      <c r="AQ214" s="709">
        <f t="shared" si="32"/>
        <v>32451</v>
      </c>
      <c r="AR214" s="709" t="str">
        <f t="shared" si="33"/>
        <v>雄和</v>
      </c>
      <c r="AS214" s="709" t="str">
        <f t="shared" si="34"/>
        <v>32</v>
      </c>
      <c r="AT214" s="710" t="str">
        <f t="shared" si="35"/>
        <v>1511</v>
      </c>
    </row>
    <row r="215" spans="1:46">
      <c r="A215" s="662" t="s">
        <v>958</v>
      </c>
      <c r="B215" s="662">
        <v>32466</v>
      </c>
      <c r="C215" s="662" t="s">
        <v>17</v>
      </c>
      <c r="D215" s="662" t="s">
        <v>1048</v>
      </c>
      <c r="E215" s="662" t="s">
        <v>1049</v>
      </c>
      <c r="F215" s="662" t="s">
        <v>1050</v>
      </c>
      <c r="G215" s="662">
        <v>39</v>
      </c>
      <c r="H215" s="662">
        <v>36.200000000000003</v>
      </c>
      <c r="I215" s="662">
        <v>140</v>
      </c>
      <c r="J215" s="662">
        <v>33.4</v>
      </c>
      <c r="K215" s="662">
        <v>56</v>
      </c>
      <c r="L215" s="662">
        <v>10</v>
      </c>
      <c r="M215" s="662">
        <v>2</v>
      </c>
      <c r="N215" s="662" t="s">
        <v>1051</v>
      </c>
      <c r="O215" s="662">
        <v>32930</v>
      </c>
      <c r="P215" s="662" t="s">
        <v>40</v>
      </c>
      <c r="Q215" s="667">
        <v>39.603332999999999</v>
      </c>
      <c r="R215" s="667">
        <v>140.556667</v>
      </c>
      <c r="T215" s="668" t="s">
        <v>4605</v>
      </c>
      <c r="U215" s="668" t="s">
        <v>4605</v>
      </c>
      <c r="V215" s="668" t="s">
        <v>4605</v>
      </c>
      <c r="W215" s="668" t="s">
        <v>22</v>
      </c>
      <c r="X215" s="668" t="s">
        <v>22</v>
      </c>
      <c r="Y215" s="668" t="s">
        <v>22</v>
      </c>
      <c r="Z215" s="668" t="s">
        <v>22</v>
      </c>
      <c r="AB215" s="662" t="s">
        <v>4745</v>
      </c>
      <c r="AC215" s="662" t="s">
        <v>867</v>
      </c>
      <c r="AE215" s="662">
        <v>3</v>
      </c>
      <c r="AF215" s="662">
        <v>3</v>
      </c>
      <c r="AG215" s="662">
        <v>1</v>
      </c>
      <c r="AH215" s="668" t="str">
        <f t="shared" si="38"/>
        <v>●</v>
      </c>
      <c r="AI215" s="668" t="str">
        <f t="shared" si="38"/>
        <v>●</v>
      </c>
      <c r="AJ215" s="668" t="str">
        <f t="shared" si="38"/>
        <v>●</v>
      </c>
      <c r="AK215" s="675">
        <f t="shared" si="39"/>
        <v>32466</v>
      </c>
      <c r="AL215" s="675" t="str">
        <f t="shared" si="37"/>
        <v>32_角館</v>
      </c>
      <c r="AM215" s="675" t="str">
        <f t="shared" si="36"/>
        <v>32</v>
      </c>
      <c r="AN215" s="693" t="str">
        <f>IFERROR(VLOOKUP(AL215,観測点コードリスト!$L$2:$N$1665,3,FALSE),"")</f>
        <v>0193</v>
      </c>
      <c r="AO215" t="str">
        <f t="shared" si="40"/>
        <v>●</v>
      </c>
      <c r="AQ215" s="709">
        <f t="shared" si="32"/>
        <v>32466</v>
      </c>
      <c r="AR215" s="709" t="str">
        <f t="shared" si="33"/>
        <v>角館</v>
      </c>
      <c r="AS215" s="709" t="str">
        <f t="shared" si="34"/>
        <v>32</v>
      </c>
      <c r="AT215" s="710" t="str">
        <f t="shared" si="35"/>
        <v>0193</v>
      </c>
    </row>
    <row r="216" spans="1:46">
      <c r="A216" s="662" t="s">
        <v>958</v>
      </c>
      <c r="B216" s="662">
        <v>32476</v>
      </c>
      <c r="C216" s="662" t="s">
        <v>17</v>
      </c>
      <c r="D216" s="662" t="s">
        <v>1052</v>
      </c>
      <c r="E216" s="662" t="s">
        <v>1053</v>
      </c>
      <c r="F216" s="662" t="s">
        <v>1054</v>
      </c>
      <c r="G216" s="662">
        <v>39</v>
      </c>
      <c r="H216" s="662">
        <v>41.9</v>
      </c>
      <c r="I216" s="662">
        <v>140</v>
      </c>
      <c r="J216" s="662">
        <v>43.9</v>
      </c>
      <c r="K216" s="662">
        <v>230</v>
      </c>
      <c r="L216" s="662">
        <v>6.5</v>
      </c>
      <c r="M216" s="662">
        <v>2</v>
      </c>
      <c r="N216" s="662" t="s">
        <v>875</v>
      </c>
      <c r="O216" s="662" t="s">
        <v>22</v>
      </c>
      <c r="P216" s="662" t="s">
        <v>40</v>
      </c>
      <c r="Q216" s="667">
        <v>39.698332999999998</v>
      </c>
      <c r="R216" s="667">
        <v>140.73166699999999</v>
      </c>
      <c r="T216" s="668" t="s">
        <v>4605</v>
      </c>
      <c r="U216" s="668" t="s">
        <v>4605</v>
      </c>
      <c r="V216" s="668" t="s">
        <v>4605</v>
      </c>
      <c r="W216" s="668" t="s">
        <v>22</v>
      </c>
      <c r="X216" s="668" t="s">
        <v>22</v>
      </c>
      <c r="Y216" s="668" t="s">
        <v>22</v>
      </c>
      <c r="Z216" s="668" t="s">
        <v>22</v>
      </c>
      <c r="AB216" s="662" t="s">
        <v>4745</v>
      </c>
      <c r="AC216" s="662" t="s">
        <v>4777</v>
      </c>
      <c r="AG216" s="662">
        <v>3</v>
      </c>
      <c r="AH216" s="668" t="str">
        <f t="shared" si="38"/>
        <v/>
      </c>
      <c r="AI216" s="668" t="str">
        <f t="shared" si="38"/>
        <v/>
      </c>
      <c r="AJ216" s="668" t="str">
        <f t="shared" si="38"/>
        <v>●</v>
      </c>
      <c r="AK216" s="675">
        <f t="shared" si="39"/>
        <v>32476</v>
      </c>
      <c r="AL216" s="675" t="str">
        <f t="shared" si="37"/>
        <v>32_田沢湖</v>
      </c>
      <c r="AM216" s="675" t="str">
        <f t="shared" si="36"/>
        <v>32</v>
      </c>
      <c r="AN216" s="693" t="str">
        <f>IFERROR(VLOOKUP(AL216,観測点コードリスト!$L$2:$N$1665,3,FALSE),"")</f>
        <v>0194</v>
      </c>
      <c r="AO216" t="str">
        <f t="shared" si="40"/>
        <v>●</v>
      </c>
      <c r="AQ216" s="709">
        <f t="shared" si="32"/>
        <v>32476</v>
      </c>
      <c r="AR216" s="709" t="str">
        <f t="shared" si="33"/>
        <v>田沢湖</v>
      </c>
      <c r="AS216" s="709" t="str">
        <f t="shared" si="34"/>
        <v>32</v>
      </c>
      <c r="AT216" s="710" t="str">
        <f t="shared" si="35"/>
        <v>0194</v>
      </c>
    </row>
    <row r="217" spans="1:46">
      <c r="A217" s="662" t="s">
        <v>958</v>
      </c>
      <c r="B217" s="662">
        <v>32496</v>
      </c>
      <c r="C217" s="662" t="s">
        <v>17</v>
      </c>
      <c r="D217" s="662" t="s">
        <v>1055</v>
      </c>
      <c r="E217" s="662" t="s">
        <v>1056</v>
      </c>
      <c r="F217" s="662" t="s">
        <v>1057</v>
      </c>
      <c r="G217" s="662">
        <v>39</v>
      </c>
      <c r="H217" s="662">
        <v>31.6</v>
      </c>
      <c r="I217" s="662">
        <v>140</v>
      </c>
      <c r="J217" s="662">
        <v>14</v>
      </c>
      <c r="K217" s="662">
        <v>20</v>
      </c>
      <c r="L217" s="662">
        <v>6.5</v>
      </c>
      <c r="M217" s="662">
        <v>2</v>
      </c>
      <c r="N217" s="662" t="s">
        <v>1058</v>
      </c>
      <c r="O217" s="662">
        <v>32935</v>
      </c>
      <c r="P217" s="662" t="s">
        <v>40</v>
      </c>
      <c r="Q217" s="667">
        <v>39.526667000000003</v>
      </c>
      <c r="R217" s="667">
        <v>140.23333299999999</v>
      </c>
      <c r="T217" s="668" t="s">
        <v>4605</v>
      </c>
      <c r="U217" s="668" t="s">
        <v>4605</v>
      </c>
      <c r="V217" s="668" t="s">
        <v>4605</v>
      </c>
      <c r="W217" s="668" t="s">
        <v>22</v>
      </c>
      <c r="X217" s="668" t="s">
        <v>22</v>
      </c>
      <c r="Y217" s="668" t="s">
        <v>22</v>
      </c>
      <c r="Z217" s="668" t="s">
        <v>22</v>
      </c>
      <c r="AB217" s="662" t="s">
        <v>148</v>
      </c>
      <c r="AC217" s="662" t="s">
        <v>4784</v>
      </c>
      <c r="AH217" s="668" t="str">
        <f t="shared" si="38"/>
        <v/>
      </c>
      <c r="AI217" s="668" t="str">
        <f t="shared" si="38"/>
        <v/>
      </c>
      <c r="AJ217" s="668" t="str">
        <f t="shared" si="38"/>
        <v/>
      </c>
      <c r="AK217" s="675">
        <f t="shared" si="39"/>
        <v>32496</v>
      </c>
      <c r="AL217" s="675" t="str">
        <f t="shared" si="37"/>
        <v>32_大正寺</v>
      </c>
      <c r="AM217" s="675" t="str">
        <f t="shared" si="36"/>
        <v>32</v>
      </c>
      <c r="AN217" s="693" t="str">
        <f>IFERROR(VLOOKUP(AL217,観測点コードリスト!$L$2:$N$1665,3,FALSE),"")</f>
        <v>1050</v>
      </c>
      <c r="AO217" t="str">
        <f t="shared" si="40"/>
        <v/>
      </c>
      <c r="AQ217" s="709">
        <f t="shared" si="32"/>
        <v>32496</v>
      </c>
      <c r="AR217" s="709" t="str">
        <f t="shared" si="33"/>
        <v>大正寺</v>
      </c>
      <c r="AS217" s="709" t="str">
        <f t="shared" si="34"/>
        <v>32</v>
      </c>
      <c r="AT217" s="710" t="str">
        <f t="shared" si="35"/>
        <v>1050</v>
      </c>
    </row>
    <row r="218" spans="1:46">
      <c r="A218" s="662" t="s">
        <v>958</v>
      </c>
      <c r="B218" s="662">
        <v>32551</v>
      </c>
      <c r="C218" s="662" t="s">
        <v>17</v>
      </c>
      <c r="D218" s="662" t="s">
        <v>1059</v>
      </c>
      <c r="E218" s="662" t="s">
        <v>1060</v>
      </c>
      <c r="F218" s="662" t="s">
        <v>1061</v>
      </c>
      <c r="G218" s="662">
        <v>39</v>
      </c>
      <c r="H218" s="662">
        <v>29.4</v>
      </c>
      <c r="I218" s="662">
        <v>140</v>
      </c>
      <c r="J218" s="662">
        <v>29.7</v>
      </c>
      <c r="K218" s="662">
        <v>30</v>
      </c>
      <c r="L218" s="662">
        <v>10</v>
      </c>
      <c r="M218" s="662">
        <v>2</v>
      </c>
      <c r="N218" s="662" t="s">
        <v>871</v>
      </c>
      <c r="O218" s="662" t="s">
        <v>22</v>
      </c>
      <c r="P218" s="662" t="s">
        <v>40</v>
      </c>
      <c r="Q218" s="667">
        <v>39.49</v>
      </c>
      <c r="R218" s="667">
        <v>140.495</v>
      </c>
      <c r="T218" s="668" t="s">
        <v>4605</v>
      </c>
      <c r="U218" s="668" t="s">
        <v>4605</v>
      </c>
      <c r="V218" s="668" t="s">
        <v>4605</v>
      </c>
      <c r="W218" s="668" t="s">
        <v>22</v>
      </c>
      <c r="X218" s="668" t="s">
        <v>22</v>
      </c>
      <c r="Y218" s="668" t="s">
        <v>22</v>
      </c>
      <c r="Z218" s="668" t="s">
        <v>22</v>
      </c>
      <c r="AB218" s="662" t="s">
        <v>4745</v>
      </c>
      <c r="AC218" s="662" t="s">
        <v>1069</v>
      </c>
      <c r="AE218" s="662">
        <v>4</v>
      </c>
      <c r="AF218" s="662">
        <v>3</v>
      </c>
      <c r="AH218" s="668" t="str">
        <f t="shared" si="38"/>
        <v>●</v>
      </c>
      <c r="AI218" s="668" t="str">
        <f t="shared" si="38"/>
        <v>●</v>
      </c>
      <c r="AJ218" s="668" t="str">
        <f t="shared" si="38"/>
        <v/>
      </c>
      <c r="AK218" s="675">
        <f t="shared" si="39"/>
        <v>32551</v>
      </c>
      <c r="AL218" s="675" t="str">
        <f t="shared" si="37"/>
        <v>32_大曲</v>
      </c>
      <c r="AM218" s="675" t="str">
        <f t="shared" si="36"/>
        <v>32</v>
      </c>
      <c r="AN218" s="693" t="str">
        <f>IFERROR(VLOOKUP(AL218,観測点コードリスト!$L$2:$N$1665,3,FALSE),"")</f>
        <v>0195</v>
      </c>
      <c r="AO218" t="str">
        <f t="shared" si="40"/>
        <v>●</v>
      </c>
      <c r="AQ218" s="709">
        <f t="shared" si="32"/>
        <v>32551</v>
      </c>
      <c r="AR218" s="709" t="str">
        <f t="shared" si="33"/>
        <v>大曲</v>
      </c>
      <c r="AS218" s="709" t="str">
        <f t="shared" si="34"/>
        <v>32</v>
      </c>
      <c r="AT218" s="710" t="str">
        <f t="shared" si="35"/>
        <v>0195</v>
      </c>
    </row>
    <row r="219" spans="1:46">
      <c r="A219" s="662" t="s">
        <v>958</v>
      </c>
      <c r="B219" s="662">
        <v>32571</v>
      </c>
      <c r="C219" s="662" t="s">
        <v>17</v>
      </c>
      <c r="D219" s="662" t="s">
        <v>1062</v>
      </c>
      <c r="E219" s="662" t="s">
        <v>1063</v>
      </c>
      <c r="F219" s="662" t="s">
        <v>1064</v>
      </c>
      <c r="G219" s="662">
        <v>39</v>
      </c>
      <c r="H219" s="662">
        <v>21.6</v>
      </c>
      <c r="I219" s="662">
        <v>140</v>
      </c>
      <c r="J219" s="662">
        <v>3.3</v>
      </c>
      <c r="K219" s="662">
        <v>11</v>
      </c>
      <c r="L219" s="662">
        <v>6.5</v>
      </c>
      <c r="M219" s="662">
        <v>1.5</v>
      </c>
      <c r="N219" s="662" t="s">
        <v>1065</v>
      </c>
      <c r="O219" s="662">
        <v>32940</v>
      </c>
      <c r="P219" s="662" t="s">
        <v>40</v>
      </c>
      <c r="Q219" s="667">
        <v>39.36</v>
      </c>
      <c r="R219" s="667">
        <v>140.05500000000001</v>
      </c>
      <c r="T219" s="668" t="s">
        <v>4605</v>
      </c>
      <c r="U219" s="668" t="s">
        <v>4605</v>
      </c>
      <c r="V219" s="668" t="s">
        <v>4605</v>
      </c>
      <c r="W219" s="668" t="s">
        <v>22</v>
      </c>
      <c r="X219" s="668" t="s">
        <v>22</v>
      </c>
      <c r="Y219" s="668" t="s">
        <v>22</v>
      </c>
      <c r="Z219" s="668" t="s">
        <v>22</v>
      </c>
      <c r="AB219" s="662" t="s">
        <v>4745</v>
      </c>
      <c r="AC219" s="662" t="s">
        <v>4784</v>
      </c>
      <c r="AE219" s="662">
        <v>5</v>
      </c>
      <c r="AH219" s="668" t="str">
        <f t="shared" si="38"/>
        <v>●</v>
      </c>
      <c r="AI219" s="668" t="str">
        <f t="shared" si="38"/>
        <v/>
      </c>
      <c r="AJ219" s="668" t="str">
        <f t="shared" si="38"/>
        <v/>
      </c>
      <c r="AK219" s="675">
        <f t="shared" si="39"/>
        <v>32571</v>
      </c>
      <c r="AL219" s="675" t="str">
        <f t="shared" si="37"/>
        <v>32_本荘</v>
      </c>
      <c r="AM219" s="675" t="str">
        <f t="shared" si="36"/>
        <v>32</v>
      </c>
      <c r="AN219" s="693" t="str">
        <f>IFERROR(VLOOKUP(AL219,観測点コードリスト!$L$2:$N$1665,3,FALSE),"")</f>
        <v>0196</v>
      </c>
      <c r="AO219" t="str">
        <f t="shared" si="40"/>
        <v>●</v>
      </c>
      <c r="AQ219" s="709">
        <f t="shared" si="32"/>
        <v>32571</v>
      </c>
      <c r="AR219" s="709" t="str">
        <f t="shared" si="33"/>
        <v>本荘</v>
      </c>
      <c r="AS219" s="709" t="str">
        <f t="shared" si="34"/>
        <v>32</v>
      </c>
      <c r="AT219" s="710" t="str">
        <f t="shared" si="35"/>
        <v>0196</v>
      </c>
    </row>
    <row r="220" spans="1:46">
      <c r="A220" s="662" t="s">
        <v>958</v>
      </c>
      <c r="B220" s="662">
        <v>32581</v>
      </c>
      <c r="C220" s="662" t="s">
        <v>17</v>
      </c>
      <c r="D220" s="662" t="s">
        <v>1066</v>
      </c>
      <c r="E220" s="662" t="s">
        <v>1067</v>
      </c>
      <c r="F220" s="662" t="s">
        <v>1068</v>
      </c>
      <c r="G220" s="662">
        <v>39</v>
      </c>
      <c r="H220" s="662">
        <v>18.3</v>
      </c>
      <c r="I220" s="662">
        <v>140</v>
      </c>
      <c r="J220" s="662">
        <v>17.3</v>
      </c>
      <c r="K220" s="662">
        <v>117</v>
      </c>
      <c r="L220" s="662">
        <v>10</v>
      </c>
      <c r="M220" s="662">
        <v>2.5</v>
      </c>
      <c r="N220" s="662" t="s">
        <v>1069</v>
      </c>
      <c r="O220" s="662" t="s">
        <v>22</v>
      </c>
      <c r="P220" s="662" t="s">
        <v>40</v>
      </c>
      <c r="Q220" s="667">
        <v>39.305</v>
      </c>
      <c r="R220" s="667">
        <v>140.28833299999999</v>
      </c>
      <c r="T220" s="668" t="s">
        <v>4605</v>
      </c>
      <c r="U220" s="668" t="s">
        <v>4605</v>
      </c>
      <c r="V220" s="668" t="s">
        <v>4605</v>
      </c>
      <c r="W220" s="668" t="s">
        <v>22</v>
      </c>
      <c r="X220" s="668" t="s">
        <v>22</v>
      </c>
      <c r="Y220" s="668" t="s">
        <v>22</v>
      </c>
      <c r="Z220" s="668" t="s">
        <v>22</v>
      </c>
      <c r="AB220" s="662" t="s">
        <v>1069</v>
      </c>
      <c r="AC220" s="662" t="s">
        <v>1069</v>
      </c>
      <c r="AG220" s="662">
        <v>4</v>
      </c>
      <c r="AH220" s="668" t="str">
        <f t="shared" si="38"/>
        <v/>
      </c>
      <c r="AI220" s="668" t="str">
        <f t="shared" si="38"/>
        <v/>
      </c>
      <c r="AJ220" s="668" t="str">
        <f t="shared" si="38"/>
        <v>●</v>
      </c>
      <c r="AK220" s="675">
        <f t="shared" si="39"/>
        <v>32581</v>
      </c>
      <c r="AL220" s="675" t="str">
        <f t="shared" si="37"/>
        <v>32_東由利</v>
      </c>
      <c r="AM220" s="675" t="str">
        <f t="shared" si="36"/>
        <v>32</v>
      </c>
      <c r="AN220" s="693" t="str">
        <f>IFERROR(VLOOKUP(AL220,観測点コードリスト!$L$2:$N$1665,3,FALSE),"")</f>
        <v>1117</v>
      </c>
      <c r="AO220" t="str">
        <f t="shared" si="40"/>
        <v>●</v>
      </c>
      <c r="AQ220" s="709">
        <f t="shared" si="32"/>
        <v>32581</v>
      </c>
      <c r="AR220" s="709" t="str">
        <f t="shared" si="33"/>
        <v>東由利</v>
      </c>
      <c r="AS220" s="709" t="str">
        <f t="shared" si="34"/>
        <v>32</v>
      </c>
      <c r="AT220" s="710" t="str">
        <f t="shared" si="35"/>
        <v>1117</v>
      </c>
    </row>
    <row r="221" spans="1:46">
      <c r="A221" s="662" t="s">
        <v>958</v>
      </c>
      <c r="B221" s="662">
        <v>32596</v>
      </c>
      <c r="C221" s="662" t="s">
        <v>17</v>
      </c>
      <c r="D221" s="662" t="s">
        <v>1070</v>
      </c>
      <c r="E221" s="662" t="s">
        <v>1071</v>
      </c>
      <c r="F221" s="662" t="s">
        <v>1072</v>
      </c>
      <c r="G221" s="662">
        <v>39</v>
      </c>
      <c r="H221" s="662">
        <v>19.2</v>
      </c>
      <c r="I221" s="662">
        <v>140</v>
      </c>
      <c r="J221" s="662">
        <v>33.299999999999997</v>
      </c>
      <c r="K221" s="662">
        <v>59</v>
      </c>
      <c r="L221" s="662">
        <v>10</v>
      </c>
      <c r="M221" s="662">
        <v>2.5</v>
      </c>
      <c r="N221" s="662" t="s">
        <v>97</v>
      </c>
      <c r="O221" s="662">
        <v>32945</v>
      </c>
      <c r="P221" s="662" t="s">
        <v>40</v>
      </c>
      <c r="Q221" s="667">
        <v>39.32</v>
      </c>
      <c r="R221" s="667">
        <v>140.55500000000001</v>
      </c>
      <c r="T221" s="668" t="s">
        <v>4605</v>
      </c>
      <c r="U221" s="668" t="s">
        <v>4605</v>
      </c>
      <c r="V221" s="668" t="s">
        <v>4605</v>
      </c>
      <c r="W221" s="668" t="s">
        <v>22</v>
      </c>
      <c r="X221" s="668" t="s">
        <v>22</v>
      </c>
      <c r="Y221" s="668" t="s">
        <v>22</v>
      </c>
      <c r="Z221" s="668" t="s">
        <v>22</v>
      </c>
      <c r="AB221" s="662" t="s">
        <v>4745</v>
      </c>
      <c r="AC221" s="662" t="s">
        <v>592</v>
      </c>
      <c r="AE221" s="662">
        <v>4</v>
      </c>
      <c r="AF221" s="662">
        <v>5</v>
      </c>
      <c r="AG221" s="662">
        <v>3</v>
      </c>
      <c r="AH221" s="668" t="str">
        <f t="shared" si="38"/>
        <v>●</v>
      </c>
      <c r="AI221" s="668" t="str">
        <f t="shared" si="38"/>
        <v>●</v>
      </c>
      <c r="AJ221" s="668" t="str">
        <f t="shared" si="38"/>
        <v>●</v>
      </c>
      <c r="AK221" s="675">
        <f t="shared" si="39"/>
        <v>32596</v>
      </c>
      <c r="AL221" s="675" t="str">
        <f t="shared" si="37"/>
        <v>32_横手</v>
      </c>
      <c r="AM221" s="675" t="str">
        <f t="shared" si="36"/>
        <v>32</v>
      </c>
      <c r="AN221" s="693" t="str">
        <f>IFERROR(VLOOKUP(AL221,観測点コードリスト!$L$2:$N$1665,3,FALSE),"")</f>
        <v>0198</v>
      </c>
      <c r="AO221" t="str">
        <f t="shared" si="40"/>
        <v>●</v>
      </c>
      <c r="AQ221" s="709">
        <f t="shared" ref="AQ221:AQ284" si="41">B221</f>
        <v>32596</v>
      </c>
      <c r="AR221" s="709" t="str">
        <f t="shared" ref="AR221:AR284" si="42">D221</f>
        <v>横手</v>
      </c>
      <c r="AS221" s="709" t="str">
        <f t="shared" ref="AS221:AS284" si="43">AM221</f>
        <v>32</v>
      </c>
      <c r="AT221" s="710" t="str">
        <f t="shared" ref="AT221:AT284" si="44">AN221</f>
        <v>0198</v>
      </c>
    </row>
    <row r="222" spans="1:46">
      <c r="A222" s="662" t="s">
        <v>958</v>
      </c>
      <c r="B222" s="662">
        <v>32616</v>
      </c>
      <c r="C222" s="662" t="s">
        <v>17</v>
      </c>
      <c r="D222" s="662" t="s">
        <v>1073</v>
      </c>
      <c r="E222" s="662" t="s">
        <v>1074</v>
      </c>
      <c r="F222" s="662" t="s">
        <v>1075</v>
      </c>
      <c r="G222" s="662">
        <v>39</v>
      </c>
      <c r="H222" s="662">
        <v>15.3</v>
      </c>
      <c r="I222" s="662">
        <v>139</v>
      </c>
      <c r="J222" s="662">
        <v>54.8</v>
      </c>
      <c r="K222" s="662">
        <v>7</v>
      </c>
      <c r="L222" s="662">
        <v>10.1</v>
      </c>
      <c r="M222" s="662">
        <v>2</v>
      </c>
      <c r="N222" s="662" t="s">
        <v>875</v>
      </c>
      <c r="O222" s="662" t="s">
        <v>22</v>
      </c>
      <c r="P222" s="662" t="s">
        <v>22</v>
      </c>
      <c r="Q222" s="667">
        <v>39.255000000000003</v>
      </c>
      <c r="R222" s="667">
        <v>139.91333299999999</v>
      </c>
      <c r="T222" s="668" t="s">
        <v>4605</v>
      </c>
      <c r="U222" s="668" t="s">
        <v>4605</v>
      </c>
      <c r="V222" s="668" t="s">
        <v>4605</v>
      </c>
      <c r="W222" s="668" t="s">
        <v>22</v>
      </c>
      <c r="X222" s="668" t="s">
        <v>22</v>
      </c>
      <c r="Y222" s="668" t="s">
        <v>22</v>
      </c>
      <c r="Z222" s="668" t="s">
        <v>22</v>
      </c>
      <c r="AB222" s="662" t="s">
        <v>4745</v>
      </c>
      <c r="AC222" s="662" t="s">
        <v>4777</v>
      </c>
      <c r="AF222" s="662">
        <v>5</v>
      </c>
      <c r="AH222" s="668" t="str">
        <f t="shared" si="38"/>
        <v/>
      </c>
      <c r="AI222" s="668" t="str">
        <f t="shared" si="38"/>
        <v>●</v>
      </c>
      <c r="AJ222" s="668" t="str">
        <f t="shared" si="38"/>
        <v/>
      </c>
      <c r="AK222" s="675">
        <f t="shared" si="39"/>
        <v>32616</v>
      </c>
      <c r="AL222" s="675" t="str">
        <f t="shared" si="37"/>
        <v>32_にかほ</v>
      </c>
      <c r="AM222" s="675" t="str">
        <f t="shared" si="36"/>
        <v>32</v>
      </c>
      <c r="AN222" s="693" t="str">
        <f>IFERROR(VLOOKUP(AL222,観測点コードリスト!$L$2:$N$1665,3,FALSE),"")</f>
        <v>0199</v>
      </c>
      <c r="AO222" t="str">
        <f t="shared" si="40"/>
        <v>●</v>
      </c>
      <c r="AQ222" s="709">
        <f t="shared" si="41"/>
        <v>32616</v>
      </c>
      <c r="AR222" s="709" t="str">
        <f t="shared" si="42"/>
        <v>にかほ</v>
      </c>
      <c r="AS222" s="709" t="str">
        <f t="shared" si="43"/>
        <v>32</v>
      </c>
      <c r="AT222" s="710" t="str">
        <f t="shared" si="44"/>
        <v>0199</v>
      </c>
    </row>
    <row r="223" spans="1:46">
      <c r="A223" s="662" t="s">
        <v>958</v>
      </c>
      <c r="B223" s="662">
        <v>32626</v>
      </c>
      <c r="C223" s="662" t="s">
        <v>17</v>
      </c>
      <c r="D223" s="662" t="s">
        <v>1076</v>
      </c>
      <c r="E223" s="662" t="s">
        <v>1077</v>
      </c>
      <c r="F223" s="662" t="s">
        <v>1078</v>
      </c>
      <c r="G223" s="662">
        <v>39</v>
      </c>
      <c r="H223" s="662">
        <v>14.1</v>
      </c>
      <c r="I223" s="662">
        <v>140</v>
      </c>
      <c r="J223" s="662">
        <v>8.1999999999999993</v>
      </c>
      <c r="K223" s="662">
        <v>46</v>
      </c>
      <c r="L223" s="662">
        <v>10</v>
      </c>
      <c r="M223" s="662">
        <v>2.5</v>
      </c>
      <c r="N223" s="662" t="s">
        <v>1051</v>
      </c>
      <c r="O223" s="662">
        <v>32950</v>
      </c>
      <c r="P223" s="662" t="s">
        <v>40</v>
      </c>
      <c r="Q223" s="667">
        <v>39.234999999999999</v>
      </c>
      <c r="R223" s="667">
        <v>140.13666699999999</v>
      </c>
      <c r="T223" s="668" t="s">
        <v>4605</v>
      </c>
      <c r="U223" s="668" t="s">
        <v>4605</v>
      </c>
      <c r="V223" s="668" t="s">
        <v>4605</v>
      </c>
      <c r="W223" s="668" t="s">
        <v>22</v>
      </c>
      <c r="X223" s="668" t="s">
        <v>22</v>
      </c>
      <c r="Y223" s="668" t="s">
        <v>22</v>
      </c>
      <c r="Z223" s="668" t="s">
        <v>22</v>
      </c>
      <c r="AB223" s="662" t="s">
        <v>4745</v>
      </c>
      <c r="AC223" s="662" t="s">
        <v>867</v>
      </c>
      <c r="AG223" s="662">
        <v>5</v>
      </c>
      <c r="AH223" s="668" t="str">
        <f t="shared" si="38"/>
        <v/>
      </c>
      <c r="AI223" s="668" t="str">
        <f t="shared" si="38"/>
        <v/>
      </c>
      <c r="AJ223" s="668" t="str">
        <f t="shared" si="38"/>
        <v>●</v>
      </c>
      <c r="AK223" s="675">
        <f t="shared" si="39"/>
        <v>32626</v>
      </c>
      <c r="AL223" s="675" t="str">
        <f t="shared" si="37"/>
        <v>32_矢島</v>
      </c>
      <c r="AM223" s="675" t="str">
        <f t="shared" si="36"/>
        <v>32</v>
      </c>
      <c r="AN223" s="693" t="str">
        <f>IFERROR(VLOOKUP(AL223,観測点コードリスト!$L$2:$N$1665,3,FALSE),"")</f>
        <v>0200</v>
      </c>
      <c r="AO223" t="str">
        <f t="shared" si="40"/>
        <v>●</v>
      </c>
      <c r="AQ223" s="709">
        <f t="shared" si="41"/>
        <v>32626</v>
      </c>
      <c r="AR223" s="709" t="str">
        <f t="shared" si="42"/>
        <v>矢島</v>
      </c>
      <c r="AS223" s="709" t="str">
        <f t="shared" si="43"/>
        <v>32</v>
      </c>
      <c r="AT223" s="710" t="str">
        <f t="shared" si="44"/>
        <v>0200</v>
      </c>
    </row>
    <row r="224" spans="1:46">
      <c r="A224" s="662" t="s">
        <v>958</v>
      </c>
      <c r="B224" s="662">
        <v>32691</v>
      </c>
      <c r="C224" s="662" t="s">
        <v>17</v>
      </c>
      <c r="D224" s="662" t="s">
        <v>1083</v>
      </c>
      <c r="E224" s="662" t="s">
        <v>1084</v>
      </c>
      <c r="F224" s="662" t="s">
        <v>1085</v>
      </c>
      <c r="G224" s="662">
        <v>39</v>
      </c>
      <c r="H224" s="662">
        <v>11.2</v>
      </c>
      <c r="I224" s="662">
        <v>140</v>
      </c>
      <c r="J224" s="662">
        <v>27.8</v>
      </c>
      <c r="K224" s="662">
        <v>74</v>
      </c>
      <c r="L224" s="662">
        <v>10</v>
      </c>
      <c r="M224" s="662">
        <v>2.5</v>
      </c>
      <c r="N224" s="662" t="s">
        <v>936</v>
      </c>
      <c r="O224" s="662">
        <v>32960</v>
      </c>
      <c r="P224" s="662" t="s">
        <v>40</v>
      </c>
      <c r="Q224" s="667">
        <v>39.186667</v>
      </c>
      <c r="R224" s="667">
        <v>140.46333300000001</v>
      </c>
      <c r="T224" s="668" t="s">
        <v>4605</v>
      </c>
      <c r="U224" s="668" t="s">
        <v>4605</v>
      </c>
      <c r="V224" s="668" t="s">
        <v>4605</v>
      </c>
      <c r="W224" s="668" t="s">
        <v>22</v>
      </c>
      <c r="X224" s="668" t="s">
        <v>22</v>
      </c>
      <c r="Y224" s="668" t="s">
        <v>22</v>
      </c>
      <c r="Z224" s="668" t="s">
        <v>22</v>
      </c>
      <c r="AB224" s="662" t="s">
        <v>4745</v>
      </c>
      <c r="AC224" s="662" t="s">
        <v>1475</v>
      </c>
      <c r="AE224" s="662">
        <v>4</v>
      </c>
      <c r="AF224" s="662">
        <v>4</v>
      </c>
      <c r="AH224" s="668" t="str">
        <f t="shared" si="38"/>
        <v>●</v>
      </c>
      <c r="AI224" s="668" t="str">
        <f t="shared" si="38"/>
        <v>●</v>
      </c>
      <c r="AJ224" s="668" t="str">
        <f t="shared" si="38"/>
        <v/>
      </c>
      <c r="AK224" s="675">
        <f t="shared" si="39"/>
        <v>32691</v>
      </c>
      <c r="AL224" s="675" t="str">
        <f t="shared" si="37"/>
        <v>32_湯沢</v>
      </c>
      <c r="AM224" s="675" t="str">
        <f t="shared" si="36"/>
        <v>32</v>
      </c>
      <c r="AN224" s="693" t="str">
        <f>IFERROR(VLOOKUP(AL224,観測点コードリスト!$L$2:$N$1665,3,FALSE),"")</f>
        <v>0202</v>
      </c>
      <c r="AO224" t="str">
        <f t="shared" si="40"/>
        <v>●</v>
      </c>
      <c r="AQ224" s="709">
        <f t="shared" si="41"/>
        <v>32691</v>
      </c>
      <c r="AR224" s="709" t="str">
        <f t="shared" si="42"/>
        <v>湯沢</v>
      </c>
      <c r="AS224" s="709" t="str">
        <f t="shared" si="43"/>
        <v>32</v>
      </c>
      <c r="AT224" s="710" t="str">
        <f t="shared" si="44"/>
        <v>0202</v>
      </c>
    </row>
    <row r="225" spans="1:46">
      <c r="A225" s="662" t="s">
        <v>958</v>
      </c>
      <c r="B225" s="662">
        <v>32771</v>
      </c>
      <c r="C225" s="662" t="s">
        <v>17</v>
      </c>
      <c r="D225" s="662" t="s">
        <v>1090</v>
      </c>
      <c r="E225" s="662" t="s">
        <v>1091</v>
      </c>
      <c r="F225" s="662" t="s">
        <v>1092</v>
      </c>
      <c r="G225" s="662">
        <v>38</v>
      </c>
      <c r="H225" s="662">
        <v>57.6</v>
      </c>
      <c r="I225" s="662">
        <v>140</v>
      </c>
      <c r="J225" s="662">
        <v>31.7</v>
      </c>
      <c r="K225" s="662">
        <v>335</v>
      </c>
      <c r="L225" s="662">
        <v>6.5</v>
      </c>
      <c r="M225" s="662">
        <v>3</v>
      </c>
      <c r="N225" s="662" t="s">
        <v>924</v>
      </c>
      <c r="O225" s="662">
        <v>32955</v>
      </c>
      <c r="P225" s="662" t="s">
        <v>40</v>
      </c>
      <c r="Q225" s="667">
        <v>38.96</v>
      </c>
      <c r="R225" s="667">
        <v>140.528333</v>
      </c>
      <c r="T225" s="668" t="s">
        <v>4605</v>
      </c>
      <c r="U225" s="668" t="s">
        <v>4605</v>
      </c>
      <c r="V225" s="668" t="s">
        <v>4605</v>
      </c>
      <c r="W225" s="668" t="s">
        <v>22</v>
      </c>
      <c r="X225" s="668" t="s">
        <v>22</v>
      </c>
      <c r="Y225" s="668" t="s">
        <v>22</v>
      </c>
      <c r="Z225" s="668" t="s">
        <v>22</v>
      </c>
      <c r="AB225" s="662" t="s">
        <v>4745</v>
      </c>
      <c r="AC225" s="662" t="s">
        <v>4781</v>
      </c>
      <c r="AH225" s="668" t="str">
        <f t="shared" si="38"/>
        <v/>
      </c>
      <c r="AI225" s="668" t="str">
        <f t="shared" si="38"/>
        <v/>
      </c>
      <c r="AJ225" s="668" t="str">
        <f t="shared" si="38"/>
        <v/>
      </c>
      <c r="AK225" s="675">
        <f t="shared" si="39"/>
        <v>32771</v>
      </c>
      <c r="AL225" s="675" t="str">
        <f t="shared" si="37"/>
        <v>32_湯の岱</v>
      </c>
      <c r="AM225" s="675" t="str">
        <f t="shared" si="36"/>
        <v>32</v>
      </c>
      <c r="AN225" s="693" t="str">
        <f>IFERROR(VLOOKUP(AL225,観測点コードリスト!$L$2:$N$1665,3,FALSE),"")</f>
        <v>0204</v>
      </c>
      <c r="AO225" t="str">
        <f t="shared" si="40"/>
        <v/>
      </c>
      <c r="AQ225" s="709">
        <f t="shared" si="41"/>
        <v>32771</v>
      </c>
      <c r="AR225" s="709" t="str">
        <f t="shared" si="42"/>
        <v>湯の岱</v>
      </c>
      <c r="AS225" s="709" t="str">
        <f t="shared" si="43"/>
        <v>32</v>
      </c>
      <c r="AT225" s="710" t="str">
        <f t="shared" si="44"/>
        <v>0204</v>
      </c>
    </row>
    <row r="226" spans="1:46">
      <c r="A226" s="662" t="s">
        <v>1093</v>
      </c>
      <c r="B226" s="662">
        <v>33006</v>
      </c>
      <c r="C226" s="662" t="s">
        <v>17</v>
      </c>
      <c r="D226" s="662" t="s">
        <v>1094</v>
      </c>
      <c r="E226" s="662" t="s">
        <v>1095</v>
      </c>
      <c r="F226" s="662" t="s">
        <v>1096</v>
      </c>
      <c r="G226" s="662">
        <v>40</v>
      </c>
      <c r="H226" s="662">
        <v>24.2</v>
      </c>
      <c r="I226" s="662">
        <v>141</v>
      </c>
      <c r="J226" s="662">
        <v>42</v>
      </c>
      <c r="K226" s="662">
        <v>70</v>
      </c>
      <c r="L226" s="662">
        <v>6.5</v>
      </c>
      <c r="M226" s="662">
        <v>2</v>
      </c>
      <c r="N226" s="662" t="s">
        <v>1065</v>
      </c>
      <c r="O226" s="662" t="s">
        <v>22</v>
      </c>
      <c r="P226" s="662" t="s">
        <v>40</v>
      </c>
      <c r="Q226" s="667">
        <v>40.403333000000003</v>
      </c>
      <c r="R226" s="667">
        <v>141.69999999999999</v>
      </c>
      <c r="T226" s="668" t="s">
        <v>4605</v>
      </c>
      <c r="U226" s="668" t="s">
        <v>4605</v>
      </c>
      <c r="V226" s="668" t="s">
        <v>4605</v>
      </c>
      <c r="W226" s="668" t="s">
        <v>22</v>
      </c>
      <c r="X226" s="668" t="s">
        <v>22</v>
      </c>
      <c r="Y226" s="668" t="s">
        <v>22</v>
      </c>
      <c r="Z226" s="668" t="s">
        <v>22</v>
      </c>
      <c r="AB226" s="662" t="s">
        <v>4745</v>
      </c>
      <c r="AC226" s="662" t="s">
        <v>4784</v>
      </c>
      <c r="AF226" s="662">
        <v>4</v>
      </c>
      <c r="AG226" s="662">
        <v>8</v>
      </c>
      <c r="AH226" s="668" t="str">
        <f t="shared" si="38"/>
        <v/>
      </c>
      <c r="AI226" s="668" t="str">
        <f t="shared" si="38"/>
        <v>●</v>
      </c>
      <c r="AJ226" s="668" t="str">
        <f t="shared" si="38"/>
        <v>●</v>
      </c>
      <c r="AK226" s="675">
        <f t="shared" si="39"/>
        <v>33006</v>
      </c>
      <c r="AL226" s="675" t="str">
        <f t="shared" si="37"/>
        <v>33_種市</v>
      </c>
      <c r="AM226" s="675" t="str">
        <f t="shared" si="36"/>
        <v>33</v>
      </c>
      <c r="AN226" s="693" t="str">
        <f>IFERROR(VLOOKUP(AL226,観測点コードリスト!$L$2:$N$1665,3,FALSE),"")</f>
        <v>0205</v>
      </c>
      <c r="AO226" t="str">
        <f t="shared" si="40"/>
        <v>●</v>
      </c>
      <c r="AQ226" s="709">
        <f t="shared" si="41"/>
        <v>33006</v>
      </c>
      <c r="AR226" s="709" t="str">
        <f t="shared" si="42"/>
        <v>種市</v>
      </c>
      <c r="AS226" s="709" t="str">
        <f t="shared" si="43"/>
        <v>33</v>
      </c>
      <c r="AT226" s="710" t="str">
        <f t="shared" si="44"/>
        <v>0205</v>
      </c>
    </row>
    <row r="227" spans="1:46">
      <c r="A227" s="662" t="s">
        <v>1093</v>
      </c>
      <c r="B227" s="662">
        <v>33026</v>
      </c>
      <c r="C227" s="662" t="s">
        <v>17</v>
      </c>
      <c r="D227" s="662" t="s">
        <v>1097</v>
      </c>
      <c r="E227" s="662" t="s">
        <v>1098</v>
      </c>
      <c r="F227" s="662" t="s">
        <v>1099</v>
      </c>
      <c r="G227" s="662">
        <v>40</v>
      </c>
      <c r="H227" s="662">
        <v>19.5</v>
      </c>
      <c r="I227" s="662">
        <v>141</v>
      </c>
      <c r="J227" s="662">
        <v>28</v>
      </c>
      <c r="K227" s="662">
        <v>148</v>
      </c>
      <c r="L227" s="662">
        <v>10</v>
      </c>
      <c r="M227" s="662">
        <v>2</v>
      </c>
      <c r="N227" s="662" t="s">
        <v>1100</v>
      </c>
      <c r="O227" s="662" t="s">
        <v>22</v>
      </c>
      <c r="P227" s="662" t="s">
        <v>40</v>
      </c>
      <c r="Q227" s="667">
        <v>40.325000000000003</v>
      </c>
      <c r="R227" s="667">
        <v>141.466667</v>
      </c>
      <c r="T227" s="668" t="s">
        <v>4605</v>
      </c>
      <c r="U227" s="668" t="s">
        <v>4605</v>
      </c>
      <c r="V227" s="668" t="s">
        <v>4605</v>
      </c>
      <c r="W227" s="668" t="s">
        <v>22</v>
      </c>
      <c r="X227" s="668" t="s">
        <v>22</v>
      </c>
      <c r="Y227" s="668" t="s">
        <v>22</v>
      </c>
      <c r="Z227" s="668" t="s">
        <v>22</v>
      </c>
      <c r="AB227" s="662" t="s">
        <v>4745</v>
      </c>
      <c r="AC227" s="662" t="s">
        <v>4785</v>
      </c>
      <c r="AE227" s="662">
        <v>2</v>
      </c>
      <c r="AF227" s="662">
        <v>1</v>
      </c>
      <c r="AG227" s="662">
        <v>7</v>
      </c>
      <c r="AH227" s="668" t="str">
        <f t="shared" si="38"/>
        <v>●</v>
      </c>
      <c r="AI227" s="668" t="str">
        <f t="shared" si="38"/>
        <v>●</v>
      </c>
      <c r="AJ227" s="668" t="str">
        <f t="shared" si="38"/>
        <v>●</v>
      </c>
      <c r="AK227" s="675">
        <f t="shared" si="39"/>
        <v>33026</v>
      </c>
      <c r="AL227" s="675" t="str">
        <f t="shared" si="37"/>
        <v>33_軽米</v>
      </c>
      <c r="AM227" s="675" t="str">
        <f t="shared" si="36"/>
        <v>33</v>
      </c>
      <c r="AN227" s="693" t="str">
        <f>IFERROR(VLOOKUP(AL227,観測点コードリスト!$L$2:$N$1665,3,FALSE),"")</f>
        <v>0206</v>
      </c>
      <c r="AO227" t="str">
        <f t="shared" si="40"/>
        <v>●</v>
      </c>
      <c r="AQ227" s="709">
        <f t="shared" si="41"/>
        <v>33026</v>
      </c>
      <c r="AR227" s="709" t="str">
        <f t="shared" si="42"/>
        <v>軽米</v>
      </c>
      <c r="AS227" s="709" t="str">
        <f t="shared" si="43"/>
        <v>33</v>
      </c>
      <c r="AT227" s="710" t="str">
        <f t="shared" si="44"/>
        <v>0206</v>
      </c>
    </row>
    <row r="228" spans="1:46">
      <c r="A228" s="662" t="s">
        <v>1093</v>
      </c>
      <c r="B228" s="662">
        <v>33071</v>
      </c>
      <c r="C228" s="662" t="s">
        <v>17</v>
      </c>
      <c r="D228" s="662" t="s">
        <v>1101</v>
      </c>
      <c r="E228" s="662" t="s">
        <v>1102</v>
      </c>
      <c r="F228" s="662" t="s">
        <v>1103</v>
      </c>
      <c r="G228" s="662">
        <v>40</v>
      </c>
      <c r="H228" s="662">
        <v>17.899999999999999</v>
      </c>
      <c r="I228" s="662">
        <v>141</v>
      </c>
      <c r="J228" s="662">
        <v>17.899999999999999</v>
      </c>
      <c r="K228" s="662">
        <v>87</v>
      </c>
      <c r="L228" s="662">
        <v>6.5</v>
      </c>
      <c r="M228" s="662">
        <v>2</v>
      </c>
      <c r="N228" s="662" t="s">
        <v>894</v>
      </c>
      <c r="O228" s="662">
        <v>33905</v>
      </c>
      <c r="P228" s="662" t="s">
        <v>40</v>
      </c>
      <c r="Q228" s="667">
        <v>40.298333</v>
      </c>
      <c r="R228" s="667">
        <v>141.29833300000001</v>
      </c>
      <c r="T228" s="668" t="s">
        <v>4605</v>
      </c>
      <c r="U228" s="668" t="s">
        <v>4605</v>
      </c>
      <c r="V228" s="668" t="s">
        <v>4605</v>
      </c>
      <c r="W228" s="668" t="s">
        <v>22</v>
      </c>
      <c r="X228" s="668" t="s">
        <v>22</v>
      </c>
      <c r="Y228" s="668" t="s">
        <v>22</v>
      </c>
      <c r="Z228" s="668" t="s">
        <v>22</v>
      </c>
      <c r="AB228" s="662" t="s">
        <v>4745</v>
      </c>
      <c r="AC228" s="662" t="s">
        <v>855</v>
      </c>
      <c r="AE228" s="662">
        <v>1</v>
      </c>
      <c r="AF228" s="662">
        <v>5</v>
      </c>
      <c r="AG228" s="662">
        <v>1</v>
      </c>
      <c r="AH228" s="668" t="str">
        <f t="shared" si="38"/>
        <v>●</v>
      </c>
      <c r="AI228" s="668" t="str">
        <f t="shared" si="38"/>
        <v>●</v>
      </c>
      <c r="AJ228" s="668" t="str">
        <f t="shared" si="38"/>
        <v>●</v>
      </c>
      <c r="AK228" s="675">
        <f t="shared" si="39"/>
        <v>33071</v>
      </c>
      <c r="AL228" s="675" t="str">
        <f t="shared" si="37"/>
        <v>33_二戸</v>
      </c>
      <c r="AM228" s="675" t="str">
        <f t="shared" si="36"/>
        <v>33</v>
      </c>
      <c r="AN228" s="693" t="str">
        <f>IFERROR(VLOOKUP(AL228,観測点コードリスト!$L$2:$N$1665,3,FALSE),"")</f>
        <v>0207</v>
      </c>
      <c r="AO228" t="str">
        <f t="shared" si="40"/>
        <v>●</v>
      </c>
      <c r="AQ228" s="709">
        <f t="shared" si="41"/>
        <v>33071</v>
      </c>
      <c r="AR228" s="709" t="str">
        <f t="shared" si="42"/>
        <v>二戸</v>
      </c>
      <c r="AS228" s="709" t="str">
        <f t="shared" si="43"/>
        <v>33</v>
      </c>
      <c r="AT228" s="710" t="str">
        <f t="shared" si="44"/>
        <v>0207</v>
      </c>
    </row>
    <row r="229" spans="1:46">
      <c r="A229" s="662" t="s">
        <v>1093</v>
      </c>
      <c r="B229" s="662">
        <v>33136</v>
      </c>
      <c r="C229" s="662" t="s">
        <v>17</v>
      </c>
      <c r="D229" s="662" t="s">
        <v>1108</v>
      </c>
      <c r="E229" s="662" t="s">
        <v>1109</v>
      </c>
      <c r="F229" s="662" t="s">
        <v>1110</v>
      </c>
      <c r="G229" s="662">
        <v>40</v>
      </c>
      <c r="H229" s="662">
        <v>8.9</v>
      </c>
      <c r="I229" s="662">
        <v>141</v>
      </c>
      <c r="J229" s="662">
        <v>34.299999999999997</v>
      </c>
      <c r="K229" s="662">
        <v>290</v>
      </c>
      <c r="L229" s="662">
        <v>10</v>
      </c>
      <c r="M229" s="662">
        <v>2.5</v>
      </c>
      <c r="N229" s="662" t="s">
        <v>219</v>
      </c>
      <c r="O229" s="662" t="s">
        <v>22</v>
      </c>
      <c r="P229" s="662" t="s">
        <v>40</v>
      </c>
      <c r="Q229" s="667">
        <v>40.148333000000001</v>
      </c>
      <c r="R229" s="667">
        <v>141.57166699999999</v>
      </c>
      <c r="T229" s="668" t="s">
        <v>4605</v>
      </c>
      <c r="U229" s="668" t="s">
        <v>4605</v>
      </c>
      <c r="V229" s="668" t="s">
        <v>4605</v>
      </c>
      <c r="W229" s="668" t="s">
        <v>22</v>
      </c>
      <c r="X229" s="668" t="s">
        <v>22</v>
      </c>
      <c r="Y229" s="668" t="s">
        <v>22</v>
      </c>
      <c r="Z229" s="668" t="s">
        <v>22</v>
      </c>
      <c r="AB229" s="662" t="s">
        <v>219</v>
      </c>
      <c r="AC229" s="662" t="s">
        <v>219</v>
      </c>
      <c r="AF229" s="662">
        <v>2</v>
      </c>
      <c r="AH229" s="668" t="str">
        <f t="shared" si="38"/>
        <v/>
      </c>
      <c r="AI229" s="668" t="str">
        <f t="shared" si="38"/>
        <v>●</v>
      </c>
      <c r="AJ229" s="668" t="str">
        <f t="shared" si="38"/>
        <v/>
      </c>
      <c r="AK229" s="675">
        <f t="shared" si="39"/>
        <v>33136</v>
      </c>
      <c r="AL229" s="675" t="str">
        <f t="shared" si="37"/>
        <v>33_山形</v>
      </c>
      <c r="AM229" s="675" t="str">
        <f t="shared" si="36"/>
        <v>33</v>
      </c>
      <c r="AN229" s="693" t="str">
        <f>IFERROR(VLOOKUP(AL229,観測点コードリスト!$L$2:$N$1665,3,FALSE),"")</f>
        <v>1219</v>
      </c>
      <c r="AO229" t="str">
        <f t="shared" si="40"/>
        <v>●</v>
      </c>
      <c r="AQ229" s="709">
        <f t="shared" si="41"/>
        <v>33136</v>
      </c>
      <c r="AR229" s="709" t="str">
        <f t="shared" si="42"/>
        <v>山形</v>
      </c>
      <c r="AS229" s="709" t="str">
        <f t="shared" si="43"/>
        <v>33</v>
      </c>
      <c r="AT229" s="710" t="str">
        <f t="shared" si="44"/>
        <v>1219</v>
      </c>
    </row>
    <row r="230" spans="1:46">
      <c r="A230" s="662" t="s">
        <v>1093</v>
      </c>
      <c r="B230" s="662">
        <v>33146</v>
      </c>
      <c r="C230" s="662" t="s">
        <v>17</v>
      </c>
      <c r="D230" s="662" t="s">
        <v>1111</v>
      </c>
      <c r="E230" s="662" t="s">
        <v>1112</v>
      </c>
      <c r="F230" s="662" t="s">
        <v>1113</v>
      </c>
      <c r="G230" s="662">
        <v>40</v>
      </c>
      <c r="H230" s="662">
        <v>10.1</v>
      </c>
      <c r="I230" s="662">
        <v>141</v>
      </c>
      <c r="J230" s="662">
        <v>44.9</v>
      </c>
      <c r="K230" s="662">
        <v>13</v>
      </c>
      <c r="L230" s="662">
        <v>9.9</v>
      </c>
      <c r="M230" s="662">
        <v>2</v>
      </c>
      <c r="N230" s="662" t="s">
        <v>875</v>
      </c>
      <c r="O230" s="662">
        <v>33960</v>
      </c>
      <c r="P230" s="662" t="s">
        <v>22</v>
      </c>
      <c r="Q230" s="667">
        <v>40.168332999999997</v>
      </c>
      <c r="R230" s="667">
        <v>141.748333</v>
      </c>
      <c r="T230" s="668" t="s">
        <v>4605</v>
      </c>
      <c r="U230" s="668" t="s">
        <v>4605</v>
      </c>
      <c r="V230" s="668" t="s">
        <v>4605</v>
      </c>
      <c r="W230" s="668" t="s">
        <v>22</v>
      </c>
      <c r="X230" s="668" t="s">
        <v>22</v>
      </c>
      <c r="Y230" s="668" t="s">
        <v>22</v>
      </c>
      <c r="Z230" s="668" t="s">
        <v>22</v>
      </c>
      <c r="AB230" s="662" t="s">
        <v>4745</v>
      </c>
      <c r="AC230" s="662" t="s">
        <v>4777</v>
      </c>
      <c r="AE230" s="662">
        <v>2</v>
      </c>
      <c r="AH230" s="668" t="str">
        <f t="shared" si="38"/>
        <v>●</v>
      </c>
      <c r="AI230" s="668" t="str">
        <f t="shared" si="38"/>
        <v/>
      </c>
      <c r="AJ230" s="668" t="str">
        <f t="shared" si="38"/>
        <v/>
      </c>
      <c r="AK230" s="675">
        <f t="shared" si="39"/>
        <v>33146</v>
      </c>
      <c r="AL230" s="675" t="str">
        <f t="shared" si="37"/>
        <v>33_久慈</v>
      </c>
      <c r="AM230" s="675" t="str">
        <f t="shared" si="36"/>
        <v>33</v>
      </c>
      <c r="AN230" s="693" t="str">
        <f>IFERROR(VLOOKUP(AL230,観測点コードリスト!$L$2:$N$1665,3,FALSE),"")</f>
        <v>0209</v>
      </c>
      <c r="AO230" t="str">
        <f t="shared" si="40"/>
        <v>●</v>
      </c>
      <c r="AQ230" s="709">
        <f t="shared" si="41"/>
        <v>33146</v>
      </c>
      <c r="AR230" s="709" t="str">
        <f t="shared" si="42"/>
        <v>久慈</v>
      </c>
      <c r="AS230" s="709" t="str">
        <f t="shared" si="43"/>
        <v>33</v>
      </c>
      <c r="AT230" s="710" t="str">
        <f t="shared" si="44"/>
        <v>0209</v>
      </c>
    </row>
    <row r="231" spans="1:46">
      <c r="A231" s="662" t="s">
        <v>1093</v>
      </c>
      <c r="B231" s="662">
        <v>33166</v>
      </c>
      <c r="C231" s="662" t="s">
        <v>17</v>
      </c>
      <c r="D231" s="662" t="s">
        <v>1114</v>
      </c>
      <c r="E231" s="662" t="s">
        <v>1115</v>
      </c>
      <c r="F231" s="662" t="s">
        <v>1116</v>
      </c>
      <c r="G231" s="662">
        <v>40</v>
      </c>
      <c r="H231" s="662">
        <v>6.2</v>
      </c>
      <c r="I231" s="662">
        <v>141</v>
      </c>
      <c r="J231" s="662">
        <v>3</v>
      </c>
      <c r="K231" s="662">
        <v>290</v>
      </c>
      <c r="L231" s="662">
        <v>10.1</v>
      </c>
      <c r="M231" s="662">
        <v>2</v>
      </c>
      <c r="N231" s="662" t="s">
        <v>1117</v>
      </c>
      <c r="O231" s="662" t="s">
        <v>22</v>
      </c>
      <c r="P231" s="662" t="s">
        <v>22</v>
      </c>
      <c r="Q231" s="667">
        <v>40.103332999999999</v>
      </c>
      <c r="R231" s="667">
        <v>141.05000000000001</v>
      </c>
      <c r="T231" s="668" t="s">
        <v>4605</v>
      </c>
      <c r="U231" s="668" t="s">
        <v>4605</v>
      </c>
      <c r="V231" s="668" t="s">
        <v>4605</v>
      </c>
      <c r="W231" s="668" t="s">
        <v>22</v>
      </c>
      <c r="X231" s="668" t="s">
        <v>22</v>
      </c>
      <c r="Y231" s="668" t="s">
        <v>22</v>
      </c>
      <c r="Z231" s="668" t="s">
        <v>22</v>
      </c>
      <c r="AB231" s="662" t="s">
        <v>1117</v>
      </c>
      <c r="AC231" s="662" t="s">
        <v>1117</v>
      </c>
      <c r="AE231" s="662">
        <v>1</v>
      </c>
      <c r="AH231" s="668" t="str">
        <f t="shared" si="38"/>
        <v>●</v>
      </c>
      <c r="AI231" s="668" t="str">
        <f t="shared" si="38"/>
        <v/>
      </c>
      <c r="AJ231" s="668" t="str">
        <f t="shared" si="38"/>
        <v/>
      </c>
      <c r="AK231" s="675">
        <f t="shared" si="39"/>
        <v>33166</v>
      </c>
      <c r="AL231" s="675" t="str">
        <f t="shared" si="37"/>
        <v>33_荒屋</v>
      </c>
      <c r="AM231" s="675" t="str">
        <f t="shared" si="36"/>
        <v>33</v>
      </c>
      <c r="AN231" s="693" t="str">
        <f>IFERROR(VLOOKUP(AL231,観測点コードリスト!$L$2:$N$1665,3,FALSE),"")</f>
        <v>1120</v>
      </c>
      <c r="AO231" t="str">
        <f t="shared" si="40"/>
        <v>●</v>
      </c>
      <c r="AQ231" s="709">
        <f t="shared" si="41"/>
        <v>33166</v>
      </c>
      <c r="AR231" s="709" t="str">
        <f t="shared" si="42"/>
        <v>荒屋</v>
      </c>
      <c r="AS231" s="709" t="str">
        <f t="shared" si="43"/>
        <v>33</v>
      </c>
      <c r="AT231" s="710" t="str">
        <f t="shared" si="44"/>
        <v>1120</v>
      </c>
    </row>
    <row r="232" spans="1:46">
      <c r="A232" s="662" t="s">
        <v>1093</v>
      </c>
      <c r="B232" s="662">
        <v>33176</v>
      </c>
      <c r="C232" s="662" t="s">
        <v>17</v>
      </c>
      <c r="D232" s="662" t="s">
        <v>1118</v>
      </c>
      <c r="E232" s="662" t="s">
        <v>1119</v>
      </c>
      <c r="F232" s="662" t="s">
        <v>1120</v>
      </c>
      <c r="G232" s="662">
        <v>40</v>
      </c>
      <c r="H232" s="662">
        <v>3.6</v>
      </c>
      <c r="I232" s="662">
        <v>141</v>
      </c>
      <c r="J232" s="662">
        <v>13.5</v>
      </c>
      <c r="K232" s="662">
        <v>430</v>
      </c>
      <c r="L232" s="662">
        <v>10</v>
      </c>
      <c r="M232" s="662">
        <v>2</v>
      </c>
      <c r="N232" s="662" t="s">
        <v>208</v>
      </c>
      <c r="O232" s="662">
        <v>33915</v>
      </c>
      <c r="P232" s="662" t="s">
        <v>40</v>
      </c>
      <c r="Q232" s="667">
        <v>40.06</v>
      </c>
      <c r="R232" s="667">
        <v>141.22499999999999</v>
      </c>
      <c r="T232" s="668" t="s">
        <v>4605</v>
      </c>
      <c r="U232" s="668" t="s">
        <v>4605</v>
      </c>
      <c r="V232" s="668" t="s">
        <v>4605</v>
      </c>
      <c r="W232" s="668" t="s">
        <v>22</v>
      </c>
      <c r="X232" s="668" t="s">
        <v>22</v>
      </c>
      <c r="Y232" s="668" t="s">
        <v>22</v>
      </c>
      <c r="Z232" s="668" t="s">
        <v>22</v>
      </c>
      <c r="AB232" s="662" t="s">
        <v>208</v>
      </c>
      <c r="AC232" s="662" t="s">
        <v>208</v>
      </c>
      <c r="AF232" s="662">
        <v>1</v>
      </c>
      <c r="AG232" s="662">
        <v>1</v>
      </c>
      <c r="AH232" s="668" t="str">
        <f t="shared" si="38"/>
        <v/>
      </c>
      <c r="AI232" s="668" t="str">
        <f t="shared" si="38"/>
        <v>●</v>
      </c>
      <c r="AJ232" s="668" t="str">
        <f t="shared" si="38"/>
        <v>●</v>
      </c>
      <c r="AK232" s="675">
        <f t="shared" si="39"/>
        <v>33176</v>
      </c>
      <c r="AL232" s="675" t="str">
        <f t="shared" si="37"/>
        <v>33_奥中山</v>
      </c>
      <c r="AM232" s="675" t="str">
        <f t="shared" si="36"/>
        <v>33</v>
      </c>
      <c r="AN232" s="693" t="str">
        <f>IFERROR(VLOOKUP(AL232,観測点コードリスト!$L$2:$N$1665,3,FALSE),"")</f>
        <v>1215</v>
      </c>
      <c r="AO232" t="str">
        <f t="shared" si="40"/>
        <v>●</v>
      </c>
      <c r="AQ232" s="709">
        <f t="shared" si="41"/>
        <v>33176</v>
      </c>
      <c r="AR232" s="709" t="str">
        <f t="shared" si="42"/>
        <v>奥中山</v>
      </c>
      <c r="AS232" s="709" t="str">
        <f t="shared" si="43"/>
        <v>33</v>
      </c>
      <c r="AT232" s="710" t="str">
        <f t="shared" si="44"/>
        <v>1215</v>
      </c>
    </row>
    <row r="233" spans="1:46">
      <c r="A233" s="662" t="s">
        <v>1093</v>
      </c>
      <c r="B233" s="662">
        <v>33186</v>
      </c>
      <c r="C233" s="662" t="s">
        <v>17</v>
      </c>
      <c r="D233" s="662" t="s">
        <v>1121</v>
      </c>
      <c r="E233" s="662" t="s">
        <v>1122</v>
      </c>
      <c r="F233" s="662" t="s">
        <v>1123</v>
      </c>
      <c r="G233" s="662">
        <v>40</v>
      </c>
      <c r="H233" s="662">
        <v>2.4</v>
      </c>
      <c r="I233" s="662">
        <v>141</v>
      </c>
      <c r="J233" s="662">
        <v>27.4</v>
      </c>
      <c r="K233" s="662">
        <v>418</v>
      </c>
      <c r="L233" s="662">
        <v>10</v>
      </c>
      <c r="M233" s="662">
        <v>2</v>
      </c>
      <c r="N233" s="662" t="s">
        <v>1124</v>
      </c>
      <c r="O233" s="662">
        <v>33920</v>
      </c>
      <c r="P233" s="662" t="s">
        <v>40</v>
      </c>
      <c r="Q233" s="667">
        <v>40.04</v>
      </c>
      <c r="R233" s="667">
        <v>141.45666700000001</v>
      </c>
      <c r="T233" s="668" t="s">
        <v>4605</v>
      </c>
      <c r="U233" s="668" t="s">
        <v>4605</v>
      </c>
      <c r="V233" s="668" t="s">
        <v>4605</v>
      </c>
      <c r="W233" s="668" t="s">
        <v>22</v>
      </c>
      <c r="X233" s="668" t="s">
        <v>22</v>
      </c>
      <c r="Y233" s="668" t="s">
        <v>22</v>
      </c>
      <c r="Z233" s="668" t="s">
        <v>22</v>
      </c>
      <c r="AB233" s="662" t="s">
        <v>4745</v>
      </c>
      <c r="AC233" s="662" t="s">
        <v>4786</v>
      </c>
      <c r="AH233" s="668" t="str">
        <f t="shared" si="38"/>
        <v/>
      </c>
      <c r="AI233" s="668" t="str">
        <f t="shared" si="38"/>
        <v/>
      </c>
      <c r="AJ233" s="668" t="str">
        <f t="shared" si="38"/>
        <v/>
      </c>
      <c r="AK233" s="675">
        <f t="shared" si="39"/>
        <v>33186</v>
      </c>
      <c r="AL233" s="675" t="str">
        <f t="shared" si="37"/>
        <v>33_葛巻</v>
      </c>
      <c r="AM233" s="675" t="str">
        <f t="shared" si="36"/>
        <v>33</v>
      </c>
      <c r="AN233" s="693" t="str">
        <f>IFERROR(VLOOKUP(AL233,観測点コードリスト!$L$2:$N$1665,3,FALSE),"")</f>
        <v>0211</v>
      </c>
      <c r="AO233" t="str">
        <f t="shared" si="40"/>
        <v/>
      </c>
      <c r="AQ233" s="709">
        <f t="shared" si="41"/>
        <v>33186</v>
      </c>
      <c r="AR233" s="709" t="str">
        <f t="shared" si="42"/>
        <v>葛巻</v>
      </c>
      <c r="AS233" s="709" t="str">
        <f t="shared" si="43"/>
        <v>33</v>
      </c>
      <c r="AT233" s="710" t="str">
        <f t="shared" si="44"/>
        <v>0211</v>
      </c>
    </row>
    <row r="234" spans="1:46">
      <c r="A234" s="662" t="s">
        <v>1093</v>
      </c>
      <c r="B234" s="662">
        <v>33206</v>
      </c>
      <c r="C234" s="662" t="s">
        <v>17</v>
      </c>
      <c r="D234" s="662" t="s">
        <v>1129</v>
      </c>
      <c r="E234" s="662" t="s">
        <v>1130</v>
      </c>
      <c r="F234" s="662" t="s">
        <v>1131</v>
      </c>
      <c r="G234" s="662">
        <v>40</v>
      </c>
      <c r="H234" s="662">
        <v>0.2</v>
      </c>
      <c r="I234" s="662">
        <v>141</v>
      </c>
      <c r="J234" s="662">
        <v>53</v>
      </c>
      <c r="K234" s="662">
        <v>8</v>
      </c>
      <c r="L234" s="662">
        <v>9.4</v>
      </c>
      <c r="M234" s="662">
        <v>2</v>
      </c>
      <c r="N234" s="662" t="s">
        <v>855</v>
      </c>
      <c r="O234" s="662" t="s">
        <v>22</v>
      </c>
      <c r="P234" s="662" t="s">
        <v>40</v>
      </c>
      <c r="Q234" s="667">
        <v>40.003332999999998</v>
      </c>
      <c r="R234" s="667">
        <v>141.88333299999999</v>
      </c>
      <c r="T234" s="668" t="s">
        <v>4605</v>
      </c>
      <c r="U234" s="668" t="s">
        <v>4605</v>
      </c>
      <c r="V234" s="668" t="s">
        <v>4605</v>
      </c>
      <c r="W234" s="668" t="s">
        <v>22</v>
      </c>
      <c r="X234" s="668" t="s">
        <v>22</v>
      </c>
      <c r="Y234" s="668" t="s">
        <v>22</v>
      </c>
      <c r="Z234" s="668" t="s">
        <v>22</v>
      </c>
      <c r="AB234" s="662" t="s">
        <v>855</v>
      </c>
      <c r="AC234" s="662" t="s">
        <v>855</v>
      </c>
      <c r="AG234" s="662">
        <v>2</v>
      </c>
      <c r="AH234" s="668" t="str">
        <f t="shared" si="38"/>
        <v/>
      </c>
      <c r="AI234" s="668" t="str">
        <f t="shared" si="38"/>
        <v/>
      </c>
      <c r="AJ234" s="668" t="str">
        <f t="shared" si="38"/>
        <v>●</v>
      </c>
      <c r="AK234" s="675">
        <f t="shared" si="39"/>
        <v>33206</v>
      </c>
      <c r="AL234" s="675" t="str">
        <f t="shared" si="37"/>
        <v>33_普代</v>
      </c>
      <c r="AM234" s="675" t="str">
        <f t="shared" si="36"/>
        <v>33</v>
      </c>
      <c r="AN234" s="693" t="str">
        <f>IFERROR(VLOOKUP(AL234,観測点コードリスト!$L$2:$N$1665,3,FALSE),"")</f>
        <v>1123</v>
      </c>
      <c r="AO234" t="str">
        <f t="shared" si="40"/>
        <v>●</v>
      </c>
      <c r="AQ234" s="709">
        <f t="shared" si="41"/>
        <v>33206</v>
      </c>
      <c r="AR234" s="709" t="str">
        <f t="shared" si="42"/>
        <v>普代</v>
      </c>
      <c r="AS234" s="709" t="str">
        <f t="shared" si="43"/>
        <v>33</v>
      </c>
      <c r="AT234" s="710" t="str">
        <f t="shared" si="44"/>
        <v>1123</v>
      </c>
    </row>
    <row r="235" spans="1:46">
      <c r="A235" s="662" t="s">
        <v>1093</v>
      </c>
      <c r="B235" s="662">
        <v>33226</v>
      </c>
      <c r="C235" s="662" t="s">
        <v>17</v>
      </c>
      <c r="D235" s="662" t="s">
        <v>1132</v>
      </c>
      <c r="E235" s="662" t="s">
        <v>1133</v>
      </c>
      <c r="F235" s="662" t="s">
        <v>1134</v>
      </c>
      <c r="G235" s="662">
        <v>39</v>
      </c>
      <c r="H235" s="662">
        <v>57.1</v>
      </c>
      <c r="I235" s="662">
        <v>141</v>
      </c>
      <c r="J235" s="662">
        <v>3.9</v>
      </c>
      <c r="K235" s="662">
        <v>275</v>
      </c>
      <c r="L235" s="662">
        <v>10</v>
      </c>
      <c r="M235" s="662">
        <v>2</v>
      </c>
      <c r="N235" s="662" t="s">
        <v>1135</v>
      </c>
      <c r="O235" s="662">
        <v>33910</v>
      </c>
      <c r="P235" s="662" t="s">
        <v>40</v>
      </c>
      <c r="Q235" s="667">
        <v>39.951667</v>
      </c>
      <c r="R235" s="667">
        <v>141.065</v>
      </c>
      <c r="T235" s="668" t="s">
        <v>4605</v>
      </c>
      <c r="U235" s="668" t="s">
        <v>4605</v>
      </c>
      <c r="V235" s="668" t="s">
        <v>4605</v>
      </c>
      <c r="W235" s="668" t="s">
        <v>22</v>
      </c>
      <c r="X235" s="668" t="s">
        <v>22</v>
      </c>
      <c r="Y235" s="668" t="s">
        <v>22</v>
      </c>
      <c r="Z235" s="668" t="s">
        <v>22</v>
      </c>
      <c r="AB235" s="662" t="s">
        <v>4745</v>
      </c>
      <c r="AC235" s="662" t="s">
        <v>4787</v>
      </c>
      <c r="AE235" s="662">
        <v>1</v>
      </c>
      <c r="AH235" s="668" t="str">
        <f t="shared" si="38"/>
        <v>●</v>
      </c>
      <c r="AI235" s="668" t="str">
        <f t="shared" si="38"/>
        <v/>
      </c>
      <c r="AJ235" s="668" t="str">
        <f t="shared" si="38"/>
        <v/>
      </c>
      <c r="AK235" s="675">
        <f t="shared" si="39"/>
        <v>33226</v>
      </c>
      <c r="AL235" s="675" t="str">
        <f t="shared" si="37"/>
        <v>33_岩手松尾</v>
      </c>
      <c r="AM235" s="675" t="str">
        <f t="shared" si="36"/>
        <v>33</v>
      </c>
      <c r="AN235" s="693" t="str">
        <f>IFERROR(VLOOKUP(AL235,観測点コードリスト!$L$2:$N$1665,3,FALSE),"")</f>
        <v>0214</v>
      </c>
      <c r="AO235" t="str">
        <f t="shared" si="40"/>
        <v>●</v>
      </c>
      <c r="AQ235" s="709">
        <f t="shared" si="41"/>
        <v>33226</v>
      </c>
      <c r="AR235" s="709" t="str">
        <f t="shared" si="42"/>
        <v>岩手松尾</v>
      </c>
      <c r="AS235" s="709" t="str">
        <f t="shared" si="43"/>
        <v>33</v>
      </c>
      <c r="AT235" s="710" t="str">
        <f t="shared" si="44"/>
        <v>0214</v>
      </c>
    </row>
    <row r="236" spans="1:46">
      <c r="A236" s="662" t="s">
        <v>1093</v>
      </c>
      <c r="B236" s="662">
        <v>33296</v>
      </c>
      <c r="C236" s="662" t="s">
        <v>17</v>
      </c>
      <c r="D236" s="662" t="s">
        <v>1140</v>
      </c>
      <c r="E236" s="662" t="s">
        <v>1141</v>
      </c>
      <c r="F236" s="662" t="s">
        <v>1142</v>
      </c>
      <c r="G236" s="662">
        <v>39</v>
      </c>
      <c r="H236" s="662">
        <v>52.1</v>
      </c>
      <c r="I236" s="662">
        <v>141</v>
      </c>
      <c r="J236" s="662">
        <v>10</v>
      </c>
      <c r="K236" s="662">
        <v>205</v>
      </c>
      <c r="L236" s="662">
        <v>10</v>
      </c>
      <c r="M236" s="662">
        <v>2</v>
      </c>
      <c r="N236" s="662" t="s">
        <v>1143</v>
      </c>
      <c r="O236" s="662" t="s">
        <v>22</v>
      </c>
      <c r="P236" s="662" t="s">
        <v>40</v>
      </c>
      <c r="Q236" s="667">
        <v>39.868333</v>
      </c>
      <c r="R236" s="667">
        <v>141.16666699999999</v>
      </c>
      <c r="T236" s="668" t="s">
        <v>4605</v>
      </c>
      <c r="U236" s="668" t="s">
        <v>4605</v>
      </c>
      <c r="V236" s="668" t="s">
        <v>4605</v>
      </c>
      <c r="W236" s="668" t="s">
        <v>22</v>
      </c>
      <c r="X236" s="668" t="s">
        <v>22</v>
      </c>
      <c r="Y236" s="668" t="s">
        <v>22</v>
      </c>
      <c r="Z236" s="668" t="s">
        <v>22</v>
      </c>
      <c r="AB236" s="662" t="s">
        <v>4788</v>
      </c>
      <c r="AC236" s="662" t="s">
        <v>1117</v>
      </c>
      <c r="AF236" s="662">
        <v>1</v>
      </c>
      <c r="AG236" s="662">
        <v>8</v>
      </c>
      <c r="AH236" s="668" t="str">
        <f t="shared" si="38"/>
        <v/>
      </c>
      <c r="AI236" s="668" t="str">
        <f t="shared" si="38"/>
        <v>●</v>
      </c>
      <c r="AJ236" s="668" t="str">
        <f t="shared" si="38"/>
        <v>●</v>
      </c>
      <c r="AK236" s="675">
        <f t="shared" si="39"/>
        <v>33296</v>
      </c>
      <c r="AL236" s="675" t="str">
        <f t="shared" si="37"/>
        <v>33_好摩</v>
      </c>
      <c r="AM236" s="675" t="str">
        <f t="shared" si="36"/>
        <v>33</v>
      </c>
      <c r="AN236" s="693" t="str">
        <f>IFERROR(VLOOKUP(AL236,観測点コードリスト!$L$2:$N$1665,3,FALSE),"")</f>
        <v>1032</v>
      </c>
      <c r="AO236" t="str">
        <f t="shared" si="40"/>
        <v>●</v>
      </c>
      <c r="AQ236" s="709">
        <f t="shared" si="41"/>
        <v>33296</v>
      </c>
      <c r="AR236" s="709" t="str">
        <f t="shared" si="42"/>
        <v>好摩</v>
      </c>
      <c r="AS236" s="709" t="str">
        <f t="shared" si="43"/>
        <v>33</v>
      </c>
      <c r="AT236" s="710" t="str">
        <f t="shared" si="44"/>
        <v>1032</v>
      </c>
    </row>
    <row r="237" spans="1:46">
      <c r="A237" s="662" t="s">
        <v>1093</v>
      </c>
      <c r="B237" s="662">
        <v>33326</v>
      </c>
      <c r="C237" s="662" t="s">
        <v>17</v>
      </c>
      <c r="D237" s="662" t="s">
        <v>1144</v>
      </c>
      <c r="E237" s="662" t="s">
        <v>1145</v>
      </c>
      <c r="F237" s="662" t="s">
        <v>1146</v>
      </c>
      <c r="G237" s="662">
        <v>39</v>
      </c>
      <c r="H237" s="662">
        <v>50.8</v>
      </c>
      <c r="I237" s="662">
        <v>141</v>
      </c>
      <c r="J237" s="662">
        <v>47.7</v>
      </c>
      <c r="K237" s="662">
        <v>105</v>
      </c>
      <c r="L237" s="662">
        <v>9.9</v>
      </c>
      <c r="M237" s="662">
        <v>2.5</v>
      </c>
      <c r="N237" s="662" t="s">
        <v>945</v>
      </c>
      <c r="O237" s="662">
        <v>33965</v>
      </c>
      <c r="P237" s="662" t="s">
        <v>22</v>
      </c>
      <c r="Q237" s="667">
        <v>39.846666999999997</v>
      </c>
      <c r="R237" s="667">
        <v>141.79499999999999</v>
      </c>
      <c r="T237" s="668" t="s">
        <v>4605</v>
      </c>
      <c r="U237" s="668" t="s">
        <v>4605</v>
      </c>
      <c r="V237" s="668" t="s">
        <v>4605</v>
      </c>
      <c r="W237" s="668" t="s">
        <v>22</v>
      </c>
      <c r="X237" s="668" t="s">
        <v>22</v>
      </c>
      <c r="Y237" s="668" t="s">
        <v>22</v>
      </c>
      <c r="Z237" s="668" t="s">
        <v>22</v>
      </c>
      <c r="AB237" s="662" t="s">
        <v>4745</v>
      </c>
      <c r="AC237" s="662" t="s">
        <v>4775</v>
      </c>
      <c r="AH237" s="668" t="str">
        <f t="shared" si="38"/>
        <v/>
      </c>
      <c r="AI237" s="668" t="str">
        <f t="shared" si="38"/>
        <v/>
      </c>
      <c r="AJ237" s="668" t="str">
        <f t="shared" si="38"/>
        <v/>
      </c>
      <c r="AK237" s="675">
        <f t="shared" si="39"/>
        <v>33326</v>
      </c>
      <c r="AL237" s="675" t="str">
        <f t="shared" si="37"/>
        <v>33_岩泉</v>
      </c>
      <c r="AM237" s="675" t="str">
        <f t="shared" si="36"/>
        <v>33</v>
      </c>
      <c r="AN237" s="693" t="str">
        <f>IFERROR(VLOOKUP(AL237,観測点コードリスト!$L$2:$N$1665,3,FALSE),"")</f>
        <v>0218</v>
      </c>
      <c r="AO237" t="str">
        <f t="shared" si="40"/>
        <v/>
      </c>
      <c r="AQ237" s="709">
        <f t="shared" si="41"/>
        <v>33326</v>
      </c>
      <c r="AR237" s="709" t="str">
        <f t="shared" si="42"/>
        <v>岩泉</v>
      </c>
      <c r="AS237" s="709" t="str">
        <f t="shared" si="43"/>
        <v>33</v>
      </c>
      <c r="AT237" s="710" t="str">
        <f t="shared" si="44"/>
        <v>0218</v>
      </c>
    </row>
    <row r="238" spans="1:46">
      <c r="A238" s="662" t="s">
        <v>1093</v>
      </c>
      <c r="B238" s="662">
        <v>33336</v>
      </c>
      <c r="C238" s="662" t="s">
        <v>17</v>
      </c>
      <c r="D238" s="662" t="s">
        <v>1147</v>
      </c>
      <c r="E238" s="662" t="s">
        <v>1148</v>
      </c>
      <c r="F238" s="662" t="s">
        <v>1149</v>
      </c>
      <c r="G238" s="662">
        <v>39</v>
      </c>
      <c r="H238" s="662">
        <v>50.8</v>
      </c>
      <c r="I238" s="662">
        <v>141</v>
      </c>
      <c r="J238" s="662">
        <v>57.8</v>
      </c>
      <c r="K238" s="662">
        <v>3</v>
      </c>
      <c r="L238" s="662">
        <v>10</v>
      </c>
      <c r="M238" s="662">
        <v>2</v>
      </c>
      <c r="N238" s="662" t="s">
        <v>1150</v>
      </c>
      <c r="O238" s="662" t="s">
        <v>22</v>
      </c>
      <c r="P238" s="662" t="s">
        <v>40</v>
      </c>
      <c r="Q238" s="667">
        <v>39.846666999999997</v>
      </c>
      <c r="R238" s="667">
        <v>141.96333300000001</v>
      </c>
      <c r="T238" s="668" t="s">
        <v>4605</v>
      </c>
      <c r="U238" s="668" t="s">
        <v>4605</v>
      </c>
      <c r="V238" s="668" t="s">
        <v>4605</v>
      </c>
      <c r="W238" s="668" t="s">
        <v>22</v>
      </c>
      <c r="X238" s="668" t="s">
        <v>22</v>
      </c>
      <c r="Y238" s="668" t="s">
        <v>22</v>
      </c>
      <c r="Z238" s="668" t="s">
        <v>22</v>
      </c>
      <c r="AB238" s="662" t="s">
        <v>1150</v>
      </c>
      <c r="AC238" s="662" t="s">
        <v>1150</v>
      </c>
      <c r="AG238" s="662">
        <v>1</v>
      </c>
      <c r="AH238" s="668" t="str">
        <f t="shared" si="38"/>
        <v/>
      </c>
      <c r="AI238" s="668" t="str">
        <f t="shared" si="38"/>
        <v/>
      </c>
      <c r="AJ238" s="668" t="str">
        <f t="shared" si="38"/>
        <v>●</v>
      </c>
      <c r="AK238" s="675">
        <f t="shared" si="39"/>
        <v>33336</v>
      </c>
      <c r="AL238" s="675" t="str">
        <f t="shared" si="37"/>
        <v>33_小本</v>
      </c>
      <c r="AM238" s="675" t="str">
        <f t="shared" ref="AM238:AM301" si="45">LEFT(AK238,2)</f>
        <v>33</v>
      </c>
      <c r="AN238" s="693" t="str">
        <f>IFERROR(VLOOKUP(AL238,観測点コードリスト!$L$2:$N$1665,3,FALSE),"")</f>
        <v>1212</v>
      </c>
      <c r="AO238" t="str">
        <f t="shared" si="40"/>
        <v>●</v>
      </c>
      <c r="AQ238" s="709">
        <f t="shared" si="41"/>
        <v>33336</v>
      </c>
      <c r="AR238" s="709" t="str">
        <f t="shared" si="42"/>
        <v>小本</v>
      </c>
      <c r="AS238" s="709" t="str">
        <f t="shared" si="43"/>
        <v>33</v>
      </c>
      <c r="AT238" s="710" t="str">
        <f t="shared" si="44"/>
        <v>1212</v>
      </c>
    </row>
    <row r="239" spans="1:46">
      <c r="A239" s="662" t="s">
        <v>1093</v>
      </c>
      <c r="B239" s="662">
        <v>33371</v>
      </c>
      <c r="C239" s="662" t="s">
        <v>17</v>
      </c>
      <c r="D239" s="662" t="s">
        <v>1157</v>
      </c>
      <c r="E239" s="662" t="s">
        <v>1158</v>
      </c>
      <c r="F239" s="662" t="s">
        <v>1159</v>
      </c>
      <c r="G239" s="662">
        <v>39</v>
      </c>
      <c r="H239" s="662">
        <v>47</v>
      </c>
      <c r="I239" s="662">
        <v>141</v>
      </c>
      <c r="J239" s="662">
        <v>19.7</v>
      </c>
      <c r="K239" s="662">
        <v>680</v>
      </c>
      <c r="L239" s="662">
        <v>10</v>
      </c>
      <c r="M239" s="662">
        <v>2.5</v>
      </c>
      <c r="N239" s="662" t="s">
        <v>1160</v>
      </c>
      <c r="O239" s="662" t="s">
        <v>22</v>
      </c>
      <c r="P239" s="662" t="s">
        <v>40</v>
      </c>
      <c r="Q239" s="667">
        <v>39.783332999999999</v>
      </c>
      <c r="R239" s="667">
        <v>141.32833299999999</v>
      </c>
      <c r="T239" s="668" t="s">
        <v>4605</v>
      </c>
      <c r="U239" s="668" t="s">
        <v>4605</v>
      </c>
      <c r="V239" s="668" t="s">
        <v>4605</v>
      </c>
      <c r="W239" s="668" t="s">
        <v>22</v>
      </c>
      <c r="X239" s="668" t="s">
        <v>22</v>
      </c>
      <c r="Y239" s="668" t="s">
        <v>22</v>
      </c>
      <c r="Z239" s="668" t="s">
        <v>22</v>
      </c>
      <c r="AB239" s="662" t="s">
        <v>4789</v>
      </c>
      <c r="AC239" s="662" t="s">
        <v>863</v>
      </c>
      <c r="AH239" s="668" t="str">
        <f t="shared" si="38"/>
        <v/>
      </c>
      <c r="AI239" s="668" t="str">
        <f t="shared" si="38"/>
        <v/>
      </c>
      <c r="AJ239" s="668" t="str">
        <f t="shared" si="38"/>
        <v/>
      </c>
      <c r="AK239" s="675">
        <f t="shared" si="39"/>
        <v>33371</v>
      </c>
      <c r="AL239" s="675" t="str">
        <f t="shared" si="37"/>
        <v>33_薮川</v>
      </c>
      <c r="AM239" s="675" t="str">
        <f t="shared" si="45"/>
        <v>33</v>
      </c>
      <c r="AN239" s="693" t="str">
        <f>IFERROR(VLOOKUP(AL239,観測点コードリスト!$L$2:$N$1665,3,FALSE),"")</f>
        <v>1078</v>
      </c>
      <c r="AO239" t="str">
        <f t="shared" si="40"/>
        <v/>
      </c>
      <c r="AQ239" s="709">
        <f t="shared" si="41"/>
        <v>33371</v>
      </c>
      <c r="AR239" s="709" t="str">
        <f t="shared" si="42"/>
        <v>薮川</v>
      </c>
      <c r="AS239" s="709" t="str">
        <f t="shared" si="43"/>
        <v>33</v>
      </c>
      <c r="AT239" s="710" t="str">
        <f t="shared" si="44"/>
        <v>1078</v>
      </c>
    </row>
    <row r="240" spans="1:46">
      <c r="A240" s="662" t="s">
        <v>1093</v>
      </c>
      <c r="B240" s="662">
        <v>33421</v>
      </c>
      <c r="C240" s="662" t="s">
        <v>17</v>
      </c>
      <c r="D240" s="662" t="s">
        <v>1161</v>
      </c>
      <c r="E240" s="662" t="s">
        <v>1162</v>
      </c>
      <c r="F240" s="662" t="s">
        <v>1163</v>
      </c>
      <c r="G240" s="662">
        <v>39</v>
      </c>
      <c r="H240" s="662">
        <v>41.8</v>
      </c>
      <c r="I240" s="662">
        <v>140</v>
      </c>
      <c r="J240" s="662">
        <v>58.5</v>
      </c>
      <c r="K240" s="662">
        <v>195</v>
      </c>
      <c r="L240" s="662">
        <v>8.5</v>
      </c>
      <c r="M240" s="662">
        <v>2.5</v>
      </c>
      <c r="N240" s="662" t="s">
        <v>988</v>
      </c>
      <c r="O240" s="662">
        <v>33925</v>
      </c>
      <c r="P240" s="662" t="s">
        <v>40</v>
      </c>
      <c r="Q240" s="667">
        <v>39.696666999999998</v>
      </c>
      <c r="R240" s="667">
        <v>140.97499999999999</v>
      </c>
      <c r="T240" s="668" t="s">
        <v>4605</v>
      </c>
      <c r="U240" s="668" t="s">
        <v>4605</v>
      </c>
      <c r="V240" s="668" t="s">
        <v>4605</v>
      </c>
      <c r="W240" s="668" t="s">
        <v>22</v>
      </c>
      <c r="X240" s="668" t="s">
        <v>22</v>
      </c>
      <c r="Y240" s="668" t="s">
        <v>22</v>
      </c>
      <c r="Z240" s="668" t="s">
        <v>22</v>
      </c>
      <c r="AB240" s="662" t="s">
        <v>4745</v>
      </c>
      <c r="AC240" s="662" t="s">
        <v>4783</v>
      </c>
      <c r="AF240" s="662">
        <v>9</v>
      </c>
      <c r="AG240" s="662">
        <v>5</v>
      </c>
      <c r="AH240" s="668" t="str">
        <f t="shared" si="38"/>
        <v/>
      </c>
      <c r="AI240" s="668" t="str">
        <f t="shared" si="38"/>
        <v>●</v>
      </c>
      <c r="AJ240" s="668" t="str">
        <f t="shared" si="38"/>
        <v>●</v>
      </c>
      <c r="AK240" s="675">
        <f t="shared" si="39"/>
        <v>33421</v>
      </c>
      <c r="AL240" s="675" t="str">
        <f t="shared" si="37"/>
        <v>33_雫石</v>
      </c>
      <c r="AM240" s="675" t="str">
        <f t="shared" si="45"/>
        <v>33</v>
      </c>
      <c r="AN240" s="693" t="str">
        <f>IFERROR(VLOOKUP(AL240,観測点コードリスト!$L$2:$N$1665,3,FALSE),"")</f>
        <v>0221</v>
      </c>
      <c r="AO240" t="str">
        <f t="shared" si="40"/>
        <v>●</v>
      </c>
      <c r="AQ240" s="709">
        <f t="shared" si="41"/>
        <v>33421</v>
      </c>
      <c r="AR240" s="709" t="str">
        <f t="shared" si="42"/>
        <v>雫石</v>
      </c>
      <c r="AS240" s="709" t="str">
        <f t="shared" si="43"/>
        <v>33</v>
      </c>
      <c r="AT240" s="710" t="str">
        <f t="shared" si="44"/>
        <v>0221</v>
      </c>
    </row>
    <row r="241" spans="1:46">
      <c r="A241" s="662" t="s">
        <v>1093</v>
      </c>
      <c r="B241" s="662">
        <v>33431</v>
      </c>
      <c r="C241" s="662" t="s">
        <v>23</v>
      </c>
      <c r="D241" s="662" t="s">
        <v>1164</v>
      </c>
      <c r="E241" s="662" t="s">
        <v>1165</v>
      </c>
      <c r="F241" s="662" t="s">
        <v>1166</v>
      </c>
      <c r="G241" s="662">
        <v>39</v>
      </c>
      <c r="H241" s="662">
        <v>41.9</v>
      </c>
      <c r="I241" s="662">
        <v>141</v>
      </c>
      <c r="J241" s="662">
        <v>9.9</v>
      </c>
      <c r="K241" s="662">
        <v>155</v>
      </c>
      <c r="L241" s="662">
        <v>15.5</v>
      </c>
      <c r="M241" s="662" t="s">
        <v>22</v>
      </c>
      <c r="N241" s="662" t="s">
        <v>27</v>
      </c>
      <c r="O241" s="662">
        <v>33927</v>
      </c>
      <c r="P241" s="662" t="s">
        <v>22</v>
      </c>
      <c r="Q241" s="667">
        <v>39.698332999999998</v>
      </c>
      <c r="R241" s="667">
        <v>141.16499999999999</v>
      </c>
      <c r="T241" s="668" t="s">
        <v>4605</v>
      </c>
      <c r="U241" s="668" t="s">
        <v>4605</v>
      </c>
      <c r="V241" s="668" t="s">
        <v>4605</v>
      </c>
      <c r="W241" s="668" t="s">
        <v>4605</v>
      </c>
      <c r="X241" s="668" t="s">
        <v>22</v>
      </c>
      <c r="Y241" s="668" t="s">
        <v>4605</v>
      </c>
      <c r="Z241" s="668" t="s">
        <v>4605</v>
      </c>
      <c r="AB241" s="662" t="s">
        <v>4745</v>
      </c>
      <c r="AC241" s="662" t="s">
        <v>4744</v>
      </c>
      <c r="AE241" s="662">
        <v>15</v>
      </c>
      <c r="AF241" s="662">
        <v>1</v>
      </c>
      <c r="AG241" s="662">
        <v>3</v>
      </c>
      <c r="AH241" s="668" t="str">
        <f t="shared" si="38"/>
        <v>●</v>
      </c>
      <c r="AI241" s="668" t="str">
        <f t="shared" si="38"/>
        <v>●</v>
      </c>
      <c r="AJ241" s="668" t="str">
        <f t="shared" si="38"/>
        <v>●</v>
      </c>
      <c r="AK241" s="675">
        <f t="shared" si="39"/>
        <v>33431</v>
      </c>
      <c r="AL241" s="675" t="str">
        <f t="shared" si="37"/>
        <v>33_盛岡</v>
      </c>
      <c r="AM241" s="675" t="str">
        <f t="shared" si="45"/>
        <v>33</v>
      </c>
      <c r="AN241" s="693" t="str">
        <f>IFERROR(VLOOKUP(AL241,観測点コードリスト!$L$2:$N$1665,3,FALSE),"")</f>
        <v>47584</v>
      </c>
      <c r="AO241" t="str">
        <f t="shared" si="40"/>
        <v>●</v>
      </c>
      <c r="AQ241" s="709">
        <f t="shared" si="41"/>
        <v>33431</v>
      </c>
      <c r="AR241" s="709" t="str">
        <f t="shared" si="42"/>
        <v>盛岡</v>
      </c>
      <c r="AS241" s="709" t="str">
        <f t="shared" si="43"/>
        <v>33</v>
      </c>
      <c r="AT241" s="710" t="str">
        <f t="shared" si="44"/>
        <v>47584</v>
      </c>
    </row>
    <row r="242" spans="1:46">
      <c r="A242" s="662" t="s">
        <v>1093</v>
      </c>
      <c r="B242" s="662">
        <v>33441</v>
      </c>
      <c r="C242" s="662" t="s">
        <v>17</v>
      </c>
      <c r="D242" s="662" t="s">
        <v>1167</v>
      </c>
      <c r="E242" s="662" t="s">
        <v>1168</v>
      </c>
      <c r="F242" s="662" t="s">
        <v>1169</v>
      </c>
      <c r="G242" s="662">
        <v>39</v>
      </c>
      <c r="H242" s="662">
        <v>39</v>
      </c>
      <c r="I242" s="662">
        <v>141</v>
      </c>
      <c r="J242" s="662">
        <v>21.2</v>
      </c>
      <c r="K242" s="662">
        <v>734</v>
      </c>
      <c r="L242" s="662">
        <v>10</v>
      </c>
      <c r="M242" s="662">
        <v>2.5</v>
      </c>
      <c r="N242" s="662" t="s">
        <v>1170</v>
      </c>
      <c r="O242" s="662">
        <v>33955</v>
      </c>
      <c r="P242" s="662" t="s">
        <v>40</v>
      </c>
      <c r="Q242" s="667">
        <v>39.65</v>
      </c>
      <c r="R242" s="667">
        <v>141.35333299999999</v>
      </c>
      <c r="T242" s="668" t="s">
        <v>4605</v>
      </c>
      <c r="U242" s="668" t="s">
        <v>4605</v>
      </c>
      <c r="V242" s="668" t="s">
        <v>4605</v>
      </c>
      <c r="W242" s="668" t="s">
        <v>22</v>
      </c>
      <c r="X242" s="668" t="s">
        <v>22</v>
      </c>
      <c r="Y242" s="668" t="s">
        <v>22</v>
      </c>
      <c r="Z242" s="668" t="s">
        <v>22</v>
      </c>
      <c r="AB242" s="662" t="s">
        <v>1170</v>
      </c>
      <c r="AC242" s="662" t="s">
        <v>1170</v>
      </c>
      <c r="AG242" s="662">
        <v>2</v>
      </c>
      <c r="AH242" s="668" t="str">
        <f t="shared" si="38"/>
        <v/>
      </c>
      <c r="AI242" s="668" t="str">
        <f t="shared" si="38"/>
        <v/>
      </c>
      <c r="AJ242" s="668" t="str">
        <f t="shared" si="38"/>
        <v>●</v>
      </c>
      <c r="AK242" s="675">
        <f t="shared" si="39"/>
        <v>33441</v>
      </c>
      <c r="AL242" s="675" t="str">
        <f t="shared" si="37"/>
        <v>33_区界</v>
      </c>
      <c r="AM242" s="675" t="str">
        <f t="shared" si="45"/>
        <v>33</v>
      </c>
      <c r="AN242" s="693" t="str">
        <f>IFERROR(VLOOKUP(AL242,観測点コードリスト!$L$2:$N$1665,3,FALSE),"")</f>
        <v>1447</v>
      </c>
      <c r="AO242" t="str">
        <f t="shared" si="40"/>
        <v>●</v>
      </c>
      <c r="AQ242" s="709">
        <f t="shared" si="41"/>
        <v>33441</v>
      </c>
      <c r="AR242" s="709" t="str">
        <f t="shared" si="42"/>
        <v>区界</v>
      </c>
      <c r="AS242" s="709" t="str">
        <f t="shared" si="43"/>
        <v>33</v>
      </c>
      <c r="AT242" s="710" t="str">
        <f t="shared" si="44"/>
        <v>1447</v>
      </c>
    </row>
    <row r="243" spans="1:46">
      <c r="A243" s="662" t="s">
        <v>1093</v>
      </c>
      <c r="B243" s="662">
        <v>33472</v>
      </c>
      <c r="C243" s="662" t="s">
        <v>23</v>
      </c>
      <c r="D243" s="662" t="s">
        <v>1171</v>
      </c>
      <c r="E243" s="662" t="s">
        <v>1172</v>
      </c>
      <c r="F243" s="662" t="s">
        <v>1173</v>
      </c>
      <c r="G243" s="662">
        <v>39</v>
      </c>
      <c r="H243" s="662">
        <v>38.799999999999997</v>
      </c>
      <c r="I243" s="662">
        <v>141</v>
      </c>
      <c r="J243" s="662">
        <v>57.9</v>
      </c>
      <c r="K243" s="662">
        <v>43</v>
      </c>
      <c r="L243" s="662">
        <v>20.3</v>
      </c>
      <c r="M243" s="662" t="s">
        <v>22</v>
      </c>
      <c r="N243" s="662" t="s">
        <v>1174</v>
      </c>
      <c r="O243" s="662">
        <v>33933</v>
      </c>
      <c r="P243" s="662" t="s">
        <v>22</v>
      </c>
      <c r="Q243" s="667">
        <v>39.646667000000001</v>
      </c>
      <c r="R243" s="667">
        <v>141.965</v>
      </c>
      <c r="T243" s="668" t="s">
        <v>4605</v>
      </c>
      <c r="U243" s="668" t="s">
        <v>4605</v>
      </c>
      <c r="V243" s="668" t="s">
        <v>4605</v>
      </c>
      <c r="W243" s="668" t="s">
        <v>22</v>
      </c>
      <c r="X243" s="668" t="s">
        <v>22</v>
      </c>
      <c r="Y243" s="668" t="s">
        <v>4605</v>
      </c>
      <c r="Z243" s="668" t="s">
        <v>22</v>
      </c>
      <c r="AB243" s="662" t="s">
        <v>1174</v>
      </c>
      <c r="AC243" s="662" t="s">
        <v>1174</v>
      </c>
      <c r="AE243" s="662">
        <v>1</v>
      </c>
      <c r="AH243" s="668" t="str">
        <f t="shared" si="38"/>
        <v>●</v>
      </c>
      <c r="AI243" s="668" t="str">
        <f t="shared" si="38"/>
        <v/>
      </c>
      <c r="AJ243" s="668" t="str">
        <f t="shared" si="38"/>
        <v/>
      </c>
      <c r="AK243" s="675">
        <f t="shared" si="39"/>
        <v>33472</v>
      </c>
      <c r="AL243" s="675" t="str">
        <f t="shared" si="37"/>
        <v>33_宮古</v>
      </c>
      <c r="AM243" s="675" t="str">
        <f t="shared" si="45"/>
        <v>33</v>
      </c>
      <c r="AN243" s="693" t="str">
        <f>IFERROR(VLOOKUP(AL243,観測点コードリスト!$L$2:$N$1665,3,FALSE),"")</f>
        <v>47585</v>
      </c>
      <c r="AO243" t="str">
        <f t="shared" si="40"/>
        <v>●</v>
      </c>
      <c r="AQ243" s="709">
        <f t="shared" si="41"/>
        <v>33472</v>
      </c>
      <c r="AR243" s="709" t="str">
        <f t="shared" si="42"/>
        <v>宮古</v>
      </c>
      <c r="AS243" s="709" t="str">
        <f t="shared" si="43"/>
        <v>33</v>
      </c>
      <c r="AT243" s="710" t="str">
        <f t="shared" si="44"/>
        <v>47585</v>
      </c>
    </row>
    <row r="244" spans="1:46">
      <c r="A244" s="662" t="s">
        <v>1093</v>
      </c>
      <c r="B244" s="662">
        <v>33486</v>
      </c>
      <c r="C244" s="662" t="s">
        <v>17</v>
      </c>
      <c r="D244" s="662" t="s">
        <v>1175</v>
      </c>
      <c r="E244" s="662" t="s">
        <v>1176</v>
      </c>
      <c r="F244" s="662" t="s">
        <v>1177</v>
      </c>
      <c r="G244" s="662">
        <v>39</v>
      </c>
      <c r="H244" s="662">
        <v>32.9</v>
      </c>
      <c r="I244" s="662">
        <v>140</v>
      </c>
      <c r="J244" s="662">
        <v>50.6</v>
      </c>
      <c r="K244" s="662">
        <v>407</v>
      </c>
      <c r="L244" s="662">
        <v>10</v>
      </c>
      <c r="M244" s="662">
        <v>3</v>
      </c>
      <c r="N244" s="662" t="s">
        <v>1178</v>
      </c>
      <c r="O244" s="662" t="s">
        <v>22</v>
      </c>
      <c r="P244" s="662" t="s">
        <v>40</v>
      </c>
      <c r="Q244" s="667">
        <v>39.548333</v>
      </c>
      <c r="R244" s="667">
        <v>140.843333</v>
      </c>
      <c r="T244" s="668" t="s">
        <v>4605</v>
      </c>
      <c r="U244" s="668" t="s">
        <v>4605</v>
      </c>
      <c r="V244" s="668" t="s">
        <v>4605</v>
      </c>
      <c r="W244" s="668" t="s">
        <v>22</v>
      </c>
      <c r="X244" s="668" t="s">
        <v>22</v>
      </c>
      <c r="Y244" s="668" t="s">
        <v>22</v>
      </c>
      <c r="Z244" s="668" t="s">
        <v>22</v>
      </c>
      <c r="AB244" s="662" t="s">
        <v>1178</v>
      </c>
      <c r="AC244" s="662" t="s">
        <v>1178</v>
      </c>
      <c r="AH244" s="668" t="str">
        <f t="shared" si="38"/>
        <v/>
      </c>
      <c r="AI244" s="668" t="str">
        <f t="shared" si="38"/>
        <v/>
      </c>
      <c r="AJ244" s="668" t="str">
        <f t="shared" si="38"/>
        <v/>
      </c>
      <c r="AK244" s="675">
        <f t="shared" si="39"/>
        <v>33486</v>
      </c>
      <c r="AL244" s="675" t="str">
        <f t="shared" si="37"/>
        <v>33_沢内</v>
      </c>
      <c r="AM244" s="675" t="str">
        <f t="shared" si="45"/>
        <v>33</v>
      </c>
      <c r="AN244" s="693" t="str">
        <f>IFERROR(VLOOKUP(AL244,観測点コードリスト!$L$2:$N$1665,3,FALSE),"")</f>
        <v>1118</v>
      </c>
      <c r="AO244" t="str">
        <f t="shared" si="40"/>
        <v/>
      </c>
      <c r="AQ244" s="709">
        <f t="shared" si="41"/>
        <v>33486</v>
      </c>
      <c r="AR244" s="709" t="str">
        <f t="shared" si="42"/>
        <v>沢内</v>
      </c>
      <c r="AS244" s="709" t="str">
        <f t="shared" si="43"/>
        <v>33</v>
      </c>
      <c r="AT244" s="710" t="str">
        <f t="shared" si="44"/>
        <v>1118</v>
      </c>
    </row>
    <row r="245" spans="1:46">
      <c r="A245" s="662" t="s">
        <v>1093</v>
      </c>
      <c r="B245" s="662">
        <v>33501</v>
      </c>
      <c r="C245" s="662" t="s">
        <v>17</v>
      </c>
      <c r="D245" s="662" t="s">
        <v>1179</v>
      </c>
      <c r="E245" s="662" t="s">
        <v>1180</v>
      </c>
      <c r="F245" s="662" t="s">
        <v>1181</v>
      </c>
      <c r="G245" s="662">
        <v>39</v>
      </c>
      <c r="H245" s="662">
        <v>32.799999999999997</v>
      </c>
      <c r="I245" s="662">
        <v>141</v>
      </c>
      <c r="J245" s="662">
        <v>7.6</v>
      </c>
      <c r="K245" s="662">
        <v>125</v>
      </c>
      <c r="L245" s="662">
        <v>10</v>
      </c>
      <c r="M245" s="662">
        <v>2</v>
      </c>
      <c r="N245" s="662" t="s">
        <v>1182</v>
      </c>
      <c r="O245" s="662" t="s">
        <v>22</v>
      </c>
      <c r="P245" s="662" t="s">
        <v>40</v>
      </c>
      <c r="Q245" s="667">
        <v>39.546666999999999</v>
      </c>
      <c r="R245" s="667">
        <v>141.126667</v>
      </c>
      <c r="T245" s="668" t="s">
        <v>4605</v>
      </c>
      <c r="U245" s="668" t="s">
        <v>4605</v>
      </c>
      <c r="V245" s="668" t="s">
        <v>4605</v>
      </c>
      <c r="W245" s="668" t="s">
        <v>22</v>
      </c>
      <c r="X245" s="668" t="s">
        <v>22</v>
      </c>
      <c r="Y245" s="668" t="s">
        <v>22</v>
      </c>
      <c r="Z245" s="668" t="s">
        <v>22</v>
      </c>
      <c r="AB245" s="662" t="s">
        <v>1182</v>
      </c>
      <c r="AC245" s="662" t="s">
        <v>1182</v>
      </c>
      <c r="AE245" s="662">
        <v>4</v>
      </c>
      <c r="AF245" s="662">
        <v>7</v>
      </c>
      <c r="AG245" s="662">
        <v>1</v>
      </c>
      <c r="AH245" s="668" t="str">
        <f t="shared" si="38"/>
        <v>●</v>
      </c>
      <c r="AI245" s="668" t="str">
        <f t="shared" si="38"/>
        <v>●</v>
      </c>
      <c r="AJ245" s="668" t="str">
        <f t="shared" si="38"/>
        <v>●</v>
      </c>
      <c r="AK245" s="675">
        <f t="shared" si="39"/>
        <v>33501</v>
      </c>
      <c r="AL245" s="675" t="str">
        <f t="shared" si="37"/>
        <v>33_紫波</v>
      </c>
      <c r="AM245" s="675" t="str">
        <f t="shared" si="45"/>
        <v>33</v>
      </c>
      <c r="AN245" s="693" t="str">
        <f>IFERROR(VLOOKUP(AL245,観測点コードリスト!$L$2:$N$1665,3,FALSE),"")</f>
        <v>1128</v>
      </c>
      <c r="AO245" t="str">
        <f t="shared" si="40"/>
        <v>●</v>
      </c>
      <c r="AQ245" s="709">
        <f t="shared" si="41"/>
        <v>33501</v>
      </c>
      <c r="AR245" s="709" t="str">
        <f t="shared" si="42"/>
        <v>紫波</v>
      </c>
      <c r="AS245" s="709" t="str">
        <f t="shared" si="43"/>
        <v>33</v>
      </c>
      <c r="AT245" s="710" t="str">
        <f t="shared" si="44"/>
        <v>1128</v>
      </c>
    </row>
    <row r="246" spans="1:46">
      <c r="A246" s="662" t="s">
        <v>1093</v>
      </c>
      <c r="B246" s="662">
        <v>33526</v>
      </c>
      <c r="C246" s="662" t="s">
        <v>17</v>
      </c>
      <c r="D246" s="662" t="s">
        <v>1183</v>
      </c>
      <c r="E246" s="662" t="s">
        <v>1184</v>
      </c>
      <c r="F246" s="662" t="s">
        <v>1185</v>
      </c>
      <c r="G246" s="662">
        <v>39</v>
      </c>
      <c r="H246" s="662">
        <v>35.9</v>
      </c>
      <c r="I246" s="662">
        <v>141</v>
      </c>
      <c r="J246" s="662">
        <v>40.9</v>
      </c>
      <c r="K246" s="662">
        <v>192</v>
      </c>
      <c r="L246" s="662">
        <v>6.5</v>
      </c>
      <c r="M246" s="662">
        <v>2</v>
      </c>
      <c r="N246" s="662" t="s">
        <v>1186</v>
      </c>
      <c r="O246" s="662" t="s">
        <v>22</v>
      </c>
      <c r="P246" s="662" t="s">
        <v>40</v>
      </c>
      <c r="Q246" s="667">
        <v>39.598332999999997</v>
      </c>
      <c r="R246" s="667">
        <v>141.681667</v>
      </c>
      <c r="T246" s="668" t="s">
        <v>4605</v>
      </c>
      <c r="U246" s="668" t="s">
        <v>4605</v>
      </c>
      <c r="V246" s="668" t="s">
        <v>4605</v>
      </c>
      <c r="W246" s="668" t="s">
        <v>22</v>
      </c>
      <c r="X246" s="668" t="s">
        <v>22</v>
      </c>
      <c r="Y246" s="668" t="s">
        <v>22</v>
      </c>
      <c r="Z246" s="668" t="s">
        <v>22</v>
      </c>
      <c r="AB246" s="662" t="s">
        <v>1186</v>
      </c>
      <c r="AC246" s="662" t="s">
        <v>1186</v>
      </c>
      <c r="AH246" s="668" t="str">
        <f t="shared" si="38"/>
        <v/>
      </c>
      <c r="AI246" s="668" t="str">
        <f t="shared" si="38"/>
        <v/>
      </c>
      <c r="AJ246" s="668" t="str">
        <f t="shared" si="38"/>
        <v/>
      </c>
      <c r="AK246" s="675">
        <f t="shared" si="39"/>
        <v>33526</v>
      </c>
      <c r="AL246" s="675" t="str">
        <f t="shared" si="37"/>
        <v>33_川井</v>
      </c>
      <c r="AM246" s="675" t="str">
        <f t="shared" si="45"/>
        <v>33</v>
      </c>
      <c r="AN246" s="693" t="str">
        <f>IFERROR(VLOOKUP(AL246,観測点コードリスト!$L$2:$N$1665,3,FALSE),"")</f>
        <v>1224</v>
      </c>
      <c r="AO246" t="str">
        <f t="shared" si="40"/>
        <v/>
      </c>
      <c r="AQ246" s="709">
        <f t="shared" si="41"/>
        <v>33526</v>
      </c>
      <c r="AR246" s="709" t="str">
        <f t="shared" si="42"/>
        <v>川井</v>
      </c>
      <c r="AS246" s="709" t="str">
        <f t="shared" si="43"/>
        <v>33</v>
      </c>
      <c r="AT246" s="710" t="str">
        <f t="shared" si="44"/>
        <v>1224</v>
      </c>
    </row>
    <row r="247" spans="1:46">
      <c r="A247" s="662" t="s">
        <v>1093</v>
      </c>
      <c r="B247" s="662">
        <v>33576</v>
      </c>
      <c r="C247" s="662" t="s">
        <v>23</v>
      </c>
      <c r="D247" s="662" t="s">
        <v>1191</v>
      </c>
      <c r="E247" s="662" t="s">
        <v>1192</v>
      </c>
      <c r="F247" s="662" t="s">
        <v>1193</v>
      </c>
      <c r="G247" s="662">
        <v>39</v>
      </c>
      <c r="H247" s="662">
        <v>25.7</v>
      </c>
      <c r="I247" s="662">
        <v>141</v>
      </c>
      <c r="J247" s="662">
        <v>8.1</v>
      </c>
      <c r="K247" s="662">
        <v>90</v>
      </c>
      <c r="L247" s="662">
        <v>10</v>
      </c>
      <c r="M247" s="662" t="s">
        <v>22</v>
      </c>
      <c r="N247" s="662" t="s">
        <v>35</v>
      </c>
      <c r="O247" s="662" t="s">
        <v>22</v>
      </c>
      <c r="P247" s="662" t="s">
        <v>36</v>
      </c>
      <c r="Q247" s="667">
        <v>39.428333000000002</v>
      </c>
      <c r="R247" s="667">
        <v>141.13499999999999</v>
      </c>
      <c r="T247" s="668" t="s">
        <v>4605</v>
      </c>
      <c r="U247" s="668" t="s">
        <v>4605</v>
      </c>
      <c r="V247" s="668" t="s">
        <v>4605</v>
      </c>
      <c r="W247" s="668" t="s">
        <v>22</v>
      </c>
      <c r="X247" s="668" t="s">
        <v>22</v>
      </c>
      <c r="Y247" s="668" t="s">
        <v>22</v>
      </c>
      <c r="Z247" s="668" t="s">
        <v>22</v>
      </c>
      <c r="AB247" s="662" t="s">
        <v>35</v>
      </c>
      <c r="AC247" s="662" t="s">
        <v>35</v>
      </c>
      <c r="AE247" s="662">
        <v>2</v>
      </c>
      <c r="AF247" s="662">
        <v>4</v>
      </c>
      <c r="AG247" s="662">
        <v>1</v>
      </c>
      <c r="AH247" s="668" t="str">
        <f t="shared" si="38"/>
        <v>●</v>
      </c>
      <c r="AI247" s="668" t="str">
        <f t="shared" si="38"/>
        <v>●</v>
      </c>
      <c r="AJ247" s="668" t="str">
        <f t="shared" si="38"/>
        <v>●</v>
      </c>
      <c r="AK247" s="675">
        <f t="shared" si="39"/>
        <v>33576</v>
      </c>
      <c r="AL247" s="675" t="str">
        <f t="shared" si="37"/>
        <v>33_花巻</v>
      </c>
      <c r="AM247" s="675" t="str">
        <f t="shared" si="45"/>
        <v>33</v>
      </c>
      <c r="AN247" s="693" t="str">
        <f>IFERROR(VLOOKUP(AL247,観測点コードリスト!$L$2:$N$1665,3,FALSE),"")</f>
        <v>0227</v>
      </c>
      <c r="AO247" t="str">
        <f t="shared" si="40"/>
        <v>●</v>
      </c>
      <c r="AQ247" s="709">
        <f t="shared" si="41"/>
        <v>33576</v>
      </c>
      <c r="AR247" s="709" t="str">
        <f t="shared" si="42"/>
        <v>花巻</v>
      </c>
      <c r="AS247" s="709" t="str">
        <f t="shared" si="43"/>
        <v>33</v>
      </c>
      <c r="AT247" s="710" t="str">
        <f t="shared" si="44"/>
        <v>0227</v>
      </c>
    </row>
    <row r="248" spans="1:46">
      <c r="A248" s="662" t="s">
        <v>1093</v>
      </c>
      <c r="B248" s="662">
        <v>33581</v>
      </c>
      <c r="C248" s="662" t="s">
        <v>17</v>
      </c>
      <c r="D248" s="662" t="s">
        <v>1194</v>
      </c>
      <c r="E248" s="662" t="s">
        <v>1195</v>
      </c>
      <c r="F248" s="662" t="s">
        <v>1196</v>
      </c>
      <c r="G248" s="662">
        <v>39</v>
      </c>
      <c r="H248" s="662">
        <v>28.2</v>
      </c>
      <c r="I248" s="662">
        <v>141</v>
      </c>
      <c r="J248" s="662">
        <v>16.7</v>
      </c>
      <c r="K248" s="662">
        <v>150</v>
      </c>
      <c r="L248" s="662">
        <v>10</v>
      </c>
      <c r="M248" s="662">
        <v>2</v>
      </c>
      <c r="N248" s="662" t="s">
        <v>1051</v>
      </c>
      <c r="O248" s="662" t="s">
        <v>22</v>
      </c>
      <c r="P248" s="662" t="s">
        <v>40</v>
      </c>
      <c r="Q248" s="667">
        <v>39.47</v>
      </c>
      <c r="R248" s="667">
        <v>141.278333</v>
      </c>
      <c r="T248" s="668" t="s">
        <v>4605</v>
      </c>
      <c r="U248" s="668" t="s">
        <v>4605</v>
      </c>
      <c r="V248" s="668" t="s">
        <v>4605</v>
      </c>
      <c r="W248" s="668" t="s">
        <v>22</v>
      </c>
      <c r="X248" s="668" t="s">
        <v>22</v>
      </c>
      <c r="Y248" s="668" t="s">
        <v>22</v>
      </c>
      <c r="Z248" s="668" t="s">
        <v>22</v>
      </c>
      <c r="AB248" s="662" t="s">
        <v>4745</v>
      </c>
      <c r="AC248" s="662" t="s">
        <v>867</v>
      </c>
      <c r="AG248" s="662">
        <v>2</v>
      </c>
      <c r="AH248" s="668" t="str">
        <f t="shared" si="38"/>
        <v/>
      </c>
      <c r="AI248" s="668" t="str">
        <f t="shared" si="38"/>
        <v/>
      </c>
      <c r="AJ248" s="668" t="str">
        <f t="shared" si="38"/>
        <v>●</v>
      </c>
      <c r="AK248" s="675">
        <f t="shared" si="39"/>
        <v>33581</v>
      </c>
      <c r="AL248" s="675" t="str">
        <f t="shared" si="37"/>
        <v>33_大迫</v>
      </c>
      <c r="AM248" s="675" t="str">
        <f t="shared" si="45"/>
        <v>33</v>
      </c>
      <c r="AN248" s="693" t="str">
        <f>IFERROR(VLOOKUP(AL248,観測点コードリスト!$L$2:$N$1665,3,FALSE),"")</f>
        <v>0228</v>
      </c>
      <c r="AO248" t="str">
        <f t="shared" si="40"/>
        <v>●</v>
      </c>
      <c r="AQ248" s="709">
        <f t="shared" si="41"/>
        <v>33581</v>
      </c>
      <c r="AR248" s="709" t="str">
        <f t="shared" si="42"/>
        <v>大迫</v>
      </c>
      <c r="AS248" s="709" t="str">
        <f t="shared" si="43"/>
        <v>33</v>
      </c>
      <c r="AT248" s="710" t="str">
        <f t="shared" si="44"/>
        <v>0228</v>
      </c>
    </row>
    <row r="249" spans="1:46">
      <c r="A249" s="662" t="s">
        <v>1093</v>
      </c>
      <c r="B249" s="662">
        <v>33616</v>
      </c>
      <c r="C249" s="662" t="s">
        <v>17</v>
      </c>
      <c r="D249" s="662" t="s">
        <v>1205</v>
      </c>
      <c r="E249" s="662" t="s">
        <v>1206</v>
      </c>
      <c r="F249" s="662" t="s">
        <v>1207</v>
      </c>
      <c r="G249" s="662">
        <v>39</v>
      </c>
      <c r="H249" s="662">
        <v>27</v>
      </c>
      <c r="I249" s="662">
        <v>141</v>
      </c>
      <c r="J249" s="662">
        <v>57.4</v>
      </c>
      <c r="K249" s="662">
        <v>24</v>
      </c>
      <c r="L249" s="662">
        <v>6.5</v>
      </c>
      <c r="M249" s="662">
        <v>2</v>
      </c>
      <c r="N249" s="662" t="s">
        <v>1208</v>
      </c>
      <c r="O249" s="662" t="s">
        <v>22</v>
      </c>
      <c r="P249" s="662" t="s">
        <v>40</v>
      </c>
      <c r="Q249" s="667">
        <v>39.450000000000003</v>
      </c>
      <c r="R249" s="667">
        <v>141.95666700000001</v>
      </c>
      <c r="T249" s="668" t="s">
        <v>4605</v>
      </c>
      <c r="U249" s="668" t="s">
        <v>4605</v>
      </c>
      <c r="V249" s="668" t="s">
        <v>4605</v>
      </c>
      <c r="W249" s="668" t="s">
        <v>22</v>
      </c>
      <c r="X249" s="668" t="s">
        <v>22</v>
      </c>
      <c r="Y249" s="668" t="s">
        <v>22</v>
      </c>
      <c r="Z249" s="668" t="s">
        <v>22</v>
      </c>
      <c r="AB249" s="662" t="s">
        <v>4788</v>
      </c>
      <c r="AC249" s="662" t="s">
        <v>4777</v>
      </c>
      <c r="AF249" s="662">
        <v>1</v>
      </c>
      <c r="AG249" s="662">
        <v>1</v>
      </c>
      <c r="AH249" s="668" t="str">
        <f t="shared" si="38"/>
        <v/>
      </c>
      <c r="AI249" s="668" t="str">
        <f t="shared" si="38"/>
        <v>●</v>
      </c>
      <c r="AJ249" s="668" t="str">
        <f t="shared" si="38"/>
        <v>●</v>
      </c>
      <c r="AK249" s="675">
        <f t="shared" si="39"/>
        <v>33616</v>
      </c>
      <c r="AL249" s="675" t="str">
        <f t="shared" si="37"/>
        <v>33_山田</v>
      </c>
      <c r="AM249" s="675" t="str">
        <f t="shared" si="45"/>
        <v>33</v>
      </c>
      <c r="AN249" s="693" t="str">
        <f>IFERROR(VLOOKUP(AL249,観測点コードリスト!$L$2:$N$1665,3,FALSE),"")</f>
        <v>1033</v>
      </c>
      <c r="AO249" t="str">
        <f t="shared" si="40"/>
        <v>●</v>
      </c>
      <c r="AQ249" s="709">
        <f t="shared" si="41"/>
        <v>33616</v>
      </c>
      <c r="AR249" s="709" t="str">
        <f t="shared" si="42"/>
        <v>山田</v>
      </c>
      <c r="AS249" s="709" t="str">
        <f t="shared" si="43"/>
        <v>33</v>
      </c>
      <c r="AT249" s="710" t="str">
        <f t="shared" si="44"/>
        <v>1033</v>
      </c>
    </row>
    <row r="250" spans="1:46">
      <c r="A250" s="662" t="s">
        <v>1093</v>
      </c>
      <c r="B250" s="662">
        <v>33631</v>
      </c>
      <c r="C250" s="662" t="s">
        <v>17</v>
      </c>
      <c r="D250" s="662" t="s">
        <v>1209</v>
      </c>
      <c r="E250" s="662" t="s">
        <v>1210</v>
      </c>
      <c r="F250" s="662" t="s">
        <v>1211</v>
      </c>
      <c r="G250" s="662">
        <v>39</v>
      </c>
      <c r="H250" s="662">
        <v>18.600000000000001</v>
      </c>
      <c r="I250" s="662">
        <v>140</v>
      </c>
      <c r="J250" s="662">
        <v>46.6</v>
      </c>
      <c r="K250" s="662">
        <v>250</v>
      </c>
      <c r="L250" s="662">
        <v>9.9</v>
      </c>
      <c r="M250" s="662">
        <v>3.5</v>
      </c>
      <c r="N250" s="662" t="s">
        <v>1212</v>
      </c>
      <c r="O250" s="662">
        <v>33935</v>
      </c>
      <c r="P250" s="662" t="s">
        <v>22</v>
      </c>
      <c r="Q250" s="667">
        <v>39.31</v>
      </c>
      <c r="R250" s="667">
        <v>140.776667</v>
      </c>
      <c r="T250" s="668" t="s">
        <v>4605</v>
      </c>
      <c r="U250" s="668" t="s">
        <v>4605</v>
      </c>
      <c r="V250" s="668" t="s">
        <v>4605</v>
      </c>
      <c r="W250" s="668" t="s">
        <v>22</v>
      </c>
      <c r="X250" s="668" t="s">
        <v>22</v>
      </c>
      <c r="Y250" s="668" t="s">
        <v>22</v>
      </c>
      <c r="Z250" s="668" t="s">
        <v>22</v>
      </c>
      <c r="AB250" s="662" t="s">
        <v>4745</v>
      </c>
      <c r="AC250" s="662" t="s">
        <v>4790</v>
      </c>
      <c r="AG250" s="662">
        <v>4</v>
      </c>
      <c r="AH250" s="668" t="str">
        <f t="shared" si="38"/>
        <v/>
      </c>
      <c r="AI250" s="668" t="str">
        <f t="shared" si="38"/>
        <v/>
      </c>
      <c r="AJ250" s="668" t="str">
        <f t="shared" si="38"/>
        <v>●</v>
      </c>
      <c r="AK250" s="675">
        <f t="shared" si="39"/>
        <v>33631</v>
      </c>
      <c r="AL250" s="675" t="str">
        <f t="shared" si="37"/>
        <v>33_湯田</v>
      </c>
      <c r="AM250" s="675" t="str">
        <f t="shared" si="45"/>
        <v>33</v>
      </c>
      <c r="AN250" s="693" t="str">
        <f>IFERROR(VLOOKUP(AL250,観測点コードリスト!$L$2:$N$1665,3,FALSE),"")</f>
        <v>0229</v>
      </c>
      <c r="AO250" t="str">
        <f t="shared" si="40"/>
        <v>●</v>
      </c>
      <c r="AQ250" s="709">
        <f t="shared" si="41"/>
        <v>33631</v>
      </c>
      <c r="AR250" s="709" t="str">
        <f t="shared" si="42"/>
        <v>湯田</v>
      </c>
      <c r="AS250" s="709" t="str">
        <f t="shared" si="43"/>
        <v>33</v>
      </c>
      <c r="AT250" s="710" t="str">
        <f t="shared" si="44"/>
        <v>0229</v>
      </c>
    </row>
    <row r="251" spans="1:46">
      <c r="A251" s="662" t="s">
        <v>1093</v>
      </c>
      <c r="B251" s="662">
        <v>33671</v>
      </c>
      <c r="C251" s="662" t="s">
        <v>17</v>
      </c>
      <c r="D251" s="662" t="s">
        <v>1213</v>
      </c>
      <c r="E251" s="662" t="s">
        <v>1214</v>
      </c>
      <c r="F251" s="662" t="s">
        <v>1215</v>
      </c>
      <c r="G251" s="662">
        <v>39</v>
      </c>
      <c r="H251" s="662">
        <v>20.3</v>
      </c>
      <c r="I251" s="662">
        <v>141</v>
      </c>
      <c r="J251" s="662">
        <v>32.6</v>
      </c>
      <c r="K251" s="662">
        <v>275</v>
      </c>
      <c r="L251" s="662">
        <v>10.1</v>
      </c>
      <c r="M251" s="662">
        <v>2</v>
      </c>
      <c r="N251" s="662" t="s">
        <v>894</v>
      </c>
      <c r="O251" s="662">
        <v>33930</v>
      </c>
      <c r="P251" s="662" t="s">
        <v>22</v>
      </c>
      <c r="Q251" s="667">
        <v>39.338332999999999</v>
      </c>
      <c r="R251" s="667">
        <v>141.54333299999999</v>
      </c>
      <c r="T251" s="668" t="s">
        <v>4605</v>
      </c>
      <c r="U251" s="668" t="s">
        <v>4605</v>
      </c>
      <c r="V251" s="668" t="s">
        <v>4605</v>
      </c>
      <c r="W251" s="668" t="s">
        <v>22</v>
      </c>
      <c r="X251" s="668" t="s">
        <v>22</v>
      </c>
      <c r="Y251" s="668" t="s">
        <v>22</v>
      </c>
      <c r="Z251" s="668" t="s">
        <v>22</v>
      </c>
      <c r="AB251" s="662" t="s">
        <v>4745</v>
      </c>
      <c r="AC251" s="662" t="s">
        <v>855</v>
      </c>
      <c r="AH251" s="668" t="str">
        <f t="shared" si="38"/>
        <v/>
      </c>
      <c r="AI251" s="668" t="str">
        <f t="shared" si="38"/>
        <v/>
      </c>
      <c r="AJ251" s="668" t="str">
        <f t="shared" si="38"/>
        <v/>
      </c>
      <c r="AK251" s="675">
        <f t="shared" si="39"/>
        <v>33671</v>
      </c>
      <c r="AL251" s="675" t="str">
        <f t="shared" si="37"/>
        <v>33_遠野</v>
      </c>
      <c r="AM251" s="675" t="str">
        <f t="shared" si="45"/>
        <v>33</v>
      </c>
      <c r="AN251" s="693" t="str">
        <f>IFERROR(VLOOKUP(AL251,観測点コードリスト!$L$2:$N$1665,3,FALSE),"")</f>
        <v>0231</v>
      </c>
      <c r="AO251" t="str">
        <f t="shared" si="40"/>
        <v/>
      </c>
      <c r="AQ251" s="709">
        <f t="shared" si="41"/>
        <v>33671</v>
      </c>
      <c r="AR251" s="709" t="str">
        <f t="shared" si="42"/>
        <v>遠野</v>
      </c>
      <c r="AS251" s="709" t="str">
        <f t="shared" si="43"/>
        <v>33</v>
      </c>
      <c r="AT251" s="710" t="str">
        <f t="shared" si="44"/>
        <v>0231</v>
      </c>
    </row>
    <row r="252" spans="1:46">
      <c r="A252" s="662" t="s">
        <v>1093</v>
      </c>
      <c r="B252" s="662">
        <v>33716</v>
      </c>
      <c r="C252" s="662" t="s">
        <v>17</v>
      </c>
      <c r="D252" s="662" t="s">
        <v>1220</v>
      </c>
      <c r="E252" s="662" t="s">
        <v>1221</v>
      </c>
      <c r="F252" s="662" t="s">
        <v>1222</v>
      </c>
      <c r="G252" s="662">
        <v>39</v>
      </c>
      <c r="H252" s="662">
        <v>17.3</v>
      </c>
      <c r="I252" s="662">
        <v>141</v>
      </c>
      <c r="J252" s="662">
        <v>6.6</v>
      </c>
      <c r="K252" s="662">
        <v>61</v>
      </c>
      <c r="L252" s="662">
        <v>6.5</v>
      </c>
      <c r="M252" s="662">
        <v>2</v>
      </c>
      <c r="N252" s="662" t="s">
        <v>1223</v>
      </c>
      <c r="O252" s="662">
        <v>33940</v>
      </c>
      <c r="P252" s="662" t="s">
        <v>40</v>
      </c>
      <c r="Q252" s="667">
        <v>39.288333000000002</v>
      </c>
      <c r="R252" s="667">
        <v>141.11000000000001</v>
      </c>
      <c r="T252" s="668" t="s">
        <v>4605</v>
      </c>
      <c r="U252" s="668" t="s">
        <v>4605</v>
      </c>
      <c r="V252" s="668" t="s">
        <v>4605</v>
      </c>
      <c r="W252" s="668" t="s">
        <v>22</v>
      </c>
      <c r="X252" s="668" t="s">
        <v>22</v>
      </c>
      <c r="Y252" s="668" t="s">
        <v>22</v>
      </c>
      <c r="Z252" s="668" t="s">
        <v>22</v>
      </c>
      <c r="AB252" s="662" t="s">
        <v>4745</v>
      </c>
      <c r="AC252" s="662" t="s">
        <v>1278</v>
      </c>
      <c r="AE252" s="662">
        <v>2</v>
      </c>
      <c r="AF252" s="662">
        <v>1</v>
      </c>
      <c r="AG252" s="662">
        <v>11</v>
      </c>
      <c r="AH252" s="668" t="str">
        <f t="shared" si="38"/>
        <v>●</v>
      </c>
      <c r="AI252" s="668" t="str">
        <f t="shared" si="38"/>
        <v>●</v>
      </c>
      <c r="AJ252" s="668" t="str">
        <f t="shared" si="38"/>
        <v>●</v>
      </c>
      <c r="AK252" s="675">
        <f t="shared" si="39"/>
        <v>33716</v>
      </c>
      <c r="AL252" s="675" t="str">
        <f t="shared" si="37"/>
        <v>33_北上</v>
      </c>
      <c r="AM252" s="675" t="str">
        <f t="shared" si="45"/>
        <v>33</v>
      </c>
      <c r="AN252" s="693" t="str">
        <f>IFERROR(VLOOKUP(AL252,観測点コードリスト!$L$2:$N$1665,3,FALSE),"")</f>
        <v>0230</v>
      </c>
      <c r="AO252" t="str">
        <f t="shared" si="40"/>
        <v>●</v>
      </c>
      <c r="AQ252" s="709">
        <f t="shared" si="41"/>
        <v>33716</v>
      </c>
      <c r="AR252" s="709" t="str">
        <f t="shared" si="42"/>
        <v>北上</v>
      </c>
      <c r="AS252" s="709" t="str">
        <f t="shared" si="43"/>
        <v>33</v>
      </c>
      <c r="AT252" s="710" t="str">
        <f t="shared" si="44"/>
        <v>0230</v>
      </c>
    </row>
    <row r="253" spans="1:46">
      <c r="A253" s="662" t="s">
        <v>1093</v>
      </c>
      <c r="B253" s="662">
        <v>33751</v>
      </c>
      <c r="C253" s="662" t="s">
        <v>17</v>
      </c>
      <c r="D253" s="662" t="s">
        <v>1228</v>
      </c>
      <c r="E253" s="662" t="s">
        <v>1229</v>
      </c>
      <c r="F253" s="662" t="s">
        <v>1230</v>
      </c>
      <c r="G253" s="662">
        <v>39</v>
      </c>
      <c r="H253" s="662">
        <v>16.2</v>
      </c>
      <c r="I253" s="662">
        <v>141</v>
      </c>
      <c r="J253" s="662">
        <v>52.7</v>
      </c>
      <c r="K253" s="662">
        <v>5</v>
      </c>
      <c r="L253" s="662">
        <v>10</v>
      </c>
      <c r="M253" s="662">
        <v>2</v>
      </c>
      <c r="N253" s="662" t="s">
        <v>1065</v>
      </c>
      <c r="O253" s="662" t="s">
        <v>22</v>
      </c>
      <c r="P253" s="662" t="s">
        <v>40</v>
      </c>
      <c r="Q253" s="667">
        <v>39.270000000000003</v>
      </c>
      <c r="R253" s="667">
        <v>141.878333</v>
      </c>
      <c r="T253" s="668" t="s">
        <v>4605</v>
      </c>
      <c r="U253" s="668" t="s">
        <v>4605</v>
      </c>
      <c r="V253" s="668" t="s">
        <v>4605</v>
      </c>
      <c r="W253" s="668" t="s">
        <v>22</v>
      </c>
      <c r="X253" s="668" t="s">
        <v>22</v>
      </c>
      <c r="Y253" s="668" t="s">
        <v>22</v>
      </c>
      <c r="Z253" s="668" t="s">
        <v>22</v>
      </c>
      <c r="AB253" s="662" t="s">
        <v>4745</v>
      </c>
      <c r="AC253" s="662" t="s">
        <v>4784</v>
      </c>
      <c r="AE253" s="662">
        <v>1</v>
      </c>
      <c r="AH253" s="668" t="str">
        <f t="shared" si="38"/>
        <v>●</v>
      </c>
      <c r="AI253" s="668" t="str">
        <f t="shared" si="38"/>
        <v/>
      </c>
      <c r="AJ253" s="668" t="str">
        <f t="shared" si="38"/>
        <v/>
      </c>
      <c r="AK253" s="675">
        <f t="shared" si="39"/>
        <v>33751</v>
      </c>
      <c r="AL253" s="675" t="str">
        <f t="shared" si="37"/>
        <v>33_釜石</v>
      </c>
      <c r="AM253" s="675" t="str">
        <f t="shared" si="45"/>
        <v>33</v>
      </c>
      <c r="AN253" s="693" t="str">
        <f>IFERROR(VLOOKUP(AL253,観測点コードリスト!$L$2:$N$1665,3,FALSE),"")</f>
        <v>0233</v>
      </c>
      <c r="AO253" t="str">
        <f t="shared" si="40"/>
        <v>●</v>
      </c>
      <c r="AQ253" s="709">
        <f t="shared" si="41"/>
        <v>33751</v>
      </c>
      <c r="AR253" s="709" t="str">
        <f t="shared" si="42"/>
        <v>釜石</v>
      </c>
      <c r="AS253" s="709" t="str">
        <f t="shared" si="43"/>
        <v>33</v>
      </c>
      <c r="AT253" s="710" t="str">
        <f t="shared" si="44"/>
        <v>0233</v>
      </c>
    </row>
    <row r="254" spans="1:46">
      <c r="A254" s="662" t="s">
        <v>1093</v>
      </c>
      <c r="B254" s="662">
        <v>33776</v>
      </c>
      <c r="C254" s="662" t="s">
        <v>17</v>
      </c>
      <c r="D254" s="662" t="s">
        <v>1231</v>
      </c>
      <c r="E254" s="662" t="s">
        <v>1232</v>
      </c>
      <c r="F254" s="662" t="s">
        <v>1233</v>
      </c>
      <c r="G254" s="662">
        <v>39</v>
      </c>
      <c r="H254" s="662">
        <v>8.4</v>
      </c>
      <c r="I254" s="662">
        <v>141</v>
      </c>
      <c r="J254" s="662">
        <v>3.8</v>
      </c>
      <c r="K254" s="662">
        <v>97</v>
      </c>
      <c r="L254" s="662">
        <v>10</v>
      </c>
      <c r="M254" s="662">
        <v>2</v>
      </c>
      <c r="N254" s="662" t="s">
        <v>988</v>
      </c>
      <c r="O254" s="662" t="s">
        <v>22</v>
      </c>
      <c r="P254" s="662" t="s">
        <v>40</v>
      </c>
      <c r="Q254" s="667">
        <v>39.14</v>
      </c>
      <c r="R254" s="667">
        <v>141.063333</v>
      </c>
      <c r="T254" s="668" t="s">
        <v>4605</v>
      </c>
      <c r="U254" s="668" t="s">
        <v>4605</v>
      </c>
      <c r="V254" s="668" t="s">
        <v>4605</v>
      </c>
      <c r="W254" s="668" t="s">
        <v>22</v>
      </c>
      <c r="X254" s="668" t="s">
        <v>22</v>
      </c>
      <c r="Y254" s="668" t="s">
        <v>22</v>
      </c>
      <c r="Z254" s="668" t="s">
        <v>22</v>
      </c>
      <c r="AB254" s="662" t="s">
        <v>4745</v>
      </c>
      <c r="AC254" s="662" t="s">
        <v>4783</v>
      </c>
      <c r="AF254" s="662">
        <v>11</v>
      </c>
      <c r="AG254" s="662">
        <v>5</v>
      </c>
      <c r="AH254" s="668" t="str">
        <f t="shared" si="38"/>
        <v/>
      </c>
      <c r="AI254" s="668" t="str">
        <f t="shared" si="38"/>
        <v>●</v>
      </c>
      <c r="AJ254" s="668" t="str">
        <f t="shared" si="38"/>
        <v>●</v>
      </c>
      <c r="AK254" s="675">
        <f t="shared" si="39"/>
        <v>33776</v>
      </c>
      <c r="AL254" s="675" t="str">
        <f t="shared" si="37"/>
        <v>33_若柳</v>
      </c>
      <c r="AM254" s="675" t="str">
        <f t="shared" si="45"/>
        <v>33</v>
      </c>
      <c r="AN254" s="693" t="str">
        <f>IFERROR(VLOOKUP(AL254,観測点コードリスト!$L$2:$N$1665,3,FALSE),"")</f>
        <v>0235</v>
      </c>
      <c r="AO254" t="str">
        <f t="shared" si="40"/>
        <v>●</v>
      </c>
      <c r="AQ254" s="709">
        <f t="shared" si="41"/>
        <v>33776</v>
      </c>
      <c r="AR254" s="709" t="str">
        <f t="shared" si="42"/>
        <v>若柳</v>
      </c>
      <c r="AS254" s="709" t="str">
        <f t="shared" si="43"/>
        <v>33</v>
      </c>
      <c r="AT254" s="710" t="str">
        <f t="shared" si="44"/>
        <v>0235</v>
      </c>
    </row>
    <row r="255" spans="1:46">
      <c r="A255" s="662" t="s">
        <v>1093</v>
      </c>
      <c r="B255" s="662">
        <v>33781</v>
      </c>
      <c r="C255" s="662" t="s">
        <v>17</v>
      </c>
      <c r="D255" s="662" t="s">
        <v>1234</v>
      </c>
      <c r="E255" s="662" t="s">
        <v>833</v>
      </c>
      <c r="F255" s="662" t="s">
        <v>1235</v>
      </c>
      <c r="G255" s="662">
        <v>39</v>
      </c>
      <c r="H255" s="662">
        <v>11</v>
      </c>
      <c r="I255" s="662">
        <v>141</v>
      </c>
      <c r="J255" s="662">
        <v>9.6999999999999993</v>
      </c>
      <c r="K255" s="662">
        <v>42</v>
      </c>
      <c r="L255" s="662">
        <v>10</v>
      </c>
      <c r="M255" s="662">
        <v>2</v>
      </c>
      <c r="N255" s="662" t="s">
        <v>984</v>
      </c>
      <c r="O255" s="662" t="s">
        <v>22</v>
      </c>
      <c r="P255" s="662" t="s">
        <v>40</v>
      </c>
      <c r="Q255" s="667">
        <v>39.183332999999998</v>
      </c>
      <c r="R255" s="667">
        <v>141.16166699999999</v>
      </c>
      <c r="T255" s="668" t="s">
        <v>4605</v>
      </c>
      <c r="U255" s="668" t="s">
        <v>4605</v>
      </c>
      <c r="V255" s="668" t="s">
        <v>4605</v>
      </c>
      <c r="W255" s="668" t="s">
        <v>22</v>
      </c>
      <c r="X255" s="668" t="s">
        <v>22</v>
      </c>
      <c r="Y255" s="668" t="s">
        <v>22</v>
      </c>
      <c r="Z255" s="668" t="s">
        <v>22</v>
      </c>
      <c r="AB255" s="662" t="s">
        <v>4745</v>
      </c>
      <c r="AC255" s="662" t="s">
        <v>863</v>
      </c>
      <c r="AE255" s="662">
        <v>11</v>
      </c>
      <c r="AF255" s="662">
        <v>1</v>
      </c>
      <c r="AG255" s="662">
        <v>1</v>
      </c>
      <c r="AH255" s="668" t="str">
        <f t="shared" si="38"/>
        <v>●</v>
      </c>
      <c r="AI255" s="668" t="str">
        <f t="shared" si="38"/>
        <v>●</v>
      </c>
      <c r="AJ255" s="668" t="str">
        <f t="shared" si="38"/>
        <v>●</v>
      </c>
      <c r="AK255" s="675">
        <f t="shared" si="39"/>
        <v>33781</v>
      </c>
      <c r="AL255" s="675" t="str">
        <f t="shared" si="37"/>
        <v>33_江刺</v>
      </c>
      <c r="AM255" s="675" t="str">
        <f t="shared" si="45"/>
        <v>33</v>
      </c>
      <c r="AN255" s="693" t="str">
        <f>IFERROR(VLOOKUP(AL255,観測点コードリスト!$L$2:$N$1665,3,FALSE),"")</f>
        <v>0236</v>
      </c>
      <c r="AO255" t="str">
        <f t="shared" si="40"/>
        <v>●</v>
      </c>
      <c r="AQ255" s="709">
        <f t="shared" si="41"/>
        <v>33781</v>
      </c>
      <c r="AR255" s="709" t="str">
        <f t="shared" si="42"/>
        <v>江刺</v>
      </c>
      <c r="AS255" s="709" t="str">
        <f t="shared" si="43"/>
        <v>33</v>
      </c>
      <c r="AT255" s="710" t="str">
        <f t="shared" si="44"/>
        <v>0236</v>
      </c>
    </row>
    <row r="256" spans="1:46">
      <c r="A256" s="662" t="s">
        <v>1093</v>
      </c>
      <c r="B256" s="662">
        <v>33801</v>
      </c>
      <c r="C256" s="662" t="s">
        <v>17</v>
      </c>
      <c r="D256" s="662" t="s">
        <v>1236</v>
      </c>
      <c r="E256" s="662" t="s">
        <v>1237</v>
      </c>
      <c r="F256" s="662" t="s">
        <v>1238</v>
      </c>
      <c r="G256" s="662">
        <v>39</v>
      </c>
      <c r="H256" s="662">
        <v>8.5</v>
      </c>
      <c r="I256" s="662">
        <v>141</v>
      </c>
      <c r="J256" s="662">
        <v>34.4</v>
      </c>
      <c r="K256" s="662">
        <v>80</v>
      </c>
      <c r="L256" s="662">
        <v>10</v>
      </c>
      <c r="M256" s="662">
        <v>2</v>
      </c>
      <c r="N256" s="662" t="s">
        <v>47</v>
      </c>
      <c r="O256" s="662" t="s">
        <v>22</v>
      </c>
      <c r="P256" s="662" t="s">
        <v>40</v>
      </c>
      <c r="Q256" s="667">
        <v>39.141666999999998</v>
      </c>
      <c r="R256" s="667">
        <v>141.57333299999999</v>
      </c>
      <c r="T256" s="668" t="s">
        <v>4605</v>
      </c>
      <c r="U256" s="668" t="s">
        <v>4605</v>
      </c>
      <c r="V256" s="668" t="s">
        <v>4605</v>
      </c>
      <c r="W256" s="668" t="s">
        <v>22</v>
      </c>
      <c r="X256" s="668" t="s">
        <v>22</v>
      </c>
      <c r="Y256" s="668" t="s">
        <v>22</v>
      </c>
      <c r="Z256" s="668" t="s">
        <v>22</v>
      </c>
      <c r="AB256" s="662" t="s">
        <v>47</v>
      </c>
      <c r="AC256" s="662" t="s">
        <v>47</v>
      </c>
      <c r="AH256" s="668" t="str">
        <f t="shared" si="38"/>
        <v/>
      </c>
      <c r="AI256" s="668" t="str">
        <f t="shared" si="38"/>
        <v/>
      </c>
      <c r="AJ256" s="668" t="str">
        <f t="shared" si="38"/>
        <v/>
      </c>
      <c r="AK256" s="675">
        <f t="shared" si="39"/>
        <v>33801</v>
      </c>
      <c r="AL256" s="675" t="str">
        <f t="shared" si="37"/>
        <v>33_住田</v>
      </c>
      <c r="AM256" s="675" t="str">
        <f t="shared" si="45"/>
        <v>33</v>
      </c>
      <c r="AN256" s="693" t="str">
        <f>IFERROR(VLOOKUP(AL256,観測点コードリスト!$L$2:$N$1665,3,FALSE),"")</f>
        <v>1206</v>
      </c>
      <c r="AO256" t="str">
        <f t="shared" si="40"/>
        <v/>
      </c>
      <c r="AQ256" s="709">
        <f t="shared" si="41"/>
        <v>33801</v>
      </c>
      <c r="AR256" s="709" t="str">
        <f t="shared" si="42"/>
        <v>住田</v>
      </c>
      <c r="AS256" s="709" t="str">
        <f t="shared" si="43"/>
        <v>33</v>
      </c>
      <c r="AT256" s="710" t="str">
        <f t="shared" si="44"/>
        <v>1206</v>
      </c>
    </row>
    <row r="257" spans="1:46">
      <c r="A257" s="662" t="s">
        <v>1093</v>
      </c>
      <c r="B257" s="662">
        <v>33877</v>
      </c>
      <c r="C257" s="662" t="s">
        <v>23</v>
      </c>
      <c r="D257" s="662" t="s">
        <v>1251</v>
      </c>
      <c r="E257" s="662" t="s">
        <v>1252</v>
      </c>
      <c r="F257" s="662" t="s">
        <v>1253</v>
      </c>
      <c r="G257" s="662">
        <v>39</v>
      </c>
      <c r="H257" s="662">
        <v>3.8</v>
      </c>
      <c r="I257" s="662">
        <v>141</v>
      </c>
      <c r="J257" s="662">
        <v>42.8</v>
      </c>
      <c r="K257" s="662">
        <v>37</v>
      </c>
      <c r="L257" s="662">
        <v>22.2</v>
      </c>
      <c r="M257" s="662" t="s">
        <v>22</v>
      </c>
      <c r="N257" s="662" t="s">
        <v>1254</v>
      </c>
      <c r="O257" s="662">
        <v>33947</v>
      </c>
      <c r="P257" s="662" t="s">
        <v>22</v>
      </c>
      <c r="Q257" s="667">
        <v>39.063333</v>
      </c>
      <c r="R257" s="667">
        <v>141.71333300000001</v>
      </c>
      <c r="T257" s="668" t="s">
        <v>4605</v>
      </c>
      <c r="U257" s="668" t="s">
        <v>4605</v>
      </c>
      <c r="V257" s="668" t="s">
        <v>4605</v>
      </c>
      <c r="W257" s="668" t="s">
        <v>22</v>
      </c>
      <c r="X257" s="668" t="s">
        <v>22</v>
      </c>
      <c r="Y257" s="668" t="s">
        <v>4605</v>
      </c>
      <c r="Z257" s="668" t="s">
        <v>22</v>
      </c>
      <c r="AB257" s="662" t="s">
        <v>4745</v>
      </c>
      <c r="AC257" s="662" t="s">
        <v>4791</v>
      </c>
      <c r="AF257" s="662">
        <v>1</v>
      </c>
      <c r="AG257" s="662">
        <v>1</v>
      </c>
      <c r="AH257" s="668" t="str">
        <f t="shared" si="38"/>
        <v/>
      </c>
      <c r="AI257" s="668" t="str">
        <f t="shared" si="38"/>
        <v>●</v>
      </c>
      <c r="AJ257" s="668" t="str">
        <f t="shared" si="38"/>
        <v>●</v>
      </c>
      <c r="AK257" s="675">
        <f t="shared" si="39"/>
        <v>33877</v>
      </c>
      <c r="AL257" s="675" t="str">
        <f t="shared" si="37"/>
        <v>33_大船渡</v>
      </c>
      <c r="AM257" s="675" t="str">
        <f t="shared" si="45"/>
        <v>33</v>
      </c>
      <c r="AN257" s="693" t="str">
        <f>IFERROR(VLOOKUP(AL257,観測点コードリスト!$L$2:$N$1665,3,FALSE),"")</f>
        <v>47512</v>
      </c>
      <c r="AO257" t="str">
        <f t="shared" si="40"/>
        <v>●</v>
      </c>
      <c r="AQ257" s="709">
        <f t="shared" si="41"/>
        <v>33877</v>
      </c>
      <c r="AR257" s="709" t="str">
        <f t="shared" si="42"/>
        <v>大船渡</v>
      </c>
      <c r="AS257" s="709" t="str">
        <f t="shared" si="43"/>
        <v>33</v>
      </c>
      <c r="AT257" s="710" t="str">
        <f t="shared" si="44"/>
        <v>47512</v>
      </c>
    </row>
    <row r="258" spans="1:46">
      <c r="A258" s="662" t="s">
        <v>1093</v>
      </c>
      <c r="B258" s="662">
        <v>33911</v>
      </c>
      <c r="C258" s="662" t="s">
        <v>17</v>
      </c>
      <c r="D258" s="662" t="s">
        <v>1255</v>
      </c>
      <c r="E258" s="662" t="s">
        <v>1256</v>
      </c>
      <c r="F258" s="662" t="s">
        <v>1257</v>
      </c>
      <c r="G258" s="662">
        <v>38</v>
      </c>
      <c r="H258" s="662">
        <v>56</v>
      </c>
      <c r="I258" s="662">
        <v>141</v>
      </c>
      <c r="J258" s="662">
        <v>7.5</v>
      </c>
      <c r="K258" s="662">
        <v>32</v>
      </c>
      <c r="L258" s="662">
        <v>10.1</v>
      </c>
      <c r="M258" s="662">
        <v>2</v>
      </c>
      <c r="N258" s="662" t="s">
        <v>1258</v>
      </c>
      <c r="O258" s="662">
        <v>33950</v>
      </c>
      <c r="P258" s="662" t="s">
        <v>22</v>
      </c>
      <c r="Q258" s="667">
        <v>38.933332999999998</v>
      </c>
      <c r="R258" s="667">
        <v>141.125</v>
      </c>
      <c r="T258" s="668" t="s">
        <v>4605</v>
      </c>
      <c r="U258" s="668" t="s">
        <v>4605</v>
      </c>
      <c r="V258" s="668" t="s">
        <v>4605</v>
      </c>
      <c r="W258" s="668" t="s">
        <v>22</v>
      </c>
      <c r="X258" s="668" t="s">
        <v>22</v>
      </c>
      <c r="Y258" s="668" t="s">
        <v>22</v>
      </c>
      <c r="Z258" s="668" t="s">
        <v>22</v>
      </c>
      <c r="AB258" s="662" t="s">
        <v>4745</v>
      </c>
      <c r="AC258" s="662" t="s">
        <v>4792</v>
      </c>
      <c r="AE258" s="662">
        <v>5</v>
      </c>
      <c r="AH258" s="668" t="str">
        <f t="shared" si="38"/>
        <v>●</v>
      </c>
      <c r="AI258" s="668" t="str">
        <f t="shared" si="38"/>
        <v/>
      </c>
      <c r="AJ258" s="668" t="str">
        <f t="shared" si="38"/>
        <v/>
      </c>
      <c r="AK258" s="675">
        <f t="shared" si="39"/>
        <v>33911</v>
      </c>
      <c r="AL258" s="675" t="str">
        <f t="shared" si="37"/>
        <v>33_一関</v>
      </c>
      <c r="AM258" s="675" t="str">
        <f t="shared" si="45"/>
        <v>33</v>
      </c>
      <c r="AN258" s="693" t="str">
        <f>IFERROR(VLOOKUP(AL258,観測点コードリスト!$L$2:$N$1665,3,FALSE),"")</f>
        <v>0238</v>
      </c>
      <c r="AO258" t="str">
        <f t="shared" si="40"/>
        <v>●</v>
      </c>
      <c r="AQ258" s="709">
        <f t="shared" si="41"/>
        <v>33911</v>
      </c>
      <c r="AR258" s="709" t="str">
        <f t="shared" si="42"/>
        <v>一関</v>
      </c>
      <c r="AS258" s="709" t="str">
        <f t="shared" si="43"/>
        <v>33</v>
      </c>
      <c r="AT258" s="710" t="str">
        <f t="shared" si="44"/>
        <v>0238</v>
      </c>
    </row>
    <row r="259" spans="1:46">
      <c r="A259" s="662" t="s">
        <v>1093</v>
      </c>
      <c r="B259" s="662">
        <v>33921</v>
      </c>
      <c r="C259" s="662" t="s">
        <v>17</v>
      </c>
      <c r="D259" s="662" t="s">
        <v>1259</v>
      </c>
      <c r="E259" s="662" t="s">
        <v>1260</v>
      </c>
      <c r="F259" s="662" t="s">
        <v>1261</v>
      </c>
      <c r="G259" s="662">
        <v>38</v>
      </c>
      <c r="H259" s="662">
        <v>55.3</v>
      </c>
      <c r="I259" s="662">
        <v>141</v>
      </c>
      <c r="J259" s="662">
        <v>19.8</v>
      </c>
      <c r="K259" s="662">
        <v>120</v>
      </c>
      <c r="L259" s="662">
        <v>10</v>
      </c>
      <c r="M259" s="662">
        <v>2</v>
      </c>
      <c r="N259" s="662" t="s">
        <v>995</v>
      </c>
      <c r="O259" s="662" t="s">
        <v>22</v>
      </c>
      <c r="P259" s="662" t="s">
        <v>40</v>
      </c>
      <c r="Q259" s="667">
        <v>38.921666999999999</v>
      </c>
      <c r="R259" s="667">
        <v>141.33000000000001</v>
      </c>
      <c r="T259" s="668" t="s">
        <v>4605</v>
      </c>
      <c r="U259" s="668" t="s">
        <v>4605</v>
      </c>
      <c r="V259" s="668" t="s">
        <v>4605</v>
      </c>
      <c r="W259" s="668" t="s">
        <v>22</v>
      </c>
      <c r="X259" s="668" t="s">
        <v>22</v>
      </c>
      <c r="Y259" s="668" t="s">
        <v>22</v>
      </c>
      <c r="Z259" s="668" t="s">
        <v>22</v>
      </c>
      <c r="AB259" s="662" t="s">
        <v>4745</v>
      </c>
      <c r="AC259" s="662" t="s">
        <v>1392</v>
      </c>
      <c r="AF259" s="662">
        <v>6</v>
      </c>
      <c r="AH259" s="668" t="str">
        <f t="shared" si="38"/>
        <v/>
      </c>
      <c r="AI259" s="668" t="str">
        <f t="shared" si="38"/>
        <v>●</v>
      </c>
      <c r="AJ259" s="668" t="str">
        <f t="shared" si="38"/>
        <v/>
      </c>
      <c r="AK259" s="675">
        <f t="shared" si="39"/>
        <v>33921</v>
      </c>
      <c r="AL259" s="675" t="str">
        <f t="shared" si="37"/>
        <v>33_千厩</v>
      </c>
      <c r="AM259" s="675" t="str">
        <f t="shared" si="45"/>
        <v>33</v>
      </c>
      <c r="AN259" s="693" t="str">
        <f>IFERROR(VLOOKUP(AL259,観測点コードリスト!$L$2:$N$1665,3,FALSE),"")</f>
        <v>0239</v>
      </c>
      <c r="AO259" t="str">
        <f t="shared" si="40"/>
        <v>●</v>
      </c>
      <c r="AQ259" s="709">
        <f t="shared" si="41"/>
        <v>33921</v>
      </c>
      <c r="AR259" s="709" t="str">
        <f t="shared" si="42"/>
        <v>千厩</v>
      </c>
      <c r="AS259" s="709" t="str">
        <f t="shared" si="43"/>
        <v>33</v>
      </c>
      <c r="AT259" s="710" t="str">
        <f t="shared" si="44"/>
        <v>0239</v>
      </c>
    </row>
    <row r="260" spans="1:46">
      <c r="A260" s="662" t="s">
        <v>1262</v>
      </c>
      <c r="B260" s="662">
        <v>34012</v>
      </c>
      <c r="C260" s="662" t="s">
        <v>17</v>
      </c>
      <c r="D260" s="662" t="s">
        <v>1263</v>
      </c>
      <c r="E260" s="662" t="s">
        <v>1264</v>
      </c>
      <c r="F260" s="662" t="s">
        <v>1265</v>
      </c>
      <c r="G260" s="662">
        <v>38</v>
      </c>
      <c r="H260" s="662">
        <v>54.8</v>
      </c>
      <c r="I260" s="662">
        <v>140</v>
      </c>
      <c r="J260" s="662">
        <v>49.7</v>
      </c>
      <c r="K260" s="662">
        <v>525</v>
      </c>
      <c r="L260" s="662">
        <v>6.5</v>
      </c>
      <c r="M260" s="662">
        <v>2.5</v>
      </c>
      <c r="N260" s="662" t="s">
        <v>1266</v>
      </c>
      <c r="O260" s="662">
        <v>34906</v>
      </c>
      <c r="P260" s="662" t="s">
        <v>40</v>
      </c>
      <c r="Q260" s="667">
        <v>38.913333000000002</v>
      </c>
      <c r="R260" s="667">
        <v>140.82833299999999</v>
      </c>
      <c r="T260" s="668" t="s">
        <v>4605</v>
      </c>
      <c r="U260" s="668" t="s">
        <v>4605</v>
      </c>
      <c r="V260" s="668" t="s">
        <v>4605</v>
      </c>
      <c r="W260" s="668" t="s">
        <v>22</v>
      </c>
      <c r="X260" s="668" t="s">
        <v>22</v>
      </c>
      <c r="Y260" s="668" t="s">
        <v>22</v>
      </c>
      <c r="Z260" s="668" t="s">
        <v>22</v>
      </c>
      <c r="AB260" s="662" t="s">
        <v>1266</v>
      </c>
      <c r="AC260" s="662" t="s">
        <v>1266</v>
      </c>
      <c r="AH260" s="668" t="str">
        <f t="shared" si="38"/>
        <v/>
      </c>
      <c r="AI260" s="668" t="str">
        <f t="shared" si="38"/>
        <v/>
      </c>
      <c r="AJ260" s="668" t="str">
        <f t="shared" si="38"/>
        <v/>
      </c>
      <c r="AK260" s="675">
        <f t="shared" si="39"/>
        <v>34012</v>
      </c>
      <c r="AL260" s="675" t="str">
        <f t="shared" ref="AL260:AL323" si="46">AM260&amp;"_"&amp;D260</f>
        <v>34_駒ノ湯</v>
      </c>
      <c r="AM260" s="675" t="str">
        <f t="shared" si="45"/>
        <v>34</v>
      </c>
      <c r="AN260" s="693" t="str">
        <f>IFERROR(VLOOKUP(AL260,観測点コードリスト!$L$2:$N$1665,3,FALSE),"")</f>
        <v>1126</v>
      </c>
      <c r="AO260" t="str">
        <f t="shared" si="40"/>
        <v/>
      </c>
      <c r="AQ260" s="709">
        <f t="shared" si="41"/>
        <v>34012</v>
      </c>
      <c r="AR260" s="709" t="str">
        <f t="shared" si="42"/>
        <v>駒ノ湯</v>
      </c>
      <c r="AS260" s="709" t="str">
        <f t="shared" si="43"/>
        <v>34</v>
      </c>
      <c r="AT260" s="710" t="str">
        <f t="shared" si="44"/>
        <v>1126</v>
      </c>
    </row>
    <row r="261" spans="1:46">
      <c r="A261" s="662" t="s">
        <v>1262</v>
      </c>
      <c r="B261" s="662">
        <v>34026</v>
      </c>
      <c r="C261" s="662" t="s">
        <v>17</v>
      </c>
      <c r="D261" s="662" t="s">
        <v>1267</v>
      </c>
      <c r="E261" s="662" t="s">
        <v>1268</v>
      </c>
      <c r="F261" s="662" t="s">
        <v>1269</v>
      </c>
      <c r="G261" s="662">
        <v>38</v>
      </c>
      <c r="H261" s="662">
        <v>54.4</v>
      </c>
      <c r="I261" s="662">
        <v>141</v>
      </c>
      <c r="J261" s="662">
        <v>33.4</v>
      </c>
      <c r="K261" s="662">
        <v>62</v>
      </c>
      <c r="L261" s="662">
        <v>10</v>
      </c>
      <c r="M261" s="662">
        <v>1.5</v>
      </c>
      <c r="N261" s="662" t="s">
        <v>1270</v>
      </c>
      <c r="O261" s="662" t="s">
        <v>22</v>
      </c>
      <c r="P261" s="662" t="s">
        <v>40</v>
      </c>
      <c r="Q261" s="667">
        <v>38.906666999999999</v>
      </c>
      <c r="R261" s="667">
        <v>141.556667</v>
      </c>
      <c r="T261" s="668" t="s">
        <v>4605</v>
      </c>
      <c r="U261" s="668" t="s">
        <v>4605</v>
      </c>
      <c r="V261" s="668" t="s">
        <v>4605</v>
      </c>
      <c r="W261" s="668" t="s">
        <v>22</v>
      </c>
      <c r="X261" s="668" t="s">
        <v>22</v>
      </c>
      <c r="Y261" s="668" t="s">
        <v>22</v>
      </c>
      <c r="Z261" s="668" t="s">
        <v>22</v>
      </c>
      <c r="AB261" s="662" t="s">
        <v>4745</v>
      </c>
      <c r="AC261" s="662" t="s">
        <v>4793</v>
      </c>
      <c r="AE261" s="662">
        <v>1</v>
      </c>
      <c r="AH261" s="668" t="str">
        <f t="shared" ref="AH261:AJ324" si="47">IF(AE261&gt;0,"●","")</f>
        <v>●</v>
      </c>
      <c r="AI261" s="668" t="str">
        <f t="shared" si="47"/>
        <v/>
      </c>
      <c r="AJ261" s="668" t="str">
        <f t="shared" si="47"/>
        <v/>
      </c>
      <c r="AK261" s="675">
        <f t="shared" ref="AK261:AK324" si="48">B261</f>
        <v>34026</v>
      </c>
      <c r="AL261" s="675" t="str">
        <f t="shared" si="46"/>
        <v>34_気仙沼</v>
      </c>
      <c r="AM261" s="675" t="str">
        <f t="shared" si="45"/>
        <v>34</v>
      </c>
      <c r="AN261" s="693" t="str">
        <f>IFERROR(VLOOKUP(AL261,観測点コードリスト!$L$2:$N$1665,3,FALSE),"")</f>
        <v>0242</v>
      </c>
      <c r="AO261" t="str">
        <f t="shared" ref="AO261:AO324" si="49">IF(AH261="●","●",IF(AI261="●","●",IF(AJ261="●","●","")))</f>
        <v>●</v>
      </c>
      <c r="AQ261" s="709">
        <f t="shared" si="41"/>
        <v>34026</v>
      </c>
      <c r="AR261" s="709" t="str">
        <f t="shared" si="42"/>
        <v>気仙沼</v>
      </c>
      <c r="AS261" s="709" t="str">
        <f t="shared" si="43"/>
        <v>34</v>
      </c>
      <c r="AT261" s="710" t="str">
        <f t="shared" si="44"/>
        <v>0242</v>
      </c>
    </row>
    <row r="262" spans="1:46">
      <c r="A262" s="662" t="s">
        <v>1262</v>
      </c>
      <c r="B262" s="662">
        <v>34096</v>
      </c>
      <c r="C262" s="662" t="s">
        <v>17</v>
      </c>
      <c r="D262" s="662" t="s">
        <v>1275</v>
      </c>
      <c r="E262" s="662" t="s">
        <v>1276</v>
      </c>
      <c r="F262" s="662" t="s">
        <v>1277</v>
      </c>
      <c r="G262" s="662">
        <v>38</v>
      </c>
      <c r="H262" s="662">
        <v>44.6</v>
      </c>
      <c r="I262" s="662">
        <v>140</v>
      </c>
      <c r="J262" s="662">
        <v>45.6</v>
      </c>
      <c r="K262" s="662">
        <v>170</v>
      </c>
      <c r="L262" s="662">
        <v>10</v>
      </c>
      <c r="M262" s="662">
        <v>2</v>
      </c>
      <c r="N262" s="662" t="s">
        <v>1278</v>
      </c>
      <c r="O262" s="662">
        <v>34900</v>
      </c>
      <c r="P262" s="662" t="s">
        <v>40</v>
      </c>
      <c r="Q262" s="667">
        <v>38.743333</v>
      </c>
      <c r="R262" s="667">
        <v>140.76</v>
      </c>
      <c r="T262" s="668" t="s">
        <v>4605</v>
      </c>
      <c r="U262" s="668" t="s">
        <v>4605</v>
      </c>
      <c r="V262" s="668" t="s">
        <v>4605</v>
      </c>
      <c r="W262" s="668" t="s">
        <v>22</v>
      </c>
      <c r="X262" s="668" t="s">
        <v>22</v>
      </c>
      <c r="Y262" s="668" t="s">
        <v>22</v>
      </c>
      <c r="Z262" s="668" t="s">
        <v>22</v>
      </c>
      <c r="AB262" s="662" t="s">
        <v>1278</v>
      </c>
      <c r="AC262" s="662" t="s">
        <v>1278</v>
      </c>
      <c r="AG262" s="662">
        <v>2</v>
      </c>
      <c r="AH262" s="668" t="str">
        <f t="shared" si="47"/>
        <v/>
      </c>
      <c r="AI262" s="668" t="str">
        <f t="shared" si="47"/>
        <v/>
      </c>
      <c r="AJ262" s="668" t="str">
        <f t="shared" si="47"/>
        <v>●</v>
      </c>
      <c r="AK262" s="675">
        <f t="shared" si="48"/>
        <v>34096</v>
      </c>
      <c r="AL262" s="675" t="str">
        <f t="shared" si="46"/>
        <v>34_川渡</v>
      </c>
      <c r="AM262" s="675" t="str">
        <f t="shared" si="45"/>
        <v>34</v>
      </c>
      <c r="AN262" s="693" t="str">
        <f>IFERROR(VLOOKUP(AL262,観測点コードリスト!$L$2:$N$1665,3,FALSE),"")</f>
        <v>0243</v>
      </c>
      <c r="AO262" t="str">
        <f t="shared" si="49"/>
        <v>●</v>
      </c>
      <c r="AQ262" s="709">
        <f t="shared" si="41"/>
        <v>34096</v>
      </c>
      <c r="AR262" s="709" t="str">
        <f t="shared" si="42"/>
        <v>川渡</v>
      </c>
      <c r="AS262" s="709" t="str">
        <f t="shared" si="43"/>
        <v>34</v>
      </c>
      <c r="AT262" s="710" t="str">
        <f t="shared" si="44"/>
        <v>0243</v>
      </c>
    </row>
    <row r="263" spans="1:46">
      <c r="A263" s="662" t="s">
        <v>1262</v>
      </c>
      <c r="B263" s="662">
        <v>34111</v>
      </c>
      <c r="C263" s="662" t="s">
        <v>17</v>
      </c>
      <c r="D263" s="662" t="s">
        <v>1279</v>
      </c>
      <c r="E263" s="662" t="s">
        <v>1280</v>
      </c>
      <c r="F263" s="662" t="s">
        <v>1281</v>
      </c>
      <c r="G263" s="662">
        <v>38</v>
      </c>
      <c r="H263" s="662">
        <v>44.1</v>
      </c>
      <c r="I263" s="662">
        <v>141</v>
      </c>
      <c r="J263" s="662">
        <v>0.3</v>
      </c>
      <c r="K263" s="662">
        <v>25</v>
      </c>
      <c r="L263" s="662">
        <v>6.6</v>
      </c>
      <c r="M263" s="662">
        <v>2.2999999999999998</v>
      </c>
      <c r="N263" s="662" t="s">
        <v>1282</v>
      </c>
      <c r="O263" s="662" t="s">
        <v>22</v>
      </c>
      <c r="P263" s="662" t="s">
        <v>22</v>
      </c>
      <c r="Q263" s="667">
        <v>38.734999999999999</v>
      </c>
      <c r="R263" s="667">
        <v>141.005</v>
      </c>
      <c r="T263" s="668" t="s">
        <v>4605</v>
      </c>
      <c r="U263" s="668" t="s">
        <v>4605</v>
      </c>
      <c r="V263" s="668" t="s">
        <v>4605</v>
      </c>
      <c r="W263" s="668" t="s">
        <v>22</v>
      </c>
      <c r="X263" s="668" t="s">
        <v>22</v>
      </c>
      <c r="Y263" s="668" t="s">
        <v>22</v>
      </c>
      <c r="Z263" s="668" t="s">
        <v>22</v>
      </c>
      <c r="AB263" s="662" t="s">
        <v>4745</v>
      </c>
      <c r="AC263" s="662" t="s">
        <v>4794</v>
      </c>
      <c r="AE263" s="662">
        <v>2</v>
      </c>
      <c r="AF263" s="662">
        <v>3</v>
      </c>
      <c r="AG263" s="662">
        <v>6</v>
      </c>
      <c r="AH263" s="668" t="str">
        <f t="shared" si="47"/>
        <v>●</v>
      </c>
      <c r="AI263" s="668" t="str">
        <f t="shared" si="47"/>
        <v>●</v>
      </c>
      <c r="AJ263" s="668" t="str">
        <f t="shared" si="47"/>
        <v>●</v>
      </c>
      <c r="AK263" s="675">
        <f t="shared" si="48"/>
        <v>34111</v>
      </c>
      <c r="AL263" s="675" t="str">
        <f t="shared" si="46"/>
        <v>34_築館</v>
      </c>
      <c r="AM263" s="675" t="str">
        <f t="shared" si="45"/>
        <v>34</v>
      </c>
      <c r="AN263" s="693" t="str">
        <f>IFERROR(VLOOKUP(AL263,観測点コードリスト!$L$2:$N$1665,3,FALSE),"")</f>
        <v>0244</v>
      </c>
      <c r="AO263" t="str">
        <f t="shared" si="49"/>
        <v>●</v>
      </c>
      <c r="AQ263" s="709">
        <f t="shared" si="41"/>
        <v>34111</v>
      </c>
      <c r="AR263" s="709" t="str">
        <f t="shared" si="42"/>
        <v>築館</v>
      </c>
      <c r="AS263" s="709" t="str">
        <f t="shared" si="43"/>
        <v>34</v>
      </c>
      <c r="AT263" s="710" t="str">
        <f t="shared" si="44"/>
        <v>0244</v>
      </c>
    </row>
    <row r="264" spans="1:46">
      <c r="A264" s="662" t="s">
        <v>1262</v>
      </c>
      <c r="B264" s="662">
        <v>34171</v>
      </c>
      <c r="C264" s="662" t="s">
        <v>17</v>
      </c>
      <c r="D264" s="662" t="s">
        <v>1283</v>
      </c>
      <c r="E264" s="662" t="s">
        <v>1284</v>
      </c>
      <c r="F264" s="662" t="s">
        <v>1285</v>
      </c>
      <c r="G264" s="662">
        <v>38</v>
      </c>
      <c r="H264" s="662">
        <v>37.6</v>
      </c>
      <c r="I264" s="662">
        <v>141</v>
      </c>
      <c r="J264" s="662">
        <v>11.3</v>
      </c>
      <c r="K264" s="662">
        <v>5</v>
      </c>
      <c r="L264" s="662">
        <v>6.5</v>
      </c>
      <c r="M264" s="662">
        <v>2</v>
      </c>
      <c r="N264" s="662" t="s">
        <v>1286</v>
      </c>
      <c r="O264" s="662" t="s">
        <v>22</v>
      </c>
      <c r="P264" s="662" t="s">
        <v>40</v>
      </c>
      <c r="Q264" s="667">
        <v>38.626666999999998</v>
      </c>
      <c r="R264" s="667">
        <v>141.188333</v>
      </c>
      <c r="T264" s="668" t="s">
        <v>4605</v>
      </c>
      <c r="U264" s="668" t="s">
        <v>4605</v>
      </c>
      <c r="V264" s="668" t="s">
        <v>4605</v>
      </c>
      <c r="W264" s="668" t="s">
        <v>22</v>
      </c>
      <c r="X264" s="668" t="s">
        <v>22</v>
      </c>
      <c r="Y264" s="668" t="s">
        <v>22</v>
      </c>
      <c r="Z264" s="668" t="s">
        <v>22</v>
      </c>
      <c r="AB264" s="662" t="s">
        <v>1242</v>
      </c>
      <c r="AC264" s="662" t="s">
        <v>1522</v>
      </c>
      <c r="AE264" s="662">
        <v>3</v>
      </c>
      <c r="AF264" s="662">
        <v>4</v>
      </c>
      <c r="AG264" s="662">
        <v>3</v>
      </c>
      <c r="AH264" s="668" t="str">
        <f t="shared" si="47"/>
        <v>●</v>
      </c>
      <c r="AI264" s="668" t="str">
        <f t="shared" si="47"/>
        <v>●</v>
      </c>
      <c r="AJ264" s="668" t="str">
        <f t="shared" si="47"/>
        <v>●</v>
      </c>
      <c r="AK264" s="675">
        <f t="shared" si="48"/>
        <v>34171</v>
      </c>
      <c r="AL264" s="675" t="str">
        <f t="shared" si="46"/>
        <v>34_米山</v>
      </c>
      <c r="AM264" s="675" t="str">
        <f t="shared" si="45"/>
        <v>34</v>
      </c>
      <c r="AN264" s="693" t="str">
        <f>IFERROR(VLOOKUP(AL264,観測点コードリスト!$L$2:$N$1665,3,FALSE),"")</f>
        <v>1029</v>
      </c>
      <c r="AO264" t="str">
        <f t="shared" si="49"/>
        <v>●</v>
      </c>
      <c r="AQ264" s="709">
        <f t="shared" si="41"/>
        <v>34171</v>
      </c>
      <c r="AR264" s="709" t="str">
        <f t="shared" si="42"/>
        <v>米山</v>
      </c>
      <c r="AS264" s="709" t="str">
        <f t="shared" si="43"/>
        <v>34</v>
      </c>
      <c r="AT264" s="710" t="str">
        <f t="shared" si="44"/>
        <v>1029</v>
      </c>
    </row>
    <row r="265" spans="1:46">
      <c r="A265" s="662" t="s">
        <v>1262</v>
      </c>
      <c r="B265" s="662">
        <v>34186</v>
      </c>
      <c r="C265" s="662" t="s">
        <v>17</v>
      </c>
      <c r="D265" s="662" t="s">
        <v>1287</v>
      </c>
      <c r="E265" s="662" t="s">
        <v>1288</v>
      </c>
      <c r="F265" s="662" t="s">
        <v>1289</v>
      </c>
      <c r="G265" s="662">
        <v>38</v>
      </c>
      <c r="H265" s="662">
        <v>40.9</v>
      </c>
      <c r="I265" s="662">
        <v>141</v>
      </c>
      <c r="J265" s="662">
        <v>26.9</v>
      </c>
      <c r="K265" s="662">
        <v>39</v>
      </c>
      <c r="L265" s="662">
        <v>10</v>
      </c>
      <c r="M265" s="662">
        <v>2</v>
      </c>
      <c r="N265" s="662" t="s">
        <v>1135</v>
      </c>
      <c r="O265" s="662" t="s">
        <v>22</v>
      </c>
      <c r="P265" s="662" t="s">
        <v>40</v>
      </c>
      <c r="Q265" s="667">
        <v>38.681666999999997</v>
      </c>
      <c r="R265" s="667">
        <v>141.44833299999999</v>
      </c>
      <c r="T265" s="668" t="s">
        <v>4605</v>
      </c>
      <c r="U265" s="668" t="s">
        <v>4605</v>
      </c>
      <c r="V265" s="668" t="s">
        <v>4605</v>
      </c>
      <c r="W265" s="668" t="s">
        <v>22</v>
      </c>
      <c r="X265" s="668" t="s">
        <v>22</v>
      </c>
      <c r="Y265" s="668" t="s">
        <v>22</v>
      </c>
      <c r="Z265" s="668" t="s">
        <v>22</v>
      </c>
      <c r="AB265" s="662" t="s">
        <v>4745</v>
      </c>
      <c r="AC265" s="662" t="s">
        <v>4787</v>
      </c>
      <c r="AG265" s="662">
        <v>3</v>
      </c>
      <c r="AH265" s="668" t="str">
        <f t="shared" si="47"/>
        <v/>
      </c>
      <c r="AI265" s="668" t="str">
        <f t="shared" si="47"/>
        <v/>
      </c>
      <c r="AJ265" s="668" t="str">
        <f t="shared" si="47"/>
        <v>●</v>
      </c>
      <c r="AK265" s="675">
        <f t="shared" si="48"/>
        <v>34186</v>
      </c>
      <c r="AL265" s="675" t="str">
        <f t="shared" si="46"/>
        <v>34_志津川</v>
      </c>
      <c r="AM265" s="675" t="str">
        <f t="shared" si="45"/>
        <v>34</v>
      </c>
      <c r="AN265" s="693" t="str">
        <f>IFERROR(VLOOKUP(AL265,観測点コードリスト!$L$2:$N$1665,3,FALSE),"")</f>
        <v>0246</v>
      </c>
      <c r="AO265" t="str">
        <f t="shared" si="49"/>
        <v>●</v>
      </c>
      <c r="AQ265" s="709">
        <f t="shared" si="41"/>
        <v>34186</v>
      </c>
      <c r="AR265" s="709" t="str">
        <f t="shared" si="42"/>
        <v>志津川</v>
      </c>
      <c r="AS265" s="709" t="str">
        <f t="shared" si="43"/>
        <v>34</v>
      </c>
      <c r="AT265" s="710" t="str">
        <f t="shared" si="44"/>
        <v>0246</v>
      </c>
    </row>
    <row r="266" spans="1:46">
      <c r="A266" s="662" t="s">
        <v>1262</v>
      </c>
      <c r="B266" s="662">
        <v>34216</v>
      </c>
      <c r="C266" s="662" t="s">
        <v>17</v>
      </c>
      <c r="D266" s="662" t="s">
        <v>1293</v>
      </c>
      <c r="E266" s="662" t="s">
        <v>1294</v>
      </c>
      <c r="F266" s="662" t="s">
        <v>1295</v>
      </c>
      <c r="G266" s="662">
        <v>38</v>
      </c>
      <c r="H266" s="662">
        <v>35.9</v>
      </c>
      <c r="I266" s="662">
        <v>140</v>
      </c>
      <c r="J266" s="662">
        <v>54.7</v>
      </c>
      <c r="K266" s="662">
        <v>28</v>
      </c>
      <c r="L266" s="662">
        <v>6.6</v>
      </c>
      <c r="M266" s="662">
        <v>1.8</v>
      </c>
      <c r="N266" s="662" t="s">
        <v>1296</v>
      </c>
      <c r="O266" s="662">
        <v>34910</v>
      </c>
      <c r="P266" s="662" t="s">
        <v>22</v>
      </c>
      <c r="Q266" s="667">
        <v>38.598332999999997</v>
      </c>
      <c r="R266" s="667">
        <v>140.91166699999999</v>
      </c>
      <c r="T266" s="668" t="s">
        <v>4605</v>
      </c>
      <c r="U266" s="668" t="s">
        <v>4605</v>
      </c>
      <c r="V266" s="668" t="s">
        <v>4605</v>
      </c>
      <c r="W266" s="668" t="s">
        <v>22</v>
      </c>
      <c r="X266" s="668" t="s">
        <v>22</v>
      </c>
      <c r="Y266" s="668" t="s">
        <v>22</v>
      </c>
      <c r="Z266" s="668" t="s">
        <v>22</v>
      </c>
      <c r="AB266" s="662" t="s">
        <v>4745</v>
      </c>
      <c r="AC266" s="662" t="s">
        <v>4795</v>
      </c>
      <c r="AE266" s="662">
        <v>9</v>
      </c>
      <c r="AF266" s="662">
        <v>2</v>
      </c>
      <c r="AH266" s="668" t="str">
        <f t="shared" si="47"/>
        <v>●</v>
      </c>
      <c r="AI266" s="668" t="str">
        <f t="shared" si="47"/>
        <v>●</v>
      </c>
      <c r="AJ266" s="668" t="str">
        <f t="shared" si="47"/>
        <v/>
      </c>
      <c r="AK266" s="675">
        <f t="shared" si="48"/>
        <v>34216</v>
      </c>
      <c r="AL266" s="675" t="str">
        <f t="shared" si="46"/>
        <v>34_古川</v>
      </c>
      <c r="AM266" s="675" t="str">
        <f t="shared" si="45"/>
        <v>34</v>
      </c>
      <c r="AN266" s="693" t="str">
        <f>IFERROR(VLOOKUP(AL266,観測点コードリスト!$L$2:$N$1665,3,FALSE),"")</f>
        <v>0247</v>
      </c>
      <c r="AO266" t="str">
        <f t="shared" si="49"/>
        <v>●</v>
      </c>
      <c r="AQ266" s="709">
        <f t="shared" si="41"/>
        <v>34216</v>
      </c>
      <c r="AR266" s="709" t="str">
        <f t="shared" si="42"/>
        <v>古川</v>
      </c>
      <c r="AS266" s="709" t="str">
        <f t="shared" si="43"/>
        <v>34</v>
      </c>
      <c r="AT266" s="710" t="str">
        <f t="shared" si="44"/>
        <v>0247</v>
      </c>
    </row>
    <row r="267" spans="1:46">
      <c r="A267" s="662" t="s">
        <v>1262</v>
      </c>
      <c r="B267" s="662">
        <v>34266</v>
      </c>
      <c r="C267" s="662" t="s">
        <v>17</v>
      </c>
      <c r="D267" s="662" t="s">
        <v>1305</v>
      </c>
      <c r="E267" s="662" t="s">
        <v>1306</v>
      </c>
      <c r="F267" s="662" t="s">
        <v>1307</v>
      </c>
      <c r="G267" s="662">
        <v>38</v>
      </c>
      <c r="H267" s="662">
        <v>28.4</v>
      </c>
      <c r="I267" s="662">
        <v>140</v>
      </c>
      <c r="J267" s="662">
        <v>53.3</v>
      </c>
      <c r="K267" s="662">
        <v>57</v>
      </c>
      <c r="L267" s="662">
        <v>10</v>
      </c>
      <c r="M267" s="662">
        <v>1.5</v>
      </c>
      <c r="N267" s="662" t="s">
        <v>1296</v>
      </c>
      <c r="O267" s="662" t="s">
        <v>22</v>
      </c>
      <c r="P267" s="662" t="s">
        <v>40</v>
      </c>
      <c r="Q267" s="667">
        <v>38.473332999999997</v>
      </c>
      <c r="R267" s="667">
        <v>140.88833299999999</v>
      </c>
      <c r="T267" s="668" t="s">
        <v>4605</v>
      </c>
      <c r="U267" s="668" t="s">
        <v>4605</v>
      </c>
      <c r="V267" s="668" t="s">
        <v>4605</v>
      </c>
      <c r="W267" s="668" t="s">
        <v>22</v>
      </c>
      <c r="X267" s="668" t="s">
        <v>22</v>
      </c>
      <c r="Y267" s="668" t="s">
        <v>22</v>
      </c>
      <c r="Z267" s="668" t="s">
        <v>22</v>
      </c>
      <c r="AB267" s="662" t="s">
        <v>4745</v>
      </c>
      <c r="AC267" s="662" t="s">
        <v>4795</v>
      </c>
      <c r="AE267" s="662">
        <v>3</v>
      </c>
      <c r="AF267" s="662">
        <v>7</v>
      </c>
      <c r="AG267" s="662">
        <v>5</v>
      </c>
      <c r="AH267" s="668" t="str">
        <f t="shared" si="47"/>
        <v>●</v>
      </c>
      <c r="AI267" s="668" t="str">
        <f t="shared" si="47"/>
        <v>●</v>
      </c>
      <c r="AJ267" s="668" t="str">
        <f t="shared" si="47"/>
        <v>●</v>
      </c>
      <c r="AK267" s="675">
        <f t="shared" si="48"/>
        <v>34266</v>
      </c>
      <c r="AL267" s="675" t="str">
        <f t="shared" si="46"/>
        <v>34_大衡</v>
      </c>
      <c r="AM267" s="675" t="str">
        <f t="shared" si="45"/>
        <v>34</v>
      </c>
      <c r="AN267" s="693" t="str">
        <f>IFERROR(VLOOKUP(AL267,観測点コードリスト!$L$2:$N$1665,3,FALSE),"")</f>
        <v>0248</v>
      </c>
      <c r="AO267" t="str">
        <f t="shared" si="49"/>
        <v>●</v>
      </c>
      <c r="AQ267" s="709">
        <f t="shared" si="41"/>
        <v>34266</v>
      </c>
      <c r="AR267" s="709" t="str">
        <f t="shared" si="42"/>
        <v>大衡</v>
      </c>
      <c r="AS267" s="709" t="str">
        <f t="shared" si="43"/>
        <v>34</v>
      </c>
      <c r="AT267" s="710" t="str">
        <f t="shared" si="44"/>
        <v>0248</v>
      </c>
    </row>
    <row r="268" spans="1:46">
      <c r="A268" s="662" t="s">
        <v>1262</v>
      </c>
      <c r="B268" s="662">
        <v>34276</v>
      </c>
      <c r="C268" s="662" t="s">
        <v>17</v>
      </c>
      <c r="D268" s="662" t="s">
        <v>1308</v>
      </c>
      <c r="E268" s="662" t="s">
        <v>1309</v>
      </c>
      <c r="F268" s="662" t="s">
        <v>1310</v>
      </c>
      <c r="G268" s="662">
        <v>38</v>
      </c>
      <c r="H268" s="662">
        <v>27.6</v>
      </c>
      <c r="I268" s="662">
        <v>141</v>
      </c>
      <c r="J268" s="662">
        <v>5.5</v>
      </c>
      <c r="K268" s="662">
        <v>3</v>
      </c>
      <c r="L268" s="662">
        <v>10</v>
      </c>
      <c r="M268" s="662">
        <v>2</v>
      </c>
      <c r="N268" s="662" t="s">
        <v>1135</v>
      </c>
      <c r="O268" s="662" t="s">
        <v>22</v>
      </c>
      <c r="P268" s="662" t="s">
        <v>40</v>
      </c>
      <c r="Q268" s="667">
        <v>38.46</v>
      </c>
      <c r="R268" s="667">
        <v>141.091667</v>
      </c>
      <c r="T268" s="668" t="s">
        <v>4605</v>
      </c>
      <c r="U268" s="668" t="s">
        <v>4605</v>
      </c>
      <c r="V268" s="668" t="s">
        <v>4605</v>
      </c>
      <c r="W268" s="668" t="s">
        <v>22</v>
      </c>
      <c r="X268" s="668" t="s">
        <v>22</v>
      </c>
      <c r="Y268" s="668" t="s">
        <v>22</v>
      </c>
      <c r="Z268" s="668" t="s">
        <v>22</v>
      </c>
      <c r="AB268" s="662" t="s">
        <v>4745</v>
      </c>
      <c r="AC268" s="662" t="s">
        <v>4787</v>
      </c>
      <c r="AE268" s="662">
        <v>2</v>
      </c>
      <c r="AF268" s="662">
        <v>3</v>
      </c>
      <c r="AG268" s="662">
        <v>7</v>
      </c>
      <c r="AH268" s="668" t="str">
        <f t="shared" si="47"/>
        <v>●</v>
      </c>
      <c r="AI268" s="668" t="str">
        <f t="shared" si="47"/>
        <v>●</v>
      </c>
      <c r="AJ268" s="668" t="str">
        <f t="shared" si="47"/>
        <v>●</v>
      </c>
      <c r="AK268" s="675">
        <f t="shared" si="48"/>
        <v>34276</v>
      </c>
      <c r="AL268" s="675" t="str">
        <f t="shared" si="46"/>
        <v>34_鹿島台</v>
      </c>
      <c r="AM268" s="675" t="str">
        <f t="shared" si="45"/>
        <v>34</v>
      </c>
      <c r="AN268" s="693" t="str">
        <f>IFERROR(VLOOKUP(AL268,観測点コードリスト!$L$2:$N$1665,3,FALSE),"")</f>
        <v>0249</v>
      </c>
      <c r="AO268" t="str">
        <f t="shared" si="49"/>
        <v>●</v>
      </c>
      <c r="AQ268" s="709">
        <f t="shared" si="41"/>
        <v>34276</v>
      </c>
      <c r="AR268" s="709" t="str">
        <f t="shared" si="42"/>
        <v>鹿島台</v>
      </c>
      <c r="AS268" s="709" t="str">
        <f t="shared" si="43"/>
        <v>34</v>
      </c>
      <c r="AT268" s="710" t="str">
        <f t="shared" si="44"/>
        <v>0249</v>
      </c>
    </row>
    <row r="269" spans="1:46">
      <c r="A269" s="662" t="s">
        <v>1262</v>
      </c>
      <c r="B269" s="662">
        <v>34292</v>
      </c>
      <c r="C269" s="662" t="s">
        <v>23</v>
      </c>
      <c r="D269" s="662" t="s">
        <v>1311</v>
      </c>
      <c r="E269" s="662" t="s">
        <v>1312</v>
      </c>
      <c r="F269" s="662" t="s">
        <v>1313</v>
      </c>
      <c r="G269" s="662">
        <v>38</v>
      </c>
      <c r="H269" s="662">
        <v>25.6</v>
      </c>
      <c r="I269" s="662">
        <v>141</v>
      </c>
      <c r="J269" s="662">
        <v>17.899999999999999</v>
      </c>
      <c r="K269" s="662">
        <v>43</v>
      </c>
      <c r="L269" s="662">
        <v>28.6</v>
      </c>
      <c r="M269" s="662" t="s">
        <v>22</v>
      </c>
      <c r="N269" s="662" t="s">
        <v>1314</v>
      </c>
      <c r="O269" s="662">
        <v>34913</v>
      </c>
      <c r="P269" s="662" t="s">
        <v>22</v>
      </c>
      <c r="Q269" s="667">
        <v>38.426667000000002</v>
      </c>
      <c r="R269" s="667">
        <v>141.29833300000001</v>
      </c>
      <c r="T269" s="668" t="s">
        <v>4605</v>
      </c>
      <c r="U269" s="668" t="s">
        <v>4605</v>
      </c>
      <c r="V269" s="668" t="s">
        <v>4605</v>
      </c>
      <c r="W269" s="668" t="s">
        <v>22</v>
      </c>
      <c r="X269" s="668" t="s">
        <v>22</v>
      </c>
      <c r="Y269" s="668" t="s">
        <v>4605</v>
      </c>
      <c r="Z269" s="668" t="s">
        <v>22</v>
      </c>
      <c r="AB269" s="662" t="s">
        <v>1314</v>
      </c>
      <c r="AC269" s="662" t="s">
        <v>1314</v>
      </c>
      <c r="AE269" s="662">
        <v>7</v>
      </c>
      <c r="AG269" s="662">
        <v>2</v>
      </c>
      <c r="AH269" s="668" t="str">
        <f t="shared" si="47"/>
        <v>●</v>
      </c>
      <c r="AI269" s="668" t="str">
        <f t="shared" si="47"/>
        <v/>
      </c>
      <c r="AJ269" s="668" t="str">
        <f t="shared" si="47"/>
        <v>●</v>
      </c>
      <c r="AK269" s="675">
        <f t="shared" si="48"/>
        <v>34292</v>
      </c>
      <c r="AL269" s="675" t="str">
        <f t="shared" si="46"/>
        <v>34_石巻</v>
      </c>
      <c r="AM269" s="675" t="str">
        <f t="shared" si="45"/>
        <v>34</v>
      </c>
      <c r="AN269" s="693" t="str">
        <f>IFERROR(VLOOKUP(AL269,観測点コードリスト!$L$2:$N$1665,3,FALSE),"")</f>
        <v>47592</v>
      </c>
      <c r="AO269" t="str">
        <f t="shared" si="49"/>
        <v>●</v>
      </c>
      <c r="AQ269" s="709">
        <f t="shared" si="41"/>
        <v>34292</v>
      </c>
      <c r="AR269" s="709" t="str">
        <f t="shared" si="42"/>
        <v>石巻</v>
      </c>
      <c r="AS269" s="709" t="str">
        <f t="shared" si="43"/>
        <v>34</v>
      </c>
      <c r="AT269" s="710" t="str">
        <f t="shared" si="44"/>
        <v>47592</v>
      </c>
    </row>
    <row r="270" spans="1:46">
      <c r="A270" s="662" t="s">
        <v>1262</v>
      </c>
      <c r="B270" s="662">
        <v>34296</v>
      </c>
      <c r="C270" s="662" t="s">
        <v>17</v>
      </c>
      <c r="D270" s="662" t="s">
        <v>1315</v>
      </c>
      <c r="E270" s="662" t="s">
        <v>1316</v>
      </c>
      <c r="F270" s="662" t="s">
        <v>1317</v>
      </c>
      <c r="G270" s="662">
        <v>38</v>
      </c>
      <c r="H270" s="662">
        <v>26.8</v>
      </c>
      <c r="I270" s="662">
        <v>141</v>
      </c>
      <c r="J270" s="662">
        <v>27</v>
      </c>
      <c r="K270" s="662">
        <v>38</v>
      </c>
      <c r="L270" s="662">
        <v>10</v>
      </c>
      <c r="M270" s="662">
        <v>1.5</v>
      </c>
      <c r="N270" s="662" t="s">
        <v>1318</v>
      </c>
      <c r="O270" s="662" t="s">
        <v>22</v>
      </c>
      <c r="P270" s="662" t="s">
        <v>40</v>
      </c>
      <c r="Q270" s="667">
        <v>38.446666999999998</v>
      </c>
      <c r="R270" s="667">
        <v>141.44999999999999</v>
      </c>
      <c r="T270" s="668" t="s">
        <v>4605</v>
      </c>
      <c r="U270" s="668" t="s">
        <v>4605</v>
      </c>
      <c r="V270" s="668" t="s">
        <v>4605</v>
      </c>
      <c r="W270" s="668" t="s">
        <v>22</v>
      </c>
      <c r="X270" s="668" t="s">
        <v>22</v>
      </c>
      <c r="Y270" s="668" t="s">
        <v>22</v>
      </c>
      <c r="Z270" s="668" t="s">
        <v>22</v>
      </c>
      <c r="AB270" s="662" t="s">
        <v>1318</v>
      </c>
      <c r="AC270" s="662" t="s">
        <v>1318</v>
      </c>
      <c r="AF270" s="662">
        <v>4</v>
      </c>
      <c r="AG270" s="662">
        <v>2</v>
      </c>
      <c r="AH270" s="668" t="str">
        <f t="shared" si="47"/>
        <v/>
      </c>
      <c r="AI270" s="668" t="str">
        <f t="shared" si="47"/>
        <v>●</v>
      </c>
      <c r="AJ270" s="668" t="str">
        <f t="shared" si="47"/>
        <v>●</v>
      </c>
      <c r="AK270" s="675">
        <f t="shared" si="48"/>
        <v>34296</v>
      </c>
      <c r="AL270" s="675" t="str">
        <f t="shared" si="46"/>
        <v>34_女川</v>
      </c>
      <c r="AM270" s="675" t="str">
        <f t="shared" si="45"/>
        <v>34</v>
      </c>
      <c r="AN270" s="693" t="str">
        <f>IFERROR(VLOOKUP(AL270,観測点コードリスト!$L$2:$N$1665,3,FALSE),"")</f>
        <v>1626</v>
      </c>
      <c r="AO270" t="str">
        <f t="shared" si="49"/>
        <v>●</v>
      </c>
      <c r="AQ270" s="709">
        <f t="shared" si="41"/>
        <v>34296</v>
      </c>
      <c r="AR270" s="709" t="str">
        <f t="shared" si="42"/>
        <v>女川</v>
      </c>
      <c r="AS270" s="709" t="str">
        <f t="shared" si="43"/>
        <v>34</v>
      </c>
      <c r="AT270" s="710" t="str">
        <f t="shared" si="44"/>
        <v>1626</v>
      </c>
    </row>
    <row r="271" spans="1:46">
      <c r="A271" s="662" t="s">
        <v>1262</v>
      </c>
      <c r="B271" s="662">
        <v>34311</v>
      </c>
      <c r="C271" s="662" t="s">
        <v>17</v>
      </c>
      <c r="D271" s="662" t="s">
        <v>1319</v>
      </c>
      <c r="E271" s="662" t="s">
        <v>1320</v>
      </c>
      <c r="F271" s="662" t="s">
        <v>1321</v>
      </c>
      <c r="G271" s="662">
        <v>38</v>
      </c>
      <c r="H271" s="662">
        <v>18.2</v>
      </c>
      <c r="I271" s="662">
        <v>140</v>
      </c>
      <c r="J271" s="662">
        <v>38.200000000000003</v>
      </c>
      <c r="K271" s="662">
        <v>265</v>
      </c>
      <c r="L271" s="662">
        <v>10.1</v>
      </c>
      <c r="M271" s="662">
        <v>2</v>
      </c>
      <c r="N271" s="662" t="s">
        <v>977</v>
      </c>
      <c r="O271" s="662">
        <v>34915</v>
      </c>
      <c r="P271" s="662" t="s">
        <v>22</v>
      </c>
      <c r="Q271" s="667">
        <v>38.303333000000002</v>
      </c>
      <c r="R271" s="667">
        <v>140.63666699999999</v>
      </c>
      <c r="T271" s="668" t="s">
        <v>4605</v>
      </c>
      <c r="U271" s="668" t="s">
        <v>4605</v>
      </c>
      <c r="V271" s="668" t="s">
        <v>4605</v>
      </c>
      <c r="W271" s="668" t="s">
        <v>22</v>
      </c>
      <c r="X271" s="668" t="s">
        <v>22</v>
      </c>
      <c r="Y271" s="668" t="s">
        <v>22</v>
      </c>
      <c r="Z271" s="668" t="s">
        <v>22</v>
      </c>
      <c r="AB271" s="662" t="s">
        <v>4745</v>
      </c>
      <c r="AC271" s="662" t="s">
        <v>1522</v>
      </c>
      <c r="AF271" s="662">
        <v>1</v>
      </c>
      <c r="AG271" s="662">
        <v>1</v>
      </c>
      <c r="AH271" s="668" t="str">
        <f t="shared" si="47"/>
        <v/>
      </c>
      <c r="AI271" s="668" t="str">
        <f t="shared" si="47"/>
        <v>●</v>
      </c>
      <c r="AJ271" s="668" t="str">
        <f t="shared" si="47"/>
        <v>●</v>
      </c>
      <c r="AK271" s="675">
        <f t="shared" si="48"/>
        <v>34311</v>
      </c>
      <c r="AL271" s="675" t="str">
        <f t="shared" si="46"/>
        <v>34_新川</v>
      </c>
      <c r="AM271" s="675" t="str">
        <f t="shared" si="45"/>
        <v>34</v>
      </c>
      <c r="AN271" s="693" t="str">
        <f>IFERROR(VLOOKUP(AL271,観測点コードリスト!$L$2:$N$1665,3,FALSE),"")</f>
        <v>0251</v>
      </c>
      <c r="AO271" t="str">
        <f t="shared" si="49"/>
        <v>●</v>
      </c>
      <c r="AQ271" s="709">
        <f t="shared" si="41"/>
        <v>34311</v>
      </c>
      <c r="AR271" s="709" t="str">
        <f t="shared" si="42"/>
        <v>新川</v>
      </c>
      <c r="AS271" s="709" t="str">
        <f t="shared" si="43"/>
        <v>34</v>
      </c>
      <c r="AT271" s="710" t="str">
        <f t="shared" si="44"/>
        <v>0251</v>
      </c>
    </row>
    <row r="272" spans="1:46">
      <c r="A272" s="662" t="s">
        <v>1262</v>
      </c>
      <c r="B272" s="662">
        <v>34331</v>
      </c>
      <c r="C272" s="662" t="s">
        <v>17</v>
      </c>
      <c r="D272" s="662" t="s">
        <v>1322</v>
      </c>
      <c r="E272" s="662" t="s">
        <v>1323</v>
      </c>
      <c r="F272" s="662" t="s">
        <v>1324</v>
      </c>
      <c r="G272" s="662">
        <v>38</v>
      </c>
      <c r="H272" s="662">
        <v>20.3</v>
      </c>
      <c r="I272" s="662">
        <v>141</v>
      </c>
      <c r="J272" s="662">
        <v>0.8</v>
      </c>
      <c r="K272" s="662">
        <v>105</v>
      </c>
      <c r="L272" s="662">
        <v>10</v>
      </c>
      <c r="M272" s="662">
        <v>1.5</v>
      </c>
      <c r="N272" s="662" t="s">
        <v>1286</v>
      </c>
      <c r="O272" s="662" t="s">
        <v>22</v>
      </c>
      <c r="P272" s="662" t="s">
        <v>40</v>
      </c>
      <c r="Q272" s="667">
        <v>38.338332999999999</v>
      </c>
      <c r="R272" s="667">
        <v>141.01333299999999</v>
      </c>
      <c r="T272" s="668" t="s">
        <v>4605</v>
      </c>
      <c r="U272" s="668" t="s">
        <v>4605</v>
      </c>
      <c r="V272" s="668" t="s">
        <v>4605</v>
      </c>
      <c r="W272" s="668" t="s">
        <v>22</v>
      </c>
      <c r="X272" s="668" t="s">
        <v>22</v>
      </c>
      <c r="Y272" s="668" t="s">
        <v>22</v>
      </c>
      <c r="Z272" s="668" t="s">
        <v>22</v>
      </c>
      <c r="AB272" s="662" t="s">
        <v>1242</v>
      </c>
      <c r="AC272" s="662" t="s">
        <v>1522</v>
      </c>
      <c r="AE272" s="662">
        <v>6</v>
      </c>
      <c r="AF272" s="662">
        <v>20</v>
      </c>
      <c r="AG272" s="662">
        <v>6</v>
      </c>
      <c r="AH272" s="668" t="str">
        <f t="shared" si="47"/>
        <v>●</v>
      </c>
      <c r="AI272" s="668" t="str">
        <f t="shared" si="47"/>
        <v>●</v>
      </c>
      <c r="AJ272" s="668" t="str">
        <f t="shared" si="47"/>
        <v>●</v>
      </c>
      <c r="AK272" s="675">
        <f t="shared" si="48"/>
        <v>34331</v>
      </c>
      <c r="AL272" s="675" t="str">
        <f t="shared" si="46"/>
        <v>34_塩釜</v>
      </c>
      <c r="AM272" s="675" t="str">
        <f t="shared" si="45"/>
        <v>34</v>
      </c>
      <c r="AN272" s="693" t="str">
        <f>IFERROR(VLOOKUP(AL272,観測点コードリスト!$L$2:$N$1665,3,FALSE),"")</f>
        <v>1030</v>
      </c>
      <c r="AO272" t="str">
        <f t="shared" si="49"/>
        <v>●</v>
      </c>
      <c r="AQ272" s="709">
        <f t="shared" si="41"/>
        <v>34331</v>
      </c>
      <c r="AR272" s="709" t="str">
        <f t="shared" si="42"/>
        <v>塩釜</v>
      </c>
      <c r="AS272" s="709" t="str">
        <f t="shared" si="43"/>
        <v>34</v>
      </c>
      <c r="AT272" s="710" t="str">
        <f t="shared" si="44"/>
        <v>1030</v>
      </c>
    </row>
    <row r="273" spans="1:46">
      <c r="A273" s="662" t="s">
        <v>1262</v>
      </c>
      <c r="B273" s="662">
        <v>34392</v>
      </c>
      <c r="C273" s="662" t="s">
        <v>23</v>
      </c>
      <c r="D273" s="662" t="s">
        <v>1325</v>
      </c>
      <c r="E273" s="662" t="s">
        <v>1326</v>
      </c>
      <c r="F273" s="662" t="s">
        <v>1327</v>
      </c>
      <c r="G273" s="662">
        <v>38</v>
      </c>
      <c r="H273" s="662">
        <v>15.7</v>
      </c>
      <c r="I273" s="662">
        <v>140</v>
      </c>
      <c r="J273" s="662">
        <v>53.8</v>
      </c>
      <c r="K273" s="662">
        <v>39</v>
      </c>
      <c r="L273" s="662">
        <v>52.6</v>
      </c>
      <c r="M273" s="662" t="s">
        <v>22</v>
      </c>
      <c r="N273" s="662" t="s">
        <v>1328</v>
      </c>
      <c r="O273" s="662">
        <v>34917</v>
      </c>
      <c r="P273" s="662" t="s">
        <v>22</v>
      </c>
      <c r="Q273" s="667">
        <v>38.261667000000003</v>
      </c>
      <c r="R273" s="667">
        <v>140.89666700000001</v>
      </c>
      <c r="T273" s="668" t="s">
        <v>4605</v>
      </c>
      <c r="U273" s="668" t="s">
        <v>4605</v>
      </c>
      <c r="V273" s="668" t="s">
        <v>4605</v>
      </c>
      <c r="W273" s="668" t="s">
        <v>4605</v>
      </c>
      <c r="X273" s="668" t="s">
        <v>22</v>
      </c>
      <c r="Y273" s="668" t="s">
        <v>4605</v>
      </c>
      <c r="Z273" s="668" t="s">
        <v>4605</v>
      </c>
      <c r="AB273" s="662" t="s">
        <v>4745</v>
      </c>
      <c r="AC273" s="662" t="s">
        <v>4796</v>
      </c>
      <c r="AE273" s="662">
        <v>25</v>
      </c>
      <c r="AF273" s="662">
        <v>12</v>
      </c>
      <c r="AH273" s="668" t="str">
        <f t="shared" si="47"/>
        <v>●</v>
      </c>
      <c r="AI273" s="668" t="str">
        <f t="shared" si="47"/>
        <v>●</v>
      </c>
      <c r="AJ273" s="668" t="str">
        <f t="shared" si="47"/>
        <v/>
      </c>
      <c r="AK273" s="675">
        <f t="shared" si="48"/>
        <v>34392</v>
      </c>
      <c r="AL273" s="675" t="str">
        <f t="shared" si="46"/>
        <v>34_仙台</v>
      </c>
      <c r="AM273" s="675" t="str">
        <f t="shared" si="45"/>
        <v>34</v>
      </c>
      <c r="AN273" s="693" t="str">
        <f>IFERROR(VLOOKUP(AL273,観測点コードリスト!$L$2:$N$1665,3,FALSE),"")</f>
        <v>47590</v>
      </c>
      <c r="AO273" t="str">
        <f t="shared" si="49"/>
        <v>●</v>
      </c>
      <c r="AQ273" s="709">
        <f t="shared" si="41"/>
        <v>34392</v>
      </c>
      <c r="AR273" s="709" t="str">
        <f t="shared" si="42"/>
        <v>仙台</v>
      </c>
      <c r="AS273" s="709" t="str">
        <f t="shared" si="43"/>
        <v>34</v>
      </c>
      <c r="AT273" s="710" t="str">
        <f t="shared" si="44"/>
        <v>47590</v>
      </c>
    </row>
    <row r="274" spans="1:46">
      <c r="A274" s="662" t="s">
        <v>1262</v>
      </c>
      <c r="B274" s="662">
        <v>34436</v>
      </c>
      <c r="C274" s="662" t="s">
        <v>23</v>
      </c>
      <c r="D274" s="662" t="s">
        <v>1329</v>
      </c>
      <c r="E274" s="662" t="s">
        <v>1330</v>
      </c>
      <c r="F274" s="662" t="s">
        <v>1331</v>
      </c>
      <c r="G274" s="662">
        <v>38</v>
      </c>
      <c r="H274" s="662">
        <v>8.3000000000000007</v>
      </c>
      <c r="I274" s="662">
        <v>140</v>
      </c>
      <c r="J274" s="662">
        <v>55</v>
      </c>
      <c r="K274" s="662">
        <v>2</v>
      </c>
      <c r="L274" s="662">
        <v>9.9</v>
      </c>
      <c r="M274" s="662" t="s">
        <v>22</v>
      </c>
      <c r="N274" s="662" t="s">
        <v>35</v>
      </c>
      <c r="O274" s="662">
        <v>34965</v>
      </c>
      <c r="P274" s="662" t="s">
        <v>36</v>
      </c>
      <c r="Q274" s="667">
        <v>38.138333000000003</v>
      </c>
      <c r="R274" s="667">
        <v>140.91666699999999</v>
      </c>
      <c r="T274" s="668" t="s">
        <v>4605</v>
      </c>
      <c r="U274" s="668" t="s">
        <v>4605</v>
      </c>
      <c r="V274" s="668" t="s">
        <v>4605</v>
      </c>
      <c r="W274" s="668" t="s">
        <v>22</v>
      </c>
      <c r="X274" s="668" t="s">
        <v>22</v>
      </c>
      <c r="Y274" s="668" t="s">
        <v>22</v>
      </c>
      <c r="Z274" s="668" t="s">
        <v>22</v>
      </c>
      <c r="AB274" s="662" t="s">
        <v>35</v>
      </c>
      <c r="AC274" s="662" t="s">
        <v>35</v>
      </c>
      <c r="AE274" s="662">
        <v>7</v>
      </c>
      <c r="AF274" s="662">
        <v>7</v>
      </c>
      <c r="AG274" s="662">
        <v>18</v>
      </c>
      <c r="AH274" s="668" t="str">
        <f t="shared" si="47"/>
        <v>●</v>
      </c>
      <c r="AI274" s="668" t="str">
        <f t="shared" si="47"/>
        <v>●</v>
      </c>
      <c r="AJ274" s="668" t="str">
        <f t="shared" si="47"/>
        <v>●</v>
      </c>
      <c r="AK274" s="675">
        <f t="shared" si="48"/>
        <v>34436</v>
      </c>
      <c r="AL274" s="675" t="str">
        <f t="shared" si="46"/>
        <v>34_名取</v>
      </c>
      <c r="AM274" s="675" t="str">
        <f t="shared" si="45"/>
        <v>34</v>
      </c>
      <c r="AN274" s="693" t="str">
        <f>IFERROR(VLOOKUP(AL274,観測点コードリスト!$L$2:$N$1665,3,FALSE),"")</f>
        <v>1464</v>
      </c>
      <c r="AO274" t="str">
        <f t="shared" si="49"/>
        <v>●</v>
      </c>
      <c r="AQ274" s="709">
        <f t="shared" si="41"/>
        <v>34436</v>
      </c>
      <c r="AR274" s="709" t="str">
        <f t="shared" si="42"/>
        <v>名取</v>
      </c>
      <c r="AS274" s="709" t="str">
        <f t="shared" si="43"/>
        <v>34</v>
      </c>
      <c r="AT274" s="710" t="str">
        <f t="shared" si="44"/>
        <v>1464</v>
      </c>
    </row>
    <row r="275" spans="1:46">
      <c r="A275" s="662" t="s">
        <v>1262</v>
      </c>
      <c r="B275" s="662">
        <v>34461</v>
      </c>
      <c r="C275" s="662" t="s">
        <v>17</v>
      </c>
      <c r="D275" s="662" t="s">
        <v>1332</v>
      </c>
      <c r="E275" s="662" t="s">
        <v>1333</v>
      </c>
      <c r="F275" s="662" t="s">
        <v>1334</v>
      </c>
      <c r="G275" s="662">
        <v>38</v>
      </c>
      <c r="H275" s="662">
        <v>0.9</v>
      </c>
      <c r="I275" s="662">
        <v>140</v>
      </c>
      <c r="J275" s="662">
        <v>36.700000000000003</v>
      </c>
      <c r="K275" s="662">
        <v>86</v>
      </c>
      <c r="L275" s="662">
        <v>10.1</v>
      </c>
      <c r="M275" s="662">
        <v>1.7</v>
      </c>
      <c r="N275" s="662" t="s">
        <v>984</v>
      </c>
      <c r="O275" s="662">
        <v>34920</v>
      </c>
      <c r="P275" s="662" t="s">
        <v>22</v>
      </c>
      <c r="Q275" s="667">
        <v>38.015000000000001</v>
      </c>
      <c r="R275" s="667">
        <v>140.61166700000001</v>
      </c>
      <c r="T275" s="668" t="s">
        <v>4605</v>
      </c>
      <c r="U275" s="668" t="s">
        <v>4605</v>
      </c>
      <c r="V275" s="668" t="s">
        <v>4605</v>
      </c>
      <c r="W275" s="668" t="s">
        <v>22</v>
      </c>
      <c r="X275" s="668" t="s">
        <v>22</v>
      </c>
      <c r="Y275" s="668" t="s">
        <v>22</v>
      </c>
      <c r="Z275" s="668" t="s">
        <v>22</v>
      </c>
      <c r="AB275" s="662" t="s">
        <v>4745</v>
      </c>
      <c r="AC275" s="662" t="s">
        <v>863</v>
      </c>
      <c r="AE275" s="662">
        <v>1</v>
      </c>
      <c r="AG275" s="662">
        <v>5</v>
      </c>
      <c r="AH275" s="668" t="str">
        <f t="shared" si="47"/>
        <v>●</v>
      </c>
      <c r="AI275" s="668" t="str">
        <f t="shared" si="47"/>
        <v/>
      </c>
      <c r="AJ275" s="668" t="str">
        <f t="shared" si="47"/>
        <v>●</v>
      </c>
      <c r="AK275" s="675">
        <f t="shared" si="48"/>
        <v>34461</v>
      </c>
      <c r="AL275" s="675" t="str">
        <f t="shared" si="46"/>
        <v>34_白石</v>
      </c>
      <c r="AM275" s="675" t="str">
        <f t="shared" si="45"/>
        <v>34</v>
      </c>
      <c r="AN275" s="693" t="str">
        <f>IFERROR(VLOOKUP(AL275,観測点コードリスト!$L$2:$N$1665,3,FALSE),"")</f>
        <v>0256</v>
      </c>
      <c r="AO275" t="str">
        <f t="shared" si="49"/>
        <v>●</v>
      </c>
      <c r="AQ275" s="709">
        <f t="shared" si="41"/>
        <v>34461</v>
      </c>
      <c r="AR275" s="709" t="str">
        <f t="shared" si="42"/>
        <v>白石</v>
      </c>
      <c r="AS275" s="709" t="str">
        <f t="shared" si="43"/>
        <v>34</v>
      </c>
      <c r="AT275" s="710" t="str">
        <f t="shared" si="44"/>
        <v>0256</v>
      </c>
    </row>
    <row r="276" spans="1:46">
      <c r="A276" s="662" t="s">
        <v>1262</v>
      </c>
      <c r="B276" s="662">
        <v>34462</v>
      </c>
      <c r="C276" s="662" t="s">
        <v>17</v>
      </c>
      <c r="D276" s="662" t="s">
        <v>1335</v>
      </c>
      <c r="E276" s="662" t="s">
        <v>1336</v>
      </c>
      <c r="F276" s="662" t="s">
        <v>1337</v>
      </c>
      <c r="G276" s="662">
        <v>38</v>
      </c>
      <c r="H276" s="662">
        <v>7.6</v>
      </c>
      <c r="I276" s="662">
        <v>140</v>
      </c>
      <c r="J276" s="662">
        <v>40.799999999999997</v>
      </c>
      <c r="K276" s="662">
        <v>112</v>
      </c>
      <c r="L276" s="662">
        <v>6.6</v>
      </c>
      <c r="M276" s="662">
        <v>1.5</v>
      </c>
      <c r="N276" s="662" t="s">
        <v>1338</v>
      </c>
      <c r="O276" s="662" t="s">
        <v>22</v>
      </c>
      <c r="P276" s="662" t="s">
        <v>22</v>
      </c>
      <c r="Q276" s="667">
        <v>38.126666999999998</v>
      </c>
      <c r="R276" s="667">
        <v>140.68</v>
      </c>
      <c r="T276" s="668" t="s">
        <v>4605</v>
      </c>
      <c r="U276" s="668" t="s">
        <v>4605</v>
      </c>
      <c r="V276" s="668" t="s">
        <v>4605</v>
      </c>
      <c r="W276" s="668" t="s">
        <v>22</v>
      </c>
      <c r="X276" s="668" t="s">
        <v>22</v>
      </c>
      <c r="Y276" s="668" t="s">
        <v>22</v>
      </c>
      <c r="Z276" s="668" t="s">
        <v>22</v>
      </c>
      <c r="AB276" s="662" t="s">
        <v>1338</v>
      </c>
      <c r="AC276" s="662" t="s">
        <v>1338</v>
      </c>
      <c r="AF276" s="662">
        <v>3</v>
      </c>
      <c r="AG276" s="662">
        <v>4</v>
      </c>
      <c r="AH276" s="668" t="str">
        <f t="shared" si="47"/>
        <v/>
      </c>
      <c r="AI276" s="668" t="str">
        <f t="shared" si="47"/>
        <v>●</v>
      </c>
      <c r="AJ276" s="668" t="str">
        <f t="shared" si="47"/>
        <v>●</v>
      </c>
      <c r="AK276" s="675">
        <f t="shared" si="48"/>
        <v>34462</v>
      </c>
      <c r="AL276" s="675" t="str">
        <f t="shared" si="46"/>
        <v>34_蔵王</v>
      </c>
      <c r="AM276" s="675" t="str">
        <f t="shared" si="45"/>
        <v>34</v>
      </c>
      <c r="AN276" s="693" t="str">
        <f>IFERROR(VLOOKUP(AL276,観測点コードリスト!$L$2:$N$1665,3,FALSE),"")</f>
        <v>1564</v>
      </c>
      <c r="AO276" t="str">
        <f t="shared" si="49"/>
        <v>●</v>
      </c>
      <c r="AQ276" s="709">
        <f t="shared" si="41"/>
        <v>34462</v>
      </c>
      <c r="AR276" s="709" t="str">
        <f t="shared" si="42"/>
        <v>蔵王</v>
      </c>
      <c r="AS276" s="709" t="str">
        <f t="shared" si="43"/>
        <v>34</v>
      </c>
      <c r="AT276" s="710" t="str">
        <f t="shared" si="44"/>
        <v>1564</v>
      </c>
    </row>
    <row r="277" spans="1:46">
      <c r="A277" s="662" t="s">
        <v>1262</v>
      </c>
      <c r="B277" s="662">
        <v>34471</v>
      </c>
      <c r="C277" s="662" t="s">
        <v>17</v>
      </c>
      <c r="D277" s="662" t="s">
        <v>1339</v>
      </c>
      <c r="E277" s="662" t="s">
        <v>1340</v>
      </c>
      <c r="F277" s="662" t="s">
        <v>1341</v>
      </c>
      <c r="G277" s="662">
        <v>38</v>
      </c>
      <c r="H277" s="662">
        <v>1.5</v>
      </c>
      <c r="I277" s="662">
        <v>140</v>
      </c>
      <c r="J277" s="662">
        <v>51.5</v>
      </c>
      <c r="K277" s="662">
        <v>4</v>
      </c>
      <c r="L277" s="662">
        <v>10</v>
      </c>
      <c r="M277" s="662">
        <v>1.5</v>
      </c>
      <c r="N277" s="662" t="s">
        <v>1342</v>
      </c>
      <c r="O277" s="662" t="s">
        <v>22</v>
      </c>
      <c r="P277" s="662" t="s">
        <v>40</v>
      </c>
      <c r="Q277" s="667">
        <v>38.024999999999999</v>
      </c>
      <c r="R277" s="667">
        <v>140.85833299999999</v>
      </c>
      <c r="T277" s="668" t="s">
        <v>4605</v>
      </c>
      <c r="U277" s="668" t="s">
        <v>4605</v>
      </c>
      <c r="V277" s="668" t="s">
        <v>4605</v>
      </c>
      <c r="W277" s="668" t="s">
        <v>22</v>
      </c>
      <c r="X277" s="668" t="s">
        <v>22</v>
      </c>
      <c r="Y277" s="668" t="s">
        <v>22</v>
      </c>
      <c r="Z277" s="668" t="s">
        <v>22</v>
      </c>
      <c r="AB277" s="662" t="s">
        <v>4745</v>
      </c>
      <c r="AC277" s="662" t="s">
        <v>1266</v>
      </c>
      <c r="AE277" s="662">
        <v>3</v>
      </c>
      <c r="AF277" s="662">
        <v>8</v>
      </c>
      <c r="AG277" s="662">
        <v>5</v>
      </c>
      <c r="AH277" s="668" t="str">
        <f t="shared" si="47"/>
        <v>●</v>
      </c>
      <c r="AI277" s="668" t="str">
        <f t="shared" si="47"/>
        <v>●</v>
      </c>
      <c r="AJ277" s="668" t="str">
        <f t="shared" si="47"/>
        <v>●</v>
      </c>
      <c r="AK277" s="675">
        <f t="shared" si="48"/>
        <v>34471</v>
      </c>
      <c r="AL277" s="675" t="str">
        <f t="shared" si="46"/>
        <v>34_亘理</v>
      </c>
      <c r="AM277" s="675" t="str">
        <f t="shared" si="45"/>
        <v>34</v>
      </c>
      <c r="AN277" s="693" t="str">
        <f>IFERROR(VLOOKUP(AL277,観測点コードリスト!$L$2:$N$1665,3,FALSE),"")</f>
        <v>0257</v>
      </c>
      <c r="AO277" t="str">
        <f t="shared" si="49"/>
        <v>●</v>
      </c>
      <c r="AQ277" s="709">
        <f t="shared" si="41"/>
        <v>34471</v>
      </c>
      <c r="AR277" s="709" t="str">
        <f t="shared" si="42"/>
        <v>亘理</v>
      </c>
      <c r="AS277" s="709" t="str">
        <f t="shared" si="43"/>
        <v>34</v>
      </c>
      <c r="AT277" s="710" t="str">
        <f t="shared" si="44"/>
        <v>0257</v>
      </c>
    </row>
    <row r="278" spans="1:46">
      <c r="A278" s="662" t="s">
        <v>1262</v>
      </c>
      <c r="B278" s="662">
        <v>34506</v>
      </c>
      <c r="C278" s="662" t="s">
        <v>17</v>
      </c>
      <c r="D278" s="662" t="s">
        <v>1343</v>
      </c>
      <c r="E278" s="662" t="s">
        <v>1344</v>
      </c>
      <c r="F278" s="662" t="s">
        <v>1345</v>
      </c>
      <c r="G278" s="662">
        <v>37</v>
      </c>
      <c r="H278" s="662">
        <v>55.9</v>
      </c>
      <c r="I278" s="662">
        <v>140</v>
      </c>
      <c r="J278" s="662">
        <v>46.7</v>
      </c>
      <c r="K278" s="662">
        <v>18</v>
      </c>
      <c r="L278" s="662">
        <v>10</v>
      </c>
      <c r="M278" s="662">
        <v>1.5</v>
      </c>
      <c r="N278" s="662" t="s">
        <v>1346</v>
      </c>
      <c r="O278" s="662" t="s">
        <v>22</v>
      </c>
      <c r="P278" s="662" t="s">
        <v>40</v>
      </c>
      <c r="Q278" s="667">
        <v>37.931666999999997</v>
      </c>
      <c r="R278" s="667">
        <v>140.778333</v>
      </c>
      <c r="T278" s="668" t="s">
        <v>4605</v>
      </c>
      <c r="U278" s="668" t="s">
        <v>4605</v>
      </c>
      <c r="V278" s="668" t="s">
        <v>4605</v>
      </c>
      <c r="W278" s="668" t="s">
        <v>22</v>
      </c>
      <c r="X278" s="668" t="s">
        <v>22</v>
      </c>
      <c r="Y278" s="668" t="s">
        <v>22</v>
      </c>
      <c r="Z278" s="668" t="s">
        <v>22</v>
      </c>
      <c r="AB278" s="662" t="s">
        <v>1346</v>
      </c>
      <c r="AC278" s="662" t="s">
        <v>1346</v>
      </c>
      <c r="AE278" s="662">
        <v>6</v>
      </c>
      <c r="AF278" s="662">
        <v>2</v>
      </c>
      <c r="AG278" s="662">
        <v>2</v>
      </c>
      <c r="AH278" s="668" t="str">
        <f t="shared" si="47"/>
        <v>●</v>
      </c>
      <c r="AI278" s="668" t="str">
        <f t="shared" si="47"/>
        <v>●</v>
      </c>
      <c r="AJ278" s="668" t="str">
        <f t="shared" si="47"/>
        <v>●</v>
      </c>
      <c r="AK278" s="675">
        <f t="shared" si="48"/>
        <v>34506</v>
      </c>
      <c r="AL278" s="675" t="str">
        <f t="shared" si="46"/>
        <v>34_丸森</v>
      </c>
      <c r="AM278" s="675" t="str">
        <f t="shared" si="45"/>
        <v>34</v>
      </c>
      <c r="AN278" s="693" t="str">
        <f>IFERROR(VLOOKUP(AL278,観測点コードリスト!$L$2:$N$1665,3,FALSE),"")</f>
        <v>1220</v>
      </c>
      <c r="AO278" t="str">
        <f t="shared" si="49"/>
        <v>●</v>
      </c>
      <c r="AQ278" s="709">
        <f t="shared" si="41"/>
        <v>34506</v>
      </c>
      <c r="AR278" s="709" t="str">
        <f t="shared" si="42"/>
        <v>丸森</v>
      </c>
      <c r="AS278" s="709" t="str">
        <f t="shared" si="43"/>
        <v>34</v>
      </c>
      <c r="AT278" s="710" t="str">
        <f t="shared" si="44"/>
        <v>1220</v>
      </c>
    </row>
    <row r="279" spans="1:46">
      <c r="A279" s="662" t="s">
        <v>1108</v>
      </c>
      <c r="B279" s="662">
        <v>35002</v>
      </c>
      <c r="C279" s="662" t="s">
        <v>17</v>
      </c>
      <c r="D279" s="662" t="s">
        <v>1351</v>
      </c>
      <c r="E279" s="662" t="s">
        <v>1352</v>
      </c>
      <c r="F279" s="662" t="s">
        <v>1353</v>
      </c>
      <c r="G279" s="662">
        <v>39</v>
      </c>
      <c r="H279" s="662">
        <v>11</v>
      </c>
      <c r="I279" s="662">
        <v>139</v>
      </c>
      <c r="J279" s="662">
        <v>32.6</v>
      </c>
      <c r="K279" s="662">
        <v>58</v>
      </c>
      <c r="L279" s="662">
        <v>20.399999999999999</v>
      </c>
      <c r="M279" s="662">
        <v>1.6</v>
      </c>
      <c r="N279" s="662" t="s">
        <v>1354</v>
      </c>
      <c r="O279" s="662" t="s">
        <v>22</v>
      </c>
      <c r="P279" s="662" t="s">
        <v>22</v>
      </c>
      <c r="Q279" s="667">
        <v>39.183332999999998</v>
      </c>
      <c r="R279" s="667">
        <v>139.54333299999999</v>
      </c>
      <c r="T279" s="668" t="s">
        <v>4605</v>
      </c>
      <c r="U279" s="668" t="s">
        <v>4605</v>
      </c>
      <c r="V279" s="668" t="s">
        <v>4605</v>
      </c>
      <c r="W279" s="668" t="s">
        <v>22</v>
      </c>
      <c r="X279" s="668" t="s">
        <v>22</v>
      </c>
      <c r="Y279" s="668" t="s">
        <v>22</v>
      </c>
      <c r="Z279" s="668" t="s">
        <v>22</v>
      </c>
      <c r="AB279" s="662" t="s">
        <v>1354</v>
      </c>
      <c r="AC279" s="662" t="s">
        <v>1354</v>
      </c>
      <c r="AH279" s="668" t="str">
        <f t="shared" si="47"/>
        <v/>
      </c>
      <c r="AI279" s="668" t="str">
        <f t="shared" si="47"/>
        <v/>
      </c>
      <c r="AJ279" s="668" t="str">
        <f t="shared" si="47"/>
        <v/>
      </c>
      <c r="AK279" s="675">
        <f t="shared" si="48"/>
        <v>35002</v>
      </c>
      <c r="AL279" s="675" t="str">
        <f t="shared" si="46"/>
        <v>35_飛島</v>
      </c>
      <c r="AM279" s="675" t="str">
        <f t="shared" si="45"/>
        <v>35</v>
      </c>
      <c r="AN279" s="693" t="str">
        <f>IFERROR(VLOOKUP(AL279,観測点コードリスト!$L$2:$N$1665,3,FALSE),"")</f>
        <v>1291</v>
      </c>
      <c r="AO279" t="str">
        <f t="shared" si="49"/>
        <v/>
      </c>
      <c r="AQ279" s="709">
        <f t="shared" si="41"/>
        <v>35002</v>
      </c>
      <c r="AR279" s="709" t="str">
        <f t="shared" si="42"/>
        <v>飛島</v>
      </c>
      <c r="AS279" s="709" t="str">
        <f t="shared" si="43"/>
        <v>35</v>
      </c>
      <c r="AT279" s="710" t="str">
        <f t="shared" si="44"/>
        <v>1291</v>
      </c>
    </row>
    <row r="280" spans="1:46">
      <c r="A280" s="662" t="s">
        <v>1108</v>
      </c>
      <c r="B280" s="662">
        <v>35052</v>
      </c>
      <c r="C280" s="662" t="s">
        <v>23</v>
      </c>
      <c r="D280" s="662" t="s">
        <v>1355</v>
      </c>
      <c r="E280" s="662" t="s">
        <v>1356</v>
      </c>
      <c r="F280" s="662" t="s">
        <v>1357</v>
      </c>
      <c r="G280" s="662">
        <v>38</v>
      </c>
      <c r="H280" s="662">
        <v>54.5</v>
      </c>
      <c r="I280" s="662">
        <v>139</v>
      </c>
      <c r="J280" s="662">
        <v>50.6</v>
      </c>
      <c r="K280" s="662">
        <v>3</v>
      </c>
      <c r="L280" s="662">
        <v>26.6</v>
      </c>
      <c r="M280" s="662" t="s">
        <v>22</v>
      </c>
      <c r="N280" s="662" t="s">
        <v>1358</v>
      </c>
      <c r="O280" s="662">
        <v>35955</v>
      </c>
      <c r="P280" s="662" t="s">
        <v>22</v>
      </c>
      <c r="Q280" s="667">
        <v>38.908332999999999</v>
      </c>
      <c r="R280" s="667">
        <v>139.843333</v>
      </c>
      <c r="T280" s="668" t="s">
        <v>4605</v>
      </c>
      <c r="U280" s="668" t="s">
        <v>4605</v>
      </c>
      <c r="V280" s="668" t="s">
        <v>4605</v>
      </c>
      <c r="W280" s="668" t="s">
        <v>22</v>
      </c>
      <c r="X280" s="668" t="s">
        <v>22</v>
      </c>
      <c r="Y280" s="668" t="s">
        <v>4605</v>
      </c>
      <c r="Z280" s="668" t="s">
        <v>22</v>
      </c>
      <c r="AB280" s="662" t="s">
        <v>4745</v>
      </c>
      <c r="AC280" s="662" t="s">
        <v>4797</v>
      </c>
      <c r="AE280" s="662">
        <v>1</v>
      </c>
      <c r="AH280" s="668" t="str">
        <f t="shared" si="47"/>
        <v>●</v>
      </c>
      <c r="AI280" s="668" t="str">
        <f t="shared" si="47"/>
        <v/>
      </c>
      <c r="AJ280" s="668" t="str">
        <f t="shared" si="47"/>
        <v/>
      </c>
      <c r="AK280" s="675">
        <f t="shared" si="48"/>
        <v>35052</v>
      </c>
      <c r="AL280" s="675" t="str">
        <f t="shared" si="46"/>
        <v>35_酒田</v>
      </c>
      <c r="AM280" s="675" t="str">
        <f t="shared" si="45"/>
        <v>35</v>
      </c>
      <c r="AN280" s="693" t="str">
        <f>IFERROR(VLOOKUP(AL280,観測点コードリスト!$L$2:$N$1665,3,FALSE),"")</f>
        <v>47587</v>
      </c>
      <c r="AO280" t="str">
        <f t="shared" si="49"/>
        <v>●</v>
      </c>
      <c r="AQ280" s="709">
        <f t="shared" si="41"/>
        <v>35052</v>
      </c>
      <c r="AR280" s="709" t="str">
        <f t="shared" si="42"/>
        <v>酒田</v>
      </c>
      <c r="AS280" s="709" t="str">
        <f t="shared" si="43"/>
        <v>35</v>
      </c>
      <c r="AT280" s="710" t="str">
        <f t="shared" si="44"/>
        <v>47587</v>
      </c>
    </row>
    <row r="281" spans="1:46">
      <c r="A281" s="662" t="s">
        <v>1108</v>
      </c>
      <c r="B281" s="662">
        <v>35071</v>
      </c>
      <c r="C281" s="662" t="s">
        <v>17</v>
      </c>
      <c r="D281" s="662" t="s">
        <v>1363</v>
      </c>
      <c r="E281" s="662" t="s">
        <v>1364</v>
      </c>
      <c r="F281" s="662" t="s">
        <v>1365</v>
      </c>
      <c r="G281" s="662">
        <v>38</v>
      </c>
      <c r="H281" s="662">
        <v>55.1</v>
      </c>
      <c r="I281" s="662">
        <v>140</v>
      </c>
      <c r="J281" s="662">
        <v>12</v>
      </c>
      <c r="K281" s="662">
        <v>88</v>
      </c>
      <c r="L281" s="662">
        <v>9</v>
      </c>
      <c r="M281" s="662">
        <v>3.5</v>
      </c>
      <c r="N281" s="662" t="s">
        <v>977</v>
      </c>
      <c r="O281" s="662" t="s">
        <v>22</v>
      </c>
      <c r="P281" s="662" t="s">
        <v>40</v>
      </c>
      <c r="Q281" s="667">
        <v>38.918332999999997</v>
      </c>
      <c r="R281" s="667">
        <v>140.19999999999999</v>
      </c>
      <c r="T281" s="668" t="s">
        <v>4605</v>
      </c>
      <c r="U281" s="668" t="s">
        <v>4605</v>
      </c>
      <c r="V281" s="668" t="s">
        <v>4605</v>
      </c>
      <c r="W281" s="668" t="s">
        <v>22</v>
      </c>
      <c r="X281" s="668" t="s">
        <v>22</v>
      </c>
      <c r="Y281" s="668" t="s">
        <v>22</v>
      </c>
      <c r="Z281" s="668" t="s">
        <v>22</v>
      </c>
      <c r="AB281" s="662" t="s">
        <v>4745</v>
      </c>
      <c r="AC281" s="662" t="s">
        <v>1522</v>
      </c>
      <c r="AH281" s="668" t="str">
        <f t="shared" si="47"/>
        <v/>
      </c>
      <c r="AI281" s="668" t="str">
        <f t="shared" si="47"/>
        <v/>
      </c>
      <c r="AJ281" s="668" t="str">
        <f t="shared" si="47"/>
        <v/>
      </c>
      <c r="AK281" s="675">
        <f t="shared" si="48"/>
        <v>35071</v>
      </c>
      <c r="AL281" s="675" t="str">
        <f t="shared" si="46"/>
        <v>35_差首鍋</v>
      </c>
      <c r="AM281" s="675" t="str">
        <f t="shared" si="45"/>
        <v>35</v>
      </c>
      <c r="AN281" s="693" t="str">
        <f>IFERROR(VLOOKUP(AL281,観測点コードリスト!$L$2:$N$1665,3,FALSE),"")</f>
        <v>0260</v>
      </c>
      <c r="AO281" t="str">
        <f t="shared" si="49"/>
        <v/>
      </c>
      <c r="AQ281" s="709">
        <f t="shared" si="41"/>
        <v>35071</v>
      </c>
      <c r="AR281" s="709" t="str">
        <f t="shared" si="42"/>
        <v>差首鍋</v>
      </c>
      <c r="AS281" s="709" t="str">
        <f t="shared" si="43"/>
        <v>35</v>
      </c>
      <c r="AT281" s="710" t="str">
        <f t="shared" si="44"/>
        <v>0260</v>
      </c>
    </row>
    <row r="282" spans="1:46">
      <c r="A282" s="662" t="s">
        <v>1108</v>
      </c>
      <c r="B282" s="662">
        <v>35086</v>
      </c>
      <c r="C282" s="662" t="s">
        <v>23</v>
      </c>
      <c r="D282" s="662" t="s">
        <v>1366</v>
      </c>
      <c r="E282" s="662" t="s">
        <v>1367</v>
      </c>
      <c r="F282" s="662" t="s">
        <v>1368</v>
      </c>
      <c r="G282" s="662">
        <v>38</v>
      </c>
      <c r="H282" s="662">
        <v>48.7</v>
      </c>
      <c r="I282" s="662">
        <v>139</v>
      </c>
      <c r="J282" s="662">
        <v>47.2</v>
      </c>
      <c r="K282" s="662">
        <v>22</v>
      </c>
      <c r="L282" s="662">
        <v>10</v>
      </c>
      <c r="M282" s="662" t="s">
        <v>22</v>
      </c>
      <c r="N282" s="662" t="s">
        <v>35</v>
      </c>
      <c r="O282" s="662" t="s">
        <v>22</v>
      </c>
      <c r="P282" s="662" t="s">
        <v>36</v>
      </c>
      <c r="Q282" s="667">
        <v>38.811667</v>
      </c>
      <c r="R282" s="667">
        <v>139.78666699999999</v>
      </c>
      <c r="T282" s="668" t="s">
        <v>4605</v>
      </c>
      <c r="U282" s="668" t="s">
        <v>4605</v>
      </c>
      <c r="V282" s="668" t="s">
        <v>4605</v>
      </c>
      <c r="W282" s="668" t="s">
        <v>22</v>
      </c>
      <c r="X282" s="668" t="s">
        <v>22</v>
      </c>
      <c r="Y282" s="668" t="s">
        <v>22</v>
      </c>
      <c r="Z282" s="668" t="s">
        <v>22</v>
      </c>
      <c r="AB282" s="662" t="s">
        <v>35</v>
      </c>
      <c r="AC282" s="662" t="s">
        <v>35</v>
      </c>
      <c r="AF282" s="662">
        <v>5</v>
      </c>
      <c r="AH282" s="668" t="str">
        <f t="shared" si="47"/>
        <v/>
      </c>
      <c r="AI282" s="668" t="str">
        <f t="shared" si="47"/>
        <v>●</v>
      </c>
      <c r="AJ282" s="668" t="str">
        <f t="shared" si="47"/>
        <v/>
      </c>
      <c r="AK282" s="675">
        <f t="shared" si="48"/>
        <v>35086</v>
      </c>
      <c r="AL282" s="675" t="str">
        <f t="shared" si="46"/>
        <v>35_浜中</v>
      </c>
      <c r="AM282" s="675" t="str">
        <f t="shared" si="45"/>
        <v>35</v>
      </c>
      <c r="AN282" s="693" t="str">
        <f>IFERROR(VLOOKUP(AL282,観測点コードリスト!$L$2:$N$1665,3,FALSE),"")</f>
        <v>1465</v>
      </c>
      <c r="AO282" t="str">
        <f t="shared" si="49"/>
        <v>●</v>
      </c>
      <c r="AQ282" s="709">
        <f t="shared" si="41"/>
        <v>35086</v>
      </c>
      <c r="AR282" s="709" t="str">
        <f t="shared" si="42"/>
        <v>浜中</v>
      </c>
      <c r="AS282" s="709" t="str">
        <f t="shared" si="43"/>
        <v>35</v>
      </c>
      <c r="AT282" s="710" t="str">
        <f t="shared" si="44"/>
        <v>1465</v>
      </c>
    </row>
    <row r="283" spans="1:46">
      <c r="A283" s="662" t="s">
        <v>1108</v>
      </c>
      <c r="B283" s="662">
        <v>35116</v>
      </c>
      <c r="C283" s="662" t="s">
        <v>17</v>
      </c>
      <c r="D283" s="662" t="s">
        <v>174</v>
      </c>
      <c r="E283" s="662" t="s">
        <v>1369</v>
      </c>
      <c r="F283" s="662" t="s">
        <v>1370</v>
      </c>
      <c r="G283" s="662">
        <v>38</v>
      </c>
      <c r="H283" s="662">
        <v>52.7</v>
      </c>
      <c r="I283" s="662">
        <v>140</v>
      </c>
      <c r="J283" s="662">
        <v>19.899999999999999</v>
      </c>
      <c r="K283" s="662">
        <v>170</v>
      </c>
      <c r="L283" s="662">
        <v>10</v>
      </c>
      <c r="M283" s="662">
        <v>1.5</v>
      </c>
      <c r="N283" s="662" t="s">
        <v>1342</v>
      </c>
      <c r="O283" s="662">
        <v>35900</v>
      </c>
      <c r="P283" s="662" t="s">
        <v>40</v>
      </c>
      <c r="Q283" s="667">
        <v>38.878332999999998</v>
      </c>
      <c r="R283" s="667">
        <v>140.33166700000001</v>
      </c>
      <c r="T283" s="668" t="s">
        <v>4605</v>
      </c>
      <c r="U283" s="668" t="s">
        <v>4605</v>
      </c>
      <c r="V283" s="668" t="s">
        <v>4605</v>
      </c>
      <c r="W283" s="668" t="s">
        <v>22</v>
      </c>
      <c r="X283" s="668" t="s">
        <v>22</v>
      </c>
      <c r="Y283" s="668" t="s">
        <v>22</v>
      </c>
      <c r="Z283" s="668" t="s">
        <v>22</v>
      </c>
      <c r="AB283" s="662" t="s">
        <v>4745</v>
      </c>
      <c r="AC283" s="662" t="s">
        <v>1266</v>
      </c>
      <c r="AF283" s="662">
        <v>1</v>
      </c>
      <c r="AH283" s="668" t="str">
        <f t="shared" si="47"/>
        <v/>
      </c>
      <c r="AI283" s="668" t="str">
        <f t="shared" si="47"/>
        <v>●</v>
      </c>
      <c r="AJ283" s="668" t="str">
        <f t="shared" si="47"/>
        <v/>
      </c>
      <c r="AK283" s="675">
        <f t="shared" si="48"/>
        <v>35116</v>
      </c>
      <c r="AL283" s="675" t="str">
        <f t="shared" si="46"/>
        <v>35_金山</v>
      </c>
      <c r="AM283" s="675" t="str">
        <f t="shared" si="45"/>
        <v>35</v>
      </c>
      <c r="AN283" s="693" t="str">
        <f>IFERROR(VLOOKUP(AL283,観測点コードリスト!$L$2:$N$1665,3,FALSE),"")</f>
        <v>0262</v>
      </c>
      <c r="AO283" t="str">
        <f t="shared" si="49"/>
        <v>●</v>
      </c>
      <c r="AQ283" s="709">
        <f t="shared" si="41"/>
        <v>35116</v>
      </c>
      <c r="AR283" s="709" t="str">
        <f t="shared" si="42"/>
        <v>金山</v>
      </c>
      <c r="AS283" s="709" t="str">
        <f t="shared" si="43"/>
        <v>35</v>
      </c>
      <c r="AT283" s="710" t="str">
        <f t="shared" si="44"/>
        <v>0262</v>
      </c>
    </row>
    <row r="284" spans="1:46">
      <c r="A284" s="662" t="s">
        <v>1108</v>
      </c>
      <c r="B284" s="662">
        <v>35141</v>
      </c>
      <c r="C284" s="662" t="s">
        <v>17</v>
      </c>
      <c r="D284" s="662" t="s">
        <v>1371</v>
      </c>
      <c r="E284" s="662" t="s">
        <v>560</v>
      </c>
      <c r="F284" s="662" t="s">
        <v>1372</v>
      </c>
      <c r="G284" s="662">
        <v>38</v>
      </c>
      <c r="H284" s="662">
        <v>44.1</v>
      </c>
      <c r="I284" s="662">
        <v>139</v>
      </c>
      <c r="J284" s="662">
        <v>49.7</v>
      </c>
      <c r="K284" s="662">
        <v>16</v>
      </c>
      <c r="L284" s="662">
        <v>10.1</v>
      </c>
      <c r="M284" s="662">
        <v>2.5</v>
      </c>
      <c r="N284" s="662" t="s">
        <v>1270</v>
      </c>
      <c r="O284" s="662" t="s">
        <v>22</v>
      </c>
      <c r="P284" s="662" t="s">
        <v>22</v>
      </c>
      <c r="Q284" s="667">
        <v>38.734999999999999</v>
      </c>
      <c r="R284" s="667">
        <v>139.82833299999999</v>
      </c>
      <c r="T284" s="668" t="s">
        <v>4605</v>
      </c>
      <c r="U284" s="668" t="s">
        <v>4605</v>
      </c>
      <c r="V284" s="668" t="s">
        <v>4605</v>
      </c>
      <c r="W284" s="668" t="s">
        <v>22</v>
      </c>
      <c r="X284" s="668" t="s">
        <v>22</v>
      </c>
      <c r="Y284" s="668" t="s">
        <v>22</v>
      </c>
      <c r="Z284" s="668" t="s">
        <v>22</v>
      </c>
      <c r="AB284" s="662" t="s">
        <v>4745</v>
      </c>
      <c r="AC284" s="662" t="s">
        <v>4793</v>
      </c>
      <c r="AE284" s="662">
        <v>4</v>
      </c>
      <c r="AH284" s="668" t="str">
        <f t="shared" si="47"/>
        <v>●</v>
      </c>
      <c r="AI284" s="668" t="str">
        <f t="shared" si="47"/>
        <v/>
      </c>
      <c r="AJ284" s="668" t="str">
        <f t="shared" si="47"/>
        <v/>
      </c>
      <c r="AK284" s="675">
        <f t="shared" si="48"/>
        <v>35141</v>
      </c>
      <c r="AL284" s="675" t="str">
        <f t="shared" si="46"/>
        <v>35_鶴岡</v>
      </c>
      <c r="AM284" s="675" t="str">
        <f t="shared" si="45"/>
        <v>35</v>
      </c>
      <c r="AN284" s="693" t="str">
        <f>IFERROR(VLOOKUP(AL284,観測点コードリスト!$L$2:$N$1665,3,FALSE),"")</f>
        <v>0263</v>
      </c>
      <c r="AO284" t="str">
        <f t="shared" si="49"/>
        <v>●</v>
      </c>
      <c r="AQ284" s="709">
        <f t="shared" si="41"/>
        <v>35141</v>
      </c>
      <c r="AR284" s="709" t="str">
        <f t="shared" si="42"/>
        <v>鶴岡</v>
      </c>
      <c r="AS284" s="709" t="str">
        <f t="shared" si="43"/>
        <v>35</v>
      </c>
      <c r="AT284" s="710" t="str">
        <f t="shared" si="44"/>
        <v>0263</v>
      </c>
    </row>
    <row r="285" spans="1:46">
      <c r="A285" s="662" t="s">
        <v>1108</v>
      </c>
      <c r="B285" s="662">
        <v>35146</v>
      </c>
      <c r="C285" s="662" t="s">
        <v>17</v>
      </c>
      <c r="D285" s="662" t="s">
        <v>1373</v>
      </c>
      <c r="E285" s="662" t="s">
        <v>1374</v>
      </c>
      <c r="F285" s="662" t="s">
        <v>1375</v>
      </c>
      <c r="G285" s="662">
        <v>38</v>
      </c>
      <c r="H285" s="662">
        <v>48</v>
      </c>
      <c r="I285" s="662">
        <v>139</v>
      </c>
      <c r="J285" s="662">
        <v>58.4</v>
      </c>
      <c r="K285" s="662">
        <v>17</v>
      </c>
      <c r="L285" s="662">
        <v>10</v>
      </c>
      <c r="M285" s="662">
        <v>3</v>
      </c>
      <c r="N285" s="662" t="s">
        <v>1270</v>
      </c>
      <c r="O285" s="662">
        <v>35905</v>
      </c>
      <c r="P285" s="662" t="s">
        <v>40</v>
      </c>
      <c r="Q285" s="667">
        <v>38.799999999999997</v>
      </c>
      <c r="R285" s="667">
        <v>139.973333</v>
      </c>
      <c r="T285" s="668" t="s">
        <v>4605</v>
      </c>
      <c r="U285" s="668" t="s">
        <v>4605</v>
      </c>
      <c r="V285" s="668" t="s">
        <v>4605</v>
      </c>
      <c r="W285" s="668" t="s">
        <v>22</v>
      </c>
      <c r="X285" s="668" t="s">
        <v>22</v>
      </c>
      <c r="Y285" s="668" t="s">
        <v>22</v>
      </c>
      <c r="Z285" s="668" t="s">
        <v>22</v>
      </c>
      <c r="AB285" s="662" t="s">
        <v>4745</v>
      </c>
      <c r="AC285" s="662" t="s">
        <v>4793</v>
      </c>
      <c r="AG285" s="662">
        <v>5</v>
      </c>
      <c r="AH285" s="668" t="str">
        <f t="shared" si="47"/>
        <v/>
      </c>
      <c r="AI285" s="668" t="str">
        <f t="shared" si="47"/>
        <v/>
      </c>
      <c r="AJ285" s="668" t="str">
        <f t="shared" si="47"/>
        <v>●</v>
      </c>
      <c r="AK285" s="675">
        <f t="shared" si="48"/>
        <v>35146</v>
      </c>
      <c r="AL285" s="675" t="str">
        <f t="shared" si="46"/>
        <v>35_狩川</v>
      </c>
      <c r="AM285" s="675" t="str">
        <f t="shared" si="45"/>
        <v>35</v>
      </c>
      <c r="AN285" s="693" t="str">
        <f>IFERROR(VLOOKUP(AL285,観測点コードリスト!$L$2:$N$1665,3,FALSE),"")</f>
        <v>0264</v>
      </c>
      <c r="AO285" t="str">
        <f t="shared" si="49"/>
        <v>●</v>
      </c>
      <c r="AQ285" s="709">
        <f t="shared" ref="AQ285:AQ348" si="50">B285</f>
        <v>35146</v>
      </c>
      <c r="AR285" s="709" t="str">
        <f t="shared" ref="AR285:AR348" si="51">D285</f>
        <v>狩川</v>
      </c>
      <c r="AS285" s="709" t="str">
        <f t="shared" ref="AS285:AS348" si="52">AM285</f>
        <v>35</v>
      </c>
      <c r="AT285" s="710" t="str">
        <f t="shared" ref="AT285:AT348" si="53">AN285</f>
        <v>0264</v>
      </c>
    </row>
    <row r="286" spans="1:46">
      <c r="A286" s="662" t="s">
        <v>1108</v>
      </c>
      <c r="B286" s="662">
        <v>35162</v>
      </c>
      <c r="C286" s="662" t="s">
        <v>23</v>
      </c>
      <c r="D286" s="662" t="s">
        <v>1376</v>
      </c>
      <c r="E286" s="662" t="s">
        <v>289</v>
      </c>
      <c r="F286" s="662" t="s">
        <v>1377</v>
      </c>
      <c r="G286" s="662">
        <v>38</v>
      </c>
      <c r="H286" s="662">
        <v>45.4</v>
      </c>
      <c r="I286" s="662">
        <v>140</v>
      </c>
      <c r="J286" s="662">
        <v>18.7</v>
      </c>
      <c r="K286" s="662">
        <v>105</v>
      </c>
      <c r="L286" s="662">
        <v>31.6</v>
      </c>
      <c r="M286" s="662" t="s">
        <v>22</v>
      </c>
      <c r="N286" s="662" t="s">
        <v>1378</v>
      </c>
      <c r="O286" s="662">
        <v>35907</v>
      </c>
      <c r="P286" s="662" t="s">
        <v>22</v>
      </c>
      <c r="Q286" s="667">
        <v>38.756667</v>
      </c>
      <c r="R286" s="667">
        <v>140.311667</v>
      </c>
      <c r="T286" s="668" t="s">
        <v>4605</v>
      </c>
      <c r="U286" s="668" t="s">
        <v>4605</v>
      </c>
      <c r="V286" s="668" t="s">
        <v>4605</v>
      </c>
      <c r="W286" s="668" t="s">
        <v>22</v>
      </c>
      <c r="X286" s="668" t="s">
        <v>22</v>
      </c>
      <c r="Y286" s="668" t="s">
        <v>4605</v>
      </c>
      <c r="Z286" s="668" t="s">
        <v>22</v>
      </c>
      <c r="AB286" s="662" t="s">
        <v>4745</v>
      </c>
      <c r="AC286" s="662" t="s">
        <v>4798</v>
      </c>
      <c r="AE286" s="662">
        <v>1</v>
      </c>
      <c r="AH286" s="668" t="str">
        <f t="shared" si="47"/>
        <v>●</v>
      </c>
      <c r="AI286" s="668" t="str">
        <f t="shared" si="47"/>
        <v/>
      </c>
      <c r="AJ286" s="668" t="str">
        <f t="shared" si="47"/>
        <v/>
      </c>
      <c r="AK286" s="675">
        <f t="shared" si="48"/>
        <v>35162</v>
      </c>
      <c r="AL286" s="675" t="str">
        <f t="shared" si="46"/>
        <v>35_新庄</v>
      </c>
      <c r="AM286" s="675" t="str">
        <f t="shared" si="45"/>
        <v>35</v>
      </c>
      <c r="AN286" s="693" t="str">
        <f>IFERROR(VLOOKUP(AL286,観測点コードリスト!$L$2:$N$1665,3,FALSE),"")</f>
        <v>47520</v>
      </c>
      <c r="AO286" t="str">
        <f t="shared" si="49"/>
        <v>●</v>
      </c>
      <c r="AQ286" s="709">
        <f t="shared" si="50"/>
        <v>35162</v>
      </c>
      <c r="AR286" s="709" t="str">
        <f t="shared" si="51"/>
        <v>新庄</v>
      </c>
      <c r="AS286" s="709" t="str">
        <f t="shared" si="52"/>
        <v>35</v>
      </c>
      <c r="AT286" s="710" t="str">
        <f t="shared" si="53"/>
        <v>47520</v>
      </c>
    </row>
    <row r="287" spans="1:46">
      <c r="A287" s="662" t="s">
        <v>1108</v>
      </c>
      <c r="B287" s="662">
        <v>35176</v>
      </c>
      <c r="C287" s="662" t="s">
        <v>17</v>
      </c>
      <c r="D287" s="662" t="s">
        <v>1382</v>
      </c>
      <c r="E287" s="662" t="s">
        <v>1383</v>
      </c>
      <c r="F287" s="662" t="s">
        <v>1384</v>
      </c>
      <c r="G287" s="662">
        <v>38</v>
      </c>
      <c r="H287" s="662">
        <v>45.5</v>
      </c>
      <c r="I287" s="662">
        <v>140</v>
      </c>
      <c r="J287" s="662">
        <v>31</v>
      </c>
      <c r="K287" s="662">
        <v>212</v>
      </c>
      <c r="L287" s="662">
        <v>10</v>
      </c>
      <c r="M287" s="662">
        <v>3.5</v>
      </c>
      <c r="N287" s="662" t="s">
        <v>1385</v>
      </c>
      <c r="O287" s="662">
        <v>35950</v>
      </c>
      <c r="P287" s="662" t="s">
        <v>40</v>
      </c>
      <c r="Q287" s="667">
        <v>38.758333</v>
      </c>
      <c r="R287" s="667">
        <v>140.51666700000001</v>
      </c>
      <c r="T287" s="668" t="s">
        <v>4605</v>
      </c>
      <c r="U287" s="668" t="s">
        <v>4605</v>
      </c>
      <c r="V287" s="668" t="s">
        <v>4605</v>
      </c>
      <c r="W287" s="668" t="s">
        <v>22</v>
      </c>
      <c r="X287" s="668" t="s">
        <v>22</v>
      </c>
      <c r="Y287" s="668" t="s">
        <v>22</v>
      </c>
      <c r="Z287" s="668" t="s">
        <v>22</v>
      </c>
      <c r="AB287" s="662" t="s">
        <v>4799</v>
      </c>
      <c r="AC287" s="662" t="s">
        <v>4783</v>
      </c>
      <c r="AH287" s="668" t="str">
        <f t="shared" si="47"/>
        <v/>
      </c>
      <c r="AI287" s="668" t="str">
        <f t="shared" si="47"/>
        <v/>
      </c>
      <c r="AJ287" s="668" t="str">
        <f t="shared" si="47"/>
        <v/>
      </c>
      <c r="AK287" s="675">
        <f t="shared" si="48"/>
        <v>35176</v>
      </c>
      <c r="AL287" s="675" t="str">
        <f t="shared" si="46"/>
        <v>35_向町</v>
      </c>
      <c r="AM287" s="675" t="str">
        <f t="shared" si="45"/>
        <v>35</v>
      </c>
      <c r="AN287" s="693" t="str">
        <f>IFERROR(VLOOKUP(AL287,観測点コードリスト!$L$2:$N$1665,3,FALSE),"")</f>
        <v>0910</v>
      </c>
      <c r="AO287" t="str">
        <f t="shared" si="49"/>
        <v/>
      </c>
      <c r="AQ287" s="709">
        <f t="shared" si="50"/>
        <v>35176</v>
      </c>
      <c r="AR287" s="709" t="str">
        <f t="shared" si="51"/>
        <v>向町</v>
      </c>
      <c r="AS287" s="709" t="str">
        <f t="shared" si="52"/>
        <v>35</v>
      </c>
      <c r="AT287" s="710" t="str">
        <f t="shared" si="53"/>
        <v>0910</v>
      </c>
    </row>
    <row r="288" spans="1:46">
      <c r="A288" s="662" t="s">
        <v>1108</v>
      </c>
      <c r="B288" s="662">
        <v>35216</v>
      </c>
      <c r="C288" s="662" t="s">
        <v>17</v>
      </c>
      <c r="D288" s="662" t="s">
        <v>1389</v>
      </c>
      <c r="E288" s="662" t="s">
        <v>1390</v>
      </c>
      <c r="F288" s="662" t="s">
        <v>1391</v>
      </c>
      <c r="G288" s="662">
        <v>38</v>
      </c>
      <c r="H288" s="662">
        <v>36.4</v>
      </c>
      <c r="I288" s="662">
        <v>140</v>
      </c>
      <c r="J288" s="662">
        <v>9.8000000000000007</v>
      </c>
      <c r="K288" s="662">
        <v>330</v>
      </c>
      <c r="L288" s="662">
        <v>8.5</v>
      </c>
      <c r="M288" s="662">
        <v>1.5</v>
      </c>
      <c r="N288" s="662" t="s">
        <v>1392</v>
      </c>
      <c r="O288" s="662">
        <v>35920</v>
      </c>
      <c r="P288" s="662" t="s">
        <v>40</v>
      </c>
      <c r="Q288" s="667">
        <v>38.606667000000002</v>
      </c>
      <c r="R288" s="667">
        <v>140.16333299999999</v>
      </c>
      <c r="T288" s="668" t="s">
        <v>4605</v>
      </c>
      <c r="U288" s="668" t="s">
        <v>4605</v>
      </c>
      <c r="V288" s="668" t="s">
        <v>4605</v>
      </c>
      <c r="W288" s="668" t="s">
        <v>22</v>
      </c>
      <c r="X288" s="668" t="s">
        <v>22</v>
      </c>
      <c r="Y288" s="668" t="s">
        <v>22</v>
      </c>
      <c r="Z288" s="668" t="s">
        <v>22</v>
      </c>
      <c r="AB288" s="662" t="s">
        <v>1392</v>
      </c>
      <c r="AC288" s="662" t="s">
        <v>1392</v>
      </c>
      <c r="AH288" s="668" t="str">
        <f t="shared" si="47"/>
        <v/>
      </c>
      <c r="AI288" s="668" t="str">
        <f t="shared" si="47"/>
        <v/>
      </c>
      <c r="AJ288" s="668" t="str">
        <f t="shared" si="47"/>
        <v/>
      </c>
      <c r="AK288" s="675">
        <f t="shared" si="48"/>
        <v>35216</v>
      </c>
      <c r="AL288" s="675" t="str">
        <f t="shared" si="46"/>
        <v>35_肘折</v>
      </c>
      <c r="AM288" s="675" t="str">
        <f t="shared" si="45"/>
        <v>35</v>
      </c>
      <c r="AN288" s="693" t="str">
        <f>IFERROR(VLOOKUP(AL288,観測点コードリスト!$L$2:$N$1665,3,FALSE),"")</f>
        <v>1125</v>
      </c>
      <c r="AO288" t="str">
        <f t="shared" si="49"/>
        <v/>
      </c>
      <c r="AQ288" s="709">
        <f t="shared" si="50"/>
        <v>35216</v>
      </c>
      <c r="AR288" s="709" t="str">
        <f t="shared" si="51"/>
        <v>肘折</v>
      </c>
      <c r="AS288" s="709" t="str">
        <f t="shared" si="52"/>
        <v>35</v>
      </c>
      <c r="AT288" s="710" t="str">
        <f t="shared" si="53"/>
        <v>1125</v>
      </c>
    </row>
    <row r="289" spans="1:46">
      <c r="A289" s="662" t="s">
        <v>1108</v>
      </c>
      <c r="B289" s="662">
        <v>35231</v>
      </c>
      <c r="C289" s="662" t="s">
        <v>17</v>
      </c>
      <c r="D289" s="662" t="s">
        <v>1393</v>
      </c>
      <c r="E289" s="662" t="s">
        <v>1394</v>
      </c>
      <c r="F289" s="662" t="s">
        <v>1395</v>
      </c>
      <c r="G289" s="662">
        <v>38</v>
      </c>
      <c r="H289" s="662">
        <v>36.5</v>
      </c>
      <c r="I289" s="662">
        <v>140</v>
      </c>
      <c r="J289" s="662">
        <v>24.7</v>
      </c>
      <c r="K289" s="662">
        <v>106</v>
      </c>
      <c r="L289" s="662">
        <v>8.9</v>
      </c>
      <c r="M289" s="662">
        <v>3.2</v>
      </c>
      <c r="N289" s="662" t="s">
        <v>1396</v>
      </c>
      <c r="O289" s="662">
        <v>35915</v>
      </c>
      <c r="P289" s="662" t="s">
        <v>22</v>
      </c>
      <c r="Q289" s="667">
        <v>38.608333000000002</v>
      </c>
      <c r="R289" s="667">
        <v>140.41166699999999</v>
      </c>
      <c r="T289" s="668" t="s">
        <v>4605</v>
      </c>
      <c r="U289" s="668" t="s">
        <v>4605</v>
      </c>
      <c r="V289" s="668" t="s">
        <v>4605</v>
      </c>
      <c r="W289" s="668" t="s">
        <v>22</v>
      </c>
      <c r="X289" s="668" t="s">
        <v>22</v>
      </c>
      <c r="Y289" s="668" t="s">
        <v>22</v>
      </c>
      <c r="Z289" s="668" t="s">
        <v>22</v>
      </c>
      <c r="AB289" s="662" t="s">
        <v>1107</v>
      </c>
      <c r="AC289" s="662" t="s">
        <v>4800</v>
      </c>
      <c r="AG289" s="662">
        <v>1</v>
      </c>
      <c r="AH289" s="668" t="str">
        <f t="shared" si="47"/>
        <v/>
      </c>
      <c r="AI289" s="668" t="str">
        <f t="shared" si="47"/>
        <v/>
      </c>
      <c r="AJ289" s="668" t="str">
        <f t="shared" si="47"/>
        <v>●</v>
      </c>
      <c r="AK289" s="675">
        <f t="shared" si="48"/>
        <v>35231</v>
      </c>
      <c r="AL289" s="675" t="str">
        <f t="shared" si="46"/>
        <v>35_尾花沢</v>
      </c>
      <c r="AM289" s="675" t="str">
        <f t="shared" si="45"/>
        <v>35</v>
      </c>
      <c r="AN289" s="693" t="str">
        <f>IFERROR(VLOOKUP(AL289,観測点コードリスト!$L$2:$N$1665,3,FALSE),"")</f>
        <v>1039</v>
      </c>
      <c r="AO289" t="str">
        <f t="shared" si="49"/>
        <v>●</v>
      </c>
      <c r="AQ289" s="709">
        <f t="shared" si="50"/>
        <v>35231</v>
      </c>
      <c r="AR289" s="709" t="str">
        <f t="shared" si="51"/>
        <v>尾花沢</v>
      </c>
      <c r="AS289" s="709" t="str">
        <f t="shared" si="52"/>
        <v>35</v>
      </c>
      <c r="AT289" s="710" t="str">
        <f t="shared" si="53"/>
        <v>1039</v>
      </c>
    </row>
    <row r="290" spans="1:46">
      <c r="A290" s="662" t="s">
        <v>1108</v>
      </c>
      <c r="B290" s="662">
        <v>35246</v>
      </c>
      <c r="C290" s="662" t="s">
        <v>17</v>
      </c>
      <c r="D290" s="662" t="s">
        <v>1397</v>
      </c>
      <c r="E290" s="662" t="s">
        <v>1398</v>
      </c>
      <c r="F290" s="662" t="s">
        <v>1399</v>
      </c>
      <c r="G290" s="662">
        <v>38</v>
      </c>
      <c r="H290" s="662">
        <v>34</v>
      </c>
      <c r="I290" s="662">
        <v>139</v>
      </c>
      <c r="J290" s="662">
        <v>33.1</v>
      </c>
      <c r="K290" s="662">
        <v>18</v>
      </c>
      <c r="L290" s="662">
        <v>10.199999999999999</v>
      </c>
      <c r="M290" s="662">
        <v>2</v>
      </c>
      <c r="N290" s="662" t="s">
        <v>1400</v>
      </c>
      <c r="O290" s="662" t="s">
        <v>22</v>
      </c>
      <c r="P290" s="662" t="s">
        <v>22</v>
      </c>
      <c r="Q290" s="667">
        <v>38.566667000000002</v>
      </c>
      <c r="R290" s="667">
        <v>139.55166700000001</v>
      </c>
      <c r="T290" s="668" t="s">
        <v>4605</v>
      </c>
      <c r="U290" s="668" t="s">
        <v>4605</v>
      </c>
      <c r="V290" s="668" t="s">
        <v>4605</v>
      </c>
      <c r="W290" s="668" t="s">
        <v>22</v>
      </c>
      <c r="X290" s="668" t="s">
        <v>22</v>
      </c>
      <c r="Y290" s="668" t="s">
        <v>22</v>
      </c>
      <c r="Z290" s="668" t="s">
        <v>22</v>
      </c>
      <c r="AB290" s="662" t="s">
        <v>1107</v>
      </c>
      <c r="AC290" s="662" t="s">
        <v>4795</v>
      </c>
      <c r="AH290" s="668" t="str">
        <f t="shared" si="47"/>
        <v/>
      </c>
      <c r="AI290" s="668" t="str">
        <f t="shared" si="47"/>
        <v/>
      </c>
      <c r="AJ290" s="668" t="str">
        <f t="shared" si="47"/>
        <v/>
      </c>
      <c r="AK290" s="675">
        <f t="shared" si="48"/>
        <v>35246</v>
      </c>
      <c r="AL290" s="675" t="str">
        <f t="shared" si="46"/>
        <v>35_鼠ケ関</v>
      </c>
      <c r="AM290" s="675" t="str">
        <f t="shared" si="45"/>
        <v>35</v>
      </c>
      <c r="AN290" s="693" t="str">
        <f>IFERROR(VLOOKUP(AL290,観測点コードリスト!$L$2:$N$1665,3,FALSE),"")</f>
        <v>1040</v>
      </c>
      <c r="AO290" t="str">
        <f t="shared" si="49"/>
        <v/>
      </c>
      <c r="AQ290" s="709">
        <f t="shared" si="50"/>
        <v>35246</v>
      </c>
      <c r="AR290" s="709" t="str">
        <f t="shared" si="51"/>
        <v>鼠ケ関</v>
      </c>
      <c r="AS290" s="709" t="str">
        <f t="shared" si="52"/>
        <v>35</v>
      </c>
      <c r="AT290" s="710" t="str">
        <f t="shared" si="53"/>
        <v>1040</v>
      </c>
    </row>
    <row r="291" spans="1:46">
      <c r="A291" s="662" t="s">
        <v>1108</v>
      </c>
      <c r="B291" s="662">
        <v>35332</v>
      </c>
      <c r="C291" s="662" t="s">
        <v>17</v>
      </c>
      <c r="D291" s="662" t="s">
        <v>1405</v>
      </c>
      <c r="E291" s="662" t="s">
        <v>1406</v>
      </c>
      <c r="F291" s="662" t="s">
        <v>1407</v>
      </c>
      <c r="G291" s="662">
        <v>38</v>
      </c>
      <c r="H291" s="662">
        <v>27.6</v>
      </c>
      <c r="I291" s="662">
        <v>140</v>
      </c>
      <c r="J291" s="662">
        <v>20.9</v>
      </c>
      <c r="K291" s="662">
        <v>80</v>
      </c>
      <c r="L291" s="662">
        <v>6.7</v>
      </c>
      <c r="M291" s="662">
        <v>2</v>
      </c>
      <c r="N291" s="662" t="s">
        <v>1408</v>
      </c>
      <c r="O291" s="662" t="s">
        <v>22</v>
      </c>
      <c r="P291" s="662" t="s">
        <v>22</v>
      </c>
      <c r="Q291" s="667">
        <v>38.46</v>
      </c>
      <c r="R291" s="667">
        <v>140.348333</v>
      </c>
      <c r="T291" s="668" t="s">
        <v>4605</v>
      </c>
      <c r="U291" s="668" t="s">
        <v>4605</v>
      </c>
      <c r="V291" s="668" t="s">
        <v>4605</v>
      </c>
      <c r="W291" s="668" t="s">
        <v>22</v>
      </c>
      <c r="X291" s="668" t="s">
        <v>22</v>
      </c>
      <c r="Y291" s="668" t="s">
        <v>22</v>
      </c>
      <c r="Z291" s="668" t="s">
        <v>22</v>
      </c>
      <c r="AB291" s="662" t="s">
        <v>1408</v>
      </c>
      <c r="AC291" s="662" t="s">
        <v>1408</v>
      </c>
      <c r="AF291" s="662">
        <v>5</v>
      </c>
      <c r="AG291" s="662">
        <v>2</v>
      </c>
      <c r="AH291" s="668" t="str">
        <f t="shared" si="47"/>
        <v/>
      </c>
      <c r="AI291" s="668" t="str">
        <f t="shared" si="47"/>
        <v>●</v>
      </c>
      <c r="AJ291" s="668" t="str">
        <f t="shared" si="47"/>
        <v>●</v>
      </c>
      <c r="AK291" s="675">
        <f t="shared" si="48"/>
        <v>35332</v>
      </c>
      <c r="AL291" s="675" t="str">
        <f t="shared" si="46"/>
        <v>35_村山</v>
      </c>
      <c r="AM291" s="675" t="str">
        <f t="shared" si="45"/>
        <v>35</v>
      </c>
      <c r="AN291" s="693" t="str">
        <f>IFERROR(VLOOKUP(AL291,観測点コードリスト!$L$2:$N$1665,3,FALSE),"")</f>
        <v>1539</v>
      </c>
      <c r="AO291" t="str">
        <f t="shared" si="49"/>
        <v>●</v>
      </c>
      <c r="AQ291" s="709">
        <f t="shared" si="50"/>
        <v>35332</v>
      </c>
      <c r="AR291" s="709" t="str">
        <f t="shared" si="51"/>
        <v>村山</v>
      </c>
      <c r="AS291" s="709" t="str">
        <f t="shared" si="52"/>
        <v>35</v>
      </c>
      <c r="AT291" s="710" t="str">
        <f t="shared" si="53"/>
        <v>1539</v>
      </c>
    </row>
    <row r="292" spans="1:46">
      <c r="A292" s="662" t="s">
        <v>1108</v>
      </c>
      <c r="B292" s="662">
        <v>35334</v>
      </c>
      <c r="C292" s="662" t="s">
        <v>23</v>
      </c>
      <c r="D292" s="662" t="s">
        <v>1409</v>
      </c>
      <c r="E292" s="662" t="s">
        <v>1410</v>
      </c>
      <c r="F292" s="662" t="s">
        <v>1411</v>
      </c>
      <c r="G292" s="662">
        <v>38</v>
      </c>
      <c r="H292" s="662">
        <v>24.7</v>
      </c>
      <c r="I292" s="662">
        <v>140</v>
      </c>
      <c r="J292" s="662">
        <v>22.2</v>
      </c>
      <c r="K292" s="662">
        <v>105</v>
      </c>
      <c r="L292" s="662">
        <v>10</v>
      </c>
      <c r="M292" s="662" t="s">
        <v>22</v>
      </c>
      <c r="N292" s="662" t="s">
        <v>35</v>
      </c>
      <c r="O292" s="662" t="s">
        <v>22</v>
      </c>
      <c r="P292" s="662" t="s">
        <v>36</v>
      </c>
      <c r="Q292" s="667">
        <v>38.411667000000001</v>
      </c>
      <c r="R292" s="667">
        <v>140.37</v>
      </c>
      <c r="T292" s="668" t="s">
        <v>4605</v>
      </c>
      <c r="U292" s="668" t="s">
        <v>4605</v>
      </c>
      <c r="V292" s="668" t="s">
        <v>4605</v>
      </c>
      <c r="W292" s="668" t="s">
        <v>22</v>
      </c>
      <c r="X292" s="668" t="s">
        <v>22</v>
      </c>
      <c r="Y292" s="668" t="s">
        <v>22</v>
      </c>
      <c r="Z292" s="668" t="s">
        <v>22</v>
      </c>
      <c r="AB292" s="662" t="s">
        <v>35</v>
      </c>
      <c r="AC292" s="662" t="s">
        <v>35</v>
      </c>
      <c r="AE292" s="662">
        <v>5</v>
      </c>
      <c r="AF292" s="662">
        <v>6</v>
      </c>
      <c r="AG292" s="662">
        <v>5</v>
      </c>
      <c r="AH292" s="668" t="str">
        <f t="shared" si="47"/>
        <v>●</v>
      </c>
      <c r="AI292" s="668" t="str">
        <f t="shared" si="47"/>
        <v>●</v>
      </c>
      <c r="AJ292" s="668" t="str">
        <f t="shared" si="47"/>
        <v>●</v>
      </c>
      <c r="AK292" s="675">
        <f t="shared" si="48"/>
        <v>35334</v>
      </c>
      <c r="AL292" s="675" t="str">
        <f t="shared" si="46"/>
        <v>35_東根</v>
      </c>
      <c r="AM292" s="675" t="str">
        <f t="shared" si="45"/>
        <v>35</v>
      </c>
      <c r="AN292" s="693" t="str">
        <f>IFERROR(VLOOKUP(AL292,観測点コードリスト!$L$2:$N$1665,3,FALSE),"")</f>
        <v>1488</v>
      </c>
      <c r="AO292" t="str">
        <f t="shared" si="49"/>
        <v>●</v>
      </c>
      <c r="AQ292" s="709">
        <f t="shared" si="50"/>
        <v>35334</v>
      </c>
      <c r="AR292" s="709" t="str">
        <f t="shared" si="51"/>
        <v>東根</v>
      </c>
      <c r="AS292" s="709" t="str">
        <f t="shared" si="52"/>
        <v>35</v>
      </c>
      <c r="AT292" s="710" t="str">
        <f t="shared" si="53"/>
        <v>1488</v>
      </c>
    </row>
    <row r="293" spans="1:46">
      <c r="A293" s="662" t="s">
        <v>1108</v>
      </c>
      <c r="B293" s="662">
        <v>35361</v>
      </c>
      <c r="C293" s="662" t="s">
        <v>17</v>
      </c>
      <c r="D293" s="662" t="s">
        <v>1412</v>
      </c>
      <c r="E293" s="662" t="s">
        <v>1413</v>
      </c>
      <c r="F293" s="662" t="s">
        <v>1414</v>
      </c>
      <c r="G293" s="662">
        <v>38</v>
      </c>
      <c r="H293" s="662">
        <v>23.4</v>
      </c>
      <c r="I293" s="662">
        <v>139</v>
      </c>
      <c r="J293" s="662">
        <v>59.6</v>
      </c>
      <c r="K293" s="662">
        <v>440</v>
      </c>
      <c r="L293" s="662">
        <v>10</v>
      </c>
      <c r="M293" s="662">
        <v>1.5</v>
      </c>
      <c r="N293" s="662" t="s">
        <v>1415</v>
      </c>
      <c r="O293" s="662">
        <v>35925</v>
      </c>
      <c r="P293" s="662" t="s">
        <v>40</v>
      </c>
      <c r="Q293" s="667">
        <v>38.39</v>
      </c>
      <c r="R293" s="667">
        <v>139.99333300000001</v>
      </c>
      <c r="T293" s="668" t="s">
        <v>4605</v>
      </c>
      <c r="U293" s="668" t="s">
        <v>4605</v>
      </c>
      <c r="V293" s="668" t="s">
        <v>4605</v>
      </c>
      <c r="W293" s="668" t="s">
        <v>22</v>
      </c>
      <c r="X293" s="668" t="s">
        <v>22</v>
      </c>
      <c r="Y293" s="668" t="s">
        <v>22</v>
      </c>
      <c r="Z293" s="668" t="s">
        <v>22</v>
      </c>
      <c r="AB293" s="662" t="s">
        <v>1415</v>
      </c>
      <c r="AC293" s="662" t="s">
        <v>1415</v>
      </c>
      <c r="AH293" s="668" t="str">
        <f t="shared" si="47"/>
        <v/>
      </c>
      <c r="AI293" s="668" t="str">
        <f t="shared" si="47"/>
        <v/>
      </c>
      <c r="AJ293" s="668" t="str">
        <f t="shared" si="47"/>
        <v/>
      </c>
      <c r="AK293" s="675">
        <f t="shared" si="48"/>
        <v>35361</v>
      </c>
      <c r="AL293" s="675" t="str">
        <f t="shared" si="46"/>
        <v>35_大井沢</v>
      </c>
      <c r="AM293" s="675" t="str">
        <f t="shared" si="45"/>
        <v>35</v>
      </c>
      <c r="AN293" s="693" t="str">
        <f>IFERROR(VLOOKUP(AL293,観測点コードリスト!$L$2:$N$1665,3,FALSE),"")</f>
        <v>1292</v>
      </c>
      <c r="AO293" t="str">
        <f t="shared" si="49"/>
        <v/>
      </c>
      <c r="AQ293" s="709">
        <f t="shared" si="50"/>
        <v>35361</v>
      </c>
      <c r="AR293" s="709" t="str">
        <f t="shared" si="51"/>
        <v>大井沢</v>
      </c>
      <c r="AS293" s="709" t="str">
        <f t="shared" si="52"/>
        <v>35</v>
      </c>
      <c r="AT293" s="710" t="str">
        <f t="shared" si="53"/>
        <v>1292</v>
      </c>
    </row>
    <row r="294" spans="1:46">
      <c r="A294" s="662" t="s">
        <v>1108</v>
      </c>
      <c r="B294" s="662">
        <v>35376</v>
      </c>
      <c r="C294" s="662" t="s">
        <v>17</v>
      </c>
      <c r="D294" s="662" t="s">
        <v>1416</v>
      </c>
      <c r="E294" s="662" t="s">
        <v>1417</v>
      </c>
      <c r="F294" s="662" t="s">
        <v>1418</v>
      </c>
      <c r="G294" s="662">
        <v>38</v>
      </c>
      <c r="H294" s="662">
        <v>22.2</v>
      </c>
      <c r="I294" s="662">
        <v>140</v>
      </c>
      <c r="J294" s="662">
        <v>11.5</v>
      </c>
      <c r="K294" s="662">
        <v>133</v>
      </c>
      <c r="L294" s="662">
        <v>6.5</v>
      </c>
      <c r="M294" s="662">
        <v>2</v>
      </c>
      <c r="N294" s="662" t="s">
        <v>1296</v>
      </c>
      <c r="O294" s="662">
        <v>35945</v>
      </c>
      <c r="P294" s="662" t="s">
        <v>40</v>
      </c>
      <c r="Q294" s="667">
        <v>38.369999999999997</v>
      </c>
      <c r="R294" s="667">
        <v>140.191667</v>
      </c>
      <c r="T294" s="668" t="s">
        <v>4605</v>
      </c>
      <c r="U294" s="668" t="s">
        <v>4605</v>
      </c>
      <c r="V294" s="668" t="s">
        <v>4605</v>
      </c>
      <c r="W294" s="668" t="s">
        <v>22</v>
      </c>
      <c r="X294" s="668" t="s">
        <v>22</v>
      </c>
      <c r="Y294" s="668" t="s">
        <v>22</v>
      </c>
      <c r="Z294" s="668" t="s">
        <v>22</v>
      </c>
      <c r="AB294" s="662" t="s">
        <v>4745</v>
      </c>
      <c r="AC294" s="662" t="s">
        <v>4795</v>
      </c>
      <c r="AE294" s="662">
        <v>3</v>
      </c>
      <c r="AF294" s="662">
        <v>6</v>
      </c>
      <c r="AG294" s="662">
        <v>6</v>
      </c>
      <c r="AH294" s="668" t="str">
        <f t="shared" si="47"/>
        <v>●</v>
      </c>
      <c r="AI294" s="668" t="str">
        <f t="shared" si="47"/>
        <v>●</v>
      </c>
      <c r="AJ294" s="668" t="str">
        <f t="shared" si="47"/>
        <v>●</v>
      </c>
      <c r="AK294" s="675">
        <f t="shared" si="48"/>
        <v>35376</v>
      </c>
      <c r="AL294" s="675" t="str">
        <f t="shared" si="46"/>
        <v>35_左沢</v>
      </c>
      <c r="AM294" s="675" t="str">
        <f t="shared" si="45"/>
        <v>35</v>
      </c>
      <c r="AN294" s="693" t="str">
        <f>IFERROR(VLOOKUP(AL294,観測点コードリスト!$L$2:$N$1665,3,FALSE),"")</f>
        <v>0272</v>
      </c>
      <c r="AO294" t="str">
        <f t="shared" si="49"/>
        <v>●</v>
      </c>
      <c r="AQ294" s="709">
        <f t="shared" si="50"/>
        <v>35376</v>
      </c>
      <c r="AR294" s="709" t="str">
        <f t="shared" si="51"/>
        <v>左沢</v>
      </c>
      <c r="AS294" s="709" t="str">
        <f t="shared" si="52"/>
        <v>35</v>
      </c>
      <c r="AT294" s="710" t="str">
        <f t="shared" si="53"/>
        <v>0272</v>
      </c>
    </row>
    <row r="295" spans="1:46">
      <c r="A295" s="662" t="s">
        <v>1108</v>
      </c>
      <c r="B295" s="662">
        <v>35426</v>
      </c>
      <c r="C295" s="662" t="s">
        <v>23</v>
      </c>
      <c r="D295" s="662" t="s">
        <v>1108</v>
      </c>
      <c r="E295" s="662" t="s">
        <v>1109</v>
      </c>
      <c r="F295" s="662" t="s">
        <v>1419</v>
      </c>
      <c r="G295" s="662">
        <v>38</v>
      </c>
      <c r="H295" s="662">
        <v>15.3</v>
      </c>
      <c r="I295" s="662">
        <v>140</v>
      </c>
      <c r="J295" s="662">
        <v>20.7</v>
      </c>
      <c r="K295" s="662">
        <v>153</v>
      </c>
      <c r="L295" s="662">
        <v>14.9</v>
      </c>
      <c r="M295" s="662" t="s">
        <v>22</v>
      </c>
      <c r="N295" s="662" t="s">
        <v>1420</v>
      </c>
      <c r="O295" s="662">
        <v>35927</v>
      </c>
      <c r="P295" s="662" t="s">
        <v>22</v>
      </c>
      <c r="Q295" s="667">
        <v>38.255000000000003</v>
      </c>
      <c r="R295" s="667">
        <v>140.345</v>
      </c>
      <c r="T295" s="668" t="s">
        <v>4605</v>
      </c>
      <c r="U295" s="668" t="s">
        <v>4605</v>
      </c>
      <c r="V295" s="668" t="s">
        <v>4605</v>
      </c>
      <c r="W295" s="668" t="s">
        <v>4605</v>
      </c>
      <c r="X295" s="668" t="s">
        <v>22</v>
      </c>
      <c r="Y295" s="668" t="s">
        <v>4605</v>
      </c>
      <c r="Z295" s="668" t="s">
        <v>4605</v>
      </c>
      <c r="AB295" s="662" t="s">
        <v>4745</v>
      </c>
      <c r="AC295" s="662" t="s">
        <v>4801</v>
      </c>
      <c r="AE295" s="662">
        <v>8</v>
      </c>
      <c r="AF295" s="662">
        <v>1</v>
      </c>
      <c r="AG295" s="662">
        <v>5</v>
      </c>
      <c r="AH295" s="668" t="str">
        <f t="shared" si="47"/>
        <v>●</v>
      </c>
      <c r="AI295" s="668" t="str">
        <f t="shared" si="47"/>
        <v>●</v>
      </c>
      <c r="AJ295" s="668" t="str">
        <f t="shared" si="47"/>
        <v>●</v>
      </c>
      <c r="AK295" s="675">
        <f t="shared" si="48"/>
        <v>35426</v>
      </c>
      <c r="AL295" s="675" t="str">
        <f t="shared" si="46"/>
        <v>35_山形</v>
      </c>
      <c r="AM295" s="675" t="str">
        <f t="shared" si="45"/>
        <v>35</v>
      </c>
      <c r="AN295" s="693" t="str">
        <f>IFERROR(VLOOKUP(AL295,観測点コードリスト!$L$2:$N$1665,3,FALSE),"")</f>
        <v>47588</v>
      </c>
      <c r="AO295" t="str">
        <f t="shared" si="49"/>
        <v>●</v>
      </c>
      <c r="AQ295" s="709">
        <f t="shared" si="50"/>
        <v>35426</v>
      </c>
      <c r="AR295" s="709" t="str">
        <f t="shared" si="51"/>
        <v>山形</v>
      </c>
      <c r="AS295" s="709" t="str">
        <f t="shared" si="52"/>
        <v>35</v>
      </c>
      <c r="AT295" s="710" t="str">
        <f t="shared" si="53"/>
        <v>47588</v>
      </c>
    </row>
    <row r="296" spans="1:46">
      <c r="A296" s="662" t="s">
        <v>1108</v>
      </c>
      <c r="B296" s="662">
        <v>35456</v>
      </c>
      <c r="C296" s="662" t="s">
        <v>17</v>
      </c>
      <c r="D296" s="662" t="s">
        <v>1421</v>
      </c>
      <c r="E296" s="662" t="s">
        <v>1422</v>
      </c>
      <c r="F296" s="662" t="s">
        <v>1423</v>
      </c>
      <c r="G296" s="662">
        <v>38</v>
      </c>
      <c r="H296" s="662">
        <v>6.3</v>
      </c>
      <c r="I296" s="662">
        <v>140</v>
      </c>
      <c r="J296" s="662">
        <v>0.9</v>
      </c>
      <c r="K296" s="662">
        <v>210</v>
      </c>
      <c r="L296" s="662">
        <v>9</v>
      </c>
      <c r="M296" s="662">
        <v>3</v>
      </c>
      <c r="N296" s="662" t="s">
        <v>1424</v>
      </c>
      <c r="O296" s="662">
        <v>35930</v>
      </c>
      <c r="P296" s="662" t="s">
        <v>40</v>
      </c>
      <c r="Q296" s="667">
        <v>38.104999999999997</v>
      </c>
      <c r="R296" s="667">
        <v>140.01499999999999</v>
      </c>
      <c r="T296" s="668" t="s">
        <v>4605</v>
      </c>
      <c r="U296" s="668" t="s">
        <v>4605</v>
      </c>
      <c r="V296" s="668" t="s">
        <v>4605</v>
      </c>
      <c r="W296" s="668" t="s">
        <v>22</v>
      </c>
      <c r="X296" s="668" t="s">
        <v>22</v>
      </c>
      <c r="Y296" s="668" t="s">
        <v>22</v>
      </c>
      <c r="Z296" s="668" t="s">
        <v>22</v>
      </c>
      <c r="AB296" s="662" t="s">
        <v>4745</v>
      </c>
      <c r="AC296" s="662" t="s">
        <v>4802</v>
      </c>
      <c r="AE296" s="662">
        <v>2</v>
      </c>
      <c r="AF296" s="662">
        <v>2</v>
      </c>
      <c r="AG296" s="662">
        <v>1</v>
      </c>
      <c r="AH296" s="668" t="str">
        <f t="shared" si="47"/>
        <v>●</v>
      </c>
      <c r="AI296" s="668" t="str">
        <f t="shared" si="47"/>
        <v>●</v>
      </c>
      <c r="AJ296" s="668" t="str">
        <f t="shared" si="47"/>
        <v>●</v>
      </c>
      <c r="AK296" s="675">
        <f t="shared" si="48"/>
        <v>35456</v>
      </c>
      <c r="AL296" s="675" t="str">
        <f t="shared" si="46"/>
        <v>35_長井</v>
      </c>
      <c r="AM296" s="675" t="str">
        <f t="shared" si="45"/>
        <v>35</v>
      </c>
      <c r="AN296" s="693" t="str">
        <f>IFERROR(VLOOKUP(AL296,観測点コードリスト!$L$2:$N$1665,3,FALSE),"")</f>
        <v>0275</v>
      </c>
      <c r="AO296" t="str">
        <f t="shared" si="49"/>
        <v>●</v>
      </c>
      <c r="AQ296" s="709">
        <f t="shared" si="50"/>
        <v>35456</v>
      </c>
      <c r="AR296" s="709" t="str">
        <f t="shared" si="51"/>
        <v>長井</v>
      </c>
      <c r="AS296" s="709" t="str">
        <f t="shared" si="52"/>
        <v>35</v>
      </c>
      <c r="AT296" s="710" t="str">
        <f t="shared" si="53"/>
        <v>0275</v>
      </c>
    </row>
    <row r="297" spans="1:46">
      <c r="A297" s="662" t="s">
        <v>1108</v>
      </c>
      <c r="B297" s="662">
        <v>35486</v>
      </c>
      <c r="C297" s="662" t="s">
        <v>17</v>
      </c>
      <c r="D297" s="662" t="s">
        <v>1429</v>
      </c>
      <c r="E297" s="662" t="s">
        <v>1430</v>
      </c>
      <c r="F297" s="662" t="s">
        <v>1431</v>
      </c>
      <c r="G297" s="662">
        <v>38</v>
      </c>
      <c r="H297" s="662">
        <v>4.7</v>
      </c>
      <c r="I297" s="662">
        <v>139</v>
      </c>
      <c r="J297" s="662">
        <v>44.1</v>
      </c>
      <c r="K297" s="662">
        <v>140</v>
      </c>
      <c r="L297" s="662">
        <v>10</v>
      </c>
      <c r="M297" s="662">
        <v>4</v>
      </c>
      <c r="N297" s="662" t="s">
        <v>1432</v>
      </c>
      <c r="O297" s="662">
        <v>35935</v>
      </c>
      <c r="P297" s="662" t="s">
        <v>40</v>
      </c>
      <c r="Q297" s="667">
        <v>38.078333000000001</v>
      </c>
      <c r="R297" s="667">
        <v>139.73500000000001</v>
      </c>
      <c r="T297" s="668" t="s">
        <v>4605</v>
      </c>
      <c r="U297" s="668" t="s">
        <v>4605</v>
      </c>
      <c r="V297" s="668" t="s">
        <v>4605</v>
      </c>
      <c r="W297" s="668" t="s">
        <v>22</v>
      </c>
      <c r="X297" s="668" t="s">
        <v>22</v>
      </c>
      <c r="Y297" s="668" t="s">
        <v>22</v>
      </c>
      <c r="Z297" s="668" t="s">
        <v>22</v>
      </c>
      <c r="AB297" s="662" t="s">
        <v>4745</v>
      </c>
      <c r="AC297" s="662" t="s">
        <v>4803</v>
      </c>
      <c r="AH297" s="668" t="str">
        <f t="shared" si="47"/>
        <v/>
      </c>
      <c r="AI297" s="668" t="str">
        <f t="shared" si="47"/>
        <v/>
      </c>
      <c r="AJ297" s="668" t="str">
        <f t="shared" si="47"/>
        <v/>
      </c>
      <c r="AK297" s="675">
        <f t="shared" si="48"/>
        <v>35486</v>
      </c>
      <c r="AL297" s="675" t="str">
        <f t="shared" si="46"/>
        <v>35_小国</v>
      </c>
      <c r="AM297" s="675" t="str">
        <f t="shared" si="45"/>
        <v>35</v>
      </c>
      <c r="AN297" s="693" t="str">
        <f>IFERROR(VLOOKUP(AL297,観測点コードリスト!$L$2:$N$1665,3,FALSE),"")</f>
        <v>0277</v>
      </c>
      <c r="AO297" t="str">
        <f t="shared" si="49"/>
        <v/>
      </c>
      <c r="AQ297" s="709">
        <f t="shared" si="50"/>
        <v>35486</v>
      </c>
      <c r="AR297" s="709" t="str">
        <f t="shared" si="51"/>
        <v>小国</v>
      </c>
      <c r="AS297" s="709" t="str">
        <f t="shared" si="52"/>
        <v>35</v>
      </c>
      <c r="AT297" s="710" t="str">
        <f t="shared" si="53"/>
        <v>0277</v>
      </c>
    </row>
    <row r="298" spans="1:46">
      <c r="A298" s="662" t="s">
        <v>1108</v>
      </c>
      <c r="B298" s="662">
        <v>35511</v>
      </c>
      <c r="C298" s="662" t="s">
        <v>17</v>
      </c>
      <c r="D298" s="662" t="s">
        <v>1433</v>
      </c>
      <c r="E298" s="662" t="s">
        <v>1434</v>
      </c>
      <c r="F298" s="662" t="s">
        <v>1435</v>
      </c>
      <c r="G298" s="662">
        <v>38</v>
      </c>
      <c r="H298" s="662">
        <v>0.2</v>
      </c>
      <c r="I298" s="662">
        <v>140</v>
      </c>
      <c r="J298" s="662">
        <v>12.4</v>
      </c>
      <c r="K298" s="662">
        <v>220</v>
      </c>
      <c r="L298" s="662">
        <v>10</v>
      </c>
      <c r="M298" s="662">
        <v>1.5</v>
      </c>
      <c r="N298" s="662" t="s">
        <v>1436</v>
      </c>
      <c r="O298" s="662" t="s">
        <v>22</v>
      </c>
      <c r="P298" s="662" t="s">
        <v>40</v>
      </c>
      <c r="Q298" s="667">
        <v>38.003332999999998</v>
      </c>
      <c r="R298" s="667">
        <v>140.20666700000001</v>
      </c>
      <c r="T298" s="668" t="s">
        <v>4605</v>
      </c>
      <c r="U298" s="668" t="s">
        <v>4605</v>
      </c>
      <c r="V298" s="668" t="s">
        <v>4605</v>
      </c>
      <c r="W298" s="668" t="s">
        <v>22</v>
      </c>
      <c r="X298" s="668" t="s">
        <v>22</v>
      </c>
      <c r="Y298" s="668" t="s">
        <v>22</v>
      </c>
      <c r="Z298" s="668" t="s">
        <v>22</v>
      </c>
      <c r="AB298" s="662" t="s">
        <v>1436</v>
      </c>
      <c r="AC298" s="662" t="s">
        <v>1436</v>
      </c>
      <c r="AE298" s="662">
        <v>3</v>
      </c>
      <c r="AF298" s="662">
        <v>1</v>
      </c>
      <c r="AG298" s="662">
        <v>2</v>
      </c>
      <c r="AH298" s="668" t="str">
        <f t="shared" si="47"/>
        <v>●</v>
      </c>
      <c r="AI298" s="668" t="str">
        <f t="shared" si="47"/>
        <v>●</v>
      </c>
      <c r="AJ298" s="668" t="str">
        <f t="shared" si="47"/>
        <v>●</v>
      </c>
      <c r="AK298" s="675">
        <f t="shared" si="48"/>
        <v>35511</v>
      </c>
      <c r="AL298" s="675" t="str">
        <f t="shared" si="46"/>
        <v>35_高畠</v>
      </c>
      <c r="AM298" s="675" t="str">
        <f t="shared" si="45"/>
        <v>35</v>
      </c>
      <c r="AN298" s="693" t="str">
        <f>IFERROR(VLOOKUP(AL298,観測点コードリスト!$L$2:$N$1665,3,FALSE),"")</f>
        <v>1132</v>
      </c>
      <c r="AO298" t="str">
        <f t="shared" si="49"/>
        <v>●</v>
      </c>
      <c r="AQ298" s="709">
        <f t="shared" si="50"/>
        <v>35511</v>
      </c>
      <c r="AR298" s="709" t="str">
        <f t="shared" si="51"/>
        <v>高畠</v>
      </c>
      <c r="AS298" s="709" t="str">
        <f t="shared" si="52"/>
        <v>35</v>
      </c>
      <c r="AT298" s="710" t="str">
        <f t="shared" si="53"/>
        <v>1132</v>
      </c>
    </row>
    <row r="299" spans="1:46">
      <c r="A299" s="662" t="s">
        <v>1108</v>
      </c>
      <c r="B299" s="662">
        <v>35541</v>
      </c>
      <c r="C299" s="662" t="s">
        <v>17</v>
      </c>
      <c r="D299" s="662" t="s">
        <v>1441</v>
      </c>
      <c r="E299" s="662" t="s">
        <v>1442</v>
      </c>
      <c r="F299" s="662" t="s">
        <v>1443</v>
      </c>
      <c r="G299" s="662">
        <v>37</v>
      </c>
      <c r="H299" s="662">
        <v>59.4</v>
      </c>
      <c r="I299" s="662">
        <v>139</v>
      </c>
      <c r="J299" s="662">
        <v>57.2</v>
      </c>
      <c r="K299" s="662">
        <v>260</v>
      </c>
      <c r="L299" s="662">
        <v>10</v>
      </c>
      <c r="M299" s="662">
        <v>1.5</v>
      </c>
      <c r="N299" s="662" t="s">
        <v>894</v>
      </c>
      <c r="O299" s="662" t="s">
        <v>22</v>
      </c>
      <c r="P299" s="662" t="s">
        <v>40</v>
      </c>
      <c r="Q299" s="667">
        <v>37.99</v>
      </c>
      <c r="R299" s="667">
        <v>139.95333299999999</v>
      </c>
      <c r="T299" s="668" t="s">
        <v>4605</v>
      </c>
      <c r="U299" s="668" t="s">
        <v>4605</v>
      </c>
      <c r="V299" s="668" t="s">
        <v>4605</v>
      </c>
      <c r="W299" s="668" t="s">
        <v>22</v>
      </c>
      <c r="X299" s="668" t="s">
        <v>22</v>
      </c>
      <c r="Y299" s="668" t="s">
        <v>22</v>
      </c>
      <c r="Z299" s="668" t="s">
        <v>22</v>
      </c>
      <c r="AB299" s="662" t="s">
        <v>4745</v>
      </c>
      <c r="AC299" s="662" t="s">
        <v>855</v>
      </c>
      <c r="AF299" s="662">
        <v>2</v>
      </c>
      <c r="AG299" s="662">
        <v>3</v>
      </c>
      <c r="AH299" s="668" t="str">
        <f t="shared" si="47"/>
        <v/>
      </c>
      <c r="AI299" s="668" t="str">
        <f t="shared" si="47"/>
        <v>●</v>
      </c>
      <c r="AJ299" s="668" t="str">
        <f t="shared" si="47"/>
        <v>●</v>
      </c>
      <c r="AK299" s="675">
        <f t="shared" si="48"/>
        <v>35541</v>
      </c>
      <c r="AL299" s="675" t="str">
        <f t="shared" si="46"/>
        <v>35_高峰</v>
      </c>
      <c r="AM299" s="675" t="str">
        <f t="shared" si="45"/>
        <v>35</v>
      </c>
      <c r="AN299" s="693" t="str">
        <f>IFERROR(VLOOKUP(AL299,観測点コードリスト!$L$2:$N$1665,3,FALSE),"")</f>
        <v>0278</v>
      </c>
      <c r="AO299" t="str">
        <f t="shared" si="49"/>
        <v>●</v>
      </c>
      <c r="AQ299" s="709">
        <f t="shared" si="50"/>
        <v>35541</v>
      </c>
      <c r="AR299" s="709" t="str">
        <f t="shared" si="51"/>
        <v>高峰</v>
      </c>
      <c r="AS299" s="709" t="str">
        <f t="shared" si="52"/>
        <v>35</v>
      </c>
      <c r="AT299" s="710" t="str">
        <f t="shared" si="53"/>
        <v>0278</v>
      </c>
    </row>
    <row r="300" spans="1:46">
      <c r="A300" s="662" t="s">
        <v>1108</v>
      </c>
      <c r="B300" s="662">
        <v>35552</v>
      </c>
      <c r="C300" s="662" t="s">
        <v>17</v>
      </c>
      <c r="D300" s="662" t="s">
        <v>1444</v>
      </c>
      <c r="E300" s="662" t="s">
        <v>1445</v>
      </c>
      <c r="F300" s="662" t="s">
        <v>1446</v>
      </c>
      <c r="G300" s="662">
        <v>37</v>
      </c>
      <c r="H300" s="662">
        <v>54.7</v>
      </c>
      <c r="I300" s="662">
        <v>140</v>
      </c>
      <c r="J300" s="662">
        <v>8.6</v>
      </c>
      <c r="K300" s="662">
        <v>245</v>
      </c>
      <c r="L300" s="662">
        <v>9.3000000000000007</v>
      </c>
      <c r="M300" s="662">
        <v>2.5</v>
      </c>
      <c r="N300" s="662" t="s">
        <v>1447</v>
      </c>
      <c r="O300" s="662">
        <v>35940</v>
      </c>
      <c r="P300" s="662" t="s">
        <v>22</v>
      </c>
      <c r="Q300" s="667">
        <v>37.911667000000001</v>
      </c>
      <c r="R300" s="667">
        <v>140.14333300000001</v>
      </c>
      <c r="T300" s="668" t="s">
        <v>4605</v>
      </c>
      <c r="U300" s="668" t="s">
        <v>4605</v>
      </c>
      <c r="V300" s="668" t="s">
        <v>4605</v>
      </c>
      <c r="W300" s="668" t="s">
        <v>22</v>
      </c>
      <c r="X300" s="668" t="s">
        <v>22</v>
      </c>
      <c r="Y300" s="668" t="s">
        <v>22</v>
      </c>
      <c r="Z300" s="668" t="s">
        <v>22</v>
      </c>
      <c r="AB300" s="662" t="s">
        <v>1447</v>
      </c>
      <c r="AC300" s="662" t="s">
        <v>1447</v>
      </c>
      <c r="AE300" s="662">
        <v>6</v>
      </c>
      <c r="AF300" s="662">
        <v>1</v>
      </c>
      <c r="AH300" s="668" t="str">
        <f t="shared" si="47"/>
        <v>●</v>
      </c>
      <c r="AI300" s="668" t="str">
        <f t="shared" si="47"/>
        <v>●</v>
      </c>
      <c r="AJ300" s="668" t="str">
        <f t="shared" si="47"/>
        <v/>
      </c>
      <c r="AK300" s="675">
        <f t="shared" si="48"/>
        <v>35552</v>
      </c>
      <c r="AL300" s="675" t="str">
        <f t="shared" si="46"/>
        <v>35_米沢</v>
      </c>
      <c r="AM300" s="675" t="str">
        <f t="shared" si="45"/>
        <v>35</v>
      </c>
      <c r="AN300" s="693" t="str">
        <f>IFERROR(VLOOKUP(AL300,観測点コードリスト!$L$2:$N$1665,3,FALSE),"")</f>
        <v>0279</v>
      </c>
      <c r="AO300" t="str">
        <f t="shared" si="49"/>
        <v>●</v>
      </c>
      <c r="AQ300" s="709">
        <f t="shared" si="50"/>
        <v>35552</v>
      </c>
      <c r="AR300" s="709" t="str">
        <f t="shared" si="51"/>
        <v>米沢</v>
      </c>
      <c r="AS300" s="709" t="str">
        <f t="shared" si="52"/>
        <v>35</v>
      </c>
      <c r="AT300" s="710" t="str">
        <f t="shared" si="53"/>
        <v>0279</v>
      </c>
    </row>
    <row r="301" spans="1:46">
      <c r="A301" s="662" t="s">
        <v>1448</v>
      </c>
      <c r="B301" s="662">
        <v>36056</v>
      </c>
      <c r="C301" s="662" t="s">
        <v>17</v>
      </c>
      <c r="D301" s="662" t="s">
        <v>1449</v>
      </c>
      <c r="E301" s="662" t="s">
        <v>1450</v>
      </c>
      <c r="F301" s="662" t="s">
        <v>1451</v>
      </c>
      <c r="G301" s="662">
        <v>37</v>
      </c>
      <c r="H301" s="662">
        <v>53.5</v>
      </c>
      <c r="I301" s="662">
        <v>140</v>
      </c>
      <c r="J301" s="662">
        <v>26.2</v>
      </c>
      <c r="K301" s="662">
        <v>200</v>
      </c>
      <c r="L301" s="662">
        <v>6.5</v>
      </c>
      <c r="M301" s="662">
        <v>3</v>
      </c>
      <c r="N301" s="662" t="s">
        <v>1452</v>
      </c>
      <c r="O301" s="662">
        <v>36950</v>
      </c>
      <c r="P301" s="662" t="s">
        <v>40</v>
      </c>
      <c r="Q301" s="667">
        <v>37.891666999999998</v>
      </c>
      <c r="R301" s="667">
        <v>140.436667</v>
      </c>
      <c r="T301" s="668" t="s">
        <v>4605</v>
      </c>
      <c r="U301" s="668" t="s">
        <v>4605</v>
      </c>
      <c r="V301" s="668" t="s">
        <v>4605</v>
      </c>
      <c r="W301" s="668" t="s">
        <v>22</v>
      </c>
      <c r="X301" s="668" t="s">
        <v>22</v>
      </c>
      <c r="Y301" s="668" t="s">
        <v>22</v>
      </c>
      <c r="Z301" s="668" t="s">
        <v>22</v>
      </c>
      <c r="AB301" s="662" t="s">
        <v>1452</v>
      </c>
      <c r="AC301" s="662" t="s">
        <v>1452</v>
      </c>
      <c r="AF301" s="662">
        <v>4</v>
      </c>
      <c r="AG301" s="662">
        <v>3</v>
      </c>
      <c r="AH301" s="668" t="str">
        <f t="shared" si="47"/>
        <v/>
      </c>
      <c r="AI301" s="668" t="str">
        <f t="shared" si="47"/>
        <v>●</v>
      </c>
      <c r="AJ301" s="668" t="str">
        <f t="shared" si="47"/>
        <v>●</v>
      </c>
      <c r="AK301" s="675">
        <f t="shared" si="48"/>
        <v>36056</v>
      </c>
      <c r="AL301" s="675" t="str">
        <f t="shared" si="46"/>
        <v>36_茂庭</v>
      </c>
      <c r="AM301" s="675" t="str">
        <f t="shared" si="45"/>
        <v>36</v>
      </c>
      <c r="AN301" s="693" t="str">
        <f>IFERROR(VLOOKUP(AL301,観測点コードリスト!$L$2:$N$1665,3,FALSE),"")</f>
        <v>1293</v>
      </c>
      <c r="AO301" t="str">
        <f t="shared" si="49"/>
        <v>●</v>
      </c>
      <c r="AQ301" s="709">
        <f t="shared" si="50"/>
        <v>36056</v>
      </c>
      <c r="AR301" s="709" t="str">
        <f t="shared" si="51"/>
        <v>茂庭</v>
      </c>
      <c r="AS301" s="709" t="str">
        <f t="shared" si="52"/>
        <v>36</v>
      </c>
      <c r="AT301" s="710" t="str">
        <f t="shared" si="53"/>
        <v>1293</v>
      </c>
    </row>
    <row r="302" spans="1:46">
      <c r="A302" s="662" t="s">
        <v>1448</v>
      </c>
      <c r="B302" s="662">
        <v>36066</v>
      </c>
      <c r="C302" s="662" t="s">
        <v>17</v>
      </c>
      <c r="D302" s="662" t="s">
        <v>1453</v>
      </c>
      <c r="E302" s="662" t="s">
        <v>1454</v>
      </c>
      <c r="F302" s="662" t="s">
        <v>1455</v>
      </c>
      <c r="G302" s="662">
        <v>37</v>
      </c>
      <c r="H302" s="662">
        <v>51.1</v>
      </c>
      <c r="I302" s="662">
        <v>140</v>
      </c>
      <c r="J302" s="662">
        <v>35.299999999999997</v>
      </c>
      <c r="K302" s="662">
        <v>43</v>
      </c>
      <c r="L302" s="662">
        <v>9.4</v>
      </c>
      <c r="M302" s="662">
        <v>1.5</v>
      </c>
      <c r="N302" s="662" t="s">
        <v>1456</v>
      </c>
      <c r="O302" s="662" t="s">
        <v>22</v>
      </c>
      <c r="P302" s="662" t="s">
        <v>40</v>
      </c>
      <c r="Q302" s="667">
        <v>37.851666999999999</v>
      </c>
      <c r="R302" s="667">
        <v>140.58833300000001</v>
      </c>
      <c r="T302" s="668" t="s">
        <v>4605</v>
      </c>
      <c r="U302" s="668" t="s">
        <v>4605</v>
      </c>
      <c r="V302" s="668" t="s">
        <v>4605</v>
      </c>
      <c r="W302" s="668" t="s">
        <v>22</v>
      </c>
      <c r="X302" s="668" t="s">
        <v>22</v>
      </c>
      <c r="Y302" s="668" t="s">
        <v>22</v>
      </c>
      <c r="Z302" s="668" t="s">
        <v>22</v>
      </c>
      <c r="AB302" s="662" t="s">
        <v>4745</v>
      </c>
      <c r="AC302" s="662" t="s">
        <v>4804</v>
      </c>
      <c r="AE302" s="662">
        <v>4</v>
      </c>
      <c r="AF302" s="662">
        <v>1</v>
      </c>
      <c r="AG302" s="662">
        <v>3</v>
      </c>
      <c r="AH302" s="668" t="str">
        <f t="shared" si="47"/>
        <v>●</v>
      </c>
      <c r="AI302" s="668" t="str">
        <f t="shared" si="47"/>
        <v>●</v>
      </c>
      <c r="AJ302" s="668" t="str">
        <f t="shared" si="47"/>
        <v>●</v>
      </c>
      <c r="AK302" s="675">
        <f t="shared" si="48"/>
        <v>36066</v>
      </c>
      <c r="AL302" s="675" t="str">
        <f t="shared" si="46"/>
        <v>36_梁川</v>
      </c>
      <c r="AM302" s="675" t="str">
        <f t="shared" ref="AM302:AM365" si="54">LEFT(AK302,2)</f>
        <v>36</v>
      </c>
      <c r="AN302" s="693" t="str">
        <f>IFERROR(VLOOKUP(AL302,観測点コードリスト!$L$2:$N$1665,3,FALSE),"")</f>
        <v>0281</v>
      </c>
      <c r="AO302" t="str">
        <f t="shared" si="49"/>
        <v>●</v>
      </c>
      <c r="AQ302" s="709">
        <f t="shared" si="50"/>
        <v>36066</v>
      </c>
      <c r="AR302" s="709" t="str">
        <f t="shared" si="51"/>
        <v>梁川</v>
      </c>
      <c r="AS302" s="709" t="str">
        <f t="shared" si="52"/>
        <v>36</v>
      </c>
      <c r="AT302" s="710" t="str">
        <f t="shared" si="53"/>
        <v>0281</v>
      </c>
    </row>
    <row r="303" spans="1:46">
      <c r="A303" s="662" t="s">
        <v>1448</v>
      </c>
      <c r="B303" s="662">
        <v>36106</v>
      </c>
      <c r="C303" s="662" t="s">
        <v>17</v>
      </c>
      <c r="D303" s="662" t="s">
        <v>1457</v>
      </c>
      <c r="E303" s="662" t="s">
        <v>1458</v>
      </c>
      <c r="F303" s="662" t="s">
        <v>1459</v>
      </c>
      <c r="G303" s="662">
        <v>37</v>
      </c>
      <c r="H303" s="662">
        <v>43.3</v>
      </c>
      <c r="I303" s="662">
        <v>140</v>
      </c>
      <c r="J303" s="662">
        <v>3.5</v>
      </c>
      <c r="K303" s="662">
        <v>824</v>
      </c>
      <c r="L303" s="662">
        <v>9.4</v>
      </c>
      <c r="M303" s="662">
        <v>4</v>
      </c>
      <c r="N303" s="662" t="s">
        <v>1460</v>
      </c>
      <c r="O303" s="662" t="s">
        <v>22</v>
      </c>
      <c r="P303" s="662" t="s">
        <v>40</v>
      </c>
      <c r="Q303" s="667">
        <v>37.721666999999997</v>
      </c>
      <c r="R303" s="667">
        <v>140.058333</v>
      </c>
      <c r="T303" s="668" t="s">
        <v>4605</v>
      </c>
      <c r="U303" s="668" t="s">
        <v>4605</v>
      </c>
      <c r="V303" s="668" t="s">
        <v>4605</v>
      </c>
      <c r="W303" s="668" t="s">
        <v>22</v>
      </c>
      <c r="X303" s="668" t="s">
        <v>22</v>
      </c>
      <c r="Y303" s="668" t="s">
        <v>22</v>
      </c>
      <c r="Z303" s="668" t="s">
        <v>22</v>
      </c>
      <c r="AB303" s="662" t="s">
        <v>1460</v>
      </c>
      <c r="AC303" s="662" t="s">
        <v>1460</v>
      </c>
      <c r="AF303" s="662">
        <v>2</v>
      </c>
      <c r="AH303" s="668" t="str">
        <f t="shared" si="47"/>
        <v/>
      </c>
      <c r="AI303" s="668" t="str">
        <f t="shared" si="47"/>
        <v>●</v>
      </c>
      <c r="AJ303" s="668" t="str">
        <f t="shared" si="47"/>
        <v/>
      </c>
      <c r="AK303" s="675">
        <f t="shared" si="48"/>
        <v>36106</v>
      </c>
      <c r="AL303" s="675" t="str">
        <f t="shared" si="46"/>
        <v>36_桧原</v>
      </c>
      <c r="AM303" s="675" t="str">
        <f t="shared" si="54"/>
        <v>36</v>
      </c>
      <c r="AN303" s="693" t="str">
        <f>IFERROR(VLOOKUP(AL303,観測点コードリスト!$L$2:$N$1665,3,FALSE),"")</f>
        <v>1282</v>
      </c>
      <c r="AO303" t="str">
        <f t="shared" si="49"/>
        <v>●</v>
      </c>
      <c r="AQ303" s="709">
        <f t="shared" si="50"/>
        <v>36106</v>
      </c>
      <c r="AR303" s="709" t="str">
        <f t="shared" si="51"/>
        <v>桧原</v>
      </c>
      <c r="AS303" s="709" t="str">
        <f t="shared" si="52"/>
        <v>36</v>
      </c>
      <c r="AT303" s="710" t="str">
        <f t="shared" si="53"/>
        <v>1282</v>
      </c>
    </row>
    <row r="304" spans="1:46">
      <c r="A304" s="662" t="s">
        <v>1448</v>
      </c>
      <c r="B304" s="662">
        <v>36127</v>
      </c>
      <c r="C304" s="662" t="s">
        <v>23</v>
      </c>
      <c r="D304" s="662" t="s">
        <v>1448</v>
      </c>
      <c r="E304" s="662" t="s">
        <v>1461</v>
      </c>
      <c r="F304" s="662" t="s">
        <v>1464</v>
      </c>
      <c r="G304" s="662">
        <v>37</v>
      </c>
      <c r="H304" s="662">
        <v>46.1</v>
      </c>
      <c r="I304" s="662">
        <v>140</v>
      </c>
      <c r="J304" s="662">
        <v>26.1</v>
      </c>
      <c r="K304" s="662">
        <v>88</v>
      </c>
      <c r="L304" s="662">
        <v>12</v>
      </c>
      <c r="M304" s="662" t="s">
        <v>22</v>
      </c>
      <c r="N304" s="662" t="s">
        <v>1463</v>
      </c>
      <c r="O304" s="662" t="s">
        <v>22</v>
      </c>
      <c r="P304" s="662" t="s">
        <v>262</v>
      </c>
      <c r="Q304" s="667">
        <v>37.768332999999998</v>
      </c>
      <c r="R304" s="667">
        <v>140.435</v>
      </c>
      <c r="T304" s="668" t="s">
        <v>22</v>
      </c>
      <c r="U304" s="668" t="s">
        <v>22</v>
      </c>
      <c r="V304" s="668" t="s">
        <v>4605</v>
      </c>
      <c r="W304" s="668" t="s">
        <v>22</v>
      </c>
      <c r="X304" s="668" t="s">
        <v>22</v>
      </c>
      <c r="Y304" s="668" t="s">
        <v>22</v>
      </c>
      <c r="Z304" s="668" t="s">
        <v>22</v>
      </c>
      <c r="AB304" s="662" t="s">
        <v>4758</v>
      </c>
      <c r="AC304" s="662" t="s">
        <v>1463</v>
      </c>
      <c r="AE304" s="662">
        <v>4</v>
      </c>
      <c r="AF304" s="662">
        <v>4</v>
      </c>
      <c r="AG304" s="662">
        <v>2</v>
      </c>
      <c r="AH304" s="668" t="str">
        <f t="shared" si="47"/>
        <v>●</v>
      </c>
      <c r="AI304" s="668" t="str">
        <f t="shared" si="47"/>
        <v>●</v>
      </c>
      <c r="AJ304" s="668" t="str">
        <f t="shared" si="47"/>
        <v>●</v>
      </c>
      <c r="AK304" s="675">
        <f t="shared" si="48"/>
        <v>36127</v>
      </c>
      <c r="AL304" s="675" t="str">
        <f t="shared" si="46"/>
        <v>36_福島</v>
      </c>
      <c r="AM304" s="675" t="str">
        <f t="shared" si="54"/>
        <v>36</v>
      </c>
      <c r="AN304" s="693" t="str">
        <f>IFERROR(VLOOKUP(AL304,観測点コードリスト!$L$2:$N$1665,3,FALSE),"")</f>
        <v>47595</v>
      </c>
      <c r="AO304" t="str">
        <f t="shared" si="49"/>
        <v>●</v>
      </c>
      <c r="AQ304" s="709">
        <f t="shared" si="50"/>
        <v>36127</v>
      </c>
      <c r="AR304" s="709" t="str">
        <f t="shared" si="51"/>
        <v>福島</v>
      </c>
      <c r="AS304" s="709" t="str">
        <f t="shared" si="52"/>
        <v>36</v>
      </c>
      <c r="AT304" s="710" t="str">
        <f t="shared" si="53"/>
        <v>47595</v>
      </c>
    </row>
    <row r="305" spans="1:46">
      <c r="A305" s="662" t="s">
        <v>1448</v>
      </c>
      <c r="B305" s="662">
        <v>36151</v>
      </c>
      <c r="C305" s="662" t="s">
        <v>17</v>
      </c>
      <c r="D305" s="662" t="s">
        <v>1465</v>
      </c>
      <c r="E305" s="662" t="s">
        <v>1466</v>
      </c>
      <c r="F305" s="662" t="s">
        <v>1467</v>
      </c>
      <c r="G305" s="662">
        <v>37</v>
      </c>
      <c r="H305" s="662">
        <v>47</v>
      </c>
      <c r="I305" s="662">
        <v>140</v>
      </c>
      <c r="J305" s="662">
        <v>55.5</v>
      </c>
      <c r="K305" s="662">
        <v>9</v>
      </c>
      <c r="L305" s="662">
        <v>6.5</v>
      </c>
      <c r="M305" s="662">
        <v>1.5</v>
      </c>
      <c r="N305" s="662" t="s">
        <v>1468</v>
      </c>
      <c r="O305" s="662" t="s">
        <v>22</v>
      </c>
      <c r="P305" s="662" t="s">
        <v>22</v>
      </c>
      <c r="Q305" s="667">
        <v>37.783332999999999</v>
      </c>
      <c r="R305" s="667">
        <v>140.92500000000001</v>
      </c>
      <c r="T305" s="668" t="s">
        <v>4605</v>
      </c>
      <c r="U305" s="668" t="s">
        <v>4605</v>
      </c>
      <c r="V305" s="668" t="s">
        <v>4605</v>
      </c>
      <c r="W305" s="668" t="s">
        <v>22</v>
      </c>
      <c r="X305" s="668" t="s">
        <v>22</v>
      </c>
      <c r="Y305" s="668" t="s">
        <v>22</v>
      </c>
      <c r="Z305" s="668" t="s">
        <v>22</v>
      </c>
      <c r="AB305" s="662" t="s">
        <v>4745</v>
      </c>
      <c r="AC305" s="662" t="s">
        <v>1018</v>
      </c>
      <c r="AE305" s="662">
        <v>5</v>
      </c>
      <c r="AF305" s="662">
        <v>2</v>
      </c>
      <c r="AG305" s="662">
        <v>3</v>
      </c>
      <c r="AH305" s="668" t="str">
        <f t="shared" si="47"/>
        <v>●</v>
      </c>
      <c r="AI305" s="668" t="str">
        <f t="shared" si="47"/>
        <v>●</v>
      </c>
      <c r="AJ305" s="668" t="str">
        <f t="shared" si="47"/>
        <v>●</v>
      </c>
      <c r="AK305" s="675">
        <f t="shared" si="48"/>
        <v>36151</v>
      </c>
      <c r="AL305" s="675" t="str">
        <f t="shared" si="46"/>
        <v>36_相馬</v>
      </c>
      <c r="AM305" s="675" t="str">
        <f t="shared" si="54"/>
        <v>36</v>
      </c>
      <c r="AN305" s="693" t="str">
        <f>IFERROR(VLOOKUP(AL305,観測点コードリスト!$L$2:$N$1665,3,FALSE),"")</f>
        <v>0285</v>
      </c>
      <c r="AO305" t="str">
        <f t="shared" si="49"/>
        <v>●</v>
      </c>
      <c r="AQ305" s="709">
        <f t="shared" si="50"/>
        <v>36151</v>
      </c>
      <c r="AR305" s="709" t="str">
        <f t="shared" si="51"/>
        <v>相馬</v>
      </c>
      <c r="AS305" s="709" t="str">
        <f t="shared" si="52"/>
        <v>36</v>
      </c>
      <c r="AT305" s="710" t="str">
        <f t="shared" si="53"/>
        <v>0285</v>
      </c>
    </row>
    <row r="306" spans="1:46">
      <c r="A306" s="662" t="s">
        <v>1448</v>
      </c>
      <c r="B306" s="662">
        <v>36176</v>
      </c>
      <c r="C306" s="662" t="s">
        <v>17</v>
      </c>
      <c r="D306" s="662" t="s">
        <v>1469</v>
      </c>
      <c r="E306" s="662" t="s">
        <v>1470</v>
      </c>
      <c r="F306" s="662" t="s">
        <v>1471</v>
      </c>
      <c r="G306" s="662">
        <v>37</v>
      </c>
      <c r="H306" s="662">
        <v>39.5</v>
      </c>
      <c r="I306" s="662">
        <v>139</v>
      </c>
      <c r="J306" s="662">
        <v>51.8</v>
      </c>
      <c r="K306" s="662">
        <v>212</v>
      </c>
      <c r="L306" s="662">
        <v>10</v>
      </c>
      <c r="M306" s="662">
        <v>3.5</v>
      </c>
      <c r="N306" s="662" t="s">
        <v>1124</v>
      </c>
      <c r="O306" s="662" t="s">
        <v>22</v>
      </c>
      <c r="P306" s="662" t="s">
        <v>40</v>
      </c>
      <c r="Q306" s="667">
        <v>37.658332999999999</v>
      </c>
      <c r="R306" s="667">
        <v>139.86333300000001</v>
      </c>
      <c r="T306" s="668" t="s">
        <v>4605</v>
      </c>
      <c r="U306" s="668" t="s">
        <v>4605</v>
      </c>
      <c r="V306" s="668" t="s">
        <v>4605</v>
      </c>
      <c r="W306" s="668" t="s">
        <v>22</v>
      </c>
      <c r="X306" s="668" t="s">
        <v>22</v>
      </c>
      <c r="Y306" s="668" t="s">
        <v>22</v>
      </c>
      <c r="Z306" s="668" t="s">
        <v>22</v>
      </c>
      <c r="AB306" s="662" t="s">
        <v>4745</v>
      </c>
      <c r="AC306" s="662" t="s">
        <v>4786</v>
      </c>
      <c r="AE306" s="662">
        <v>2</v>
      </c>
      <c r="AF306" s="662">
        <v>2</v>
      </c>
      <c r="AG306" s="662">
        <v>1</v>
      </c>
      <c r="AH306" s="668" t="str">
        <f t="shared" si="47"/>
        <v>●</v>
      </c>
      <c r="AI306" s="668" t="str">
        <f t="shared" si="47"/>
        <v>●</v>
      </c>
      <c r="AJ306" s="668" t="str">
        <f t="shared" si="47"/>
        <v>●</v>
      </c>
      <c r="AK306" s="675">
        <f t="shared" si="48"/>
        <v>36176</v>
      </c>
      <c r="AL306" s="675" t="str">
        <f t="shared" si="46"/>
        <v>36_喜多方</v>
      </c>
      <c r="AM306" s="675" t="str">
        <f t="shared" si="54"/>
        <v>36</v>
      </c>
      <c r="AN306" s="693" t="str">
        <f>IFERROR(VLOOKUP(AL306,観測点コードリスト!$L$2:$N$1665,3,FALSE),"")</f>
        <v>0286</v>
      </c>
      <c r="AO306" t="str">
        <f t="shared" si="49"/>
        <v>●</v>
      </c>
      <c r="AQ306" s="709">
        <f t="shared" si="50"/>
        <v>36176</v>
      </c>
      <c r="AR306" s="709" t="str">
        <f t="shared" si="51"/>
        <v>喜多方</v>
      </c>
      <c r="AS306" s="709" t="str">
        <f t="shared" si="52"/>
        <v>36</v>
      </c>
      <c r="AT306" s="710" t="str">
        <f t="shared" si="53"/>
        <v>0286</v>
      </c>
    </row>
    <row r="307" spans="1:46">
      <c r="A307" s="662" t="s">
        <v>1448</v>
      </c>
      <c r="B307" s="662">
        <v>36196</v>
      </c>
      <c r="C307" s="662" t="s">
        <v>17</v>
      </c>
      <c r="D307" s="662" t="s">
        <v>1472</v>
      </c>
      <c r="E307" s="662" t="s">
        <v>1473</v>
      </c>
      <c r="F307" s="662" t="s">
        <v>1474</v>
      </c>
      <c r="G307" s="662">
        <v>37</v>
      </c>
      <c r="H307" s="662">
        <v>40.1</v>
      </c>
      <c r="I307" s="662">
        <v>140</v>
      </c>
      <c r="J307" s="662">
        <v>15.6</v>
      </c>
      <c r="K307" s="662">
        <v>1220</v>
      </c>
      <c r="L307" s="662">
        <v>6.5</v>
      </c>
      <c r="M307" s="662">
        <v>3</v>
      </c>
      <c r="N307" s="662" t="s">
        <v>1475</v>
      </c>
      <c r="O307" s="662" t="s">
        <v>22</v>
      </c>
      <c r="P307" s="662" t="s">
        <v>40</v>
      </c>
      <c r="Q307" s="667">
        <v>37.668332999999997</v>
      </c>
      <c r="R307" s="667">
        <v>140.26</v>
      </c>
      <c r="T307" s="668" t="s">
        <v>4605</v>
      </c>
      <c r="U307" s="668" t="s">
        <v>4605</v>
      </c>
      <c r="V307" s="668" t="s">
        <v>4605</v>
      </c>
      <c r="W307" s="668" t="s">
        <v>22</v>
      </c>
      <c r="X307" s="668" t="s">
        <v>22</v>
      </c>
      <c r="Y307" s="668" t="s">
        <v>22</v>
      </c>
      <c r="Z307" s="668" t="s">
        <v>22</v>
      </c>
      <c r="AB307" s="662" t="s">
        <v>1475</v>
      </c>
      <c r="AC307" s="662" t="s">
        <v>1475</v>
      </c>
      <c r="AG307" s="662">
        <v>2</v>
      </c>
      <c r="AH307" s="668" t="str">
        <f t="shared" si="47"/>
        <v/>
      </c>
      <c r="AI307" s="668" t="str">
        <f t="shared" si="47"/>
        <v/>
      </c>
      <c r="AJ307" s="668" t="str">
        <f t="shared" si="47"/>
        <v>●</v>
      </c>
      <c r="AK307" s="675">
        <f t="shared" si="48"/>
        <v>36196</v>
      </c>
      <c r="AL307" s="675" t="str">
        <f t="shared" si="46"/>
        <v>36_鷲倉</v>
      </c>
      <c r="AM307" s="675" t="str">
        <f t="shared" si="54"/>
        <v>36</v>
      </c>
      <c r="AN307" s="693" t="str">
        <f>IFERROR(VLOOKUP(AL307,観測点コードリスト!$L$2:$N$1665,3,FALSE),"")</f>
        <v>1116</v>
      </c>
      <c r="AO307" t="str">
        <f t="shared" si="49"/>
        <v>●</v>
      </c>
      <c r="AQ307" s="709">
        <f t="shared" si="50"/>
        <v>36196</v>
      </c>
      <c r="AR307" s="709" t="str">
        <f t="shared" si="51"/>
        <v>鷲倉</v>
      </c>
      <c r="AS307" s="709" t="str">
        <f t="shared" si="52"/>
        <v>36</v>
      </c>
      <c r="AT307" s="710" t="str">
        <f t="shared" si="53"/>
        <v>1116</v>
      </c>
    </row>
    <row r="308" spans="1:46">
      <c r="A308" s="662" t="s">
        <v>1448</v>
      </c>
      <c r="B308" s="662">
        <v>36221</v>
      </c>
      <c r="C308" s="662" t="s">
        <v>17</v>
      </c>
      <c r="D308" s="662" t="s">
        <v>1476</v>
      </c>
      <c r="E308" s="662" t="s">
        <v>1477</v>
      </c>
      <c r="F308" s="662" t="s">
        <v>1478</v>
      </c>
      <c r="G308" s="662">
        <v>37</v>
      </c>
      <c r="H308" s="662">
        <v>39.9</v>
      </c>
      <c r="I308" s="662">
        <v>140</v>
      </c>
      <c r="J308" s="662">
        <v>43.6</v>
      </c>
      <c r="K308" s="662">
        <v>463</v>
      </c>
      <c r="L308" s="662">
        <v>10</v>
      </c>
      <c r="M308" s="662">
        <v>1.5</v>
      </c>
      <c r="N308" s="662" t="s">
        <v>1278</v>
      </c>
      <c r="O308" s="662" t="s">
        <v>22</v>
      </c>
      <c r="P308" s="662" t="s">
        <v>40</v>
      </c>
      <c r="Q308" s="667">
        <v>37.664999999999999</v>
      </c>
      <c r="R308" s="667">
        <v>140.72666699999999</v>
      </c>
      <c r="T308" s="668" t="s">
        <v>4605</v>
      </c>
      <c r="U308" s="668" t="s">
        <v>4605</v>
      </c>
      <c r="V308" s="668" t="s">
        <v>4605</v>
      </c>
      <c r="W308" s="668" t="s">
        <v>22</v>
      </c>
      <c r="X308" s="668" t="s">
        <v>22</v>
      </c>
      <c r="Y308" s="668" t="s">
        <v>22</v>
      </c>
      <c r="Z308" s="668" t="s">
        <v>22</v>
      </c>
      <c r="AB308" s="662" t="s">
        <v>1278</v>
      </c>
      <c r="AC308" s="662" t="s">
        <v>1278</v>
      </c>
      <c r="AF308" s="662">
        <v>2</v>
      </c>
      <c r="AG308" s="662">
        <v>5</v>
      </c>
      <c r="AH308" s="668" t="str">
        <f t="shared" si="47"/>
        <v/>
      </c>
      <c r="AI308" s="668" t="str">
        <f t="shared" si="47"/>
        <v>●</v>
      </c>
      <c r="AJ308" s="668" t="str">
        <f t="shared" si="47"/>
        <v>●</v>
      </c>
      <c r="AK308" s="675">
        <f t="shared" si="48"/>
        <v>36221</v>
      </c>
      <c r="AL308" s="675" t="str">
        <f t="shared" si="46"/>
        <v>36_飯舘</v>
      </c>
      <c r="AM308" s="675" t="str">
        <f t="shared" si="54"/>
        <v>36</v>
      </c>
      <c r="AN308" s="693" t="str">
        <f>IFERROR(VLOOKUP(AL308,観測点コードリスト!$L$2:$N$1665,3,FALSE),"")</f>
        <v>1130</v>
      </c>
      <c r="AO308" t="str">
        <f t="shared" si="49"/>
        <v>●</v>
      </c>
      <c r="AQ308" s="709">
        <f t="shared" si="50"/>
        <v>36221</v>
      </c>
      <c r="AR308" s="709" t="str">
        <f t="shared" si="51"/>
        <v>飯舘</v>
      </c>
      <c r="AS308" s="709" t="str">
        <f t="shared" si="52"/>
        <v>36</v>
      </c>
      <c r="AT308" s="710" t="str">
        <f t="shared" si="53"/>
        <v>1130</v>
      </c>
    </row>
    <row r="309" spans="1:46">
      <c r="A309" s="662" t="s">
        <v>1448</v>
      </c>
      <c r="B309" s="662">
        <v>36251</v>
      </c>
      <c r="C309" s="662" t="s">
        <v>17</v>
      </c>
      <c r="D309" s="662" t="s">
        <v>1482</v>
      </c>
      <c r="E309" s="662" t="s">
        <v>1483</v>
      </c>
      <c r="F309" s="662" t="s">
        <v>1484</v>
      </c>
      <c r="G309" s="662">
        <v>37</v>
      </c>
      <c r="H309" s="662">
        <v>35.299999999999997</v>
      </c>
      <c r="I309" s="662">
        <v>139</v>
      </c>
      <c r="J309" s="662">
        <v>39.4</v>
      </c>
      <c r="K309" s="662">
        <v>165</v>
      </c>
      <c r="L309" s="662">
        <v>10</v>
      </c>
      <c r="M309" s="662">
        <v>3.5</v>
      </c>
      <c r="N309" s="662" t="s">
        <v>1485</v>
      </c>
      <c r="O309" s="662">
        <v>36905</v>
      </c>
      <c r="P309" s="662" t="s">
        <v>40</v>
      </c>
      <c r="Q309" s="667">
        <v>37.588332999999999</v>
      </c>
      <c r="R309" s="667">
        <v>139.656667</v>
      </c>
      <c r="T309" s="668" t="s">
        <v>4605</v>
      </c>
      <c r="U309" s="668" t="s">
        <v>4605</v>
      </c>
      <c r="V309" s="668" t="s">
        <v>4605</v>
      </c>
      <c r="W309" s="668" t="s">
        <v>22</v>
      </c>
      <c r="X309" s="668" t="s">
        <v>22</v>
      </c>
      <c r="Y309" s="668" t="s">
        <v>22</v>
      </c>
      <c r="Z309" s="668" t="s">
        <v>22</v>
      </c>
      <c r="AB309" s="662" t="s">
        <v>1242</v>
      </c>
      <c r="AC309" s="662" t="s">
        <v>4775</v>
      </c>
      <c r="AH309" s="668" t="str">
        <f t="shared" si="47"/>
        <v/>
      </c>
      <c r="AI309" s="668" t="str">
        <f t="shared" si="47"/>
        <v/>
      </c>
      <c r="AJ309" s="668" t="str">
        <f t="shared" si="47"/>
        <v/>
      </c>
      <c r="AK309" s="675">
        <f t="shared" si="48"/>
        <v>36251</v>
      </c>
      <c r="AL309" s="675" t="str">
        <f t="shared" si="46"/>
        <v>36_西会津</v>
      </c>
      <c r="AM309" s="675" t="str">
        <f t="shared" si="54"/>
        <v>36</v>
      </c>
      <c r="AN309" s="693" t="str">
        <f>IFERROR(VLOOKUP(AL309,観測点コードリスト!$L$2:$N$1665,3,FALSE),"")</f>
        <v>1031</v>
      </c>
      <c r="AO309" t="str">
        <f t="shared" si="49"/>
        <v/>
      </c>
      <c r="AQ309" s="709">
        <f t="shared" si="50"/>
        <v>36251</v>
      </c>
      <c r="AR309" s="709" t="str">
        <f t="shared" si="51"/>
        <v>西会津</v>
      </c>
      <c r="AS309" s="709" t="str">
        <f t="shared" si="52"/>
        <v>36</v>
      </c>
      <c r="AT309" s="710" t="str">
        <f t="shared" si="53"/>
        <v>1031</v>
      </c>
    </row>
    <row r="310" spans="1:46">
      <c r="A310" s="662" t="s">
        <v>1448</v>
      </c>
      <c r="B310" s="662">
        <v>36276</v>
      </c>
      <c r="C310" s="662" t="s">
        <v>17</v>
      </c>
      <c r="D310" s="662" t="s">
        <v>1486</v>
      </c>
      <c r="E310" s="662" t="s">
        <v>1487</v>
      </c>
      <c r="F310" s="662" t="s">
        <v>1488</v>
      </c>
      <c r="G310" s="662">
        <v>37</v>
      </c>
      <c r="H310" s="662">
        <v>33.1</v>
      </c>
      <c r="I310" s="662">
        <v>140</v>
      </c>
      <c r="J310" s="662">
        <v>6.5</v>
      </c>
      <c r="K310" s="662">
        <v>519</v>
      </c>
      <c r="L310" s="662">
        <v>9.9</v>
      </c>
      <c r="M310" s="662">
        <v>3.5</v>
      </c>
      <c r="N310" s="662" t="s">
        <v>977</v>
      </c>
      <c r="O310" s="662">
        <v>36910</v>
      </c>
      <c r="P310" s="662" t="s">
        <v>22</v>
      </c>
      <c r="Q310" s="667">
        <v>37.551667000000002</v>
      </c>
      <c r="R310" s="667">
        <v>140.10833299999999</v>
      </c>
      <c r="T310" s="668" t="s">
        <v>4605</v>
      </c>
      <c r="U310" s="668" t="s">
        <v>4605</v>
      </c>
      <c r="V310" s="668" t="s">
        <v>4605</v>
      </c>
      <c r="W310" s="668" t="s">
        <v>22</v>
      </c>
      <c r="X310" s="668" t="s">
        <v>22</v>
      </c>
      <c r="Y310" s="668" t="s">
        <v>22</v>
      </c>
      <c r="Z310" s="668" t="s">
        <v>22</v>
      </c>
      <c r="AB310" s="662" t="s">
        <v>4745</v>
      </c>
      <c r="AC310" s="662" t="s">
        <v>1522</v>
      </c>
      <c r="AF310" s="662">
        <v>1</v>
      </c>
      <c r="AG310" s="662">
        <v>2</v>
      </c>
      <c r="AH310" s="668" t="str">
        <f t="shared" si="47"/>
        <v/>
      </c>
      <c r="AI310" s="668" t="str">
        <f t="shared" si="47"/>
        <v>●</v>
      </c>
      <c r="AJ310" s="668" t="str">
        <f t="shared" si="47"/>
        <v>●</v>
      </c>
      <c r="AK310" s="675">
        <f t="shared" si="48"/>
        <v>36276</v>
      </c>
      <c r="AL310" s="675" t="str">
        <f t="shared" si="46"/>
        <v>36_猪苗代</v>
      </c>
      <c r="AM310" s="675" t="str">
        <f t="shared" si="54"/>
        <v>36</v>
      </c>
      <c r="AN310" s="693" t="str">
        <f>IFERROR(VLOOKUP(AL310,観測点コードリスト!$L$2:$N$1665,3,FALSE),"")</f>
        <v>0290</v>
      </c>
      <c r="AO310" t="str">
        <f t="shared" si="49"/>
        <v>●</v>
      </c>
      <c r="AQ310" s="709">
        <f t="shared" si="50"/>
        <v>36276</v>
      </c>
      <c r="AR310" s="709" t="str">
        <f t="shared" si="51"/>
        <v>猪苗代</v>
      </c>
      <c r="AS310" s="709" t="str">
        <f t="shared" si="52"/>
        <v>36</v>
      </c>
      <c r="AT310" s="710" t="str">
        <f t="shared" si="53"/>
        <v>0290</v>
      </c>
    </row>
    <row r="311" spans="1:46">
      <c r="A311" s="662" t="s">
        <v>1448</v>
      </c>
      <c r="B311" s="662">
        <v>36291</v>
      </c>
      <c r="C311" s="662" t="s">
        <v>17</v>
      </c>
      <c r="D311" s="662" t="s">
        <v>1489</v>
      </c>
      <c r="E311" s="662" t="s">
        <v>1490</v>
      </c>
      <c r="F311" s="662" t="s">
        <v>1491</v>
      </c>
      <c r="G311" s="662">
        <v>37</v>
      </c>
      <c r="H311" s="662">
        <v>35</v>
      </c>
      <c r="I311" s="662">
        <v>140</v>
      </c>
      <c r="J311" s="662">
        <v>25.8</v>
      </c>
      <c r="K311" s="662">
        <v>235</v>
      </c>
      <c r="L311" s="662">
        <v>10</v>
      </c>
      <c r="M311" s="662">
        <v>1.5</v>
      </c>
      <c r="N311" s="662" t="s">
        <v>1296</v>
      </c>
      <c r="O311" s="662" t="s">
        <v>22</v>
      </c>
      <c r="P311" s="662" t="s">
        <v>40</v>
      </c>
      <c r="Q311" s="667">
        <v>37.583333000000003</v>
      </c>
      <c r="R311" s="667">
        <v>140.43</v>
      </c>
      <c r="T311" s="668" t="s">
        <v>4605</v>
      </c>
      <c r="U311" s="668" t="s">
        <v>4605</v>
      </c>
      <c r="V311" s="668" t="s">
        <v>4605</v>
      </c>
      <c r="W311" s="668" t="s">
        <v>22</v>
      </c>
      <c r="X311" s="668" t="s">
        <v>22</v>
      </c>
      <c r="Y311" s="668" t="s">
        <v>22</v>
      </c>
      <c r="Z311" s="668" t="s">
        <v>22</v>
      </c>
      <c r="AB311" s="662" t="s">
        <v>4745</v>
      </c>
      <c r="AC311" s="662" t="s">
        <v>4795</v>
      </c>
      <c r="AE311" s="662">
        <v>6</v>
      </c>
      <c r="AF311" s="662">
        <v>2</v>
      </c>
      <c r="AG311" s="662">
        <v>3</v>
      </c>
      <c r="AH311" s="668" t="str">
        <f t="shared" si="47"/>
        <v>●</v>
      </c>
      <c r="AI311" s="668" t="str">
        <f t="shared" si="47"/>
        <v>●</v>
      </c>
      <c r="AJ311" s="668" t="str">
        <f t="shared" si="47"/>
        <v>●</v>
      </c>
      <c r="AK311" s="675">
        <f t="shared" si="48"/>
        <v>36291</v>
      </c>
      <c r="AL311" s="675" t="str">
        <f t="shared" si="46"/>
        <v>36_二本松</v>
      </c>
      <c r="AM311" s="675" t="str">
        <f t="shared" si="54"/>
        <v>36</v>
      </c>
      <c r="AN311" s="693" t="str">
        <f>IFERROR(VLOOKUP(AL311,観測点コードリスト!$L$2:$N$1665,3,FALSE),"")</f>
        <v>0291</v>
      </c>
      <c r="AO311" t="str">
        <f t="shared" si="49"/>
        <v>●</v>
      </c>
      <c r="AQ311" s="709">
        <f t="shared" si="50"/>
        <v>36291</v>
      </c>
      <c r="AR311" s="709" t="str">
        <f t="shared" si="51"/>
        <v>二本松</v>
      </c>
      <c r="AS311" s="709" t="str">
        <f t="shared" si="52"/>
        <v>36</v>
      </c>
      <c r="AT311" s="710" t="str">
        <f t="shared" si="53"/>
        <v>0291</v>
      </c>
    </row>
    <row r="312" spans="1:46">
      <c r="A312" s="662" t="s">
        <v>1448</v>
      </c>
      <c r="B312" s="662">
        <v>36342</v>
      </c>
      <c r="C312" s="662" t="s">
        <v>17</v>
      </c>
      <c r="D312" s="662" t="s">
        <v>174</v>
      </c>
      <c r="E312" s="662" t="s">
        <v>1369</v>
      </c>
      <c r="F312" s="662" t="s">
        <v>1496</v>
      </c>
      <c r="G312" s="662">
        <v>37</v>
      </c>
      <c r="H312" s="662">
        <v>28.4</v>
      </c>
      <c r="I312" s="662">
        <v>139</v>
      </c>
      <c r="J312" s="662">
        <v>31.7</v>
      </c>
      <c r="K312" s="662">
        <v>296</v>
      </c>
      <c r="L312" s="662">
        <v>10</v>
      </c>
      <c r="M312" s="662">
        <v>4.5</v>
      </c>
      <c r="N312" s="662" t="s">
        <v>1497</v>
      </c>
      <c r="O312" s="662">
        <v>36921</v>
      </c>
      <c r="P312" s="662" t="s">
        <v>40</v>
      </c>
      <c r="Q312" s="667">
        <v>37.473332999999997</v>
      </c>
      <c r="R312" s="667">
        <v>139.528333</v>
      </c>
      <c r="T312" s="668" t="s">
        <v>4605</v>
      </c>
      <c r="U312" s="668" t="s">
        <v>4605</v>
      </c>
      <c r="V312" s="668" t="s">
        <v>4605</v>
      </c>
      <c r="W312" s="668" t="s">
        <v>22</v>
      </c>
      <c r="X312" s="668" t="s">
        <v>22</v>
      </c>
      <c r="Y312" s="668" t="s">
        <v>22</v>
      </c>
      <c r="Z312" s="668" t="s">
        <v>22</v>
      </c>
      <c r="AB312" s="662" t="s">
        <v>1497</v>
      </c>
      <c r="AC312" s="662" t="s">
        <v>1497</v>
      </c>
      <c r="AH312" s="668" t="str">
        <f t="shared" si="47"/>
        <v/>
      </c>
      <c r="AI312" s="668" t="str">
        <f t="shared" si="47"/>
        <v/>
      </c>
      <c r="AJ312" s="668" t="str">
        <f t="shared" si="47"/>
        <v/>
      </c>
      <c r="AK312" s="675">
        <f t="shared" si="48"/>
        <v>36342</v>
      </c>
      <c r="AL312" s="675" t="str">
        <f t="shared" si="46"/>
        <v>36_金山</v>
      </c>
      <c r="AM312" s="675" t="str">
        <f t="shared" si="54"/>
        <v>36</v>
      </c>
      <c r="AN312" s="693" t="str">
        <f>IFERROR(VLOOKUP(AL312,観測点コードリスト!$L$2:$N$1665,3,FALSE),"")</f>
        <v>1044</v>
      </c>
      <c r="AO312" t="str">
        <f t="shared" si="49"/>
        <v/>
      </c>
      <c r="AQ312" s="709">
        <f t="shared" si="50"/>
        <v>36342</v>
      </c>
      <c r="AR312" s="709" t="str">
        <f t="shared" si="51"/>
        <v>金山</v>
      </c>
      <c r="AS312" s="709" t="str">
        <f t="shared" si="52"/>
        <v>36</v>
      </c>
      <c r="AT312" s="710" t="str">
        <f t="shared" si="53"/>
        <v>1044</v>
      </c>
    </row>
    <row r="313" spans="1:46">
      <c r="A313" s="662" t="s">
        <v>1448</v>
      </c>
      <c r="B313" s="662">
        <v>36361</v>
      </c>
      <c r="C313" s="662" t="s">
        <v>23</v>
      </c>
      <c r="D313" s="662" t="s">
        <v>1498</v>
      </c>
      <c r="E313" s="662" t="s">
        <v>1499</v>
      </c>
      <c r="F313" s="662" t="s">
        <v>1500</v>
      </c>
      <c r="G313" s="662">
        <v>37</v>
      </c>
      <c r="H313" s="662">
        <v>29.3</v>
      </c>
      <c r="I313" s="662">
        <v>139</v>
      </c>
      <c r="J313" s="662">
        <v>54.6</v>
      </c>
      <c r="K313" s="662">
        <v>212</v>
      </c>
      <c r="L313" s="662">
        <v>19.100000000000001</v>
      </c>
      <c r="M313" s="662" t="s">
        <v>22</v>
      </c>
      <c r="N313" s="662" t="s">
        <v>1420</v>
      </c>
      <c r="O313" s="662">
        <v>36923</v>
      </c>
      <c r="P313" s="662" t="s">
        <v>22</v>
      </c>
      <c r="Q313" s="667">
        <v>37.488332999999997</v>
      </c>
      <c r="R313" s="667">
        <v>139.91</v>
      </c>
      <c r="T313" s="668" t="s">
        <v>4605</v>
      </c>
      <c r="U313" s="668" t="s">
        <v>4605</v>
      </c>
      <c r="V313" s="668" t="s">
        <v>4605</v>
      </c>
      <c r="W313" s="668" t="s">
        <v>22</v>
      </c>
      <c r="X313" s="668" t="s">
        <v>22</v>
      </c>
      <c r="Y313" s="668" t="s">
        <v>4605</v>
      </c>
      <c r="Z313" s="668" t="s">
        <v>22</v>
      </c>
      <c r="AB313" s="662" t="s">
        <v>4745</v>
      </c>
      <c r="AC313" s="662" t="s">
        <v>4801</v>
      </c>
      <c r="AE313" s="662">
        <v>3</v>
      </c>
      <c r="AG313" s="662">
        <v>2</v>
      </c>
      <c r="AH313" s="668" t="str">
        <f t="shared" si="47"/>
        <v>●</v>
      </c>
      <c r="AI313" s="668" t="str">
        <f t="shared" si="47"/>
        <v/>
      </c>
      <c r="AJ313" s="668" t="str">
        <f t="shared" si="47"/>
        <v>●</v>
      </c>
      <c r="AK313" s="675">
        <f t="shared" si="48"/>
        <v>36361</v>
      </c>
      <c r="AL313" s="675" t="str">
        <f t="shared" si="46"/>
        <v>36_若松</v>
      </c>
      <c r="AM313" s="675" t="str">
        <f t="shared" si="54"/>
        <v>36</v>
      </c>
      <c r="AN313" s="693" t="str">
        <f>IFERROR(VLOOKUP(AL313,観測点コードリスト!$L$2:$N$1665,3,FALSE),"")</f>
        <v>47570</v>
      </c>
      <c r="AO313" t="str">
        <f t="shared" si="49"/>
        <v>●</v>
      </c>
      <c r="AQ313" s="709">
        <f t="shared" si="50"/>
        <v>36361</v>
      </c>
      <c r="AR313" s="709" t="str">
        <f t="shared" si="51"/>
        <v>若松</v>
      </c>
      <c r="AS313" s="709" t="str">
        <f t="shared" si="52"/>
        <v>36</v>
      </c>
      <c r="AT313" s="710" t="str">
        <f t="shared" si="53"/>
        <v>47570</v>
      </c>
    </row>
    <row r="314" spans="1:46">
      <c r="A314" s="662" t="s">
        <v>1448</v>
      </c>
      <c r="B314" s="662">
        <v>36391</v>
      </c>
      <c r="C314" s="662" t="s">
        <v>17</v>
      </c>
      <c r="D314" s="662" t="s">
        <v>1501</v>
      </c>
      <c r="E314" s="662" t="s">
        <v>1502</v>
      </c>
      <c r="F314" s="662" t="s">
        <v>1503</v>
      </c>
      <c r="G314" s="662">
        <v>37</v>
      </c>
      <c r="H314" s="662">
        <v>26.1</v>
      </c>
      <c r="I314" s="662">
        <v>140</v>
      </c>
      <c r="J314" s="662">
        <v>34.6</v>
      </c>
      <c r="K314" s="662">
        <v>421</v>
      </c>
      <c r="L314" s="662">
        <v>6.5</v>
      </c>
      <c r="M314" s="662">
        <v>1.5</v>
      </c>
      <c r="N314" s="662" t="s">
        <v>1270</v>
      </c>
      <c r="O314" s="662" t="s">
        <v>22</v>
      </c>
      <c r="P314" s="662" t="s">
        <v>22</v>
      </c>
      <c r="Q314" s="667">
        <v>37.435000000000002</v>
      </c>
      <c r="R314" s="667">
        <v>140.57666699999999</v>
      </c>
      <c r="T314" s="668" t="s">
        <v>4605</v>
      </c>
      <c r="U314" s="668" t="s">
        <v>4605</v>
      </c>
      <c r="V314" s="668" t="s">
        <v>4605</v>
      </c>
      <c r="W314" s="668" t="s">
        <v>22</v>
      </c>
      <c r="X314" s="668" t="s">
        <v>22</v>
      </c>
      <c r="Y314" s="668" t="s">
        <v>22</v>
      </c>
      <c r="Z314" s="668" t="s">
        <v>22</v>
      </c>
      <c r="AB314" s="662" t="s">
        <v>4745</v>
      </c>
      <c r="AC314" s="662" t="s">
        <v>4793</v>
      </c>
      <c r="AE314" s="662">
        <v>1</v>
      </c>
      <c r="AF314" s="662">
        <v>2</v>
      </c>
      <c r="AG314" s="662">
        <v>8</v>
      </c>
      <c r="AH314" s="668" t="str">
        <f t="shared" si="47"/>
        <v>●</v>
      </c>
      <c r="AI314" s="668" t="str">
        <f t="shared" si="47"/>
        <v>●</v>
      </c>
      <c r="AJ314" s="668" t="str">
        <f t="shared" si="47"/>
        <v>●</v>
      </c>
      <c r="AK314" s="675">
        <f t="shared" si="48"/>
        <v>36391</v>
      </c>
      <c r="AL314" s="675" t="str">
        <f t="shared" si="46"/>
        <v>36_船引</v>
      </c>
      <c r="AM314" s="675" t="str">
        <f t="shared" si="54"/>
        <v>36</v>
      </c>
      <c r="AN314" s="693" t="str">
        <f>IFERROR(VLOOKUP(AL314,観測点コードリスト!$L$2:$N$1665,3,FALSE),"")</f>
        <v>0294</v>
      </c>
      <c r="AO314" t="str">
        <f t="shared" si="49"/>
        <v>●</v>
      </c>
      <c r="AQ314" s="709">
        <f t="shared" si="50"/>
        <v>36391</v>
      </c>
      <c r="AR314" s="709" t="str">
        <f t="shared" si="51"/>
        <v>船引</v>
      </c>
      <c r="AS314" s="709" t="str">
        <f t="shared" si="52"/>
        <v>36</v>
      </c>
      <c r="AT314" s="710" t="str">
        <f t="shared" si="53"/>
        <v>0294</v>
      </c>
    </row>
    <row r="315" spans="1:46">
      <c r="A315" s="662" t="s">
        <v>1448</v>
      </c>
      <c r="B315" s="662">
        <v>36411</v>
      </c>
      <c r="C315" s="662" t="s">
        <v>17</v>
      </c>
      <c r="D315" s="662" t="s">
        <v>1504</v>
      </c>
      <c r="E315" s="662" t="s">
        <v>1505</v>
      </c>
      <c r="F315" s="662" t="s">
        <v>1506</v>
      </c>
      <c r="G315" s="662">
        <v>37</v>
      </c>
      <c r="H315" s="662">
        <v>29.5</v>
      </c>
      <c r="I315" s="662">
        <v>140</v>
      </c>
      <c r="J315" s="662">
        <v>57.9</v>
      </c>
      <c r="K315" s="662">
        <v>43</v>
      </c>
      <c r="L315" s="662">
        <v>10</v>
      </c>
      <c r="M315" s="662">
        <v>1.5</v>
      </c>
      <c r="N315" s="662" t="s">
        <v>1432</v>
      </c>
      <c r="O315" s="662" t="s">
        <v>22</v>
      </c>
      <c r="P315" s="662" t="s">
        <v>40</v>
      </c>
      <c r="Q315" s="667">
        <v>37.491667</v>
      </c>
      <c r="R315" s="667">
        <v>140.965</v>
      </c>
      <c r="T315" s="668" t="s">
        <v>4605</v>
      </c>
      <c r="U315" s="668" t="s">
        <v>4605</v>
      </c>
      <c r="V315" s="668" t="s">
        <v>4605</v>
      </c>
      <c r="W315" s="668" t="s">
        <v>22</v>
      </c>
      <c r="X315" s="668" t="s">
        <v>22</v>
      </c>
      <c r="Y315" s="668" t="s">
        <v>22</v>
      </c>
      <c r="Z315" s="668" t="s">
        <v>22</v>
      </c>
      <c r="AB315" s="662" t="s">
        <v>4745</v>
      </c>
      <c r="AC315" s="662" t="s">
        <v>4803</v>
      </c>
      <c r="AE315" s="662">
        <v>2</v>
      </c>
      <c r="AF315" s="662">
        <v>1</v>
      </c>
      <c r="AG315" s="662">
        <v>2</v>
      </c>
      <c r="AH315" s="668" t="str">
        <f t="shared" si="47"/>
        <v>●</v>
      </c>
      <c r="AI315" s="668" t="str">
        <f t="shared" si="47"/>
        <v>●</v>
      </c>
      <c r="AJ315" s="668" t="str">
        <f t="shared" si="47"/>
        <v>●</v>
      </c>
      <c r="AK315" s="675">
        <f t="shared" si="48"/>
        <v>36411</v>
      </c>
      <c r="AL315" s="675" t="str">
        <f t="shared" si="46"/>
        <v>36_浪江</v>
      </c>
      <c r="AM315" s="675" t="str">
        <f t="shared" si="54"/>
        <v>36</v>
      </c>
      <c r="AN315" s="693" t="str">
        <f>IFERROR(VLOOKUP(AL315,観測点コードリスト!$L$2:$N$1665,3,FALSE),"")</f>
        <v>0295</v>
      </c>
      <c r="AO315" t="str">
        <f t="shared" si="49"/>
        <v>●</v>
      </c>
      <c r="AQ315" s="709">
        <f t="shared" si="50"/>
        <v>36411</v>
      </c>
      <c r="AR315" s="709" t="str">
        <f t="shared" si="51"/>
        <v>浪江</v>
      </c>
      <c r="AS315" s="709" t="str">
        <f t="shared" si="52"/>
        <v>36</v>
      </c>
      <c r="AT315" s="710" t="str">
        <f t="shared" si="53"/>
        <v>0295</v>
      </c>
    </row>
    <row r="316" spans="1:46">
      <c r="A316" s="662" t="s">
        <v>1448</v>
      </c>
      <c r="B316" s="662">
        <v>36426</v>
      </c>
      <c r="C316" s="662" t="s">
        <v>17</v>
      </c>
      <c r="D316" s="662" t="s">
        <v>1507</v>
      </c>
      <c r="E316" s="662" t="s">
        <v>1508</v>
      </c>
      <c r="F316" s="662" t="s">
        <v>1509</v>
      </c>
      <c r="G316" s="662">
        <v>37</v>
      </c>
      <c r="H316" s="662">
        <v>20.6</v>
      </c>
      <c r="I316" s="662">
        <v>139</v>
      </c>
      <c r="J316" s="662">
        <v>18.8</v>
      </c>
      <c r="K316" s="662">
        <v>377</v>
      </c>
      <c r="L316" s="662">
        <v>10.5</v>
      </c>
      <c r="M316" s="662">
        <v>4.5</v>
      </c>
      <c r="N316" s="662" t="s">
        <v>1510</v>
      </c>
      <c r="O316" s="662">
        <v>36915</v>
      </c>
      <c r="P316" s="662" t="s">
        <v>40</v>
      </c>
      <c r="Q316" s="667">
        <v>37.343333000000001</v>
      </c>
      <c r="R316" s="667">
        <v>139.313333</v>
      </c>
      <c r="T316" s="668" t="s">
        <v>4605</v>
      </c>
      <c r="U316" s="668" t="s">
        <v>4605</v>
      </c>
      <c r="V316" s="668" t="s">
        <v>4605</v>
      </c>
      <c r="W316" s="668" t="s">
        <v>22</v>
      </c>
      <c r="X316" s="668" t="s">
        <v>22</v>
      </c>
      <c r="Y316" s="668" t="s">
        <v>22</v>
      </c>
      <c r="Z316" s="668" t="s">
        <v>22</v>
      </c>
      <c r="AB316" s="662" t="s">
        <v>1510</v>
      </c>
      <c r="AC316" s="662" t="s">
        <v>1510</v>
      </c>
      <c r="AH316" s="668" t="str">
        <f t="shared" si="47"/>
        <v/>
      </c>
      <c r="AI316" s="668" t="str">
        <f t="shared" si="47"/>
        <v/>
      </c>
      <c r="AJ316" s="668" t="str">
        <f t="shared" si="47"/>
        <v/>
      </c>
      <c r="AK316" s="675">
        <f t="shared" si="48"/>
        <v>36426</v>
      </c>
      <c r="AL316" s="675" t="str">
        <f t="shared" si="46"/>
        <v>36_只見</v>
      </c>
      <c r="AM316" s="675" t="str">
        <f t="shared" si="54"/>
        <v>36</v>
      </c>
      <c r="AN316" s="693" t="str">
        <f>IFERROR(VLOOKUP(AL316,観測点コードリスト!$L$2:$N$1665,3,FALSE),"")</f>
        <v>0297</v>
      </c>
      <c r="AO316" t="str">
        <f t="shared" si="49"/>
        <v/>
      </c>
      <c r="AQ316" s="709">
        <f t="shared" si="50"/>
        <v>36426</v>
      </c>
      <c r="AR316" s="709" t="str">
        <f t="shared" si="51"/>
        <v>只見</v>
      </c>
      <c r="AS316" s="709" t="str">
        <f t="shared" si="52"/>
        <v>36</v>
      </c>
      <c r="AT316" s="710" t="str">
        <f t="shared" si="53"/>
        <v>0297</v>
      </c>
    </row>
    <row r="317" spans="1:46">
      <c r="A317" s="662" t="s">
        <v>1448</v>
      </c>
      <c r="B317" s="662">
        <v>36476</v>
      </c>
      <c r="C317" s="662" t="s">
        <v>17</v>
      </c>
      <c r="D317" s="662" t="s">
        <v>1515</v>
      </c>
      <c r="E317" s="662" t="s">
        <v>1516</v>
      </c>
      <c r="F317" s="662" t="s">
        <v>1517</v>
      </c>
      <c r="G317" s="662">
        <v>37</v>
      </c>
      <c r="H317" s="662">
        <v>22.1</v>
      </c>
      <c r="I317" s="662">
        <v>140</v>
      </c>
      <c r="J317" s="662">
        <v>19.8</v>
      </c>
      <c r="K317" s="662">
        <v>249</v>
      </c>
      <c r="L317" s="662">
        <v>6.4</v>
      </c>
      <c r="M317" s="662">
        <v>1.5</v>
      </c>
      <c r="N317" s="662" t="s">
        <v>1518</v>
      </c>
      <c r="O317" s="662" t="s">
        <v>22</v>
      </c>
      <c r="P317" s="662" t="s">
        <v>22</v>
      </c>
      <c r="Q317" s="667">
        <v>37.368333</v>
      </c>
      <c r="R317" s="667">
        <v>140.33000000000001</v>
      </c>
      <c r="T317" s="668" t="s">
        <v>4605</v>
      </c>
      <c r="U317" s="668" t="s">
        <v>4605</v>
      </c>
      <c r="V317" s="668" t="s">
        <v>4605</v>
      </c>
      <c r="W317" s="668" t="s">
        <v>22</v>
      </c>
      <c r="X317" s="668" t="s">
        <v>22</v>
      </c>
      <c r="Y317" s="668" t="s">
        <v>22</v>
      </c>
      <c r="Z317" s="668" t="s">
        <v>22</v>
      </c>
      <c r="AB317" s="662" t="s">
        <v>4745</v>
      </c>
      <c r="AC317" s="662" t="s">
        <v>4805</v>
      </c>
      <c r="AE317" s="662">
        <v>8</v>
      </c>
      <c r="AF317" s="662">
        <v>4</v>
      </c>
      <c r="AH317" s="668" t="str">
        <f t="shared" si="47"/>
        <v>●</v>
      </c>
      <c r="AI317" s="668" t="str">
        <f t="shared" si="47"/>
        <v>●</v>
      </c>
      <c r="AJ317" s="668" t="str">
        <f t="shared" si="47"/>
        <v/>
      </c>
      <c r="AK317" s="675">
        <f t="shared" si="48"/>
        <v>36476</v>
      </c>
      <c r="AL317" s="675" t="str">
        <f t="shared" si="46"/>
        <v>36_郡山</v>
      </c>
      <c r="AM317" s="675" t="str">
        <f t="shared" si="54"/>
        <v>36</v>
      </c>
      <c r="AN317" s="693" t="str">
        <f>IFERROR(VLOOKUP(AL317,観測点コードリスト!$L$2:$N$1665,3,FALSE),"")</f>
        <v>0299</v>
      </c>
      <c r="AO317" t="str">
        <f t="shared" si="49"/>
        <v>●</v>
      </c>
      <c r="AQ317" s="709">
        <f t="shared" si="50"/>
        <v>36476</v>
      </c>
      <c r="AR317" s="709" t="str">
        <f t="shared" si="51"/>
        <v>郡山</v>
      </c>
      <c r="AS317" s="709" t="str">
        <f t="shared" si="52"/>
        <v>36</v>
      </c>
      <c r="AT317" s="710" t="str">
        <f t="shared" si="53"/>
        <v>0299</v>
      </c>
    </row>
    <row r="318" spans="1:46">
      <c r="A318" s="662" t="s">
        <v>1448</v>
      </c>
      <c r="B318" s="662">
        <v>36501</v>
      </c>
      <c r="C318" s="662" t="s">
        <v>17</v>
      </c>
      <c r="D318" s="662" t="s">
        <v>1519</v>
      </c>
      <c r="E318" s="662" t="s">
        <v>1520</v>
      </c>
      <c r="F318" s="662" t="s">
        <v>1521</v>
      </c>
      <c r="G318" s="662">
        <v>37</v>
      </c>
      <c r="H318" s="662">
        <v>20.2</v>
      </c>
      <c r="I318" s="662">
        <v>140</v>
      </c>
      <c r="J318" s="662">
        <v>48.5</v>
      </c>
      <c r="K318" s="662">
        <v>410</v>
      </c>
      <c r="L318" s="662">
        <v>10</v>
      </c>
      <c r="M318" s="662">
        <v>1.5</v>
      </c>
      <c r="N318" s="662" t="s">
        <v>1522</v>
      </c>
      <c r="O318" s="662" t="s">
        <v>22</v>
      </c>
      <c r="P318" s="662" t="s">
        <v>40</v>
      </c>
      <c r="Q318" s="667">
        <v>37.336666999999998</v>
      </c>
      <c r="R318" s="667">
        <v>140.808333</v>
      </c>
      <c r="T318" s="668" t="s">
        <v>4605</v>
      </c>
      <c r="U318" s="668" t="s">
        <v>4605</v>
      </c>
      <c r="V318" s="668" t="s">
        <v>4605</v>
      </c>
      <c r="W318" s="668" t="s">
        <v>22</v>
      </c>
      <c r="X318" s="668" t="s">
        <v>22</v>
      </c>
      <c r="Y318" s="668" t="s">
        <v>22</v>
      </c>
      <c r="Z318" s="668" t="s">
        <v>22</v>
      </c>
      <c r="AB318" s="662" t="s">
        <v>1522</v>
      </c>
      <c r="AC318" s="662" t="s">
        <v>1522</v>
      </c>
      <c r="AH318" s="668" t="str">
        <f t="shared" si="47"/>
        <v/>
      </c>
      <c r="AI318" s="668" t="str">
        <f t="shared" si="47"/>
        <v/>
      </c>
      <c r="AJ318" s="668" t="str">
        <f t="shared" si="47"/>
        <v/>
      </c>
      <c r="AK318" s="675">
        <f t="shared" si="48"/>
        <v>36501</v>
      </c>
      <c r="AL318" s="675" t="str">
        <f t="shared" si="46"/>
        <v>36_川内</v>
      </c>
      <c r="AM318" s="675" t="str">
        <f t="shared" si="54"/>
        <v>36</v>
      </c>
      <c r="AN318" s="693" t="str">
        <f>IFERROR(VLOOKUP(AL318,観測点コードリスト!$L$2:$N$1665,3,FALSE),"")</f>
        <v>1129</v>
      </c>
      <c r="AO318" t="str">
        <f t="shared" si="49"/>
        <v/>
      </c>
      <c r="AQ318" s="709">
        <f t="shared" si="50"/>
        <v>36501</v>
      </c>
      <c r="AR318" s="709" t="str">
        <f t="shared" si="51"/>
        <v>川内</v>
      </c>
      <c r="AS318" s="709" t="str">
        <f t="shared" si="52"/>
        <v>36</v>
      </c>
      <c r="AT318" s="710" t="str">
        <f t="shared" si="53"/>
        <v>1129</v>
      </c>
    </row>
    <row r="319" spans="1:46">
      <c r="A319" s="662" t="s">
        <v>1448</v>
      </c>
      <c r="B319" s="662">
        <v>36536</v>
      </c>
      <c r="C319" s="662" t="s">
        <v>17</v>
      </c>
      <c r="D319" s="662" t="s">
        <v>1526</v>
      </c>
      <c r="E319" s="662" t="s">
        <v>1527</v>
      </c>
      <c r="F319" s="662" t="s">
        <v>1528</v>
      </c>
      <c r="G319" s="662">
        <v>37</v>
      </c>
      <c r="H319" s="662">
        <v>15.9</v>
      </c>
      <c r="I319" s="662">
        <v>139</v>
      </c>
      <c r="J319" s="662">
        <v>32.200000000000003</v>
      </c>
      <c r="K319" s="662">
        <v>494</v>
      </c>
      <c r="L319" s="662">
        <v>7.9</v>
      </c>
      <c r="M319" s="662">
        <v>4.3</v>
      </c>
      <c r="N319" s="662" t="s">
        <v>875</v>
      </c>
      <c r="O319" s="662">
        <v>36925</v>
      </c>
      <c r="P319" s="662" t="s">
        <v>22</v>
      </c>
      <c r="Q319" s="667">
        <v>37.265000000000001</v>
      </c>
      <c r="R319" s="667">
        <v>139.53666699999999</v>
      </c>
      <c r="T319" s="668" t="s">
        <v>4605</v>
      </c>
      <c r="U319" s="668" t="s">
        <v>4605</v>
      </c>
      <c r="V319" s="668" t="s">
        <v>4605</v>
      </c>
      <c r="W319" s="668" t="s">
        <v>22</v>
      </c>
      <c r="X319" s="668" t="s">
        <v>22</v>
      </c>
      <c r="Y319" s="668" t="s">
        <v>22</v>
      </c>
      <c r="Z319" s="668" t="s">
        <v>22</v>
      </c>
      <c r="AB319" s="662" t="s">
        <v>4745</v>
      </c>
      <c r="AC319" s="662" t="s">
        <v>4777</v>
      </c>
      <c r="AH319" s="668" t="str">
        <f t="shared" si="47"/>
        <v/>
      </c>
      <c r="AI319" s="668" t="str">
        <f t="shared" si="47"/>
        <v/>
      </c>
      <c r="AJ319" s="668" t="str">
        <f t="shared" si="47"/>
        <v/>
      </c>
      <c r="AK319" s="675">
        <f t="shared" si="48"/>
        <v>36536</v>
      </c>
      <c r="AL319" s="675" t="str">
        <f t="shared" si="46"/>
        <v>36_南郷</v>
      </c>
      <c r="AM319" s="675" t="str">
        <f t="shared" si="54"/>
        <v>36</v>
      </c>
      <c r="AN319" s="693" t="str">
        <f>IFERROR(VLOOKUP(AL319,観測点コードリスト!$L$2:$N$1665,3,FALSE),"")</f>
        <v>0301</v>
      </c>
      <c r="AO319" t="str">
        <f t="shared" si="49"/>
        <v/>
      </c>
      <c r="AQ319" s="709">
        <f t="shared" si="50"/>
        <v>36536</v>
      </c>
      <c r="AR319" s="709" t="str">
        <f t="shared" si="51"/>
        <v>南郷</v>
      </c>
      <c r="AS319" s="709" t="str">
        <f t="shared" si="52"/>
        <v>36</v>
      </c>
      <c r="AT319" s="710" t="str">
        <f t="shared" si="53"/>
        <v>0301</v>
      </c>
    </row>
    <row r="320" spans="1:46">
      <c r="A320" s="662" t="s">
        <v>1448</v>
      </c>
      <c r="B320" s="662">
        <v>36562</v>
      </c>
      <c r="C320" s="662" t="s">
        <v>17</v>
      </c>
      <c r="D320" s="662" t="s">
        <v>1529</v>
      </c>
      <c r="E320" s="662" t="s">
        <v>1530</v>
      </c>
      <c r="F320" s="662" t="s">
        <v>1531</v>
      </c>
      <c r="G320" s="662">
        <v>37</v>
      </c>
      <c r="H320" s="662">
        <v>16.600000000000001</v>
      </c>
      <c r="I320" s="662">
        <v>140</v>
      </c>
      <c r="J320" s="662">
        <v>3.8</v>
      </c>
      <c r="K320" s="662">
        <v>646</v>
      </c>
      <c r="L320" s="662">
        <v>9.9</v>
      </c>
      <c r="M320" s="662">
        <v>2.5</v>
      </c>
      <c r="N320" s="662" t="s">
        <v>1532</v>
      </c>
      <c r="O320" s="662">
        <v>36945</v>
      </c>
      <c r="P320" s="662" t="s">
        <v>40</v>
      </c>
      <c r="Q320" s="667">
        <v>37.276667000000003</v>
      </c>
      <c r="R320" s="667">
        <v>140.063333</v>
      </c>
      <c r="T320" s="668" t="s">
        <v>4605</v>
      </c>
      <c r="U320" s="668" t="s">
        <v>4605</v>
      </c>
      <c r="V320" s="668" t="s">
        <v>4605</v>
      </c>
      <c r="W320" s="668" t="s">
        <v>22</v>
      </c>
      <c r="X320" s="668" t="s">
        <v>22</v>
      </c>
      <c r="Y320" s="668" t="s">
        <v>22</v>
      </c>
      <c r="Z320" s="668" t="s">
        <v>22</v>
      </c>
      <c r="AB320" s="662" t="s">
        <v>1532</v>
      </c>
      <c r="AC320" s="662" t="s">
        <v>1532</v>
      </c>
      <c r="AG320" s="662">
        <v>3</v>
      </c>
      <c r="AH320" s="668" t="str">
        <f t="shared" si="47"/>
        <v/>
      </c>
      <c r="AI320" s="668" t="str">
        <f t="shared" si="47"/>
        <v/>
      </c>
      <c r="AJ320" s="668" t="str">
        <f t="shared" si="47"/>
        <v>●</v>
      </c>
      <c r="AK320" s="675">
        <f t="shared" si="48"/>
        <v>36562</v>
      </c>
      <c r="AL320" s="675" t="str">
        <f t="shared" si="46"/>
        <v>36_湯本</v>
      </c>
      <c r="AM320" s="675" t="str">
        <f t="shared" si="54"/>
        <v>36</v>
      </c>
      <c r="AN320" s="693" t="str">
        <f>IFERROR(VLOOKUP(AL320,観測点コードリスト!$L$2:$N$1665,3,FALSE),"")</f>
        <v>1294</v>
      </c>
      <c r="AO320" t="str">
        <f t="shared" si="49"/>
        <v>●</v>
      </c>
      <c r="AQ320" s="709">
        <f t="shared" si="50"/>
        <v>36562</v>
      </c>
      <c r="AR320" s="709" t="str">
        <f t="shared" si="51"/>
        <v>湯本</v>
      </c>
      <c r="AS320" s="709" t="str">
        <f t="shared" si="52"/>
        <v>36</v>
      </c>
      <c r="AT320" s="710" t="str">
        <f t="shared" si="53"/>
        <v>1294</v>
      </c>
    </row>
    <row r="321" spans="1:46">
      <c r="A321" s="662" t="s">
        <v>1448</v>
      </c>
      <c r="B321" s="662">
        <v>36581</v>
      </c>
      <c r="C321" s="662" t="s">
        <v>23</v>
      </c>
      <c r="D321" s="662" t="s">
        <v>1535</v>
      </c>
      <c r="E321" s="662" t="s">
        <v>1536</v>
      </c>
      <c r="F321" s="662" t="s">
        <v>1537</v>
      </c>
      <c r="G321" s="662">
        <v>37</v>
      </c>
      <c r="H321" s="662">
        <v>13.6</v>
      </c>
      <c r="I321" s="662">
        <v>140</v>
      </c>
      <c r="J321" s="662">
        <v>25.6</v>
      </c>
      <c r="K321" s="662">
        <v>372</v>
      </c>
      <c r="L321" s="662">
        <v>10</v>
      </c>
      <c r="M321" s="662" t="s">
        <v>22</v>
      </c>
      <c r="N321" s="662" t="s">
        <v>35</v>
      </c>
      <c r="O321" s="662">
        <v>36965</v>
      </c>
      <c r="P321" s="662" t="s">
        <v>36</v>
      </c>
      <c r="Q321" s="667">
        <v>37.226666999999999</v>
      </c>
      <c r="R321" s="667">
        <v>140.42666700000001</v>
      </c>
      <c r="T321" s="668" t="s">
        <v>4605</v>
      </c>
      <c r="U321" s="668" t="s">
        <v>4605</v>
      </c>
      <c r="V321" s="668" t="s">
        <v>4605</v>
      </c>
      <c r="W321" s="668" t="s">
        <v>22</v>
      </c>
      <c r="X321" s="668" t="s">
        <v>22</v>
      </c>
      <c r="Y321" s="668" t="s">
        <v>22</v>
      </c>
      <c r="Z321" s="668" t="s">
        <v>22</v>
      </c>
      <c r="AB321" s="662" t="s">
        <v>35</v>
      </c>
      <c r="AC321" s="662" t="s">
        <v>35</v>
      </c>
      <c r="AE321" s="662">
        <v>1</v>
      </c>
      <c r="AF321" s="662">
        <v>5</v>
      </c>
      <c r="AH321" s="668" t="str">
        <f t="shared" si="47"/>
        <v>●</v>
      </c>
      <c r="AI321" s="668" t="str">
        <f t="shared" si="47"/>
        <v>●</v>
      </c>
      <c r="AJ321" s="668" t="str">
        <f t="shared" si="47"/>
        <v/>
      </c>
      <c r="AK321" s="675">
        <f t="shared" si="48"/>
        <v>36581</v>
      </c>
      <c r="AL321" s="675" t="str">
        <f t="shared" si="46"/>
        <v>36_玉川</v>
      </c>
      <c r="AM321" s="675" t="str">
        <f t="shared" si="54"/>
        <v>36</v>
      </c>
      <c r="AN321" s="693" t="str">
        <f>IFERROR(VLOOKUP(AL321,観測点コードリスト!$L$2:$N$1665,3,FALSE),"")</f>
        <v>1466</v>
      </c>
      <c r="AO321" t="str">
        <f t="shared" si="49"/>
        <v>●</v>
      </c>
      <c r="AQ321" s="709">
        <f t="shared" si="50"/>
        <v>36581</v>
      </c>
      <c r="AR321" s="709" t="str">
        <f t="shared" si="51"/>
        <v>玉川</v>
      </c>
      <c r="AS321" s="709" t="str">
        <f t="shared" si="52"/>
        <v>36</v>
      </c>
      <c r="AT321" s="710" t="str">
        <f t="shared" si="53"/>
        <v>1466</v>
      </c>
    </row>
    <row r="322" spans="1:46">
      <c r="A322" s="662" t="s">
        <v>1448</v>
      </c>
      <c r="B322" s="662">
        <v>36591</v>
      </c>
      <c r="C322" s="662" t="s">
        <v>17</v>
      </c>
      <c r="D322" s="662" t="s">
        <v>1538</v>
      </c>
      <c r="E322" s="662" t="s">
        <v>1539</v>
      </c>
      <c r="F322" s="662" t="s">
        <v>1540</v>
      </c>
      <c r="G322" s="662">
        <v>37</v>
      </c>
      <c r="H322" s="662">
        <v>17.2</v>
      </c>
      <c r="I322" s="662">
        <v>140</v>
      </c>
      <c r="J322" s="662">
        <v>37.5</v>
      </c>
      <c r="K322" s="662">
        <v>433</v>
      </c>
      <c r="L322" s="662">
        <v>10</v>
      </c>
      <c r="M322" s="662">
        <v>1.5</v>
      </c>
      <c r="N322" s="662" t="s">
        <v>1135</v>
      </c>
      <c r="O322" s="662" t="s">
        <v>22</v>
      </c>
      <c r="P322" s="662" t="s">
        <v>40</v>
      </c>
      <c r="Q322" s="667">
        <v>37.286667000000001</v>
      </c>
      <c r="R322" s="667">
        <v>140.625</v>
      </c>
      <c r="T322" s="668" t="s">
        <v>4605</v>
      </c>
      <c r="U322" s="668" t="s">
        <v>4605</v>
      </c>
      <c r="V322" s="668" t="s">
        <v>4605</v>
      </c>
      <c r="W322" s="668" t="s">
        <v>22</v>
      </c>
      <c r="X322" s="668" t="s">
        <v>22</v>
      </c>
      <c r="Y322" s="668" t="s">
        <v>22</v>
      </c>
      <c r="Z322" s="668" t="s">
        <v>22</v>
      </c>
      <c r="AB322" s="662" t="s">
        <v>4745</v>
      </c>
      <c r="AC322" s="662" t="s">
        <v>4787</v>
      </c>
      <c r="AF322" s="662">
        <v>1</v>
      </c>
      <c r="AH322" s="668" t="str">
        <f t="shared" si="47"/>
        <v/>
      </c>
      <c r="AI322" s="668" t="str">
        <f t="shared" si="47"/>
        <v>●</v>
      </c>
      <c r="AJ322" s="668" t="str">
        <f t="shared" si="47"/>
        <v/>
      </c>
      <c r="AK322" s="675">
        <f t="shared" si="48"/>
        <v>36591</v>
      </c>
      <c r="AL322" s="675" t="str">
        <f t="shared" si="46"/>
        <v>36_小野新町</v>
      </c>
      <c r="AM322" s="675" t="str">
        <f t="shared" si="54"/>
        <v>36</v>
      </c>
      <c r="AN322" s="693" t="str">
        <f>IFERROR(VLOOKUP(AL322,観測点コードリスト!$L$2:$N$1665,3,FALSE),"")</f>
        <v>0304</v>
      </c>
      <c r="AO322" t="str">
        <f t="shared" si="49"/>
        <v>●</v>
      </c>
      <c r="AQ322" s="709">
        <f t="shared" si="50"/>
        <v>36591</v>
      </c>
      <c r="AR322" s="709" t="str">
        <f t="shared" si="51"/>
        <v>小野新町</v>
      </c>
      <c r="AS322" s="709" t="str">
        <f t="shared" si="52"/>
        <v>36</v>
      </c>
      <c r="AT322" s="710" t="str">
        <f t="shared" si="53"/>
        <v>0304</v>
      </c>
    </row>
    <row r="323" spans="1:46">
      <c r="A323" s="662" t="s">
        <v>1448</v>
      </c>
      <c r="B323" s="662">
        <v>36611</v>
      </c>
      <c r="C323" s="662" t="s">
        <v>17</v>
      </c>
      <c r="D323" s="662" t="s">
        <v>1545</v>
      </c>
      <c r="E323" s="662" t="s">
        <v>1546</v>
      </c>
      <c r="F323" s="662" t="s">
        <v>1547</v>
      </c>
      <c r="G323" s="662">
        <v>37</v>
      </c>
      <c r="H323" s="662">
        <v>14</v>
      </c>
      <c r="I323" s="662">
        <v>141</v>
      </c>
      <c r="J323" s="662">
        <v>0</v>
      </c>
      <c r="K323" s="662">
        <v>43</v>
      </c>
      <c r="L323" s="662">
        <v>10</v>
      </c>
      <c r="M323" s="662">
        <v>1.5</v>
      </c>
      <c r="N323" s="662" t="s">
        <v>1548</v>
      </c>
      <c r="O323" s="662" t="s">
        <v>22</v>
      </c>
      <c r="P323" s="662" t="s">
        <v>40</v>
      </c>
      <c r="Q323" s="667">
        <v>37.233333000000002</v>
      </c>
      <c r="R323" s="667">
        <v>141</v>
      </c>
      <c r="T323" s="668" t="s">
        <v>4605</v>
      </c>
      <c r="U323" s="668" t="s">
        <v>4605</v>
      </c>
      <c r="V323" s="668" t="s">
        <v>4605</v>
      </c>
      <c r="W323" s="668" t="s">
        <v>22</v>
      </c>
      <c r="X323" s="668" t="s">
        <v>22</v>
      </c>
      <c r="Y323" s="668" t="s">
        <v>22</v>
      </c>
      <c r="Z323" s="668" t="s">
        <v>22</v>
      </c>
      <c r="AB323" s="662" t="s">
        <v>4788</v>
      </c>
      <c r="AC323" s="662" t="s">
        <v>4786</v>
      </c>
      <c r="AF323" s="662">
        <v>3</v>
      </c>
      <c r="AG323" s="662">
        <v>7</v>
      </c>
      <c r="AH323" s="668" t="str">
        <f t="shared" si="47"/>
        <v/>
      </c>
      <c r="AI323" s="668" t="str">
        <f t="shared" si="47"/>
        <v>●</v>
      </c>
      <c r="AJ323" s="668" t="str">
        <f t="shared" si="47"/>
        <v>●</v>
      </c>
      <c r="AK323" s="675">
        <f t="shared" si="48"/>
        <v>36611</v>
      </c>
      <c r="AL323" s="675" t="str">
        <f t="shared" si="46"/>
        <v>36_広野</v>
      </c>
      <c r="AM323" s="675" t="str">
        <f t="shared" si="54"/>
        <v>36</v>
      </c>
      <c r="AN323" s="693" t="str">
        <f>IFERROR(VLOOKUP(AL323,観測点コードリスト!$L$2:$N$1665,3,FALSE),"")</f>
        <v>1034</v>
      </c>
      <c r="AO323" t="str">
        <f t="shared" si="49"/>
        <v>●</v>
      </c>
      <c r="AQ323" s="709">
        <f t="shared" si="50"/>
        <v>36611</v>
      </c>
      <c r="AR323" s="709" t="str">
        <f t="shared" si="51"/>
        <v>広野</v>
      </c>
      <c r="AS323" s="709" t="str">
        <f t="shared" si="52"/>
        <v>36</v>
      </c>
      <c r="AT323" s="710" t="str">
        <f t="shared" si="53"/>
        <v>1034</v>
      </c>
    </row>
    <row r="324" spans="1:46">
      <c r="A324" s="662" t="s">
        <v>1448</v>
      </c>
      <c r="B324" s="662">
        <v>36641</v>
      </c>
      <c r="C324" s="662" t="s">
        <v>17</v>
      </c>
      <c r="D324" s="662" t="s">
        <v>1549</v>
      </c>
      <c r="E324" s="662" t="s">
        <v>1550</v>
      </c>
      <c r="F324" s="662" t="s">
        <v>1551</v>
      </c>
      <c r="G324" s="662">
        <v>37</v>
      </c>
      <c r="H324" s="662">
        <v>12.4</v>
      </c>
      <c r="I324" s="662">
        <v>139</v>
      </c>
      <c r="J324" s="662">
        <v>47.7</v>
      </c>
      <c r="K324" s="662">
        <v>544</v>
      </c>
      <c r="L324" s="662">
        <v>10</v>
      </c>
      <c r="M324" s="662">
        <v>3</v>
      </c>
      <c r="N324" s="662" t="s">
        <v>1051</v>
      </c>
      <c r="O324" s="662">
        <v>36935</v>
      </c>
      <c r="P324" s="662" t="s">
        <v>40</v>
      </c>
      <c r="Q324" s="667">
        <v>37.206667000000003</v>
      </c>
      <c r="R324" s="667">
        <v>139.79499999999999</v>
      </c>
      <c r="T324" s="668" t="s">
        <v>4605</v>
      </c>
      <c r="U324" s="668" t="s">
        <v>4605</v>
      </c>
      <c r="V324" s="668" t="s">
        <v>4605</v>
      </c>
      <c r="W324" s="668" t="s">
        <v>22</v>
      </c>
      <c r="X324" s="668" t="s">
        <v>22</v>
      </c>
      <c r="Y324" s="668" t="s">
        <v>22</v>
      </c>
      <c r="Z324" s="668" t="s">
        <v>22</v>
      </c>
      <c r="AB324" s="662" t="s">
        <v>4745</v>
      </c>
      <c r="AC324" s="662" t="s">
        <v>867</v>
      </c>
      <c r="AH324" s="668" t="str">
        <f t="shared" si="47"/>
        <v/>
      </c>
      <c r="AI324" s="668" t="str">
        <f t="shared" si="47"/>
        <v/>
      </c>
      <c r="AJ324" s="668" t="str">
        <f t="shared" si="47"/>
        <v/>
      </c>
      <c r="AK324" s="675">
        <f t="shared" si="48"/>
        <v>36641</v>
      </c>
      <c r="AL324" s="675" t="str">
        <f t="shared" ref="AL324:AL387" si="55">AM324&amp;"_"&amp;D324</f>
        <v>36_田島</v>
      </c>
      <c r="AM324" s="675" t="str">
        <f t="shared" si="54"/>
        <v>36</v>
      </c>
      <c r="AN324" s="693" t="str">
        <f>IFERROR(VLOOKUP(AL324,観測点コードリスト!$L$2:$N$1665,3,FALSE),"")</f>
        <v>0303</v>
      </c>
      <c r="AO324" t="str">
        <f t="shared" si="49"/>
        <v/>
      </c>
      <c r="AQ324" s="709">
        <f t="shared" si="50"/>
        <v>36641</v>
      </c>
      <c r="AR324" s="709" t="str">
        <f t="shared" si="51"/>
        <v>田島</v>
      </c>
      <c r="AS324" s="709" t="str">
        <f t="shared" si="52"/>
        <v>36</v>
      </c>
      <c r="AT324" s="710" t="str">
        <f t="shared" si="53"/>
        <v>0303</v>
      </c>
    </row>
    <row r="325" spans="1:46">
      <c r="A325" s="662" t="s">
        <v>1448</v>
      </c>
      <c r="B325" s="662">
        <v>36667</v>
      </c>
      <c r="C325" s="662" t="s">
        <v>23</v>
      </c>
      <c r="D325" s="662" t="s">
        <v>1552</v>
      </c>
      <c r="E325" s="662" t="s">
        <v>1553</v>
      </c>
      <c r="F325" s="662" t="s">
        <v>1554</v>
      </c>
      <c r="G325" s="662">
        <v>37</v>
      </c>
      <c r="H325" s="662">
        <v>7.9</v>
      </c>
      <c r="I325" s="662">
        <v>140</v>
      </c>
      <c r="J325" s="662">
        <v>12.9</v>
      </c>
      <c r="K325" s="662">
        <v>355</v>
      </c>
      <c r="L325" s="662">
        <v>45.3</v>
      </c>
      <c r="M325" s="662" t="s">
        <v>22</v>
      </c>
      <c r="N325" s="662" t="s">
        <v>1555</v>
      </c>
      <c r="O325" s="662">
        <v>36937</v>
      </c>
      <c r="P325" s="662" t="s">
        <v>22</v>
      </c>
      <c r="Q325" s="667">
        <v>37.131667</v>
      </c>
      <c r="R325" s="667">
        <v>140.215</v>
      </c>
      <c r="T325" s="668" t="s">
        <v>4605</v>
      </c>
      <c r="U325" s="668" t="s">
        <v>4605</v>
      </c>
      <c r="V325" s="668" t="s">
        <v>4605</v>
      </c>
      <c r="W325" s="668" t="s">
        <v>22</v>
      </c>
      <c r="X325" s="668" t="s">
        <v>22</v>
      </c>
      <c r="Y325" s="668" t="s">
        <v>4605</v>
      </c>
      <c r="Z325" s="668" t="s">
        <v>22</v>
      </c>
      <c r="AB325" s="662" t="s">
        <v>1555</v>
      </c>
      <c r="AC325" s="662" t="s">
        <v>1555</v>
      </c>
      <c r="AE325" s="662">
        <v>4</v>
      </c>
      <c r="AG325" s="662">
        <v>3</v>
      </c>
      <c r="AH325" s="668" t="str">
        <f t="shared" ref="AH325:AJ388" si="56">IF(AE325&gt;0,"●","")</f>
        <v>●</v>
      </c>
      <c r="AI325" s="668" t="str">
        <f t="shared" si="56"/>
        <v/>
      </c>
      <c r="AJ325" s="668" t="str">
        <f t="shared" si="56"/>
        <v>●</v>
      </c>
      <c r="AK325" s="675">
        <f t="shared" ref="AK325:AK388" si="57">B325</f>
        <v>36667</v>
      </c>
      <c r="AL325" s="675" t="str">
        <f t="shared" si="55"/>
        <v>36_白河</v>
      </c>
      <c r="AM325" s="675" t="str">
        <f t="shared" si="54"/>
        <v>36</v>
      </c>
      <c r="AN325" s="693" t="str">
        <f>IFERROR(VLOOKUP(AL325,観測点コードリスト!$L$2:$N$1665,3,FALSE),"")</f>
        <v>47597</v>
      </c>
      <c r="AO325" t="str">
        <f t="shared" ref="AO325:AO388" si="58">IF(AH325="●","●",IF(AI325="●","●",IF(AJ325="●","●","")))</f>
        <v>●</v>
      </c>
      <c r="AQ325" s="709">
        <f t="shared" si="50"/>
        <v>36667</v>
      </c>
      <c r="AR325" s="709" t="str">
        <f t="shared" si="51"/>
        <v>白河</v>
      </c>
      <c r="AS325" s="709" t="str">
        <f t="shared" si="52"/>
        <v>36</v>
      </c>
      <c r="AT325" s="710" t="str">
        <f t="shared" si="53"/>
        <v>47597</v>
      </c>
    </row>
    <row r="326" spans="1:46">
      <c r="A326" s="662" t="s">
        <v>1448</v>
      </c>
      <c r="B326" s="662">
        <v>36676</v>
      </c>
      <c r="C326" s="662" t="s">
        <v>17</v>
      </c>
      <c r="D326" s="662" t="s">
        <v>1556</v>
      </c>
      <c r="E326" s="662" t="s">
        <v>1557</v>
      </c>
      <c r="F326" s="662" t="s">
        <v>1558</v>
      </c>
      <c r="G326" s="662">
        <v>37</v>
      </c>
      <c r="H326" s="662">
        <v>8.8000000000000007</v>
      </c>
      <c r="I326" s="662">
        <v>140</v>
      </c>
      <c r="J326" s="662">
        <v>27.6</v>
      </c>
      <c r="K326" s="662">
        <v>290</v>
      </c>
      <c r="L326" s="662">
        <v>10</v>
      </c>
      <c r="M326" s="662">
        <v>1.5</v>
      </c>
      <c r="N326" s="662" t="s">
        <v>988</v>
      </c>
      <c r="O326" s="662" t="s">
        <v>22</v>
      </c>
      <c r="P326" s="662" t="s">
        <v>40</v>
      </c>
      <c r="Q326" s="667">
        <v>37.146667000000001</v>
      </c>
      <c r="R326" s="667">
        <v>140.46</v>
      </c>
      <c r="T326" s="668" t="s">
        <v>4605</v>
      </c>
      <c r="U326" s="668" t="s">
        <v>4605</v>
      </c>
      <c r="V326" s="668" t="s">
        <v>4605</v>
      </c>
      <c r="W326" s="668" t="s">
        <v>22</v>
      </c>
      <c r="X326" s="668" t="s">
        <v>22</v>
      </c>
      <c r="Y326" s="668" t="s">
        <v>22</v>
      </c>
      <c r="Z326" s="668" t="s">
        <v>22</v>
      </c>
      <c r="AB326" s="662" t="s">
        <v>4745</v>
      </c>
      <c r="AC326" s="662" t="s">
        <v>4783</v>
      </c>
      <c r="AF326" s="662">
        <v>3</v>
      </c>
      <c r="AG326" s="662">
        <v>3</v>
      </c>
      <c r="AH326" s="668" t="str">
        <f t="shared" si="56"/>
        <v/>
      </c>
      <c r="AI326" s="668" t="str">
        <f t="shared" si="56"/>
        <v>●</v>
      </c>
      <c r="AJ326" s="668" t="str">
        <f t="shared" si="56"/>
        <v>●</v>
      </c>
      <c r="AK326" s="675">
        <f t="shared" si="57"/>
        <v>36676</v>
      </c>
      <c r="AL326" s="675" t="str">
        <f t="shared" si="55"/>
        <v>36_石川</v>
      </c>
      <c r="AM326" s="675" t="str">
        <f t="shared" si="54"/>
        <v>36</v>
      </c>
      <c r="AN326" s="693" t="str">
        <f>IFERROR(VLOOKUP(AL326,観測点コードリスト!$L$2:$N$1665,3,FALSE),"")</f>
        <v>0307</v>
      </c>
      <c r="AO326" t="str">
        <f t="shared" si="58"/>
        <v>●</v>
      </c>
      <c r="AQ326" s="709">
        <f t="shared" si="50"/>
        <v>36676</v>
      </c>
      <c r="AR326" s="709" t="str">
        <f t="shared" si="51"/>
        <v>石川</v>
      </c>
      <c r="AS326" s="709" t="str">
        <f t="shared" si="52"/>
        <v>36</v>
      </c>
      <c r="AT326" s="710" t="str">
        <f t="shared" si="53"/>
        <v>0307</v>
      </c>
    </row>
    <row r="327" spans="1:46">
      <c r="A327" s="662" t="s">
        <v>1448</v>
      </c>
      <c r="B327" s="662">
        <v>36716</v>
      </c>
      <c r="C327" s="662" t="s">
        <v>17</v>
      </c>
      <c r="D327" s="662" t="s">
        <v>1559</v>
      </c>
      <c r="E327" s="662" t="s">
        <v>1560</v>
      </c>
      <c r="F327" s="662" t="s">
        <v>1561</v>
      </c>
      <c r="G327" s="662">
        <v>37</v>
      </c>
      <c r="H327" s="662">
        <v>0.6</v>
      </c>
      <c r="I327" s="662">
        <v>139</v>
      </c>
      <c r="J327" s="662">
        <v>22.5</v>
      </c>
      <c r="K327" s="662">
        <v>973</v>
      </c>
      <c r="L327" s="662">
        <v>10</v>
      </c>
      <c r="M327" s="662">
        <v>4.5</v>
      </c>
      <c r="N327" s="662" t="s">
        <v>745</v>
      </c>
      <c r="O327" s="662">
        <v>36940</v>
      </c>
      <c r="P327" s="662" t="s">
        <v>40</v>
      </c>
      <c r="Q327" s="667">
        <v>37.01</v>
      </c>
      <c r="R327" s="667">
        <v>139.375</v>
      </c>
      <c r="T327" s="668" t="s">
        <v>4605</v>
      </c>
      <c r="U327" s="668" t="s">
        <v>4605</v>
      </c>
      <c r="V327" s="668" t="s">
        <v>4605</v>
      </c>
      <c r="W327" s="668" t="s">
        <v>22</v>
      </c>
      <c r="X327" s="668" t="s">
        <v>22</v>
      </c>
      <c r="Y327" s="668" t="s">
        <v>22</v>
      </c>
      <c r="Z327" s="668" t="s">
        <v>22</v>
      </c>
      <c r="AB327" s="662" t="s">
        <v>745</v>
      </c>
      <c r="AC327" s="662" t="s">
        <v>745</v>
      </c>
      <c r="AH327" s="668" t="str">
        <f t="shared" si="56"/>
        <v/>
      </c>
      <c r="AI327" s="668" t="str">
        <f t="shared" si="56"/>
        <v/>
      </c>
      <c r="AJ327" s="668" t="str">
        <f t="shared" si="56"/>
        <v/>
      </c>
      <c r="AK327" s="675">
        <f t="shared" si="57"/>
        <v>36716</v>
      </c>
      <c r="AL327" s="675" t="str">
        <f t="shared" si="55"/>
        <v>36_桧枝岐</v>
      </c>
      <c r="AM327" s="675" t="str">
        <f t="shared" si="54"/>
        <v>36</v>
      </c>
      <c r="AN327" s="693" t="str">
        <f>IFERROR(VLOOKUP(AL327,観測点コードリスト!$L$2:$N$1665,3,FALSE),"")</f>
        <v>1295</v>
      </c>
      <c r="AO327" t="str">
        <f t="shared" si="58"/>
        <v/>
      </c>
      <c r="AQ327" s="709">
        <f t="shared" si="50"/>
        <v>36716</v>
      </c>
      <c r="AR327" s="709" t="str">
        <f t="shared" si="51"/>
        <v>桧枝岐</v>
      </c>
      <c r="AS327" s="709" t="str">
        <f t="shared" si="52"/>
        <v>36</v>
      </c>
      <c r="AT327" s="710" t="str">
        <f t="shared" si="53"/>
        <v>1295</v>
      </c>
    </row>
    <row r="328" spans="1:46">
      <c r="A328" s="662" t="s">
        <v>1448</v>
      </c>
      <c r="B328" s="662">
        <v>36821</v>
      </c>
      <c r="C328" s="662" t="s">
        <v>17</v>
      </c>
      <c r="D328" s="662" t="s">
        <v>1569</v>
      </c>
      <c r="E328" s="662" t="s">
        <v>1570</v>
      </c>
      <c r="F328" s="662" t="s">
        <v>1571</v>
      </c>
      <c r="G328" s="662">
        <v>36</v>
      </c>
      <c r="H328" s="662">
        <v>56.3</v>
      </c>
      <c r="I328" s="662">
        <v>140</v>
      </c>
      <c r="J328" s="662">
        <v>24.5</v>
      </c>
      <c r="K328" s="662">
        <v>183</v>
      </c>
      <c r="L328" s="662">
        <v>6.4</v>
      </c>
      <c r="M328" s="662">
        <v>1.5</v>
      </c>
      <c r="N328" s="662" t="s">
        <v>984</v>
      </c>
      <c r="O328" s="662" t="s">
        <v>22</v>
      </c>
      <c r="P328" s="662" t="s">
        <v>22</v>
      </c>
      <c r="Q328" s="667">
        <v>36.938333</v>
      </c>
      <c r="R328" s="667">
        <v>140.408333</v>
      </c>
      <c r="T328" s="668" t="s">
        <v>4605</v>
      </c>
      <c r="U328" s="668" t="s">
        <v>4605</v>
      </c>
      <c r="V328" s="668" t="s">
        <v>4605</v>
      </c>
      <c r="W328" s="668" t="s">
        <v>22</v>
      </c>
      <c r="X328" s="668" t="s">
        <v>22</v>
      </c>
      <c r="Y328" s="668" t="s">
        <v>22</v>
      </c>
      <c r="Z328" s="668" t="s">
        <v>22</v>
      </c>
      <c r="AB328" s="662" t="s">
        <v>4745</v>
      </c>
      <c r="AC328" s="662" t="s">
        <v>863</v>
      </c>
      <c r="AE328" s="662">
        <v>3</v>
      </c>
      <c r="AH328" s="668" t="str">
        <f t="shared" si="56"/>
        <v>●</v>
      </c>
      <c r="AI328" s="668" t="str">
        <f t="shared" si="56"/>
        <v/>
      </c>
      <c r="AJ328" s="668" t="str">
        <f t="shared" si="56"/>
        <v/>
      </c>
      <c r="AK328" s="675">
        <f t="shared" si="57"/>
        <v>36821</v>
      </c>
      <c r="AL328" s="675" t="str">
        <f t="shared" si="55"/>
        <v>36_東白川</v>
      </c>
      <c r="AM328" s="675" t="str">
        <f t="shared" si="54"/>
        <v>36</v>
      </c>
      <c r="AN328" s="693" t="str">
        <f>IFERROR(VLOOKUP(AL328,観測点コードリスト!$L$2:$N$1665,3,FALSE),"")</f>
        <v>0312</v>
      </c>
      <c r="AO328" t="str">
        <f t="shared" si="58"/>
        <v>●</v>
      </c>
      <c r="AQ328" s="709">
        <f t="shared" si="50"/>
        <v>36821</v>
      </c>
      <c r="AR328" s="709" t="str">
        <f t="shared" si="51"/>
        <v>東白川</v>
      </c>
      <c r="AS328" s="709" t="str">
        <f t="shared" si="52"/>
        <v>36</v>
      </c>
      <c r="AT328" s="710" t="str">
        <f t="shared" si="53"/>
        <v>0312</v>
      </c>
    </row>
    <row r="329" spans="1:46">
      <c r="A329" s="662" t="s">
        <v>1448</v>
      </c>
      <c r="B329" s="662">
        <v>36836</v>
      </c>
      <c r="C329" s="662" t="s">
        <v>17</v>
      </c>
      <c r="D329" s="662" t="s">
        <v>1205</v>
      </c>
      <c r="E329" s="662" t="s">
        <v>1206</v>
      </c>
      <c r="F329" s="662" t="s">
        <v>1572</v>
      </c>
      <c r="G329" s="662">
        <v>36</v>
      </c>
      <c r="H329" s="662">
        <v>56</v>
      </c>
      <c r="I329" s="662">
        <v>140</v>
      </c>
      <c r="J329" s="662">
        <v>44</v>
      </c>
      <c r="K329" s="662">
        <v>25</v>
      </c>
      <c r="L329" s="662">
        <v>10</v>
      </c>
      <c r="M329" s="662">
        <v>1.5</v>
      </c>
      <c r="N329" s="662" t="s">
        <v>1573</v>
      </c>
      <c r="O329" s="662" t="s">
        <v>22</v>
      </c>
      <c r="P329" s="662" t="s">
        <v>40</v>
      </c>
      <c r="Q329" s="667">
        <v>36.933332999999998</v>
      </c>
      <c r="R329" s="667">
        <v>140.73333299999999</v>
      </c>
      <c r="T329" s="668" t="s">
        <v>4605</v>
      </c>
      <c r="U329" s="668" t="s">
        <v>4605</v>
      </c>
      <c r="V329" s="668" t="s">
        <v>4605</v>
      </c>
      <c r="W329" s="668" t="s">
        <v>22</v>
      </c>
      <c r="X329" s="668" t="s">
        <v>22</v>
      </c>
      <c r="Y329" s="668" t="s">
        <v>22</v>
      </c>
      <c r="Z329" s="668" t="s">
        <v>22</v>
      </c>
      <c r="AB329" s="662" t="s">
        <v>1573</v>
      </c>
      <c r="AC329" s="662" t="s">
        <v>1573</v>
      </c>
      <c r="AE329" s="662">
        <v>2</v>
      </c>
      <c r="AF329" s="662">
        <v>11</v>
      </c>
      <c r="AG329" s="662">
        <v>6</v>
      </c>
      <c r="AH329" s="668" t="str">
        <f t="shared" si="56"/>
        <v>●</v>
      </c>
      <c r="AI329" s="668" t="str">
        <f t="shared" si="56"/>
        <v>●</v>
      </c>
      <c r="AJ329" s="668" t="str">
        <f t="shared" si="56"/>
        <v>●</v>
      </c>
      <c r="AK329" s="675">
        <f t="shared" si="57"/>
        <v>36836</v>
      </c>
      <c r="AL329" s="675" t="str">
        <f t="shared" si="55"/>
        <v>36_山田</v>
      </c>
      <c r="AM329" s="675" t="str">
        <f t="shared" si="54"/>
        <v>36</v>
      </c>
      <c r="AN329" s="693" t="str">
        <f>IFERROR(VLOOKUP(AL329,観測点コードリスト!$L$2:$N$1665,3,FALSE),"")</f>
        <v>1607</v>
      </c>
      <c r="AO329" t="str">
        <f t="shared" si="58"/>
        <v>●</v>
      </c>
      <c r="AQ329" s="709">
        <f t="shared" si="50"/>
        <v>36836</v>
      </c>
      <c r="AR329" s="709" t="str">
        <f t="shared" si="51"/>
        <v>山田</v>
      </c>
      <c r="AS329" s="709" t="str">
        <f t="shared" si="52"/>
        <v>36</v>
      </c>
      <c r="AT329" s="710" t="str">
        <f t="shared" si="53"/>
        <v>1607</v>
      </c>
    </row>
    <row r="330" spans="1:46">
      <c r="A330" s="662" t="s">
        <v>1448</v>
      </c>
      <c r="B330" s="662">
        <v>36846</v>
      </c>
      <c r="C330" s="662" t="s">
        <v>23</v>
      </c>
      <c r="D330" s="662" t="s">
        <v>1574</v>
      </c>
      <c r="E330" s="662" t="s">
        <v>1575</v>
      </c>
      <c r="F330" s="662" t="s">
        <v>1577</v>
      </c>
      <c r="G330" s="662">
        <v>36</v>
      </c>
      <c r="H330" s="662">
        <v>57.8</v>
      </c>
      <c r="I330" s="662">
        <v>140</v>
      </c>
      <c r="J330" s="662">
        <v>53</v>
      </c>
      <c r="K330" s="662">
        <v>5</v>
      </c>
      <c r="L330" s="662">
        <v>20</v>
      </c>
      <c r="M330" s="662" t="s">
        <v>22</v>
      </c>
      <c r="N330" s="662" t="s">
        <v>1420</v>
      </c>
      <c r="O330" s="662" t="s">
        <v>22</v>
      </c>
      <c r="P330" s="662" t="s">
        <v>262</v>
      </c>
      <c r="Q330" s="667">
        <v>36.963332999999999</v>
      </c>
      <c r="R330" s="667">
        <v>140.88333299999999</v>
      </c>
      <c r="T330" s="668" t="s">
        <v>22</v>
      </c>
      <c r="U330" s="668" t="s">
        <v>22</v>
      </c>
      <c r="V330" s="668" t="s">
        <v>4605</v>
      </c>
      <c r="W330" s="668" t="s">
        <v>22</v>
      </c>
      <c r="X330" s="668" t="s">
        <v>22</v>
      </c>
      <c r="Y330" s="668" t="s">
        <v>22</v>
      </c>
      <c r="Z330" s="668" t="s">
        <v>22</v>
      </c>
      <c r="AB330" s="662" t="s">
        <v>4758</v>
      </c>
      <c r="AC330" s="662" t="s">
        <v>4801</v>
      </c>
      <c r="AE330" s="662">
        <v>12</v>
      </c>
      <c r="AG330" s="662">
        <v>4</v>
      </c>
      <c r="AH330" s="668" t="str">
        <f t="shared" si="56"/>
        <v>●</v>
      </c>
      <c r="AI330" s="668" t="str">
        <f t="shared" si="56"/>
        <v/>
      </c>
      <c r="AJ330" s="668" t="str">
        <f t="shared" si="56"/>
        <v>●</v>
      </c>
      <c r="AK330" s="675">
        <f t="shared" si="57"/>
        <v>36846</v>
      </c>
      <c r="AL330" s="675" t="str">
        <f t="shared" si="55"/>
        <v>36_小名浜</v>
      </c>
      <c r="AM330" s="675" t="str">
        <f t="shared" si="54"/>
        <v>36</v>
      </c>
      <c r="AN330" s="693" t="str">
        <f>IFERROR(VLOOKUP(AL330,観測点コードリスト!$L$2:$N$1665,3,FALSE),"")</f>
        <v>47598</v>
      </c>
      <c r="AO330" t="str">
        <f t="shared" si="58"/>
        <v>●</v>
      </c>
      <c r="AQ330" s="709">
        <f t="shared" si="50"/>
        <v>36846</v>
      </c>
      <c r="AR330" s="709" t="str">
        <f t="shared" si="51"/>
        <v>小名浜</v>
      </c>
      <c r="AS330" s="709" t="str">
        <f t="shared" si="52"/>
        <v>36</v>
      </c>
      <c r="AT330" s="710" t="str">
        <f t="shared" si="53"/>
        <v>47598</v>
      </c>
    </row>
    <row r="331" spans="1:46">
      <c r="A331" s="662" t="s">
        <v>1578</v>
      </c>
      <c r="B331" s="662">
        <v>40046</v>
      </c>
      <c r="C331" s="662" t="s">
        <v>17</v>
      </c>
      <c r="D331" s="662" t="s">
        <v>1582</v>
      </c>
      <c r="E331" s="662" t="s">
        <v>1583</v>
      </c>
      <c r="F331" s="662" t="s">
        <v>1584</v>
      </c>
      <c r="G331" s="662">
        <v>36</v>
      </c>
      <c r="H331" s="662">
        <v>50</v>
      </c>
      <c r="I331" s="662">
        <v>140</v>
      </c>
      <c r="J331" s="662">
        <v>46.3</v>
      </c>
      <c r="K331" s="662">
        <v>5</v>
      </c>
      <c r="L331" s="662">
        <v>10</v>
      </c>
      <c r="M331" s="662">
        <v>1.5</v>
      </c>
      <c r="N331" s="662" t="s">
        <v>1585</v>
      </c>
      <c r="O331" s="662" t="s">
        <v>22</v>
      </c>
      <c r="P331" s="662" t="s">
        <v>22</v>
      </c>
      <c r="Q331" s="667">
        <v>36.833333000000003</v>
      </c>
      <c r="R331" s="667">
        <v>140.77166700000001</v>
      </c>
      <c r="T331" s="668" t="s">
        <v>4605</v>
      </c>
      <c r="U331" s="668" t="s">
        <v>4605</v>
      </c>
      <c r="V331" s="668" t="s">
        <v>4605</v>
      </c>
      <c r="W331" s="668" t="s">
        <v>22</v>
      </c>
      <c r="X331" s="668" t="s">
        <v>22</v>
      </c>
      <c r="Y331" s="668" t="s">
        <v>22</v>
      </c>
      <c r="Z331" s="668" t="s">
        <v>22</v>
      </c>
      <c r="AB331" s="662" t="s">
        <v>4745</v>
      </c>
      <c r="AC331" s="662" t="s">
        <v>2311</v>
      </c>
      <c r="AE331" s="662">
        <v>2</v>
      </c>
      <c r="AF331" s="662">
        <v>7</v>
      </c>
      <c r="AG331" s="662">
        <v>2</v>
      </c>
      <c r="AH331" s="668" t="str">
        <f t="shared" si="56"/>
        <v>●</v>
      </c>
      <c r="AI331" s="668" t="str">
        <f t="shared" si="56"/>
        <v>●</v>
      </c>
      <c r="AJ331" s="668" t="str">
        <f t="shared" si="56"/>
        <v>●</v>
      </c>
      <c r="AK331" s="675">
        <f t="shared" si="57"/>
        <v>40046</v>
      </c>
      <c r="AL331" s="675" t="str">
        <f t="shared" si="55"/>
        <v>40_北茨城</v>
      </c>
      <c r="AM331" s="675" t="str">
        <f t="shared" si="54"/>
        <v>40</v>
      </c>
      <c r="AN331" s="693" t="str">
        <f>IFERROR(VLOOKUP(AL331,観測点コードリスト!$L$2:$N$1665,3,FALSE),"")</f>
        <v>0315</v>
      </c>
      <c r="AO331" t="str">
        <f t="shared" si="58"/>
        <v>●</v>
      </c>
      <c r="AQ331" s="709">
        <f t="shared" si="50"/>
        <v>40046</v>
      </c>
      <c r="AR331" s="709" t="str">
        <f t="shared" si="51"/>
        <v>北茨城</v>
      </c>
      <c r="AS331" s="709" t="str">
        <f t="shared" si="52"/>
        <v>40</v>
      </c>
      <c r="AT331" s="710" t="str">
        <f t="shared" si="53"/>
        <v>0315</v>
      </c>
    </row>
    <row r="332" spans="1:46">
      <c r="A332" s="662" t="s">
        <v>1578</v>
      </c>
      <c r="B332" s="662">
        <v>40061</v>
      </c>
      <c r="C332" s="662" t="s">
        <v>17</v>
      </c>
      <c r="D332" s="662" t="s">
        <v>1586</v>
      </c>
      <c r="E332" s="662" t="s">
        <v>1587</v>
      </c>
      <c r="F332" s="662" t="s">
        <v>1588</v>
      </c>
      <c r="G332" s="662">
        <v>36</v>
      </c>
      <c r="H332" s="662">
        <v>46.7</v>
      </c>
      <c r="I332" s="662">
        <v>140</v>
      </c>
      <c r="J332" s="662">
        <v>20.7</v>
      </c>
      <c r="K332" s="662">
        <v>120</v>
      </c>
      <c r="L332" s="662">
        <v>10</v>
      </c>
      <c r="M332" s="662">
        <v>1.5</v>
      </c>
      <c r="N332" s="662" t="s">
        <v>1589</v>
      </c>
      <c r="O332" s="662" t="s">
        <v>22</v>
      </c>
      <c r="P332" s="662" t="s">
        <v>40</v>
      </c>
      <c r="Q332" s="667">
        <v>36.778333000000003</v>
      </c>
      <c r="R332" s="667">
        <v>140.345</v>
      </c>
      <c r="T332" s="668" t="s">
        <v>4605</v>
      </c>
      <c r="U332" s="668" t="s">
        <v>4605</v>
      </c>
      <c r="V332" s="668" t="s">
        <v>4605</v>
      </c>
      <c r="W332" s="668" t="s">
        <v>22</v>
      </c>
      <c r="X332" s="668" t="s">
        <v>22</v>
      </c>
      <c r="Y332" s="668" t="s">
        <v>22</v>
      </c>
      <c r="Z332" s="668" t="s">
        <v>22</v>
      </c>
      <c r="AB332" s="662" t="s">
        <v>4745</v>
      </c>
      <c r="AC332" s="662" t="s">
        <v>3648</v>
      </c>
      <c r="AH332" s="668" t="str">
        <f t="shared" si="56"/>
        <v/>
      </c>
      <c r="AI332" s="668" t="str">
        <f t="shared" si="56"/>
        <v/>
      </c>
      <c r="AJ332" s="668" t="str">
        <f t="shared" si="56"/>
        <v/>
      </c>
      <c r="AK332" s="675">
        <f t="shared" si="57"/>
        <v>40061</v>
      </c>
      <c r="AL332" s="675" t="str">
        <f t="shared" si="55"/>
        <v>40_大子</v>
      </c>
      <c r="AM332" s="675" t="str">
        <f t="shared" si="54"/>
        <v>40</v>
      </c>
      <c r="AN332" s="693" t="str">
        <f>IFERROR(VLOOKUP(AL332,観測点コードリスト!$L$2:$N$1665,3,FALSE),"")</f>
        <v>0316</v>
      </c>
      <c r="AO332" t="str">
        <f t="shared" si="58"/>
        <v/>
      </c>
      <c r="AQ332" s="709">
        <f t="shared" si="50"/>
        <v>40061</v>
      </c>
      <c r="AR332" s="709" t="str">
        <f t="shared" si="51"/>
        <v>大子</v>
      </c>
      <c r="AS332" s="709" t="str">
        <f t="shared" si="52"/>
        <v>40</v>
      </c>
      <c r="AT332" s="710" t="str">
        <f t="shared" si="53"/>
        <v>0316</v>
      </c>
    </row>
    <row r="333" spans="1:46">
      <c r="A333" s="662" t="s">
        <v>1578</v>
      </c>
      <c r="B333" s="662">
        <v>40091</v>
      </c>
      <c r="C333" s="662" t="s">
        <v>17</v>
      </c>
      <c r="D333" s="662" t="s">
        <v>1598</v>
      </c>
      <c r="E333" s="662" t="s">
        <v>1599</v>
      </c>
      <c r="F333" s="662" t="s">
        <v>1600</v>
      </c>
      <c r="G333" s="662">
        <v>36</v>
      </c>
      <c r="H333" s="662">
        <v>36.4</v>
      </c>
      <c r="I333" s="662">
        <v>140</v>
      </c>
      <c r="J333" s="662">
        <v>19.5</v>
      </c>
      <c r="K333" s="662">
        <v>95</v>
      </c>
      <c r="L333" s="662">
        <v>6.5</v>
      </c>
      <c r="M333" s="662">
        <v>1.5</v>
      </c>
      <c r="N333" s="662" t="s">
        <v>1415</v>
      </c>
      <c r="O333" s="662" t="s">
        <v>22</v>
      </c>
      <c r="P333" s="662" t="s">
        <v>40</v>
      </c>
      <c r="Q333" s="667">
        <v>36.606667000000002</v>
      </c>
      <c r="R333" s="667">
        <v>140.32499999999999</v>
      </c>
      <c r="T333" s="668" t="s">
        <v>4605</v>
      </c>
      <c r="U333" s="668" t="s">
        <v>4605</v>
      </c>
      <c r="V333" s="668" t="s">
        <v>4605</v>
      </c>
      <c r="W333" s="668" t="s">
        <v>22</v>
      </c>
      <c r="X333" s="668" t="s">
        <v>22</v>
      </c>
      <c r="Y333" s="668" t="s">
        <v>22</v>
      </c>
      <c r="Z333" s="668" t="s">
        <v>22</v>
      </c>
      <c r="AB333" s="662" t="s">
        <v>1415</v>
      </c>
      <c r="AC333" s="662" t="s">
        <v>1415</v>
      </c>
      <c r="AE333" s="662">
        <v>1</v>
      </c>
      <c r="AG333" s="662">
        <v>8</v>
      </c>
      <c r="AH333" s="668" t="str">
        <f t="shared" si="56"/>
        <v>●</v>
      </c>
      <c r="AI333" s="668" t="str">
        <f t="shared" si="56"/>
        <v/>
      </c>
      <c r="AJ333" s="668" t="str">
        <f t="shared" si="56"/>
        <v>●</v>
      </c>
      <c r="AK333" s="675">
        <f t="shared" si="57"/>
        <v>40091</v>
      </c>
      <c r="AL333" s="675" t="str">
        <f t="shared" si="55"/>
        <v>40_常陸大宮</v>
      </c>
      <c r="AM333" s="675" t="str">
        <f t="shared" si="54"/>
        <v>40</v>
      </c>
      <c r="AN333" s="693" t="str">
        <f>IFERROR(VLOOKUP(AL333,観測点コードリスト!$L$2:$N$1665,3,FALSE),"")</f>
        <v>1331</v>
      </c>
      <c r="AO333" t="str">
        <f t="shared" si="58"/>
        <v>●</v>
      </c>
      <c r="AQ333" s="709">
        <f t="shared" si="50"/>
        <v>40091</v>
      </c>
      <c r="AR333" s="709" t="str">
        <f t="shared" si="51"/>
        <v>常陸大宮</v>
      </c>
      <c r="AS333" s="709" t="str">
        <f t="shared" si="52"/>
        <v>40</v>
      </c>
      <c r="AT333" s="710" t="str">
        <f t="shared" si="53"/>
        <v>1331</v>
      </c>
    </row>
    <row r="334" spans="1:46">
      <c r="A334" s="662" t="s">
        <v>1578</v>
      </c>
      <c r="B334" s="662">
        <v>40136</v>
      </c>
      <c r="C334" s="662" t="s">
        <v>17</v>
      </c>
      <c r="D334" s="662" t="s">
        <v>1605</v>
      </c>
      <c r="E334" s="662" t="s">
        <v>1606</v>
      </c>
      <c r="F334" s="662" t="s">
        <v>1607</v>
      </c>
      <c r="G334" s="662">
        <v>36</v>
      </c>
      <c r="H334" s="662">
        <v>34.799999999999997</v>
      </c>
      <c r="I334" s="662">
        <v>140</v>
      </c>
      <c r="J334" s="662">
        <v>38.700000000000003</v>
      </c>
      <c r="K334" s="662">
        <v>34</v>
      </c>
      <c r="L334" s="662">
        <v>10</v>
      </c>
      <c r="M334" s="662">
        <v>1.5</v>
      </c>
      <c r="N334" s="662" t="s">
        <v>1608</v>
      </c>
      <c r="O334" s="662" t="s">
        <v>22</v>
      </c>
      <c r="P334" s="662" t="s">
        <v>40</v>
      </c>
      <c r="Q334" s="667">
        <v>36.58</v>
      </c>
      <c r="R334" s="667">
        <v>140.64500000000001</v>
      </c>
      <c r="T334" s="668" t="s">
        <v>4605</v>
      </c>
      <c r="U334" s="668" t="s">
        <v>4605</v>
      </c>
      <c r="V334" s="668" t="s">
        <v>4605</v>
      </c>
      <c r="W334" s="668" t="s">
        <v>22</v>
      </c>
      <c r="X334" s="668" t="s">
        <v>22</v>
      </c>
      <c r="Y334" s="668" t="s">
        <v>22</v>
      </c>
      <c r="Z334" s="668" t="s">
        <v>22</v>
      </c>
      <c r="AB334" s="662" t="s">
        <v>1632</v>
      </c>
      <c r="AC334" s="662" t="s">
        <v>2311</v>
      </c>
      <c r="AE334" s="662">
        <v>7</v>
      </c>
      <c r="AF334" s="662">
        <v>5</v>
      </c>
      <c r="AG334" s="662">
        <v>2</v>
      </c>
      <c r="AH334" s="668" t="str">
        <f t="shared" si="56"/>
        <v>●</v>
      </c>
      <c r="AI334" s="668" t="str">
        <f t="shared" si="56"/>
        <v>●</v>
      </c>
      <c r="AJ334" s="668" t="str">
        <f t="shared" si="56"/>
        <v>●</v>
      </c>
      <c r="AK334" s="675">
        <f t="shared" si="57"/>
        <v>40136</v>
      </c>
      <c r="AL334" s="675" t="str">
        <f t="shared" si="55"/>
        <v>40_日立</v>
      </c>
      <c r="AM334" s="675" t="str">
        <f t="shared" si="54"/>
        <v>40</v>
      </c>
      <c r="AN334" s="693" t="str">
        <f>IFERROR(VLOOKUP(AL334,観測点コードリスト!$L$2:$N$1665,3,FALSE),"")</f>
        <v>1011</v>
      </c>
      <c r="AO334" t="str">
        <f t="shared" si="58"/>
        <v>●</v>
      </c>
      <c r="AQ334" s="709">
        <f t="shared" si="50"/>
        <v>40136</v>
      </c>
      <c r="AR334" s="709" t="str">
        <f t="shared" si="51"/>
        <v>日立</v>
      </c>
      <c r="AS334" s="709" t="str">
        <f t="shared" si="52"/>
        <v>40</v>
      </c>
      <c r="AT334" s="710" t="str">
        <f t="shared" si="53"/>
        <v>1011</v>
      </c>
    </row>
    <row r="335" spans="1:46">
      <c r="A335" s="662" t="s">
        <v>1578</v>
      </c>
      <c r="B335" s="662">
        <v>40191</v>
      </c>
      <c r="C335" s="662" t="s">
        <v>17</v>
      </c>
      <c r="D335" s="662" t="s">
        <v>1613</v>
      </c>
      <c r="E335" s="662" t="s">
        <v>1614</v>
      </c>
      <c r="F335" s="662" t="s">
        <v>1615</v>
      </c>
      <c r="G335" s="662">
        <v>36</v>
      </c>
      <c r="H335" s="662">
        <v>23.7</v>
      </c>
      <c r="I335" s="662">
        <v>140</v>
      </c>
      <c r="J335" s="662">
        <v>14.4</v>
      </c>
      <c r="K335" s="662">
        <v>72</v>
      </c>
      <c r="L335" s="662">
        <v>10</v>
      </c>
      <c r="M335" s="662">
        <v>1.5</v>
      </c>
      <c r="N335" s="662" t="s">
        <v>1616</v>
      </c>
      <c r="O335" s="662" t="s">
        <v>22</v>
      </c>
      <c r="P335" s="662" t="s">
        <v>40</v>
      </c>
      <c r="Q335" s="667">
        <v>36.395000000000003</v>
      </c>
      <c r="R335" s="667">
        <v>140.24</v>
      </c>
      <c r="T335" s="668" t="s">
        <v>4605</v>
      </c>
      <c r="U335" s="668" t="s">
        <v>4605</v>
      </c>
      <c r="V335" s="668" t="s">
        <v>4605</v>
      </c>
      <c r="W335" s="668" t="s">
        <v>22</v>
      </c>
      <c r="X335" s="668" t="s">
        <v>22</v>
      </c>
      <c r="Y335" s="668" t="s">
        <v>22</v>
      </c>
      <c r="Z335" s="668" t="s">
        <v>22</v>
      </c>
      <c r="AB335" s="662" t="s">
        <v>4745</v>
      </c>
      <c r="AC335" s="662" t="s">
        <v>1642</v>
      </c>
      <c r="AE335" s="662">
        <v>2</v>
      </c>
      <c r="AF335" s="662">
        <v>11</v>
      </c>
      <c r="AG335" s="662">
        <v>10</v>
      </c>
      <c r="AH335" s="668" t="str">
        <f t="shared" si="56"/>
        <v>●</v>
      </c>
      <c r="AI335" s="668" t="str">
        <f t="shared" si="56"/>
        <v>●</v>
      </c>
      <c r="AJ335" s="668" t="str">
        <f t="shared" si="56"/>
        <v>●</v>
      </c>
      <c r="AK335" s="675">
        <f t="shared" si="57"/>
        <v>40191</v>
      </c>
      <c r="AL335" s="675" t="str">
        <f t="shared" si="55"/>
        <v>40_笠間</v>
      </c>
      <c r="AM335" s="675" t="str">
        <f t="shared" si="54"/>
        <v>40</v>
      </c>
      <c r="AN335" s="693" t="str">
        <f>IFERROR(VLOOKUP(AL335,観測点コードリスト!$L$2:$N$1665,3,FALSE),"")</f>
        <v>0318</v>
      </c>
      <c r="AO335" t="str">
        <f t="shared" si="58"/>
        <v>●</v>
      </c>
      <c r="AQ335" s="709">
        <f t="shared" si="50"/>
        <v>40191</v>
      </c>
      <c r="AR335" s="709" t="str">
        <f t="shared" si="51"/>
        <v>笠間</v>
      </c>
      <c r="AS335" s="709" t="str">
        <f t="shared" si="52"/>
        <v>40</v>
      </c>
      <c r="AT335" s="710" t="str">
        <f t="shared" si="53"/>
        <v>0318</v>
      </c>
    </row>
    <row r="336" spans="1:46">
      <c r="A336" s="662" t="s">
        <v>1578</v>
      </c>
      <c r="B336" s="662">
        <v>40201</v>
      </c>
      <c r="C336" s="662" t="s">
        <v>23</v>
      </c>
      <c r="D336" s="662" t="s">
        <v>1617</v>
      </c>
      <c r="E336" s="662" t="s">
        <v>1618</v>
      </c>
      <c r="F336" s="662" t="s">
        <v>1619</v>
      </c>
      <c r="G336" s="662">
        <v>36</v>
      </c>
      <c r="H336" s="662">
        <v>22.8</v>
      </c>
      <c r="I336" s="662">
        <v>140</v>
      </c>
      <c r="J336" s="662">
        <v>28</v>
      </c>
      <c r="K336" s="662">
        <v>29</v>
      </c>
      <c r="L336" s="662">
        <v>14.1</v>
      </c>
      <c r="M336" s="662" t="s">
        <v>22</v>
      </c>
      <c r="N336" s="662" t="s">
        <v>1620</v>
      </c>
      <c r="O336" s="662">
        <v>40900</v>
      </c>
      <c r="P336" s="662" t="s">
        <v>22</v>
      </c>
      <c r="Q336" s="667">
        <v>36.380000000000003</v>
      </c>
      <c r="R336" s="667">
        <v>140.466667</v>
      </c>
      <c r="T336" s="668" t="s">
        <v>4605</v>
      </c>
      <c r="U336" s="668" t="s">
        <v>4605</v>
      </c>
      <c r="V336" s="668" t="s">
        <v>4605</v>
      </c>
      <c r="W336" s="668" t="s">
        <v>4605</v>
      </c>
      <c r="X336" s="668" t="s">
        <v>22</v>
      </c>
      <c r="Y336" s="668" t="s">
        <v>4605</v>
      </c>
      <c r="Z336" s="668" t="s">
        <v>22</v>
      </c>
      <c r="AB336" s="662" t="s">
        <v>4745</v>
      </c>
      <c r="AC336" s="662" t="s">
        <v>4806</v>
      </c>
      <c r="AE336" s="662">
        <v>21</v>
      </c>
      <c r="AF336" s="662">
        <v>4</v>
      </c>
      <c r="AG336" s="662">
        <v>1</v>
      </c>
      <c r="AH336" s="668" t="str">
        <f t="shared" si="56"/>
        <v>●</v>
      </c>
      <c r="AI336" s="668" t="str">
        <f t="shared" si="56"/>
        <v>●</v>
      </c>
      <c r="AJ336" s="668" t="str">
        <f t="shared" si="56"/>
        <v>●</v>
      </c>
      <c r="AK336" s="675">
        <f t="shared" si="57"/>
        <v>40201</v>
      </c>
      <c r="AL336" s="675" t="str">
        <f t="shared" si="55"/>
        <v>40_水戸</v>
      </c>
      <c r="AM336" s="675" t="str">
        <f t="shared" si="54"/>
        <v>40</v>
      </c>
      <c r="AN336" s="693" t="str">
        <f>IFERROR(VLOOKUP(AL336,観測点コードリスト!$L$2:$N$1665,3,FALSE),"")</f>
        <v>47629</v>
      </c>
      <c r="AO336" t="str">
        <f t="shared" si="58"/>
        <v>●</v>
      </c>
      <c r="AQ336" s="709">
        <f t="shared" si="50"/>
        <v>40201</v>
      </c>
      <c r="AR336" s="709" t="str">
        <f t="shared" si="51"/>
        <v>水戸</v>
      </c>
      <c r="AS336" s="709" t="str">
        <f t="shared" si="52"/>
        <v>40</v>
      </c>
      <c r="AT336" s="710" t="str">
        <f t="shared" si="53"/>
        <v>47629</v>
      </c>
    </row>
    <row r="337" spans="1:46">
      <c r="A337" s="662" t="s">
        <v>1578</v>
      </c>
      <c r="B337" s="662">
        <v>40221</v>
      </c>
      <c r="C337" s="662" t="s">
        <v>17</v>
      </c>
      <c r="D337" s="662" t="s">
        <v>1621</v>
      </c>
      <c r="E337" s="662" t="s">
        <v>1622</v>
      </c>
      <c r="F337" s="662" t="s">
        <v>1623</v>
      </c>
      <c r="G337" s="662">
        <v>36</v>
      </c>
      <c r="H337" s="662">
        <v>12.1</v>
      </c>
      <c r="I337" s="662">
        <v>139</v>
      </c>
      <c r="J337" s="662">
        <v>43</v>
      </c>
      <c r="K337" s="662">
        <v>20</v>
      </c>
      <c r="L337" s="662">
        <v>10</v>
      </c>
      <c r="M337" s="662">
        <v>1.5</v>
      </c>
      <c r="N337" s="662" t="s">
        <v>1624</v>
      </c>
      <c r="O337" s="662" t="s">
        <v>22</v>
      </c>
      <c r="P337" s="662" t="s">
        <v>40</v>
      </c>
      <c r="Q337" s="667">
        <v>36.201667</v>
      </c>
      <c r="R337" s="667">
        <v>139.716667</v>
      </c>
      <c r="T337" s="668" t="s">
        <v>4605</v>
      </c>
      <c r="U337" s="668" t="s">
        <v>4605</v>
      </c>
      <c r="V337" s="668" t="s">
        <v>4605</v>
      </c>
      <c r="W337" s="668" t="s">
        <v>22</v>
      </c>
      <c r="X337" s="668" t="s">
        <v>22</v>
      </c>
      <c r="Y337" s="668" t="s">
        <v>22</v>
      </c>
      <c r="Z337" s="668" t="s">
        <v>22</v>
      </c>
      <c r="AB337" s="662" t="s">
        <v>4745</v>
      </c>
      <c r="AC337" s="662" t="s">
        <v>1986</v>
      </c>
      <c r="AE337" s="662">
        <v>2</v>
      </c>
      <c r="AF337" s="662">
        <v>17</v>
      </c>
      <c r="AG337" s="662">
        <v>11</v>
      </c>
      <c r="AH337" s="668" t="str">
        <f t="shared" si="56"/>
        <v>●</v>
      </c>
      <c r="AI337" s="668" t="str">
        <f t="shared" si="56"/>
        <v>●</v>
      </c>
      <c r="AJ337" s="668" t="str">
        <f t="shared" si="56"/>
        <v>●</v>
      </c>
      <c r="AK337" s="675">
        <f t="shared" si="57"/>
        <v>40221</v>
      </c>
      <c r="AL337" s="675" t="str">
        <f t="shared" si="55"/>
        <v>40_古河</v>
      </c>
      <c r="AM337" s="675" t="str">
        <f t="shared" si="54"/>
        <v>40</v>
      </c>
      <c r="AN337" s="693" t="str">
        <f>IFERROR(VLOOKUP(AL337,観測点コードリスト!$L$2:$N$1665,3,FALSE),"")</f>
        <v>0320</v>
      </c>
      <c r="AO337" t="str">
        <f t="shared" si="58"/>
        <v>●</v>
      </c>
      <c r="AQ337" s="709">
        <f t="shared" si="50"/>
        <v>40221</v>
      </c>
      <c r="AR337" s="709" t="str">
        <f t="shared" si="51"/>
        <v>古河</v>
      </c>
      <c r="AS337" s="709" t="str">
        <f t="shared" si="52"/>
        <v>40</v>
      </c>
      <c r="AT337" s="710" t="str">
        <f t="shared" si="53"/>
        <v>0320</v>
      </c>
    </row>
    <row r="338" spans="1:46">
      <c r="A338" s="662" t="s">
        <v>1578</v>
      </c>
      <c r="B338" s="662">
        <v>40231</v>
      </c>
      <c r="C338" s="662" t="s">
        <v>17</v>
      </c>
      <c r="D338" s="662" t="s">
        <v>1625</v>
      </c>
      <c r="E338" s="662" t="s">
        <v>1626</v>
      </c>
      <c r="F338" s="662" t="s">
        <v>1627</v>
      </c>
      <c r="G338" s="662">
        <v>36</v>
      </c>
      <c r="H338" s="662">
        <v>16.899999999999999</v>
      </c>
      <c r="I338" s="662">
        <v>139</v>
      </c>
      <c r="J338" s="662">
        <v>59.3</v>
      </c>
      <c r="K338" s="662">
        <v>24</v>
      </c>
      <c r="L338" s="662">
        <v>6.5</v>
      </c>
      <c r="M338" s="662">
        <v>1.5</v>
      </c>
      <c r="N338" s="662" t="s">
        <v>1628</v>
      </c>
      <c r="O338" s="662" t="s">
        <v>22</v>
      </c>
      <c r="P338" s="662" t="s">
        <v>40</v>
      </c>
      <c r="Q338" s="667">
        <v>36.281666999999999</v>
      </c>
      <c r="R338" s="667">
        <v>139.98833300000001</v>
      </c>
      <c r="T338" s="668" t="s">
        <v>4605</v>
      </c>
      <c r="U338" s="668" t="s">
        <v>4605</v>
      </c>
      <c r="V338" s="668" t="s">
        <v>4605</v>
      </c>
      <c r="W338" s="668" t="s">
        <v>22</v>
      </c>
      <c r="X338" s="668" t="s">
        <v>22</v>
      </c>
      <c r="Y338" s="668" t="s">
        <v>22</v>
      </c>
      <c r="Z338" s="668" t="s">
        <v>22</v>
      </c>
      <c r="AB338" s="662" t="s">
        <v>1628</v>
      </c>
      <c r="AC338" s="662" t="s">
        <v>1628</v>
      </c>
      <c r="AE338" s="662">
        <v>5</v>
      </c>
      <c r="AF338" s="662">
        <v>5</v>
      </c>
      <c r="AG338" s="662">
        <v>11</v>
      </c>
      <c r="AH338" s="668" t="str">
        <f t="shared" si="56"/>
        <v>●</v>
      </c>
      <c r="AI338" s="668" t="str">
        <f t="shared" si="56"/>
        <v>●</v>
      </c>
      <c r="AJ338" s="668" t="str">
        <f t="shared" si="56"/>
        <v>●</v>
      </c>
      <c r="AK338" s="675">
        <f t="shared" si="57"/>
        <v>40231</v>
      </c>
      <c r="AL338" s="675" t="str">
        <f t="shared" si="55"/>
        <v>40_下館</v>
      </c>
      <c r="AM338" s="675" t="str">
        <f t="shared" si="54"/>
        <v>40</v>
      </c>
      <c r="AN338" s="693" t="str">
        <f>IFERROR(VLOOKUP(AL338,観測点コードリスト!$L$2:$N$1665,3,FALSE),"")</f>
        <v>1530</v>
      </c>
      <c r="AO338" t="str">
        <f t="shared" si="58"/>
        <v>●</v>
      </c>
      <c r="AQ338" s="709">
        <f t="shared" si="50"/>
        <v>40231</v>
      </c>
      <c r="AR338" s="709" t="str">
        <f t="shared" si="51"/>
        <v>下館</v>
      </c>
      <c r="AS338" s="709" t="str">
        <f t="shared" si="52"/>
        <v>40</v>
      </c>
      <c r="AT338" s="710" t="str">
        <f t="shared" si="53"/>
        <v>1530</v>
      </c>
    </row>
    <row r="339" spans="1:46">
      <c r="A339" s="662" t="s">
        <v>1578</v>
      </c>
      <c r="B339" s="662">
        <v>40281</v>
      </c>
      <c r="C339" s="662" t="s">
        <v>17</v>
      </c>
      <c r="D339" s="662" t="s">
        <v>1636</v>
      </c>
      <c r="E339" s="662" t="s">
        <v>1637</v>
      </c>
      <c r="F339" s="662" t="s">
        <v>1638</v>
      </c>
      <c r="G339" s="662">
        <v>36</v>
      </c>
      <c r="H339" s="662">
        <v>10.1</v>
      </c>
      <c r="I339" s="662">
        <v>139</v>
      </c>
      <c r="J339" s="662">
        <v>56.7</v>
      </c>
      <c r="K339" s="662">
        <v>20</v>
      </c>
      <c r="L339" s="662">
        <v>10</v>
      </c>
      <c r="M339" s="662">
        <v>1.5</v>
      </c>
      <c r="N339" s="662" t="s">
        <v>1624</v>
      </c>
      <c r="O339" s="662" t="s">
        <v>22</v>
      </c>
      <c r="P339" s="662" t="s">
        <v>40</v>
      </c>
      <c r="Q339" s="667">
        <v>36.168332999999997</v>
      </c>
      <c r="R339" s="667">
        <v>139.94499999999999</v>
      </c>
      <c r="T339" s="668" t="s">
        <v>4605</v>
      </c>
      <c r="U339" s="668" t="s">
        <v>4605</v>
      </c>
      <c r="V339" s="668" t="s">
        <v>4605</v>
      </c>
      <c r="W339" s="668" t="s">
        <v>22</v>
      </c>
      <c r="X339" s="668" t="s">
        <v>22</v>
      </c>
      <c r="Y339" s="668" t="s">
        <v>22</v>
      </c>
      <c r="Z339" s="668" t="s">
        <v>22</v>
      </c>
      <c r="AB339" s="662" t="s">
        <v>4745</v>
      </c>
      <c r="AC339" s="662" t="s">
        <v>1986</v>
      </c>
      <c r="AE339" s="662">
        <v>1</v>
      </c>
      <c r="AF339" s="662">
        <v>4</v>
      </c>
      <c r="AG339" s="662">
        <v>27</v>
      </c>
      <c r="AH339" s="668" t="str">
        <f t="shared" si="56"/>
        <v>●</v>
      </c>
      <c r="AI339" s="668" t="str">
        <f t="shared" si="56"/>
        <v>●</v>
      </c>
      <c r="AJ339" s="668" t="str">
        <f t="shared" si="56"/>
        <v>●</v>
      </c>
      <c r="AK339" s="675">
        <f t="shared" si="57"/>
        <v>40281</v>
      </c>
      <c r="AL339" s="675" t="str">
        <f t="shared" si="55"/>
        <v>40_下妻</v>
      </c>
      <c r="AM339" s="675" t="str">
        <f t="shared" si="54"/>
        <v>40</v>
      </c>
      <c r="AN339" s="693" t="str">
        <f>IFERROR(VLOOKUP(AL339,観測点コードリスト!$L$2:$N$1665,3,FALSE),"")</f>
        <v>0322</v>
      </c>
      <c r="AO339" t="str">
        <f t="shared" si="58"/>
        <v>●</v>
      </c>
      <c r="AQ339" s="709">
        <f t="shared" si="50"/>
        <v>40281</v>
      </c>
      <c r="AR339" s="709" t="str">
        <f t="shared" si="51"/>
        <v>下妻</v>
      </c>
      <c r="AS339" s="709" t="str">
        <f t="shared" si="52"/>
        <v>40</v>
      </c>
      <c r="AT339" s="710" t="str">
        <f t="shared" si="53"/>
        <v>0322</v>
      </c>
    </row>
    <row r="340" spans="1:46">
      <c r="A340" s="662" t="s">
        <v>1578</v>
      </c>
      <c r="B340" s="662">
        <v>40311</v>
      </c>
      <c r="C340" s="662" t="s">
        <v>17</v>
      </c>
      <c r="D340" s="662" t="s">
        <v>1639</v>
      </c>
      <c r="E340" s="662" t="s">
        <v>1640</v>
      </c>
      <c r="F340" s="662" t="s">
        <v>1641</v>
      </c>
      <c r="G340" s="662">
        <v>36</v>
      </c>
      <c r="H340" s="662">
        <v>10.1</v>
      </c>
      <c r="I340" s="662">
        <v>140</v>
      </c>
      <c r="J340" s="662">
        <v>31.6</v>
      </c>
      <c r="K340" s="662">
        <v>32</v>
      </c>
      <c r="L340" s="662">
        <v>10</v>
      </c>
      <c r="M340" s="662">
        <v>1.5</v>
      </c>
      <c r="N340" s="662" t="s">
        <v>1642</v>
      </c>
      <c r="O340" s="662" t="s">
        <v>22</v>
      </c>
      <c r="P340" s="662" t="s">
        <v>22</v>
      </c>
      <c r="Q340" s="667">
        <v>36.168332999999997</v>
      </c>
      <c r="R340" s="667">
        <v>140.526667</v>
      </c>
      <c r="T340" s="668" t="s">
        <v>4605</v>
      </c>
      <c r="U340" s="668" t="s">
        <v>4605</v>
      </c>
      <c r="V340" s="668" t="s">
        <v>4605</v>
      </c>
      <c r="W340" s="668" t="s">
        <v>22</v>
      </c>
      <c r="X340" s="668" t="s">
        <v>22</v>
      </c>
      <c r="Y340" s="668" t="s">
        <v>22</v>
      </c>
      <c r="Z340" s="668" t="s">
        <v>22</v>
      </c>
      <c r="AB340" s="662" t="s">
        <v>1642</v>
      </c>
      <c r="AC340" s="662" t="s">
        <v>1642</v>
      </c>
      <c r="AE340" s="662">
        <v>1</v>
      </c>
      <c r="AF340" s="662">
        <v>9</v>
      </c>
      <c r="AG340" s="662">
        <v>9</v>
      </c>
      <c r="AH340" s="668" t="str">
        <f t="shared" si="56"/>
        <v>●</v>
      </c>
      <c r="AI340" s="668" t="str">
        <f t="shared" si="56"/>
        <v>●</v>
      </c>
      <c r="AJ340" s="668" t="str">
        <f t="shared" si="56"/>
        <v>●</v>
      </c>
      <c r="AK340" s="675">
        <f t="shared" si="57"/>
        <v>40311</v>
      </c>
      <c r="AL340" s="675" t="str">
        <f t="shared" si="55"/>
        <v>40_鉾田</v>
      </c>
      <c r="AM340" s="675" t="str">
        <f t="shared" si="54"/>
        <v>40</v>
      </c>
      <c r="AN340" s="693" t="str">
        <f>IFERROR(VLOOKUP(AL340,観測点コードリスト!$L$2:$N$1665,3,FALSE),"")</f>
        <v>1245</v>
      </c>
      <c r="AO340" t="str">
        <f t="shared" si="58"/>
        <v>●</v>
      </c>
      <c r="AQ340" s="709">
        <f t="shared" si="50"/>
        <v>40311</v>
      </c>
      <c r="AR340" s="709" t="str">
        <f t="shared" si="51"/>
        <v>鉾田</v>
      </c>
      <c r="AS340" s="709" t="str">
        <f t="shared" si="52"/>
        <v>40</v>
      </c>
      <c r="AT340" s="710" t="str">
        <f t="shared" si="53"/>
        <v>1245</v>
      </c>
    </row>
    <row r="341" spans="1:46">
      <c r="A341" s="662" t="s">
        <v>1578</v>
      </c>
      <c r="B341" s="662">
        <v>40336</v>
      </c>
      <c r="C341" s="662" t="s">
        <v>23</v>
      </c>
      <c r="D341" s="662" t="s">
        <v>1646</v>
      </c>
      <c r="E341" s="662" t="s">
        <v>1647</v>
      </c>
      <c r="F341" s="662" t="s">
        <v>1648</v>
      </c>
      <c r="G341" s="662">
        <v>36</v>
      </c>
      <c r="H341" s="662">
        <v>3.4</v>
      </c>
      <c r="I341" s="662">
        <v>140</v>
      </c>
      <c r="J341" s="662">
        <v>7.5</v>
      </c>
      <c r="K341" s="662">
        <v>25</v>
      </c>
      <c r="L341" s="662">
        <v>20.399999999999999</v>
      </c>
      <c r="M341" s="662" t="s">
        <v>22</v>
      </c>
      <c r="N341" s="662" t="s">
        <v>1649</v>
      </c>
      <c r="O341" s="662">
        <v>40905</v>
      </c>
      <c r="P341" s="662" t="s">
        <v>22</v>
      </c>
      <c r="Q341" s="667">
        <v>36.056666999999997</v>
      </c>
      <c r="R341" s="667">
        <v>140.125</v>
      </c>
      <c r="T341" s="668" t="s">
        <v>4605</v>
      </c>
      <c r="U341" s="668" t="s">
        <v>4605</v>
      </c>
      <c r="V341" s="668" t="s">
        <v>4605</v>
      </c>
      <c r="W341" s="668" t="s">
        <v>22</v>
      </c>
      <c r="X341" s="668" t="s">
        <v>22</v>
      </c>
      <c r="Y341" s="668" t="s">
        <v>4605</v>
      </c>
      <c r="Z341" s="668" t="s">
        <v>4605</v>
      </c>
      <c r="AB341" s="662" t="s">
        <v>1649</v>
      </c>
      <c r="AC341" s="662" t="s">
        <v>1649</v>
      </c>
      <c r="AE341" s="662">
        <v>26</v>
      </c>
      <c r="AF341" s="662">
        <v>8</v>
      </c>
      <c r="AG341" s="662">
        <v>9</v>
      </c>
      <c r="AH341" s="668" t="str">
        <f t="shared" si="56"/>
        <v>●</v>
      </c>
      <c r="AI341" s="668" t="str">
        <f t="shared" si="56"/>
        <v>●</v>
      </c>
      <c r="AJ341" s="668" t="str">
        <f t="shared" si="56"/>
        <v>●</v>
      </c>
      <c r="AK341" s="675">
        <f t="shared" si="57"/>
        <v>40336</v>
      </c>
      <c r="AL341" s="675" t="str">
        <f t="shared" si="55"/>
        <v>40_つくば</v>
      </c>
      <c r="AM341" s="675" t="str">
        <f t="shared" si="54"/>
        <v>40</v>
      </c>
      <c r="AN341" s="693" t="str">
        <f>IFERROR(VLOOKUP(AL341,観測点コードリスト!$L$2:$N$1665,3,FALSE),"")</f>
        <v>47646</v>
      </c>
      <c r="AO341" t="str">
        <f t="shared" si="58"/>
        <v>●</v>
      </c>
      <c r="AQ341" s="709">
        <f t="shared" si="50"/>
        <v>40336</v>
      </c>
      <c r="AR341" s="709" t="str">
        <f t="shared" si="51"/>
        <v>つくば</v>
      </c>
      <c r="AS341" s="709" t="str">
        <f t="shared" si="52"/>
        <v>40</v>
      </c>
      <c r="AT341" s="710" t="str">
        <f t="shared" si="53"/>
        <v>47646</v>
      </c>
    </row>
    <row r="342" spans="1:46">
      <c r="A342" s="662" t="s">
        <v>1578</v>
      </c>
      <c r="B342" s="662">
        <v>40341</v>
      </c>
      <c r="C342" s="662" t="s">
        <v>17</v>
      </c>
      <c r="D342" s="662" t="s">
        <v>1650</v>
      </c>
      <c r="E342" s="662" t="s">
        <v>1651</v>
      </c>
      <c r="F342" s="662" t="s">
        <v>1652</v>
      </c>
      <c r="G342" s="662">
        <v>36</v>
      </c>
      <c r="H342" s="662">
        <v>6.2</v>
      </c>
      <c r="I342" s="662">
        <v>140</v>
      </c>
      <c r="J342" s="662">
        <v>13.2</v>
      </c>
      <c r="K342" s="662">
        <v>26</v>
      </c>
      <c r="L342" s="662">
        <v>10</v>
      </c>
      <c r="M342" s="662">
        <v>1.5</v>
      </c>
      <c r="N342" s="662" t="s">
        <v>1653</v>
      </c>
      <c r="O342" s="662" t="s">
        <v>22</v>
      </c>
      <c r="P342" s="662" t="s">
        <v>40</v>
      </c>
      <c r="Q342" s="667">
        <v>36.103332999999999</v>
      </c>
      <c r="R342" s="667">
        <v>140.22</v>
      </c>
      <c r="T342" s="668" t="s">
        <v>4605</v>
      </c>
      <c r="U342" s="668" t="s">
        <v>4605</v>
      </c>
      <c r="V342" s="668" t="s">
        <v>4605</v>
      </c>
      <c r="W342" s="668" t="s">
        <v>22</v>
      </c>
      <c r="X342" s="668" t="s">
        <v>22</v>
      </c>
      <c r="Y342" s="668" t="s">
        <v>22</v>
      </c>
      <c r="Z342" s="668" t="s">
        <v>22</v>
      </c>
      <c r="AB342" s="662" t="s">
        <v>4745</v>
      </c>
      <c r="AC342" s="662" t="s">
        <v>1990</v>
      </c>
      <c r="AE342" s="662">
        <v>10</v>
      </c>
      <c r="AF342" s="662">
        <v>20</v>
      </c>
      <c r="AG342" s="662">
        <v>2</v>
      </c>
      <c r="AH342" s="668" t="str">
        <f t="shared" si="56"/>
        <v>●</v>
      </c>
      <c r="AI342" s="668" t="str">
        <f t="shared" si="56"/>
        <v>●</v>
      </c>
      <c r="AJ342" s="668" t="str">
        <f t="shared" si="56"/>
        <v>●</v>
      </c>
      <c r="AK342" s="675">
        <f t="shared" si="57"/>
        <v>40341</v>
      </c>
      <c r="AL342" s="675" t="str">
        <f t="shared" si="55"/>
        <v>40_土浦</v>
      </c>
      <c r="AM342" s="675" t="str">
        <f t="shared" si="54"/>
        <v>40</v>
      </c>
      <c r="AN342" s="693" t="str">
        <f>IFERROR(VLOOKUP(AL342,観測点コードリスト!$L$2:$N$1665,3,FALSE),"")</f>
        <v>0324</v>
      </c>
      <c r="AO342" t="str">
        <f t="shared" si="58"/>
        <v>●</v>
      </c>
      <c r="AQ342" s="709">
        <f t="shared" si="50"/>
        <v>40341</v>
      </c>
      <c r="AR342" s="709" t="str">
        <f t="shared" si="51"/>
        <v>土浦</v>
      </c>
      <c r="AS342" s="709" t="str">
        <f t="shared" si="52"/>
        <v>40</v>
      </c>
      <c r="AT342" s="710" t="str">
        <f t="shared" si="53"/>
        <v>0324</v>
      </c>
    </row>
    <row r="343" spans="1:46">
      <c r="A343" s="662" t="s">
        <v>1578</v>
      </c>
      <c r="B343" s="662">
        <v>40406</v>
      </c>
      <c r="C343" s="662" t="s">
        <v>17</v>
      </c>
      <c r="D343" s="662" t="s">
        <v>1658</v>
      </c>
      <c r="E343" s="662" t="s">
        <v>334</v>
      </c>
      <c r="F343" s="662" t="s">
        <v>1659</v>
      </c>
      <c r="G343" s="662">
        <v>35</v>
      </c>
      <c r="H343" s="662">
        <v>57.8</v>
      </c>
      <c r="I343" s="662">
        <v>140</v>
      </c>
      <c r="J343" s="662">
        <v>37.299999999999997</v>
      </c>
      <c r="K343" s="662">
        <v>37</v>
      </c>
      <c r="L343" s="662">
        <v>10</v>
      </c>
      <c r="M343" s="662">
        <v>1.5</v>
      </c>
      <c r="N343" s="662" t="s">
        <v>1660</v>
      </c>
      <c r="O343" s="662" t="s">
        <v>22</v>
      </c>
      <c r="P343" s="662" t="s">
        <v>40</v>
      </c>
      <c r="Q343" s="667">
        <v>35.963332999999999</v>
      </c>
      <c r="R343" s="667">
        <v>140.621667</v>
      </c>
      <c r="T343" s="668" t="s">
        <v>4605</v>
      </c>
      <c r="U343" s="668" t="s">
        <v>4605</v>
      </c>
      <c r="V343" s="668" t="s">
        <v>4605</v>
      </c>
      <c r="W343" s="668" t="s">
        <v>22</v>
      </c>
      <c r="X343" s="668" t="s">
        <v>22</v>
      </c>
      <c r="Y343" s="668" t="s">
        <v>22</v>
      </c>
      <c r="Z343" s="668" t="s">
        <v>22</v>
      </c>
      <c r="AB343" s="662" t="s">
        <v>4745</v>
      </c>
      <c r="AC343" s="662" t="s">
        <v>4807</v>
      </c>
      <c r="AE343" s="662">
        <v>5</v>
      </c>
      <c r="AF343" s="662">
        <v>4</v>
      </c>
      <c r="AG343" s="662">
        <v>5</v>
      </c>
      <c r="AH343" s="668" t="str">
        <f t="shared" si="56"/>
        <v>●</v>
      </c>
      <c r="AI343" s="668" t="str">
        <f t="shared" si="56"/>
        <v>●</v>
      </c>
      <c r="AJ343" s="668" t="str">
        <f t="shared" si="56"/>
        <v>●</v>
      </c>
      <c r="AK343" s="675">
        <f t="shared" si="57"/>
        <v>40406</v>
      </c>
      <c r="AL343" s="675" t="str">
        <f t="shared" si="55"/>
        <v>40_鹿嶋</v>
      </c>
      <c r="AM343" s="675" t="str">
        <f t="shared" si="54"/>
        <v>40</v>
      </c>
      <c r="AN343" s="693" t="str">
        <f>IFERROR(VLOOKUP(AL343,観測点コードリスト!$L$2:$N$1665,3,FALSE),"")</f>
        <v>0325</v>
      </c>
      <c r="AO343" t="str">
        <f t="shared" si="58"/>
        <v>●</v>
      </c>
      <c r="AQ343" s="709">
        <f t="shared" si="50"/>
        <v>40406</v>
      </c>
      <c r="AR343" s="709" t="str">
        <f t="shared" si="51"/>
        <v>鹿嶋</v>
      </c>
      <c r="AS343" s="709" t="str">
        <f t="shared" si="52"/>
        <v>40</v>
      </c>
      <c r="AT343" s="710" t="str">
        <f t="shared" si="53"/>
        <v>0325</v>
      </c>
    </row>
    <row r="344" spans="1:46">
      <c r="A344" s="662" t="s">
        <v>1578</v>
      </c>
      <c r="B344" s="662">
        <v>40426</v>
      </c>
      <c r="C344" s="662" t="s">
        <v>17</v>
      </c>
      <c r="D344" s="662" t="s">
        <v>1661</v>
      </c>
      <c r="E344" s="662" t="s">
        <v>1662</v>
      </c>
      <c r="F344" s="662" t="s">
        <v>1663</v>
      </c>
      <c r="G344" s="662">
        <v>35</v>
      </c>
      <c r="H344" s="662">
        <v>53.4</v>
      </c>
      <c r="I344" s="662">
        <v>140</v>
      </c>
      <c r="J344" s="662">
        <v>12.7</v>
      </c>
      <c r="K344" s="662">
        <v>4</v>
      </c>
      <c r="L344" s="662">
        <v>9.4</v>
      </c>
      <c r="M344" s="662">
        <v>1.5</v>
      </c>
      <c r="N344" s="662" t="s">
        <v>1664</v>
      </c>
      <c r="O344" s="662" t="s">
        <v>22</v>
      </c>
      <c r="P344" s="662" t="s">
        <v>40</v>
      </c>
      <c r="Q344" s="667">
        <v>35.89</v>
      </c>
      <c r="R344" s="667">
        <v>140.21166700000001</v>
      </c>
      <c r="T344" s="668" t="s">
        <v>4605</v>
      </c>
      <c r="U344" s="668" t="s">
        <v>4605</v>
      </c>
      <c r="V344" s="668" t="s">
        <v>4605</v>
      </c>
      <c r="W344" s="668" t="s">
        <v>22</v>
      </c>
      <c r="X344" s="668" t="s">
        <v>22</v>
      </c>
      <c r="Y344" s="668" t="s">
        <v>22</v>
      </c>
      <c r="Z344" s="668" t="s">
        <v>22</v>
      </c>
      <c r="AB344" s="662" t="s">
        <v>1632</v>
      </c>
      <c r="AC344" s="662" t="s">
        <v>4808</v>
      </c>
      <c r="AE344" s="662">
        <v>2</v>
      </c>
      <c r="AF344" s="662">
        <v>6</v>
      </c>
      <c r="AG344" s="662">
        <v>26</v>
      </c>
      <c r="AH344" s="668" t="str">
        <f t="shared" si="56"/>
        <v>●</v>
      </c>
      <c r="AI344" s="668" t="str">
        <f t="shared" si="56"/>
        <v>●</v>
      </c>
      <c r="AJ344" s="668" t="str">
        <f t="shared" si="56"/>
        <v>●</v>
      </c>
      <c r="AK344" s="675">
        <f t="shared" si="57"/>
        <v>40426</v>
      </c>
      <c r="AL344" s="675" t="str">
        <f t="shared" si="55"/>
        <v>40_龍ケ崎</v>
      </c>
      <c r="AM344" s="675" t="str">
        <f t="shared" si="54"/>
        <v>40</v>
      </c>
      <c r="AN344" s="693" t="str">
        <f>IFERROR(VLOOKUP(AL344,観測点コードリスト!$L$2:$N$1665,3,FALSE),"")</f>
        <v>1014</v>
      </c>
      <c r="AO344" t="str">
        <f t="shared" si="58"/>
        <v>●</v>
      </c>
      <c r="AQ344" s="709">
        <f t="shared" si="50"/>
        <v>40426</v>
      </c>
      <c r="AR344" s="709" t="str">
        <f t="shared" si="51"/>
        <v>龍ケ崎</v>
      </c>
      <c r="AS344" s="709" t="str">
        <f t="shared" si="52"/>
        <v>40</v>
      </c>
      <c r="AT344" s="710" t="str">
        <f t="shared" si="53"/>
        <v>1014</v>
      </c>
    </row>
    <row r="345" spans="1:46">
      <c r="A345" s="662" t="s">
        <v>1665</v>
      </c>
      <c r="B345" s="662">
        <v>41011</v>
      </c>
      <c r="C345" s="662" t="s">
        <v>17</v>
      </c>
      <c r="D345" s="662" t="s">
        <v>1666</v>
      </c>
      <c r="E345" s="662" t="s">
        <v>1667</v>
      </c>
      <c r="F345" s="662" t="s">
        <v>1668</v>
      </c>
      <c r="G345" s="662">
        <v>37</v>
      </c>
      <c r="H345" s="662">
        <v>7.4</v>
      </c>
      <c r="I345" s="662">
        <v>140</v>
      </c>
      <c r="J345" s="662">
        <v>2.1</v>
      </c>
      <c r="K345" s="662">
        <v>749</v>
      </c>
      <c r="L345" s="662">
        <v>6.6</v>
      </c>
      <c r="M345" s="662">
        <v>1.5</v>
      </c>
      <c r="N345" s="662" t="s">
        <v>1669</v>
      </c>
      <c r="O345" s="662">
        <v>41900</v>
      </c>
      <c r="P345" s="662" t="s">
        <v>22</v>
      </c>
      <c r="Q345" s="667">
        <v>37.123333000000002</v>
      </c>
      <c r="R345" s="667">
        <v>140.035</v>
      </c>
      <c r="T345" s="668" t="s">
        <v>4605</v>
      </c>
      <c r="U345" s="668" t="s">
        <v>4605</v>
      </c>
      <c r="V345" s="668" t="s">
        <v>4605</v>
      </c>
      <c r="W345" s="668" t="s">
        <v>22</v>
      </c>
      <c r="X345" s="668" t="s">
        <v>22</v>
      </c>
      <c r="Y345" s="668" t="s">
        <v>22</v>
      </c>
      <c r="Z345" s="668" t="s">
        <v>22</v>
      </c>
      <c r="AB345" s="662" t="s">
        <v>4745</v>
      </c>
      <c r="AC345" s="662" t="s">
        <v>4809</v>
      </c>
      <c r="AF345" s="662">
        <v>4</v>
      </c>
      <c r="AG345" s="662">
        <v>1</v>
      </c>
      <c r="AH345" s="668" t="str">
        <f t="shared" si="56"/>
        <v/>
      </c>
      <c r="AI345" s="668" t="str">
        <f t="shared" si="56"/>
        <v>●</v>
      </c>
      <c r="AJ345" s="668" t="str">
        <f t="shared" si="56"/>
        <v>●</v>
      </c>
      <c r="AK345" s="675">
        <f t="shared" si="57"/>
        <v>41011</v>
      </c>
      <c r="AL345" s="675" t="str">
        <f t="shared" si="55"/>
        <v>41_那須高原</v>
      </c>
      <c r="AM345" s="675" t="str">
        <f t="shared" si="54"/>
        <v>41</v>
      </c>
      <c r="AN345" s="693" t="str">
        <f>IFERROR(VLOOKUP(AL345,観測点コードリスト!$L$2:$N$1665,3,FALSE),"")</f>
        <v>0326</v>
      </c>
      <c r="AO345" t="str">
        <f t="shared" si="58"/>
        <v>●</v>
      </c>
      <c r="AQ345" s="709">
        <f t="shared" si="50"/>
        <v>41011</v>
      </c>
      <c r="AR345" s="709" t="str">
        <f t="shared" si="51"/>
        <v>那須高原</v>
      </c>
      <c r="AS345" s="709" t="str">
        <f t="shared" si="52"/>
        <v>41</v>
      </c>
      <c r="AT345" s="710" t="str">
        <f t="shared" si="53"/>
        <v>0326</v>
      </c>
    </row>
    <row r="346" spans="1:46">
      <c r="A346" s="662" t="s">
        <v>1665</v>
      </c>
      <c r="B346" s="662">
        <v>41076</v>
      </c>
      <c r="C346" s="662" t="s">
        <v>17</v>
      </c>
      <c r="D346" s="662" t="s">
        <v>1670</v>
      </c>
      <c r="E346" s="662" t="s">
        <v>1671</v>
      </c>
      <c r="F346" s="662" t="s">
        <v>1672</v>
      </c>
      <c r="G346" s="662">
        <v>36</v>
      </c>
      <c r="H346" s="662">
        <v>55.3</v>
      </c>
      <c r="I346" s="662">
        <v>139</v>
      </c>
      <c r="J346" s="662">
        <v>41.7</v>
      </c>
      <c r="K346" s="662">
        <v>620</v>
      </c>
      <c r="L346" s="662">
        <v>10</v>
      </c>
      <c r="M346" s="662">
        <v>1.5</v>
      </c>
      <c r="N346" s="662" t="s">
        <v>1673</v>
      </c>
      <c r="O346" s="662" t="s">
        <v>22</v>
      </c>
      <c r="P346" s="662" t="s">
        <v>40</v>
      </c>
      <c r="Q346" s="667">
        <v>36.921666999999999</v>
      </c>
      <c r="R346" s="667">
        <v>139.69499999999999</v>
      </c>
      <c r="T346" s="668" t="s">
        <v>4605</v>
      </c>
      <c r="U346" s="668" t="s">
        <v>4605</v>
      </c>
      <c r="V346" s="668" t="s">
        <v>4605</v>
      </c>
      <c r="W346" s="668" t="s">
        <v>22</v>
      </c>
      <c r="X346" s="668" t="s">
        <v>22</v>
      </c>
      <c r="Y346" s="668" t="s">
        <v>22</v>
      </c>
      <c r="Z346" s="668" t="s">
        <v>22</v>
      </c>
      <c r="AB346" s="662" t="s">
        <v>1632</v>
      </c>
      <c r="AC346" s="662" t="s">
        <v>1681</v>
      </c>
      <c r="AH346" s="668" t="str">
        <f t="shared" si="56"/>
        <v/>
      </c>
      <c r="AI346" s="668" t="str">
        <f t="shared" si="56"/>
        <v/>
      </c>
      <c r="AJ346" s="668" t="str">
        <f t="shared" si="56"/>
        <v/>
      </c>
      <c r="AK346" s="675">
        <f t="shared" si="57"/>
        <v>41076</v>
      </c>
      <c r="AL346" s="675" t="str">
        <f t="shared" si="55"/>
        <v>41_五十里</v>
      </c>
      <c r="AM346" s="675" t="str">
        <f t="shared" si="54"/>
        <v>41</v>
      </c>
      <c r="AN346" s="693" t="str">
        <f>IFERROR(VLOOKUP(AL346,観測点コードリスト!$L$2:$N$1665,3,FALSE),"")</f>
        <v>1015</v>
      </c>
      <c r="AO346" t="str">
        <f t="shared" si="58"/>
        <v/>
      </c>
      <c r="AQ346" s="709">
        <f t="shared" si="50"/>
        <v>41076</v>
      </c>
      <c r="AR346" s="709" t="str">
        <f t="shared" si="51"/>
        <v>五十里</v>
      </c>
      <c r="AS346" s="709" t="str">
        <f t="shared" si="52"/>
        <v>41</v>
      </c>
      <c r="AT346" s="710" t="str">
        <f t="shared" si="53"/>
        <v>1015</v>
      </c>
    </row>
    <row r="347" spans="1:46">
      <c r="A347" s="662" t="s">
        <v>1665</v>
      </c>
      <c r="B347" s="662">
        <v>41091</v>
      </c>
      <c r="C347" s="662" t="s">
        <v>17</v>
      </c>
      <c r="D347" s="662" t="s">
        <v>1674</v>
      </c>
      <c r="E347" s="662" t="s">
        <v>1675</v>
      </c>
      <c r="F347" s="662" t="s">
        <v>1676</v>
      </c>
      <c r="G347" s="662">
        <v>36</v>
      </c>
      <c r="H347" s="662">
        <v>58.9</v>
      </c>
      <c r="I347" s="662">
        <v>140</v>
      </c>
      <c r="J347" s="662">
        <v>1.1000000000000001</v>
      </c>
      <c r="K347" s="662">
        <v>343</v>
      </c>
      <c r="L347" s="662">
        <v>9.9</v>
      </c>
      <c r="M347" s="662">
        <v>1.5</v>
      </c>
      <c r="N347" s="662" t="s">
        <v>1677</v>
      </c>
      <c r="O347" s="662" t="s">
        <v>22</v>
      </c>
      <c r="P347" s="662" t="s">
        <v>22</v>
      </c>
      <c r="Q347" s="667">
        <v>36.981667000000002</v>
      </c>
      <c r="R347" s="667">
        <v>140.01833300000001</v>
      </c>
      <c r="T347" s="668" t="s">
        <v>4605</v>
      </c>
      <c r="U347" s="668" t="s">
        <v>4605</v>
      </c>
      <c r="V347" s="668" t="s">
        <v>4605</v>
      </c>
      <c r="W347" s="668" t="s">
        <v>22</v>
      </c>
      <c r="X347" s="668" t="s">
        <v>22</v>
      </c>
      <c r="Y347" s="668" t="s">
        <v>22</v>
      </c>
      <c r="Z347" s="668" t="s">
        <v>22</v>
      </c>
      <c r="AB347" s="662" t="s">
        <v>4745</v>
      </c>
      <c r="AC347" s="662" t="s">
        <v>2253</v>
      </c>
      <c r="AE347" s="662">
        <v>1</v>
      </c>
      <c r="AF347" s="662">
        <v>3</v>
      </c>
      <c r="AG347" s="662">
        <v>4</v>
      </c>
      <c r="AH347" s="668" t="str">
        <f t="shared" si="56"/>
        <v>●</v>
      </c>
      <c r="AI347" s="668" t="str">
        <f t="shared" si="56"/>
        <v>●</v>
      </c>
      <c r="AJ347" s="668" t="str">
        <f t="shared" si="56"/>
        <v>●</v>
      </c>
      <c r="AK347" s="675">
        <f t="shared" si="57"/>
        <v>41091</v>
      </c>
      <c r="AL347" s="675" t="str">
        <f t="shared" si="55"/>
        <v>41_黒磯</v>
      </c>
      <c r="AM347" s="675" t="str">
        <f t="shared" si="54"/>
        <v>41</v>
      </c>
      <c r="AN347" s="693" t="str">
        <f>IFERROR(VLOOKUP(AL347,観測点コードリスト!$L$2:$N$1665,3,FALSE),"")</f>
        <v>0329</v>
      </c>
      <c r="AO347" t="str">
        <f t="shared" si="58"/>
        <v>●</v>
      </c>
      <c r="AQ347" s="709">
        <f t="shared" si="50"/>
        <v>41091</v>
      </c>
      <c r="AR347" s="709" t="str">
        <f t="shared" si="51"/>
        <v>黒磯</v>
      </c>
      <c r="AS347" s="709" t="str">
        <f t="shared" si="52"/>
        <v>41</v>
      </c>
      <c r="AT347" s="710" t="str">
        <f t="shared" si="53"/>
        <v>0329</v>
      </c>
    </row>
    <row r="348" spans="1:46">
      <c r="A348" s="662" t="s">
        <v>1665</v>
      </c>
      <c r="B348" s="662">
        <v>41116</v>
      </c>
      <c r="C348" s="662" t="s">
        <v>17</v>
      </c>
      <c r="D348" s="662" t="s">
        <v>1678</v>
      </c>
      <c r="E348" s="662" t="s">
        <v>1679</v>
      </c>
      <c r="F348" s="662" t="s">
        <v>1680</v>
      </c>
      <c r="G348" s="662">
        <v>36</v>
      </c>
      <c r="H348" s="662">
        <v>53.5</v>
      </c>
      <c r="I348" s="662">
        <v>139</v>
      </c>
      <c r="J348" s="662">
        <v>34.1</v>
      </c>
      <c r="K348" s="662">
        <v>925</v>
      </c>
      <c r="L348" s="662">
        <v>10</v>
      </c>
      <c r="M348" s="662">
        <v>1.5</v>
      </c>
      <c r="N348" s="662" t="s">
        <v>1681</v>
      </c>
      <c r="O348" s="662">
        <v>41905</v>
      </c>
      <c r="P348" s="662" t="s">
        <v>40</v>
      </c>
      <c r="Q348" s="667">
        <v>36.891666999999998</v>
      </c>
      <c r="R348" s="667">
        <v>139.568333</v>
      </c>
      <c r="T348" s="668" t="s">
        <v>4605</v>
      </c>
      <c r="U348" s="668" t="s">
        <v>4605</v>
      </c>
      <c r="V348" s="668" t="s">
        <v>4605</v>
      </c>
      <c r="W348" s="668" t="s">
        <v>22</v>
      </c>
      <c r="X348" s="668" t="s">
        <v>22</v>
      </c>
      <c r="Y348" s="668" t="s">
        <v>22</v>
      </c>
      <c r="Z348" s="668" t="s">
        <v>22</v>
      </c>
      <c r="AB348" s="662" t="s">
        <v>1681</v>
      </c>
      <c r="AC348" s="662" t="s">
        <v>1681</v>
      </c>
      <c r="AH348" s="668" t="str">
        <f t="shared" si="56"/>
        <v/>
      </c>
      <c r="AI348" s="668" t="str">
        <f t="shared" si="56"/>
        <v/>
      </c>
      <c r="AJ348" s="668" t="str">
        <f t="shared" si="56"/>
        <v/>
      </c>
      <c r="AK348" s="675">
        <f t="shared" si="57"/>
        <v>41116</v>
      </c>
      <c r="AL348" s="675" t="str">
        <f t="shared" si="55"/>
        <v>41_土呂部</v>
      </c>
      <c r="AM348" s="675" t="str">
        <f t="shared" si="54"/>
        <v>41</v>
      </c>
      <c r="AN348" s="693" t="str">
        <f>IFERROR(VLOOKUP(AL348,観測点コードリスト!$L$2:$N$1665,3,FALSE),"")</f>
        <v>1221</v>
      </c>
      <c r="AO348" t="str">
        <f t="shared" si="58"/>
        <v/>
      </c>
      <c r="AQ348" s="709">
        <f t="shared" si="50"/>
        <v>41116</v>
      </c>
      <c r="AR348" s="709" t="str">
        <f t="shared" si="51"/>
        <v>土呂部</v>
      </c>
      <c r="AS348" s="709" t="str">
        <f t="shared" si="52"/>
        <v>41</v>
      </c>
      <c r="AT348" s="710" t="str">
        <f t="shared" si="53"/>
        <v>1221</v>
      </c>
    </row>
    <row r="349" spans="1:46">
      <c r="A349" s="662" t="s">
        <v>1665</v>
      </c>
      <c r="B349" s="662">
        <v>41141</v>
      </c>
      <c r="C349" s="662" t="s">
        <v>17</v>
      </c>
      <c r="D349" s="662" t="s">
        <v>1682</v>
      </c>
      <c r="E349" s="662" t="s">
        <v>1683</v>
      </c>
      <c r="F349" s="662" t="s">
        <v>1684</v>
      </c>
      <c r="G349" s="662">
        <v>36</v>
      </c>
      <c r="H349" s="662">
        <v>50.4</v>
      </c>
      <c r="I349" s="662">
        <v>140</v>
      </c>
      <c r="J349" s="662">
        <v>2.1</v>
      </c>
      <c r="K349" s="662">
        <v>188</v>
      </c>
      <c r="L349" s="662">
        <v>9.9</v>
      </c>
      <c r="M349" s="662">
        <v>1.5</v>
      </c>
      <c r="N349" s="662" t="s">
        <v>1685</v>
      </c>
      <c r="O349" s="662" t="s">
        <v>22</v>
      </c>
      <c r="P349" s="662" t="s">
        <v>22</v>
      </c>
      <c r="Q349" s="667">
        <v>36.840000000000003</v>
      </c>
      <c r="R349" s="667">
        <v>140.035</v>
      </c>
      <c r="T349" s="668" t="s">
        <v>4605</v>
      </c>
      <c r="U349" s="668" t="s">
        <v>4605</v>
      </c>
      <c r="V349" s="668" t="s">
        <v>4605</v>
      </c>
      <c r="W349" s="668" t="s">
        <v>22</v>
      </c>
      <c r="X349" s="668" t="s">
        <v>22</v>
      </c>
      <c r="Y349" s="668" t="s">
        <v>22</v>
      </c>
      <c r="Z349" s="668" t="s">
        <v>22</v>
      </c>
      <c r="AB349" s="662" t="s">
        <v>4745</v>
      </c>
      <c r="AC349" s="662" t="s">
        <v>4810</v>
      </c>
      <c r="AE349" s="662">
        <v>5</v>
      </c>
      <c r="AF349" s="662">
        <v>3</v>
      </c>
      <c r="AH349" s="668" t="str">
        <f t="shared" si="56"/>
        <v>●</v>
      </c>
      <c r="AI349" s="668" t="str">
        <f t="shared" si="56"/>
        <v>●</v>
      </c>
      <c r="AJ349" s="668" t="str">
        <f t="shared" si="56"/>
        <v/>
      </c>
      <c r="AK349" s="675">
        <f t="shared" si="57"/>
        <v>41141</v>
      </c>
      <c r="AL349" s="675" t="str">
        <f t="shared" si="55"/>
        <v>41_大田原</v>
      </c>
      <c r="AM349" s="675" t="str">
        <f t="shared" si="54"/>
        <v>41</v>
      </c>
      <c r="AN349" s="693" t="str">
        <f>IFERROR(VLOOKUP(AL349,観測点コードリスト!$L$2:$N$1665,3,FALSE),"")</f>
        <v>0331</v>
      </c>
      <c r="AO349" t="str">
        <f t="shared" si="58"/>
        <v>●</v>
      </c>
      <c r="AQ349" s="709">
        <f t="shared" ref="AQ349:AQ412" si="59">B349</f>
        <v>41141</v>
      </c>
      <c r="AR349" s="709" t="str">
        <f t="shared" ref="AR349:AR412" si="60">D349</f>
        <v>大田原</v>
      </c>
      <c r="AS349" s="709" t="str">
        <f t="shared" ref="AS349:AS412" si="61">AM349</f>
        <v>41</v>
      </c>
      <c r="AT349" s="710" t="str">
        <f t="shared" ref="AT349:AT412" si="62">AN349</f>
        <v>0331</v>
      </c>
    </row>
    <row r="350" spans="1:46">
      <c r="A350" s="662" t="s">
        <v>1665</v>
      </c>
      <c r="B350" s="662">
        <v>41166</v>
      </c>
      <c r="C350" s="662" t="s">
        <v>23</v>
      </c>
      <c r="D350" s="662" t="s">
        <v>1686</v>
      </c>
      <c r="E350" s="662" t="s">
        <v>1687</v>
      </c>
      <c r="F350" s="662" t="s">
        <v>1688</v>
      </c>
      <c r="G350" s="662">
        <v>36</v>
      </c>
      <c r="H350" s="662">
        <v>44.3</v>
      </c>
      <c r="I350" s="662">
        <v>139</v>
      </c>
      <c r="J350" s="662">
        <v>30</v>
      </c>
      <c r="K350" s="662">
        <v>1292</v>
      </c>
      <c r="L350" s="662">
        <v>11.3</v>
      </c>
      <c r="M350" s="662" t="s">
        <v>22</v>
      </c>
      <c r="N350" s="662" t="s">
        <v>1689</v>
      </c>
      <c r="O350" s="662">
        <v>41910</v>
      </c>
      <c r="P350" s="662" t="s">
        <v>22</v>
      </c>
      <c r="Q350" s="667">
        <v>36.738332999999997</v>
      </c>
      <c r="R350" s="667">
        <v>139.5</v>
      </c>
      <c r="T350" s="668" t="s">
        <v>4605</v>
      </c>
      <c r="U350" s="668" t="s">
        <v>4605</v>
      </c>
      <c r="V350" s="668" t="s">
        <v>4605</v>
      </c>
      <c r="W350" s="668" t="s">
        <v>22</v>
      </c>
      <c r="X350" s="668" t="s">
        <v>22</v>
      </c>
      <c r="Y350" s="668" t="s">
        <v>4605</v>
      </c>
      <c r="Z350" s="668" t="s">
        <v>22</v>
      </c>
      <c r="AB350" s="662" t="s">
        <v>4745</v>
      </c>
      <c r="AC350" s="662" t="s">
        <v>4780</v>
      </c>
      <c r="AH350" s="668" t="str">
        <f t="shared" si="56"/>
        <v/>
      </c>
      <c r="AI350" s="668" t="str">
        <f t="shared" si="56"/>
        <v/>
      </c>
      <c r="AJ350" s="668" t="str">
        <f t="shared" si="56"/>
        <v/>
      </c>
      <c r="AK350" s="675">
        <f t="shared" si="57"/>
        <v>41166</v>
      </c>
      <c r="AL350" s="675" t="str">
        <f t="shared" si="55"/>
        <v>41_奥日光</v>
      </c>
      <c r="AM350" s="675" t="str">
        <f t="shared" si="54"/>
        <v>41</v>
      </c>
      <c r="AN350" s="693" t="str">
        <f>IFERROR(VLOOKUP(AL350,観測点コードリスト!$L$2:$N$1665,3,FALSE),"")</f>
        <v>47690</v>
      </c>
      <c r="AO350" t="str">
        <f t="shared" si="58"/>
        <v/>
      </c>
      <c r="AQ350" s="709">
        <f t="shared" si="59"/>
        <v>41166</v>
      </c>
      <c r="AR350" s="709" t="str">
        <f t="shared" si="60"/>
        <v>奥日光</v>
      </c>
      <c r="AS350" s="709" t="str">
        <f t="shared" si="61"/>
        <v>41</v>
      </c>
      <c r="AT350" s="710" t="str">
        <f t="shared" si="62"/>
        <v>47690</v>
      </c>
    </row>
    <row r="351" spans="1:46">
      <c r="A351" s="662" t="s">
        <v>1665</v>
      </c>
      <c r="B351" s="662">
        <v>41171</v>
      </c>
      <c r="C351" s="662" t="s">
        <v>17</v>
      </c>
      <c r="D351" s="662" t="s">
        <v>1690</v>
      </c>
      <c r="E351" s="662" t="s">
        <v>1691</v>
      </c>
      <c r="F351" s="662" t="s">
        <v>1692</v>
      </c>
      <c r="G351" s="662">
        <v>36</v>
      </c>
      <c r="H351" s="662">
        <v>43.6</v>
      </c>
      <c r="I351" s="662">
        <v>139</v>
      </c>
      <c r="J351" s="662">
        <v>40.6</v>
      </c>
      <c r="K351" s="662">
        <v>414</v>
      </c>
      <c r="L351" s="662">
        <v>10</v>
      </c>
      <c r="M351" s="662">
        <v>1.5</v>
      </c>
      <c r="N351" s="662" t="s">
        <v>1128</v>
      </c>
      <c r="O351" s="662" t="s">
        <v>22</v>
      </c>
      <c r="P351" s="662" t="s">
        <v>40</v>
      </c>
      <c r="Q351" s="667">
        <v>36.726666999999999</v>
      </c>
      <c r="R351" s="667">
        <v>139.67666700000001</v>
      </c>
      <c r="T351" s="668" t="s">
        <v>4605</v>
      </c>
      <c r="U351" s="668" t="s">
        <v>4605</v>
      </c>
      <c r="V351" s="668" t="s">
        <v>4605</v>
      </c>
      <c r="W351" s="668" t="s">
        <v>22</v>
      </c>
      <c r="X351" s="668" t="s">
        <v>22</v>
      </c>
      <c r="Y351" s="668" t="s">
        <v>22</v>
      </c>
      <c r="Z351" s="668" t="s">
        <v>22</v>
      </c>
      <c r="AB351" s="662" t="s">
        <v>1128</v>
      </c>
      <c r="AC351" s="662" t="s">
        <v>1128</v>
      </c>
      <c r="AE351" s="662">
        <v>1</v>
      </c>
      <c r="AH351" s="668" t="str">
        <f t="shared" si="56"/>
        <v>●</v>
      </c>
      <c r="AI351" s="668" t="str">
        <f t="shared" si="56"/>
        <v/>
      </c>
      <c r="AJ351" s="668" t="str">
        <f t="shared" si="56"/>
        <v/>
      </c>
      <c r="AK351" s="675">
        <f t="shared" si="57"/>
        <v>41171</v>
      </c>
      <c r="AL351" s="675" t="str">
        <f t="shared" si="55"/>
        <v>41_今市</v>
      </c>
      <c r="AM351" s="675" t="str">
        <f t="shared" si="54"/>
        <v>41</v>
      </c>
      <c r="AN351" s="693" t="str">
        <f>IFERROR(VLOOKUP(AL351,観測点コードリスト!$L$2:$N$1665,3,FALSE),"")</f>
        <v>1333</v>
      </c>
      <c r="AO351" t="str">
        <f t="shared" si="58"/>
        <v>●</v>
      </c>
      <c r="AQ351" s="709">
        <f t="shared" si="59"/>
        <v>41171</v>
      </c>
      <c r="AR351" s="709" t="str">
        <f t="shared" si="60"/>
        <v>今市</v>
      </c>
      <c r="AS351" s="709" t="str">
        <f t="shared" si="61"/>
        <v>41</v>
      </c>
      <c r="AT351" s="710" t="str">
        <f t="shared" si="62"/>
        <v>1333</v>
      </c>
    </row>
    <row r="352" spans="1:46">
      <c r="A352" s="662" t="s">
        <v>1665</v>
      </c>
      <c r="B352" s="662">
        <v>41181</v>
      </c>
      <c r="C352" s="662" t="s">
        <v>17</v>
      </c>
      <c r="D352" s="662" t="s">
        <v>1693</v>
      </c>
      <c r="E352" s="662" t="s">
        <v>1694</v>
      </c>
      <c r="F352" s="662" t="s">
        <v>1695</v>
      </c>
      <c r="G352" s="662">
        <v>36</v>
      </c>
      <c r="H352" s="662">
        <v>45.4</v>
      </c>
      <c r="I352" s="662">
        <v>139</v>
      </c>
      <c r="J352" s="662">
        <v>53</v>
      </c>
      <c r="K352" s="662">
        <v>225</v>
      </c>
      <c r="L352" s="662">
        <v>10.5</v>
      </c>
      <c r="M352" s="662">
        <v>1.5</v>
      </c>
      <c r="N352" s="662" t="s">
        <v>1128</v>
      </c>
      <c r="O352" s="662" t="s">
        <v>22</v>
      </c>
      <c r="P352" s="662" t="s">
        <v>40</v>
      </c>
      <c r="Q352" s="667">
        <v>36.756667</v>
      </c>
      <c r="R352" s="667">
        <v>139.88333299999999</v>
      </c>
      <c r="T352" s="668" t="s">
        <v>4605</v>
      </c>
      <c r="U352" s="668" t="s">
        <v>4605</v>
      </c>
      <c r="V352" s="668" t="s">
        <v>4605</v>
      </c>
      <c r="W352" s="668" t="s">
        <v>22</v>
      </c>
      <c r="X352" s="668" t="s">
        <v>22</v>
      </c>
      <c r="Y352" s="668" t="s">
        <v>22</v>
      </c>
      <c r="Z352" s="668" t="s">
        <v>22</v>
      </c>
      <c r="AB352" s="662" t="s">
        <v>1128</v>
      </c>
      <c r="AC352" s="662" t="s">
        <v>1128</v>
      </c>
      <c r="AE352" s="662">
        <v>3</v>
      </c>
      <c r="AF352" s="662">
        <v>2</v>
      </c>
      <c r="AG352" s="662">
        <v>4</v>
      </c>
      <c r="AH352" s="668" t="str">
        <f t="shared" si="56"/>
        <v>●</v>
      </c>
      <c r="AI352" s="668" t="str">
        <f t="shared" si="56"/>
        <v>●</v>
      </c>
      <c r="AJ352" s="668" t="str">
        <f t="shared" si="56"/>
        <v>●</v>
      </c>
      <c r="AK352" s="675">
        <f t="shared" si="57"/>
        <v>41181</v>
      </c>
      <c r="AL352" s="675" t="str">
        <f t="shared" si="55"/>
        <v>41_塩谷</v>
      </c>
      <c r="AM352" s="675" t="str">
        <f t="shared" si="54"/>
        <v>41</v>
      </c>
      <c r="AN352" s="693" t="str">
        <f>IFERROR(VLOOKUP(AL352,観測点コードリスト!$L$2:$N$1665,3,FALSE),"")</f>
        <v>1334</v>
      </c>
      <c r="AO352" t="str">
        <f t="shared" si="58"/>
        <v>●</v>
      </c>
      <c r="AQ352" s="709">
        <f t="shared" si="59"/>
        <v>41181</v>
      </c>
      <c r="AR352" s="709" t="str">
        <f t="shared" si="60"/>
        <v>塩谷</v>
      </c>
      <c r="AS352" s="709" t="str">
        <f t="shared" si="61"/>
        <v>41</v>
      </c>
      <c r="AT352" s="710" t="str">
        <f t="shared" si="62"/>
        <v>1334</v>
      </c>
    </row>
    <row r="353" spans="1:46">
      <c r="A353" s="662" t="s">
        <v>1665</v>
      </c>
      <c r="B353" s="662">
        <v>41247</v>
      </c>
      <c r="C353" s="662" t="s">
        <v>17</v>
      </c>
      <c r="D353" s="662" t="s">
        <v>1702</v>
      </c>
      <c r="E353" s="662" t="s">
        <v>1703</v>
      </c>
      <c r="F353" s="662" t="s">
        <v>1704</v>
      </c>
      <c r="G353" s="662">
        <v>36</v>
      </c>
      <c r="H353" s="662">
        <v>38.5</v>
      </c>
      <c r="I353" s="662">
        <v>140</v>
      </c>
      <c r="J353" s="662">
        <v>7</v>
      </c>
      <c r="K353" s="662">
        <v>82</v>
      </c>
      <c r="L353" s="662">
        <v>10.5</v>
      </c>
      <c r="M353" s="662">
        <v>1.5</v>
      </c>
      <c r="N353" s="662" t="s">
        <v>1705</v>
      </c>
      <c r="O353" s="662" t="s">
        <v>22</v>
      </c>
      <c r="P353" s="662" t="s">
        <v>40</v>
      </c>
      <c r="Q353" s="667">
        <v>36.641666999999998</v>
      </c>
      <c r="R353" s="667">
        <v>140.11666700000001</v>
      </c>
      <c r="T353" s="668" t="s">
        <v>4605</v>
      </c>
      <c r="U353" s="668" t="s">
        <v>4605</v>
      </c>
      <c r="V353" s="668" t="s">
        <v>4605</v>
      </c>
      <c r="W353" s="668" t="s">
        <v>22</v>
      </c>
      <c r="X353" s="668" t="s">
        <v>22</v>
      </c>
      <c r="Y353" s="668" t="s">
        <v>22</v>
      </c>
      <c r="Z353" s="668" t="s">
        <v>22</v>
      </c>
      <c r="AB353" s="662" t="s">
        <v>1705</v>
      </c>
      <c r="AC353" s="662" t="s">
        <v>1705</v>
      </c>
      <c r="AE353" s="662">
        <v>1</v>
      </c>
      <c r="AG353" s="662">
        <v>2</v>
      </c>
      <c r="AH353" s="668" t="str">
        <f t="shared" si="56"/>
        <v>●</v>
      </c>
      <c r="AI353" s="668" t="str">
        <f t="shared" si="56"/>
        <v/>
      </c>
      <c r="AJ353" s="668" t="str">
        <f t="shared" si="56"/>
        <v>●</v>
      </c>
      <c r="AK353" s="675">
        <f t="shared" si="57"/>
        <v>41247</v>
      </c>
      <c r="AL353" s="675" t="str">
        <f t="shared" si="55"/>
        <v>41_那須烏山</v>
      </c>
      <c r="AM353" s="675" t="str">
        <f t="shared" si="54"/>
        <v>41</v>
      </c>
      <c r="AN353" s="693" t="str">
        <f>IFERROR(VLOOKUP(AL353,観測点コードリスト!$L$2:$N$1665,3,FALSE),"")</f>
        <v>1605</v>
      </c>
      <c r="AO353" t="str">
        <f t="shared" si="58"/>
        <v>●</v>
      </c>
      <c r="AQ353" s="709">
        <f t="shared" si="59"/>
        <v>41247</v>
      </c>
      <c r="AR353" s="709" t="str">
        <f t="shared" si="60"/>
        <v>那須烏山</v>
      </c>
      <c r="AS353" s="709" t="str">
        <f t="shared" si="61"/>
        <v>41</v>
      </c>
      <c r="AT353" s="710" t="str">
        <f t="shared" si="62"/>
        <v>1605</v>
      </c>
    </row>
    <row r="354" spans="1:46">
      <c r="A354" s="662" t="s">
        <v>1665</v>
      </c>
      <c r="B354" s="662">
        <v>41271</v>
      </c>
      <c r="C354" s="662" t="s">
        <v>17</v>
      </c>
      <c r="D354" s="662" t="s">
        <v>1706</v>
      </c>
      <c r="E354" s="662" t="s">
        <v>1707</v>
      </c>
      <c r="F354" s="662" t="s">
        <v>1708</v>
      </c>
      <c r="G354" s="662">
        <v>36</v>
      </c>
      <c r="H354" s="662">
        <v>35.5</v>
      </c>
      <c r="I354" s="662">
        <v>139</v>
      </c>
      <c r="J354" s="662">
        <v>44.1</v>
      </c>
      <c r="K354" s="662">
        <v>165</v>
      </c>
      <c r="L354" s="662">
        <v>10.5</v>
      </c>
      <c r="M354" s="662">
        <v>1.5</v>
      </c>
      <c r="N354" s="662" t="s">
        <v>1709</v>
      </c>
      <c r="O354" s="662" t="s">
        <v>22</v>
      </c>
      <c r="P354" s="662" t="s">
        <v>40</v>
      </c>
      <c r="Q354" s="667">
        <v>36.591667000000001</v>
      </c>
      <c r="R354" s="667">
        <v>139.73500000000001</v>
      </c>
      <c r="T354" s="668" t="s">
        <v>4605</v>
      </c>
      <c r="U354" s="668" t="s">
        <v>4605</v>
      </c>
      <c r="V354" s="668" t="s">
        <v>4605</v>
      </c>
      <c r="W354" s="668" t="s">
        <v>22</v>
      </c>
      <c r="X354" s="668" t="s">
        <v>22</v>
      </c>
      <c r="Y354" s="668" t="s">
        <v>22</v>
      </c>
      <c r="Z354" s="668" t="s">
        <v>22</v>
      </c>
      <c r="AB354" s="662" t="s">
        <v>4745</v>
      </c>
      <c r="AC354" s="662" t="s">
        <v>4811</v>
      </c>
      <c r="AF354" s="662">
        <v>10</v>
      </c>
      <c r="AG354" s="662">
        <v>18</v>
      </c>
      <c r="AH354" s="668" t="str">
        <f t="shared" si="56"/>
        <v/>
      </c>
      <c r="AI354" s="668" t="str">
        <f t="shared" si="56"/>
        <v>●</v>
      </c>
      <c r="AJ354" s="668" t="str">
        <f t="shared" si="56"/>
        <v>●</v>
      </c>
      <c r="AK354" s="675">
        <f t="shared" si="57"/>
        <v>41271</v>
      </c>
      <c r="AL354" s="675" t="str">
        <f t="shared" si="55"/>
        <v>41_鹿沼</v>
      </c>
      <c r="AM354" s="675" t="str">
        <f t="shared" si="54"/>
        <v>41</v>
      </c>
      <c r="AN354" s="693" t="str">
        <f>IFERROR(VLOOKUP(AL354,観測点コードリスト!$L$2:$N$1665,3,FALSE),"")</f>
        <v>0335</v>
      </c>
      <c r="AO354" t="str">
        <f t="shared" si="58"/>
        <v>●</v>
      </c>
      <c r="AQ354" s="709">
        <f t="shared" si="59"/>
        <v>41271</v>
      </c>
      <c r="AR354" s="709" t="str">
        <f t="shared" si="60"/>
        <v>鹿沼</v>
      </c>
      <c r="AS354" s="709" t="str">
        <f t="shared" si="61"/>
        <v>41</v>
      </c>
      <c r="AT354" s="710" t="str">
        <f t="shared" si="62"/>
        <v>0335</v>
      </c>
    </row>
    <row r="355" spans="1:46">
      <c r="A355" s="662" t="s">
        <v>1665</v>
      </c>
      <c r="B355" s="662">
        <v>41277</v>
      </c>
      <c r="C355" s="662" t="s">
        <v>23</v>
      </c>
      <c r="D355" s="662" t="s">
        <v>1710</v>
      </c>
      <c r="E355" s="662" t="s">
        <v>1711</v>
      </c>
      <c r="F355" s="662" t="s">
        <v>1712</v>
      </c>
      <c r="G355" s="662">
        <v>36</v>
      </c>
      <c r="H355" s="662">
        <v>32.9</v>
      </c>
      <c r="I355" s="662">
        <v>139</v>
      </c>
      <c r="J355" s="662">
        <v>52.1</v>
      </c>
      <c r="K355" s="662">
        <v>119</v>
      </c>
      <c r="L355" s="662">
        <v>49.4</v>
      </c>
      <c r="M355" s="662" t="s">
        <v>22</v>
      </c>
      <c r="N355" s="662" t="s">
        <v>1713</v>
      </c>
      <c r="O355" s="662">
        <v>41915</v>
      </c>
      <c r="P355" s="662" t="s">
        <v>22</v>
      </c>
      <c r="Q355" s="667">
        <v>36.548333</v>
      </c>
      <c r="R355" s="667">
        <v>139.86833300000001</v>
      </c>
      <c r="T355" s="668" t="s">
        <v>4605</v>
      </c>
      <c r="U355" s="668" t="s">
        <v>4605</v>
      </c>
      <c r="V355" s="668" t="s">
        <v>4605</v>
      </c>
      <c r="W355" s="668" t="s">
        <v>4605</v>
      </c>
      <c r="X355" s="668" t="s">
        <v>22</v>
      </c>
      <c r="Y355" s="668" t="s">
        <v>4605</v>
      </c>
      <c r="Z355" s="668" t="s">
        <v>4605</v>
      </c>
      <c r="AB355" s="662" t="s">
        <v>1713</v>
      </c>
      <c r="AC355" s="662" t="s">
        <v>1713</v>
      </c>
      <c r="AE355" s="662">
        <v>27</v>
      </c>
      <c r="AF355" s="662">
        <v>8</v>
      </c>
      <c r="AG355" s="662">
        <v>4</v>
      </c>
      <c r="AH355" s="668" t="str">
        <f t="shared" si="56"/>
        <v>●</v>
      </c>
      <c r="AI355" s="668" t="str">
        <f t="shared" si="56"/>
        <v>●</v>
      </c>
      <c r="AJ355" s="668" t="str">
        <f t="shared" si="56"/>
        <v>●</v>
      </c>
      <c r="AK355" s="675">
        <f t="shared" si="57"/>
        <v>41277</v>
      </c>
      <c r="AL355" s="675" t="str">
        <f t="shared" si="55"/>
        <v>41_宇都宮</v>
      </c>
      <c r="AM355" s="675" t="str">
        <f t="shared" si="54"/>
        <v>41</v>
      </c>
      <c r="AN355" s="693" t="str">
        <f>IFERROR(VLOOKUP(AL355,観測点コードリスト!$L$2:$N$1665,3,FALSE),"")</f>
        <v>47615</v>
      </c>
      <c r="AO355" t="str">
        <f t="shared" si="58"/>
        <v>●</v>
      </c>
      <c r="AQ355" s="709">
        <f t="shared" si="59"/>
        <v>41277</v>
      </c>
      <c r="AR355" s="709" t="str">
        <f t="shared" si="60"/>
        <v>宇都宮</v>
      </c>
      <c r="AS355" s="709" t="str">
        <f t="shared" si="61"/>
        <v>41</v>
      </c>
      <c r="AT355" s="710" t="str">
        <f t="shared" si="62"/>
        <v>47615</v>
      </c>
    </row>
    <row r="356" spans="1:46">
      <c r="A356" s="662" t="s">
        <v>1665</v>
      </c>
      <c r="B356" s="662">
        <v>41331</v>
      </c>
      <c r="C356" s="662" t="s">
        <v>17</v>
      </c>
      <c r="D356" s="662" t="s">
        <v>1717</v>
      </c>
      <c r="E356" s="662" t="s">
        <v>1718</v>
      </c>
      <c r="F356" s="662" t="s">
        <v>1719</v>
      </c>
      <c r="G356" s="662">
        <v>36</v>
      </c>
      <c r="H356" s="662">
        <v>28.6</v>
      </c>
      <c r="I356" s="662">
        <v>139</v>
      </c>
      <c r="J356" s="662">
        <v>59.2</v>
      </c>
      <c r="K356" s="662">
        <v>91</v>
      </c>
      <c r="L356" s="662">
        <v>10</v>
      </c>
      <c r="M356" s="662">
        <v>1.5</v>
      </c>
      <c r="N356" s="662" t="s">
        <v>1720</v>
      </c>
      <c r="O356" s="662" t="s">
        <v>22</v>
      </c>
      <c r="P356" s="662" t="s">
        <v>40</v>
      </c>
      <c r="Q356" s="667">
        <v>36.476666999999999</v>
      </c>
      <c r="R356" s="667">
        <v>139.98666700000001</v>
      </c>
      <c r="T356" s="668" t="s">
        <v>4605</v>
      </c>
      <c r="U356" s="668" t="s">
        <v>4605</v>
      </c>
      <c r="V356" s="668" t="s">
        <v>4605</v>
      </c>
      <c r="W356" s="668" t="s">
        <v>22</v>
      </c>
      <c r="X356" s="668" t="s">
        <v>22</v>
      </c>
      <c r="Y356" s="668" t="s">
        <v>22</v>
      </c>
      <c r="Z356" s="668" t="s">
        <v>22</v>
      </c>
      <c r="AB356" s="662" t="s">
        <v>4745</v>
      </c>
      <c r="AC356" s="662" t="s">
        <v>4013</v>
      </c>
      <c r="AE356" s="662">
        <v>7</v>
      </c>
      <c r="AF356" s="662">
        <v>19</v>
      </c>
      <c r="AG356" s="662">
        <v>14</v>
      </c>
      <c r="AH356" s="668" t="str">
        <f t="shared" si="56"/>
        <v>●</v>
      </c>
      <c r="AI356" s="668" t="str">
        <f t="shared" si="56"/>
        <v>●</v>
      </c>
      <c r="AJ356" s="668" t="str">
        <f t="shared" si="56"/>
        <v>●</v>
      </c>
      <c r="AK356" s="675">
        <f t="shared" si="57"/>
        <v>41331</v>
      </c>
      <c r="AL356" s="675" t="str">
        <f t="shared" si="55"/>
        <v>41_真岡</v>
      </c>
      <c r="AM356" s="675" t="str">
        <f t="shared" si="54"/>
        <v>41</v>
      </c>
      <c r="AN356" s="693" t="str">
        <f>IFERROR(VLOOKUP(AL356,観測点コードリスト!$L$2:$N$1665,3,FALSE),"")</f>
        <v>0338</v>
      </c>
      <c r="AO356" t="str">
        <f t="shared" si="58"/>
        <v>●</v>
      </c>
      <c r="AQ356" s="709">
        <f t="shared" si="59"/>
        <v>41331</v>
      </c>
      <c r="AR356" s="709" t="str">
        <f t="shared" si="60"/>
        <v>真岡</v>
      </c>
      <c r="AS356" s="709" t="str">
        <f t="shared" si="61"/>
        <v>41</v>
      </c>
      <c r="AT356" s="710" t="str">
        <f t="shared" si="62"/>
        <v>0338</v>
      </c>
    </row>
    <row r="357" spans="1:46">
      <c r="A357" s="662" t="s">
        <v>1665</v>
      </c>
      <c r="B357" s="662">
        <v>41361</v>
      </c>
      <c r="C357" s="662" t="s">
        <v>17</v>
      </c>
      <c r="D357" s="662" t="s">
        <v>1724</v>
      </c>
      <c r="E357" s="662" t="s">
        <v>1725</v>
      </c>
      <c r="F357" s="662" t="s">
        <v>1726</v>
      </c>
      <c r="G357" s="662">
        <v>36</v>
      </c>
      <c r="H357" s="662">
        <v>21.8</v>
      </c>
      <c r="I357" s="662">
        <v>139</v>
      </c>
      <c r="J357" s="662">
        <v>34.200000000000003</v>
      </c>
      <c r="K357" s="662">
        <v>68</v>
      </c>
      <c r="L357" s="662">
        <v>10.8</v>
      </c>
      <c r="M357" s="662">
        <v>1.5</v>
      </c>
      <c r="N357" s="662" t="s">
        <v>1727</v>
      </c>
      <c r="O357" s="662" t="s">
        <v>22</v>
      </c>
      <c r="P357" s="662" t="s">
        <v>40</v>
      </c>
      <c r="Q357" s="667">
        <v>36.363332999999997</v>
      </c>
      <c r="R357" s="667">
        <v>139.57</v>
      </c>
      <c r="T357" s="668" t="s">
        <v>4605</v>
      </c>
      <c r="U357" s="668" t="s">
        <v>4605</v>
      </c>
      <c r="V357" s="668" t="s">
        <v>4605</v>
      </c>
      <c r="W357" s="668" t="s">
        <v>22</v>
      </c>
      <c r="X357" s="668" t="s">
        <v>22</v>
      </c>
      <c r="Y357" s="668" t="s">
        <v>22</v>
      </c>
      <c r="Z357" s="668" t="s">
        <v>22</v>
      </c>
      <c r="AB357" s="662" t="s">
        <v>1632</v>
      </c>
      <c r="AC357" s="662" t="s">
        <v>4811</v>
      </c>
      <c r="AE357" s="662">
        <v>8</v>
      </c>
      <c r="AF357" s="662">
        <v>6</v>
      </c>
      <c r="AG357" s="662">
        <v>7</v>
      </c>
      <c r="AH357" s="668" t="str">
        <f t="shared" si="56"/>
        <v>●</v>
      </c>
      <c r="AI357" s="668" t="str">
        <f t="shared" si="56"/>
        <v>●</v>
      </c>
      <c r="AJ357" s="668" t="str">
        <f t="shared" si="56"/>
        <v>●</v>
      </c>
      <c r="AK357" s="675">
        <f t="shared" si="57"/>
        <v>41361</v>
      </c>
      <c r="AL357" s="675" t="str">
        <f t="shared" si="55"/>
        <v>41_佐野</v>
      </c>
      <c r="AM357" s="675" t="str">
        <f t="shared" si="54"/>
        <v>41</v>
      </c>
      <c r="AN357" s="693" t="str">
        <f>IFERROR(VLOOKUP(AL357,観測点コードリスト!$L$2:$N$1665,3,FALSE),"")</f>
        <v>1018</v>
      </c>
      <c r="AO357" t="str">
        <f t="shared" si="58"/>
        <v>●</v>
      </c>
      <c r="AQ357" s="709">
        <f t="shared" si="59"/>
        <v>41361</v>
      </c>
      <c r="AR357" s="709" t="str">
        <f t="shared" si="60"/>
        <v>佐野</v>
      </c>
      <c r="AS357" s="709" t="str">
        <f t="shared" si="61"/>
        <v>41</v>
      </c>
      <c r="AT357" s="710" t="str">
        <f t="shared" si="62"/>
        <v>1018</v>
      </c>
    </row>
    <row r="358" spans="1:46">
      <c r="A358" s="662" t="s">
        <v>1665</v>
      </c>
      <c r="B358" s="662">
        <v>41376</v>
      </c>
      <c r="C358" s="662" t="s">
        <v>17</v>
      </c>
      <c r="D358" s="662" t="s">
        <v>1730</v>
      </c>
      <c r="E358" s="662" t="s">
        <v>1731</v>
      </c>
      <c r="F358" s="662" t="s">
        <v>1732</v>
      </c>
      <c r="G358" s="662">
        <v>36</v>
      </c>
      <c r="H358" s="662">
        <v>20.3</v>
      </c>
      <c r="I358" s="662">
        <v>139</v>
      </c>
      <c r="J358" s="662">
        <v>49.8</v>
      </c>
      <c r="K358" s="662">
        <v>44</v>
      </c>
      <c r="L358" s="662">
        <v>15.8</v>
      </c>
      <c r="M358" s="662">
        <v>1.5</v>
      </c>
      <c r="N358" s="662" t="s">
        <v>1720</v>
      </c>
      <c r="O358" s="662" t="s">
        <v>22</v>
      </c>
      <c r="P358" s="662" t="s">
        <v>40</v>
      </c>
      <c r="Q358" s="667">
        <v>36.338332999999999</v>
      </c>
      <c r="R358" s="667">
        <v>139.83000000000001</v>
      </c>
      <c r="T358" s="668" t="s">
        <v>4605</v>
      </c>
      <c r="U358" s="668" t="s">
        <v>4605</v>
      </c>
      <c r="V358" s="668" t="s">
        <v>4605</v>
      </c>
      <c r="W358" s="668" t="s">
        <v>22</v>
      </c>
      <c r="X358" s="668" t="s">
        <v>22</v>
      </c>
      <c r="Y358" s="668" t="s">
        <v>22</v>
      </c>
      <c r="Z358" s="668" t="s">
        <v>22</v>
      </c>
      <c r="AB358" s="662" t="s">
        <v>4745</v>
      </c>
      <c r="AC358" s="662" t="s">
        <v>4013</v>
      </c>
      <c r="AE358" s="662">
        <v>18</v>
      </c>
      <c r="AF358" s="662">
        <v>6</v>
      </c>
      <c r="AG358" s="662">
        <v>4</v>
      </c>
      <c r="AH358" s="668" t="str">
        <f t="shared" si="56"/>
        <v>●</v>
      </c>
      <c r="AI358" s="668" t="str">
        <f t="shared" si="56"/>
        <v>●</v>
      </c>
      <c r="AJ358" s="668" t="str">
        <f t="shared" si="56"/>
        <v>●</v>
      </c>
      <c r="AK358" s="675">
        <f t="shared" si="57"/>
        <v>41376</v>
      </c>
      <c r="AL358" s="675" t="str">
        <f t="shared" si="55"/>
        <v>41_小山</v>
      </c>
      <c r="AM358" s="675" t="str">
        <f t="shared" si="54"/>
        <v>41</v>
      </c>
      <c r="AN358" s="693" t="str">
        <f>IFERROR(VLOOKUP(AL358,観測点コードリスト!$L$2:$N$1665,3,FALSE),"")</f>
        <v>0341</v>
      </c>
      <c r="AO358" t="str">
        <f t="shared" si="58"/>
        <v>●</v>
      </c>
      <c r="AQ358" s="709">
        <f t="shared" si="59"/>
        <v>41376</v>
      </c>
      <c r="AR358" s="709" t="str">
        <f t="shared" si="60"/>
        <v>小山</v>
      </c>
      <c r="AS358" s="709" t="str">
        <f t="shared" si="61"/>
        <v>41</v>
      </c>
      <c r="AT358" s="710" t="str">
        <f t="shared" si="62"/>
        <v>0341</v>
      </c>
    </row>
    <row r="359" spans="1:46">
      <c r="A359" s="662" t="s">
        <v>1733</v>
      </c>
      <c r="B359" s="662">
        <v>42046</v>
      </c>
      <c r="C359" s="662" t="s">
        <v>17</v>
      </c>
      <c r="D359" s="662" t="s">
        <v>970</v>
      </c>
      <c r="E359" s="662" t="s">
        <v>971</v>
      </c>
      <c r="F359" s="662" t="s">
        <v>1734</v>
      </c>
      <c r="G359" s="662">
        <v>36</v>
      </c>
      <c r="H359" s="662">
        <v>51.8</v>
      </c>
      <c r="I359" s="662">
        <v>139</v>
      </c>
      <c r="J359" s="662">
        <v>3.5</v>
      </c>
      <c r="K359" s="662">
        <v>700</v>
      </c>
      <c r="L359" s="662">
        <v>10</v>
      </c>
      <c r="M359" s="662">
        <v>4</v>
      </c>
      <c r="N359" s="662" t="s">
        <v>1735</v>
      </c>
      <c r="O359" s="662">
        <v>42900</v>
      </c>
      <c r="P359" s="662" t="s">
        <v>22</v>
      </c>
      <c r="Q359" s="667">
        <v>36.863332999999997</v>
      </c>
      <c r="R359" s="667">
        <v>139.058333</v>
      </c>
      <c r="T359" s="668" t="s">
        <v>4605</v>
      </c>
      <c r="U359" s="668" t="s">
        <v>4605</v>
      </c>
      <c r="V359" s="668" t="s">
        <v>4605</v>
      </c>
      <c r="W359" s="668" t="s">
        <v>22</v>
      </c>
      <c r="X359" s="668" t="s">
        <v>22</v>
      </c>
      <c r="Y359" s="668" t="s">
        <v>22</v>
      </c>
      <c r="Z359" s="668" t="s">
        <v>22</v>
      </c>
      <c r="AB359" s="662" t="s">
        <v>1735</v>
      </c>
      <c r="AC359" s="662" t="s">
        <v>1735</v>
      </c>
      <c r="AG359" s="662">
        <v>1</v>
      </c>
      <c r="AH359" s="668" t="str">
        <f t="shared" si="56"/>
        <v/>
      </c>
      <c r="AI359" s="668" t="str">
        <f t="shared" si="56"/>
        <v/>
      </c>
      <c r="AJ359" s="668" t="str">
        <f t="shared" si="56"/>
        <v>●</v>
      </c>
      <c r="AK359" s="675">
        <f t="shared" si="57"/>
        <v>42046</v>
      </c>
      <c r="AL359" s="675" t="str">
        <f t="shared" si="55"/>
        <v>42_藤原</v>
      </c>
      <c r="AM359" s="675" t="str">
        <f t="shared" si="54"/>
        <v>42</v>
      </c>
      <c r="AN359" s="693" t="str">
        <f>IFERROR(VLOOKUP(AL359,観測点コードリスト!$L$2:$N$1665,3,FALSE),"")</f>
        <v>1222</v>
      </c>
      <c r="AO359" t="str">
        <f t="shared" si="58"/>
        <v>●</v>
      </c>
      <c r="AQ359" s="709">
        <f t="shared" si="59"/>
        <v>42046</v>
      </c>
      <c r="AR359" s="709" t="str">
        <f t="shared" si="60"/>
        <v>藤原</v>
      </c>
      <c r="AS359" s="709" t="str">
        <f t="shared" si="61"/>
        <v>42</v>
      </c>
      <c r="AT359" s="710" t="str">
        <f t="shared" si="62"/>
        <v>1222</v>
      </c>
    </row>
    <row r="360" spans="1:46">
      <c r="A360" s="662" t="s">
        <v>1733</v>
      </c>
      <c r="B360" s="662">
        <v>42091</v>
      </c>
      <c r="C360" s="662" t="s">
        <v>17</v>
      </c>
      <c r="D360" s="662" t="s">
        <v>1736</v>
      </c>
      <c r="E360" s="662" t="s">
        <v>1737</v>
      </c>
      <c r="F360" s="662" t="s">
        <v>1738</v>
      </c>
      <c r="G360" s="662">
        <v>36</v>
      </c>
      <c r="H360" s="662">
        <v>46.4</v>
      </c>
      <c r="I360" s="662">
        <v>138</v>
      </c>
      <c r="J360" s="662">
        <v>57.9</v>
      </c>
      <c r="K360" s="662">
        <v>524</v>
      </c>
      <c r="L360" s="662">
        <v>10.199999999999999</v>
      </c>
      <c r="M360" s="662">
        <v>3</v>
      </c>
      <c r="N360" s="662" t="s">
        <v>1739</v>
      </c>
      <c r="O360" s="662">
        <v>42905</v>
      </c>
      <c r="P360" s="662" t="s">
        <v>22</v>
      </c>
      <c r="Q360" s="667">
        <v>36.773333000000001</v>
      </c>
      <c r="R360" s="667">
        <v>138.965</v>
      </c>
      <c r="T360" s="668" t="s">
        <v>4605</v>
      </c>
      <c r="U360" s="668" t="s">
        <v>4605</v>
      </c>
      <c r="V360" s="668" t="s">
        <v>4605</v>
      </c>
      <c r="W360" s="668" t="s">
        <v>22</v>
      </c>
      <c r="X360" s="668" t="s">
        <v>22</v>
      </c>
      <c r="Y360" s="668" t="s">
        <v>22</v>
      </c>
      <c r="Z360" s="668" t="s">
        <v>22</v>
      </c>
      <c r="AB360" s="662" t="s">
        <v>1632</v>
      </c>
      <c r="AC360" s="662" t="s">
        <v>3832</v>
      </c>
      <c r="AF360" s="662">
        <v>5</v>
      </c>
      <c r="AH360" s="668" t="str">
        <f t="shared" si="56"/>
        <v/>
      </c>
      <c r="AI360" s="668" t="str">
        <f t="shared" si="56"/>
        <v>●</v>
      </c>
      <c r="AJ360" s="668" t="str">
        <f t="shared" si="56"/>
        <v/>
      </c>
      <c r="AK360" s="675">
        <f t="shared" si="57"/>
        <v>42091</v>
      </c>
      <c r="AL360" s="675" t="str">
        <f t="shared" si="55"/>
        <v>42_みなかみ</v>
      </c>
      <c r="AM360" s="675" t="str">
        <f t="shared" si="54"/>
        <v>42</v>
      </c>
      <c r="AN360" s="693" t="str">
        <f>IFERROR(VLOOKUP(AL360,観測点コードリスト!$L$2:$N$1665,3,FALSE),"")</f>
        <v>1019</v>
      </c>
      <c r="AO360" t="str">
        <f t="shared" si="58"/>
        <v>●</v>
      </c>
      <c r="AQ360" s="709">
        <f t="shared" si="59"/>
        <v>42091</v>
      </c>
      <c r="AR360" s="709" t="str">
        <f t="shared" si="60"/>
        <v>みなかみ</v>
      </c>
      <c r="AS360" s="709" t="str">
        <f t="shared" si="61"/>
        <v>42</v>
      </c>
      <c r="AT360" s="710" t="str">
        <f t="shared" si="62"/>
        <v>1019</v>
      </c>
    </row>
    <row r="361" spans="1:46">
      <c r="A361" s="662" t="s">
        <v>1733</v>
      </c>
      <c r="B361" s="662">
        <v>42121</v>
      </c>
      <c r="C361" s="662" t="s">
        <v>17</v>
      </c>
      <c r="D361" s="662" t="s">
        <v>1744</v>
      </c>
      <c r="E361" s="662" t="s">
        <v>1745</v>
      </c>
      <c r="F361" s="662" t="s">
        <v>1746</v>
      </c>
      <c r="G361" s="662">
        <v>36</v>
      </c>
      <c r="H361" s="662">
        <v>37</v>
      </c>
      <c r="I361" s="662">
        <v>138</v>
      </c>
      <c r="J361" s="662">
        <v>35.5</v>
      </c>
      <c r="K361" s="662">
        <v>1223</v>
      </c>
      <c r="L361" s="662">
        <v>7.5</v>
      </c>
      <c r="M361" s="662">
        <v>2.5</v>
      </c>
      <c r="N361" s="662" t="s">
        <v>1747</v>
      </c>
      <c r="O361" s="662">
        <v>42910</v>
      </c>
      <c r="P361" s="662" t="s">
        <v>40</v>
      </c>
      <c r="Q361" s="667">
        <v>36.616667</v>
      </c>
      <c r="R361" s="667">
        <v>138.591667</v>
      </c>
      <c r="T361" s="668" t="s">
        <v>4605</v>
      </c>
      <c r="U361" s="668" t="s">
        <v>4605</v>
      </c>
      <c r="V361" s="668" t="s">
        <v>4605</v>
      </c>
      <c r="W361" s="668" t="s">
        <v>22</v>
      </c>
      <c r="X361" s="668" t="s">
        <v>22</v>
      </c>
      <c r="Y361" s="668" t="s">
        <v>22</v>
      </c>
      <c r="Z361" s="668" t="s">
        <v>22</v>
      </c>
      <c r="AB361" s="662" t="s">
        <v>4745</v>
      </c>
      <c r="AC361" s="662" t="s">
        <v>3832</v>
      </c>
      <c r="AG361" s="662">
        <v>5</v>
      </c>
      <c r="AH361" s="668" t="str">
        <f t="shared" si="56"/>
        <v/>
      </c>
      <c r="AI361" s="668" t="str">
        <f t="shared" si="56"/>
        <v/>
      </c>
      <c r="AJ361" s="668" t="str">
        <f t="shared" si="56"/>
        <v>●</v>
      </c>
      <c r="AK361" s="675">
        <f t="shared" si="57"/>
        <v>42121</v>
      </c>
      <c r="AL361" s="675" t="str">
        <f t="shared" si="55"/>
        <v>42_草津</v>
      </c>
      <c r="AM361" s="675" t="str">
        <f t="shared" si="54"/>
        <v>42</v>
      </c>
      <c r="AN361" s="693" t="str">
        <f>IFERROR(VLOOKUP(AL361,観測点コードリスト!$L$2:$N$1665,3,FALSE),"")</f>
        <v>0343</v>
      </c>
      <c r="AO361" t="str">
        <f t="shared" si="58"/>
        <v>●</v>
      </c>
      <c r="AQ361" s="709">
        <f t="shared" si="59"/>
        <v>42121</v>
      </c>
      <c r="AR361" s="709" t="str">
        <f t="shared" si="60"/>
        <v>草津</v>
      </c>
      <c r="AS361" s="709" t="str">
        <f t="shared" si="61"/>
        <v>42</v>
      </c>
      <c r="AT361" s="710" t="str">
        <f t="shared" si="62"/>
        <v>0343</v>
      </c>
    </row>
    <row r="362" spans="1:46">
      <c r="A362" s="662" t="s">
        <v>1733</v>
      </c>
      <c r="B362" s="662">
        <v>42146</v>
      </c>
      <c r="C362" s="662" t="s">
        <v>17</v>
      </c>
      <c r="D362" s="662" t="s">
        <v>1748</v>
      </c>
      <c r="E362" s="662" t="s">
        <v>1749</v>
      </c>
      <c r="F362" s="662" t="s">
        <v>1750</v>
      </c>
      <c r="G362" s="662">
        <v>36</v>
      </c>
      <c r="H362" s="662">
        <v>40.1</v>
      </c>
      <c r="I362" s="662">
        <v>139</v>
      </c>
      <c r="J362" s="662">
        <v>1.3</v>
      </c>
      <c r="K362" s="662">
        <v>390</v>
      </c>
      <c r="L362" s="662">
        <v>10</v>
      </c>
      <c r="M362" s="662">
        <v>1.5</v>
      </c>
      <c r="N362" s="662" t="s">
        <v>1751</v>
      </c>
      <c r="O362" s="662" t="s">
        <v>22</v>
      </c>
      <c r="P362" s="662" t="s">
        <v>22</v>
      </c>
      <c r="Q362" s="667">
        <v>36.668332999999997</v>
      </c>
      <c r="R362" s="667">
        <v>139.02166700000001</v>
      </c>
      <c r="T362" s="668" t="s">
        <v>4605</v>
      </c>
      <c r="U362" s="668" t="s">
        <v>4605</v>
      </c>
      <c r="V362" s="668" t="s">
        <v>4605</v>
      </c>
      <c r="W362" s="668" t="s">
        <v>22</v>
      </c>
      <c r="X362" s="668" t="s">
        <v>22</v>
      </c>
      <c r="Y362" s="668" t="s">
        <v>22</v>
      </c>
      <c r="Z362" s="668" t="s">
        <v>22</v>
      </c>
      <c r="AB362" s="662" t="s">
        <v>4745</v>
      </c>
      <c r="AC362" s="662" t="s">
        <v>3581</v>
      </c>
      <c r="AE362" s="662">
        <v>5</v>
      </c>
      <c r="AF362" s="662">
        <v>5</v>
      </c>
      <c r="AH362" s="668" t="str">
        <f t="shared" si="56"/>
        <v>●</v>
      </c>
      <c r="AI362" s="668" t="str">
        <f t="shared" si="56"/>
        <v>●</v>
      </c>
      <c r="AJ362" s="668" t="str">
        <f t="shared" si="56"/>
        <v/>
      </c>
      <c r="AK362" s="675">
        <f t="shared" si="57"/>
        <v>42146</v>
      </c>
      <c r="AL362" s="675" t="str">
        <f t="shared" si="55"/>
        <v>42_沼田</v>
      </c>
      <c r="AM362" s="675" t="str">
        <f t="shared" si="54"/>
        <v>42</v>
      </c>
      <c r="AN362" s="693" t="str">
        <f>IFERROR(VLOOKUP(AL362,観測点コードリスト!$L$2:$N$1665,3,FALSE),"")</f>
        <v>0346</v>
      </c>
      <c r="AO362" t="str">
        <f t="shared" si="58"/>
        <v>●</v>
      </c>
      <c r="AQ362" s="709">
        <f t="shared" si="59"/>
        <v>42146</v>
      </c>
      <c r="AR362" s="709" t="str">
        <f t="shared" si="60"/>
        <v>沼田</v>
      </c>
      <c r="AS362" s="709" t="str">
        <f t="shared" si="61"/>
        <v>42</v>
      </c>
      <c r="AT362" s="710" t="str">
        <f t="shared" si="62"/>
        <v>0346</v>
      </c>
    </row>
    <row r="363" spans="1:46">
      <c r="A363" s="662" t="s">
        <v>1733</v>
      </c>
      <c r="B363" s="662">
        <v>42186</v>
      </c>
      <c r="C363" s="662" t="s">
        <v>17</v>
      </c>
      <c r="D363" s="662" t="s">
        <v>1752</v>
      </c>
      <c r="E363" s="662" t="s">
        <v>1753</v>
      </c>
      <c r="F363" s="662" t="s">
        <v>1754</v>
      </c>
      <c r="G363" s="662">
        <v>36</v>
      </c>
      <c r="H363" s="662">
        <v>35.200000000000003</v>
      </c>
      <c r="I363" s="662">
        <v>138</v>
      </c>
      <c r="J363" s="662">
        <v>51</v>
      </c>
      <c r="K363" s="662">
        <v>354</v>
      </c>
      <c r="L363" s="662">
        <v>10</v>
      </c>
      <c r="M363" s="662">
        <v>1.5</v>
      </c>
      <c r="N363" s="662" t="s">
        <v>1755</v>
      </c>
      <c r="O363" s="662" t="s">
        <v>22</v>
      </c>
      <c r="P363" s="662" t="s">
        <v>40</v>
      </c>
      <c r="Q363" s="667">
        <v>36.586666999999998</v>
      </c>
      <c r="R363" s="667">
        <v>138.85</v>
      </c>
      <c r="T363" s="668" t="s">
        <v>4605</v>
      </c>
      <c r="U363" s="668" t="s">
        <v>4605</v>
      </c>
      <c r="V363" s="668" t="s">
        <v>4605</v>
      </c>
      <c r="W363" s="668" t="s">
        <v>22</v>
      </c>
      <c r="X363" s="668" t="s">
        <v>22</v>
      </c>
      <c r="Y363" s="668" t="s">
        <v>22</v>
      </c>
      <c r="Z363" s="668" t="s">
        <v>22</v>
      </c>
      <c r="AB363" s="662" t="s">
        <v>1632</v>
      </c>
      <c r="AC363" s="662" t="s">
        <v>3581</v>
      </c>
      <c r="AE363" s="662">
        <v>5</v>
      </c>
      <c r="AG363" s="662">
        <v>6</v>
      </c>
      <c r="AH363" s="668" t="str">
        <f t="shared" si="56"/>
        <v>●</v>
      </c>
      <c r="AI363" s="668" t="str">
        <f t="shared" si="56"/>
        <v/>
      </c>
      <c r="AJ363" s="668" t="str">
        <f t="shared" si="56"/>
        <v>●</v>
      </c>
      <c r="AK363" s="675">
        <f t="shared" si="57"/>
        <v>42186</v>
      </c>
      <c r="AL363" s="675" t="str">
        <f t="shared" si="55"/>
        <v>42_中之条</v>
      </c>
      <c r="AM363" s="675" t="str">
        <f t="shared" si="54"/>
        <v>42</v>
      </c>
      <c r="AN363" s="693" t="str">
        <f>IFERROR(VLOOKUP(AL363,観測点コードリスト!$L$2:$N$1665,3,FALSE),"")</f>
        <v>1020</v>
      </c>
      <c r="AO363" t="str">
        <f t="shared" si="58"/>
        <v>●</v>
      </c>
      <c r="AQ363" s="709">
        <f t="shared" si="59"/>
        <v>42186</v>
      </c>
      <c r="AR363" s="709" t="str">
        <f t="shared" si="60"/>
        <v>中之条</v>
      </c>
      <c r="AS363" s="709" t="str">
        <f t="shared" si="61"/>
        <v>42</v>
      </c>
      <c r="AT363" s="710" t="str">
        <f t="shared" si="62"/>
        <v>1020</v>
      </c>
    </row>
    <row r="364" spans="1:46">
      <c r="A364" s="662" t="s">
        <v>1733</v>
      </c>
      <c r="B364" s="662">
        <v>42221</v>
      </c>
      <c r="C364" s="662" t="s">
        <v>17</v>
      </c>
      <c r="D364" s="662" t="s">
        <v>1756</v>
      </c>
      <c r="E364" s="662" t="s">
        <v>1757</v>
      </c>
      <c r="F364" s="662" t="s">
        <v>1758</v>
      </c>
      <c r="G364" s="662">
        <v>36</v>
      </c>
      <c r="H364" s="662">
        <v>27.8</v>
      </c>
      <c r="I364" s="662">
        <v>138</v>
      </c>
      <c r="J364" s="662">
        <v>27.8</v>
      </c>
      <c r="K364" s="662">
        <v>1230</v>
      </c>
      <c r="L364" s="662">
        <v>10</v>
      </c>
      <c r="M364" s="662">
        <v>2</v>
      </c>
      <c r="N364" s="662" t="s">
        <v>1759</v>
      </c>
      <c r="O364" s="662" t="s">
        <v>22</v>
      </c>
      <c r="P364" s="662" t="s">
        <v>40</v>
      </c>
      <c r="Q364" s="667">
        <v>36.463332999999999</v>
      </c>
      <c r="R364" s="667">
        <v>138.46333300000001</v>
      </c>
      <c r="T364" s="668" t="s">
        <v>4605</v>
      </c>
      <c r="U364" s="668" t="s">
        <v>4605</v>
      </c>
      <c r="V364" s="668" t="s">
        <v>4605</v>
      </c>
      <c r="W364" s="668" t="s">
        <v>22</v>
      </c>
      <c r="X364" s="668" t="s">
        <v>22</v>
      </c>
      <c r="Y364" s="668" t="s">
        <v>22</v>
      </c>
      <c r="Z364" s="668" t="s">
        <v>22</v>
      </c>
      <c r="AB364" s="662" t="s">
        <v>4745</v>
      </c>
      <c r="AC364" s="662" t="s">
        <v>1837</v>
      </c>
      <c r="AH364" s="668" t="str">
        <f t="shared" si="56"/>
        <v/>
      </c>
      <c r="AI364" s="668" t="str">
        <f t="shared" si="56"/>
        <v/>
      </c>
      <c r="AJ364" s="668" t="str">
        <f t="shared" si="56"/>
        <v/>
      </c>
      <c r="AK364" s="675">
        <f t="shared" si="57"/>
        <v>42221</v>
      </c>
      <c r="AL364" s="675" t="str">
        <f t="shared" si="55"/>
        <v>42_田代</v>
      </c>
      <c r="AM364" s="675" t="str">
        <f t="shared" si="54"/>
        <v>42</v>
      </c>
      <c r="AN364" s="693" t="str">
        <f>IFERROR(VLOOKUP(AL364,観測点コードリスト!$L$2:$N$1665,3,FALSE),"")</f>
        <v>0348</v>
      </c>
      <c r="AO364" t="str">
        <f t="shared" si="58"/>
        <v/>
      </c>
      <c r="AQ364" s="709">
        <f t="shared" si="59"/>
        <v>42221</v>
      </c>
      <c r="AR364" s="709" t="str">
        <f t="shared" si="60"/>
        <v>田代</v>
      </c>
      <c r="AS364" s="709" t="str">
        <f t="shared" si="61"/>
        <v>42</v>
      </c>
      <c r="AT364" s="710" t="str">
        <f t="shared" si="62"/>
        <v>0348</v>
      </c>
    </row>
    <row r="365" spans="1:46">
      <c r="A365" s="662" t="s">
        <v>1733</v>
      </c>
      <c r="B365" s="662">
        <v>42251</v>
      </c>
      <c r="C365" s="662" t="s">
        <v>23</v>
      </c>
      <c r="D365" s="662" t="s">
        <v>1763</v>
      </c>
      <c r="E365" s="662" t="s">
        <v>1764</v>
      </c>
      <c r="F365" s="662" t="s">
        <v>1767</v>
      </c>
      <c r="G365" s="662">
        <v>36</v>
      </c>
      <c r="H365" s="662">
        <v>23.2</v>
      </c>
      <c r="I365" s="662">
        <v>139</v>
      </c>
      <c r="J365" s="662">
        <v>2.2999999999999998</v>
      </c>
      <c r="K365" s="662">
        <v>112</v>
      </c>
      <c r="L365" s="662">
        <v>12.6</v>
      </c>
      <c r="M365" s="662" t="s">
        <v>22</v>
      </c>
      <c r="N365" s="662" t="s">
        <v>1766</v>
      </c>
      <c r="O365" s="662" t="s">
        <v>22</v>
      </c>
      <c r="P365" s="662" t="s">
        <v>632</v>
      </c>
      <c r="Q365" s="667">
        <v>36.386667000000003</v>
      </c>
      <c r="R365" s="667">
        <v>139.03833299999999</v>
      </c>
      <c r="T365" s="668" t="s">
        <v>22</v>
      </c>
      <c r="U365" s="668" t="s">
        <v>22</v>
      </c>
      <c r="V365" s="668" t="s">
        <v>4605</v>
      </c>
      <c r="W365" s="668" t="s">
        <v>22</v>
      </c>
      <c r="X365" s="668" t="s">
        <v>22</v>
      </c>
      <c r="Y365" s="668" t="s">
        <v>4605</v>
      </c>
      <c r="Z365" s="668" t="s">
        <v>22</v>
      </c>
      <c r="AB365" s="662" t="s">
        <v>4758</v>
      </c>
      <c r="AC365" s="662" t="s">
        <v>4812</v>
      </c>
      <c r="AE365" s="662">
        <v>31</v>
      </c>
      <c r="AF365" s="662">
        <v>21</v>
      </c>
      <c r="AG365" s="662">
        <v>7</v>
      </c>
      <c r="AH365" s="668" t="str">
        <f t="shared" si="56"/>
        <v>●</v>
      </c>
      <c r="AI365" s="668" t="str">
        <f t="shared" si="56"/>
        <v>●</v>
      </c>
      <c r="AJ365" s="668" t="str">
        <f t="shared" si="56"/>
        <v>●</v>
      </c>
      <c r="AK365" s="675">
        <f t="shared" si="57"/>
        <v>42251</v>
      </c>
      <c r="AL365" s="675" t="str">
        <f t="shared" si="55"/>
        <v>42_前橋</v>
      </c>
      <c r="AM365" s="675" t="str">
        <f t="shared" si="54"/>
        <v>42</v>
      </c>
      <c r="AN365" s="693" t="str">
        <f>IFERROR(VLOOKUP(AL365,観測点コードリスト!$L$2:$N$1665,3,FALSE),"")</f>
        <v>47624</v>
      </c>
      <c r="AO365" t="str">
        <f t="shared" si="58"/>
        <v>●</v>
      </c>
      <c r="AQ365" s="709">
        <f t="shared" si="59"/>
        <v>42251</v>
      </c>
      <c r="AR365" s="709" t="str">
        <f t="shared" si="60"/>
        <v>前橋</v>
      </c>
      <c r="AS365" s="709" t="str">
        <f t="shared" si="61"/>
        <v>42</v>
      </c>
      <c r="AT365" s="710" t="str">
        <f t="shared" si="62"/>
        <v>47624</v>
      </c>
    </row>
    <row r="366" spans="1:46">
      <c r="A366" s="662" t="s">
        <v>1733</v>
      </c>
      <c r="B366" s="662">
        <v>42266</v>
      </c>
      <c r="C366" s="662" t="s">
        <v>17</v>
      </c>
      <c r="D366" s="662" t="s">
        <v>1772</v>
      </c>
      <c r="E366" s="662" t="s">
        <v>1773</v>
      </c>
      <c r="F366" s="662" t="s">
        <v>1774</v>
      </c>
      <c r="G366" s="662">
        <v>36</v>
      </c>
      <c r="H366" s="662">
        <v>24.6</v>
      </c>
      <c r="I366" s="662">
        <v>139</v>
      </c>
      <c r="J366" s="662">
        <v>19.5</v>
      </c>
      <c r="K366" s="662">
        <v>117</v>
      </c>
      <c r="L366" s="662">
        <v>10</v>
      </c>
      <c r="M366" s="662">
        <v>1.5</v>
      </c>
      <c r="N366" s="662" t="s">
        <v>1775</v>
      </c>
      <c r="O366" s="662" t="s">
        <v>22</v>
      </c>
      <c r="P366" s="662" t="s">
        <v>40</v>
      </c>
      <c r="Q366" s="667">
        <v>36.409999999999997</v>
      </c>
      <c r="R366" s="667">
        <v>139.32499999999999</v>
      </c>
      <c r="T366" s="668" t="s">
        <v>4605</v>
      </c>
      <c r="U366" s="668" t="s">
        <v>4605</v>
      </c>
      <c r="V366" s="668" t="s">
        <v>4605</v>
      </c>
      <c r="W366" s="668" t="s">
        <v>22</v>
      </c>
      <c r="X366" s="668" t="s">
        <v>22</v>
      </c>
      <c r="Y366" s="668" t="s">
        <v>22</v>
      </c>
      <c r="Z366" s="668" t="s">
        <v>22</v>
      </c>
      <c r="AB366" s="662" t="s">
        <v>4745</v>
      </c>
      <c r="AC366" s="662" t="s">
        <v>4813</v>
      </c>
      <c r="AE366" s="662">
        <v>12</v>
      </c>
      <c r="AF366" s="662">
        <v>5</v>
      </c>
      <c r="AG366" s="662">
        <v>20</v>
      </c>
      <c r="AH366" s="668" t="str">
        <f t="shared" si="56"/>
        <v>●</v>
      </c>
      <c r="AI366" s="668" t="str">
        <f t="shared" si="56"/>
        <v>●</v>
      </c>
      <c r="AJ366" s="668" t="str">
        <f t="shared" si="56"/>
        <v>●</v>
      </c>
      <c r="AK366" s="675">
        <f t="shared" si="57"/>
        <v>42266</v>
      </c>
      <c r="AL366" s="675" t="str">
        <f t="shared" si="55"/>
        <v>42_桐生</v>
      </c>
      <c r="AM366" s="675" t="str">
        <f t="shared" ref="AM366:AM429" si="63">LEFT(AK366,2)</f>
        <v>42</v>
      </c>
      <c r="AN366" s="693" t="str">
        <f>IFERROR(VLOOKUP(AL366,観測点コードリスト!$L$2:$N$1665,3,FALSE),"")</f>
        <v>0351</v>
      </c>
      <c r="AO366" t="str">
        <f t="shared" si="58"/>
        <v>●</v>
      </c>
      <c r="AQ366" s="709">
        <f t="shared" si="59"/>
        <v>42266</v>
      </c>
      <c r="AR366" s="709" t="str">
        <f t="shared" si="60"/>
        <v>桐生</v>
      </c>
      <c r="AS366" s="709" t="str">
        <f t="shared" si="61"/>
        <v>42</v>
      </c>
      <c r="AT366" s="710" t="str">
        <f t="shared" si="62"/>
        <v>0351</v>
      </c>
    </row>
    <row r="367" spans="1:46">
      <c r="A367" s="662" t="s">
        <v>1733</v>
      </c>
      <c r="B367" s="662">
        <v>42286</v>
      </c>
      <c r="C367" s="662" t="s">
        <v>17</v>
      </c>
      <c r="D367" s="662" t="s">
        <v>1776</v>
      </c>
      <c r="E367" s="662" t="s">
        <v>1777</v>
      </c>
      <c r="F367" s="662" t="s">
        <v>1778</v>
      </c>
      <c r="G367" s="662">
        <v>36</v>
      </c>
      <c r="H367" s="662">
        <v>22.6</v>
      </c>
      <c r="I367" s="662">
        <v>138</v>
      </c>
      <c r="J367" s="662">
        <v>53.7</v>
      </c>
      <c r="K367" s="662">
        <v>183</v>
      </c>
      <c r="L367" s="662">
        <v>6.5</v>
      </c>
      <c r="M367" s="662">
        <v>1.5</v>
      </c>
      <c r="N367" s="662" t="s">
        <v>1779</v>
      </c>
      <c r="O367" s="662" t="s">
        <v>22</v>
      </c>
      <c r="P367" s="662" t="s">
        <v>40</v>
      </c>
      <c r="Q367" s="667">
        <v>36.376666999999998</v>
      </c>
      <c r="R367" s="667">
        <v>138.89500000000001</v>
      </c>
      <c r="T367" s="668" t="s">
        <v>4605</v>
      </c>
      <c r="U367" s="668" t="s">
        <v>4605</v>
      </c>
      <c r="V367" s="668" t="s">
        <v>4605</v>
      </c>
      <c r="W367" s="668" t="s">
        <v>22</v>
      </c>
      <c r="X367" s="668" t="s">
        <v>22</v>
      </c>
      <c r="Y367" s="668" t="s">
        <v>22</v>
      </c>
      <c r="Z367" s="668" t="s">
        <v>22</v>
      </c>
      <c r="AB367" s="662" t="s">
        <v>4745</v>
      </c>
      <c r="AC367" s="662" t="s">
        <v>3144</v>
      </c>
      <c r="AE367" s="662">
        <v>5</v>
      </c>
      <c r="AF367" s="662">
        <v>11</v>
      </c>
      <c r="AG367" s="662">
        <v>22</v>
      </c>
      <c r="AH367" s="668" t="str">
        <f t="shared" si="56"/>
        <v>●</v>
      </c>
      <c r="AI367" s="668" t="str">
        <f t="shared" si="56"/>
        <v>●</v>
      </c>
      <c r="AJ367" s="668" t="str">
        <f t="shared" si="56"/>
        <v>●</v>
      </c>
      <c r="AK367" s="675">
        <f t="shared" si="57"/>
        <v>42286</v>
      </c>
      <c r="AL367" s="675" t="str">
        <f t="shared" si="55"/>
        <v>42_上里見</v>
      </c>
      <c r="AM367" s="675" t="str">
        <f t="shared" si="63"/>
        <v>42</v>
      </c>
      <c r="AN367" s="693" t="str">
        <f>IFERROR(VLOOKUP(AL367,観測点コードリスト!$L$2:$N$1665,3,FALSE),"")</f>
        <v>0353</v>
      </c>
      <c r="AO367" t="str">
        <f t="shared" si="58"/>
        <v>●</v>
      </c>
      <c r="AQ367" s="709">
        <f t="shared" si="59"/>
        <v>42286</v>
      </c>
      <c r="AR367" s="709" t="str">
        <f t="shared" si="60"/>
        <v>上里見</v>
      </c>
      <c r="AS367" s="709" t="str">
        <f t="shared" si="61"/>
        <v>42</v>
      </c>
      <c r="AT367" s="710" t="str">
        <f t="shared" si="62"/>
        <v>0353</v>
      </c>
    </row>
    <row r="368" spans="1:46">
      <c r="A368" s="662" t="s">
        <v>1733</v>
      </c>
      <c r="B368" s="662">
        <v>42302</v>
      </c>
      <c r="C368" s="662" t="s">
        <v>17</v>
      </c>
      <c r="D368" s="662" t="s">
        <v>1780</v>
      </c>
      <c r="E368" s="662" t="s">
        <v>1781</v>
      </c>
      <c r="F368" s="662" t="s">
        <v>1782</v>
      </c>
      <c r="G368" s="662">
        <v>36</v>
      </c>
      <c r="H368" s="662">
        <v>19.899999999999999</v>
      </c>
      <c r="I368" s="662">
        <v>139</v>
      </c>
      <c r="J368" s="662">
        <v>9.9</v>
      </c>
      <c r="K368" s="662">
        <v>64</v>
      </c>
      <c r="L368" s="662">
        <v>12</v>
      </c>
      <c r="M368" s="662">
        <v>1.5</v>
      </c>
      <c r="N368" s="662" t="s">
        <v>1783</v>
      </c>
      <c r="O368" s="662" t="s">
        <v>22</v>
      </c>
      <c r="P368" s="662" t="s">
        <v>40</v>
      </c>
      <c r="Q368" s="667">
        <v>36.331667000000003</v>
      </c>
      <c r="R368" s="667">
        <v>139.16499999999999</v>
      </c>
      <c r="T368" s="668" t="s">
        <v>4605</v>
      </c>
      <c r="U368" s="668" t="s">
        <v>4605</v>
      </c>
      <c r="V368" s="668" t="s">
        <v>4605</v>
      </c>
      <c r="W368" s="668" t="s">
        <v>22</v>
      </c>
      <c r="X368" s="668" t="s">
        <v>22</v>
      </c>
      <c r="Y368" s="668" t="s">
        <v>22</v>
      </c>
      <c r="Z368" s="668" t="s">
        <v>22</v>
      </c>
      <c r="AB368" s="662" t="s">
        <v>1783</v>
      </c>
      <c r="AC368" s="662" t="s">
        <v>1783</v>
      </c>
      <c r="AE368" s="662">
        <v>24</v>
      </c>
      <c r="AF368" s="662">
        <v>31</v>
      </c>
      <c r="AG368" s="662">
        <v>12</v>
      </c>
      <c r="AH368" s="668" t="str">
        <f t="shared" si="56"/>
        <v>●</v>
      </c>
      <c r="AI368" s="668" t="str">
        <f t="shared" si="56"/>
        <v>●</v>
      </c>
      <c r="AJ368" s="668" t="str">
        <f t="shared" si="56"/>
        <v>●</v>
      </c>
      <c r="AK368" s="675">
        <f t="shared" si="57"/>
        <v>42302</v>
      </c>
      <c r="AL368" s="675" t="str">
        <f t="shared" si="55"/>
        <v>42_伊勢崎</v>
      </c>
      <c r="AM368" s="675" t="str">
        <f t="shared" si="63"/>
        <v>42</v>
      </c>
      <c r="AN368" s="693" t="str">
        <f>IFERROR(VLOOKUP(AL368,観測点コードリスト!$L$2:$N$1665,3,FALSE),"")</f>
        <v>1021</v>
      </c>
      <c r="AO368" t="str">
        <f t="shared" si="58"/>
        <v>●</v>
      </c>
      <c r="AQ368" s="709">
        <f t="shared" si="59"/>
        <v>42302</v>
      </c>
      <c r="AR368" s="709" t="str">
        <f t="shared" si="60"/>
        <v>伊勢崎</v>
      </c>
      <c r="AS368" s="709" t="str">
        <f t="shared" si="61"/>
        <v>42</v>
      </c>
      <c r="AT368" s="710" t="str">
        <f t="shared" si="62"/>
        <v>1021</v>
      </c>
    </row>
    <row r="369" spans="1:46">
      <c r="A369" s="662" t="s">
        <v>1733</v>
      </c>
      <c r="B369" s="662">
        <v>42326</v>
      </c>
      <c r="C369" s="662" t="s">
        <v>17</v>
      </c>
      <c r="D369" s="662" t="s">
        <v>1784</v>
      </c>
      <c r="E369" s="662" t="s">
        <v>1785</v>
      </c>
      <c r="F369" s="662" t="s">
        <v>1786</v>
      </c>
      <c r="G369" s="662">
        <v>36</v>
      </c>
      <c r="H369" s="662">
        <v>14.7</v>
      </c>
      <c r="I369" s="662">
        <v>138</v>
      </c>
      <c r="J369" s="662">
        <v>42.4</v>
      </c>
      <c r="K369" s="662">
        <v>375</v>
      </c>
      <c r="L369" s="662">
        <v>10</v>
      </c>
      <c r="M369" s="662">
        <v>1.5</v>
      </c>
      <c r="N369" s="662" t="s">
        <v>1787</v>
      </c>
      <c r="O369" s="662" t="s">
        <v>22</v>
      </c>
      <c r="P369" s="662" t="s">
        <v>40</v>
      </c>
      <c r="Q369" s="667">
        <v>36.244999999999997</v>
      </c>
      <c r="R369" s="667">
        <v>138.70666700000001</v>
      </c>
      <c r="T369" s="668" t="s">
        <v>4605</v>
      </c>
      <c r="U369" s="668" t="s">
        <v>4605</v>
      </c>
      <c r="V369" s="668" t="s">
        <v>4605</v>
      </c>
      <c r="W369" s="668" t="s">
        <v>22</v>
      </c>
      <c r="X369" s="668" t="s">
        <v>22</v>
      </c>
      <c r="Y369" s="668" t="s">
        <v>22</v>
      </c>
      <c r="Z369" s="668" t="s">
        <v>22</v>
      </c>
      <c r="AB369" s="662" t="s">
        <v>4745</v>
      </c>
      <c r="AC369" s="662" t="s">
        <v>3215</v>
      </c>
      <c r="AF369" s="662">
        <v>3</v>
      </c>
      <c r="AH369" s="668" t="str">
        <f t="shared" si="56"/>
        <v/>
      </c>
      <c r="AI369" s="668" t="str">
        <f t="shared" si="56"/>
        <v>●</v>
      </c>
      <c r="AJ369" s="668" t="str">
        <f t="shared" si="56"/>
        <v/>
      </c>
      <c r="AK369" s="675">
        <f t="shared" si="57"/>
        <v>42326</v>
      </c>
      <c r="AL369" s="675" t="str">
        <f t="shared" si="55"/>
        <v>42_西野牧</v>
      </c>
      <c r="AM369" s="675" t="str">
        <f t="shared" si="63"/>
        <v>42</v>
      </c>
      <c r="AN369" s="693" t="str">
        <f>IFERROR(VLOOKUP(AL369,観測点コードリスト!$L$2:$N$1665,3,FALSE),"")</f>
        <v>0354</v>
      </c>
      <c r="AO369" t="str">
        <f t="shared" si="58"/>
        <v>●</v>
      </c>
      <c r="AQ369" s="709">
        <f t="shared" si="59"/>
        <v>42326</v>
      </c>
      <c r="AR369" s="709" t="str">
        <f t="shared" si="60"/>
        <v>西野牧</v>
      </c>
      <c r="AS369" s="709" t="str">
        <f t="shared" si="61"/>
        <v>42</v>
      </c>
      <c r="AT369" s="710" t="str">
        <f t="shared" si="62"/>
        <v>0354</v>
      </c>
    </row>
    <row r="370" spans="1:46">
      <c r="A370" s="662" t="s">
        <v>1733</v>
      </c>
      <c r="B370" s="662">
        <v>42366</v>
      </c>
      <c r="C370" s="662" t="s">
        <v>17</v>
      </c>
      <c r="D370" s="662" t="s">
        <v>1791</v>
      </c>
      <c r="E370" s="662" t="s">
        <v>1792</v>
      </c>
      <c r="F370" s="662" t="s">
        <v>1793</v>
      </c>
      <c r="G370" s="662">
        <v>36</v>
      </c>
      <c r="H370" s="662">
        <v>14.4</v>
      </c>
      <c r="I370" s="662">
        <v>139</v>
      </c>
      <c r="J370" s="662">
        <v>30.8</v>
      </c>
      <c r="K370" s="662">
        <v>23</v>
      </c>
      <c r="L370" s="662">
        <v>10.1</v>
      </c>
      <c r="M370" s="662">
        <v>1.5</v>
      </c>
      <c r="N370" s="662" t="s">
        <v>1794</v>
      </c>
      <c r="O370" s="662" t="s">
        <v>22</v>
      </c>
      <c r="P370" s="662" t="s">
        <v>40</v>
      </c>
      <c r="Q370" s="667">
        <v>36.24</v>
      </c>
      <c r="R370" s="667">
        <v>139.51333299999999</v>
      </c>
      <c r="T370" s="668" t="s">
        <v>4605</v>
      </c>
      <c r="U370" s="668" t="s">
        <v>4605</v>
      </c>
      <c r="V370" s="668" t="s">
        <v>4605</v>
      </c>
      <c r="W370" s="668" t="s">
        <v>22</v>
      </c>
      <c r="X370" s="668" t="s">
        <v>22</v>
      </c>
      <c r="Y370" s="668" t="s">
        <v>22</v>
      </c>
      <c r="Z370" s="668" t="s">
        <v>22</v>
      </c>
      <c r="AB370" s="662" t="s">
        <v>4745</v>
      </c>
      <c r="AC370" s="662" t="s">
        <v>4814</v>
      </c>
      <c r="AE370" s="662">
        <v>7</v>
      </c>
      <c r="AF370" s="662">
        <v>18</v>
      </c>
      <c r="AG370" s="662">
        <v>11</v>
      </c>
      <c r="AH370" s="668" t="str">
        <f t="shared" si="56"/>
        <v>●</v>
      </c>
      <c r="AI370" s="668" t="str">
        <f t="shared" si="56"/>
        <v>●</v>
      </c>
      <c r="AJ370" s="668" t="str">
        <f t="shared" si="56"/>
        <v>●</v>
      </c>
      <c r="AK370" s="675">
        <f t="shared" si="57"/>
        <v>42366</v>
      </c>
      <c r="AL370" s="675" t="str">
        <f t="shared" si="55"/>
        <v>42_館林</v>
      </c>
      <c r="AM370" s="675" t="str">
        <f t="shared" si="63"/>
        <v>42</v>
      </c>
      <c r="AN370" s="693" t="str">
        <f>IFERROR(VLOOKUP(AL370,観測点コードリスト!$L$2:$N$1665,3,FALSE),"")</f>
        <v>0356</v>
      </c>
      <c r="AO370" t="str">
        <f t="shared" si="58"/>
        <v>●</v>
      </c>
      <c r="AQ370" s="709">
        <f t="shared" si="59"/>
        <v>42366</v>
      </c>
      <c r="AR370" s="709" t="str">
        <f t="shared" si="60"/>
        <v>館林</v>
      </c>
      <c r="AS370" s="709" t="str">
        <f t="shared" si="61"/>
        <v>42</v>
      </c>
      <c r="AT370" s="710" t="str">
        <f t="shared" si="62"/>
        <v>0356</v>
      </c>
    </row>
    <row r="371" spans="1:46">
      <c r="A371" s="662" t="s">
        <v>1733</v>
      </c>
      <c r="B371" s="662">
        <v>42396</v>
      </c>
      <c r="C371" s="662" t="s">
        <v>17</v>
      </c>
      <c r="D371" s="662" t="s">
        <v>1795</v>
      </c>
      <c r="E371" s="662" t="s">
        <v>1796</v>
      </c>
      <c r="F371" s="662" t="s">
        <v>1797</v>
      </c>
      <c r="G371" s="662">
        <v>36</v>
      </c>
      <c r="H371" s="662">
        <v>6.5</v>
      </c>
      <c r="I371" s="662">
        <v>138</v>
      </c>
      <c r="J371" s="662">
        <v>53.8</v>
      </c>
      <c r="K371" s="662">
        <v>357</v>
      </c>
      <c r="L371" s="662">
        <v>8.5</v>
      </c>
      <c r="M371" s="662">
        <v>1.5</v>
      </c>
      <c r="N371" s="662" t="s">
        <v>1798</v>
      </c>
      <c r="O371" s="662" t="s">
        <v>22</v>
      </c>
      <c r="P371" s="662" t="s">
        <v>40</v>
      </c>
      <c r="Q371" s="667">
        <v>36.108333000000002</v>
      </c>
      <c r="R371" s="667">
        <v>138.89666700000001</v>
      </c>
      <c r="T371" s="668" t="s">
        <v>4605</v>
      </c>
      <c r="U371" s="668" t="s">
        <v>4605</v>
      </c>
      <c r="V371" s="668" t="s">
        <v>4605</v>
      </c>
      <c r="W371" s="668" t="s">
        <v>22</v>
      </c>
      <c r="X371" s="668" t="s">
        <v>22</v>
      </c>
      <c r="Y371" s="668" t="s">
        <v>22</v>
      </c>
      <c r="Z371" s="668" t="s">
        <v>22</v>
      </c>
      <c r="AB371" s="662" t="s">
        <v>1798</v>
      </c>
      <c r="AC371" s="662" t="s">
        <v>1798</v>
      </c>
      <c r="AG371" s="662">
        <v>7</v>
      </c>
      <c r="AH371" s="668" t="str">
        <f t="shared" si="56"/>
        <v/>
      </c>
      <c r="AI371" s="668" t="str">
        <f t="shared" si="56"/>
        <v/>
      </c>
      <c r="AJ371" s="668" t="str">
        <f t="shared" si="56"/>
        <v>●</v>
      </c>
      <c r="AK371" s="675">
        <f t="shared" si="57"/>
        <v>42396</v>
      </c>
      <c r="AL371" s="675" t="str">
        <f t="shared" si="55"/>
        <v>42_神流</v>
      </c>
      <c r="AM371" s="675" t="str">
        <f t="shared" si="63"/>
        <v>42</v>
      </c>
      <c r="AN371" s="693" t="str">
        <f>IFERROR(VLOOKUP(AL371,観測点コードリスト!$L$2:$N$1665,3,FALSE),"")</f>
        <v>1223</v>
      </c>
      <c r="AO371" t="str">
        <f t="shared" si="58"/>
        <v>●</v>
      </c>
      <c r="AQ371" s="709">
        <f t="shared" si="59"/>
        <v>42396</v>
      </c>
      <c r="AR371" s="709" t="str">
        <f t="shared" si="60"/>
        <v>神流</v>
      </c>
      <c r="AS371" s="709" t="str">
        <f t="shared" si="61"/>
        <v>42</v>
      </c>
      <c r="AT371" s="710" t="str">
        <f t="shared" si="62"/>
        <v>1223</v>
      </c>
    </row>
    <row r="372" spans="1:46">
      <c r="A372" s="662" t="s">
        <v>1799</v>
      </c>
      <c r="B372" s="662">
        <v>43051</v>
      </c>
      <c r="C372" s="662" t="s">
        <v>17</v>
      </c>
      <c r="D372" s="662" t="s">
        <v>1800</v>
      </c>
      <c r="E372" s="662" t="s">
        <v>1801</v>
      </c>
      <c r="F372" s="662" t="s">
        <v>1802</v>
      </c>
      <c r="G372" s="662">
        <v>36</v>
      </c>
      <c r="H372" s="662">
        <v>6.3</v>
      </c>
      <c r="I372" s="662">
        <v>139</v>
      </c>
      <c r="J372" s="662">
        <v>11</v>
      </c>
      <c r="K372" s="662">
        <v>128</v>
      </c>
      <c r="L372" s="662">
        <v>10</v>
      </c>
      <c r="M372" s="662">
        <v>1.5</v>
      </c>
      <c r="N372" s="662" t="s">
        <v>1803</v>
      </c>
      <c r="O372" s="662" t="s">
        <v>22</v>
      </c>
      <c r="P372" s="662" t="s">
        <v>40</v>
      </c>
      <c r="Q372" s="667">
        <v>36.104999999999997</v>
      </c>
      <c r="R372" s="667">
        <v>139.183333</v>
      </c>
      <c r="T372" s="668" t="s">
        <v>4605</v>
      </c>
      <c r="U372" s="668" t="s">
        <v>4605</v>
      </c>
      <c r="V372" s="668" t="s">
        <v>4605</v>
      </c>
      <c r="W372" s="668" t="s">
        <v>22</v>
      </c>
      <c r="X372" s="668" t="s">
        <v>22</v>
      </c>
      <c r="Y372" s="668" t="s">
        <v>22</v>
      </c>
      <c r="Z372" s="668" t="s">
        <v>22</v>
      </c>
      <c r="AB372" s="662" t="s">
        <v>4815</v>
      </c>
      <c r="AC372" s="662" t="s">
        <v>3144</v>
      </c>
      <c r="AE372" s="662">
        <v>4</v>
      </c>
      <c r="AF372" s="662">
        <v>12</v>
      </c>
      <c r="AG372" s="662">
        <v>7</v>
      </c>
      <c r="AH372" s="668" t="str">
        <f t="shared" si="56"/>
        <v>●</v>
      </c>
      <c r="AI372" s="668" t="str">
        <f t="shared" si="56"/>
        <v>●</v>
      </c>
      <c r="AJ372" s="668" t="str">
        <f t="shared" si="56"/>
        <v>●</v>
      </c>
      <c r="AK372" s="675">
        <f t="shared" si="57"/>
        <v>43051</v>
      </c>
      <c r="AL372" s="675" t="str">
        <f t="shared" si="55"/>
        <v>43_寄居</v>
      </c>
      <c r="AM372" s="675" t="str">
        <f t="shared" si="63"/>
        <v>43</v>
      </c>
      <c r="AN372" s="693" t="str">
        <f>IFERROR(VLOOKUP(AL372,観測点コードリスト!$L$2:$N$1665,3,FALSE),"")</f>
        <v>1009</v>
      </c>
      <c r="AO372" t="str">
        <f t="shared" si="58"/>
        <v>●</v>
      </c>
      <c r="AQ372" s="709">
        <f t="shared" si="59"/>
        <v>43051</v>
      </c>
      <c r="AR372" s="709" t="str">
        <f t="shared" si="60"/>
        <v>寄居</v>
      </c>
      <c r="AS372" s="709" t="str">
        <f t="shared" si="61"/>
        <v>43</v>
      </c>
      <c r="AT372" s="710" t="str">
        <f t="shared" si="62"/>
        <v>1009</v>
      </c>
    </row>
    <row r="373" spans="1:46">
      <c r="A373" s="662" t="s">
        <v>1799</v>
      </c>
      <c r="B373" s="662">
        <v>43056</v>
      </c>
      <c r="C373" s="662" t="s">
        <v>23</v>
      </c>
      <c r="D373" s="662" t="s">
        <v>1804</v>
      </c>
      <c r="E373" s="662" t="s">
        <v>1805</v>
      </c>
      <c r="F373" s="662" t="s">
        <v>1806</v>
      </c>
      <c r="G373" s="662">
        <v>36</v>
      </c>
      <c r="H373" s="662">
        <v>9</v>
      </c>
      <c r="I373" s="662">
        <v>139</v>
      </c>
      <c r="J373" s="662">
        <v>22.8</v>
      </c>
      <c r="K373" s="662">
        <v>30</v>
      </c>
      <c r="L373" s="662">
        <v>16.7</v>
      </c>
      <c r="M373" s="662" t="s">
        <v>22</v>
      </c>
      <c r="N373" s="662" t="s">
        <v>1620</v>
      </c>
      <c r="O373" s="662">
        <v>43905</v>
      </c>
      <c r="P373" s="662" t="s">
        <v>22</v>
      </c>
      <c r="Q373" s="667">
        <v>36.15</v>
      </c>
      <c r="R373" s="667">
        <v>139.38</v>
      </c>
      <c r="T373" s="668" t="s">
        <v>4605</v>
      </c>
      <c r="U373" s="668" t="s">
        <v>4605</v>
      </c>
      <c r="V373" s="668" t="s">
        <v>4605</v>
      </c>
      <c r="W373" s="668" t="s">
        <v>4605</v>
      </c>
      <c r="X373" s="668" t="s">
        <v>22</v>
      </c>
      <c r="Y373" s="668" t="s">
        <v>4605</v>
      </c>
      <c r="Z373" s="668" t="s">
        <v>22</v>
      </c>
      <c r="AB373" s="662" t="s">
        <v>4745</v>
      </c>
      <c r="AC373" s="662" t="s">
        <v>4806</v>
      </c>
      <c r="AE373" s="662">
        <v>18</v>
      </c>
      <c r="AF373" s="662">
        <v>9</v>
      </c>
      <c r="AG373" s="662">
        <v>9</v>
      </c>
      <c r="AH373" s="668" t="str">
        <f t="shared" si="56"/>
        <v>●</v>
      </c>
      <c r="AI373" s="668" t="str">
        <f t="shared" si="56"/>
        <v>●</v>
      </c>
      <c r="AJ373" s="668" t="str">
        <f t="shared" si="56"/>
        <v>●</v>
      </c>
      <c r="AK373" s="675">
        <f t="shared" si="57"/>
        <v>43056</v>
      </c>
      <c r="AL373" s="675" t="str">
        <f t="shared" si="55"/>
        <v>43_熊谷</v>
      </c>
      <c r="AM373" s="675" t="str">
        <f t="shared" si="63"/>
        <v>43</v>
      </c>
      <c r="AN373" s="693" t="str">
        <f>IFERROR(VLOOKUP(AL373,観測点コードリスト!$L$2:$N$1665,3,FALSE),"")</f>
        <v>47626</v>
      </c>
      <c r="AO373" t="str">
        <f t="shared" si="58"/>
        <v>●</v>
      </c>
      <c r="AQ373" s="709">
        <f t="shared" si="59"/>
        <v>43056</v>
      </c>
      <c r="AR373" s="709" t="str">
        <f t="shared" si="60"/>
        <v>熊谷</v>
      </c>
      <c r="AS373" s="709" t="str">
        <f t="shared" si="61"/>
        <v>43</v>
      </c>
      <c r="AT373" s="710" t="str">
        <f t="shared" si="62"/>
        <v>47626</v>
      </c>
    </row>
    <row r="374" spans="1:46">
      <c r="A374" s="662" t="s">
        <v>1799</v>
      </c>
      <c r="B374" s="662">
        <v>43126</v>
      </c>
      <c r="C374" s="662" t="s">
        <v>17</v>
      </c>
      <c r="D374" s="662" t="s">
        <v>1815</v>
      </c>
      <c r="E374" s="662" t="s">
        <v>1816</v>
      </c>
      <c r="F374" s="662" t="s">
        <v>1817</v>
      </c>
      <c r="G374" s="662">
        <v>36</v>
      </c>
      <c r="H374" s="662">
        <v>5.2</v>
      </c>
      <c r="I374" s="662">
        <v>139</v>
      </c>
      <c r="J374" s="662">
        <v>38.1</v>
      </c>
      <c r="K374" s="662">
        <v>12</v>
      </c>
      <c r="L374" s="662">
        <v>10</v>
      </c>
      <c r="M374" s="662">
        <v>1.5</v>
      </c>
      <c r="N374" s="662" t="s">
        <v>1787</v>
      </c>
      <c r="O374" s="662" t="s">
        <v>22</v>
      </c>
      <c r="P374" s="662" t="s">
        <v>40</v>
      </c>
      <c r="Q374" s="667">
        <v>36.086666999999998</v>
      </c>
      <c r="R374" s="667">
        <v>139.63499999999999</v>
      </c>
      <c r="T374" s="668" t="s">
        <v>4605</v>
      </c>
      <c r="U374" s="668" t="s">
        <v>4605</v>
      </c>
      <c r="V374" s="668" t="s">
        <v>4605</v>
      </c>
      <c r="W374" s="668" t="s">
        <v>22</v>
      </c>
      <c r="X374" s="668" t="s">
        <v>22</v>
      </c>
      <c r="Y374" s="668" t="s">
        <v>22</v>
      </c>
      <c r="Z374" s="668" t="s">
        <v>22</v>
      </c>
      <c r="AB374" s="662" t="s">
        <v>4745</v>
      </c>
      <c r="AC374" s="662" t="s">
        <v>3215</v>
      </c>
      <c r="AE374" s="662">
        <v>21</v>
      </c>
      <c r="AF374" s="662">
        <v>10</v>
      </c>
      <c r="AG374" s="662">
        <v>13</v>
      </c>
      <c r="AH374" s="668" t="str">
        <f t="shared" si="56"/>
        <v>●</v>
      </c>
      <c r="AI374" s="668" t="str">
        <f t="shared" si="56"/>
        <v>●</v>
      </c>
      <c r="AJ374" s="668" t="str">
        <f t="shared" si="56"/>
        <v>●</v>
      </c>
      <c r="AK374" s="675">
        <f t="shared" si="57"/>
        <v>43126</v>
      </c>
      <c r="AL374" s="675" t="str">
        <f t="shared" si="55"/>
        <v>43_久喜</v>
      </c>
      <c r="AM374" s="675" t="str">
        <f t="shared" si="63"/>
        <v>43</v>
      </c>
      <c r="AN374" s="693" t="str">
        <f>IFERROR(VLOOKUP(AL374,観測点コードリスト!$L$2:$N$1665,3,FALSE),"")</f>
        <v>0359</v>
      </c>
      <c r="AO374" t="str">
        <f t="shared" si="58"/>
        <v>●</v>
      </c>
      <c r="AQ374" s="709">
        <f t="shared" si="59"/>
        <v>43126</v>
      </c>
      <c r="AR374" s="709" t="str">
        <f t="shared" si="60"/>
        <v>久喜</v>
      </c>
      <c r="AS374" s="709" t="str">
        <f t="shared" si="61"/>
        <v>43</v>
      </c>
      <c r="AT374" s="710" t="str">
        <f t="shared" si="62"/>
        <v>0359</v>
      </c>
    </row>
    <row r="375" spans="1:46">
      <c r="A375" s="662" t="s">
        <v>1799</v>
      </c>
      <c r="B375" s="662">
        <v>43156</v>
      </c>
      <c r="C375" s="662" t="s">
        <v>23</v>
      </c>
      <c r="D375" s="662" t="s">
        <v>1822</v>
      </c>
      <c r="E375" s="662" t="s">
        <v>1823</v>
      </c>
      <c r="F375" s="662" t="s">
        <v>1824</v>
      </c>
      <c r="G375" s="662">
        <v>35</v>
      </c>
      <c r="H375" s="662">
        <v>59.4</v>
      </c>
      <c r="I375" s="662">
        <v>139</v>
      </c>
      <c r="J375" s="662">
        <v>4.4000000000000004</v>
      </c>
      <c r="K375" s="662">
        <v>232</v>
      </c>
      <c r="L375" s="662">
        <v>17.2</v>
      </c>
      <c r="M375" s="662" t="s">
        <v>22</v>
      </c>
      <c r="N375" s="662" t="s">
        <v>1825</v>
      </c>
      <c r="O375" s="662">
        <v>43900</v>
      </c>
      <c r="P375" s="662" t="s">
        <v>22</v>
      </c>
      <c r="Q375" s="667">
        <v>35.99</v>
      </c>
      <c r="R375" s="667">
        <v>139.07333299999999</v>
      </c>
      <c r="T375" s="668" t="s">
        <v>4605</v>
      </c>
      <c r="U375" s="668" t="s">
        <v>4605</v>
      </c>
      <c r="V375" s="668" t="s">
        <v>4605</v>
      </c>
      <c r="W375" s="668" t="s">
        <v>22</v>
      </c>
      <c r="X375" s="668" t="s">
        <v>22</v>
      </c>
      <c r="Y375" s="668" t="s">
        <v>4605</v>
      </c>
      <c r="Z375" s="668" t="s">
        <v>22</v>
      </c>
      <c r="AB375" s="662" t="s">
        <v>4745</v>
      </c>
      <c r="AC375" s="662" t="s">
        <v>4816</v>
      </c>
      <c r="AE375" s="662">
        <v>1</v>
      </c>
      <c r="AF375" s="662">
        <v>3</v>
      </c>
      <c r="AH375" s="668" t="str">
        <f t="shared" si="56"/>
        <v>●</v>
      </c>
      <c r="AI375" s="668" t="str">
        <f t="shared" si="56"/>
        <v>●</v>
      </c>
      <c r="AJ375" s="668" t="str">
        <f t="shared" si="56"/>
        <v/>
      </c>
      <c r="AK375" s="675">
        <f t="shared" si="57"/>
        <v>43156</v>
      </c>
      <c r="AL375" s="675" t="str">
        <f t="shared" si="55"/>
        <v>43_秩父</v>
      </c>
      <c r="AM375" s="675" t="str">
        <f t="shared" si="63"/>
        <v>43</v>
      </c>
      <c r="AN375" s="693" t="str">
        <f>IFERROR(VLOOKUP(AL375,観測点コードリスト!$L$2:$N$1665,3,FALSE),"")</f>
        <v>47641</v>
      </c>
      <c r="AO375" t="str">
        <f t="shared" si="58"/>
        <v>●</v>
      </c>
      <c r="AQ375" s="709">
        <f t="shared" si="59"/>
        <v>43156</v>
      </c>
      <c r="AR375" s="709" t="str">
        <f t="shared" si="60"/>
        <v>秩父</v>
      </c>
      <c r="AS375" s="709" t="str">
        <f t="shared" si="61"/>
        <v>43</v>
      </c>
      <c r="AT375" s="710" t="str">
        <f t="shared" si="62"/>
        <v>47641</v>
      </c>
    </row>
    <row r="376" spans="1:46">
      <c r="A376" s="662" t="s">
        <v>1799</v>
      </c>
      <c r="B376" s="662">
        <v>43171</v>
      </c>
      <c r="C376" s="662" t="s">
        <v>17</v>
      </c>
      <c r="D376" s="662" t="s">
        <v>1834</v>
      </c>
      <c r="E376" s="662" t="s">
        <v>1835</v>
      </c>
      <c r="F376" s="662" t="s">
        <v>1836</v>
      </c>
      <c r="G376" s="662">
        <v>35</v>
      </c>
      <c r="H376" s="662">
        <v>59.1</v>
      </c>
      <c r="I376" s="662">
        <v>139</v>
      </c>
      <c r="J376" s="662">
        <v>20.100000000000001</v>
      </c>
      <c r="K376" s="662">
        <v>44</v>
      </c>
      <c r="L376" s="662">
        <v>6.5</v>
      </c>
      <c r="M376" s="662">
        <v>1.5</v>
      </c>
      <c r="N376" s="662" t="s">
        <v>1837</v>
      </c>
      <c r="O376" s="662" t="s">
        <v>22</v>
      </c>
      <c r="P376" s="662" t="s">
        <v>40</v>
      </c>
      <c r="Q376" s="667">
        <v>35.984999999999999</v>
      </c>
      <c r="R376" s="667">
        <v>139.33500000000001</v>
      </c>
      <c r="T376" s="668" t="s">
        <v>4605</v>
      </c>
      <c r="U376" s="668" t="s">
        <v>4605</v>
      </c>
      <c r="V376" s="668" t="s">
        <v>4605</v>
      </c>
      <c r="W376" s="668" t="s">
        <v>22</v>
      </c>
      <c r="X376" s="668" t="s">
        <v>22</v>
      </c>
      <c r="Y376" s="668" t="s">
        <v>22</v>
      </c>
      <c r="Z376" s="668" t="s">
        <v>22</v>
      </c>
      <c r="AB376" s="662" t="s">
        <v>1837</v>
      </c>
      <c r="AC376" s="662" t="s">
        <v>1837</v>
      </c>
      <c r="AE376" s="662">
        <v>22</v>
      </c>
      <c r="AF376" s="662">
        <v>7</v>
      </c>
      <c r="AG376" s="662">
        <v>18</v>
      </c>
      <c r="AH376" s="668" t="str">
        <f t="shared" si="56"/>
        <v>●</v>
      </c>
      <c r="AI376" s="668" t="str">
        <f t="shared" si="56"/>
        <v>●</v>
      </c>
      <c r="AJ376" s="668" t="str">
        <f t="shared" si="56"/>
        <v>●</v>
      </c>
      <c r="AK376" s="675">
        <f t="shared" si="57"/>
        <v>43171</v>
      </c>
      <c r="AL376" s="675" t="str">
        <f t="shared" si="55"/>
        <v>43_鳩山</v>
      </c>
      <c r="AM376" s="675" t="str">
        <f t="shared" si="63"/>
        <v>43</v>
      </c>
      <c r="AN376" s="693" t="str">
        <f>IFERROR(VLOOKUP(AL376,観測点コードリスト!$L$2:$N$1665,3,FALSE),"")</f>
        <v>1232</v>
      </c>
      <c r="AO376" t="str">
        <f t="shared" si="58"/>
        <v>●</v>
      </c>
      <c r="AQ376" s="709">
        <f t="shared" si="59"/>
        <v>43171</v>
      </c>
      <c r="AR376" s="709" t="str">
        <f t="shared" si="60"/>
        <v>鳩山</v>
      </c>
      <c r="AS376" s="709" t="str">
        <f t="shared" si="61"/>
        <v>43</v>
      </c>
      <c r="AT376" s="710" t="str">
        <f t="shared" si="62"/>
        <v>1232</v>
      </c>
    </row>
    <row r="377" spans="1:46">
      <c r="A377" s="662" t="s">
        <v>1799</v>
      </c>
      <c r="B377" s="662">
        <v>43241</v>
      </c>
      <c r="C377" s="662" t="s">
        <v>17</v>
      </c>
      <c r="D377" s="662" t="s">
        <v>1841</v>
      </c>
      <c r="E377" s="662" t="s">
        <v>1842</v>
      </c>
      <c r="F377" s="662" t="s">
        <v>1843</v>
      </c>
      <c r="G377" s="662">
        <v>35</v>
      </c>
      <c r="H377" s="662">
        <v>52.5</v>
      </c>
      <c r="I377" s="662">
        <v>139</v>
      </c>
      <c r="J377" s="662">
        <v>35.200000000000003</v>
      </c>
      <c r="K377" s="662">
        <v>8</v>
      </c>
      <c r="L377" s="662">
        <v>9.9</v>
      </c>
      <c r="M377" s="662">
        <v>1.5</v>
      </c>
      <c r="N377" s="662" t="s">
        <v>1759</v>
      </c>
      <c r="O377" s="662">
        <v>43910</v>
      </c>
      <c r="P377" s="662" t="s">
        <v>22</v>
      </c>
      <c r="Q377" s="667">
        <v>35.875</v>
      </c>
      <c r="R377" s="667">
        <v>139.58666700000001</v>
      </c>
      <c r="T377" s="668" t="s">
        <v>4605</v>
      </c>
      <c r="U377" s="668" t="s">
        <v>4605</v>
      </c>
      <c r="V377" s="668" t="s">
        <v>4605</v>
      </c>
      <c r="W377" s="668" t="s">
        <v>22</v>
      </c>
      <c r="X377" s="668" t="s">
        <v>22</v>
      </c>
      <c r="Y377" s="668" t="s">
        <v>22</v>
      </c>
      <c r="Z377" s="668" t="s">
        <v>22</v>
      </c>
      <c r="AB377" s="662" t="s">
        <v>4745</v>
      </c>
      <c r="AC377" s="662" t="s">
        <v>1837</v>
      </c>
      <c r="AE377" s="662">
        <v>52</v>
      </c>
      <c r="AF377" s="662">
        <v>39</v>
      </c>
      <c r="AG377" s="662">
        <v>23</v>
      </c>
      <c r="AH377" s="668" t="str">
        <f t="shared" si="56"/>
        <v>●</v>
      </c>
      <c r="AI377" s="668" t="str">
        <f t="shared" si="56"/>
        <v>●</v>
      </c>
      <c r="AJ377" s="668" t="str">
        <f t="shared" si="56"/>
        <v>●</v>
      </c>
      <c r="AK377" s="675">
        <f t="shared" si="57"/>
        <v>43241</v>
      </c>
      <c r="AL377" s="675" t="str">
        <f t="shared" si="55"/>
        <v>43_さいたま</v>
      </c>
      <c r="AM377" s="675" t="str">
        <f t="shared" si="63"/>
        <v>43</v>
      </c>
      <c r="AN377" s="693" t="str">
        <f>IFERROR(VLOOKUP(AL377,観測点コードリスト!$L$2:$N$1665,3,FALSE),"")</f>
        <v>0363</v>
      </c>
      <c r="AO377" t="str">
        <f t="shared" si="58"/>
        <v>●</v>
      </c>
      <c r="AQ377" s="709">
        <f t="shared" si="59"/>
        <v>43241</v>
      </c>
      <c r="AR377" s="709" t="str">
        <f t="shared" si="60"/>
        <v>さいたま</v>
      </c>
      <c r="AS377" s="709" t="str">
        <f t="shared" si="61"/>
        <v>43</v>
      </c>
      <c r="AT377" s="710" t="str">
        <f t="shared" si="62"/>
        <v>0363</v>
      </c>
    </row>
    <row r="378" spans="1:46">
      <c r="A378" s="662" t="s">
        <v>1799</v>
      </c>
      <c r="B378" s="662">
        <v>43256</v>
      </c>
      <c r="C378" s="662" t="s">
        <v>17</v>
      </c>
      <c r="D378" s="662" t="s">
        <v>1844</v>
      </c>
      <c r="E378" s="662" t="s">
        <v>1845</v>
      </c>
      <c r="F378" s="662" t="s">
        <v>1846</v>
      </c>
      <c r="G378" s="662">
        <v>35</v>
      </c>
      <c r="H378" s="662">
        <v>53</v>
      </c>
      <c r="I378" s="662">
        <v>139</v>
      </c>
      <c r="J378" s="662">
        <v>45.4</v>
      </c>
      <c r="K378" s="662">
        <v>3</v>
      </c>
      <c r="L378" s="662">
        <v>10</v>
      </c>
      <c r="M378" s="662">
        <v>1.5</v>
      </c>
      <c r="N378" s="662" t="s">
        <v>1787</v>
      </c>
      <c r="O378" s="662" t="s">
        <v>22</v>
      </c>
      <c r="P378" s="662" t="s">
        <v>22</v>
      </c>
      <c r="Q378" s="667">
        <v>35.883333</v>
      </c>
      <c r="R378" s="667">
        <v>139.75666699999999</v>
      </c>
      <c r="T378" s="668" t="s">
        <v>4605</v>
      </c>
      <c r="U378" s="668" t="s">
        <v>4605</v>
      </c>
      <c r="V378" s="668" t="s">
        <v>4605</v>
      </c>
      <c r="W378" s="668" t="s">
        <v>22</v>
      </c>
      <c r="X378" s="668" t="s">
        <v>22</v>
      </c>
      <c r="Y378" s="668" t="s">
        <v>22</v>
      </c>
      <c r="Z378" s="668" t="s">
        <v>22</v>
      </c>
      <c r="AB378" s="662" t="s">
        <v>4745</v>
      </c>
      <c r="AC378" s="662" t="s">
        <v>3215</v>
      </c>
      <c r="AE378" s="662">
        <v>49</v>
      </c>
      <c r="AF378" s="662">
        <v>43</v>
      </c>
      <c r="AG378" s="662">
        <v>33</v>
      </c>
      <c r="AH378" s="668" t="str">
        <f t="shared" si="56"/>
        <v>●</v>
      </c>
      <c r="AI378" s="668" t="str">
        <f t="shared" si="56"/>
        <v>●</v>
      </c>
      <c r="AJ378" s="668" t="str">
        <f t="shared" si="56"/>
        <v>●</v>
      </c>
      <c r="AK378" s="675">
        <f t="shared" si="57"/>
        <v>43256</v>
      </c>
      <c r="AL378" s="675" t="str">
        <f t="shared" si="55"/>
        <v>43_越谷</v>
      </c>
      <c r="AM378" s="675" t="str">
        <f t="shared" si="63"/>
        <v>43</v>
      </c>
      <c r="AN378" s="693" t="str">
        <f>IFERROR(VLOOKUP(AL378,観測点コードリスト!$L$2:$N$1665,3,FALSE),"")</f>
        <v>0364</v>
      </c>
      <c r="AO378" t="str">
        <f t="shared" si="58"/>
        <v>●</v>
      </c>
      <c r="AQ378" s="709">
        <f t="shared" si="59"/>
        <v>43256</v>
      </c>
      <c r="AR378" s="709" t="str">
        <f t="shared" si="60"/>
        <v>越谷</v>
      </c>
      <c r="AS378" s="709" t="str">
        <f t="shared" si="61"/>
        <v>43</v>
      </c>
      <c r="AT378" s="710" t="str">
        <f t="shared" si="62"/>
        <v>0364</v>
      </c>
    </row>
    <row r="379" spans="1:46">
      <c r="A379" s="662" t="s">
        <v>1799</v>
      </c>
      <c r="B379" s="662">
        <v>43266</v>
      </c>
      <c r="C379" s="662" t="s">
        <v>17</v>
      </c>
      <c r="D379" s="662" t="s">
        <v>1847</v>
      </c>
      <c r="E379" s="662" t="s">
        <v>1848</v>
      </c>
      <c r="F379" s="662" t="s">
        <v>1849</v>
      </c>
      <c r="G379" s="662">
        <v>35</v>
      </c>
      <c r="H379" s="662">
        <v>46.4</v>
      </c>
      <c r="I379" s="662">
        <v>139</v>
      </c>
      <c r="J379" s="662">
        <v>24.8</v>
      </c>
      <c r="K379" s="662">
        <v>119</v>
      </c>
      <c r="L379" s="662">
        <v>10</v>
      </c>
      <c r="M379" s="662">
        <v>1.5</v>
      </c>
      <c r="N379" s="662" t="s">
        <v>1850</v>
      </c>
      <c r="O379" s="662" t="s">
        <v>22</v>
      </c>
      <c r="P379" s="662" t="s">
        <v>40</v>
      </c>
      <c r="Q379" s="667">
        <v>35.773333000000001</v>
      </c>
      <c r="R379" s="667">
        <v>139.41333299999999</v>
      </c>
      <c r="T379" s="668" t="s">
        <v>4605</v>
      </c>
      <c r="U379" s="668" t="s">
        <v>4605</v>
      </c>
      <c r="V379" s="668" t="s">
        <v>4605</v>
      </c>
      <c r="W379" s="668" t="s">
        <v>22</v>
      </c>
      <c r="X379" s="668" t="s">
        <v>22</v>
      </c>
      <c r="Y379" s="668" t="s">
        <v>22</v>
      </c>
      <c r="Z379" s="668" t="s">
        <v>22</v>
      </c>
      <c r="AB379" s="662" t="s">
        <v>1814</v>
      </c>
      <c r="AC379" s="662" t="s">
        <v>3581</v>
      </c>
      <c r="AE379" s="662">
        <v>28</v>
      </c>
      <c r="AF379" s="662">
        <v>29</v>
      </c>
      <c r="AG379" s="662">
        <v>51</v>
      </c>
      <c r="AH379" s="668" t="str">
        <f t="shared" si="56"/>
        <v>●</v>
      </c>
      <c r="AI379" s="668" t="str">
        <f t="shared" si="56"/>
        <v>●</v>
      </c>
      <c r="AJ379" s="668" t="str">
        <f t="shared" si="56"/>
        <v>●</v>
      </c>
      <c r="AK379" s="675">
        <f t="shared" si="57"/>
        <v>43266</v>
      </c>
      <c r="AL379" s="675" t="str">
        <f t="shared" si="55"/>
        <v>43_所沢</v>
      </c>
      <c r="AM379" s="675" t="str">
        <f t="shared" si="63"/>
        <v>43</v>
      </c>
      <c r="AN379" s="693" t="str">
        <f>IFERROR(VLOOKUP(AL379,観測点コードリスト!$L$2:$N$1665,3,FALSE),"")</f>
        <v>1070</v>
      </c>
      <c r="AO379" t="str">
        <f t="shared" si="58"/>
        <v>●</v>
      </c>
      <c r="AQ379" s="709">
        <f t="shared" si="59"/>
        <v>43266</v>
      </c>
      <c r="AR379" s="709" t="str">
        <f t="shared" si="60"/>
        <v>所沢</v>
      </c>
      <c r="AS379" s="709" t="str">
        <f t="shared" si="61"/>
        <v>43</v>
      </c>
      <c r="AT379" s="710" t="str">
        <f t="shared" si="62"/>
        <v>1070</v>
      </c>
    </row>
    <row r="380" spans="1:46">
      <c r="A380" s="662" t="s">
        <v>1851</v>
      </c>
      <c r="B380" s="662">
        <v>44046</v>
      </c>
      <c r="C380" s="662" t="s">
        <v>17</v>
      </c>
      <c r="D380" s="662" t="s">
        <v>1852</v>
      </c>
      <c r="E380" s="662" t="s">
        <v>1853</v>
      </c>
      <c r="F380" s="662" t="s">
        <v>1854</v>
      </c>
      <c r="G380" s="662">
        <v>35</v>
      </c>
      <c r="H380" s="662">
        <v>47.5</v>
      </c>
      <c r="I380" s="662">
        <v>139</v>
      </c>
      <c r="J380" s="662">
        <v>3</v>
      </c>
      <c r="K380" s="662">
        <v>530</v>
      </c>
      <c r="L380" s="662">
        <v>9.5</v>
      </c>
      <c r="M380" s="662">
        <v>1.5</v>
      </c>
      <c r="N380" s="662" t="s">
        <v>1855</v>
      </c>
      <c r="O380" s="662" t="s">
        <v>22</v>
      </c>
      <c r="P380" s="662" t="s">
        <v>22</v>
      </c>
      <c r="Q380" s="667">
        <v>35.791666999999997</v>
      </c>
      <c r="R380" s="667">
        <v>139.05000000000001</v>
      </c>
      <c r="T380" s="668" t="s">
        <v>4605</v>
      </c>
      <c r="U380" s="668" t="s">
        <v>4605</v>
      </c>
      <c r="V380" s="668" t="s">
        <v>4605</v>
      </c>
      <c r="W380" s="668" t="s">
        <v>22</v>
      </c>
      <c r="X380" s="668" t="s">
        <v>22</v>
      </c>
      <c r="Y380" s="668" t="s">
        <v>22</v>
      </c>
      <c r="Z380" s="668" t="s">
        <v>22</v>
      </c>
      <c r="AB380" s="662" t="s">
        <v>4745</v>
      </c>
      <c r="AC380" s="662" t="s">
        <v>4817</v>
      </c>
      <c r="AF380" s="662">
        <v>2</v>
      </c>
      <c r="AH380" s="668" t="str">
        <f t="shared" si="56"/>
        <v/>
      </c>
      <c r="AI380" s="668" t="str">
        <f t="shared" si="56"/>
        <v>●</v>
      </c>
      <c r="AJ380" s="668" t="str">
        <f t="shared" si="56"/>
        <v/>
      </c>
      <c r="AK380" s="675">
        <f t="shared" si="57"/>
        <v>44046</v>
      </c>
      <c r="AL380" s="675" t="str">
        <f t="shared" si="55"/>
        <v>44_小河内</v>
      </c>
      <c r="AM380" s="675" t="str">
        <f t="shared" si="63"/>
        <v>44</v>
      </c>
      <c r="AN380" s="693" t="str">
        <f>IFERROR(VLOOKUP(AL380,観測点コードリスト!$L$2:$N$1665,3,FALSE),"")</f>
        <v>0365</v>
      </c>
      <c r="AO380" t="str">
        <f t="shared" si="58"/>
        <v>●</v>
      </c>
      <c r="AQ380" s="709">
        <f t="shared" si="59"/>
        <v>44046</v>
      </c>
      <c r="AR380" s="709" t="str">
        <f t="shared" si="60"/>
        <v>小河内</v>
      </c>
      <c r="AS380" s="709" t="str">
        <f t="shared" si="61"/>
        <v>44</v>
      </c>
      <c r="AT380" s="710" t="str">
        <f t="shared" si="62"/>
        <v>0365</v>
      </c>
    </row>
    <row r="381" spans="1:46">
      <c r="A381" s="662" t="s">
        <v>1851</v>
      </c>
      <c r="B381" s="662">
        <v>44056</v>
      </c>
      <c r="C381" s="662" t="s">
        <v>17</v>
      </c>
      <c r="D381" s="662" t="s">
        <v>1860</v>
      </c>
      <c r="E381" s="662" t="s">
        <v>1861</v>
      </c>
      <c r="F381" s="662" t="s">
        <v>1862</v>
      </c>
      <c r="G381" s="662">
        <v>35</v>
      </c>
      <c r="H381" s="662">
        <v>47.3</v>
      </c>
      <c r="I381" s="662">
        <v>139</v>
      </c>
      <c r="J381" s="662">
        <v>18.7</v>
      </c>
      <c r="K381" s="662">
        <v>155</v>
      </c>
      <c r="L381" s="662">
        <v>10</v>
      </c>
      <c r="M381" s="662">
        <v>1.5</v>
      </c>
      <c r="N381" s="662" t="s">
        <v>1863</v>
      </c>
      <c r="O381" s="662" t="s">
        <v>22</v>
      </c>
      <c r="P381" s="662" t="s">
        <v>40</v>
      </c>
      <c r="Q381" s="667">
        <v>35.788333000000002</v>
      </c>
      <c r="R381" s="667">
        <v>139.311667</v>
      </c>
      <c r="T381" s="668" t="s">
        <v>4605</v>
      </c>
      <c r="U381" s="668" t="s">
        <v>4605</v>
      </c>
      <c r="V381" s="668" t="s">
        <v>4605</v>
      </c>
      <c r="W381" s="668" t="s">
        <v>22</v>
      </c>
      <c r="X381" s="668" t="s">
        <v>22</v>
      </c>
      <c r="Y381" s="668" t="s">
        <v>22</v>
      </c>
      <c r="Z381" s="668" t="s">
        <v>22</v>
      </c>
      <c r="AB381" s="662" t="s">
        <v>1821</v>
      </c>
      <c r="AC381" s="662" t="s">
        <v>1117</v>
      </c>
      <c r="AE381" s="662">
        <v>12</v>
      </c>
      <c r="AF381" s="662">
        <v>30</v>
      </c>
      <c r="AG381" s="662">
        <v>6</v>
      </c>
      <c r="AH381" s="668" t="str">
        <f t="shared" si="56"/>
        <v>●</v>
      </c>
      <c r="AI381" s="668" t="str">
        <f t="shared" si="56"/>
        <v>●</v>
      </c>
      <c r="AJ381" s="668" t="str">
        <f t="shared" si="56"/>
        <v>●</v>
      </c>
      <c r="AK381" s="675">
        <f t="shared" si="57"/>
        <v>44056</v>
      </c>
      <c r="AL381" s="675" t="str">
        <f t="shared" si="55"/>
        <v>44_青梅</v>
      </c>
      <c r="AM381" s="675" t="str">
        <f t="shared" si="63"/>
        <v>44</v>
      </c>
      <c r="AN381" s="693" t="str">
        <f>IFERROR(VLOOKUP(AL381,観測点コードリスト!$L$2:$N$1665,3,FALSE),"")</f>
        <v>1001</v>
      </c>
      <c r="AO381" t="str">
        <f t="shared" si="58"/>
        <v>●</v>
      </c>
      <c r="AQ381" s="709">
        <f t="shared" si="59"/>
        <v>44056</v>
      </c>
      <c r="AR381" s="709" t="str">
        <f t="shared" si="60"/>
        <v>青梅</v>
      </c>
      <c r="AS381" s="709" t="str">
        <f t="shared" si="61"/>
        <v>44</v>
      </c>
      <c r="AT381" s="710" t="str">
        <f t="shared" si="62"/>
        <v>1001</v>
      </c>
    </row>
    <row r="382" spans="1:46">
      <c r="A382" s="662" t="s">
        <v>1851</v>
      </c>
      <c r="B382" s="662">
        <v>44071</v>
      </c>
      <c r="C382" s="662" t="s">
        <v>17</v>
      </c>
      <c r="D382" s="662" t="s">
        <v>1864</v>
      </c>
      <c r="E382" s="662" t="s">
        <v>1865</v>
      </c>
      <c r="F382" s="662" t="s">
        <v>1866</v>
      </c>
      <c r="G382" s="662">
        <v>35</v>
      </c>
      <c r="H382" s="662">
        <v>44.3</v>
      </c>
      <c r="I382" s="662">
        <v>139</v>
      </c>
      <c r="J382" s="662">
        <v>35.5</v>
      </c>
      <c r="K382" s="662">
        <v>51</v>
      </c>
      <c r="L382" s="662">
        <v>11.3</v>
      </c>
      <c r="M382" s="662">
        <v>1.5</v>
      </c>
      <c r="N382" s="662" t="s">
        <v>1867</v>
      </c>
      <c r="O382" s="662" t="s">
        <v>22</v>
      </c>
      <c r="P382" s="662" t="s">
        <v>40</v>
      </c>
      <c r="Q382" s="667">
        <v>35.738332999999997</v>
      </c>
      <c r="R382" s="667">
        <v>139.591667</v>
      </c>
      <c r="T382" s="668" t="s">
        <v>4605</v>
      </c>
      <c r="U382" s="668" t="s">
        <v>4605</v>
      </c>
      <c r="V382" s="668" t="s">
        <v>4605</v>
      </c>
      <c r="W382" s="668" t="s">
        <v>22</v>
      </c>
      <c r="X382" s="668" t="s">
        <v>22</v>
      </c>
      <c r="Y382" s="668" t="s">
        <v>22</v>
      </c>
      <c r="Z382" s="668" t="s">
        <v>22</v>
      </c>
      <c r="AB382" s="662" t="s">
        <v>1867</v>
      </c>
      <c r="AC382" s="662" t="s">
        <v>1867</v>
      </c>
      <c r="AE382" s="662">
        <v>38</v>
      </c>
      <c r="AF382" s="662">
        <v>31</v>
      </c>
      <c r="AG382" s="662">
        <v>52</v>
      </c>
      <c r="AH382" s="668" t="str">
        <f t="shared" si="56"/>
        <v>●</v>
      </c>
      <c r="AI382" s="668" t="str">
        <f t="shared" si="56"/>
        <v>●</v>
      </c>
      <c r="AJ382" s="668" t="str">
        <f t="shared" si="56"/>
        <v>●</v>
      </c>
      <c r="AK382" s="675">
        <f t="shared" si="57"/>
        <v>44071</v>
      </c>
      <c r="AL382" s="675" t="str">
        <f t="shared" si="55"/>
        <v>44_練馬</v>
      </c>
      <c r="AM382" s="675" t="str">
        <f t="shared" si="63"/>
        <v>44</v>
      </c>
      <c r="AN382" s="693" t="str">
        <f>IFERROR(VLOOKUP(AL382,観測点コードリスト!$L$2:$N$1665,3,FALSE),"")</f>
        <v>1002</v>
      </c>
      <c r="AO382" t="str">
        <f t="shared" si="58"/>
        <v>●</v>
      </c>
      <c r="AQ382" s="709">
        <f t="shared" si="59"/>
        <v>44071</v>
      </c>
      <c r="AR382" s="709" t="str">
        <f t="shared" si="60"/>
        <v>練馬</v>
      </c>
      <c r="AS382" s="709" t="str">
        <f t="shared" si="61"/>
        <v>44</v>
      </c>
      <c r="AT382" s="710" t="str">
        <f t="shared" si="62"/>
        <v>1002</v>
      </c>
    </row>
    <row r="383" spans="1:46">
      <c r="A383" s="662" t="s">
        <v>1851</v>
      </c>
      <c r="B383" s="662">
        <v>44112</v>
      </c>
      <c r="C383" s="662" t="s">
        <v>17</v>
      </c>
      <c r="D383" s="662" t="s">
        <v>1868</v>
      </c>
      <c r="E383" s="662" t="s">
        <v>1869</v>
      </c>
      <c r="F383" s="662" t="s">
        <v>1870</v>
      </c>
      <c r="G383" s="662">
        <v>35</v>
      </c>
      <c r="H383" s="662">
        <v>40</v>
      </c>
      <c r="I383" s="662">
        <v>139</v>
      </c>
      <c r="J383" s="662">
        <v>19</v>
      </c>
      <c r="K383" s="662">
        <v>123</v>
      </c>
      <c r="L383" s="662">
        <v>49.8</v>
      </c>
      <c r="M383" s="662">
        <v>1.5</v>
      </c>
      <c r="N383" s="662" t="s">
        <v>1871</v>
      </c>
      <c r="O383" s="662" t="s">
        <v>22</v>
      </c>
      <c r="P383" s="662" t="s">
        <v>40</v>
      </c>
      <c r="Q383" s="667">
        <v>35.666666999999997</v>
      </c>
      <c r="R383" s="667">
        <v>139.316667</v>
      </c>
      <c r="T383" s="668" t="s">
        <v>4605</v>
      </c>
      <c r="U383" s="668" t="s">
        <v>4605</v>
      </c>
      <c r="V383" s="668" t="s">
        <v>4605</v>
      </c>
      <c r="W383" s="668" t="s">
        <v>22</v>
      </c>
      <c r="X383" s="668" t="s">
        <v>22</v>
      </c>
      <c r="Y383" s="668" t="s">
        <v>22</v>
      </c>
      <c r="Z383" s="668" t="s">
        <v>22</v>
      </c>
      <c r="AB383" s="662" t="s">
        <v>1871</v>
      </c>
      <c r="AC383" s="662" t="s">
        <v>1871</v>
      </c>
      <c r="AE383" s="662">
        <v>29</v>
      </c>
      <c r="AF383" s="662">
        <v>12</v>
      </c>
      <c r="AG383" s="662">
        <v>28</v>
      </c>
      <c r="AH383" s="668" t="str">
        <f t="shared" si="56"/>
        <v>●</v>
      </c>
      <c r="AI383" s="668" t="str">
        <f t="shared" si="56"/>
        <v>●</v>
      </c>
      <c r="AJ383" s="668" t="str">
        <f t="shared" si="56"/>
        <v>●</v>
      </c>
      <c r="AK383" s="675">
        <f t="shared" si="57"/>
        <v>44112</v>
      </c>
      <c r="AL383" s="675" t="str">
        <f t="shared" si="55"/>
        <v>44_八王子</v>
      </c>
      <c r="AM383" s="675" t="str">
        <f t="shared" si="63"/>
        <v>44</v>
      </c>
      <c r="AN383" s="693" t="str">
        <f>IFERROR(VLOOKUP(AL383,観測点コードリスト!$L$2:$N$1665,3,FALSE),"")</f>
        <v>0366</v>
      </c>
      <c r="AO383" t="str">
        <f t="shared" si="58"/>
        <v>●</v>
      </c>
      <c r="AQ383" s="709">
        <f t="shared" si="59"/>
        <v>44112</v>
      </c>
      <c r="AR383" s="709" t="str">
        <f t="shared" si="60"/>
        <v>八王子</v>
      </c>
      <c r="AS383" s="709" t="str">
        <f t="shared" si="61"/>
        <v>44</v>
      </c>
      <c r="AT383" s="710" t="str">
        <f t="shared" si="62"/>
        <v>0366</v>
      </c>
    </row>
    <row r="384" spans="1:46">
      <c r="A384" s="662" t="s">
        <v>1851</v>
      </c>
      <c r="B384" s="662">
        <v>44116</v>
      </c>
      <c r="C384" s="662" t="s">
        <v>17</v>
      </c>
      <c r="D384" s="662" t="s">
        <v>1872</v>
      </c>
      <c r="E384" s="662" t="s">
        <v>1873</v>
      </c>
      <c r="F384" s="662" t="s">
        <v>1874</v>
      </c>
      <c r="G384" s="662">
        <v>35</v>
      </c>
      <c r="H384" s="662">
        <v>41</v>
      </c>
      <c r="I384" s="662">
        <v>139</v>
      </c>
      <c r="J384" s="662">
        <v>29</v>
      </c>
      <c r="K384" s="662">
        <v>59</v>
      </c>
      <c r="L384" s="662">
        <v>9.3000000000000007</v>
      </c>
      <c r="M384" s="662">
        <v>1.5</v>
      </c>
      <c r="N384" s="662" t="s">
        <v>1117</v>
      </c>
      <c r="O384" s="662" t="s">
        <v>22</v>
      </c>
      <c r="P384" s="662" t="s">
        <v>40</v>
      </c>
      <c r="Q384" s="667">
        <v>35.683332999999998</v>
      </c>
      <c r="R384" s="667">
        <v>139.48333299999999</v>
      </c>
      <c r="T384" s="668" t="s">
        <v>4605</v>
      </c>
      <c r="U384" s="668" t="s">
        <v>4605</v>
      </c>
      <c r="V384" s="668" t="s">
        <v>4605</v>
      </c>
      <c r="W384" s="668" t="s">
        <v>22</v>
      </c>
      <c r="X384" s="668" t="s">
        <v>22</v>
      </c>
      <c r="Y384" s="668" t="s">
        <v>22</v>
      </c>
      <c r="Z384" s="668" t="s">
        <v>22</v>
      </c>
      <c r="AB384" s="662" t="s">
        <v>1117</v>
      </c>
      <c r="AC384" s="662" t="s">
        <v>1117</v>
      </c>
      <c r="AE384" s="662">
        <v>31</v>
      </c>
      <c r="AF384" s="662">
        <v>45</v>
      </c>
      <c r="AG384" s="662">
        <v>49</v>
      </c>
      <c r="AH384" s="668" t="str">
        <f t="shared" si="56"/>
        <v>●</v>
      </c>
      <c r="AI384" s="668" t="str">
        <f t="shared" si="56"/>
        <v>●</v>
      </c>
      <c r="AJ384" s="668" t="str">
        <f t="shared" si="56"/>
        <v>●</v>
      </c>
      <c r="AK384" s="675">
        <f t="shared" si="57"/>
        <v>44116</v>
      </c>
      <c r="AL384" s="675" t="str">
        <f t="shared" si="55"/>
        <v>44_府中</v>
      </c>
      <c r="AM384" s="675" t="str">
        <f t="shared" si="63"/>
        <v>44</v>
      </c>
      <c r="AN384" s="693" t="str">
        <f>IFERROR(VLOOKUP(AL384,観測点コードリスト!$L$2:$N$1665,3,FALSE),"")</f>
        <v>1133</v>
      </c>
      <c r="AO384" t="str">
        <f t="shared" si="58"/>
        <v>●</v>
      </c>
      <c r="AQ384" s="709">
        <f t="shared" si="59"/>
        <v>44116</v>
      </c>
      <c r="AR384" s="709" t="str">
        <f t="shared" si="60"/>
        <v>府中</v>
      </c>
      <c r="AS384" s="709" t="str">
        <f t="shared" si="61"/>
        <v>44</v>
      </c>
      <c r="AT384" s="710" t="str">
        <f t="shared" si="62"/>
        <v>1133</v>
      </c>
    </row>
    <row r="385" spans="1:46">
      <c r="A385" s="662" t="s">
        <v>1851</v>
      </c>
      <c r="B385" s="662">
        <v>44132</v>
      </c>
      <c r="C385" s="662" t="s">
        <v>23</v>
      </c>
      <c r="D385" s="662" t="s">
        <v>1851</v>
      </c>
      <c r="E385" s="662" t="s">
        <v>1878</v>
      </c>
      <c r="F385" s="662" t="s">
        <v>1881</v>
      </c>
      <c r="G385" s="662">
        <v>35</v>
      </c>
      <c r="H385" s="662">
        <v>41.5</v>
      </c>
      <c r="I385" s="662">
        <v>139</v>
      </c>
      <c r="J385" s="662">
        <v>45.1</v>
      </c>
      <c r="K385" s="662">
        <v>20</v>
      </c>
      <c r="L385" s="662">
        <v>35.299999999999997</v>
      </c>
      <c r="M385" s="662" t="s">
        <v>22</v>
      </c>
      <c r="N385" s="662" t="s">
        <v>1880</v>
      </c>
      <c r="O385" s="662" t="s">
        <v>22</v>
      </c>
      <c r="P385" s="662" t="s">
        <v>632</v>
      </c>
      <c r="Q385" s="667">
        <v>35.691667000000002</v>
      </c>
      <c r="R385" s="667">
        <v>139.751667</v>
      </c>
      <c r="T385" s="668" t="s">
        <v>22</v>
      </c>
      <c r="U385" s="668" t="s">
        <v>22</v>
      </c>
      <c r="V385" s="668" t="s">
        <v>4605</v>
      </c>
      <c r="W385" s="668" t="s">
        <v>22</v>
      </c>
      <c r="X385" s="668" t="s">
        <v>22</v>
      </c>
      <c r="Y385" s="668" t="s">
        <v>4605</v>
      </c>
      <c r="Z385" s="668" t="s">
        <v>22</v>
      </c>
      <c r="AB385" s="662" t="s">
        <v>4758</v>
      </c>
      <c r="AC385" s="662" t="s">
        <v>1880</v>
      </c>
      <c r="AE385" s="662">
        <v>34</v>
      </c>
      <c r="AF385" s="662">
        <v>41</v>
      </c>
      <c r="AG385" s="662">
        <v>47</v>
      </c>
      <c r="AH385" s="668" t="str">
        <f t="shared" si="56"/>
        <v>●</v>
      </c>
      <c r="AI385" s="668" t="str">
        <f t="shared" si="56"/>
        <v>●</v>
      </c>
      <c r="AJ385" s="668" t="str">
        <f t="shared" si="56"/>
        <v>●</v>
      </c>
      <c r="AK385" s="675">
        <f t="shared" si="57"/>
        <v>44132</v>
      </c>
      <c r="AL385" s="675" t="str">
        <f t="shared" si="55"/>
        <v>44_東京</v>
      </c>
      <c r="AM385" s="675" t="str">
        <f t="shared" si="63"/>
        <v>44</v>
      </c>
      <c r="AN385" s="693" t="str">
        <f>IFERROR(VLOOKUP(AL385,観測点コードリスト!$L$2:$N$1665,3,FALSE),"")</f>
        <v>47662</v>
      </c>
      <c r="AO385" t="str">
        <f t="shared" si="58"/>
        <v>●</v>
      </c>
      <c r="AQ385" s="709">
        <f t="shared" si="59"/>
        <v>44132</v>
      </c>
      <c r="AR385" s="709" t="str">
        <f t="shared" si="60"/>
        <v>東京</v>
      </c>
      <c r="AS385" s="709" t="str">
        <f t="shared" si="61"/>
        <v>44</v>
      </c>
      <c r="AT385" s="710" t="str">
        <f t="shared" si="62"/>
        <v>47662</v>
      </c>
    </row>
    <row r="386" spans="1:46">
      <c r="A386" s="662" t="s">
        <v>1851</v>
      </c>
      <c r="B386" s="662">
        <v>44136</v>
      </c>
      <c r="C386" s="662" t="s">
        <v>17</v>
      </c>
      <c r="D386" s="662" t="s">
        <v>1882</v>
      </c>
      <c r="E386" s="662" t="s">
        <v>1883</v>
      </c>
      <c r="F386" s="662" t="s">
        <v>1884</v>
      </c>
      <c r="G386" s="662">
        <v>35</v>
      </c>
      <c r="H386" s="662">
        <v>38.299999999999997</v>
      </c>
      <c r="I386" s="662">
        <v>139</v>
      </c>
      <c r="J386" s="662">
        <v>51.8</v>
      </c>
      <c r="K386" s="662">
        <v>5</v>
      </c>
      <c r="L386" s="662">
        <v>10.199999999999999</v>
      </c>
      <c r="M386" s="662">
        <v>1.5</v>
      </c>
      <c r="N386" s="662" t="s">
        <v>1124</v>
      </c>
      <c r="O386" s="662" t="s">
        <v>22</v>
      </c>
      <c r="P386" s="662" t="s">
        <v>40</v>
      </c>
      <c r="Q386" s="667">
        <v>35.638333000000003</v>
      </c>
      <c r="R386" s="667">
        <v>139.86333300000001</v>
      </c>
      <c r="T386" s="668" t="s">
        <v>4605</v>
      </c>
      <c r="U386" s="668" t="s">
        <v>4605</v>
      </c>
      <c r="V386" s="668" t="s">
        <v>4605</v>
      </c>
      <c r="W386" s="668" t="s">
        <v>22</v>
      </c>
      <c r="X386" s="668" t="s">
        <v>22</v>
      </c>
      <c r="Y386" s="668" t="s">
        <v>22</v>
      </c>
      <c r="Z386" s="668" t="s">
        <v>22</v>
      </c>
      <c r="AB386" s="662" t="s">
        <v>4745</v>
      </c>
      <c r="AC386" s="662" t="s">
        <v>4786</v>
      </c>
      <c r="AE386" s="662">
        <v>11</v>
      </c>
      <c r="AF386" s="662">
        <v>24</v>
      </c>
      <c r="AG386" s="662">
        <v>25</v>
      </c>
      <c r="AH386" s="668" t="str">
        <f t="shared" si="56"/>
        <v>●</v>
      </c>
      <c r="AI386" s="668" t="str">
        <f t="shared" si="56"/>
        <v>●</v>
      </c>
      <c r="AJ386" s="668" t="str">
        <f t="shared" si="56"/>
        <v>●</v>
      </c>
      <c r="AK386" s="675">
        <f t="shared" si="57"/>
        <v>44136</v>
      </c>
      <c r="AL386" s="675" t="str">
        <f t="shared" si="55"/>
        <v>44_江戸川臨海</v>
      </c>
      <c r="AM386" s="675" t="str">
        <f t="shared" si="63"/>
        <v>44</v>
      </c>
      <c r="AN386" s="693" t="str">
        <f>IFERROR(VLOOKUP(AL386,観測点コードリスト!$L$2:$N$1665,3,FALSE),"")</f>
        <v>0370</v>
      </c>
      <c r="AO386" t="str">
        <f t="shared" si="58"/>
        <v>●</v>
      </c>
      <c r="AQ386" s="709">
        <f t="shared" si="59"/>
        <v>44136</v>
      </c>
      <c r="AR386" s="709" t="str">
        <f t="shared" si="60"/>
        <v>江戸川臨海</v>
      </c>
      <c r="AS386" s="709" t="str">
        <f t="shared" si="61"/>
        <v>44</v>
      </c>
      <c r="AT386" s="710" t="str">
        <f t="shared" si="62"/>
        <v>0370</v>
      </c>
    </row>
    <row r="387" spans="1:46">
      <c r="A387" s="662" t="s">
        <v>1851</v>
      </c>
      <c r="B387" s="662">
        <v>44166</v>
      </c>
      <c r="C387" s="662" t="s">
        <v>23</v>
      </c>
      <c r="D387" s="662" t="s">
        <v>1885</v>
      </c>
      <c r="E387" s="662" t="s">
        <v>1886</v>
      </c>
      <c r="F387" s="662" t="s">
        <v>1887</v>
      </c>
      <c r="G387" s="662">
        <v>35</v>
      </c>
      <c r="H387" s="662">
        <v>33.200000000000003</v>
      </c>
      <c r="I387" s="662">
        <v>139</v>
      </c>
      <c r="J387" s="662">
        <v>46.8</v>
      </c>
      <c r="K387" s="662">
        <v>6</v>
      </c>
      <c r="L387" s="662">
        <v>10</v>
      </c>
      <c r="M387" s="662" t="s">
        <v>22</v>
      </c>
      <c r="N387" s="662" t="s">
        <v>1888</v>
      </c>
      <c r="O387" s="662" t="s">
        <v>22</v>
      </c>
      <c r="P387" s="662" t="s">
        <v>36</v>
      </c>
      <c r="Q387" s="667">
        <v>35.553333000000002</v>
      </c>
      <c r="R387" s="667">
        <v>139.78</v>
      </c>
      <c r="T387" s="668" t="s">
        <v>4605</v>
      </c>
      <c r="U387" s="668" t="s">
        <v>4605</v>
      </c>
      <c r="V387" s="668" t="s">
        <v>4605</v>
      </c>
      <c r="W387" s="668" t="s">
        <v>22</v>
      </c>
      <c r="X387" s="668" t="s">
        <v>22</v>
      </c>
      <c r="Y387" s="668" t="s">
        <v>22</v>
      </c>
      <c r="Z387" s="668" t="s">
        <v>22</v>
      </c>
      <c r="AB387" s="662" t="s">
        <v>4745</v>
      </c>
      <c r="AC387" s="662" t="s">
        <v>4818</v>
      </c>
      <c r="AE387" s="662">
        <v>19</v>
      </c>
      <c r="AF387" s="662">
        <v>23</v>
      </c>
      <c r="AG387" s="662">
        <v>19</v>
      </c>
      <c r="AH387" s="668" t="str">
        <f t="shared" si="56"/>
        <v>●</v>
      </c>
      <c r="AI387" s="668" t="str">
        <f t="shared" si="56"/>
        <v>●</v>
      </c>
      <c r="AJ387" s="668" t="str">
        <f t="shared" si="56"/>
        <v>●</v>
      </c>
      <c r="AK387" s="675">
        <f t="shared" si="57"/>
        <v>44166</v>
      </c>
      <c r="AL387" s="675" t="str">
        <f t="shared" si="55"/>
        <v>44_羽田</v>
      </c>
      <c r="AM387" s="675" t="str">
        <f t="shared" si="63"/>
        <v>44</v>
      </c>
      <c r="AN387" s="693" t="str">
        <f>IFERROR(VLOOKUP(AL387,観測点コードリスト!$L$2:$N$1665,3,FALSE),"")</f>
        <v>0371</v>
      </c>
      <c r="AO387" t="str">
        <f t="shared" si="58"/>
        <v>●</v>
      </c>
      <c r="AQ387" s="709">
        <f t="shared" si="59"/>
        <v>44166</v>
      </c>
      <c r="AR387" s="709" t="str">
        <f t="shared" si="60"/>
        <v>羽田</v>
      </c>
      <c r="AS387" s="709" t="str">
        <f t="shared" si="61"/>
        <v>44</v>
      </c>
      <c r="AT387" s="710" t="str">
        <f t="shared" si="62"/>
        <v>0371</v>
      </c>
    </row>
    <row r="388" spans="1:46">
      <c r="A388" s="662" t="s">
        <v>1851</v>
      </c>
      <c r="B388" s="662">
        <v>44172</v>
      </c>
      <c r="C388" s="662" t="s">
        <v>23</v>
      </c>
      <c r="D388" s="662" t="s">
        <v>1889</v>
      </c>
      <c r="E388" s="662" t="s">
        <v>1890</v>
      </c>
      <c r="F388" s="662" t="s">
        <v>1891</v>
      </c>
      <c r="G388" s="662">
        <v>34</v>
      </c>
      <c r="H388" s="662">
        <v>44.9</v>
      </c>
      <c r="I388" s="662">
        <v>139</v>
      </c>
      <c r="J388" s="662">
        <v>21.7</v>
      </c>
      <c r="K388" s="662">
        <v>74</v>
      </c>
      <c r="L388" s="662">
        <v>27.1</v>
      </c>
      <c r="M388" s="662" t="s">
        <v>22</v>
      </c>
      <c r="N388" s="662" t="s">
        <v>1892</v>
      </c>
      <c r="O388" s="662" t="s">
        <v>22</v>
      </c>
      <c r="P388" s="662" t="s">
        <v>22</v>
      </c>
      <c r="Q388" s="667">
        <v>34.748333000000002</v>
      </c>
      <c r="R388" s="667">
        <v>139.36166700000001</v>
      </c>
      <c r="T388" s="668" t="s">
        <v>4605</v>
      </c>
      <c r="U388" s="668" t="s">
        <v>4605</v>
      </c>
      <c r="V388" s="668" t="s">
        <v>4605</v>
      </c>
      <c r="W388" s="668" t="s">
        <v>22</v>
      </c>
      <c r="X388" s="668" t="s">
        <v>22</v>
      </c>
      <c r="Y388" s="668" t="s">
        <v>4605</v>
      </c>
      <c r="Z388" s="668" t="s">
        <v>22</v>
      </c>
      <c r="AB388" s="662" t="s">
        <v>1892</v>
      </c>
      <c r="AC388" s="662" t="s">
        <v>1892</v>
      </c>
      <c r="AH388" s="668" t="str">
        <f t="shared" si="56"/>
        <v/>
      </c>
      <c r="AI388" s="668" t="str">
        <f t="shared" si="56"/>
        <v/>
      </c>
      <c r="AJ388" s="668" t="str">
        <f t="shared" si="56"/>
        <v/>
      </c>
      <c r="AK388" s="675">
        <f t="shared" si="57"/>
        <v>44172</v>
      </c>
      <c r="AL388" s="675" t="str">
        <f t="shared" ref="AL388:AL451" si="64">AM388&amp;"_"&amp;D388</f>
        <v>44_大島</v>
      </c>
      <c r="AM388" s="675" t="str">
        <f t="shared" si="63"/>
        <v>44</v>
      </c>
      <c r="AN388" s="693" t="str">
        <f>IFERROR(VLOOKUP(AL388,観測点コードリスト!$L$2:$N$1665,3,FALSE),"")</f>
        <v>47675</v>
      </c>
      <c r="AO388" t="str">
        <f t="shared" si="58"/>
        <v/>
      </c>
      <c r="AQ388" s="709">
        <f t="shared" si="59"/>
        <v>44172</v>
      </c>
      <c r="AR388" s="709" t="str">
        <f t="shared" si="60"/>
        <v>大島</v>
      </c>
      <c r="AS388" s="709" t="str">
        <f t="shared" si="61"/>
        <v>44</v>
      </c>
      <c r="AT388" s="710" t="str">
        <f t="shared" si="62"/>
        <v>47675</v>
      </c>
    </row>
    <row r="389" spans="1:46">
      <c r="A389" s="662" t="s">
        <v>1851</v>
      </c>
      <c r="B389" s="662">
        <v>44173</v>
      </c>
      <c r="C389" s="662" t="s">
        <v>23</v>
      </c>
      <c r="D389" s="662" t="s">
        <v>1893</v>
      </c>
      <c r="E389" s="662" t="s">
        <v>1894</v>
      </c>
      <c r="F389" s="662" t="s">
        <v>1895</v>
      </c>
      <c r="G389" s="662">
        <v>34</v>
      </c>
      <c r="H389" s="662">
        <v>46.9</v>
      </c>
      <c r="I389" s="662">
        <v>139</v>
      </c>
      <c r="J389" s="662">
        <v>21.6</v>
      </c>
      <c r="K389" s="662">
        <v>38</v>
      </c>
      <c r="L389" s="662">
        <v>9</v>
      </c>
      <c r="M389" s="662" t="s">
        <v>22</v>
      </c>
      <c r="N389" s="662" t="s">
        <v>35</v>
      </c>
      <c r="O389" s="662" t="s">
        <v>22</v>
      </c>
      <c r="P389" s="662" t="s">
        <v>36</v>
      </c>
      <c r="Q389" s="667">
        <v>34.781666999999999</v>
      </c>
      <c r="R389" s="667">
        <v>139.36000000000001</v>
      </c>
      <c r="T389" s="668" t="s">
        <v>4605</v>
      </c>
      <c r="U389" s="668" t="s">
        <v>4605</v>
      </c>
      <c r="V389" s="668" t="s">
        <v>4605</v>
      </c>
      <c r="W389" s="668" t="s">
        <v>22</v>
      </c>
      <c r="X389" s="668" t="s">
        <v>22</v>
      </c>
      <c r="Y389" s="668" t="s">
        <v>22</v>
      </c>
      <c r="Z389" s="668" t="s">
        <v>22</v>
      </c>
      <c r="AB389" s="662" t="s">
        <v>35</v>
      </c>
      <c r="AC389" s="662" t="s">
        <v>35</v>
      </c>
      <c r="AH389" s="668" t="str">
        <f t="shared" ref="AH389:AJ452" si="65">IF(AE389&gt;0,"●","")</f>
        <v/>
      </c>
      <c r="AI389" s="668" t="str">
        <f t="shared" si="65"/>
        <v/>
      </c>
      <c r="AJ389" s="668" t="str">
        <f t="shared" si="65"/>
        <v/>
      </c>
      <c r="AK389" s="675">
        <f t="shared" ref="AK389:AK452" si="66">B389</f>
        <v>44173</v>
      </c>
      <c r="AL389" s="675" t="str">
        <f t="shared" si="64"/>
        <v>44_大島北ノ山</v>
      </c>
      <c r="AM389" s="675" t="str">
        <f t="shared" si="63"/>
        <v>44</v>
      </c>
      <c r="AN389" s="693" t="str">
        <f>IFERROR(VLOOKUP(AL389,観測点コードリスト!$L$2:$N$1665,3,FALSE),"")</f>
        <v>1467</v>
      </c>
      <c r="AO389" t="str">
        <f t="shared" ref="AO389:AO452" si="67">IF(AH389="●","●",IF(AI389="●","●",IF(AJ389="●","●","")))</f>
        <v/>
      </c>
      <c r="AQ389" s="709">
        <f t="shared" si="59"/>
        <v>44173</v>
      </c>
      <c r="AR389" s="709" t="str">
        <f t="shared" si="60"/>
        <v>大島北ノ山</v>
      </c>
      <c r="AS389" s="709" t="str">
        <f t="shared" si="61"/>
        <v>44</v>
      </c>
      <c r="AT389" s="710" t="str">
        <f t="shared" si="62"/>
        <v>1467</v>
      </c>
    </row>
    <row r="390" spans="1:46">
      <c r="A390" s="662" t="s">
        <v>1851</v>
      </c>
      <c r="B390" s="662">
        <v>44207</v>
      </c>
      <c r="C390" s="662" t="s">
        <v>23</v>
      </c>
      <c r="D390" s="662" t="s">
        <v>1900</v>
      </c>
      <c r="E390" s="662" t="s">
        <v>1901</v>
      </c>
      <c r="F390" s="662" t="s">
        <v>1902</v>
      </c>
      <c r="G390" s="662">
        <v>34</v>
      </c>
      <c r="H390" s="662">
        <v>22.1</v>
      </c>
      <c r="I390" s="662">
        <v>139</v>
      </c>
      <c r="J390" s="662">
        <v>16.100000000000001</v>
      </c>
      <c r="K390" s="662">
        <v>29</v>
      </c>
      <c r="L390" s="662">
        <v>10</v>
      </c>
      <c r="M390" s="662" t="s">
        <v>22</v>
      </c>
      <c r="N390" s="662" t="s">
        <v>35</v>
      </c>
      <c r="O390" s="662" t="s">
        <v>22</v>
      </c>
      <c r="P390" s="662" t="s">
        <v>36</v>
      </c>
      <c r="Q390" s="667">
        <v>34.368333</v>
      </c>
      <c r="R390" s="667">
        <v>139.26833300000001</v>
      </c>
      <c r="T390" s="668" t="s">
        <v>4605</v>
      </c>
      <c r="U390" s="668" t="s">
        <v>4605</v>
      </c>
      <c r="V390" s="668" t="s">
        <v>4605</v>
      </c>
      <c r="W390" s="668" t="s">
        <v>22</v>
      </c>
      <c r="X390" s="668" t="s">
        <v>22</v>
      </c>
      <c r="Y390" s="668" t="s">
        <v>22</v>
      </c>
      <c r="Z390" s="668" t="s">
        <v>22</v>
      </c>
      <c r="AB390" s="662" t="s">
        <v>35</v>
      </c>
      <c r="AC390" s="662" t="s">
        <v>35</v>
      </c>
      <c r="AH390" s="668" t="str">
        <f t="shared" si="65"/>
        <v/>
      </c>
      <c r="AI390" s="668" t="str">
        <f t="shared" si="65"/>
        <v/>
      </c>
      <c r="AJ390" s="668" t="str">
        <f t="shared" si="65"/>
        <v/>
      </c>
      <c r="AK390" s="675">
        <f t="shared" si="66"/>
        <v>44207</v>
      </c>
      <c r="AL390" s="675" t="str">
        <f t="shared" si="64"/>
        <v>44_新島</v>
      </c>
      <c r="AM390" s="675" t="str">
        <f t="shared" si="63"/>
        <v>44</v>
      </c>
      <c r="AN390" s="693" t="str">
        <f>IFERROR(VLOOKUP(AL390,観測点コードリスト!$L$2:$N$1665,3,FALSE),"")</f>
        <v>1134</v>
      </c>
      <c r="AO390" t="str">
        <f t="shared" si="67"/>
        <v/>
      </c>
      <c r="AQ390" s="709">
        <f t="shared" si="59"/>
        <v>44207</v>
      </c>
      <c r="AR390" s="709" t="str">
        <f t="shared" si="60"/>
        <v>新島</v>
      </c>
      <c r="AS390" s="709" t="str">
        <f t="shared" si="61"/>
        <v>44</v>
      </c>
      <c r="AT390" s="710" t="str">
        <f t="shared" si="62"/>
        <v>1134</v>
      </c>
    </row>
    <row r="391" spans="1:46">
      <c r="A391" s="662" t="s">
        <v>1851</v>
      </c>
      <c r="B391" s="662">
        <v>44216</v>
      </c>
      <c r="C391" s="662" t="s">
        <v>23</v>
      </c>
      <c r="D391" s="662" t="s">
        <v>1903</v>
      </c>
      <c r="E391" s="662" t="s">
        <v>1904</v>
      </c>
      <c r="F391" s="662" t="s">
        <v>1905</v>
      </c>
      <c r="G391" s="662">
        <v>34</v>
      </c>
      <c r="H391" s="662">
        <v>11.3</v>
      </c>
      <c r="I391" s="662">
        <v>139</v>
      </c>
      <c r="J391" s="662">
        <v>8</v>
      </c>
      <c r="K391" s="662">
        <v>138</v>
      </c>
      <c r="L391" s="662">
        <v>10</v>
      </c>
      <c r="M391" s="662" t="s">
        <v>22</v>
      </c>
      <c r="N391" s="662" t="s">
        <v>35</v>
      </c>
      <c r="O391" s="662" t="s">
        <v>22</v>
      </c>
      <c r="P391" s="662" t="s">
        <v>36</v>
      </c>
      <c r="Q391" s="667">
        <v>34.188333</v>
      </c>
      <c r="R391" s="667">
        <v>139.13333299999999</v>
      </c>
      <c r="T391" s="668" t="s">
        <v>4605</v>
      </c>
      <c r="U391" s="668" t="s">
        <v>4605</v>
      </c>
      <c r="V391" s="668" t="s">
        <v>4605</v>
      </c>
      <c r="W391" s="668" t="s">
        <v>22</v>
      </c>
      <c r="X391" s="668" t="s">
        <v>22</v>
      </c>
      <c r="Y391" s="668" t="s">
        <v>22</v>
      </c>
      <c r="Z391" s="668" t="s">
        <v>22</v>
      </c>
      <c r="AB391" s="662" t="s">
        <v>35</v>
      </c>
      <c r="AC391" s="662" t="s">
        <v>35</v>
      </c>
      <c r="AH391" s="668" t="str">
        <f t="shared" si="65"/>
        <v/>
      </c>
      <c r="AI391" s="668" t="str">
        <f t="shared" si="65"/>
        <v/>
      </c>
      <c r="AJ391" s="668" t="str">
        <f t="shared" si="65"/>
        <v/>
      </c>
      <c r="AK391" s="675">
        <f t="shared" si="66"/>
        <v>44216</v>
      </c>
      <c r="AL391" s="675" t="str">
        <f t="shared" si="64"/>
        <v>44_神津島</v>
      </c>
      <c r="AM391" s="675" t="str">
        <f t="shared" si="63"/>
        <v>44</v>
      </c>
      <c r="AN391" s="693" t="str">
        <f>IFERROR(VLOOKUP(AL391,観測点コードリスト!$L$2:$N$1665,3,FALSE),"")</f>
        <v>1505</v>
      </c>
      <c r="AO391" t="str">
        <f t="shared" si="67"/>
        <v/>
      </c>
      <c r="AQ391" s="709">
        <f t="shared" si="59"/>
        <v>44216</v>
      </c>
      <c r="AR391" s="709" t="str">
        <f t="shared" si="60"/>
        <v>神津島</v>
      </c>
      <c r="AS391" s="709" t="str">
        <f t="shared" si="61"/>
        <v>44</v>
      </c>
      <c r="AT391" s="710" t="str">
        <f t="shared" si="62"/>
        <v>1505</v>
      </c>
    </row>
    <row r="392" spans="1:46">
      <c r="A392" s="662" t="s">
        <v>1851</v>
      </c>
      <c r="B392" s="662">
        <v>44226</v>
      </c>
      <c r="C392" s="662" t="s">
        <v>23</v>
      </c>
      <c r="D392" s="662" t="s">
        <v>1906</v>
      </c>
      <c r="E392" s="662" t="s">
        <v>1907</v>
      </c>
      <c r="F392" s="662" t="s">
        <v>1908</v>
      </c>
      <c r="G392" s="662">
        <v>34</v>
      </c>
      <c r="H392" s="662">
        <v>7.4</v>
      </c>
      <c r="I392" s="662">
        <v>139</v>
      </c>
      <c r="J392" s="662">
        <v>31.2</v>
      </c>
      <c r="K392" s="662">
        <v>38</v>
      </c>
      <c r="L392" s="662">
        <v>13.2</v>
      </c>
      <c r="M392" s="662" t="s">
        <v>22</v>
      </c>
      <c r="N392" s="662" t="s">
        <v>851</v>
      </c>
      <c r="O392" s="662" t="s">
        <v>22</v>
      </c>
      <c r="P392" s="662" t="s">
        <v>22</v>
      </c>
      <c r="Q392" s="667">
        <v>34.123333000000002</v>
      </c>
      <c r="R392" s="667">
        <v>139.52000000000001</v>
      </c>
      <c r="T392" s="668" t="s">
        <v>4605</v>
      </c>
      <c r="U392" s="668" t="s">
        <v>4605</v>
      </c>
      <c r="V392" s="668" t="s">
        <v>4605</v>
      </c>
      <c r="W392" s="668" t="s">
        <v>22</v>
      </c>
      <c r="X392" s="668" t="s">
        <v>22</v>
      </c>
      <c r="Y392" s="668" t="s">
        <v>4605</v>
      </c>
      <c r="Z392" s="668" t="s">
        <v>22</v>
      </c>
      <c r="AB392" s="662" t="s">
        <v>4745</v>
      </c>
      <c r="AC392" s="662" t="s">
        <v>4776</v>
      </c>
      <c r="AH392" s="668" t="str">
        <f t="shared" si="65"/>
        <v/>
      </c>
      <c r="AI392" s="668" t="str">
        <f t="shared" si="65"/>
        <v/>
      </c>
      <c r="AJ392" s="668" t="str">
        <f t="shared" si="65"/>
        <v/>
      </c>
      <c r="AK392" s="675">
        <f t="shared" si="66"/>
        <v>44226</v>
      </c>
      <c r="AL392" s="675" t="str">
        <f t="shared" si="64"/>
        <v>44_三宅島</v>
      </c>
      <c r="AM392" s="675" t="str">
        <f t="shared" si="63"/>
        <v>44</v>
      </c>
      <c r="AN392" s="693" t="str">
        <f>IFERROR(VLOOKUP(AL392,観測点コードリスト!$L$2:$N$1665,3,FALSE),"")</f>
        <v>47677</v>
      </c>
      <c r="AO392" t="str">
        <f t="shared" si="67"/>
        <v/>
      </c>
      <c r="AQ392" s="709">
        <f t="shared" si="59"/>
        <v>44226</v>
      </c>
      <c r="AR392" s="709" t="str">
        <f t="shared" si="60"/>
        <v>三宅島</v>
      </c>
      <c r="AS392" s="709" t="str">
        <f t="shared" si="61"/>
        <v>44</v>
      </c>
      <c r="AT392" s="710" t="str">
        <f t="shared" si="62"/>
        <v>47677</v>
      </c>
    </row>
    <row r="393" spans="1:46">
      <c r="A393" s="662" t="s">
        <v>1851</v>
      </c>
      <c r="B393" s="662">
        <v>44228</v>
      </c>
      <c r="C393" s="662" t="s">
        <v>23</v>
      </c>
      <c r="D393" s="662" t="s">
        <v>1909</v>
      </c>
      <c r="E393" s="662" t="s">
        <v>1910</v>
      </c>
      <c r="F393" s="662" t="s">
        <v>1911</v>
      </c>
      <c r="G393" s="662">
        <v>34</v>
      </c>
      <c r="H393" s="662">
        <v>4.4000000000000004</v>
      </c>
      <c r="I393" s="662">
        <v>139</v>
      </c>
      <c r="J393" s="662">
        <v>33.6</v>
      </c>
      <c r="K393" s="662">
        <v>20</v>
      </c>
      <c r="L393" s="662">
        <v>6.5</v>
      </c>
      <c r="M393" s="662" t="s">
        <v>22</v>
      </c>
      <c r="N393" s="662" t="s">
        <v>1912</v>
      </c>
      <c r="O393" s="662" t="s">
        <v>22</v>
      </c>
      <c r="P393" s="662" t="s">
        <v>36</v>
      </c>
      <c r="Q393" s="667">
        <v>34.073332999999998</v>
      </c>
      <c r="R393" s="667">
        <v>139.56</v>
      </c>
      <c r="T393" s="668" t="s">
        <v>4605</v>
      </c>
      <c r="U393" s="668" t="s">
        <v>4605</v>
      </c>
      <c r="V393" s="668" t="s">
        <v>4605</v>
      </c>
      <c r="W393" s="668" t="s">
        <v>22</v>
      </c>
      <c r="X393" s="668" t="s">
        <v>22</v>
      </c>
      <c r="Y393" s="668" t="s">
        <v>22</v>
      </c>
      <c r="Z393" s="668" t="s">
        <v>22</v>
      </c>
      <c r="AB393" s="662" t="s">
        <v>1912</v>
      </c>
      <c r="AC393" s="662" t="s">
        <v>1912</v>
      </c>
      <c r="AH393" s="668" t="str">
        <f t="shared" si="65"/>
        <v/>
      </c>
      <c r="AI393" s="668" t="str">
        <f t="shared" si="65"/>
        <v/>
      </c>
      <c r="AJ393" s="668" t="str">
        <f t="shared" si="65"/>
        <v/>
      </c>
      <c r="AK393" s="675">
        <f t="shared" si="66"/>
        <v>44228</v>
      </c>
      <c r="AL393" s="675" t="str">
        <f t="shared" si="64"/>
        <v>44_三宅坪田</v>
      </c>
      <c r="AM393" s="675" t="str">
        <f t="shared" si="63"/>
        <v>44</v>
      </c>
      <c r="AN393" s="693" t="str">
        <f>IFERROR(VLOOKUP(AL393,観測点コードリスト!$L$2:$N$1665,3,FALSE),"")</f>
        <v>1506</v>
      </c>
      <c r="AO393" t="str">
        <f t="shared" si="67"/>
        <v/>
      </c>
      <c r="AQ393" s="709">
        <f t="shared" si="59"/>
        <v>44228</v>
      </c>
      <c r="AR393" s="709" t="str">
        <f t="shared" si="60"/>
        <v>三宅坪田</v>
      </c>
      <c r="AS393" s="709" t="str">
        <f t="shared" si="61"/>
        <v>44</v>
      </c>
      <c r="AT393" s="710" t="str">
        <f t="shared" si="62"/>
        <v>1506</v>
      </c>
    </row>
    <row r="394" spans="1:46">
      <c r="A394" s="662" t="s">
        <v>1851</v>
      </c>
      <c r="B394" s="662">
        <v>44262</v>
      </c>
      <c r="C394" s="662" t="s">
        <v>23</v>
      </c>
      <c r="D394" s="662" t="s">
        <v>1913</v>
      </c>
      <c r="E394" s="662" t="s">
        <v>1914</v>
      </c>
      <c r="F394" s="662" t="s">
        <v>1915</v>
      </c>
      <c r="G394" s="662">
        <v>33</v>
      </c>
      <c r="H394" s="662">
        <v>6.9</v>
      </c>
      <c r="I394" s="662">
        <v>139</v>
      </c>
      <c r="J394" s="662">
        <v>47.1</v>
      </c>
      <c r="K394" s="662">
        <v>92</v>
      </c>
      <c r="L394" s="662">
        <v>10.3</v>
      </c>
      <c r="M394" s="662" t="s">
        <v>22</v>
      </c>
      <c r="N394" s="662" t="s">
        <v>35</v>
      </c>
      <c r="O394" s="662" t="s">
        <v>22</v>
      </c>
      <c r="P394" s="662" t="s">
        <v>36</v>
      </c>
      <c r="Q394" s="667">
        <v>33.115000000000002</v>
      </c>
      <c r="R394" s="667">
        <v>139.785</v>
      </c>
      <c r="T394" s="668" t="s">
        <v>4605</v>
      </c>
      <c r="U394" s="668" t="s">
        <v>4605</v>
      </c>
      <c r="V394" s="668" t="s">
        <v>4605</v>
      </c>
      <c r="W394" s="668" t="s">
        <v>22</v>
      </c>
      <c r="X394" s="668" t="s">
        <v>22</v>
      </c>
      <c r="Y394" s="668" t="s">
        <v>22</v>
      </c>
      <c r="Z394" s="668" t="s">
        <v>22</v>
      </c>
      <c r="AB394" s="662" t="s">
        <v>35</v>
      </c>
      <c r="AC394" s="662" t="s">
        <v>35</v>
      </c>
      <c r="AH394" s="668" t="str">
        <f t="shared" si="65"/>
        <v/>
      </c>
      <c r="AI394" s="668" t="str">
        <f t="shared" si="65"/>
        <v/>
      </c>
      <c r="AJ394" s="668" t="str">
        <f t="shared" si="65"/>
        <v/>
      </c>
      <c r="AK394" s="675">
        <f t="shared" si="66"/>
        <v>44262</v>
      </c>
      <c r="AL394" s="675" t="str">
        <f t="shared" si="64"/>
        <v>44_八重見ヶ原</v>
      </c>
      <c r="AM394" s="675" t="str">
        <f t="shared" si="63"/>
        <v>44</v>
      </c>
      <c r="AN394" s="693" t="str">
        <f>IFERROR(VLOOKUP(AL394,観測点コードリスト!$L$2:$N$1665,3,FALSE),"")</f>
        <v>1468</v>
      </c>
      <c r="AO394" t="str">
        <f t="shared" si="67"/>
        <v/>
      </c>
      <c r="AQ394" s="709">
        <f t="shared" si="59"/>
        <v>44262</v>
      </c>
      <c r="AR394" s="709" t="str">
        <f t="shared" si="60"/>
        <v>八重見ヶ原</v>
      </c>
      <c r="AS394" s="709" t="str">
        <f t="shared" si="61"/>
        <v>44</v>
      </c>
      <c r="AT394" s="710" t="str">
        <f t="shared" si="62"/>
        <v>1468</v>
      </c>
    </row>
    <row r="395" spans="1:46">
      <c r="A395" s="662" t="s">
        <v>1851</v>
      </c>
      <c r="B395" s="662">
        <v>44263</v>
      </c>
      <c r="C395" s="662" t="s">
        <v>23</v>
      </c>
      <c r="D395" s="662" t="s">
        <v>1916</v>
      </c>
      <c r="E395" s="662" t="s">
        <v>1917</v>
      </c>
      <c r="F395" s="662" t="s">
        <v>1920</v>
      </c>
      <c r="G395" s="662">
        <v>33</v>
      </c>
      <c r="H395" s="662">
        <v>6.2</v>
      </c>
      <c r="I395" s="662">
        <v>139</v>
      </c>
      <c r="J395" s="662">
        <v>47</v>
      </c>
      <c r="K395" s="662">
        <v>74</v>
      </c>
      <c r="L395" s="662">
        <v>18.100000000000001</v>
      </c>
      <c r="M395" s="662" t="s">
        <v>22</v>
      </c>
      <c r="N395" s="662" t="s">
        <v>1919</v>
      </c>
      <c r="O395" s="662" t="s">
        <v>22</v>
      </c>
      <c r="P395" s="662" t="s">
        <v>632</v>
      </c>
      <c r="Q395" s="667">
        <v>33.103332999999999</v>
      </c>
      <c r="R395" s="667">
        <v>139.783333</v>
      </c>
      <c r="T395" s="668" t="s">
        <v>22</v>
      </c>
      <c r="U395" s="668" t="s">
        <v>22</v>
      </c>
      <c r="V395" s="668" t="s">
        <v>4605</v>
      </c>
      <c r="W395" s="668" t="s">
        <v>22</v>
      </c>
      <c r="X395" s="668" t="s">
        <v>22</v>
      </c>
      <c r="Y395" s="668" t="s">
        <v>4605</v>
      </c>
      <c r="Z395" s="668" t="s">
        <v>22</v>
      </c>
      <c r="AB395" s="662" t="s">
        <v>4758</v>
      </c>
      <c r="AC395" s="662" t="s">
        <v>1919</v>
      </c>
      <c r="AH395" s="668" t="str">
        <f t="shared" si="65"/>
        <v/>
      </c>
      <c r="AI395" s="668" t="str">
        <f t="shared" si="65"/>
        <v/>
      </c>
      <c r="AJ395" s="668" t="str">
        <f t="shared" si="65"/>
        <v/>
      </c>
      <c r="AK395" s="675">
        <f t="shared" si="66"/>
        <v>44263</v>
      </c>
      <c r="AL395" s="675" t="str">
        <f t="shared" si="64"/>
        <v>44_八丈島</v>
      </c>
      <c r="AM395" s="675" t="str">
        <f t="shared" si="63"/>
        <v>44</v>
      </c>
      <c r="AN395" s="693" t="str">
        <f>IFERROR(VLOOKUP(AL395,観測点コードリスト!$L$2:$N$1665,3,FALSE),"")</f>
        <v>47678</v>
      </c>
      <c r="AO395" t="str">
        <f t="shared" si="67"/>
        <v/>
      </c>
      <c r="AQ395" s="709">
        <f t="shared" si="59"/>
        <v>44263</v>
      </c>
      <c r="AR395" s="709" t="str">
        <f t="shared" si="60"/>
        <v>八丈島</v>
      </c>
      <c r="AS395" s="709" t="str">
        <f t="shared" si="61"/>
        <v>44</v>
      </c>
      <c r="AT395" s="710" t="str">
        <f t="shared" si="62"/>
        <v>47678</v>
      </c>
    </row>
    <row r="396" spans="1:46">
      <c r="A396" s="662" t="s">
        <v>1851</v>
      </c>
      <c r="B396" s="662">
        <v>44301</v>
      </c>
      <c r="C396" s="662" t="s">
        <v>23</v>
      </c>
      <c r="D396" s="662" t="s">
        <v>1925</v>
      </c>
      <c r="E396" s="662" t="s">
        <v>1926</v>
      </c>
      <c r="F396" s="662" t="s">
        <v>1927</v>
      </c>
      <c r="G396" s="662">
        <v>27</v>
      </c>
      <c r="H396" s="662">
        <v>5.5</v>
      </c>
      <c r="I396" s="662">
        <v>142</v>
      </c>
      <c r="J396" s="662">
        <v>11.4</v>
      </c>
      <c r="K396" s="662">
        <v>3</v>
      </c>
      <c r="L396" s="662">
        <v>15.8</v>
      </c>
      <c r="M396" s="662" t="s">
        <v>22</v>
      </c>
      <c r="N396" s="662" t="s">
        <v>1928</v>
      </c>
      <c r="O396" s="662" t="s">
        <v>22</v>
      </c>
      <c r="P396" s="662" t="s">
        <v>22</v>
      </c>
      <c r="Q396" s="667">
        <v>27.091667000000001</v>
      </c>
      <c r="R396" s="667">
        <v>142.19</v>
      </c>
      <c r="T396" s="668" t="s">
        <v>4605</v>
      </c>
      <c r="U396" s="668" t="s">
        <v>4605</v>
      </c>
      <c r="V396" s="668" t="s">
        <v>4605</v>
      </c>
      <c r="W396" s="668" t="s">
        <v>22</v>
      </c>
      <c r="X396" s="668" t="s">
        <v>22</v>
      </c>
      <c r="Y396" s="668" t="s">
        <v>4605</v>
      </c>
      <c r="Z396" s="668" t="s">
        <v>4605</v>
      </c>
      <c r="AB396" s="662" t="s">
        <v>1928</v>
      </c>
      <c r="AC396" s="662" t="s">
        <v>1928</v>
      </c>
      <c r="AH396" s="668" t="str">
        <f t="shared" si="65"/>
        <v/>
      </c>
      <c r="AI396" s="668" t="str">
        <f t="shared" si="65"/>
        <v/>
      </c>
      <c r="AJ396" s="668" t="str">
        <f t="shared" si="65"/>
        <v/>
      </c>
      <c r="AK396" s="675">
        <f t="shared" si="66"/>
        <v>44301</v>
      </c>
      <c r="AL396" s="675" t="str">
        <f t="shared" si="64"/>
        <v>44_父島</v>
      </c>
      <c r="AM396" s="675" t="str">
        <f t="shared" si="63"/>
        <v>44</v>
      </c>
      <c r="AN396" s="693" t="str">
        <f>IFERROR(VLOOKUP(AL396,観測点コードリスト!$L$2:$N$1665,3,FALSE),"")</f>
        <v>47971</v>
      </c>
      <c r="AO396" t="str">
        <f t="shared" si="67"/>
        <v/>
      </c>
      <c r="AQ396" s="709">
        <f t="shared" si="59"/>
        <v>44301</v>
      </c>
      <c r="AR396" s="709" t="str">
        <f t="shared" si="60"/>
        <v>父島</v>
      </c>
      <c r="AS396" s="709" t="str">
        <f t="shared" si="61"/>
        <v>44</v>
      </c>
      <c r="AT396" s="710" t="str">
        <f t="shared" si="62"/>
        <v>47971</v>
      </c>
    </row>
    <row r="397" spans="1:46">
      <c r="A397" s="662" t="s">
        <v>1851</v>
      </c>
      <c r="B397" s="662">
        <v>44356</v>
      </c>
      <c r="C397" s="662" t="s">
        <v>23</v>
      </c>
      <c r="D397" s="662" t="s">
        <v>1933</v>
      </c>
      <c r="E397" s="662" t="s">
        <v>1934</v>
      </c>
      <c r="F397" s="662" t="s">
        <v>1935</v>
      </c>
      <c r="G397" s="662">
        <v>24</v>
      </c>
      <c r="H397" s="662">
        <v>17.3</v>
      </c>
      <c r="I397" s="662">
        <v>153</v>
      </c>
      <c r="J397" s="662">
        <v>59</v>
      </c>
      <c r="K397" s="662">
        <v>7</v>
      </c>
      <c r="L397" s="662">
        <v>15.8</v>
      </c>
      <c r="M397" s="662" t="s">
        <v>22</v>
      </c>
      <c r="N397" s="662" t="s">
        <v>1936</v>
      </c>
      <c r="O397" s="662" t="s">
        <v>22</v>
      </c>
      <c r="P397" s="662" t="s">
        <v>22</v>
      </c>
      <c r="Q397" s="667">
        <v>24.288333000000002</v>
      </c>
      <c r="R397" s="667">
        <v>153.98333299999999</v>
      </c>
      <c r="T397" s="668" t="s">
        <v>4605</v>
      </c>
      <c r="U397" s="668" t="s">
        <v>4605</v>
      </c>
      <c r="V397" s="668" t="s">
        <v>4605</v>
      </c>
      <c r="W397" s="668" t="s">
        <v>22</v>
      </c>
      <c r="X397" s="668" t="s">
        <v>22</v>
      </c>
      <c r="Y397" s="668" t="s">
        <v>4605</v>
      </c>
      <c r="Z397" s="668" t="s">
        <v>4605</v>
      </c>
      <c r="AB397" s="662" t="s">
        <v>1936</v>
      </c>
      <c r="AC397" s="662" t="s">
        <v>1936</v>
      </c>
      <c r="AH397" s="668" t="str">
        <f t="shared" si="65"/>
        <v/>
      </c>
      <c r="AI397" s="668" t="str">
        <f t="shared" si="65"/>
        <v/>
      </c>
      <c r="AJ397" s="668" t="str">
        <f t="shared" si="65"/>
        <v/>
      </c>
      <c r="AK397" s="675">
        <f t="shared" si="66"/>
        <v>44356</v>
      </c>
      <c r="AL397" s="675" t="str">
        <f t="shared" si="64"/>
        <v>44_南鳥島</v>
      </c>
      <c r="AM397" s="675" t="str">
        <f t="shared" si="63"/>
        <v>44</v>
      </c>
      <c r="AN397" s="693" t="str">
        <f>IFERROR(VLOOKUP(AL397,観測点コードリスト!$L$2:$N$1665,3,FALSE),"")</f>
        <v>47991</v>
      </c>
      <c r="AO397" t="str">
        <f t="shared" si="67"/>
        <v/>
      </c>
      <c r="AQ397" s="709">
        <f t="shared" si="59"/>
        <v>44356</v>
      </c>
      <c r="AR397" s="709" t="str">
        <f t="shared" si="60"/>
        <v>南鳥島</v>
      </c>
      <c r="AS397" s="709" t="str">
        <f t="shared" si="61"/>
        <v>44</v>
      </c>
      <c r="AT397" s="710" t="str">
        <f t="shared" si="62"/>
        <v>47991</v>
      </c>
    </row>
    <row r="398" spans="1:46">
      <c r="A398" s="662" t="s">
        <v>1943</v>
      </c>
      <c r="B398" s="662">
        <v>45061</v>
      </c>
      <c r="C398" s="662" t="s">
        <v>17</v>
      </c>
      <c r="D398" s="662" t="s">
        <v>1944</v>
      </c>
      <c r="E398" s="662" t="s">
        <v>1945</v>
      </c>
      <c r="F398" s="662" t="s">
        <v>1946</v>
      </c>
      <c r="G398" s="662">
        <v>35</v>
      </c>
      <c r="H398" s="662">
        <v>51.8</v>
      </c>
      <c r="I398" s="662">
        <v>140</v>
      </c>
      <c r="J398" s="662">
        <v>6.6</v>
      </c>
      <c r="K398" s="662">
        <v>20</v>
      </c>
      <c r="L398" s="662">
        <v>10</v>
      </c>
      <c r="M398" s="662">
        <v>1.5</v>
      </c>
      <c r="N398" s="662" t="s">
        <v>377</v>
      </c>
      <c r="O398" s="662" t="s">
        <v>22</v>
      </c>
      <c r="P398" s="662" t="s">
        <v>40</v>
      </c>
      <c r="Q398" s="667">
        <v>35.863332999999997</v>
      </c>
      <c r="R398" s="667">
        <v>140.11000000000001</v>
      </c>
      <c r="T398" s="668" t="s">
        <v>4605</v>
      </c>
      <c r="U398" s="668" t="s">
        <v>4605</v>
      </c>
      <c r="V398" s="668" t="s">
        <v>4605</v>
      </c>
      <c r="W398" s="668" t="s">
        <v>22</v>
      </c>
      <c r="X398" s="668" t="s">
        <v>22</v>
      </c>
      <c r="Y398" s="668" t="s">
        <v>22</v>
      </c>
      <c r="Z398" s="668" t="s">
        <v>22</v>
      </c>
      <c r="AB398" s="662" t="s">
        <v>377</v>
      </c>
      <c r="AC398" s="662" t="s">
        <v>377</v>
      </c>
      <c r="AE398" s="662">
        <v>27</v>
      </c>
      <c r="AF398" s="662">
        <v>26</v>
      </c>
      <c r="AG398" s="662">
        <v>8</v>
      </c>
      <c r="AH398" s="668" t="str">
        <f t="shared" si="65"/>
        <v>●</v>
      </c>
      <c r="AI398" s="668" t="str">
        <f t="shared" si="65"/>
        <v>●</v>
      </c>
      <c r="AJ398" s="668" t="str">
        <f t="shared" si="65"/>
        <v>●</v>
      </c>
      <c r="AK398" s="675">
        <f t="shared" si="66"/>
        <v>45061</v>
      </c>
      <c r="AL398" s="675" t="str">
        <f t="shared" si="64"/>
        <v>45_我孫子</v>
      </c>
      <c r="AM398" s="675" t="str">
        <f t="shared" si="63"/>
        <v>45</v>
      </c>
      <c r="AN398" s="693" t="str">
        <f>IFERROR(VLOOKUP(AL398,観測点コードリスト!$L$2:$N$1665,3,FALSE),"")</f>
        <v>0376</v>
      </c>
      <c r="AO398" t="str">
        <f t="shared" si="67"/>
        <v>●</v>
      </c>
      <c r="AQ398" s="709">
        <f t="shared" si="59"/>
        <v>45061</v>
      </c>
      <c r="AR398" s="709" t="str">
        <f t="shared" si="60"/>
        <v>我孫子</v>
      </c>
      <c r="AS398" s="709" t="str">
        <f t="shared" si="61"/>
        <v>45</v>
      </c>
      <c r="AT398" s="710" t="str">
        <f t="shared" si="62"/>
        <v>0376</v>
      </c>
    </row>
    <row r="399" spans="1:46">
      <c r="A399" s="662" t="s">
        <v>1943</v>
      </c>
      <c r="B399" s="662">
        <v>45081</v>
      </c>
      <c r="C399" s="662" t="s">
        <v>17</v>
      </c>
      <c r="D399" s="662" t="s">
        <v>1947</v>
      </c>
      <c r="E399" s="662" t="s">
        <v>1948</v>
      </c>
      <c r="F399" s="662" t="s">
        <v>1949</v>
      </c>
      <c r="G399" s="662">
        <v>35</v>
      </c>
      <c r="H399" s="662">
        <v>51.5</v>
      </c>
      <c r="I399" s="662">
        <v>140</v>
      </c>
      <c r="J399" s="662">
        <v>30.1</v>
      </c>
      <c r="K399" s="662">
        <v>37</v>
      </c>
      <c r="L399" s="662">
        <v>7.9</v>
      </c>
      <c r="M399" s="662">
        <v>1.5</v>
      </c>
      <c r="N399" s="662" t="s">
        <v>1950</v>
      </c>
      <c r="O399" s="662" t="s">
        <v>22</v>
      </c>
      <c r="P399" s="662" t="s">
        <v>40</v>
      </c>
      <c r="Q399" s="667">
        <v>35.858333000000002</v>
      </c>
      <c r="R399" s="667">
        <v>140.501667</v>
      </c>
      <c r="T399" s="668" t="s">
        <v>4605</v>
      </c>
      <c r="U399" s="668" t="s">
        <v>4605</v>
      </c>
      <c r="V399" s="668" t="s">
        <v>4605</v>
      </c>
      <c r="W399" s="668" t="s">
        <v>22</v>
      </c>
      <c r="X399" s="668" t="s">
        <v>22</v>
      </c>
      <c r="Y399" s="668" t="s">
        <v>22</v>
      </c>
      <c r="Z399" s="668" t="s">
        <v>22</v>
      </c>
      <c r="AB399" s="662" t="s">
        <v>1950</v>
      </c>
      <c r="AC399" s="662" t="s">
        <v>1950</v>
      </c>
      <c r="AE399" s="662">
        <v>6</v>
      </c>
      <c r="AF399" s="662">
        <v>8</v>
      </c>
      <c r="AG399" s="662">
        <v>7</v>
      </c>
      <c r="AH399" s="668" t="str">
        <f t="shared" si="65"/>
        <v>●</v>
      </c>
      <c r="AI399" s="668" t="str">
        <f t="shared" si="65"/>
        <v>●</v>
      </c>
      <c r="AJ399" s="668" t="str">
        <f t="shared" si="65"/>
        <v>●</v>
      </c>
      <c r="AK399" s="675">
        <f t="shared" si="66"/>
        <v>45081</v>
      </c>
      <c r="AL399" s="675" t="str">
        <f t="shared" si="64"/>
        <v>45_香取</v>
      </c>
      <c r="AM399" s="675" t="str">
        <f t="shared" si="63"/>
        <v>45</v>
      </c>
      <c r="AN399" s="693" t="str">
        <f>IFERROR(VLOOKUP(AL399,観測点コードリスト!$L$2:$N$1665,3,FALSE),"")</f>
        <v>0375</v>
      </c>
      <c r="AO399" t="str">
        <f t="shared" si="67"/>
        <v>●</v>
      </c>
      <c r="AQ399" s="709">
        <f t="shared" si="59"/>
        <v>45081</v>
      </c>
      <c r="AR399" s="709" t="str">
        <f t="shared" si="60"/>
        <v>香取</v>
      </c>
      <c r="AS399" s="709" t="str">
        <f t="shared" si="61"/>
        <v>45</v>
      </c>
      <c r="AT399" s="710" t="str">
        <f t="shared" si="62"/>
        <v>0375</v>
      </c>
    </row>
    <row r="400" spans="1:46">
      <c r="A400" s="662" t="s">
        <v>1943</v>
      </c>
      <c r="B400" s="662">
        <v>45106</v>
      </c>
      <c r="C400" s="662" t="s">
        <v>17</v>
      </c>
      <c r="D400" s="662" t="s">
        <v>1954</v>
      </c>
      <c r="E400" s="662" t="s">
        <v>1955</v>
      </c>
      <c r="F400" s="662" t="s">
        <v>1956</v>
      </c>
      <c r="G400" s="662">
        <v>35</v>
      </c>
      <c r="H400" s="662">
        <v>42.7</v>
      </c>
      <c r="I400" s="662">
        <v>140</v>
      </c>
      <c r="J400" s="662">
        <v>2.6</v>
      </c>
      <c r="K400" s="662">
        <v>28</v>
      </c>
      <c r="L400" s="662">
        <v>7.9</v>
      </c>
      <c r="M400" s="662">
        <v>1.5</v>
      </c>
      <c r="N400" s="662" t="s">
        <v>1957</v>
      </c>
      <c r="O400" s="662" t="s">
        <v>22</v>
      </c>
      <c r="P400" s="662" t="s">
        <v>40</v>
      </c>
      <c r="Q400" s="667">
        <v>35.711666999999998</v>
      </c>
      <c r="R400" s="667">
        <v>140.04333299999999</v>
      </c>
      <c r="T400" s="668" t="s">
        <v>4605</v>
      </c>
      <c r="U400" s="668" t="s">
        <v>4605</v>
      </c>
      <c r="V400" s="668" t="s">
        <v>4605</v>
      </c>
      <c r="W400" s="668" t="s">
        <v>22</v>
      </c>
      <c r="X400" s="668" t="s">
        <v>22</v>
      </c>
      <c r="Y400" s="668" t="s">
        <v>22</v>
      </c>
      <c r="Z400" s="668" t="s">
        <v>22</v>
      </c>
      <c r="AB400" s="662" t="s">
        <v>1957</v>
      </c>
      <c r="AC400" s="662" t="s">
        <v>1957</v>
      </c>
      <c r="AE400" s="662">
        <v>38</v>
      </c>
      <c r="AF400" s="662">
        <v>36</v>
      </c>
      <c r="AG400" s="662">
        <v>28</v>
      </c>
      <c r="AH400" s="668" t="str">
        <f t="shared" si="65"/>
        <v>●</v>
      </c>
      <c r="AI400" s="668" t="str">
        <f t="shared" si="65"/>
        <v>●</v>
      </c>
      <c r="AJ400" s="668" t="str">
        <f t="shared" si="65"/>
        <v>●</v>
      </c>
      <c r="AK400" s="675">
        <f t="shared" si="66"/>
        <v>45106</v>
      </c>
      <c r="AL400" s="675" t="str">
        <f t="shared" si="64"/>
        <v>45_船橋</v>
      </c>
      <c r="AM400" s="675" t="str">
        <f t="shared" si="63"/>
        <v>45</v>
      </c>
      <c r="AN400" s="693" t="str">
        <f>IFERROR(VLOOKUP(AL400,観測点コードリスト!$L$2:$N$1665,3,FALSE),"")</f>
        <v>1236</v>
      </c>
      <c r="AO400" t="str">
        <f t="shared" si="67"/>
        <v>●</v>
      </c>
      <c r="AQ400" s="709">
        <f t="shared" si="59"/>
        <v>45106</v>
      </c>
      <c r="AR400" s="709" t="str">
        <f t="shared" si="60"/>
        <v>船橋</v>
      </c>
      <c r="AS400" s="709" t="str">
        <f t="shared" si="61"/>
        <v>45</v>
      </c>
      <c r="AT400" s="710" t="str">
        <f t="shared" si="62"/>
        <v>1236</v>
      </c>
    </row>
    <row r="401" spans="1:46">
      <c r="A401" s="662" t="s">
        <v>1943</v>
      </c>
      <c r="B401" s="662">
        <v>45116</v>
      </c>
      <c r="C401" s="662" t="s">
        <v>17</v>
      </c>
      <c r="D401" s="662" t="s">
        <v>1958</v>
      </c>
      <c r="E401" s="662" t="s">
        <v>1959</v>
      </c>
      <c r="F401" s="662" t="s">
        <v>1960</v>
      </c>
      <c r="G401" s="662">
        <v>35</v>
      </c>
      <c r="H401" s="662">
        <v>43.7</v>
      </c>
      <c r="I401" s="662">
        <v>140</v>
      </c>
      <c r="J401" s="662">
        <v>12.7</v>
      </c>
      <c r="K401" s="662">
        <v>5</v>
      </c>
      <c r="L401" s="662">
        <v>10.4</v>
      </c>
      <c r="M401" s="662">
        <v>1.5</v>
      </c>
      <c r="N401" s="662" t="s">
        <v>1961</v>
      </c>
      <c r="O401" s="662" t="s">
        <v>22</v>
      </c>
      <c r="P401" s="662" t="s">
        <v>22</v>
      </c>
      <c r="Q401" s="667">
        <v>35.728332999999999</v>
      </c>
      <c r="R401" s="667">
        <v>140.21166700000001</v>
      </c>
      <c r="T401" s="668" t="s">
        <v>4605</v>
      </c>
      <c r="U401" s="668" t="s">
        <v>4605</v>
      </c>
      <c r="V401" s="668" t="s">
        <v>4605</v>
      </c>
      <c r="W401" s="668" t="s">
        <v>22</v>
      </c>
      <c r="X401" s="668" t="s">
        <v>22</v>
      </c>
      <c r="Y401" s="668" t="s">
        <v>22</v>
      </c>
      <c r="Z401" s="668" t="s">
        <v>22</v>
      </c>
      <c r="AB401" s="662" t="s">
        <v>4819</v>
      </c>
      <c r="AC401" s="662" t="s">
        <v>4820</v>
      </c>
      <c r="AE401" s="662">
        <v>12</v>
      </c>
      <c r="AF401" s="662">
        <v>13</v>
      </c>
      <c r="AG401" s="662">
        <v>26</v>
      </c>
      <c r="AH401" s="668" t="str">
        <f t="shared" si="65"/>
        <v>●</v>
      </c>
      <c r="AI401" s="668" t="str">
        <f t="shared" si="65"/>
        <v>●</v>
      </c>
      <c r="AJ401" s="668" t="str">
        <f t="shared" si="65"/>
        <v>●</v>
      </c>
      <c r="AK401" s="675">
        <f t="shared" si="66"/>
        <v>45116</v>
      </c>
      <c r="AL401" s="675" t="str">
        <f t="shared" si="64"/>
        <v>45_佐倉</v>
      </c>
      <c r="AM401" s="675" t="str">
        <f t="shared" si="63"/>
        <v>45</v>
      </c>
      <c r="AN401" s="693" t="str">
        <f>IFERROR(VLOOKUP(AL401,観測点コードリスト!$L$2:$N$1665,3,FALSE),"")</f>
        <v>0916</v>
      </c>
      <c r="AO401" t="str">
        <f t="shared" si="67"/>
        <v>●</v>
      </c>
      <c r="AQ401" s="709">
        <f t="shared" si="59"/>
        <v>45116</v>
      </c>
      <c r="AR401" s="709" t="str">
        <f t="shared" si="60"/>
        <v>佐倉</v>
      </c>
      <c r="AS401" s="709" t="str">
        <f t="shared" si="61"/>
        <v>45</v>
      </c>
      <c r="AT401" s="710" t="str">
        <f t="shared" si="62"/>
        <v>0916</v>
      </c>
    </row>
    <row r="402" spans="1:46">
      <c r="A402" s="662" t="s">
        <v>1943</v>
      </c>
      <c r="B402" s="662">
        <v>45121</v>
      </c>
      <c r="C402" s="662" t="s">
        <v>23</v>
      </c>
      <c r="D402" s="662" t="s">
        <v>1962</v>
      </c>
      <c r="E402" s="662" t="s">
        <v>1963</v>
      </c>
      <c r="F402" s="662" t="s">
        <v>1964</v>
      </c>
      <c r="G402" s="662">
        <v>35</v>
      </c>
      <c r="H402" s="662">
        <v>45.8</v>
      </c>
      <c r="I402" s="662">
        <v>140</v>
      </c>
      <c r="J402" s="662">
        <v>23.1</v>
      </c>
      <c r="K402" s="662">
        <v>41</v>
      </c>
      <c r="L402" s="662">
        <v>10</v>
      </c>
      <c r="M402" s="662" t="s">
        <v>22</v>
      </c>
      <c r="N402" s="662" t="s">
        <v>35</v>
      </c>
      <c r="O402" s="662" t="s">
        <v>22</v>
      </c>
      <c r="P402" s="662" t="s">
        <v>36</v>
      </c>
      <c r="Q402" s="667">
        <v>35.763333000000003</v>
      </c>
      <c r="R402" s="667">
        <v>140.38499999999999</v>
      </c>
      <c r="T402" s="668" t="s">
        <v>4605</v>
      </c>
      <c r="U402" s="668" t="s">
        <v>4605</v>
      </c>
      <c r="V402" s="668" t="s">
        <v>4605</v>
      </c>
      <c r="W402" s="668" t="s">
        <v>22</v>
      </c>
      <c r="X402" s="668" t="s">
        <v>22</v>
      </c>
      <c r="Y402" s="668" t="s">
        <v>22</v>
      </c>
      <c r="Z402" s="668" t="s">
        <v>22</v>
      </c>
      <c r="AB402" s="662" t="s">
        <v>35</v>
      </c>
      <c r="AC402" s="662" t="s">
        <v>35</v>
      </c>
      <c r="AE402" s="662">
        <v>6</v>
      </c>
      <c r="AF402" s="662">
        <v>10</v>
      </c>
      <c r="AG402" s="662">
        <v>8</v>
      </c>
      <c r="AH402" s="668" t="str">
        <f t="shared" si="65"/>
        <v>●</v>
      </c>
      <c r="AI402" s="668" t="str">
        <f t="shared" si="65"/>
        <v>●</v>
      </c>
      <c r="AJ402" s="668" t="str">
        <f t="shared" si="65"/>
        <v>●</v>
      </c>
      <c r="AK402" s="675">
        <f t="shared" si="66"/>
        <v>45121</v>
      </c>
      <c r="AL402" s="675" t="str">
        <f t="shared" si="64"/>
        <v>45_成田</v>
      </c>
      <c r="AM402" s="675" t="str">
        <f t="shared" si="63"/>
        <v>45</v>
      </c>
      <c r="AN402" s="693" t="str">
        <f>IFERROR(VLOOKUP(AL402,観測点コードリスト!$L$2:$N$1665,3,FALSE),"")</f>
        <v>0378</v>
      </c>
      <c r="AO402" t="str">
        <f t="shared" si="67"/>
        <v>●</v>
      </c>
      <c r="AQ402" s="709">
        <f t="shared" si="59"/>
        <v>45121</v>
      </c>
      <c r="AR402" s="709" t="str">
        <f t="shared" si="60"/>
        <v>成田</v>
      </c>
      <c r="AS402" s="709" t="str">
        <f t="shared" si="61"/>
        <v>45</v>
      </c>
      <c r="AT402" s="710" t="str">
        <f t="shared" si="62"/>
        <v>0378</v>
      </c>
    </row>
    <row r="403" spans="1:46">
      <c r="A403" s="662" t="s">
        <v>1943</v>
      </c>
      <c r="B403" s="662">
        <v>45147</v>
      </c>
      <c r="C403" s="662" t="s">
        <v>23</v>
      </c>
      <c r="D403" s="662" t="s">
        <v>1965</v>
      </c>
      <c r="E403" s="662" t="s">
        <v>1966</v>
      </c>
      <c r="F403" s="662" t="s">
        <v>1967</v>
      </c>
      <c r="G403" s="662">
        <v>35</v>
      </c>
      <c r="H403" s="662">
        <v>44.3</v>
      </c>
      <c r="I403" s="662">
        <v>140</v>
      </c>
      <c r="J403" s="662">
        <v>51.4</v>
      </c>
      <c r="K403" s="662">
        <v>20</v>
      </c>
      <c r="L403" s="662">
        <v>28.2</v>
      </c>
      <c r="M403" s="662" t="s">
        <v>22</v>
      </c>
      <c r="N403" s="662" t="s">
        <v>1968</v>
      </c>
      <c r="O403" s="662">
        <v>45900</v>
      </c>
      <c r="P403" s="662" t="s">
        <v>22</v>
      </c>
      <c r="Q403" s="667">
        <v>35.738332999999997</v>
      </c>
      <c r="R403" s="667">
        <v>140.85666699999999</v>
      </c>
      <c r="T403" s="668" t="s">
        <v>4605</v>
      </c>
      <c r="U403" s="668" t="s">
        <v>4605</v>
      </c>
      <c r="V403" s="668" t="s">
        <v>4605</v>
      </c>
      <c r="W403" s="668" t="s">
        <v>4605</v>
      </c>
      <c r="X403" s="668" t="s">
        <v>22</v>
      </c>
      <c r="Y403" s="668" t="s">
        <v>4605</v>
      </c>
      <c r="Z403" s="668" t="s">
        <v>4605</v>
      </c>
      <c r="AB403" s="662" t="s">
        <v>1968</v>
      </c>
      <c r="AC403" s="662" t="s">
        <v>1968</v>
      </c>
      <c r="AE403" s="662">
        <v>3</v>
      </c>
      <c r="AF403" s="662">
        <v>6</v>
      </c>
      <c r="AG403" s="662">
        <v>4</v>
      </c>
      <c r="AH403" s="668" t="str">
        <f t="shared" si="65"/>
        <v>●</v>
      </c>
      <c r="AI403" s="668" t="str">
        <f t="shared" si="65"/>
        <v>●</v>
      </c>
      <c r="AJ403" s="668" t="str">
        <f t="shared" si="65"/>
        <v>●</v>
      </c>
      <c r="AK403" s="675">
        <f t="shared" si="66"/>
        <v>45147</v>
      </c>
      <c r="AL403" s="675" t="str">
        <f t="shared" si="64"/>
        <v>45_銚子</v>
      </c>
      <c r="AM403" s="675" t="str">
        <f t="shared" si="63"/>
        <v>45</v>
      </c>
      <c r="AN403" s="693" t="str">
        <f>IFERROR(VLOOKUP(AL403,観測点コードリスト!$L$2:$N$1665,3,FALSE),"")</f>
        <v>47648</v>
      </c>
      <c r="AO403" t="str">
        <f t="shared" si="67"/>
        <v>●</v>
      </c>
      <c r="AQ403" s="709">
        <f t="shared" si="59"/>
        <v>45147</v>
      </c>
      <c r="AR403" s="709" t="str">
        <f t="shared" si="60"/>
        <v>銚子</v>
      </c>
      <c r="AS403" s="709" t="str">
        <f t="shared" si="61"/>
        <v>45</v>
      </c>
      <c r="AT403" s="710" t="str">
        <f t="shared" si="62"/>
        <v>47648</v>
      </c>
    </row>
    <row r="404" spans="1:46">
      <c r="A404" s="662" t="s">
        <v>1943</v>
      </c>
      <c r="B404" s="662">
        <v>45181</v>
      </c>
      <c r="C404" s="662" t="s">
        <v>17</v>
      </c>
      <c r="D404" s="662" t="s">
        <v>1969</v>
      </c>
      <c r="E404" s="662" t="s">
        <v>1970</v>
      </c>
      <c r="F404" s="662" t="s">
        <v>1971</v>
      </c>
      <c r="G404" s="662">
        <v>35</v>
      </c>
      <c r="H404" s="662">
        <v>39.299999999999997</v>
      </c>
      <c r="I404" s="662">
        <v>140</v>
      </c>
      <c r="J404" s="662">
        <v>30.3</v>
      </c>
      <c r="K404" s="662">
        <v>5</v>
      </c>
      <c r="L404" s="662">
        <v>10</v>
      </c>
      <c r="M404" s="662">
        <v>1.5</v>
      </c>
      <c r="N404" s="662" t="s">
        <v>1972</v>
      </c>
      <c r="O404" s="662" t="s">
        <v>22</v>
      </c>
      <c r="P404" s="662" t="s">
        <v>40</v>
      </c>
      <c r="Q404" s="667">
        <v>35.655000000000001</v>
      </c>
      <c r="R404" s="667">
        <v>140.505</v>
      </c>
      <c r="T404" s="668" t="s">
        <v>4605</v>
      </c>
      <c r="U404" s="668" t="s">
        <v>4605</v>
      </c>
      <c r="V404" s="668" t="s">
        <v>4605</v>
      </c>
      <c r="W404" s="668" t="s">
        <v>22</v>
      </c>
      <c r="X404" s="668" t="s">
        <v>22</v>
      </c>
      <c r="Y404" s="668" t="s">
        <v>22</v>
      </c>
      <c r="Z404" s="668" t="s">
        <v>22</v>
      </c>
      <c r="AB404" s="662" t="s">
        <v>1821</v>
      </c>
      <c r="AC404" s="662" t="s">
        <v>4013</v>
      </c>
      <c r="AE404" s="662">
        <v>11</v>
      </c>
      <c r="AF404" s="662">
        <v>5</v>
      </c>
      <c r="AG404" s="662">
        <v>2</v>
      </c>
      <c r="AH404" s="668" t="str">
        <f t="shared" si="65"/>
        <v>●</v>
      </c>
      <c r="AI404" s="668" t="str">
        <f t="shared" si="65"/>
        <v>●</v>
      </c>
      <c r="AJ404" s="668" t="str">
        <f t="shared" si="65"/>
        <v>●</v>
      </c>
      <c r="AK404" s="675">
        <f t="shared" si="66"/>
        <v>45181</v>
      </c>
      <c r="AL404" s="675" t="str">
        <f t="shared" si="64"/>
        <v>45_横芝光</v>
      </c>
      <c r="AM404" s="675" t="str">
        <f t="shared" si="63"/>
        <v>45</v>
      </c>
      <c r="AN404" s="693" t="str">
        <f>IFERROR(VLOOKUP(AL404,観測点コードリスト!$L$2:$N$1665,3,FALSE),"")</f>
        <v>1003</v>
      </c>
      <c r="AO404" t="str">
        <f t="shared" si="67"/>
        <v>●</v>
      </c>
      <c r="AQ404" s="709">
        <f t="shared" si="59"/>
        <v>45181</v>
      </c>
      <c r="AR404" s="709" t="str">
        <f t="shared" si="60"/>
        <v>横芝光</v>
      </c>
      <c r="AS404" s="709" t="str">
        <f t="shared" si="61"/>
        <v>45</v>
      </c>
      <c r="AT404" s="710" t="str">
        <f t="shared" si="62"/>
        <v>1003</v>
      </c>
    </row>
    <row r="405" spans="1:46">
      <c r="A405" s="662" t="s">
        <v>1943</v>
      </c>
      <c r="B405" s="662">
        <v>45212</v>
      </c>
      <c r="C405" s="662" t="s">
        <v>23</v>
      </c>
      <c r="D405" s="662" t="s">
        <v>1943</v>
      </c>
      <c r="E405" s="662" t="s">
        <v>1973</v>
      </c>
      <c r="F405" s="662" t="s">
        <v>1974</v>
      </c>
      <c r="G405" s="662">
        <v>35</v>
      </c>
      <c r="H405" s="662">
        <v>36.1</v>
      </c>
      <c r="I405" s="662">
        <v>140</v>
      </c>
      <c r="J405" s="662">
        <v>6.2</v>
      </c>
      <c r="K405" s="662">
        <v>3</v>
      </c>
      <c r="L405" s="662">
        <v>47.9</v>
      </c>
      <c r="M405" s="662" t="s">
        <v>22</v>
      </c>
      <c r="N405" s="662" t="s">
        <v>1975</v>
      </c>
      <c r="O405" s="662">
        <v>45905</v>
      </c>
      <c r="P405" s="662" t="s">
        <v>22</v>
      </c>
      <c r="Q405" s="667">
        <v>35.601666999999999</v>
      </c>
      <c r="R405" s="667">
        <v>140.10333299999999</v>
      </c>
      <c r="T405" s="668" t="s">
        <v>4605</v>
      </c>
      <c r="U405" s="668" t="s">
        <v>4605</v>
      </c>
      <c r="V405" s="668" t="s">
        <v>4605</v>
      </c>
      <c r="W405" s="668" t="s">
        <v>22</v>
      </c>
      <c r="X405" s="668" t="s">
        <v>22</v>
      </c>
      <c r="Y405" s="668" t="s">
        <v>4605</v>
      </c>
      <c r="Z405" s="668" t="s">
        <v>22</v>
      </c>
      <c r="AB405" s="662" t="s">
        <v>1975</v>
      </c>
      <c r="AC405" s="662" t="s">
        <v>1975</v>
      </c>
      <c r="AE405" s="662">
        <v>27</v>
      </c>
      <c r="AF405" s="662">
        <v>12</v>
      </c>
      <c r="AG405" s="662">
        <v>20</v>
      </c>
      <c r="AH405" s="668" t="str">
        <f t="shared" si="65"/>
        <v>●</v>
      </c>
      <c r="AI405" s="668" t="str">
        <f t="shared" si="65"/>
        <v>●</v>
      </c>
      <c r="AJ405" s="668" t="str">
        <f t="shared" si="65"/>
        <v>●</v>
      </c>
      <c r="AK405" s="675">
        <f t="shared" si="66"/>
        <v>45212</v>
      </c>
      <c r="AL405" s="675" t="str">
        <f t="shared" si="64"/>
        <v>45_千葉</v>
      </c>
      <c r="AM405" s="675" t="str">
        <f t="shared" si="63"/>
        <v>45</v>
      </c>
      <c r="AN405" s="693" t="str">
        <f>IFERROR(VLOOKUP(AL405,観測点コードリスト!$L$2:$N$1665,3,FALSE),"")</f>
        <v>47682</v>
      </c>
      <c r="AO405" t="str">
        <f t="shared" si="67"/>
        <v>●</v>
      </c>
      <c r="AQ405" s="709">
        <f t="shared" si="59"/>
        <v>45212</v>
      </c>
      <c r="AR405" s="709" t="str">
        <f t="shared" si="60"/>
        <v>千葉</v>
      </c>
      <c r="AS405" s="709" t="str">
        <f t="shared" si="61"/>
        <v>45</v>
      </c>
      <c r="AT405" s="710" t="str">
        <f t="shared" si="62"/>
        <v>47682</v>
      </c>
    </row>
    <row r="406" spans="1:46">
      <c r="A406" s="662" t="s">
        <v>1943</v>
      </c>
      <c r="B406" s="662">
        <v>45261</v>
      </c>
      <c r="C406" s="662" t="s">
        <v>17</v>
      </c>
      <c r="D406" s="662" t="s">
        <v>1976</v>
      </c>
      <c r="E406" s="662" t="s">
        <v>1977</v>
      </c>
      <c r="F406" s="662" t="s">
        <v>1978</v>
      </c>
      <c r="G406" s="662">
        <v>35</v>
      </c>
      <c r="H406" s="662">
        <v>26.2</v>
      </c>
      <c r="I406" s="662">
        <v>140</v>
      </c>
      <c r="J406" s="662">
        <v>17.600000000000001</v>
      </c>
      <c r="K406" s="662">
        <v>11</v>
      </c>
      <c r="L406" s="662">
        <v>10</v>
      </c>
      <c r="M406" s="662">
        <v>1.5</v>
      </c>
      <c r="N406" s="662" t="s">
        <v>1624</v>
      </c>
      <c r="O406" s="662" t="s">
        <v>22</v>
      </c>
      <c r="P406" s="662" t="s">
        <v>40</v>
      </c>
      <c r="Q406" s="667">
        <v>35.436667</v>
      </c>
      <c r="R406" s="667">
        <v>140.29333299999999</v>
      </c>
      <c r="T406" s="668" t="s">
        <v>4605</v>
      </c>
      <c r="U406" s="668" t="s">
        <v>4605</v>
      </c>
      <c r="V406" s="668" t="s">
        <v>4605</v>
      </c>
      <c r="W406" s="668" t="s">
        <v>22</v>
      </c>
      <c r="X406" s="668" t="s">
        <v>22</v>
      </c>
      <c r="Y406" s="668" t="s">
        <v>22</v>
      </c>
      <c r="Z406" s="668" t="s">
        <v>22</v>
      </c>
      <c r="AB406" s="662" t="s">
        <v>4745</v>
      </c>
      <c r="AC406" s="662" t="s">
        <v>1986</v>
      </c>
      <c r="AE406" s="662">
        <v>12</v>
      </c>
      <c r="AF406" s="662">
        <v>4</v>
      </c>
      <c r="AG406" s="662">
        <v>6</v>
      </c>
      <c r="AH406" s="668" t="str">
        <f t="shared" si="65"/>
        <v>●</v>
      </c>
      <c r="AI406" s="668" t="str">
        <f t="shared" si="65"/>
        <v>●</v>
      </c>
      <c r="AJ406" s="668" t="str">
        <f t="shared" si="65"/>
        <v>●</v>
      </c>
      <c r="AK406" s="675">
        <f t="shared" si="66"/>
        <v>45261</v>
      </c>
      <c r="AL406" s="675" t="str">
        <f t="shared" si="64"/>
        <v>45_茂原</v>
      </c>
      <c r="AM406" s="675" t="str">
        <f t="shared" si="63"/>
        <v>45</v>
      </c>
      <c r="AN406" s="693" t="str">
        <f>IFERROR(VLOOKUP(AL406,観測点コードリスト!$L$2:$N$1665,3,FALSE),"")</f>
        <v>0381</v>
      </c>
      <c r="AO406" t="str">
        <f t="shared" si="67"/>
        <v>●</v>
      </c>
      <c r="AQ406" s="709">
        <f t="shared" si="59"/>
        <v>45261</v>
      </c>
      <c r="AR406" s="709" t="str">
        <f t="shared" si="60"/>
        <v>茂原</v>
      </c>
      <c r="AS406" s="709" t="str">
        <f t="shared" si="61"/>
        <v>45</v>
      </c>
      <c r="AT406" s="710" t="str">
        <f t="shared" si="62"/>
        <v>0381</v>
      </c>
    </row>
    <row r="407" spans="1:46">
      <c r="A407" s="662" t="s">
        <v>1943</v>
      </c>
      <c r="B407" s="662">
        <v>45282</v>
      </c>
      <c r="C407" s="662" t="s">
        <v>17</v>
      </c>
      <c r="D407" s="662" t="s">
        <v>1979</v>
      </c>
      <c r="E407" s="662" t="s">
        <v>1980</v>
      </c>
      <c r="F407" s="662" t="s">
        <v>1981</v>
      </c>
      <c r="G407" s="662">
        <v>35</v>
      </c>
      <c r="H407" s="662">
        <v>21.7</v>
      </c>
      <c r="I407" s="662">
        <v>139</v>
      </c>
      <c r="J407" s="662">
        <v>56.4</v>
      </c>
      <c r="K407" s="662">
        <v>60</v>
      </c>
      <c r="L407" s="662">
        <v>10.1</v>
      </c>
      <c r="M407" s="662">
        <v>1.5</v>
      </c>
      <c r="N407" s="662" t="s">
        <v>1982</v>
      </c>
      <c r="O407" s="662" t="s">
        <v>22</v>
      </c>
      <c r="P407" s="662" t="s">
        <v>40</v>
      </c>
      <c r="Q407" s="667">
        <v>35.361666999999997</v>
      </c>
      <c r="R407" s="667">
        <v>139.94</v>
      </c>
      <c r="T407" s="668" t="s">
        <v>4605</v>
      </c>
      <c r="U407" s="668" t="s">
        <v>4605</v>
      </c>
      <c r="V407" s="668" t="s">
        <v>4605</v>
      </c>
      <c r="W407" s="668" t="s">
        <v>22</v>
      </c>
      <c r="X407" s="668" t="s">
        <v>22</v>
      </c>
      <c r="Y407" s="668" t="s">
        <v>22</v>
      </c>
      <c r="Z407" s="668" t="s">
        <v>22</v>
      </c>
      <c r="AB407" s="662" t="s">
        <v>1982</v>
      </c>
      <c r="AC407" s="662" t="s">
        <v>1982</v>
      </c>
      <c r="AE407" s="662">
        <v>15</v>
      </c>
      <c r="AF407" s="662">
        <v>1</v>
      </c>
      <c r="AH407" s="668" t="str">
        <f t="shared" si="65"/>
        <v>●</v>
      </c>
      <c r="AI407" s="668" t="str">
        <f t="shared" si="65"/>
        <v>●</v>
      </c>
      <c r="AJ407" s="668" t="str">
        <f t="shared" si="65"/>
        <v/>
      </c>
      <c r="AK407" s="675">
        <f t="shared" si="66"/>
        <v>45282</v>
      </c>
      <c r="AL407" s="675" t="str">
        <f t="shared" si="64"/>
        <v>45_木更津</v>
      </c>
      <c r="AM407" s="675" t="str">
        <f t="shared" si="63"/>
        <v>45</v>
      </c>
      <c r="AN407" s="693" t="str">
        <f>IFERROR(VLOOKUP(AL407,観測点コードリスト!$L$2:$N$1665,3,FALSE),"")</f>
        <v>0382</v>
      </c>
      <c r="AO407" t="str">
        <f t="shared" si="67"/>
        <v>●</v>
      </c>
      <c r="AQ407" s="709">
        <f t="shared" si="59"/>
        <v>45282</v>
      </c>
      <c r="AR407" s="709" t="str">
        <f t="shared" si="60"/>
        <v>木更津</v>
      </c>
      <c r="AS407" s="709" t="str">
        <f t="shared" si="61"/>
        <v>45</v>
      </c>
      <c r="AT407" s="710" t="str">
        <f t="shared" si="62"/>
        <v>0382</v>
      </c>
    </row>
    <row r="408" spans="1:46">
      <c r="A408" s="662" t="s">
        <v>1943</v>
      </c>
      <c r="B408" s="662">
        <v>45291</v>
      </c>
      <c r="C408" s="662" t="s">
        <v>17</v>
      </c>
      <c r="D408" s="662" t="s">
        <v>1983</v>
      </c>
      <c r="E408" s="662" t="s">
        <v>1984</v>
      </c>
      <c r="F408" s="662" t="s">
        <v>1985</v>
      </c>
      <c r="G408" s="662">
        <v>35</v>
      </c>
      <c r="H408" s="662">
        <v>23.8</v>
      </c>
      <c r="I408" s="662">
        <v>140</v>
      </c>
      <c r="J408" s="662">
        <v>8.9</v>
      </c>
      <c r="K408" s="662">
        <v>30</v>
      </c>
      <c r="L408" s="662">
        <v>9.4</v>
      </c>
      <c r="M408" s="662">
        <v>1.5</v>
      </c>
      <c r="N408" s="662" t="s">
        <v>1986</v>
      </c>
      <c r="O408" s="662" t="s">
        <v>22</v>
      </c>
      <c r="P408" s="662" t="s">
        <v>40</v>
      </c>
      <c r="Q408" s="667">
        <v>35.396667000000001</v>
      </c>
      <c r="R408" s="667">
        <v>140.14833300000001</v>
      </c>
      <c r="T408" s="668" t="s">
        <v>4605</v>
      </c>
      <c r="U408" s="668" t="s">
        <v>4605</v>
      </c>
      <c r="V408" s="668" t="s">
        <v>4605</v>
      </c>
      <c r="W408" s="668" t="s">
        <v>22</v>
      </c>
      <c r="X408" s="668" t="s">
        <v>22</v>
      </c>
      <c r="Y408" s="668" t="s">
        <v>22</v>
      </c>
      <c r="Z408" s="668" t="s">
        <v>22</v>
      </c>
      <c r="AB408" s="662" t="s">
        <v>1986</v>
      </c>
      <c r="AC408" s="662" t="s">
        <v>1986</v>
      </c>
      <c r="AE408" s="662">
        <v>2</v>
      </c>
      <c r="AF408" s="662">
        <v>25</v>
      </c>
      <c r="AG408" s="662">
        <v>6</v>
      </c>
      <c r="AH408" s="668" t="str">
        <f t="shared" si="65"/>
        <v>●</v>
      </c>
      <c r="AI408" s="668" t="str">
        <f t="shared" si="65"/>
        <v>●</v>
      </c>
      <c r="AJ408" s="668" t="str">
        <f t="shared" si="65"/>
        <v>●</v>
      </c>
      <c r="AK408" s="675">
        <f t="shared" si="66"/>
        <v>45291</v>
      </c>
      <c r="AL408" s="675" t="str">
        <f t="shared" si="64"/>
        <v>45_牛久</v>
      </c>
      <c r="AM408" s="675" t="str">
        <f t="shared" si="63"/>
        <v>45</v>
      </c>
      <c r="AN408" s="693" t="str">
        <f>IFERROR(VLOOKUP(AL408,観測点コードリスト!$L$2:$N$1665,3,FALSE),"")</f>
        <v>1238</v>
      </c>
      <c r="AO408" t="str">
        <f t="shared" si="67"/>
        <v>●</v>
      </c>
      <c r="AQ408" s="709">
        <f t="shared" si="59"/>
        <v>45291</v>
      </c>
      <c r="AR408" s="709" t="str">
        <f t="shared" si="60"/>
        <v>牛久</v>
      </c>
      <c r="AS408" s="709" t="str">
        <f t="shared" si="61"/>
        <v>45</v>
      </c>
      <c r="AT408" s="710" t="str">
        <f t="shared" si="62"/>
        <v>1238</v>
      </c>
    </row>
    <row r="409" spans="1:46">
      <c r="A409" s="662" t="s">
        <v>1943</v>
      </c>
      <c r="B409" s="662">
        <v>45326</v>
      </c>
      <c r="C409" s="662" t="s">
        <v>17</v>
      </c>
      <c r="D409" s="662" t="s">
        <v>1987</v>
      </c>
      <c r="E409" s="662" t="s">
        <v>1988</v>
      </c>
      <c r="F409" s="662" t="s">
        <v>1989</v>
      </c>
      <c r="G409" s="662">
        <v>35</v>
      </c>
      <c r="H409" s="662">
        <v>14.1</v>
      </c>
      <c r="I409" s="662">
        <v>140</v>
      </c>
      <c r="J409" s="662">
        <v>5.9</v>
      </c>
      <c r="K409" s="662">
        <v>120</v>
      </c>
      <c r="L409" s="662">
        <v>10</v>
      </c>
      <c r="M409" s="662">
        <v>1.5</v>
      </c>
      <c r="N409" s="662" t="s">
        <v>1990</v>
      </c>
      <c r="O409" s="662" t="s">
        <v>22</v>
      </c>
      <c r="P409" s="662" t="s">
        <v>40</v>
      </c>
      <c r="Q409" s="667">
        <v>35.234999999999999</v>
      </c>
      <c r="R409" s="667">
        <v>140.098333</v>
      </c>
      <c r="T409" s="668" t="s">
        <v>4605</v>
      </c>
      <c r="U409" s="668" t="s">
        <v>4605</v>
      </c>
      <c r="V409" s="668" t="s">
        <v>4605</v>
      </c>
      <c r="W409" s="668" t="s">
        <v>22</v>
      </c>
      <c r="X409" s="668" t="s">
        <v>22</v>
      </c>
      <c r="Y409" s="668" t="s">
        <v>22</v>
      </c>
      <c r="Z409" s="668" t="s">
        <v>22</v>
      </c>
      <c r="AB409" s="662" t="s">
        <v>1990</v>
      </c>
      <c r="AC409" s="662" t="s">
        <v>1990</v>
      </c>
      <c r="AF409" s="662">
        <v>6</v>
      </c>
      <c r="AG409" s="662">
        <v>10</v>
      </c>
      <c r="AH409" s="668" t="str">
        <f t="shared" si="65"/>
        <v/>
      </c>
      <c r="AI409" s="668" t="str">
        <f t="shared" si="65"/>
        <v>●</v>
      </c>
      <c r="AJ409" s="668" t="str">
        <f t="shared" si="65"/>
        <v>●</v>
      </c>
      <c r="AK409" s="675">
        <f t="shared" si="66"/>
        <v>45326</v>
      </c>
      <c r="AL409" s="675" t="str">
        <f t="shared" si="64"/>
        <v>45_坂畑</v>
      </c>
      <c r="AM409" s="675" t="str">
        <f t="shared" si="63"/>
        <v>45</v>
      </c>
      <c r="AN409" s="693" t="str">
        <f>IFERROR(VLOOKUP(AL409,観測点コードリスト!$L$2:$N$1665,3,FALSE),"")</f>
        <v>1241</v>
      </c>
      <c r="AO409" t="str">
        <f t="shared" si="67"/>
        <v>●</v>
      </c>
      <c r="AQ409" s="709">
        <f t="shared" si="59"/>
        <v>45326</v>
      </c>
      <c r="AR409" s="709" t="str">
        <f t="shared" si="60"/>
        <v>坂畑</v>
      </c>
      <c r="AS409" s="709" t="str">
        <f t="shared" si="61"/>
        <v>45</v>
      </c>
      <c r="AT409" s="710" t="str">
        <f t="shared" si="62"/>
        <v>1241</v>
      </c>
    </row>
    <row r="410" spans="1:46">
      <c r="A410" s="662" t="s">
        <v>1943</v>
      </c>
      <c r="B410" s="662">
        <v>45361</v>
      </c>
      <c r="C410" s="662" t="s">
        <v>17</v>
      </c>
      <c r="D410" s="662" t="s">
        <v>1996</v>
      </c>
      <c r="E410" s="662" t="s">
        <v>1997</v>
      </c>
      <c r="F410" s="662" t="s">
        <v>1998</v>
      </c>
      <c r="G410" s="662">
        <v>35</v>
      </c>
      <c r="H410" s="662">
        <v>6.7</v>
      </c>
      <c r="I410" s="662">
        <v>140</v>
      </c>
      <c r="J410" s="662">
        <v>6</v>
      </c>
      <c r="K410" s="662">
        <v>5</v>
      </c>
      <c r="L410" s="662">
        <v>10</v>
      </c>
      <c r="M410" s="662">
        <v>1.5</v>
      </c>
      <c r="N410" s="662" t="s">
        <v>1589</v>
      </c>
      <c r="O410" s="662" t="s">
        <v>22</v>
      </c>
      <c r="P410" s="662" t="s">
        <v>22</v>
      </c>
      <c r="Q410" s="667">
        <v>35.111666999999997</v>
      </c>
      <c r="R410" s="667">
        <v>140.1</v>
      </c>
      <c r="T410" s="668" t="s">
        <v>4605</v>
      </c>
      <c r="U410" s="668" t="s">
        <v>4605</v>
      </c>
      <c r="V410" s="668" t="s">
        <v>4605</v>
      </c>
      <c r="W410" s="668" t="s">
        <v>22</v>
      </c>
      <c r="X410" s="668" t="s">
        <v>22</v>
      </c>
      <c r="Y410" s="668" t="s">
        <v>22</v>
      </c>
      <c r="Z410" s="668" t="s">
        <v>22</v>
      </c>
      <c r="AB410" s="662" t="s">
        <v>4745</v>
      </c>
      <c r="AC410" s="662" t="s">
        <v>3648</v>
      </c>
      <c r="AE410" s="662">
        <v>2</v>
      </c>
      <c r="AF410" s="662">
        <v>2</v>
      </c>
      <c r="AG410" s="662">
        <v>2</v>
      </c>
      <c r="AH410" s="668" t="str">
        <f t="shared" si="65"/>
        <v>●</v>
      </c>
      <c r="AI410" s="668" t="str">
        <f t="shared" si="65"/>
        <v>●</v>
      </c>
      <c r="AJ410" s="668" t="str">
        <f t="shared" si="65"/>
        <v>●</v>
      </c>
      <c r="AK410" s="675">
        <f t="shared" si="66"/>
        <v>45361</v>
      </c>
      <c r="AL410" s="675" t="str">
        <f t="shared" si="64"/>
        <v>45_鴨川</v>
      </c>
      <c r="AM410" s="675" t="str">
        <f t="shared" si="63"/>
        <v>45</v>
      </c>
      <c r="AN410" s="693" t="str">
        <f>IFERROR(VLOOKUP(AL410,観測点コードリスト!$L$2:$N$1665,3,FALSE),"")</f>
        <v>0384</v>
      </c>
      <c r="AO410" t="str">
        <f t="shared" si="67"/>
        <v>●</v>
      </c>
      <c r="AQ410" s="709">
        <f t="shared" si="59"/>
        <v>45361</v>
      </c>
      <c r="AR410" s="709" t="str">
        <f t="shared" si="60"/>
        <v>鴨川</v>
      </c>
      <c r="AS410" s="709" t="str">
        <f t="shared" si="61"/>
        <v>45</v>
      </c>
      <c r="AT410" s="710" t="str">
        <f t="shared" si="62"/>
        <v>0384</v>
      </c>
    </row>
    <row r="411" spans="1:46">
      <c r="A411" s="662" t="s">
        <v>1943</v>
      </c>
      <c r="B411" s="662">
        <v>45371</v>
      </c>
      <c r="C411" s="662" t="s">
        <v>23</v>
      </c>
      <c r="D411" s="662" t="s">
        <v>1999</v>
      </c>
      <c r="E411" s="662" t="s">
        <v>2000</v>
      </c>
      <c r="F411" s="662" t="s">
        <v>2001</v>
      </c>
      <c r="G411" s="662">
        <v>35</v>
      </c>
      <c r="H411" s="662">
        <v>9</v>
      </c>
      <c r="I411" s="662">
        <v>140</v>
      </c>
      <c r="J411" s="662">
        <v>18.7</v>
      </c>
      <c r="K411" s="662">
        <v>12</v>
      </c>
      <c r="L411" s="662">
        <v>15.2</v>
      </c>
      <c r="M411" s="662" t="s">
        <v>22</v>
      </c>
      <c r="N411" s="662" t="s">
        <v>2002</v>
      </c>
      <c r="O411" s="662" t="s">
        <v>22</v>
      </c>
      <c r="P411" s="662" t="s">
        <v>22</v>
      </c>
      <c r="Q411" s="667">
        <v>35.15</v>
      </c>
      <c r="R411" s="667">
        <v>140.311667</v>
      </c>
      <c r="T411" s="668" t="s">
        <v>4605</v>
      </c>
      <c r="U411" s="668" t="s">
        <v>4605</v>
      </c>
      <c r="V411" s="668" t="s">
        <v>4605</v>
      </c>
      <c r="W411" s="668" t="s">
        <v>22</v>
      </c>
      <c r="X411" s="668" t="s">
        <v>22</v>
      </c>
      <c r="Y411" s="668" t="s">
        <v>4605</v>
      </c>
      <c r="Z411" s="668" t="s">
        <v>22</v>
      </c>
      <c r="AB411" s="662" t="s">
        <v>4745</v>
      </c>
      <c r="AC411" s="662" t="s">
        <v>4821</v>
      </c>
      <c r="AF411" s="662">
        <v>1</v>
      </c>
      <c r="AG411" s="662">
        <v>4</v>
      </c>
      <c r="AH411" s="668" t="str">
        <f t="shared" si="65"/>
        <v/>
      </c>
      <c r="AI411" s="668" t="str">
        <f t="shared" si="65"/>
        <v>●</v>
      </c>
      <c r="AJ411" s="668" t="str">
        <f t="shared" si="65"/>
        <v>●</v>
      </c>
      <c r="AK411" s="675">
        <f t="shared" si="66"/>
        <v>45371</v>
      </c>
      <c r="AL411" s="675" t="str">
        <f t="shared" si="64"/>
        <v>45_勝浦</v>
      </c>
      <c r="AM411" s="675" t="str">
        <f t="shared" si="63"/>
        <v>45</v>
      </c>
      <c r="AN411" s="693" t="str">
        <f>IFERROR(VLOOKUP(AL411,観測点コードリスト!$L$2:$N$1665,3,FALSE),"")</f>
        <v>47674</v>
      </c>
      <c r="AO411" t="str">
        <f t="shared" si="67"/>
        <v>●</v>
      </c>
      <c r="AQ411" s="709">
        <f t="shared" si="59"/>
        <v>45371</v>
      </c>
      <c r="AR411" s="709" t="str">
        <f t="shared" si="60"/>
        <v>勝浦</v>
      </c>
      <c r="AS411" s="709" t="str">
        <f t="shared" si="61"/>
        <v>45</v>
      </c>
      <c r="AT411" s="710" t="str">
        <f t="shared" si="62"/>
        <v>47674</v>
      </c>
    </row>
    <row r="412" spans="1:46">
      <c r="A412" s="662" t="s">
        <v>1943</v>
      </c>
      <c r="B412" s="662">
        <v>45401</v>
      </c>
      <c r="C412" s="662" t="s">
        <v>23</v>
      </c>
      <c r="D412" s="662" t="s">
        <v>2003</v>
      </c>
      <c r="E412" s="662" t="s">
        <v>2004</v>
      </c>
      <c r="F412" s="662" t="s">
        <v>2005</v>
      </c>
      <c r="G412" s="662">
        <v>34</v>
      </c>
      <c r="H412" s="662">
        <v>59.2</v>
      </c>
      <c r="I412" s="662">
        <v>139</v>
      </c>
      <c r="J412" s="662">
        <v>51.9</v>
      </c>
      <c r="K412" s="662">
        <v>6</v>
      </c>
      <c r="L412" s="662">
        <v>21.8</v>
      </c>
      <c r="M412" s="662" t="s">
        <v>22</v>
      </c>
      <c r="N412" s="662" t="s">
        <v>2006</v>
      </c>
      <c r="O412" s="662" t="s">
        <v>22</v>
      </c>
      <c r="P412" s="662" t="s">
        <v>22</v>
      </c>
      <c r="Q412" s="667">
        <v>34.986666999999997</v>
      </c>
      <c r="R412" s="667">
        <v>139.86500000000001</v>
      </c>
      <c r="T412" s="668" t="s">
        <v>4605</v>
      </c>
      <c r="U412" s="668" t="s">
        <v>4605</v>
      </c>
      <c r="V412" s="668" t="s">
        <v>4605</v>
      </c>
      <c r="W412" s="668" t="s">
        <v>22</v>
      </c>
      <c r="X412" s="668" t="s">
        <v>22</v>
      </c>
      <c r="Y412" s="668" t="s">
        <v>4605</v>
      </c>
      <c r="Z412" s="668" t="s">
        <v>22</v>
      </c>
      <c r="AB412" s="662" t="s">
        <v>4745</v>
      </c>
      <c r="AC412" s="662" t="s">
        <v>4822</v>
      </c>
      <c r="AE412" s="662">
        <v>2</v>
      </c>
      <c r="AH412" s="668" t="str">
        <f t="shared" si="65"/>
        <v>●</v>
      </c>
      <c r="AI412" s="668" t="str">
        <f t="shared" si="65"/>
        <v/>
      </c>
      <c r="AJ412" s="668" t="str">
        <f t="shared" si="65"/>
        <v/>
      </c>
      <c r="AK412" s="675">
        <f t="shared" si="66"/>
        <v>45401</v>
      </c>
      <c r="AL412" s="675" t="str">
        <f t="shared" si="64"/>
        <v>45_館山</v>
      </c>
      <c r="AM412" s="675" t="str">
        <f t="shared" si="63"/>
        <v>45</v>
      </c>
      <c r="AN412" s="693" t="str">
        <f>IFERROR(VLOOKUP(AL412,観測点コードリスト!$L$2:$N$1665,3,FALSE),"")</f>
        <v>47672</v>
      </c>
      <c r="AO412" t="str">
        <f t="shared" si="67"/>
        <v>●</v>
      </c>
      <c r="AQ412" s="709">
        <f t="shared" si="59"/>
        <v>45401</v>
      </c>
      <c r="AR412" s="709" t="str">
        <f t="shared" si="60"/>
        <v>館山</v>
      </c>
      <c r="AS412" s="709" t="str">
        <f t="shared" si="61"/>
        <v>45</v>
      </c>
      <c r="AT412" s="710" t="str">
        <f t="shared" si="62"/>
        <v>47672</v>
      </c>
    </row>
    <row r="413" spans="1:46">
      <c r="A413" s="662" t="s">
        <v>2007</v>
      </c>
      <c r="B413" s="662">
        <v>46091</v>
      </c>
      <c r="C413" s="662" t="s">
        <v>17</v>
      </c>
      <c r="D413" s="662" t="s">
        <v>2021</v>
      </c>
      <c r="E413" s="662" t="s">
        <v>2022</v>
      </c>
      <c r="F413" s="662" t="s">
        <v>2023</v>
      </c>
      <c r="G413" s="662">
        <v>35</v>
      </c>
      <c r="H413" s="662">
        <v>26</v>
      </c>
      <c r="I413" s="662">
        <v>139</v>
      </c>
      <c r="J413" s="662">
        <v>23.2</v>
      </c>
      <c r="K413" s="662">
        <v>18</v>
      </c>
      <c r="L413" s="662">
        <v>6.5</v>
      </c>
      <c r="M413" s="662">
        <v>1.5</v>
      </c>
      <c r="N413" s="662" t="s">
        <v>1660</v>
      </c>
      <c r="O413" s="662" t="s">
        <v>22</v>
      </c>
      <c r="P413" s="662" t="s">
        <v>40</v>
      </c>
      <c r="Q413" s="667">
        <v>35.433332999999998</v>
      </c>
      <c r="R413" s="667">
        <v>139.38666699999999</v>
      </c>
      <c r="T413" s="668" t="s">
        <v>4605</v>
      </c>
      <c r="U413" s="668" t="s">
        <v>4605</v>
      </c>
      <c r="V413" s="668" t="s">
        <v>4605</v>
      </c>
      <c r="W413" s="668" t="s">
        <v>22</v>
      </c>
      <c r="X413" s="668" t="s">
        <v>22</v>
      </c>
      <c r="Y413" s="668" t="s">
        <v>22</v>
      </c>
      <c r="Z413" s="668" t="s">
        <v>22</v>
      </c>
      <c r="AB413" s="662" t="s">
        <v>4745</v>
      </c>
      <c r="AC413" s="662" t="s">
        <v>4807</v>
      </c>
      <c r="AE413" s="662">
        <v>52</v>
      </c>
      <c r="AF413" s="662">
        <v>31</v>
      </c>
      <c r="AG413" s="662">
        <v>29</v>
      </c>
      <c r="AH413" s="668" t="str">
        <f t="shared" si="65"/>
        <v>●</v>
      </c>
      <c r="AI413" s="668" t="str">
        <f t="shared" si="65"/>
        <v>●</v>
      </c>
      <c r="AJ413" s="668" t="str">
        <f t="shared" si="65"/>
        <v>●</v>
      </c>
      <c r="AK413" s="675">
        <f t="shared" si="66"/>
        <v>46091</v>
      </c>
      <c r="AL413" s="675" t="str">
        <f t="shared" si="64"/>
        <v>46_海老名</v>
      </c>
      <c r="AM413" s="675" t="str">
        <f t="shared" si="63"/>
        <v>46</v>
      </c>
      <c r="AN413" s="693" t="str">
        <f>IFERROR(VLOOKUP(AL413,観測点コードリスト!$L$2:$N$1665,3,FALSE),"")</f>
        <v>0388</v>
      </c>
      <c r="AO413" t="str">
        <f t="shared" si="67"/>
        <v>●</v>
      </c>
      <c r="AQ413" s="709">
        <f t="shared" ref="AQ413:AQ476" si="68">B413</f>
        <v>46091</v>
      </c>
      <c r="AR413" s="709" t="str">
        <f t="shared" ref="AR413:AR476" si="69">D413</f>
        <v>海老名</v>
      </c>
      <c r="AS413" s="709" t="str">
        <f t="shared" ref="AS413:AS476" si="70">AM413</f>
        <v>46</v>
      </c>
      <c r="AT413" s="710" t="str">
        <f t="shared" ref="AT413:AT476" si="71">AN413</f>
        <v>0388</v>
      </c>
    </row>
    <row r="414" spans="1:46">
      <c r="A414" s="662" t="s">
        <v>2007</v>
      </c>
      <c r="B414" s="662">
        <v>46106</v>
      </c>
      <c r="C414" s="662" t="s">
        <v>23</v>
      </c>
      <c r="D414" s="662" t="s">
        <v>2024</v>
      </c>
      <c r="E414" s="662" t="s">
        <v>2025</v>
      </c>
      <c r="F414" s="662" t="s">
        <v>2026</v>
      </c>
      <c r="G414" s="662">
        <v>35</v>
      </c>
      <c r="H414" s="662">
        <v>26.3</v>
      </c>
      <c r="I414" s="662">
        <v>139</v>
      </c>
      <c r="J414" s="662">
        <v>39.1</v>
      </c>
      <c r="K414" s="662">
        <v>39</v>
      </c>
      <c r="L414" s="662">
        <v>19.8</v>
      </c>
      <c r="M414" s="662" t="s">
        <v>22</v>
      </c>
      <c r="N414" s="662" t="s">
        <v>2027</v>
      </c>
      <c r="O414" s="662">
        <v>46900</v>
      </c>
      <c r="P414" s="662" t="s">
        <v>22</v>
      </c>
      <c r="Q414" s="667">
        <v>35.438333</v>
      </c>
      <c r="R414" s="667">
        <v>139.651667</v>
      </c>
      <c r="T414" s="668" t="s">
        <v>4605</v>
      </c>
      <c r="U414" s="668" t="s">
        <v>4605</v>
      </c>
      <c r="V414" s="668" t="s">
        <v>4605</v>
      </c>
      <c r="W414" s="668" t="s">
        <v>4605</v>
      </c>
      <c r="X414" s="668" t="s">
        <v>22</v>
      </c>
      <c r="Y414" s="668" t="s">
        <v>4605</v>
      </c>
      <c r="Z414" s="668" t="s">
        <v>22</v>
      </c>
      <c r="AB414" s="662" t="s">
        <v>4745</v>
      </c>
      <c r="AC414" s="662" t="s">
        <v>4823</v>
      </c>
      <c r="AE414" s="662">
        <v>46</v>
      </c>
      <c r="AF414" s="662">
        <v>33</v>
      </c>
      <c r="AG414" s="662">
        <v>39</v>
      </c>
      <c r="AH414" s="668" t="str">
        <f t="shared" si="65"/>
        <v>●</v>
      </c>
      <c r="AI414" s="668" t="str">
        <f t="shared" si="65"/>
        <v>●</v>
      </c>
      <c r="AJ414" s="668" t="str">
        <f t="shared" si="65"/>
        <v>●</v>
      </c>
      <c r="AK414" s="675">
        <f t="shared" si="66"/>
        <v>46106</v>
      </c>
      <c r="AL414" s="675" t="str">
        <f t="shared" si="64"/>
        <v>46_横浜</v>
      </c>
      <c r="AM414" s="675" t="str">
        <f t="shared" si="63"/>
        <v>46</v>
      </c>
      <c r="AN414" s="693" t="str">
        <f>IFERROR(VLOOKUP(AL414,観測点コードリスト!$L$2:$N$1665,3,FALSE),"")</f>
        <v>47670</v>
      </c>
      <c r="AO414" t="str">
        <f t="shared" si="67"/>
        <v>●</v>
      </c>
      <c r="AQ414" s="709">
        <f t="shared" si="68"/>
        <v>46106</v>
      </c>
      <c r="AR414" s="709" t="str">
        <f t="shared" si="69"/>
        <v>横浜</v>
      </c>
      <c r="AS414" s="709" t="str">
        <f t="shared" si="70"/>
        <v>46</v>
      </c>
      <c r="AT414" s="710" t="str">
        <f t="shared" si="71"/>
        <v>47670</v>
      </c>
    </row>
    <row r="415" spans="1:46">
      <c r="A415" s="662" t="s">
        <v>2007</v>
      </c>
      <c r="B415" s="662">
        <v>46141</v>
      </c>
      <c r="C415" s="662" t="s">
        <v>17</v>
      </c>
      <c r="D415" s="662" t="s">
        <v>2031</v>
      </c>
      <c r="E415" s="662" t="s">
        <v>2032</v>
      </c>
      <c r="F415" s="662" t="s">
        <v>2033</v>
      </c>
      <c r="G415" s="662">
        <v>35</v>
      </c>
      <c r="H415" s="662">
        <v>19.2</v>
      </c>
      <c r="I415" s="662">
        <v>139</v>
      </c>
      <c r="J415" s="662">
        <v>27</v>
      </c>
      <c r="K415" s="662">
        <v>5</v>
      </c>
      <c r="L415" s="662">
        <v>9.9</v>
      </c>
      <c r="M415" s="662">
        <v>1.5</v>
      </c>
      <c r="N415" s="662" t="s">
        <v>2034</v>
      </c>
      <c r="O415" s="662" t="s">
        <v>22</v>
      </c>
      <c r="P415" s="662" t="s">
        <v>22</v>
      </c>
      <c r="Q415" s="667">
        <v>35.32</v>
      </c>
      <c r="R415" s="667">
        <v>139.44999999999999</v>
      </c>
      <c r="T415" s="668" t="s">
        <v>4605</v>
      </c>
      <c r="U415" s="668" t="s">
        <v>4605</v>
      </c>
      <c r="V415" s="668" t="s">
        <v>4605</v>
      </c>
      <c r="W415" s="668" t="s">
        <v>22</v>
      </c>
      <c r="X415" s="668" t="s">
        <v>22</v>
      </c>
      <c r="Y415" s="668" t="s">
        <v>22</v>
      </c>
      <c r="Z415" s="668" t="s">
        <v>22</v>
      </c>
      <c r="AB415" s="662" t="s">
        <v>2034</v>
      </c>
      <c r="AC415" s="662" t="s">
        <v>2034</v>
      </c>
      <c r="AE415" s="662">
        <v>15</v>
      </c>
      <c r="AF415" s="662">
        <v>53</v>
      </c>
      <c r="AG415" s="662">
        <v>17</v>
      </c>
      <c r="AH415" s="668" t="str">
        <f t="shared" si="65"/>
        <v>●</v>
      </c>
      <c r="AI415" s="668" t="str">
        <f t="shared" si="65"/>
        <v>●</v>
      </c>
      <c r="AJ415" s="668" t="str">
        <f t="shared" si="65"/>
        <v>●</v>
      </c>
      <c r="AK415" s="675">
        <f t="shared" si="66"/>
        <v>46141</v>
      </c>
      <c r="AL415" s="675" t="str">
        <f t="shared" si="64"/>
        <v>46_辻堂</v>
      </c>
      <c r="AM415" s="675" t="str">
        <f t="shared" si="63"/>
        <v>46</v>
      </c>
      <c r="AN415" s="693" t="str">
        <f>IFERROR(VLOOKUP(AL415,観測点コードリスト!$L$2:$N$1665,3,FALSE),"")</f>
        <v>1443</v>
      </c>
      <c r="AO415" t="str">
        <f t="shared" si="67"/>
        <v>●</v>
      </c>
      <c r="AQ415" s="709">
        <f t="shared" si="68"/>
        <v>46141</v>
      </c>
      <c r="AR415" s="709" t="str">
        <f t="shared" si="69"/>
        <v>辻堂</v>
      </c>
      <c r="AS415" s="709" t="str">
        <f t="shared" si="70"/>
        <v>46</v>
      </c>
      <c r="AT415" s="710" t="str">
        <f t="shared" si="71"/>
        <v>1443</v>
      </c>
    </row>
    <row r="416" spans="1:46">
      <c r="A416" s="662" t="s">
        <v>2007</v>
      </c>
      <c r="B416" s="662">
        <v>46166</v>
      </c>
      <c r="C416" s="662" t="s">
        <v>17</v>
      </c>
      <c r="D416" s="662" t="s">
        <v>2038</v>
      </c>
      <c r="E416" s="662" t="s">
        <v>2039</v>
      </c>
      <c r="F416" s="662" t="s">
        <v>2040</v>
      </c>
      <c r="G416" s="662">
        <v>35</v>
      </c>
      <c r="H416" s="662">
        <v>16.600000000000001</v>
      </c>
      <c r="I416" s="662">
        <v>139</v>
      </c>
      <c r="J416" s="662">
        <v>9.3000000000000007</v>
      </c>
      <c r="K416" s="662">
        <v>14</v>
      </c>
      <c r="L416" s="662">
        <v>10</v>
      </c>
      <c r="M416" s="662">
        <v>1.5</v>
      </c>
      <c r="N416" s="662" t="s">
        <v>2041</v>
      </c>
      <c r="O416" s="662" t="s">
        <v>22</v>
      </c>
      <c r="P416" s="662" t="s">
        <v>22</v>
      </c>
      <c r="Q416" s="667">
        <v>35.276667000000003</v>
      </c>
      <c r="R416" s="667">
        <v>139.155</v>
      </c>
      <c r="T416" s="668" t="s">
        <v>4605</v>
      </c>
      <c r="U416" s="668" t="s">
        <v>4605</v>
      </c>
      <c r="V416" s="668" t="s">
        <v>4605</v>
      </c>
      <c r="W416" s="668" t="s">
        <v>22</v>
      </c>
      <c r="X416" s="668" t="s">
        <v>22</v>
      </c>
      <c r="Y416" s="668" t="s">
        <v>22</v>
      </c>
      <c r="Z416" s="668" t="s">
        <v>22</v>
      </c>
      <c r="AB416" s="662" t="s">
        <v>1821</v>
      </c>
      <c r="AC416" s="662" t="s">
        <v>4807</v>
      </c>
      <c r="AE416" s="662">
        <v>9</v>
      </c>
      <c r="AG416" s="662">
        <v>12</v>
      </c>
      <c r="AH416" s="668" t="str">
        <f t="shared" si="65"/>
        <v>●</v>
      </c>
      <c r="AI416" s="668" t="str">
        <f t="shared" si="65"/>
        <v/>
      </c>
      <c r="AJ416" s="668" t="str">
        <f t="shared" si="65"/>
        <v>●</v>
      </c>
      <c r="AK416" s="675">
        <f t="shared" si="66"/>
        <v>46166</v>
      </c>
      <c r="AL416" s="675" t="str">
        <f t="shared" si="64"/>
        <v>46_小田原</v>
      </c>
      <c r="AM416" s="675" t="str">
        <f t="shared" si="63"/>
        <v>46</v>
      </c>
      <c r="AN416" s="693" t="str">
        <f>IFERROR(VLOOKUP(AL416,観測点コードリスト!$L$2:$N$1665,3,FALSE),"")</f>
        <v>1008</v>
      </c>
      <c r="AO416" t="str">
        <f t="shared" si="67"/>
        <v>●</v>
      </c>
      <c r="AQ416" s="709">
        <f t="shared" si="68"/>
        <v>46166</v>
      </c>
      <c r="AR416" s="709" t="str">
        <f t="shared" si="69"/>
        <v>小田原</v>
      </c>
      <c r="AS416" s="709" t="str">
        <f t="shared" si="70"/>
        <v>46</v>
      </c>
      <c r="AT416" s="710" t="str">
        <f t="shared" si="71"/>
        <v>1008</v>
      </c>
    </row>
    <row r="417" spans="1:46">
      <c r="A417" s="662" t="s">
        <v>2007</v>
      </c>
      <c r="B417" s="662">
        <v>46211</v>
      </c>
      <c r="C417" s="662" t="s">
        <v>17</v>
      </c>
      <c r="D417" s="662" t="s">
        <v>2042</v>
      </c>
      <c r="E417" s="662" t="s">
        <v>2043</v>
      </c>
      <c r="F417" s="662" t="s">
        <v>2044</v>
      </c>
      <c r="G417" s="662">
        <v>35</v>
      </c>
      <c r="H417" s="662">
        <v>10.7</v>
      </c>
      <c r="I417" s="662">
        <v>139</v>
      </c>
      <c r="J417" s="662">
        <v>37.799999999999997</v>
      </c>
      <c r="K417" s="662">
        <v>42</v>
      </c>
      <c r="L417" s="662">
        <v>10</v>
      </c>
      <c r="M417" s="662">
        <v>1.5</v>
      </c>
      <c r="N417" s="662" t="s">
        <v>2045</v>
      </c>
      <c r="O417" s="662" t="s">
        <v>22</v>
      </c>
      <c r="P417" s="662" t="s">
        <v>40</v>
      </c>
      <c r="Q417" s="667">
        <v>35.178333000000002</v>
      </c>
      <c r="R417" s="667">
        <v>139.63</v>
      </c>
      <c r="T417" s="668" t="s">
        <v>4605</v>
      </c>
      <c r="U417" s="668" t="s">
        <v>4605</v>
      </c>
      <c r="V417" s="668" t="s">
        <v>4605</v>
      </c>
      <c r="W417" s="668" t="s">
        <v>22</v>
      </c>
      <c r="X417" s="668" t="s">
        <v>22</v>
      </c>
      <c r="Y417" s="668" t="s">
        <v>22</v>
      </c>
      <c r="Z417" s="668" t="s">
        <v>22</v>
      </c>
      <c r="AB417" s="662" t="s">
        <v>4745</v>
      </c>
      <c r="AC417" s="662" t="s">
        <v>4824</v>
      </c>
      <c r="AE417" s="662">
        <v>10</v>
      </c>
      <c r="AF417" s="662">
        <v>1</v>
      </c>
      <c r="AG417" s="662">
        <v>4</v>
      </c>
      <c r="AH417" s="668" t="str">
        <f t="shared" si="65"/>
        <v>●</v>
      </c>
      <c r="AI417" s="668" t="str">
        <f t="shared" si="65"/>
        <v>●</v>
      </c>
      <c r="AJ417" s="668" t="str">
        <f t="shared" si="65"/>
        <v>●</v>
      </c>
      <c r="AK417" s="675">
        <f t="shared" si="66"/>
        <v>46211</v>
      </c>
      <c r="AL417" s="675" t="str">
        <f t="shared" si="64"/>
        <v>46_三浦</v>
      </c>
      <c r="AM417" s="675" t="str">
        <f t="shared" si="63"/>
        <v>46</v>
      </c>
      <c r="AN417" s="693" t="str">
        <f>IFERROR(VLOOKUP(AL417,観測点コードリスト!$L$2:$N$1665,3,FALSE),"")</f>
        <v>0392</v>
      </c>
      <c r="AO417" t="str">
        <f t="shared" si="67"/>
        <v>●</v>
      </c>
      <c r="AQ417" s="709">
        <f t="shared" si="68"/>
        <v>46211</v>
      </c>
      <c r="AR417" s="709" t="str">
        <f t="shared" si="69"/>
        <v>三浦</v>
      </c>
      <c r="AS417" s="709" t="str">
        <f t="shared" si="70"/>
        <v>46</v>
      </c>
      <c r="AT417" s="710" t="str">
        <f t="shared" si="71"/>
        <v>0392</v>
      </c>
    </row>
    <row r="418" spans="1:46">
      <c r="A418" s="662" t="s">
        <v>2046</v>
      </c>
      <c r="B418" s="662">
        <v>48031</v>
      </c>
      <c r="C418" s="662" t="s">
        <v>17</v>
      </c>
      <c r="D418" s="662" t="s">
        <v>2047</v>
      </c>
      <c r="E418" s="662" t="s">
        <v>2048</v>
      </c>
      <c r="F418" s="662" t="s">
        <v>2049</v>
      </c>
      <c r="G418" s="662">
        <v>36</v>
      </c>
      <c r="H418" s="662">
        <v>54.7</v>
      </c>
      <c r="I418" s="662">
        <v>138</v>
      </c>
      <c r="J418" s="662">
        <v>26.5</v>
      </c>
      <c r="K418" s="662">
        <v>576</v>
      </c>
      <c r="L418" s="662">
        <v>10</v>
      </c>
      <c r="M418" s="662">
        <v>3</v>
      </c>
      <c r="N418" s="662" t="s">
        <v>2050</v>
      </c>
      <c r="O418" s="662">
        <v>48900</v>
      </c>
      <c r="P418" s="662" t="s">
        <v>40</v>
      </c>
      <c r="Q418" s="667">
        <v>36.911667000000001</v>
      </c>
      <c r="R418" s="667">
        <v>138.441667</v>
      </c>
      <c r="T418" s="668" t="s">
        <v>4605</v>
      </c>
      <c r="U418" s="668" t="s">
        <v>4605</v>
      </c>
      <c r="V418" s="668" t="s">
        <v>4605</v>
      </c>
      <c r="W418" s="668" t="s">
        <v>22</v>
      </c>
      <c r="X418" s="668" t="s">
        <v>22</v>
      </c>
      <c r="Y418" s="668" t="s">
        <v>22</v>
      </c>
      <c r="Z418" s="668" t="s">
        <v>22</v>
      </c>
      <c r="AB418" s="662" t="s">
        <v>4745</v>
      </c>
      <c r="AC418" s="662" t="s">
        <v>2491</v>
      </c>
      <c r="AF418" s="662">
        <v>1</v>
      </c>
      <c r="AH418" s="668" t="str">
        <f t="shared" si="65"/>
        <v/>
      </c>
      <c r="AI418" s="668" t="str">
        <f t="shared" si="65"/>
        <v>●</v>
      </c>
      <c r="AJ418" s="668" t="str">
        <f t="shared" si="65"/>
        <v/>
      </c>
      <c r="AK418" s="675">
        <f t="shared" si="66"/>
        <v>48031</v>
      </c>
      <c r="AL418" s="675" t="str">
        <f t="shared" si="64"/>
        <v>48_野沢温泉</v>
      </c>
      <c r="AM418" s="675" t="str">
        <f t="shared" si="63"/>
        <v>48</v>
      </c>
      <c r="AN418" s="693" t="str">
        <f>IFERROR(VLOOKUP(AL418,観測点コードリスト!$L$2:$N$1665,3,FALSE),"")</f>
        <v>0393</v>
      </c>
      <c r="AO418" t="str">
        <f t="shared" si="67"/>
        <v>●</v>
      </c>
      <c r="AQ418" s="709">
        <f t="shared" si="68"/>
        <v>48031</v>
      </c>
      <c r="AR418" s="709" t="str">
        <f t="shared" si="69"/>
        <v>野沢温泉</v>
      </c>
      <c r="AS418" s="709" t="str">
        <f t="shared" si="70"/>
        <v>48</v>
      </c>
      <c r="AT418" s="710" t="str">
        <f t="shared" si="71"/>
        <v>0393</v>
      </c>
    </row>
    <row r="419" spans="1:46">
      <c r="A419" s="662" t="s">
        <v>2046</v>
      </c>
      <c r="B419" s="662">
        <v>48061</v>
      </c>
      <c r="C419" s="662" t="s">
        <v>17</v>
      </c>
      <c r="D419" s="662" t="s">
        <v>2051</v>
      </c>
      <c r="E419" s="662" t="s">
        <v>2052</v>
      </c>
      <c r="F419" s="662" t="s">
        <v>2053</v>
      </c>
      <c r="G419" s="662">
        <v>36</v>
      </c>
      <c r="H419" s="662">
        <v>48.5</v>
      </c>
      <c r="I419" s="662">
        <v>138</v>
      </c>
      <c r="J419" s="662">
        <v>11.8</v>
      </c>
      <c r="K419" s="662">
        <v>685</v>
      </c>
      <c r="L419" s="662">
        <v>9.5</v>
      </c>
      <c r="M419" s="662">
        <v>3</v>
      </c>
      <c r="N419" s="662" t="s">
        <v>2054</v>
      </c>
      <c r="O419" s="662">
        <v>48905</v>
      </c>
      <c r="P419" s="662" t="s">
        <v>40</v>
      </c>
      <c r="Q419" s="667">
        <v>36.808332999999998</v>
      </c>
      <c r="R419" s="667">
        <v>138.19666699999999</v>
      </c>
      <c r="T419" s="668" t="s">
        <v>4605</v>
      </c>
      <c r="U419" s="668" t="s">
        <v>4605</v>
      </c>
      <c r="V419" s="668" t="s">
        <v>4605</v>
      </c>
      <c r="W419" s="668" t="s">
        <v>22</v>
      </c>
      <c r="X419" s="668" t="s">
        <v>22</v>
      </c>
      <c r="Y419" s="668" t="s">
        <v>22</v>
      </c>
      <c r="Z419" s="668" t="s">
        <v>22</v>
      </c>
      <c r="AB419" s="662" t="s">
        <v>4745</v>
      </c>
      <c r="AC419" s="662" t="s">
        <v>2464</v>
      </c>
      <c r="AF419" s="662">
        <v>9</v>
      </c>
      <c r="AG419" s="662">
        <v>17</v>
      </c>
      <c r="AH419" s="668" t="str">
        <f t="shared" si="65"/>
        <v/>
      </c>
      <c r="AI419" s="668" t="str">
        <f t="shared" si="65"/>
        <v>●</v>
      </c>
      <c r="AJ419" s="668" t="str">
        <f t="shared" si="65"/>
        <v>●</v>
      </c>
      <c r="AK419" s="675">
        <f t="shared" si="66"/>
        <v>48061</v>
      </c>
      <c r="AL419" s="675" t="str">
        <f t="shared" si="64"/>
        <v>48_信濃町</v>
      </c>
      <c r="AM419" s="675" t="str">
        <f t="shared" si="63"/>
        <v>48</v>
      </c>
      <c r="AN419" s="693" t="str">
        <f>IFERROR(VLOOKUP(AL419,観測点コードリスト!$L$2:$N$1665,3,FALSE),"")</f>
        <v>0394</v>
      </c>
      <c r="AO419" t="str">
        <f t="shared" si="67"/>
        <v>●</v>
      </c>
      <c r="AQ419" s="709">
        <f t="shared" si="68"/>
        <v>48061</v>
      </c>
      <c r="AR419" s="709" t="str">
        <f t="shared" si="69"/>
        <v>信濃町</v>
      </c>
      <c r="AS419" s="709" t="str">
        <f t="shared" si="70"/>
        <v>48</v>
      </c>
      <c r="AT419" s="710" t="str">
        <f t="shared" si="71"/>
        <v>0394</v>
      </c>
    </row>
    <row r="420" spans="1:46">
      <c r="A420" s="662" t="s">
        <v>2046</v>
      </c>
      <c r="B420" s="662">
        <v>48066</v>
      </c>
      <c r="C420" s="662" t="s">
        <v>17</v>
      </c>
      <c r="D420" s="662" t="s">
        <v>2055</v>
      </c>
      <c r="E420" s="662" t="s">
        <v>2056</v>
      </c>
      <c r="F420" s="662" t="s">
        <v>2057</v>
      </c>
      <c r="G420" s="662">
        <v>36</v>
      </c>
      <c r="H420" s="662">
        <v>52.5</v>
      </c>
      <c r="I420" s="662">
        <v>138</v>
      </c>
      <c r="J420" s="662">
        <v>22.5</v>
      </c>
      <c r="K420" s="662">
        <v>313</v>
      </c>
      <c r="L420" s="662">
        <v>10</v>
      </c>
      <c r="M420" s="662">
        <v>3</v>
      </c>
      <c r="N420" s="662" t="s">
        <v>2050</v>
      </c>
      <c r="O420" s="662">
        <v>48910</v>
      </c>
      <c r="P420" s="662" t="s">
        <v>22</v>
      </c>
      <c r="Q420" s="667">
        <v>36.875</v>
      </c>
      <c r="R420" s="667">
        <v>138.375</v>
      </c>
      <c r="T420" s="668" t="s">
        <v>4605</v>
      </c>
      <c r="U420" s="668" t="s">
        <v>4605</v>
      </c>
      <c r="V420" s="668" t="s">
        <v>4605</v>
      </c>
      <c r="W420" s="668" t="s">
        <v>22</v>
      </c>
      <c r="X420" s="668" t="s">
        <v>22</v>
      </c>
      <c r="Y420" s="668" t="s">
        <v>22</v>
      </c>
      <c r="Z420" s="668" t="s">
        <v>22</v>
      </c>
      <c r="AB420" s="662" t="s">
        <v>4745</v>
      </c>
      <c r="AC420" s="662" t="s">
        <v>2491</v>
      </c>
      <c r="AE420" s="662">
        <v>2</v>
      </c>
      <c r="AG420" s="662">
        <v>1</v>
      </c>
      <c r="AH420" s="668" t="str">
        <f t="shared" si="65"/>
        <v>●</v>
      </c>
      <c r="AI420" s="668" t="str">
        <f t="shared" si="65"/>
        <v/>
      </c>
      <c r="AJ420" s="668" t="str">
        <f t="shared" si="65"/>
        <v>●</v>
      </c>
      <c r="AK420" s="675">
        <f t="shared" si="66"/>
        <v>48066</v>
      </c>
      <c r="AL420" s="675" t="str">
        <f t="shared" si="64"/>
        <v>48_飯山</v>
      </c>
      <c r="AM420" s="675" t="str">
        <f t="shared" si="63"/>
        <v>48</v>
      </c>
      <c r="AN420" s="693" t="str">
        <f>IFERROR(VLOOKUP(AL420,観測点コードリスト!$L$2:$N$1665,3,FALSE),"")</f>
        <v>0395</v>
      </c>
      <c r="AO420" t="str">
        <f t="shared" si="67"/>
        <v>●</v>
      </c>
      <c r="AQ420" s="709">
        <f t="shared" si="68"/>
        <v>48066</v>
      </c>
      <c r="AR420" s="709" t="str">
        <f t="shared" si="69"/>
        <v>飯山</v>
      </c>
      <c r="AS420" s="709" t="str">
        <f t="shared" si="70"/>
        <v>48</v>
      </c>
      <c r="AT420" s="710" t="str">
        <f t="shared" si="71"/>
        <v>0395</v>
      </c>
    </row>
    <row r="421" spans="1:46">
      <c r="A421" s="662" t="s">
        <v>2046</v>
      </c>
      <c r="B421" s="662">
        <v>48141</v>
      </c>
      <c r="C421" s="662" t="s">
        <v>17</v>
      </c>
      <c r="D421" s="662" t="s">
        <v>2062</v>
      </c>
      <c r="E421" s="662" t="s">
        <v>2063</v>
      </c>
      <c r="F421" s="662" t="s">
        <v>2064</v>
      </c>
      <c r="G421" s="662">
        <v>36</v>
      </c>
      <c r="H421" s="662">
        <v>41.9</v>
      </c>
      <c r="I421" s="662">
        <v>137</v>
      </c>
      <c r="J421" s="662">
        <v>51.7</v>
      </c>
      <c r="K421" s="662">
        <v>703</v>
      </c>
      <c r="L421" s="662">
        <v>10</v>
      </c>
      <c r="M421" s="662">
        <v>3</v>
      </c>
      <c r="N421" s="662" t="s">
        <v>2065</v>
      </c>
      <c r="O421" s="662">
        <v>48920</v>
      </c>
      <c r="P421" s="662" t="s">
        <v>40</v>
      </c>
      <c r="Q421" s="667">
        <v>36.698332999999998</v>
      </c>
      <c r="R421" s="667">
        <v>137.86166700000001</v>
      </c>
      <c r="T421" s="668" t="s">
        <v>4605</v>
      </c>
      <c r="U421" s="668" t="s">
        <v>4605</v>
      </c>
      <c r="V421" s="668" t="s">
        <v>4605</v>
      </c>
      <c r="W421" s="668" t="s">
        <v>22</v>
      </c>
      <c r="X421" s="668" t="s">
        <v>22</v>
      </c>
      <c r="Y421" s="668" t="s">
        <v>22</v>
      </c>
      <c r="Z421" s="668" t="s">
        <v>22</v>
      </c>
      <c r="AB421" s="662" t="s">
        <v>4745</v>
      </c>
      <c r="AC421" s="662" t="s">
        <v>2499</v>
      </c>
      <c r="AH421" s="668" t="str">
        <f t="shared" si="65"/>
        <v/>
      </c>
      <c r="AI421" s="668" t="str">
        <f t="shared" si="65"/>
        <v/>
      </c>
      <c r="AJ421" s="668" t="str">
        <f t="shared" si="65"/>
        <v/>
      </c>
      <c r="AK421" s="675">
        <f t="shared" si="66"/>
        <v>48141</v>
      </c>
      <c r="AL421" s="675" t="str">
        <f t="shared" si="64"/>
        <v>48_白馬</v>
      </c>
      <c r="AM421" s="675" t="str">
        <f t="shared" si="63"/>
        <v>48</v>
      </c>
      <c r="AN421" s="693" t="str">
        <f>IFERROR(VLOOKUP(AL421,観測点コードリスト!$L$2:$N$1665,3,FALSE),"")</f>
        <v>0396</v>
      </c>
      <c r="AO421" t="str">
        <f t="shared" si="67"/>
        <v/>
      </c>
      <c r="AQ421" s="709">
        <f t="shared" si="68"/>
        <v>48141</v>
      </c>
      <c r="AR421" s="709" t="str">
        <f t="shared" si="69"/>
        <v>白馬</v>
      </c>
      <c r="AS421" s="709" t="str">
        <f t="shared" si="70"/>
        <v>48</v>
      </c>
      <c r="AT421" s="710" t="str">
        <f t="shared" si="71"/>
        <v>0396</v>
      </c>
    </row>
    <row r="422" spans="1:46">
      <c r="A422" s="662" t="s">
        <v>2046</v>
      </c>
      <c r="B422" s="662">
        <v>48156</v>
      </c>
      <c r="C422" s="662" t="s">
        <v>23</v>
      </c>
      <c r="D422" s="662" t="s">
        <v>2046</v>
      </c>
      <c r="E422" s="662" t="s">
        <v>2070</v>
      </c>
      <c r="F422" s="662" t="s">
        <v>2071</v>
      </c>
      <c r="G422" s="662">
        <v>36</v>
      </c>
      <c r="H422" s="662">
        <v>39.700000000000003</v>
      </c>
      <c r="I422" s="662">
        <v>138</v>
      </c>
      <c r="J422" s="662">
        <v>11.5</v>
      </c>
      <c r="K422" s="662">
        <v>418</v>
      </c>
      <c r="L422" s="662">
        <v>18.8</v>
      </c>
      <c r="M422" s="662" t="s">
        <v>22</v>
      </c>
      <c r="N422" s="662" t="s">
        <v>2072</v>
      </c>
      <c r="O422" s="662">
        <v>48925</v>
      </c>
      <c r="P422" s="662" t="s">
        <v>22</v>
      </c>
      <c r="Q422" s="667">
        <v>36.661667000000001</v>
      </c>
      <c r="R422" s="667">
        <v>138.191667</v>
      </c>
      <c r="T422" s="668" t="s">
        <v>4605</v>
      </c>
      <c r="U422" s="668" t="s">
        <v>4605</v>
      </c>
      <c r="V422" s="668" t="s">
        <v>4605</v>
      </c>
      <c r="W422" s="668" t="s">
        <v>4605</v>
      </c>
      <c r="X422" s="668" t="s">
        <v>22</v>
      </c>
      <c r="Y422" s="668" t="s">
        <v>4605</v>
      </c>
      <c r="Z422" s="668" t="s">
        <v>4605</v>
      </c>
      <c r="AB422" s="662" t="s">
        <v>4745</v>
      </c>
      <c r="AC422" s="662" t="s">
        <v>4825</v>
      </c>
      <c r="AE422" s="662">
        <v>31</v>
      </c>
      <c r="AF422" s="662">
        <v>2</v>
      </c>
      <c r="AG422" s="662">
        <v>1</v>
      </c>
      <c r="AH422" s="668" t="str">
        <f t="shared" si="65"/>
        <v>●</v>
      </c>
      <c r="AI422" s="668" t="str">
        <f t="shared" si="65"/>
        <v>●</v>
      </c>
      <c r="AJ422" s="668" t="str">
        <f t="shared" si="65"/>
        <v>●</v>
      </c>
      <c r="AK422" s="675">
        <f t="shared" si="66"/>
        <v>48156</v>
      </c>
      <c r="AL422" s="675" t="str">
        <f t="shared" si="64"/>
        <v>48_長野</v>
      </c>
      <c r="AM422" s="675" t="str">
        <f t="shared" si="63"/>
        <v>48</v>
      </c>
      <c r="AN422" s="693" t="str">
        <f>IFERROR(VLOOKUP(AL422,観測点コードリスト!$L$2:$N$1665,3,FALSE),"")</f>
        <v>47610</v>
      </c>
      <c r="AO422" t="str">
        <f t="shared" si="67"/>
        <v>●</v>
      </c>
      <c r="AQ422" s="709">
        <f t="shared" si="68"/>
        <v>48156</v>
      </c>
      <c r="AR422" s="709" t="str">
        <f t="shared" si="69"/>
        <v>長野</v>
      </c>
      <c r="AS422" s="709" t="str">
        <f t="shared" si="70"/>
        <v>48</v>
      </c>
      <c r="AT422" s="710" t="str">
        <f t="shared" si="71"/>
        <v>47610</v>
      </c>
    </row>
    <row r="423" spans="1:46">
      <c r="A423" s="662" t="s">
        <v>2046</v>
      </c>
      <c r="B423" s="662">
        <v>48191</v>
      </c>
      <c r="C423" s="662" t="s">
        <v>17</v>
      </c>
      <c r="D423" s="662" t="s">
        <v>2077</v>
      </c>
      <c r="E423" s="662" t="s">
        <v>2078</v>
      </c>
      <c r="F423" s="662" t="s">
        <v>2079</v>
      </c>
      <c r="G423" s="662">
        <v>36</v>
      </c>
      <c r="H423" s="662">
        <v>31.4</v>
      </c>
      <c r="I423" s="662">
        <v>137</v>
      </c>
      <c r="J423" s="662">
        <v>49.9</v>
      </c>
      <c r="K423" s="662">
        <v>784</v>
      </c>
      <c r="L423" s="662">
        <v>10</v>
      </c>
      <c r="M423" s="662">
        <v>2</v>
      </c>
      <c r="N423" s="662" t="s">
        <v>2080</v>
      </c>
      <c r="O423" s="662">
        <v>48930</v>
      </c>
      <c r="P423" s="662" t="s">
        <v>40</v>
      </c>
      <c r="Q423" s="667">
        <v>36.523333000000001</v>
      </c>
      <c r="R423" s="667">
        <v>137.83166700000001</v>
      </c>
      <c r="T423" s="668" t="s">
        <v>4605</v>
      </c>
      <c r="U423" s="668" t="s">
        <v>4605</v>
      </c>
      <c r="V423" s="668" t="s">
        <v>4605</v>
      </c>
      <c r="W423" s="668" t="s">
        <v>22</v>
      </c>
      <c r="X423" s="668" t="s">
        <v>22</v>
      </c>
      <c r="Y423" s="668" t="s">
        <v>22</v>
      </c>
      <c r="Z423" s="668" t="s">
        <v>22</v>
      </c>
      <c r="AB423" s="662" t="s">
        <v>4745</v>
      </c>
      <c r="AC423" s="662" t="s">
        <v>2461</v>
      </c>
      <c r="AE423" s="662">
        <v>2</v>
      </c>
      <c r="AG423" s="662">
        <v>1</v>
      </c>
      <c r="AH423" s="668" t="str">
        <f t="shared" si="65"/>
        <v>●</v>
      </c>
      <c r="AI423" s="668" t="str">
        <f t="shared" si="65"/>
        <v/>
      </c>
      <c r="AJ423" s="668" t="str">
        <f t="shared" si="65"/>
        <v>●</v>
      </c>
      <c r="AK423" s="675">
        <f t="shared" si="66"/>
        <v>48191</v>
      </c>
      <c r="AL423" s="675" t="str">
        <f t="shared" si="64"/>
        <v>48_大町</v>
      </c>
      <c r="AM423" s="675" t="str">
        <f t="shared" si="63"/>
        <v>48</v>
      </c>
      <c r="AN423" s="693" t="str">
        <f>IFERROR(VLOOKUP(AL423,観測点コードリスト!$L$2:$N$1665,3,FALSE),"")</f>
        <v>0399</v>
      </c>
      <c r="AO423" t="str">
        <f t="shared" si="67"/>
        <v>●</v>
      </c>
      <c r="AQ423" s="709">
        <f t="shared" si="68"/>
        <v>48191</v>
      </c>
      <c r="AR423" s="709" t="str">
        <f t="shared" si="69"/>
        <v>大町</v>
      </c>
      <c r="AS423" s="709" t="str">
        <f t="shared" si="70"/>
        <v>48</v>
      </c>
      <c r="AT423" s="710" t="str">
        <f t="shared" si="71"/>
        <v>0399</v>
      </c>
    </row>
    <row r="424" spans="1:46">
      <c r="A424" s="662" t="s">
        <v>2046</v>
      </c>
      <c r="B424" s="662">
        <v>48196</v>
      </c>
      <c r="C424" s="662" t="s">
        <v>17</v>
      </c>
      <c r="D424" s="662" t="s">
        <v>2081</v>
      </c>
      <c r="E424" s="662" t="s">
        <v>2082</v>
      </c>
      <c r="F424" s="662" t="s">
        <v>2083</v>
      </c>
      <c r="G424" s="662">
        <v>36</v>
      </c>
      <c r="H424" s="662">
        <v>32.9</v>
      </c>
      <c r="I424" s="662">
        <v>137</v>
      </c>
      <c r="J424" s="662">
        <v>59.8</v>
      </c>
      <c r="K424" s="662">
        <v>509</v>
      </c>
      <c r="L424" s="662">
        <v>9.5</v>
      </c>
      <c r="M424" s="662">
        <v>1.5</v>
      </c>
      <c r="N424" s="662" t="s">
        <v>2054</v>
      </c>
      <c r="O424" s="662" t="s">
        <v>22</v>
      </c>
      <c r="P424" s="662" t="s">
        <v>40</v>
      </c>
      <c r="Q424" s="667">
        <v>36.548333</v>
      </c>
      <c r="R424" s="667">
        <v>137.996667</v>
      </c>
      <c r="T424" s="668" t="s">
        <v>4605</v>
      </c>
      <c r="U424" s="668" t="s">
        <v>4605</v>
      </c>
      <c r="V424" s="668" t="s">
        <v>4605</v>
      </c>
      <c r="W424" s="668" t="s">
        <v>22</v>
      </c>
      <c r="X424" s="668" t="s">
        <v>22</v>
      </c>
      <c r="Y424" s="668" t="s">
        <v>22</v>
      </c>
      <c r="Z424" s="668" t="s">
        <v>22</v>
      </c>
      <c r="AB424" s="662" t="s">
        <v>4745</v>
      </c>
      <c r="AC424" s="662" t="s">
        <v>2464</v>
      </c>
      <c r="AE424" s="662">
        <v>2</v>
      </c>
      <c r="AF424" s="662">
        <v>5</v>
      </c>
      <c r="AG424" s="662">
        <v>5</v>
      </c>
      <c r="AH424" s="668" t="str">
        <f t="shared" si="65"/>
        <v>●</v>
      </c>
      <c r="AI424" s="668" t="str">
        <f t="shared" si="65"/>
        <v>●</v>
      </c>
      <c r="AJ424" s="668" t="str">
        <f t="shared" si="65"/>
        <v>●</v>
      </c>
      <c r="AK424" s="675">
        <f t="shared" si="66"/>
        <v>48196</v>
      </c>
      <c r="AL424" s="675" t="str">
        <f t="shared" si="64"/>
        <v>48_信州新町</v>
      </c>
      <c r="AM424" s="675" t="str">
        <f t="shared" si="63"/>
        <v>48</v>
      </c>
      <c r="AN424" s="693" t="str">
        <f>IFERROR(VLOOKUP(AL424,観測点コードリスト!$L$2:$N$1665,3,FALSE),"")</f>
        <v>0400</v>
      </c>
      <c r="AO424" t="str">
        <f t="shared" si="67"/>
        <v>●</v>
      </c>
      <c r="AQ424" s="709">
        <f t="shared" si="68"/>
        <v>48196</v>
      </c>
      <c r="AR424" s="709" t="str">
        <f t="shared" si="69"/>
        <v>信州新町</v>
      </c>
      <c r="AS424" s="709" t="str">
        <f t="shared" si="70"/>
        <v>48</v>
      </c>
      <c r="AT424" s="710" t="str">
        <f t="shared" si="71"/>
        <v>0400</v>
      </c>
    </row>
    <row r="425" spans="1:46">
      <c r="A425" s="662" t="s">
        <v>2046</v>
      </c>
      <c r="B425" s="662">
        <v>48216</v>
      </c>
      <c r="C425" s="662" t="s">
        <v>17</v>
      </c>
      <c r="D425" s="662" t="s">
        <v>2084</v>
      </c>
      <c r="E425" s="662" t="s">
        <v>2085</v>
      </c>
      <c r="F425" s="662" t="s">
        <v>2086</v>
      </c>
      <c r="G425" s="662">
        <v>36</v>
      </c>
      <c r="H425" s="662">
        <v>31.9</v>
      </c>
      <c r="I425" s="662">
        <v>138</v>
      </c>
      <c r="J425" s="662">
        <v>19.5</v>
      </c>
      <c r="K425" s="662">
        <v>1253</v>
      </c>
      <c r="L425" s="662">
        <v>10</v>
      </c>
      <c r="M425" s="662">
        <v>2</v>
      </c>
      <c r="N425" s="662" t="s">
        <v>2087</v>
      </c>
      <c r="O425" s="662">
        <v>48935</v>
      </c>
      <c r="P425" s="662" t="s">
        <v>40</v>
      </c>
      <c r="Q425" s="667">
        <v>36.531666999999999</v>
      </c>
      <c r="R425" s="667">
        <v>138.32499999999999</v>
      </c>
      <c r="T425" s="668" t="s">
        <v>4605</v>
      </c>
      <c r="U425" s="668" t="s">
        <v>4605</v>
      </c>
      <c r="V425" s="668" t="s">
        <v>4605</v>
      </c>
      <c r="W425" s="668" t="s">
        <v>22</v>
      </c>
      <c r="X425" s="668" t="s">
        <v>22</v>
      </c>
      <c r="Y425" s="668" t="s">
        <v>22</v>
      </c>
      <c r="Z425" s="668" t="s">
        <v>22</v>
      </c>
      <c r="AB425" s="662" t="s">
        <v>2111</v>
      </c>
      <c r="AC425" s="662" t="s">
        <v>2820</v>
      </c>
      <c r="AF425" s="662">
        <v>21</v>
      </c>
      <c r="AG425" s="662">
        <v>13</v>
      </c>
      <c r="AH425" s="668" t="str">
        <f t="shared" si="65"/>
        <v/>
      </c>
      <c r="AI425" s="668" t="str">
        <f t="shared" si="65"/>
        <v>●</v>
      </c>
      <c r="AJ425" s="668" t="str">
        <f t="shared" si="65"/>
        <v>●</v>
      </c>
      <c r="AK425" s="675">
        <f t="shared" si="66"/>
        <v>48216</v>
      </c>
      <c r="AL425" s="675" t="str">
        <f t="shared" si="64"/>
        <v>48_菅平</v>
      </c>
      <c r="AM425" s="675" t="str">
        <f t="shared" si="63"/>
        <v>48</v>
      </c>
      <c r="AN425" s="693" t="str">
        <f>IFERROR(VLOOKUP(AL425,観測点コードリスト!$L$2:$N$1665,3,FALSE),"")</f>
        <v>0992</v>
      </c>
      <c r="AO425" t="str">
        <f t="shared" si="67"/>
        <v>●</v>
      </c>
      <c r="AQ425" s="709">
        <f t="shared" si="68"/>
        <v>48216</v>
      </c>
      <c r="AR425" s="709" t="str">
        <f t="shared" si="69"/>
        <v>菅平</v>
      </c>
      <c r="AS425" s="709" t="str">
        <f t="shared" si="70"/>
        <v>48</v>
      </c>
      <c r="AT425" s="710" t="str">
        <f t="shared" si="71"/>
        <v>0992</v>
      </c>
    </row>
    <row r="426" spans="1:46">
      <c r="A426" s="662" t="s">
        <v>2046</v>
      </c>
      <c r="B426" s="662">
        <v>48256</v>
      </c>
      <c r="C426" s="662" t="s">
        <v>17</v>
      </c>
      <c r="D426" s="662" t="s">
        <v>2092</v>
      </c>
      <c r="E426" s="662" t="s">
        <v>2093</v>
      </c>
      <c r="F426" s="662" t="s">
        <v>2094</v>
      </c>
      <c r="G426" s="662">
        <v>36</v>
      </c>
      <c r="H426" s="662">
        <v>24</v>
      </c>
      <c r="I426" s="662">
        <v>138</v>
      </c>
      <c r="J426" s="662">
        <v>15.9</v>
      </c>
      <c r="K426" s="662">
        <v>502</v>
      </c>
      <c r="L426" s="662">
        <v>6.5</v>
      </c>
      <c r="M426" s="662">
        <v>1.5</v>
      </c>
      <c r="N426" s="662" t="s">
        <v>2095</v>
      </c>
      <c r="O426" s="662" t="s">
        <v>22</v>
      </c>
      <c r="P426" s="662" t="s">
        <v>22</v>
      </c>
      <c r="Q426" s="667">
        <v>36.4</v>
      </c>
      <c r="R426" s="667">
        <v>138.26499999999999</v>
      </c>
      <c r="T426" s="668" t="s">
        <v>4605</v>
      </c>
      <c r="U426" s="668" t="s">
        <v>4605</v>
      </c>
      <c r="V426" s="668" t="s">
        <v>4605</v>
      </c>
      <c r="W426" s="668" t="s">
        <v>22</v>
      </c>
      <c r="X426" s="668" t="s">
        <v>22</v>
      </c>
      <c r="Y426" s="668" t="s">
        <v>22</v>
      </c>
      <c r="Z426" s="668" t="s">
        <v>22</v>
      </c>
      <c r="AB426" s="662" t="s">
        <v>4745</v>
      </c>
      <c r="AC426" s="662" t="s">
        <v>4826</v>
      </c>
      <c r="AE426" s="662">
        <v>9</v>
      </c>
      <c r="AH426" s="668" t="str">
        <f t="shared" si="65"/>
        <v>●</v>
      </c>
      <c r="AI426" s="668" t="str">
        <f t="shared" si="65"/>
        <v/>
      </c>
      <c r="AJ426" s="668" t="str">
        <f t="shared" si="65"/>
        <v/>
      </c>
      <c r="AK426" s="675">
        <f t="shared" si="66"/>
        <v>48256</v>
      </c>
      <c r="AL426" s="675" t="str">
        <f t="shared" si="64"/>
        <v>48_上田</v>
      </c>
      <c r="AM426" s="675" t="str">
        <f t="shared" si="63"/>
        <v>48</v>
      </c>
      <c r="AN426" s="693" t="str">
        <f>IFERROR(VLOOKUP(AL426,観測点コードリスト!$L$2:$N$1665,3,FALSE),"")</f>
        <v>0402</v>
      </c>
      <c r="AO426" t="str">
        <f t="shared" si="67"/>
        <v>●</v>
      </c>
      <c r="AQ426" s="709">
        <f t="shared" si="68"/>
        <v>48256</v>
      </c>
      <c r="AR426" s="709" t="str">
        <f t="shared" si="69"/>
        <v>上田</v>
      </c>
      <c r="AS426" s="709" t="str">
        <f t="shared" si="70"/>
        <v>48</v>
      </c>
      <c r="AT426" s="710" t="str">
        <f t="shared" si="71"/>
        <v>0402</v>
      </c>
    </row>
    <row r="427" spans="1:46">
      <c r="A427" s="662" t="s">
        <v>2046</v>
      </c>
      <c r="B427" s="662">
        <v>48296</v>
      </c>
      <c r="C427" s="662" t="s">
        <v>17</v>
      </c>
      <c r="D427" s="662" t="s">
        <v>2096</v>
      </c>
      <c r="E427" s="662" t="s">
        <v>2097</v>
      </c>
      <c r="F427" s="662" t="s">
        <v>2098</v>
      </c>
      <c r="G427" s="662">
        <v>36</v>
      </c>
      <c r="H427" s="662">
        <v>20.6</v>
      </c>
      <c r="I427" s="662">
        <v>137</v>
      </c>
      <c r="J427" s="662">
        <v>52.9</v>
      </c>
      <c r="K427" s="662">
        <v>540</v>
      </c>
      <c r="L427" s="662">
        <v>10</v>
      </c>
      <c r="M427" s="662">
        <v>1.5</v>
      </c>
      <c r="N427" s="662" t="s">
        <v>2065</v>
      </c>
      <c r="O427" s="662" t="s">
        <v>22</v>
      </c>
      <c r="P427" s="662" t="s">
        <v>40</v>
      </c>
      <c r="Q427" s="667">
        <v>36.343333000000001</v>
      </c>
      <c r="R427" s="667">
        <v>137.88166699999999</v>
      </c>
      <c r="T427" s="668" t="s">
        <v>4605</v>
      </c>
      <c r="U427" s="668" t="s">
        <v>4605</v>
      </c>
      <c r="V427" s="668" t="s">
        <v>4605</v>
      </c>
      <c r="W427" s="668" t="s">
        <v>22</v>
      </c>
      <c r="X427" s="668" t="s">
        <v>22</v>
      </c>
      <c r="Y427" s="668" t="s">
        <v>22</v>
      </c>
      <c r="Z427" s="668" t="s">
        <v>22</v>
      </c>
      <c r="AB427" s="662" t="s">
        <v>4745</v>
      </c>
      <c r="AC427" s="662" t="s">
        <v>2499</v>
      </c>
      <c r="AE427" s="662">
        <v>6</v>
      </c>
      <c r="AG427" s="662">
        <v>17</v>
      </c>
      <c r="AH427" s="668" t="str">
        <f t="shared" si="65"/>
        <v>●</v>
      </c>
      <c r="AI427" s="668" t="str">
        <f t="shared" si="65"/>
        <v/>
      </c>
      <c r="AJ427" s="668" t="str">
        <f t="shared" si="65"/>
        <v>●</v>
      </c>
      <c r="AK427" s="675">
        <f t="shared" si="66"/>
        <v>48296</v>
      </c>
      <c r="AL427" s="675" t="str">
        <f t="shared" si="64"/>
        <v>48_穂高</v>
      </c>
      <c r="AM427" s="675" t="str">
        <f t="shared" si="63"/>
        <v>48</v>
      </c>
      <c r="AN427" s="693" t="str">
        <f>IFERROR(VLOOKUP(AL427,観測点コードリスト!$L$2:$N$1665,3,FALSE),"")</f>
        <v>0404</v>
      </c>
      <c r="AO427" t="str">
        <f t="shared" si="67"/>
        <v>●</v>
      </c>
      <c r="AQ427" s="709">
        <f t="shared" si="68"/>
        <v>48296</v>
      </c>
      <c r="AR427" s="709" t="str">
        <f t="shared" si="69"/>
        <v>穂高</v>
      </c>
      <c r="AS427" s="709" t="str">
        <f t="shared" si="70"/>
        <v>48</v>
      </c>
      <c r="AT427" s="710" t="str">
        <f t="shared" si="71"/>
        <v>0404</v>
      </c>
    </row>
    <row r="428" spans="1:46">
      <c r="A428" s="662" t="s">
        <v>2046</v>
      </c>
      <c r="B428" s="662">
        <v>48321</v>
      </c>
      <c r="C428" s="662" t="s">
        <v>17</v>
      </c>
      <c r="D428" s="662" t="s">
        <v>2099</v>
      </c>
      <c r="E428" s="662" t="s">
        <v>2100</v>
      </c>
      <c r="F428" s="662" t="s">
        <v>2101</v>
      </c>
      <c r="G428" s="662">
        <v>36</v>
      </c>
      <c r="H428" s="662">
        <v>23</v>
      </c>
      <c r="I428" s="662">
        <v>138</v>
      </c>
      <c r="J428" s="662">
        <v>23</v>
      </c>
      <c r="K428" s="662">
        <v>958</v>
      </c>
      <c r="L428" s="662">
        <v>10</v>
      </c>
      <c r="M428" s="662">
        <v>1.5</v>
      </c>
      <c r="N428" s="662" t="s">
        <v>2102</v>
      </c>
      <c r="O428" s="662" t="s">
        <v>22</v>
      </c>
      <c r="P428" s="662" t="s">
        <v>40</v>
      </c>
      <c r="Q428" s="667">
        <v>36.383333</v>
      </c>
      <c r="R428" s="667">
        <v>138.38333299999999</v>
      </c>
      <c r="T428" s="668" t="s">
        <v>4605</v>
      </c>
      <c r="U428" s="668" t="s">
        <v>4605</v>
      </c>
      <c r="V428" s="668" t="s">
        <v>4605</v>
      </c>
      <c r="W428" s="668" t="s">
        <v>22</v>
      </c>
      <c r="X428" s="668" t="s">
        <v>22</v>
      </c>
      <c r="Y428" s="668" t="s">
        <v>22</v>
      </c>
      <c r="Z428" s="668" t="s">
        <v>22</v>
      </c>
      <c r="AB428" s="662" t="s">
        <v>2111</v>
      </c>
      <c r="AC428" s="662" t="s">
        <v>2124</v>
      </c>
      <c r="AE428" s="662">
        <v>2</v>
      </c>
      <c r="AF428" s="662">
        <v>8</v>
      </c>
      <c r="AG428" s="662">
        <v>2</v>
      </c>
      <c r="AH428" s="668" t="str">
        <f t="shared" si="65"/>
        <v>●</v>
      </c>
      <c r="AI428" s="668" t="str">
        <f t="shared" si="65"/>
        <v>●</v>
      </c>
      <c r="AJ428" s="668" t="str">
        <f t="shared" si="65"/>
        <v>●</v>
      </c>
      <c r="AK428" s="675">
        <f t="shared" si="66"/>
        <v>48321</v>
      </c>
      <c r="AL428" s="675" t="str">
        <f t="shared" si="64"/>
        <v>48_東御</v>
      </c>
      <c r="AM428" s="675" t="str">
        <f t="shared" si="63"/>
        <v>48</v>
      </c>
      <c r="AN428" s="693" t="str">
        <f>IFERROR(VLOOKUP(AL428,観測点コードリスト!$L$2:$N$1665,3,FALSE),"")</f>
        <v>0993</v>
      </c>
      <c r="AO428" t="str">
        <f t="shared" si="67"/>
        <v>●</v>
      </c>
      <c r="AQ428" s="709">
        <f t="shared" si="68"/>
        <v>48321</v>
      </c>
      <c r="AR428" s="709" t="str">
        <f t="shared" si="69"/>
        <v>東御</v>
      </c>
      <c r="AS428" s="709" t="str">
        <f t="shared" si="70"/>
        <v>48</v>
      </c>
      <c r="AT428" s="710" t="str">
        <f t="shared" si="71"/>
        <v>0993</v>
      </c>
    </row>
    <row r="429" spans="1:46">
      <c r="A429" s="662" t="s">
        <v>2046</v>
      </c>
      <c r="B429" s="662">
        <v>48331</v>
      </c>
      <c r="C429" s="662" t="s">
        <v>23</v>
      </c>
      <c r="D429" s="662" t="s">
        <v>2103</v>
      </c>
      <c r="E429" s="662" t="s">
        <v>2104</v>
      </c>
      <c r="F429" s="662" t="s">
        <v>2107</v>
      </c>
      <c r="G429" s="662">
        <v>36</v>
      </c>
      <c r="H429" s="662">
        <v>20.100000000000001</v>
      </c>
      <c r="I429" s="662">
        <v>138</v>
      </c>
      <c r="J429" s="662">
        <v>33.799999999999997</v>
      </c>
      <c r="K429" s="662">
        <v>950</v>
      </c>
      <c r="L429" s="662">
        <v>18.5</v>
      </c>
      <c r="M429" s="662" t="s">
        <v>22</v>
      </c>
      <c r="N429" s="662" t="s">
        <v>2106</v>
      </c>
      <c r="O429" s="662" t="s">
        <v>22</v>
      </c>
      <c r="P429" s="662" t="s">
        <v>632</v>
      </c>
      <c r="Q429" s="667">
        <v>36.335000000000001</v>
      </c>
      <c r="R429" s="667">
        <v>138.563333</v>
      </c>
      <c r="T429" s="668" t="s">
        <v>22</v>
      </c>
      <c r="U429" s="668" t="s">
        <v>22</v>
      </c>
      <c r="V429" s="668" t="s">
        <v>4605</v>
      </c>
      <c r="W429" s="668" t="s">
        <v>22</v>
      </c>
      <c r="X429" s="668" t="s">
        <v>22</v>
      </c>
      <c r="Y429" s="668" t="s">
        <v>4605</v>
      </c>
      <c r="Z429" s="668" t="s">
        <v>22</v>
      </c>
      <c r="AB429" s="662" t="s">
        <v>4758</v>
      </c>
      <c r="AC429" s="662" t="s">
        <v>4827</v>
      </c>
      <c r="AF429" s="662">
        <v>3</v>
      </c>
      <c r="AG429" s="662">
        <v>2</v>
      </c>
      <c r="AH429" s="668" t="str">
        <f t="shared" si="65"/>
        <v/>
      </c>
      <c r="AI429" s="668" t="str">
        <f t="shared" si="65"/>
        <v>●</v>
      </c>
      <c r="AJ429" s="668" t="str">
        <f t="shared" si="65"/>
        <v>●</v>
      </c>
      <c r="AK429" s="675">
        <f t="shared" si="66"/>
        <v>48331</v>
      </c>
      <c r="AL429" s="675" t="str">
        <f t="shared" si="64"/>
        <v>48_軽井沢</v>
      </c>
      <c r="AM429" s="675" t="str">
        <f t="shared" si="63"/>
        <v>48</v>
      </c>
      <c r="AN429" s="693" t="str">
        <f>IFERROR(VLOOKUP(AL429,観測点コードリスト!$L$2:$N$1665,3,FALSE),"")</f>
        <v>47622</v>
      </c>
      <c r="AO429" t="str">
        <f t="shared" si="67"/>
        <v>●</v>
      </c>
      <c r="AQ429" s="709">
        <f t="shared" si="68"/>
        <v>48331</v>
      </c>
      <c r="AR429" s="709" t="str">
        <f t="shared" si="69"/>
        <v>軽井沢</v>
      </c>
      <c r="AS429" s="709" t="str">
        <f t="shared" si="70"/>
        <v>48</v>
      </c>
      <c r="AT429" s="710" t="str">
        <f t="shared" si="71"/>
        <v>47622</v>
      </c>
    </row>
    <row r="430" spans="1:46">
      <c r="A430" s="662" t="s">
        <v>2046</v>
      </c>
      <c r="B430" s="662">
        <v>48361</v>
      </c>
      <c r="C430" s="662" t="s">
        <v>23</v>
      </c>
      <c r="D430" s="662" t="s">
        <v>2112</v>
      </c>
      <c r="E430" s="662" t="s">
        <v>2113</v>
      </c>
      <c r="F430" s="662" t="s">
        <v>2114</v>
      </c>
      <c r="G430" s="662">
        <v>36</v>
      </c>
      <c r="H430" s="662">
        <v>14.8</v>
      </c>
      <c r="I430" s="662">
        <v>137</v>
      </c>
      <c r="J430" s="662">
        <v>58.2</v>
      </c>
      <c r="K430" s="662">
        <v>610</v>
      </c>
      <c r="L430" s="662">
        <v>17.600000000000001</v>
      </c>
      <c r="M430" s="662" t="s">
        <v>22</v>
      </c>
      <c r="N430" s="662" t="s">
        <v>2006</v>
      </c>
      <c r="O430" s="662">
        <v>48936</v>
      </c>
      <c r="P430" s="662" t="s">
        <v>22</v>
      </c>
      <c r="Q430" s="667">
        <v>36.246667000000002</v>
      </c>
      <c r="R430" s="667">
        <v>137.97</v>
      </c>
      <c r="T430" s="668" t="s">
        <v>4605</v>
      </c>
      <c r="U430" s="668" t="s">
        <v>4605</v>
      </c>
      <c r="V430" s="668" t="s">
        <v>4605</v>
      </c>
      <c r="W430" s="668" t="s">
        <v>22</v>
      </c>
      <c r="X430" s="668" t="s">
        <v>22</v>
      </c>
      <c r="Y430" s="668" t="s">
        <v>4605</v>
      </c>
      <c r="Z430" s="668" t="s">
        <v>22</v>
      </c>
      <c r="AB430" s="662" t="s">
        <v>4745</v>
      </c>
      <c r="AC430" s="662" t="s">
        <v>4822</v>
      </c>
      <c r="AE430" s="662">
        <v>11</v>
      </c>
      <c r="AF430" s="662">
        <v>14</v>
      </c>
      <c r="AH430" s="668" t="str">
        <f t="shared" si="65"/>
        <v>●</v>
      </c>
      <c r="AI430" s="668" t="str">
        <f t="shared" si="65"/>
        <v>●</v>
      </c>
      <c r="AJ430" s="668" t="str">
        <f t="shared" si="65"/>
        <v/>
      </c>
      <c r="AK430" s="675">
        <f t="shared" si="66"/>
        <v>48361</v>
      </c>
      <c r="AL430" s="675" t="str">
        <f t="shared" si="64"/>
        <v>48_松本</v>
      </c>
      <c r="AM430" s="675" t="str">
        <f t="shared" ref="AM430:AM493" si="72">LEFT(AK430,2)</f>
        <v>48</v>
      </c>
      <c r="AN430" s="693" t="str">
        <f>IFERROR(VLOOKUP(AL430,観測点コードリスト!$L$2:$N$1665,3,FALSE),"")</f>
        <v>47618</v>
      </c>
      <c r="AO430" t="str">
        <f t="shared" si="67"/>
        <v>●</v>
      </c>
      <c r="AQ430" s="709">
        <f t="shared" si="68"/>
        <v>48361</v>
      </c>
      <c r="AR430" s="709" t="str">
        <f t="shared" si="69"/>
        <v>松本</v>
      </c>
      <c r="AS430" s="709" t="str">
        <f t="shared" si="70"/>
        <v>48</v>
      </c>
      <c r="AT430" s="710" t="str">
        <f t="shared" si="71"/>
        <v>47618</v>
      </c>
    </row>
    <row r="431" spans="1:46">
      <c r="A431" s="662" t="s">
        <v>2046</v>
      </c>
      <c r="B431" s="662">
        <v>48363</v>
      </c>
      <c r="C431" s="662" t="s">
        <v>23</v>
      </c>
      <c r="D431" s="662" t="s">
        <v>2115</v>
      </c>
      <c r="E431" s="662" t="s">
        <v>2116</v>
      </c>
      <c r="F431" s="662" t="s">
        <v>2117</v>
      </c>
      <c r="G431" s="662">
        <v>36</v>
      </c>
      <c r="H431" s="662">
        <v>10</v>
      </c>
      <c r="I431" s="662">
        <v>137</v>
      </c>
      <c r="J431" s="662">
        <v>55.3</v>
      </c>
      <c r="K431" s="662">
        <v>658</v>
      </c>
      <c r="L431" s="662">
        <v>10</v>
      </c>
      <c r="M431" s="662" t="s">
        <v>22</v>
      </c>
      <c r="N431" s="662" t="s">
        <v>35</v>
      </c>
      <c r="O431" s="662" t="s">
        <v>22</v>
      </c>
      <c r="P431" s="662" t="s">
        <v>36</v>
      </c>
      <c r="Q431" s="667">
        <v>36.166666999999997</v>
      </c>
      <c r="R431" s="667">
        <v>137.92166700000001</v>
      </c>
      <c r="T431" s="668" t="s">
        <v>4605</v>
      </c>
      <c r="U431" s="668" t="s">
        <v>4605</v>
      </c>
      <c r="V431" s="668" t="s">
        <v>4605</v>
      </c>
      <c r="W431" s="668" t="s">
        <v>22</v>
      </c>
      <c r="X431" s="668" t="s">
        <v>22</v>
      </c>
      <c r="Y431" s="668" t="s">
        <v>22</v>
      </c>
      <c r="Z431" s="668" t="s">
        <v>22</v>
      </c>
      <c r="AB431" s="662" t="s">
        <v>35</v>
      </c>
      <c r="AC431" s="662" t="s">
        <v>35</v>
      </c>
      <c r="AE431" s="662">
        <v>8</v>
      </c>
      <c r="AF431" s="662">
        <v>11</v>
      </c>
      <c r="AG431" s="662">
        <v>6</v>
      </c>
      <c r="AH431" s="668" t="str">
        <f t="shared" si="65"/>
        <v>●</v>
      </c>
      <c r="AI431" s="668" t="str">
        <f t="shared" si="65"/>
        <v>●</v>
      </c>
      <c r="AJ431" s="668" t="str">
        <f t="shared" si="65"/>
        <v>●</v>
      </c>
      <c r="AK431" s="675">
        <f t="shared" si="66"/>
        <v>48363</v>
      </c>
      <c r="AL431" s="675" t="str">
        <f t="shared" si="64"/>
        <v>48_松本今井</v>
      </c>
      <c r="AM431" s="675" t="str">
        <f t="shared" si="72"/>
        <v>48</v>
      </c>
      <c r="AN431" s="693" t="str">
        <f>IFERROR(VLOOKUP(AL431,観測点コードリスト!$L$2:$N$1665,3,FALSE),"")</f>
        <v>1529</v>
      </c>
      <c r="AO431" t="str">
        <f t="shared" si="67"/>
        <v>●</v>
      </c>
      <c r="AQ431" s="709">
        <f t="shared" si="68"/>
        <v>48363</v>
      </c>
      <c r="AR431" s="709" t="str">
        <f t="shared" si="69"/>
        <v>松本今井</v>
      </c>
      <c r="AS431" s="709" t="str">
        <f t="shared" si="70"/>
        <v>48</v>
      </c>
      <c r="AT431" s="710" t="str">
        <f t="shared" si="71"/>
        <v>1529</v>
      </c>
    </row>
    <row r="432" spans="1:46">
      <c r="A432" s="662" t="s">
        <v>2046</v>
      </c>
      <c r="B432" s="662">
        <v>48381</v>
      </c>
      <c r="C432" s="662" t="s">
        <v>17</v>
      </c>
      <c r="D432" s="662" t="s">
        <v>2121</v>
      </c>
      <c r="E432" s="662" t="s">
        <v>2122</v>
      </c>
      <c r="F432" s="662" t="s">
        <v>2123</v>
      </c>
      <c r="G432" s="662">
        <v>36</v>
      </c>
      <c r="H432" s="662">
        <v>16.3</v>
      </c>
      <c r="I432" s="662">
        <v>138</v>
      </c>
      <c r="J432" s="662">
        <v>18.8</v>
      </c>
      <c r="K432" s="662">
        <v>715</v>
      </c>
      <c r="L432" s="662">
        <v>10</v>
      </c>
      <c r="M432" s="662">
        <v>1.5</v>
      </c>
      <c r="N432" s="662" t="s">
        <v>2124</v>
      </c>
      <c r="O432" s="662" t="s">
        <v>22</v>
      </c>
      <c r="P432" s="662" t="s">
        <v>40</v>
      </c>
      <c r="Q432" s="667">
        <v>36.271667000000001</v>
      </c>
      <c r="R432" s="667">
        <v>138.313333</v>
      </c>
      <c r="T432" s="668" t="s">
        <v>4605</v>
      </c>
      <c r="U432" s="668" t="s">
        <v>4605</v>
      </c>
      <c r="V432" s="668" t="s">
        <v>4605</v>
      </c>
      <c r="W432" s="668" t="s">
        <v>22</v>
      </c>
      <c r="X432" s="668" t="s">
        <v>22</v>
      </c>
      <c r="Y432" s="668" t="s">
        <v>22</v>
      </c>
      <c r="Z432" s="668" t="s">
        <v>22</v>
      </c>
      <c r="AB432" s="662" t="s">
        <v>2124</v>
      </c>
      <c r="AC432" s="662" t="s">
        <v>2124</v>
      </c>
      <c r="AF432" s="662">
        <v>4</v>
      </c>
      <c r="AG432" s="662">
        <v>8</v>
      </c>
      <c r="AH432" s="668" t="str">
        <f t="shared" si="65"/>
        <v/>
      </c>
      <c r="AI432" s="668" t="str">
        <f t="shared" si="65"/>
        <v>●</v>
      </c>
      <c r="AJ432" s="668" t="str">
        <f t="shared" si="65"/>
        <v>●</v>
      </c>
      <c r="AK432" s="675">
        <f t="shared" si="66"/>
        <v>48381</v>
      </c>
      <c r="AL432" s="675" t="str">
        <f t="shared" si="64"/>
        <v>48_立科</v>
      </c>
      <c r="AM432" s="675" t="str">
        <f t="shared" si="72"/>
        <v>48</v>
      </c>
      <c r="AN432" s="693" t="str">
        <f>IFERROR(VLOOKUP(AL432,観測点コードリスト!$L$2:$N$1665,3,FALSE),"")</f>
        <v>1300</v>
      </c>
      <c r="AO432" t="str">
        <f t="shared" si="67"/>
        <v>●</v>
      </c>
      <c r="AQ432" s="709">
        <f t="shared" si="68"/>
        <v>48381</v>
      </c>
      <c r="AR432" s="709" t="str">
        <f t="shared" si="69"/>
        <v>立科</v>
      </c>
      <c r="AS432" s="709" t="str">
        <f t="shared" si="70"/>
        <v>48</v>
      </c>
      <c r="AT432" s="710" t="str">
        <f t="shared" si="71"/>
        <v>1300</v>
      </c>
    </row>
    <row r="433" spans="1:46">
      <c r="A433" s="662" t="s">
        <v>2046</v>
      </c>
      <c r="B433" s="662">
        <v>48386</v>
      </c>
      <c r="C433" s="662" t="s">
        <v>17</v>
      </c>
      <c r="D433" s="662" t="s">
        <v>2125</v>
      </c>
      <c r="E433" s="662" t="s">
        <v>2126</v>
      </c>
      <c r="F433" s="662" t="s">
        <v>2127</v>
      </c>
      <c r="G433" s="662">
        <v>36</v>
      </c>
      <c r="H433" s="662">
        <v>14.8</v>
      </c>
      <c r="I433" s="662">
        <v>138</v>
      </c>
      <c r="J433" s="662">
        <v>28.6</v>
      </c>
      <c r="K433" s="662">
        <v>683</v>
      </c>
      <c r="L433" s="662">
        <v>10</v>
      </c>
      <c r="M433" s="662">
        <v>1.5</v>
      </c>
      <c r="N433" s="662" t="s">
        <v>2128</v>
      </c>
      <c r="O433" s="662" t="s">
        <v>22</v>
      </c>
      <c r="P433" s="662" t="s">
        <v>40</v>
      </c>
      <c r="Q433" s="667">
        <v>36.246667000000002</v>
      </c>
      <c r="R433" s="667">
        <v>138.47666699999999</v>
      </c>
      <c r="T433" s="668" t="s">
        <v>4605</v>
      </c>
      <c r="U433" s="668" t="s">
        <v>4605</v>
      </c>
      <c r="V433" s="668" t="s">
        <v>4605</v>
      </c>
      <c r="W433" s="668" t="s">
        <v>22</v>
      </c>
      <c r="X433" s="668" t="s">
        <v>22</v>
      </c>
      <c r="Y433" s="668" t="s">
        <v>22</v>
      </c>
      <c r="Z433" s="668" t="s">
        <v>22</v>
      </c>
      <c r="AB433" s="662" t="s">
        <v>4745</v>
      </c>
      <c r="AC433" s="662" t="s">
        <v>2124</v>
      </c>
      <c r="AE433" s="662">
        <v>5</v>
      </c>
      <c r="AG433" s="662">
        <v>2</v>
      </c>
      <c r="AH433" s="668" t="str">
        <f t="shared" si="65"/>
        <v>●</v>
      </c>
      <c r="AI433" s="668" t="str">
        <f t="shared" si="65"/>
        <v/>
      </c>
      <c r="AJ433" s="668" t="str">
        <f t="shared" si="65"/>
        <v>●</v>
      </c>
      <c r="AK433" s="675">
        <f t="shared" si="66"/>
        <v>48386</v>
      </c>
      <c r="AL433" s="675" t="str">
        <f t="shared" si="64"/>
        <v>48_佐久</v>
      </c>
      <c r="AM433" s="675" t="str">
        <f t="shared" si="72"/>
        <v>48</v>
      </c>
      <c r="AN433" s="693" t="str">
        <f>IFERROR(VLOOKUP(AL433,観測点コードリスト!$L$2:$N$1665,3,FALSE),"")</f>
        <v>0408</v>
      </c>
      <c r="AO433" t="str">
        <f t="shared" si="67"/>
        <v>●</v>
      </c>
      <c r="AQ433" s="709">
        <f t="shared" si="68"/>
        <v>48386</v>
      </c>
      <c r="AR433" s="709" t="str">
        <f t="shared" si="69"/>
        <v>佐久</v>
      </c>
      <c r="AS433" s="709" t="str">
        <f t="shared" si="70"/>
        <v>48</v>
      </c>
      <c r="AT433" s="710" t="str">
        <f t="shared" si="71"/>
        <v>0408</v>
      </c>
    </row>
    <row r="434" spans="1:46">
      <c r="A434" s="662" t="s">
        <v>2046</v>
      </c>
      <c r="B434" s="662">
        <v>48466</v>
      </c>
      <c r="C434" s="662" t="s">
        <v>17</v>
      </c>
      <c r="D434" s="662" t="s">
        <v>2132</v>
      </c>
      <c r="E434" s="662" t="s">
        <v>2133</v>
      </c>
      <c r="F434" s="662" t="s">
        <v>2134</v>
      </c>
      <c r="G434" s="662">
        <v>36</v>
      </c>
      <c r="H434" s="662">
        <v>5.3</v>
      </c>
      <c r="I434" s="662">
        <v>137</v>
      </c>
      <c r="J434" s="662">
        <v>41</v>
      </c>
      <c r="K434" s="662">
        <v>1068</v>
      </c>
      <c r="L434" s="662">
        <v>10</v>
      </c>
      <c r="M434" s="662">
        <v>2</v>
      </c>
      <c r="N434" s="662" t="s">
        <v>2135</v>
      </c>
      <c r="O434" s="662" t="s">
        <v>22</v>
      </c>
      <c r="P434" s="662" t="s">
        <v>40</v>
      </c>
      <c r="Q434" s="667">
        <v>36.088332999999999</v>
      </c>
      <c r="R434" s="667">
        <v>137.683333</v>
      </c>
      <c r="T434" s="668" t="s">
        <v>4605</v>
      </c>
      <c r="U434" s="668" t="s">
        <v>4605</v>
      </c>
      <c r="V434" s="668" t="s">
        <v>4605</v>
      </c>
      <c r="W434" s="668" t="s">
        <v>22</v>
      </c>
      <c r="X434" s="668" t="s">
        <v>22</v>
      </c>
      <c r="Y434" s="668" t="s">
        <v>22</v>
      </c>
      <c r="Z434" s="668" t="s">
        <v>22</v>
      </c>
      <c r="AB434" s="662" t="s">
        <v>2135</v>
      </c>
      <c r="AC434" s="662" t="s">
        <v>2135</v>
      </c>
      <c r="AH434" s="668" t="str">
        <f t="shared" si="65"/>
        <v/>
      </c>
      <c r="AI434" s="668" t="str">
        <f t="shared" si="65"/>
        <v/>
      </c>
      <c r="AJ434" s="668" t="str">
        <f t="shared" si="65"/>
        <v/>
      </c>
      <c r="AK434" s="675">
        <f t="shared" si="66"/>
        <v>48466</v>
      </c>
      <c r="AL434" s="675" t="str">
        <f t="shared" si="64"/>
        <v>48_奈川</v>
      </c>
      <c r="AM434" s="675" t="str">
        <f t="shared" si="72"/>
        <v>48</v>
      </c>
      <c r="AN434" s="693" t="str">
        <f>IFERROR(VLOOKUP(AL434,観測点コードリスト!$L$2:$N$1665,3,FALSE),"")</f>
        <v>1312</v>
      </c>
      <c r="AO434" t="str">
        <f t="shared" si="67"/>
        <v/>
      </c>
      <c r="AQ434" s="709">
        <f t="shared" si="68"/>
        <v>48466</v>
      </c>
      <c r="AR434" s="709" t="str">
        <f t="shared" si="69"/>
        <v>奈川</v>
      </c>
      <c r="AS434" s="709" t="str">
        <f t="shared" si="70"/>
        <v>48</v>
      </c>
      <c r="AT434" s="710" t="str">
        <f t="shared" si="71"/>
        <v>1312</v>
      </c>
    </row>
    <row r="435" spans="1:46">
      <c r="A435" s="662" t="s">
        <v>2046</v>
      </c>
      <c r="B435" s="662">
        <v>48491</v>
      </c>
      <c r="C435" s="662" t="s">
        <v>23</v>
      </c>
      <c r="D435" s="662" t="s">
        <v>2136</v>
      </c>
      <c r="E435" s="662" t="s">
        <v>2137</v>
      </c>
      <c r="F435" s="662" t="s">
        <v>2140</v>
      </c>
      <c r="G435" s="662">
        <v>36</v>
      </c>
      <c r="H435" s="662">
        <v>2.4</v>
      </c>
      <c r="I435" s="662">
        <v>138</v>
      </c>
      <c r="J435" s="662">
        <v>6.1</v>
      </c>
      <c r="K435" s="662">
        <v>759</v>
      </c>
      <c r="L435" s="662">
        <v>10.8</v>
      </c>
      <c r="M435" s="662" t="s">
        <v>22</v>
      </c>
      <c r="N435" s="662" t="s">
        <v>2139</v>
      </c>
      <c r="O435" s="662" t="s">
        <v>22</v>
      </c>
      <c r="P435" s="662" t="s">
        <v>632</v>
      </c>
      <c r="Q435" s="667">
        <v>36.04</v>
      </c>
      <c r="R435" s="667">
        <v>138.10166699999999</v>
      </c>
      <c r="T435" s="668" t="s">
        <v>22</v>
      </c>
      <c r="U435" s="668" t="s">
        <v>22</v>
      </c>
      <c r="V435" s="668" t="s">
        <v>4605</v>
      </c>
      <c r="W435" s="668" t="s">
        <v>22</v>
      </c>
      <c r="X435" s="668" t="s">
        <v>22</v>
      </c>
      <c r="Y435" s="668" t="s">
        <v>4605</v>
      </c>
      <c r="Z435" s="668" t="s">
        <v>22</v>
      </c>
      <c r="AB435" s="662" t="s">
        <v>4758</v>
      </c>
      <c r="AC435" s="662" t="s">
        <v>2139</v>
      </c>
      <c r="AE435" s="662">
        <v>4</v>
      </c>
      <c r="AF435" s="662">
        <v>3</v>
      </c>
      <c r="AG435" s="662">
        <v>4</v>
      </c>
      <c r="AH435" s="668" t="str">
        <f t="shared" si="65"/>
        <v>●</v>
      </c>
      <c r="AI435" s="668" t="str">
        <f t="shared" si="65"/>
        <v>●</v>
      </c>
      <c r="AJ435" s="668" t="str">
        <f t="shared" si="65"/>
        <v>●</v>
      </c>
      <c r="AK435" s="675">
        <f t="shared" si="66"/>
        <v>48491</v>
      </c>
      <c r="AL435" s="675" t="str">
        <f t="shared" si="64"/>
        <v>48_諏訪</v>
      </c>
      <c r="AM435" s="675" t="str">
        <f t="shared" si="72"/>
        <v>48</v>
      </c>
      <c r="AN435" s="693" t="str">
        <f>IFERROR(VLOOKUP(AL435,観測点コードリスト!$L$2:$N$1665,3,FALSE),"")</f>
        <v>47620</v>
      </c>
      <c r="AO435" t="str">
        <f t="shared" si="67"/>
        <v>●</v>
      </c>
      <c r="AQ435" s="709">
        <f t="shared" si="68"/>
        <v>48491</v>
      </c>
      <c r="AR435" s="709" t="str">
        <f t="shared" si="69"/>
        <v>諏訪</v>
      </c>
      <c r="AS435" s="709" t="str">
        <f t="shared" si="70"/>
        <v>48</v>
      </c>
      <c r="AT435" s="710" t="str">
        <f t="shared" si="71"/>
        <v>47620</v>
      </c>
    </row>
    <row r="436" spans="1:46">
      <c r="A436" s="662" t="s">
        <v>2046</v>
      </c>
      <c r="B436" s="662">
        <v>48531</v>
      </c>
      <c r="C436" s="662" t="s">
        <v>17</v>
      </c>
      <c r="D436" s="662" t="s">
        <v>2145</v>
      </c>
      <c r="E436" s="662" t="s">
        <v>2146</v>
      </c>
      <c r="F436" s="662" t="s">
        <v>2147</v>
      </c>
      <c r="G436" s="662">
        <v>35</v>
      </c>
      <c r="H436" s="662">
        <v>56.3</v>
      </c>
      <c r="I436" s="662">
        <v>137</v>
      </c>
      <c r="J436" s="662">
        <v>36.1</v>
      </c>
      <c r="K436" s="662">
        <v>1130</v>
      </c>
      <c r="L436" s="662">
        <v>10</v>
      </c>
      <c r="M436" s="662">
        <v>2</v>
      </c>
      <c r="N436" s="662" t="s">
        <v>2148</v>
      </c>
      <c r="O436" s="662">
        <v>48940</v>
      </c>
      <c r="P436" s="662" t="s">
        <v>22</v>
      </c>
      <c r="Q436" s="667">
        <v>35.938333</v>
      </c>
      <c r="R436" s="667">
        <v>137.60166699999999</v>
      </c>
      <c r="T436" s="668" t="s">
        <v>4605</v>
      </c>
      <c r="U436" s="668" t="s">
        <v>4605</v>
      </c>
      <c r="V436" s="668" t="s">
        <v>4605</v>
      </c>
      <c r="W436" s="668" t="s">
        <v>22</v>
      </c>
      <c r="X436" s="668" t="s">
        <v>22</v>
      </c>
      <c r="Y436" s="668" t="s">
        <v>22</v>
      </c>
      <c r="Z436" s="668" t="s">
        <v>22</v>
      </c>
      <c r="AB436" s="662" t="s">
        <v>2148</v>
      </c>
      <c r="AC436" s="662" t="s">
        <v>2148</v>
      </c>
      <c r="AH436" s="668" t="str">
        <f t="shared" si="65"/>
        <v/>
      </c>
      <c r="AI436" s="668" t="str">
        <f t="shared" si="65"/>
        <v/>
      </c>
      <c r="AJ436" s="668" t="str">
        <f t="shared" si="65"/>
        <v/>
      </c>
      <c r="AK436" s="675">
        <f t="shared" si="66"/>
        <v>48531</v>
      </c>
      <c r="AL436" s="675" t="str">
        <f t="shared" si="64"/>
        <v>48_開田高原</v>
      </c>
      <c r="AM436" s="675" t="str">
        <f t="shared" si="72"/>
        <v>48</v>
      </c>
      <c r="AN436" s="693" t="str">
        <f>IFERROR(VLOOKUP(AL436,観測点コードリスト!$L$2:$N$1665,3,FALSE),"")</f>
        <v>1314</v>
      </c>
      <c r="AO436" t="str">
        <f t="shared" si="67"/>
        <v/>
      </c>
      <c r="AQ436" s="709">
        <f t="shared" si="68"/>
        <v>48531</v>
      </c>
      <c r="AR436" s="709" t="str">
        <f t="shared" si="69"/>
        <v>開田高原</v>
      </c>
      <c r="AS436" s="709" t="str">
        <f t="shared" si="70"/>
        <v>48</v>
      </c>
      <c r="AT436" s="710" t="str">
        <f t="shared" si="71"/>
        <v>1314</v>
      </c>
    </row>
    <row r="437" spans="1:46">
      <c r="A437" s="662" t="s">
        <v>2046</v>
      </c>
      <c r="B437" s="662">
        <v>48536</v>
      </c>
      <c r="C437" s="662" t="s">
        <v>17</v>
      </c>
      <c r="D437" s="662" t="s">
        <v>2149</v>
      </c>
      <c r="E437" s="662" t="s">
        <v>2150</v>
      </c>
      <c r="F437" s="662" t="s">
        <v>2151</v>
      </c>
      <c r="G437" s="662">
        <v>35</v>
      </c>
      <c r="H437" s="662">
        <v>56.2</v>
      </c>
      <c r="I437" s="662">
        <v>137</v>
      </c>
      <c r="J437" s="662">
        <v>47.2</v>
      </c>
      <c r="K437" s="662">
        <v>985</v>
      </c>
      <c r="L437" s="662">
        <v>11.3</v>
      </c>
      <c r="M437" s="662">
        <v>1.5</v>
      </c>
      <c r="N437" s="662" t="s">
        <v>2152</v>
      </c>
      <c r="O437" s="662" t="s">
        <v>22</v>
      </c>
      <c r="P437" s="662" t="s">
        <v>40</v>
      </c>
      <c r="Q437" s="667">
        <v>35.936667</v>
      </c>
      <c r="R437" s="667">
        <v>137.78666699999999</v>
      </c>
      <c r="T437" s="668" t="s">
        <v>4605</v>
      </c>
      <c r="U437" s="668" t="s">
        <v>4605</v>
      </c>
      <c r="V437" s="668" t="s">
        <v>4605</v>
      </c>
      <c r="W437" s="668" t="s">
        <v>22</v>
      </c>
      <c r="X437" s="668" t="s">
        <v>22</v>
      </c>
      <c r="Y437" s="668" t="s">
        <v>22</v>
      </c>
      <c r="Z437" s="668" t="s">
        <v>22</v>
      </c>
      <c r="AB437" s="662" t="s">
        <v>2152</v>
      </c>
      <c r="AC437" s="662" t="s">
        <v>2152</v>
      </c>
      <c r="AG437" s="662">
        <v>3</v>
      </c>
      <c r="AH437" s="668" t="str">
        <f t="shared" si="65"/>
        <v/>
      </c>
      <c r="AI437" s="668" t="str">
        <f t="shared" si="65"/>
        <v/>
      </c>
      <c r="AJ437" s="668" t="str">
        <f t="shared" si="65"/>
        <v>●</v>
      </c>
      <c r="AK437" s="675">
        <f t="shared" si="66"/>
        <v>48536</v>
      </c>
      <c r="AL437" s="675" t="str">
        <f t="shared" si="64"/>
        <v>48_木祖薮原</v>
      </c>
      <c r="AM437" s="675" t="str">
        <f t="shared" si="72"/>
        <v>48</v>
      </c>
      <c r="AN437" s="694">
        <v>1666</v>
      </c>
      <c r="AO437" t="str">
        <f t="shared" si="67"/>
        <v>●</v>
      </c>
      <c r="AQ437" s="709">
        <f t="shared" si="68"/>
        <v>48536</v>
      </c>
      <c r="AR437" s="709" t="str">
        <f t="shared" si="69"/>
        <v>木祖薮原</v>
      </c>
      <c r="AS437" s="709" t="str">
        <f t="shared" si="70"/>
        <v>48</v>
      </c>
      <c r="AT437" s="710">
        <f t="shared" si="71"/>
        <v>1666</v>
      </c>
    </row>
    <row r="438" spans="1:46">
      <c r="A438" s="662" t="s">
        <v>2046</v>
      </c>
      <c r="B438" s="662">
        <v>48546</v>
      </c>
      <c r="C438" s="662" t="s">
        <v>17</v>
      </c>
      <c r="D438" s="662" t="s">
        <v>2153</v>
      </c>
      <c r="E438" s="662" t="s">
        <v>2154</v>
      </c>
      <c r="F438" s="662" t="s">
        <v>2155</v>
      </c>
      <c r="G438" s="662">
        <v>35</v>
      </c>
      <c r="H438" s="662">
        <v>59</v>
      </c>
      <c r="I438" s="662">
        <v>137</v>
      </c>
      <c r="J438" s="662">
        <v>59</v>
      </c>
      <c r="K438" s="662">
        <v>732</v>
      </c>
      <c r="L438" s="662">
        <v>10</v>
      </c>
      <c r="M438" s="662">
        <v>1.5</v>
      </c>
      <c r="N438" s="662" t="s">
        <v>2156</v>
      </c>
      <c r="O438" s="662" t="s">
        <v>22</v>
      </c>
      <c r="P438" s="662" t="s">
        <v>40</v>
      </c>
      <c r="Q438" s="667">
        <v>35.983333000000002</v>
      </c>
      <c r="R438" s="667">
        <v>137.98333299999999</v>
      </c>
      <c r="T438" s="668" t="s">
        <v>4605</v>
      </c>
      <c r="U438" s="668" t="s">
        <v>4605</v>
      </c>
      <c r="V438" s="668" t="s">
        <v>4605</v>
      </c>
      <c r="W438" s="668" t="s">
        <v>22</v>
      </c>
      <c r="X438" s="668" t="s">
        <v>22</v>
      </c>
      <c r="Y438" s="668" t="s">
        <v>22</v>
      </c>
      <c r="Z438" s="668" t="s">
        <v>22</v>
      </c>
      <c r="AB438" s="662" t="s">
        <v>2156</v>
      </c>
      <c r="AC438" s="662" t="s">
        <v>2156</v>
      </c>
      <c r="AE438" s="662">
        <v>2</v>
      </c>
      <c r="AF438" s="662">
        <v>6</v>
      </c>
      <c r="AG438" s="662">
        <v>4</v>
      </c>
      <c r="AH438" s="668" t="str">
        <f t="shared" si="65"/>
        <v>●</v>
      </c>
      <c r="AI438" s="668" t="str">
        <f t="shared" si="65"/>
        <v>●</v>
      </c>
      <c r="AJ438" s="668" t="str">
        <f t="shared" si="65"/>
        <v>●</v>
      </c>
      <c r="AK438" s="675">
        <f t="shared" si="66"/>
        <v>48546</v>
      </c>
      <c r="AL438" s="675" t="str">
        <f t="shared" si="64"/>
        <v>48_辰野</v>
      </c>
      <c r="AM438" s="675" t="str">
        <f t="shared" si="72"/>
        <v>48</v>
      </c>
      <c r="AN438" s="693" t="str">
        <f>IFERROR(VLOOKUP(AL438,観測点コードリスト!$L$2:$N$1665,3,FALSE),"")</f>
        <v>1319</v>
      </c>
      <c r="AO438" t="str">
        <f t="shared" si="67"/>
        <v>●</v>
      </c>
      <c r="AQ438" s="709">
        <f t="shared" si="68"/>
        <v>48546</v>
      </c>
      <c r="AR438" s="709" t="str">
        <f t="shared" si="69"/>
        <v>辰野</v>
      </c>
      <c r="AS438" s="709" t="str">
        <f t="shared" si="70"/>
        <v>48</v>
      </c>
      <c r="AT438" s="710" t="str">
        <f t="shared" si="71"/>
        <v>1319</v>
      </c>
    </row>
    <row r="439" spans="1:46">
      <c r="A439" s="662" t="s">
        <v>2046</v>
      </c>
      <c r="B439" s="662">
        <v>48561</v>
      </c>
      <c r="C439" s="662" t="s">
        <v>17</v>
      </c>
      <c r="D439" s="662" t="s">
        <v>2160</v>
      </c>
      <c r="E439" s="662" t="s">
        <v>2161</v>
      </c>
      <c r="F439" s="662" t="s">
        <v>2162</v>
      </c>
      <c r="G439" s="662">
        <v>35</v>
      </c>
      <c r="H439" s="662">
        <v>58.2</v>
      </c>
      <c r="I439" s="662">
        <v>138</v>
      </c>
      <c r="J439" s="662">
        <v>13.2</v>
      </c>
      <c r="K439" s="662">
        <v>1017</v>
      </c>
      <c r="L439" s="662">
        <v>10</v>
      </c>
      <c r="M439" s="662">
        <v>1.5</v>
      </c>
      <c r="N439" s="662" t="s">
        <v>2163</v>
      </c>
      <c r="O439" s="662" t="s">
        <v>22</v>
      </c>
      <c r="P439" s="662" t="s">
        <v>40</v>
      </c>
      <c r="Q439" s="667">
        <v>35.97</v>
      </c>
      <c r="R439" s="667">
        <v>138.22</v>
      </c>
      <c r="T439" s="668" t="s">
        <v>4605</v>
      </c>
      <c r="U439" s="668" t="s">
        <v>4605</v>
      </c>
      <c r="V439" s="668" t="s">
        <v>4605</v>
      </c>
      <c r="W439" s="668" t="s">
        <v>22</v>
      </c>
      <c r="X439" s="668" t="s">
        <v>22</v>
      </c>
      <c r="Y439" s="668" t="s">
        <v>22</v>
      </c>
      <c r="Z439" s="668" t="s">
        <v>22</v>
      </c>
      <c r="AB439" s="662" t="s">
        <v>4745</v>
      </c>
      <c r="AC439" s="662" t="s">
        <v>2906</v>
      </c>
      <c r="AE439" s="662">
        <v>1</v>
      </c>
      <c r="AF439" s="662">
        <v>2</v>
      </c>
      <c r="AG439" s="662">
        <v>1</v>
      </c>
      <c r="AH439" s="668" t="str">
        <f t="shared" si="65"/>
        <v>●</v>
      </c>
      <c r="AI439" s="668" t="str">
        <f t="shared" si="65"/>
        <v>●</v>
      </c>
      <c r="AJ439" s="668" t="str">
        <f t="shared" si="65"/>
        <v>●</v>
      </c>
      <c r="AK439" s="675">
        <f t="shared" si="66"/>
        <v>48561</v>
      </c>
      <c r="AL439" s="675" t="str">
        <f t="shared" si="64"/>
        <v>48_原村</v>
      </c>
      <c r="AM439" s="675" t="str">
        <f t="shared" si="72"/>
        <v>48</v>
      </c>
      <c r="AN439" s="693" t="str">
        <f>IFERROR(VLOOKUP(AL439,観測点コードリスト!$L$2:$N$1665,3,FALSE),"")</f>
        <v>0414</v>
      </c>
      <c r="AO439" t="str">
        <f t="shared" si="67"/>
        <v>●</v>
      </c>
      <c r="AQ439" s="709">
        <f t="shared" si="68"/>
        <v>48561</v>
      </c>
      <c r="AR439" s="709" t="str">
        <f t="shared" si="69"/>
        <v>原村</v>
      </c>
      <c r="AS439" s="709" t="str">
        <f t="shared" si="70"/>
        <v>48</v>
      </c>
      <c r="AT439" s="710" t="str">
        <f t="shared" si="71"/>
        <v>0414</v>
      </c>
    </row>
    <row r="440" spans="1:46">
      <c r="A440" s="662" t="s">
        <v>2046</v>
      </c>
      <c r="B440" s="662">
        <v>48571</v>
      </c>
      <c r="C440" s="662" t="s">
        <v>17</v>
      </c>
      <c r="D440" s="662" t="s">
        <v>2164</v>
      </c>
      <c r="E440" s="662" t="s">
        <v>2165</v>
      </c>
      <c r="F440" s="662" t="s">
        <v>2166</v>
      </c>
      <c r="G440" s="662">
        <v>35</v>
      </c>
      <c r="H440" s="662">
        <v>56.9</v>
      </c>
      <c r="I440" s="662">
        <v>138</v>
      </c>
      <c r="J440" s="662">
        <v>28.3</v>
      </c>
      <c r="K440" s="662">
        <v>1350</v>
      </c>
      <c r="L440" s="662">
        <v>10</v>
      </c>
      <c r="M440" s="662">
        <v>1.5</v>
      </c>
      <c r="N440" s="662" t="s">
        <v>2167</v>
      </c>
      <c r="O440" s="662" t="s">
        <v>22</v>
      </c>
      <c r="P440" s="662" t="s">
        <v>40</v>
      </c>
      <c r="Q440" s="667">
        <v>35.948332999999998</v>
      </c>
      <c r="R440" s="667">
        <v>138.471667</v>
      </c>
      <c r="T440" s="668" t="s">
        <v>4605</v>
      </c>
      <c r="U440" s="668" t="s">
        <v>4605</v>
      </c>
      <c r="V440" s="668" t="s">
        <v>4605</v>
      </c>
      <c r="W440" s="668" t="s">
        <v>22</v>
      </c>
      <c r="X440" s="668" t="s">
        <v>22</v>
      </c>
      <c r="Y440" s="668" t="s">
        <v>22</v>
      </c>
      <c r="Z440" s="668" t="s">
        <v>22</v>
      </c>
      <c r="AB440" s="662" t="s">
        <v>4745</v>
      </c>
      <c r="AC440" s="662" t="s">
        <v>2820</v>
      </c>
      <c r="AH440" s="668" t="str">
        <f t="shared" si="65"/>
        <v/>
      </c>
      <c r="AI440" s="668" t="str">
        <f t="shared" si="65"/>
        <v/>
      </c>
      <c r="AJ440" s="668" t="str">
        <f t="shared" si="65"/>
        <v/>
      </c>
      <c r="AK440" s="675">
        <f t="shared" si="66"/>
        <v>48571</v>
      </c>
      <c r="AL440" s="675" t="str">
        <f t="shared" si="64"/>
        <v>48_野辺山</v>
      </c>
      <c r="AM440" s="675" t="str">
        <f t="shared" si="72"/>
        <v>48</v>
      </c>
      <c r="AN440" s="693" t="str">
        <f>IFERROR(VLOOKUP(AL440,観測点コードリスト!$L$2:$N$1665,3,FALSE),"")</f>
        <v>0415</v>
      </c>
      <c r="AO440" t="str">
        <f t="shared" si="67"/>
        <v/>
      </c>
      <c r="AQ440" s="709">
        <f t="shared" si="68"/>
        <v>48571</v>
      </c>
      <c r="AR440" s="709" t="str">
        <f t="shared" si="69"/>
        <v>野辺山</v>
      </c>
      <c r="AS440" s="709" t="str">
        <f t="shared" si="70"/>
        <v>48</v>
      </c>
      <c r="AT440" s="710" t="str">
        <f t="shared" si="71"/>
        <v>0415</v>
      </c>
    </row>
    <row r="441" spans="1:46">
      <c r="A441" s="662" t="s">
        <v>2046</v>
      </c>
      <c r="B441" s="662">
        <v>48606</v>
      </c>
      <c r="C441" s="662" t="s">
        <v>17</v>
      </c>
      <c r="D441" s="662" t="s">
        <v>2172</v>
      </c>
      <c r="E441" s="662" t="s">
        <v>2173</v>
      </c>
      <c r="F441" s="662" t="s">
        <v>2174</v>
      </c>
      <c r="G441" s="662">
        <v>35</v>
      </c>
      <c r="H441" s="662">
        <v>50.4</v>
      </c>
      <c r="I441" s="662">
        <v>137</v>
      </c>
      <c r="J441" s="662">
        <v>41.3</v>
      </c>
      <c r="K441" s="662">
        <v>750</v>
      </c>
      <c r="L441" s="662">
        <v>8.1999999999999993</v>
      </c>
      <c r="M441" s="662">
        <v>1.5</v>
      </c>
      <c r="N441" s="662" t="s">
        <v>2175</v>
      </c>
      <c r="O441" s="662" t="s">
        <v>22</v>
      </c>
      <c r="P441" s="662" t="s">
        <v>22</v>
      </c>
      <c r="Q441" s="667">
        <v>35.840000000000003</v>
      </c>
      <c r="R441" s="667">
        <v>137.688333</v>
      </c>
      <c r="T441" s="668" t="s">
        <v>4605</v>
      </c>
      <c r="U441" s="668" t="s">
        <v>4605</v>
      </c>
      <c r="V441" s="668" t="s">
        <v>4605</v>
      </c>
      <c r="W441" s="668" t="s">
        <v>22</v>
      </c>
      <c r="X441" s="668" t="s">
        <v>22</v>
      </c>
      <c r="Y441" s="668" t="s">
        <v>22</v>
      </c>
      <c r="Z441" s="668" t="s">
        <v>22</v>
      </c>
      <c r="AB441" s="662" t="s">
        <v>2175</v>
      </c>
      <c r="AC441" s="662" t="s">
        <v>2175</v>
      </c>
      <c r="AG441" s="662">
        <v>2</v>
      </c>
      <c r="AH441" s="668" t="str">
        <f t="shared" si="65"/>
        <v/>
      </c>
      <c r="AI441" s="668" t="str">
        <f t="shared" si="65"/>
        <v/>
      </c>
      <c r="AJ441" s="668" t="str">
        <f t="shared" si="65"/>
        <v>●</v>
      </c>
      <c r="AK441" s="675">
        <f t="shared" si="66"/>
        <v>48606</v>
      </c>
      <c r="AL441" s="675" t="str">
        <f t="shared" si="64"/>
        <v>48_木曽福島</v>
      </c>
      <c r="AM441" s="675" t="str">
        <f t="shared" si="72"/>
        <v>48</v>
      </c>
      <c r="AN441" s="693" t="str">
        <f>IFERROR(VLOOKUP(AL441,観測点コードリスト!$L$2:$N$1665,3,FALSE),"")</f>
        <v>0417</v>
      </c>
      <c r="AO441" t="str">
        <f t="shared" si="67"/>
        <v>●</v>
      </c>
      <c r="AQ441" s="709">
        <f t="shared" si="68"/>
        <v>48606</v>
      </c>
      <c r="AR441" s="709" t="str">
        <f t="shared" si="69"/>
        <v>木曽福島</v>
      </c>
      <c r="AS441" s="709" t="str">
        <f t="shared" si="70"/>
        <v>48</v>
      </c>
      <c r="AT441" s="710" t="str">
        <f t="shared" si="71"/>
        <v>0417</v>
      </c>
    </row>
    <row r="442" spans="1:46">
      <c r="A442" s="662" t="s">
        <v>2046</v>
      </c>
      <c r="B442" s="662">
        <v>48621</v>
      </c>
      <c r="C442" s="662" t="s">
        <v>17</v>
      </c>
      <c r="D442" s="662" t="s">
        <v>2176</v>
      </c>
      <c r="E442" s="662" t="s">
        <v>2177</v>
      </c>
      <c r="F442" s="662" t="s">
        <v>2178</v>
      </c>
      <c r="G442" s="662">
        <v>35</v>
      </c>
      <c r="H442" s="662">
        <v>49.5</v>
      </c>
      <c r="I442" s="662">
        <v>137</v>
      </c>
      <c r="J442" s="662">
        <v>57.3</v>
      </c>
      <c r="K442" s="662">
        <v>633</v>
      </c>
      <c r="L442" s="662">
        <v>10</v>
      </c>
      <c r="M442" s="662">
        <v>1.5</v>
      </c>
      <c r="N442" s="662" t="s">
        <v>2179</v>
      </c>
      <c r="O442" s="662" t="s">
        <v>22</v>
      </c>
      <c r="P442" s="662" t="s">
        <v>40</v>
      </c>
      <c r="Q442" s="667">
        <v>35.825000000000003</v>
      </c>
      <c r="R442" s="667">
        <v>137.95500000000001</v>
      </c>
      <c r="T442" s="668" t="s">
        <v>4605</v>
      </c>
      <c r="U442" s="668" t="s">
        <v>4605</v>
      </c>
      <c r="V442" s="668" t="s">
        <v>4605</v>
      </c>
      <c r="W442" s="668" t="s">
        <v>22</v>
      </c>
      <c r="X442" s="668" t="s">
        <v>22</v>
      </c>
      <c r="Y442" s="668" t="s">
        <v>22</v>
      </c>
      <c r="Z442" s="668" t="s">
        <v>22</v>
      </c>
      <c r="AB442" s="662" t="s">
        <v>2179</v>
      </c>
      <c r="AC442" s="662" t="s">
        <v>2179</v>
      </c>
      <c r="AE442" s="662">
        <v>7</v>
      </c>
      <c r="AG442" s="662">
        <v>4</v>
      </c>
      <c r="AH442" s="668" t="str">
        <f t="shared" si="65"/>
        <v>●</v>
      </c>
      <c r="AI442" s="668" t="str">
        <f t="shared" si="65"/>
        <v/>
      </c>
      <c r="AJ442" s="668" t="str">
        <f t="shared" si="65"/>
        <v>●</v>
      </c>
      <c r="AK442" s="675">
        <f t="shared" si="66"/>
        <v>48621</v>
      </c>
      <c r="AL442" s="675" t="str">
        <f t="shared" si="64"/>
        <v>48_伊那</v>
      </c>
      <c r="AM442" s="675" t="str">
        <f t="shared" si="72"/>
        <v>48</v>
      </c>
      <c r="AN442" s="693" t="str">
        <f>IFERROR(VLOOKUP(AL442,観測点コードリスト!$L$2:$N$1665,3,FALSE),"")</f>
        <v>1445</v>
      </c>
      <c r="AO442" t="str">
        <f t="shared" si="67"/>
        <v>●</v>
      </c>
      <c r="AQ442" s="709">
        <f t="shared" si="68"/>
        <v>48621</v>
      </c>
      <c r="AR442" s="709" t="str">
        <f t="shared" si="69"/>
        <v>伊那</v>
      </c>
      <c r="AS442" s="709" t="str">
        <f t="shared" si="70"/>
        <v>48</v>
      </c>
      <c r="AT442" s="710" t="str">
        <f t="shared" si="71"/>
        <v>1445</v>
      </c>
    </row>
    <row r="443" spans="1:46">
      <c r="A443" s="662" t="s">
        <v>2046</v>
      </c>
      <c r="B443" s="662">
        <v>48717</v>
      </c>
      <c r="C443" s="662" t="s">
        <v>17</v>
      </c>
      <c r="D443" s="662" t="s">
        <v>2190</v>
      </c>
      <c r="E443" s="662" t="s">
        <v>2191</v>
      </c>
      <c r="F443" s="662" t="s">
        <v>2192</v>
      </c>
      <c r="G443" s="662">
        <v>35</v>
      </c>
      <c r="H443" s="662">
        <v>36.6</v>
      </c>
      <c r="I443" s="662">
        <v>137</v>
      </c>
      <c r="J443" s="662">
        <v>37.200000000000003</v>
      </c>
      <c r="K443" s="662">
        <v>560</v>
      </c>
      <c r="L443" s="662">
        <v>10</v>
      </c>
      <c r="M443" s="662">
        <v>1.5</v>
      </c>
      <c r="N443" s="662" t="s">
        <v>2193</v>
      </c>
      <c r="O443" s="662" t="s">
        <v>22</v>
      </c>
      <c r="P443" s="662" t="s">
        <v>40</v>
      </c>
      <c r="Q443" s="667">
        <v>35.61</v>
      </c>
      <c r="R443" s="667">
        <v>137.62</v>
      </c>
      <c r="T443" s="668" t="s">
        <v>4605</v>
      </c>
      <c r="U443" s="668" t="s">
        <v>4605</v>
      </c>
      <c r="V443" s="668" t="s">
        <v>4605</v>
      </c>
      <c r="W443" s="668" t="s">
        <v>22</v>
      </c>
      <c r="X443" s="668" t="s">
        <v>22</v>
      </c>
      <c r="Y443" s="668" t="s">
        <v>22</v>
      </c>
      <c r="Z443" s="668" t="s">
        <v>22</v>
      </c>
      <c r="AB443" s="662" t="s">
        <v>1632</v>
      </c>
      <c r="AC443" s="662" t="s">
        <v>2148</v>
      </c>
      <c r="AG443" s="662">
        <v>4</v>
      </c>
      <c r="AH443" s="668" t="str">
        <f t="shared" si="65"/>
        <v/>
      </c>
      <c r="AI443" s="668" t="str">
        <f t="shared" si="65"/>
        <v/>
      </c>
      <c r="AJ443" s="668" t="str">
        <f t="shared" si="65"/>
        <v>●</v>
      </c>
      <c r="AK443" s="675">
        <f t="shared" si="66"/>
        <v>48717</v>
      </c>
      <c r="AL443" s="675" t="str">
        <f t="shared" si="64"/>
        <v>48_南木曽</v>
      </c>
      <c r="AM443" s="675" t="str">
        <f t="shared" si="72"/>
        <v>48</v>
      </c>
      <c r="AN443" s="693" t="str">
        <f>IFERROR(VLOOKUP(AL443,観測点コードリスト!$L$2:$N$1665,3,FALSE),"")</f>
        <v>1022</v>
      </c>
      <c r="AO443" t="str">
        <f t="shared" si="67"/>
        <v>●</v>
      </c>
      <c r="AQ443" s="709">
        <f t="shared" si="68"/>
        <v>48717</v>
      </c>
      <c r="AR443" s="709" t="str">
        <f t="shared" si="69"/>
        <v>南木曽</v>
      </c>
      <c r="AS443" s="709" t="str">
        <f t="shared" si="70"/>
        <v>48</v>
      </c>
      <c r="AT443" s="710" t="str">
        <f t="shared" si="71"/>
        <v>1022</v>
      </c>
    </row>
    <row r="444" spans="1:46">
      <c r="A444" s="662" t="s">
        <v>2046</v>
      </c>
      <c r="B444" s="662">
        <v>48731</v>
      </c>
      <c r="C444" s="662" t="s">
        <v>17</v>
      </c>
      <c r="D444" s="662" t="s">
        <v>2194</v>
      </c>
      <c r="E444" s="662" t="s">
        <v>2195</v>
      </c>
      <c r="F444" s="662" t="s">
        <v>2196</v>
      </c>
      <c r="G444" s="662">
        <v>35</v>
      </c>
      <c r="H444" s="662">
        <v>39.200000000000003</v>
      </c>
      <c r="I444" s="662">
        <v>137</v>
      </c>
      <c r="J444" s="662">
        <v>53.9</v>
      </c>
      <c r="K444" s="662">
        <v>728</v>
      </c>
      <c r="L444" s="662">
        <v>10</v>
      </c>
      <c r="M444" s="662">
        <v>1.5</v>
      </c>
      <c r="N444" s="662" t="s">
        <v>2197</v>
      </c>
      <c r="O444" s="662" t="s">
        <v>22</v>
      </c>
      <c r="P444" s="662" t="s">
        <v>40</v>
      </c>
      <c r="Q444" s="667">
        <v>35.653333000000003</v>
      </c>
      <c r="R444" s="667">
        <v>137.89833300000001</v>
      </c>
      <c r="T444" s="668" t="s">
        <v>4605</v>
      </c>
      <c r="U444" s="668" t="s">
        <v>4605</v>
      </c>
      <c r="V444" s="668" t="s">
        <v>4605</v>
      </c>
      <c r="W444" s="668" t="s">
        <v>22</v>
      </c>
      <c r="X444" s="668" t="s">
        <v>22</v>
      </c>
      <c r="Y444" s="668" t="s">
        <v>22</v>
      </c>
      <c r="Z444" s="668" t="s">
        <v>22</v>
      </c>
      <c r="AB444" s="662" t="s">
        <v>4745</v>
      </c>
      <c r="AC444" s="662" t="s">
        <v>2209</v>
      </c>
      <c r="AE444" s="662">
        <v>2</v>
      </c>
      <c r="AF444" s="662">
        <v>9</v>
      </c>
      <c r="AG444" s="662">
        <v>1</v>
      </c>
      <c r="AH444" s="668" t="str">
        <f t="shared" si="65"/>
        <v>●</v>
      </c>
      <c r="AI444" s="668" t="str">
        <f t="shared" si="65"/>
        <v>●</v>
      </c>
      <c r="AJ444" s="668" t="str">
        <f t="shared" si="65"/>
        <v>●</v>
      </c>
      <c r="AK444" s="675">
        <f t="shared" si="66"/>
        <v>48731</v>
      </c>
      <c r="AL444" s="675" t="str">
        <f t="shared" si="64"/>
        <v>48_飯島</v>
      </c>
      <c r="AM444" s="675" t="str">
        <f t="shared" si="72"/>
        <v>48</v>
      </c>
      <c r="AN444" s="693" t="str">
        <f>IFERROR(VLOOKUP(AL444,観測点コードリスト!$L$2:$N$1665,3,FALSE),"")</f>
        <v>0424</v>
      </c>
      <c r="AO444" t="str">
        <f t="shared" si="67"/>
        <v>●</v>
      </c>
      <c r="AQ444" s="709">
        <f t="shared" si="68"/>
        <v>48731</v>
      </c>
      <c r="AR444" s="709" t="str">
        <f t="shared" si="69"/>
        <v>飯島</v>
      </c>
      <c r="AS444" s="709" t="str">
        <f t="shared" si="70"/>
        <v>48</v>
      </c>
      <c r="AT444" s="710" t="str">
        <f t="shared" si="71"/>
        <v>0424</v>
      </c>
    </row>
    <row r="445" spans="1:46">
      <c r="A445" s="662" t="s">
        <v>2046</v>
      </c>
      <c r="B445" s="662">
        <v>48767</v>
      </c>
      <c r="C445" s="662" t="s">
        <v>23</v>
      </c>
      <c r="D445" s="662" t="s">
        <v>2202</v>
      </c>
      <c r="E445" s="662" t="s">
        <v>2203</v>
      </c>
      <c r="F445" s="662" t="s">
        <v>2204</v>
      </c>
      <c r="G445" s="662">
        <v>35</v>
      </c>
      <c r="H445" s="662">
        <v>31.4</v>
      </c>
      <c r="I445" s="662">
        <v>137</v>
      </c>
      <c r="J445" s="662">
        <v>49.3</v>
      </c>
      <c r="K445" s="662">
        <v>516</v>
      </c>
      <c r="L445" s="662">
        <v>36.1</v>
      </c>
      <c r="M445" s="662" t="s">
        <v>22</v>
      </c>
      <c r="N445" s="662" t="s">
        <v>2205</v>
      </c>
      <c r="O445" s="662">
        <v>48945</v>
      </c>
      <c r="P445" s="662" t="s">
        <v>22</v>
      </c>
      <c r="Q445" s="667">
        <v>35.523333000000001</v>
      </c>
      <c r="R445" s="667">
        <v>137.82166699999999</v>
      </c>
      <c r="T445" s="668" t="s">
        <v>4605</v>
      </c>
      <c r="U445" s="668" t="s">
        <v>4605</v>
      </c>
      <c r="V445" s="668" t="s">
        <v>4605</v>
      </c>
      <c r="W445" s="668" t="s">
        <v>22</v>
      </c>
      <c r="X445" s="668" t="s">
        <v>22</v>
      </c>
      <c r="Y445" s="668" t="s">
        <v>4605</v>
      </c>
      <c r="Z445" s="668" t="s">
        <v>22</v>
      </c>
      <c r="AB445" s="662" t="s">
        <v>2205</v>
      </c>
      <c r="AC445" s="662" t="s">
        <v>2205</v>
      </c>
      <c r="AE445" s="662">
        <v>7</v>
      </c>
      <c r="AF445" s="662">
        <v>2</v>
      </c>
      <c r="AH445" s="668" t="str">
        <f t="shared" si="65"/>
        <v>●</v>
      </c>
      <c r="AI445" s="668" t="str">
        <f t="shared" si="65"/>
        <v>●</v>
      </c>
      <c r="AJ445" s="668" t="str">
        <f t="shared" si="65"/>
        <v/>
      </c>
      <c r="AK445" s="675">
        <f t="shared" si="66"/>
        <v>48767</v>
      </c>
      <c r="AL445" s="675" t="str">
        <f t="shared" si="64"/>
        <v>48_飯田</v>
      </c>
      <c r="AM445" s="675" t="str">
        <f t="shared" si="72"/>
        <v>48</v>
      </c>
      <c r="AN445" s="693" t="str">
        <f>IFERROR(VLOOKUP(AL445,観測点コードリスト!$L$2:$N$1665,3,FALSE),"")</f>
        <v>47637</v>
      </c>
      <c r="AO445" t="str">
        <f t="shared" si="67"/>
        <v>●</v>
      </c>
      <c r="AQ445" s="709">
        <f t="shared" si="68"/>
        <v>48767</v>
      </c>
      <c r="AR445" s="709" t="str">
        <f t="shared" si="69"/>
        <v>飯田</v>
      </c>
      <c r="AS445" s="709" t="str">
        <f t="shared" si="70"/>
        <v>48</v>
      </c>
      <c r="AT445" s="710" t="str">
        <f t="shared" si="71"/>
        <v>47637</v>
      </c>
    </row>
    <row r="446" spans="1:46">
      <c r="A446" s="662" t="s">
        <v>2046</v>
      </c>
      <c r="B446" s="662">
        <v>48826</v>
      </c>
      <c r="C446" s="662" t="s">
        <v>17</v>
      </c>
      <c r="D446" s="662" t="s">
        <v>2206</v>
      </c>
      <c r="E446" s="662" t="s">
        <v>2207</v>
      </c>
      <c r="F446" s="662" t="s">
        <v>2208</v>
      </c>
      <c r="G446" s="662">
        <v>35</v>
      </c>
      <c r="H446" s="662">
        <v>22.4</v>
      </c>
      <c r="I446" s="662">
        <v>137</v>
      </c>
      <c r="J446" s="662">
        <v>41.5</v>
      </c>
      <c r="K446" s="662">
        <v>940</v>
      </c>
      <c r="L446" s="662">
        <v>10</v>
      </c>
      <c r="M446" s="662">
        <v>1.5</v>
      </c>
      <c r="N446" s="662" t="s">
        <v>2209</v>
      </c>
      <c r="O446" s="662" t="s">
        <v>22</v>
      </c>
      <c r="P446" s="662" t="s">
        <v>40</v>
      </c>
      <c r="Q446" s="667">
        <v>35.373333000000002</v>
      </c>
      <c r="R446" s="667">
        <v>137.691667</v>
      </c>
      <c r="T446" s="668" t="s">
        <v>4605</v>
      </c>
      <c r="U446" s="668" t="s">
        <v>4605</v>
      </c>
      <c r="V446" s="668" t="s">
        <v>4605</v>
      </c>
      <c r="W446" s="668" t="s">
        <v>22</v>
      </c>
      <c r="X446" s="668" t="s">
        <v>22</v>
      </c>
      <c r="Y446" s="668" t="s">
        <v>22</v>
      </c>
      <c r="Z446" s="668" t="s">
        <v>22</v>
      </c>
      <c r="AB446" s="662" t="s">
        <v>2209</v>
      </c>
      <c r="AC446" s="662" t="s">
        <v>2209</v>
      </c>
      <c r="AF446" s="662">
        <v>1</v>
      </c>
      <c r="AG446" s="662">
        <v>6</v>
      </c>
      <c r="AH446" s="668" t="str">
        <f t="shared" si="65"/>
        <v/>
      </c>
      <c r="AI446" s="668" t="str">
        <f t="shared" si="65"/>
        <v>●</v>
      </c>
      <c r="AJ446" s="668" t="str">
        <f t="shared" si="65"/>
        <v>●</v>
      </c>
      <c r="AK446" s="675">
        <f t="shared" si="66"/>
        <v>48826</v>
      </c>
      <c r="AL446" s="675" t="str">
        <f t="shared" si="64"/>
        <v>48_浪合</v>
      </c>
      <c r="AM446" s="675" t="str">
        <f t="shared" si="72"/>
        <v>48</v>
      </c>
      <c r="AN446" s="693" t="str">
        <f>IFERROR(VLOOKUP(AL446,観測点コードリスト!$L$2:$N$1665,3,FALSE),"")</f>
        <v>1317</v>
      </c>
      <c r="AO446" t="str">
        <f t="shared" si="67"/>
        <v>●</v>
      </c>
      <c r="AQ446" s="709">
        <f t="shared" si="68"/>
        <v>48826</v>
      </c>
      <c r="AR446" s="709" t="str">
        <f t="shared" si="69"/>
        <v>浪合</v>
      </c>
      <c r="AS446" s="709" t="str">
        <f t="shared" si="70"/>
        <v>48</v>
      </c>
      <c r="AT446" s="710" t="str">
        <f t="shared" si="71"/>
        <v>1317</v>
      </c>
    </row>
    <row r="447" spans="1:46">
      <c r="A447" s="662" t="s">
        <v>2046</v>
      </c>
      <c r="B447" s="662">
        <v>48841</v>
      </c>
      <c r="C447" s="662" t="s">
        <v>17</v>
      </c>
      <c r="D447" s="662" t="s">
        <v>2214</v>
      </c>
      <c r="E447" s="662" t="s">
        <v>2215</v>
      </c>
      <c r="F447" s="662" t="s">
        <v>2216</v>
      </c>
      <c r="G447" s="662">
        <v>35</v>
      </c>
      <c r="H447" s="662">
        <v>19.3</v>
      </c>
      <c r="I447" s="662">
        <v>137</v>
      </c>
      <c r="J447" s="662">
        <v>55.9</v>
      </c>
      <c r="K447" s="662">
        <v>407</v>
      </c>
      <c r="L447" s="662">
        <v>9.5</v>
      </c>
      <c r="M447" s="662">
        <v>1.5</v>
      </c>
      <c r="N447" s="662" t="s">
        <v>2124</v>
      </c>
      <c r="O447" s="662" t="s">
        <v>22</v>
      </c>
      <c r="P447" s="662" t="s">
        <v>40</v>
      </c>
      <c r="Q447" s="667">
        <v>35.321666999999998</v>
      </c>
      <c r="R447" s="667">
        <v>137.931667</v>
      </c>
      <c r="T447" s="668" t="s">
        <v>4605</v>
      </c>
      <c r="U447" s="668" t="s">
        <v>4605</v>
      </c>
      <c r="V447" s="668" t="s">
        <v>4605</v>
      </c>
      <c r="W447" s="668" t="s">
        <v>22</v>
      </c>
      <c r="X447" s="668" t="s">
        <v>22</v>
      </c>
      <c r="Y447" s="668" t="s">
        <v>22</v>
      </c>
      <c r="Z447" s="668" t="s">
        <v>22</v>
      </c>
      <c r="AB447" s="662" t="s">
        <v>2124</v>
      </c>
      <c r="AC447" s="662" t="s">
        <v>2124</v>
      </c>
      <c r="AG447" s="662">
        <v>1</v>
      </c>
      <c r="AH447" s="668" t="str">
        <f t="shared" si="65"/>
        <v/>
      </c>
      <c r="AI447" s="668" t="str">
        <f t="shared" si="65"/>
        <v/>
      </c>
      <c r="AJ447" s="668" t="str">
        <f t="shared" si="65"/>
        <v>●</v>
      </c>
      <c r="AK447" s="675">
        <f t="shared" si="66"/>
        <v>48841</v>
      </c>
      <c r="AL447" s="675" t="str">
        <f t="shared" si="64"/>
        <v>48_南信濃</v>
      </c>
      <c r="AM447" s="675" t="str">
        <f t="shared" si="72"/>
        <v>48</v>
      </c>
      <c r="AN447" s="693" t="str">
        <f>IFERROR(VLOOKUP(AL447,観測点コードリスト!$L$2:$N$1665,3,FALSE),"")</f>
        <v>1323</v>
      </c>
      <c r="AO447" t="str">
        <f t="shared" si="67"/>
        <v>●</v>
      </c>
      <c r="AQ447" s="709">
        <f t="shared" si="68"/>
        <v>48841</v>
      </c>
      <c r="AR447" s="709" t="str">
        <f t="shared" si="69"/>
        <v>南信濃</v>
      </c>
      <c r="AS447" s="709" t="str">
        <f t="shared" si="70"/>
        <v>48</v>
      </c>
      <c r="AT447" s="710" t="str">
        <f t="shared" si="71"/>
        <v>1323</v>
      </c>
    </row>
    <row r="448" spans="1:46">
      <c r="A448" s="662" t="s">
        <v>2217</v>
      </c>
      <c r="B448" s="662">
        <v>49036</v>
      </c>
      <c r="C448" s="662" t="s">
        <v>17</v>
      </c>
      <c r="D448" s="662" t="s">
        <v>2218</v>
      </c>
      <c r="E448" s="662" t="s">
        <v>2219</v>
      </c>
      <c r="F448" s="662" t="s">
        <v>2220</v>
      </c>
      <c r="G448" s="662">
        <v>35</v>
      </c>
      <c r="H448" s="662">
        <v>51.7</v>
      </c>
      <c r="I448" s="662">
        <v>138</v>
      </c>
      <c r="J448" s="662">
        <v>23.2</v>
      </c>
      <c r="K448" s="662">
        <v>867</v>
      </c>
      <c r="L448" s="662">
        <v>10</v>
      </c>
      <c r="M448" s="662">
        <v>1.5</v>
      </c>
      <c r="N448" s="662" t="s">
        <v>1739</v>
      </c>
      <c r="O448" s="662" t="s">
        <v>22</v>
      </c>
      <c r="P448" s="662" t="s">
        <v>40</v>
      </c>
      <c r="Q448" s="667">
        <v>35.861666999999997</v>
      </c>
      <c r="R448" s="667">
        <v>138.38666699999999</v>
      </c>
      <c r="T448" s="668" t="s">
        <v>4605</v>
      </c>
      <c r="U448" s="668" t="s">
        <v>4605</v>
      </c>
      <c r="V448" s="668" t="s">
        <v>4605</v>
      </c>
      <c r="W448" s="668" t="s">
        <v>22</v>
      </c>
      <c r="X448" s="668" t="s">
        <v>22</v>
      </c>
      <c r="Y448" s="668" t="s">
        <v>22</v>
      </c>
      <c r="Z448" s="668" t="s">
        <v>22</v>
      </c>
      <c r="AB448" s="662" t="s">
        <v>1632</v>
      </c>
      <c r="AC448" s="662" t="s">
        <v>3832</v>
      </c>
      <c r="AG448" s="662">
        <v>2</v>
      </c>
      <c r="AH448" s="668" t="str">
        <f t="shared" si="65"/>
        <v/>
      </c>
      <c r="AI448" s="668" t="str">
        <f t="shared" si="65"/>
        <v/>
      </c>
      <c r="AJ448" s="668" t="str">
        <f t="shared" si="65"/>
        <v>●</v>
      </c>
      <c r="AK448" s="675">
        <f t="shared" si="66"/>
        <v>49036</v>
      </c>
      <c r="AL448" s="675" t="str">
        <f t="shared" si="64"/>
        <v>49_大泉</v>
      </c>
      <c r="AM448" s="675" t="str">
        <f t="shared" si="72"/>
        <v>49</v>
      </c>
      <c r="AN448" s="693" t="str">
        <f>IFERROR(VLOOKUP(AL448,観測点コードリスト!$L$2:$N$1665,3,FALSE),"")</f>
        <v>1023</v>
      </c>
      <c r="AO448" t="str">
        <f t="shared" si="67"/>
        <v>●</v>
      </c>
      <c r="AQ448" s="709">
        <f t="shared" si="68"/>
        <v>49036</v>
      </c>
      <c r="AR448" s="709" t="str">
        <f t="shared" si="69"/>
        <v>大泉</v>
      </c>
      <c r="AS448" s="709" t="str">
        <f t="shared" si="70"/>
        <v>49</v>
      </c>
      <c r="AT448" s="710" t="str">
        <f t="shared" si="71"/>
        <v>1023</v>
      </c>
    </row>
    <row r="449" spans="1:46">
      <c r="A449" s="662" t="s">
        <v>2217</v>
      </c>
      <c r="B449" s="662">
        <v>49086</v>
      </c>
      <c r="C449" s="662" t="s">
        <v>17</v>
      </c>
      <c r="D449" s="662" t="s">
        <v>2225</v>
      </c>
      <c r="E449" s="662" t="s">
        <v>2226</v>
      </c>
      <c r="F449" s="662" t="s">
        <v>2227</v>
      </c>
      <c r="G449" s="662">
        <v>35</v>
      </c>
      <c r="H449" s="662">
        <v>41.6</v>
      </c>
      <c r="I449" s="662">
        <v>138</v>
      </c>
      <c r="J449" s="662">
        <v>26.9</v>
      </c>
      <c r="K449" s="662">
        <v>341</v>
      </c>
      <c r="L449" s="662">
        <v>6.6</v>
      </c>
      <c r="M449" s="662">
        <v>1.5</v>
      </c>
      <c r="N449" s="662" t="s">
        <v>1739</v>
      </c>
      <c r="O449" s="662" t="s">
        <v>22</v>
      </c>
      <c r="P449" s="662" t="s">
        <v>40</v>
      </c>
      <c r="Q449" s="667">
        <v>35.693333000000003</v>
      </c>
      <c r="R449" s="667">
        <v>138.44833299999999</v>
      </c>
      <c r="T449" s="668" t="s">
        <v>4605</v>
      </c>
      <c r="U449" s="668" t="s">
        <v>4605</v>
      </c>
      <c r="V449" s="668" t="s">
        <v>4605</v>
      </c>
      <c r="W449" s="668" t="s">
        <v>22</v>
      </c>
      <c r="X449" s="668" t="s">
        <v>22</v>
      </c>
      <c r="Y449" s="668" t="s">
        <v>22</v>
      </c>
      <c r="Z449" s="668" t="s">
        <v>22</v>
      </c>
      <c r="AB449" s="662" t="s">
        <v>1632</v>
      </c>
      <c r="AC449" s="662" t="s">
        <v>3832</v>
      </c>
      <c r="AE449" s="662">
        <v>2</v>
      </c>
      <c r="AF449" s="662">
        <v>13</v>
      </c>
      <c r="AG449" s="662">
        <v>1</v>
      </c>
      <c r="AH449" s="668" t="str">
        <f t="shared" si="65"/>
        <v>●</v>
      </c>
      <c r="AI449" s="668" t="str">
        <f t="shared" si="65"/>
        <v>●</v>
      </c>
      <c r="AJ449" s="668" t="str">
        <f t="shared" si="65"/>
        <v>●</v>
      </c>
      <c r="AK449" s="675">
        <f t="shared" si="66"/>
        <v>49086</v>
      </c>
      <c r="AL449" s="675" t="str">
        <f t="shared" si="64"/>
        <v>49_韮崎</v>
      </c>
      <c r="AM449" s="675" t="str">
        <f t="shared" si="72"/>
        <v>49</v>
      </c>
      <c r="AN449" s="693" t="str">
        <f>IFERROR(VLOOKUP(AL449,観測点コードリスト!$L$2:$N$1665,3,FALSE),"")</f>
        <v>1024</v>
      </c>
      <c r="AO449" t="str">
        <f t="shared" si="67"/>
        <v>●</v>
      </c>
      <c r="AQ449" s="709">
        <f t="shared" si="68"/>
        <v>49086</v>
      </c>
      <c r="AR449" s="709" t="str">
        <f t="shared" si="69"/>
        <v>韮崎</v>
      </c>
      <c r="AS449" s="709" t="str">
        <f t="shared" si="70"/>
        <v>49</v>
      </c>
      <c r="AT449" s="710" t="str">
        <f t="shared" si="71"/>
        <v>1024</v>
      </c>
    </row>
    <row r="450" spans="1:46">
      <c r="A450" s="662" t="s">
        <v>2217</v>
      </c>
      <c r="B450" s="662">
        <v>49142</v>
      </c>
      <c r="C450" s="662" t="s">
        <v>23</v>
      </c>
      <c r="D450" s="662" t="s">
        <v>2228</v>
      </c>
      <c r="E450" s="662" t="s">
        <v>2229</v>
      </c>
      <c r="F450" s="662" t="s">
        <v>2230</v>
      </c>
      <c r="G450" s="662">
        <v>35</v>
      </c>
      <c r="H450" s="662">
        <v>40</v>
      </c>
      <c r="I450" s="662">
        <v>138</v>
      </c>
      <c r="J450" s="662">
        <v>33.200000000000003</v>
      </c>
      <c r="K450" s="662">
        <v>273</v>
      </c>
      <c r="L450" s="662">
        <v>26.9</v>
      </c>
      <c r="M450" s="662" t="s">
        <v>22</v>
      </c>
      <c r="N450" s="662" t="s">
        <v>2231</v>
      </c>
      <c r="O450" s="662">
        <v>49900</v>
      </c>
      <c r="P450" s="662" t="s">
        <v>22</v>
      </c>
      <c r="Q450" s="667">
        <v>35.666666999999997</v>
      </c>
      <c r="R450" s="667">
        <v>138.55333300000001</v>
      </c>
      <c r="T450" s="668" t="s">
        <v>4605</v>
      </c>
      <c r="U450" s="668" t="s">
        <v>4605</v>
      </c>
      <c r="V450" s="668" t="s">
        <v>4605</v>
      </c>
      <c r="W450" s="668" t="s">
        <v>4605</v>
      </c>
      <c r="X450" s="668" t="s">
        <v>22</v>
      </c>
      <c r="Y450" s="668" t="s">
        <v>4605</v>
      </c>
      <c r="Z450" s="668" t="s">
        <v>4605</v>
      </c>
      <c r="AB450" s="662" t="s">
        <v>2231</v>
      </c>
      <c r="AC450" s="662" t="s">
        <v>2231</v>
      </c>
      <c r="AE450" s="662">
        <v>15</v>
      </c>
      <c r="AF450" s="662">
        <v>4</v>
      </c>
      <c r="AH450" s="668" t="str">
        <f t="shared" si="65"/>
        <v>●</v>
      </c>
      <c r="AI450" s="668" t="str">
        <f t="shared" si="65"/>
        <v>●</v>
      </c>
      <c r="AJ450" s="668" t="str">
        <f t="shared" si="65"/>
        <v/>
      </c>
      <c r="AK450" s="675">
        <f t="shared" si="66"/>
        <v>49142</v>
      </c>
      <c r="AL450" s="675" t="str">
        <f t="shared" si="64"/>
        <v>49_甲府</v>
      </c>
      <c r="AM450" s="675" t="str">
        <f t="shared" si="72"/>
        <v>49</v>
      </c>
      <c r="AN450" s="693" t="str">
        <f>IFERROR(VLOOKUP(AL450,観測点コードリスト!$L$2:$N$1665,3,FALSE),"")</f>
        <v>47638</v>
      </c>
      <c r="AO450" t="str">
        <f t="shared" si="67"/>
        <v>●</v>
      </c>
      <c r="AQ450" s="709">
        <f t="shared" si="68"/>
        <v>49142</v>
      </c>
      <c r="AR450" s="709" t="str">
        <f t="shared" si="69"/>
        <v>甲府</v>
      </c>
      <c r="AS450" s="709" t="str">
        <f t="shared" si="70"/>
        <v>49</v>
      </c>
      <c r="AT450" s="710" t="str">
        <f t="shared" si="71"/>
        <v>47638</v>
      </c>
    </row>
    <row r="451" spans="1:46">
      <c r="A451" s="662" t="s">
        <v>2217</v>
      </c>
      <c r="B451" s="662">
        <v>49151</v>
      </c>
      <c r="C451" s="662" t="s">
        <v>17</v>
      </c>
      <c r="D451" s="662" t="s">
        <v>2232</v>
      </c>
      <c r="E451" s="662" t="s">
        <v>2233</v>
      </c>
      <c r="F451" s="662" t="s">
        <v>2234</v>
      </c>
      <c r="G451" s="662">
        <v>35</v>
      </c>
      <c r="H451" s="662">
        <v>39.799999999999997</v>
      </c>
      <c r="I451" s="662">
        <v>138</v>
      </c>
      <c r="J451" s="662">
        <v>43.5</v>
      </c>
      <c r="K451" s="662">
        <v>394</v>
      </c>
      <c r="L451" s="662">
        <v>9.5</v>
      </c>
      <c r="M451" s="662">
        <v>1.5</v>
      </c>
      <c r="N451" s="662" t="s">
        <v>1759</v>
      </c>
      <c r="O451" s="662" t="s">
        <v>22</v>
      </c>
      <c r="P451" s="662" t="s">
        <v>40</v>
      </c>
      <c r="Q451" s="667">
        <v>35.663333000000002</v>
      </c>
      <c r="R451" s="667">
        <v>138.72499999999999</v>
      </c>
      <c r="T451" s="668" t="s">
        <v>4605</v>
      </c>
      <c r="U451" s="668" t="s">
        <v>4605</v>
      </c>
      <c r="V451" s="668" t="s">
        <v>4605</v>
      </c>
      <c r="W451" s="668" t="s">
        <v>22</v>
      </c>
      <c r="X451" s="668" t="s">
        <v>22</v>
      </c>
      <c r="Y451" s="668" t="s">
        <v>22</v>
      </c>
      <c r="Z451" s="668" t="s">
        <v>22</v>
      </c>
      <c r="AB451" s="662" t="s">
        <v>4745</v>
      </c>
      <c r="AC451" s="662" t="s">
        <v>1837</v>
      </c>
      <c r="AE451" s="662">
        <v>2</v>
      </c>
      <c r="AF451" s="662">
        <v>2</v>
      </c>
      <c r="AG451" s="662">
        <v>1</v>
      </c>
      <c r="AH451" s="668" t="str">
        <f t="shared" si="65"/>
        <v>●</v>
      </c>
      <c r="AI451" s="668" t="str">
        <f t="shared" si="65"/>
        <v>●</v>
      </c>
      <c r="AJ451" s="668" t="str">
        <f t="shared" si="65"/>
        <v>●</v>
      </c>
      <c r="AK451" s="675">
        <f t="shared" si="66"/>
        <v>49151</v>
      </c>
      <c r="AL451" s="675" t="str">
        <f t="shared" si="64"/>
        <v>49_勝沼</v>
      </c>
      <c r="AM451" s="675" t="str">
        <f t="shared" si="72"/>
        <v>49</v>
      </c>
      <c r="AN451" s="693" t="str">
        <f>IFERROR(VLOOKUP(AL451,観測点コードリスト!$L$2:$N$1665,3,FALSE),"")</f>
        <v>0433</v>
      </c>
      <c r="AO451" t="str">
        <f t="shared" si="67"/>
        <v>●</v>
      </c>
      <c r="AQ451" s="709">
        <f t="shared" si="68"/>
        <v>49151</v>
      </c>
      <c r="AR451" s="709" t="str">
        <f t="shared" si="69"/>
        <v>勝沼</v>
      </c>
      <c r="AS451" s="709" t="str">
        <f t="shared" si="70"/>
        <v>49</v>
      </c>
      <c r="AT451" s="710" t="str">
        <f t="shared" si="71"/>
        <v>0433</v>
      </c>
    </row>
    <row r="452" spans="1:46">
      <c r="A452" s="662" t="s">
        <v>2217</v>
      </c>
      <c r="B452" s="662">
        <v>49161</v>
      </c>
      <c r="C452" s="662" t="s">
        <v>17</v>
      </c>
      <c r="D452" s="662" t="s">
        <v>2235</v>
      </c>
      <c r="E452" s="662" t="s">
        <v>2236</v>
      </c>
      <c r="F452" s="662" t="s">
        <v>2237</v>
      </c>
      <c r="G452" s="662">
        <v>35</v>
      </c>
      <c r="H452" s="662">
        <v>36.5</v>
      </c>
      <c r="I452" s="662">
        <v>138</v>
      </c>
      <c r="J452" s="662">
        <v>56.3</v>
      </c>
      <c r="K452" s="662">
        <v>364</v>
      </c>
      <c r="L452" s="662">
        <v>10</v>
      </c>
      <c r="M452" s="662">
        <v>1.7</v>
      </c>
      <c r="N452" s="662" t="s">
        <v>1759</v>
      </c>
      <c r="O452" s="662" t="s">
        <v>22</v>
      </c>
      <c r="P452" s="662" t="s">
        <v>22</v>
      </c>
      <c r="Q452" s="667">
        <v>35.608333000000002</v>
      </c>
      <c r="R452" s="667">
        <v>138.938333</v>
      </c>
      <c r="T452" s="668" t="s">
        <v>4605</v>
      </c>
      <c r="U452" s="668" t="s">
        <v>4605</v>
      </c>
      <c r="V452" s="668" t="s">
        <v>4605</v>
      </c>
      <c r="W452" s="668" t="s">
        <v>22</v>
      </c>
      <c r="X452" s="668" t="s">
        <v>22</v>
      </c>
      <c r="Y452" s="668" t="s">
        <v>22</v>
      </c>
      <c r="Z452" s="668" t="s">
        <v>22</v>
      </c>
      <c r="AB452" s="662" t="s">
        <v>4745</v>
      </c>
      <c r="AC452" s="662" t="s">
        <v>1837</v>
      </c>
      <c r="AE452" s="662">
        <v>3</v>
      </c>
      <c r="AG452" s="662">
        <v>2</v>
      </c>
      <c r="AH452" s="668" t="str">
        <f t="shared" si="65"/>
        <v>●</v>
      </c>
      <c r="AI452" s="668" t="str">
        <f t="shared" si="65"/>
        <v/>
      </c>
      <c r="AJ452" s="668" t="str">
        <f t="shared" si="65"/>
        <v>●</v>
      </c>
      <c r="AK452" s="675">
        <f t="shared" si="66"/>
        <v>49161</v>
      </c>
      <c r="AL452" s="675" t="str">
        <f t="shared" ref="AL452:AL515" si="73">AM452&amp;"_"&amp;D452</f>
        <v>49_大月</v>
      </c>
      <c r="AM452" s="675" t="str">
        <f t="shared" si="72"/>
        <v>49</v>
      </c>
      <c r="AN452" s="693" t="str">
        <f>IFERROR(VLOOKUP(AL452,観測点コードリスト!$L$2:$N$1665,3,FALSE),"")</f>
        <v>0434</v>
      </c>
      <c r="AO452" t="str">
        <f t="shared" si="67"/>
        <v>●</v>
      </c>
      <c r="AQ452" s="709">
        <f t="shared" si="68"/>
        <v>49161</v>
      </c>
      <c r="AR452" s="709" t="str">
        <f t="shared" si="69"/>
        <v>大月</v>
      </c>
      <c r="AS452" s="709" t="str">
        <f t="shared" si="70"/>
        <v>49</v>
      </c>
      <c r="AT452" s="710" t="str">
        <f t="shared" si="71"/>
        <v>0434</v>
      </c>
    </row>
    <row r="453" spans="1:46">
      <c r="A453" s="662" t="s">
        <v>2217</v>
      </c>
      <c r="B453" s="662">
        <v>49196</v>
      </c>
      <c r="C453" s="662" t="s">
        <v>17</v>
      </c>
      <c r="D453" s="662" t="s">
        <v>2246</v>
      </c>
      <c r="E453" s="662" t="s">
        <v>2247</v>
      </c>
      <c r="F453" s="662" t="s">
        <v>2248</v>
      </c>
      <c r="G453" s="662">
        <v>35</v>
      </c>
      <c r="H453" s="662">
        <v>31.7</v>
      </c>
      <c r="I453" s="662">
        <v>138</v>
      </c>
      <c r="J453" s="662">
        <v>36.9</v>
      </c>
      <c r="K453" s="662">
        <v>552</v>
      </c>
      <c r="L453" s="662">
        <v>10.1</v>
      </c>
      <c r="M453" s="662">
        <v>1.5</v>
      </c>
      <c r="N453" s="662" t="s">
        <v>2249</v>
      </c>
      <c r="O453" s="662" t="s">
        <v>22</v>
      </c>
      <c r="P453" s="662" t="s">
        <v>40</v>
      </c>
      <c r="Q453" s="667">
        <v>35.528333000000003</v>
      </c>
      <c r="R453" s="667">
        <v>138.61500000000001</v>
      </c>
      <c r="T453" s="668" t="s">
        <v>4605</v>
      </c>
      <c r="U453" s="668" t="s">
        <v>4605</v>
      </c>
      <c r="V453" s="668" t="s">
        <v>4605</v>
      </c>
      <c r="W453" s="668" t="s">
        <v>22</v>
      </c>
      <c r="X453" s="668" t="s">
        <v>22</v>
      </c>
      <c r="Y453" s="668" t="s">
        <v>22</v>
      </c>
      <c r="Z453" s="668" t="s">
        <v>22</v>
      </c>
      <c r="AB453" s="662" t="s">
        <v>4745</v>
      </c>
      <c r="AC453" s="662" t="s">
        <v>4828</v>
      </c>
      <c r="AG453" s="662">
        <v>20</v>
      </c>
      <c r="AH453" s="668" t="str">
        <f t="shared" ref="AH453:AJ516" si="74">IF(AE453&gt;0,"●","")</f>
        <v/>
      </c>
      <c r="AI453" s="668" t="str">
        <f t="shared" si="74"/>
        <v/>
      </c>
      <c r="AJ453" s="668" t="str">
        <f t="shared" si="74"/>
        <v>●</v>
      </c>
      <c r="AK453" s="675">
        <f t="shared" ref="AK453:AK516" si="75">B453</f>
        <v>49196</v>
      </c>
      <c r="AL453" s="675" t="str">
        <f t="shared" si="73"/>
        <v>49_古関</v>
      </c>
      <c r="AM453" s="675" t="str">
        <f t="shared" si="72"/>
        <v>49</v>
      </c>
      <c r="AN453" s="693" t="str">
        <f>IFERROR(VLOOKUP(AL453,観測点コードリスト!$L$2:$N$1665,3,FALSE),"")</f>
        <v>0436</v>
      </c>
      <c r="AO453" t="str">
        <f t="shared" ref="AO453:AO516" si="76">IF(AH453="●","●",IF(AI453="●","●",IF(AJ453="●","●","")))</f>
        <v>●</v>
      </c>
      <c r="AQ453" s="709">
        <f t="shared" si="68"/>
        <v>49196</v>
      </c>
      <c r="AR453" s="709" t="str">
        <f t="shared" si="69"/>
        <v>古関</v>
      </c>
      <c r="AS453" s="709" t="str">
        <f t="shared" si="70"/>
        <v>49</v>
      </c>
      <c r="AT453" s="710" t="str">
        <f t="shared" si="71"/>
        <v>0436</v>
      </c>
    </row>
    <row r="454" spans="1:46">
      <c r="A454" s="662" t="s">
        <v>2217</v>
      </c>
      <c r="B454" s="662">
        <v>49236</v>
      </c>
      <c r="C454" s="662" t="s">
        <v>17</v>
      </c>
      <c r="D454" s="662" t="s">
        <v>2250</v>
      </c>
      <c r="E454" s="662" t="s">
        <v>2251</v>
      </c>
      <c r="F454" s="662" t="s">
        <v>2252</v>
      </c>
      <c r="G454" s="662">
        <v>35</v>
      </c>
      <c r="H454" s="662">
        <v>28</v>
      </c>
      <c r="I454" s="662">
        <v>138</v>
      </c>
      <c r="J454" s="662">
        <v>26.5</v>
      </c>
      <c r="K454" s="662">
        <v>226</v>
      </c>
      <c r="L454" s="662">
        <v>10</v>
      </c>
      <c r="M454" s="662">
        <v>1.5</v>
      </c>
      <c r="N454" s="662" t="s">
        <v>2253</v>
      </c>
      <c r="O454" s="662" t="s">
        <v>22</v>
      </c>
      <c r="P454" s="662" t="s">
        <v>40</v>
      </c>
      <c r="Q454" s="667">
        <v>35.466667000000001</v>
      </c>
      <c r="R454" s="667">
        <v>138.441667</v>
      </c>
      <c r="T454" s="668" t="s">
        <v>4605</v>
      </c>
      <c r="U454" s="668" t="s">
        <v>4605</v>
      </c>
      <c r="V454" s="668" t="s">
        <v>4605</v>
      </c>
      <c r="W454" s="668" t="s">
        <v>22</v>
      </c>
      <c r="X454" s="668" t="s">
        <v>22</v>
      </c>
      <c r="Y454" s="668" t="s">
        <v>22</v>
      </c>
      <c r="Z454" s="668" t="s">
        <v>22</v>
      </c>
      <c r="AB454" s="662" t="s">
        <v>2253</v>
      </c>
      <c r="AC454" s="662" t="s">
        <v>2253</v>
      </c>
      <c r="AH454" s="668" t="str">
        <f t="shared" si="74"/>
        <v/>
      </c>
      <c r="AI454" s="668" t="str">
        <f t="shared" si="74"/>
        <v/>
      </c>
      <c r="AJ454" s="668" t="str">
        <f t="shared" si="74"/>
        <v/>
      </c>
      <c r="AK454" s="675">
        <f t="shared" si="75"/>
        <v>49236</v>
      </c>
      <c r="AL454" s="675" t="str">
        <f t="shared" si="73"/>
        <v>49_切石</v>
      </c>
      <c r="AM454" s="675" t="str">
        <f t="shared" si="72"/>
        <v>49</v>
      </c>
      <c r="AN454" s="693" t="str">
        <f>IFERROR(VLOOKUP(AL454,観測点コードリスト!$L$2:$N$1665,3,FALSE),"")</f>
        <v>1234</v>
      </c>
      <c r="AO454" t="str">
        <f t="shared" si="76"/>
        <v/>
      </c>
      <c r="AQ454" s="709">
        <f t="shared" si="68"/>
        <v>49236</v>
      </c>
      <c r="AR454" s="709" t="str">
        <f t="shared" si="69"/>
        <v>切石</v>
      </c>
      <c r="AS454" s="709" t="str">
        <f t="shared" si="70"/>
        <v>49</v>
      </c>
      <c r="AT454" s="710" t="str">
        <f t="shared" si="71"/>
        <v>1234</v>
      </c>
    </row>
    <row r="455" spans="1:46">
      <c r="A455" s="662" t="s">
        <v>2217</v>
      </c>
      <c r="B455" s="662">
        <v>49251</v>
      </c>
      <c r="C455" s="662" t="s">
        <v>23</v>
      </c>
      <c r="D455" s="662" t="s">
        <v>2254</v>
      </c>
      <c r="E455" s="662" t="s">
        <v>2255</v>
      </c>
      <c r="F455" s="662" t="s">
        <v>2256</v>
      </c>
      <c r="G455" s="662">
        <v>35</v>
      </c>
      <c r="H455" s="662">
        <v>30</v>
      </c>
      <c r="I455" s="662">
        <v>138</v>
      </c>
      <c r="J455" s="662">
        <v>45.6</v>
      </c>
      <c r="K455" s="662">
        <v>860</v>
      </c>
      <c r="L455" s="662">
        <v>15.1</v>
      </c>
      <c r="M455" s="662" t="s">
        <v>22</v>
      </c>
      <c r="N455" s="662" t="s">
        <v>2257</v>
      </c>
      <c r="O455" s="662">
        <v>49905</v>
      </c>
      <c r="P455" s="662" t="s">
        <v>22</v>
      </c>
      <c r="Q455" s="667">
        <v>35.5</v>
      </c>
      <c r="R455" s="667">
        <v>138.76</v>
      </c>
      <c r="T455" s="668" t="s">
        <v>4605</v>
      </c>
      <c r="U455" s="668" t="s">
        <v>4605</v>
      </c>
      <c r="V455" s="668" t="s">
        <v>4605</v>
      </c>
      <c r="W455" s="668" t="s">
        <v>22</v>
      </c>
      <c r="X455" s="668" t="s">
        <v>22</v>
      </c>
      <c r="Y455" s="668" t="s">
        <v>4605</v>
      </c>
      <c r="Z455" s="668" t="s">
        <v>22</v>
      </c>
      <c r="AB455" s="662" t="s">
        <v>4745</v>
      </c>
      <c r="AC455" s="662" t="s">
        <v>4829</v>
      </c>
      <c r="AE455" s="662">
        <v>7</v>
      </c>
      <c r="AG455" s="662">
        <v>3</v>
      </c>
      <c r="AH455" s="668" t="str">
        <f t="shared" si="74"/>
        <v>●</v>
      </c>
      <c r="AI455" s="668" t="str">
        <f t="shared" si="74"/>
        <v/>
      </c>
      <c r="AJ455" s="668" t="str">
        <f t="shared" si="74"/>
        <v>●</v>
      </c>
      <c r="AK455" s="675">
        <f t="shared" si="75"/>
        <v>49251</v>
      </c>
      <c r="AL455" s="675" t="str">
        <f t="shared" si="73"/>
        <v>49_河口湖</v>
      </c>
      <c r="AM455" s="675" t="str">
        <f t="shared" si="72"/>
        <v>49</v>
      </c>
      <c r="AN455" s="693" t="str">
        <f>IFERROR(VLOOKUP(AL455,観測点コードリスト!$L$2:$N$1665,3,FALSE),"")</f>
        <v>47640</v>
      </c>
      <c r="AO455" t="str">
        <f t="shared" si="76"/>
        <v>●</v>
      </c>
      <c r="AQ455" s="709">
        <f t="shared" si="68"/>
        <v>49251</v>
      </c>
      <c r="AR455" s="709" t="str">
        <f t="shared" si="69"/>
        <v>河口湖</v>
      </c>
      <c r="AS455" s="709" t="str">
        <f t="shared" si="70"/>
        <v>49</v>
      </c>
      <c r="AT455" s="710" t="str">
        <f t="shared" si="71"/>
        <v>47640</v>
      </c>
    </row>
    <row r="456" spans="1:46">
      <c r="A456" s="662" t="s">
        <v>2217</v>
      </c>
      <c r="B456" s="662">
        <v>49256</v>
      </c>
      <c r="C456" s="662" t="s">
        <v>17</v>
      </c>
      <c r="D456" s="662" t="s">
        <v>2258</v>
      </c>
      <c r="E456" s="662" t="s">
        <v>2259</v>
      </c>
      <c r="F456" s="662" t="s">
        <v>2260</v>
      </c>
      <c r="G456" s="662">
        <v>35</v>
      </c>
      <c r="H456" s="662">
        <v>26.2</v>
      </c>
      <c r="I456" s="662">
        <v>138</v>
      </c>
      <c r="J456" s="662">
        <v>50.2</v>
      </c>
      <c r="K456" s="662">
        <v>992</v>
      </c>
      <c r="L456" s="662">
        <v>6.5</v>
      </c>
      <c r="M456" s="662">
        <v>2</v>
      </c>
      <c r="N456" s="662" t="s">
        <v>2261</v>
      </c>
      <c r="O456" s="662" t="s">
        <v>22</v>
      </c>
      <c r="P456" s="662" t="s">
        <v>40</v>
      </c>
      <c r="Q456" s="667">
        <v>35.436667</v>
      </c>
      <c r="R456" s="667">
        <v>138.83666700000001</v>
      </c>
      <c r="T456" s="668" t="s">
        <v>4605</v>
      </c>
      <c r="U456" s="668" t="s">
        <v>4605</v>
      </c>
      <c r="V456" s="668" t="s">
        <v>4605</v>
      </c>
      <c r="W456" s="668" t="s">
        <v>22</v>
      </c>
      <c r="X456" s="668" t="s">
        <v>22</v>
      </c>
      <c r="Y456" s="668" t="s">
        <v>22</v>
      </c>
      <c r="Z456" s="668" t="s">
        <v>22</v>
      </c>
      <c r="AB456" s="662" t="s">
        <v>4745</v>
      </c>
      <c r="AC456" s="662" t="s">
        <v>4830</v>
      </c>
      <c r="AF456" s="662">
        <v>10</v>
      </c>
      <c r="AG456" s="662">
        <v>1</v>
      </c>
      <c r="AH456" s="668" t="str">
        <f t="shared" si="74"/>
        <v/>
      </c>
      <c r="AI456" s="668" t="str">
        <f t="shared" si="74"/>
        <v>●</v>
      </c>
      <c r="AJ456" s="668" t="str">
        <f t="shared" si="74"/>
        <v>●</v>
      </c>
      <c r="AK456" s="675">
        <f t="shared" si="75"/>
        <v>49256</v>
      </c>
      <c r="AL456" s="675" t="str">
        <f t="shared" si="73"/>
        <v>49_山中</v>
      </c>
      <c r="AM456" s="675" t="str">
        <f t="shared" si="72"/>
        <v>49</v>
      </c>
      <c r="AN456" s="693" t="str">
        <f>IFERROR(VLOOKUP(AL456,観測点コードリスト!$L$2:$N$1665,3,FALSE),"")</f>
        <v>0438</v>
      </c>
      <c r="AO456" t="str">
        <f t="shared" si="76"/>
        <v>●</v>
      </c>
      <c r="AQ456" s="709">
        <f t="shared" si="68"/>
        <v>49256</v>
      </c>
      <c r="AR456" s="709" t="str">
        <f t="shared" si="69"/>
        <v>山中</v>
      </c>
      <c r="AS456" s="709" t="str">
        <f t="shared" si="70"/>
        <v>49</v>
      </c>
      <c r="AT456" s="710" t="str">
        <f t="shared" si="71"/>
        <v>0438</v>
      </c>
    </row>
    <row r="457" spans="1:46">
      <c r="A457" s="662" t="s">
        <v>2217</v>
      </c>
      <c r="B457" s="662">
        <v>49316</v>
      </c>
      <c r="C457" s="662" t="s">
        <v>17</v>
      </c>
      <c r="D457" s="662" t="s">
        <v>2262</v>
      </c>
      <c r="E457" s="662" t="s">
        <v>2263</v>
      </c>
      <c r="F457" s="662" t="s">
        <v>2264</v>
      </c>
      <c r="G457" s="662">
        <v>35</v>
      </c>
      <c r="H457" s="662">
        <v>17.3</v>
      </c>
      <c r="I457" s="662">
        <v>138</v>
      </c>
      <c r="J457" s="662">
        <v>26.7</v>
      </c>
      <c r="K457" s="662">
        <v>141</v>
      </c>
      <c r="L457" s="662">
        <v>9.3000000000000007</v>
      </c>
      <c r="M457" s="662">
        <v>1.5</v>
      </c>
      <c r="N457" s="662" t="s">
        <v>1677</v>
      </c>
      <c r="O457" s="662" t="s">
        <v>22</v>
      </c>
      <c r="P457" s="662" t="s">
        <v>22</v>
      </c>
      <c r="Q457" s="667">
        <v>35.288333000000002</v>
      </c>
      <c r="R457" s="667">
        <v>138.44499999999999</v>
      </c>
      <c r="T457" s="668" t="s">
        <v>4605</v>
      </c>
      <c r="U457" s="668" t="s">
        <v>4605</v>
      </c>
      <c r="V457" s="668" t="s">
        <v>4605</v>
      </c>
      <c r="W457" s="668" t="s">
        <v>22</v>
      </c>
      <c r="X457" s="668" t="s">
        <v>22</v>
      </c>
      <c r="Y457" s="668" t="s">
        <v>22</v>
      </c>
      <c r="Z457" s="668" t="s">
        <v>22</v>
      </c>
      <c r="AB457" s="662" t="s">
        <v>4745</v>
      </c>
      <c r="AC457" s="662" t="s">
        <v>2253</v>
      </c>
      <c r="AF457" s="662">
        <v>4</v>
      </c>
      <c r="AG457" s="662">
        <v>8</v>
      </c>
      <c r="AH457" s="668" t="str">
        <f t="shared" si="74"/>
        <v/>
      </c>
      <c r="AI457" s="668" t="str">
        <f t="shared" si="74"/>
        <v>●</v>
      </c>
      <c r="AJ457" s="668" t="str">
        <f t="shared" si="74"/>
        <v>●</v>
      </c>
      <c r="AK457" s="675">
        <f t="shared" si="75"/>
        <v>49316</v>
      </c>
      <c r="AL457" s="675" t="str">
        <f t="shared" si="73"/>
        <v>49_南部</v>
      </c>
      <c r="AM457" s="675" t="str">
        <f t="shared" si="72"/>
        <v>49</v>
      </c>
      <c r="AN457" s="693" t="str">
        <f>IFERROR(VLOOKUP(AL457,観測点コードリスト!$L$2:$N$1665,3,FALSE),"")</f>
        <v>0439</v>
      </c>
      <c r="AO457" t="str">
        <f t="shared" si="76"/>
        <v>●</v>
      </c>
      <c r="AQ457" s="709">
        <f t="shared" si="68"/>
        <v>49316</v>
      </c>
      <c r="AR457" s="709" t="str">
        <f t="shared" si="69"/>
        <v>南部</v>
      </c>
      <c r="AS457" s="709" t="str">
        <f t="shared" si="70"/>
        <v>49</v>
      </c>
      <c r="AT457" s="710" t="str">
        <f t="shared" si="71"/>
        <v>0439</v>
      </c>
    </row>
    <row r="458" spans="1:46">
      <c r="A458" s="662" t="s">
        <v>1937</v>
      </c>
      <c r="B458" s="662">
        <v>50106</v>
      </c>
      <c r="C458" s="662" t="s">
        <v>17</v>
      </c>
      <c r="D458" s="662" t="s">
        <v>2268</v>
      </c>
      <c r="E458" s="662" t="s">
        <v>2269</v>
      </c>
      <c r="F458" s="662" t="s">
        <v>2270</v>
      </c>
      <c r="G458" s="662">
        <v>35</v>
      </c>
      <c r="H458" s="662">
        <v>13</v>
      </c>
      <c r="I458" s="662">
        <v>138</v>
      </c>
      <c r="J458" s="662">
        <v>13.3</v>
      </c>
      <c r="K458" s="662">
        <v>755</v>
      </c>
      <c r="L458" s="662">
        <v>10</v>
      </c>
      <c r="M458" s="662">
        <v>1.5</v>
      </c>
      <c r="N458" s="662" t="s">
        <v>2271</v>
      </c>
      <c r="O458" s="662" t="s">
        <v>22</v>
      </c>
      <c r="P458" s="662" t="s">
        <v>40</v>
      </c>
      <c r="Q458" s="667">
        <v>35.216667000000001</v>
      </c>
      <c r="R458" s="667">
        <v>138.221667</v>
      </c>
      <c r="T458" s="668" t="s">
        <v>4605</v>
      </c>
      <c r="U458" s="668" t="s">
        <v>4605</v>
      </c>
      <c r="V458" s="668" t="s">
        <v>4605</v>
      </c>
      <c r="W458" s="668" t="s">
        <v>22</v>
      </c>
      <c r="X458" s="668" t="s">
        <v>22</v>
      </c>
      <c r="Y458" s="668" t="s">
        <v>22</v>
      </c>
      <c r="Z458" s="668" t="s">
        <v>22</v>
      </c>
      <c r="AB458" s="662" t="s">
        <v>2271</v>
      </c>
      <c r="AC458" s="662" t="s">
        <v>2271</v>
      </c>
      <c r="AH458" s="668" t="str">
        <f t="shared" si="74"/>
        <v/>
      </c>
      <c r="AI458" s="668" t="str">
        <f t="shared" si="74"/>
        <v/>
      </c>
      <c r="AJ458" s="668" t="str">
        <f t="shared" si="74"/>
        <v/>
      </c>
      <c r="AK458" s="675">
        <f t="shared" si="75"/>
        <v>50106</v>
      </c>
      <c r="AL458" s="675" t="str">
        <f t="shared" si="73"/>
        <v>50_井川</v>
      </c>
      <c r="AM458" s="675" t="str">
        <f t="shared" si="72"/>
        <v>50</v>
      </c>
      <c r="AN458" s="693" t="str">
        <f>IFERROR(VLOOKUP(AL458,観測点コードリスト!$L$2:$N$1665,3,FALSE),"")</f>
        <v>1338</v>
      </c>
      <c r="AO458" t="str">
        <f t="shared" si="76"/>
        <v/>
      </c>
      <c r="AQ458" s="709">
        <f t="shared" si="68"/>
        <v>50106</v>
      </c>
      <c r="AR458" s="709" t="str">
        <f t="shared" si="69"/>
        <v>井川</v>
      </c>
      <c r="AS458" s="709" t="str">
        <f t="shared" si="70"/>
        <v>50</v>
      </c>
      <c r="AT458" s="710" t="str">
        <f t="shared" si="71"/>
        <v>1338</v>
      </c>
    </row>
    <row r="459" spans="1:46">
      <c r="A459" s="662" t="s">
        <v>1937</v>
      </c>
      <c r="B459" s="662">
        <v>50136</v>
      </c>
      <c r="C459" s="662" t="s">
        <v>17</v>
      </c>
      <c r="D459" s="662" t="s">
        <v>2276</v>
      </c>
      <c r="E459" s="662" t="s">
        <v>2277</v>
      </c>
      <c r="F459" s="662" t="s">
        <v>2278</v>
      </c>
      <c r="G459" s="662">
        <v>35</v>
      </c>
      <c r="H459" s="662">
        <v>18.3</v>
      </c>
      <c r="I459" s="662">
        <v>138</v>
      </c>
      <c r="J459" s="662">
        <v>55.6</v>
      </c>
      <c r="K459" s="662">
        <v>472</v>
      </c>
      <c r="L459" s="662">
        <v>10</v>
      </c>
      <c r="M459" s="662">
        <v>1.5</v>
      </c>
      <c r="N459" s="662" t="s">
        <v>1342</v>
      </c>
      <c r="O459" s="662" t="s">
        <v>22</v>
      </c>
      <c r="P459" s="662" t="s">
        <v>40</v>
      </c>
      <c r="Q459" s="667">
        <v>35.305</v>
      </c>
      <c r="R459" s="667">
        <v>138.92666700000001</v>
      </c>
      <c r="T459" s="668" t="s">
        <v>4605</v>
      </c>
      <c r="U459" s="668" t="s">
        <v>4605</v>
      </c>
      <c r="V459" s="668" t="s">
        <v>4605</v>
      </c>
      <c r="W459" s="668" t="s">
        <v>22</v>
      </c>
      <c r="X459" s="668" t="s">
        <v>22</v>
      </c>
      <c r="Y459" s="668" t="s">
        <v>22</v>
      </c>
      <c r="Z459" s="668" t="s">
        <v>22</v>
      </c>
      <c r="AB459" s="662" t="s">
        <v>4745</v>
      </c>
      <c r="AC459" s="662" t="s">
        <v>1266</v>
      </c>
      <c r="AE459" s="662">
        <v>3</v>
      </c>
      <c r="AF459" s="662">
        <v>3</v>
      </c>
      <c r="AG459" s="662">
        <v>7</v>
      </c>
      <c r="AH459" s="668" t="str">
        <f t="shared" si="74"/>
        <v>●</v>
      </c>
      <c r="AI459" s="668" t="str">
        <f t="shared" si="74"/>
        <v>●</v>
      </c>
      <c r="AJ459" s="668" t="str">
        <f t="shared" si="74"/>
        <v>●</v>
      </c>
      <c r="AK459" s="675">
        <f t="shared" si="75"/>
        <v>50136</v>
      </c>
      <c r="AL459" s="675" t="str">
        <f t="shared" si="73"/>
        <v>50_御殿場</v>
      </c>
      <c r="AM459" s="675" t="str">
        <f t="shared" si="72"/>
        <v>50</v>
      </c>
      <c r="AN459" s="693" t="str">
        <f>IFERROR(VLOOKUP(AL459,観測点コードリスト!$L$2:$N$1665,3,FALSE),"")</f>
        <v>0441</v>
      </c>
      <c r="AO459" t="str">
        <f t="shared" si="76"/>
        <v>●</v>
      </c>
      <c r="AQ459" s="709">
        <f t="shared" si="68"/>
        <v>50136</v>
      </c>
      <c r="AR459" s="709" t="str">
        <f t="shared" si="69"/>
        <v>御殿場</v>
      </c>
      <c r="AS459" s="709" t="str">
        <f t="shared" si="70"/>
        <v>50</v>
      </c>
      <c r="AT459" s="710" t="str">
        <f t="shared" si="71"/>
        <v>0441</v>
      </c>
    </row>
    <row r="460" spans="1:46">
      <c r="A460" s="662" t="s">
        <v>1937</v>
      </c>
      <c r="B460" s="662">
        <v>50196</v>
      </c>
      <c r="C460" s="662" t="s">
        <v>17</v>
      </c>
      <c r="D460" s="662" t="s">
        <v>2279</v>
      </c>
      <c r="E460" s="662" t="s">
        <v>2280</v>
      </c>
      <c r="F460" s="662" t="s">
        <v>2281</v>
      </c>
      <c r="G460" s="662">
        <v>35</v>
      </c>
      <c r="H460" s="662">
        <v>11.1</v>
      </c>
      <c r="I460" s="662">
        <v>138</v>
      </c>
      <c r="J460" s="662">
        <v>39.799999999999997</v>
      </c>
      <c r="K460" s="662">
        <v>66</v>
      </c>
      <c r="L460" s="662">
        <v>10</v>
      </c>
      <c r="M460" s="662">
        <v>1.5</v>
      </c>
      <c r="N460" s="662" t="s">
        <v>2282</v>
      </c>
      <c r="O460" s="662" t="s">
        <v>22</v>
      </c>
      <c r="P460" s="662" t="s">
        <v>40</v>
      </c>
      <c r="Q460" s="667">
        <v>35.185000000000002</v>
      </c>
      <c r="R460" s="667">
        <v>138.66333299999999</v>
      </c>
      <c r="T460" s="668" t="s">
        <v>4605</v>
      </c>
      <c r="U460" s="668" t="s">
        <v>4605</v>
      </c>
      <c r="V460" s="668" t="s">
        <v>4605</v>
      </c>
      <c r="W460" s="668" t="s">
        <v>22</v>
      </c>
      <c r="X460" s="668" t="s">
        <v>22</v>
      </c>
      <c r="Y460" s="668" t="s">
        <v>22</v>
      </c>
      <c r="Z460" s="668" t="s">
        <v>22</v>
      </c>
      <c r="AB460" s="662" t="s">
        <v>4745</v>
      </c>
      <c r="AC460" s="662" t="s">
        <v>2213</v>
      </c>
      <c r="AE460" s="662">
        <v>19</v>
      </c>
      <c r="AF460" s="662">
        <v>2</v>
      </c>
      <c r="AG460" s="662">
        <v>6</v>
      </c>
      <c r="AH460" s="668" t="str">
        <f t="shared" si="74"/>
        <v>●</v>
      </c>
      <c r="AI460" s="668" t="str">
        <f t="shared" si="74"/>
        <v>●</v>
      </c>
      <c r="AJ460" s="668" t="str">
        <f t="shared" si="74"/>
        <v>●</v>
      </c>
      <c r="AK460" s="675">
        <f t="shared" si="75"/>
        <v>50196</v>
      </c>
      <c r="AL460" s="675" t="str">
        <f t="shared" si="73"/>
        <v>50_富士</v>
      </c>
      <c r="AM460" s="675" t="str">
        <f t="shared" si="72"/>
        <v>50</v>
      </c>
      <c r="AN460" s="693" t="str">
        <f>IFERROR(VLOOKUP(AL460,観測点コードリスト!$L$2:$N$1665,3,FALSE),"")</f>
        <v>0442</v>
      </c>
      <c r="AO460" t="str">
        <f t="shared" si="76"/>
        <v>●</v>
      </c>
      <c r="AQ460" s="709">
        <f t="shared" si="68"/>
        <v>50196</v>
      </c>
      <c r="AR460" s="709" t="str">
        <f t="shared" si="69"/>
        <v>富士</v>
      </c>
      <c r="AS460" s="709" t="str">
        <f t="shared" si="70"/>
        <v>50</v>
      </c>
      <c r="AT460" s="710" t="str">
        <f t="shared" si="71"/>
        <v>0442</v>
      </c>
    </row>
    <row r="461" spans="1:46">
      <c r="A461" s="662" t="s">
        <v>1937</v>
      </c>
      <c r="B461" s="662">
        <v>50206</v>
      </c>
      <c r="C461" s="662" t="s">
        <v>23</v>
      </c>
      <c r="D461" s="662" t="s">
        <v>2283</v>
      </c>
      <c r="E461" s="662" t="s">
        <v>2284</v>
      </c>
      <c r="F461" s="662" t="s">
        <v>2285</v>
      </c>
      <c r="G461" s="662">
        <v>35</v>
      </c>
      <c r="H461" s="662">
        <v>6.8</v>
      </c>
      <c r="I461" s="662">
        <v>138</v>
      </c>
      <c r="J461" s="662">
        <v>55.5</v>
      </c>
      <c r="K461" s="662">
        <v>21</v>
      </c>
      <c r="L461" s="662">
        <v>15.8</v>
      </c>
      <c r="M461" s="662" t="s">
        <v>22</v>
      </c>
      <c r="N461" s="662" t="s">
        <v>2286</v>
      </c>
      <c r="O461" s="662" t="s">
        <v>22</v>
      </c>
      <c r="P461" s="662" t="s">
        <v>22</v>
      </c>
      <c r="Q461" s="667">
        <v>35.113332999999997</v>
      </c>
      <c r="R461" s="667">
        <v>138.92500000000001</v>
      </c>
      <c r="T461" s="668" t="s">
        <v>4605</v>
      </c>
      <c r="U461" s="668" t="s">
        <v>4605</v>
      </c>
      <c r="V461" s="668" t="s">
        <v>4605</v>
      </c>
      <c r="W461" s="668" t="s">
        <v>22</v>
      </c>
      <c r="X461" s="668" t="s">
        <v>22</v>
      </c>
      <c r="Y461" s="668" t="s">
        <v>4605</v>
      </c>
      <c r="Z461" s="668" t="s">
        <v>22</v>
      </c>
      <c r="AB461" s="662" t="s">
        <v>4745</v>
      </c>
      <c r="AC461" s="662" t="s">
        <v>4831</v>
      </c>
      <c r="AE461" s="662">
        <v>13</v>
      </c>
      <c r="AF461" s="662">
        <v>1</v>
      </c>
      <c r="AG461" s="662">
        <v>10</v>
      </c>
      <c r="AH461" s="668" t="str">
        <f t="shared" si="74"/>
        <v>●</v>
      </c>
      <c r="AI461" s="668" t="str">
        <f t="shared" si="74"/>
        <v>●</v>
      </c>
      <c r="AJ461" s="668" t="str">
        <f t="shared" si="74"/>
        <v>●</v>
      </c>
      <c r="AK461" s="675">
        <f t="shared" si="75"/>
        <v>50206</v>
      </c>
      <c r="AL461" s="675" t="str">
        <f t="shared" si="73"/>
        <v>50_三島</v>
      </c>
      <c r="AM461" s="675" t="str">
        <f t="shared" si="72"/>
        <v>50</v>
      </c>
      <c r="AN461" s="693" t="str">
        <f>IFERROR(VLOOKUP(AL461,観測点コードリスト!$L$2:$N$1665,3,FALSE),"")</f>
        <v>47657</v>
      </c>
      <c r="AO461" t="str">
        <f t="shared" si="76"/>
        <v>●</v>
      </c>
      <c r="AQ461" s="709">
        <f t="shared" si="68"/>
        <v>50206</v>
      </c>
      <c r="AR461" s="709" t="str">
        <f t="shared" si="69"/>
        <v>三島</v>
      </c>
      <c r="AS461" s="709" t="str">
        <f t="shared" si="70"/>
        <v>50</v>
      </c>
      <c r="AT461" s="710" t="str">
        <f t="shared" si="71"/>
        <v>47657</v>
      </c>
    </row>
    <row r="462" spans="1:46">
      <c r="A462" s="662" t="s">
        <v>1937</v>
      </c>
      <c r="B462" s="662">
        <v>50211</v>
      </c>
      <c r="C462" s="662" t="s">
        <v>2287</v>
      </c>
      <c r="D462" s="662" t="s">
        <v>2288</v>
      </c>
      <c r="E462" s="662" t="s">
        <v>2289</v>
      </c>
      <c r="F462" s="662" t="s">
        <v>2290</v>
      </c>
      <c r="G462" s="662">
        <v>35</v>
      </c>
      <c r="H462" s="662">
        <v>6.9</v>
      </c>
      <c r="I462" s="662">
        <v>139</v>
      </c>
      <c r="J462" s="662">
        <v>5</v>
      </c>
      <c r="K462" s="662">
        <v>144</v>
      </c>
      <c r="L462" s="662">
        <v>5.5</v>
      </c>
      <c r="M462" s="662">
        <v>1.5</v>
      </c>
      <c r="N462" s="662" t="s">
        <v>2291</v>
      </c>
      <c r="O462" s="662" t="s">
        <v>22</v>
      </c>
      <c r="P462" s="662" t="s">
        <v>2292</v>
      </c>
      <c r="Q462" s="667">
        <v>35.115000000000002</v>
      </c>
      <c r="R462" s="667">
        <v>139.08333300000001</v>
      </c>
      <c r="T462" s="668" t="s">
        <v>4605</v>
      </c>
      <c r="U462" s="668" t="s">
        <v>4605</v>
      </c>
      <c r="V462" s="668" t="s">
        <v>4605</v>
      </c>
      <c r="W462" s="668" t="s">
        <v>22</v>
      </c>
      <c r="X462" s="668" t="s">
        <v>22</v>
      </c>
      <c r="Y462" s="668" t="s">
        <v>22</v>
      </c>
      <c r="Z462" s="668" t="s">
        <v>22</v>
      </c>
      <c r="AB462" s="662" t="s">
        <v>2291</v>
      </c>
      <c r="AC462" s="662" t="s">
        <v>2291</v>
      </c>
      <c r="AF462" s="662">
        <v>15</v>
      </c>
      <c r="AG462" s="662">
        <v>9</v>
      </c>
      <c r="AH462" s="668" t="str">
        <f t="shared" si="74"/>
        <v/>
      </c>
      <c r="AI462" s="668" t="str">
        <f t="shared" si="74"/>
        <v>●</v>
      </c>
      <c r="AJ462" s="668" t="str">
        <f t="shared" si="74"/>
        <v>●</v>
      </c>
      <c r="AK462" s="675">
        <f t="shared" si="75"/>
        <v>50211</v>
      </c>
      <c r="AL462" s="675" t="str">
        <f t="shared" si="73"/>
        <v>50_熱海伊豆山</v>
      </c>
      <c r="AM462" s="675" t="str">
        <f t="shared" si="72"/>
        <v>50</v>
      </c>
      <c r="AN462" s="694">
        <v>1673</v>
      </c>
      <c r="AO462" t="str">
        <f t="shared" si="76"/>
        <v>●</v>
      </c>
      <c r="AQ462" s="709">
        <f t="shared" si="68"/>
        <v>50211</v>
      </c>
      <c r="AR462" s="709" t="str">
        <f t="shared" si="69"/>
        <v>熱海伊豆山</v>
      </c>
      <c r="AS462" s="709" t="str">
        <f t="shared" si="70"/>
        <v>50</v>
      </c>
      <c r="AT462" s="710">
        <f t="shared" si="71"/>
        <v>1673</v>
      </c>
    </row>
    <row r="463" spans="1:46">
      <c r="A463" s="662" t="s">
        <v>1937</v>
      </c>
      <c r="B463" s="662">
        <v>50226</v>
      </c>
      <c r="C463" s="662" t="s">
        <v>17</v>
      </c>
      <c r="D463" s="662" t="s">
        <v>2293</v>
      </c>
      <c r="E463" s="662" t="s">
        <v>2294</v>
      </c>
      <c r="F463" s="662" t="s">
        <v>2295</v>
      </c>
      <c r="G463" s="662">
        <v>35</v>
      </c>
      <c r="H463" s="662">
        <v>3.4</v>
      </c>
      <c r="I463" s="662">
        <v>137</v>
      </c>
      <c r="J463" s="662">
        <v>45.7</v>
      </c>
      <c r="K463" s="662">
        <v>150</v>
      </c>
      <c r="L463" s="662">
        <v>10</v>
      </c>
      <c r="M463" s="662">
        <v>1.5</v>
      </c>
      <c r="N463" s="662" t="s">
        <v>2296</v>
      </c>
      <c r="O463" s="662" t="s">
        <v>22</v>
      </c>
      <c r="P463" s="662" t="s">
        <v>40</v>
      </c>
      <c r="Q463" s="667">
        <v>35.056666999999997</v>
      </c>
      <c r="R463" s="667">
        <v>137.76166699999999</v>
      </c>
      <c r="T463" s="668" t="s">
        <v>4605</v>
      </c>
      <c r="U463" s="668" t="s">
        <v>4605</v>
      </c>
      <c r="V463" s="668" t="s">
        <v>4605</v>
      </c>
      <c r="W463" s="668" t="s">
        <v>22</v>
      </c>
      <c r="X463" s="668" t="s">
        <v>22</v>
      </c>
      <c r="Y463" s="668" t="s">
        <v>22</v>
      </c>
      <c r="Z463" s="668" t="s">
        <v>22</v>
      </c>
      <c r="AB463" s="662" t="s">
        <v>1300</v>
      </c>
      <c r="AC463" s="662" t="s">
        <v>1415</v>
      </c>
      <c r="AG463" s="662">
        <v>1</v>
      </c>
      <c r="AH463" s="668" t="str">
        <f t="shared" si="74"/>
        <v/>
      </c>
      <c r="AI463" s="668" t="str">
        <f t="shared" si="74"/>
        <v/>
      </c>
      <c r="AJ463" s="668" t="str">
        <f t="shared" si="74"/>
        <v>●</v>
      </c>
      <c r="AK463" s="675">
        <f t="shared" si="75"/>
        <v>50226</v>
      </c>
      <c r="AL463" s="675" t="str">
        <f t="shared" si="73"/>
        <v>50_佐久間</v>
      </c>
      <c r="AM463" s="675" t="str">
        <f t="shared" si="72"/>
        <v>50</v>
      </c>
      <c r="AN463" s="693" t="str">
        <f>IFERROR(VLOOKUP(AL463,観測点コードリスト!$L$2:$N$1665,3,FALSE),"")</f>
        <v>0986</v>
      </c>
      <c r="AO463" t="str">
        <f t="shared" si="76"/>
        <v>●</v>
      </c>
      <c r="AQ463" s="709">
        <f t="shared" si="68"/>
        <v>50226</v>
      </c>
      <c r="AR463" s="709" t="str">
        <f t="shared" si="69"/>
        <v>佐久間</v>
      </c>
      <c r="AS463" s="709" t="str">
        <f t="shared" si="70"/>
        <v>50</v>
      </c>
      <c r="AT463" s="710" t="str">
        <f t="shared" si="71"/>
        <v>0986</v>
      </c>
    </row>
    <row r="464" spans="1:46">
      <c r="A464" s="662" t="s">
        <v>1937</v>
      </c>
      <c r="B464" s="662">
        <v>50241</v>
      </c>
      <c r="C464" s="662" t="s">
        <v>17</v>
      </c>
      <c r="D464" s="662" t="s">
        <v>2301</v>
      </c>
      <c r="E464" s="662" t="s">
        <v>2302</v>
      </c>
      <c r="F464" s="662" t="s">
        <v>2303</v>
      </c>
      <c r="G464" s="662">
        <v>35</v>
      </c>
      <c r="H464" s="662">
        <v>6.1</v>
      </c>
      <c r="I464" s="662">
        <v>138</v>
      </c>
      <c r="J464" s="662">
        <v>7.7</v>
      </c>
      <c r="K464" s="662">
        <v>290</v>
      </c>
      <c r="L464" s="662">
        <v>10</v>
      </c>
      <c r="M464" s="662">
        <v>1.5</v>
      </c>
      <c r="N464" s="662" t="s">
        <v>1794</v>
      </c>
      <c r="O464" s="662" t="s">
        <v>22</v>
      </c>
      <c r="P464" s="662" t="s">
        <v>40</v>
      </c>
      <c r="Q464" s="667">
        <v>35.101666999999999</v>
      </c>
      <c r="R464" s="667">
        <v>138.128333</v>
      </c>
      <c r="T464" s="668" t="s">
        <v>4605</v>
      </c>
      <c r="U464" s="668" t="s">
        <v>4605</v>
      </c>
      <c r="V464" s="668" t="s">
        <v>4605</v>
      </c>
      <c r="W464" s="668" t="s">
        <v>22</v>
      </c>
      <c r="X464" s="668" t="s">
        <v>22</v>
      </c>
      <c r="Y464" s="668" t="s">
        <v>22</v>
      </c>
      <c r="Z464" s="668" t="s">
        <v>22</v>
      </c>
      <c r="AB464" s="662" t="s">
        <v>4745</v>
      </c>
      <c r="AC464" s="662" t="s">
        <v>4814</v>
      </c>
      <c r="AG464" s="662">
        <v>10</v>
      </c>
      <c r="AH464" s="668" t="str">
        <f t="shared" si="74"/>
        <v/>
      </c>
      <c r="AI464" s="668" t="str">
        <f t="shared" si="74"/>
        <v/>
      </c>
      <c r="AJ464" s="668" t="str">
        <f t="shared" si="74"/>
        <v>●</v>
      </c>
      <c r="AK464" s="675">
        <f t="shared" si="75"/>
        <v>50241</v>
      </c>
      <c r="AL464" s="675" t="str">
        <f t="shared" si="73"/>
        <v>50_川根本町</v>
      </c>
      <c r="AM464" s="675" t="str">
        <f t="shared" si="72"/>
        <v>50</v>
      </c>
      <c r="AN464" s="693" t="str">
        <f>IFERROR(VLOOKUP(AL464,観測点コードリスト!$L$2:$N$1665,3,FALSE),"")</f>
        <v>0445</v>
      </c>
      <c r="AO464" t="str">
        <f t="shared" si="76"/>
        <v>●</v>
      </c>
      <c r="AQ464" s="709">
        <f t="shared" si="68"/>
        <v>50241</v>
      </c>
      <c r="AR464" s="709" t="str">
        <f t="shared" si="69"/>
        <v>川根本町</v>
      </c>
      <c r="AS464" s="709" t="str">
        <f t="shared" si="70"/>
        <v>50</v>
      </c>
      <c r="AT464" s="710" t="str">
        <f t="shared" si="71"/>
        <v>0445</v>
      </c>
    </row>
    <row r="465" spans="1:46">
      <c r="A465" s="662" t="s">
        <v>1937</v>
      </c>
      <c r="B465" s="662">
        <v>50261</v>
      </c>
      <c r="C465" s="662" t="s">
        <v>17</v>
      </c>
      <c r="D465" s="662" t="s">
        <v>2308</v>
      </c>
      <c r="E465" s="662" t="s">
        <v>2309</v>
      </c>
      <c r="F465" s="662" t="s">
        <v>2310</v>
      </c>
      <c r="G465" s="662">
        <v>35</v>
      </c>
      <c r="H465" s="662">
        <v>3.2</v>
      </c>
      <c r="I465" s="662">
        <v>138</v>
      </c>
      <c r="J465" s="662">
        <v>31.3</v>
      </c>
      <c r="K465" s="662">
        <v>3</v>
      </c>
      <c r="L465" s="662">
        <v>8.5</v>
      </c>
      <c r="M465" s="662">
        <v>1.5</v>
      </c>
      <c r="N465" s="662" t="s">
        <v>2311</v>
      </c>
      <c r="O465" s="662" t="s">
        <v>22</v>
      </c>
      <c r="P465" s="662" t="s">
        <v>40</v>
      </c>
      <c r="Q465" s="667">
        <v>35.053333000000002</v>
      </c>
      <c r="R465" s="667">
        <v>138.52166700000001</v>
      </c>
      <c r="T465" s="668" t="s">
        <v>4605</v>
      </c>
      <c r="U465" s="668" t="s">
        <v>4605</v>
      </c>
      <c r="V465" s="668" t="s">
        <v>4605</v>
      </c>
      <c r="W465" s="668" t="s">
        <v>22</v>
      </c>
      <c r="X465" s="668" t="s">
        <v>22</v>
      </c>
      <c r="Y465" s="668" t="s">
        <v>22</v>
      </c>
      <c r="Z465" s="668" t="s">
        <v>22</v>
      </c>
      <c r="AB465" s="662" t="s">
        <v>2311</v>
      </c>
      <c r="AC465" s="662" t="s">
        <v>2311</v>
      </c>
      <c r="AE465" s="662">
        <v>1</v>
      </c>
      <c r="AF465" s="662">
        <v>36</v>
      </c>
      <c r="AG465" s="662">
        <v>4</v>
      </c>
      <c r="AH465" s="668" t="str">
        <f t="shared" si="74"/>
        <v>●</v>
      </c>
      <c r="AI465" s="668" t="str">
        <f t="shared" si="74"/>
        <v>●</v>
      </c>
      <c r="AJ465" s="668" t="str">
        <f t="shared" si="74"/>
        <v>●</v>
      </c>
      <c r="AK465" s="675">
        <f t="shared" si="75"/>
        <v>50261</v>
      </c>
      <c r="AL465" s="675" t="str">
        <f t="shared" si="73"/>
        <v>50_清水</v>
      </c>
      <c r="AM465" s="675" t="str">
        <f t="shared" si="72"/>
        <v>50</v>
      </c>
      <c r="AN465" s="693" t="str">
        <f>IFERROR(VLOOKUP(AL465,観測点コードリスト!$L$2:$N$1665,3,FALSE),"")</f>
        <v>1243</v>
      </c>
      <c r="AO465" t="str">
        <f t="shared" si="76"/>
        <v>●</v>
      </c>
      <c r="AQ465" s="709">
        <f t="shared" si="68"/>
        <v>50261</v>
      </c>
      <c r="AR465" s="709" t="str">
        <f t="shared" si="69"/>
        <v>清水</v>
      </c>
      <c r="AS465" s="709" t="str">
        <f t="shared" si="70"/>
        <v>50</v>
      </c>
      <c r="AT465" s="710" t="str">
        <f t="shared" si="71"/>
        <v>1243</v>
      </c>
    </row>
    <row r="466" spans="1:46">
      <c r="A466" s="662" t="s">
        <v>1937</v>
      </c>
      <c r="B466" s="662">
        <v>50281</v>
      </c>
      <c r="C466" s="662" t="s">
        <v>23</v>
      </c>
      <c r="D466" s="662" t="s">
        <v>2312</v>
      </c>
      <c r="E466" s="662" t="s">
        <v>2313</v>
      </c>
      <c r="F466" s="662" t="s">
        <v>2314</v>
      </c>
      <c r="G466" s="662">
        <v>35</v>
      </c>
      <c r="H466" s="662">
        <v>2.7</v>
      </c>
      <c r="I466" s="662">
        <v>139</v>
      </c>
      <c r="J466" s="662">
        <v>5.5</v>
      </c>
      <c r="K466" s="662">
        <v>67</v>
      </c>
      <c r="L466" s="662">
        <v>12.5</v>
      </c>
      <c r="M466" s="662" t="s">
        <v>22</v>
      </c>
      <c r="N466" s="662" t="s">
        <v>2315</v>
      </c>
      <c r="O466" s="662" t="s">
        <v>22</v>
      </c>
      <c r="P466" s="662" t="s">
        <v>22</v>
      </c>
      <c r="Q466" s="667">
        <v>35.045000000000002</v>
      </c>
      <c r="R466" s="667">
        <v>139.091667</v>
      </c>
      <c r="T466" s="668" t="s">
        <v>4605</v>
      </c>
      <c r="U466" s="668" t="s">
        <v>4605</v>
      </c>
      <c r="V466" s="668" t="s">
        <v>4605</v>
      </c>
      <c r="W466" s="668" t="s">
        <v>22</v>
      </c>
      <c r="X466" s="668" t="s">
        <v>22</v>
      </c>
      <c r="Y466" s="668" t="s">
        <v>4605</v>
      </c>
      <c r="Z466" s="668" t="s">
        <v>22</v>
      </c>
      <c r="AB466" s="662" t="s">
        <v>4745</v>
      </c>
      <c r="AC466" s="662" t="s">
        <v>4832</v>
      </c>
      <c r="AE466" s="662">
        <v>6</v>
      </c>
      <c r="AF466" s="662">
        <v>2</v>
      </c>
      <c r="AG466" s="662">
        <v>3</v>
      </c>
      <c r="AH466" s="668" t="str">
        <f t="shared" si="74"/>
        <v>●</v>
      </c>
      <c r="AI466" s="668" t="str">
        <f t="shared" si="74"/>
        <v>●</v>
      </c>
      <c r="AJ466" s="668" t="str">
        <f t="shared" si="74"/>
        <v>●</v>
      </c>
      <c r="AK466" s="675">
        <f t="shared" si="75"/>
        <v>50281</v>
      </c>
      <c r="AL466" s="675" t="str">
        <f t="shared" si="73"/>
        <v>50_網代</v>
      </c>
      <c r="AM466" s="675" t="str">
        <f t="shared" si="72"/>
        <v>50</v>
      </c>
      <c r="AN466" s="693" t="str">
        <f>IFERROR(VLOOKUP(AL466,観測点コードリスト!$L$2:$N$1665,3,FALSE),"")</f>
        <v>47668</v>
      </c>
      <c r="AO466" t="str">
        <f t="shared" si="76"/>
        <v>●</v>
      </c>
      <c r="AQ466" s="709">
        <f t="shared" si="68"/>
        <v>50281</v>
      </c>
      <c r="AR466" s="709" t="str">
        <f t="shared" si="69"/>
        <v>網代</v>
      </c>
      <c r="AS466" s="709" t="str">
        <f t="shared" si="70"/>
        <v>50</v>
      </c>
      <c r="AT466" s="710" t="str">
        <f t="shared" si="71"/>
        <v>47668</v>
      </c>
    </row>
    <row r="467" spans="1:46">
      <c r="A467" s="662" t="s">
        <v>1937</v>
      </c>
      <c r="B467" s="662">
        <v>50331</v>
      </c>
      <c r="C467" s="662" t="s">
        <v>23</v>
      </c>
      <c r="D467" s="662" t="s">
        <v>1937</v>
      </c>
      <c r="E467" s="662" t="s">
        <v>2324</v>
      </c>
      <c r="F467" s="662" t="s">
        <v>2325</v>
      </c>
      <c r="G467" s="662">
        <v>34</v>
      </c>
      <c r="H467" s="662">
        <v>58.5</v>
      </c>
      <c r="I467" s="662">
        <v>138</v>
      </c>
      <c r="J467" s="662">
        <v>24.2</v>
      </c>
      <c r="K467" s="662">
        <v>14</v>
      </c>
      <c r="L467" s="662">
        <v>16</v>
      </c>
      <c r="M467" s="662" t="s">
        <v>22</v>
      </c>
      <c r="N467" s="662" t="s">
        <v>2326</v>
      </c>
      <c r="O467" s="662">
        <v>50900</v>
      </c>
      <c r="P467" s="662" t="s">
        <v>22</v>
      </c>
      <c r="Q467" s="667">
        <v>34.975000000000001</v>
      </c>
      <c r="R467" s="667">
        <v>138.403333</v>
      </c>
      <c r="T467" s="668" t="s">
        <v>4605</v>
      </c>
      <c r="U467" s="668" t="s">
        <v>4605</v>
      </c>
      <c r="V467" s="668" t="s">
        <v>4605</v>
      </c>
      <c r="W467" s="668" t="s">
        <v>4605</v>
      </c>
      <c r="X467" s="668" t="s">
        <v>22</v>
      </c>
      <c r="Y467" s="668" t="s">
        <v>4605</v>
      </c>
      <c r="Z467" s="668" t="s">
        <v>4605</v>
      </c>
      <c r="AB467" s="662" t="s">
        <v>4745</v>
      </c>
      <c r="AC467" s="662" t="s">
        <v>4833</v>
      </c>
      <c r="AE467" s="662">
        <v>23</v>
      </c>
      <c r="AF467" s="662">
        <v>2</v>
      </c>
      <c r="AG467" s="662">
        <v>9</v>
      </c>
      <c r="AH467" s="668" t="str">
        <f t="shared" si="74"/>
        <v>●</v>
      </c>
      <c r="AI467" s="668" t="str">
        <f t="shared" si="74"/>
        <v>●</v>
      </c>
      <c r="AJ467" s="668" t="str">
        <f t="shared" si="74"/>
        <v>●</v>
      </c>
      <c r="AK467" s="675">
        <f t="shared" si="75"/>
        <v>50331</v>
      </c>
      <c r="AL467" s="675" t="str">
        <f t="shared" si="73"/>
        <v>50_静岡</v>
      </c>
      <c r="AM467" s="675" t="str">
        <f t="shared" si="72"/>
        <v>50</v>
      </c>
      <c r="AN467" s="693" t="str">
        <f>IFERROR(VLOOKUP(AL467,観測点コードリスト!$L$2:$N$1665,3,FALSE),"")</f>
        <v>47656</v>
      </c>
      <c r="AO467" t="str">
        <f t="shared" si="76"/>
        <v>●</v>
      </c>
      <c r="AQ467" s="709">
        <f t="shared" si="68"/>
        <v>50331</v>
      </c>
      <c r="AR467" s="709" t="str">
        <f t="shared" si="69"/>
        <v>静岡</v>
      </c>
      <c r="AS467" s="709" t="str">
        <f t="shared" si="70"/>
        <v>50</v>
      </c>
      <c r="AT467" s="710" t="str">
        <f t="shared" si="71"/>
        <v>47656</v>
      </c>
    </row>
    <row r="468" spans="1:46">
      <c r="A468" s="662" t="s">
        <v>1937</v>
      </c>
      <c r="B468" s="662">
        <v>50386</v>
      </c>
      <c r="C468" s="662" t="s">
        <v>17</v>
      </c>
      <c r="D468" s="662" t="s">
        <v>2330</v>
      </c>
      <c r="E468" s="662" t="s">
        <v>2331</v>
      </c>
      <c r="F468" s="662" t="s">
        <v>2332</v>
      </c>
      <c r="G468" s="662">
        <v>34</v>
      </c>
      <c r="H468" s="662">
        <v>53.4</v>
      </c>
      <c r="I468" s="662">
        <v>137</v>
      </c>
      <c r="J468" s="662">
        <v>48.8</v>
      </c>
      <c r="K468" s="662">
        <v>61</v>
      </c>
      <c r="L468" s="662">
        <v>10</v>
      </c>
      <c r="M468" s="662">
        <v>1.5</v>
      </c>
      <c r="N468" s="662" t="s">
        <v>2333</v>
      </c>
      <c r="O468" s="662" t="s">
        <v>22</v>
      </c>
      <c r="P468" s="662" t="s">
        <v>40</v>
      </c>
      <c r="Q468" s="667">
        <v>34.89</v>
      </c>
      <c r="R468" s="667">
        <v>137.813333</v>
      </c>
      <c r="T468" s="668" t="s">
        <v>4605</v>
      </c>
      <c r="U468" s="668" t="s">
        <v>4605</v>
      </c>
      <c r="V468" s="668" t="s">
        <v>4605</v>
      </c>
      <c r="W468" s="668" t="s">
        <v>22</v>
      </c>
      <c r="X468" s="668" t="s">
        <v>22</v>
      </c>
      <c r="Y468" s="668" t="s">
        <v>22</v>
      </c>
      <c r="Z468" s="668" t="s">
        <v>22</v>
      </c>
      <c r="AB468" s="662" t="s">
        <v>4745</v>
      </c>
      <c r="AC468" s="662" t="s">
        <v>1128</v>
      </c>
      <c r="AE468" s="662">
        <v>3</v>
      </c>
      <c r="AF468" s="662">
        <v>5</v>
      </c>
      <c r="AG468" s="662">
        <v>25</v>
      </c>
      <c r="AH468" s="668" t="str">
        <f t="shared" si="74"/>
        <v>●</v>
      </c>
      <c r="AI468" s="668" t="str">
        <f t="shared" si="74"/>
        <v>●</v>
      </c>
      <c r="AJ468" s="668" t="str">
        <f t="shared" si="74"/>
        <v>●</v>
      </c>
      <c r="AK468" s="675">
        <f t="shared" si="75"/>
        <v>50386</v>
      </c>
      <c r="AL468" s="675" t="str">
        <f t="shared" si="73"/>
        <v>50_天竜</v>
      </c>
      <c r="AM468" s="675" t="str">
        <f t="shared" si="72"/>
        <v>50</v>
      </c>
      <c r="AN468" s="693" t="str">
        <f>IFERROR(VLOOKUP(AL468,観測点コードリスト!$L$2:$N$1665,3,FALSE),"")</f>
        <v>0451</v>
      </c>
      <c r="AO468" t="str">
        <f t="shared" si="76"/>
        <v>●</v>
      </c>
      <c r="AQ468" s="709">
        <f t="shared" si="68"/>
        <v>50386</v>
      </c>
      <c r="AR468" s="709" t="str">
        <f t="shared" si="69"/>
        <v>天竜</v>
      </c>
      <c r="AS468" s="709" t="str">
        <f t="shared" si="70"/>
        <v>50</v>
      </c>
      <c r="AT468" s="710" t="str">
        <f t="shared" si="71"/>
        <v>0451</v>
      </c>
    </row>
    <row r="469" spans="1:46">
      <c r="A469" s="662" t="s">
        <v>1937</v>
      </c>
      <c r="B469" s="662">
        <v>50456</v>
      </c>
      <c r="C469" s="662" t="s">
        <v>23</v>
      </c>
      <c r="D469" s="662" t="s">
        <v>2348</v>
      </c>
      <c r="E469" s="662" t="s">
        <v>2349</v>
      </c>
      <c r="F469" s="662" t="s">
        <v>2350</v>
      </c>
      <c r="G469" s="662">
        <v>34</v>
      </c>
      <c r="H469" s="662">
        <v>45.2</v>
      </c>
      <c r="I469" s="662">
        <v>137</v>
      </c>
      <c r="J469" s="662">
        <v>42.7</v>
      </c>
      <c r="K469" s="662">
        <v>46</v>
      </c>
      <c r="L469" s="662">
        <v>16.8</v>
      </c>
      <c r="M469" s="662" t="s">
        <v>22</v>
      </c>
      <c r="N469" s="662" t="s">
        <v>2351</v>
      </c>
      <c r="O469" s="662" t="s">
        <v>22</v>
      </c>
      <c r="P469" s="662" t="s">
        <v>22</v>
      </c>
      <c r="Q469" s="667">
        <v>34.753332999999998</v>
      </c>
      <c r="R469" s="667">
        <v>137.71166700000001</v>
      </c>
      <c r="T469" s="668" t="s">
        <v>4605</v>
      </c>
      <c r="U469" s="668" t="s">
        <v>4605</v>
      </c>
      <c r="V469" s="668" t="s">
        <v>4605</v>
      </c>
      <c r="W469" s="668" t="s">
        <v>22</v>
      </c>
      <c r="X469" s="668" t="s">
        <v>22</v>
      </c>
      <c r="Y469" s="668" t="s">
        <v>4605</v>
      </c>
      <c r="Z469" s="668" t="s">
        <v>22</v>
      </c>
      <c r="AB469" s="662" t="s">
        <v>4745</v>
      </c>
      <c r="AC469" s="662" t="s">
        <v>4834</v>
      </c>
      <c r="AE469" s="662">
        <v>25</v>
      </c>
      <c r="AF469" s="662">
        <v>8</v>
      </c>
      <c r="AG469" s="662">
        <v>2</v>
      </c>
      <c r="AH469" s="668" t="str">
        <f t="shared" si="74"/>
        <v>●</v>
      </c>
      <c r="AI469" s="668" t="str">
        <f t="shared" si="74"/>
        <v>●</v>
      </c>
      <c r="AJ469" s="668" t="str">
        <f t="shared" si="74"/>
        <v>●</v>
      </c>
      <c r="AK469" s="675">
        <f t="shared" si="75"/>
        <v>50456</v>
      </c>
      <c r="AL469" s="675" t="str">
        <f t="shared" si="73"/>
        <v>50_浜松</v>
      </c>
      <c r="AM469" s="675" t="str">
        <f t="shared" si="72"/>
        <v>50</v>
      </c>
      <c r="AN469" s="693" t="str">
        <f>IFERROR(VLOOKUP(AL469,観測点コードリスト!$L$2:$N$1665,3,FALSE),"")</f>
        <v>47654</v>
      </c>
      <c r="AO469" t="str">
        <f t="shared" si="76"/>
        <v>●</v>
      </c>
      <c r="AQ469" s="709">
        <f t="shared" si="68"/>
        <v>50456</v>
      </c>
      <c r="AR469" s="709" t="str">
        <f t="shared" si="69"/>
        <v>浜松</v>
      </c>
      <c r="AS469" s="709" t="str">
        <f t="shared" si="70"/>
        <v>50</v>
      </c>
      <c r="AT469" s="710" t="str">
        <f t="shared" si="71"/>
        <v>47654</v>
      </c>
    </row>
    <row r="470" spans="1:46">
      <c r="A470" s="662" t="s">
        <v>1937</v>
      </c>
      <c r="B470" s="662">
        <v>50476</v>
      </c>
      <c r="C470" s="662" t="s">
        <v>17</v>
      </c>
      <c r="D470" s="662" t="s">
        <v>2355</v>
      </c>
      <c r="E470" s="662" t="s">
        <v>2356</v>
      </c>
      <c r="F470" s="662" t="s">
        <v>2357</v>
      </c>
      <c r="G470" s="662">
        <v>34</v>
      </c>
      <c r="H470" s="662">
        <v>47.1</v>
      </c>
      <c r="I470" s="662">
        <v>138</v>
      </c>
      <c r="J470" s="662">
        <v>8.3000000000000007</v>
      </c>
      <c r="K470" s="662">
        <v>191</v>
      </c>
      <c r="L470" s="662">
        <v>10</v>
      </c>
      <c r="M470" s="662">
        <v>1.5</v>
      </c>
      <c r="N470" s="662" t="s">
        <v>1128</v>
      </c>
      <c r="O470" s="662" t="s">
        <v>22</v>
      </c>
      <c r="P470" s="662" t="s">
        <v>22</v>
      </c>
      <c r="Q470" s="667">
        <v>34.784999999999997</v>
      </c>
      <c r="R470" s="667">
        <v>138.13833299999999</v>
      </c>
      <c r="T470" s="668" t="s">
        <v>4605</v>
      </c>
      <c r="U470" s="668" t="s">
        <v>4605</v>
      </c>
      <c r="V470" s="668" t="s">
        <v>4605</v>
      </c>
      <c r="W470" s="668" t="s">
        <v>22</v>
      </c>
      <c r="X470" s="668" t="s">
        <v>22</v>
      </c>
      <c r="Y470" s="668" t="s">
        <v>22</v>
      </c>
      <c r="Z470" s="668" t="s">
        <v>22</v>
      </c>
      <c r="AB470" s="662" t="s">
        <v>1128</v>
      </c>
      <c r="AC470" s="662" t="s">
        <v>1128</v>
      </c>
      <c r="AE470" s="662">
        <v>8</v>
      </c>
      <c r="AF470" s="662">
        <v>15</v>
      </c>
      <c r="AG470" s="662">
        <v>2</v>
      </c>
      <c r="AH470" s="668" t="str">
        <f t="shared" si="74"/>
        <v>●</v>
      </c>
      <c r="AI470" s="668" t="str">
        <f t="shared" si="74"/>
        <v>●</v>
      </c>
      <c r="AJ470" s="668" t="str">
        <f t="shared" si="74"/>
        <v>●</v>
      </c>
      <c r="AK470" s="675">
        <f t="shared" si="75"/>
        <v>50476</v>
      </c>
      <c r="AL470" s="675" t="str">
        <f t="shared" si="73"/>
        <v>50_菊川牧之原</v>
      </c>
      <c r="AM470" s="675" t="str">
        <f t="shared" si="72"/>
        <v>50</v>
      </c>
      <c r="AN470" s="693" t="str">
        <f>IFERROR(VLOOKUP(AL470,観測点コードリスト!$L$2:$N$1665,3,FALSE),"")</f>
        <v>1335</v>
      </c>
      <c r="AO470" t="str">
        <f t="shared" si="76"/>
        <v>●</v>
      </c>
      <c r="AQ470" s="709">
        <f t="shared" si="68"/>
        <v>50476</v>
      </c>
      <c r="AR470" s="709" t="str">
        <f t="shared" si="69"/>
        <v>菊川牧之原</v>
      </c>
      <c r="AS470" s="709" t="str">
        <f t="shared" si="70"/>
        <v>50</v>
      </c>
      <c r="AT470" s="710" t="str">
        <f t="shared" si="71"/>
        <v>1335</v>
      </c>
    </row>
    <row r="471" spans="1:46">
      <c r="A471" s="662" t="s">
        <v>1937</v>
      </c>
      <c r="B471" s="662">
        <v>50477</v>
      </c>
      <c r="C471" s="662" t="s">
        <v>23</v>
      </c>
      <c r="D471" s="662" t="s">
        <v>2358</v>
      </c>
      <c r="E471" s="662" t="s">
        <v>2359</v>
      </c>
      <c r="F471" s="662" t="s">
        <v>2360</v>
      </c>
      <c r="G471" s="662">
        <v>34</v>
      </c>
      <c r="H471" s="662">
        <v>47.7</v>
      </c>
      <c r="I471" s="662">
        <v>138</v>
      </c>
      <c r="J471" s="662">
        <v>11.3</v>
      </c>
      <c r="K471" s="662">
        <v>132</v>
      </c>
      <c r="L471" s="662">
        <v>10</v>
      </c>
      <c r="M471" s="662" t="s">
        <v>22</v>
      </c>
      <c r="N471" s="662" t="s">
        <v>2361</v>
      </c>
      <c r="O471" s="662" t="s">
        <v>22</v>
      </c>
      <c r="P471" s="662" t="s">
        <v>36</v>
      </c>
      <c r="Q471" s="667">
        <v>34.795000000000002</v>
      </c>
      <c r="R471" s="667">
        <v>138.188333</v>
      </c>
      <c r="T471" s="668" t="s">
        <v>4605</v>
      </c>
      <c r="U471" s="668" t="s">
        <v>4605</v>
      </c>
      <c r="V471" s="668" t="s">
        <v>4605</v>
      </c>
      <c r="W471" s="668" t="s">
        <v>22</v>
      </c>
      <c r="X471" s="668" t="s">
        <v>22</v>
      </c>
      <c r="Y471" s="668" t="s">
        <v>22</v>
      </c>
      <c r="Z471" s="668" t="s">
        <v>22</v>
      </c>
      <c r="AB471" s="662" t="s">
        <v>2361</v>
      </c>
      <c r="AC471" s="662" t="s">
        <v>2361</v>
      </c>
      <c r="AE471" s="662">
        <v>12</v>
      </c>
      <c r="AF471" s="662">
        <v>8</v>
      </c>
      <c r="AG471" s="662">
        <v>13</v>
      </c>
      <c r="AH471" s="668" t="str">
        <f t="shared" si="74"/>
        <v>●</v>
      </c>
      <c r="AI471" s="668" t="str">
        <f t="shared" si="74"/>
        <v>●</v>
      </c>
      <c r="AJ471" s="668" t="str">
        <f t="shared" si="74"/>
        <v>●</v>
      </c>
      <c r="AK471" s="675">
        <f t="shared" si="75"/>
        <v>50477</v>
      </c>
      <c r="AL471" s="675" t="str">
        <f t="shared" si="73"/>
        <v>50_静岡空港</v>
      </c>
      <c r="AM471" s="675" t="str">
        <f t="shared" si="72"/>
        <v>50</v>
      </c>
      <c r="AN471" s="693" t="str">
        <f>IFERROR(VLOOKUP(AL471,観測点コードリスト!$L$2:$N$1665,3,FALSE),"")</f>
        <v>1601</v>
      </c>
      <c r="AO471" t="str">
        <f t="shared" si="76"/>
        <v>●</v>
      </c>
      <c r="AQ471" s="709">
        <f t="shared" si="68"/>
        <v>50477</v>
      </c>
      <c r="AR471" s="709" t="str">
        <f t="shared" si="69"/>
        <v>静岡空港</v>
      </c>
      <c r="AS471" s="709" t="str">
        <f t="shared" si="70"/>
        <v>50</v>
      </c>
      <c r="AT471" s="710" t="str">
        <f t="shared" si="71"/>
        <v>1601</v>
      </c>
    </row>
    <row r="472" spans="1:46">
      <c r="A472" s="662" t="s">
        <v>1937</v>
      </c>
      <c r="B472" s="662">
        <v>50491</v>
      </c>
      <c r="C472" s="662" t="s">
        <v>17</v>
      </c>
      <c r="D472" s="662" t="s">
        <v>2362</v>
      </c>
      <c r="E472" s="662" t="s">
        <v>2363</v>
      </c>
      <c r="F472" s="662" t="s">
        <v>2364</v>
      </c>
      <c r="G472" s="662">
        <v>34</v>
      </c>
      <c r="H472" s="662">
        <v>45.3</v>
      </c>
      <c r="I472" s="662">
        <v>138</v>
      </c>
      <c r="J472" s="662">
        <v>47</v>
      </c>
      <c r="K472" s="662">
        <v>4</v>
      </c>
      <c r="L472" s="662">
        <v>10</v>
      </c>
      <c r="M472" s="662">
        <v>1.5</v>
      </c>
      <c r="N472" s="662" t="s">
        <v>2365</v>
      </c>
      <c r="O472" s="662" t="s">
        <v>22</v>
      </c>
      <c r="P472" s="662" t="s">
        <v>22</v>
      </c>
      <c r="Q472" s="667">
        <v>34.755000000000003</v>
      </c>
      <c r="R472" s="667">
        <v>138.783333</v>
      </c>
      <c r="T472" s="668" t="s">
        <v>4605</v>
      </c>
      <c r="U472" s="668" t="s">
        <v>4605</v>
      </c>
      <c r="V472" s="668" t="s">
        <v>4605</v>
      </c>
      <c r="W472" s="668" t="s">
        <v>22</v>
      </c>
      <c r="X472" s="668" t="s">
        <v>22</v>
      </c>
      <c r="Y472" s="668" t="s">
        <v>22</v>
      </c>
      <c r="Z472" s="668" t="s">
        <v>22</v>
      </c>
      <c r="AB472" s="662" t="s">
        <v>4745</v>
      </c>
      <c r="AC472" s="662" t="s">
        <v>761</v>
      </c>
      <c r="AH472" s="668" t="str">
        <f t="shared" si="74"/>
        <v/>
      </c>
      <c r="AI472" s="668" t="str">
        <f t="shared" si="74"/>
        <v/>
      </c>
      <c r="AJ472" s="668" t="str">
        <f t="shared" si="74"/>
        <v/>
      </c>
      <c r="AK472" s="675">
        <f t="shared" si="75"/>
        <v>50491</v>
      </c>
      <c r="AL472" s="675" t="str">
        <f t="shared" si="73"/>
        <v>50_松崎</v>
      </c>
      <c r="AM472" s="675" t="str">
        <f t="shared" si="72"/>
        <v>50</v>
      </c>
      <c r="AN472" s="693" t="str">
        <f>IFERROR(VLOOKUP(AL472,観測点コードリスト!$L$2:$N$1665,3,FALSE),"")</f>
        <v>0456</v>
      </c>
      <c r="AO472" t="str">
        <f t="shared" si="76"/>
        <v/>
      </c>
      <c r="AQ472" s="709">
        <f t="shared" si="68"/>
        <v>50491</v>
      </c>
      <c r="AR472" s="709" t="str">
        <f t="shared" si="69"/>
        <v>松崎</v>
      </c>
      <c r="AS472" s="709" t="str">
        <f t="shared" si="70"/>
        <v>50</v>
      </c>
      <c r="AT472" s="710" t="str">
        <f t="shared" si="71"/>
        <v>0456</v>
      </c>
    </row>
    <row r="473" spans="1:46">
      <c r="A473" s="662" t="s">
        <v>1937</v>
      </c>
      <c r="B473" s="662">
        <v>50506</v>
      </c>
      <c r="C473" s="662" t="s">
        <v>17</v>
      </c>
      <c r="D473" s="662" t="s">
        <v>2366</v>
      </c>
      <c r="E473" s="662" t="s">
        <v>2367</v>
      </c>
      <c r="F473" s="662" t="s">
        <v>2368</v>
      </c>
      <c r="G473" s="662">
        <v>34</v>
      </c>
      <c r="H473" s="662">
        <v>46.9</v>
      </c>
      <c r="I473" s="662">
        <v>139</v>
      </c>
      <c r="J473" s="662">
        <v>2.9</v>
      </c>
      <c r="K473" s="662">
        <v>130</v>
      </c>
      <c r="L473" s="662">
        <v>8.5</v>
      </c>
      <c r="M473" s="662">
        <v>1.5</v>
      </c>
      <c r="N473" s="662" t="s">
        <v>2365</v>
      </c>
      <c r="O473" s="662" t="s">
        <v>22</v>
      </c>
      <c r="P473" s="662" t="s">
        <v>40</v>
      </c>
      <c r="Q473" s="667">
        <v>34.781666999999999</v>
      </c>
      <c r="R473" s="667">
        <v>139.04833300000001</v>
      </c>
      <c r="T473" s="668" t="s">
        <v>4605</v>
      </c>
      <c r="U473" s="668" t="s">
        <v>4605</v>
      </c>
      <c r="V473" s="668" t="s">
        <v>4605</v>
      </c>
      <c r="W473" s="668" t="s">
        <v>22</v>
      </c>
      <c r="X473" s="668" t="s">
        <v>22</v>
      </c>
      <c r="Y473" s="668" t="s">
        <v>22</v>
      </c>
      <c r="Z473" s="668" t="s">
        <v>22</v>
      </c>
      <c r="AB473" s="662" t="s">
        <v>4745</v>
      </c>
      <c r="AC473" s="662" t="s">
        <v>761</v>
      </c>
      <c r="AF473" s="662">
        <v>2</v>
      </c>
      <c r="AG473" s="662">
        <v>2</v>
      </c>
      <c r="AH473" s="668" t="str">
        <f t="shared" si="74"/>
        <v/>
      </c>
      <c r="AI473" s="668" t="str">
        <f t="shared" si="74"/>
        <v>●</v>
      </c>
      <c r="AJ473" s="668" t="str">
        <f t="shared" si="74"/>
        <v>●</v>
      </c>
      <c r="AK473" s="675">
        <f t="shared" si="75"/>
        <v>50506</v>
      </c>
      <c r="AL473" s="675" t="str">
        <f t="shared" si="73"/>
        <v>50_稲取</v>
      </c>
      <c r="AM473" s="675" t="str">
        <f t="shared" si="72"/>
        <v>50</v>
      </c>
      <c r="AN473" s="693" t="str">
        <f>IFERROR(VLOOKUP(AL473,観測点コードリスト!$L$2:$N$1665,3,FALSE),"")</f>
        <v>0457</v>
      </c>
      <c r="AO473" t="str">
        <f t="shared" si="76"/>
        <v>●</v>
      </c>
      <c r="AQ473" s="709">
        <f t="shared" si="68"/>
        <v>50506</v>
      </c>
      <c r="AR473" s="709" t="str">
        <f t="shared" si="69"/>
        <v>稲取</v>
      </c>
      <c r="AS473" s="709" t="str">
        <f t="shared" si="70"/>
        <v>50</v>
      </c>
      <c r="AT473" s="710" t="str">
        <f t="shared" si="71"/>
        <v>0457</v>
      </c>
    </row>
    <row r="474" spans="1:46">
      <c r="A474" s="662" t="s">
        <v>1937</v>
      </c>
      <c r="B474" s="662">
        <v>50536</v>
      </c>
      <c r="C474" s="662" t="s">
        <v>17</v>
      </c>
      <c r="D474" s="662" t="s">
        <v>2369</v>
      </c>
      <c r="E474" s="662" t="s">
        <v>2370</v>
      </c>
      <c r="F474" s="662" t="s">
        <v>2371</v>
      </c>
      <c r="G474" s="662">
        <v>34</v>
      </c>
      <c r="H474" s="662">
        <v>41.5</v>
      </c>
      <c r="I474" s="662">
        <v>137</v>
      </c>
      <c r="J474" s="662">
        <v>52.8</v>
      </c>
      <c r="K474" s="662">
        <v>1</v>
      </c>
      <c r="L474" s="662">
        <v>10</v>
      </c>
      <c r="M474" s="662">
        <v>1.5</v>
      </c>
      <c r="N474" s="662" t="s">
        <v>2372</v>
      </c>
      <c r="O474" s="662" t="s">
        <v>22</v>
      </c>
      <c r="P474" s="662" t="s">
        <v>40</v>
      </c>
      <c r="Q474" s="667">
        <v>34.691667000000002</v>
      </c>
      <c r="R474" s="667">
        <v>137.88</v>
      </c>
      <c r="T474" s="668" t="s">
        <v>4605</v>
      </c>
      <c r="U474" s="668" t="s">
        <v>4605</v>
      </c>
      <c r="V474" s="668" t="s">
        <v>4605</v>
      </c>
      <c r="W474" s="668" t="s">
        <v>22</v>
      </c>
      <c r="X474" s="668" t="s">
        <v>22</v>
      </c>
      <c r="Y474" s="668" t="s">
        <v>22</v>
      </c>
      <c r="Z474" s="668" t="s">
        <v>22</v>
      </c>
      <c r="AB474" s="662" t="s">
        <v>2372</v>
      </c>
      <c r="AC474" s="662" t="s">
        <v>2372</v>
      </c>
      <c r="AE474" s="662">
        <v>9</v>
      </c>
      <c r="AF474" s="662">
        <v>21</v>
      </c>
      <c r="AG474" s="662">
        <v>10</v>
      </c>
      <c r="AH474" s="668" t="str">
        <f t="shared" si="74"/>
        <v>●</v>
      </c>
      <c r="AI474" s="668" t="str">
        <f t="shared" si="74"/>
        <v>●</v>
      </c>
      <c r="AJ474" s="668" t="str">
        <f t="shared" si="74"/>
        <v>●</v>
      </c>
      <c r="AK474" s="675">
        <f t="shared" si="75"/>
        <v>50536</v>
      </c>
      <c r="AL474" s="675" t="str">
        <f t="shared" si="73"/>
        <v>50_磐田</v>
      </c>
      <c r="AM474" s="675" t="str">
        <f t="shared" si="72"/>
        <v>50</v>
      </c>
      <c r="AN474" s="693" t="str">
        <f>IFERROR(VLOOKUP(AL474,観測点コードリスト!$L$2:$N$1665,3,FALSE),"")</f>
        <v>1244</v>
      </c>
      <c r="AO474" t="str">
        <f t="shared" si="76"/>
        <v>●</v>
      </c>
      <c r="AQ474" s="709">
        <f t="shared" si="68"/>
        <v>50536</v>
      </c>
      <c r="AR474" s="709" t="str">
        <f t="shared" si="69"/>
        <v>磐田</v>
      </c>
      <c r="AS474" s="709" t="str">
        <f t="shared" si="70"/>
        <v>50</v>
      </c>
      <c r="AT474" s="710" t="str">
        <f t="shared" si="71"/>
        <v>1244</v>
      </c>
    </row>
    <row r="475" spans="1:46">
      <c r="A475" s="662" t="s">
        <v>1937</v>
      </c>
      <c r="B475" s="662">
        <v>50551</v>
      </c>
      <c r="C475" s="662" t="s">
        <v>23</v>
      </c>
      <c r="D475" s="662" t="s">
        <v>2373</v>
      </c>
      <c r="E475" s="662" t="s">
        <v>2374</v>
      </c>
      <c r="F475" s="662" t="s">
        <v>2375</v>
      </c>
      <c r="G475" s="662">
        <v>34</v>
      </c>
      <c r="H475" s="662">
        <v>36.200000000000003</v>
      </c>
      <c r="I475" s="662">
        <v>138</v>
      </c>
      <c r="J475" s="662">
        <v>12.8</v>
      </c>
      <c r="K475" s="662">
        <v>45</v>
      </c>
      <c r="L475" s="662">
        <v>16</v>
      </c>
      <c r="M475" s="662" t="s">
        <v>22</v>
      </c>
      <c r="N475" s="662" t="s">
        <v>2376</v>
      </c>
      <c r="O475" s="662" t="s">
        <v>22</v>
      </c>
      <c r="P475" s="662" t="s">
        <v>22</v>
      </c>
      <c r="Q475" s="667">
        <v>34.603332999999999</v>
      </c>
      <c r="R475" s="667">
        <v>138.21333300000001</v>
      </c>
      <c r="T475" s="668" t="s">
        <v>4605</v>
      </c>
      <c r="U475" s="668" t="s">
        <v>4605</v>
      </c>
      <c r="V475" s="668" t="s">
        <v>4605</v>
      </c>
      <c r="W475" s="668" t="s">
        <v>22</v>
      </c>
      <c r="X475" s="668" t="s">
        <v>22</v>
      </c>
      <c r="Y475" s="668" t="s">
        <v>4605</v>
      </c>
      <c r="Z475" s="668" t="s">
        <v>22</v>
      </c>
      <c r="AB475" s="662" t="s">
        <v>4745</v>
      </c>
      <c r="AC475" s="662" t="s">
        <v>4835</v>
      </c>
      <c r="AE475" s="662">
        <v>3</v>
      </c>
      <c r="AG475" s="662">
        <v>5</v>
      </c>
      <c r="AH475" s="668" t="str">
        <f t="shared" si="74"/>
        <v>●</v>
      </c>
      <c r="AI475" s="668" t="str">
        <f t="shared" si="74"/>
        <v/>
      </c>
      <c r="AJ475" s="668" t="str">
        <f t="shared" si="74"/>
        <v>●</v>
      </c>
      <c r="AK475" s="675">
        <f t="shared" si="75"/>
        <v>50551</v>
      </c>
      <c r="AL475" s="675" t="str">
        <f t="shared" si="73"/>
        <v>50_御前崎</v>
      </c>
      <c r="AM475" s="675" t="str">
        <f t="shared" si="72"/>
        <v>50</v>
      </c>
      <c r="AN475" s="693" t="str">
        <f>IFERROR(VLOOKUP(AL475,観測点コードリスト!$L$2:$N$1665,3,FALSE),"")</f>
        <v>47655</v>
      </c>
      <c r="AO475" t="str">
        <f t="shared" si="76"/>
        <v>●</v>
      </c>
      <c r="AQ475" s="709">
        <f t="shared" si="68"/>
        <v>50551</v>
      </c>
      <c r="AR475" s="709" t="str">
        <f t="shared" si="69"/>
        <v>御前崎</v>
      </c>
      <c r="AS475" s="709" t="str">
        <f t="shared" si="70"/>
        <v>50</v>
      </c>
      <c r="AT475" s="710" t="str">
        <f t="shared" si="71"/>
        <v>47655</v>
      </c>
    </row>
    <row r="476" spans="1:46">
      <c r="A476" s="662" t="s">
        <v>1937</v>
      </c>
      <c r="B476" s="662">
        <v>50561</v>
      </c>
      <c r="C476" s="662" t="s">
        <v>23</v>
      </c>
      <c r="D476" s="662" t="s">
        <v>2377</v>
      </c>
      <c r="E476" s="662" t="s">
        <v>2378</v>
      </c>
      <c r="F476" s="662" t="s">
        <v>2379</v>
      </c>
      <c r="G476" s="662">
        <v>34</v>
      </c>
      <c r="H476" s="662">
        <v>36.200000000000003</v>
      </c>
      <c r="I476" s="662">
        <v>138</v>
      </c>
      <c r="J476" s="662">
        <v>50.5</v>
      </c>
      <c r="K476" s="662">
        <v>52</v>
      </c>
      <c r="L476" s="662">
        <v>15</v>
      </c>
      <c r="M476" s="662" t="s">
        <v>22</v>
      </c>
      <c r="N476" s="662" t="s">
        <v>2380</v>
      </c>
      <c r="O476" s="662" t="s">
        <v>22</v>
      </c>
      <c r="P476" s="662" t="s">
        <v>22</v>
      </c>
      <c r="Q476" s="667">
        <v>34.603332999999999</v>
      </c>
      <c r="R476" s="667">
        <v>138.841667</v>
      </c>
      <c r="T476" s="668" t="s">
        <v>4605</v>
      </c>
      <c r="U476" s="668" t="s">
        <v>4605</v>
      </c>
      <c r="V476" s="668" t="s">
        <v>4605</v>
      </c>
      <c r="W476" s="668" t="s">
        <v>22</v>
      </c>
      <c r="X476" s="668" t="s">
        <v>22</v>
      </c>
      <c r="Y476" s="668" t="s">
        <v>4605</v>
      </c>
      <c r="Z476" s="668" t="s">
        <v>22</v>
      </c>
      <c r="AB476" s="662" t="s">
        <v>4745</v>
      </c>
      <c r="AC476" s="662" t="s">
        <v>4836</v>
      </c>
      <c r="AH476" s="668" t="str">
        <f t="shared" si="74"/>
        <v/>
      </c>
      <c r="AI476" s="668" t="str">
        <f t="shared" si="74"/>
        <v/>
      </c>
      <c r="AJ476" s="668" t="str">
        <f t="shared" si="74"/>
        <v/>
      </c>
      <c r="AK476" s="675">
        <f t="shared" si="75"/>
        <v>50561</v>
      </c>
      <c r="AL476" s="675" t="str">
        <f t="shared" si="73"/>
        <v>50_石廊崎</v>
      </c>
      <c r="AM476" s="675" t="str">
        <f t="shared" si="72"/>
        <v>50</v>
      </c>
      <c r="AN476" s="693" t="str">
        <f>IFERROR(VLOOKUP(AL476,観測点コードリスト!$L$2:$N$1665,3,FALSE),"")</f>
        <v>47666</v>
      </c>
      <c r="AO476" t="str">
        <f t="shared" si="76"/>
        <v/>
      </c>
      <c r="AQ476" s="709">
        <f t="shared" si="68"/>
        <v>50561</v>
      </c>
      <c r="AR476" s="709" t="str">
        <f t="shared" si="69"/>
        <v>石廊崎</v>
      </c>
      <c r="AS476" s="709" t="str">
        <f t="shared" si="70"/>
        <v>50</v>
      </c>
      <c r="AT476" s="710" t="str">
        <f t="shared" si="71"/>
        <v>47666</v>
      </c>
    </row>
    <row r="477" spans="1:46">
      <c r="A477" s="662" t="s">
        <v>2381</v>
      </c>
      <c r="B477" s="662">
        <v>51031</v>
      </c>
      <c r="C477" s="662" t="s">
        <v>17</v>
      </c>
      <c r="D477" s="662" t="s">
        <v>2385</v>
      </c>
      <c r="E477" s="662" t="s">
        <v>2386</v>
      </c>
      <c r="F477" s="662" t="s">
        <v>2387</v>
      </c>
      <c r="G477" s="662">
        <v>35</v>
      </c>
      <c r="H477" s="662">
        <v>13</v>
      </c>
      <c r="I477" s="662">
        <v>136</v>
      </c>
      <c r="J477" s="662">
        <v>41.9</v>
      </c>
      <c r="K477" s="662">
        <v>5</v>
      </c>
      <c r="L477" s="662">
        <v>10.4</v>
      </c>
      <c r="M477" s="662">
        <v>1.5</v>
      </c>
      <c r="N477" s="662" t="s">
        <v>2388</v>
      </c>
      <c r="O477" s="662" t="s">
        <v>22</v>
      </c>
      <c r="P477" s="662" t="s">
        <v>40</v>
      </c>
      <c r="Q477" s="667">
        <v>35.216667000000001</v>
      </c>
      <c r="R477" s="667">
        <v>136.69833299999999</v>
      </c>
      <c r="T477" s="668" t="s">
        <v>4605</v>
      </c>
      <c r="U477" s="668" t="s">
        <v>4605</v>
      </c>
      <c r="V477" s="668" t="s">
        <v>4605</v>
      </c>
      <c r="W477" s="668" t="s">
        <v>22</v>
      </c>
      <c r="X477" s="668" t="s">
        <v>22</v>
      </c>
      <c r="Y477" s="668" t="s">
        <v>22</v>
      </c>
      <c r="Z477" s="668" t="s">
        <v>22</v>
      </c>
      <c r="AB477" s="662" t="s">
        <v>2388</v>
      </c>
      <c r="AC477" s="662" t="s">
        <v>2388</v>
      </c>
      <c r="AE477" s="662">
        <v>10</v>
      </c>
      <c r="AF477" s="662">
        <v>19</v>
      </c>
      <c r="AG477" s="662">
        <v>23</v>
      </c>
      <c r="AH477" s="668" t="str">
        <f t="shared" si="74"/>
        <v>●</v>
      </c>
      <c r="AI477" s="668" t="str">
        <f t="shared" si="74"/>
        <v>●</v>
      </c>
      <c r="AJ477" s="668" t="str">
        <f t="shared" si="74"/>
        <v>●</v>
      </c>
      <c r="AK477" s="675">
        <f t="shared" si="75"/>
        <v>51031</v>
      </c>
      <c r="AL477" s="675" t="str">
        <f t="shared" si="73"/>
        <v>51_愛西</v>
      </c>
      <c r="AM477" s="675" t="str">
        <f t="shared" si="72"/>
        <v>51</v>
      </c>
      <c r="AN477" s="693" t="str">
        <f>IFERROR(VLOOKUP(AL477,観測点コードリスト!$L$2:$N$1665,3,FALSE),"")</f>
        <v>1346</v>
      </c>
      <c r="AO477" t="str">
        <f t="shared" si="76"/>
        <v>●</v>
      </c>
      <c r="AQ477" s="709">
        <f t="shared" ref="AQ477:AQ540" si="77">B477</f>
        <v>51031</v>
      </c>
      <c r="AR477" s="709" t="str">
        <f t="shared" ref="AR477:AR540" si="78">D477</f>
        <v>愛西</v>
      </c>
      <c r="AS477" s="709" t="str">
        <f t="shared" ref="AS477:AS540" si="79">AM477</f>
        <v>51</v>
      </c>
      <c r="AT477" s="710" t="str">
        <f t="shared" ref="AT477:AT540" si="80">AN477</f>
        <v>1346</v>
      </c>
    </row>
    <row r="478" spans="1:46">
      <c r="A478" s="662" t="s">
        <v>2381</v>
      </c>
      <c r="B478" s="662">
        <v>51071</v>
      </c>
      <c r="C478" s="662" t="s">
        <v>17</v>
      </c>
      <c r="D478" s="662" t="s">
        <v>2393</v>
      </c>
      <c r="E478" s="662" t="s">
        <v>2394</v>
      </c>
      <c r="F478" s="662" t="s">
        <v>2395</v>
      </c>
      <c r="G478" s="662">
        <v>35</v>
      </c>
      <c r="H478" s="662">
        <v>12.7</v>
      </c>
      <c r="I478" s="662">
        <v>137</v>
      </c>
      <c r="J478" s="662">
        <v>30.4</v>
      </c>
      <c r="K478" s="662">
        <v>505</v>
      </c>
      <c r="L478" s="662">
        <v>10</v>
      </c>
      <c r="M478" s="662">
        <v>1.5</v>
      </c>
      <c r="N478" s="662" t="s">
        <v>2396</v>
      </c>
      <c r="O478" s="662" t="s">
        <v>22</v>
      </c>
      <c r="P478" s="662" t="s">
        <v>40</v>
      </c>
      <c r="Q478" s="667">
        <v>35.211666999999998</v>
      </c>
      <c r="R478" s="667">
        <v>137.50666699999999</v>
      </c>
      <c r="T478" s="668" t="s">
        <v>4605</v>
      </c>
      <c r="U478" s="668" t="s">
        <v>4605</v>
      </c>
      <c r="V478" s="668" t="s">
        <v>4605</v>
      </c>
      <c r="W478" s="668" t="s">
        <v>22</v>
      </c>
      <c r="X478" s="668" t="s">
        <v>22</v>
      </c>
      <c r="Y478" s="668" t="s">
        <v>22</v>
      </c>
      <c r="Z478" s="668" t="s">
        <v>22</v>
      </c>
      <c r="AB478" s="662" t="s">
        <v>2404</v>
      </c>
      <c r="AC478" s="662" t="s">
        <v>4837</v>
      </c>
      <c r="AH478" s="668" t="str">
        <f t="shared" si="74"/>
        <v/>
      </c>
      <c r="AI478" s="668" t="str">
        <f t="shared" si="74"/>
        <v/>
      </c>
      <c r="AJ478" s="668" t="str">
        <f t="shared" si="74"/>
        <v/>
      </c>
      <c r="AK478" s="675">
        <f t="shared" si="75"/>
        <v>51071</v>
      </c>
      <c r="AL478" s="675" t="str">
        <f t="shared" si="73"/>
        <v>51_稲武</v>
      </c>
      <c r="AM478" s="675" t="str">
        <f t="shared" si="72"/>
        <v>51</v>
      </c>
      <c r="AN478" s="693" t="str">
        <f>IFERROR(VLOOKUP(AL478,観測点コードリスト!$L$2:$N$1665,3,FALSE),"")</f>
        <v>0982</v>
      </c>
      <c r="AO478" t="str">
        <f t="shared" si="76"/>
        <v/>
      </c>
      <c r="AQ478" s="709">
        <f t="shared" si="77"/>
        <v>51071</v>
      </c>
      <c r="AR478" s="709" t="str">
        <f t="shared" si="78"/>
        <v>稲武</v>
      </c>
      <c r="AS478" s="709" t="str">
        <f t="shared" si="79"/>
        <v>51</v>
      </c>
      <c r="AT478" s="710" t="str">
        <f t="shared" si="80"/>
        <v>0982</v>
      </c>
    </row>
    <row r="479" spans="1:46">
      <c r="A479" s="662" t="s">
        <v>2381</v>
      </c>
      <c r="B479" s="662">
        <v>51106</v>
      </c>
      <c r="C479" s="662" t="s">
        <v>23</v>
      </c>
      <c r="D479" s="662" t="s">
        <v>2405</v>
      </c>
      <c r="E479" s="662" t="s">
        <v>2406</v>
      </c>
      <c r="F479" s="662" t="s">
        <v>2407</v>
      </c>
      <c r="G479" s="662">
        <v>35</v>
      </c>
      <c r="H479" s="662">
        <v>10</v>
      </c>
      <c r="I479" s="662">
        <v>136</v>
      </c>
      <c r="J479" s="662">
        <v>57.9</v>
      </c>
      <c r="K479" s="662">
        <v>51</v>
      </c>
      <c r="L479" s="662">
        <v>17.8</v>
      </c>
      <c r="M479" s="662" t="s">
        <v>22</v>
      </c>
      <c r="N479" s="662" t="s">
        <v>2351</v>
      </c>
      <c r="O479" s="662">
        <v>51900</v>
      </c>
      <c r="P479" s="662" t="s">
        <v>22</v>
      </c>
      <c r="Q479" s="667">
        <v>35.166666999999997</v>
      </c>
      <c r="R479" s="667">
        <v>136.965</v>
      </c>
      <c r="T479" s="668" t="s">
        <v>4605</v>
      </c>
      <c r="U479" s="668" t="s">
        <v>4605</v>
      </c>
      <c r="V479" s="668" t="s">
        <v>4605</v>
      </c>
      <c r="W479" s="668" t="s">
        <v>4605</v>
      </c>
      <c r="X479" s="668" t="s">
        <v>22</v>
      </c>
      <c r="Y479" s="668" t="s">
        <v>4605</v>
      </c>
      <c r="Z479" s="668" t="s">
        <v>4605</v>
      </c>
      <c r="AB479" s="662" t="s">
        <v>4745</v>
      </c>
      <c r="AC479" s="662" t="s">
        <v>4834</v>
      </c>
      <c r="AE479" s="662">
        <v>73</v>
      </c>
      <c r="AF479" s="662">
        <v>24</v>
      </c>
      <c r="AG479" s="662">
        <v>10</v>
      </c>
      <c r="AH479" s="668" t="str">
        <f t="shared" si="74"/>
        <v>●</v>
      </c>
      <c r="AI479" s="668" t="str">
        <f t="shared" si="74"/>
        <v>●</v>
      </c>
      <c r="AJ479" s="668" t="str">
        <f t="shared" si="74"/>
        <v>●</v>
      </c>
      <c r="AK479" s="675">
        <f t="shared" si="75"/>
        <v>51106</v>
      </c>
      <c r="AL479" s="675" t="str">
        <f t="shared" si="73"/>
        <v>51_名古屋</v>
      </c>
      <c r="AM479" s="675" t="str">
        <f t="shared" si="72"/>
        <v>51</v>
      </c>
      <c r="AN479" s="693" t="str">
        <f>IFERROR(VLOOKUP(AL479,観測点コードリスト!$L$2:$N$1665,3,FALSE),"")</f>
        <v>47636</v>
      </c>
      <c r="AO479" t="str">
        <f t="shared" si="76"/>
        <v>●</v>
      </c>
      <c r="AQ479" s="709">
        <f t="shared" si="77"/>
        <v>51106</v>
      </c>
      <c r="AR479" s="709" t="str">
        <f t="shared" si="78"/>
        <v>名古屋</v>
      </c>
      <c r="AS479" s="709" t="str">
        <f t="shared" si="79"/>
        <v>51</v>
      </c>
      <c r="AT479" s="710" t="str">
        <f t="shared" si="80"/>
        <v>47636</v>
      </c>
    </row>
    <row r="480" spans="1:46">
      <c r="A480" s="662" t="s">
        <v>2381</v>
      </c>
      <c r="B480" s="662">
        <v>51116</v>
      </c>
      <c r="C480" s="662" t="s">
        <v>17</v>
      </c>
      <c r="D480" s="662" t="s">
        <v>2408</v>
      </c>
      <c r="E480" s="662" t="s">
        <v>2409</v>
      </c>
      <c r="F480" s="662" t="s">
        <v>2410</v>
      </c>
      <c r="G480" s="662">
        <v>35</v>
      </c>
      <c r="H480" s="662">
        <v>7.9</v>
      </c>
      <c r="I480" s="662">
        <v>137</v>
      </c>
      <c r="J480" s="662">
        <v>10.6</v>
      </c>
      <c r="K480" s="662">
        <v>75</v>
      </c>
      <c r="L480" s="662">
        <v>6.7</v>
      </c>
      <c r="M480" s="662">
        <v>1.5</v>
      </c>
      <c r="N480" s="662" t="s">
        <v>2411</v>
      </c>
      <c r="O480" s="662" t="s">
        <v>22</v>
      </c>
      <c r="P480" s="662" t="s">
        <v>22</v>
      </c>
      <c r="Q480" s="667">
        <v>35.131667</v>
      </c>
      <c r="R480" s="667">
        <v>137.17666700000001</v>
      </c>
      <c r="T480" s="668" t="s">
        <v>4605</v>
      </c>
      <c r="U480" s="668" t="s">
        <v>4605</v>
      </c>
      <c r="V480" s="668" t="s">
        <v>4605</v>
      </c>
      <c r="W480" s="668" t="s">
        <v>22</v>
      </c>
      <c r="X480" s="668" t="s">
        <v>22</v>
      </c>
      <c r="Y480" s="668" t="s">
        <v>22</v>
      </c>
      <c r="Z480" s="668" t="s">
        <v>22</v>
      </c>
      <c r="AB480" s="662" t="s">
        <v>4745</v>
      </c>
      <c r="AC480" s="662" t="s">
        <v>4837</v>
      </c>
      <c r="AE480" s="662">
        <v>9</v>
      </c>
      <c r="AF480" s="662">
        <v>21</v>
      </c>
      <c r="AG480" s="662">
        <v>26</v>
      </c>
      <c r="AH480" s="668" t="str">
        <f t="shared" si="74"/>
        <v>●</v>
      </c>
      <c r="AI480" s="668" t="str">
        <f t="shared" si="74"/>
        <v>●</v>
      </c>
      <c r="AJ480" s="668" t="str">
        <f t="shared" si="74"/>
        <v>●</v>
      </c>
      <c r="AK480" s="675">
        <f t="shared" si="75"/>
        <v>51116</v>
      </c>
      <c r="AL480" s="675" t="str">
        <f t="shared" si="73"/>
        <v>51_豊田</v>
      </c>
      <c r="AM480" s="675" t="str">
        <f t="shared" si="72"/>
        <v>51</v>
      </c>
      <c r="AN480" s="693" t="str">
        <f>IFERROR(VLOOKUP(AL480,観測点コードリスト!$L$2:$N$1665,3,FALSE),"")</f>
        <v>0464</v>
      </c>
      <c r="AO480" t="str">
        <f t="shared" si="76"/>
        <v>●</v>
      </c>
      <c r="AQ480" s="709">
        <f t="shared" si="77"/>
        <v>51116</v>
      </c>
      <c r="AR480" s="709" t="str">
        <f t="shared" si="78"/>
        <v>豊田</v>
      </c>
      <c r="AS480" s="709" t="str">
        <f t="shared" si="79"/>
        <v>51</v>
      </c>
      <c r="AT480" s="710" t="str">
        <f t="shared" si="80"/>
        <v>0464</v>
      </c>
    </row>
    <row r="481" spans="1:46">
      <c r="A481" s="662" t="s">
        <v>2381</v>
      </c>
      <c r="B481" s="662">
        <v>51216</v>
      </c>
      <c r="C481" s="662" t="s">
        <v>17</v>
      </c>
      <c r="D481" s="662" t="s">
        <v>2416</v>
      </c>
      <c r="E481" s="662" t="s">
        <v>2417</v>
      </c>
      <c r="F481" s="662" t="s">
        <v>2418</v>
      </c>
      <c r="G481" s="662">
        <v>34</v>
      </c>
      <c r="H481" s="662">
        <v>59.7</v>
      </c>
      <c r="I481" s="662">
        <v>136</v>
      </c>
      <c r="J481" s="662">
        <v>56.6</v>
      </c>
      <c r="K481" s="662">
        <v>32</v>
      </c>
      <c r="L481" s="662">
        <v>10</v>
      </c>
      <c r="M481" s="662">
        <v>1.5</v>
      </c>
      <c r="N481" s="662" t="s">
        <v>2419</v>
      </c>
      <c r="O481" s="662" t="s">
        <v>22</v>
      </c>
      <c r="P481" s="662" t="s">
        <v>40</v>
      </c>
      <c r="Q481" s="667">
        <v>34.994999999999997</v>
      </c>
      <c r="R481" s="667">
        <v>136.943333</v>
      </c>
      <c r="T481" s="668" t="s">
        <v>4605</v>
      </c>
      <c r="U481" s="668" t="s">
        <v>4605</v>
      </c>
      <c r="V481" s="668" t="s">
        <v>4605</v>
      </c>
      <c r="W481" s="668" t="s">
        <v>22</v>
      </c>
      <c r="X481" s="668" t="s">
        <v>22</v>
      </c>
      <c r="Y481" s="668" t="s">
        <v>22</v>
      </c>
      <c r="Z481" s="668" t="s">
        <v>22</v>
      </c>
      <c r="AB481" s="662" t="s">
        <v>2419</v>
      </c>
      <c r="AC481" s="662" t="s">
        <v>2419</v>
      </c>
      <c r="AE481" s="662">
        <v>26</v>
      </c>
      <c r="AF481" s="662">
        <v>30</v>
      </c>
      <c r="AG481" s="662">
        <v>35</v>
      </c>
      <c r="AH481" s="668" t="str">
        <f t="shared" si="74"/>
        <v>●</v>
      </c>
      <c r="AI481" s="668" t="str">
        <f t="shared" si="74"/>
        <v>●</v>
      </c>
      <c r="AJ481" s="668" t="str">
        <f t="shared" si="74"/>
        <v>●</v>
      </c>
      <c r="AK481" s="675">
        <f t="shared" si="75"/>
        <v>51216</v>
      </c>
      <c r="AL481" s="675" t="str">
        <f t="shared" si="73"/>
        <v>51_大府</v>
      </c>
      <c r="AM481" s="675" t="str">
        <f t="shared" si="72"/>
        <v>51</v>
      </c>
      <c r="AN481" s="693" t="str">
        <f>IFERROR(VLOOKUP(AL481,観測点コードリスト!$L$2:$N$1665,3,FALSE),"")</f>
        <v>1638</v>
      </c>
      <c r="AO481" t="str">
        <f t="shared" si="76"/>
        <v>●</v>
      </c>
      <c r="AQ481" s="709">
        <f t="shared" si="77"/>
        <v>51216</v>
      </c>
      <c r="AR481" s="709" t="str">
        <f t="shared" si="78"/>
        <v>大府</v>
      </c>
      <c r="AS481" s="709" t="str">
        <f t="shared" si="79"/>
        <v>51</v>
      </c>
      <c r="AT481" s="710" t="str">
        <f t="shared" si="80"/>
        <v>1638</v>
      </c>
    </row>
    <row r="482" spans="1:46">
      <c r="A482" s="662" t="s">
        <v>2381</v>
      </c>
      <c r="B482" s="662">
        <v>51226</v>
      </c>
      <c r="C482" s="662" t="s">
        <v>17</v>
      </c>
      <c r="D482" s="662" t="s">
        <v>2420</v>
      </c>
      <c r="E482" s="662" t="s">
        <v>2421</v>
      </c>
      <c r="F482" s="662" t="s">
        <v>2422</v>
      </c>
      <c r="G482" s="662">
        <v>34</v>
      </c>
      <c r="H482" s="662">
        <v>55.1</v>
      </c>
      <c r="I482" s="662">
        <v>137</v>
      </c>
      <c r="J482" s="662">
        <v>11.6</v>
      </c>
      <c r="K482" s="662">
        <v>47</v>
      </c>
      <c r="L482" s="662">
        <v>6.4</v>
      </c>
      <c r="M482" s="662">
        <v>1.5</v>
      </c>
      <c r="N482" s="662" t="s">
        <v>2411</v>
      </c>
      <c r="O482" s="662" t="s">
        <v>22</v>
      </c>
      <c r="P482" s="662" t="s">
        <v>40</v>
      </c>
      <c r="Q482" s="667">
        <v>34.918332999999997</v>
      </c>
      <c r="R482" s="667">
        <v>137.193333</v>
      </c>
      <c r="T482" s="668" t="s">
        <v>4605</v>
      </c>
      <c r="U482" s="668" t="s">
        <v>4605</v>
      </c>
      <c r="V482" s="668" t="s">
        <v>4605</v>
      </c>
      <c r="W482" s="668" t="s">
        <v>22</v>
      </c>
      <c r="X482" s="668" t="s">
        <v>22</v>
      </c>
      <c r="Y482" s="668" t="s">
        <v>22</v>
      </c>
      <c r="Z482" s="668" t="s">
        <v>22</v>
      </c>
      <c r="AB482" s="662" t="s">
        <v>4745</v>
      </c>
      <c r="AC482" s="662" t="s">
        <v>4837</v>
      </c>
      <c r="AE482" s="662">
        <v>21</v>
      </c>
      <c r="AF482" s="662">
        <v>14</v>
      </c>
      <c r="AG482" s="662">
        <v>9</v>
      </c>
      <c r="AH482" s="668" t="str">
        <f t="shared" si="74"/>
        <v>●</v>
      </c>
      <c r="AI482" s="668" t="str">
        <f t="shared" si="74"/>
        <v>●</v>
      </c>
      <c r="AJ482" s="668" t="str">
        <f t="shared" si="74"/>
        <v>●</v>
      </c>
      <c r="AK482" s="675">
        <f t="shared" si="75"/>
        <v>51226</v>
      </c>
      <c r="AL482" s="675" t="str">
        <f t="shared" si="73"/>
        <v>51_岡崎</v>
      </c>
      <c r="AM482" s="675" t="str">
        <f t="shared" si="72"/>
        <v>51</v>
      </c>
      <c r="AN482" s="693" t="str">
        <f>IFERROR(VLOOKUP(AL482,観測点コードリスト!$L$2:$N$1665,3,FALSE),"")</f>
        <v>0467</v>
      </c>
      <c r="AO482" t="str">
        <f t="shared" si="76"/>
        <v>●</v>
      </c>
      <c r="AQ482" s="709">
        <f t="shared" si="77"/>
        <v>51226</v>
      </c>
      <c r="AR482" s="709" t="str">
        <f t="shared" si="78"/>
        <v>岡崎</v>
      </c>
      <c r="AS482" s="709" t="str">
        <f t="shared" si="79"/>
        <v>51</v>
      </c>
      <c r="AT482" s="710" t="str">
        <f t="shared" si="80"/>
        <v>0467</v>
      </c>
    </row>
    <row r="483" spans="1:46">
      <c r="A483" s="662" t="s">
        <v>2381</v>
      </c>
      <c r="B483" s="662">
        <v>51247</v>
      </c>
      <c r="C483" s="662" t="s">
        <v>17</v>
      </c>
      <c r="D483" s="662" t="s">
        <v>288</v>
      </c>
      <c r="E483" s="662" t="s">
        <v>2426</v>
      </c>
      <c r="F483" s="662" t="s">
        <v>2427</v>
      </c>
      <c r="G483" s="662">
        <v>34</v>
      </c>
      <c r="H483" s="662">
        <v>54.4</v>
      </c>
      <c r="I483" s="662">
        <v>137</v>
      </c>
      <c r="J483" s="662">
        <v>31.1</v>
      </c>
      <c r="K483" s="662">
        <v>53</v>
      </c>
      <c r="L483" s="662">
        <v>6.4</v>
      </c>
      <c r="M483" s="662">
        <v>1.5</v>
      </c>
      <c r="N483" s="662" t="s">
        <v>2428</v>
      </c>
      <c r="O483" s="662" t="s">
        <v>22</v>
      </c>
      <c r="P483" s="662" t="s">
        <v>40</v>
      </c>
      <c r="Q483" s="667">
        <v>34.906666999999999</v>
      </c>
      <c r="R483" s="667">
        <v>137.51833300000001</v>
      </c>
      <c r="T483" s="668" t="s">
        <v>4605</v>
      </c>
      <c r="U483" s="668" t="s">
        <v>4605</v>
      </c>
      <c r="V483" s="668" t="s">
        <v>4605</v>
      </c>
      <c r="W483" s="668" t="s">
        <v>22</v>
      </c>
      <c r="X483" s="668" t="s">
        <v>22</v>
      </c>
      <c r="Y483" s="668" t="s">
        <v>22</v>
      </c>
      <c r="Z483" s="668" t="s">
        <v>22</v>
      </c>
      <c r="AB483" s="662" t="s">
        <v>2428</v>
      </c>
      <c r="AC483" s="662" t="s">
        <v>2428</v>
      </c>
      <c r="AE483" s="662">
        <v>3</v>
      </c>
      <c r="AF483" s="662">
        <v>10</v>
      </c>
      <c r="AG483" s="662">
        <v>16</v>
      </c>
      <c r="AH483" s="668" t="str">
        <f t="shared" si="74"/>
        <v>●</v>
      </c>
      <c r="AI483" s="668" t="str">
        <f t="shared" si="74"/>
        <v>●</v>
      </c>
      <c r="AJ483" s="668" t="str">
        <f t="shared" si="74"/>
        <v>●</v>
      </c>
      <c r="AK483" s="675">
        <f t="shared" si="75"/>
        <v>51247</v>
      </c>
      <c r="AL483" s="675" t="str">
        <f t="shared" si="73"/>
        <v>51_新城</v>
      </c>
      <c r="AM483" s="675" t="str">
        <f t="shared" si="72"/>
        <v>51</v>
      </c>
      <c r="AN483" s="693" t="str">
        <f>IFERROR(VLOOKUP(AL483,観測点コードリスト!$L$2:$N$1665,3,FALSE),"")</f>
        <v>1541</v>
      </c>
      <c r="AO483" t="str">
        <f t="shared" si="76"/>
        <v>●</v>
      </c>
      <c r="AQ483" s="709">
        <f t="shared" si="77"/>
        <v>51247</v>
      </c>
      <c r="AR483" s="709" t="str">
        <f t="shared" si="78"/>
        <v>新城</v>
      </c>
      <c r="AS483" s="709" t="str">
        <f t="shared" si="79"/>
        <v>51</v>
      </c>
      <c r="AT483" s="710" t="str">
        <f t="shared" si="80"/>
        <v>1541</v>
      </c>
    </row>
    <row r="484" spans="1:46">
      <c r="A484" s="662" t="s">
        <v>2381</v>
      </c>
      <c r="B484" s="662">
        <v>51261</v>
      </c>
      <c r="C484" s="662" t="s">
        <v>23</v>
      </c>
      <c r="D484" s="662" t="s">
        <v>2429</v>
      </c>
      <c r="E484" s="662" t="s">
        <v>2430</v>
      </c>
      <c r="F484" s="662" t="s">
        <v>2431</v>
      </c>
      <c r="G484" s="662">
        <v>34</v>
      </c>
      <c r="H484" s="662">
        <v>51.5</v>
      </c>
      <c r="I484" s="662">
        <v>136</v>
      </c>
      <c r="J484" s="662">
        <v>48.3</v>
      </c>
      <c r="K484" s="662">
        <v>4</v>
      </c>
      <c r="L484" s="662">
        <v>10</v>
      </c>
      <c r="M484" s="662" t="s">
        <v>22</v>
      </c>
      <c r="N484" s="662" t="s">
        <v>2432</v>
      </c>
      <c r="O484" s="662" t="s">
        <v>22</v>
      </c>
      <c r="P484" s="662" t="s">
        <v>36</v>
      </c>
      <c r="Q484" s="667">
        <v>34.858333000000002</v>
      </c>
      <c r="R484" s="667">
        <v>136.80500000000001</v>
      </c>
      <c r="T484" s="668" t="s">
        <v>4605</v>
      </c>
      <c r="U484" s="668" t="s">
        <v>4605</v>
      </c>
      <c r="V484" s="668" t="s">
        <v>4605</v>
      </c>
      <c r="W484" s="668" t="s">
        <v>22</v>
      </c>
      <c r="X484" s="668" t="s">
        <v>22</v>
      </c>
      <c r="Y484" s="668" t="s">
        <v>22</v>
      </c>
      <c r="Z484" s="668" t="s">
        <v>22</v>
      </c>
      <c r="AB484" s="662" t="s">
        <v>2432</v>
      </c>
      <c r="AC484" s="662" t="s">
        <v>2432</v>
      </c>
      <c r="AE484" s="662">
        <v>3</v>
      </c>
      <c r="AF484" s="662">
        <v>4</v>
      </c>
      <c r="AG484" s="662">
        <v>9</v>
      </c>
      <c r="AH484" s="668" t="str">
        <f t="shared" si="74"/>
        <v>●</v>
      </c>
      <c r="AI484" s="668" t="str">
        <f t="shared" si="74"/>
        <v>●</v>
      </c>
      <c r="AJ484" s="668" t="str">
        <f t="shared" si="74"/>
        <v>●</v>
      </c>
      <c r="AK484" s="675">
        <f t="shared" si="75"/>
        <v>51261</v>
      </c>
      <c r="AL484" s="675" t="str">
        <f t="shared" si="73"/>
        <v>51_セントレア</v>
      </c>
      <c r="AM484" s="675" t="str">
        <f t="shared" si="72"/>
        <v>51</v>
      </c>
      <c r="AN484" s="693" t="str">
        <f>IFERROR(VLOOKUP(AL484,観測点コードリスト!$L$2:$N$1665,3,FALSE),"")</f>
        <v>1555</v>
      </c>
      <c r="AO484" t="str">
        <f t="shared" si="76"/>
        <v>●</v>
      </c>
      <c r="AQ484" s="709">
        <f t="shared" si="77"/>
        <v>51261</v>
      </c>
      <c r="AR484" s="709" t="str">
        <f t="shared" si="78"/>
        <v>セントレア</v>
      </c>
      <c r="AS484" s="709" t="str">
        <f t="shared" si="79"/>
        <v>51</v>
      </c>
      <c r="AT484" s="710" t="str">
        <f t="shared" si="80"/>
        <v>1555</v>
      </c>
    </row>
    <row r="485" spans="1:46">
      <c r="A485" s="662" t="s">
        <v>2381</v>
      </c>
      <c r="B485" s="662">
        <v>51281</v>
      </c>
      <c r="C485" s="662" t="s">
        <v>17</v>
      </c>
      <c r="D485" s="662" t="s">
        <v>2436</v>
      </c>
      <c r="E485" s="662" t="s">
        <v>2437</v>
      </c>
      <c r="F485" s="662" t="s">
        <v>2438</v>
      </c>
      <c r="G485" s="662">
        <v>34</v>
      </c>
      <c r="H485" s="662">
        <v>50.7</v>
      </c>
      <c r="I485" s="662">
        <v>137</v>
      </c>
      <c r="J485" s="662">
        <v>13</v>
      </c>
      <c r="K485" s="662">
        <v>55</v>
      </c>
      <c r="L485" s="662">
        <v>10</v>
      </c>
      <c r="M485" s="662">
        <v>1.5</v>
      </c>
      <c r="N485" s="662" t="s">
        <v>2439</v>
      </c>
      <c r="O485" s="662" t="s">
        <v>22</v>
      </c>
      <c r="P485" s="662" t="s">
        <v>40</v>
      </c>
      <c r="Q485" s="667">
        <v>34.844999999999999</v>
      </c>
      <c r="R485" s="667">
        <v>137.216667</v>
      </c>
      <c r="T485" s="668" t="s">
        <v>4605</v>
      </c>
      <c r="U485" s="668" t="s">
        <v>4605</v>
      </c>
      <c r="V485" s="668" t="s">
        <v>4605</v>
      </c>
      <c r="W485" s="668" t="s">
        <v>22</v>
      </c>
      <c r="X485" s="668" t="s">
        <v>22</v>
      </c>
      <c r="Y485" s="668" t="s">
        <v>22</v>
      </c>
      <c r="Z485" s="668" t="s">
        <v>22</v>
      </c>
      <c r="AB485" s="662" t="s">
        <v>2439</v>
      </c>
      <c r="AC485" s="662" t="s">
        <v>2439</v>
      </c>
      <c r="AE485" s="662">
        <v>5</v>
      </c>
      <c r="AF485" s="662">
        <v>35</v>
      </c>
      <c r="AG485" s="662">
        <v>13</v>
      </c>
      <c r="AH485" s="668" t="str">
        <f t="shared" si="74"/>
        <v>●</v>
      </c>
      <c r="AI485" s="668" t="str">
        <f t="shared" si="74"/>
        <v>●</v>
      </c>
      <c r="AJ485" s="668" t="str">
        <f t="shared" si="74"/>
        <v>●</v>
      </c>
      <c r="AK485" s="675">
        <f t="shared" si="75"/>
        <v>51281</v>
      </c>
      <c r="AL485" s="675" t="str">
        <f t="shared" si="73"/>
        <v>51_蒲郡</v>
      </c>
      <c r="AM485" s="675" t="str">
        <f t="shared" si="72"/>
        <v>51</v>
      </c>
      <c r="AN485" s="693" t="str">
        <f>IFERROR(VLOOKUP(AL485,観測点コードリスト!$L$2:$N$1665,3,FALSE),"")</f>
        <v>1344</v>
      </c>
      <c r="AO485" t="str">
        <f t="shared" si="76"/>
        <v>●</v>
      </c>
      <c r="AQ485" s="709">
        <f t="shared" si="77"/>
        <v>51281</v>
      </c>
      <c r="AR485" s="709" t="str">
        <f t="shared" si="78"/>
        <v>蒲郡</v>
      </c>
      <c r="AS485" s="709" t="str">
        <f t="shared" si="79"/>
        <v>51</v>
      </c>
      <c r="AT485" s="710" t="str">
        <f t="shared" si="80"/>
        <v>1344</v>
      </c>
    </row>
    <row r="486" spans="1:46">
      <c r="A486" s="662" t="s">
        <v>2381</v>
      </c>
      <c r="B486" s="662">
        <v>51311</v>
      </c>
      <c r="C486" s="662" t="s">
        <v>17</v>
      </c>
      <c r="D486" s="662" t="s">
        <v>2440</v>
      </c>
      <c r="E486" s="662" t="s">
        <v>2441</v>
      </c>
      <c r="F486" s="662" t="s">
        <v>2442</v>
      </c>
      <c r="G486" s="662">
        <v>34</v>
      </c>
      <c r="H486" s="662">
        <v>44.4</v>
      </c>
      <c r="I486" s="662">
        <v>136</v>
      </c>
      <c r="J486" s="662">
        <v>56.3</v>
      </c>
      <c r="K486" s="662">
        <v>16</v>
      </c>
      <c r="L486" s="662">
        <v>6.5</v>
      </c>
      <c r="M486" s="662">
        <v>1.5</v>
      </c>
      <c r="N486" s="662" t="s">
        <v>2443</v>
      </c>
      <c r="O486" s="662" t="s">
        <v>22</v>
      </c>
      <c r="P486" s="662" t="s">
        <v>40</v>
      </c>
      <c r="Q486" s="667">
        <v>34.74</v>
      </c>
      <c r="R486" s="667">
        <v>136.938333</v>
      </c>
      <c r="T486" s="668" t="s">
        <v>4605</v>
      </c>
      <c r="U486" s="668" t="s">
        <v>4605</v>
      </c>
      <c r="V486" s="668" t="s">
        <v>4605</v>
      </c>
      <c r="W486" s="668" t="s">
        <v>22</v>
      </c>
      <c r="X486" s="668" t="s">
        <v>22</v>
      </c>
      <c r="Y486" s="668" t="s">
        <v>22</v>
      </c>
      <c r="Z486" s="668" t="s">
        <v>22</v>
      </c>
      <c r="AB486" s="662" t="s">
        <v>2404</v>
      </c>
      <c r="AC486" s="662" t="s">
        <v>2439</v>
      </c>
      <c r="AG486" s="662">
        <v>8</v>
      </c>
      <c r="AH486" s="668" t="str">
        <f t="shared" si="74"/>
        <v/>
      </c>
      <c r="AI486" s="668" t="str">
        <f t="shared" si="74"/>
        <v/>
      </c>
      <c r="AJ486" s="668" t="str">
        <f t="shared" si="74"/>
        <v>●</v>
      </c>
      <c r="AK486" s="675">
        <f t="shared" si="75"/>
        <v>51311</v>
      </c>
      <c r="AL486" s="675" t="str">
        <f t="shared" si="73"/>
        <v>51_南知多</v>
      </c>
      <c r="AM486" s="675" t="str">
        <f t="shared" si="72"/>
        <v>51</v>
      </c>
      <c r="AN486" s="693" t="str">
        <f>IFERROR(VLOOKUP(AL486,観測点コードリスト!$L$2:$N$1665,3,FALSE),"")</f>
        <v>0984</v>
      </c>
      <c r="AO486" t="str">
        <f t="shared" si="76"/>
        <v>●</v>
      </c>
      <c r="AQ486" s="709">
        <f t="shared" si="77"/>
        <v>51311</v>
      </c>
      <c r="AR486" s="709" t="str">
        <f t="shared" si="78"/>
        <v>南知多</v>
      </c>
      <c r="AS486" s="709" t="str">
        <f t="shared" si="79"/>
        <v>51</v>
      </c>
      <c r="AT486" s="710" t="str">
        <f t="shared" si="80"/>
        <v>0984</v>
      </c>
    </row>
    <row r="487" spans="1:46">
      <c r="A487" s="662" t="s">
        <v>2381</v>
      </c>
      <c r="B487" s="662">
        <v>51331</v>
      </c>
      <c r="C487" s="662" t="s">
        <v>17</v>
      </c>
      <c r="D487" s="662" t="s">
        <v>2444</v>
      </c>
      <c r="E487" s="662" t="s">
        <v>2445</v>
      </c>
      <c r="F487" s="662" t="s">
        <v>2446</v>
      </c>
      <c r="G487" s="662">
        <v>34</v>
      </c>
      <c r="H487" s="662">
        <v>45</v>
      </c>
      <c r="I487" s="662">
        <v>137</v>
      </c>
      <c r="J487" s="662">
        <v>20.5</v>
      </c>
      <c r="K487" s="662">
        <v>3</v>
      </c>
      <c r="L487" s="662">
        <v>6.6</v>
      </c>
      <c r="M487" s="662">
        <v>1.5</v>
      </c>
      <c r="N487" s="662" t="s">
        <v>2447</v>
      </c>
      <c r="O487" s="662" t="s">
        <v>22</v>
      </c>
      <c r="P487" s="662" t="s">
        <v>22</v>
      </c>
      <c r="Q487" s="667">
        <v>34.75</v>
      </c>
      <c r="R487" s="667">
        <v>137.341667</v>
      </c>
      <c r="T487" s="668" t="s">
        <v>4605</v>
      </c>
      <c r="U487" s="668" t="s">
        <v>4605</v>
      </c>
      <c r="V487" s="668" t="s">
        <v>4605</v>
      </c>
      <c r="W487" s="668" t="s">
        <v>22</v>
      </c>
      <c r="X487" s="668" t="s">
        <v>22</v>
      </c>
      <c r="Y487" s="668" t="s">
        <v>22</v>
      </c>
      <c r="Z487" s="668" t="s">
        <v>22</v>
      </c>
      <c r="AB487" s="662" t="s">
        <v>2447</v>
      </c>
      <c r="AC487" s="662" t="s">
        <v>2447</v>
      </c>
      <c r="AE487" s="662">
        <v>24</v>
      </c>
      <c r="AF487" s="662">
        <v>4</v>
      </c>
      <c r="AG487" s="662">
        <v>6</v>
      </c>
      <c r="AH487" s="668" t="str">
        <f t="shared" si="74"/>
        <v>●</v>
      </c>
      <c r="AI487" s="668" t="str">
        <f t="shared" si="74"/>
        <v>●</v>
      </c>
      <c r="AJ487" s="668" t="str">
        <f t="shared" si="74"/>
        <v>●</v>
      </c>
      <c r="AK487" s="675">
        <f t="shared" si="75"/>
        <v>51331</v>
      </c>
      <c r="AL487" s="675" t="str">
        <f t="shared" si="73"/>
        <v>51_豊橋</v>
      </c>
      <c r="AM487" s="675" t="str">
        <f t="shared" si="72"/>
        <v>51</v>
      </c>
      <c r="AN487" s="693" t="str">
        <f>IFERROR(VLOOKUP(AL487,観測点コードリスト!$L$2:$N$1665,3,FALSE),"")</f>
        <v>0470</v>
      </c>
      <c r="AO487" t="str">
        <f t="shared" si="76"/>
        <v>●</v>
      </c>
      <c r="AQ487" s="709">
        <f t="shared" si="77"/>
        <v>51331</v>
      </c>
      <c r="AR487" s="709" t="str">
        <f t="shared" si="78"/>
        <v>豊橋</v>
      </c>
      <c r="AS487" s="709" t="str">
        <f t="shared" si="79"/>
        <v>51</v>
      </c>
      <c r="AT487" s="710" t="str">
        <f t="shared" si="80"/>
        <v>0470</v>
      </c>
    </row>
    <row r="488" spans="1:46">
      <c r="A488" s="662" t="s">
        <v>2381</v>
      </c>
      <c r="B488" s="662">
        <v>51346</v>
      </c>
      <c r="C488" s="662" t="s">
        <v>23</v>
      </c>
      <c r="D488" s="662" t="s">
        <v>2448</v>
      </c>
      <c r="E488" s="662" t="s">
        <v>2449</v>
      </c>
      <c r="F488" s="662" t="s">
        <v>2450</v>
      </c>
      <c r="G488" s="662">
        <v>34</v>
      </c>
      <c r="H488" s="662">
        <v>37.700000000000003</v>
      </c>
      <c r="I488" s="662">
        <v>137</v>
      </c>
      <c r="J488" s="662">
        <v>5.6</v>
      </c>
      <c r="K488" s="662">
        <v>6</v>
      </c>
      <c r="L488" s="662">
        <v>10.7</v>
      </c>
      <c r="M488" s="662" t="s">
        <v>22</v>
      </c>
      <c r="N488" s="662" t="s">
        <v>2315</v>
      </c>
      <c r="O488" s="662" t="s">
        <v>22</v>
      </c>
      <c r="P488" s="662" t="s">
        <v>22</v>
      </c>
      <c r="Q488" s="667">
        <v>34.628332999999998</v>
      </c>
      <c r="R488" s="667">
        <v>137.093333</v>
      </c>
      <c r="T488" s="668" t="s">
        <v>4605</v>
      </c>
      <c r="U488" s="668" t="s">
        <v>4605</v>
      </c>
      <c r="V488" s="668" t="s">
        <v>4605</v>
      </c>
      <c r="W488" s="668" t="s">
        <v>22</v>
      </c>
      <c r="X488" s="668" t="s">
        <v>22</v>
      </c>
      <c r="Y488" s="668" t="s">
        <v>4605</v>
      </c>
      <c r="Z488" s="668" t="s">
        <v>22</v>
      </c>
      <c r="AB488" s="662" t="s">
        <v>4745</v>
      </c>
      <c r="AC488" s="662" t="s">
        <v>4832</v>
      </c>
      <c r="AH488" s="668" t="str">
        <f t="shared" si="74"/>
        <v/>
      </c>
      <c r="AI488" s="668" t="str">
        <f t="shared" si="74"/>
        <v/>
      </c>
      <c r="AJ488" s="668" t="str">
        <f t="shared" si="74"/>
        <v/>
      </c>
      <c r="AK488" s="675">
        <f t="shared" si="75"/>
        <v>51346</v>
      </c>
      <c r="AL488" s="675" t="str">
        <f t="shared" si="73"/>
        <v>51_伊良湖</v>
      </c>
      <c r="AM488" s="675" t="str">
        <f t="shared" si="72"/>
        <v>51</v>
      </c>
      <c r="AN488" s="693" t="str">
        <f>IFERROR(VLOOKUP(AL488,観測点コードリスト!$L$2:$N$1665,3,FALSE),"")</f>
        <v>47653</v>
      </c>
      <c r="AO488" t="str">
        <f t="shared" si="76"/>
        <v/>
      </c>
      <c r="AQ488" s="709">
        <f t="shared" si="77"/>
        <v>51346</v>
      </c>
      <c r="AR488" s="709" t="str">
        <f t="shared" si="78"/>
        <v>伊良湖</v>
      </c>
      <c r="AS488" s="709" t="str">
        <f t="shared" si="79"/>
        <v>51</v>
      </c>
      <c r="AT488" s="710" t="str">
        <f t="shared" si="80"/>
        <v>47653</v>
      </c>
    </row>
    <row r="489" spans="1:46">
      <c r="A489" s="662" t="s">
        <v>2454</v>
      </c>
      <c r="B489" s="662">
        <v>52041</v>
      </c>
      <c r="C489" s="662" t="s">
        <v>17</v>
      </c>
      <c r="D489" s="662" t="s">
        <v>2455</v>
      </c>
      <c r="E489" s="662" t="s">
        <v>1184</v>
      </c>
      <c r="F489" s="662" t="s">
        <v>2456</v>
      </c>
      <c r="G489" s="662">
        <v>36</v>
      </c>
      <c r="H489" s="662">
        <v>18.3</v>
      </c>
      <c r="I489" s="662">
        <v>137</v>
      </c>
      <c r="J489" s="662">
        <v>6</v>
      </c>
      <c r="K489" s="662">
        <v>471</v>
      </c>
      <c r="L489" s="662">
        <v>10</v>
      </c>
      <c r="M489" s="662">
        <v>3.7</v>
      </c>
      <c r="N489" s="662" t="s">
        <v>2457</v>
      </c>
      <c r="O489" s="662">
        <v>52900</v>
      </c>
      <c r="P489" s="662" t="s">
        <v>40</v>
      </c>
      <c r="Q489" s="667">
        <v>36.305</v>
      </c>
      <c r="R489" s="667">
        <v>137.1</v>
      </c>
      <c r="T489" s="668" t="s">
        <v>4605</v>
      </c>
      <c r="U489" s="668" t="s">
        <v>4605</v>
      </c>
      <c r="V489" s="668" t="s">
        <v>4605</v>
      </c>
      <c r="W489" s="668" t="s">
        <v>22</v>
      </c>
      <c r="X489" s="668" t="s">
        <v>22</v>
      </c>
      <c r="Y489" s="668" t="s">
        <v>22</v>
      </c>
      <c r="Z489" s="668" t="s">
        <v>22</v>
      </c>
      <c r="AB489" s="662" t="s">
        <v>2457</v>
      </c>
      <c r="AC489" s="662" t="s">
        <v>2457</v>
      </c>
      <c r="AH489" s="668" t="str">
        <f t="shared" si="74"/>
        <v/>
      </c>
      <c r="AI489" s="668" t="str">
        <f t="shared" si="74"/>
        <v/>
      </c>
      <c r="AJ489" s="668" t="str">
        <f t="shared" si="74"/>
        <v/>
      </c>
      <c r="AK489" s="675">
        <f t="shared" si="75"/>
        <v>52041</v>
      </c>
      <c r="AL489" s="675" t="str">
        <f t="shared" si="73"/>
        <v>52_河合</v>
      </c>
      <c r="AM489" s="675" t="str">
        <f t="shared" si="72"/>
        <v>52</v>
      </c>
      <c r="AN489" s="693" t="str">
        <f>IFERROR(VLOOKUP(AL489,観測点コードリスト!$L$2:$N$1665,3,FALSE),"")</f>
        <v>1308</v>
      </c>
      <c r="AO489" t="str">
        <f t="shared" si="76"/>
        <v/>
      </c>
      <c r="AQ489" s="709">
        <f t="shared" si="77"/>
        <v>52041</v>
      </c>
      <c r="AR489" s="709" t="str">
        <f t="shared" si="78"/>
        <v>河合</v>
      </c>
      <c r="AS489" s="709" t="str">
        <f t="shared" si="79"/>
        <v>52</v>
      </c>
      <c r="AT489" s="710" t="str">
        <f t="shared" si="80"/>
        <v>1308</v>
      </c>
    </row>
    <row r="490" spans="1:46">
      <c r="A490" s="662" t="s">
        <v>2454</v>
      </c>
      <c r="B490" s="662">
        <v>52051</v>
      </c>
      <c r="C490" s="662" t="s">
        <v>17</v>
      </c>
      <c r="D490" s="662" t="s">
        <v>2458</v>
      </c>
      <c r="E490" s="662" t="s">
        <v>2459</v>
      </c>
      <c r="F490" s="662" t="s">
        <v>2460</v>
      </c>
      <c r="G490" s="662">
        <v>36</v>
      </c>
      <c r="H490" s="662">
        <v>19.3</v>
      </c>
      <c r="I490" s="662">
        <v>137</v>
      </c>
      <c r="J490" s="662">
        <v>18.5</v>
      </c>
      <c r="K490" s="662">
        <v>455</v>
      </c>
      <c r="L490" s="662">
        <v>10</v>
      </c>
      <c r="M490" s="662">
        <v>2</v>
      </c>
      <c r="N490" s="662" t="s">
        <v>2461</v>
      </c>
      <c r="O490" s="662">
        <v>52905</v>
      </c>
      <c r="P490" s="662" t="s">
        <v>40</v>
      </c>
      <c r="Q490" s="667">
        <v>36.321666999999998</v>
      </c>
      <c r="R490" s="667">
        <v>137.308333</v>
      </c>
      <c r="T490" s="668" t="s">
        <v>4605</v>
      </c>
      <c r="U490" s="668" t="s">
        <v>4605</v>
      </c>
      <c r="V490" s="668" t="s">
        <v>4605</v>
      </c>
      <c r="W490" s="668" t="s">
        <v>22</v>
      </c>
      <c r="X490" s="668" t="s">
        <v>22</v>
      </c>
      <c r="Y490" s="668" t="s">
        <v>22</v>
      </c>
      <c r="Z490" s="668" t="s">
        <v>22</v>
      </c>
      <c r="AB490" s="662" t="s">
        <v>2461</v>
      </c>
      <c r="AC490" s="662" t="s">
        <v>2461</v>
      </c>
      <c r="AG490" s="662">
        <v>2</v>
      </c>
      <c r="AH490" s="668" t="str">
        <f t="shared" si="74"/>
        <v/>
      </c>
      <c r="AI490" s="668" t="str">
        <f t="shared" si="74"/>
        <v/>
      </c>
      <c r="AJ490" s="668" t="str">
        <f t="shared" si="74"/>
        <v>●</v>
      </c>
      <c r="AK490" s="675">
        <f t="shared" si="75"/>
        <v>52051</v>
      </c>
      <c r="AL490" s="675" t="str">
        <f t="shared" si="73"/>
        <v>52_神岡</v>
      </c>
      <c r="AM490" s="675" t="str">
        <f t="shared" si="72"/>
        <v>52</v>
      </c>
      <c r="AN490" s="693" t="str">
        <f>IFERROR(VLOOKUP(AL490,観測点コードリスト!$L$2:$N$1665,3,FALSE),"")</f>
        <v>0473</v>
      </c>
      <c r="AO490" t="str">
        <f t="shared" si="76"/>
        <v>●</v>
      </c>
      <c r="AQ490" s="709">
        <f t="shared" si="77"/>
        <v>52051</v>
      </c>
      <c r="AR490" s="709" t="str">
        <f t="shared" si="78"/>
        <v>神岡</v>
      </c>
      <c r="AS490" s="709" t="str">
        <f t="shared" si="79"/>
        <v>52</v>
      </c>
      <c r="AT490" s="710" t="str">
        <f t="shared" si="80"/>
        <v>0473</v>
      </c>
    </row>
    <row r="491" spans="1:46">
      <c r="A491" s="662" t="s">
        <v>2454</v>
      </c>
      <c r="B491" s="662">
        <v>52081</v>
      </c>
      <c r="C491" s="662" t="s">
        <v>17</v>
      </c>
      <c r="D491" s="662" t="s">
        <v>2462</v>
      </c>
      <c r="E491" s="662" t="s">
        <v>1553</v>
      </c>
      <c r="F491" s="662" t="s">
        <v>2463</v>
      </c>
      <c r="G491" s="662">
        <v>36</v>
      </c>
      <c r="H491" s="662">
        <v>16.399999999999999</v>
      </c>
      <c r="I491" s="662">
        <v>136</v>
      </c>
      <c r="J491" s="662">
        <v>53.8</v>
      </c>
      <c r="K491" s="662">
        <v>478</v>
      </c>
      <c r="L491" s="662">
        <v>10</v>
      </c>
      <c r="M491" s="662">
        <v>4</v>
      </c>
      <c r="N491" s="662" t="s">
        <v>2464</v>
      </c>
      <c r="O491" s="662">
        <v>52910</v>
      </c>
      <c r="P491" s="662" t="s">
        <v>40</v>
      </c>
      <c r="Q491" s="667">
        <v>36.273333000000001</v>
      </c>
      <c r="R491" s="667">
        <v>136.89666700000001</v>
      </c>
      <c r="T491" s="668" t="s">
        <v>4605</v>
      </c>
      <c r="U491" s="668" t="s">
        <v>4605</v>
      </c>
      <c r="V491" s="668" t="s">
        <v>4605</v>
      </c>
      <c r="W491" s="668" t="s">
        <v>22</v>
      </c>
      <c r="X491" s="668" t="s">
        <v>22</v>
      </c>
      <c r="Y491" s="668" t="s">
        <v>22</v>
      </c>
      <c r="Z491" s="668" t="s">
        <v>22</v>
      </c>
      <c r="AB491" s="662" t="s">
        <v>2464</v>
      </c>
      <c r="AC491" s="662" t="s">
        <v>2464</v>
      </c>
      <c r="AH491" s="668" t="str">
        <f t="shared" si="74"/>
        <v/>
      </c>
      <c r="AI491" s="668" t="str">
        <f t="shared" si="74"/>
        <v/>
      </c>
      <c r="AJ491" s="668" t="str">
        <f t="shared" si="74"/>
        <v/>
      </c>
      <c r="AK491" s="675">
        <f t="shared" si="75"/>
        <v>52081</v>
      </c>
      <c r="AL491" s="675" t="str">
        <f t="shared" si="73"/>
        <v>52_白川</v>
      </c>
      <c r="AM491" s="675" t="str">
        <f t="shared" si="72"/>
        <v>52</v>
      </c>
      <c r="AN491" s="693" t="str">
        <f>IFERROR(VLOOKUP(AL491,観測点コードリスト!$L$2:$N$1665,3,FALSE),"")</f>
        <v>1306</v>
      </c>
      <c r="AO491" t="str">
        <f t="shared" si="76"/>
        <v/>
      </c>
      <c r="AQ491" s="709">
        <f t="shared" si="77"/>
        <v>52081</v>
      </c>
      <c r="AR491" s="709" t="str">
        <f t="shared" si="78"/>
        <v>白川</v>
      </c>
      <c r="AS491" s="709" t="str">
        <f t="shared" si="79"/>
        <v>52</v>
      </c>
      <c r="AT491" s="710" t="str">
        <f t="shared" si="80"/>
        <v>1306</v>
      </c>
    </row>
    <row r="492" spans="1:46">
      <c r="A492" s="662" t="s">
        <v>2454</v>
      </c>
      <c r="B492" s="662">
        <v>52111</v>
      </c>
      <c r="C492" s="662" t="s">
        <v>17</v>
      </c>
      <c r="D492" s="662" t="s">
        <v>2465</v>
      </c>
      <c r="E492" s="662" t="s">
        <v>2466</v>
      </c>
      <c r="F492" s="662" t="s">
        <v>2467</v>
      </c>
      <c r="G492" s="662">
        <v>36</v>
      </c>
      <c r="H492" s="662">
        <v>14.9</v>
      </c>
      <c r="I492" s="662">
        <v>137</v>
      </c>
      <c r="J492" s="662">
        <v>30.2</v>
      </c>
      <c r="K492" s="662">
        <v>765</v>
      </c>
      <c r="L492" s="662">
        <v>10</v>
      </c>
      <c r="M492" s="662">
        <v>1.5</v>
      </c>
      <c r="N492" s="662" t="s">
        <v>2468</v>
      </c>
      <c r="O492" s="662" t="s">
        <v>22</v>
      </c>
      <c r="P492" s="662" t="s">
        <v>40</v>
      </c>
      <c r="Q492" s="667">
        <v>36.248333000000002</v>
      </c>
      <c r="R492" s="667">
        <v>137.503333</v>
      </c>
      <c r="T492" s="668" t="s">
        <v>4605</v>
      </c>
      <c r="U492" s="668" t="s">
        <v>4605</v>
      </c>
      <c r="V492" s="668" t="s">
        <v>4605</v>
      </c>
      <c r="W492" s="668" t="s">
        <v>22</v>
      </c>
      <c r="X492" s="668" t="s">
        <v>22</v>
      </c>
      <c r="Y492" s="668" t="s">
        <v>22</v>
      </c>
      <c r="Z492" s="668" t="s">
        <v>22</v>
      </c>
      <c r="AB492" s="662" t="s">
        <v>4838</v>
      </c>
      <c r="AC492" s="662" t="s">
        <v>2461</v>
      </c>
      <c r="AH492" s="668" t="str">
        <f t="shared" si="74"/>
        <v/>
      </c>
      <c r="AI492" s="668" t="str">
        <f t="shared" si="74"/>
        <v/>
      </c>
      <c r="AJ492" s="668" t="str">
        <f t="shared" si="74"/>
        <v/>
      </c>
      <c r="AK492" s="675">
        <f t="shared" si="75"/>
        <v>52111</v>
      </c>
      <c r="AL492" s="675" t="str">
        <f t="shared" si="73"/>
        <v>52_栃尾</v>
      </c>
      <c r="AM492" s="675" t="str">
        <f t="shared" si="72"/>
        <v>52</v>
      </c>
      <c r="AN492" s="693" t="str">
        <f>IFERROR(VLOOKUP(AL492,観測点コードリスト!$L$2:$N$1665,3,FALSE),"")</f>
        <v>1061</v>
      </c>
      <c r="AO492" t="str">
        <f t="shared" si="76"/>
        <v/>
      </c>
      <c r="AQ492" s="709">
        <f t="shared" si="77"/>
        <v>52111</v>
      </c>
      <c r="AR492" s="709" t="str">
        <f t="shared" si="78"/>
        <v>栃尾</v>
      </c>
      <c r="AS492" s="709" t="str">
        <f t="shared" si="79"/>
        <v>52</v>
      </c>
      <c r="AT492" s="710" t="str">
        <f t="shared" si="80"/>
        <v>1061</v>
      </c>
    </row>
    <row r="493" spans="1:46">
      <c r="A493" s="662" t="s">
        <v>2454</v>
      </c>
      <c r="B493" s="662">
        <v>52146</v>
      </c>
      <c r="C493" s="662" t="s">
        <v>23</v>
      </c>
      <c r="D493" s="662" t="s">
        <v>2477</v>
      </c>
      <c r="E493" s="662" t="s">
        <v>2478</v>
      </c>
      <c r="F493" s="662" t="s">
        <v>2479</v>
      </c>
      <c r="G493" s="662">
        <v>36</v>
      </c>
      <c r="H493" s="662">
        <v>9.3000000000000007</v>
      </c>
      <c r="I493" s="662">
        <v>137</v>
      </c>
      <c r="J493" s="662">
        <v>15.2</v>
      </c>
      <c r="K493" s="662">
        <v>560</v>
      </c>
      <c r="L493" s="662">
        <v>18.100000000000001</v>
      </c>
      <c r="M493" s="662" t="s">
        <v>22</v>
      </c>
      <c r="N493" s="662" t="s">
        <v>27</v>
      </c>
      <c r="O493" s="662">
        <v>52913</v>
      </c>
      <c r="P493" s="662" t="s">
        <v>22</v>
      </c>
      <c r="Q493" s="667">
        <v>36.155000000000001</v>
      </c>
      <c r="R493" s="667">
        <v>137.253333</v>
      </c>
      <c r="T493" s="668" t="s">
        <v>4605</v>
      </c>
      <c r="U493" s="668" t="s">
        <v>4605</v>
      </c>
      <c r="V493" s="668" t="s">
        <v>4605</v>
      </c>
      <c r="W493" s="668" t="s">
        <v>22</v>
      </c>
      <c r="X493" s="668" t="s">
        <v>22</v>
      </c>
      <c r="Y493" s="668" t="s">
        <v>4605</v>
      </c>
      <c r="Z493" s="668" t="s">
        <v>22</v>
      </c>
      <c r="AB493" s="662" t="s">
        <v>4745</v>
      </c>
      <c r="AC493" s="662" t="s">
        <v>4744</v>
      </c>
      <c r="AE493" s="662">
        <v>2</v>
      </c>
      <c r="AH493" s="668" t="str">
        <f t="shared" si="74"/>
        <v>●</v>
      </c>
      <c r="AI493" s="668" t="str">
        <f t="shared" si="74"/>
        <v/>
      </c>
      <c r="AJ493" s="668" t="str">
        <f t="shared" si="74"/>
        <v/>
      </c>
      <c r="AK493" s="675">
        <f t="shared" si="75"/>
        <v>52146</v>
      </c>
      <c r="AL493" s="675" t="str">
        <f t="shared" si="73"/>
        <v>52_高山</v>
      </c>
      <c r="AM493" s="675" t="str">
        <f t="shared" si="72"/>
        <v>52</v>
      </c>
      <c r="AN493" s="693" t="str">
        <f>IFERROR(VLOOKUP(AL493,観測点コードリスト!$L$2:$N$1665,3,FALSE),"")</f>
        <v>47617</v>
      </c>
      <c r="AO493" t="str">
        <f t="shared" si="76"/>
        <v>●</v>
      </c>
      <c r="AQ493" s="709">
        <f t="shared" si="77"/>
        <v>52146</v>
      </c>
      <c r="AR493" s="709" t="str">
        <f t="shared" si="78"/>
        <v>高山</v>
      </c>
      <c r="AS493" s="709" t="str">
        <f t="shared" si="79"/>
        <v>52</v>
      </c>
      <c r="AT493" s="710" t="str">
        <f t="shared" si="80"/>
        <v>47617</v>
      </c>
    </row>
    <row r="494" spans="1:46">
      <c r="A494" s="662" t="s">
        <v>2454</v>
      </c>
      <c r="B494" s="662">
        <v>52181</v>
      </c>
      <c r="C494" s="662" t="s">
        <v>17</v>
      </c>
      <c r="D494" s="662" t="s">
        <v>2488</v>
      </c>
      <c r="E494" s="662" t="s">
        <v>2489</v>
      </c>
      <c r="F494" s="662" t="s">
        <v>2490</v>
      </c>
      <c r="G494" s="662">
        <v>36</v>
      </c>
      <c r="H494" s="662">
        <v>3.6</v>
      </c>
      <c r="I494" s="662">
        <v>137</v>
      </c>
      <c r="J494" s="662">
        <v>2.1</v>
      </c>
      <c r="K494" s="662">
        <v>1015</v>
      </c>
      <c r="L494" s="662">
        <v>10</v>
      </c>
      <c r="M494" s="662">
        <v>2.8</v>
      </c>
      <c r="N494" s="662" t="s">
        <v>2491</v>
      </c>
      <c r="O494" s="662" t="s">
        <v>22</v>
      </c>
      <c r="P494" s="662" t="s">
        <v>40</v>
      </c>
      <c r="Q494" s="667">
        <v>36.06</v>
      </c>
      <c r="R494" s="667">
        <v>137.035</v>
      </c>
      <c r="T494" s="668" t="s">
        <v>4605</v>
      </c>
      <c r="U494" s="668" t="s">
        <v>4605</v>
      </c>
      <c r="V494" s="668" t="s">
        <v>4605</v>
      </c>
      <c r="W494" s="668" t="s">
        <v>22</v>
      </c>
      <c r="X494" s="668" t="s">
        <v>22</v>
      </c>
      <c r="Y494" s="668" t="s">
        <v>22</v>
      </c>
      <c r="Z494" s="668" t="s">
        <v>22</v>
      </c>
      <c r="AB494" s="662" t="s">
        <v>2491</v>
      </c>
      <c r="AC494" s="662" t="s">
        <v>2491</v>
      </c>
      <c r="AH494" s="668" t="str">
        <f t="shared" si="74"/>
        <v/>
      </c>
      <c r="AI494" s="668" t="str">
        <f t="shared" si="74"/>
        <v/>
      </c>
      <c r="AJ494" s="668" t="str">
        <f t="shared" si="74"/>
        <v/>
      </c>
      <c r="AK494" s="675">
        <f t="shared" si="75"/>
        <v>52181</v>
      </c>
      <c r="AL494" s="675" t="str">
        <f t="shared" si="73"/>
        <v>52_六厩</v>
      </c>
      <c r="AM494" s="675" t="str">
        <f t="shared" ref="AM494:AM557" si="81">LEFT(AK494,2)</f>
        <v>52</v>
      </c>
      <c r="AN494" s="693" t="str">
        <f>IFERROR(VLOOKUP(AL494,観測点コードリスト!$L$2:$N$1665,3,FALSE),"")</f>
        <v>1305</v>
      </c>
      <c r="AO494" t="str">
        <f t="shared" si="76"/>
        <v/>
      </c>
      <c r="AQ494" s="709">
        <f t="shared" si="77"/>
        <v>52181</v>
      </c>
      <c r="AR494" s="709" t="str">
        <f t="shared" si="78"/>
        <v>六厩</v>
      </c>
      <c r="AS494" s="709" t="str">
        <f t="shared" si="79"/>
        <v>52</v>
      </c>
      <c r="AT494" s="710" t="str">
        <f t="shared" si="80"/>
        <v>1305</v>
      </c>
    </row>
    <row r="495" spans="1:46">
      <c r="A495" s="662" t="s">
        <v>2454</v>
      </c>
      <c r="B495" s="662">
        <v>52196</v>
      </c>
      <c r="C495" s="662" t="s">
        <v>17</v>
      </c>
      <c r="D495" s="662" t="s">
        <v>2496</v>
      </c>
      <c r="E495" s="662" t="s">
        <v>2497</v>
      </c>
      <c r="F495" s="662" t="s">
        <v>2498</v>
      </c>
      <c r="G495" s="662">
        <v>36</v>
      </c>
      <c r="H495" s="662">
        <v>0.9</v>
      </c>
      <c r="I495" s="662">
        <v>137</v>
      </c>
      <c r="J495" s="662">
        <v>23.3</v>
      </c>
      <c r="K495" s="662">
        <v>930</v>
      </c>
      <c r="L495" s="662">
        <v>9.4</v>
      </c>
      <c r="M495" s="662">
        <v>2</v>
      </c>
      <c r="N495" s="662" t="s">
        <v>2499</v>
      </c>
      <c r="O495" s="662" t="s">
        <v>22</v>
      </c>
      <c r="P495" s="662" t="s">
        <v>40</v>
      </c>
      <c r="Q495" s="667">
        <v>36.015000000000001</v>
      </c>
      <c r="R495" s="667">
        <v>137.38833299999999</v>
      </c>
      <c r="T495" s="668" t="s">
        <v>4605</v>
      </c>
      <c r="U495" s="668" t="s">
        <v>4605</v>
      </c>
      <c r="V495" s="668" t="s">
        <v>4605</v>
      </c>
      <c r="W495" s="668" t="s">
        <v>22</v>
      </c>
      <c r="X495" s="668" t="s">
        <v>22</v>
      </c>
      <c r="Y495" s="668" t="s">
        <v>22</v>
      </c>
      <c r="Z495" s="668" t="s">
        <v>22</v>
      </c>
      <c r="AB495" s="662" t="s">
        <v>2499</v>
      </c>
      <c r="AC495" s="662" t="s">
        <v>2499</v>
      </c>
      <c r="AF495" s="662">
        <v>2</v>
      </c>
      <c r="AG495" s="662">
        <v>1</v>
      </c>
      <c r="AH495" s="668" t="str">
        <f t="shared" si="74"/>
        <v/>
      </c>
      <c r="AI495" s="668" t="str">
        <f t="shared" si="74"/>
        <v>●</v>
      </c>
      <c r="AJ495" s="668" t="str">
        <f t="shared" si="74"/>
        <v>●</v>
      </c>
      <c r="AK495" s="675">
        <f t="shared" si="75"/>
        <v>52196</v>
      </c>
      <c r="AL495" s="675" t="str">
        <f t="shared" si="73"/>
        <v>52_宮之前</v>
      </c>
      <c r="AM495" s="675" t="str">
        <f t="shared" si="81"/>
        <v>52</v>
      </c>
      <c r="AN495" s="693" t="str">
        <f>IFERROR(VLOOKUP(AL495,観測点コードリスト!$L$2:$N$1665,3,FALSE),"")</f>
        <v>1311</v>
      </c>
      <c r="AO495" t="str">
        <f t="shared" si="76"/>
        <v>●</v>
      </c>
      <c r="AQ495" s="709">
        <f t="shared" si="77"/>
        <v>52196</v>
      </c>
      <c r="AR495" s="709" t="str">
        <f t="shared" si="78"/>
        <v>宮之前</v>
      </c>
      <c r="AS495" s="709" t="str">
        <f t="shared" si="79"/>
        <v>52</v>
      </c>
      <c r="AT495" s="710" t="str">
        <f t="shared" si="80"/>
        <v>1311</v>
      </c>
    </row>
    <row r="496" spans="1:46">
      <c r="A496" s="662" t="s">
        <v>2454</v>
      </c>
      <c r="B496" s="662">
        <v>52221</v>
      </c>
      <c r="C496" s="662" t="s">
        <v>17</v>
      </c>
      <c r="D496" s="662" t="s">
        <v>2500</v>
      </c>
      <c r="E496" s="662" t="s">
        <v>2501</v>
      </c>
      <c r="F496" s="662" t="s">
        <v>2502</v>
      </c>
      <c r="G496" s="662">
        <v>35</v>
      </c>
      <c r="H496" s="662">
        <v>55.4</v>
      </c>
      <c r="I496" s="662">
        <v>136</v>
      </c>
      <c r="J496" s="662">
        <v>49.9</v>
      </c>
      <c r="K496" s="662">
        <v>430</v>
      </c>
      <c r="L496" s="662">
        <v>10</v>
      </c>
      <c r="M496" s="662">
        <v>2.8</v>
      </c>
      <c r="N496" s="662" t="s">
        <v>2503</v>
      </c>
      <c r="O496" s="662">
        <v>52915</v>
      </c>
      <c r="P496" s="662" t="s">
        <v>22</v>
      </c>
      <c r="Q496" s="667">
        <v>35.923333</v>
      </c>
      <c r="R496" s="667">
        <v>136.83166700000001</v>
      </c>
      <c r="T496" s="668" t="s">
        <v>4605</v>
      </c>
      <c r="U496" s="668" t="s">
        <v>4605</v>
      </c>
      <c r="V496" s="668" t="s">
        <v>4605</v>
      </c>
      <c r="W496" s="668" t="s">
        <v>22</v>
      </c>
      <c r="X496" s="668" t="s">
        <v>22</v>
      </c>
      <c r="Y496" s="668" t="s">
        <v>22</v>
      </c>
      <c r="Z496" s="668" t="s">
        <v>22</v>
      </c>
      <c r="AB496" s="662" t="s">
        <v>2503</v>
      </c>
      <c r="AC496" s="662" t="s">
        <v>2503</v>
      </c>
      <c r="AH496" s="668" t="str">
        <f t="shared" si="74"/>
        <v/>
      </c>
      <c r="AI496" s="668" t="str">
        <f t="shared" si="74"/>
        <v/>
      </c>
      <c r="AJ496" s="668" t="str">
        <f t="shared" si="74"/>
        <v/>
      </c>
      <c r="AK496" s="675">
        <f t="shared" si="75"/>
        <v>52221</v>
      </c>
      <c r="AL496" s="675" t="str">
        <f t="shared" si="73"/>
        <v>52_長滝</v>
      </c>
      <c r="AM496" s="675" t="str">
        <f t="shared" si="81"/>
        <v>52</v>
      </c>
      <c r="AN496" s="693" t="str">
        <f>IFERROR(VLOOKUP(AL496,観測点コードリスト!$L$2:$N$1665,3,FALSE),"")</f>
        <v>1299</v>
      </c>
      <c r="AO496" t="str">
        <f t="shared" si="76"/>
        <v/>
      </c>
      <c r="AQ496" s="709">
        <f t="shared" si="77"/>
        <v>52221</v>
      </c>
      <c r="AR496" s="709" t="str">
        <f t="shared" si="78"/>
        <v>長滝</v>
      </c>
      <c r="AS496" s="709" t="str">
        <f t="shared" si="79"/>
        <v>52</v>
      </c>
      <c r="AT496" s="710" t="str">
        <f t="shared" si="80"/>
        <v>1299</v>
      </c>
    </row>
    <row r="497" spans="1:46">
      <c r="A497" s="662" t="s">
        <v>2454</v>
      </c>
      <c r="B497" s="662">
        <v>52286</v>
      </c>
      <c r="C497" s="662" t="s">
        <v>17</v>
      </c>
      <c r="D497" s="662" t="s">
        <v>2504</v>
      </c>
      <c r="E497" s="662" t="s">
        <v>2505</v>
      </c>
      <c r="F497" s="662" t="s">
        <v>2506</v>
      </c>
      <c r="G497" s="662">
        <v>35</v>
      </c>
      <c r="H497" s="662">
        <v>53.3</v>
      </c>
      <c r="I497" s="662">
        <v>137</v>
      </c>
      <c r="J497" s="662">
        <v>12.4</v>
      </c>
      <c r="K497" s="662">
        <v>425</v>
      </c>
      <c r="L497" s="662">
        <v>10</v>
      </c>
      <c r="M497" s="662">
        <v>1.5</v>
      </c>
      <c r="N497" s="662" t="s">
        <v>2507</v>
      </c>
      <c r="O497" s="662" t="s">
        <v>22</v>
      </c>
      <c r="P497" s="662" t="s">
        <v>22</v>
      </c>
      <c r="Q497" s="667">
        <v>35.888333000000003</v>
      </c>
      <c r="R497" s="667">
        <v>137.20666700000001</v>
      </c>
      <c r="T497" s="668" t="s">
        <v>4605</v>
      </c>
      <c r="U497" s="668" t="s">
        <v>4605</v>
      </c>
      <c r="V497" s="668" t="s">
        <v>4605</v>
      </c>
      <c r="W497" s="668" t="s">
        <v>22</v>
      </c>
      <c r="X497" s="668" t="s">
        <v>22</v>
      </c>
      <c r="Y497" s="668" t="s">
        <v>22</v>
      </c>
      <c r="Z497" s="668" t="s">
        <v>22</v>
      </c>
      <c r="AB497" s="662" t="s">
        <v>4745</v>
      </c>
      <c r="AC497" s="662" t="s">
        <v>4839</v>
      </c>
      <c r="AE497" s="662">
        <v>1</v>
      </c>
      <c r="AH497" s="668" t="str">
        <f t="shared" si="74"/>
        <v>●</v>
      </c>
      <c r="AI497" s="668" t="str">
        <f t="shared" si="74"/>
        <v/>
      </c>
      <c r="AJ497" s="668" t="str">
        <f t="shared" si="74"/>
        <v/>
      </c>
      <c r="AK497" s="675">
        <f t="shared" si="75"/>
        <v>52286</v>
      </c>
      <c r="AL497" s="675" t="str">
        <f t="shared" si="73"/>
        <v>52_萩原</v>
      </c>
      <c r="AM497" s="675" t="str">
        <f t="shared" si="81"/>
        <v>52</v>
      </c>
      <c r="AN497" s="693" t="str">
        <f>IFERROR(VLOOKUP(AL497,観測点コードリスト!$L$2:$N$1665,3,FALSE),"")</f>
        <v>0483</v>
      </c>
      <c r="AO497" t="str">
        <f t="shared" si="76"/>
        <v>●</v>
      </c>
      <c r="AQ497" s="709">
        <f t="shared" si="77"/>
        <v>52286</v>
      </c>
      <c r="AR497" s="709" t="str">
        <f t="shared" si="78"/>
        <v>萩原</v>
      </c>
      <c r="AS497" s="709" t="str">
        <f t="shared" si="79"/>
        <v>52</v>
      </c>
      <c r="AT497" s="710" t="str">
        <f t="shared" si="80"/>
        <v>0483</v>
      </c>
    </row>
    <row r="498" spans="1:46">
      <c r="A498" s="662" t="s">
        <v>2454</v>
      </c>
      <c r="B498" s="662">
        <v>52331</v>
      </c>
      <c r="C498" s="662" t="s">
        <v>17</v>
      </c>
      <c r="D498" s="662" t="s">
        <v>2510</v>
      </c>
      <c r="E498" s="662" t="s">
        <v>2511</v>
      </c>
      <c r="F498" s="662" t="s">
        <v>2512</v>
      </c>
      <c r="G498" s="662">
        <v>35</v>
      </c>
      <c r="H498" s="662">
        <v>45.4</v>
      </c>
      <c r="I498" s="662">
        <v>136</v>
      </c>
      <c r="J498" s="662">
        <v>58.7</v>
      </c>
      <c r="K498" s="662">
        <v>271</v>
      </c>
      <c r="L498" s="662">
        <v>10</v>
      </c>
      <c r="M498" s="662">
        <v>1.5</v>
      </c>
      <c r="N498" s="662" t="s">
        <v>2050</v>
      </c>
      <c r="O498" s="662" t="s">
        <v>22</v>
      </c>
      <c r="P498" s="662" t="s">
        <v>40</v>
      </c>
      <c r="Q498" s="667">
        <v>35.756667</v>
      </c>
      <c r="R498" s="667">
        <v>136.97833299999999</v>
      </c>
      <c r="T498" s="668" t="s">
        <v>4605</v>
      </c>
      <c r="U498" s="668" t="s">
        <v>4605</v>
      </c>
      <c r="V498" s="668" t="s">
        <v>4605</v>
      </c>
      <c r="W498" s="668" t="s">
        <v>22</v>
      </c>
      <c r="X498" s="668" t="s">
        <v>22</v>
      </c>
      <c r="Y498" s="668" t="s">
        <v>22</v>
      </c>
      <c r="Z498" s="668" t="s">
        <v>22</v>
      </c>
      <c r="AB498" s="662" t="s">
        <v>4745</v>
      </c>
      <c r="AC498" s="662" t="s">
        <v>2491</v>
      </c>
      <c r="AF498" s="662">
        <v>1</v>
      </c>
      <c r="AH498" s="668" t="str">
        <f t="shared" si="74"/>
        <v/>
      </c>
      <c r="AI498" s="668" t="str">
        <f t="shared" si="74"/>
        <v>●</v>
      </c>
      <c r="AJ498" s="668" t="str">
        <f t="shared" si="74"/>
        <v/>
      </c>
      <c r="AK498" s="675">
        <f t="shared" si="75"/>
        <v>52331</v>
      </c>
      <c r="AL498" s="675" t="str">
        <f t="shared" si="73"/>
        <v>52_八幡</v>
      </c>
      <c r="AM498" s="675" t="str">
        <f t="shared" si="81"/>
        <v>52</v>
      </c>
      <c r="AN498" s="693" t="str">
        <f>IFERROR(VLOOKUP(AL498,観測点コードリスト!$L$2:$N$1665,3,FALSE),"")</f>
        <v>0485</v>
      </c>
      <c r="AO498" t="str">
        <f t="shared" si="76"/>
        <v>●</v>
      </c>
      <c r="AQ498" s="709">
        <f t="shared" si="77"/>
        <v>52331</v>
      </c>
      <c r="AR498" s="709" t="str">
        <f t="shared" si="78"/>
        <v>八幡</v>
      </c>
      <c r="AS498" s="709" t="str">
        <f t="shared" si="79"/>
        <v>52</v>
      </c>
      <c r="AT498" s="710" t="str">
        <f t="shared" si="80"/>
        <v>0485</v>
      </c>
    </row>
    <row r="499" spans="1:46">
      <c r="A499" s="662" t="s">
        <v>2454</v>
      </c>
      <c r="B499" s="662">
        <v>52346</v>
      </c>
      <c r="C499" s="662" t="s">
        <v>17</v>
      </c>
      <c r="D499" s="662" t="s">
        <v>2513</v>
      </c>
      <c r="E499" s="662" t="s">
        <v>2514</v>
      </c>
      <c r="F499" s="662" t="s">
        <v>2515</v>
      </c>
      <c r="G499" s="662">
        <v>35</v>
      </c>
      <c r="H499" s="662">
        <v>45.8</v>
      </c>
      <c r="I499" s="662">
        <v>137</v>
      </c>
      <c r="J499" s="662">
        <v>17.3</v>
      </c>
      <c r="K499" s="662">
        <v>450</v>
      </c>
      <c r="L499" s="662">
        <v>10</v>
      </c>
      <c r="M499" s="662">
        <v>1.5</v>
      </c>
      <c r="N499" s="662" t="s">
        <v>2516</v>
      </c>
      <c r="O499" s="662" t="s">
        <v>22</v>
      </c>
      <c r="P499" s="662" t="s">
        <v>40</v>
      </c>
      <c r="Q499" s="667">
        <v>35.763333000000003</v>
      </c>
      <c r="R499" s="667">
        <v>137.28833299999999</v>
      </c>
      <c r="T499" s="668" t="s">
        <v>4605</v>
      </c>
      <c r="U499" s="668" t="s">
        <v>4605</v>
      </c>
      <c r="V499" s="668" t="s">
        <v>4605</v>
      </c>
      <c r="W499" s="668" t="s">
        <v>22</v>
      </c>
      <c r="X499" s="668" t="s">
        <v>22</v>
      </c>
      <c r="Y499" s="668" t="s">
        <v>22</v>
      </c>
      <c r="Z499" s="668" t="s">
        <v>22</v>
      </c>
      <c r="AB499" s="662" t="s">
        <v>4840</v>
      </c>
      <c r="AC499" s="662" t="s">
        <v>2499</v>
      </c>
      <c r="AF499" s="662">
        <v>1</v>
      </c>
      <c r="AH499" s="668" t="str">
        <f t="shared" si="74"/>
        <v/>
      </c>
      <c r="AI499" s="668" t="str">
        <f t="shared" si="74"/>
        <v>●</v>
      </c>
      <c r="AJ499" s="668" t="str">
        <f t="shared" si="74"/>
        <v/>
      </c>
      <c r="AK499" s="675">
        <f t="shared" si="75"/>
        <v>52346</v>
      </c>
      <c r="AL499" s="675" t="str">
        <f t="shared" si="73"/>
        <v>52_宮地</v>
      </c>
      <c r="AM499" s="675" t="str">
        <f t="shared" si="81"/>
        <v>52</v>
      </c>
      <c r="AN499" s="693" t="str">
        <f>IFERROR(VLOOKUP(AL499,観測点コードリスト!$L$2:$N$1665,3,FALSE),"")</f>
        <v>1066</v>
      </c>
      <c r="AO499" t="str">
        <f t="shared" si="76"/>
        <v>●</v>
      </c>
      <c r="AQ499" s="709">
        <f t="shared" si="77"/>
        <v>52346</v>
      </c>
      <c r="AR499" s="709" t="str">
        <f t="shared" si="78"/>
        <v>宮地</v>
      </c>
      <c r="AS499" s="709" t="str">
        <f t="shared" si="79"/>
        <v>52</v>
      </c>
      <c r="AT499" s="710" t="str">
        <f t="shared" si="80"/>
        <v>1066</v>
      </c>
    </row>
    <row r="500" spans="1:46">
      <c r="A500" s="662" t="s">
        <v>2454</v>
      </c>
      <c r="B500" s="662">
        <v>52381</v>
      </c>
      <c r="C500" s="662" t="s">
        <v>17</v>
      </c>
      <c r="D500" s="662" t="s">
        <v>2517</v>
      </c>
      <c r="E500" s="662" t="s">
        <v>2518</v>
      </c>
      <c r="F500" s="662" t="s">
        <v>2519</v>
      </c>
      <c r="G500" s="662">
        <v>35</v>
      </c>
      <c r="H500" s="662">
        <v>38.299999999999997</v>
      </c>
      <c r="I500" s="662">
        <v>136</v>
      </c>
      <c r="J500" s="662">
        <v>36.1</v>
      </c>
      <c r="K500" s="662">
        <v>190</v>
      </c>
      <c r="L500" s="662">
        <v>10</v>
      </c>
      <c r="M500" s="662">
        <v>2.2000000000000002</v>
      </c>
      <c r="N500" s="662" t="s">
        <v>2520</v>
      </c>
      <c r="O500" s="662">
        <v>52920</v>
      </c>
      <c r="P500" s="662" t="s">
        <v>22</v>
      </c>
      <c r="Q500" s="667">
        <v>35.638333000000003</v>
      </c>
      <c r="R500" s="667">
        <v>136.60166699999999</v>
      </c>
      <c r="T500" s="668" t="s">
        <v>4605</v>
      </c>
      <c r="U500" s="668" t="s">
        <v>4605</v>
      </c>
      <c r="V500" s="668" t="s">
        <v>4605</v>
      </c>
      <c r="W500" s="668" t="s">
        <v>22</v>
      </c>
      <c r="X500" s="668" t="s">
        <v>22</v>
      </c>
      <c r="Y500" s="668" t="s">
        <v>22</v>
      </c>
      <c r="Z500" s="668" t="s">
        <v>22</v>
      </c>
      <c r="AB500" s="662" t="s">
        <v>4745</v>
      </c>
      <c r="AC500" s="662" t="s">
        <v>2541</v>
      </c>
      <c r="AH500" s="668" t="str">
        <f t="shared" si="74"/>
        <v/>
      </c>
      <c r="AI500" s="668" t="str">
        <f t="shared" si="74"/>
        <v/>
      </c>
      <c r="AJ500" s="668" t="str">
        <f t="shared" si="74"/>
        <v/>
      </c>
      <c r="AK500" s="675">
        <f t="shared" si="75"/>
        <v>52381</v>
      </c>
      <c r="AL500" s="675" t="str">
        <f t="shared" si="73"/>
        <v>52_樽見</v>
      </c>
      <c r="AM500" s="675" t="str">
        <f t="shared" si="81"/>
        <v>52</v>
      </c>
      <c r="AN500" s="693" t="str">
        <f>IFERROR(VLOOKUP(AL500,観測点コードリスト!$L$2:$N$1665,3,FALSE),"")</f>
        <v>0486</v>
      </c>
      <c r="AO500" t="str">
        <f t="shared" si="76"/>
        <v/>
      </c>
      <c r="AQ500" s="709">
        <f t="shared" si="77"/>
        <v>52381</v>
      </c>
      <c r="AR500" s="709" t="str">
        <f t="shared" si="78"/>
        <v>樽見</v>
      </c>
      <c r="AS500" s="709" t="str">
        <f t="shared" si="79"/>
        <v>52</v>
      </c>
      <c r="AT500" s="710" t="str">
        <f t="shared" si="80"/>
        <v>0486</v>
      </c>
    </row>
    <row r="501" spans="1:46">
      <c r="A501" s="662" t="s">
        <v>2454</v>
      </c>
      <c r="B501" s="662">
        <v>52406</v>
      </c>
      <c r="C501" s="662" t="s">
        <v>17</v>
      </c>
      <c r="D501" s="662" t="s">
        <v>174</v>
      </c>
      <c r="E501" s="662" t="s">
        <v>175</v>
      </c>
      <c r="F501" s="662" t="s">
        <v>2521</v>
      </c>
      <c r="G501" s="662">
        <v>35</v>
      </c>
      <c r="H501" s="662">
        <v>39.700000000000003</v>
      </c>
      <c r="I501" s="662">
        <v>137</v>
      </c>
      <c r="J501" s="662">
        <v>9.6</v>
      </c>
      <c r="K501" s="662">
        <v>233</v>
      </c>
      <c r="L501" s="662">
        <v>10</v>
      </c>
      <c r="M501" s="662">
        <v>1.5</v>
      </c>
      <c r="N501" s="662" t="s">
        <v>2522</v>
      </c>
      <c r="O501" s="662" t="s">
        <v>22</v>
      </c>
      <c r="P501" s="662" t="s">
        <v>40</v>
      </c>
      <c r="Q501" s="667">
        <v>35.661667000000001</v>
      </c>
      <c r="R501" s="667">
        <v>137.16</v>
      </c>
      <c r="T501" s="668" t="s">
        <v>4605</v>
      </c>
      <c r="U501" s="668" t="s">
        <v>4605</v>
      </c>
      <c r="V501" s="668" t="s">
        <v>4605</v>
      </c>
      <c r="W501" s="668" t="s">
        <v>22</v>
      </c>
      <c r="X501" s="668" t="s">
        <v>22</v>
      </c>
      <c r="Y501" s="668" t="s">
        <v>22</v>
      </c>
      <c r="Z501" s="668" t="s">
        <v>22</v>
      </c>
      <c r="AB501" s="662" t="s">
        <v>4745</v>
      </c>
      <c r="AC501" s="662" t="s">
        <v>2135</v>
      </c>
      <c r="AH501" s="668" t="str">
        <f t="shared" si="74"/>
        <v/>
      </c>
      <c r="AI501" s="668" t="str">
        <f t="shared" si="74"/>
        <v/>
      </c>
      <c r="AJ501" s="668" t="str">
        <f t="shared" si="74"/>
        <v/>
      </c>
      <c r="AK501" s="675">
        <f t="shared" si="75"/>
        <v>52406</v>
      </c>
      <c r="AL501" s="675" t="str">
        <f t="shared" si="73"/>
        <v>52_金山</v>
      </c>
      <c r="AM501" s="675" t="str">
        <f t="shared" si="81"/>
        <v>52</v>
      </c>
      <c r="AN501" s="693" t="str">
        <f>IFERROR(VLOOKUP(AL501,観測点コードリスト!$L$2:$N$1665,3,FALSE),"")</f>
        <v>0487</v>
      </c>
      <c r="AO501" t="str">
        <f t="shared" si="76"/>
        <v/>
      </c>
      <c r="AQ501" s="709">
        <f t="shared" si="77"/>
        <v>52406</v>
      </c>
      <c r="AR501" s="709" t="str">
        <f t="shared" si="78"/>
        <v>金山</v>
      </c>
      <c r="AS501" s="709" t="str">
        <f t="shared" si="79"/>
        <v>52</v>
      </c>
      <c r="AT501" s="710" t="str">
        <f t="shared" si="80"/>
        <v>0487</v>
      </c>
    </row>
    <row r="502" spans="1:46">
      <c r="A502" s="662" t="s">
        <v>2454</v>
      </c>
      <c r="B502" s="662">
        <v>52461</v>
      </c>
      <c r="C502" s="662" t="s">
        <v>17</v>
      </c>
      <c r="D502" s="662" t="s">
        <v>2527</v>
      </c>
      <c r="E502" s="662" t="s">
        <v>2528</v>
      </c>
      <c r="F502" s="662" t="s">
        <v>2529</v>
      </c>
      <c r="G502" s="662">
        <v>35</v>
      </c>
      <c r="H502" s="662">
        <v>33.299999999999997</v>
      </c>
      <c r="I502" s="662">
        <v>136</v>
      </c>
      <c r="J502" s="662">
        <v>54.6</v>
      </c>
      <c r="K502" s="662">
        <v>68</v>
      </c>
      <c r="L502" s="662">
        <v>10</v>
      </c>
      <c r="M502" s="662">
        <v>1.5</v>
      </c>
      <c r="N502" s="662" t="s">
        <v>2530</v>
      </c>
      <c r="O502" s="662" t="s">
        <v>22</v>
      </c>
      <c r="P502" s="662" t="s">
        <v>40</v>
      </c>
      <c r="Q502" s="667">
        <v>35.555</v>
      </c>
      <c r="R502" s="667">
        <v>136.91</v>
      </c>
      <c r="T502" s="668" t="s">
        <v>4605</v>
      </c>
      <c r="U502" s="668" t="s">
        <v>4605</v>
      </c>
      <c r="V502" s="668" t="s">
        <v>4605</v>
      </c>
      <c r="W502" s="668" t="s">
        <v>22</v>
      </c>
      <c r="X502" s="668" t="s">
        <v>22</v>
      </c>
      <c r="Y502" s="668" t="s">
        <v>22</v>
      </c>
      <c r="Z502" s="668" t="s">
        <v>22</v>
      </c>
      <c r="AB502" s="662" t="s">
        <v>4755</v>
      </c>
      <c r="AC502" s="662" t="s">
        <v>2820</v>
      </c>
      <c r="AE502" s="662">
        <v>11</v>
      </c>
      <c r="AF502" s="662">
        <v>5</v>
      </c>
      <c r="AG502" s="662">
        <v>17</v>
      </c>
      <c r="AH502" s="668" t="str">
        <f t="shared" si="74"/>
        <v>●</v>
      </c>
      <c r="AI502" s="668" t="str">
        <f t="shared" si="74"/>
        <v>●</v>
      </c>
      <c r="AJ502" s="668" t="str">
        <f t="shared" si="74"/>
        <v>●</v>
      </c>
      <c r="AK502" s="675">
        <f t="shared" si="75"/>
        <v>52461</v>
      </c>
      <c r="AL502" s="675" t="str">
        <f t="shared" si="73"/>
        <v>52_美濃</v>
      </c>
      <c r="AM502" s="675" t="str">
        <f t="shared" si="81"/>
        <v>52</v>
      </c>
      <c r="AN502" s="693" t="str">
        <f>IFERROR(VLOOKUP(AL502,観測点コードリスト!$L$2:$N$1665,3,FALSE),"")</f>
        <v>1057</v>
      </c>
      <c r="AO502" t="str">
        <f t="shared" si="76"/>
        <v>●</v>
      </c>
      <c r="AQ502" s="709">
        <f t="shared" si="77"/>
        <v>52461</v>
      </c>
      <c r="AR502" s="709" t="str">
        <f t="shared" si="78"/>
        <v>美濃</v>
      </c>
      <c r="AS502" s="709" t="str">
        <f t="shared" si="79"/>
        <v>52</v>
      </c>
      <c r="AT502" s="710" t="str">
        <f t="shared" si="80"/>
        <v>1057</v>
      </c>
    </row>
    <row r="503" spans="1:46">
      <c r="A503" s="662" t="s">
        <v>2454</v>
      </c>
      <c r="B503" s="662">
        <v>52482</v>
      </c>
      <c r="C503" s="662" t="s">
        <v>17</v>
      </c>
      <c r="D503" s="662" t="s">
        <v>2534</v>
      </c>
      <c r="E503" s="662" t="s">
        <v>2535</v>
      </c>
      <c r="F503" s="662" t="s">
        <v>2536</v>
      </c>
      <c r="G503" s="662">
        <v>35</v>
      </c>
      <c r="H503" s="662">
        <v>35.9</v>
      </c>
      <c r="I503" s="662">
        <v>137</v>
      </c>
      <c r="J503" s="662">
        <v>19.100000000000001</v>
      </c>
      <c r="K503" s="662">
        <v>517</v>
      </c>
      <c r="L503" s="662">
        <v>9.4</v>
      </c>
      <c r="M503" s="662">
        <v>1.5</v>
      </c>
      <c r="N503" s="662" t="s">
        <v>2537</v>
      </c>
      <c r="O503" s="662" t="s">
        <v>22</v>
      </c>
      <c r="P503" s="662" t="s">
        <v>40</v>
      </c>
      <c r="Q503" s="667">
        <v>35.598332999999997</v>
      </c>
      <c r="R503" s="667">
        <v>137.318333</v>
      </c>
      <c r="T503" s="668" t="s">
        <v>4605</v>
      </c>
      <c r="U503" s="668" t="s">
        <v>4605</v>
      </c>
      <c r="V503" s="668" t="s">
        <v>4605</v>
      </c>
      <c r="W503" s="668" t="s">
        <v>22</v>
      </c>
      <c r="X503" s="668" t="s">
        <v>22</v>
      </c>
      <c r="Y503" s="668" t="s">
        <v>22</v>
      </c>
      <c r="Z503" s="668" t="s">
        <v>22</v>
      </c>
      <c r="AB503" s="662" t="s">
        <v>2537</v>
      </c>
      <c r="AC503" s="662" t="s">
        <v>2537</v>
      </c>
      <c r="AG503" s="662">
        <v>2</v>
      </c>
      <c r="AH503" s="668" t="str">
        <f t="shared" si="74"/>
        <v/>
      </c>
      <c r="AI503" s="668" t="str">
        <f t="shared" si="74"/>
        <v/>
      </c>
      <c r="AJ503" s="668" t="str">
        <f t="shared" si="74"/>
        <v>●</v>
      </c>
      <c r="AK503" s="675">
        <f t="shared" si="75"/>
        <v>52482</v>
      </c>
      <c r="AL503" s="675" t="str">
        <f t="shared" si="73"/>
        <v>52_黒川</v>
      </c>
      <c r="AM503" s="675" t="str">
        <f t="shared" si="81"/>
        <v>52</v>
      </c>
      <c r="AN503" s="693" t="str">
        <f>IFERROR(VLOOKUP(AL503,観測点コードリスト!$L$2:$N$1665,3,FALSE),"")</f>
        <v>1313</v>
      </c>
      <c r="AO503" t="str">
        <f t="shared" si="76"/>
        <v>●</v>
      </c>
      <c r="AQ503" s="709">
        <f t="shared" si="77"/>
        <v>52482</v>
      </c>
      <c r="AR503" s="709" t="str">
        <f t="shared" si="78"/>
        <v>黒川</v>
      </c>
      <c r="AS503" s="709" t="str">
        <f t="shared" si="79"/>
        <v>52</v>
      </c>
      <c r="AT503" s="710" t="str">
        <f t="shared" si="80"/>
        <v>1313</v>
      </c>
    </row>
    <row r="504" spans="1:46">
      <c r="A504" s="662" t="s">
        <v>2454</v>
      </c>
      <c r="B504" s="662">
        <v>52511</v>
      </c>
      <c r="C504" s="662" t="s">
        <v>17</v>
      </c>
      <c r="D504" s="662" t="s">
        <v>2538</v>
      </c>
      <c r="E504" s="662" t="s">
        <v>2539</v>
      </c>
      <c r="F504" s="662" t="s">
        <v>2540</v>
      </c>
      <c r="G504" s="662">
        <v>35</v>
      </c>
      <c r="H504" s="662">
        <v>29.1</v>
      </c>
      <c r="I504" s="662">
        <v>136</v>
      </c>
      <c r="J504" s="662">
        <v>34</v>
      </c>
      <c r="K504" s="662">
        <v>45</v>
      </c>
      <c r="L504" s="662">
        <v>10</v>
      </c>
      <c r="M504" s="662">
        <v>1.5</v>
      </c>
      <c r="N504" s="662" t="s">
        <v>2541</v>
      </c>
      <c r="O504" s="662" t="s">
        <v>22</v>
      </c>
      <c r="P504" s="662" t="s">
        <v>40</v>
      </c>
      <c r="Q504" s="667">
        <v>35.484999999999999</v>
      </c>
      <c r="R504" s="667">
        <v>136.566667</v>
      </c>
      <c r="T504" s="668" t="s">
        <v>4605</v>
      </c>
      <c r="U504" s="668" t="s">
        <v>4605</v>
      </c>
      <c r="V504" s="668" t="s">
        <v>4605</v>
      </c>
      <c r="W504" s="668" t="s">
        <v>22</v>
      </c>
      <c r="X504" s="668" t="s">
        <v>22</v>
      </c>
      <c r="Y504" s="668" t="s">
        <v>22</v>
      </c>
      <c r="Z504" s="668" t="s">
        <v>22</v>
      </c>
      <c r="AB504" s="662" t="s">
        <v>2541</v>
      </c>
      <c r="AC504" s="662" t="s">
        <v>2541</v>
      </c>
      <c r="AF504" s="662">
        <v>1</v>
      </c>
      <c r="AG504" s="662">
        <v>10</v>
      </c>
      <c r="AH504" s="668" t="str">
        <f t="shared" si="74"/>
        <v/>
      </c>
      <c r="AI504" s="668" t="str">
        <f t="shared" si="74"/>
        <v>●</v>
      </c>
      <c r="AJ504" s="668" t="str">
        <f t="shared" si="74"/>
        <v>●</v>
      </c>
      <c r="AK504" s="675">
        <f t="shared" si="75"/>
        <v>52511</v>
      </c>
      <c r="AL504" s="675" t="str">
        <f t="shared" si="73"/>
        <v>52_揖斐川</v>
      </c>
      <c r="AM504" s="675" t="str">
        <f t="shared" si="81"/>
        <v>52</v>
      </c>
      <c r="AN504" s="693" t="str">
        <f>IFERROR(VLOOKUP(AL504,観測点コードリスト!$L$2:$N$1665,3,FALSE),"")</f>
        <v>1301</v>
      </c>
      <c r="AO504" t="str">
        <f t="shared" si="76"/>
        <v>●</v>
      </c>
      <c r="AQ504" s="709">
        <f t="shared" si="77"/>
        <v>52511</v>
      </c>
      <c r="AR504" s="709" t="str">
        <f t="shared" si="78"/>
        <v>揖斐川</v>
      </c>
      <c r="AS504" s="709" t="str">
        <f t="shared" si="79"/>
        <v>52</v>
      </c>
      <c r="AT504" s="710" t="str">
        <f t="shared" si="80"/>
        <v>1301</v>
      </c>
    </row>
    <row r="505" spans="1:46">
      <c r="A505" s="662" t="s">
        <v>2454</v>
      </c>
      <c r="B505" s="662">
        <v>52536</v>
      </c>
      <c r="C505" s="662" t="s">
        <v>17</v>
      </c>
      <c r="D505" s="662" t="s">
        <v>2542</v>
      </c>
      <c r="E505" s="662" t="s">
        <v>2543</v>
      </c>
      <c r="F505" s="662" t="s">
        <v>2544</v>
      </c>
      <c r="G505" s="662">
        <v>35</v>
      </c>
      <c r="H505" s="662">
        <v>26.7</v>
      </c>
      <c r="I505" s="662">
        <v>137</v>
      </c>
      <c r="J505" s="662">
        <v>0.3</v>
      </c>
      <c r="K505" s="662">
        <v>74</v>
      </c>
      <c r="L505" s="662">
        <v>10</v>
      </c>
      <c r="M505" s="662">
        <v>1.5</v>
      </c>
      <c r="N505" s="662" t="s">
        <v>2167</v>
      </c>
      <c r="O505" s="662" t="s">
        <v>22</v>
      </c>
      <c r="P505" s="662" t="s">
        <v>40</v>
      </c>
      <c r="Q505" s="667">
        <v>35.445</v>
      </c>
      <c r="R505" s="667">
        <v>137.005</v>
      </c>
      <c r="T505" s="668" t="s">
        <v>4605</v>
      </c>
      <c r="U505" s="668" t="s">
        <v>4605</v>
      </c>
      <c r="V505" s="668" t="s">
        <v>4605</v>
      </c>
      <c r="W505" s="668" t="s">
        <v>22</v>
      </c>
      <c r="X505" s="668" t="s">
        <v>22</v>
      </c>
      <c r="Y505" s="668" t="s">
        <v>22</v>
      </c>
      <c r="Z505" s="668" t="s">
        <v>22</v>
      </c>
      <c r="AB505" s="662" t="s">
        <v>4745</v>
      </c>
      <c r="AC505" s="662" t="s">
        <v>2820</v>
      </c>
      <c r="AE505" s="662">
        <v>15</v>
      </c>
      <c r="AF505" s="662">
        <v>23</v>
      </c>
      <c r="AG505" s="662">
        <v>11</v>
      </c>
      <c r="AH505" s="668" t="str">
        <f t="shared" si="74"/>
        <v>●</v>
      </c>
      <c r="AI505" s="668" t="str">
        <f t="shared" si="74"/>
        <v>●</v>
      </c>
      <c r="AJ505" s="668" t="str">
        <f t="shared" si="74"/>
        <v>●</v>
      </c>
      <c r="AK505" s="675">
        <f t="shared" si="75"/>
        <v>52536</v>
      </c>
      <c r="AL505" s="675" t="str">
        <f t="shared" si="73"/>
        <v>52_美濃加茂</v>
      </c>
      <c r="AM505" s="675" t="str">
        <f t="shared" si="81"/>
        <v>52</v>
      </c>
      <c r="AN505" s="693" t="str">
        <f>IFERROR(VLOOKUP(AL505,観測点コードリスト!$L$2:$N$1665,3,FALSE),"")</f>
        <v>0491</v>
      </c>
      <c r="AO505" t="str">
        <f t="shared" si="76"/>
        <v>●</v>
      </c>
      <c r="AQ505" s="709">
        <f t="shared" si="77"/>
        <v>52536</v>
      </c>
      <c r="AR505" s="709" t="str">
        <f t="shared" si="78"/>
        <v>美濃加茂</v>
      </c>
      <c r="AS505" s="709" t="str">
        <f t="shared" si="79"/>
        <v>52</v>
      </c>
      <c r="AT505" s="710" t="str">
        <f t="shared" si="80"/>
        <v>0491</v>
      </c>
    </row>
    <row r="506" spans="1:46">
      <c r="A506" s="662" t="s">
        <v>2454</v>
      </c>
      <c r="B506" s="662">
        <v>52556</v>
      </c>
      <c r="C506" s="662" t="s">
        <v>17</v>
      </c>
      <c r="D506" s="662" t="s">
        <v>2545</v>
      </c>
      <c r="E506" s="662" t="s">
        <v>2546</v>
      </c>
      <c r="F506" s="662" t="s">
        <v>2547</v>
      </c>
      <c r="G506" s="662">
        <v>35</v>
      </c>
      <c r="H506" s="662">
        <v>26.8</v>
      </c>
      <c r="I506" s="662">
        <v>137</v>
      </c>
      <c r="J506" s="662">
        <v>24.2</v>
      </c>
      <c r="K506" s="662">
        <v>315</v>
      </c>
      <c r="L506" s="662">
        <v>10</v>
      </c>
      <c r="M506" s="662">
        <v>1.5</v>
      </c>
      <c r="N506" s="662" t="s">
        <v>2548</v>
      </c>
      <c r="O506" s="662" t="s">
        <v>22</v>
      </c>
      <c r="P506" s="662" t="s">
        <v>40</v>
      </c>
      <c r="Q506" s="667">
        <v>35.446666999999998</v>
      </c>
      <c r="R506" s="667">
        <v>137.403333</v>
      </c>
      <c r="T506" s="668" t="s">
        <v>4605</v>
      </c>
      <c r="U506" s="668" t="s">
        <v>4605</v>
      </c>
      <c r="V506" s="668" t="s">
        <v>4605</v>
      </c>
      <c r="W506" s="668" t="s">
        <v>22</v>
      </c>
      <c r="X506" s="668" t="s">
        <v>22</v>
      </c>
      <c r="Y506" s="668" t="s">
        <v>22</v>
      </c>
      <c r="Z506" s="668" t="s">
        <v>22</v>
      </c>
      <c r="AB506" s="662" t="s">
        <v>4745</v>
      </c>
      <c r="AC506" s="662" t="s">
        <v>4800</v>
      </c>
      <c r="AE506" s="662">
        <v>1</v>
      </c>
      <c r="AF506" s="662">
        <v>7</v>
      </c>
      <c r="AG506" s="662">
        <v>1</v>
      </c>
      <c r="AH506" s="668" t="str">
        <f t="shared" si="74"/>
        <v>●</v>
      </c>
      <c r="AI506" s="668" t="str">
        <f t="shared" si="74"/>
        <v>●</v>
      </c>
      <c r="AJ506" s="668" t="str">
        <f t="shared" si="74"/>
        <v>●</v>
      </c>
      <c r="AK506" s="675">
        <f t="shared" si="75"/>
        <v>52556</v>
      </c>
      <c r="AL506" s="675" t="str">
        <f t="shared" si="73"/>
        <v>52_恵那</v>
      </c>
      <c r="AM506" s="675" t="str">
        <f t="shared" si="81"/>
        <v>52</v>
      </c>
      <c r="AN506" s="693" t="str">
        <f>IFERROR(VLOOKUP(AL506,観測点コードリスト!$L$2:$N$1665,3,FALSE),"")</f>
        <v>0493</v>
      </c>
      <c r="AO506" t="str">
        <f t="shared" si="76"/>
        <v>●</v>
      </c>
      <c r="AQ506" s="709">
        <f t="shared" si="77"/>
        <v>52556</v>
      </c>
      <c r="AR506" s="709" t="str">
        <f t="shared" si="78"/>
        <v>恵那</v>
      </c>
      <c r="AS506" s="709" t="str">
        <f t="shared" si="79"/>
        <v>52</v>
      </c>
      <c r="AT506" s="710" t="str">
        <f t="shared" si="80"/>
        <v>0493</v>
      </c>
    </row>
    <row r="507" spans="1:46">
      <c r="A507" s="662" t="s">
        <v>2454</v>
      </c>
      <c r="B507" s="662">
        <v>52557</v>
      </c>
      <c r="C507" s="662" t="s">
        <v>17</v>
      </c>
      <c r="D507" s="662" t="s">
        <v>1437</v>
      </c>
      <c r="E507" s="662" t="s">
        <v>1438</v>
      </c>
      <c r="F507" s="662" t="s">
        <v>2549</v>
      </c>
      <c r="G507" s="662">
        <v>35</v>
      </c>
      <c r="H507" s="662">
        <v>28.6</v>
      </c>
      <c r="I507" s="662">
        <v>137</v>
      </c>
      <c r="J507" s="662">
        <v>29.2</v>
      </c>
      <c r="K507" s="662">
        <v>378</v>
      </c>
      <c r="L507" s="662">
        <v>10</v>
      </c>
      <c r="M507" s="662">
        <v>1.5</v>
      </c>
      <c r="N507" s="662" t="s">
        <v>2550</v>
      </c>
      <c r="O507" s="662" t="s">
        <v>22</v>
      </c>
      <c r="P507" s="662" t="s">
        <v>40</v>
      </c>
      <c r="Q507" s="667">
        <v>35.476666999999999</v>
      </c>
      <c r="R507" s="667">
        <v>137.48666700000001</v>
      </c>
      <c r="T507" s="668" t="s">
        <v>4605</v>
      </c>
      <c r="U507" s="668" t="s">
        <v>4605</v>
      </c>
      <c r="V507" s="668" t="s">
        <v>4605</v>
      </c>
      <c r="W507" s="668" t="s">
        <v>22</v>
      </c>
      <c r="X507" s="668" t="s">
        <v>22</v>
      </c>
      <c r="Y507" s="668" t="s">
        <v>22</v>
      </c>
      <c r="Z507" s="668" t="s">
        <v>22</v>
      </c>
      <c r="AB507" s="662" t="s">
        <v>2550</v>
      </c>
      <c r="AC507" s="662" t="s">
        <v>2550</v>
      </c>
      <c r="AE507" s="662">
        <v>5</v>
      </c>
      <c r="AF507" s="662">
        <v>1</v>
      </c>
      <c r="AH507" s="668" t="str">
        <f t="shared" si="74"/>
        <v>●</v>
      </c>
      <c r="AI507" s="668" t="str">
        <f t="shared" si="74"/>
        <v>●</v>
      </c>
      <c r="AJ507" s="668" t="str">
        <f t="shared" si="74"/>
        <v/>
      </c>
      <c r="AK507" s="675">
        <f t="shared" si="75"/>
        <v>52557</v>
      </c>
      <c r="AL507" s="675" t="str">
        <f t="shared" si="73"/>
        <v>52_中津川</v>
      </c>
      <c r="AM507" s="675" t="str">
        <f t="shared" si="81"/>
        <v>52</v>
      </c>
      <c r="AN507" s="693" t="str">
        <f>IFERROR(VLOOKUP(AL507,観測点コードリスト!$L$2:$N$1665,3,FALSE),"")</f>
        <v>0494</v>
      </c>
      <c r="AO507" t="str">
        <f t="shared" si="76"/>
        <v>●</v>
      </c>
      <c r="AQ507" s="709">
        <f t="shared" si="77"/>
        <v>52557</v>
      </c>
      <c r="AR507" s="709" t="str">
        <f t="shared" si="78"/>
        <v>中津川</v>
      </c>
      <c r="AS507" s="709" t="str">
        <f t="shared" si="79"/>
        <v>52</v>
      </c>
      <c r="AT507" s="710" t="str">
        <f t="shared" si="80"/>
        <v>0494</v>
      </c>
    </row>
    <row r="508" spans="1:46">
      <c r="A508" s="662" t="s">
        <v>2454</v>
      </c>
      <c r="B508" s="662">
        <v>52571</v>
      </c>
      <c r="C508" s="662" t="s">
        <v>17</v>
      </c>
      <c r="D508" s="662" t="s">
        <v>2551</v>
      </c>
      <c r="E508" s="662" t="s">
        <v>2552</v>
      </c>
      <c r="F508" s="662" t="s">
        <v>2553</v>
      </c>
      <c r="G508" s="662">
        <v>35</v>
      </c>
      <c r="H508" s="662">
        <v>21.8</v>
      </c>
      <c r="I508" s="662">
        <v>136</v>
      </c>
      <c r="J508" s="662">
        <v>28</v>
      </c>
      <c r="K508" s="662">
        <v>130</v>
      </c>
      <c r="L508" s="662">
        <v>10</v>
      </c>
      <c r="M508" s="662">
        <v>1.5</v>
      </c>
      <c r="N508" s="662" t="s">
        <v>2249</v>
      </c>
      <c r="O508" s="662">
        <v>52935</v>
      </c>
      <c r="P508" s="662" t="s">
        <v>22</v>
      </c>
      <c r="Q508" s="667">
        <v>35.363332999999997</v>
      </c>
      <c r="R508" s="667">
        <v>136.466667</v>
      </c>
      <c r="T508" s="668" t="s">
        <v>4605</v>
      </c>
      <c r="U508" s="668" t="s">
        <v>4605</v>
      </c>
      <c r="V508" s="668" t="s">
        <v>4605</v>
      </c>
      <c r="W508" s="668" t="s">
        <v>22</v>
      </c>
      <c r="X508" s="668" t="s">
        <v>22</v>
      </c>
      <c r="Y508" s="668" t="s">
        <v>22</v>
      </c>
      <c r="Z508" s="668" t="s">
        <v>22</v>
      </c>
      <c r="AB508" s="662" t="s">
        <v>4745</v>
      </c>
      <c r="AC508" s="662" t="s">
        <v>4828</v>
      </c>
      <c r="AF508" s="662">
        <v>4</v>
      </c>
      <c r="AG508" s="662">
        <v>3</v>
      </c>
      <c r="AH508" s="668" t="str">
        <f t="shared" si="74"/>
        <v/>
      </c>
      <c r="AI508" s="668" t="str">
        <f t="shared" si="74"/>
        <v>●</v>
      </c>
      <c r="AJ508" s="668" t="str">
        <f t="shared" si="74"/>
        <v>●</v>
      </c>
      <c r="AK508" s="675">
        <f t="shared" si="75"/>
        <v>52571</v>
      </c>
      <c r="AL508" s="675" t="str">
        <f t="shared" si="73"/>
        <v>52_関ケ原</v>
      </c>
      <c r="AM508" s="675" t="str">
        <f t="shared" si="81"/>
        <v>52</v>
      </c>
      <c r="AN508" s="693" t="str">
        <f>IFERROR(VLOOKUP(AL508,観測点コードリスト!$L$2:$N$1665,3,FALSE),"")</f>
        <v>0495</v>
      </c>
      <c r="AO508" t="str">
        <f t="shared" si="76"/>
        <v>●</v>
      </c>
      <c r="AQ508" s="709">
        <f t="shared" si="77"/>
        <v>52571</v>
      </c>
      <c r="AR508" s="709" t="str">
        <f t="shared" si="78"/>
        <v>関ケ原</v>
      </c>
      <c r="AS508" s="709" t="str">
        <f t="shared" si="79"/>
        <v>52</v>
      </c>
      <c r="AT508" s="710" t="str">
        <f t="shared" si="80"/>
        <v>0495</v>
      </c>
    </row>
    <row r="509" spans="1:46">
      <c r="A509" s="662" t="s">
        <v>2454</v>
      </c>
      <c r="B509" s="662">
        <v>52581</v>
      </c>
      <c r="C509" s="662" t="s">
        <v>17</v>
      </c>
      <c r="D509" s="662" t="s">
        <v>2554</v>
      </c>
      <c r="E509" s="662" t="s">
        <v>2555</v>
      </c>
      <c r="F509" s="662" t="s">
        <v>2556</v>
      </c>
      <c r="G509" s="662">
        <v>35</v>
      </c>
      <c r="H509" s="662">
        <v>20.8</v>
      </c>
      <c r="I509" s="662">
        <v>136</v>
      </c>
      <c r="J509" s="662">
        <v>37.200000000000003</v>
      </c>
      <c r="K509" s="662">
        <v>6</v>
      </c>
      <c r="L509" s="662">
        <v>10</v>
      </c>
      <c r="M509" s="662">
        <v>1.5</v>
      </c>
      <c r="N509" s="662" t="s">
        <v>2249</v>
      </c>
      <c r="O509" s="662" t="s">
        <v>22</v>
      </c>
      <c r="P509" s="662" t="s">
        <v>40</v>
      </c>
      <c r="Q509" s="667">
        <v>35.346666999999997</v>
      </c>
      <c r="R509" s="667">
        <v>136.62</v>
      </c>
      <c r="T509" s="668" t="s">
        <v>4605</v>
      </c>
      <c r="U509" s="668" t="s">
        <v>4605</v>
      </c>
      <c r="V509" s="668" t="s">
        <v>4605</v>
      </c>
      <c r="W509" s="668" t="s">
        <v>22</v>
      </c>
      <c r="X509" s="668" t="s">
        <v>22</v>
      </c>
      <c r="Y509" s="668" t="s">
        <v>22</v>
      </c>
      <c r="Z509" s="668" t="s">
        <v>22</v>
      </c>
      <c r="AB509" s="662" t="s">
        <v>4745</v>
      </c>
      <c r="AC509" s="662" t="s">
        <v>4828</v>
      </c>
      <c r="AE509" s="662">
        <v>9</v>
      </c>
      <c r="AF509" s="662">
        <v>20</v>
      </c>
      <c r="AG509" s="662">
        <v>10</v>
      </c>
      <c r="AH509" s="668" t="str">
        <f t="shared" si="74"/>
        <v>●</v>
      </c>
      <c r="AI509" s="668" t="str">
        <f t="shared" si="74"/>
        <v>●</v>
      </c>
      <c r="AJ509" s="668" t="str">
        <f t="shared" si="74"/>
        <v>●</v>
      </c>
      <c r="AK509" s="675">
        <f t="shared" si="75"/>
        <v>52581</v>
      </c>
      <c r="AL509" s="675" t="str">
        <f t="shared" si="73"/>
        <v>52_大垣</v>
      </c>
      <c r="AM509" s="675" t="str">
        <f t="shared" si="81"/>
        <v>52</v>
      </c>
      <c r="AN509" s="693" t="str">
        <f>IFERROR(VLOOKUP(AL509,観測点コードリスト!$L$2:$N$1665,3,FALSE),"")</f>
        <v>0496</v>
      </c>
      <c r="AO509" t="str">
        <f t="shared" si="76"/>
        <v>●</v>
      </c>
      <c r="AQ509" s="709">
        <f t="shared" si="77"/>
        <v>52581</v>
      </c>
      <c r="AR509" s="709" t="str">
        <f t="shared" si="78"/>
        <v>大垣</v>
      </c>
      <c r="AS509" s="709" t="str">
        <f t="shared" si="79"/>
        <v>52</v>
      </c>
      <c r="AT509" s="710" t="str">
        <f t="shared" si="80"/>
        <v>0496</v>
      </c>
    </row>
    <row r="510" spans="1:46">
      <c r="A510" s="662" t="s">
        <v>2454</v>
      </c>
      <c r="B510" s="662">
        <v>52586</v>
      </c>
      <c r="C510" s="662" t="s">
        <v>23</v>
      </c>
      <c r="D510" s="662" t="s">
        <v>2454</v>
      </c>
      <c r="E510" s="662" t="s">
        <v>2557</v>
      </c>
      <c r="F510" s="662" t="s">
        <v>2558</v>
      </c>
      <c r="G510" s="662">
        <v>35</v>
      </c>
      <c r="H510" s="662">
        <v>24</v>
      </c>
      <c r="I510" s="662">
        <v>136</v>
      </c>
      <c r="J510" s="662">
        <v>45.7</v>
      </c>
      <c r="K510" s="662">
        <v>13</v>
      </c>
      <c r="L510" s="662">
        <v>23</v>
      </c>
      <c r="M510" s="662" t="s">
        <v>22</v>
      </c>
      <c r="N510" s="662" t="s">
        <v>27</v>
      </c>
      <c r="O510" s="662">
        <v>52940</v>
      </c>
      <c r="P510" s="662" t="s">
        <v>22</v>
      </c>
      <c r="Q510" s="667">
        <v>35.4</v>
      </c>
      <c r="R510" s="667">
        <v>136.76166699999999</v>
      </c>
      <c r="T510" s="668" t="s">
        <v>4605</v>
      </c>
      <c r="U510" s="668" t="s">
        <v>4605</v>
      </c>
      <c r="V510" s="668" t="s">
        <v>4605</v>
      </c>
      <c r="W510" s="668" t="s">
        <v>4605</v>
      </c>
      <c r="X510" s="668" t="s">
        <v>22</v>
      </c>
      <c r="Y510" s="668" t="s">
        <v>4605</v>
      </c>
      <c r="Z510" s="668" t="s">
        <v>22</v>
      </c>
      <c r="AB510" s="662" t="s">
        <v>4745</v>
      </c>
      <c r="AC510" s="662" t="s">
        <v>4744</v>
      </c>
      <c r="AE510" s="662">
        <v>34</v>
      </c>
      <c r="AF510" s="662">
        <v>11</v>
      </c>
      <c r="AG510" s="662">
        <v>21</v>
      </c>
      <c r="AH510" s="668" t="str">
        <f t="shared" si="74"/>
        <v>●</v>
      </c>
      <c r="AI510" s="668" t="str">
        <f t="shared" si="74"/>
        <v>●</v>
      </c>
      <c r="AJ510" s="668" t="str">
        <f t="shared" si="74"/>
        <v>●</v>
      </c>
      <c r="AK510" s="675">
        <f t="shared" si="75"/>
        <v>52586</v>
      </c>
      <c r="AL510" s="675" t="str">
        <f t="shared" si="73"/>
        <v>52_岐阜</v>
      </c>
      <c r="AM510" s="675" t="str">
        <f t="shared" si="81"/>
        <v>52</v>
      </c>
      <c r="AN510" s="693" t="str">
        <f>IFERROR(VLOOKUP(AL510,観測点コードリスト!$L$2:$N$1665,3,FALSE),"")</f>
        <v>47632</v>
      </c>
      <c r="AO510" t="str">
        <f t="shared" si="76"/>
        <v>●</v>
      </c>
      <c r="AQ510" s="709">
        <f t="shared" si="77"/>
        <v>52586</v>
      </c>
      <c r="AR510" s="709" t="str">
        <f t="shared" si="78"/>
        <v>岐阜</v>
      </c>
      <c r="AS510" s="709" t="str">
        <f t="shared" si="79"/>
        <v>52</v>
      </c>
      <c r="AT510" s="710" t="str">
        <f t="shared" si="80"/>
        <v>47632</v>
      </c>
    </row>
    <row r="511" spans="1:46">
      <c r="A511" s="662" t="s">
        <v>2454</v>
      </c>
      <c r="B511" s="662">
        <v>52606</v>
      </c>
      <c r="C511" s="662" t="s">
        <v>17</v>
      </c>
      <c r="D511" s="662" t="s">
        <v>2559</v>
      </c>
      <c r="E511" s="662" t="s">
        <v>2560</v>
      </c>
      <c r="F511" s="662" t="s">
        <v>2561</v>
      </c>
      <c r="G511" s="662">
        <v>35</v>
      </c>
      <c r="H511" s="662">
        <v>20.8</v>
      </c>
      <c r="I511" s="662">
        <v>137</v>
      </c>
      <c r="J511" s="662">
        <v>6.5</v>
      </c>
      <c r="K511" s="662">
        <v>120</v>
      </c>
      <c r="L511" s="662">
        <v>10</v>
      </c>
      <c r="M511" s="662">
        <v>1.5</v>
      </c>
      <c r="N511" s="662" t="s">
        <v>2562</v>
      </c>
      <c r="O511" s="662" t="s">
        <v>22</v>
      </c>
      <c r="P511" s="662" t="s">
        <v>40</v>
      </c>
      <c r="Q511" s="667">
        <v>35.346666999999997</v>
      </c>
      <c r="R511" s="667">
        <v>137.10833299999999</v>
      </c>
      <c r="T511" s="668" t="s">
        <v>4605</v>
      </c>
      <c r="U511" s="668" t="s">
        <v>4605</v>
      </c>
      <c r="V511" s="668" t="s">
        <v>4605</v>
      </c>
      <c r="W511" s="668" t="s">
        <v>22</v>
      </c>
      <c r="X511" s="668" t="s">
        <v>22</v>
      </c>
      <c r="Y511" s="668" t="s">
        <v>22</v>
      </c>
      <c r="Z511" s="668" t="s">
        <v>22</v>
      </c>
      <c r="AB511" s="662" t="s">
        <v>4755</v>
      </c>
      <c r="AC511" s="662" t="s">
        <v>2148</v>
      </c>
      <c r="AE511" s="662">
        <v>8</v>
      </c>
      <c r="AF511" s="662">
        <v>17</v>
      </c>
      <c r="AG511" s="662">
        <v>17</v>
      </c>
      <c r="AH511" s="668" t="str">
        <f t="shared" si="74"/>
        <v>●</v>
      </c>
      <c r="AI511" s="668" t="str">
        <f t="shared" si="74"/>
        <v>●</v>
      </c>
      <c r="AJ511" s="668" t="str">
        <f t="shared" si="74"/>
        <v>●</v>
      </c>
      <c r="AK511" s="675">
        <f t="shared" si="75"/>
        <v>52606</v>
      </c>
      <c r="AL511" s="675" t="str">
        <f t="shared" si="73"/>
        <v>52_多治見</v>
      </c>
      <c r="AM511" s="675" t="str">
        <f t="shared" si="81"/>
        <v>52</v>
      </c>
      <c r="AN511" s="693" t="str">
        <f>IFERROR(VLOOKUP(AL511,観測点コードリスト!$L$2:$N$1665,3,FALSE),"")</f>
        <v>1058</v>
      </c>
      <c r="AO511" t="str">
        <f t="shared" si="76"/>
        <v>●</v>
      </c>
      <c r="AQ511" s="709">
        <f t="shared" si="77"/>
        <v>52606</v>
      </c>
      <c r="AR511" s="709" t="str">
        <f t="shared" si="78"/>
        <v>多治見</v>
      </c>
      <c r="AS511" s="709" t="str">
        <f t="shared" si="79"/>
        <v>52</v>
      </c>
      <c r="AT511" s="710" t="str">
        <f t="shared" si="80"/>
        <v>1058</v>
      </c>
    </row>
    <row r="512" spans="1:46">
      <c r="A512" s="662" t="s">
        <v>2567</v>
      </c>
      <c r="B512" s="662">
        <v>53041</v>
      </c>
      <c r="C512" s="662" t="s">
        <v>17</v>
      </c>
      <c r="D512" s="662" t="s">
        <v>2571</v>
      </c>
      <c r="E512" s="662" t="s">
        <v>2572</v>
      </c>
      <c r="F512" s="662" t="s">
        <v>2573</v>
      </c>
      <c r="G512" s="662">
        <v>35</v>
      </c>
      <c r="H512" s="662">
        <v>3</v>
      </c>
      <c r="I512" s="662">
        <v>136</v>
      </c>
      <c r="J512" s="662">
        <v>41.6</v>
      </c>
      <c r="K512" s="662">
        <v>3</v>
      </c>
      <c r="L512" s="662">
        <v>10</v>
      </c>
      <c r="M512" s="662">
        <v>1.5</v>
      </c>
      <c r="N512" s="662" t="s">
        <v>2574</v>
      </c>
      <c r="O512" s="662" t="s">
        <v>22</v>
      </c>
      <c r="P512" s="662" t="s">
        <v>22</v>
      </c>
      <c r="Q512" s="667">
        <v>35.049999999999997</v>
      </c>
      <c r="R512" s="667">
        <v>136.693333</v>
      </c>
      <c r="T512" s="668" t="s">
        <v>4605</v>
      </c>
      <c r="U512" s="668" t="s">
        <v>4605</v>
      </c>
      <c r="V512" s="668" t="s">
        <v>4605</v>
      </c>
      <c r="W512" s="668" t="s">
        <v>22</v>
      </c>
      <c r="X512" s="668" t="s">
        <v>22</v>
      </c>
      <c r="Y512" s="668" t="s">
        <v>22</v>
      </c>
      <c r="Z512" s="668" t="s">
        <v>22</v>
      </c>
      <c r="AB512" s="662" t="s">
        <v>4745</v>
      </c>
      <c r="AC512" s="662" t="s">
        <v>3278</v>
      </c>
      <c r="AE512" s="662">
        <v>21</v>
      </c>
      <c r="AF512" s="662">
        <v>17</v>
      </c>
      <c r="AG512" s="662">
        <v>14</v>
      </c>
      <c r="AH512" s="668" t="str">
        <f t="shared" si="74"/>
        <v>●</v>
      </c>
      <c r="AI512" s="668" t="str">
        <f t="shared" si="74"/>
        <v>●</v>
      </c>
      <c r="AJ512" s="668" t="str">
        <f t="shared" si="74"/>
        <v>●</v>
      </c>
      <c r="AK512" s="675">
        <f t="shared" si="75"/>
        <v>53041</v>
      </c>
      <c r="AL512" s="675" t="str">
        <f t="shared" si="73"/>
        <v>53_桑名</v>
      </c>
      <c r="AM512" s="675" t="str">
        <f t="shared" si="81"/>
        <v>53</v>
      </c>
      <c r="AN512" s="693" t="str">
        <f>IFERROR(VLOOKUP(AL512,観測点コードリスト!$L$2:$N$1665,3,FALSE),"")</f>
        <v>0500</v>
      </c>
      <c r="AO512" t="str">
        <f t="shared" si="76"/>
        <v>●</v>
      </c>
      <c r="AQ512" s="709">
        <f t="shared" si="77"/>
        <v>53041</v>
      </c>
      <c r="AR512" s="709" t="str">
        <f t="shared" si="78"/>
        <v>桑名</v>
      </c>
      <c r="AS512" s="709" t="str">
        <f t="shared" si="79"/>
        <v>53</v>
      </c>
      <c r="AT512" s="710" t="str">
        <f t="shared" si="80"/>
        <v>0500</v>
      </c>
    </row>
    <row r="513" spans="1:46">
      <c r="A513" s="662" t="s">
        <v>2567</v>
      </c>
      <c r="B513" s="662">
        <v>53061</v>
      </c>
      <c r="C513" s="662" t="s">
        <v>23</v>
      </c>
      <c r="D513" s="662" t="s">
        <v>2575</v>
      </c>
      <c r="E513" s="662" t="s">
        <v>2576</v>
      </c>
      <c r="F513" s="662" t="s">
        <v>2577</v>
      </c>
      <c r="G513" s="662">
        <v>34</v>
      </c>
      <c r="H513" s="662">
        <v>56.4</v>
      </c>
      <c r="I513" s="662">
        <v>136</v>
      </c>
      <c r="J513" s="662">
        <v>34.799999999999997</v>
      </c>
      <c r="K513" s="662">
        <v>55</v>
      </c>
      <c r="L513" s="662">
        <v>10.7</v>
      </c>
      <c r="M513" s="662" t="s">
        <v>22</v>
      </c>
      <c r="N513" s="662" t="s">
        <v>2286</v>
      </c>
      <c r="O513" s="662" t="s">
        <v>22</v>
      </c>
      <c r="P513" s="662" t="s">
        <v>22</v>
      </c>
      <c r="Q513" s="667">
        <v>34.94</v>
      </c>
      <c r="R513" s="667">
        <v>136.58000000000001</v>
      </c>
      <c r="T513" s="668" t="s">
        <v>4605</v>
      </c>
      <c r="U513" s="668" t="s">
        <v>4605</v>
      </c>
      <c r="V513" s="668" t="s">
        <v>4605</v>
      </c>
      <c r="W513" s="668" t="s">
        <v>22</v>
      </c>
      <c r="X513" s="668" t="s">
        <v>22</v>
      </c>
      <c r="Y513" s="668" t="s">
        <v>4605</v>
      </c>
      <c r="Z513" s="668" t="s">
        <v>22</v>
      </c>
      <c r="AB513" s="662" t="s">
        <v>4745</v>
      </c>
      <c r="AC513" s="662" t="s">
        <v>4831</v>
      </c>
      <c r="AE513" s="662">
        <v>32</v>
      </c>
      <c r="AF513" s="662">
        <v>22</v>
      </c>
      <c r="AG513" s="662">
        <v>10</v>
      </c>
      <c r="AH513" s="668" t="str">
        <f t="shared" si="74"/>
        <v>●</v>
      </c>
      <c r="AI513" s="668" t="str">
        <f t="shared" si="74"/>
        <v>●</v>
      </c>
      <c r="AJ513" s="668" t="str">
        <f t="shared" si="74"/>
        <v>●</v>
      </c>
      <c r="AK513" s="675">
        <f t="shared" si="75"/>
        <v>53061</v>
      </c>
      <c r="AL513" s="675" t="str">
        <f t="shared" si="73"/>
        <v>53_四日市</v>
      </c>
      <c r="AM513" s="675" t="str">
        <f t="shared" si="81"/>
        <v>53</v>
      </c>
      <c r="AN513" s="693" t="str">
        <f>IFERROR(VLOOKUP(AL513,観測点コードリスト!$L$2:$N$1665,3,FALSE),"")</f>
        <v>47684</v>
      </c>
      <c r="AO513" t="str">
        <f t="shared" si="76"/>
        <v>●</v>
      </c>
      <c r="AQ513" s="709">
        <f t="shared" si="77"/>
        <v>53061</v>
      </c>
      <c r="AR513" s="709" t="str">
        <f t="shared" si="78"/>
        <v>四日市</v>
      </c>
      <c r="AS513" s="709" t="str">
        <f t="shared" si="79"/>
        <v>53</v>
      </c>
      <c r="AT513" s="710" t="str">
        <f t="shared" si="80"/>
        <v>47684</v>
      </c>
    </row>
    <row r="514" spans="1:46">
      <c r="A514" s="662" t="s">
        <v>2567</v>
      </c>
      <c r="B514" s="662">
        <v>53091</v>
      </c>
      <c r="C514" s="662" t="s">
        <v>17</v>
      </c>
      <c r="D514" s="662" t="s">
        <v>2578</v>
      </c>
      <c r="E514" s="662" t="s">
        <v>2579</v>
      </c>
      <c r="F514" s="662" t="s">
        <v>2580</v>
      </c>
      <c r="G514" s="662">
        <v>34</v>
      </c>
      <c r="H514" s="662">
        <v>52.2</v>
      </c>
      <c r="I514" s="662">
        <v>136</v>
      </c>
      <c r="J514" s="662">
        <v>27.2</v>
      </c>
      <c r="K514" s="662">
        <v>70</v>
      </c>
      <c r="L514" s="662">
        <v>10</v>
      </c>
      <c r="M514" s="662">
        <v>1.5</v>
      </c>
      <c r="N514" s="662" t="s">
        <v>2574</v>
      </c>
      <c r="O514" s="662" t="s">
        <v>22</v>
      </c>
      <c r="P514" s="662" t="s">
        <v>40</v>
      </c>
      <c r="Q514" s="667">
        <v>34.869999999999997</v>
      </c>
      <c r="R514" s="667">
        <v>136.45333299999999</v>
      </c>
      <c r="T514" s="668" t="s">
        <v>4605</v>
      </c>
      <c r="U514" s="668" t="s">
        <v>4605</v>
      </c>
      <c r="V514" s="668" t="s">
        <v>4605</v>
      </c>
      <c r="W514" s="668" t="s">
        <v>22</v>
      </c>
      <c r="X514" s="668" t="s">
        <v>22</v>
      </c>
      <c r="Y514" s="668" t="s">
        <v>22</v>
      </c>
      <c r="Z514" s="668" t="s">
        <v>22</v>
      </c>
      <c r="AB514" s="662" t="s">
        <v>4745</v>
      </c>
      <c r="AC514" s="662" t="s">
        <v>3278</v>
      </c>
      <c r="AE514" s="662">
        <v>12</v>
      </c>
      <c r="AF514" s="662">
        <v>33</v>
      </c>
      <c r="AG514" s="662">
        <v>19</v>
      </c>
      <c r="AH514" s="668" t="str">
        <f t="shared" si="74"/>
        <v>●</v>
      </c>
      <c r="AI514" s="668" t="str">
        <f t="shared" si="74"/>
        <v>●</v>
      </c>
      <c r="AJ514" s="668" t="str">
        <f t="shared" si="74"/>
        <v>●</v>
      </c>
      <c r="AK514" s="675">
        <f t="shared" si="75"/>
        <v>53091</v>
      </c>
      <c r="AL514" s="675" t="str">
        <f t="shared" si="73"/>
        <v>53_亀山</v>
      </c>
      <c r="AM514" s="675" t="str">
        <f t="shared" si="81"/>
        <v>53</v>
      </c>
      <c r="AN514" s="693" t="str">
        <f>IFERROR(VLOOKUP(AL514,観測点コードリスト!$L$2:$N$1665,3,FALSE),"")</f>
        <v>0503</v>
      </c>
      <c r="AO514" t="str">
        <f t="shared" si="76"/>
        <v>●</v>
      </c>
      <c r="AQ514" s="709">
        <f t="shared" si="77"/>
        <v>53091</v>
      </c>
      <c r="AR514" s="709" t="str">
        <f t="shared" si="78"/>
        <v>亀山</v>
      </c>
      <c r="AS514" s="709" t="str">
        <f t="shared" si="79"/>
        <v>53</v>
      </c>
      <c r="AT514" s="710" t="str">
        <f t="shared" si="80"/>
        <v>0503</v>
      </c>
    </row>
    <row r="515" spans="1:46">
      <c r="A515" s="662" t="s">
        <v>2567</v>
      </c>
      <c r="B515" s="662">
        <v>53112</v>
      </c>
      <c r="C515" s="662" t="s">
        <v>23</v>
      </c>
      <c r="D515" s="662" t="s">
        <v>2581</v>
      </c>
      <c r="E515" s="662" t="s">
        <v>2582</v>
      </c>
      <c r="F515" s="662" t="s">
        <v>2583</v>
      </c>
      <c r="G515" s="662">
        <v>34</v>
      </c>
      <c r="H515" s="662">
        <v>45.7</v>
      </c>
      <c r="I515" s="662">
        <v>136</v>
      </c>
      <c r="J515" s="662">
        <v>8.5</v>
      </c>
      <c r="K515" s="662">
        <v>159</v>
      </c>
      <c r="L515" s="662">
        <v>22.1</v>
      </c>
      <c r="M515" s="662" t="s">
        <v>22</v>
      </c>
      <c r="N515" s="662" t="s">
        <v>2584</v>
      </c>
      <c r="O515" s="662" t="s">
        <v>22</v>
      </c>
      <c r="P515" s="662" t="s">
        <v>22</v>
      </c>
      <c r="Q515" s="667">
        <v>34.761667000000003</v>
      </c>
      <c r="R515" s="667">
        <v>136.14166700000001</v>
      </c>
      <c r="T515" s="668" t="s">
        <v>4605</v>
      </c>
      <c r="U515" s="668" t="s">
        <v>4605</v>
      </c>
      <c r="V515" s="668" t="s">
        <v>4605</v>
      </c>
      <c r="W515" s="668" t="s">
        <v>22</v>
      </c>
      <c r="X515" s="668" t="s">
        <v>22</v>
      </c>
      <c r="Y515" s="668" t="s">
        <v>4605</v>
      </c>
      <c r="Z515" s="668" t="s">
        <v>22</v>
      </c>
      <c r="AB515" s="662" t="s">
        <v>2584</v>
      </c>
      <c r="AC515" s="662" t="s">
        <v>2584</v>
      </c>
      <c r="AE515" s="662">
        <v>5</v>
      </c>
      <c r="AF515" s="662">
        <v>1</v>
      </c>
      <c r="AH515" s="668" t="str">
        <f t="shared" si="74"/>
        <v>●</v>
      </c>
      <c r="AI515" s="668" t="str">
        <f t="shared" si="74"/>
        <v>●</v>
      </c>
      <c r="AJ515" s="668" t="str">
        <f t="shared" si="74"/>
        <v/>
      </c>
      <c r="AK515" s="675">
        <f t="shared" si="75"/>
        <v>53112</v>
      </c>
      <c r="AL515" s="675" t="str">
        <f t="shared" si="73"/>
        <v>53_上野</v>
      </c>
      <c r="AM515" s="675" t="str">
        <f t="shared" si="81"/>
        <v>53</v>
      </c>
      <c r="AN515" s="693" t="str">
        <f>IFERROR(VLOOKUP(AL515,観測点コードリスト!$L$2:$N$1665,3,FALSE),"")</f>
        <v>47649</v>
      </c>
      <c r="AO515" t="str">
        <f t="shared" si="76"/>
        <v>●</v>
      </c>
      <c r="AQ515" s="709">
        <f t="shared" si="77"/>
        <v>53112</v>
      </c>
      <c r="AR515" s="709" t="str">
        <f t="shared" si="78"/>
        <v>上野</v>
      </c>
      <c r="AS515" s="709" t="str">
        <f t="shared" si="79"/>
        <v>53</v>
      </c>
      <c r="AT515" s="710" t="str">
        <f t="shared" si="80"/>
        <v>47649</v>
      </c>
    </row>
    <row r="516" spans="1:46">
      <c r="A516" s="662" t="s">
        <v>2567</v>
      </c>
      <c r="B516" s="662">
        <v>53133</v>
      </c>
      <c r="C516" s="662" t="s">
        <v>23</v>
      </c>
      <c r="D516" s="662" t="s">
        <v>2588</v>
      </c>
      <c r="E516" s="662" t="s">
        <v>2589</v>
      </c>
      <c r="F516" s="662" t="s">
        <v>2592</v>
      </c>
      <c r="G516" s="662">
        <v>34</v>
      </c>
      <c r="H516" s="662">
        <v>43.3</v>
      </c>
      <c r="I516" s="662">
        <v>136</v>
      </c>
      <c r="J516" s="662">
        <v>31.5</v>
      </c>
      <c r="K516" s="662">
        <v>2</v>
      </c>
      <c r="L516" s="662">
        <v>15</v>
      </c>
      <c r="M516" s="662" t="s">
        <v>22</v>
      </c>
      <c r="N516" s="662" t="s">
        <v>2591</v>
      </c>
      <c r="O516" s="662" t="s">
        <v>22</v>
      </c>
      <c r="P516" s="662" t="s">
        <v>632</v>
      </c>
      <c r="Q516" s="667">
        <v>34.721666999999997</v>
      </c>
      <c r="R516" s="667">
        <v>136.52500000000001</v>
      </c>
      <c r="T516" s="668" t="s">
        <v>22</v>
      </c>
      <c r="U516" s="668" t="s">
        <v>22</v>
      </c>
      <c r="V516" s="668" t="s">
        <v>4605</v>
      </c>
      <c r="W516" s="668" t="s">
        <v>22</v>
      </c>
      <c r="X516" s="668" t="s">
        <v>22</v>
      </c>
      <c r="Y516" s="668" t="s">
        <v>4605</v>
      </c>
      <c r="Z516" s="668" t="s">
        <v>22</v>
      </c>
      <c r="AB516" s="662" t="s">
        <v>4758</v>
      </c>
      <c r="AC516" s="662" t="s">
        <v>2591</v>
      </c>
      <c r="AE516" s="662">
        <v>25</v>
      </c>
      <c r="AF516" s="662">
        <v>7</v>
      </c>
      <c r="AG516" s="662">
        <v>24</v>
      </c>
      <c r="AH516" s="668" t="str">
        <f t="shared" si="74"/>
        <v>●</v>
      </c>
      <c r="AI516" s="668" t="str">
        <f t="shared" si="74"/>
        <v>●</v>
      </c>
      <c r="AJ516" s="668" t="str">
        <f t="shared" si="74"/>
        <v>●</v>
      </c>
      <c r="AK516" s="675">
        <f t="shared" si="75"/>
        <v>53133</v>
      </c>
      <c r="AL516" s="675" t="str">
        <f t="shared" ref="AL516:AL579" si="82">AM516&amp;"_"&amp;D516</f>
        <v>53_津</v>
      </c>
      <c r="AM516" s="675" t="str">
        <f t="shared" si="81"/>
        <v>53</v>
      </c>
      <c r="AN516" s="693" t="str">
        <f>IFERROR(VLOOKUP(AL516,観測点コードリスト!$L$2:$N$1665,3,FALSE),"")</f>
        <v>47651</v>
      </c>
      <c r="AO516" t="str">
        <f t="shared" si="76"/>
        <v>●</v>
      </c>
      <c r="AQ516" s="709">
        <f t="shared" si="77"/>
        <v>53133</v>
      </c>
      <c r="AR516" s="709" t="str">
        <f t="shared" si="78"/>
        <v>津</v>
      </c>
      <c r="AS516" s="709" t="str">
        <f t="shared" si="79"/>
        <v>53</v>
      </c>
      <c r="AT516" s="710" t="str">
        <f t="shared" si="80"/>
        <v>47651</v>
      </c>
    </row>
    <row r="517" spans="1:46">
      <c r="A517" s="662" t="s">
        <v>2567</v>
      </c>
      <c r="B517" s="662">
        <v>53196</v>
      </c>
      <c r="C517" s="662" t="s">
        <v>17</v>
      </c>
      <c r="D517" s="662" t="s">
        <v>2600</v>
      </c>
      <c r="E517" s="662" t="s">
        <v>2601</v>
      </c>
      <c r="F517" s="662" t="s">
        <v>2602</v>
      </c>
      <c r="G517" s="662">
        <v>34</v>
      </c>
      <c r="H517" s="662">
        <v>31.7</v>
      </c>
      <c r="I517" s="662">
        <v>136</v>
      </c>
      <c r="J517" s="662">
        <v>39.9</v>
      </c>
      <c r="K517" s="662">
        <v>10</v>
      </c>
      <c r="L517" s="662">
        <v>10</v>
      </c>
      <c r="M517" s="662">
        <v>1.5</v>
      </c>
      <c r="N517" s="662" t="s">
        <v>2603</v>
      </c>
      <c r="O517" s="662" t="s">
        <v>22</v>
      </c>
      <c r="P517" s="662" t="s">
        <v>40</v>
      </c>
      <c r="Q517" s="667">
        <v>34.528333000000003</v>
      </c>
      <c r="R517" s="667">
        <v>136.66499999999999</v>
      </c>
      <c r="T517" s="668" t="s">
        <v>4605</v>
      </c>
      <c r="U517" s="668" t="s">
        <v>4605</v>
      </c>
      <c r="V517" s="668" t="s">
        <v>4605</v>
      </c>
      <c r="W517" s="668" t="s">
        <v>22</v>
      </c>
      <c r="X517" s="668" t="s">
        <v>22</v>
      </c>
      <c r="Y517" s="668" t="s">
        <v>22</v>
      </c>
      <c r="Z517" s="668" t="s">
        <v>22</v>
      </c>
      <c r="AB517" s="662" t="s">
        <v>4745</v>
      </c>
      <c r="AC517" s="662" t="s">
        <v>4841</v>
      </c>
      <c r="AE517" s="662">
        <v>17</v>
      </c>
      <c r="AF517" s="662">
        <v>8</v>
      </c>
      <c r="AG517" s="662">
        <v>13</v>
      </c>
      <c r="AH517" s="668" t="str">
        <f t="shared" ref="AH517:AJ580" si="83">IF(AE517&gt;0,"●","")</f>
        <v>●</v>
      </c>
      <c r="AI517" s="668" t="str">
        <f t="shared" si="83"/>
        <v>●</v>
      </c>
      <c r="AJ517" s="668" t="str">
        <f t="shared" si="83"/>
        <v>●</v>
      </c>
      <c r="AK517" s="675">
        <f t="shared" ref="AK517:AK580" si="84">B517</f>
        <v>53196</v>
      </c>
      <c r="AL517" s="675" t="str">
        <f t="shared" si="82"/>
        <v>53_小俣</v>
      </c>
      <c r="AM517" s="675" t="str">
        <f t="shared" si="81"/>
        <v>53</v>
      </c>
      <c r="AN517" s="693" t="str">
        <f>IFERROR(VLOOKUP(AL517,観測点コードリスト!$L$2:$N$1665,3,FALSE),"")</f>
        <v>0509</v>
      </c>
      <c r="AO517" t="str">
        <f t="shared" ref="AO517:AO580" si="85">IF(AH517="●","●",IF(AI517="●","●",IF(AJ517="●","●","")))</f>
        <v>●</v>
      </c>
      <c r="AQ517" s="709">
        <f t="shared" si="77"/>
        <v>53196</v>
      </c>
      <c r="AR517" s="709" t="str">
        <f t="shared" si="78"/>
        <v>小俣</v>
      </c>
      <c r="AS517" s="709" t="str">
        <f t="shared" si="79"/>
        <v>53</v>
      </c>
      <c r="AT517" s="710" t="str">
        <f t="shared" si="80"/>
        <v>0509</v>
      </c>
    </row>
    <row r="518" spans="1:46">
      <c r="A518" s="662" t="s">
        <v>2567</v>
      </c>
      <c r="B518" s="662">
        <v>53231</v>
      </c>
      <c r="C518" s="662" t="s">
        <v>17</v>
      </c>
      <c r="D518" s="662" t="s">
        <v>2604</v>
      </c>
      <c r="E518" s="662" t="s">
        <v>2605</v>
      </c>
      <c r="F518" s="662" t="s">
        <v>2606</v>
      </c>
      <c r="G518" s="662">
        <v>34</v>
      </c>
      <c r="H518" s="662">
        <v>26.9</v>
      </c>
      <c r="I518" s="662">
        <v>136</v>
      </c>
      <c r="J518" s="662">
        <v>23.4</v>
      </c>
      <c r="K518" s="662">
        <v>120</v>
      </c>
      <c r="L518" s="662">
        <v>10</v>
      </c>
      <c r="M518" s="662">
        <v>1.5</v>
      </c>
      <c r="N518" s="662" t="s">
        <v>2603</v>
      </c>
      <c r="O518" s="662" t="s">
        <v>22</v>
      </c>
      <c r="P518" s="662" t="s">
        <v>40</v>
      </c>
      <c r="Q518" s="667">
        <v>34.448332999999998</v>
      </c>
      <c r="R518" s="667">
        <v>136.38999999999999</v>
      </c>
      <c r="T518" s="668" t="s">
        <v>4605</v>
      </c>
      <c r="U518" s="668" t="s">
        <v>4605</v>
      </c>
      <c r="V518" s="668" t="s">
        <v>4605</v>
      </c>
      <c r="W518" s="668" t="s">
        <v>22</v>
      </c>
      <c r="X518" s="668" t="s">
        <v>22</v>
      </c>
      <c r="Y518" s="668" t="s">
        <v>22</v>
      </c>
      <c r="Z518" s="668" t="s">
        <v>22</v>
      </c>
      <c r="AB518" s="662" t="s">
        <v>4745</v>
      </c>
      <c r="AC518" s="662" t="s">
        <v>4841</v>
      </c>
      <c r="AF518" s="662">
        <v>6</v>
      </c>
      <c r="AG518" s="662">
        <v>10</v>
      </c>
      <c r="AH518" s="668" t="str">
        <f t="shared" si="83"/>
        <v/>
      </c>
      <c r="AI518" s="668" t="str">
        <f t="shared" si="83"/>
        <v>●</v>
      </c>
      <c r="AJ518" s="668" t="str">
        <f t="shared" si="83"/>
        <v>●</v>
      </c>
      <c r="AK518" s="675">
        <f t="shared" si="84"/>
        <v>53231</v>
      </c>
      <c r="AL518" s="675" t="str">
        <f t="shared" si="82"/>
        <v>53_粥見</v>
      </c>
      <c r="AM518" s="675" t="str">
        <f t="shared" si="81"/>
        <v>53</v>
      </c>
      <c r="AN518" s="693" t="str">
        <f>IFERROR(VLOOKUP(AL518,観測点コードリスト!$L$2:$N$1665,3,FALSE),"")</f>
        <v>0510</v>
      </c>
      <c r="AO518" t="str">
        <f t="shared" si="85"/>
        <v>●</v>
      </c>
      <c r="AQ518" s="709">
        <f t="shared" si="77"/>
        <v>53231</v>
      </c>
      <c r="AR518" s="709" t="str">
        <f t="shared" si="78"/>
        <v>粥見</v>
      </c>
      <c r="AS518" s="709" t="str">
        <f t="shared" si="79"/>
        <v>53</v>
      </c>
      <c r="AT518" s="710" t="str">
        <f t="shared" si="80"/>
        <v>0510</v>
      </c>
    </row>
    <row r="519" spans="1:46">
      <c r="A519" s="662" t="s">
        <v>2567</v>
      </c>
      <c r="B519" s="662">
        <v>53257</v>
      </c>
      <c r="C519" s="662" t="s">
        <v>17</v>
      </c>
      <c r="D519" s="662" t="s">
        <v>2607</v>
      </c>
      <c r="E519" s="662" t="s">
        <v>2608</v>
      </c>
      <c r="F519" s="662" t="s">
        <v>2609</v>
      </c>
      <c r="G519" s="662">
        <v>34</v>
      </c>
      <c r="H519" s="662">
        <v>28.9</v>
      </c>
      <c r="I519" s="662">
        <v>136</v>
      </c>
      <c r="J519" s="662">
        <v>49.5</v>
      </c>
      <c r="K519" s="662">
        <v>2</v>
      </c>
      <c r="L519" s="662">
        <v>9</v>
      </c>
      <c r="M519" s="662">
        <v>1.5</v>
      </c>
      <c r="N519" s="662" t="s">
        <v>2610</v>
      </c>
      <c r="O519" s="662" t="s">
        <v>22</v>
      </c>
      <c r="P519" s="662" t="s">
        <v>40</v>
      </c>
      <c r="Q519" s="667">
        <v>34.481667000000002</v>
      </c>
      <c r="R519" s="667">
        <v>136.82499999999999</v>
      </c>
      <c r="T519" s="668" t="s">
        <v>4605</v>
      </c>
      <c r="U519" s="668" t="s">
        <v>4605</v>
      </c>
      <c r="V519" s="668" t="s">
        <v>4605</v>
      </c>
      <c r="W519" s="668" t="s">
        <v>22</v>
      </c>
      <c r="X519" s="668" t="s">
        <v>22</v>
      </c>
      <c r="Y519" s="668" t="s">
        <v>22</v>
      </c>
      <c r="Z519" s="668" t="s">
        <v>22</v>
      </c>
      <c r="AB519" s="662" t="s">
        <v>2610</v>
      </c>
      <c r="AC519" s="662" t="s">
        <v>2610</v>
      </c>
      <c r="AF519" s="662">
        <v>10</v>
      </c>
      <c r="AH519" s="668" t="str">
        <f t="shared" si="83"/>
        <v/>
      </c>
      <c r="AI519" s="668" t="str">
        <f t="shared" si="83"/>
        <v>●</v>
      </c>
      <c r="AJ519" s="668" t="str">
        <f t="shared" si="83"/>
        <v/>
      </c>
      <c r="AK519" s="675">
        <f t="shared" si="84"/>
        <v>53257</v>
      </c>
      <c r="AL519" s="675" t="str">
        <f t="shared" si="82"/>
        <v>53_鳥羽</v>
      </c>
      <c r="AM519" s="675" t="str">
        <f t="shared" si="81"/>
        <v>53</v>
      </c>
      <c r="AN519" s="693" t="str">
        <f>IFERROR(VLOOKUP(AL519,観測点コードリスト!$L$2:$N$1665,3,FALSE),"")</f>
        <v>1230</v>
      </c>
      <c r="AO519" t="str">
        <f t="shared" si="85"/>
        <v>●</v>
      </c>
      <c r="AQ519" s="709">
        <f t="shared" si="77"/>
        <v>53257</v>
      </c>
      <c r="AR519" s="709" t="str">
        <f t="shared" si="78"/>
        <v>鳥羽</v>
      </c>
      <c r="AS519" s="709" t="str">
        <f t="shared" si="79"/>
        <v>53</v>
      </c>
      <c r="AT519" s="710" t="str">
        <f t="shared" si="80"/>
        <v>1230</v>
      </c>
    </row>
    <row r="520" spans="1:46">
      <c r="A520" s="662" t="s">
        <v>2567</v>
      </c>
      <c r="B520" s="662">
        <v>53296</v>
      </c>
      <c r="C520" s="662" t="s">
        <v>17</v>
      </c>
      <c r="D520" s="662" t="s">
        <v>2614</v>
      </c>
      <c r="E520" s="662" t="s">
        <v>2615</v>
      </c>
      <c r="F520" s="662" t="s">
        <v>2616</v>
      </c>
      <c r="G520" s="662">
        <v>34</v>
      </c>
      <c r="H520" s="662">
        <v>20.7</v>
      </c>
      <c r="I520" s="662">
        <v>136</v>
      </c>
      <c r="J520" s="662">
        <v>40.9</v>
      </c>
      <c r="K520" s="662">
        <v>6</v>
      </c>
      <c r="L520" s="662">
        <v>10</v>
      </c>
      <c r="M520" s="662">
        <v>1.5</v>
      </c>
      <c r="N520" s="662" t="s">
        <v>2617</v>
      </c>
      <c r="O520" s="662" t="s">
        <v>22</v>
      </c>
      <c r="P520" s="662" t="s">
        <v>40</v>
      </c>
      <c r="Q520" s="667">
        <v>34.344999999999999</v>
      </c>
      <c r="R520" s="667">
        <v>136.681667</v>
      </c>
      <c r="T520" s="668" t="s">
        <v>4605</v>
      </c>
      <c r="U520" s="668" t="s">
        <v>4605</v>
      </c>
      <c r="V520" s="668" t="s">
        <v>4605</v>
      </c>
      <c r="W520" s="668" t="s">
        <v>22</v>
      </c>
      <c r="X520" s="668" t="s">
        <v>22</v>
      </c>
      <c r="Y520" s="668" t="s">
        <v>22</v>
      </c>
      <c r="Z520" s="668" t="s">
        <v>22</v>
      </c>
      <c r="AB520" s="662" t="s">
        <v>4842</v>
      </c>
      <c r="AC520" s="662" t="s">
        <v>2629</v>
      </c>
      <c r="AE520" s="662">
        <v>4</v>
      </c>
      <c r="AG520" s="662">
        <v>9</v>
      </c>
      <c r="AH520" s="668" t="str">
        <f t="shared" si="83"/>
        <v>●</v>
      </c>
      <c r="AI520" s="668" t="str">
        <f t="shared" si="83"/>
        <v/>
      </c>
      <c r="AJ520" s="668" t="str">
        <f t="shared" si="83"/>
        <v>●</v>
      </c>
      <c r="AK520" s="675">
        <f t="shared" si="84"/>
        <v>53296</v>
      </c>
      <c r="AL520" s="675" t="str">
        <f t="shared" si="82"/>
        <v>53_南伊勢</v>
      </c>
      <c r="AM520" s="675" t="str">
        <f t="shared" si="81"/>
        <v>53</v>
      </c>
      <c r="AN520" s="693" t="str">
        <f>IFERROR(VLOOKUP(AL520,観測点コードリスト!$L$2:$N$1665,3,FALSE),"")</f>
        <v>1258</v>
      </c>
      <c r="AO520" t="str">
        <f t="shared" si="85"/>
        <v>●</v>
      </c>
      <c r="AQ520" s="709">
        <f t="shared" si="77"/>
        <v>53296</v>
      </c>
      <c r="AR520" s="709" t="str">
        <f t="shared" si="78"/>
        <v>南伊勢</v>
      </c>
      <c r="AS520" s="709" t="str">
        <f t="shared" si="79"/>
        <v>53</v>
      </c>
      <c r="AT520" s="710" t="str">
        <f t="shared" si="80"/>
        <v>1258</v>
      </c>
    </row>
    <row r="521" spans="1:46">
      <c r="A521" s="662" t="s">
        <v>2567</v>
      </c>
      <c r="B521" s="662">
        <v>53326</v>
      </c>
      <c r="C521" s="662" t="s">
        <v>17</v>
      </c>
      <c r="D521" s="662" t="s">
        <v>2626</v>
      </c>
      <c r="E521" s="662" t="s">
        <v>2627</v>
      </c>
      <c r="F521" s="662" t="s">
        <v>2628</v>
      </c>
      <c r="G521" s="662">
        <v>34</v>
      </c>
      <c r="H521" s="662">
        <v>12.5</v>
      </c>
      <c r="I521" s="662">
        <v>136</v>
      </c>
      <c r="J521" s="662">
        <v>19.600000000000001</v>
      </c>
      <c r="K521" s="662">
        <v>3</v>
      </c>
      <c r="L521" s="662">
        <v>10</v>
      </c>
      <c r="M521" s="662">
        <v>1.5</v>
      </c>
      <c r="N521" s="662" t="s">
        <v>2629</v>
      </c>
      <c r="O521" s="662" t="s">
        <v>22</v>
      </c>
      <c r="P521" s="662" t="s">
        <v>22</v>
      </c>
      <c r="Q521" s="667">
        <v>34.208333000000003</v>
      </c>
      <c r="R521" s="667">
        <v>136.32666699999999</v>
      </c>
      <c r="T521" s="668" t="s">
        <v>4605</v>
      </c>
      <c r="U521" s="668" t="s">
        <v>4605</v>
      </c>
      <c r="V521" s="668" t="s">
        <v>4605</v>
      </c>
      <c r="W521" s="668" t="s">
        <v>22</v>
      </c>
      <c r="X521" s="668" t="s">
        <v>22</v>
      </c>
      <c r="Y521" s="668" t="s">
        <v>22</v>
      </c>
      <c r="Z521" s="668" t="s">
        <v>22</v>
      </c>
      <c r="AB521" s="662" t="s">
        <v>2629</v>
      </c>
      <c r="AC521" s="662" t="s">
        <v>2629</v>
      </c>
      <c r="AH521" s="668" t="str">
        <f t="shared" si="83"/>
        <v/>
      </c>
      <c r="AI521" s="668" t="str">
        <f t="shared" si="83"/>
        <v/>
      </c>
      <c r="AJ521" s="668" t="str">
        <f t="shared" si="83"/>
        <v/>
      </c>
      <c r="AK521" s="675">
        <f t="shared" si="84"/>
        <v>53326</v>
      </c>
      <c r="AL521" s="675" t="str">
        <f t="shared" si="82"/>
        <v>53_紀伊長島</v>
      </c>
      <c r="AM521" s="675" t="str">
        <f t="shared" si="81"/>
        <v>53</v>
      </c>
      <c r="AN521" s="693" t="str">
        <f>IFERROR(VLOOKUP(AL521,観測点コードリスト!$L$2:$N$1665,3,FALSE),"")</f>
        <v>1349</v>
      </c>
      <c r="AO521" t="str">
        <f t="shared" si="85"/>
        <v/>
      </c>
      <c r="AQ521" s="709">
        <f t="shared" si="77"/>
        <v>53326</v>
      </c>
      <c r="AR521" s="709" t="str">
        <f t="shared" si="78"/>
        <v>紀伊長島</v>
      </c>
      <c r="AS521" s="709" t="str">
        <f t="shared" si="79"/>
        <v>53</v>
      </c>
      <c r="AT521" s="710" t="str">
        <f t="shared" si="80"/>
        <v>1349</v>
      </c>
    </row>
    <row r="522" spans="1:46">
      <c r="A522" s="662" t="s">
        <v>2567</v>
      </c>
      <c r="B522" s="662">
        <v>53378</v>
      </c>
      <c r="C522" s="662" t="s">
        <v>23</v>
      </c>
      <c r="D522" s="662" t="s">
        <v>2630</v>
      </c>
      <c r="E522" s="662" t="s">
        <v>2631</v>
      </c>
      <c r="F522" s="662" t="s">
        <v>2632</v>
      </c>
      <c r="G522" s="662">
        <v>34</v>
      </c>
      <c r="H522" s="662">
        <v>4.0999999999999996</v>
      </c>
      <c r="I522" s="662">
        <v>136</v>
      </c>
      <c r="J522" s="662">
        <v>11.6</v>
      </c>
      <c r="K522" s="662">
        <v>15</v>
      </c>
      <c r="L522" s="662">
        <v>28.4</v>
      </c>
      <c r="M522" s="662" t="s">
        <v>22</v>
      </c>
      <c r="N522" s="662" t="s">
        <v>2633</v>
      </c>
      <c r="O522" s="662" t="s">
        <v>22</v>
      </c>
      <c r="P522" s="662" t="s">
        <v>22</v>
      </c>
      <c r="Q522" s="667">
        <v>34.068333000000003</v>
      </c>
      <c r="R522" s="667">
        <v>136.193333</v>
      </c>
      <c r="T522" s="668" t="s">
        <v>4605</v>
      </c>
      <c r="U522" s="668" t="s">
        <v>4605</v>
      </c>
      <c r="V522" s="668" t="s">
        <v>4605</v>
      </c>
      <c r="W522" s="668" t="s">
        <v>22</v>
      </c>
      <c r="X522" s="668" t="s">
        <v>22</v>
      </c>
      <c r="Y522" s="668" t="s">
        <v>4605</v>
      </c>
      <c r="Z522" s="668" t="s">
        <v>22</v>
      </c>
      <c r="AB522" s="662" t="s">
        <v>2633</v>
      </c>
      <c r="AC522" s="662" t="s">
        <v>2633</v>
      </c>
      <c r="AE522" s="662">
        <v>1</v>
      </c>
      <c r="AG522" s="662">
        <v>2</v>
      </c>
      <c r="AH522" s="668" t="str">
        <f t="shared" si="83"/>
        <v>●</v>
      </c>
      <c r="AI522" s="668" t="str">
        <f t="shared" si="83"/>
        <v/>
      </c>
      <c r="AJ522" s="668" t="str">
        <f t="shared" si="83"/>
        <v>●</v>
      </c>
      <c r="AK522" s="675">
        <f t="shared" si="84"/>
        <v>53378</v>
      </c>
      <c r="AL522" s="675" t="str">
        <f t="shared" si="82"/>
        <v>53_尾鷲</v>
      </c>
      <c r="AM522" s="675" t="str">
        <f t="shared" si="81"/>
        <v>53</v>
      </c>
      <c r="AN522" s="693" t="str">
        <f>IFERROR(VLOOKUP(AL522,観測点コードリスト!$L$2:$N$1665,3,FALSE),"")</f>
        <v>47663</v>
      </c>
      <c r="AO522" t="str">
        <f t="shared" si="85"/>
        <v>●</v>
      </c>
      <c r="AQ522" s="709">
        <f t="shared" si="77"/>
        <v>53378</v>
      </c>
      <c r="AR522" s="709" t="str">
        <f t="shared" si="78"/>
        <v>尾鷲</v>
      </c>
      <c r="AS522" s="709" t="str">
        <f t="shared" si="79"/>
        <v>53</v>
      </c>
      <c r="AT522" s="710" t="str">
        <f t="shared" si="80"/>
        <v>47663</v>
      </c>
    </row>
    <row r="523" spans="1:46">
      <c r="A523" s="662" t="s">
        <v>2567</v>
      </c>
      <c r="B523" s="662">
        <v>53401</v>
      </c>
      <c r="C523" s="662" t="s">
        <v>17</v>
      </c>
      <c r="D523" s="662" t="s">
        <v>2634</v>
      </c>
      <c r="E523" s="662" t="s">
        <v>2635</v>
      </c>
      <c r="F523" s="662" t="s">
        <v>2636</v>
      </c>
      <c r="G523" s="662">
        <v>33</v>
      </c>
      <c r="H523" s="662">
        <v>55.9</v>
      </c>
      <c r="I523" s="662">
        <v>136</v>
      </c>
      <c r="J523" s="662">
        <v>8.3000000000000007</v>
      </c>
      <c r="K523" s="662">
        <v>23</v>
      </c>
      <c r="L523" s="662">
        <v>6.4</v>
      </c>
      <c r="M523" s="662">
        <v>1.5</v>
      </c>
      <c r="N523" s="662" t="s">
        <v>2637</v>
      </c>
      <c r="O523" s="662" t="s">
        <v>22</v>
      </c>
      <c r="P523" s="662" t="s">
        <v>40</v>
      </c>
      <c r="Q523" s="667">
        <v>33.931666999999997</v>
      </c>
      <c r="R523" s="667">
        <v>136.13833299999999</v>
      </c>
      <c r="T523" s="668" t="s">
        <v>4605</v>
      </c>
      <c r="U523" s="668" t="s">
        <v>4605</v>
      </c>
      <c r="V523" s="668" t="s">
        <v>4605</v>
      </c>
      <c r="W523" s="668" t="s">
        <v>22</v>
      </c>
      <c r="X523" s="668" t="s">
        <v>22</v>
      </c>
      <c r="Y523" s="668" t="s">
        <v>22</v>
      </c>
      <c r="Z523" s="668" t="s">
        <v>22</v>
      </c>
      <c r="AB523" s="662" t="s">
        <v>2637</v>
      </c>
      <c r="AC523" s="662" t="s">
        <v>2637</v>
      </c>
      <c r="AE523" s="662">
        <v>2</v>
      </c>
      <c r="AF523" s="662">
        <v>1</v>
      </c>
      <c r="AG523" s="662">
        <v>4</v>
      </c>
      <c r="AH523" s="668" t="str">
        <f t="shared" si="83"/>
        <v>●</v>
      </c>
      <c r="AI523" s="668" t="str">
        <f t="shared" si="83"/>
        <v>●</v>
      </c>
      <c r="AJ523" s="668" t="str">
        <f t="shared" si="83"/>
        <v>●</v>
      </c>
      <c r="AK523" s="675">
        <f t="shared" si="84"/>
        <v>53401</v>
      </c>
      <c r="AL523" s="675" t="str">
        <f t="shared" si="82"/>
        <v>53_熊野新鹿</v>
      </c>
      <c r="AM523" s="675" t="str">
        <f t="shared" si="81"/>
        <v>53</v>
      </c>
      <c r="AN523" s="693" t="str">
        <f>IFERROR(VLOOKUP(AL523,観測点コードリスト!$L$2:$N$1665,3,FALSE),"")</f>
        <v>1532</v>
      </c>
      <c r="AO523" t="str">
        <f t="shared" si="85"/>
        <v>●</v>
      </c>
      <c r="AQ523" s="709">
        <f t="shared" si="77"/>
        <v>53401</v>
      </c>
      <c r="AR523" s="709" t="str">
        <f t="shared" si="78"/>
        <v>熊野新鹿</v>
      </c>
      <c r="AS523" s="709" t="str">
        <f t="shared" si="79"/>
        <v>53</v>
      </c>
      <c r="AT523" s="710" t="str">
        <f t="shared" si="80"/>
        <v>1532</v>
      </c>
    </row>
    <row r="524" spans="1:46">
      <c r="A524" s="662" t="s">
        <v>2641</v>
      </c>
      <c r="B524" s="662">
        <v>54012</v>
      </c>
      <c r="C524" s="662" t="s">
        <v>17</v>
      </c>
      <c r="D524" s="662" t="s">
        <v>2642</v>
      </c>
      <c r="E524" s="662" t="s">
        <v>2643</v>
      </c>
      <c r="F524" s="662" t="s">
        <v>2644</v>
      </c>
      <c r="G524" s="662">
        <v>38</v>
      </c>
      <c r="H524" s="662">
        <v>27.9</v>
      </c>
      <c r="I524" s="662">
        <v>139</v>
      </c>
      <c r="J524" s="662">
        <v>15.2</v>
      </c>
      <c r="K524" s="662">
        <v>4</v>
      </c>
      <c r="L524" s="662">
        <v>10.4</v>
      </c>
      <c r="M524" s="662">
        <v>1.5</v>
      </c>
      <c r="N524" s="662" t="s">
        <v>2645</v>
      </c>
      <c r="O524" s="662" t="s">
        <v>22</v>
      </c>
      <c r="P524" s="662" t="s">
        <v>40</v>
      </c>
      <c r="Q524" s="667">
        <v>38.465000000000003</v>
      </c>
      <c r="R524" s="667">
        <v>139.253333</v>
      </c>
      <c r="T524" s="668" t="s">
        <v>4605</v>
      </c>
      <c r="U524" s="668" t="s">
        <v>4605</v>
      </c>
      <c r="V524" s="668" t="s">
        <v>4605</v>
      </c>
      <c r="W524" s="668" t="s">
        <v>22</v>
      </c>
      <c r="X524" s="668" t="s">
        <v>22</v>
      </c>
      <c r="Y524" s="668" t="s">
        <v>22</v>
      </c>
      <c r="Z524" s="668" t="s">
        <v>22</v>
      </c>
      <c r="AB524" s="662" t="s">
        <v>2645</v>
      </c>
      <c r="AC524" s="662" t="s">
        <v>2645</v>
      </c>
      <c r="AH524" s="668" t="str">
        <f t="shared" si="83"/>
        <v/>
      </c>
      <c r="AI524" s="668" t="str">
        <f t="shared" si="83"/>
        <v/>
      </c>
      <c r="AJ524" s="668" t="str">
        <f t="shared" si="83"/>
        <v/>
      </c>
      <c r="AK524" s="675">
        <f t="shared" si="84"/>
        <v>54012</v>
      </c>
      <c r="AL524" s="675" t="str">
        <f t="shared" si="82"/>
        <v>54_粟島</v>
      </c>
      <c r="AM524" s="675" t="str">
        <f t="shared" si="81"/>
        <v>54</v>
      </c>
      <c r="AN524" s="693" t="str">
        <f>IFERROR(VLOOKUP(AL524,観測点コードリスト!$L$2:$N$1665,3,FALSE),"")</f>
        <v>0995</v>
      </c>
      <c r="AO524" t="str">
        <f t="shared" si="85"/>
        <v/>
      </c>
      <c r="AQ524" s="709">
        <f t="shared" si="77"/>
        <v>54012</v>
      </c>
      <c r="AR524" s="709" t="str">
        <f t="shared" si="78"/>
        <v>粟島</v>
      </c>
      <c r="AS524" s="709" t="str">
        <f t="shared" si="79"/>
        <v>54</v>
      </c>
      <c r="AT524" s="710" t="str">
        <f t="shared" si="80"/>
        <v>0995</v>
      </c>
    </row>
    <row r="525" spans="1:46">
      <c r="A525" s="662" t="s">
        <v>2641</v>
      </c>
      <c r="B525" s="662">
        <v>54041</v>
      </c>
      <c r="C525" s="662" t="s">
        <v>17</v>
      </c>
      <c r="D525" s="662" t="s">
        <v>2646</v>
      </c>
      <c r="E525" s="662" t="s">
        <v>2647</v>
      </c>
      <c r="F525" s="662" t="s">
        <v>2648</v>
      </c>
      <c r="G525" s="662">
        <v>38</v>
      </c>
      <c r="H525" s="662">
        <v>19.8</v>
      </c>
      <c r="I525" s="662">
        <v>138</v>
      </c>
      <c r="J525" s="662">
        <v>30.7</v>
      </c>
      <c r="K525" s="662">
        <v>58</v>
      </c>
      <c r="L525" s="662">
        <v>8.1</v>
      </c>
      <c r="M525" s="662">
        <v>1.5</v>
      </c>
      <c r="N525" s="662" t="s">
        <v>2649</v>
      </c>
      <c r="O525" s="662" t="s">
        <v>22</v>
      </c>
      <c r="P525" s="662" t="s">
        <v>40</v>
      </c>
      <c r="Q525" s="667">
        <v>38.33</v>
      </c>
      <c r="R525" s="667">
        <v>138.51166699999999</v>
      </c>
      <c r="T525" s="668" t="s">
        <v>4605</v>
      </c>
      <c r="U525" s="668" t="s">
        <v>4605</v>
      </c>
      <c r="V525" s="668" t="s">
        <v>4605</v>
      </c>
      <c r="W525" s="668" t="s">
        <v>22</v>
      </c>
      <c r="X525" s="668" t="s">
        <v>22</v>
      </c>
      <c r="Y525" s="668" t="s">
        <v>22</v>
      </c>
      <c r="Z525" s="668" t="s">
        <v>22</v>
      </c>
      <c r="AB525" s="662" t="s">
        <v>2649</v>
      </c>
      <c r="AC525" s="662" t="s">
        <v>2649</v>
      </c>
      <c r="AH525" s="668" t="str">
        <f t="shared" si="83"/>
        <v/>
      </c>
      <c r="AI525" s="668" t="str">
        <f t="shared" si="83"/>
        <v/>
      </c>
      <c r="AJ525" s="668" t="str">
        <f t="shared" si="83"/>
        <v/>
      </c>
      <c r="AK525" s="675">
        <f t="shared" si="84"/>
        <v>54041</v>
      </c>
      <c r="AL525" s="675" t="str">
        <f t="shared" si="82"/>
        <v>54_弾崎</v>
      </c>
      <c r="AM525" s="675" t="str">
        <f t="shared" si="81"/>
        <v>54</v>
      </c>
      <c r="AN525" s="693" t="str">
        <f>IFERROR(VLOOKUP(AL525,観測点コードリスト!$L$2:$N$1665,3,FALSE),"")</f>
        <v>1315</v>
      </c>
      <c r="AO525" t="str">
        <f t="shared" si="85"/>
        <v/>
      </c>
      <c r="AQ525" s="709">
        <f t="shared" si="77"/>
        <v>54041</v>
      </c>
      <c r="AR525" s="709" t="str">
        <f t="shared" si="78"/>
        <v>弾崎</v>
      </c>
      <c r="AS525" s="709" t="str">
        <f t="shared" si="79"/>
        <v>54</v>
      </c>
      <c r="AT525" s="710" t="str">
        <f t="shared" si="80"/>
        <v>1315</v>
      </c>
    </row>
    <row r="526" spans="1:46">
      <c r="A526" s="662" t="s">
        <v>2641</v>
      </c>
      <c r="B526" s="662">
        <v>54086</v>
      </c>
      <c r="C526" s="662" t="s">
        <v>17</v>
      </c>
      <c r="D526" s="662" t="s">
        <v>2653</v>
      </c>
      <c r="E526" s="662" t="s">
        <v>2654</v>
      </c>
      <c r="F526" s="662" t="s">
        <v>2655</v>
      </c>
      <c r="G526" s="662">
        <v>38</v>
      </c>
      <c r="H526" s="662">
        <v>13.6</v>
      </c>
      <c r="I526" s="662">
        <v>139</v>
      </c>
      <c r="J526" s="662">
        <v>28.7</v>
      </c>
      <c r="K526" s="662">
        <v>10</v>
      </c>
      <c r="L526" s="662">
        <v>8.4</v>
      </c>
      <c r="M526" s="662">
        <v>2.7</v>
      </c>
      <c r="N526" s="662" t="s">
        <v>2197</v>
      </c>
      <c r="O526" s="662" t="s">
        <v>22</v>
      </c>
      <c r="P526" s="662" t="s">
        <v>22</v>
      </c>
      <c r="Q526" s="667">
        <v>38.226666999999999</v>
      </c>
      <c r="R526" s="667">
        <v>139.47833299999999</v>
      </c>
      <c r="T526" s="668" t="s">
        <v>4605</v>
      </c>
      <c r="U526" s="668" t="s">
        <v>4605</v>
      </c>
      <c r="V526" s="668" t="s">
        <v>4605</v>
      </c>
      <c r="W526" s="668" t="s">
        <v>22</v>
      </c>
      <c r="X526" s="668" t="s">
        <v>22</v>
      </c>
      <c r="Y526" s="668" t="s">
        <v>22</v>
      </c>
      <c r="Z526" s="668" t="s">
        <v>22</v>
      </c>
      <c r="AB526" s="662" t="s">
        <v>4745</v>
      </c>
      <c r="AC526" s="662" t="s">
        <v>2209</v>
      </c>
      <c r="AE526" s="662">
        <v>2</v>
      </c>
      <c r="AG526" s="662">
        <v>1</v>
      </c>
      <c r="AH526" s="668" t="str">
        <f t="shared" si="83"/>
        <v>●</v>
      </c>
      <c r="AI526" s="668" t="str">
        <f t="shared" si="83"/>
        <v/>
      </c>
      <c r="AJ526" s="668" t="str">
        <f t="shared" si="83"/>
        <v>●</v>
      </c>
      <c r="AK526" s="675">
        <f t="shared" si="84"/>
        <v>54086</v>
      </c>
      <c r="AL526" s="675" t="str">
        <f t="shared" si="82"/>
        <v>54_村上</v>
      </c>
      <c r="AM526" s="675" t="str">
        <f t="shared" si="81"/>
        <v>54</v>
      </c>
      <c r="AN526" s="693" t="str">
        <f>IFERROR(VLOOKUP(AL526,観測点コードリスト!$L$2:$N$1665,3,FALSE),"")</f>
        <v>0515</v>
      </c>
      <c r="AO526" t="str">
        <f t="shared" si="85"/>
        <v>●</v>
      </c>
      <c r="AQ526" s="709">
        <f t="shared" si="77"/>
        <v>54086</v>
      </c>
      <c r="AR526" s="709" t="str">
        <f t="shared" si="78"/>
        <v>村上</v>
      </c>
      <c r="AS526" s="709" t="str">
        <f t="shared" si="79"/>
        <v>54</v>
      </c>
      <c r="AT526" s="710" t="str">
        <f t="shared" si="80"/>
        <v>0515</v>
      </c>
    </row>
    <row r="527" spans="1:46">
      <c r="A527" s="662" t="s">
        <v>2641</v>
      </c>
      <c r="B527" s="662">
        <v>54157</v>
      </c>
      <c r="C527" s="662" t="s">
        <v>23</v>
      </c>
      <c r="D527" s="662" t="s">
        <v>2660</v>
      </c>
      <c r="E527" s="662" t="s">
        <v>2661</v>
      </c>
      <c r="F527" s="662" t="s">
        <v>2662</v>
      </c>
      <c r="G527" s="662">
        <v>38</v>
      </c>
      <c r="H527" s="662">
        <v>1.7</v>
      </c>
      <c r="I527" s="662">
        <v>138</v>
      </c>
      <c r="J527" s="662">
        <v>14.4</v>
      </c>
      <c r="K527" s="662">
        <v>6</v>
      </c>
      <c r="L527" s="662">
        <v>33.799999999999997</v>
      </c>
      <c r="M527" s="662" t="s">
        <v>22</v>
      </c>
      <c r="N527" s="662" t="s">
        <v>2663</v>
      </c>
      <c r="O527" s="662">
        <v>54900</v>
      </c>
      <c r="P527" s="662" t="s">
        <v>22</v>
      </c>
      <c r="Q527" s="667">
        <v>38.028333000000003</v>
      </c>
      <c r="R527" s="667">
        <v>138.24</v>
      </c>
      <c r="T527" s="668" t="s">
        <v>4605</v>
      </c>
      <c r="U527" s="668" t="s">
        <v>4605</v>
      </c>
      <c r="V527" s="668" t="s">
        <v>4605</v>
      </c>
      <c r="W527" s="668" t="s">
        <v>22</v>
      </c>
      <c r="X527" s="668" t="s">
        <v>22</v>
      </c>
      <c r="Y527" s="668" t="s">
        <v>4605</v>
      </c>
      <c r="Z527" s="668" t="s">
        <v>22</v>
      </c>
      <c r="AB527" s="662" t="s">
        <v>2663</v>
      </c>
      <c r="AC527" s="662" t="s">
        <v>2663</v>
      </c>
      <c r="AE527" s="662">
        <v>2</v>
      </c>
      <c r="AF527" s="662">
        <v>2</v>
      </c>
      <c r="AH527" s="668" t="str">
        <f t="shared" si="83"/>
        <v>●</v>
      </c>
      <c r="AI527" s="668" t="str">
        <f t="shared" si="83"/>
        <v>●</v>
      </c>
      <c r="AJ527" s="668" t="str">
        <f t="shared" si="83"/>
        <v/>
      </c>
      <c r="AK527" s="675">
        <f t="shared" si="84"/>
        <v>54157</v>
      </c>
      <c r="AL527" s="675" t="str">
        <f t="shared" si="82"/>
        <v>54_相川</v>
      </c>
      <c r="AM527" s="675" t="str">
        <f t="shared" si="81"/>
        <v>54</v>
      </c>
      <c r="AN527" s="693" t="str">
        <f>IFERROR(VLOOKUP(AL527,観測点コードリスト!$L$2:$N$1665,3,FALSE),"")</f>
        <v>47602</v>
      </c>
      <c r="AO527" t="str">
        <f t="shared" si="85"/>
        <v>●</v>
      </c>
      <c r="AQ527" s="709">
        <f t="shared" si="77"/>
        <v>54157</v>
      </c>
      <c r="AR527" s="709" t="str">
        <f t="shared" si="78"/>
        <v>相川</v>
      </c>
      <c r="AS527" s="709" t="str">
        <f t="shared" si="79"/>
        <v>54</v>
      </c>
      <c r="AT527" s="710" t="str">
        <f t="shared" si="80"/>
        <v>47602</v>
      </c>
    </row>
    <row r="528" spans="1:46">
      <c r="A528" s="662" t="s">
        <v>2641</v>
      </c>
      <c r="B528" s="662">
        <v>54166</v>
      </c>
      <c r="C528" s="662" t="s">
        <v>17</v>
      </c>
      <c r="D528" s="662" t="s">
        <v>2664</v>
      </c>
      <c r="E528" s="662" t="s">
        <v>2665</v>
      </c>
      <c r="F528" s="662" t="s">
        <v>2666</v>
      </c>
      <c r="G528" s="662">
        <v>38</v>
      </c>
      <c r="H528" s="662">
        <v>4.4000000000000004</v>
      </c>
      <c r="I528" s="662">
        <v>138</v>
      </c>
      <c r="J528" s="662">
        <v>26.4</v>
      </c>
      <c r="K528" s="662">
        <v>2</v>
      </c>
      <c r="L528" s="662">
        <v>18.8</v>
      </c>
      <c r="M528" s="662">
        <v>1.5</v>
      </c>
      <c r="N528" s="662" t="s">
        <v>2667</v>
      </c>
      <c r="O528" s="662" t="s">
        <v>22</v>
      </c>
      <c r="P528" s="662" t="s">
        <v>40</v>
      </c>
      <c r="Q528" s="667">
        <v>38.073332999999998</v>
      </c>
      <c r="R528" s="667">
        <v>138.44</v>
      </c>
      <c r="T528" s="668" t="s">
        <v>4605</v>
      </c>
      <c r="U528" s="668" t="s">
        <v>4605</v>
      </c>
      <c r="V528" s="668" t="s">
        <v>4605</v>
      </c>
      <c r="W528" s="668" t="s">
        <v>22</v>
      </c>
      <c r="X528" s="668" t="s">
        <v>22</v>
      </c>
      <c r="Y528" s="668" t="s">
        <v>22</v>
      </c>
      <c r="Z528" s="668" t="s">
        <v>22</v>
      </c>
      <c r="AB528" s="662" t="s">
        <v>4745</v>
      </c>
      <c r="AC528" s="662" t="s">
        <v>2148</v>
      </c>
      <c r="AF528" s="662">
        <v>2</v>
      </c>
      <c r="AG528" s="662">
        <v>2</v>
      </c>
      <c r="AH528" s="668" t="str">
        <f t="shared" si="83"/>
        <v/>
      </c>
      <c r="AI528" s="668" t="str">
        <f t="shared" si="83"/>
        <v>●</v>
      </c>
      <c r="AJ528" s="668" t="str">
        <f t="shared" si="83"/>
        <v>●</v>
      </c>
      <c r="AK528" s="675">
        <f t="shared" si="84"/>
        <v>54166</v>
      </c>
      <c r="AL528" s="675" t="str">
        <f t="shared" si="82"/>
        <v>54_両津</v>
      </c>
      <c r="AM528" s="675" t="str">
        <f t="shared" si="81"/>
        <v>54</v>
      </c>
      <c r="AN528" s="693" t="str">
        <f>IFERROR(VLOOKUP(AL528,観測点コードリスト!$L$2:$N$1665,3,FALSE),"")</f>
        <v>0518</v>
      </c>
      <c r="AO528" t="str">
        <f t="shared" si="85"/>
        <v>●</v>
      </c>
      <c r="AQ528" s="709">
        <f t="shared" si="77"/>
        <v>54166</v>
      </c>
      <c r="AR528" s="709" t="str">
        <f t="shared" si="78"/>
        <v>両津</v>
      </c>
      <c r="AS528" s="709" t="str">
        <f t="shared" si="79"/>
        <v>54</v>
      </c>
      <c r="AT528" s="710" t="str">
        <f t="shared" si="80"/>
        <v>0518</v>
      </c>
    </row>
    <row r="529" spans="1:46">
      <c r="A529" s="662" t="s">
        <v>2641</v>
      </c>
      <c r="B529" s="662">
        <v>54181</v>
      </c>
      <c r="C529" s="662" t="s">
        <v>17</v>
      </c>
      <c r="D529" s="662" t="s">
        <v>2668</v>
      </c>
      <c r="E529" s="662" t="s">
        <v>2669</v>
      </c>
      <c r="F529" s="662" t="s">
        <v>2670</v>
      </c>
      <c r="G529" s="662">
        <v>38</v>
      </c>
      <c r="H529" s="662">
        <v>4.5999999999999996</v>
      </c>
      <c r="I529" s="662">
        <v>139</v>
      </c>
      <c r="J529" s="662">
        <v>23.3</v>
      </c>
      <c r="K529" s="662">
        <v>14</v>
      </c>
      <c r="L529" s="662">
        <v>10</v>
      </c>
      <c r="M529" s="662">
        <v>2.6</v>
      </c>
      <c r="N529" s="662" t="s">
        <v>2209</v>
      </c>
      <c r="O529" s="662" t="s">
        <v>22</v>
      </c>
      <c r="P529" s="662" t="s">
        <v>40</v>
      </c>
      <c r="Q529" s="667">
        <v>38.076667</v>
      </c>
      <c r="R529" s="667">
        <v>139.38833299999999</v>
      </c>
      <c r="T529" s="668" t="s">
        <v>4605</v>
      </c>
      <c r="U529" s="668" t="s">
        <v>4605</v>
      </c>
      <c r="V529" s="668" t="s">
        <v>4605</v>
      </c>
      <c r="W529" s="668" t="s">
        <v>22</v>
      </c>
      <c r="X529" s="668" t="s">
        <v>22</v>
      </c>
      <c r="Y529" s="668" t="s">
        <v>22</v>
      </c>
      <c r="Z529" s="668" t="s">
        <v>22</v>
      </c>
      <c r="AB529" s="662" t="s">
        <v>2209</v>
      </c>
      <c r="AC529" s="662" t="s">
        <v>2209</v>
      </c>
      <c r="AE529" s="662">
        <v>5</v>
      </c>
      <c r="AF529" s="662">
        <v>1</v>
      </c>
      <c r="AG529" s="662">
        <v>2</v>
      </c>
      <c r="AH529" s="668" t="str">
        <f t="shared" si="83"/>
        <v>●</v>
      </c>
      <c r="AI529" s="668" t="str">
        <f t="shared" si="83"/>
        <v>●</v>
      </c>
      <c r="AJ529" s="668" t="str">
        <f t="shared" si="83"/>
        <v>●</v>
      </c>
      <c r="AK529" s="675">
        <f t="shared" si="84"/>
        <v>54181</v>
      </c>
      <c r="AL529" s="675" t="str">
        <f t="shared" si="82"/>
        <v>54_中条</v>
      </c>
      <c r="AM529" s="675" t="str">
        <f t="shared" si="81"/>
        <v>54</v>
      </c>
      <c r="AN529" s="693" t="str">
        <f>IFERROR(VLOOKUP(AL529,観測点コードリスト!$L$2:$N$1665,3,FALSE),"")</f>
        <v>1318</v>
      </c>
      <c r="AO529" t="str">
        <f t="shared" si="85"/>
        <v>●</v>
      </c>
      <c r="AQ529" s="709">
        <f t="shared" si="77"/>
        <v>54181</v>
      </c>
      <c r="AR529" s="709" t="str">
        <f t="shared" si="78"/>
        <v>中条</v>
      </c>
      <c r="AS529" s="709" t="str">
        <f t="shared" si="79"/>
        <v>54</v>
      </c>
      <c r="AT529" s="710" t="str">
        <f t="shared" si="80"/>
        <v>1318</v>
      </c>
    </row>
    <row r="530" spans="1:46">
      <c r="A530" s="662" t="s">
        <v>2641</v>
      </c>
      <c r="B530" s="662">
        <v>54191</v>
      </c>
      <c r="C530" s="662" t="s">
        <v>17</v>
      </c>
      <c r="D530" s="662" t="s">
        <v>2671</v>
      </c>
      <c r="E530" s="662" t="s">
        <v>2672</v>
      </c>
      <c r="F530" s="662" t="s">
        <v>2673</v>
      </c>
      <c r="G530" s="662">
        <v>38</v>
      </c>
      <c r="H530" s="662">
        <v>5.5</v>
      </c>
      <c r="I530" s="662">
        <v>139</v>
      </c>
      <c r="J530" s="662">
        <v>33.799999999999997</v>
      </c>
      <c r="K530" s="662">
        <v>33</v>
      </c>
      <c r="L530" s="662">
        <v>10</v>
      </c>
      <c r="M530" s="662">
        <v>2.8</v>
      </c>
      <c r="N530" s="662" t="s">
        <v>2674</v>
      </c>
      <c r="O530" s="662">
        <v>54905</v>
      </c>
      <c r="P530" s="662" t="s">
        <v>40</v>
      </c>
      <c r="Q530" s="667">
        <v>38.091667000000001</v>
      </c>
      <c r="R530" s="667">
        <v>139.563333</v>
      </c>
      <c r="T530" s="668" t="s">
        <v>4605</v>
      </c>
      <c r="U530" s="668" t="s">
        <v>4605</v>
      </c>
      <c r="V530" s="668" t="s">
        <v>4605</v>
      </c>
      <c r="W530" s="668" t="s">
        <v>22</v>
      </c>
      <c r="X530" s="668" t="s">
        <v>22</v>
      </c>
      <c r="Y530" s="668" t="s">
        <v>22</v>
      </c>
      <c r="Z530" s="668" t="s">
        <v>22</v>
      </c>
      <c r="AB530" s="662" t="s">
        <v>3018</v>
      </c>
      <c r="AC530" s="662" t="s">
        <v>2906</v>
      </c>
      <c r="AF530" s="662">
        <v>3</v>
      </c>
      <c r="AH530" s="668" t="str">
        <f t="shared" si="83"/>
        <v/>
      </c>
      <c r="AI530" s="668" t="str">
        <f t="shared" si="83"/>
        <v>●</v>
      </c>
      <c r="AJ530" s="668" t="str">
        <f t="shared" si="83"/>
        <v/>
      </c>
      <c r="AK530" s="675">
        <f t="shared" si="84"/>
        <v>54191</v>
      </c>
      <c r="AL530" s="675" t="str">
        <f t="shared" si="82"/>
        <v>54_下関</v>
      </c>
      <c r="AM530" s="675" t="str">
        <f t="shared" si="81"/>
        <v>54</v>
      </c>
      <c r="AN530" s="693" t="str">
        <f>IFERROR(VLOOKUP(AL530,観測点コードリスト!$L$2:$N$1665,3,FALSE),"")</f>
        <v>1060</v>
      </c>
      <c r="AO530" t="str">
        <f t="shared" si="85"/>
        <v>●</v>
      </c>
      <c r="AQ530" s="709">
        <f t="shared" si="77"/>
        <v>54191</v>
      </c>
      <c r="AR530" s="709" t="str">
        <f t="shared" si="78"/>
        <v>下関</v>
      </c>
      <c r="AS530" s="709" t="str">
        <f t="shared" si="79"/>
        <v>54</v>
      </c>
      <c r="AT530" s="710" t="str">
        <f t="shared" si="80"/>
        <v>1060</v>
      </c>
    </row>
    <row r="531" spans="1:46">
      <c r="A531" s="662" t="s">
        <v>2641</v>
      </c>
      <c r="B531" s="662">
        <v>54232</v>
      </c>
      <c r="C531" s="662" t="s">
        <v>23</v>
      </c>
      <c r="D531" s="662" t="s">
        <v>2641</v>
      </c>
      <c r="E531" s="662" t="s">
        <v>2675</v>
      </c>
      <c r="F531" s="662" t="s">
        <v>2678</v>
      </c>
      <c r="G531" s="662">
        <v>37</v>
      </c>
      <c r="H531" s="662">
        <v>53.3</v>
      </c>
      <c r="I531" s="662">
        <v>139</v>
      </c>
      <c r="J531" s="662">
        <v>2.9</v>
      </c>
      <c r="K531" s="662">
        <v>0</v>
      </c>
      <c r="L531" s="662">
        <v>15.1</v>
      </c>
      <c r="M531" s="662" t="s">
        <v>22</v>
      </c>
      <c r="N531" s="662" t="s">
        <v>2677</v>
      </c>
      <c r="O531" s="662" t="s">
        <v>22</v>
      </c>
      <c r="P531" s="662" t="s">
        <v>632</v>
      </c>
      <c r="Q531" s="667">
        <v>37.888333000000003</v>
      </c>
      <c r="R531" s="667">
        <v>139.04833300000001</v>
      </c>
      <c r="T531" s="668" t="s">
        <v>22</v>
      </c>
      <c r="U531" s="668" t="s">
        <v>22</v>
      </c>
      <c r="V531" s="668" t="s">
        <v>4605</v>
      </c>
      <c r="W531" s="668" t="s">
        <v>22</v>
      </c>
      <c r="X531" s="668" t="s">
        <v>22</v>
      </c>
      <c r="Y531" s="668" t="s">
        <v>4605</v>
      </c>
      <c r="Z531" s="668" t="s">
        <v>22</v>
      </c>
      <c r="AB531" s="662" t="s">
        <v>4758</v>
      </c>
      <c r="AC531" s="662" t="s">
        <v>2677</v>
      </c>
      <c r="AE531" s="662">
        <v>18</v>
      </c>
      <c r="AF531" s="662">
        <v>11</v>
      </c>
      <c r="AG531" s="662">
        <v>6</v>
      </c>
      <c r="AH531" s="668" t="str">
        <f t="shared" si="83"/>
        <v>●</v>
      </c>
      <c r="AI531" s="668" t="str">
        <f t="shared" si="83"/>
        <v>●</v>
      </c>
      <c r="AJ531" s="668" t="str">
        <f t="shared" si="83"/>
        <v>●</v>
      </c>
      <c r="AK531" s="675">
        <f t="shared" si="84"/>
        <v>54232</v>
      </c>
      <c r="AL531" s="675" t="str">
        <f t="shared" si="82"/>
        <v>54_新潟</v>
      </c>
      <c r="AM531" s="675" t="str">
        <f t="shared" si="81"/>
        <v>54</v>
      </c>
      <c r="AN531" s="693" t="str">
        <f>IFERROR(VLOOKUP(AL531,観測点コードリスト!$L$2:$N$1665,3,FALSE),"")</f>
        <v>47604</v>
      </c>
      <c r="AO531" t="str">
        <f t="shared" si="85"/>
        <v>●</v>
      </c>
      <c r="AQ531" s="709">
        <f t="shared" si="77"/>
        <v>54232</v>
      </c>
      <c r="AR531" s="709" t="str">
        <f t="shared" si="78"/>
        <v>新潟</v>
      </c>
      <c r="AS531" s="709" t="str">
        <f t="shared" si="79"/>
        <v>54</v>
      </c>
      <c r="AT531" s="710" t="str">
        <f t="shared" si="80"/>
        <v>47604</v>
      </c>
    </row>
    <row r="532" spans="1:46">
      <c r="A532" s="662" t="s">
        <v>2641</v>
      </c>
      <c r="B532" s="662">
        <v>54236</v>
      </c>
      <c r="C532" s="662" t="s">
        <v>23</v>
      </c>
      <c r="D532" s="662" t="s">
        <v>2679</v>
      </c>
      <c r="E532" s="662" t="s">
        <v>2680</v>
      </c>
      <c r="F532" s="662" t="s">
        <v>2681</v>
      </c>
      <c r="G532" s="662">
        <v>37</v>
      </c>
      <c r="H532" s="662">
        <v>57.3</v>
      </c>
      <c r="I532" s="662">
        <v>139</v>
      </c>
      <c r="J532" s="662">
        <v>6.7</v>
      </c>
      <c r="K532" s="662">
        <v>1</v>
      </c>
      <c r="L532" s="662">
        <v>10</v>
      </c>
      <c r="M532" s="662" t="s">
        <v>22</v>
      </c>
      <c r="N532" s="662" t="s">
        <v>35</v>
      </c>
      <c r="O532" s="662">
        <v>54908</v>
      </c>
      <c r="P532" s="662" t="s">
        <v>36</v>
      </c>
      <c r="Q532" s="667">
        <v>37.954999999999998</v>
      </c>
      <c r="R532" s="667">
        <v>139.11166700000001</v>
      </c>
      <c r="T532" s="668" t="s">
        <v>4605</v>
      </c>
      <c r="U532" s="668" t="s">
        <v>4605</v>
      </c>
      <c r="V532" s="668" t="s">
        <v>4605</v>
      </c>
      <c r="W532" s="668" t="s">
        <v>22</v>
      </c>
      <c r="X532" s="668" t="s">
        <v>22</v>
      </c>
      <c r="Y532" s="668" t="s">
        <v>22</v>
      </c>
      <c r="Z532" s="668" t="s">
        <v>22</v>
      </c>
      <c r="AB532" s="662" t="s">
        <v>35</v>
      </c>
      <c r="AC532" s="662" t="s">
        <v>35</v>
      </c>
      <c r="AE532" s="662">
        <v>6</v>
      </c>
      <c r="AF532" s="662">
        <v>15</v>
      </c>
      <c r="AG532" s="662">
        <v>11</v>
      </c>
      <c r="AH532" s="668" t="str">
        <f t="shared" si="83"/>
        <v>●</v>
      </c>
      <c r="AI532" s="668" t="str">
        <f t="shared" si="83"/>
        <v>●</v>
      </c>
      <c r="AJ532" s="668" t="str">
        <f t="shared" si="83"/>
        <v>●</v>
      </c>
      <c r="AK532" s="675">
        <f t="shared" si="84"/>
        <v>54236</v>
      </c>
      <c r="AL532" s="675" t="str">
        <f t="shared" si="82"/>
        <v>54_松浜</v>
      </c>
      <c r="AM532" s="675" t="str">
        <f t="shared" si="81"/>
        <v>54</v>
      </c>
      <c r="AN532" s="693" t="str">
        <f>IFERROR(VLOOKUP(AL532,観測点コードリスト!$L$2:$N$1665,3,FALSE),"")</f>
        <v>1469</v>
      </c>
      <c r="AO532" t="str">
        <f t="shared" si="85"/>
        <v>●</v>
      </c>
      <c r="AQ532" s="709">
        <f t="shared" si="77"/>
        <v>54236</v>
      </c>
      <c r="AR532" s="709" t="str">
        <f t="shared" si="78"/>
        <v>松浜</v>
      </c>
      <c r="AS532" s="709" t="str">
        <f t="shared" si="79"/>
        <v>54</v>
      </c>
      <c r="AT532" s="710" t="str">
        <f t="shared" si="80"/>
        <v>1469</v>
      </c>
    </row>
    <row r="533" spans="1:46">
      <c r="A533" s="662" t="s">
        <v>2641</v>
      </c>
      <c r="B533" s="662">
        <v>54271</v>
      </c>
      <c r="C533" s="662" t="s">
        <v>17</v>
      </c>
      <c r="D533" s="662" t="s">
        <v>2682</v>
      </c>
      <c r="E533" s="662" t="s">
        <v>2683</v>
      </c>
      <c r="F533" s="662" t="s">
        <v>2684</v>
      </c>
      <c r="G533" s="662">
        <v>37</v>
      </c>
      <c r="H533" s="662">
        <v>50.5</v>
      </c>
      <c r="I533" s="662">
        <v>138</v>
      </c>
      <c r="J533" s="662">
        <v>18.8</v>
      </c>
      <c r="K533" s="662">
        <v>11</v>
      </c>
      <c r="L533" s="662">
        <v>10</v>
      </c>
      <c r="M533" s="662">
        <v>1.5</v>
      </c>
      <c r="N533" s="662" t="s">
        <v>2685</v>
      </c>
      <c r="O533" s="662" t="s">
        <v>22</v>
      </c>
      <c r="P533" s="662" t="s">
        <v>40</v>
      </c>
      <c r="Q533" s="667">
        <v>37.841667000000001</v>
      </c>
      <c r="R533" s="667">
        <v>138.313333</v>
      </c>
      <c r="T533" s="668" t="s">
        <v>4605</v>
      </c>
      <c r="U533" s="668" t="s">
        <v>4605</v>
      </c>
      <c r="V533" s="668" t="s">
        <v>4605</v>
      </c>
      <c r="W533" s="668" t="s">
        <v>22</v>
      </c>
      <c r="X533" s="668" t="s">
        <v>22</v>
      </c>
      <c r="Y533" s="668" t="s">
        <v>22</v>
      </c>
      <c r="Z533" s="668" t="s">
        <v>22</v>
      </c>
      <c r="AB533" s="662" t="s">
        <v>4840</v>
      </c>
      <c r="AC533" s="662" t="s">
        <v>2148</v>
      </c>
      <c r="AE533" s="662">
        <v>2</v>
      </c>
      <c r="AG533" s="662">
        <v>2</v>
      </c>
      <c r="AH533" s="668" t="str">
        <f t="shared" si="83"/>
        <v>●</v>
      </c>
      <c r="AI533" s="668" t="str">
        <f t="shared" si="83"/>
        <v/>
      </c>
      <c r="AJ533" s="668" t="str">
        <f t="shared" si="83"/>
        <v>●</v>
      </c>
      <c r="AK533" s="675">
        <f t="shared" si="84"/>
        <v>54271</v>
      </c>
      <c r="AL533" s="675" t="str">
        <f t="shared" si="82"/>
        <v>54_羽茂</v>
      </c>
      <c r="AM533" s="675" t="str">
        <f t="shared" si="81"/>
        <v>54</v>
      </c>
      <c r="AN533" s="693" t="str">
        <f>IFERROR(VLOOKUP(AL533,観測点コードリスト!$L$2:$N$1665,3,FALSE),"")</f>
        <v>0996</v>
      </c>
      <c r="AO533" t="str">
        <f t="shared" si="85"/>
        <v>●</v>
      </c>
      <c r="AQ533" s="709">
        <f t="shared" si="77"/>
        <v>54271</v>
      </c>
      <c r="AR533" s="709" t="str">
        <f t="shared" si="78"/>
        <v>羽茂</v>
      </c>
      <c r="AS533" s="709" t="str">
        <f t="shared" si="79"/>
        <v>54</v>
      </c>
      <c r="AT533" s="710" t="str">
        <f t="shared" si="80"/>
        <v>0996</v>
      </c>
    </row>
    <row r="534" spans="1:46">
      <c r="A534" s="662" t="s">
        <v>2641</v>
      </c>
      <c r="B534" s="662">
        <v>54296</v>
      </c>
      <c r="C534" s="662" t="s">
        <v>17</v>
      </c>
      <c r="D534" s="662" t="s">
        <v>2686</v>
      </c>
      <c r="E534" s="662" t="s">
        <v>2687</v>
      </c>
      <c r="F534" s="662" t="s">
        <v>2688</v>
      </c>
      <c r="G534" s="662">
        <v>37</v>
      </c>
      <c r="H534" s="662">
        <v>47.5</v>
      </c>
      <c r="I534" s="662">
        <v>139</v>
      </c>
      <c r="J534" s="662">
        <v>5.2</v>
      </c>
      <c r="K534" s="662">
        <v>3</v>
      </c>
      <c r="L534" s="662">
        <v>10</v>
      </c>
      <c r="M534" s="662">
        <v>2.5</v>
      </c>
      <c r="N534" s="662" t="s">
        <v>2065</v>
      </c>
      <c r="O534" s="662">
        <v>54910</v>
      </c>
      <c r="P534" s="662" t="s">
        <v>22</v>
      </c>
      <c r="Q534" s="667">
        <v>37.791666999999997</v>
      </c>
      <c r="R534" s="667">
        <v>139.08666700000001</v>
      </c>
      <c r="T534" s="668" t="s">
        <v>4605</v>
      </c>
      <c r="U534" s="668" t="s">
        <v>4605</v>
      </c>
      <c r="V534" s="668" t="s">
        <v>4605</v>
      </c>
      <c r="W534" s="668" t="s">
        <v>22</v>
      </c>
      <c r="X534" s="668" t="s">
        <v>22</v>
      </c>
      <c r="Y534" s="668" t="s">
        <v>22</v>
      </c>
      <c r="Z534" s="668" t="s">
        <v>22</v>
      </c>
      <c r="AB534" s="662" t="s">
        <v>4745</v>
      </c>
      <c r="AC534" s="662" t="s">
        <v>2499</v>
      </c>
      <c r="AE534" s="662">
        <v>6</v>
      </c>
      <c r="AF534" s="662">
        <v>7</v>
      </c>
      <c r="AG534" s="662">
        <v>18</v>
      </c>
      <c r="AH534" s="668" t="str">
        <f t="shared" si="83"/>
        <v>●</v>
      </c>
      <c r="AI534" s="668" t="str">
        <f t="shared" si="83"/>
        <v>●</v>
      </c>
      <c r="AJ534" s="668" t="str">
        <f t="shared" si="83"/>
        <v>●</v>
      </c>
      <c r="AK534" s="675">
        <f t="shared" si="84"/>
        <v>54296</v>
      </c>
      <c r="AL534" s="675" t="str">
        <f t="shared" si="82"/>
        <v>54_新津</v>
      </c>
      <c r="AM534" s="675" t="str">
        <f t="shared" si="81"/>
        <v>54</v>
      </c>
      <c r="AN534" s="693" t="str">
        <f>IFERROR(VLOOKUP(AL534,観測点コードリスト!$L$2:$N$1665,3,FALSE),"")</f>
        <v>0521</v>
      </c>
      <c r="AO534" t="str">
        <f t="shared" si="85"/>
        <v>●</v>
      </c>
      <c r="AQ534" s="709">
        <f t="shared" si="77"/>
        <v>54296</v>
      </c>
      <c r="AR534" s="709" t="str">
        <f t="shared" si="78"/>
        <v>新津</v>
      </c>
      <c r="AS534" s="709" t="str">
        <f t="shared" si="79"/>
        <v>54</v>
      </c>
      <c r="AT534" s="710" t="str">
        <f t="shared" si="80"/>
        <v>0521</v>
      </c>
    </row>
    <row r="535" spans="1:46">
      <c r="A535" s="662" t="s">
        <v>2641</v>
      </c>
      <c r="B535" s="662">
        <v>54341</v>
      </c>
      <c r="C535" s="662" t="s">
        <v>17</v>
      </c>
      <c r="D535" s="662" t="s">
        <v>2697</v>
      </c>
      <c r="E535" s="662" t="s">
        <v>2698</v>
      </c>
      <c r="F535" s="662" t="s">
        <v>2699</v>
      </c>
      <c r="G535" s="662">
        <v>37</v>
      </c>
      <c r="H535" s="662">
        <v>46.1</v>
      </c>
      <c r="I535" s="662">
        <v>138</v>
      </c>
      <c r="J535" s="662">
        <v>54.8</v>
      </c>
      <c r="K535" s="662">
        <v>2</v>
      </c>
      <c r="L535" s="662">
        <v>10</v>
      </c>
      <c r="M535" s="662">
        <v>2.2999999999999998</v>
      </c>
      <c r="N535" s="662" t="s">
        <v>1794</v>
      </c>
      <c r="O535" s="662" t="s">
        <v>22</v>
      </c>
      <c r="P535" s="662" t="s">
        <v>40</v>
      </c>
      <c r="Q535" s="667">
        <v>37.768332999999998</v>
      </c>
      <c r="R535" s="667">
        <v>138.91333299999999</v>
      </c>
      <c r="T535" s="668" t="s">
        <v>4605</v>
      </c>
      <c r="U535" s="668" t="s">
        <v>4605</v>
      </c>
      <c r="V535" s="668" t="s">
        <v>4605</v>
      </c>
      <c r="W535" s="668" t="s">
        <v>22</v>
      </c>
      <c r="X535" s="668" t="s">
        <v>22</v>
      </c>
      <c r="Y535" s="668" t="s">
        <v>22</v>
      </c>
      <c r="Z535" s="668" t="s">
        <v>22</v>
      </c>
      <c r="AB535" s="662" t="s">
        <v>4745</v>
      </c>
      <c r="AC535" s="662" t="s">
        <v>4814</v>
      </c>
      <c r="AE535" s="662">
        <v>3</v>
      </c>
      <c r="AF535" s="662">
        <v>10</v>
      </c>
      <c r="AG535" s="662">
        <v>2</v>
      </c>
      <c r="AH535" s="668" t="str">
        <f t="shared" si="83"/>
        <v>●</v>
      </c>
      <c r="AI535" s="668" t="str">
        <f t="shared" si="83"/>
        <v>●</v>
      </c>
      <c r="AJ535" s="668" t="str">
        <f t="shared" si="83"/>
        <v>●</v>
      </c>
      <c r="AK535" s="675">
        <f t="shared" si="84"/>
        <v>54341</v>
      </c>
      <c r="AL535" s="675" t="str">
        <f t="shared" si="82"/>
        <v>54_巻</v>
      </c>
      <c r="AM535" s="675" t="str">
        <f t="shared" si="81"/>
        <v>54</v>
      </c>
      <c r="AN535" s="693" t="str">
        <f>IFERROR(VLOOKUP(AL535,観測点コードリスト!$L$2:$N$1665,3,FALSE),"")</f>
        <v>0522</v>
      </c>
      <c r="AO535" t="str">
        <f t="shared" si="85"/>
        <v>●</v>
      </c>
      <c r="AQ535" s="709">
        <f t="shared" si="77"/>
        <v>54341</v>
      </c>
      <c r="AR535" s="709" t="str">
        <f t="shared" si="78"/>
        <v>巻</v>
      </c>
      <c r="AS535" s="709" t="str">
        <f t="shared" si="79"/>
        <v>54</v>
      </c>
      <c r="AT535" s="710" t="str">
        <f t="shared" si="80"/>
        <v>0522</v>
      </c>
    </row>
    <row r="536" spans="1:46">
      <c r="A536" s="662" t="s">
        <v>2641</v>
      </c>
      <c r="B536" s="662">
        <v>54387</v>
      </c>
      <c r="C536" s="662" t="s">
        <v>17</v>
      </c>
      <c r="D536" s="662" t="s">
        <v>2700</v>
      </c>
      <c r="E536" s="662" t="s">
        <v>2701</v>
      </c>
      <c r="F536" s="662" t="s">
        <v>2702</v>
      </c>
      <c r="G536" s="662">
        <v>37</v>
      </c>
      <c r="H536" s="662">
        <v>38.4</v>
      </c>
      <c r="I536" s="662">
        <v>138</v>
      </c>
      <c r="J536" s="662">
        <v>46</v>
      </c>
      <c r="K536" s="662">
        <v>44</v>
      </c>
      <c r="L536" s="662">
        <v>7.9</v>
      </c>
      <c r="M536" s="662">
        <v>1.5</v>
      </c>
      <c r="N536" s="662" t="s">
        <v>2703</v>
      </c>
      <c r="O536" s="662" t="s">
        <v>22</v>
      </c>
      <c r="P536" s="662" t="s">
        <v>40</v>
      </c>
      <c r="Q536" s="667">
        <v>37.64</v>
      </c>
      <c r="R536" s="667">
        <v>138.76666700000001</v>
      </c>
      <c r="T536" s="668" t="s">
        <v>4605</v>
      </c>
      <c r="U536" s="668" t="s">
        <v>4605</v>
      </c>
      <c r="V536" s="668" t="s">
        <v>4605</v>
      </c>
      <c r="W536" s="668" t="s">
        <v>22</v>
      </c>
      <c r="X536" s="668" t="s">
        <v>22</v>
      </c>
      <c r="Y536" s="668" t="s">
        <v>22</v>
      </c>
      <c r="Z536" s="668" t="s">
        <v>22</v>
      </c>
      <c r="AB536" s="662" t="s">
        <v>2703</v>
      </c>
      <c r="AC536" s="662" t="s">
        <v>2703</v>
      </c>
      <c r="AF536" s="662">
        <v>3</v>
      </c>
      <c r="AG536" s="662">
        <v>24</v>
      </c>
      <c r="AH536" s="668" t="str">
        <f t="shared" si="83"/>
        <v/>
      </c>
      <c r="AI536" s="668" t="str">
        <f t="shared" si="83"/>
        <v>●</v>
      </c>
      <c r="AJ536" s="668" t="str">
        <f t="shared" si="83"/>
        <v>●</v>
      </c>
      <c r="AK536" s="675">
        <f t="shared" si="84"/>
        <v>54387</v>
      </c>
      <c r="AL536" s="675" t="str">
        <f t="shared" si="82"/>
        <v>54_寺泊</v>
      </c>
      <c r="AM536" s="675" t="str">
        <f t="shared" si="81"/>
        <v>54</v>
      </c>
      <c r="AN536" s="693" t="str">
        <f>IFERROR(VLOOKUP(AL536,観測点コードリスト!$L$2:$N$1665,3,FALSE),"")</f>
        <v>0524</v>
      </c>
      <c r="AO536" t="str">
        <f t="shared" si="85"/>
        <v>●</v>
      </c>
      <c r="AQ536" s="709">
        <f t="shared" si="77"/>
        <v>54387</v>
      </c>
      <c r="AR536" s="709" t="str">
        <f t="shared" si="78"/>
        <v>寺泊</v>
      </c>
      <c r="AS536" s="709" t="str">
        <f t="shared" si="79"/>
        <v>54</v>
      </c>
      <c r="AT536" s="710" t="str">
        <f t="shared" si="80"/>
        <v>0524</v>
      </c>
    </row>
    <row r="537" spans="1:46">
      <c r="A537" s="662" t="s">
        <v>2641</v>
      </c>
      <c r="B537" s="662">
        <v>54396</v>
      </c>
      <c r="C537" s="662" t="s">
        <v>17</v>
      </c>
      <c r="D537" s="662" t="s">
        <v>2704</v>
      </c>
      <c r="E537" s="662" t="s">
        <v>2705</v>
      </c>
      <c r="F537" s="662" t="s">
        <v>2706</v>
      </c>
      <c r="G537" s="662">
        <v>37</v>
      </c>
      <c r="H537" s="662">
        <v>38.4</v>
      </c>
      <c r="I537" s="662">
        <v>138</v>
      </c>
      <c r="J537" s="662">
        <v>57.3</v>
      </c>
      <c r="K537" s="662">
        <v>9</v>
      </c>
      <c r="L537" s="662">
        <v>12.5</v>
      </c>
      <c r="M537" s="662">
        <v>2.5</v>
      </c>
      <c r="N537" s="662" t="s">
        <v>2080</v>
      </c>
      <c r="O537" s="662" t="s">
        <v>22</v>
      </c>
      <c r="P537" s="662" t="s">
        <v>40</v>
      </c>
      <c r="Q537" s="667">
        <v>37.64</v>
      </c>
      <c r="R537" s="667">
        <v>138.95500000000001</v>
      </c>
      <c r="T537" s="668" t="s">
        <v>4605</v>
      </c>
      <c r="U537" s="668" t="s">
        <v>4605</v>
      </c>
      <c r="V537" s="668" t="s">
        <v>4605</v>
      </c>
      <c r="W537" s="668" t="s">
        <v>22</v>
      </c>
      <c r="X537" s="668" t="s">
        <v>22</v>
      </c>
      <c r="Y537" s="668" t="s">
        <v>22</v>
      </c>
      <c r="Z537" s="668" t="s">
        <v>22</v>
      </c>
      <c r="AB537" s="662" t="s">
        <v>4745</v>
      </c>
      <c r="AC537" s="662" t="s">
        <v>2461</v>
      </c>
      <c r="AE537" s="662">
        <v>14</v>
      </c>
      <c r="AF537" s="662">
        <v>12</v>
      </c>
      <c r="AG537" s="662">
        <v>1</v>
      </c>
      <c r="AH537" s="668" t="str">
        <f t="shared" si="83"/>
        <v>●</v>
      </c>
      <c r="AI537" s="668" t="str">
        <f t="shared" si="83"/>
        <v>●</v>
      </c>
      <c r="AJ537" s="668" t="str">
        <f t="shared" si="83"/>
        <v>●</v>
      </c>
      <c r="AK537" s="675">
        <f t="shared" si="84"/>
        <v>54396</v>
      </c>
      <c r="AL537" s="675" t="str">
        <f t="shared" si="82"/>
        <v>54_三条</v>
      </c>
      <c r="AM537" s="675" t="str">
        <f t="shared" si="81"/>
        <v>54</v>
      </c>
      <c r="AN537" s="693" t="str">
        <f>IFERROR(VLOOKUP(AL537,観測点コードリスト!$L$2:$N$1665,3,FALSE),"")</f>
        <v>0525</v>
      </c>
      <c r="AO537" t="str">
        <f t="shared" si="85"/>
        <v>●</v>
      </c>
      <c r="AQ537" s="709">
        <f t="shared" si="77"/>
        <v>54396</v>
      </c>
      <c r="AR537" s="709" t="str">
        <f t="shared" si="78"/>
        <v>三条</v>
      </c>
      <c r="AS537" s="709" t="str">
        <f t="shared" si="79"/>
        <v>54</v>
      </c>
      <c r="AT537" s="710" t="str">
        <f t="shared" si="80"/>
        <v>0525</v>
      </c>
    </row>
    <row r="538" spans="1:46">
      <c r="A538" s="662" t="s">
        <v>2641</v>
      </c>
      <c r="B538" s="662">
        <v>54421</v>
      </c>
      <c r="C538" s="662" t="s">
        <v>17</v>
      </c>
      <c r="D538" s="662" t="s">
        <v>2710</v>
      </c>
      <c r="E538" s="662" t="s">
        <v>2711</v>
      </c>
      <c r="F538" s="662" t="s">
        <v>2712</v>
      </c>
      <c r="G538" s="662">
        <v>37</v>
      </c>
      <c r="H538" s="662">
        <v>40.299999999999997</v>
      </c>
      <c r="I538" s="662">
        <v>139</v>
      </c>
      <c r="J538" s="662">
        <v>26.8</v>
      </c>
      <c r="K538" s="662">
        <v>100</v>
      </c>
      <c r="L538" s="662">
        <v>9.6</v>
      </c>
      <c r="M538" s="662">
        <v>3</v>
      </c>
      <c r="N538" s="662" t="s">
        <v>2065</v>
      </c>
      <c r="O538" s="662">
        <v>54915</v>
      </c>
      <c r="P538" s="662" t="s">
        <v>40</v>
      </c>
      <c r="Q538" s="667">
        <v>37.671666999999999</v>
      </c>
      <c r="R538" s="667">
        <v>139.44666699999999</v>
      </c>
      <c r="T538" s="668" t="s">
        <v>4605</v>
      </c>
      <c r="U538" s="668" t="s">
        <v>4605</v>
      </c>
      <c r="V538" s="668" t="s">
        <v>4605</v>
      </c>
      <c r="W538" s="668" t="s">
        <v>22</v>
      </c>
      <c r="X538" s="668" t="s">
        <v>22</v>
      </c>
      <c r="Y538" s="668" t="s">
        <v>22</v>
      </c>
      <c r="Z538" s="668" t="s">
        <v>22</v>
      </c>
      <c r="AB538" s="662" t="s">
        <v>4745</v>
      </c>
      <c r="AC538" s="662" t="s">
        <v>2499</v>
      </c>
      <c r="AH538" s="668" t="str">
        <f t="shared" si="83"/>
        <v/>
      </c>
      <c r="AI538" s="668" t="str">
        <f t="shared" si="83"/>
        <v/>
      </c>
      <c r="AJ538" s="668" t="str">
        <f t="shared" si="83"/>
        <v/>
      </c>
      <c r="AK538" s="675">
        <f t="shared" si="84"/>
        <v>54421</v>
      </c>
      <c r="AL538" s="675" t="str">
        <f t="shared" si="82"/>
        <v>54_津川</v>
      </c>
      <c r="AM538" s="675" t="str">
        <f t="shared" si="81"/>
        <v>54</v>
      </c>
      <c r="AN538" s="693" t="str">
        <f>IFERROR(VLOOKUP(AL538,観測点コードリスト!$L$2:$N$1665,3,FALSE),"")</f>
        <v>0527</v>
      </c>
      <c r="AO538" t="str">
        <f t="shared" si="85"/>
        <v/>
      </c>
      <c r="AQ538" s="709">
        <f t="shared" si="77"/>
        <v>54421</v>
      </c>
      <c r="AR538" s="709" t="str">
        <f t="shared" si="78"/>
        <v>津川</v>
      </c>
      <c r="AS538" s="709" t="str">
        <f t="shared" si="79"/>
        <v>54</v>
      </c>
      <c r="AT538" s="710" t="str">
        <f t="shared" si="80"/>
        <v>0527</v>
      </c>
    </row>
    <row r="539" spans="1:46">
      <c r="A539" s="662" t="s">
        <v>2641</v>
      </c>
      <c r="B539" s="662">
        <v>54501</v>
      </c>
      <c r="C539" s="662" t="s">
        <v>17</v>
      </c>
      <c r="D539" s="662" t="s">
        <v>2721</v>
      </c>
      <c r="E539" s="662" t="s">
        <v>2722</v>
      </c>
      <c r="F539" s="662" t="s">
        <v>2723</v>
      </c>
      <c r="G539" s="662">
        <v>37</v>
      </c>
      <c r="H539" s="662">
        <v>27</v>
      </c>
      <c r="I539" s="662">
        <v>138</v>
      </c>
      <c r="J539" s="662">
        <v>49.4</v>
      </c>
      <c r="K539" s="662">
        <v>23</v>
      </c>
      <c r="L539" s="662">
        <v>9.5</v>
      </c>
      <c r="M539" s="662">
        <v>3</v>
      </c>
      <c r="N539" s="662" t="s">
        <v>2724</v>
      </c>
      <c r="O539" s="662">
        <v>54920</v>
      </c>
      <c r="P539" s="662" t="s">
        <v>40</v>
      </c>
      <c r="Q539" s="667">
        <v>37.450000000000003</v>
      </c>
      <c r="R539" s="667">
        <v>138.82333299999999</v>
      </c>
      <c r="T539" s="668" t="s">
        <v>4605</v>
      </c>
      <c r="U539" s="668" t="s">
        <v>4605</v>
      </c>
      <c r="V539" s="668" t="s">
        <v>4605</v>
      </c>
      <c r="W539" s="668" t="s">
        <v>22</v>
      </c>
      <c r="X539" s="668" t="s">
        <v>22</v>
      </c>
      <c r="Y539" s="668" t="s">
        <v>22</v>
      </c>
      <c r="Z539" s="668" t="s">
        <v>22</v>
      </c>
      <c r="AB539" s="662" t="s">
        <v>4745</v>
      </c>
      <c r="AC539" s="662" t="s">
        <v>4843</v>
      </c>
      <c r="AE539" s="662">
        <v>16</v>
      </c>
      <c r="AF539" s="662">
        <v>9</v>
      </c>
      <c r="AH539" s="668" t="str">
        <f t="shared" si="83"/>
        <v>●</v>
      </c>
      <c r="AI539" s="668" t="str">
        <f t="shared" si="83"/>
        <v>●</v>
      </c>
      <c r="AJ539" s="668" t="str">
        <f t="shared" si="83"/>
        <v/>
      </c>
      <c r="AK539" s="675">
        <f t="shared" si="84"/>
        <v>54501</v>
      </c>
      <c r="AL539" s="675" t="str">
        <f t="shared" si="82"/>
        <v>54_長岡</v>
      </c>
      <c r="AM539" s="675" t="str">
        <f t="shared" si="81"/>
        <v>54</v>
      </c>
      <c r="AN539" s="693" t="str">
        <f>IFERROR(VLOOKUP(AL539,観測点コードリスト!$L$2:$N$1665,3,FALSE),"")</f>
        <v>0529</v>
      </c>
      <c r="AO539" t="str">
        <f t="shared" si="85"/>
        <v>●</v>
      </c>
      <c r="AQ539" s="709">
        <f t="shared" si="77"/>
        <v>54501</v>
      </c>
      <c r="AR539" s="709" t="str">
        <f t="shared" si="78"/>
        <v>長岡</v>
      </c>
      <c r="AS539" s="709" t="str">
        <f t="shared" si="79"/>
        <v>54</v>
      </c>
      <c r="AT539" s="710" t="str">
        <f t="shared" si="80"/>
        <v>0529</v>
      </c>
    </row>
    <row r="540" spans="1:46">
      <c r="A540" s="662" t="s">
        <v>2641</v>
      </c>
      <c r="B540" s="662">
        <v>54541</v>
      </c>
      <c r="C540" s="662" t="s">
        <v>17</v>
      </c>
      <c r="D540" s="662" t="s">
        <v>2726</v>
      </c>
      <c r="E540" s="662" t="s">
        <v>2727</v>
      </c>
      <c r="F540" s="662" t="s">
        <v>2728</v>
      </c>
      <c r="G540" s="662">
        <v>37</v>
      </c>
      <c r="H540" s="662">
        <v>21.1</v>
      </c>
      <c r="I540" s="662">
        <v>138</v>
      </c>
      <c r="J540" s="662">
        <v>33.200000000000003</v>
      </c>
      <c r="K540" s="662">
        <v>7</v>
      </c>
      <c r="L540" s="662">
        <v>10</v>
      </c>
      <c r="M540" s="662">
        <v>2.5</v>
      </c>
      <c r="N540" s="662" t="s">
        <v>2167</v>
      </c>
      <c r="O540" s="662">
        <v>54925</v>
      </c>
      <c r="P540" s="662" t="s">
        <v>22</v>
      </c>
      <c r="Q540" s="667">
        <v>37.351666999999999</v>
      </c>
      <c r="R540" s="667">
        <v>138.55333300000001</v>
      </c>
      <c r="T540" s="668" t="s">
        <v>4605</v>
      </c>
      <c r="U540" s="668" t="s">
        <v>4605</v>
      </c>
      <c r="V540" s="668" t="s">
        <v>4605</v>
      </c>
      <c r="W540" s="668" t="s">
        <v>22</v>
      </c>
      <c r="X540" s="668" t="s">
        <v>22</v>
      </c>
      <c r="Y540" s="668" t="s">
        <v>22</v>
      </c>
      <c r="Z540" s="668" t="s">
        <v>22</v>
      </c>
      <c r="AB540" s="662" t="s">
        <v>4745</v>
      </c>
      <c r="AC540" s="662" t="s">
        <v>2820</v>
      </c>
      <c r="AE540" s="662">
        <v>4</v>
      </c>
      <c r="AG540" s="662">
        <v>1</v>
      </c>
      <c r="AH540" s="668" t="str">
        <f t="shared" si="83"/>
        <v>●</v>
      </c>
      <c r="AI540" s="668" t="str">
        <f t="shared" si="83"/>
        <v/>
      </c>
      <c r="AJ540" s="668" t="str">
        <f t="shared" si="83"/>
        <v>●</v>
      </c>
      <c r="AK540" s="675">
        <f t="shared" si="84"/>
        <v>54541</v>
      </c>
      <c r="AL540" s="675" t="str">
        <f t="shared" si="82"/>
        <v>54_柏崎</v>
      </c>
      <c r="AM540" s="675" t="str">
        <f t="shared" si="81"/>
        <v>54</v>
      </c>
      <c r="AN540" s="693" t="str">
        <f>IFERROR(VLOOKUP(AL540,観測点コードリスト!$L$2:$N$1665,3,FALSE),"")</f>
        <v>0532</v>
      </c>
      <c r="AO540" t="str">
        <f t="shared" si="85"/>
        <v>●</v>
      </c>
      <c r="AQ540" s="709">
        <f t="shared" si="77"/>
        <v>54541</v>
      </c>
      <c r="AR540" s="709" t="str">
        <f t="shared" si="78"/>
        <v>柏崎</v>
      </c>
      <c r="AS540" s="709" t="str">
        <f t="shared" si="79"/>
        <v>54</v>
      </c>
      <c r="AT540" s="710" t="str">
        <f t="shared" si="80"/>
        <v>0532</v>
      </c>
    </row>
    <row r="541" spans="1:46">
      <c r="A541" s="662" t="s">
        <v>2641</v>
      </c>
      <c r="B541" s="662">
        <v>54566</v>
      </c>
      <c r="C541" s="662" t="s">
        <v>17</v>
      </c>
      <c r="D541" s="662" t="s">
        <v>2729</v>
      </c>
      <c r="E541" s="662" t="s">
        <v>2730</v>
      </c>
      <c r="F541" s="662" t="s">
        <v>2731</v>
      </c>
      <c r="G541" s="662">
        <v>37</v>
      </c>
      <c r="H541" s="662">
        <v>20.8</v>
      </c>
      <c r="I541" s="662">
        <v>139</v>
      </c>
      <c r="J541" s="662">
        <v>2.6</v>
      </c>
      <c r="K541" s="662">
        <v>222</v>
      </c>
      <c r="L541" s="662">
        <v>10</v>
      </c>
      <c r="M541" s="662">
        <v>5.4</v>
      </c>
      <c r="N541" s="662" t="s">
        <v>2732</v>
      </c>
      <c r="O541" s="662">
        <v>54930</v>
      </c>
      <c r="P541" s="662" t="s">
        <v>40</v>
      </c>
      <c r="Q541" s="667">
        <v>37.346666999999997</v>
      </c>
      <c r="R541" s="667">
        <v>139.04333299999999</v>
      </c>
      <c r="T541" s="668" t="s">
        <v>4605</v>
      </c>
      <c r="U541" s="668" t="s">
        <v>4605</v>
      </c>
      <c r="V541" s="668" t="s">
        <v>4605</v>
      </c>
      <c r="W541" s="668" t="s">
        <v>22</v>
      </c>
      <c r="X541" s="668" t="s">
        <v>22</v>
      </c>
      <c r="Y541" s="668" t="s">
        <v>22</v>
      </c>
      <c r="Z541" s="668" t="s">
        <v>22</v>
      </c>
      <c r="AB541" s="662" t="s">
        <v>1242</v>
      </c>
      <c r="AC541" s="662" t="s">
        <v>2464</v>
      </c>
      <c r="AE541" s="662">
        <v>1</v>
      </c>
      <c r="AF541" s="662">
        <v>5</v>
      </c>
      <c r="AG541" s="662">
        <v>1</v>
      </c>
      <c r="AH541" s="668" t="str">
        <f t="shared" si="83"/>
        <v>●</v>
      </c>
      <c r="AI541" s="668" t="str">
        <f t="shared" si="83"/>
        <v>●</v>
      </c>
      <c r="AJ541" s="668" t="str">
        <f t="shared" si="83"/>
        <v>●</v>
      </c>
      <c r="AK541" s="675">
        <f t="shared" si="84"/>
        <v>54566</v>
      </c>
      <c r="AL541" s="675" t="str">
        <f t="shared" si="82"/>
        <v>54_守門</v>
      </c>
      <c r="AM541" s="675" t="str">
        <f t="shared" si="81"/>
        <v>54</v>
      </c>
      <c r="AN541" s="693" t="str">
        <f>IFERROR(VLOOKUP(AL541,観測点コードリスト!$L$2:$N$1665,3,FALSE),"")</f>
        <v>0997</v>
      </c>
      <c r="AO541" t="str">
        <f t="shared" si="85"/>
        <v>●</v>
      </c>
      <c r="AQ541" s="709">
        <f t="shared" ref="AQ541:AQ604" si="86">B541</f>
        <v>54566</v>
      </c>
      <c r="AR541" s="709" t="str">
        <f t="shared" ref="AR541:AR604" si="87">D541</f>
        <v>守門</v>
      </c>
      <c r="AS541" s="709" t="str">
        <f t="shared" ref="AS541:AS604" si="88">AM541</f>
        <v>54</v>
      </c>
      <c r="AT541" s="710" t="str">
        <f t="shared" ref="AT541:AT604" si="89">AN541</f>
        <v>0997</v>
      </c>
    </row>
    <row r="542" spans="1:46">
      <c r="A542" s="662" t="s">
        <v>2641</v>
      </c>
      <c r="B542" s="662">
        <v>54586</v>
      </c>
      <c r="C542" s="662" t="s">
        <v>17</v>
      </c>
      <c r="D542" s="662" t="s">
        <v>1008</v>
      </c>
      <c r="E542" s="662" t="s">
        <v>1009</v>
      </c>
      <c r="F542" s="662" t="s">
        <v>2733</v>
      </c>
      <c r="G542" s="662">
        <v>37</v>
      </c>
      <c r="H542" s="662">
        <v>13.5</v>
      </c>
      <c r="I542" s="662">
        <v>138</v>
      </c>
      <c r="J542" s="662">
        <v>19.5</v>
      </c>
      <c r="K542" s="662">
        <v>13</v>
      </c>
      <c r="L542" s="662">
        <v>10</v>
      </c>
      <c r="M542" s="662">
        <v>2.2999999999999998</v>
      </c>
      <c r="N542" s="662" t="s">
        <v>2541</v>
      </c>
      <c r="O542" s="662" t="s">
        <v>22</v>
      </c>
      <c r="P542" s="662" t="s">
        <v>22</v>
      </c>
      <c r="Q542" s="667">
        <v>37.225000000000001</v>
      </c>
      <c r="R542" s="667">
        <v>138.32499999999999</v>
      </c>
      <c r="T542" s="668" t="s">
        <v>4605</v>
      </c>
      <c r="U542" s="668" t="s">
        <v>4605</v>
      </c>
      <c r="V542" s="668" t="s">
        <v>4605</v>
      </c>
      <c r="W542" s="668" t="s">
        <v>22</v>
      </c>
      <c r="X542" s="668" t="s">
        <v>22</v>
      </c>
      <c r="Y542" s="668" t="s">
        <v>22</v>
      </c>
      <c r="Z542" s="668" t="s">
        <v>22</v>
      </c>
      <c r="AB542" s="662" t="s">
        <v>2541</v>
      </c>
      <c r="AC542" s="662" t="s">
        <v>2541</v>
      </c>
      <c r="AF542" s="662">
        <v>11</v>
      </c>
      <c r="AG542" s="662">
        <v>4</v>
      </c>
      <c r="AH542" s="668" t="str">
        <f t="shared" si="83"/>
        <v/>
      </c>
      <c r="AI542" s="668" t="str">
        <f t="shared" si="83"/>
        <v>●</v>
      </c>
      <c r="AJ542" s="668" t="str">
        <f t="shared" si="83"/>
        <v>●</v>
      </c>
      <c r="AK542" s="675">
        <f t="shared" si="84"/>
        <v>54586</v>
      </c>
      <c r="AL542" s="675" t="str">
        <f t="shared" si="82"/>
        <v>54_大潟</v>
      </c>
      <c r="AM542" s="675" t="str">
        <f t="shared" si="81"/>
        <v>54</v>
      </c>
      <c r="AN542" s="693" t="str">
        <f>IFERROR(VLOOKUP(AL542,観測点コードリスト!$L$2:$N$1665,3,FALSE),"")</f>
        <v>1302</v>
      </c>
      <c r="AO542" t="str">
        <f t="shared" si="85"/>
        <v>●</v>
      </c>
      <c r="AQ542" s="709">
        <f t="shared" si="86"/>
        <v>54586</v>
      </c>
      <c r="AR542" s="709" t="str">
        <f t="shared" si="87"/>
        <v>大潟</v>
      </c>
      <c r="AS542" s="709" t="str">
        <f t="shared" si="88"/>
        <v>54</v>
      </c>
      <c r="AT542" s="710" t="str">
        <f t="shared" si="89"/>
        <v>1302</v>
      </c>
    </row>
    <row r="543" spans="1:46">
      <c r="A543" s="662" t="s">
        <v>2641</v>
      </c>
      <c r="B543" s="662">
        <v>54616</v>
      </c>
      <c r="C543" s="662" t="s">
        <v>17</v>
      </c>
      <c r="D543" s="662" t="s">
        <v>2736</v>
      </c>
      <c r="E543" s="662" t="s">
        <v>2737</v>
      </c>
      <c r="F543" s="662" t="s">
        <v>2738</v>
      </c>
      <c r="G543" s="662">
        <v>37</v>
      </c>
      <c r="H543" s="662">
        <v>13.6</v>
      </c>
      <c r="I543" s="662">
        <v>138</v>
      </c>
      <c r="J543" s="662">
        <v>57.8</v>
      </c>
      <c r="K543" s="662">
        <v>98</v>
      </c>
      <c r="L543" s="662">
        <v>10</v>
      </c>
      <c r="M543" s="662">
        <v>4</v>
      </c>
      <c r="N543" s="662" t="s">
        <v>2054</v>
      </c>
      <c r="O543" s="662">
        <v>54935</v>
      </c>
      <c r="P543" s="662" t="s">
        <v>40</v>
      </c>
      <c r="Q543" s="667">
        <v>37.226666999999999</v>
      </c>
      <c r="R543" s="667">
        <v>138.96333300000001</v>
      </c>
      <c r="T543" s="668" t="s">
        <v>4605</v>
      </c>
      <c r="U543" s="668" t="s">
        <v>4605</v>
      </c>
      <c r="V543" s="668" t="s">
        <v>4605</v>
      </c>
      <c r="W543" s="668" t="s">
        <v>22</v>
      </c>
      <c r="X543" s="668" t="s">
        <v>22</v>
      </c>
      <c r="Y543" s="668" t="s">
        <v>22</v>
      </c>
      <c r="Z543" s="668" t="s">
        <v>22</v>
      </c>
      <c r="AB543" s="662" t="s">
        <v>4745</v>
      </c>
      <c r="AC543" s="662" t="s">
        <v>2464</v>
      </c>
      <c r="AE543" s="662">
        <v>2</v>
      </c>
      <c r="AF543" s="662">
        <v>2</v>
      </c>
      <c r="AG543" s="662">
        <v>3</v>
      </c>
      <c r="AH543" s="668" t="str">
        <f t="shared" si="83"/>
        <v>●</v>
      </c>
      <c r="AI543" s="668" t="str">
        <f t="shared" si="83"/>
        <v>●</v>
      </c>
      <c r="AJ543" s="668" t="str">
        <f t="shared" si="83"/>
        <v>●</v>
      </c>
      <c r="AK543" s="675">
        <f t="shared" si="84"/>
        <v>54616</v>
      </c>
      <c r="AL543" s="675" t="str">
        <f t="shared" si="82"/>
        <v>54_小出</v>
      </c>
      <c r="AM543" s="675" t="str">
        <f t="shared" si="81"/>
        <v>54</v>
      </c>
      <c r="AN543" s="693" t="str">
        <f>IFERROR(VLOOKUP(AL543,観測点コードリスト!$L$2:$N$1665,3,FALSE),"")</f>
        <v>0534</v>
      </c>
      <c r="AO543" t="str">
        <f t="shared" si="85"/>
        <v>●</v>
      </c>
      <c r="AQ543" s="709">
        <f t="shared" si="86"/>
        <v>54616</v>
      </c>
      <c r="AR543" s="709" t="str">
        <f t="shared" si="87"/>
        <v>小出</v>
      </c>
      <c r="AS543" s="709" t="str">
        <f t="shared" si="88"/>
        <v>54</v>
      </c>
      <c r="AT543" s="710" t="str">
        <f t="shared" si="89"/>
        <v>0534</v>
      </c>
    </row>
    <row r="544" spans="1:46">
      <c r="A544" s="662" t="s">
        <v>2641</v>
      </c>
      <c r="B544" s="662">
        <v>54651</v>
      </c>
      <c r="C544" s="662" t="s">
        <v>23</v>
      </c>
      <c r="D544" s="662" t="s">
        <v>2743</v>
      </c>
      <c r="E544" s="662" t="s">
        <v>2744</v>
      </c>
      <c r="F544" s="662" t="s">
        <v>2745</v>
      </c>
      <c r="G544" s="662">
        <v>37</v>
      </c>
      <c r="H544" s="662">
        <v>6.4</v>
      </c>
      <c r="I544" s="662">
        <v>138</v>
      </c>
      <c r="J544" s="662">
        <v>14.8</v>
      </c>
      <c r="K544" s="662">
        <v>13</v>
      </c>
      <c r="L544" s="662">
        <v>18</v>
      </c>
      <c r="M544" s="662" t="s">
        <v>22</v>
      </c>
      <c r="N544" s="662" t="s">
        <v>2746</v>
      </c>
      <c r="O544" s="662">
        <v>54937</v>
      </c>
      <c r="P544" s="662" t="s">
        <v>22</v>
      </c>
      <c r="Q544" s="667">
        <v>37.106667000000002</v>
      </c>
      <c r="R544" s="667">
        <v>138.246667</v>
      </c>
      <c r="T544" s="668" t="s">
        <v>4605</v>
      </c>
      <c r="U544" s="668" t="s">
        <v>4605</v>
      </c>
      <c r="V544" s="668" t="s">
        <v>4605</v>
      </c>
      <c r="W544" s="668" t="s">
        <v>22</v>
      </c>
      <c r="X544" s="668" t="s">
        <v>22</v>
      </c>
      <c r="Y544" s="668" t="s">
        <v>4605</v>
      </c>
      <c r="Z544" s="668" t="s">
        <v>22</v>
      </c>
      <c r="AB544" s="662" t="s">
        <v>4745</v>
      </c>
      <c r="AC544" s="662" t="s">
        <v>4844</v>
      </c>
      <c r="AE544" s="662">
        <v>11</v>
      </c>
      <c r="AH544" s="668" t="str">
        <f t="shared" si="83"/>
        <v>●</v>
      </c>
      <c r="AI544" s="668" t="str">
        <f t="shared" si="83"/>
        <v/>
      </c>
      <c r="AJ544" s="668" t="str">
        <f t="shared" si="83"/>
        <v/>
      </c>
      <c r="AK544" s="675">
        <f t="shared" si="84"/>
        <v>54651</v>
      </c>
      <c r="AL544" s="675" t="str">
        <f t="shared" si="82"/>
        <v>54_高田</v>
      </c>
      <c r="AM544" s="675" t="str">
        <f t="shared" si="81"/>
        <v>54</v>
      </c>
      <c r="AN544" s="693" t="str">
        <f>IFERROR(VLOOKUP(AL544,観測点コードリスト!$L$2:$N$1665,3,FALSE),"")</f>
        <v>47612</v>
      </c>
      <c r="AO544" t="str">
        <f t="shared" si="85"/>
        <v>●</v>
      </c>
      <c r="AQ544" s="709">
        <f t="shared" si="86"/>
        <v>54651</v>
      </c>
      <c r="AR544" s="709" t="str">
        <f t="shared" si="87"/>
        <v>高田</v>
      </c>
      <c r="AS544" s="709" t="str">
        <f t="shared" si="88"/>
        <v>54</v>
      </c>
      <c r="AT544" s="710" t="str">
        <f t="shared" si="89"/>
        <v>47612</v>
      </c>
    </row>
    <row r="545" spans="1:46">
      <c r="A545" s="662" t="s">
        <v>2641</v>
      </c>
      <c r="B545" s="662">
        <v>54661</v>
      </c>
      <c r="C545" s="662" t="s">
        <v>17</v>
      </c>
      <c r="D545" s="662" t="s">
        <v>2747</v>
      </c>
      <c r="E545" s="662" t="s">
        <v>2748</v>
      </c>
      <c r="F545" s="662" t="s">
        <v>2749</v>
      </c>
      <c r="G545" s="662">
        <v>37</v>
      </c>
      <c r="H545" s="662">
        <v>6.4</v>
      </c>
      <c r="I545" s="662">
        <v>138</v>
      </c>
      <c r="J545" s="662">
        <v>27.4</v>
      </c>
      <c r="K545" s="662">
        <v>126</v>
      </c>
      <c r="L545" s="662">
        <v>6.5</v>
      </c>
      <c r="M545" s="662">
        <v>3.5</v>
      </c>
      <c r="N545" s="662" t="s">
        <v>2167</v>
      </c>
      <c r="O545" s="662">
        <v>54940</v>
      </c>
      <c r="P545" s="662" t="s">
        <v>40</v>
      </c>
      <c r="Q545" s="667">
        <v>37.106667000000002</v>
      </c>
      <c r="R545" s="667">
        <v>138.45666700000001</v>
      </c>
      <c r="T545" s="668" t="s">
        <v>4605</v>
      </c>
      <c r="U545" s="668" t="s">
        <v>4605</v>
      </c>
      <c r="V545" s="668" t="s">
        <v>4605</v>
      </c>
      <c r="W545" s="668" t="s">
        <v>22</v>
      </c>
      <c r="X545" s="668" t="s">
        <v>22</v>
      </c>
      <c r="Y545" s="668" t="s">
        <v>22</v>
      </c>
      <c r="Z545" s="668" t="s">
        <v>22</v>
      </c>
      <c r="AB545" s="662" t="s">
        <v>4745</v>
      </c>
      <c r="AC545" s="662" t="s">
        <v>2820</v>
      </c>
      <c r="AG545" s="662">
        <v>7</v>
      </c>
      <c r="AH545" s="668" t="str">
        <f t="shared" si="83"/>
        <v/>
      </c>
      <c r="AI545" s="668" t="str">
        <f t="shared" si="83"/>
        <v/>
      </c>
      <c r="AJ545" s="668" t="str">
        <f t="shared" si="83"/>
        <v>●</v>
      </c>
      <c r="AK545" s="675">
        <f t="shared" si="84"/>
        <v>54661</v>
      </c>
      <c r="AL545" s="675" t="str">
        <f t="shared" si="82"/>
        <v>54_安塚</v>
      </c>
      <c r="AM545" s="675" t="str">
        <f t="shared" si="81"/>
        <v>54</v>
      </c>
      <c r="AN545" s="693" t="str">
        <f>IFERROR(VLOOKUP(AL545,観測点コードリスト!$L$2:$N$1665,3,FALSE),"")</f>
        <v>0536</v>
      </c>
      <c r="AO545" t="str">
        <f t="shared" si="85"/>
        <v>●</v>
      </c>
      <c r="AQ545" s="709">
        <f t="shared" si="86"/>
        <v>54661</v>
      </c>
      <c r="AR545" s="709" t="str">
        <f t="shared" si="87"/>
        <v>安塚</v>
      </c>
      <c r="AS545" s="709" t="str">
        <f t="shared" si="88"/>
        <v>54</v>
      </c>
      <c r="AT545" s="710" t="str">
        <f t="shared" si="89"/>
        <v>0536</v>
      </c>
    </row>
    <row r="546" spans="1:46">
      <c r="A546" s="662" t="s">
        <v>2641</v>
      </c>
      <c r="B546" s="662">
        <v>54676</v>
      </c>
      <c r="C546" s="662" t="s">
        <v>17</v>
      </c>
      <c r="D546" s="662" t="s">
        <v>2756</v>
      </c>
      <c r="E546" s="662" t="s">
        <v>2757</v>
      </c>
      <c r="F546" s="662" t="s">
        <v>2758</v>
      </c>
      <c r="G546" s="662">
        <v>37</v>
      </c>
      <c r="H546" s="662">
        <v>8.6</v>
      </c>
      <c r="I546" s="662">
        <v>138</v>
      </c>
      <c r="J546" s="662">
        <v>43.6</v>
      </c>
      <c r="K546" s="662">
        <v>170</v>
      </c>
      <c r="L546" s="662">
        <v>10</v>
      </c>
      <c r="M546" s="662">
        <v>4.5</v>
      </c>
      <c r="N546" s="662" t="s">
        <v>2050</v>
      </c>
      <c r="O546" s="662">
        <v>54945</v>
      </c>
      <c r="P546" s="662" t="s">
        <v>40</v>
      </c>
      <c r="Q546" s="667">
        <v>37.143332999999998</v>
      </c>
      <c r="R546" s="667">
        <v>138.72666699999999</v>
      </c>
      <c r="T546" s="668" t="s">
        <v>4605</v>
      </c>
      <c r="U546" s="668" t="s">
        <v>4605</v>
      </c>
      <c r="V546" s="668" t="s">
        <v>4605</v>
      </c>
      <c r="W546" s="668" t="s">
        <v>22</v>
      </c>
      <c r="X546" s="668" t="s">
        <v>22</v>
      </c>
      <c r="Y546" s="668" t="s">
        <v>22</v>
      </c>
      <c r="Z546" s="668" t="s">
        <v>22</v>
      </c>
      <c r="AB546" s="662" t="s">
        <v>4745</v>
      </c>
      <c r="AC546" s="662" t="s">
        <v>2491</v>
      </c>
      <c r="AE546" s="662">
        <v>3</v>
      </c>
      <c r="AG546" s="662">
        <v>3</v>
      </c>
      <c r="AH546" s="668" t="str">
        <f t="shared" si="83"/>
        <v>●</v>
      </c>
      <c r="AI546" s="668" t="str">
        <f t="shared" si="83"/>
        <v/>
      </c>
      <c r="AJ546" s="668" t="str">
        <f t="shared" si="83"/>
        <v>●</v>
      </c>
      <c r="AK546" s="675">
        <f t="shared" si="84"/>
        <v>54676</v>
      </c>
      <c r="AL546" s="675" t="str">
        <f t="shared" si="82"/>
        <v>54_十日町</v>
      </c>
      <c r="AM546" s="675" t="str">
        <f t="shared" si="81"/>
        <v>54</v>
      </c>
      <c r="AN546" s="693" t="str">
        <f>IFERROR(VLOOKUP(AL546,観測点コードリスト!$L$2:$N$1665,3,FALSE),"")</f>
        <v>0537</v>
      </c>
      <c r="AO546" t="str">
        <f t="shared" si="85"/>
        <v>●</v>
      </c>
      <c r="AQ546" s="709">
        <f t="shared" si="86"/>
        <v>54676</v>
      </c>
      <c r="AR546" s="709" t="str">
        <f t="shared" si="87"/>
        <v>十日町</v>
      </c>
      <c r="AS546" s="709" t="str">
        <f t="shared" si="88"/>
        <v>54</v>
      </c>
      <c r="AT546" s="710" t="str">
        <f t="shared" si="89"/>
        <v>0537</v>
      </c>
    </row>
    <row r="547" spans="1:46">
      <c r="A547" s="662" t="s">
        <v>2641</v>
      </c>
      <c r="B547" s="662">
        <v>54711</v>
      </c>
      <c r="C547" s="662" t="s">
        <v>17</v>
      </c>
      <c r="D547" s="662" t="s">
        <v>2759</v>
      </c>
      <c r="E547" s="662" t="s">
        <v>2760</v>
      </c>
      <c r="F547" s="662" t="s">
        <v>2761</v>
      </c>
      <c r="G547" s="662">
        <v>37</v>
      </c>
      <c r="H547" s="662">
        <v>2.6</v>
      </c>
      <c r="I547" s="662">
        <v>137</v>
      </c>
      <c r="J547" s="662">
        <v>52.5</v>
      </c>
      <c r="K547" s="662">
        <v>8</v>
      </c>
      <c r="L547" s="662">
        <v>10</v>
      </c>
      <c r="M547" s="662">
        <v>2.5</v>
      </c>
      <c r="N547" s="662" t="s">
        <v>2249</v>
      </c>
      <c r="O547" s="662" t="s">
        <v>22</v>
      </c>
      <c r="P547" s="662" t="s">
        <v>40</v>
      </c>
      <c r="Q547" s="667">
        <v>37.043332999999997</v>
      </c>
      <c r="R547" s="667">
        <v>137.875</v>
      </c>
      <c r="T547" s="668" t="s">
        <v>4605</v>
      </c>
      <c r="U547" s="668" t="s">
        <v>4605</v>
      </c>
      <c r="V547" s="668" t="s">
        <v>4605</v>
      </c>
      <c r="W547" s="668" t="s">
        <v>22</v>
      </c>
      <c r="X547" s="668" t="s">
        <v>22</v>
      </c>
      <c r="Y547" s="668" t="s">
        <v>22</v>
      </c>
      <c r="Z547" s="668" t="s">
        <v>22</v>
      </c>
      <c r="AB547" s="662" t="s">
        <v>4745</v>
      </c>
      <c r="AC547" s="662" t="s">
        <v>4828</v>
      </c>
      <c r="AE547" s="662">
        <v>3</v>
      </c>
      <c r="AH547" s="668" t="str">
        <f t="shared" si="83"/>
        <v>●</v>
      </c>
      <c r="AI547" s="668" t="str">
        <f t="shared" si="83"/>
        <v/>
      </c>
      <c r="AJ547" s="668" t="str">
        <f t="shared" si="83"/>
        <v/>
      </c>
      <c r="AK547" s="675">
        <f t="shared" si="84"/>
        <v>54711</v>
      </c>
      <c r="AL547" s="675" t="str">
        <f t="shared" si="82"/>
        <v>54_糸魚川</v>
      </c>
      <c r="AM547" s="675" t="str">
        <f t="shared" si="81"/>
        <v>54</v>
      </c>
      <c r="AN547" s="693" t="str">
        <f>IFERROR(VLOOKUP(AL547,観測点コードリスト!$L$2:$N$1665,3,FALSE),"")</f>
        <v>0539</v>
      </c>
      <c r="AO547" t="str">
        <f t="shared" si="85"/>
        <v>●</v>
      </c>
      <c r="AQ547" s="709">
        <f t="shared" si="86"/>
        <v>54711</v>
      </c>
      <c r="AR547" s="709" t="str">
        <f t="shared" si="87"/>
        <v>糸魚川</v>
      </c>
      <c r="AS547" s="709" t="str">
        <f t="shared" si="88"/>
        <v>54</v>
      </c>
      <c r="AT547" s="710" t="str">
        <f t="shared" si="89"/>
        <v>0539</v>
      </c>
    </row>
    <row r="548" spans="1:46">
      <c r="A548" s="662" t="s">
        <v>2641</v>
      </c>
      <c r="B548" s="662">
        <v>54721</v>
      </c>
      <c r="C548" s="662" t="s">
        <v>17</v>
      </c>
      <c r="D548" s="662" t="s">
        <v>2762</v>
      </c>
      <c r="E548" s="662" t="s">
        <v>2763</v>
      </c>
      <c r="F548" s="662" t="s">
        <v>2764</v>
      </c>
      <c r="G548" s="662">
        <v>37</v>
      </c>
      <c r="H548" s="662">
        <v>5</v>
      </c>
      <c r="I548" s="662">
        <v>138</v>
      </c>
      <c r="J548" s="662">
        <v>1.4</v>
      </c>
      <c r="K548" s="662">
        <v>55</v>
      </c>
      <c r="L548" s="662">
        <v>10.199999999999999</v>
      </c>
      <c r="M548" s="662">
        <v>3.5</v>
      </c>
      <c r="N548" s="662" t="s">
        <v>2249</v>
      </c>
      <c r="O548" s="662">
        <v>54950</v>
      </c>
      <c r="P548" s="662" t="s">
        <v>40</v>
      </c>
      <c r="Q548" s="667">
        <v>37.083333000000003</v>
      </c>
      <c r="R548" s="667">
        <v>138.02333300000001</v>
      </c>
      <c r="T548" s="668" t="s">
        <v>4605</v>
      </c>
      <c r="U548" s="668" t="s">
        <v>4605</v>
      </c>
      <c r="V548" s="668" t="s">
        <v>4605</v>
      </c>
      <c r="W548" s="668" t="s">
        <v>22</v>
      </c>
      <c r="X548" s="668" t="s">
        <v>22</v>
      </c>
      <c r="Y548" s="668" t="s">
        <v>22</v>
      </c>
      <c r="Z548" s="668" t="s">
        <v>22</v>
      </c>
      <c r="AB548" s="662" t="s">
        <v>4745</v>
      </c>
      <c r="AC548" s="662" t="s">
        <v>4828</v>
      </c>
      <c r="AF548" s="662">
        <v>3</v>
      </c>
      <c r="AG548" s="662">
        <v>1</v>
      </c>
      <c r="AH548" s="668" t="str">
        <f t="shared" si="83"/>
        <v/>
      </c>
      <c r="AI548" s="668" t="str">
        <f t="shared" si="83"/>
        <v>●</v>
      </c>
      <c r="AJ548" s="668" t="str">
        <f t="shared" si="83"/>
        <v>●</v>
      </c>
      <c r="AK548" s="675">
        <f t="shared" si="84"/>
        <v>54721</v>
      </c>
      <c r="AL548" s="675" t="str">
        <f t="shared" si="82"/>
        <v>54_能生</v>
      </c>
      <c r="AM548" s="675" t="str">
        <f t="shared" si="81"/>
        <v>54</v>
      </c>
      <c r="AN548" s="693" t="str">
        <f>IFERROR(VLOOKUP(AL548,観測点コードリスト!$L$2:$N$1665,3,FALSE),"")</f>
        <v>0540</v>
      </c>
      <c r="AO548" t="str">
        <f t="shared" si="85"/>
        <v>●</v>
      </c>
      <c r="AQ548" s="709">
        <f t="shared" si="86"/>
        <v>54721</v>
      </c>
      <c r="AR548" s="709" t="str">
        <f t="shared" si="87"/>
        <v>能生</v>
      </c>
      <c r="AS548" s="709" t="str">
        <f t="shared" si="88"/>
        <v>54</v>
      </c>
      <c r="AT548" s="710" t="str">
        <f t="shared" si="89"/>
        <v>0540</v>
      </c>
    </row>
    <row r="549" spans="1:46">
      <c r="A549" s="662" t="s">
        <v>2641</v>
      </c>
      <c r="B549" s="662">
        <v>54816</v>
      </c>
      <c r="C549" s="662" t="s">
        <v>17</v>
      </c>
      <c r="D549" s="662" t="s">
        <v>2771</v>
      </c>
      <c r="E549" s="662" t="s">
        <v>2772</v>
      </c>
      <c r="F549" s="662" t="s">
        <v>2773</v>
      </c>
      <c r="G549" s="662">
        <v>36</v>
      </c>
      <c r="H549" s="662">
        <v>56</v>
      </c>
      <c r="I549" s="662">
        <v>138</v>
      </c>
      <c r="J549" s="662">
        <v>13.3</v>
      </c>
      <c r="K549" s="662">
        <v>350</v>
      </c>
      <c r="L549" s="662">
        <v>10</v>
      </c>
      <c r="M549" s="662">
        <v>4.3</v>
      </c>
      <c r="N549" s="662" t="s">
        <v>2774</v>
      </c>
      <c r="O549" s="662">
        <v>54955</v>
      </c>
      <c r="P549" s="662" t="s">
        <v>40</v>
      </c>
      <c r="Q549" s="667">
        <v>36.933332999999998</v>
      </c>
      <c r="R549" s="667">
        <v>138.221667</v>
      </c>
      <c r="T549" s="668" t="s">
        <v>4605</v>
      </c>
      <c r="U549" s="668" t="s">
        <v>4605</v>
      </c>
      <c r="V549" s="668" t="s">
        <v>4605</v>
      </c>
      <c r="W549" s="668" t="s">
        <v>22</v>
      </c>
      <c r="X549" s="668" t="s">
        <v>22</v>
      </c>
      <c r="Y549" s="668" t="s">
        <v>22</v>
      </c>
      <c r="Z549" s="668" t="s">
        <v>22</v>
      </c>
      <c r="AB549" s="662" t="s">
        <v>2111</v>
      </c>
      <c r="AC549" s="662" t="s">
        <v>2541</v>
      </c>
      <c r="AG549" s="662">
        <v>3</v>
      </c>
      <c r="AH549" s="668" t="str">
        <f t="shared" si="83"/>
        <v/>
      </c>
      <c r="AI549" s="668" t="str">
        <f t="shared" si="83"/>
        <v/>
      </c>
      <c r="AJ549" s="668" t="str">
        <f t="shared" si="83"/>
        <v>●</v>
      </c>
      <c r="AK549" s="675">
        <f t="shared" si="84"/>
        <v>54816</v>
      </c>
      <c r="AL549" s="675" t="str">
        <f t="shared" si="82"/>
        <v>54_関山</v>
      </c>
      <c r="AM549" s="675" t="str">
        <f t="shared" si="81"/>
        <v>54</v>
      </c>
      <c r="AN549" s="693" t="str">
        <f>IFERROR(VLOOKUP(AL549,観測点コードリスト!$L$2:$N$1665,3,FALSE),"")</f>
        <v>0998</v>
      </c>
      <c r="AO549" t="str">
        <f t="shared" si="85"/>
        <v>●</v>
      </c>
      <c r="AQ549" s="709">
        <f t="shared" si="86"/>
        <v>54816</v>
      </c>
      <c r="AR549" s="709" t="str">
        <f t="shared" si="87"/>
        <v>関山</v>
      </c>
      <c r="AS549" s="709" t="str">
        <f t="shared" si="88"/>
        <v>54</v>
      </c>
      <c r="AT549" s="710" t="str">
        <f t="shared" si="89"/>
        <v>0998</v>
      </c>
    </row>
    <row r="550" spans="1:46">
      <c r="A550" s="662" t="s">
        <v>2641</v>
      </c>
      <c r="B550" s="662">
        <v>54836</v>
      </c>
      <c r="C550" s="662" t="s">
        <v>17</v>
      </c>
      <c r="D550" s="662" t="s">
        <v>2775</v>
      </c>
      <c r="E550" s="662" t="s">
        <v>2776</v>
      </c>
      <c r="F550" s="662" t="s">
        <v>2777</v>
      </c>
      <c r="G550" s="662">
        <v>36</v>
      </c>
      <c r="H550" s="662">
        <v>59.8</v>
      </c>
      <c r="I550" s="662">
        <v>138</v>
      </c>
      <c r="J550" s="662">
        <v>41</v>
      </c>
      <c r="K550" s="662">
        <v>452</v>
      </c>
      <c r="L550" s="662">
        <v>10</v>
      </c>
      <c r="M550" s="662">
        <v>4.9000000000000004</v>
      </c>
      <c r="N550" s="662" t="s">
        <v>2050</v>
      </c>
      <c r="O550" s="662">
        <v>54965</v>
      </c>
      <c r="P550" s="662" t="s">
        <v>40</v>
      </c>
      <c r="Q550" s="667">
        <v>36.996667000000002</v>
      </c>
      <c r="R550" s="667">
        <v>138.683333</v>
      </c>
      <c r="T550" s="668" t="s">
        <v>4605</v>
      </c>
      <c r="U550" s="668" t="s">
        <v>4605</v>
      </c>
      <c r="V550" s="668" t="s">
        <v>4605</v>
      </c>
      <c r="W550" s="668" t="s">
        <v>22</v>
      </c>
      <c r="X550" s="668" t="s">
        <v>22</v>
      </c>
      <c r="Y550" s="668" t="s">
        <v>22</v>
      </c>
      <c r="Z550" s="668" t="s">
        <v>22</v>
      </c>
      <c r="AB550" s="662" t="s">
        <v>4745</v>
      </c>
      <c r="AC550" s="662" t="s">
        <v>2491</v>
      </c>
      <c r="AF550" s="662">
        <v>2</v>
      </c>
      <c r="AH550" s="668" t="str">
        <f t="shared" si="83"/>
        <v/>
      </c>
      <c r="AI550" s="668" t="str">
        <f t="shared" si="83"/>
        <v>●</v>
      </c>
      <c r="AJ550" s="668" t="str">
        <f t="shared" si="83"/>
        <v/>
      </c>
      <c r="AK550" s="675">
        <f t="shared" si="84"/>
        <v>54836</v>
      </c>
      <c r="AL550" s="675" t="str">
        <f t="shared" si="82"/>
        <v>54_津南</v>
      </c>
      <c r="AM550" s="675" t="str">
        <f t="shared" si="81"/>
        <v>54</v>
      </c>
      <c r="AN550" s="693" t="str">
        <f>IFERROR(VLOOKUP(AL550,観測点コードリスト!$L$2:$N$1665,3,FALSE),"")</f>
        <v>0543</v>
      </c>
      <c r="AO550" t="str">
        <f t="shared" si="85"/>
        <v>●</v>
      </c>
      <c r="AQ550" s="709">
        <f t="shared" si="86"/>
        <v>54836</v>
      </c>
      <c r="AR550" s="709" t="str">
        <f t="shared" si="87"/>
        <v>津南</v>
      </c>
      <c r="AS550" s="709" t="str">
        <f t="shared" si="88"/>
        <v>54</v>
      </c>
      <c r="AT550" s="710" t="str">
        <f t="shared" si="89"/>
        <v>0543</v>
      </c>
    </row>
    <row r="551" spans="1:46">
      <c r="A551" s="662" t="s">
        <v>2641</v>
      </c>
      <c r="B551" s="662">
        <v>54841</v>
      </c>
      <c r="C551" s="662" t="s">
        <v>17</v>
      </c>
      <c r="D551" s="662" t="s">
        <v>1083</v>
      </c>
      <c r="E551" s="662" t="s">
        <v>1084</v>
      </c>
      <c r="F551" s="662" t="s">
        <v>2778</v>
      </c>
      <c r="G551" s="662">
        <v>36</v>
      </c>
      <c r="H551" s="662">
        <v>56.5</v>
      </c>
      <c r="I551" s="662">
        <v>138</v>
      </c>
      <c r="J551" s="662">
        <v>48.6</v>
      </c>
      <c r="K551" s="662">
        <v>340</v>
      </c>
      <c r="L551" s="662">
        <v>10</v>
      </c>
      <c r="M551" s="662">
        <v>4</v>
      </c>
      <c r="N551" s="662" t="s">
        <v>2779</v>
      </c>
      <c r="O551" s="662">
        <v>54960</v>
      </c>
      <c r="P551" s="662" t="s">
        <v>40</v>
      </c>
      <c r="Q551" s="667">
        <v>36.941667000000002</v>
      </c>
      <c r="R551" s="667">
        <v>138.81</v>
      </c>
      <c r="T551" s="668" t="s">
        <v>4605</v>
      </c>
      <c r="U551" s="668" t="s">
        <v>4605</v>
      </c>
      <c r="V551" s="668" t="s">
        <v>4605</v>
      </c>
      <c r="W551" s="668" t="s">
        <v>22</v>
      </c>
      <c r="X551" s="668" t="s">
        <v>22</v>
      </c>
      <c r="Y551" s="668" t="s">
        <v>22</v>
      </c>
      <c r="Z551" s="668" t="s">
        <v>22</v>
      </c>
      <c r="AB551" s="662" t="s">
        <v>4745</v>
      </c>
      <c r="AC551" s="662" t="s">
        <v>2457</v>
      </c>
      <c r="AG551" s="662">
        <v>3</v>
      </c>
      <c r="AH551" s="668" t="str">
        <f t="shared" si="83"/>
        <v/>
      </c>
      <c r="AI551" s="668" t="str">
        <f t="shared" si="83"/>
        <v/>
      </c>
      <c r="AJ551" s="668" t="str">
        <f t="shared" si="83"/>
        <v>●</v>
      </c>
      <c r="AK551" s="675">
        <f t="shared" si="84"/>
        <v>54841</v>
      </c>
      <c r="AL551" s="675" t="str">
        <f t="shared" si="82"/>
        <v>54_湯沢</v>
      </c>
      <c r="AM551" s="675" t="str">
        <f t="shared" si="81"/>
        <v>54</v>
      </c>
      <c r="AN551" s="693" t="str">
        <f>IFERROR(VLOOKUP(AL551,観測点コードリスト!$L$2:$N$1665,3,FALSE),"")</f>
        <v>0544</v>
      </c>
      <c r="AO551" t="str">
        <f t="shared" si="85"/>
        <v>●</v>
      </c>
      <c r="AQ551" s="709">
        <f t="shared" si="86"/>
        <v>54841</v>
      </c>
      <c r="AR551" s="709" t="str">
        <f t="shared" si="87"/>
        <v>湯沢</v>
      </c>
      <c r="AS551" s="709" t="str">
        <f t="shared" si="88"/>
        <v>54</v>
      </c>
      <c r="AT551" s="710" t="str">
        <f t="shared" si="89"/>
        <v>0544</v>
      </c>
    </row>
    <row r="552" spans="1:46">
      <c r="A552" s="662" t="s">
        <v>2787</v>
      </c>
      <c r="B552" s="662">
        <v>55022</v>
      </c>
      <c r="C552" s="662" t="s">
        <v>17</v>
      </c>
      <c r="D552" s="662" t="s">
        <v>114</v>
      </c>
      <c r="E552" s="662" t="s">
        <v>115</v>
      </c>
      <c r="F552" s="662" t="s">
        <v>2788</v>
      </c>
      <c r="G552" s="662">
        <v>36</v>
      </c>
      <c r="H552" s="662">
        <v>56.2</v>
      </c>
      <c r="I552" s="662">
        <v>137</v>
      </c>
      <c r="J552" s="662">
        <v>33.799999999999997</v>
      </c>
      <c r="K552" s="662">
        <v>43</v>
      </c>
      <c r="L552" s="662">
        <v>10.1</v>
      </c>
      <c r="M552" s="662">
        <v>2</v>
      </c>
      <c r="N552" s="662" t="s">
        <v>2789</v>
      </c>
      <c r="O552" s="662">
        <v>55900</v>
      </c>
      <c r="P552" s="662" t="s">
        <v>22</v>
      </c>
      <c r="Q552" s="667">
        <v>36.936667</v>
      </c>
      <c r="R552" s="667">
        <v>137.563333</v>
      </c>
      <c r="T552" s="668" t="s">
        <v>4605</v>
      </c>
      <c r="U552" s="668" t="s">
        <v>4605</v>
      </c>
      <c r="V552" s="668" t="s">
        <v>4605</v>
      </c>
      <c r="W552" s="668" t="s">
        <v>22</v>
      </c>
      <c r="X552" s="668" t="s">
        <v>22</v>
      </c>
      <c r="Y552" s="668" t="s">
        <v>22</v>
      </c>
      <c r="Z552" s="668" t="s">
        <v>22</v>
      </c>
      <c r="AB552" s="662" t="s">
        <v>2789</v>
      </c>
      <c r="AC552" s="662" t="s">
        <v>2789</v>
      </c>
      <c r="AE552" s="662">
        <v>2</v>
      </c>
      <c r="AF552" s="662">
        <v>1</v>
      </c>
      <c r="AG552" s="662">
        <v>4</v>
      </c>
      <c r="AH552" s="668" t="str">
        <f t="shared" si="83"/>
        <v>●</v>
      </c>
      <c r="AI552" s="668" t="str">
        <f t="shared" si="83"/>
        <v>●</v>
      </c>
      <c r="AJ552" s="668" t="str">
        <f t="shared" si="83"/>
        <v>●</v>
      </c>
      <c r="AK552" s="675">
        <f t="shared" si="84"/>
        <v>55022</v>
      </c>
      <c r="AL552" s="675" t="str">
        <f t="shared" si="82"/>
        <v>55_朝日</v>
      </c>
      <c r="AM552" s="675" t="str">
        <f t="shared" si="81"/>
        <v>55</v>
      </c>
      <c r="AN552" s="695" t="s">
        <v>17438</v>
      </c>
      <c r="AO552" t="str">
        <f t="shared" si="85"/>
        <v>●</v>
      </c>
      <c r="AQ552" s="709">
        <f t="shared" si="86"/>
        <v>55022</v>
      </c>
      <c r="AR552" s="709" t="str">
        <f t="shared" si="87"/>
        <v>朝日</v>
      </c>
      <c r="AS552" s="709" t="str">
        <f t="shared" si="88"/>
        <v>55</v>
      </c>
      <c r="AT552" s="710" t="str">
        <f t="shared" si="89"/>
        <v>0546</v>
      </c>
    </row>
    <row r="553" spans="1:46">
      <c r="A553" s="662" t="s">
        <v>2787</v>
      </c>
      <c r="B553" s="662">
        <v>55041</v>
      </c>
      <c r="C553" s="662" t="s">
        <v>17</v>
      </c>
      <c r="D553" s="662" t="s">
        <v>2790</v>
      </c>
      <c r="E553" s="662" t="s">
        <v>2791</v>
      </c>
      <c r="F553" s="662" t="s">
        <v>2792</v>
      </c>
      <c r="G553" s="662">
        <v>36</v>
      </c>
      <c r="H553" s="662">
        <v>51.8</v>
      </c>
      <c r="I553" s="662">
        <v>136</v>
      </c>
      <c r="J553" s="662">
        <v>57.6</v>
      </c>
      <c r="K553" s="662">
        <v>7</v>
      </c>
      <c r="L553" s="662">
        <v>10.199999999999999</v>
      </c>
      <c r="M553" s="662">
        <v>1.6</v>
      </c>
      <c r="N553" s="662" t="s">
        <v>2457</v>
      </c>
      <c r="O553" s="662">
        <v>55915</v>
      </c>
      <c r="P553" s="662" t="s">
        <v>40</v>
      </c>
      <c r="Q553" s="667">
        <v>36.863332999999997</v>
      </c>
      <c r="R553" s="667">
        <v>136.96</v>
      </c>
      <c r="T553" s="668" t="s">
        <v>4605</v>
      </c>
      <c r="U553" s="668" t="s">
        <v>4605</v>
      </c>
      <c r="V553" s="668" t="s">
        <v>4605</v>
      </c>
      <c r="W553" s="668" t="s">
        <v>22</v>
      </c>
      <c r="X553" s="668" t="s">
        <v>22</v>
      </c>
      <c r="Y553" s="668" t="s">
        <v>22</v>
      </c>
      <c r="Z553" s="668" t="s">
        <v>22</v>
      </c>
      <c r="AB553" s="662" t="s">
        <v>2457</v>
      </c>
      <c r="AC553" s="662" t="s">
        <v>2457</v>
      </c>
      <c r="AE553" s="662">
        <v>1</v>
      </c>
      <c r="AF553" s="662">
        <v>11</v>
      </c>
      <c r="AG553" s="662">
        <v>2</v>
      </c>
      <c r="AH553" s="668" t="str">
        <f t="shared" si="83"/>
        <v>●</v>
      </c>
      <c r="AI553" s="668" t="str">
        <f t="shared" si="83"/>
        <v>●</v>
      </c>
      <c r="AJ553" s="668" t="str">
        <f t="shared" si="83"/>
        <v>●</v>
      </c>
      <c r="AK553" s="675">
        <f t="shared" si="84"/>
        <v>55041</v>
      </c>
      <c r="AL553" s="675" t="str">
        <f t="shared" si="82"/>
        <v>55_氷見</v>
      </c>
      <c r="AM553" s="675" t="str">
        <f t="shared" si="81"/>
        <v>55</v>
      </c>
      <c r="AN553" s="693" t="str">
        <f>IFERROR(VLOOKUP(AL553,観測点コードリスト!$L$2:$N$1665,3,FALSE),"")</f>
        <v>1309</v>
      </c>
      <c r="AO553" t="str">
        <f t="shared" si="85"/>
        <v>●</v>
      </c>
      <c r="AQ553" s="709">
        <f t="shared" si="86"/>
        <v>55041</v>
      </c>
      <c r="AR553" s="709" t="str">
        <f t="shared" si="87"/>
        <v>氷見</v>
      </c>
      <c r="AS553" s="709" t="str">
        <f t="shared" si="88"/>
        <v>55</v>
      </c>
      <c r="AT553" s="710" t="str">
        <f t="shared" si="89"/>
        <v>1309</v>
      </c>
    </row>
    <row r="554" spans="1:46">
      <c r="A554" s="662" t="s">
        <v>2787</v>
      </c>
      <c r="B554" s="662">
        <v>55056</v>
      </c>
      <c r="C554" s="662" t="s">
        <v>17</v>
      </c>
      <c r="D554" s="662" t="s">
        <v>2793</v>
      </c>
      <c r="E554" s="662" t="s">
        <v>2794</v>
      </c>
      <c r="F554" s="662" t="s">
        <v>2795</v>
      </c>
      <c r="G554" s="662">
        <v>36</v>
      </c>
      <c r="H554" s="662">
        <v>49.3</v>
      </c>
      <c r="I554" s="662">
        <v>137</v>
      </c>
      <c r="J554" s="662">
        <v>25.7</v>
      </c>
      <c r="K554" s="662">
        <v>48</v>
      </c>
      <c r="L554" s="662">
        <v>10</v>
      </c>
      <c r="M554" s="662">
        <v>1.8</v>
      </c>
      <c r="N554" s="662" t="s">
        <v>2050</v>
      </c>
      <c r="O554" s="662">
        <v>55905</v>
      </c>
      <c r="P554" s="662" t="s">
        <v>22</v>
      </c>
      <c r="Q554" s="667">
        <v>36.821666999999998</v>
      </c>
      <c r="R554" s="667">
        <v>137.42833300000001</v>
      </c>
      <c r="T554" s="668" t="s">
        <v>4605</v>
      </c>
      <c r="U554" s="668" t="s">
        <v>4605</v>
      </c>
      <c r="V554" s="668" t="s">
        <v>4605</v>
      </c>
      <c r="W554" s="668" t="s">
        <v>22</v>
      </c>
      <c r="X554" s="668" t="s">
        <v>22</v>
      </c>
      <c r="Y554" s="668" t="s">
        <v>22</v>
      </c>
      <c r="Z554" s="668" t="s">
        <v>22</v>
      </c>
      <c r="AB554" s="662" t="s">
        <v>4745</v>
      </c>
      <c r="AC554" s="662" t="s">
        <v>2491</v>
      </c>
      <c r="AE554" s="662">
        <v>2</v>
      </c>
      <c r="AF554" s="662">
        <v>2</v>
      </c>
      <c r="AG554" s="662">
        <v>2</v>
      </c>
      <c r="AH554" s="668" t="str">
        <f t="shared" si="83"/>
        <v>●</v>
      </c>
      <c r="AI554" s="668" t="str">
        <f t="shared" si="83"/>
        <v>●</v>
      </c>
      <c r="AJ554" s="668" t="str">
        <f t="shared" si="83"/>
        <v>●</v>
      </c>
      <c r="AK554" s="675">
        <f t="shared" si="84"/>
        <v>55056</v>
      </c>
      <c r="AL554" s="675" t="str">
        <f t="shared" si="82"/>
        <v>55_魚津</v>
      </c>
      <c r="AM554" s="675" t="str">
        <f t="shared" si="81"/>
        <v>55</v>
      </c>
      <c r="AN554" s="693" t="str">
        <f>IFERROR(VLOOKUP(AL554,観測点コードリスト!$L$2:$N$1665,3,FALSE),"")</f>
        <v>0547</v>
      </c>
      <c r="AO554" t="str">
        <f t="shared" si="85"/>
        <v>●</v>
      </c>
      <c r="AQ554" s="709">
        <f t="shared" si="86"/>
        <v>55056</v>
      </c>
      <c r="AR554" s="709" t="str">
        <f t="shared" si="87"/>
        <v>魚津</v>
      </c>
      <c r="AS554" s="709" t="str">
        <f t="shared" si="88"/>
        <v>55</v>
      </c>
      <c r="AT554" s="710" t="str">
        <f t="shared" si="89"/>
        <v>0547</v>
      </c>
    </row>
    <row r="555" spans="1:46">
      <c r="A555" s="662" t="s">
        <v>2787</v>
      </c>
      <c r="B555" s="662">
        <v>55091</v>
      </c>
      <c r="C555" s="662" t="s">
        <v>23</v>
      </c>
      <c r="D555" s="662" t="s">
        <v>2800</v>
      </c>
      <c r="E555" s="662" t="s">
        <v>2801</v>
      </c>
      <c r="F555" s="662" t="s">
        <v>2802</v>
      </c>
      <c r="G555" s="662">
        <v>36</v>
      </c>
      <c r="H555" s="662">
        <v>47.5</v>
      </c>
      <c r="I555" s="662">
        <v>137</v>
      </c>
      <c r="J555" s="662">
        <v>3.3</v>
      </c>
      <c r="K555" s="662">
        <v>12</v>
      </c>
      <c r="L555" s="662">
        <v>15.3</v>
      </c>
      <c r="M555" s="662" t="s">
        <v>22</v>
      </c>
      <c r="N555" s="662" t="s">
        <v>2803</v>
      </c>
      <c r="O555" s="662">
        <v>55907</v>
      </c>
      <c r="P555" s="662" t="s">
        <v>22</v>
      </c>
      <c r="Q555" s="667">
        <v>36.791666999999997</v>
      </c>
      <c r="R555" s="667">
        <v>137.05500000000001</v>
      </c>
      <c r="T555" s="668" t="s">
        <v>4605</v>
      </c>
      <c r="U555" s="668" t="s">
        <v>4605</v>
      </c>
      <c r="V555" s="668" t="s">
        <v>4605</v>
      </c>
      <c r="W555" s="668" t="s">
        <v>22</v>
      </c>
      <c r="X555" s="668" t="s">
        <v>22</v>
      </c>
      <c r="Y555" s="668" t="s">
        <v>4605</v>
      </c>
      <c r="Z555" s="668" t="s">
        <v>22</v>
      </c>
      <c r="AB555" s="662" t="s">
        <v>4745</v>
      </c>
      <c r="AC555" s="662" t="s">
        <v>4845</v>
      </c>
      <c r="AE555" s="662">
        <v>14</v>
      </c>
      <c r="AF555" s="662">
        <v>7</v>
      </c>
      <c r="AG555" s="662">
        <v>2</v>
      </c>
      <c r="AH555" s="668" t="str">
        <f t="shared" si="83"/>
        <v>●</v>
      </c>
      <c r="AI555" s="668" t="str">
        <f t="shared" si="83"/>
        <v>●</v>
      </c>
      <c r="AJ555" s="668" t="str">
        <f t="shared" si="83"/>
        <v>●</v>
      </c>
      <c r="AK555" s="675">
        <f t="shared" si="84"/>
        <v>55091</v>
      </c>
      <c r="AL555" s="675" t="str">
        <f t="shared" si="82"/>
        <v>55_伏木</v>
      </c>
      <c r="AM555" s="675" t="str">
        <f t="shared" si="81"/>
        <v>55</v>
      </c>
      <c r="AN555" s="693" t="str">
        <f>IFERROR(VLOOKUP(AL555,観測点コードリスト!$L$2:$N$1665,3,FALSE),"")</f>
        <v>47606</v>
      </c>
      <c r="AO555" t="str">
        <f t="shared" si="85"/>
        <v>●</v>
      </c>
      <c r="AQ555" s="709">
        <f t="shared" si="86"/>
        <v>55091</v>
      </c>
      <c r="AR555" s="709" t="str">
        <f t="shared" si="87"/>
        <v>伏木</v>
      </c>
      <c r="AS555" s="709" t="str">
        <f t="shared" si="88"/>
        <v>55</v>
      </c>
      <c r="AT555" s="710" t="str">
        <f t="shared" si="89"/>
        <v>47606</v>
      </c>
    </row>
    <row r="556" spans="1:46">
      <c r="A556" s="662" t="s">
        <v>2787</v>
      </c>
      <c r="B556" s="662">
        <v>55102</v>
      </c>
      <c r="C556" s="662" t="s">
        <v>23</v>
      </c>
      <c r="D556" s="662" t="s">
        <v>2787</v>
      </c>
      <c r="E556" s="662" t="s">
        <v>2804</v>
      </c>
      <c r="F556" s="662" t="s">
        <v>2805</v>
      </c>
      <c r="G556" s="662">
        <v>36</v>
      </c>
      <c r="H556" s="662">
        <v>42.5</v>
      </c>
      <c r="I556" s="662">
        <v>137</v>
      </c>
      <c r="J556" s="662">
        <v>12.1</v>
      </c>
      <c r="K556" s="662">
        <v>9</v>
      </c>
      <c r="L556" s="662">
        <v>20</v>
      </c>
      <c r="M556" s="662" t="s">
        <v>22</v>
      </c>
      <c r="N556" s="662" t="s">
        <v>2806</v>
      </c>
      <c r="O556" s="662">
        <v>55908</v>
      </c>
      <c r="P556" s="662" t="s">
        <v>22</v>
      </c>
      <c r="Q556" s="667">
        <v>36.708333000000003</v>
      </c>
      <c r="R556" s="667">
        <v>137.20166699999999</v>
      </c>
      <c r="T556" s="668" t="s">
        <v>4605</v>
      </c>
      <c r="U556" s="668" t="s">
        <v>4605</v>
      </c>
      <c r="V556" s="668" t="s">
        <v>4605</v>
      </c>
      <c r="W556" s="668" t="s">
        <v>4605</v>
      </c>
      <c r="X556" s="668" t="s">
        <v>22</v>
      </c>
      <c r="Y556" s="668" t="s">
        <v>4605</v>
      </c>
      <c r="Z556" s="668" t="s">
        <v>4605</v>
      </c>
      <c r="AB556" s="662" t="s">
        <v>2806</v>
      </c>
      <c r="AC556" s="662" t="s">
        <v>2806</v>
      </c>
      <c r="AE556" s="662">
        <v>15</v>
      </c>
      <c r="AF556" s="662">
        <v>12</v>
      </c>
      <c r="AG556" s="662">
        <v>3</v>
      </c>
      <c r="AH556" s="668" t="str">
        <f t="shared" si="83"/>
        <v>●</v>
      </c>
      <c r="AI556" s="668" t="str">
        <f t="shared" si="83"/>
        <v>●</v>
      </c>
      <c r="AJ556" s="668" t="str">
        <f t="shared" si="83"/>
        <v>●</v>
      </c>
      <c r="AK556" s="675">
        <f t="shared" si="84"/>
        <v>55102</v>
      </c>
      <c r="AL556" s="675" t="str">
        <f t="shared" si="82"/>
        <v>55_富山</v>
      </c>
      <c r="AM556" s="675" t="str">
        <f t="shared" si="81"/>
        <v>55</v>
      </c>
      <c r="AN556" s="693" t="str">
        <f>IFERROR(VLOOKUP(AL556,観測点コードリスト!$L$2:$N$1665,3,FALSE),"")</f>
        <v>47607</v>
      </c>
      <c r="AO556" t="str">
        <f t="shared" si="85"/>
        <v>●</v>
      </c>
      <c r="AQ556" s="709">
        <f t="shared" si="86"/>
        <v>55102</v>
      </c>
      <c r="AR556" s="709" t="str">
        <f t="shared" si="87"/>
        <v>富山</v>
      </c>
      <c r="AS556" s="709" t="str">
        <f t="shared" si="88"/>
        <v>55</v>
      </c>
      <c r="AT556" s="710" t="str">
        <f t="shared" si="89"/>
        <v>47607</v>
      </c>
    </row>
    <row r="557" spans="1:46">
      <c r="A557" s="662" t="s">
        <v>2787</v>
      </c>
      <c r="B557" s="662">
        <v>55141</v>
      </c>
      <c r="C557" s="662" t="s">
        <v>17</v>
      </c>
      <c r="D557" s="662" t="s">
        <v>2807</v>
      </c>
      <c r="E557" s="662" t="s">
        <v>2808</v>
      </c>
      <c r="F557" s="662" t="s">
        <v>2809</v>
      </c>
      <c r="G557" s="662">
        <v>36</v>
      </c>
      <c r="H557" s="662">
        <v>36.6</v>
      </c>
      <c r="I557" s="662">
        <v>136</v>
      </c>
      <c r="J557" s="662">
        <v>57.3</v>
      </c>
      <c r="K557" s="662">
        <v>69</v>
      </c>
      <c r="L557" s="662">
        <v>6.5</v>
      </c>
      <c r="M557" s="662">
        <v>2.1</v>
      </c>
      <c r="N557" s="662" t="s">
        <v>97</v>
      </c>
      <c r="O557" s="662">
        <v>55910</v>
      </c>
      <c r="P557" s="662" t="s">
        <v>22</v>
      </c>
      <c r="Q557" s="667">
        <v>36.61</v>
      </c>
      <c r="R557" s="667">
        <v>136.95500000000001</v>
      </c>
      <c r="T557" s="668" t="s">
        <v>4605</v>
      </c>
      <c r="U557" s="668" t="s">
        <v>4605</v>
      </c>
      <c r="V557" s="668" t="s">
        <v>4605</v>
      </c>
      <c r="W557" s="668" t="s">
        <v>22</v>
      </c>
      <c r="X557" s="668" t="s">
        <v>22</v>
      </c>
      <c r="Y557" s="668" t="s">
        <v>22</v>
      </c>
      <c r="Z557" s="668" t="s">
        <v>22</v>
      </c>
      <c r="AB557" s="662" t="s">
        <v>4745</v>
      </c>
      <c r="AC557" s="662" t="s">
        <v>592</v>
      </c>
      <c r="AE557" s="662">
        <v>3</v>
      </c>
      <c r="AF557" s="662">
        <v>2</v>
      </c>
      <c r="AG557" s="662">
        <v>3</v>
      </c>
      <c r="AH557" s="668" t="str">
        <f t="shared" si="83"/>
        <v>●</v>
      </c>
      <c r="AI557" s="668" t="str">
        <f t="shared" si="83"/>
        <v>●</v>
      </c>
      <c r="AJ557" s="668" t="str">
        <f t="shared" si="83"/>
        <v>●</v>
      </c>
      <c r="AK557" s="675">
        <f t="shared" si="84"/>
        <v>55141</v>
      </c>
      <c r="AL557" s="675" t="str">
        <f t="shared" si="82"/>
        <v>55_砺波</v>
      </c>
      <c r="AM557" s="675" t="str">
        <f t="shared" si="81"/>
        <v>55</v>
      </c>
      <c r="AN557" s="693" t="str">
        <f>IFERROR(VLOOKUP(AL557,観測点コードリスト!$L$2:$N$1665,3,FALSE),"")</f>
        <v>0552</v>
      </c>
      <c r="AO557" t="str">
        <f t="shared" si="85"/>
        <v>●</v>
      </c>
      <c r="AQ557" s="709">
        <f t="shared" si="86"/>
        <v>55141</v>
      </c>
      <c r="AR557" s="709" t="str">
        <f t="shared" si="87"/>
        <v>砺波</v>
      </c>
      <c r="AS557" s="709" t="str">
        <f t="shared" si="88"/>
        <v>55</v>
      </c>
      <c r="AT557" s="710" t="str">
        <f t="shared" si="89"/>
        <v>0552</v>
      </c>
    </row>
    <row r="558" spans="1:46">
      <c r="A558" s="662" t="s">
        <v>2787</v>
      </c>
      <c r="B558" s="662">
        <v>55151</v>
      </c>
      <c r="C558" s="662" t="s">
        <v>23</v>
      </c>
      <c r="D558" s="662" t="s">
        <v>2810</v>
      </c>
      <c r="E558" s="662" t="s">
        <v>2811</v>
      </c>
      <c r="F558" s="662" t="s">
        <v>2812</v>
      </c>
      <c r="G558" s="662">
        <v>36</v>
      </c>
      <c r="H558" s="662">
        <v>38.9</v>
      </c>
      <c r="I558" s="662">
        <v>137</v>
      </c>
      <c r="J558" s="662">
        <v>11.2</v>
      </c>
      <c r="K558" s="662">
        <v>24</v>
      </c>
      <c r="L558" s="662">
        <v>10</v>
      </c>
      <c r="M558" s="662" t="s">
        <v>22</v>
      </c>
      <c r="N558" s="662" t="s">
        <v>35</v>
      </c>
      <c r="O558" s="662">
        <v>55925</v>
      </c>
      <c r="P558" s="662" t="s">
        <v>36</v>
      </c>
      <c r="Q558" s="667">
        <v>36.648333000000001</v>
      </c>
      <c r="R558" s="667">
        <v>137.186667</v>
      </c>
      <c r="T558" s="668" t="s">
        <v>4605</v>
      </c>
      <c r="U558" s="668" t="s">
        <v>4605</v>
      </c>
      <c r="V558" s="668" t="s">
        <v>4605</v>
      </c>
      <c r="W558" s="668" t="s">
        <v>22</v>
      </c>
      <c r="X558" s="668" t="s">
        <v>22</v>
      </c>
      <c r="Y558" s="668" t="s">
        <v>22</v>
      </c>
      <c r="Z558" s="668" t="s">
        <v>22</v>
      </c>
      <c r="AB558" s="662" t="s">
        <v>35</v>
      </c>
      <c r="AC558" s="662" t="s">
        <v>35</v>
      </c>
      <c r="AE558" s="662">
        <v>8</v>
      </c>
      <c r="AF558" s="662">
        <v>11</v>
      </c>
      <c r="AG558" s="662">
        <v>7</v>
      </c>
      <c r="AH558" s="668" t="str">
        <f t="shared" si="83"/>
        <v>●</v>
      </c>
      <c r="AI558" s="668" t="str">
        <f t="shared" si="83"/>
        <v>●</v>
      </c>
      <c r="AJ558" s="668" t="str">
        <f t="shared" si="83"/>
        <v>●</v>
      </c>
      <c r="AK558" s="675">
        <f t="shared" si="84"/>
        <v>55151</v>
      </c>
      <c r="AL558" s="675" t="str">
        <f t="shared" si="82"/>
        <v>55_秋ヶ島</v>
      </c>
      <c r="AM558" s="675" t="str">
        <f t="shared" ref="AM558:AM621" si="90">LEFT(AK558,2)</f>
        <v>55</v>
      </c>
      <c r="AN558" s="693" t="str">
        <f>IFERROR(VLOOKUP(AL558,観測点コードリスト!$L$2:$N$1665,3,FALSE),"")</f>
        <v>1533</v>
      </c>
      <c r="AO558" t="str">
        <f t="shared" si="85"/>
        <v>●</v>
      </c>
      <c r="AQ558" s="709">
        <f t="shared" si="86"/>
        <v>55151</v>
      </c>
      <c r="AR558" s="709" t="str">
        <f t="shared" si="87"/>
        <v>秋ヶ島</v>
      </c>
      <c r="AS558" s="709" t="str">
        <f t="shared" si="88"/>
        <v>55</v>
      </c>
      <c r="AT558" s="710" t="str">
        <f t="shared" si="89"/>
        <v>1533</v>
      </c>
    </row>
    <row r="559" spans="1:46">
      <c r="A559" s="662" t="s">
        <v>2787</v>
      </c>
      <c r="B559" s="662">
        <v>55166</v>
      </c>
      <c r="C559" s="662" t="s">
        <v>17</v>
      </c>
      <c r="D559" s="662" t="s">
        <v>2817</v>
      </c>
      <c r="E559" s="662" t="s">
        <v>2818</v>
      </c>
      <c r="F559" s="662" t="s">
        <v>2819</v>
      </c>
      <c r="G559" s="662">
        <v>36</v>
      </c>
      <c r="H559" s="662">
        <v>40.200000000000003</v>
      </c>
      <c r="I559" s="662">
        <v>137</v>
      </c>
      <c r="J559" s="662">
        <v>25.4</v>
      </c>
      <c r="K559" s="662">
        <v>296</v>
      </c>
      <c r="L559" s="662">
        <v>10</v>
      </c>
      <c r="M559" s="662">
        <v>2.8</v>
      </c>
      <c r="N559" s="662" t="s">
        <v>2820</v>
      </c>
      <c r="O559" s="662" t="s">
        <v>22</v>
      </c>
      <c r="P559" s="662" t="s">
        <v>40</v>
      </c>
      <c r="Q559" s="667">
        <v>36.67</v>
      </c>
      <c r="R559" s="667">
        <v>137.42333300000001</v>
      </c>
      <c r="T559" s="668" t="s">
        <v>4605</v>
      </c>
      <c r="U559" s="668" t="s">
        <v>4605</v>
      </c>
      <c r="V559" s="668" t="s">
        <v>4605</v>
      </c>
      <c r="W559" s="668" t="s">
        <v>22</v>
      </c>
      <c r="X559" s="668" t="s">
        <v>22</v>
      </c>
      <c r="Y559" s="668" t="s">
        <v>22</v>
      </c>
      <c r="Z559" s="668" t="s">
        <v>22</v>
      </c>
      <c r="AB559" s="662" t="s">
        <v>2820</v>
      </c>
      <c r="AC559" s="662" t="s">
        <v>2820</v>
      </c>
      <c r="AE559" s="662">
        <v>3</v>
      </c>
      <c r="AF559" s="662">
        <v>1</v>
      </c>
      <c r="AG559" s="662">
        <v>7</v>
      </c>
      <c r="AH559" s="668" t="str">
        <f t="shared" si="83"/>
        <v>●</v>
      </c>
      <c r="AI559" s="668" t="str">
        <f t="shared" si="83"/>
        <v>●</v>
      </c>
      <c r="AJ559" s="668" t="str">
        <f t="shared" si="83"/>
        <v>●</v>
      </c>
      <c r="AK559" s="675">
        <f t="shared" si="84"/>
        <v>55166</v>
      </c>
      <c r="AL559" s="675" t="str">
        <f t="shared" si="82"/>
        <v>55_上市</v>
      </c>
      <c r="AM559" s="675" t="str">
        <f t="shared" si="90"/>
        <v>55</v>
      </c>
      <c r="AN559" s="693" t="str">
        <f>IFERROR(VLOOKUP(AL559,観測点コードリスト!$L$2:$N$1665,3,FALSE),"")</f>
        <v>0553</v>
      </c>
      <c r="AO559" t="str">
        <f t="shared" si="85"/>
        <v>●</v>
      </c>
      <c r="AQ559" s="709">
        <f t="shared" si="86"/>
        <v>55166</v>
      </c>
      <c r="AR559" s="709" t="str">
        <f t="shared" si="87"/>
        <v>上市</v>
      </c>
      <c r="AS559" s="709" t="str">
        <f t="shared" si="88"/>
        <v>55</v>
      </c>
      <c r="AT559" s="710" t="str">
        <f t="shared" si="89"/>
        <v>0553</v>
      </c>
    </row>
    <row r="560" spans="1:46">
      <c r="A560" s="662" t="s">
        <v>2787</v>
      </c>
      <c r="B560" s="662">
        <v>55191</v>
      </c>
      <c r="C560" s="662" t="s">
        <v>17</v>
      </c>
      <c r="D560" s="662" t="s">
        <v>2821</v>
      </c>
      <c r="E560" s="662" t="s">
        <v>2822</v>
      </c>
      <c r="F560" s="662" t="s">
        <v>2823</v>
      </c>
      <c r="G560" s="662">
        <v>36</v>
      </c>
      <c r="H560" s="662">
        <v>32.700000000000003</v>
      </c>
      <c r="I560" s="662">
        <v>136</v>
      </c>
      <c r="J560" s="662">
        <v>52.3</v>
      </c>
      <c r="K560" s="662">
        <v>91</v>
      </c>
      <c r="L560" s="662">
        <v>10</v>
      </c>
      <c r="M560" s="662">
        <v>2.4</v>
      </c>
      <c r="N560" s="662" t="s">
        <v>2054</v>
      </c>
      <c r="O560" s="662" t="s">
        <v>22</v>
      </c>
      <c r="P560" s="662" t="s">
        <v>40</v>
      </c>
      <c r="Q560" s="667">
        <v>36.545000000000002</v>
      </c>
      <c r="R560" s="667">
        <v>136.871667</v>
      </c>
      <c r="T560" s="668" t="s">
        <v>4605</v>
      </c>
      <c r="U560" s="668" t="s">
        <v>4605</v>
      </c>
      <c r="V560" s="668" t="s">
        <v>4605</v>
      </c>
      <c r="W560" s="668" t="s">
        <v>22</v>
      </c>
      <c r="X560" s="668" t="s">
        <v>22</v>
      </c>
      <c r="Y560" s="668" t="s">
        <v>22</v>
      </c>
      <c r="Z560" s="668" t="s">
        <v>22</v>
      </c>
      <c r="AB560" s="662" t="s">
        <v>4745</v>
      </c>
      <c r="AC560" s="662" t="s">
        <v>2464</v>
      </c>
      <c r="AF560" s="662">
        <v>2</v>
      </c>
      <c r="AG560" s="662">
        <v>7</v>
      </c>
      <c r="AH560" s="668" t="str">
        <f t="shared" si="83"/>
        <v/>
      </c>
      <c r="AI560" s="668" t="str">
        <f t="shared" si="83"/>
        <v>●</v>
      </c>
      <c r="AJ560" s="668" t="str">
        <f t="shared" si="83"/>
        <v>●</v>
      </c>
      <c r="AK560" s="675">
        <f t="shared" si="84"/>
        <v>55191</v>
      </c>
      <c r="AL560" s="675" t="str">
        <f t="shared" si="82"/>
        <v>55_南砺高宮</v>
      </c>
      <c r="AM560" s="675" t="str">
        <f t="shared" si="90"/>
        <v>55</v>
      </c>
      <c r="AN560" s="693" t="str">
        <f>IFERROR(VLOOKUP(AL560,観測点コードリスト!$L$2:$N$1665,3,FALSE),"")</f>
        <v>0554</v>
      </c>
      <c r="AO560" t="str">
        <f t="shared" si="85"/>
        <v>●</v>
      </c>
      <c r="AQ560" s="709">
        <f t="shared" si="86"/>
        <v>55191</v>
      </c>
      <c r="AR560" s="709" t="str">
        <f t="shared" si="87"/>
        <v>南砺高宮</v>
      </c>
      <c r="AS560" s="709" t="str">
        <f t="shared" si="88"/>
        <v>55</v>
      </c>
      <c r="AT560" s="710" t="str">
        <f t="shared" si="89"/>
        <v>0554</v>
      </c>
    </row>
    <row r="561" spans="1:46">
      <c r="A561" s="662" t="s">
        <v>2787</v>
      </c>
      <c r="B561" s="662">
        <v>55206</v>
      </c>
      <c r="C561" s="662" t="s">
        <v>17</v>
      </c>
      <c r="D561" s="662" t="s">
        <v>2824</v>
      </c>
      <c r="E561" s="662" t="s">
        <v>2825</v>
      </c>
      <c r="F561" s="662" t="s">
        <v>2826</v>
      </c>
      <c r="G561" s="662">
        <v>36</v>
      </c>
      <c r="H561" s="662">
        <v>34.200000000000003</v>
      </c>
      <c r="I561" s="662">
        <v>137</v>
      </c>
      <c r="J561" s="662">
        <v>9.5</v>
      </c>
      <c r="K561" s="662">
        <v>124</v>
      </c>
      <c r="L561" s="662">
        <v>10.1</v>
      </c>
      <c r="M561" s="662">
        <v>2.5</v>
      </c>
      <c r="N561" s="662" t="s">
        <v>2827</v>
      </c>
      <c r="O561" s="662" t="s">
        <v>22</v>
      </c>
      <c r="P561" s="662" t="s">
        <v>22</v>
      </c>
      <c r="Q561" s="667">
        <v>36.57</v>
      </c>
      <c r="R561" s="667">
        <v>137.158333</v>
      </c>
      <c r="T561" s="668" t="s">
        <v>4605</v>
      </c>
      <c r="U561" s="668" t="s">
        <v>4605</v>
      </c>
      <c r="V561" s="668" t="s">
        <v>4605</v>
      </c>
      <c r="W561" s="668" t="s">
        <v>22</v>
      </c>
      <c r="X561" s="668" t="s">
        <v>22</v>
      </c>
      <c r="Y561" s="668" t="s">
        <v>22</v>
      </c>
      <c r="Z561" s="668" t="s">
        <v>22</v>
      </c>
      <c r="AB561" s="662" t="s">
        <v>4745</v>
      </c>
      <c r="AC561" s="662" t="s">
        <v>4846</v>
      </c>
      <c r="AG561" s="662">
        <v>14</v>
      </c>
      <c r="AH561" s="668" t="str">
        <f t="shared" si="83"/>
        <v/>
      </c>
      <c r="AI561" s="668" t="str">
        <f t="shared" si="83"/>
        <v/>
      </c>
      <c r="AJ561" s="668" t="str">
        <f t="shared" si="83"/>
        <v>●</v>
      </c>
      <c r="AK561" s="675">
        <f t="shared" si="84"/>
        <v>55206</v>
      </c>
      <c r="AL561" s="675" t="str">
        <f t="shared" si="82"/>
        <v>55_八尾</v>
      </c>
      <c r="AM561" s="675" t="str">
        <f t="shared" si="90"/>
        <v>55</v>
      </c>
      <c r="AN561" s="693" t="str">
        <f>IFERROR(VLOOKUP(AL561,観測点コードリスト!$L$2:$N$1665,3,FALSE),"")</f>
        <v>0555</v>
      </c>
      <c r="AO561" t="str">
        <f t="shared" si="85"/>
        <v>●</v>
      </c>
      <c r="AQ561" s="709">
        <f t="shared" si="86"/>
        <v>55206</v>
      </c>
      <c r="AR561" s="709" t="str">
        <f t="shared" si="87"/>
        <v>八尾</v>
      </c>
      <c r="AS561" s="709" t="str">
        <f t="shared" si="88"/>
        <v>55</v>
      </c>
      <c r="AT561" s="710" t="str">
        <f t="shared" si="89"/>
        <v>0555</v>
      </c>
    </row>
    <row r="562" spans="1:46">
      <c r="A562" s="662" t="s">
        <v>1556</v>
      </c>
      <c r="B562" s="662">
        <v>56036</v>
      </c>
      <c r="C562" s="662" t="s">
        <v>17</v>
      </c>
      <c r="D562" s="662" t="s">
        <v>2840</v>
      </c>
      <c r="E562" s="662" t="s">
        <v>2841</v>
      </c>
      <c r="F562" s="662" t="s">
        <v>2842</v>
      </c>
      <c r="G562" s="662">
        <v>37</v>
      </c>
      <c r="H562" s="662">
        <v>26.8</v>
      </c>
      <c r="I562" s="662">
        <v>137</v>
      </c>
      <c r="J562" s="662">
        <v>17.2</v>
      </c>
      <c r="K562" s="662">
        <v>4</v>
      </c>
      <c r="L562" s="662">
        <v>7.5</v>
      </c>
      <c r="M562" s="662">
        <v>2</v>
      </c>
      <c r="N562" s="662" t="s">
        <v>2080</v>
      </c>
      <c r="O562" s="662">
        <v>56900</v>
      </c>
      <c r="P562" s="662" t="s">
        <v>22</v>
      </c>
      <c r="Q562" s="667">
        <v>37.446666999999998</v>
      </c>
      <c r="R562" s="667">
        <v>137.28666699999999</v>
      </c>
      <c r="T562" s="668" t="s">
        <v>4605</v>
      </c>
      <c r="U562" s="668" t="s">
        <v>4605</v>
      </c>
      <c r="V562" s="668" t="s">
        <v>4605</v>
      </c>
      <c r="W562" s="668" t="s">
        <v>22</v>
      </c>
      <c r="X562" s="668" t="s">
        <v>22</v>
      </c>
      <c r="Y562" s="668" t="s">
        <v>22</v>
      </c>
      <c r="Z562" s="668" t="s">
        <v>22</v>
      </c>
      <c r="AB562" s="662" t="s">
        <v>4745</v>
      </c>
      <c r="AC562" s="662" t="s">
        <v>2461</v>
      </c>
      <c r="AH562" s="668" t="str">
        <f t="shared" si="83"/>
        <v/>
      </c>
      <c r="AI562" s="668" t="str">
        <f t="shared" si="83"/>
        <v/>
      </c>
      <c r="AJ562" s="668" t="str">
        <f t="shared" si="83"/>
        <v/>
      </c>
      <c r="AK562" s="675">
        <f t="shared" si="84"/>
        <v>56036</v>
      </c>
      <c r="AL562" s="675" t="str">
        <f t="shared" si="82"/>
        <v>56_珠洲</v>
      </c>
      <c r="AM562" s="675" t="str">
        <f t="shared" si="90"/>
        <v>56</v>
      </c>
      <c r="AN562" s="693" t="str">
        <f>IFERROR(VLOOKUP(AL562,観測点コードリスト!$L$2:$N$1665,3,FALSE),"")</f>
        <v>0560</v>
      </c>
      <c r="AO562" t="str">
        <f t="shared" si="85"/>
        <v/>
      </c>
      <c r="AQ562" s="709">
        <f t="shared" si="86"/>
        <v>56036</v>
      </c>
      <c r="AR562" s="709" t="str">
        <f t="shared" si="87"/>
        <v>珠洲</v>
      </c>
      <c r="AS562" s="709" t="str">
        <f t="shared" si="88"/>
        <v>56</v>
      </c>
      <c r="AT562" s="710" t="str">
        <f t="shared" si="89"/>
        <v>0560</v>
      </c>
    </row>
    <row r="563" spans="1:46">
      <c r="A563" s="662" t="s">
        <v>1556</v>
      </c>
      <c r="B563" s="662">
        <v>56052</v>
      </c>
      <c r="C563" s="662" t="s">
        <v>23</v>
      </c>
      <c r="D563" s="662" t="s">
        <v>2843</v>
      </c>
      <c r="E563" s="662" t="s">
        <v>2844</v>
      </c>
      <c r="F563" s="662" t="s">
        <v>2845</v>
      </c>
      <c r="G563" s="662">
        <v>37</v>
      </c>
      <c r="H563" s="662">
        <v>23.4</v>
      </c>
      <c r="I563" s="662">
        <v>136</v>
      </c>
      <c r="J563" s="662">
        <v>53.7</v>
      </c>
      <c r="K563" s="662">
        <v>5</v>
      </c>
      <c r="L563" s="662">
        <v>28.1</v>
      </c>
      <c r="M563" s="662" t="s">
        <v>22</v>
      </c>
      <c r="N563" s="662" t="s">
        <v>2846</v>
      </c>
      <c r="O563" s="662">
        <v>56903</v>
      </c>
      <c r="P563" s="662" t="s">
        <v>22</v>
      </c>
      <c r="Q563" s="667">
        <v>37.39</v>
      </c>
      <c r="R563" s="667">
        <v>136.89500000000001</v>
      </c>
      <c r="T563" s="668" t="s">
        <v>4605</v>
      </c>
      <c r="U563" s="668" t="s">
        <v>4605</v>
      </c>
      <c r="V563" s="668" t="s">
        <v>4605</v>
      </c>
      <c r="W563" s="668" t="s">
        <v>22</v>
      </c>
      <c r="X563" s="668" t="s">
        <v>22</v>
      </c>
      <c r="Y563" s="668" t="s">
        <v>4605</v>
      </c>
      <c r="Z563" s="668" t="s">
        <v>22</v>
      </c>
      <c r="AB563" s="662" t="s">
        <v>2846</v>
      </c>
      <c r="AC563" s="662" t="s">
        <v>2846</v>
      </c>
      <c r="AE563" s="662">
        <v>2</v>
      </c>
      <c r="AH563" s="668" t="str">
        <f t="shared" si="83"/>
        <v>●</v>
      </c>
      <c r="AI563" s="668" t="str">
        <f t="shared" si="83"/>
        <v/>
      </c>
      <c r="AJ563" s="668" t="str">
        <f t="shared" si="83"/>
        <v/>
      </c>
      <c r="AK563" s="675">
        <f t="shared" si="84"/>
        <v>56052</v>
      </c>
      <c r="AL563" s="675" t="str">
        <f t="shared" si="82"/>
        <v>56_輪島</v>
      </c>
      <c r="AM563" s="675" t="str">
        <f t="shared" si="90"/>
        <v>56</v>
      </c>
      <c r="AN563" s="693" t="str">
        <f>IFERROR(VLOOKUP(AL563,観測点コードリスト!$L$2:$N$1665,3,FALSE),"")</f>
        <v>47600</v>
      </c>
      <c r="AO563" t="str">
        <f t="shared" si="85"/>
        <v>●</v>
      </c>
      <c r="AQ563" s="709">
        <f t="shared" si="86"/>
        <v>56052</v>
      </c>
      <c r="AR563" s="709" t="str">
        <f t="shared" si="87"/>
        <v>輪島</v>
      </c>
      <c r="AS563" s="709" t="str">
        <f t="shared" si="88"/>
        <v>56</v>
      </c>
      <c r="AT563" s="710" t="str">
        <f t="shared" si="89"/>
        <v>47600</v>
      </c>
    </row>
    <row r="564" spans="1:46">
      <c r="A564" s="662" t="s">
        <v>1556</v>
      </c>
      <c r="B564" s="662">
        <v>56093</v>
      </c>
      <c r="C564" s="662" t="s">
        <v>23</v>
      </c>
      <c r="D564" s="662" t="s">
        <v>2850</v>
      </c>
      <c r="E564" s="662" t="s">
        <v>2851</v>
      </c>
      <c r="F564" s="662" t="s">
        <v>2852</v>
      </c>
      <c r="G564" s="662">
        <v>37</v>
      </c>
      <c r="H564" s="662">
        <v>17.600000000000001</v>
      </c>
      <c r="I564" s="662">
        <v>136</v>
      </c>
      <c r="J564" s="662">
        <v>57.7</v>
      </c>
      <c r="K564" s="662">
        <v>219</v>
      </c>
      <c r="L564" s="662">
        <v>10</v>
      </c>
      <c r="M564" s="662" t="s">
        <v>22</v>
      </c>
      <c r="N564" s="662" t="s">
        <v>2853</v>
      </c>
      <c r="O564" s="662" t="s">
        <v>22</v>
      </c>
      <c r="P564" s="662" t="s">
        <v>36</v>
      </c>
      <c r="Q564" s="667">
        <v>37.293332999999997</v>
      </c>
      <c r="R564" s="667">
        <v>136.96166700000001</v>
      </c>
      <c r="T564" s="668" t="s">
        <v>4605</v>
      </c>
      <c r="U564" s="668" t="s">
        <v>4605</v>
      </c>
      <c r="V564" s="668" t="s">
        <v>4605</v>
      </c>
      <c r="W564" s="668" t="s">
        <v>22</v>
      </c>
      <c r="X564" s="668" t="s">
        <v>22</v>
      </c>
      <c r="Y564" s="668" t="s">
        <v>22</v>
      </c>
      <c r="Z564" s="668" t="s">
        <v>22</v>
      </c>
      <c r="AB564" s="662" t="s">
        <v>2853</v>
      </c>
      <c r="AC564" s="662" t="s">
        <v>2853</v>
      </c>
      <c r="AF564" s="662">
        <v>2</v>
      </c>
      <c r="AH564" s="668" t="str">
        <f t="shared" si="83"/>
        <v/>
      </c>
      <c r="AI564" s="668" t="str">
        <f t="shared" si="83"/>
        <v>●</v>
      </c>
      <c r="AJ564" s="668" t="str">
        <f t="shared" si="83"/>
        <v/>
      </c>
      <c r="AK564" s="675">
        <f t="shared" si="84"/>
        <v>56093</v>
      </c>
      <c r="AL564" s="675" t="str">
        <f t="shared" si="82"/>
        <v>56_三井</v>
      </c>
      <c r="AM564" s="675" t="str">
        <f t="shared" si="90"/>
        <v>56</v>
      </c>
      <c r="AN564" s="693" t="str">
        <f>IFERROR(VLOOKUP(AL564,観測点コードリスト!$L$2:$N$1665,3,FALSE),"")</f>
        <v>1544</v>
      </c>
      <c r="AO564" t="str">
        <f t="shared" si="85"/>
        <v>●</v>
      </c>
      <c r="AQ564" s="709">
        <f t="shared" si="86"/>
        <v>56093</v>
      </c>
      <c r="AR564" s="709" t="str">
        <f t="shared" si="87"/>
        <v>三井</v>
      </c>
      <c r="AS564" s="709" t="str">
        <f t="shared" si="88"/>
        <v>56</v>
      </c>
      <c r="AT564" s="710" t="str">
        <f t="shared" si="89"/>
        <v>1544</v>
      </c>
    </row>
    <row r="565" spans="1:46">
      <c r="A565" s="662" t="s">
        <v>1556</v>
      </c>
      <c r="B565" s="662">
        <v>56116</v>
      </c>
      <c r="C565" s="662" t="s">
        <v>17</v>
      </c>
      <c r="D565" s="662" t="s">
        <v>2854</v>
      </c>
      <c r="E565" s="662" t="s">
        <v>2855</v>
      </c>
      <c r="F565" s="662" t="s">
        <v>2856</v>
      </c>
      <c r="G565" s="662">
        <v>37</v>
      </c>
      <c r="H565" s="662">
        <v>8.6</v>
      </c>
      <c r="I565" s="662">
        <v>136</v>
      </c>
      <c r="J565" s="662">
        <v>43.5</v>
      </c>
      <c r="K565" s="662">
        <v>6</v>
      </c>
      <c r="L565" s="662">
        <v>8.5</v>
      </c>
      <c r="M565" s="662">
        <v>2</v>
      </c>
      <c r="N565" s="662" t="s">
        <v>2065</v>
      </c>
      <c r="O565" s="662" t="s">
        <v>22</v>
      </c>
      <c r="P565" s="662" t="s">
        <v>22</v>
      </c>
      <c r="Q565" s="667">
        <v>37.143332999999998</v>
      </c>
      <c r="R565" s="667">
        <v>136.72499999999999</v>
      </c>
      <c r="T565" s="668" t="s">
        <v>4605</v>
      </c>
      <c r="U565" s="668" t="s">
        <v>4605</v>
      </c>
      <c r="V565" s="668" t="s">
        <v>4605</v>
      </c>
      <c r="W565" s="668" t="s">
        <v>22</v>
      </c>
      <c r="X565" s="668" t="s">
        <v>22</v>
      </c>
      <c r="Y565" s="668" t="s">
        <v>22</v>
      </c>
      <c r="Z565" s="668" t="s">
        <v>22</v>
      </c>
      <c r="AB565" s="662" t="s">
        <v>4745</v>
      </c>
      <c r="AC565" s="662" t="s">
        <v>2499</v>
      </c>
      <c r="AF565" s="662">
        <v>1</v>
      </c>
      <c r="AG565" s="662">
        <v>2</v>
      </c>
      <c r="AH565" s="668" t="str">
        <f t="shared" si="83"/>
        <v/>
      </c>
      <c r="AI565" s="668" t="str">
        <f t="shared" si="83"/>
        <v>●</v>
      </c>
      <c r="AJ565" s="668" t="str">
        <f t="shared" si="83"/>
        <v>●</v>
      </c>
      <c r="AK565" s="675">
        <f t="shared" si="84"/>
        <v>56116</v>
      </c>
      <c r="AL565" s="675" t="str">
        <f t="shared" si="82"/>
        <v>56_志賀</v>
      </c>
      <c r="AM565" s="675" t="str">
        <f t="shared" si="90"/>
        <v>56</v>
      </c>
      <c r="AN565" s="693" t="str">
        <f>IFERROR(VLOOKUP(AL565,観測点コードリスト!$L$2:$N$1665,3,FALSE),"")</f>
        <v>0564</v>
      </c>
      <c r="AO565" t="str">
        <f t="shared" si="85"/>
        <v>●</v>
      </c>
      <c r="AQ565" s="709">
        <f t="shared" si="86"/>
        <v>56116</v>
      </c>
      <c r="AR565" s="709" t="str">
        <f t="shared" si="87"/>
        <v>志賀</v>
      </c>
      <c r="AS565" s="709" t="str">
        <f t="shared" si="88"/>
        <v>56</v>
      </c>
      <c r="AT565" s="710" t="str">
        <f t="shared" si="89"/>
        <v>0564</v>
      </c>
    </row>
    <row r="566" spans="1:46">
      <c r="A566" s="662" t="s">
        <v>1556</v>
      </c>
      <c r="B566" s="662">
        <v>56146</v>
      </c>
      <c r="C566" s="662" t="s">
        <v>17</v>
      </c>
      <c r="D566" s="662" t="s">
        <v>2857</v>
      </c>
      <c r="E566" s="662" t="s">
        <v>2858</v>
      </c>
      <c r="F566" s="662" t="s">
        <v>2859</v>
      </c>
      <c r="G566" s="662">
        <v>37</v>
      </c>
      <c r="H566" s="662">
        <v>1.8</v>
      </c>
      <c r="I566" s="662">
        <v>136</v>
      </c>
      <c r="J566" s="662">
        <v>59.5</v>
      </c>
      <c r="K566" s="662">
        <v>58</v>
      </c>
      <c r="L566" s="662">
        <v>10</v>
      </c>
      <c r="M566" s="662">
        <v>1.5</v>
      </c>
      <c r="N566" s="662" t="s">
        <v>2065</v>
      </c>
      <c r="O566" s="662">
        <v>56905</v>
      </c>
      <c r="P566" s="662" t="s">
        <v>22</v>
      </c>
      <c r="Q566" s="667">
        <v>37.03</v>
      </c>
      <c r="R566" s="667">
        <v>136.99166700000001</v>
      </c>
      <c r="T566" s="668" t="s">
        <v>4605</v>
      </c>
      <c r="U566" s="668" t="s">
        <v>4605</v>
      </c>
      <c r="V566" s="668" t="s">
        <v>4605</v>
      </c>
      <c r="W566" s="668" t="s">
        <v>22</v>
      </c>
      <c r="X566" s="668" t="s">
        <v>22</v>
      </c>
      <c r="Y566" s="668" t="s">
        <v>22</v>
      </c>
      <c r="Z566" s="668" t="s">
        <v>22</v>
      </c>
      <c r="AB566" s="662" t="s">
        <v>4745</v>
      </c>
      <c r="AC566" s="662" t="s">
        <v>2499</v>
      </c>
      <c r="AE566" s="662">
        <v>7</v>
      </c>
      <c r="AH566" s="668" t="str">
        <f t="shared" si="83"/>
        <v>●</v>
      </c>
      <c r="AI566" s="668" t="str">
        <f t="shared" si="83"/>
        <v/>
      </c>
      <c r="AJ566" s="668" t="str">
        <f t="shared" si="83"/>
        <v/>
      </c>
      <c r="AK566" s="675">
        <f t="shared" si="84"/>
        <v>56146</v>
      </c>
      <c r="AL566" s="675" t="str">
        <f t="shared" si="82"/>
        <v>56_七尾</v>
      </c>
      <c r="AM566" s="675" t="str">
        <f t="shared" si="90"/>
        <v>56</v>
      </c>
      <c r="AN566" s="693" t="str">
        <f>IFERROR(VLOOKUP(AL566,観測点コードリスト!$L$2:$N$1665,3,FALSE),"")</f>
        <v>0565</v>
      </c>
      <c r="AO566" t="str">
        <f t="shared" si="85"/>
        <v>●</v>
      </c>
      <c r="AQ566" s="709">
        <f t="shared" si="86"/>
        <v>56146</v>
      </c>
      <c r="AR566" s="709" t="str">
        <f t="shared" si="87"/>
        <v>七尾</v>
      </c>
      <c r="AS566" s="709" t="str">
        <f t="shared" si="88"/>
        <v>56</v>
      </c>
      <c r="AT566" s="710" t="str">
        <f t="shared" si="89"/>
        <v>0565</v>
      </c>
    </row>
    <row r="567" spans="1:46">
      <c r="A567" s="662" t="s">
        <v>1556</v>
      </c>
      <c r="B567" s="662">
        <v>56176</v>
      </c>
      <c r="C567" s="662" t="s">
        <v>17</v>
      </c>
      <c r="D567" s="662" t="s">
        <v>2860</v>
      </c>
      <c r="E567" s="662" t="s">
        <v>2861</v>
      </c>
      <c r="F567" s="662" t="s">
        <v>2862</v>
      </c>
      <c r="G567" s="662">
        <v>36</v>
      </c>
      <c r="H567" s="662">
        <v>53.6</v>
      </c>
      <c r="I567" s="662">
        <v>136</v>
      </c>
      <c r="J567" s="662">
        <v>46.6</v>
      </c>
      <c r="K567" s="662">
        <v>15</v>
      </c>
      <c r="L567" s="662">
        <v>19.5</v>
      </c>
      <c r="M567" s="662">
        <v>2</v>
      </c>
      <c r="N567" s="662" t="s">
        <v>2522</v>
      </c>
      <c r="O567" s="662" t="s">
        <v>22</v>
      </c>
      <c r="P567" s="662" t="s">
        <v>22</v>
      </c>
      <c r="Q567" s="667">
        <v>36.893332999999998</v>
      </c>
      <c r="R567" s="667">
        <v>136.776667</v>
      </c>
      <c r="T567" s="668" t="s">
        <v>4605</v>
      </c>
      <c r="U567" s="668" t="s">
        <v>4605</v>
      </c>
      <c r="V567" s="668" t="s">
        <v>4605</v>
      </c>
      <c r="W567" s="668" t="s">
        <v>22</v>
      </c>
      <c r="X567" s="668" t="s">
        <v>22</v>
      </c>
      <c r="Y567" s="668" t="s">
        <v>22</v>
      </c>
      <c r="Z567" s="668" t="s">
        <v>22</v>
      </c>
      <c r="AB567" s="662" t="s">
        <v>4745</v>
      </c>
      <c r="AC567" s="662" t="s">
        <v>2135</v>
      </c>
      <c r="AG567" s="662">
        <v>9</v>
      </c>
      <c r="AH567" s="668" t="str">
        <f t="shared" si="83"/>
        <v/>
      </c>
      <c r="AI567" s="668" t="str">
        <f t="shared" si="83"/>
        <v/>
      </c>
      <c r="AJ567" s="668" t="str">
        <f t="shared" si="83"/>
        <v>●</v>
      </c>
      <c r="AK567" s="675">
        <f t="shared" si="84"/>
        <v>56176</v>
      </c>
      <c r="AL567" s="675" t="str">
        <f t="shared" si="82"/>
        <v>56_羽咋</v>
      </c>
      <c r="AM567" s="675" t="str">
        <f t="shared" si="90"/>
        <v>56</v>
      </c>
      <c r="AN567" s="693" t="str">
        <f>IFERROR(VLOOKUP(AL567,観測点コードリスト!$L$2:$N$1665,3,FALSE),"")</f>
        <v>0566</v>
      </c>
      <c r="AO567" t="str">
        <f t="shared" si="85"/>
        <v>●</v>
      </c>
      <c r="AQ567" s="709">
        <f t="shared" si="86"/>
        <v>56176</v>
      </c>
      <c r="AR567" s="709" t="str">
        <f t="shared" si="87"/>
        <v>羽咋</v>
      </c>
      <c r="AS567" s="709" t="str">
        <f t="shared" si="88"/>
        <v>56</v>
      </c>
      <c r="AT567" s="710" t="str">
        <f t="shared" si="89"/>
        <v>0566</v>
      </c>
    </row>
    <row r="568" spans="1:46">
      <c r="A568" s="662" t="s">
        <v>1556</v>
      </c>
      <c r="B568" s="662">
        <v>56186</v>
      </c>
      <c r="C568" s="662" t="s">
        <v>17</v>
      </c>
      <c r="D568" s="662" t="s">
        <v>2863</v>
      </c>
      <c r="E568" s="662" t="s">
        <v>2864</v>
      </c>
      <c r="F568" s="662" t="s">
        <v>2865</v>
      </c>
      <c r="G568" s="662">
        <v>36</v>
      </c>
      <c r="H568" s="662">
        <v>42.7</v>
      </c>
      <c r="I568" s="662">
        <v>136</v>
      </c>
      <c r="J568" s="662">
        <v>41.5</v>
      </c>
      <c r="K568" s="662">
        <v>42</v>
      </c>
      <c r="L568" s="662">
        <v>10</v>
      </c>
      <c r="M568" s="662">
        <v>2</v>
      </c>
      <c r="N568" s="662" t="s">
        <v>2522</v>
      </c>
      <c r="O568" s="662" t="s">
        <v>22</v>
      </c>
      <c r="P568" s="662" t="s">
        <v>40</v>
      </c>
      <c r="Q568" s="667">
        <v>36.711666999999998</v>
      </c>
      <c r="R568" s="667">
        <v>136.691667</v>
      </c>
      <c r="T568" s="668" t="s">
        <v>4605</v>
      </c>
      <c r="U568" s="668" t="s">
        <v>4605</v>
      </c>
      <c r="V568" s="668" t="s">
        <v>4605</v>
      </c>
      <c r="W568" s="668" t="s">
        <v>22</v>
      </c>
      <c r="X568" s="668" t="s">
        <v>22</v>
      </c>
      <c r="Y568" s="668" t="s">
        <v>22</v>
      </c>
      <c r="Z568" s="668" t="s">
        <v>22</v>
      </c>
      <c r="AB568" s="662" t="s">
        <v>4745</v>
      </c>
      <c r="AC568" s="662" t="s">
        <v>2135</v>
      </c>
      <c r="AE568" s="662">
        <v>1</v>
      </c>
      <c r="AF568" s="662">
        <v>17</v>
      </c>
      <c r="AG568" s="662">
        <v>8</v>
      </c>
      <c r="AH568" s="668" t="str">
        <f t="shared" si="83"/>
        <v>●</v>
      </c>
      <c r="AI568" s="668" t="str">
        <f t="shared" si="83"/>
        <v>●</v>
      </c>
      <c r="AJ568" s="668" t="str">
        <f t="shared" si="83"/>
        <v>●</v>
      </c>
      <c r="AK568" s="675">
        <f t="shared" si="84"/>
        <v>56186</v>
      </c>
      <c r="AL568" s="675" t="str">
        <f t="shared" si="82"/>
        <v>56_かほく</v>
      </c>
      <c r="AM568" s="675" t="str">
        <f t="shared" si="90"/>
        <v>56</v>
      </c>
      <c r="AN568" s="693" t="str">
        <f>IFERROR(VLOOKUP(AL568,観測点コードリスト!$L$2:$N$1665,3,FALSE),"")</f>
        <v>0567</v>
      </c>
      <c r="AO568" t="str">
        <f t="shared" si="85"/>
        <v>●</v>
      </c>
      <c r="AQ568" s="709">
        <f t="shared" si="86"/>
        <v>56186</v>
      </c>
      <c r="AR568" s="709" t="str">
        <f t="shared" si="87"/>
        <v>かほく</v>
      </c>
      <c r="AS568" s="709" t="str">
        <f t="shared" si="88"/>
        <v>56</v>
      </c>
      <c r="AT568" s="710" t="str">
        <f t="shared" si="89"/>
        <v>0567</v>
      </c>
    </row>
    <row r="569" spans="1:46">
      <c r="A569" s="662" t="s">
        <v>1556</v>
      </c>
      <c r="B569" s="662">
        <v>56227</v>
      </c>
      <c r="C569" s="662" t="s">
        <v>23</v>
      </c>
      <c r="D569" s="662" t="s">
        <v>2870</v>
      </c>
      <c r="E569" s="662" t="s">
        <v>2871</v>
      </c>
      <c r="F569" s="662" t="s">
        <v>2872</v>
      </c>
      <c r="G569" s="662">
        <v>36</v>
      </c>
      <c r="H569" s="662">
        <v>35.299999999999997</v>
      </c>
      <c r="I569" s="662">
        <v>136</v>
      </c>
      <c r="J569" s="662">
        <v>38</v>
      </c>
      <c r="K569" s="662">
        <v>6</v>
      </c>
      <c r="L569" s="662">
        <v>48.4</v>
      </c>
      <c r="M569" s="662" t="s">
        <v>22</v>
      </c>
      <c r="N569" s="662" t="s">
        <v>2873</v>
      </c>
      <c r="O569" s="662">
        <v>56907</v>
      </c>
      <c r="P569" s="662" t="s">
        <v>22</v>
      </c>
      <c r="Q569" s="667">
        <v>36.588332999999999</v>
      </c>
      <c r="R569" s="667">
        <v>136.63333299999999</v>
      </c>
      <c r="T569" s="668" t="s">
        <v>4605</v>
      </c>
      <c r="U569" s="668" t="s">
        <v>4605</v>
      </c>
      <c r="V569" s="668" t="s">
        <v>4605</v>
      </c>
      <c r="W569" s="668" t="s">
        <v>4605</v>
      </c>
      <c r="X569" s="668" t="s">
        <v>22</v>
      </c>
      <c r="Y569" s="668" t="s">
        <v>4605</v>
      </c>
      <c r="Z569" s="668" t="s">
        <v>22</v>
      </c>
      <c r="AB569" s="662" t="s">
        <v>2873</v>
      </c>
      <c r="AC569" s="662" t="s">
        <v>2873</v>
      </c>
      <c r="AE569" s="662">
        <v>27</v>
      </c>
      <c r="AF569" s="662">
        <v>1</v>
      </c>
      <c r="AH569" s="668" t="str">
        <f t="shared" si="83"/>
        <v>●</v>
      </c>
      <c r="AI569" s="668" t="str">
        <f t="shared" si="83"/>
        <v>●</v>
      </c>
      <c r="AJ569" s="668" t="str">
        <f t="shared" si="83"/>
        <v/>
      </c>
      <c r="AK569" s="675">
        <f t="shared" si="84"/>
        <v>56227</v>
      </c>
      <c r="AL569" s="675" t="str">
        <f t="shared" si="82"/>
        <v>56_金沢</v>
      </c>
      <c r="AM569" s="675" t="str">
        <f t="shared" si="90"/>
        <v>56</v>
      </c>
      <c r="AN569" s="693" t="str">
        <f>IFERROR(VLOOKUP(AL569,観測点コードリスト!$L$2:$N$1665,3,FALSE),"")</f>
        <v>47605</v>
      </c>
      <c r="AO569" t="str">
        <f t="shared" si="85"/>
        <v>●</v>
      </c>
      <c r="AQ569" s="709">
        <f t="shared" si="86"/>
        <v>56227</v>
      </c>
      <c r="AR569" s="709" t="str">
        <f t="shared" si="87"/>
        <v>金沢</v>
      </c>
      <c r="AS569" s="709" t="str">
        <f t="shared" si="88"/>
        <v>56</v>
      </c>
      <c r="AT569" s="710" t="str">
        <f t="shared" si="89"/>
        <v>47605</v>
      </c>
    </row>
    <row r="570" spans="1:46">
      <c r="A570" s="662" t="s">
        <v>1556</v>
      </c>
      <c r="B570" s="662">
        <v>56276</v>
      </c>
      <c r="C570" s="662" t="s">
        <v>17</v>
      </c>
      <c r="D570" s="662" t="s">
        <v>2878</v>
      </c>
      <c r="E570" s="662" t="s">
        <v>2879</v>
      </c>
      <c r="F570" s="662" t="s">
        <v>2880</v>
      </c>
      <c r="G570" s="662">
        <v>36</v>
      </c>
      <c r="H570" s="662">
        <v>22.9</v>
      </c>
      <c r="I570" s="662">
        <v>136</v>
      </c>
      <c r="J570" s="662">
        <v>26.1</v>
      </c>
      <c r="K570" s="662">
        <v>3</v>
      </c>
      <c r="L570" s="662">
        <v>10</v>
      </c>
      <c r="M570" s="662">
        <v>2</v>
      </c>
      <c r="N570" s="662" t="s">
        <v>2124</v>
      </c>
      <c r="O570" s="662" t="s">
        <v>22</v>
      </c>
      <c r="P570" s="662" t="s">
        <v>40</v>
      </c>
      <c r="Q570" s="667">
        <v>36.381667</v>
      </c>
      <c r="R570" s="667">
        <v>136.435</v>
      </c>
      <c r="T570" s="668" t="s">
        <v>4605</v>
      </c>
      <c r="U570" s="668" t="s">
        <v>4605</v>
      </c>
      <c r="V570" s="668" t="s">
        <v>4605</v>
      </c>
      <c r="W570" s="668" t="s">
        <v>22</v>
      </c>
      <c r="X570" s="668" t="s">
        <v>22</v>
      </c>
      <c r="Y570" s="668" t="s">
        <v>22</v>
      </c>
      <c r="Z570" s="668" t="s">
        <v>22</v>
      </c>
      <c r="AB570" s="662" t="s">
        <v>2124</v>
      </c>
      <c r="AC570" s="662" t="s">
        <v>2124</v>
      </c>
      <c r="AE570" s="662">
        <v>5</v>
      </c>
      <c r="AG570" s="662">
        <v>2</v>
      </c>
      <c r="AH570" s="668" t="str">
        <f t="shared" si="83"/>
        <v>●</v>
      </c>
      <c r="AI570" s="668" t="str">
        <f t="shared" si="83"/>
        <v/>
      </c>
      <c r="AJ570" s="668" t="str">
        <f t="shared" si="83"/>
        <v>●</v>
      </c>
      <c r="AK570" s="675">
        <f t="shared" si="84"/>
        <v>56276</v>
      </c>
      <c r="AL570" s="675" t="str">
        <f t="shared" si="82"/>
        <v>56_小松</v>
      </c>
      <c r="AM570" s="675" t="str">
        <f t="shared" si="90"/>
        <v>56</v>
      </c>
      <c r="AN570" s="693" t="str">
        <f>IFERROR(VLOOKUP(AL570,観測点コードリスト!$L$2:$N$1665,3,FALSE),"")</f>
        <v>1324</v>
      </c>
      <c r="AO570" t="str">
        <f t="shared" si="85"/>
        <v>●</v>
      </c>
      <c r="AQ570" s="709">
        <f t="shared" si="86"/>
        <v>56276</v>
      </c>
      <c r="AR570" s="709" t="str">
        <f t="shared" si="87"/>
        <v>小松</v>
      </c>
      <c r="AS570" s="709" t="str">
        <f t="shared" si="88"/>
        <v>56</v>
      </c>
      <c r="AT570" s="710" t="str">
        <f t="shared" si="89"/>
        <v>1324</v>
      </c>
    </row>
    <row r="571" spans="1:46">
      <c r="A571" s="662" t="s">
        <v>1556</v>
      </c>
      <c r="B571" s="662">
        <v>56286</v>
      </c>
      <c r="C571" s="662" t="s">
        <v>17</v>
      </c>
      <c r="D571" s="662" t="s">
        <v>2881</v>
      </c>
      <c r="E571" s="662" t="s">
        <v>2882</v>
      </c>
      <c r="F571" s="662" t="s">
        <v>2883</v>
      </c>
      <c r="G571" s="662">
        <v>36</v>
      </c>
      <c r="H571" s="662">
        <v>23.8</v>
      </c>
      <c r="I571" s="662">
        <v>136</v>
      </c>
      <c r="J571" s="662">
        <v>37.200000000000003</v>
      </c>
      <c r="K571" s="662">
        <v>136</v>
      </c>
      <c r="L571" s="662">
        <v>10</v>
      </c>
      <c r="M571" s="662">
        <v>2.5</v>
      </c>
      <c r="N571" s="662" t="s">
        <v>2884</v>
      </c>
      <c r="O571" s="662">
        <v>56910</v>
      </c>
      <c r="P571" s="662" t="s">
        <v>40</v>
      </c>
      <c r="Q571" s="667">
        <v>36.396667000000001</v>
      </c>
      <c r="R571" s="667">
        <v>136.62</v>
      </c>
      <c r="T571" s="668" t="s">
        <v>4605</v>
      </c>
      <c r="U571" s="668" t="s">
        <v>4605</v>
      </c>
      <c r="V571" s="668" t="s">
        <v>4605</v>
      </c>
      <c r="W571" s="668" t="s">
        <v>22</v>
      </c>
      <c r="X571" s="668" t="s">
        <v>22</v>
      </c>
      <c r="Y571" s="668" t="s">
        <v>22</v>
      </c>
      <c r="Z571" s="668" t="s">
        <v>22</v>
      </c>
      <c r="AB571" s="662" t="s">
        <v>2913</v>
      </c>
      <c r="AC571" s="662" t="s">
        <v>2148</v>
      </c>
      <c r="AF571" s="662">
        <v>13</v>
      </c>
      <c r="AG571" s="662">
        <v>11</v>
      </c>
      <c r="AH571" s="668" t="str">
        <f t="shared" si="83"/>
        <v/>
      </c>
      <c r="AI571" s="668" t="str">
        <f t="shared" si="83"/>
        <v>●</v>
      </c>
      <c r="AJ571" s="668" t="str">
        <f t="shared" si="83"/>
        <v>●</v>
      </c>
      <c r="AK571" s="675">
        <f t="shared" si="84"/>
        <v>56286</v>
      </c>
      <c r="AL571" s="675" t="str">
        <f t="shared" si="82"/>
        <v>56_白山河内</v>
      </c>
      <c r="AM571" s="675" t="str">
        <f t="shared" si="90"/>
        <v>56</v>
      </c>
      <c r="AN571" s="693" t="str">
        <f>IFERROR(VLOOKUP(AL571,観測点コードリスト!$L$2:$N$1665,3,FALSE),"")</f>
        <v>0973</v>
      </c>
      <c r="AO571" t="str">
        <f t="shared" si="85"/>
        <v>●</v>
      </c>
      <c r="AQ571" s="709">
        <f t="shared" si="86"/>
        <v>56286</v>
      </c>
      <c r="AR571" s="709" t="str">
        <f t="shared" si="87"/>
        <v>白山河内</v>
      </c>
      <c r="AS571" s="709" t="str">
        <f t="shared" si="88"/>
        <v>56</v>
      </c>
      <c r="AT571" s="710" t="str">
        <f t="shared" si="89"/>
        <v>0973</v>
      </c>
    </row>
    <row r="572" spans="1:46">
      <c r="A572" s="662" t="s">
        <v>1556</v>
      </c>
      <c r="B572" s="662">
        <v>56301</v>
      </c>
      <c r="C572" s="662" t="s">
        <v>17</v>
      </c>
      <c r="D572" s="662" t="s">
        <v>2885</v>
      </c>
      <c r="E572" s="662" t="s">
        <v>2886</v>
      </c>
      <c r="F572" s="662" t="s">
        <v>2887</v>
      </c>
      <c r="G572" s="662">
        <v>36</v>
      </c>
      <c r="H572" s="662">
        <v>13.8</v>
      </c>
      <c r="I572" s="662">
        <v>136</v>
      </c>
      <c r="J572" s="662">
        <v>21.7</v>
      </c>
      <c r="K572" s="662">
        <v>83</v>
      </c>
      <c r="L572" s="662">
        <v>10</v>
      </c>
      <c r="M572" s="662">
        <v>2</v>
      </c>
      <c r="N572" s="662" t="s">
        <v>2163</v>
      </c>
      <c r="O572" s="662">
        <v>56915</v>
      </c>
      <c r="P572" s="662" t="s">
        <v>40</v>
      </c>
      <c r="Q572" s="667">
        <v>36.229999999999997</v>
      </c>
      <c r="R572" s="667">
        <v>136.36166700000001</v>
      </c>
      <c r="T572" s="668" t="s">
        <v>4605</v>
      </c>
      <c r="U572" s="668" t="s">
        <v>4605</v>
      </c>
      <c r="V572" s="668" t="s">
        <v>4605</v>
      </c>
      <c r="W572" s="668" t="s">
        <v>22</v>
      </c>
      <c r="X572" s="668" t="s">
        <v>22</v>
      </c>
      <c r="Y572" s="668" t="s">
        <v>22</v>
      </c>
      <c r="Z572" s="668" t="s">
        <v>22</v>
      </c>
      <c r="AB572" s="662" t="s">
        <v>4745</v>
      </c>
      <c r="AC572" s="662" t="s">
        <v>2906</v>
      </c>
      <c r="AF572" s="662">
        <v>2</v>
      </c>
      <c r="AG572" s="662">
        <v>4</v>
      </c>
      <c r="AH572" s="668" t="str">
        <f t="shared" si="83"/>
        <v/>
      </c>
      <c r="AI572" s="668" t="str">
        <f t="shared" si="83"/>
        <v>●</v>
      </c>
      <c r="AJ572" s="668" t="str">
        <f t="shared" si="83"/>
        <v>●</v>
      </c>
      <c r="AK572" s="675">
        <f t="shared" si="84"/>
        <v>56301</v>
      </c>
      <c r="AL572" s="675" t="str">
        <f t="shared" si="82"/>
        <v>56_加賀菅谷</v>
      </c>
      <c r="AM572" s="675" t="str">
        <f t="shared" si="90"/>
        <v>56</v>
      </c>
      <c r="AN572" s="693" t="str">
        <f>IFERROR(VLOOKUP(AL572,観測点コードリスト!$L$2:$N$1665,3,FALSE),"")</f>
        <v>0571</v>
      </c>
      <c r="AO572" t="str">
        <f t="shared" si="85"/>
        <v>●</v>
      </c>
      <c r="AQ572" s="709">
        <f t="shared" si="86"/>
        <v>56301</v>
      </c>
      <c r="AR572" s="709" t="str">
        <f t="shared" si="87"/>
        <v>加賀菅谷</v>
      </c>
      <c r="AS572" s="709" t="str">
        <f t="shared" si="88"/>
        <v>56</v>
      </c>
      <c r="AT572" s="710" t="str">
        <f t="shared" si="89"/>
        <v>0571</v>
      </c>
    </row>
    <row r="573" spans="1:46">
      <c r="A573" s="662" t="s">
        <v>2895</v>
      </c>
      <c r="B573" s="662">
        <v>57001</v>
      </c>
      <c r="C573" s="662" t="s">
        <v>17</v>
      </c>
      <c r="D573" s="662" t="s">
        <v>2896</v>
      </c>
      <c r="E573" s="662" t="s">
        <v>2897</v>
      </c>
      <c r="F573" s="662" t="s">
        <v>2898</v>
      </c>
      <c r="G573" s="662">
        <v>36</v>
      </c>
      <c r="H573" s="662">
        <v>14.6</v>
      </c>
      <c r="I573" s="662">
        <v>136</v>
      </c>
      <c r="J573" s="662">
        <v>10.4</v>
      </c>
      <c r="K573" s="662">
        <v>34</v>
      </c>
      <c r="L573" s="662">
        <v>9.9</v>
      </c>
      <c r="M573" s="662">
        <v>2</v>
      </c>
      <c r="N573" s="662" t="s">
        <v>2899</v>
      </c>
      <c r="O573" s="662" t="s">
        <v>22</v>
      </c>
      <c r="P573" s="662" t="s">
        <v>40</v>
      </c>
      <c r="Q573" s="667">
        <v>36.243333</v>
      </c>
      <c r="R573" s="667">
        <v>136.17333300000001</v>
      </c>
      <c r="T573" s="668" t="s">
        <v>4605</v>
      </c>
      <c r="U573" s="668" t="s">
        <v>4605</v>
      </c>
      <c r="V573" s="668" t="s">
        <v>4605</v>
      </c>
      <c r="W573" s="668" t="s">
        <v>22</v>
      </c>
      <c r="X573" s="668" t="s">
        <v>22</v>
      </c>
      <c r="Y573" s="668" t="s">
        <v>22</v>
      </c>
      <c r="Z573" s="668" t="s">
        <v>22</v>
      </c>
      <c r="AB573" s="662" t="s">
        <v>4847</v>
      </c>
      <c r="AC573" s="662" t="s">
        <v>2906</v>
      </c>
      <c r="AG573" s="662">
        <v>17</v>
      </c>
      <c r="AH573" s="668" t="str">
        <f t="shared" si="83"/>
        <v/>
      </c>
      <c r="AI573" s="668" t="str">
        <f t="shared" si="83"/>
        <v/>
      </c>
      <c r="AJ573" s="668" t="str">
        <f t="shared" si="83"/>
        <v>●</v>
      </c>
      <c r="AK573" s="675">
        <f t="shared" si="84"/>
        <v>57001</v>
      </c>
      <c r="AL573" s="675" t="str">
        <f t="shared" si="82"/>
        <v>57_三国</v>
      </c>
      <c r="AM573" s="675" t="str">
        <f t="shared" si="90"/>
        <v>57</v>
      </c>
      <c r="AN573" s="693" t="str">
        <f>IFERROR(VLOOKUP(AL573,観測点コードリスト!$L$2:$N$1665,3,FALSE),"")</f>
        <v>1071</v>
      </c>
      <c r="AO573" t="str">
        <f t="shared" si="85"/>
        <v>●</v>
      </c>
      <c r="AQ573" s="709">
        <f t="shared" si="86"/>
        <v>57001</v>
      </c>
      <c r="AR573" s="709" t="str">
        <f t="shared" si="87"/>
        <v>三国</v>
      </c>
      <c r="AS573" s="709" t="str">
        <f t="shared" si="88"/>
        <v>57</v>
      </c>
      <c r="AT573" s="710" t="str">
        <f t="shared" si="89"/>
        <v>1071</v>
      </c>
    </row>
    <row r="574" spans="1:46">
      <c r="A574" s="662" t="s">
        <v>2895</v>
      </c>
      <c r="B574" s="662">
        <v>57026</v>
      </c>
      <c r="C574" s="662" t="s">
        <v>23</v>
      </c>
      <c r="D574" s="662" t="s">
        <v>2900</v>
      </c>
      <c r="E574" s="662" t="s">
        <v>2901</v>
      </c>
      <c r="F574" s="662" t="s">
        <v>2902</v>
      </c>
      <c r="G574" s="662">
        <v>36</v>
      </c>
      <c r="H574" s="662">
        <v>8.5</v>
      </c>
      <c r="I574" s="662">
        <v>136</v>
      </c>
      <c r="J574" s="662">
        <v>13.4</v>
      </c>
      <c r="K574" s="662">
        <v>5</v>
      </c>
      <c r="L574" s="662">
        <v>6</v>
      </c>
      <c r="M574" s="662" t="s">
        <v>22</v>
      </c>
      <c r="N574" s="662" t="s">
        <v>35</v>
      </c>
      <c r="O574" s="662" t="s">
        <v>22</v>
      </c>
      <c r="P574" s="662" t="s">
        <v>36</v>
      </c>
      <c r="Q574" s="667">
        <v>36.141666999999998</v>
      </c>
      <c r="R574" s="667">
        <v>136.223333</v>
      </c>
      <c r="T574" s="668" t="s">
        <v>4605</v>
      </c>
      <c r="U574" s="668" t="s">
        <v>4605</v>
      </c>
      <c r="V574" s="668" t="s">
        <v>4605</v>
      </c>
      <c r="W574" s="668" t="s">
        <v>22</v>
      </c>
      <c r="X574" s="668" t="s">
        <v>22</v>
      </c>
      <c r="Y574" s="668" t="s">
        <v>22</v>
      </c>
      <c r="Z574" s="668" t="s">
        <v>22</v>
      </c>
      <c r="AB574" s="662" t="s">
        <v>35</v>
      </c>
      <c r="AC574" s="662" t="s">
        <v>35</v>
      </c>
      <c r="AE574" s="662">
        <v>2</v>
      </c>
      <c r="AF574" s="662">
        <v>16</v>
      </c>
      <c r="AG574" s="662">
        <v>2</v>
      </c>
      <c r="AH574" s="668" t="str">
        <f t="shared" si="83"/>
        <v>●</v>
      </c>
      <c r="AI574" s="668" t="str">
        <f t="shared" si="83"/>
        <v>●</v>
      </c>
      <c r="AJ574" s="668" t="str">
        <f t="shared" si="83"/>
        <v>●</v>
      </c>
      <c r="AK574" s="675">
        <f t="shared" si="84"/>
        <v>57026</v>
      </c>
      <c r="AL574" s="675" t="str">
        <f t="shared" si="82"/>
        <v>57_春江</v>
      </c>
      <c r="AM574" s="675" t="str">
        <f t="shared" si="90"/>
        <v>57</v>
      </c>
      <c r="AN574" s="693" t="str">
        <f>IFERROR(VLOOKUP(AL574,観測点コードリスト!$L$2:$N$1665,3,FALSE),"")</f>
        <v>1537</v>
      </c>
      <c r="AO574" t="str">
        <f t="shared" si="85"/>
        <v>●</v>
      </c>
      <c r="AQ574" s="709">
        <f t="shared" si="86"/>
        <v>57026</v>
      </c>
      <c r="AR574" s="709" t="str">
        <f t="shared" si="87"/>
        <v>春江</v>
      </c>
      <c r="AS574" s="709" t="str">
        <f t="shared" si="88"/>
        <v>57</v>
      </c>
      <c r="AT574" s="710" t="str">
        <f t="shared" si="89"/>
        <v>1537</v>
      </c>
    </row>
    <row r="575" spans="1:46">
      <c r="A575" s="662" t="s">
        <v>2895</v>
      </c>
      <c r="B575" s="662">
        <v>57051</v>
      </c>
      <c r="C575" s="662" t="s">
        <v>17</v>
      </c>
      <c r="D575" s="662" t="s">
        <v>2903</v>
      </c>
      <c r="E575" s="662" t="s">
        <v>2904</v>
      </c>
      <c r="F575" s="662" t="s">
        <v>2905</v>
      </c>
      <c r="G575" s="662">
        <v>36</v>
      </c>
      <c r="H575" s="662">
        <v>0.7</v>
      </c>
      <c r="I575" s="662">
        <v>135</v>
      </c>
      <c r="J575" s="662">
        <v>59.4</v>
      </c>
      <c r="K575" s="662">
        <v>30</v>
      </c>
      <c r="L575" s="662">
        <v>9.9</v>
      </c>
      <c r="M575" s="662">
        <v>1.5</v>
      </c>
      <c r="N575" s="662" t="s">
        <v>2906</v>
      </c>
      <c r="O575" s="662" t="s">
        <v>22</v>
      </c>
      <c r="P575" s="662" t="s">
        <v>22</v>
      </c>
      <c r="Q575" s="667">
        <v>36.011667000000003</v>
      </c>
      <c r="R575" s="667">
        <v>135.99</v>
      </c>
      <c r="T575" s="668" t="s">
        <v>4605</v>
      </c>
      <c r="U575" s="668" t="s">
        <v>4605</v>
      </c>
      <c r="V575" s="668" t="s">
        <v>4605</v>
      </c>
      <c r="W575" s="668" t="s">
        <v>22</v>
      </c>
      <c r="X575" s="668" t="s">
        <v>22</v>
      </c>
      <c r="Y575" s="668" t="s">
        <v>22</v>
      </c>
      <c r="Z575" s="668" t="s">
        <v>22</v>
      </c>
      <c r="AB575" s="662" t="s">
        <v>2906</v>
      </c>
      <c r="AC575" s="662" t="s">
        <v>2906</v>
      </c>
      <c r="AG575" s="662">
        <v>6</v>
      </c>
      <c r="AH575" s="668" t="str">
        <f t="shared" si="83"/>
        <v/>
      </c>
      <c r="AI575" s="668" t="str">
        <f t="shared" si="83"/>
        <v/>
      </c>
      <c r="AJ575" s="668" t="str">
        <f t="shared" si="83"/>
        <v>●</v>
      </c>
      <c r="AK575" s="675">
        <f t="shared" si="84"/>
        <v>57051</v>
      </c>
      <c r="AL575" s="675" t="str">
        <f t="shared" si="82"/>
        <v>57_越廼</v>
      </c>
      <c r="AM575" s="675" t="str">
        <f t="shared" si="90"/>
        <v>57</v>
      </c>
      <c r="AN575" s="693" t="str">
        <f>IFERROR(VLOOKUP(AL575,観測点コードリスト!$L$2:$N$1665,3,FALSE),"")</f>
        <v>1316</v>
      </c>
      <c r="AO575" t="str">
        <f t="shared" si="85"/>
        <v>●</v>
      </c>
      <c r="AQ575" s="709">
        <f t="shared" si="86"/>
        <v>57051</v>
      </c>
      <c r="AR575" s="709" t="str">
        <f t="shared" si="87"/>
        <v>越廼</v>
      </c>
      <c r="AS575" s="709" t="str">
        <f t="shared" si="88"/>
        <v>57</v>
      </c>
      <c r="AT575" s="710" t="str">
        <f t="shared" si="89"/>
        <v>1316</v>
      </c>
    </row>
    <row r="576" spans="1:46">
      <c r="A576" s="662" t="s">
        <v>2895</v>
      </c>
      <c r="B576" s="662">
        <v>57066</v>
      </c>
      <c r="C576" s="662" t="s">
        <v>23</v>
      </c>
      <c r="D576" s="662" t="s">
        <v>2895</v>
      </c>
      <c r="E576" s="662" t="s">
        <v>2907</v>
      </c>
      <c r="F576" s="662" t="s">
        <v>2908</v>
      </c>
      <c r="G576" s="662">
        <v>36</v>
      </c>
      <c r="H576" s="662">
        <v>3.3</v>
      </c>
      <c r="I576" s="662">
        <v>136</v>
      </c>
      <c r="J576" s="662">
        <v>13.3</v>
      </c>
      <c r="K576" s="662">
        <v>9</v>
      </c>
      <c r="L576" s="662">
        <v>26.1</v>
      </c>
      <c r="M576" s="662" t="s">
        <v>22</v>
      </c>
      <c r="N576" s="662" t="s">
        <v>2909</v>
      </c>
      <c r="O576" s="662">
        <v>57903</v>
      </c>
      <c r="P576" s="662" t="s">
        <v>22</v>
      </c>
      <c r="Q576" s="667">
        <v>36.055</v>
      </c>
      <c r="R576" s="667">
        <v>136.221667</v>
      </c>
      <c r="T576" s="668" t="s">
        <v>4605</v>
      </c>
      <c r="U576" s="668" t="s">
        <v>4605</v>
      </c>
      <c r="V576" s="668" t="s">
        <v>4605</v>
      </c>
      <c r="W576" s="668" t="s">
        <v>4605</v>
      </c>
      <c r="X576" s="668" t="s">
        <v>22</v>
      </c>
      <c r="Y576" s="668" t="s">
        <v>4605</v>
      </c>
      <c r="Z576" s="668" t="s">
        <v>4605</v>
      </c>
      <c r="AB576" s="662" t="s">
        <v>4745</v>
      </c>
      <c r="AC576" s="662" t="s">
        <v>4848</v>
      </c>
      <c r="AE576" s="662">
        <v>20</v>
      </c>
      <c r="AF576" s="662">
        <v>4</v>
      </c>
      <c r="AG576" s="662">
        <v>2</v>
      </c>
      <c r="AH576" s="668" t="str">
        <f t="shared" si="83"/>
        <v>●</v>
      </c>
      <c r="AI576" s="668" t="str">
        <f t="shared" si="83"/>
        <v>●</v>
      </c>
      <c r="AJ576" s="668" t="str">
        <f t="shared" si="83"/>
        <v>●</v>
      </c>
      <c r="AK576" s="675">
        <f t="shared" si="84"/>
        <v>57066</v>
      </c>
      <c r="AL576" s="675" t="str">
        <f t="shared" si="82"/>
        <v>57_福井</v>
      </c>
      <c r="AM576" s="675" t="str">
        <f t="shared" si="90"/>
        <v>57</v>
      </c>
      <c r="AN576" s="693" t="str">
        <f>IFERROR(VLOOKUP(AL576,観測点コードリスト!$L$2:$N$1665,3,FALSE),"")</f>
        <v>47616</v>
      </c>
      <c r="AO576" t="str">
        <f t="shared" si="85"/>
        <v>●</v>
      </c>
      <c r="AQ576" s="709">
        <f t="shared" si="86"/>
        <v>57066</v>
      </c>
      <c r="AR576" s="709" t="str">
        <f t="shared" si="87"/>
        <v>福井</v>
      </c>
      <c r="AS576" s="709" t="str">
        <f t="shared" si="88"/>
        <v>57</v>
      </c>
      <c r="AT576" s="710" t="str">
        <f t="shared" si="89"/>
        <v>47616</v>
      </c>
    </row>
    <row r="577" spans="1:46">
      <c r="A577" s="662" t="s">
        <v>2895</v>
      </c>
      <c r="B577" s="662">
        <v>57082</v>
      </c>
      <c r="C577" s="662" t="s">
        <v>17</v>
      </c>
      <c r="D577" s="662" t="s">
        <v>2914</v>
      </c>
      <c r="E577" s="662" t="s">
        <v>2915</v>
      </c>
      <c r="F577" s="662" t="s">
        <v>2916</v>
      </c>
      <c r="G577" s="662">
        <v>36</v>
      </c>
      <c r="H577" s="662">
        <v>2.2999999999999998</v>
      </c>
      <c r="I577" s="662">
        <v>136</v>
      </c>
      <c r="J577" s="662">
        <v>31.3</v>
      </c>
      <c r="K577" s="662">
        <v>196</v>
      </c>
      <c r="L577" s="662">
        <v>9</v>
      </c>
      <c r="M577" s="662">
        <v>3.5</v>
      </c>
      <c r="N577" s="662" t="s">
        <v>2917</v>
      </c>
      <c r="O577" s="662" t="s">
        <v>22</v>
      </c>
      <c r="P577" s="662" t="s">
        <v>40</v>
      </c>
      <c r="Q577" s="667">
        <v>36.038333000000002</v>
      </c>
      <c r="R577" s="667">
        <v>136.52166700000001</v>
      </c>
      <c r="T577" s="668" t="s">
        <v>4605</v>
      </c>
      <c r="U577" s="668" t="s">
        <v>4605</v>
      </c>
      <c r="V577" s="668" t="s">
        <v>4605</v>
      </c>
      <c r="W577" s="668" t="s">
        <v>22</v>
      </c>
      <c r="X577" s="668" t="s">
        <v>22</v>
      </c>
      <c r="Y577" s="668" t="s">
        <v>22</v>
      </c>
      <c r="Z577" s="668" t="s">
        <v>22</v>
      </c>
      <c r="AB577" s="662" t="s">
        <v>2917</v>
      </c>
      <c r="AC577" s="662" t="s">
        <v>2917</v>
      </c>
      <c r="AF577" s="662">
        <v>2</v>
      </c>
      <c r="AH577" s="668" t="str">
        <f t="shared" si="83"/>
        <v/>
      </c>
      <c r="AI577" s="668" t="str">
        <f t="shared" si="83"/>
        <v>●</v>
      </c>
      <c r="AJ577" s="668" t="str">
        <f t="shared" si="83"/>
        <v/>
      </c>
      <c r="AK577" s="675">
        <f t="shared" si="84"/>
        <v>57082</v>
      </c>
      <c r="AL577" s="675" t="str">
        <f t="shared" si="82"/>
        <v>57_勝山</v>
      </c>
      <c r="AM577" s="675" t="str">
        <f t="shared" si="90"/>
        <v>57</v>
      </c>
      <c r="AN577" s="693" t="str">
        <f>IFERROR(VLOOKUP(AL577,観測点コードリスト!$L$2:$N$1665,3,FALSE),"")</f>
        <v>1226</v>
      </c>
      <c r="AO577" t="str">
        <f t="shared" si="85"/>
        <v>●</v>
      </c>
      <c r="AQ577" s="709">
        <f t="shared" si="86"/>
        <v>57082</v>
      </c>
      <c r="AR577" s="709" t="str">
        <f t="shared" si="87"/>
        <v>勝山</v>
      </c>
      <c r="AS577" s="709" t="str">
        <f t="shared" si="88"/>
        <v>57</v>
      </c>
      <c r="AT577" s="710" t="str">
        <f t="shared" si="89"/>
        <v>1226</v>
      </c>
    </row>
    <row r="578" spans="1:46">
      <c r="A578" s="662" t="s">
        <v>2895</v>
      </c>
      <c r="B578" s="662">
        <v>57121</v>
      </c>
      <c r="C578" s="662" t="s">
        <v>17</v>
      </c>
      <c r="D578" s="662" t="s">
        <v>1104</v>
      </c>
      <c r="E578" s="662" t="s">
        <v>1105</v>
      </c>
      <c r="F578" s="662" t="s">
        <v>2921</v>
      </c>
      <c r="G578" s="662">
        <v>35</v>
      </c>
      <c r="H578" s="662">
        <v>58.3</v>
      </c>
      <c r="I578" s="662">
        <v>136</v>
      </c>
      <c r="J578" s="662">
        <v>29.8</v>
      </c>
      <c r="K578" s="662">
        <v>182</v>
      </c>
      <c r="L578" s="662">
        <v>6.4</v>
      </c>
      <c r="M578" s="662">
        <v>3.5</v>
      </c>
      <c r="N578" s="662" t="s">
        <v>2922</v>
      </c>
      <c r="O578" s="662">
        <v>57905</v>
      </c>
      <c r="P578" s="662" t="s">
        <v>40</v>
      </c>
      <c r="Q578" s="667">
        <v>35.971666999999997</v>
      </c>
      <c r="R578" s="667">
        <v>136.496667</v>
      </c>
      <c r="T578" s="668" t="s">
        <v>4605</v>
      </c>
      <c r="U578" s="668" t="s">
        <v>4605</v>
      </c>
      <c r="V578" s="668" t="s">
        <v>4605</v>
      </c>
      <c r="W578" s="668" t="s">
        <v>22</v>
      </c>
      <c r="X578" s="668" t="s">
        <v>22</v>
      </c>
      <c r="Y578" s="668" t="s">
        <v>22</v>
      </c>
      <c r="Z578" s="668" t="s">
        <v>22</v>
      </c>
      <c r="AB578" s="662" t="s">
        <v>4745</v>
      </c>
      <c r="AC578" s="662" t="s">
        <v>4849</v>
      </c>
      <c r="AE578" s="662">
        <v>2</v>
      </c>
      <c r="AH578" s="668" t="str">
        <f t="shared" si="83"/>
        <v>●</v>
      </c>
      <c r="AI578" s="668" t="str">
        <f t="shared" si="83"/>
        <v/>
      </c>
      <c r="AJ578" s="668" t="str">
        <f t="shared" si="83"/>
        <v/>
      </c>
      <c r="AK578" s="675">
        <f t="shared" si="84"/>
        <v>57121</v>
      </c>
      <c r="AL578" s="675" t="str">
        <f t="shared" si="82"/>
        <v>57_大野</v>
      </c>
      <c r="AM578" s="675" t="str">
        <f t="shared" si="90"/>
        <v>57</v>
      </c>
      <c r="AN578" s="693" t="str">
        <f>IFERROR(VLOOKUP(AL578,観測点コードリスト!$L$2:$N$1665,3,FALSE),"")</f>
        <v>0573</v>
      </c>
      <c r="AO578" t="str">
        <f t="shared" si="85"/>
        <v>●</v>
      </c>
      <c r="AQ578" s="709">
        <f t="shared" si="86"/>
        <v>57121</v>
      </c>
      <c r="AR578" s="709" t="str">
        <f t="shared" si="87"/>
        <v>大野</v>
      </c>
      <c r="AS578" s="709" t="str">
        <f t="shared" si="88"/>
        <v>57</v>
      </c>
      <c r="AT578" s="710" t="str">
        <f t="shared" si="89"/>
        <v>0573</v>
      </c>
    </row>
    <row r="579" spans="1:46">
      <c r="A579" s="662" t="s">
        <v>2895</v>
      </c>
      <c r="B579" s="662">
        <v>57206</v>
      </c>
      <c r="C579" s="662" t="s">
        <v>17</v>
      </c>
      <c r="D579" s="662" t="s">
        <v>2926</v>
      </c>
      <c r="E579" s="662" t="s">
        <v>2927</v>
      </c>
      <c r="F579" s="662" t="s">
        <v>2928</v>
      </c>
      <c r="G579" s="662">
        <v>35</v>
      </c>
      <c r="H579" s="662">
        <v>46</v>
      </c>
      <c r="I579" s="662">
        <v>136</v>
      </c>
      <c r="J579" s="662">
        <v>12</v>
      </c>
      <c r="K579" s="662">
        <v>128</v>
      </c>
      <c r="L579" s="662">
        <v>10</v>
      </c>
      <c r="M579" s="662">
        <v>2.5</v>
      </c>
      <c r="N579" s="662" t="s">
        <v>2197</v>
      </c>
      <c r="O579" s="662">
        <v>57910</v>
      </c>
      <c r="P579" s="662" t="s">
        <v>40</v>
      </c>
      <c r="Q579" s="667">
        <v>35.766666999999998</v>
      </c>
      <c r="R579" s="667">
        <v>136.19999999999999</v>
      </c>
      <c r="T579" s="668" t="s">
        <v>4605</v>
      </c>
      <c r="U579" s="668" t="s">
        <v>4605</v>
      </c>
      <c r="V579" s="668" t="s">
        <v>4605</v>
      </c>
      <c r="W579" s="668" t="s">
        <v>22</v>
      </c>
      <c r="X579" s="668" t="s">
        <v>22</v>
      </c>
      <c r="Y579" s="668" t="s">
        <v>22</v>
      </c>
      <c r="Z579" s="668" t="s">
        <v>22</v>
      </c>
      <c r="AB579" s="662" t="s">
        <v>4745</v>
      </c>
      <c r="AC579" s="662" t="s">
        <v>2209</v>
      </c>
      <c r="AE579" s="662">
        <v>2</v>
      </c>
      <c r="AF579" s="662">
        <v>4</v>
      </c>
      <c r="AG579" s="662">
        <v>4</v>
      </c>
      <c r="AH579" s="668" t="str">
        <f t="shared" si="83"/>
        <v>●</v>
      </c>
      <c r="AI579" s="668" t="str">
        <f t="shared" si="83"/>
        <v>●</v>
      </c>
      <c r="AJ579" s="668" t="str">
        <f t="shared" si="83"/>
        <v>●</v>
      </c>
      <c r="AK579" s="675">
        <f t="shared" si="84"/>
        <v>57206</v>
      </c>
      <c r="AL579" s="675" t="str">
        <f t="shared" si="82"/>
        <v>57_今庄</v>
      </c>
      <c r="AM579" s="675" t="str">
        <f t="shared" si="90"/>
        <v>57</v>
      </c>
      <c r="AN579" s="693" t="str">
        <f>IFERROR(VLOOKUP(AL579,観測点コードリスト!$L$2:$N$1665,3,FALSE),"")</f>
        <v>0577</v>
      </c>
      <c r="AO579" t="str">
        <f t="shared" si="85"/>
        <v>●</v>
      </c>
      <c r="AQ579" s="709">
        <f t="shared" si="86"/>
        <v>57206</v>
      </c>
      <c r="AR579" s="709" t="str">
        <f t="shared" si="87"/>
        <v>今庄</v>
      </c>
      <c r="AS579" s="709" t="str">
        <f t="shared" si="88"/>
        <v>57</v>
      </c>
      <c r="AT579" s="710" t="str">
        <f t="shared" si="89"/>
        <v>0577</v>
      </c>
    </row>
    <row r="580" spans="1:46">
      <c r="A580" s="662" t="s">
        <v>2895</v>
      </c>
      <c r="B580" s="662">
        <v>57248</v>
      </c>
      <c r="C580" s="662" t="s">
        <v>23</v>
      </c>
      <c r="D580" s="662" t="s">
        <v>2929</v>
      </c>
      <c r="E580" s="662" t="s">
        <v>2930</v>
      </c>
      <c r="F580" s="662" t="s">
        <v>2931</v>
      </c>
      <c r="G580" s="662">
        <v>35</v>
      </c>
      <c r="H580" s="662">
        <v>39.200000000000003</v>
      </c>
      <c r="I580" s="662">
        <v>136</v>
      </c>
      <c r="J580" s="662">
        <v>3.7</v>
      </c>
      <c r="K580" s="662">
        <v>2</v>
      </c>
      <c r="L580" s="662">
        <v>28</v>
      </c>
      <c r="M580" s="662" t="s">
        <v>22</v>
      </c>
      <c r="N580" s="662" t="s">
        <v>2932</v>
      </c>
      <c r="O580" s="662">
        <v>57913</v>
      </c>
      <c r="P580" s="662" t="s">
        <v>22</v>
      </c>
      <c r="Q580" s="667">
        <v>35.653333000000003</v>
      </c>
      <c r="R580" s="667">
        <v>136.061667</v>
      </c>
      <c r="T580" s="668" t="s">
        <v>4605</v>
      </c>
      <c r="U580" s="668" t="s">
        <v>4605</v>
      </c>
      <c r="V580" s="668" t="s">
        <v>4605</v>
      </c>
      <c r="W580" s="668" t="s">
        <v>22</v>
      </c>
      <c r="X580" s="668" t="s">
        <v>22</v>
      </c>
      <c r="Y580" s="668" t="s">
        <v>4605</v>
      </c>
      <c r="Z580" s="668" t="s">
        <v>22</v>
      </c>
      <c r="AB580" s="662" t="s">
        <v>2932</v>
      </c>
      <c r="AC580" s="662" t="s">
        <v>2932</v>
      </c>
      <c r="AE580" s="662">
        <v>5</v>
      </c>
      <c r="AF580" s="662">
        <v>2</v>
      </c>
      <c r="AH580" s="668" t="str">
        <f t="shared" si="83"/>
        <v>●</v>
      </c>
      <c r="AI580" s="668" t="str">
        <f t="shared" si="83"/>
        <v>●</v>
      </c>
      <c r="AJ580" s="668" t="str">
        <f t="shared" si="83"/>
        <v/>
      </c>
      <c r="AK580" s="675">
        <f t="shared" si="84"/>
        <v>57248</v>
      </c>
      <c r="AL580" s="675" t="str">
        <f t="shared" ref="AL580:AL643" si="91">AM580&amp;"_"&amp;D580</f>
        <v>57_敦賀</v>
      </c>
      <c r="AM580" s="675" t="str">
        <f t="shared" si="90"/>
        <v>57</v>
      </c>
      <c r="AN580" s="693" t="str">
        <f>IFERROR(VLOOKUP(AL580,観測点コードリスト!$L$2:$N$1665,3,FALSE),"")</f>
        <v>47631</v>
      </c>
      <c r="AO580" t="str">
        <f t="shared" si="85"/>
        <v>●</v>
      </c>
      <c r="AQ580" s="709">
        <f t="shared" si="86"/>
        <v>57248</v>
      </c>
      <c r="AR580" s="709" t="str">
        <f t="shared" si="87"/>
        <v>敦賀</v>
      </c>
      <c r="AS580" s="709" t="str">
        <f t="shared" si="88"/>
        <v>57</v>
      </c>
      <c r="AT580" s="710" t="str">
        <f t="shared" si="89"/>
        <v>47631</v>
      </c>
    </row>
    <row r="581" spans="1:46">
      <c r="A581" s="662" t="s">
        <v>2895</v>
      </c>
      <c r="B581" s="662">
        <v>57286</v>
      </c>
      <c r="C581" s="662" t="s">
        <v>17</v>
      </c>
      <c r="D581" s="662" t="s">
        <v>2933</v>
      </c>
      <c r="E581" s="662" t="s">
        <v>2639</v>
      </c>
      <c r="F581" s="662" t="s">
        <v>2934</v>
      </c>
      <c r="G581" s="662">
        <v>35</v>
      </c>
      <c r="H581" s="662">
        <v>36</v>
      </c>
      <c r="I581" s="662">
        <v>135</v>
      </c>
      <c r="J581" s="662">
        <v>55</v>
      </c>
      <c r="K581" s="662">
        <v>10</v>
      </c>
      <c r="L581" s="662">
        <v>10</v>
      </c>
      <c r="M581" s="662">
        <v>2</v>
      </c>
      <c r="N581" s="662" t="s">
        <v>2935</v>
      </c>
      <c r="O581" s="662" t="s">
        <v>22</v>
      </c>
      <c r="P581" s="662" t="s">
        <v>40</v>
      </c>
      <c r="Q581" s="667">
        <v>35.6</v>
      </c>
      <c r="R581" s="667">
        <v>135.91666699999999</v>
      </c>
      <c r="T581" s="668" t="s">
        <v>4605</v>
      </c>
      <c r="U581" s="668" t="s">
        <v>4605</v>
      </c>
      <c r="V581" s="668" t="s">
        <v>4605</v>
      </c>
      <c r="W581" s="668" t="s">
        <v>22</v>
      </c>
      <c r="X581" s="668" t="s">
        <v>22</v>
      </c>
      <c r="Y581" s="668" t="s">
        <v>22</v>
      </c>
      <c r="Z581" s="668" t="s">
        <v>22</v>
      </c>
      <c r="AB581" s="662" t="s">
        <v>4850</v>
      </c>
      <c r="AC581" s="662" t="s">
        <v>2209</v>
      </c>
      <c r="AE581" s="662">
        <v>2</v>
      </c>
      <c r="AF581" s="662">
        <v>7</v>
      </c>
      <c r="AH581" s="668" t="str">
        <f t="shared" ref="AH581:AJ644" si="92">IF(AE581&gt;0,"●","")</f>
        <v>●</v>
      </c>
      <c r="AI581" s="668" t="str">
        <f t="shared" si="92"/>
        <v>●</v>
      </c>
      <c r="AJ581" s="668" t="str">
        <f t="shared" si="92"/>
        <v/>
      </c>
      <c r="AK581" s="675">
        <f t="shared" ref="AK581:AK644" si="93">B581</f>
        <v>57286</v>
      </c>
      <c r="AL581" s="675" t="str">
        <f t="shared" si="91"/>
        <v>57_美浜</v>
      </c>
      <c r="AM581" s="675" t="str">
        <f t="shared" si="90"/>
        <v>57</v>
      </c>
      <c r="AN581" s="693" t="str">
        <f>IFERROR(VLOOKUP(AL581,観測点コードリスト!$L$2:$N$1665,3,FALSE),"")</f>
        <v>1010</v>
      </c>
      <c r="AO581" t="str">
        <f t="shared" ref="AO581:AO644" si="94">IF(AH581="●","●",IF(AI581="●","●",IF(AJ581="●","●","")))</f>
        <v>●</v>
      </c>
      <c r="AQ581" s="709">
        <f t="shared" si="86"/>
        <v>57286</v>
      </c>
      <c r="AR581" s="709" t="str">
        <f t="shared" si="87"/>
        <v>美浜</v>
      </c>
      <c r="AS581" s="709" t="str">
        <f t="shared" si="88"/>
        <v>57</v>
      </c>
      <c r="AT581" s="710" t="str">
        <f t="shared" si="89"/>
        <v>1010</v>
      </c>
    </row>
    <row r="582" spans="1:46">
      <c r="A582" s="662" t="s">
        <v>2895</v>
      </c>
      <c r="B582" s="662">
        <v>57317</v>
      </c>
      <c r="C582" s="662" t="s">
        <v>17</v>
      </c>
      <c r="D582" s="662" t="s">
        <v>2940</v>
      </c>
      <c r="E582" s="662" t="s">
        <v>2941</v>
      </c>
      <c r="F582" s="662" t="s">
        <v>2942</v>
      </c>
      <c r="G582" s="662">
        <v>35</v>
      </c>
      <c r="H582" s="662">
        <v>29</v>
      </c>
      <c r="I582" s="662">
        <v>135</v>
      </c>
      <c r="J582" s="662">
        <v>46.9</v>
      </c>
      <c r="K582" s="662">
        <v>10</v>
      </c>
      <c r="L582" s="662">
        <v>24.9</v>
      </c>
      <c r="M582" s="662">
        <v>2</v>
      </c>
      <c r="N582" s="662" t="s">
        <v>2943</v>
      </c>
      <c r="O582" s="662">
        <v>57915</v>
      </c>
      <c r="P582" s="662" t="s">
        <v>22</v>
      </c>
      <c r="Q582" s="667">
        <v>35.483333000000002</v>
      </c>
      <c r="R582" s="667">
        <v>135.781667</v>
      </c>
      <c r="T582" s="668" t="s">
        <v>4605</v>
      </c>
      <c r="U582" s="668" t="s">
        <v>4605</v>
      </c>
      <c r="V582" s="668" t="s">
        <v>4605</v>
      </c>
      <c r="W582" s="668" t="s">
        <v>22</v>
      </c>
      <c r="X582" s="668" t="s">
        <v>22</v>
      </c>
      <c r="Y582" s="668" t="s">
        <v>22</v>
      </c>
      <c r="Z582" s="668" t="s">
        <v>22</v>
      </c>
      <c r="AB582" s="662" t="s">
        <v>2943</v>
      </c>
      <c r="AC582" s="662" t="s">
        <v>2943</v>
      </c>
      <c r="AE582" s="662">
        <v>3</v>
      </c>
      <c r="AG582" s="662">
        <v>2</v>
      </c>
      <c r="AH582" s="668" t="str">
        <f t="shared" si="92"/>
        <v>●</v>
      </c>
      <c r="AI582" s="668" t="str">
        <f t="shared" si="92"/>
        <v/>
      </c>
      <c r="AJ582" s="668" t="str">
        <f t="shared" si="92"/>
        <v>●</v>
      </c>
      <c r="AK582" s="675">
        <f t="shared" si="93"/>
        <v>57317</v>
      </c>
      <c r="AL582" s="675" t="str">
        <f t="shared" si="91"/>
        <v>57_小浜</v>
      </c>
      <c r="AM582" s="675" t="str">
        <f t="shared" si="90"/>
        <v>57</v>
      </c>
      <c r="AN582" s="693" t="str">
        <f>IFERROR(VLOOKUP(AL582,観測点コードリスト!$L$2:$N$1665,3,FALSE),"")</f>
        <v>0579</v>
      </c>
      <c r="AO582" t="str">
        <f t="shared" si="94"/>
        <v>●</v>
      </c>
      <c r="AQ582" s="709">
        <f t="shared" si="86"/>
        <v>57317</v>
      </c>
      <c r="AR582" s="709" t="str">
        <f t="shared" si="87"/>
        <v>小浜</v>
      </c>
      <c r="AS582" s="709" t="str">
        <f t="shared" si="88"/>
        <v>57</v>
      </c>
      <c r="AT582" s="710" t="str">
        <f t="shared" si="89"/>
        <v>0579</v>
      </c>
    </row>
    <row r="583" spans="1:46">
      <c r="A583" s="662" t="s">
        <v>2944</v>
      </c>
      <c r="B583" s="662">
        <v>60051</v>
      </c>
      <c r="C583" s="662" t="s">
        <v>17</v>
      </c>
      <c r="D583" s="662" t="s">
        <v>2949</v>
      </c>
      <c r="E583" s="662" t="s">
        <v>2950</v>
      </c>
      <c r="F583" s="662" t="s">
        <v>2951</v>
      </c>
      <c r="G583" s="662">
        <v>35</v>
      </c>
      <c r="H583" s="662">
        <v>24.7</v>
      </c>
      <c r="I583" s="662">
        <v>136</v>
      </c>
      <c r="J583" s="662">
        <v>1.7</v>
      </c>
      <c r="K583" s="662">
        <v>88</v>
      </c>
      <c r="L583" s="662">
        <v>10</v>
      </c>
      <c r="M583" s="662">
        <v>1.5</v>
      </c>
      <c r="N583" s="662" t="s">
        <v>2050</v>
      </c>
      <c r="O583" s="662">
        <v>60905</v>
      </c>
      <c r="P583" s="662" t="s">
        <v>40</v>
      </c>
      <c r="Q583" s="667">
        <v>35.411667000000001</v>
      </c>
      <c r="R583" s="667">
        <v>136.028333</v>
      </c>
      <c r="T583" s="668" t="s">
        <v>4605</v>
      </c>
      <c r="U583" s="668" t="s">
        <v>4605</v>
      </c>
      <c r="V583" s="668" t="s">
        <v>4605</v>
      </c>
      <c r="W583" s="668" t="s">
        <v>22</v>
      </c>
      <c r="X583" s="668" t="s">
        <v>22</v>
      </c>
      <c r="Y583" s="668" t="s">
        <v>22</v>
      </c>
      <c r="Z583" s="668" t="s">
        <v>22</v>
      </c>
      <c r="AB583" s="662" t="s">
        <v>4745</v>
      </c>
      <c r="AC583" s="662" t="s">
        <v>2491</v>
      </c>
      <c r="AE583" s="662">
        <v>1</v>
      </c>
      <c r="AG583" s="662">
        <v>5</v>
      </c>
      <c r="AH583" s="668" t="str">
        <f t="shared" si="92"/>
        <v>●</v>
      </c>
      <c r="AI583" s="668" t="str">
        <f t="shared" si="92"/>
        <v/>
      </c>
      <c r="AJ583" s="668" t="str">
        <f t="shared" si="92"/>
        <v>●</v>
      </c>
      <c r="AK583" s="675">
        <f t="shared" si="93"/>
        <v>60051</v>
      </c>
      <c r="AL583" s="675" t="str">
        <f t="shared" si="91"/>
        <v>60_今津</v>
      </c>
      <c r="AM583" s="675" t="str">
        <f t="shared" si="90"/>
        <v>60</v>
      </c>
      <c r="AN583" s="693" t="str">
        <f>IFERROR(VLOOKUP(AL583,観測点コードリスト!$L$2:$N$1665,3,FALSE),"")</f>
        <v>0580</v>
      </c>
      <c r="AO583" t="str">
        <f t="shared" si="94"/>
        <v>●</v>
      </c>
      <c r="AQ583" s="709">
        <f t="shared" si="86"/>
        <v>60051</v>
      </c>
      <c r="AR583" s="709" t="str">
        <f t="shared" si="87"/>
        <v>今津</v>
      </c>
      <c r="AS583" s="709" t="str">
        <f t="shared" si="88"/>
        <v>60</v>
      </c>
      <c r="AT583" s="710" t="str">
        <f t="shared" si="89"/>
        <v>0580</v>
      </c>
    </row>
    <row r="584" spans="1:46">
      <c r="A584" s="662" t="s">
        <v>2944</v>
      </c>
      <c r="B584" s="662">
        <v>60061</v>
      </c>
      <c r="C584" s="662" t="s">
        <v>17</v>
      </c>
      <c r="D584" s="662" t="s">
        <v>2952</v>
      </c>
      <c r="E584" s="662" t="s">
        <v>2953</v>
      </c>
      <c r="F584" s="662" t="s">
        <v>2954</v>
      </c>
      <c r="G584" s="662">
        <v>35</v>
      </c>
      <c r="H584" s="662">
        <v>25.4</v>
      </c>
      <c r="I584" s="662">
        <v>136</v>
      </c>
      <c r="J584" s="662">
        <v>14.5</v>
      </c>
      <c r="K584" s="662">
        <v>95</v>
      </c>
      <c r="L584" s="662">
        <v>10</v>
      </c>
      <c r="M584" s="662">
        <v>1.5</v>
      </c>
      <c r="N584" s="662" t="s">
        <v>2955</v>
      </c>
      <c r="O584" s="662" t="s">
        <v>22</v>
      </c>
      <c r="P584" s="662" t="s">
        <v>40</v>
      </c>
      <c r="Q584" s="667">
        <v>35.423333</v>
      </c>
      <c r="R584" s="667">
        <v>136.24166700000001</v>
      </c>
      <c r="T584" s="668" t="s">
        <v>4605</v>
      </c>
      <c r="U584" s="668" t="s">
        <v>4605</v>
      </c>
      <c r="V584" s="668" t="s">
        <v>4605</v>
      </c>
      <c r="W584" s="668" t="s">
        <v>22</v>
      </c>
      <c r="X584" s="668" t="s">
        <v>22</v>
      </c>
      <c r="Y584" s="668" t="s">
        <v>22</v>
      </c>
      <c r="Z584" s="668" t="s">
        <v>22</v>
      </c>
      <c r="AB584" s="662" t="s">
        <v>2913</v>
      </c>
      <c r="AC584" s="662" t="s">
        <v>2464</v>
      </c>
      <c r="AE584" s="662">
        <v>3</v>
      </c>
      <c r="AF584" s="662">
        <v>7</v>
      </c>
      <c r="AG584" s="662">
        <v>7</v>
      </c>
      <c r="AH584" s="668" t="str">
        <f t="shared" si="92"/>
        <v>●</v>
      </c>
      <c r="AI584" s="668" t="str">
        <f t="shared" si="92"/>
        <v>●</v>
      </c>
      <c r="AJ584" s="668" t="str">
        <f t="shared" si="92"/>
        <v>●</v>
      </c>
      <c r="AK584" s="675">
        <f t="shared" si="93"/>
        <v>60061</v>
      </c>
      <c r="AL584" s="675" t="str">
        <f t="shared" si="91"/>
        <v>60_長浜</v>
      </c>
      <c r="AM584" s="675" t="str">
        <f t="shared" si="90"/>
        <v>60</v>
      </c>
      <c r="AN584" s="693" t="str">
        <f>IFERROR(VLOOKUP(AL584,観測点コードリスト!$L$2:$N$1665,3,FALSE),"")</f>
        <v>0976</v>
      </c>
      <c r="AO584" t="str">
        <f t="shared" si="94"/>
        <v>●</v>
      </c>
      <c r="AQ584" s="709">
        <f t="shared" si="86"/>
        <v>60061</v>
      </c>
      <c r="AR584" s="709" t="str">
        <f t="shared" si="87"/>
        <v>長浜</v>
      </c>
      <c r="AS584" s="709" t="str">
        <f t="shared" si="88"/>
        <v>60</v>
      </c>
      <c r="AT584" s="710" t="str">
        <f t="shared" si="89"/>
        <v>0976</v>
      </c>
    </row>
    <row r="585" spans="1:46">
      <c r="A585" s="662" t="s">
        <v>2944</v>
      </c>
      <c r="B585" s="662">
        <v>60102</v>
      </c>
      <c r="C585" s="662" t="s">
        <v>17</v>
      </c>
      <c r="D585" s="662" t="s">
        <v>2959</v>
      </c>
      <c r="E585" s="662" t="s">
        <v>2960</v>
      </c>
      <c r="F585" s="662" t="s">
        <v>2961</v>
      </c>
      <c r="G585" s="662">
        <v>35</v>
      </c>
      <c r="H585" s="662">
        <v>23</v>
      </c>
      <c r="I585" s="662">
        <v>136</v>
      </c>
      <c r="J585" s="662">
        <v>20.6</v>
      </c>
      <c r="K585" s="662">
        <v>147</v>
      </c>
      <c r="L585" s="662">
        <v>6.5</v>
      </c>
      <c r="M585" s="662">
        <v>1.5</v>
      </c>
      <c r="N585" s="662" t="s">
        <v>2962</v>
      </c>
      <c r="O585" s="662">
        <v>60911</v>
      </c>
      <c r="P585" s="662" t="s">
        <v>40</v>
      </c>
      <c r="Q585" s="667">
        <v>35.383333</v>
      </c>
      <c r="R585" s="667">
        <v>136.343333</v>
      </c>
      <c r="T585" s="668" t="s">
        <v>4605</v>
      </c>
      <c r="U585" s="668" t="s">
        <v>4605</v>
      </c>
      <c r="V585" s="668" t="s">
        <v>4605</v>
      </c>
      <c r="W585" s="668" t="s">
        <v>22</v>
      </c>
      <c r="X585" s="668" t="s">
        <v>22</v>
      </c>
      <c r="Y585" s="668" t="s">
        <v>22</v>
      </c>
      <c r="Z585" s="668" t="s">
        <v>22</v>
      </c>
      <c r="AB585" s="662" t="s">
        <v>2962</v>
      </c>
      <c r="AC585" s="662" t="s">
        <v>2962</v>
      </c>
      <c r="AE585" s="662">
        <v>8</v>
      </c>
      <c r="AF585" s="662">
        <v>9</v>
      </c>
      <c r="AH585" s="668" t="str">
        <f t="shared" si="92"/>
        <v>●</v>
      </c>
      <c r="AI585" s="668" t="str">
        <f t="shared" si="92"/>
        <v>●</v>
      </c>
      <c r="AJ585" s="668" t="str">
        <f t="shared" si="92"/>
        <v/>
      </c>
      <c r="AK585" s="675">
        <f t="shared" si="93"/>
        <v>60102</v>
      </c>
      <c r="AL585" s="675" t="str">
        <f t="shared" si="91"/>
        <v>60_米原</v>
      </c>
      <c r="AM585" s="675" t="str">
        <f t="shared" si="90"/>
        <v>60</v>
      </c>
      <c r="AN585" s="693" t="str">
        <f>IFERROR(VLOOKUP(AL585,観測点コードリスト!$L$2:$N$1665,3,FALSE),"")</f>
        <v>1524</v>
      </c>
      <c r="AO585" t="str">
        <f t="shared" si="94"/>
        <v>●</v>
      </c>
      <c r="AQ585" s="709">
        <f t="shared" si="86"/>
        <v>60102</v>
      </c>
      <c r="AR585" s="709" t="str">
        <f t="shared" si="87"/>
        <v>米原</v>
      </c>
      <c r="AS585" s="709" t="str">
        <f t="shared" si="88"/>
        <v>60</v>
      </c>
      <c r="AT585" s="710" t="str">
        <f t="shared" si="89"/>
        <v>1524</v>
      </c>
    </row>
    <row r="586" spans="1:46">
      <c r="A586" s="662" t="s">
        <v>2944</v>
      </c>
      <c r="B586" s="662">
        <v>60116</v>
      </c>
      <c r="C586" s="662" t="s">
        <v>17</v>
      </c>
      <c r="D586" s="662" t="s">
        <v>2963</v>
      </c>
      <c r="E586" s="662" t="s">
        <v>2964</v>
      </c>
      <c r="F586" s="662" t="s">
        <v>2965</v>
      </c>
      <c r="G586" s="662">
        <v>35</v>
      </c>
      <c r="H586" s="662">
        <v>14.1</v>
      </c>
      <c r="I586" s="662">
        <v>135</v>
      </c>
      <c r="J586" s="662">
        <v>57.4</v>
      </c>
      <c r="K586" s="662">
        <v>90</v>
      </c>
      <c r="L586" s="662">
        <v>10</v>
      </c>
      <c r="M586" s="662">
        <v>1.5</v>
      </c>
      <c r="N586" s="662" t="s">
        <v>2050</v>
      </c>
      <c r="O586" s="662" t="s">
        <v>22</v>
      </c>
      <c r="P586" s="662" t="s">
        <v>22</v>
      </c>
      <c r="Q586" s="667">
        <v>35.234999999999999</v>
      </c>
      <c r="R586" s="667">
        <v>135.95666700000001</v>
      </c>
      <c r="T586" s="668" t="s">
        <v>4605</v>
      </c>
      <c r="U586" s="668" t="s">
        <v>4605</v>
      </c>
      <c r="V586" s="668" t="s">
        <v>4605</v>
      </c>
      <c r="W586" s="668" t="s">
        <v>22</v>
      </c>
      <c r="X586" s="668" t="s">
        <v>22</v>
      </c>
      <c r="Y586" s="668" t="s">
        <v>22</v>
      </c>
      <c r="Z586" s="668" t="s">
        <v>22</v>
      </c>
      <c r="AB586" s="662" t="s">
        <v>4745</v>
      </c>
      <c r="AC586" s="662" t="s">
        <v>2491</v>
      </c>
      <c r="AF586" s="662">
        <v>9</v>
      </c>
      <c r="AG586" s="662">
        <v>5</v>
      </c>
      <c r="AH586" s="668" t="str">
        <f t="shared" si="92"/>
        <v/>
      </c>
      <c r="AI586" s="668" t="str">
        <f t="shared" si="92"/>
        <v>●</v>
      </c>
      <c r="AJ586" s="668" t="str">
        <f t="shared" si="92"/>
        <v>●</v>
      </c>
      <c r="AK586" s="675">
        <f t="shared" si="93"/>
        <v>60116</v>
      </c>
      <c r="AL586" s="675" t="str">
        <f t="shared" si="91"/>
        <v>60_南小松</v>
      </c>
      <c r="AM586" s="675" t="str">
        <f t="shared" si="90"/>
        <v>60</v>
      </c>
      <c r="AN586" s="693" t="str">
        <f>IFERROR(VLOOKUP(AL586,観測点コードリスト!$L$2:$N$1665,3,FALSE),"")</f>
        <v>1083</v>
      </c>
      <c r="AO586" t="str">
        <f t="shared" si="94"/>
        <v>●</v>
      </c>
      <c r="AQ586" s="709">
        <f t="shared" si="86"/>
        <v>60116</v>
      </c>
      <c r="AR586" s="709" t="str">
        <f t="shared" si="87"/>
        <v>南小松</v>
      </c>
      <c r="AS586" s="709" t="str">
        <f t="shared" si="88"/>
        <v>60</v>
      </c>
      <c r="AT586" s="710" t="str">
        <f t="shared" si="89"/>
        <v>1083</v>
      </c>
    </row>
    <row r="587" spans="1:46">
      <c r="A587" s="662" t="s">
        <v>2944</v>
      </c>
      <c r="B587" s="662">
        <v>60131</v>
      </c>
      <c r="C587" s="662" t="s">
        <v>23</v>
      </c>
      <c r="D587" s="662" t="s">
        <v>2966</v>
      </c>
      <c r="E587" s="662" t="s">
        <v>2967</v>
      </c>
      <c r="F587" s="662" t="s">
        <v>2968</v>
      </c>
      <c r="G587" s="662">
        <v>35</v>
      </c>
      <c r="H587" s="662">
        <v>16.5</v>
      </c>
      <c r="I587" s="662">
        <v>136</v>
      </c>
      <c r="J587" s="662">
        <v>14.6</v>
      </c>
      <c r="K587" s="662">
        <v>87</v>
      </c>
      <c r="L587" s="662">
        <v>19.7</v>
      </c>
      <c r="M587" s="662" t="s">
        <v>22</v>
      </c>
      <c r="N587" s="662" t="s">
        <v>2969</v>
      </c>
      <c r="O587" s="662">
        <v>60915</v>
      </c>
      <c r="P587" s="662" t="s">
        <v>22</v>
      </c>
      <c r="Q587" s="667">
        <v>35.274999999999999</v>
      </c>
      <c r="R587" s="667">
        <v>136.24333300000001</v>
      </c>
      <c r="T587" s="668" t="s">
        <v>4605</v>
      </c>
      <c r="U587" s="668" t="s">
        <v>4605</v>
      </c>
      <c r="V587" s="668" t="s">
        <v>4605</v>
      </c>
      <c r="W587" s="668" t="s">
        <v>4605</v>
      </c>
      <c r="X587" s="668" t="s">
        <v>22</v>
      </c>
      <c r="Y587" s="668" t="s">
        <v>4605</v>
      </c>
      <c r="Z587" s="668" t="s">
        <v>4605</v>
      </c>
      <c r="AB587" s="662" t="s">
        <v>4745</v>
      </c>
      <c r="AC587" s="662" t="s">
        <v>4851</v>
      </c>
      <c r="AE587" s="662">
        <v>10</v>
      </c>
      <c r="AF587" s="662">
        <v>1</v>
      </c>
      <c r="AG587" s="662">
        <v>11</v>
      </c>
      <c r="AH587" s="668" t="str">
        <f t="shared" si="92"/>
        <v>●</v>
      </c>
      <c r="AI587" s="668" t="str">
        <f t="shared" si="92"/>
        <v>●</v>
      </c>
      <c r="AJ587" s="668" t="str">
        <f t="shared" si="92"/>
        <v>●</v>
      </c>
      <c r="AK587" s="675">
        <f t="shared" si="93"/>
        <v>60131</v>
      </c>
      <c r="AL587" s="675" t="str">
        <f t="shared" si="91"/>
        <v>60_彦根</v>
      </c>
      <c r="AM587" s="675" t="str">
        <f t="shared" si="90"/>
        <v>60</v>
      </c>
      <c r="AN587" s="693" t="str">
        <f>IFERROR(VLOOKUP(AL587,観測点コードリスト!$L$2:$N$1665,3,FALSE),"")</f>
        <v>47761</v>
      </c>
      <c r="AO587" t="str">
        <f t="shared" si="94"/>
        <v>●</v>
      </c>
      <c r="AQ587" s="709">
        <f t="shared" si="86"/>
        <v>60131</v>
      </c>
      <c r="AR587" s="709" t="str">
        <f t="shared" si="87"/>
        <v>彦根</v>
      </c>
      <c r="AS587" s="709" t="str">
        <f t="shared" si="88"/>
        <v>60</v>
      </c>
      <c r="AT587" s="710" t="str">
        <f t="shared" si="89"/>
        <v>47761</v>
      </c>
    </row>
    <row r="588" spans="1:46">
      <c r="A588" s="662" t="s">
        <v>2944</v>
      </c>
      <c r="B588" s="662">
        <v>60196</v>
      </c>
      <c r="C588" s="662" t="s">
        <v>17</v>
      </c>
      <c r="D588" s="662" t="s">
        <v>2973</v>
      </c>
      <c r="E588" s="662" t="s">
        <v>2974</v>
      </c>
      <c r="F588" s="662" t="s">
        <v>2975</v>
      </c>
      <c r="G588" s="662">
        <v>35</v>
      </c>
      <c r="H588" s="662">
        <v>3.7</v>
      </c>
      <c r="I588" s="662">
        <v>136</v>
      </c>
      <c r="J588" s="662">
        <v>11.4</v>
      </c>
      <c r="K588" s="662">
        <v>128</v>
      </c>
      <c r="L588" s="662">
        <v>6.5</v>
      </c>
      <c r="M588" s="662">
        <v>1.5</v>
      </c>
      <c r="N588" s="662" t="s">
        <v>2976</v>
      </c>
      <c r="O588" s="662" t="s">
        <v>22</v>
      </c>
      <c r="P588" s="662" t="s">
        <v>40</v>
      </c>
      <c r="Q588" s="667">
        <v>35.061667</v>
      </c>
      <c r="R588" s="667">
        <v>136.19</v>
      </c>
      <c r="T588" s="668" t="s">
        <v>4605</v>
      </c>
      <c r="U588" s="668" t="s">
        <v>4605</v>
      </c>
      <c r="V588" s="668" t="s">
        <v>4605</v>
      </c>
      <c r="W588" s="668" t="s">
        <v>22</v>
      </c>
      <c r="X588" s="668" t="s">
        <v>22</v>
      </c>
      <c r="Y588" s="668" t="s">
        <v>22</v>
      </c>
      <c r="Z588" s="668" t="s">
        <v>22</v>
      </c>
      <c r="AB588" s="662" t="s">
        <v>3018</v>
      </c>
      <c r="AC588" s="662" t="s">
        <v>1415</v>
      </c>
      <c r="AE588" s="662">
        <v>11</v>
      </c>
      <c r="AF588" s="662">
        <v>10</v>
      </c>
      <c r="AG588" s="662">
        <v>9</v>
      </c>
      <c r="AH588" s="668" t="str">
        <f t="shared" si="92"/>
        <v>●</v>
      </c>
      <c r="AI588" s="668" t="str">
        <f t="shared" si="92"/>
        <v>●</v>
      </c>
      <c r="AJ588" s="668" t="str">
        <f t="shared" si="92"/>
        <v>●</v>
      </c>
      <c r="AK588" s="675">
        <f t="shared" si="93"/>
        <v>60196</v>
      </c>
      <c r="AL588" s="675" t="str">
        <f t="shared" si="91"/>
        <v>60_東近江</v>
      </c>
      <c r="AM588" s="675" t="str">
        <f t="shared" si="90"/>
        <v>60</v>
      </c>
      <c r="AN588" s="693" t="str">
        <f>IFERROR(VLOOKUP(AL588,観測点コードリスト!$L$2:$N$1665,3,FALSE),"")</f>
        <v>0963</v>
      </c>
      <c r="AO588" t="str">
        <f t="shared" si="94"/>
        <v>●</v>
      </c>
      <c r="AQ588" s="709">
        <f t="shared" si="86"/>
        <v>60196</v>
      </c>
      <c r="AR588" s="709" t="str">
        <f t="shared" si="87"/>
        <v>東近江</v>
      </c>
      <c r="AS588" s="709" t="str">
        <f t="shared" si="88"/>
        <v>60</v>
      </c>
      <c r="AT588" s="710" t="str">
        <f t="shared" si="89"/>
        <v>0963</v>
      </c>
    </row>
    <row r="589" spans="1:46">
      <c r="A589" s="662" t="s">
        <v>2944</v>
      </c>
      <c r="B589" s="662">
        <v>60216</v>
      </c>
      <c r="C589" s="662" t="s">
        <v>17</v>
      </c>
      <c r="D589" s="662" t="s">
        <v>654</v>
      </c>
      <c r="E589" s="662" t="s">
        <v>655</v>
      </c>
      <c r="F589" s="662" t="s">
        <v>2977</v>
      </c>
      <c r="G589" s="662">
        <v>34</v>
      </c>
      <c r="H589" s="662">
        <v>59.5</v>
      </c>
      <c r="I589" s="662">
        <v>135</v>
      </c>
      <c r="J589" s="662">
        <v>54.7</v>
      </c>
      <c r="K589" s="662">
        <v>86</v>
      </c>
      <c r="L589" s="662">
        <v>10</v>
      </c>
      <c r="M589" s="662">
        <v>1.5</v>
      </c>
      <c r="N589" s="662" t="s">
        <v>1837</v>
      </c>
      <c r="O589" s="662" t="s">
        <v>22</v>
      </c>
      <c r="P589" s="662" t="s">
        <v>40</v>
      </c>
      <c r="Q589" s="667">
        <v>34.991667</v>
      </c>
      <c r="R589" s="667">
        <v>135.91166699999999</v>
      </c>
      <c r="T589" s="668" t="s">
        <v>4605</v>
      </c>
      <c r="U589" s="668" t="s">
        <v>4605</v>
      </c>
      <c r="V589" s="668" t="s">
        <v>4605</v>
      </c>
      <c r="W589" s="668" t="s">
        <v>22</v>
      </c>
      <c r="X589" s="668" t="s">
        <v>22</v>
      </c>
      <c r="Y589" s="668" t="s">
        <v>22</v>
      </c>
      <c r="Z589" s="668" t="s">
        <v>22</v>
      </c>
      <c r="AB589" s="662" t="s">
        <v>1837</v>
      </c>
      <c r="AC589" s="662" t="s">
        <v>1837</v>
      </c>
      <c r="AE589" s="662">
        <v>26</v>
      </c>
      <c r="AF589" s="662">
        <v>19</v>
      </c>
      <c r="AG589" s="662">
        <v>7</v>
      </c>
      <c r="AH589" s="668" t="str">
        <f t="shared" si="92"/>
        <v>●</v>
      </c>
      <c r="AI589" s="668" t="str">
        <f t="shared" si="92"/>
        <v>●</v>
      </c>
      <c r="AJ589" s="668" t="str">
        <f t="shared" si="92"/>
        <v>●</v>
      </c>
      <c r="AK589" s="675">
        <f t="shared" si="93"/>
        <v>60216</v>
      </c>
      <c r="AL589" s="675" t="str">
        <f t="shared" si="91"/>
        <v>60_大津</v>
      </c>
      <c r="AM589" s="675" t="str">
        <f t="shared" si="90"/>
        <v>60</v>
      </c>
      <c r="AN589" s="693" t="str">
        <f>IFERROR(VLOOKUP(AL589,観測点コードリスト!$L$2:$N$1665,3,FALSE),"")</f>
        <v>0586</v>
      </c>
      <c r="AO589" t="str">
        <f t="shared" si="94"/>
        <v>●</v>
      </c>
      <c r="AQ589" s="709">
        <f t="shared" si="86"/>
        <v>60216</v>
      </c>
      <c r="AR589" s="709" t="str">
        <f t="shared" si="87"/>
        <v>大津</v>
      </c>
      <c r="AS589" s="709" t="str">
        <f t="shared" si="88"/>
        <v>60</v>
      </c>
      <c r="AT589" s="710" t="str">
        <f t="shared" si="89"/>
        <v>0586</v>
      </c>
    </row>
    <row r="590" spans="1:46">
      <c r="A590" s="662" t="s">
        <v>2944</v>
      </c>
      <c r="B590" s="662">
        <v>60226</v>
      </c>
      <c r="C590" s="662" t="s">
        <v>17</v>
      </c>
      <c r="D590" s="662" t="s">
        <v>2978</v>
      </c>
      <c r="E590" s="662" t="s">
        <v>2979</v>
      </c>
      <c r="F590" s="662" t="s">
        <v>2980</v>
      </c>
      <c r="G590" s="662">
        <v>34</v>
      </c>
      <c r="H590" s="662">
        <v>54.8</v>
      </c>
      <c r="I590" s="662">
        <v>136</v>
      </c>
      <c r="J590" s="662">
        <v>4.8</v>
      </c>
      <c r="K590" s="662">
        <v>265</v>
      </c>
      <c r="L590" s="662">
        <v>10</v>
      </c>
      <c r="M590" s="662">
        <v>1.5</v>
      </c>
      <c r="N590" s="662" t="s">
        <v>2976</v>
      </c>
      <c r="O590" s="662" t="s">
        <v>22</v>
      </c>
      <c r="P590" s="662" t="s">
        <v>40</v>
      </c>
      <c r="Q590" s="667">
        <v>34.913333000000002</v>
      </c>
      <c r="R590" s="667">
        <v>136.08000000000001</v>
      </c>
      <c r="T590" s="668" t="s">
        <v>4605</v>
      </c>
      <c r="U590" s="668" t="s">
        <v>4605</v>
      </c>
      <c r="V590" s="668" t="s">
        <v>4605</v>
      </c>
      <c r="W590" s="668" t="s">
        <v>22</v>
      </c>
      <c r="X590" s="668" t="s">
        <v>22</v>
      </c>
      <c r="Y590" s="668" t="s">
        <v>22</v>
      </c>
      <c r="Z590" s="668" t="s">
        <v>22</v>
      </c>
      <c r="AB590" s="662" t="s">
        <v>3018</v>
      </c>
      <c r="AC590" s="662" t="s">
        <v>1415</v>
      </c>
      <c r="AE590" s="662">
        <v>2</v>
      </c>
      <c r="AF590" s="662">
        <v>14</v>
      </c>
      <c r="AG590" s="662">
        <v>19</v>
      </c>
      <c r="AH590" s="668" t="str">
        <f t="shared" si="92"/>
        <v>●</v>
      </c>
      <c r="AI590" s="668" t="str">
        <f t="shared" si="92"/>
        <v>●</v>
      </c>
      <c r="AJ590" s="668" t="str">
        <f t="shared" si="92"/>
        <v>●</v>
      </c>
      <c r="AK590" s="675">
        <f t="shared" si="93"/>
        <v>60226</v>
      </c>
      <c r="AL590" s="675" t="str">
        <f t="shared" si="91"/>
        <v>60_信楽</v>
      </c>
      <c r="AM590" s="675" t="str">
        <f t="shared" si="90"/>
        <v>60</v>
      </c>
      <c r="AN590" s="693" t="str">
        <f>IFERROR(VLOOKUP(AL590,観測点コードリスト!$L$2:$N$1665,3,FALSE),"")</f>
        <v>0964</v>
      </c>
      <c r="AO590" t="str">
        <f t="shared" si="94"/>
        <v>●</v>
      </c>
      <c r="AQ590" s="709">
        <f t="shared" si="86"/>
        <v>60226</v>
      </c>
      <c r="AR590" s="709" t="str">
        <f t="shared" si="87"/>
        <v>信楽</v>
      </c>
      <c r="AS590" s="709" t="str">
        <f t="shared" si="88"/>
        <v>60</v>
      </c>
      <c r="AT590" s="710" t="str">
        <f t="shared" si="89"/>
        <v>0964</v>
      </c>
    </row>
    <row r="591" spans="1:46">
      <c r="A591" s="662" t="s">
        <v>2944</v>
      </c>
      <c r="B591" s="662">
        <v>60236</v>
      </c>
      <c r="C591" s="662" t="s">
        <v>17</v>
      </c>
      <c r="D591" s="662" t="s">
        <v>2981</v>
      </c>
      <c r="E591" s="662" t="s">
        <v>2982</v>
      </c>
      <c r="F591" s="662" t="s">
        <v>2983</v>
      </c>
      <c r="G591" s="662">
        <v>34</v>
      </c>
      <c r="H591" s="662">
        <v>56.3</v>
      </c>
      <c r="I591" s="662">
        <v>136</v>
      </c>
      <c r="J591" s="662">
        <v>16.7</v>
      </c>
      <c r="K591" s="662">
        <v>248</v>
      </c>
      <c r="L591" s="662">
        <v>10</v>
      </c>
      <c r="M591" s="662">
        <v>1.5</v>
      </c>
      <c r="N591" s="662" t="s">
        <v>2333</v>
      </c>
      <c r="O591" s="662" t="s">
        <v>22</v>
      </c>
      <c r="P591" s="662" t="s">
        <v>40</v>
      </c>
      <c r="Q591" s="667">
        <v>34.938333</v>
      </c>
      <c r="R591" s="667">
        <v>136.278333</v>
      </c>
      <c r="T591" s="668" t="s">
        <v>4605</v>
      </c>
      <c r="U591" s="668" t="s">
        <v>4605</v>
      </c>
      <c r="V591" s="668" t="s">
        <v>4605</v>
      </c>
      <c r="W591" s="668" t="s">
        <v>22</v>
      </c>
      <c r="X591" s="668" t="s">
        <v>22</v>
      </c>
      <c r="Y591" s="668" t="s">
        <v>22</v>
      </c>
      <c r="Z591" s="668" t="s">
        <v>22</v>
      </c>
      <c r="AB591" s="662" t="s">
        <v>4745</v>
      </c>
      <c r="AC591" s="662" t="s">
        <v>1128</v>
      </c>
      <c r="AE591" s="662">
        <v>2</v>
      </c>
      <c r="AF591" s="662">
        <v>4</v>
      </c>
      <c r="AG591" s="662">
        <v>9</v>
      </c>
      <c r="AH591" s="668" t="str">
        <f t="shared" si="92"/>
        <v>●</v>
      </c>
      <c r="AI591" s="668" t="str">
        <f t="shared" si="92"/>
        <v>●</v>
      </c>
      <c r="AJ591" s="668" t="str">
        <f t="shared" si="92"/>
        <v>●</v>
      </c>
      <c r="AK591" s="675">
        <f t="shared" si="93"/>
        <v>60236</v>
      </c>
      <c r="AL591" s="675" t="str">
        <f t="shared" si="91"/>
        <v>60_土山</v>
      </c>
      <c r="AM591" s="675" t="str">
        <f t="shared" si="90"/>
        <v>60</v>
      </c>
      <c r="AN591" s="693" t="str">
        <f>IFERROR(VLOOKUP(AL591,観測点コードリスト!$L$2:$N$1665,3,FALSE),"")</f>
        <v>0587</v>
      </c>
      <c r="AO591" t="str">
        <f t="shared" si="94"/>
        <v>●</v>
      </c>
      <c r="AQ591" s="709">
        <f t="shared" si="86"/>
        <v>60236</v>
      </c>
      <c r="AR591" s="709" t="str">
        <f t="shared" si="87"/>
        <v>土山</v>
      </c>
      <c r="AS591" s="709" t="str">
        <f t="shared" si="88"/>
        <v>60</v>
      </c>
      <c r="AT591" s="710" t="str">
        <f t="shared" si="89"/>
        <v>0587</v>
      </c>
    </row>
    <row r="592" spans="1:46">
      <c r="A592" s="662" t="s">
        <v>2984</v>
      </c>
      <c r="B592" s="662">
        <v>61001</v>
      </c>
      <c r="C592" s="662" t="s">
        <v>17</v>
      </c>
      <c r="D592" s="662" t="s">
        <v>2985</v>
      </c>
      <c r="E592" s="662" t="s">
        <v>2986</v>
      </c>
      <c r="F592" s="662" t="s">
        <v>2987</v>
      </c>
      <c r="G592" s="662">
        <v>35</v>
      </c>
      <c r="H592" s="662">
        <v>44.2</v>
      </c>
      <c r="I592" s="662">
        <v>135</v>
      </c>
      <c r="J592" s="662">
        <v>5.2</v>
      </c>
      <c r="K592" s="662">
        <v>42</v>
      </c>
      <c r="L592" s="662">
        <v>11.2</v>
      </c>
      <c r="M592" s="662">
        <v>1.5</v>
      </c>
      <c r="N592" s="662" t="s">
        <v>2988</v>
      </c>
      <c r="O592" s="662" t="s">
        <v>22</v>
      </c>
      <c r="P592" s="662" t="s">
        <v>40</v>
      </c>
      <c r="Q592" s="667">
        <v>35.736666999999997</v>
      </c>
      <c r="R592" s="667">
        <v>135.08666700000001</v>
      </c>
      <c r="T592" s="668" t="s">
        <v>4605</v>
      </c>
      <c r="U592" s="668" t="s">
        <v>4605</v>
      </c>
      <c r="V592" s="668" t="s">
        <v>4605</v>
      </c>
      <c r="W592" s="668" t="s">
        <v>22</v>
      </c>
      <c r="X592" s="668" t="s">
        <v>22</v>
      </c>
      <c r="Y592" s="668" t="s">
        <v>22</v>
      </c>
      <c r="Z592" s="668" t="s">
        <v>22</v>
      </c>
      <c r="AB592" s="662" t="s">
        <v>3018</v>
      </c>
      <c r="AC592" s="662" t="s">
        <v>4852</v>
      </c>
      <c r="AE592" s="662">
        <v>5</v>
      </c>
      <c r="AF592" s="662">
        <v>2</v>
      </c>
      <c r="AH592" s="668" t="str">
        <f t="shared" si="92"/>
        <v>●</v>
      </c>
      <c r="AI592" s="668" t="str">
        <f t="shared" si="92"/>
        <v>●</v>
      </c>
      <c r="AJ592" s="668" t="str">
        <f t="shared" si="92"/>
        <v/>
      </c>
      <c r="AK592" s="675">
        <f t="shared" si="93"/>
        <v>61001</v>
      </c>
      <c r="AL592" s="675" t="str">
        <f t="shared" si="91"/>
        <v>61_間人</v>
      </c>
      <c r="AM592" s="675" t="str">
        <f t="shared" si="90"/>
        <v>61</v>
      </c>
      <c r="AN592" s="693" t="str">
        <f>IFERROR(VLOOKUP(AL592,観測点コードリスト!$L$2:$N$1665,3,FALSE),"")</f>
        <v>0965</v>
      </c>
      <c r="AO592" t="str">
        <f t="shared" si="94"/>
        <v>●</v>
      </c>
      <c r="AQ592" s="709">
        <f t="shared" si="86"/>
        <v>61001</v>
      </c>
      <c r="AR592" s="709" t="str">
        <f t="shared" si="87"/>
        <v>間人</v>
      </c>
      <c r="AS592" s="709" t="str">
        <f t="shared" si="88"/>
        <v>61</v>
      </c>
      <c r="AT592" s="710" t="str">
        <f t="shared" si="89"/>
        <v>0965</v>
      </c>
    </row>
    <row r="593" spans="1:46">
      <c r="A593" s="662" t="s">
        <v>2984</v>
      </c>
      <c r="B593" s="662">
        <v>61076</v>
      </c>
      <c r="C593" s="662" t="s">
        <v>17</v>
      </c>
      <c r="D593" s="662" t="s">
        <v>2992</v>
      </c>
      <c r="E593" s="662" t="s">
        <v>2993</v>
      </c>
      <c r="F593" s="662" t="s">
        <v>2994</v>
      </c>
      <c r="G593" s="662">
        <v>35</v>
      </c>
      <c r="H593" s="662">
        <v>33</v>
      </c>
      <c r="I593" s="662">
        <v>135</v>
      </c>
      <c r="J593" s="662">
        <v>14.1</v>
      </c>
      <c r="K593" s="662">
        <v>2</v>
      </c>
      <c r="L593" s="662">
        <v>10.5</v>
      </c>
      <c r="M593" s="662">
        <v>1.5</v>
      </c>
      <c r="N593" s="662" t="s">
        <v>2167</v>
      </c>
      <c r="O593" s="662" t="s">
        <v>22</v>
      </c>
      <c r="P593" s="662" t="s">
        <v>40</v>
      </c>
      <c r="Q593" s="667">
        <v>35.549999999999997</v>
      </c>
      <c r="R593" s="667">
        <v>135.23500000000001</v>
      </c>
      <c r="T593" s="668" t="s">
        <v>4605</v>
      </c>
      <c r="U593" s="668" t="s">
        <v>4605</v>
      </c>
      <c r="V593" s="668" t="s">
        <v>4605</v>
      </c>
      <c r="W593" s="668" t="s">
        <v>22</v>
      </c>
      <c r="X593" s="668" t="s">
        <v>22</v>
      </c>
      <c r="Y593" s="668" t="s">
        <v>22</v>
      </c>
      <c r="Z593" s="668" t="s">
        <v>22</v>
      </c>
      <c r="AB593" s="662" t="s">
        <v>4745</v>
      </c>
      <c r="AC593" s="662" t="s">
        <v>2820</v>
      </c>
      <c r="AF593" s="662">
        <v>9</v>
      </c>
      <c r="AG593" s="662">
        <v>1</v>
      </c>
      <c r="AH593" s="668" t="str">
        <f t="shared" si="92"/>
        <v/>
      </c>
      <c r="AI593" s="668" t="str">
        <f t="shared" si="92"/>
        <v>●</v>
      </c>
      <c r="AJ593" s="668" t="str">
        <f t="shared" si="92"/>
        <v>●</v>
      </c>
      <c r="AK593" s="675">
        <f t="shared" si="93"/>
        <v>61076</v>
      </c>
      <c r="AL593" s="675" t="str">
        <f t="shared" si="91"/>
        <v>61_宮津</v>
      </c>
      <c r="AM593" s="675" t="str">
        <f t="shared" si="90"/>
        <v>61</v>
      </c>
      <c r="AN593" s="693" t="str">
        <f>IFERROR(VLOOKUP(AL593,観測点コードリスト!$L$2:$N$1665,3,FALSE),"")</f>
        <v>0589</v>
      </c>
      <c r="AO593" t="str">
        <f t="shared" si="94"/>
        <v>●</v>
      </c>
      <c r="AQ593" s="709">
        <f t="shared" si="86"/>
        <v>61076</v>
      </c>
      <c r="AR593" s="709" t="str">
        <f t="shared" si="87"/>
        <v>宮津</v>
      </c>
      <c r="AS593" s="709" t="str">
        <f t="shared" si="88"/>
        <v>61</v>
      </c>
      <c r="AT593" s="710" t="str">
        <f t="shared" si="89"/>
        <v>0589</v>
      </c>
    </row>
    <row r="594" spans="1:46">
      <c r="A594" s="662" t="s">
        <v>2984</v>
      </c>
      <c r="B594" s="662">
        <v>61111</v>
      </c>
      <c r="C594" s="662" t="s">
        <v>23</v>
      </c>
      <c r="D594" s="662" t="s">
        <v>2999</v>
      </c>
      <c r="E594" s="662" t="s">
        <v>3000</v>
      </c>
      <c r="F594" s="662" t="s">
        <v>3001</v>
      </c>
      <c r="G594" s="662">
        <v>35</v>
      </c>
      <c r="H594" s="662">
        <v>27</v>
      </c>
      <c r="I594" s="662">
        <v>135</v>
      </c>
      <c r="J594" s="662">
        <v>19</v>
      </c>
      <c r="K594" s="662">
        <v>2</v>
      </c>
      <c r="L594" s="662">
        <v>41.6</v>
      </c>
      <c r="M594" s="662" t="s">
        <v>22</v>
      </c>
      <c r="N594" s="662" t="s">
        <v>2380</v>
      </c>
      <c r="O594" s="662">
        <v>61905</v>
      </c>
      <c r="P594" s="662" t="s">
        <v>22</v>
      </c>
      <c r="Q594" s="667">
        <v>35.450000000000003</v>
      </c>
      <c r="R594" s="667">
        <v>135.316667</v>
      </c>
      <c r="T594" s="668" t="s">
        <v>4605</v>
      </c>
      <c r="U594" s="668" t="s">
        <v>4605</v>
      </c>
      <c r="V594" s="668" t="s">
        <v>4605</v>
      </c>
      <c r="W594" s="668" t="s">
        <v>22</v>
      </c>
      <c r="X594" s="668" t="s">
        <v>22</v>
      </c>
      <c r="Y594" s="668" t="s">
        <v>4605</v>
      </c>
      <c r="Z594" s="668" t="s">
        <v>22</v>
      </c>
      <c r="AB594" s="662" t="s">
        <v>4745</v>
      </c>
      <c r="AC594" s="662" t="s">
        <v>4836</v>
      </c>
      <c r="AE594" s="662">
        <v>4</v>
      </c>
      <c r="AF594" s="662">
        <v>3</v>
      </c>
      <c r="AG594" s="662">
        <v>2</v>
      </c>
      <c r="AH594" s="668" t="str">
        <f t="shared" si="92"/>
        <v>●</v>
      </c>
      <c r="AI594" s="668" t="str">
        <f t="shared" si="92"/>
        <v>●</v>
      </c>
      <c r="AJ594" s="668" t="str">
        <f t="shared" si="92"/>
        <v>●</v>
      </c>
      <c r="AK594" s="675">
        <f t="shared" si="93"/>
        <v>61111</v>
      </c>
      <c r="AL594" s="675" t="str">
        <f t="shared" si="91"/>
        <v>61_舞鶴</v>
      </c>
      <c r="AM594" s="675" t="str">
        <f t="shared" si="90"/>
        <v>61</v>
      </c>
      <c r="AN594" s="693" t="str">
        <f>IFERROR(VLOOKUP(AL594,観測点コードリスト!$L$2:$N$1665,3,FALSE),"")</f>
        <v>47750</v>
      </c>
      <c r="AO594" t="str">
        <f t="shared" si="94"/>
        <v>●</v>
      </c>
      <c r="AQ594" s="709">
        <f t="shared" si="86"/>
        <v>61111</v>
      </c>
      <c r="AR594" s="709" t="str">
        <f t="shared" si="87"/>
        <v>舞鶴</v>
      </c>
      <c r="AS594" s="709" t="str">
        <f t="shared" si="88"/>
        <v>61</v>
      </c>
      <c r="AT594" s="710" t="str">
        <f t="shared" si="89"/>
        <v>47750</v>
      </c>
    </row>
    <row r="595" spans="1:46">
      <c r="A595" s="662" t="s">
        <v>2984</v>
      </c>
      <c r="B595" s="662">
        <v>61187</v>
      </c>
      <c r="C595" s="662" t="s">
        <v>17</v>
      </c>
      <c r="D595" s="662" t="s">
        <v>3005</v>
      </c>
      <c r="E595" s="662" t="s">
        <v>3006</v>
      </c>
      <c r="F595" s="662" t="s">
        <v>3007</v>
      </c>
      <c r="G595" s="662">
        <v>35</v>
      </c>
      <c r="H595" s="662">
        <v>18.7</v>
      </c>
      <c r="I595" s="662">
        <v>135</v>
      </c>
      <c r="J595" s="662">
        <v>6.8</v>
      </c>
      <c r="K595" s="662">
        <v>17</v>
      </c>
      <c r="L595" s="662">
        <v>9.6</v>
      </c>
      <c r="M595" s="662">
        <v>1.5</v>
      </c>
      <c r="N595" s="662" t="s">
        <v>2400</v>
      </c>
      <c r="O595" s="662" t="s">
        <v>22</v>
      </c>
      <c r="P595" s="662" t="s">
        <v>22</v>
      </c>
      <c r="Q595" s="667">
        <v>35.311667</v>
      </c>
      <c r="R595" s="667">
        <v>135.11333300000001</v>
      </c>
      <c r="T595" s="668" t="s">
        <v>4605</v>
      </c>
      <c r="U595" s="668" t="s">
        <v>4605</v>
      </c>
      <c r="V595" s="668" t="s">
        <v>4605</v>
      </c>
      <c r="W595" s="668" t="s">
        <v>22</v>
      </c>
      <c r="X595" s="668" t="s">
        <v>22</v>
      </c>
      <c r="Y595" s="668" t="s">
        <v>22</v>
      </c>
      <c r="Z595" s="668" t="s">
        <v>22</v>
      </c>
      <c r="AB595" s="662" t="s">
        <v>2400</v>
      </c>
      <c r="AC595" s="662" t="s">
        <v>2400</v>
      </c>
      <c r="AE595" s="662">
        <v>7</v>
      </c>
      <c r="AG595" s="662">
        <v>5</v>
      </c>
      <c r="AH595" s="668" t="str">
        <f t="shared" si="92"/>
        <v>●</v>
      </c>
      <c r="AI595" s="668" t="str">
        <f t="shared" si="92"/>
        <v/>
      </c>
      <c r="AJ595" s="668" t="str">
        <f t="shared" si="92"/>
        <v>●</v>
      </c>
      <c r="AK595" s="675">
        <f t="shared" si="93"/>
        <v>61187</v>
      </c>
      <c r="AL595" s="675" t="str">
        <f t="shared" si="91"/>
        <v>61_福知山</v>
      </c>
      <c r="AM595" s="675" t="str">
        <f t="shared" si="90"/>
        <v>61</v>
      </c>
      <c r="AN595" s="693" t="str">
        <f>IFERROR(VLOOKUP(AL595,観測点コードリスト!$L$2:$N$1665,3,FALSE),"")</f>
        <v>0593</v>
      </c>
      <c r="AO595" t="str">
        <f t="shared" si="94"/>
        <v>●</v>
      </c>
      <c r="AQ595" s="709">
        <f t="shared" si="86"/>
        <v>61187</v>
      </c>
      <c r="AR595" s="709" t="str">
        <f t="shared" si="87"/>
        <v>福知山</v>
      </c>
      <c r="AS595" s="709" t="str">
        <f t="shared" si="88"/>
        <v>61</v>
      </c>
      <c r="AT595" s="710" t="str">
        <f t="shared" si="89"/>
        <v>0593</v>
      </c>
    </row>
    <row r="596" spans="1:46">
      <c r="A596" s="662" t="s">
        <v>2984</v>
      </c>
      <c r="B596" s="662">
        <v>61206</v>
      </c>
      <c r="C596" s="662" t="s">
        <v>17</v>
      </c>
      <c r="D596" s="662" t="s">
        <v>2910</v>
      </c>
      <c r="E596" s="662" t="s">
        <v>2911</v>
      </c>
      <c r="F596" s="662" t="s">
        <v>3019</v>
      </c>
      <c r="G596" s="662">
        <v>35</v>
      </c>
      <c r="H596" s="662">
        <v>16.5</v>
      </c>
      <c r="I596" s="662">
        <v>135</v>
      </c>
      <c r="J596" s="662">
        <v>33</v>
      </c>
      <c r="K596" s="662">
        <v>200</v>
      </c>
      <c r="L596" s="662">
        <v>10</v>
      </c>
      <c r="M596" s="662">
        <v>1.5</v>
      </c>
      <c r="N596" s="662" t="s">
        <v>2820</v>
      </c>
      <c r="O596" s="662">
        <v>61910</v>
      </c>
      <c r="P596" s="662" t="s">
        <v>40</v>
      </c>
      <c r="Q596" s="667">
        <v>35.274999999999999</v>
      </c>
      <c r="R596" s="667">
        <v>135.55000000000001</v>
      </c>
      <c r="T596" s="668" t="s">
        <v>4605</v>
      </c>
      <c r="U596" s="668" t="s">
        <v>4605</v>
      </c>
      <c r="V596" s="668" t="s">
        <v>4605</v>
      </c>
      <c r="W596" s="668" t="s">
        <v>22</v>
      </c>
      <c r="X596" s="668" t="s">
        <v>22</v>
      </c>
      <c r="Y596" s="668" t="s">
        <v>22</v>
      </c>
      <c r="Z596" s="668" t="s">
        <v>22</v>
      </c>
      <c r="AB596" s="662" t="s">
        <v>2820</v>
      </c>
      <c r="AC596" s="662" t="s">
        <v>2820</v>
      </c>
      <c r="AG596" s="662">
        <v>1</v>
      </c>
      <c r="AH596" s="668" t="str">
        <f t="shared" si="92"/>
        <v/>
      </c>
      <c r="AI596" s="668" t="str">
        <f t="shared" si="92"/>
        <v/>
      </c>
      <c r="AJ596" s="668" t="str">
        <f t="shared" si="92"/>
        <v>●</v>
      </c>
      <c r="AK596" s="675">
        <f t="shared" si="93"/>
        <v>61206</v>
      </c>
      <c r="AL596" s="675" t="str">
        <f t="shared" si="91"/>
        <v>61_美山</v>
      </c>
      <c r="AM596" s="675" t="str">
        <f t="shared" si="90"/>
        <v>61</v>
      </c>
      <c r="AN596" s="693" t="str">
        <f>IFERROR(VLOOKUP(AL596,観測点コードリスト!$L$2:$N$1665,3,FALSE),"")</f>
        <v>1303</v>
      </c>
      <c r="AO596" t="str">
        <f t="shared" si="94"/>
        <v>●</v>
      </c>
      <c r="AQ596" s="709">
        <f t="shared" si="86"/>
        <v>61206</v>
      </c>
      <c r="AR596" s="709" t="str">
        <f t="shared" si="87"/>
        <v>美山</v>
      </c>
      <c r="AS596" s="709" t="str">
        <f t="shared" si="88"/>
        <v>61</v>
      </c>
      <c r="AT596" s="710" t="str">
        <f t="shared" si="89"/>
        <v>1303</v>
      </c>
    </row>
    <row r="597" spans="1:46">
      <c r="A597" s="662" t="s">
        <v>2984</v>
      </c>
      <c r="B597" s="662">
        <v>61242</v>
      </c>
      <c r="C597" s="662" t="s">
        <v>17</v>
      </c>
      <c r="D597" s="662" t="s">
        <v>3024</v>
      </c>
      <c r="E597" s="662" t="s">
        <v>3025</v>
      </c>
      <c r="F597" s="662" t="s">
        <v>3026</v>
      </c>
      <c r="G597" s="662">
        <v>35</v>
      </c>
      <c r="H597" s="662">
        <v>6.5</v>
      </c>
      <c r="I597" s="662">
        <v>135</v>
      </c>
      <c r="J597" s="662">
        <v>27.3</v>
      </c>
      <c r="K597" s="662">
        <v>134</v>
      </c>
      <c r="L597" s="662">
        <v>9.3000000000000007</v>
      </c>
      <c r="M597" s="662">
        <v>1.5</v>
      </c>
      <c r="N597" s="662" t="s">
        <v>3027</v>
      </c>
      <c r="O597" s="662" t="s">
        <v>22</v>
      </c>
      <c r="P597" s="662" t="s">
        <v>40</v>
      </c>
      <c r="Q597" s="667">
        <v>35.108333000000002</v>
      </c>
      <c r="R597" s="667">
        <v>135.45500000000001</v>
      </c>
      <c r="T597" s="668" t="s">
        <v>4605</v>
      </c>
      <c r="U597" s="668" t="s">
        <v>4605</v>
      </c>
      <c r="V597" s="668" t="s">
        <v>4605</v>
      </c>
      <c r="W597" s="668" t="s">
        <v>22</v>
      </c>
      <c r="X597" s="668" t="s">
        <v>22</v>
      </c>
      <c r="Y597" s="668" t="s">
        <v>22</v>
      </c>
      <c r="Z597" s="668" t="s">
        <v>22</v>
      </c>
      <c r="AB597" s="662" t="s">
        <v>3027</v>
      </c>
      <c r="AC597" s="662" t="s">
        <v>3027</v>
      </c>
      <c r="AE597" s="662">
        <v>2</v>
      </c>
      <c r="AF597" s="662">
        <v>2</v>
      </c>
      <c r="AH597" s="668" t="str">
        <f t="shared" si="92"/>
        <v>●</v>
      </c>
      <c r="AI597" s="668" t="str">
        <f t="shared" si="92"/>
        <v>●</v>
      </c>
      <c r="AJ597" s="668" t="str">
        <f t="shared" si="92"/>
        <v/>
      </c>
      <c r="AK597" s="675">
        <f t="shared" si="93"/>
        <v>61242</v>
      </c>
      <c r="AL597" s="675" t="str">
        <f t="shared" si="91"/>
        <v>61_園部</v>
      </c>
      <c r="AM597" s="675" t="str">
        <f t="shared" si="90"/>
        <v>61</v>
      </c>
      <c r="AN597" s="693" t="str">
        <f>IFERROR(VLOOKUP(AL597,観測点コードリスト!$L$2:$N$1665,3,FALSE),"")</f>
        <v>0596</v>
      </c>
      <c r="AO597" t="str">
        <f t="shared" si="94"/>
        <v>●</v>
      </c>
      <c r="AQ597" s="709">
        <f t="shared" si="86"/>
        <v>61242</v>
      </c>
      <c r="AR597" s="709" t="str">
        <f t="shared" si="87"/>
        <v>園部</v>
      </c>
      <c r="AS597" s="709" t="str">
        <f t="shared" si="88"/>
        <v>61</v>
      </c>
      <c r="AT597" s="710" t="str">
        <f t="shared" si="89"/>
        <v>0596</v>
      </c>
    </row>
    <row r="598" spans="1:46">
      <c r="A598" s="662" t="s">
        <v>2984</v>
      </c>
      <c r="B598" s="662">
        <v>61286</v>
      </c>
      <c r="C598" s="662" t="s">
        <v>23</v>
      </c>
      <c r="D598" s="662" t="s">
        <v>2984</v>
      </c>
      <c r="E598" s="662" t="s">
        <v>3032</v>
      </c>
      <c r="F598" s="662" t="s">
        <v>3035</v>
      </c>
      <c r="G598" s="662">
        <v>35</v>
      </c>
      <c r="H598" s="662">
        <v>0.7</v>
      </c>
      <c r="I598" s="662">
        <v>135</v>
      </c>
      <c r="J598" s="662">
        <v>44.1</v>
      </c>
      <c r="K598" s="662">
        <v>36</v>
      </c>
      <c r="L598" s="662">
        <v>17.8</v>
      </c>
      <c r="M598" s="662" t="s">
        <v>22</v>
      </c>
      <c r="N598" s="662" t="s">
        <v>3034</v>
      </c>
      <c r="O598" s="662" t="s">
        <v>22</v>
      </c>
      <c r="P598" s="662" t="s">
        <v>262</v>
      </c>
      <c r="Q598" s="667">
        <v>35.011667000000003</v>
      </c>
      <c r="R598" s="667">
        <v>135.73500000000001</v>
      </c>
      <c r="T598" s="668" t="s">
        <v>22</v>
      </c>
      <c r="U598" s="668" t="s">
        <v>22</v>
      </c>
      <c r="V598" s="668" t="s">
        <v>4605</v>
      </c>
      <c r="W598" s="668" t="s">
        <v>22</v>
      </c>
      <c r="X598" s="668" t="s">
        <v>22</v>
      </c>
      <c r="Y598" s="668" t="s">
        <v>22</v>
      </c>
      <c r="Z598" s="668" t="s">
        <v>22</v>
      </c>
      <c r="AB598" s="662" t="s">
        <v>4758</v>
      </c>
      <c r="AC598" s="662" t="s">
        <v>3034</v>
      </c>
      <c r="AE598" s="662">
        <v>32</v>
      </c>
      <c r="AF598" s="662">
        <v>10</v>
      </c>
      <c r="AG598" s="662">
        <v>14</v>
      </c>
      <c r="AH598" s="668" t="str">
        <f t="shared" si="92"/>
        <v>●</v>
      </c>
      <c r="AI598" s="668" t="str">
        <f t="shared" si="92"/>
        <v>●</v>
      </c>
      <c r="AJ598" s="668" t="str">
        <f t="shared" si="92"/>
        <v>●</v>
      </c>
      <c r="AK598" s="675">
        <f t="shared" si="93"/>
        <v>61286</v>
      </c>
      <c r="AL598" s="675" t="str">
        <f t="shared" si="91"/>
        <v>61_京都</v>
      </c>
      <c r="AM598" s="675" t="str">
        <f t="shared" si="90"/>
        <v>61</v>
      </c>
      <c r="AN598" s="693" t="str">
        <f>IFERROR(VLOOKUP(AL598,観測点コードリスト!$L$2:$N$1665,3,FALSE),"")</f>
        <v>47759</v>
      </c>
      <c r="AO598" t="str">
        <f t="shared" si="94"/>
        <v>●</v>
      </c>
      <c r="AQ598" s="709">
        <f t="shared" si="86"/>
        <v>61286</v>
      </c>
      <c r="AR598" s="709" t="str">
        <f t="shared" si="87"/>
        <v>京都</v>
      </c>
      <c r="AS598" s="709" t="str">
        <f t="shared" si="88"/>
        <v>61</v>
      </c>
      <c r="AT598" s="710" t="str">
        <f t="shared" si="89"/>
        <v>47759</v>
      </c>
    </row>
    <row r="599" spans="1:46">
      <c r="A599" s="662" t="s">
        <v>2984</v>
      </c>
      <c r="B599" s="662">
        <v>61326</v>
      </c>
      <c r="C599" s="662" t="s">
        <v>17</v>
      </c>
      <c r="D599" s="662" t="s">
        <v>3039</v>
      </c>
      <c r="E599" s="662" t="s">
        <v>3040</v>
      </c>
      <c r="F599" s="662" t="s">
        <v>3041</v>
      </c>
      <c r="G599" s="662">
        <v>34</v>
      </c>
      <c r="H599" s="662">
        <v>49.8</v>
      </c>
      <c r="I599" s="662">
        <v>135</v>
      </c>
      <c r="J599" s="662">
        <v>45.6</v>
      </c>
      <c r="K599" s="662">
        <v>20</v>
      </c>
      <c r="L599" s="662">
        <v>10</v>
      </c>
      <c r="M599" s="662">
        <v>1.5</v>
      </c>
      <c r="N599" s="662" t="s">
        <v>3042</v>
      </c>
      <c r="O599" s="662" t="s">
        <v>22</v>
      </c>
      <c r="P599" s="662" t="s">
        <v>22</v>
      </c>
      <c r="Q599" s="667">
        <v>34.83</v>
      </c>
      <c r="R599" s="667">
        <v>135.76</v>
      </c>
      <c r="T599" s="668" t="s">
        <v>4605</v>
      </c>
      <c r="U599" s="668" t="s">
        <v>4605</v>
      </c>
      <c r="V599" s="668" t="s">
        <v>4605</v>
      </c>
      <c r="W599" s="668" t="s">
        <v>22</v>
      </c>
      <c r="X599" s="668" t="s">
        <v>22</v>
      </c>
      <c r="Y599" s="668" t="s">
        <v>22</v>
      </c>
      <c r="Z599" s="668" t="s">
        <v>22</v>
      </c>
      <c r="AB599" s="662" t="s">
        <v>4745</v>
      </c>
      <c r="AC599" s="662" t="s">
        <v>4808</v>
      </c>
      <c r="AE599" s="662">
        <v>10</v>
      </c>
      <c r="AF599" s="662">
        <v>33</v>
      </c>
      <c r="AG599" s="662">
        <v>24</v>
      </c>
      <c r="AH599" s="668" t="str">
        <f t="shared" si="92"/>
        <v>●</v>
      </c>
      <c r="AI599" s="668" t="str">
        <f t="shared" si="92"/>
        <v>●</v>
      </c>
      <c r="AJ599" s="668" t="str">
        <f t="shared" si="92"/>
        <v>●</v>
      </c>
      <c r="AK599" s="675">
        <f t="shared" si="93"/>
        <v>61326</v>
      </c>
      <c r="AL599" s="675" t="str">
        <f t="shared" si="91"/>
        <v>61_京田辺</v>
      </c>
      <c r="AM599" s="675" t="str">
        <f t="shared" si="90"/>
        <v>61</v>
      </c>
      <c r="AN599" s="693" t="str">
        <f>IFERROR(VLOOKUP(AL599,観測点コードリスト!$L$2:$N$1665,3,FALSE),"")</f>
        <v>0598</v>
      </c>
      <c r="AO599" t="str">
        <f t="shared" si="94"/>
        <v>●</v>
      </c>
      <c r="AQ599" s="709">
        <f t="shared" si="86"/>
        <v>61326</v>
      </c>
      <c r="AR599" s="709" t="str">
        <f t="shared" si="87"/>
        <v>京田辺</v>
      </c>
      <c r="AS599" s="709" t="str">
        <f t="shared" si="88"/>
        <v>61</v>
      </c>
      <c r="AT599" s="710" t="str">
        <f t="shared" si="89"/>
        <v>0598</v>
      </c>
    </row>
    <row r="600" spans="1:46">
      <c r="A600" s="662" t="s">
        <v>3043</v>
      </c>
      <c r="B600" s="662">
        <v>62016</v>
      </c>
      <c r="C600" s="662" t="s">
        <v>17</v>
      </c>
      <c r="D600" s="662" t="s">
        <v>3044</v>
      </c>
      <c r="E600" s="662" t="s">
        <v>3045</v>
      </c>
      <c r="F600" s="662" t="s">
        <v>3046</v>
      </c>
      <c r="G600" s="662">
        <v>34</v>
      </c>
      <c r="H600" s="662">
        <v>56.9</v>
      </c>
      <c r="I600" s="662">
        <v>135</v>
      </c>
      <c r="J600" s="662">
        <v>27.3</v>
      </c>
      <c r="K600" s="662">
        <v>235</v>
      </c>
      <c r="L600" s="662">
        <v>10</v>
      </c>
      <c r="M600" s="662">
        <v>1.5</v>
      </c>
      <c r="N600" s="662" t="s">
        <v>3047</v>
      </c>
      <c r="O600" s="662" t="s">
        <v>22</v>
      </c>
      <c r="P600" s="662" t="s">
        <v>22</v>
      </c>
      <c r="Q600" s="667">
        <v>34.948332999999998</v>
      </c>
      <c r="R600" s="667">
        <v>135.45500000000001</v>
      </c>
      <c r="T600" s="668" t="s">
        <v>4605</v>
      </c>
      <c r="U600" s="668" t="s">
        <v>4605</v>
      </c>
      <c r="V600" s="668" t="s">
        <v>4605</v>
      </c>
      <c r="W600" s="668" t="s">
        <v>22</v>
      </c>
      <c r="X600" s="668" t="s">
        <v>22</v>
      </c>
      <c r="Y600" s="668" t="s">
        <v>22</v>
      </c>
      <c r="Z600" s="668" t="s">
        <v>22</v>
      </c>
      <c r="AB600" s="662" t="s">
        <v>4745</v>
      </c>
      <c r="AC600" s="662" t="s">
        <v>4853</v>
      </c>
      <c r="AE600" s="662">
        <v>2</v>
      </c>
      <c r="AF600" s="662">
        <v>16</v>
      </c>
      <c r="AG600" s="662">
        <v>13</v>
      </c>
      <c r="AH600" s="668" t="str">
        <f t="shared" si="92"/>
        <v>●</v>
      </c>
      <c r="AI600" s="668" t="str">
        <f t="shared" si="92"/>
        <v>●</v>
      </c>
      <c r="AJ600" s="668" t="str">
        <f t="shared" si="92"/>
        <v>●</v>
      </c>
      <c r="AK600" s="675">
        <f t="shared" si="93"/>
        <v>62016</v>
      </c>
      <c r="AL600" s="675" t="str">
        <f t="shared" si="91"/>
        <v>62_能勢</v>
      </c>
      <c r="AM600" s="675" t="str">
        <f t="shared" si="90"/>
        <v>62</v>
      </c>
      <c r="AN600" s="693" t="str">
        <f>IFERROR(VLOOKUP(AL600,観測点コードリスト!$L$2:$N$1665,3,FALSE),"")</f>
        <v>0600</v>
      </c>
      <c r="AO600" t="str">
        <f t="shared" si="94"/>
        <v>●</v>
      </c>
      <c r="AQ600" s="709">
        <f t="shared" si="86"/>
        <v>62016</v>
      </c>
      <c r="AR600" s="709" t="str">
        <f t="shared" si="87"/>
        <v>能勢</v>
      </c>
      <c r="AS600" s="709" t="str">
        <f t="shared" si="88"/>
        <v>62</v>
      </c>
      <c r="AT600" s="710" t="str">
        <f t="shared" si="89"/>
        <v>0600</v>
      </c>
    </row>
    <row r="601" spans="1:46">
      <c r="A601" s="662" t="s">
        <v>3043</v>
      </c>
      <c r="B601" s="662">
        <v>62046</v>
      </c>
      <c r="C601" s="662" t="s">
        <v>17</v>
      </c>
      <c r="D601" s="662" t="s">
        <v>3051</v>
      </c>
      <c r="E601" s="662" t="s">
        <v>3052</v>
      </c>
      <c r="F601" s="662" t="s">
        <v>3053</v>
      </c>
      <c r="G601" s="662">
        <v>34</v>
      </c>
      <c r="H601" s="662">
        <v>48.5</v>
      </c>
      <c r="I601" s="662">
        <v>135</v>
      </c>
      <c r="J601" s="662">
        <v>40.299999999999997</v>
      </c>
      <c r="K601" s="662">
        <v>26</v>
      </c>
      <c r="L601" s="662">
        <v>10</v>
      </c>
      <c r="M601" s="662">
        <v>1.5</v>
      </c>
      <c r="N601" s="662" t="s">
        <v>3054</v>
      </c>
      <c r="O601" s="662" t="s">
        <v>22</v>
      </c>
      <c r="P601" s="662" t="s">
        <v>22</v>
      </c>
      <c r="Q601" s="667">
        <v>34.808332999999998</v>
      </c>
      <c r="R601" s="667">
        <v>135.67166700000001</v>
      </c>
      <c r="T601" s="668" t="s">
        <v>4605</v>
      </c>
      <c r="U601" s="668" t="s">
        <v>4605</v>
      </c>
      <c r="V601" s="668" t="s">
        <v>4605</v>
      </c>
      <c r="W601" s="668" t="s">
        <v>22</v>
      </c>
      <c r="X601" s="668" t="s">
        <v>22</v>
      </c>
      <c r="Y601" s="668" t="s">
        <v>22</v>
      </c>
      <c r="Z601" s="668" t="s">
        <v>22</v>
      </c>
      <c r="AB601" s="662" t="s">
        <v>4854</v>
      </c>
      <c r="AC601" s="662" t="s">
        <v>3958</v>
      </c>
      <c r="AE601" s="662">
        <v>34</v>
      </c>
      <c r="AF601" s="662">
        <v>12</v>
      </c>
      <c r="AG601" s="662">
        <v>27</v>
      </c>
      <c r="AH601" s="668" t="str">
        <f t="shared" si="92"/>
        <v>●</v>
      </c>
      <c r="AI601" s="668" t="str">
        <f t="shared" si="92"/>
        <v>●</v>
      </c>
      <c r="AJ601" s="668" t="str">
        <f t="shared" si="92"/>
        <v>●</v>
      </c>
      <c r="AK601" s="675">
        <f t="shared" si="93"/>
        <v>62046</v>
      </c>
      <c r="AL601" s="675" t="str">
        <f t="shared" si="91"/>
        <v>62_枚方</v>
      </c>
      <c r="AM601" s="675" t="str">
        <f t="shared" si="90"/>
        <v>62</v>
      </c>
      <c r="AN601" s="693" t="str">
        <f>IFERROR(VLOOKUP(AL601,観測点コードリスト!$L$2:$N$1665,3,FALSE),"")</f>
        <v>1065</v>
      </c>
      <c r="AO601" t="str">
        <f t="shared" si="94"/>
        <v>●</v>
      </c>
      <c r="AQ601" s="709">
        <f t="shared" si="86"/>
        <v>62046</v>
      </c>
      <c r="AR601" s="709" t="str">
        <f t="shared" si="87"/>
        <v>枚方</v>
      </c>
      <c r="AS601" s="709" t="str">
        <f t="shared" si="88"/>
        <v>62</v>
      </c>
      <c r="AT601" s="710" t="str">
        <f t="shared" si="89"/>
        <v>1065</v>
      </c>
    </row>
    <row r="602" spans="1:46">
      <c r="A602" s="662" t="s">
        <v>3043</v>
      </c>
      <c r="B602" s="662">
        <v>62051</v>
      </c>
      <c r="C602" s="662" t="s">
        <v>23</v>
      </c>
      <c r="D602" s="662" t="s">
        <v>3055</v>
      </c>
      <c r="E602" s="662" t="s">
        <v>3056</v>
      </c>
      <c r="F602" s="662" t="s">
        <v>3057</v>
      </c>
      <c r="G602" s="662">
        <v>34</v>
      </c>
      <c r="H602" s="662">
        <v>47</v>
      </c>
      <c r="I602" s="662">
        <v>135</v>
      </c>
      <c r="J602" s="662">
        <v>26.3</v>
      </c>
      <c r="K602" s="662">
        <v>12</v>
      </c>
      <c r="L602" s="662">
        <v>10</v>
      </c>
      <c r="M602" s="662" t="s">
        <v>22</v>
      </c>
      <c r="N602" s="662" t="s">
        <v>3058</v>
      </c>
      <c r="O602" s="662" t="s">
        <v>22</v>
      </c>
      <c r="P602" s="662" t="s">
        <v>36</v>
      </c>
      <c r="Q602" s="667">
        <v>34.783332999999999</v>
      </c>
      <c r="R602" s="667">
        <v>135.438333</v>
      </c>
      <c r="T602" s="668" t="s">
        <v>4605</v>
      </c>
      <c r="U602" s="668" t="s">
        <v>4605</v>
      </c>
      <c r="V602" s="668" t="s">
        <v>4605</v>
      </c>
      <c r="W602" s="668" t="s">
        <v>22</v>
      </c>
      <c r="X602" s="668" t="s">
        <v>22</v>
      </c>
      <c r="Y602" s="668" t="s">
        <v>22</v>
      </c>
      <c r="Z602" s="668" t="s">
        <v>22</v>
      </c>
      <c r="AB602" s="662" t="s">
        <v>4745</v>
      </c>
      <c r="AC602" s="662" t="s">
        <v>4855</v>
      </c>
      <c r="AE602" s="662">
        <v>43</v>
      </c>
      <c r="AF602" s="662">
        <v>19</v>
      </c>
      <c r="AG602" s="662">
        <v>16</v>
      </c>
      <c r="AH602" s="668" t="str">
        <f t="shared" si="92"/>
        <v>●</v>
      </c>
      <c r="AI602" s="668" t="str">
        <f t="shared" si="92"/>
        <v>●</v>
      </c>
      <c r="AJ602" s="668" t="str">
        <f t="shared" si="92"/>
        <v>●</v>
      </c>
      <c r="AK602" s="675">
        <f t="shared" si="93"/>
        <v>62051</v>
      </c>
      <c r="AL602" s="675" t="str">
        <f t="shared" si="91"/>
        <v>62_豊中</v>
      </c>
      <c r="AM602" s="675" t="str">
        <f t="shared" si="90"/>
        <v>62</v>
      </c>
      <c r="AN602" s="693" t="str">
        <f>IFERROR(VLOOKUP(AL602,観測点コードリスト!$L$2:$N$1665,3,FALSE),"")</f>
        <v>0602</v>
      </c>
      <c r="AO602" t="str">
        <f t="shared" si="94"/>
        <v>●</v>
      </c>
      <c r="AQ602" s="709">
        <f t="shared" si="86"/>
        <v>62051</v>
      </c>
      <c r="AR602" s="709" t="str">
        <f t="shared" si="87"/>
        <v>豊中</v>
      </c>
      <c r="AS602" s="709" t="str">
        <f t="shared" si="88"/>
        <v>62</v>
      </c>
      <c r="AT602" s="710" t="str">
        <f t="shared" si="89"/>
        <v>0602</v>
      </c>
    </row>
    <row r="603" spans="1:46">
      <c r="A603" s="662" t="s">
        <v>3043</v>
      </c>
      <c r="B603" s="662">
        <v>62078</v>
      </c>
      <c r="C603" s="662" t="s">
        <v>23</v>
      </c>
      <c r="D603" s="662" t="s">
        <v>3043</v>
      </c>
      <c r="E603" s="662" t="s">
        <v>3059</v>
      </c>
      <c r="F603" s="662" t="s">
        <v>3062</v>
      </c>
      <c r="G603" s="662">
        <v>34</v>
      </c>
      <c r="H603" s="662">
        <v>40.5</v>
      </c>
      <c r="I603" s="662">
        <v>135</v>
      </c>
      <c r="J603" s="662">
        <v>32.799999999999997</v>
      </c>
      <c r="K603" s="662">
        <v>1</v>
      </c>
      <c r="L603" s="662">
        <v>24</v>
      </c>
      <c r="M603" s="662" t="s">
        <v>22</v>
      </c>
      <c r="N603" s="662" t="s">
        <v>3061</v>
      </c>
      <c r="O603" s="662" t="s">
        <v>22</v>
      </c>
      <c r="P603" s="662" t="s">
        <v>262</v>
      </c>
      <c r="Q603" s="667">
        <v>34.674999999999997</v>
      </c>
      <c r="R603" s="667">
        <v>135.54666700000001</v>
      </c>
      <c r="T603" s="668" t="s">
        <v>22</v>
      </c>
      <c r="U603" s="668" t="s">
        <v>22</v>
      </c>
      <c r="V603" s="668" t="s">
        <v>4605</v>
      </c>
      <c r="W603" s="668" t="s">
        <v>22</v>
      </c>
      <c r="X603" s="668" t="s">
        <v>22</v>
      </c>
      <c r="Y603" s="668" t="s">
        <v>22</v>
      </c>
      <c r="Z603" s="668" t="s">
        <v>22</v>
      </c>
      <c r="AB603" s="662" t="s">
        <v>4758</v>
      </c>
      <c r="AC603" s="662" t="s">
        <v>3061</v>
      </c>
      <c r="AE603" s="662">
        <v>32</v>
      </c>
      <c r="AF603" s="662">
        <v>29</v>
      </c>
      <c r="AG603" s="662">
        <v>39</v>
      </c>
      <c r="AH603" s="668" t="str">
        <f t="shared" si="92"/>
        <v>●</v>
      </c>
      <c r="AI603" s="668" t="str">
        <f t="shared" si="92"/>
        <v>●</v>
      </c>
      <c r="AJ603" s="668" t="str">
        <f t="shared" si="92"/>
        <v>●</v>
      </c>
      <c r="AK603" s="675">
        <f t="shared" si="93"/>
        <v>62078</v>
      </c>
      <c r="AL603" s="675" t="str">
        <f t="shared" si="91"/>
        <v>62_大阪</v>
      </c>
      <c r="AM603" s="675" t="str">
        <f t="shared" si="90"/>
        <v>62</v>
      </c>
      <c r="AN603" s="693" t="str">
        <f>IFERROR(VLOOKUP(AL603,観測点コードリスト!$L$2:$N$1665,3,FALSE),"")</f>
        <v>47772</v>
      </c>
      <c r="AO603" t="str">
        <f t="shared" si="94"/>
        <v>●</v>
      </c>
      <c r="AQ603" s="709">
        <f t="shared" si="86"/>
        <v>62078</v>
      </c>
      <c r="AR603" s="709" t="str">
        <f t="shared" si="87"/>
        <v>大阪</v>
      </c>
      <c r="AS603" s="709" t="str">
        <f t="shared" si="88"/>
        <v>62</v>
      </c>
      <c r="AT603" s="710" t="str">
        <f t="shared" si="89"/>
        <v>47772</v>
      </c>
    </row>
    <row r="604" spans="1:46">
      <c r="A604" s="662" t="s">
        <v>3043</v>
      </c>
      <c r="B604" s="662">
        <v>62081</v>
      </c>
      <c r="C604" s="662" t="s">
        <v>17</v>
      </c>
      <c r="D604" s="662" t="s">
        <v>3063</v>
      </c>
      <c r="E604" s="662" t="s">
        <v>3064</v>
      </c>
      <c r="F604" s="662" t="s">
        <v>3065</v>
      </c>
      <c r="G604" s="662">
        <v>34</v>
      </c>
      <c r="H604" s="662">
        <v>40.5</v>
      </c>
      <c r="I604" s="662">
        <v>135</v>
      </c>
      <c r="J604" s="662">
        <v>40.6</v>
      </c>
      <c r="K604" s="662">
        <v>626</v>
      </c>
      <c r="L604" s="662">
        <v>9.3000000000000007</v>
      </c>
      <c r="M604" s="662">
        <v>1.5</v>
      </c>
      <c r="N604" s="662" t="s">
        <v>3066</v>
      </c>
      <c r="O604" s="662" t="s">
        <v>22</v>
      </c>
      <c r="P604" s="662" t="s">
        <v>40</v>
      </c>
      <c r="Q604" s="667">
        <v>34.674999999999997</v>
      </c>
      <c r="R604" s="667">
        <v>135.67666700000001</v>
      </c>
      <c r="T604" s="668" t="s">
        <v>4605</v>
      </c>
      <c r="U604" s="668" t="s">
        <v>4605</v>
      </c>
      <c r="V604" s="668" t="s">
        <v>4605</v>
      </c>
      <c r="W604" s="668" t="s">
        <v>22</v>
      </c>
      <c r="X604" s="668" t="s">
        <v>22</v>
      </c>
      <c r="Y604" s="668" t="s">
        <v>22</v>
      </c>
      <c r="Z604" s="668" t="s">
        <v>22</v>
      </c>
      <c r="AB604" s="662" t="s">
        <v>4745</v>
      </c>
      <c r="AC604" s="662" t="s">
        <v>4856</v>
      </c>
      <c r="AE604" s="662">
        <v>17</v>
      </c>
      <c r="AF604" s="662">
        <v>29</v>
      </c>
      <c r="AG604" s="662">
        <v>35</v>
      </c>
      <c r="AH604" s="668" t="str">
        <f t="shared" si="92"/>
        <v>●</v>
      </c>
      <c r="AI604" s="668" t="str">
        <f t="shared" si="92"/>
        <v>●</v>
      </c>
      <c r="AJ604" s="668" t="str">
        <f t="shared" si="92"/>
        <v>●</v>
      </c>
      <c r="AK604" s="675">
        <f t="shared" si="93"/>
        <v>62081</v>
      </c>
      <c r="AL604" s="675" t="str">
        <f t="shared" si="91"/>
        <v>62_生駒山</v>
      </c>
      <c r="AM604" s="675" t="str">
        <f t="shared" si="90"/>
        <v>62</v>
      </c>
      <c r="AN604" s="693" t="str">
        <f>IFERROR(VLOOKUP(AL604,観測点コードリスト!$L$2:$N$1665,3,FALSE),"")</f>
        <v>0604</v>
      </c>
      <c r="AO604" t="str">
        <f t="shared" si="94"/>
        <v>●</v>
      </c>
      <c r="AQ604" s="709">
        <f t="shared" si="86"/>
        <v>62081</v>
      </c>
      <c r="AR604" s="709" t="str">
        <f t="shared" si="87"/>
        <v>生駒山</v>
      </c>
      <c r="AS604" s="709" t="str">
        <f t="shared" si="88"/>
        <v>62</v>
      </c>
      <c r="AT604" s="710" t="str">
        <f t="shared" si="89"/>
        <v>0604</v>
      </c>
    </row>
    <row r="605" spans="1:46">
      <c r="A605" s="662" t="s">
        <v>3043</v>
      </c>
      <c r="B605" s="662">
        <v>62091</v>
      </c>
      <c r="C605" s="662" t="s">
        <v>17</v>
      </c>
      <c r="D605" s="662" t="s">
        <v>3067</v>
      </c>
      <c r="E605" s="662" t="s">
        <v>3068</v>
      </c>
      <c r="F605" s="662" t="s">
        <v>3069</v>
      </c>
      <c r="G605" s="662">
        <v>34</v>
      </c>
      <c r="H605" s="662">
        <v>33.299999999999997</v>
      </c>
      <c r="I605" s="662">
        <v>135</v>
      </c>
      <c r="J605" s="662">
        <v>29.1</v>
      </c>
      <c r="K605" s="662">
        <v>20</v>
      </c>
      <c r="L605" s="662">
        <v>10.1</v>
      </c>
      <c r="M605" s="662">
        <v>1.5</v>
      </c>
      <c r="N605" s="662" t="s">
        <v>3070</v>
      </c>
      <c r="O605" s="662" t="s">
        <v>22</v>
      </c>
      <c r="P605" s="662" t="s">
        <v>22</v>
      </c>
      <c r="Q605" s="667">
        <v>34.555</v>
      </c>
      <c r="R605" s="667">
        <v>135.48500000000001</v>
      </c>
      <c r="T605" s="668" t="s">
        <v>4605</v>
      </c>
      <c r="U605" s="668" t="s">
        <v>4605</v>
      </c>
      <c r="V605" s="668" t="s">
        <v>4605</v>
      </c>
      <c r="W605" s="668" t="s">
        <v>22</v>
      </c>
      <c r="X605" s="668" t="s">
        <v>22</v>
      </c>
      <c r="Y605" s="668" t="s">
        <v>22</v>
      </c>
      <c r="Z605" s="668" t="s">
        <v>22</v>
      </c>
      <c r="AB605" s="662" t="s">
        <v>4838</v>
      </c>
      <c r="AC605" s="662" t="s">
        <v>4857</v>
      </c>
      <c r="AE605" s="662">
        <v>43</v>
      </c>
      <c r="AF605" s="662">
        <v>19</v>
      </c>
      <c r="AG605" s="662">
        <v>18</v>
      </c>
      <c r="AH605" s="668" t="str">
        <f t="shared" si="92"/>
        <v>●</v>
      </c>
      <c r="AI605" s="668" t="str">
        <f t="shared" si="92"/>
        <v>●</v>
      </c>
      <c r="AJ605" s="668" t="str">
        <f t="shared" si="92"/>
        <v>●</v>
      </c>
      <c r="AK605" s="675">
        <f t="shared" si="93"/>
        <v>62091</v>
      </c>
      <c r="AL605" s="675" t="str">
        <f t="shared" si="91"/>
        <v>62_堺</v>
      </c>
      <c r="AM605" s="675" t="str">
        <f t="shared" si="90"/>
        <v>62</v>
      </c>
      <c r="AN605" s="693" t="str">
        <f>IFERROR(VLOOKUP(AL605,観測点コードリスト!$L$2:$N$1665,3,FALSE),"")</f>
        <v>1062</v>
      </c>
      <c r="AO605" t="str">
        <f t="shared" si="94"/>
        <v>●</v>
      </c>
      <c r="AQ605" s="709">
        <f t="shared" ref="AQ605:AQ668" si="95">B605</f>
        <v>62091</v>
      </c>
      <c r="AR605" s="709" t="str">
        <f t="shared" ref="AR605:AR668" si="96">D605</f>
        <v>堺</v>
      </c>
      <c r="AS605" s="709" t="str">
        <f t="shared" ref="AS605:AS668" si="97">AM605</f>
        <v>62</v>
      </c>
      <c r="AT605" s="710" t="str">
        <f t="shared" ref="AT605:AT668" si="98">AN605</f>
        <v>1062</v>
      </c>
    </row>
    <row r="606" spans="1:46">
      <c r="A606" s="662" t="s">
        <v>3043</v>
      </c>
      <c r="B606" s="662">
        <v>62096</v>
      </c>
      <c r="C606" s="662" t="s">
        <v>23</v>
      </c>
      <c r="D606" s="662" t="s">
        <v>2824</v>
      </c>
      <c r="E606" s="662" t="s">
        <v>3071</v>
      </c>
      <c r="F606" s="662" t="s">
        <v>3072</v>
      </c>
      <c r="G606" s="662">
        <v>34</v>
      </c>
      <c r="H606" s="662">
        <v>35.799999999999997</v>
      </c>
      <c r="I606" s="662">
        <v>135</v>
      </c>
      <c r="J606" s="662">
        <v>36</v>
      </c>
      <c r="K606" s="662">
        <v>10</v>
      </c>
      <c r="L606" s="662">
        <v>10</v>
      </c>
      <c r="M606" s="662" t="s">
        <v>22</v>
      </c>
      <c r="N606" s="662" t="s">
        <v>35</v>
      </c>
      <c r="O606" s="662" t="s">
        <v>22</v>
      </c>
      <c r="P606" s="662" t="s">
        <v>36</v>
      </c>
      <c r="Q606" s="667">
        <v>34.596666999999997</v>
      </c>
      <c r="R606" s="667">
        <v>135.6</v>
      </c>
      <c r="T606" s="668" t="s">
        <v>4605</v>
      </c>
      <c r="U606" s="668" t="s">
        <v>4605</v>
      </c>
      <c r="V606" s="668" t="s">
        <v>4605</v>
      </c>
      <c r="W606" s="668" t="s">
        <v>22</v>
      </c>
      <c r="X606" s="668" t="s">
        <v>22</v>
      </c>
      <c r="Y606" s="668" t="s">
        <v>22</v>
      </c>
      <c r="Z606" s="668" t="s">
        <v>22</v>
      </c>
      <c r="AB606" s="662" t="s">
        <v>35</v>
      </c>
      <c r="AC606" s="662" t="s">
        <v>35</v>
      </c>
      <c r="AE606" s="662">
        <v>24</v>
      </c>
      <c r="AF606" s="662">
        <v>36</v>
      </c>
      <c r="AG606" s="662">
        <v>35</v>
      </c>
      <c r="AH606" s="668" t="str">
        <f t="shared" si="92"/>
        <v>●</v>
      </c>
      <c r="AI606" s="668" t="str">
        <f t="shared" si="92"/>
        <v>●</v>
      </c>
      <c r="AJ606" s="668" t="str">
        <f t="shared" si="92"/>
        <v>●</v>
      </c>
      <c r="AK606" s="675">
        <f t="shared" si="93"/>
        <v>62096</v>
      </c>
      <c r="AL606" s="675" t="str">
        <f t="shared" si="91"/>
        <v>62_八尾</v>
      </c>
      <c r="AM606" s="675" t="str">
        <f t="shared" si="90"/>
        <v>62</v>
      </c>
      <c r="AN606" s="693" t="str">
        <f>IFERROR(VLOOKUP(AL606,観測点コードリスト!$L$2:$N$1665,3,FALSE),"")</f>
        <v>1470</v>
      </c>
      <c r="AO606" t="str">
        <f t="shared" si="94"/>
        <v>●</v>
      </c>
      <c r="AQ606" s="709">
        <f t="shared" si="95"/>
        <v>62096</v>
      </c>
      <c r="AR606" s="709" t="str">
        <f t="shared" si="96"/>
        <v>八尾</v>
      </c>
      <c r="AS606" s="709" t="str">
        <f t="shared" si="97"/>
        <v>62</v>
      </c>
      <c r="AT606" s="710" t="str">
        <f t="shared" si="98"/>
        <v>1470</v>
      </c>
    </row>
    <row r="607" spans="1:46">
      <c r="A607" s="662" t="s">
        <v>3043</v>
      </c>
      <c r="B607" s="662">
        <v>62101</v>
      </c>
      <c r="C607" s="662" t="s">
        <v>23</v>
      </c>
      <c r="D607" s="662" t="s">
        <v>3073</v>
      </c>
      <c r="E607" s="662" t="s">
        <v>3074</v>
      </c>
      <c r="F607" s="662" t="s">
        <v>3075</v>
      </c>
      <c r="G607" s="662">
        <v>34</v>
      </c>
      <c r="H607" s="662">
        <v>26</v>
      </c>
      <c r="I607" s="662">
        <v>135</v>
      </c>
      <c r="J607" s="662">
        <v>13.9</v>
      </c>
      <c r="K607" s="662">
        <v>5</v>
      </c>
      <c r="L607" s="662">
        <v>10</v>
      </c>
      <c r="M607" s="662" t="s">
        <v>22</v>
      </c>
      <c r="N607" s="662" t="s">
        <v>35</v>
      </c>
      <c r="O607" s="662" t="s">
        <v>22</v>
      </c>
      <c r="P607" s="662" t="s">
        <v>36</v>
      </c>
      <c r="Q607" s="667">
        <v>34.433332999999998</v>
      </c>
      <c r="R607" s="667">
        <v>135.23166699999999</v>
      </c>
      <c r="T607" s="668" t="s">
        <v>4605</v>
      </c>
      <c r="U607" s="668" t="s">
        <v>4605</v>
      </c>
      <c r="V607" s="668" t="s">
        <v>4605</v>
      </c>
      <c r="W607" s="668" t="s">
        <v>22</v>
      </c>
      <c r="X607" s="668" t="s">
        <v>22</v>
      </c>
      <c r="Y607" s="668" t="s">
        <v>22</v>
      </c>
      <c r="Z607" s="668" t="s">
        <v>22</v>
      </c>
      <c r="AB607" s="662" t="s">
        <v>35</v>
      </c>
      <c r="AC607" s="662" t="s">
        <v>35</v>
      </c>
      <c r="AE607" s="662">
        <v>1</v>
      </c>
      <c r="AF607" s="662">
        <v>8</v>
      </c>
      <c r="AG607" s="662">
        <v>22</v>
      </c>
      <c r="AH607" s="668" t="str">
        <f t="shared" si="92"/>
        <v>●</v>
      </c>
      <c r="AI607" s="668" t="str">
        <f t="shared" si="92"/>
        <v>●</v>
      </c>
      <c r="AJ607" s="668" t="str">
        <f t="shared" si="92"/>
        <v>●</v>
      </c>
      <c r="AK607" s="675">
        <f t="shared" si="93"/>
        <v>62101</v>
      </c>
      <c r="AL607" s="675" t="str">
        <f t="shared" si="91"/>
        <v>62_関空島</v>
      </c>
      <c r="AM607" s="675" t="str">
        <f t="shared" si="90"/>
        <v>62</v>
      </c>
      <c r="AN607" s="693" t="str">
        <f>IFERROR(VLOOKUP(AL607,観測点コードリスト!$L$2:$N$1665,3,FALSE),"")</f>
        <v>1471</v>
      </c>
      <c r="AO607" t="str">
        <f t="shared" si="94"/>
        <v>●</v>
      </c>
      <c r="AQ607" s="709">
        <f t="shared" si="95"/>
        <v>62101</v>
      </c>
      <c r="AR607" s="709" t="str">
        <f t="shared" si="96"/>
        <v>関空島</v>
      </c>
      <c r="AS607" s="709" t="str">
        <f t="shared" si="97"/>
        <v>62</v>
      </c>
      <c r="AT607" s="710" t="str">
        <f t="shared" si="98"/>
        <v>1471</v>
      </c>
    </row>
    <row r="608" spans="1:46">
      <c r="A608" s="662" t="s">
        <v>3043</v>
      </c>
      <c r="B608" s="662">
        <v>62131</v>
      </c>
      <c r="C608" s="662" t="s">
        <v>17</v>
      </c>
      <c r="D608" s="662" t="s">
        <v>3079</v>
      </c>
      <c r="E608" s="662" t="s">
        <v>3080</v>
      </c>
      <c r="F608" s="662" t="s">
        <v>3081</v>
      </c>
      <c r="G608" s="662">
        <v>34</v>
      </c>
      <c r="H608" s="662">
        <v>23.1</v>
      </c>
      <c r="I608" s="662">
        <v>135</v>
      </c>
      <c r="J608" s="662">
        <v>21</v>
      </c>
      <c r="K608" s="662">
        <v>68</v>
      </c>
      <c r="L608" s="662">
        <v>10</v>
      </c>
      <c r="M608" s="662">
        <v>1.5</v>
      </c>
      <c r="N608" s="662" t="s">
        <v>3082</v>
      </c>
      <c r="O608" s="662" t="s">
        <v>22</v>
      </c>
      <c r="P608" s="662" t="s">
        <v>40</v>
      </c>
      <c r="Q608" s="667">
        <v>34.384999999999998</v>
      </c>
      <c r="R608" s="667">
        <v>135.35</v>
      </c>
      <c r="T608" s="668" t="s">
        <v>4605</v>
      </c>
      <c r="U608" s="668" t="s">
        <v>4605</v>
      </c>
      <c r="V608" s="668" t="s">
        <v>4605</v>
      </c>
      <c r="W608" s="668" t="s">
        <v>22</v>
      </c>
      <c r="X608" s="668" t="s">
        <v>22</v>
      </c>
      <c r="Y608" s="668" t="s">
        <v>22</v>
      </c>
      <c r="Z608" s="668" t="s">
        <v>22</v>
      </c>
      <c r="AB608" s="662" t="s">
        <v>4745</v>
      </c>
      <c r="AC608" s="662" t="s">
        <v>4858</v>
      </c>
      <c r="AE608" s="662">
        <v>14</v>
      </c>
      <c r="AF608" s="662">
        <v>23</v>
      </c>
      <c r="AG608" s="662">
        <v>14</v>
      </c>
      <c r="AH608" s="668" t="str">
        <f t="shared" si="92"/>
        <v>●</v>
      </c>
      <c r="AI608" s="668" t="str">
        <f t="shared" si="92"/>
        <v>●</v>
      </c>
      <c r="AJ608" s="668" t="str">
        <f t="shared" si="92"/>
        <v>●</v>
      </c>
      <c r="AK608" s="675">
        <f t="shared" si="93"/>
        <v>62131</v>
      </c>
      <c r="AL608" s="675" t="str">
        <f t="shared" si="91"/>
        <v>62_熊取</v>
      </c>
      <c r="AM608" s="675" t="str">
        <f t="shared" si="90"/>
        <v>62</v>
      </c>
      <c r="AN608" s="693" t="str">
        <f>IFERROR(VLOOKUP(AL608,観測点コードリスト!$L$2:$N$1665,3,FALSE),"")</f>
        <v>0606</v>
      </c>
      <c r="AO608" t="str">
        <f t="shared" si="94"/>
        <v>●</v>
      </c>
      <c r="AQ608" s="709">
        <f t="shared" si="95"/>
        <v>62131</v>
      </c>
      <c r="AR608" s="709" t="str">
        <f t="shared" si="96"/>
        <v>熊取</v>
      </c>
      <c r="AS608" s="709" t="str">
        <f t="shared" si="97"/>
        <v>62</v>
      </c>
      <c r="AT608" s="710" t="str">
        <f t="shared" si="98"/>
        <v>0606</v>
      </c>
    </row>
    <row r="609" spans="1:46">
      <c r="A609" s="662" t="s">
        <v>3083</v>
      </c>
      <c r="B609" s="662">
        <v>63016</v>
      </c>
      <c r="C609" s="662" t="s">
        <v>17</v>
      </c>
      <c r="D609" s="662" t="s">
        <v>3084</v>
      </c>
      <c r="E609" s="662" t="s">
        <v>3085</v>
      </c>
      <c r="F609" s="662" t="s">
        <v>3086</v>
      </c>
      <c r="G609" s="662">
        <v>35</v>
      </c>
      <c r="H609" s="662">
        <v>37.5</v>
      </c>
      <c r="I609" s="662">
        <v>134</v>
      </c>
      <c r="J609" s="662">
        <v>37.6</v>
      </c>
      <c r="K609" s="662">
        <v>5</v>
      </c>
      <c r="L609" s="662">
        <v>9.3000000000000007</v>
      </c>
      <c r="M609" s="662">
        <v>1.5</v>
      </c>
      <c r="N609" s="662" t="s">
        <v>97</v>
      </c>
      <c r="O609" s="662">
        <v>63900</v>
      </c>
      <c r="P609" s="662" t="s">
        <v>22</v>
      </c>
      <c r="Q609" s="667">
        <v>35.625</v>
      </c>
      <c r="R609" s="667">
        <v>134.626667</v>
      </c>
      <c r="T609" s="668" t="s">
        <v>4605</v>
      </c>
      <c r="U609" s="668" t="s">
        <v>4605</v>
      </c>
      <c r="V609" s="668" t="s">
        <v>4605</v>
      </c>
      <c r="W609" s="668" t="s">
        <v>22</v>
      </c>
      <c r="X609" s="668" t="s">
        <v>22</v>
      </c>
      <c r="Y609" s="668" t="s">
        <v>22</v>
      </c>
      <c r="Z609" s="668" t="s">
        <v>22</v>
      </c>
      <c r="AB609" s="662" t="s">
        <v>4745</v>
      </c>
      <c r="AC609" s="662" t="s">
        <v>592</v>
      </c>
      <c r="AF609" s="662">
        <v>5</v>
      </c>
      <c r="AG609" s="662">
        <v>2</v>
      </c>
      <c r="AH609" s="668" t="str">
        <f t="shared" si="92"/>
        <v/>
      </c>
      <c r="AI609" s="668" t="str">
        <f t="shared" si="92"/>
        <v>●</v>
      </c>
      <c r="AJ609" s="668" t="str">
        <f t="shared" si="92"/>
        <v>●</v>
      </c>
      <c r="AK609" s="675">
        <f t="shared" si="93"/>
        <v>63016</v>
      </c>
      <c r="AL609" s="675" t="str">
        <f t="shared" si="91"/>
        <v>63_香住</v>
      </c>
      <c r="AM609" s="675" t="str">
        <f t="shared" si="90"/>
        <v>63</v>
      </c>
      <c r="AN609" s="693" t="str">
        <f>IFERROR(VLOOKUP(AL609,観測点コードリスト!$L$2:$N$1665,3,FALSE),"")</f>
        <v>0607</v>
      </c>
      <c r="AO609" t="str">
        <f t="shared" si="94"/>
        <v>●</v>
      </c>
      <c r="AQ609" s="709">
        <f t="shared" si="95"/>
        <v>63016</v>
      </c>
      <c r="AR609" s="709" t="str">
        <f t="shared" si="96"/>
        <v>香住</v>
      </c>
      <c r="AS609" s="709" t="str">
        <f t="shared" si="97"/>
        <v>63</v>
      </c>
      <c r="AT609" s="710" t="str">
        <f t="shared" si="98"/>
        <v>0607</v>
      </c>
    </row>
    <row r="610" spans="1:46">
      <c r="A610" s="662" t="s">
        <v>3083</v>
      </c>
      <c r="B610" s="662">
        <v>63051</v>
      </c>
      <c r="C610" s="662" t="s">
        <v>23</v>
      </c>
      <c r="D610" s="662" t="s">
        <v>3091</v>
      </c>
      <c r="E610" s="662" t="s">
        <v>3092</v>
      </c>
      <c r="F610" s="662" t="s">
        <v>3093</v>
      </c>
      <c r="G610" s="662">
        <v>35</v>
      </c>
      <c r="H610" s="662">
        <v>32.1</v>
      </c>
      <c r="I610" s="662">
        <v>134</v>
      </c>
      <c r="J610" s="662">
        <v>49.3</v>
      </c>
      <c r="K610" s="662">
        <v>3</v>
      </c>
      <c r="L610" s="662">
        <v>16</v>
      </c>
      <c r="M610" s="662" t="s">
        <v>22</v>
      </c>
      <c r="N610" s="662" t="s">
        <v>3094</v>
      </c>
      <c r="O610" s="662">
        <v>63905</v>
      </c>
      <c r="P610" s="662" t="s">
        <v>22</v>
      </c>
      <c r="Q610" s="667">
        <v>35.534999999999997</v>
      </c>
      <c r="R610" s="667">
        <v>134.82166699999999</v>
      </c>
      <c r="T610" s="668" t="s">
        <v>4605</v>
      </c>
      <c r="U610" s="668" t="s">
        <v>4605</v>
      </c>
      <c r="V610" s="668" t="s">
        <v>4605</v>
      </c>
      <c r="W610" s="668" t="s">
        <v>22</v>
      </c>
      <c r="X610" s="668" t="s">
        <v>22</v>
      </c>
      <c r="Y610" s="668" t="s">
        <v>4605</v>
      </c>
      <c r="Z610" s="668" t="s">
        <v>22</v>
      </c>
      <c r="AB610" s="662" t="s">
        <v>4745</v>
      </c>
      <c r="AC610" s="662" t="s">
        <v>4859</v>
      </c>
      <c r="AE610" s="662">
        <v>7</v>
      </c>
      <c r="AF610" s="662">
        <v>1</v>
      </c>
      <c r="AG610" s="662">
        <v>6</v>
      </c>
      <c r="AH610" s="668" t="str">
        <f t="shared" si="92"/>
        <v>●</v>
      </c>
      <c r="AI610" s="668" t="str">
        <f t="shared" si="92"/>
        <v>●</v>
      </c>
      <c r="AJ610" s="668" t="str">
        <f t="shared" si="92"/>
        <v>●</v>
      </c>
      <c r="AK610" s="675">
        <f t="shared" si="93"/>
        <v>63051</v>
      </c>
      <c r="AL610" s="675" t="str">
        <f t="shared" si="91"/>
        <v>63_豊岡</v>
      </c>
      <c r="AM610" s="675" t="str">
        <f t="shared" si="90"/>
        <v>63</v>
      </c>
      <c r="AN610" s="693" t="str">
        <f>IFERROR(VLOOKUP(AL610,観測点コードリスト!$L$2:$N$1665,3,FALSE),"")</f>
        <v>47747</v>
      </c>
      <c r="AO610" t="str">
        <f t="shared" si="94"/>
        <v>●</v>
      </c>
      <c r="AQ610" s="709">
        <f t="shared" si="95"/>
        <v>63051</v>
      </c>
      <c r="AR610" s="709" t="str">
        <f t="shared" si="96"/>
        <v>豊岡</v>
      </c>
      <c r="AS610" s="709" t="str">
        <f t="shared" si="97"/>
        <v>63</v>
      </c>
      <c r="AT610" s="710" t="str">
        <f t="shared" si="98"/>
        <v>47747</v>
      </c>
    </row>
    <row r="611" spans="1:46">
      <c r="A611" s="662" t="s">
        <v>3083</v>
      </c>
      <c r="B611" s="662">
        <v>63071</v>
      </c>
      <c r="C611" s="662" t="s">
        <v>17</v>
      </c>
      <c r="D611" s="662" t="s">
        <v>3095</v>
      </c>
      <c r="E611" s="662" t="s">
        <v>3096</v>
      </c>
      <c r="F611" s="662" t="s">
        <v>3097</v>
      </c>
      <c r="G611" s="662">
        <v>35</v>
      </c>
      <c r="H611" s="662">
        <v>25.9</v>
      </c>
      <c r="I611" s="662">
        <v>134</v>
      </c>
      <c r="J611" s="662">
        <v>35</v>
      </c>
      <c r="K611" s="662">
        <v>540</v>
      </c>
      <c r="L611" s="662">
        <v>6.5</v>
      </c>
      <c r="M611" s="662">
        <v>1.5</v>
      </c>
      <c r="N611" s="662" t="s">
        <v>3098</v>
      </c>
      <c r="O611" s="662">
        <v>63911</v>
      </c>
      <c r="P611" s="662" t="s">
        <v>22</v>
      </c>
      <c r="Q611" s="667">
        <v>35.431666999999997</v>
      </c>
      <c r="R611" s="667">
        <v>134.58333300000001</v>
      </c>
      <c r="T611" s="668" t="s">
        <v>4605</v>
      </c>
      <c r="U611" s="668" t="s">
        <v>4605</v>
      </c>
      <c r="V611" s="668" t="s">
        <v>4605</v>
      </c>
      <c r="W611" s="668" t="s">
        <v>22</v>
      </c>
      <c r="X611" s="668" t="s">
        <v>22</v>
      </c>
      <c r="Y611" s="668" t="s">
        <v>22</v>
      </c>
      <c r="Z611" s="668" t="s">
        <v>22</v>
      </c>
      <c r="AB611" s="662" t="s">
        <v>3098</v>
      </c>
      <c r="AC611" s="662" t="s">
        <v>3098</v>
      </c>
      <c r="AE611" s="662">
        <v>1</v>
      </c>
      <c r="AG611" s="662">
        <v>4</v>
      </c>
      <c r="AH611" s="668" t="str">
        <f t="shared" si="92"/>
        <v>●</v>
      </c>
      <c r="AI611" s="668" t="str">
        <f t="shared" si="92"/>
        <v/>
      </c>
      <c r="AJ611" s="668" t="str">
        <f t="shared" si="92"/>
        <v>●</v>
      </c>
      <c r="AK611" s="675">
        <f t="shared" si="93"/>
        <v>63071</v>
      </c>
      <c r="AL611" s="675" t="str">
        <f t="shared" si="91"/>
        <v>63_兎和野高原</v>
      </c>
      <c r="AM611" s="675" t="str">
        <f t="shared" si="90"/>
        <v>63</v>
      </c>
      <c r="AN611" s="693" t="str">
        <f>IFERROR(VLOOKUP(AL611,観測点コードリスト!$L$2:$N$1665,3,FALSE),"")</f>
        <v>0977</v>
      </c>
      <c r="AO611" t="str">
        <f t="shared" si="94"/>
        <v>●</v>
      </c>
      <c r="AQ611" s="709">
        <f t="shared" si="95"/>
        <v>63071</v>
      </c>
      <c r="AR611" s="709" t="str">
        <f t="shared" si="96"/>
        <v>兎和野高原</v>
      </c>
      <c r="AS611" s="709" t="str">
        <f t="shared" si="97"/>
        <v>63</v>
      </c>
      <c r="AT611" s="710" t="str">
        <f t="shared" si="98"/>
        <v>0977</v>
      </c>
    </row>
    <row r="612" spans="1:46">
      <c r="A612" s="662" t="s">
        <v>3083</v>
      </c>
      <c r="B612" s="662">
        <v>63121</v>
      </c>
      <c r="C612" s="662" t="s">
        <v>17</v>
      </c>
      <c r="D612" s="662" t="s">
        <v>3106</v>
      </c>
      <c r="E612" s="662" t="s">
        <v>3107</v>
      </c>
      <c r="F612" s="662" t="s">
        <v>3108</v>
      </c>
      <c r="G612" s="662">
        <v>35</v>
      </c>
      <c r="H612" s="662">
        <v>19.399999999999999</v>
      </c>
      <c r="I612" s="662">
        <v>134</v>
      </c>
      <c r="J612" s="662">
        <v>50.9</v>
      </c>
      <c r="K612" s="662">
        <v>80</v>
      </c>
      <c r="L612" s="662">
        <v>10</v>
      </c>
      <c r="M612" s="662">
        <v>1.5</v>
      </c>
      <c r="N612" s="662" t="s">
        <v>1787</v>
      </c>
      <c r="O612" s="662">
        <v>63915</v>
      </c>
      <c r="P612" s="662" t="s">
        <v>40</v>
      </c>
      <c r="Q612" s="667">
        <v>35.323332999999998</v>
      </c>
      <c r="R612" s="667">
        <v>134.848333</v>
      </c>
      <c r="T612" s="668" t="s">
        <v>4605</v>
      </c>
      <c r="U612" s="668" t="s">
        <v>4605</v>
      </c>
      <c r="V612" s="668" t="s">
        <v>4605</v>
      </c>
      <c r="W612" s="668" t="s">
        <v>22</v>
      </c>
      <c r="X612" s="668" t="s">
        <v>22</v>
      </c>
      <c r="Y612" s="668" t="s">
        <v>22</v>
      </c>
      <c r="Z612" s="668" t="s">
        <v>22</v>
      </c>
      <c r="AB612" s="662" t="s">
        <v>4745</v>
      </c>
      <c r="AC612" s="662" t="s">
        <v>3215</v>
      </c>
      <c r="AE612" s="662">
        <v>1</v>
      </c>
      <c r="AF612" s="662">
        <v>2</v>
      </c>
      <c r="AG612" s="662">
        <v>4</v>
      </c>
      <c r="AH612" s="668" t="str">
        <f t="shared" si="92"/>
        <v>●</v>
      </c>
      <c r="AI612" s="668" t="str">
        <f t="shared" si="92"/>
        <v>●</v>
      </c>
      <c r="AJ612" s="668" t="str">
        <f t="shared" si="92"/>
        <v>●</v>
      </c>
      <c r="AK612" s="675">
        <f t="shared" si="93"/>
        <v>63121</v>
      </c>
      <c r="AL612" s="675" t="str">
        <f t="shared" si="91"/>
        <v>63_和田山</v>
      </c>
      <c r="AM612" s="675" t="str">
        <f t="shared" si="90"/>
        <v>63</v>
      </c>
      <c r="AN612" s="693" t="str">
        <f>IFERROR(VLOOKUP(AL612,観測点コードリスト!$L$2:$N$1665,3,FALSE),"")</f>
        <v>0612</v>
      </c>
      <c r="AO612" t="str">
        <f t="shared" si="94"/>
        <v>●</v>
      </c>
      <c r="AQ612" s="709">
        <f t="shared" si="95"/>
        <v>63121</v>
      </c>
      <c r="AR612" s="709" t="str">
        <f t="shared" si="96"/>
        <v>和田山</v>
      </c>
      <c r="AS612" s="709" t="str">
        <f t="shared" si="97"/>
        <v>63</v>
      </c>
      <c r="AT612" s="710" t="str">
        <f t="shared" si="98"/>
        <v>0612</v>
      </c>
    </row>
    <row r="613" spans="1:46">
      <c r="A613" s="662" t="s">
        <v>3083</v>
      </c>
      <c r="B613" s="662">
        <v>63201</v>
      </c>
      <c r="C613" s="662" t="s">
        <v>17</v>
      </c>
      <c r="D613" s="662" t="s">
        <v>3109</v>
      </c>
      <c r="E613" s="662" t="s">
        <v>3110</v>
      </c>
      <c r="F613" s="662" t="s">
        <v>3111</v>
      </c>
      <c r="G613" s="662">
        <v>35</v>
      </c>
      <c r="H613" s="662">
        <v>10</v>
      </c>
      <c r="I613" s="662">
        <v>134</v>
      </c>
      <c r="J613" s="662">
        <v>47.5</v>
      </c>
      <c r="K613" s="662">
        <v>320</v>
      </c>
      <c r="L613" s="662">
        <v>10.8</v>
      </c>
      <c r="M613" s="662">
        <v>1.5</v>
      </c>
      <c r="N613" s="662" t="s">
        <v>2249</v>
      </c>
      <c r="O613" s="662" t="s">
        <v>22</v>
      </c>
      <c r="P613" s="662" t="s">
        <v>40</v>
      </c>
      <c r="Q613" s="667">
        <v>35.166666999999997</v>
      </c>
      <c r="R613" s="667">
        <v>134.79166699999999</v>
      </c>
      <c r="T613" s="668" t="s">
        <v>4605</v>
      </c>
      <c r="U613" s="668" t="s">
        <v>4605</v>
      </c>
      <c r="V613" s="668" t="s">
        <v>4605</v>
      </c>
      <c r="W613" s="668" t="s">
        <v>22</v>
      </c>
      <c r="X613" s="668" t="s">
        <v>22</v>
      </c>
      <c r="Y613" s="668" t="s">
        <v>22</v>
      </c>
      <c r="Z613" s="668" t="s">
        <v>22</v>
      </c>
      <c r="AB613" s="662" t="s">
        <v>4745</v>
      </c>
      <c r="AC613" s="662" t="s">
        <v>4828</v>
      </c>
      <c r="AG613" s="662">
        <v>1</v>
      </c>
      <c r="AH613" s="668" t="str">
        <f t="shared" si="92"/>
        <v/>
      </c>
      <c r="AI613" s="668" t="str">
        <f t="shared" si="92"/>
        <v/>
      </c>
      <c r="AJ613" s="668" t="str">
        <f t="shared" si="92"/>
        <v>●</v>
      </c>
      <c r="AK613" s="675">
        <f t="shared" si="93"/>
        <v>63201</v>
      </c>
      <c r="AL613" s="675" t="str">
        <f t="shared" si="91"/>
        <v>63_生野</v>
      </c>
      <c r="AM613" s="675" t="str">
        <f t="shared" si="90"/>
        <v>63</v>
      </c>
      <c r="AN613" s="693" t="str">
        <f>IFERROR(VLOOKUP(AL613,観測点コードリスト!$L$2:$N$1665,3,FALSE),"")</f>
        <v>0613</v>
      </c>
      <c r="AO613" t="str">
        <f t="shared" si="94"/>
        <v>●</v>
      </c>
      <c r="AQ613" s="709">
        <f t="shared" si="95"/>
        <v>63201</v>
      </c>
      <c r="AR613" s="709" t="str">
        <f t="shared" si="96"/>
        <v>生野</v>
      </c>
      <c r="AS613" s="709" t="str">
        <f t="shared" si="97"/>
        <v>63</v>
      </c>
      <c r="AT613" s="710" t="str">
        <f t="shared" si="98"/>
        <v>0613</v>
      </c>
    </row>
    <row r="614" spans="1:46">
      <c r="A614" s="662" t="s">
        <v>3083</v>
      </c>
      <c r="B614" s="662">
        <v>63216</v>
      </c>
      <c r="C614" s="662" t="s">
        <v>17</v>
      </c>
      <c r="D614" s="662" t="s">
        <v>3112</v>
      </c>
      <c r="E614" s="662" t="s">
        <v>3113</v>
      </c>
      <c r="F614" s="662" t="s">
        <v>3114</v>
      </c>
      <c r="G614" s="662">
        <v>35</v>
      </c>
      <c r="H614" s="662">
        <v>8.1999999999999993</v>
      </c>
      <c r="I614" s="662">
        <v>135</v>
      </c>
      <c r="J614" s="662">
        <v>3.9</v>
      </c>
      <c r="K614" s="662">
        <v>98</v>
      </c>
      <c r="L614" s="662">
        <v>10.1</v>
      </c>
      <c r="M614" s="662">
        <v>1.5</v>
      </c>
      <c r="N614" s="662" t="s">
        <v>3115</v>
      </c>
      <c r="O614" s="662" t="s">
        <v>22</v>
      </c>
      <c r="P614" s="662" t="s">
        <v>40</v>
      </c>
      <c r="Q614" s="667">
        <v>35.136667000000003</v>
      </c>
      <c r="R614" s="667">
        <v>135.065</v>
      </c>
      <c r="T614" s="668" t="s">
        <v>4605</v>
      </c>
      <c r="U614" s="668" t="s">
        <v>4605</v>
      </c>
      <c r="V614" s="668" t="s">
        <v>4605</v>
      </c>
      <c r="W614" s="668" t="s">
        <v>22</v>
      </c>
      <c r="X614" s="668" t="s">
        <v>22</v>
      </c>
      <c r="Y614" s="668" t="s">
        <v>22</v>
      </c>
      <c r="Z614" s="668" t="s">
        <v>22</v>
      </c>
      <c r="AB614" s="662" t="s">
        <v>4745</v>
      </c>
      <c r="AC614" s="662" t="s">
        <v>1415</v>
      </c>
      <c r="AE614" s="662">
        <v>4</v>
      </c>
      <c r="AF614" s="662">
        <v>6</v>
      </c>
      <c r="AG614" s="662">
        <v>2</v>
      </c>
      <c r="AH614" s="668" t="str">
        <f t="shared" si="92"/>
        <v>●</v>
      </c>
      <c r="AI614" s="668" t="str">
        <f t="shared" si="92"/>
        <v>●</v>
      </c>
      <c r="AJ614" s="668" t="str">
        <f t="shared" si="92"/>
        <v>●</v>
      </c>
      <c r="AK614" s="675">
        <f t="shared" si="93"/>
        <v>63216</v>
      </c>
      <c r="AL614" s="675" t="str">
        <f t="shared" si="91"/>
        <v>63_柏原</v>
      </c>
      <c r="AM614" s="675" t="str">
        <f t="shared" si="90"/>
        <v>63</v>
      </c>
      <c r="AN614" s="693" t="str">
        <f>IFERROR(VLOOKUP(AL614,観測点コードリスト!$L$2:$N$1665,3,FALSE),"")</f>
        <v>0614</v>
      </c>
      <c r="AO614" t="str">
        <f t="shared" si="94"/>
        <v>●</v>
      </c>
      <c r="AQ614" s="709">
        <f t="shared" si="95"/>
        <v>63216</v>
      </c>
      <c r="AR614" s="709" t="str">
        <f t="shared" si="96"/>
        <v>柏原</v>
      </c>
      <c r="AS614" s="709" t="str">
        <f t="shared" si="97"/>
        <v>63</v>
      </c>
      <c r="AT614" s="710" t="str">
        <f t="shared" si="98"/>
        <v>0614</v>
      </c>
    </row>
    <row r="615" spans="1:46">
      <c r="A615" s="662" t="s">
        <v>3083</v>
      </c>
      <c r="B615" s="662">
        <v>63251</v>
      </c>
      <c r="C615" s="662" t="s">
        <v>17</v>
      </c>
      <c r="D615" s="662" t="s">
        <v>2382</v>
      </c>
      <c r="E615" s="662" t="s">
        <v>2383</v>
      </c>
      <c r="F615" s="662" t="s">
        <v>3120</v>
      </c>
      <c r="G615" s="662">
        <v>35</v>
      </c>
      <c r="H615" s="662">
        <v>5.8</v>
      </c>
      <c r="I615" s="662">
        <v>134</v>
      </c>
      <c r="J615" s="662">
        <v>35.1</v>
      </c>
      <c r="K615" s="662">
        <v>195</v>
      </c>
      <c r="L615" s="662">
        <v>10</v>
      </c>
      <c r="M615" s="662">
        <v>1.5</v>
      </c>
      <c r="N615" s="662" t="s">
        <v>2249</v>
      </c>
      <c r="O615" s="662" t="s">
        <v>22</v>
      </c>
      <c r="P615" s="662" t="s">
        <v>40</v>
      </c>
      <c r="Q615" s="667">
        <v>35.096666999999997</v>
      </c>
      <c r="R615" s="667">
        <v>134.58500000000001</v>
      </c>
      <c r="T615" s="668" t="s">
        <v>4605</v>
      </c>
      <c r="U615" s="668" t="s">
        <v>4605</v>
      </c>
      <c r="V615" s="668" t="s">
        <v>4605</v>
      </c>
      <c r="W615" s="668" t="s">
        <v>22</v>
      </c>
      <c r="X615" s="668" t="s">
        <v>22</v>
      </c>
      <c r="Y615" s="668" t="s">
        <v>22</v>
      </c>
      <c r="Z615" s="668" t="s">
        <v>22</v>
      </c>
      <c r="AB615" s="662" t="s">
        <v>4745</v>
      </c>
      <c r="AC615" s="662" t="s">
        <v>4828</v>
      </c>
      <c r="AE615" s="662">
        <v>2</v>
      </c>
      <c r="AH615" s="668" t="str">
        <f t="shared" si="92"/>
        <v>●</v>
      </c>
      <c r="AI615" s="668" t="str">
        <f t="shared" si="92"/>
        <v/>
      </c>
      <c r="AJ615" s="668" t="str">
        <f t="shared" si="92"/>
        <v/>
      </c>
      <c r="AK615" s="675">
        <f t="shared" si="93"/>
        <v>63251</v>
      </c>
      <c r="AL615" s="675" t="str">
        <f t="shared" si="91"/>
        <v>63_一宮</v>
      </c>
      <c r="AM615" s="675" t="str">
        <f t="shared" si="90"/>
        <v>63</v>
      </c>
      <c r="AN615" s="693" t="str">
        <f>IFERROR(VLOOKUP(AL615,観測点コードリスト!$L$2:$N$1665,3,FALSE),"")</f>
        <v>0615</v>
      </c>
      <c r="AO615" t="str">
        <f t="shared" si="94"/>
        <v>●</v>
      </c>
      <c r="AQ615" s="709">
        <f t="shared" si="95"/>
        <v>63251</v>
      </c>
      <c r="AR615" s="709" t="str">
        <f t="shared" si="96"/>
        <v>一宮</v>
      </c>
      <c r="AS615" s="709" t="str">
        <f t="shared" si="97"/>
        <v>63</v>
      </c>
      <c r="AT615" s="710" t="str">
        <f t="shared" si="98"/>
        <v>0615</v>
      </c>
    </row>
    <row r="616" spans="1:46">
      <c r="A616" s="662" t="s">
        <v>3083</v>
      </c>
      <c r="B616" s="662">
        <v>63321</v>
      </c>
      <c r="C616" s="662" t="s">
        <v>17</v>
      </c>
      <c r="D616" s="662" t="s">
        <v>3121</v>
      </c>
      <c r="E616" s="662" t="s">
        <v>3122</v>
      </c>
      <c r="F616" s="662" t="s">
        <v>3123</v>
      </c>
      <c r="G616" s="662">
        <v>34</v>
      </c>
      <c r="H616" s="662">
        <v>57</v>
      </c>
      <c r="I616" s="662">
        <v>134</v>
      </c>
      <c r="J616" s="662">
        <v>44.9</v>
      </c>
      <c r="K616" s="662">
        <v>72</v>
      </c>
      <c r="L616" s="662">
        <v>13.9</v>
      </c>
      <c r="M616" s="662">
        <v>1.5</v>
      </c>
      <c r="N616" s="662" t="s">
        <v>3124</v>
      </c>
      <c r="O616" s="662" t="s">
        <v>22</v>
      </c>
      <c r="P616" s="662" t="s">
        <v>40</v>
      </c>
      <c r="Q616" s="667">
        <v>34.950000000000003</v>
      </c>
      <c r="R616" s="667">
        <v>134.748333</v>
      </c>
      <c r="T616" s="668" t="s">
        <v>4605</v>
      </c>
      <c r="U616" s="668" t="s">
        <v>4605</v>
      </c>
      <c r="V616" s="668" t="s">
        <v>4605</v>
      </c>
      <c r="W616" s="668" t="s">
        <v>22</v>
      </c>
      <c r="X616" s="668" t="s">
        <v>22</v>
      </c>
      <c r="Y616" s="668" t="s">
        <v>22</v>
      </c>
      <c r="Z616" s="668" t="s">
        <v>22</v>
      </c>
      <c r="AB616" s="662" t="s">
        <v>3018</v>
      </c>
      <c r="AC616" s="662" t="s">
        <v>3144</v>
      </c>
      <c r="AE616" s="662">
        <v>2</v>
      </c>
      <c r="AF616" s="662">
        <v>19</v>
      </c>
      <c r="AG616" s="662">
        <v>5</v>
      </c>
      <c r="AH616" s="668" t="str">
        <f t="shared" si="92"/>
        <v>●</v>
      </c>
      <c r="AI616" s="668" t="str">
        <f t="shared" si="92"/>
        <v>●</v>
      </c>
      <c r="AJ616" s="668" t="str">
        <f t="shared" si="92"/>
        <v>●</v>
      </c>
      <c r="AK616" s="675">
        <f t="shared" si="93"/>
        <v>63321</v>
      </c>
      <c r="AL616" s="675" t="str">
        <f t="shared" si="91"/>
        <v>63_福崎</v>
      </c>
      <c r="AM616" s="675" t="str">
        <f t="shared" si="90"/>
        <v>63</v>
      </c>
      <c r="AN616" s="693" t="str">
        <f>IFERROR(VLOOKUP(AL616,観測点コードリスト!$L$2:$N$1665,3,FALSE),"")</f>
        <v>0968</v>
      </c>
      <c r="AO616" t="str">
        <f t="shared" si="94"/>
        <v>●</v>
      </c>
      <c r="AQ616" s="709">
        <f t="shared" si="95"/>
        <v>63321</v>
      </c>
      <c r="AR616" s="709" t="str">
        <f t="shared" si="96"/>
        <v>福崎</v>
      </c>
      <c r="AS616" s="709" t="str">
        <f t="shared" si="97"/>
        <v>63</v>
      </c>
      <c r="AT616" s="710" t="str">
        <f t="shared" si="98"/>
        <v>0968</v>
      </c>
    </row>
    <row r="617" spans="1:46">
      <c r="A617" s="662" t="s">
        <v>3083</v>
      </c>
      <c r="B617" s="662">
        <v>63331</v>
      </c>
      <c r="C617" s="662" t="s">
        <v>17</v>
      </c>
      <c r="D617" s="662" t="s">
        <v>3125</v>
      </c>
      <c r="E617" s="662" t="s">
        <v>3126</v>
      </c>
      <c r="F617" s="662" t="s">
        <v>3127</v>
      </c>
      <c r="G617" s="662">
        <v>34</v>
      </c>
      <c r="H617" s="662">
        <v>59.9</v>
      </c>
      <c r="I617" s="662">
        <v>134</v>
      </c>
      <c r="J617" s="662">
        <v>59.8</v>
      </c>
      <c r="K617" s="662">
        <v>72</v>
      </c>
      <c r="L617" s="662">
        <v>6.5</v>
      </c>
      <c r="M617" s="662">
        <v>1.5</v>
      </c>
      <c r="N617" s="662" t="s">
        <v>3128</v>
      </c>
      <c r="O617" s="662" t="s">
        <v>22</v>
      </c>
      <c r="P617" s="662" t="s">
        <v>40</v>
      </c>
      <c r="Q617" s="667">
        <v>34.998333000000002</v>
      </c>
      <c r="R617" s="667">
        <v>134.996667</v>
      </c>
      <c r="T617" s="668" t="s">
        <v>4605</v>
      </c>
      <c r="U617" s="668" t="s">
        <v>4605</v>
      </c>
      <c r="V617" s="668" t="s">
        <v>4605</v>
      </c>
      <c r="W617" s="668" t="s">
        <v>22</v>
      </c>
      <c r="X617" s="668" t="s">
        <v>22</v>
      </c>
      <c r="Y617" s="668" t="s">
        <v>22</v>
      </c>
      <c r="Z617" s="668" t="s">
        <v>22</v>
      </c>
      <c r="AB617" s="662" t="s">
        <v>4860</v>
      </c>
      <c r="AC617" s="662" t="s">
        <v>1128</v>
      </c>
      <c r="AE617" s="662">
        <v>4</v>
      </c>
      <c r="AF617" s="662">
        <v>7</v>
      </c>
      <c r="AG617" s="662">
        <v>4</v>
      </c>
      <c r="AH617" s="668" t="str">
        <f t="shared" si="92"/>
        <v>●</v>
      </c>
      <c r="AI617" s="668" t="str">
        <f t="shared" si="92"/>
        <v>●</v>
      </c>
      <c r="AJ617" s="668" t="str">
        <f t="shared" si="92"/>
        <v>●</v>
      </c>
      <c r="AK617" s="675">
        <f t="shared" si="93"/>
        <v>63331</v>
      </c>
      <c r="AL617" s="675" t="str">
        <f t="shared" si="91"/>
        <v>63_西脇</v>
      </c>
      <c r="AM617" s="675" t="str">
        <f t="shared" si="90"/>
        <v>63</v>
      </c>
      <c r="AN617" s="693" t="str">
        <f>IFERROR(VLOOKUP(AL617,観測点コードリスト!$L$2:$N$1665,3,FALSE),"")</f>
        <v>0956</v>
      </c>
      <c r="AO617" t="str">
        <f t="shared" si="94"/>
        <v>●</v>
      </c>
      <c r="AQ617" s="709">
        <f t="shared" si="95"/>
        <v>63331</v>
      </c>
      <c r="AR617" s="709" t="str">
        <f t="shared" si="96"/>
        <v>西脇</v>
      </c>
      <c r="AS617" s="709" t="str">
        <f t="shared" si="97"/>
        <v>63</v>
      </c>
      <c r="AT617" s="710" t="str">
        <f t="shared" si="98"/>
        <v>0956</v>
      </c>
    </row>
    <row r="618" spans="1:46">
      <c r="A618" s="662" t="s">
        <v>3083</v>
      </c>
      <c r="B618" s="662">
        <v>63366</v>
      </c>
      <c r="C618" s="662" t="s">
        <v>17</v>
      </c>
      <c r="D618" s="662" t="s">
        <v>3132</v>
      </c>
      <c r="E618" s="662" t="s">
        <v>3133</v>
      </c>
      <c r="F618" s="662" t="s">
        <v>3134</v>
      </c>
      <c r="G618" s="662">
        <v>34</v>
      </c>
      <c r="H618" s="662">
        <v>51.5</v>
      </c>
      <c r="I618" s="662">
        <v>134</v>
      </c>
      <c r="J618" s="662">
        <v>22.4</v>
      </c>
      <c r="K618" s="662">
        <v>20</v>
      </c>
      <c r="L618" s="662">
        <v>10</v>
      </c>
      <c r="M618" s="662">
        <v>1.5</v>
      </c>
      <c r="N618" s="662" t="s">
        <v>2213</v>
      </c>
      <c r="O618" s="662" t="s">
        <v>22</v>
      </c>
      <c r="P618" s="662" t="s">
        <v>40</v>
      </c>
      <c r="Q618" s="667">
        <v>34.858333000000002</v>
      </c>
      <c r="R618" s="667">
        <v>134.373333</v>
      </c>
      <c r="T618" s="668" t="s">
        <v>4605</v>
      </c>
      <c r="U618" s="668" t="s">
        <v>4605</v>
      </c>
      <c r="V618" s="668" t="s">
        <v>4605</v>
      </c>
      <c r="W618" s="668" t="s">
        <v>22</v>
      </c>
      <c r="X618" s="668" t="s">
        <v>22</v>
      </c>
      <c r="Y618" s="668" t="s">
        <v>22</v>
      </c>
      <c r="Z618" s="668" t="s">
        <v>22</v>
      </c>
      <c r="AB618" s="662" t="s">
        <v>2213</v>
      </c>
      <c r="AC618" s="662" t="s">
        <v>2213</v>
      </c>
      <c r="AE618" s="662">
        <v>2</v>
      </c>
      <c r="AG618" s="662">
        <v>5</v>
      </c>
      <c r="AH618" s="668" t="str">
        <f t="shared" si="92"/>
        <v>●</v>
      </c>
      <c r="AI618" s="668" t="str">
        <f t="shared" si="92"/>
        <v/>
      </c>
      <c r="AJ618" s="668" t="str">
        <f t="shared" si="92"/>
        <v>●</v>
      </c>
      <c r="AK618" s="675">
        <f t="shared" si="93"/>
        <v>63366</v>
      </c>
      <c r="AL618" s="675" t="str">
        <f t="shared" si="91"/>
        <v>63_上郡</v>
      </c>
      <c r="AM618" s="675" t="str">
        <f t="shared" si="90"/>
        <v>63</v>
      </c>
      <c r="AN618" s="693" t="str">
        <f>IFERROR(VLOOKUP(AL618,観測点コードリスト!$L$2:$N$1665,3,FALSE),"")</f>
        <v>0619</v>
      </c>
      <c r="AO618" t="str">
        <f t="shared" si="94"/>
        <v>●</v>
      </c>
      <c r="AQ618" s="709">
        <f t="shared" si="95"/>
        <v>63366</v>
      </c>
      <c r="AR618" s="709" t="str">
        <f t="shared" si="96"/>
        <v>上郡</v>
      </c>
      <c r="AS618" s="709" t="str">
        <f t="shared" si="97"/>
        <v>63</v>
      </c>
      <c r="AT618" s="710" t="str">
        <f t="shared" si="98"/>
        <v>0619</v>
      </c>
    </row>
    <row r="619" spans="1:46">
      <c r="A619" s="662" t="s">
        <v>3083</v>
      </c>
      <c r="B619" s="662">
        <v>63383</v>
      </c>
      <c r="C619" s="662" t="s">
        <v>23</v>
      </c>
      <c r="D619" s="662" t="s">
        <v>3135</v>
      </c>
      <c r="E619" s="662" t="s">
        <v>3136</v>
      </c>
      <c r="F619" s="662" t="s">
        <v>3137</v>
      </c>
      <c r="G619" s="662">
        <v>34</v>
      </c>
      <c r="H619" s="662">
        <v>50.3</v>
      </c>
      <c r="I619" s="662">
        <v>134</v>
      </c>
      <c r="J619" s="662">
        <v>40.200000000000003</v>
      </c>
      <c r="K619" s="662">
        <v>38</v>
      </c>
      <c r="L619" s="662">
        <v>16.2</v>
      </c>
      <c r="M619" s="662" t="s">
        <v>22</v>
      </c>
      <c r="N619" s="662" t="s">
        <v>886</v>
      </c>
      <c r="O619" s="662" t="s">
        <v>22</v>
      </c>
      <c r="P619" s="662" t="s">
        <v>22</v>
      </c>
      <c r="Q619" s="667">
        <v>34.838332999999999</v>
      </c>
      <c r="R619" s="667">
        <v>134.66999999999999</v>
      </c>
      <c r="T619" s="668" t="s">
        <v>4605</v>
      </c>
      <c r="U619" s="668" t="s">
        <v>4605</v>
      </c>
      <c r="V619" s="668" t="s">
        <v>4605</v>
      </c>
      <c r="W619" s="668" t="s">
        <v>22</v>
      </c>
      <c r="X619" s="668" t="s">
        <v>22</v>
      </c>
      <c r="Y619" s="668" t="s">
        <v>4605</v>
      </c>
      <c r="Z619" s="668" t="s">
        <v>22</v>
      </c>
      <c r="AB619" s="662" t="s">
        <v>886</v>
      </c>
      <c r="AC619" s="662" t="s">
        <v>886</v>
      </c>
      <c r="AE619" s="662">
        <v>20</v>
      </c>
      <c r="AF619" s="662">
        <v>5</v>
      </c>
      <c r="AG619" s="662">
        <v>8</v>
      </c>
      <c r="AH619" s="668" t="str">
        <f t="shared" si="92"/>
        <v>●</v>
      </c>
      <c r="AI619" s="668" t="str">
        <f t="shared" si="92"/>
        <v>●</v>
      </c>
      <c r="AJ619" s="668" t="str">
        <f t="shared" si="92"/>
        <v>●</v>
      </c>
      <c r="AK619" s="675">
        <f t="shared" si="93"/>
        <v>63383</v>
      </c>
      <c r="AL619" s="675" t="str">
        <f t="shared" si="91"/>
        <v>63_姫路</v>
      </c>
      <c r="AM619" s="675" t="str">
        <f t="shared" si="90"/>
        <v>63</v>
      </c>
      <c r="AN619" s="693" t="str">
        <f>IFERROR(VLOOKUP(AL619,観測点コードリスト!$L$2:$N$1665,3,FALSE),"")</f>
        <v>47769</v>
      </c>
      <c r="AO619" t="str">
        <f t="shared" si="94"/>
        <v>●</v>
      </c>
      <c r="AQ619" s="709">
        <f t="shared" si="95"/>
        <v>63383</v>
      </c>
      <c r="AR619" s="709" t="str">
        <f t="shared" si="96"/>
        <v>姫路</v>
      </c>
      <c r="AS619" s="709" t="str">
        <f t="shared" si="97"/>
        <v>63</v>
      </c>
      <c r="AT619" s="710" t="str">
        <f t="shared" si="98"/>
        <v>47769</v>
      </c>
    </row>
    <row r="620" spans="1:46">
      <c r="A620" s="662" t="s">
        <v>3083</v>
      </c>
      <c r="B620" s="662">
        <v>63411</v>
      </c>
      <c r="C620" s="662" t="s">
        <v>17</v>
      </c>
      <c r="D620" s="662" t="s">
        <v>3138</v>
      </c>
      <c r="E620" s="662" t="s">
        <v>3139</v>
      </c>
      <c r="F620" s="662" t="s">
        <v>3140</v>
      </c>
      <c r="G620" s="662">
        <v>34</v>
      </c>
      <c r="H620" s="662">
        <v>53.7</v>
      </c>
      <c r="I620" s="662">
        <v>135</v>
      </c>
      <c r="J620" s="662">
        <v>12.7</v>
      </c>
      <c r="K620" s="662">
        <v>150</v>
      </c>
      <c r="L620" s="662">
        <v>21.6</v>
      </c>
      <c r="M620" s="662">
        <v>1.5</v>
      </c>
      <c r="N620" s="662" t="s">
        <v>2976</v>
      </c>
      <c r="O620" s="662" t="s">
        <v>22</v>
      </c>
      <c r="P620" s="662" t="s">
        <v>40</v>
      </c>
      <c r="Q620" s="667">
        <v>34.895000000000003</v>
      </c>
      <c r="R620" s="667">
        <v>135.21166700000001</v>
      </c>
      <c r="T620" s="668" t="s">
        <v>4605</v>
      </c>
      <c r="U620" s="668" t="s">
        <v>4605</v>
      </c>
      <c r="V620" s="668" t="s">
        <v>4605</v>
      </c>
      <c r="W620" s="668" t="s">
        <v>22</v>
      </c>
      <c r="X620" s="668" t="s">
        <v>22</v>
      </c>
      <c r="Y620" s="668" t="s">
        <v>22</v>
      </c>
      <c r="Z620" s="668" t="s">
        <v>22</v>
      </c>
      <c r="AB620" s="662" t="s">
        <v>3018</v>
      </c>
      <c r="AC620" s="662" t="s">
        <v>1415</v>
      </c>
      <c r="AE620" s="662">
        <v>10</v>
      </c>
      <c r="AF620" s="662">
        <v>6</v>
      </c>
      <c r="AG620" s="662">
        <v>7</v>
      </c>
      <c r="AH620" s="668" t="str">
        <f t="shared" si="92"/>
        <v>●</v>
      </c>
      <c r="AI620" s="668" t="str">
        <f t="shared" si="92"/>
        <v>●</v>
      </c>
      <c r="AJ620" s="668" t="str">
        <f t="shared" si="92"/>
        <v>●</v>
      </c>
      <c r="AK620" s="675">
        <f t="shared" si="93"/>
        <v>63411</v>
      </c>
      <c r="AL620" s="675" t="str">
        <f t="shared" si="91"/>
        <v>63_三田</v>
      </c>
      <c r="AM620" s="675" t="str">
        <f t="shared" si="90"/>
        <v>63</v>
      </c>
      <c r="AN620" s="693" t="str">
        <f>IFERROR(VLOOKUP(AL620,観測点コードリスト!$L$2:$N$1665,3,FALSE),"")</f>
        <v>0969</v>
      </c>
      <c r="AO620" t="str">
        <f t="shared" si="94"/>
        <v>●</v>
      </c>
      <c r="AQ620" s="709">
        <f t="shared" si="95"/>
        <v>63411</v>
      </c>
      <c r="AR620" s="709" t="str">
        <f t="shared" si="96"/>
        <v>三田</v>
      </c>
      <c r="AS620" s="709" t="str">
        <f t="shared" si="97"/>
        <v>63</v>
      </c>
      <c r="AT620" s="710" t="str">
        <f t="shared" si="98"/>
        <v>0969</v>
      </c>
    </row>
    <row r="621" spans="1:46">
      <c r="A621" s="662" t="s">
        <v>3083</v>
      </c>
      <c r="B621" s="662">
        <v>63461</v>
      </c>
      <c r="C621" s="662" t="s">
        <v>17</v>
      </c>
      <c r="D621" s="662" t="s">
        <v>3141</v>
      </c>
      <c r="E621" s="662" t="s">
        <v>3142</v>
      </c>
      <c r="F621" s="662" t="s">
        <v>3143</v>
      </c>
      <c r="G621" s="662">
        <v>34</v>
      </c>
      <c r="H621" s="662">
        <v>46.6</v>
      </c>
      <c r="I621" s="662">
        <v>135</v>
      </c>
      <c r="J621" s="662">
        <v>0.8</v>
      </c>
      <c r="K621" s="662">
        <v>145</v>
      </c>
      <c r="L621" s="662">
        <v>10</v>
      </c>
      <c r="M621" s="662">
        <v>1.5</v>
      </c>
      <c r="N621" s="662" t="s">
        <v>3144</v>
      </c>
      <c r="O621" s="662" t="s">
        <v>22</v>
      </c>
      <c r="P621" s="662" t="s">
        <v>40</v>
      </c>
      <c r="Q621" s="667">
        <v>34.776667000000003</v>
      </c>
      <c r="R621" s="667">
        <v>135.01333299999999</v>
      </c>
      <c r="T621" s="668" t="s">
        <v>4605</v>
      </c>
      <c r="U621" s="668" t="s">
        <v>4605</v>
      </c>
      <c r="V621" s="668" t="s">
        <v>4605</v>
      </c>
      <c r="W621" s="668" t="s">
        <v>22</v>
      </c>
      <c r="X621" s="668" t="s">
        <v>22</v>
      </c>
      <c r="Y621" s="668" t="s">
        <v>22</v>
      </c>
      <c r="Z621" s="668" t="s">
        <v>22</v>
      </c>
      <c r="AB621" s="662" t="s">
        <v>3144</v>
      </c>
      <c r="AC621" s="662" t="s">
        <v>3144</v>
      </c>
      <c r="AE621" s="662">
        <v>12</v>
      </c>
      <c r="AF621" s="662">
        <v>20</v>
      </c>
      <c r="AG621" s="662">
        <v>10</v>
      </c>
      <c r="AH621" s="668" t="str">
        <f t="shared" si="92"/>
        <v>●</v>
      </c>
      <c r="AI621" s="668" t="str">
        <f t="shared" si="92"/>
        <v>●</v>
      </c>
      <c r="AJ621" s="668" t="str">
        <f t="shared" si="92"/>
        <v>●</v>
      </c>
      <c r="AK621" s="675">
        <f t="shared" si="93"/>
        <v>63461</v>
      </c>
      <c r="AL621" s="675" t="str">
        <f t="shared" si="91"/>
        <v>63_三木</v>
      </c>
      <c r="AM621" s="675" t="str">
        <f t="shared" si="90"/>
        <v>63</v>
      </c>
      <c r="AN621" s="693" t="str">
        <f>IFERROR(VLOOKUP(AL621,観測点コードリスト!$L$2:$N$1665,3,FALSE),"")</f>
        <v>1227</v>
      </c>
      <c r="AO621" t="str">
        <f t="shared" si="94"/>
        <v>●</v>
      </c>
      <c r="AQ621" s="709">
        <f t="shared" si="95"/>
        <v>63461</v>
      </c>
      <c r="AR621" s="709" t="str">
        <f t="shared" si="96"/>
        <v>三木</v>
      </c>
      <c r="AS621" s="709" t="str">
        <f t="shared" si="97"/>
        <v>63</v>
      </c>
      <c r="AT621" s="710" t="str">
        <f t="shared" si="98"/>
        <v>1227</v>
      </c>
    </row>
    <row r="622" spans="1:46">
      <c r="A622" s="662" t="s">
        <v>3083</v>
      </c>
      <c r="B622" s="662">
        <v>63491</v>
      </c>
      <c r="C622" s="662" t="s">
        <v>17</v>
      </c>
      <c r="D622" s="662" t="s">
        <v>3149</v>
      </c>
      <c r="E622" s="662" t="s">
        <v>3150</v>
      </c>
      <c r="F622" s="662" t="s">
        <v>3151</v>
      </c>
      <c r="G622" s="662">
        <v>34</v>
      </c>
      <c r="H622" s="662">
        <v>40.299999999999997</v>
      </c>
      <c r="I622" s="662">
        <v>134</v>
      </c>
      <c r="J622" s="662">
        <v>31.6</v>
      </c>
      <c r="K622" s="662">
        <v>88</v>
      </c>
      <c r="L622" s="662">
        <v>6.5</v>
      </c>
      <c r="M622" s="662">
        <v>1.5</v>
      </c>
      <c r="N622" s="662" t="s">
        <v>2271</v>
      </c>
      <c r="O622" s="662" t="s">
        <v>22</v>
      </c>
      <c r="P622" s="662" t="s">
        <v>40</v>
      </c>
      <c r="Q622" s="667">
        <v>34.671666999999999</v>
      </c>
      <c r="R622" s="667">
        <v>134.526667</v>
      </c>
      <c r="T622" s="668" t="s">
        <v>4605</v>
      </c>
      <c r="U622" s="668" t="s">
        <v>4605</v>
      </c>
      <c r="V622" s="668" t="s">
        <v>4605</v>
      </c>
      <c r="W622" s="668" t="s">
        <v>22</v>
      </c>
      <c r="X622" s="668" t="s">
        <v>22</v>
      </c>
      <c r="Y622" s="668" t="s">
        <v>22</v>
      </c>
      <c r="Z622" s="668" t="s">
        <v>22</v>
      </c>
      <c r="AB622" s="662" t="s">
        <v>2271</v>
      </c>
      <c r="AC622" s="662" t="s">
        <v>2271</v>
      </c>
      <c r="AF622" s="662">
        <v>6</v>
      </c>
      <c r="AG622" s="662">
        <v>12</v>
      </c>
      <c r="AH622" s="668" t="str">
        <f t="shared" si="92"/>
        <v/>
      </c>
      <c r="AI622" s="668" t="str">
        <f t="shared" si="92"/>
        <v>●</v>
      </c>
      <c r="AJ622" s="668" t="str">
        <f t="shared" si="92"/>
        <v>●</v>
      </c>
      <c r="AK622" s="675">
        <f t="shared" si="93"/>
        <v>63491</v>
      </c>
      <c r="AL622" s="675" t="str">
        <f t="shared" si="91"/>
        <v>63_家島</v>
      </c>
      <c r="AM622" s="675" t="str">
        <f t="shared" ref="AM622:AM685" si="99">LEFT(AK622,2)</f>
        <v>63</v>
      </c>
      <c r="AN622" s="693" t="str">
        <f>IFERROR(VLOOKUP(AL622,観測点コードリスト!$L$2:$N$1665,3,FALSE),"")</f>
        <v>0624</v>
      </c>
      <c r="AO622" t="str">
        <f t="shared" si="94"/>
        <v>●</v>
      </c>
      <c r="AQ622" s="709">
        <f t="shared" si="95"/>
        <v>63491</v>
      </c>
      <c r="AR622" s="709" t="str">
        <f t="shared" si="96"/>
        <v>家島</v>
      </c>
      <c r="AS622" s="709" t="str">
        <f t="shared" si="97"/>
        <v>63</v>
      </c>
      <c r="AT622" s="710" t="str">
        <f t="shared" si="98"/>
        <v>0624</v>
      </c>
    </row>
    <row r="623" spans="1:46">
      <c r="A623" s="662" t="s">
        <v>3083</v>
      </c>
      <c r="B623" s="662">
        <v>63496</v>
      </c>
      <c r="C623" s="662" t="s">
        <v>17</v>
      </c>
      <c r="D623" s="662" t="s">
        <v>3152</v>
      </c>
      <c r="E623" s="662" t="s">
        <v>3153</v>
      </c>
      <c r="F623" s="662" t="s">
        <v>3154</v>
      </c>
      <c r="G623" s="662">
        <v>34</v>
      </c>
      <c r="H623" s="662">
        <v>41.2</v>
      </c>
      <c r="I623" s="662">
        <v>134</v>
      </c>
      <c r="J623" s="662">
        <v>52.6</v>
      </c>
      <c r="K623" s="662">
        <v>3</v>
      </c>
      <c r="L623" s="662">
        <v>28.6</v>
      </c>
      <c r="M623" s="662">
        <v>1.5</v>
      </c>
      <c r="N623" s="662" t="s">
        <v>3155</v>
      </c>
      <c r="O623" s="662" t="s">
        <v>22</v>
      </c>
      <c r="P623" s="662" t="s">
        <v>40</v>
      </c>
      <c r="Q623" s="667">
        <v>34.686667</v>
      </c>
      <c r="R623" s="667">
        <v>134.876667</v>
      </c>
      <c r="T623" s="668" t="s">
        <v>4605</v>
      </c>
      <c r="U623" s="668" t="s">
        <v>4605</v>
      </c>
      <c r="V623" s="668" t="s">
        <v>4605</v>
      </c>
      <c r="W623" s="668" t="s">
        <v>22</v>
      </c>
      <c r="X623" s="668" t="s">
        <v>22</v>
      </c>
      <c r="Y623" s="668" t="s">
        <v>22</v>
      </c>
      <c r="Z623" s="668" t="s">
        <v>22</v>
      </c>
      <c r="AB623" s="662" t="s">
        <v>3155</v>
      </c>
      <c r="AC623" s="662" t="s">
        <v>3155</v>
      </c>
      <c r="AE623" s="662">
        <v>16</v>
      </c>
      <c r="AF623" s="662">
        <v>8</v>
      </c>
      <c r="AG623" s="662">
        <v>7</v>
      </c>
      <c r="AH623" s="668" t="str">
        <f t="shared" si="92"/>
        <v>●</v>
      </c>
      <c r="AI623" s="668" t="str">
        <f t="shared" si="92"/>
        <v>●</v>
      </c>
      <c r="AJ623" s="668" t="str">
        <f t="shared" si="92"/>
        <v>●</v>
      </c>
      <c r="AK623" s="675">
        <f t="shared" si="93"/>
        <v>63496</v>
      </c>
      <c r="AL623" s="675" t="str">
        <f t="shared" si="91"/>
        <v>63_明石</v>
      </c>
      <c r="AM623" s="675" t="str">
        <f t="shared" si="99"/>
        <v>63</v>
      </c>
      <c r="AN623" s="693" t="str">
        <f>IFERROR(VLOOKUP(AL623,観測点コードリスト!$L$2:$N$1665,3,FALSE),"")</f>
        <v>0625</v>
      </c>
      <c r="AO623" t="str">
        <f t="shared" si="94"/>
        <v>●</v>
      </c>
      <c r="AQ623" s="709">
        <f t="shared" si="95"/>
        <v>63496</v>
      </c>
      <c r="AR623" s="709" t="str">
        <f t="shared" si="96"/>
        <v>明石</v>
      </c>
      <c r="AS623" s="709" t="str">
        <f t="shared" si="97"/>
        <v>63</v>
      </c>
      <c r="AT623" s="710" t="str">
        <f t="shared" si="98"/>
        <v>0625</v>
      </c>
    </row>
    <row r="624" spans="1:46">
      <c r="A624" s="662" t="s">
        <v>3083</v>
      </c>
      <c r="B624" s="662">
        <v>63517</v>
      </c>
      <c r="C624" s="662" t="s">
        <v>23</v>
      </c>
      <c r="D624" s="662" t="s">
        <v>3156</v>
      </c>
      <c r="E624" s="662" t="s">
        <v>3157</v>
      </c>
      <c r="F624" s="662" t="s">
        <v>3158</v>
      </c>
      <c r="G624" s="662">
        <v>34</v>
      </c>
      <c r="H624" s="662">
        <v>37.9</v>
      </c>
      <c r="I624" s="662">
        <v>135</v>
      </c>
      <c r="J624" s="662">
        <v>13.4</v>
      </c>
      <c r="K624" s="662">
        <v>5</v>
      </c>
      <c r="L624" s="662">
        <v>10</v>
      </c>
      <c r="M624" s="662" t="s">
        <v>22</v>
      </c>
      <c r="N624" s="662" t="s">
        <v>3159</v>
      </c>
      <c r="O624" s="662" t="s">
        <v>22</v>
      </c>
      <c r="P624" s="662" t="s">
        <v>36</v>
      </c>
      <c r="Q624" s="667">
        <v>34.631667</v>
      </c>
      <c r="R624" s="667">
        <v>135.223333</v>
      </c>
      <c r="T624" s="668" t="s">
        <v>4605</v>
      </c>
      <c r="U624" s="668" t="s">
        <v>4605</v>
      </c>
      <c r="V624" s="668" t="s">
        <v>4605</v>
      </c>
      <c r="W624" s="668" t="s">
        <v>22</v>
      </c>
      <c r="X624" s="668" t="s">
        <v>22</v>
      </c>
      <c r="Y624" s="668" t="s">
        <v>22</v>
      </c>
      <c r="Z624" s="668" t="s">
        <v>22</v>
      </c>
      <c r="AB624" s="662" t="s">
        <v>3159</v>
      </c>
      <c r="AC624" s="662" t="s">
        <v>3159</v>
      </c>
      <c r="AE624" s="662">
        <v>2</v>
      </c>
      <c r="AF624" s="662">
        <v>10</v>
      </c>
      <c r="AG624" s="662">
        <v>14</v>
      </c>
      <c r="AH624" s="668" t="str">
        <f t="shared" si="92"/>
        <v>●</v>
      </c>
      <c r="AI624" s="668" t="str">
        <f t="shared" si="92"/>
        <v>●</v>
      </c>
      <c r="AJ624" s="668" t="str">
        <f t="shared" si="92"/>
        <v>●</v>
      </c>
      <c r="AK624" s="675">
        <f t="shared" si="93"/>
        <v>63517</v>
      </c>
      <c r="AL624" s="675" t="str">
        <f t="shared" si="91"/>
        <v>63_神戸空港</v>
      </c>
      <c r="AM624" s="675" t="str">
        <f t="shared" si="99"/>
        <v>63</v>
      </c>
      <c r="AN624" s="693" t="str">
        <f>IFERROR(VLOOKUP(AL624,観測点コードリスト!$L$2:$N$1665,3,FALSE),"")</f>
        <v>1587</v>
      </c>
      <c r="AO624" t="str">
        <f t="shared" si="94"/>
        <v>●</v>
      </c>
      <c r="AQ624" s="709">
        <f t="shared" si="95"/>
        <v>63517</v>
      </c>
      <c r="AR624" s="709" t="str">
        <f t="shared" si="96"/>
        <v>神戸空港</v>
      </c>
      <c r="AS624" s="709" t="str">
        <f t="shared" si="97"/>
        <v>63</v>
      </c>
      <c r="AT624" s="710" t="str">
        <f t="shared" si="98"/>
        <v>1587</v>
      </c>
    </row>
    <row r="625" spans="1:46">
      <c r="A625" s="662" t="s">
        <v>3083</v>
      </c>
      <c r="B625" s="662">
        <v>63518</v>
      </c>
      <c r="C625" s="662" t="s">
        <v>23</v>
      </c>
      <c r="D625" s="662" t="s">
        <v>3160</v>
      </c>
      <c r="E625" s="662" t="s">
        <v>3161</v>
      </c>
      <c r="F625" s="662" t="s">
        <v>3164</v>
      </c>
      <c r="G625" s="662">
        <v>34</v>
      </c>
      <c r="H625" s="662">
        <v>40.9</v>
      </c>
      <c r="I625" s="662">
        <v>135</v>
      </c>
      <c r="J625" s="662">
        <v>13.2</v>
      </c>
      <c r="K625" s="662">
        <v>3</v>
      </c>
      <c r="L625" s="662">
        <v>16</v>
      </c>
      <c r="M625" s="662" t="s">
        <v>22</v>
      </c>
      <c r="N625" s="662" t="s">
        <v>3163</v>
      </c>
      <c r="O625" s="662" t="s">
        <v>22</v>
      </c>
      <c r="P625" s="662" t="s">
        <v>632</v>
      </c>
      <c r="Q625" s="667">
        <v>34.681666999999997</v>
      </c>
      <c r="R625" s="667">
        <v>135.22</v>
      </c>
      <c r="T625" s="668" t="s">
        <v>22</v>
      </c>
      <c r="U625" s="668" t="s">
        <v>22</v>
      </c>
      <c r="V625" s="668" t="s">
        <v>4605</v>
      </c>
      <c r="W625" s="668" t="s">
        <v>22</v>
      </c>
      <c r="X625" s="668" t="s">
        <v>22</v>
      </c>
      <c r="Y625" s="668" t="s">
        <v>4605</v>
      </c>
      <c r="Z625" s="668" t="s">
        <v>22</v>
      </c>
      <c r="AB625" s="662" t="s">
        <v>4758</v>
      </c>
      <c r="AC625" s="662" t="s">
        <v>3163</v>
      </c>
      <c r="AE625" s="662">
        <v>17</v>
      </c>
      <c r="AF625" s="662">
        <v>13</v>
      </c>
      <c r="AG625" s="662">
        <v>15</v>
      </c>
      <c r="AH625" s="668" t="str">
        <f t="shared" si="92"/>
        <v>●</v>
      </c>
      <c r="AI625" s="668" t="str">
        <f t="shared" si="92"/>
        <v>●</v>
      </c>
      <c r="AJ625" s="668" t="str">
        <f t="shared" si="92"/>
        <v>●</v>
      </c>
      <c r="AK625" s="675">
        <f t="shared" si="93"/>
        <v>63518</v>
      </c>
      <c r="AL625" s="675" t="str">
        <f t="shared" si="91"/>
        <v>63_神戸</v>
      </c>
      <c r="AM625" s="675" t="str">
        <f t="shared" si="99"/>
        <v>63</v>
      </c>
      <c r="AN625" s="693" t="str">
        <f>IFERROR(VLOOKUP(AL625,観測点コードリスト!$L$2:$N$1665,3,FALSE),"")</f>
        <v>47770</v>
      </c>
      <c r="AO625" t="str">
        <f t="shared" si="94"/>
        <v>●</v>
      </c>
      <c r="AQ625" s="709">
        <f t="shared" si="95"/>
        <v>63518</v>
      </c>
      <c r="AR625" s="709" t="str">
        <f t="shared" si="96"/>
        <v>神戸</v>
      </c>
      <c r="AS625" s="709" t="str">
        <f t="shared" si="97"/>
        <v>63</v>
      </c>
      <c r="AT625" s="710" t="str">
        <f t="shared" si="98"/>
        <v>47770</v>
      </c>
    </row>
    <row r="626" spans="1:46">
      <c r="A626" s="662" t="s">
        <v>3083</v>
      </c>
      <c r="B626" s="662">
        <v>63551</v>
      </c>
      <c r="C626" s="662" t="s">
        <v>17</v>
      </c>
      <c r="D626" s="662" t="s">
        <v>3165</v>
      </c>
      <c r="E626" s="662" t="s">
        <v>3166</v>
      </c>
      <c r="F626" s="662" t="s">
        <v>3167</v>
      </c>
      <c r="G626" s="662">
        <v>34</v>
      </c>
      <c r="H626" s="662">
        <v>28</v>
      </c>
      <c r="I626" s="662">
        <v>134</v>
      </c>
      <c r="J626" s="662">
        <v>50.9</v>
      </c>
      <c r="K626" s="662">
        <v>5</v>
      </c>
      <c r="L626" s="662">
        <v>9.3000000000000007</v>
      </c>
      <c r="M626" s="662">
        <v>1.5</v>
      </c>
      <c r="N626" s="662" t="s">
        <v>3168</v>
      </c>
      <c r="O626" s="662" t="s">
        <v>22</v>
      </c>
      <c r="P626" s="662" t="s">
        <v>22</v>
      </c>
      <c r="Q626" s="667">
        <v>34.466667000000001</v>
      </c>
      <c r="R626" s="667">
        <v>134.848333</v>
      </c>
      <c r="T626" s="668" t="s">
        <v>4605</v>
      </c>
      <c r="U626" s="668" t="s">
        <v>4605</v>
      </c>
      <c r="V626" s="668" t="s">
        <v>4605</v>
      </c>
      <c r="W626" s="668" t="s">
        <v>22</v>
      </c>
      <c r="X626" s="668" t="s">
        <v>22</v>
      </c>
      <c r="Y626" s="668" t="s">
        <v>22</v>
      </c>
      <c r="Z626" s="668" t="s">
        <v>22</v>
      </c>
      <c r="AB626" s="662" t="s">
        <v>3018</v>
      </c>
      <c r="AC626" s="662" t="s">
        <v>4814</v>
      </c>
      <c r="AE626" s="662">
        <v>2</v>
      </c>
      <c r="AF626" s="662">
        <v>3</v>
      </c>
      <c r="AG626" s="662">
        <v>3</v>
      </c>
      <c r="AH626" s="668" t="str">
        <f t="shared" si="92"/>
        <v>●</v>
      </c>
      <c r="AI626" s="668" t="str">
        <f t="shared" si="92"/>
        <v>●</v>
      </c>
      <c r="AJ626" s="668" t="str">
        <f t="shared" si="92"/>
        <v>●</v>
      </c>
      <c r="AK626" s="675">
        <f t="shared" si="93"/>
        <v>63551</v>
      </c>
      <c r="AL626" s="675" t="str">
        <f t="shared" si="91"/>
        <v>63_郡家</v>
      </c>
      <c r="AM626" s="675" t="str">
        <f t="shared" si="99"/>
        <v>63</v>
      </c>
      <c r="AN626" s="693" t="str">
        <f>IFERROR(VLOOKUP(AL626,観測点コードリスト!$L$2:$N$1665,3,FALSE),"")</f>
        <v>0970</v>
      </c>
      <c r="AO626" t="str">
        <f t="shared" si="94"/>
        <v>●</v>
      </c>
      <c r="AQ626" s="709">
        <f t="shared" si="95"/>
        <v>63551</v>
      </c>
      <c r="AR626" s="709" t="str">
        <f t="shared" si="96"/>
        <v>郡家</v>
      </c>
      <c r="AS626" s="709" t="str">
        <f t="shared" si="97"/>
        <v>63</v>
      </c>
      <c r="AT626" s="710" t="str">
        <f t="shared" si="98"/>
        <v>0970</v>
      </c>
    </row>
    <row r="627" spans="1:46">
      <c r="A627" s="662" t="s">
        <v>3083</v>
      </c>
      <c r="B627" s="662">
        <v>63571</v>
      </c>
      <c r="C627" s="662" t="s">
        <v>23</v>
      </c>
      <c r="D627" s="662" t="s">
        <v>3169</v>
      </c>
      <c r="E627" s="662" t="s">
        <v>3170</v>
      </c>
      <c r="F627" s="662" t="s">
        <v>3171</v>
      </c>
      <c r="G627" s="662">
        <v>34</v>
      </c>
      <c r="H627" s="662">
        <v>18.600000000000001</v>
      </c>
      <c r="I627" s="662">
        <v>134</v>
      </c>
      <c r="J627" s="662">
        <v>50.9</v>
      </c>
      <c r="K627" s="662">
        <v>69</v>
      </c>
      <c r="L627" s="662">
        <v>14.6</v>
      </c>
      <c r="M627" s="662" t="s">
        <v>22</v>
      </c>
      <c r="N627" s="662" t="s">
        <v>3172</v>
      </c>
      <c r="O627" s="662" t="s">
        <v>22</v>
      </c>
      <c r="P627" s="662" t="s">
        <v>22</v>
      </c>
      <c r="Q627" s="667">
        <v>34.31</v>
      </c>
      <c r="R627" s="667">
        <v>134.848333</v>
      </c>
      <c r="T627" s="668" t="s">
        <v>4605</v>
      </c>
      <c r="U627" s="668" t="s">
        <v>4605</v>
      </c>
      <c r="V627" s="668" t="s">
        <v>4605</v>
      </c>
      <c r="W627" s="668" t="s">
        <v>22</v>
      </c>
      <c r="X627" s="668" t="s">
        <v>22</v>
      </c>
      <c r="Y627" s="668" t="s">
        <v>4605</v>
      </c>
      <c r="Z627" s="668" t="s">
        <v>22</v>
      </c>
      <c r="AB627" s="662" t="s">
        <v>3172</v>
      </c>
      <c r="AC627" s="662" t="s">
        <v>3172</v>
      </c>
      <c r="AE627" s="662">
        <v>3</v>
      </c>
      <c r="AF627" s="662">
        <v>2</v>
      </c>
      <c r="AH627" s="668" t="str">
        <f t="shared" si="92"/>
        <v>●</v>
      </c>
      <c r="AI627" s="668" t="str">
        <f t="shared" si="92"/>
        <v>●</v>
      </c>
      <c r="AJ627" s="668" t="str">
        <f t="shared" si="92"/>
        <v/>
      </c>
      <c r="AK627" s="675">
        <f t="shared" si="93"/>
        <v>63571</v>
      </c>
      <c r="AL627" s="675" t="str">
        <f t="shared" si="91"/>
        <v>63_洲本</v>
      </c>
      <c r="AM627" s="675" t="str">
        <f t="shared" si="99"/>
        <v>63</v>
      </c>
      <c r="AN627" s="693" t="str">
        <f>IFERROR(VLOOKUP(AL627,観測点コードリスト!$L$2:$N$1665,3,FALSE),"")</f>
        <v>47776</v>
      </c>
      <c r="AO627" t="str">
        <f t="shared" si="94"/>
        <v>●</v>
      </c>
      <c r="AQ627" s="709">
        <f t="shared" si="95"/>
        <v>63571</v>
      </c>
      <c r="AR627" s="709" t="str">
        <f t="shared" si="96"/>
        <v>洲本</v>
      </c>
      <c r="AS627" s="709" t="str">
        <f t="shared" si="97"/>
        <v>63</v>
      </c>
      <c r="AT627" s="710" t="str">
        <f t="shared" si="98"/>
        <v>47776</v>
      </c>
    </row>
    <row r="628" spans="1:46">
      <c r="A628" s="662" t="s">
        <v>3083</v>
      </c>
      <c r="B628" s="662">
        <v>63588</v>
      </c>
      <c r="C628" s="662" t="s">
        <v>17</v>
      </c>
      <c r="D628" s="662" t="s">
        <v>3173</v>
      </c>
      <c r="E628" s="662" t="s">
        <v>3174</v>
      </c>
      <c r="F628" s="662" t="s">
        <v>3175</v>
      </c>
      <c r="G628" s="662">
        <v>34</v>
      </c>
      <c r="H628" s="662">
        <v>13.1</v>
      </c>
      <c r="I628" s="662">
        <v>134</v>
      </c>
      <c r="J628" s="662">
        <v>43.2</v>
      </c>
      <c r="K628" s="662">
        <v>5</v>
      </c>
      <c r="L628" s="662">
        <v>9.6</v>
      </c>
      <c r="M628" s="662">
        <v>1.5</v>
      </c>
      <c r="N628" s="662" t="s">
        <v>3176</v>
      </c>
      <c r="O628" s="662" t="s">
        <v>22</v>
      </c>
      <c r="P628" s="662" t="s">
        <v>40</v>
      </c>
      <c r="Q628" s="667">
        <v>34.218333000000001</v>
      </c>
      <c r="R628" s="667">
        <v>134.72</v>
      </c>
      <c r="T628" s="668" t="s">
        <v>4605</v>
      </c>
      <c r="U628" s="668" t="s">
        <v>4605</v>
      </c>
      <c r="V628" s="668" t="s">
        <v>4605</v>
      </c>
      <c r="W628" s="668" t="s">
        <v>22</v>
      </c>
      <c r="X628" s="668" t="s">
        <v>22</v>
      </c>
      <c r="Y628" s="668" t="s">
        <v>22</v>
      </c>
      <c r="Z628" s="668" t="s">
        <v>22</v>
      </c>
      <c r="AB628" s="662" t="s">
        <v>3176</v>
      </c>
      <c r="AC628" s="662" t="s">
        <v>3176</v>
      </c>
      <c r="AF628" s="662">
        <v>2</v>
      </c>
      <c r="AG628" s="662">
        <v>16</v>
      </c>
      <c r="AH628" s="668" t="str">
        <f t="shared" si="92"/>
        <v/>
      </c>
      <c r="AI628" s="668" t="str">
        <f t="shared" si="92"/>
        <v>●</v>
      </c>
      <c r="AJ628" s="668" t="str">
        <f t="shared" si="92"/>
        <v>●</v>
      </c>
      <c r="AK628" s="675">
        <f t="shared" si="93"/>
        <v>63588</v>
      </c>
      <c r="AL628" s="675" t="str">
        <f t="shared" si="91"/>
        <v>63_南淡</v>
      </c>
      <c r="AM628" s="675" t="str">
        <f t="shared" si="99"/>
        <v>63</v>
      </c>
      <c r="AN628" s="693" t="str">
        <f>IFERROR(VLOOKUP(AL628,観測点コードリスト!$L$2:$N$1665,3,FALSE),"")</f>
        <v>1337</v>
      </c>
      <c r="AO628" t="str">
        <f t="shared" si="94"/>
        <v>●</v>
      </c>
      <c r="AQ628" s="709">
        <f t="shared" si="95"/>
        <v>63588</v>
      </c>
      <c r="AR628" s="709" t="str">
        <f t="shared" si="96"/>
        <v>南淡</v>
      </c>
      <c r="AS628" s="709" t="str">
        <f t="shared" si="97"/>
        <v>63</v>
      </c>
      <c r="AT628" s="710" t="str">
        <f t="shared" si="98"/>
        <v>1337</v>
      </c>
    </row>
    <row r="629" spans="1:46">
      <c r="A629" s="662" t="s">
        <v>3177</v>
      </c>
      <c r="B629" s="662">
        <v>64036</v>
      </c>
      <c r="C629" s="662" t="s">
        <v>23</v>
      </c>
      <c r="D629" s="662" t="s">
        <v>3177</v>
      </c>
      <c r="E629" s="662" t="s">
        <v>3178</v>
      </c>
      <c r="F629" s="662" t="s">
        <v>3180</v>
      </c>
      <c r="G629" s="662">
        <v>34</v>
      </c>
      <c r="H629" s="662">
        <v>40.4</v>
      </c>
      <c r="I629" s="662">
        <v>135</v>
      </c>
      <c r="J629" s="662">
        <v>49.9</v>
      </c>
      <c r="K629" s="662">
        <v>90</v>
      </c>
      <c r="L629" s="662">
        <v>20.100000000000001</v>
      </c>
      <c r="M629" s="662" t="s">
        <v>22</v>
      </c>
      <c r="N629" s="662" t="s">
        <v>2351</v>
      </c>
      <c r="O629" s="662" t="s">
        <v>22</v>
      </c>
      <c r="P629" s="662" t="s">
        <v>632</v>
      </c>
      <c r="Q629" s="667">
        <v>34.673333</v>
      </c>
      <c r="R629" s="667">
        <v>135.83166700000001</v>
      </c>
      <c r="T629" s="668" t="s">
        <v>22</v>
      </c>
      <c r="U629" s="668" t="s">
        <v>22</v>
      </c>
      <c r="V629" s="668" t="s">
        <v>4605</v>
      </c>
      <c r="W629" s="668" t="s">
        <v>22</v>
      </c>
      <c r="X629" s="668" t="s">
        <v>22</v>
      </c>
      <c r="Y629" s="668" t="s">
        <v>4605</v>
      </c>
      <c r="Z629" s="668" t="s">
        <v>22</v>
      </c>
      <c r="AB629" s="662" t="s">
        <v>4758</v>
      </c>
      <c r="AC629" s="662" t="s">
        <v>4834</v>
      </c>
      <c r="AE629" s="662">
        <v>21</v>
      </c>
      <c r="AF629" s="662">
        <v>12</v>
      </c>
      <c r="AG629" s="662">
        <v>10</v>
      </c>
      <c r="AH629" s="668" t="str">
        <f t="shared" si="92"/>
        <v>●</v>
      </c>
      <c r="AI629" s="668" t="str">
        <f t="shared" si="92"/>
        <v>●</v>
      </c>
      <c r="AJ629" s="668" t="str">
        <f t="shared" si="92"/>
        <v>●</v>
      </c>
      <c r="AK629" s="675">
        <f t="shared" si="93"/>
        <v>64036</v>
      </c>
      <c r="AL629" s="675" t="str">
        <f t="shared" si="91"/>
        <v>64_奈良</v>
      </c>
      <c r="AM629" s="675" t="str">
        <f t="shared" si="99"/>
        <v>64</v>
      </c>
      <c r="AN629" s="693" t="str">
        <f>IFERROR(VLOOKUP(AL629,観測点コードリスト!$L$2:$N$1665,3,FALSE),"")</f>
        <v>47780</v>
      </c>
      <c r="AO629" t="str">
        <f t="shared" si="94"/>
        <v>●</v>
      </c>
      <c r="AQ629" s="709">
        <f t="shared" si="95"/>
        <v>64036</v>
      </c>
      <c r="AR629" s="709" t="str">
        <f t="shared" si="96"/>
        <v>奈良</v>
      </c>
      <c r="AS629" s="709" t="str">
        <f t="shared" si="97"/>
        <v>64</v>
      </c>
      <c r="AT629" s="710" t="str">
        <f t="shared" si="98"/>
        <v>47780</v>
      </c>
    </row>
    <row r="630" spans="1:46">
      <c r="A630" s="662" t="s">
        <v>3177</v>
      </c>
      <c r="B630" s="662">
        <v>64041</v>
      </c>
      <c r="C630" s="662" t="s">
        <v>17</v>
      </c>
      <c r="D630" s="662" t="s">
        <v>3181</v>
      </c>
      <c r="E630" s="662" t="s">
        <v>3182</v>
      </c>
      <c r="F630" s="662" t="s">
        <v>3183</v>
      </c>
      <c r="G630" s="662">
        <v>34</v>
      </c>
      <c r="H630" s="662">
        <v>36.299999999999997</v>
      </c>
      <c r="I630" s="662">
        <v>135</v>
      </c>
      <c r="J630" s="662">
        <v>57.1</v>
      </c>
      <c r="K630" s="662">
        <v>468</v>
      </c>
      <c r="L630" s="662">
        <v>10</v>
      </c>
      <c r="M630" s="662">
        <v>1.5</v>
      </c>
      <c r="N630" s="662" t="s">
        <v>1794</v>
      </c>
      <c r="O630" s="662" t="s">
        <v>22</v>
      </c>
      <c r="P630" s="662" t="s">
        <v>22</v>
      </c>
      <c r="Q630" s="667">
        <v>34.604999999999997</v>
      </c>
      <c r="R630" s="667">
        <v>135.95166699999999</v>
      </c>
      <c r="T630" s="668" t="s">
        <v>4605</v>
      </c>
      <c r="U630" s="668" t="s">
        <v>4605</v>
      </c>
      <c r="V630" s="668" t="s">
        <v>4605</v>
      </c>
      <c r="W630" s="668" t="s">
        <v>22</v>
      </c>
      <c r="X630" s="668" t="s">
        <v>22</v>
      </c>
      <c r="Y630" s="668" t="s">
        <v>22</v>
      </c>
      <c r="Z630" s="668" t="s">
        <v>22</v>
      </c>
      <c r="AB630" s="662" t="s">
        <v>4745</v>
      </c>
      <c r="AC630" s="662" t="s">
        <v>4814</v>
      </c>
      <c r="AE630" s="662">
        <v>1</v>
      </c>
      <c r="AF630" s="662">
        <v>11</v>
      </c>
      <c r="AG630" s="662">
        <v>9</v>
      </c>
      <c r="AH630" s="668" t="str">
        <f t="shared" si="92"/>
        <v>●</v>
      </c>
      <c r="AI630" s="668" t="str">
        <f t="shared" si="92"/>
        <v>●</v>
      </c>
      <c r="AJ630" s="668" t="str">
        <f t="shared" si="92"/>
        <v>●</v>
      </c>
      <c r="AK630" s="675">
        <f t="shared" si="93"/>
        <v>64041</v>
      </c>
      <c r="AL630" s="675" t="str">
        <f t="shared" si="91"/>
        <v>64_針</v>
      </c>
      <c r="AM630" s="675" t="str">
        <f t="shared" si="99"/>
        <v>64</v>
      </c>
      <c r="AN630" s="693" t="str">
        <f>IFERROR(VLOOKUP(AL630,観測点コードリスト!$L$2:$N$1665,3,FALSE),"")</f>
        <v>0630</v>
      </c>
      <c r="AO630" t="str">
        <f t="shared" si="94"/>
        <v>●</v>
      </c>
      <c r="AQ630" s="709">
        <f t="shared" si="95"/>
        <v>64041</v>
      </c>
      <c r="AR630" s="709" t="str">
        <f t="shared" si="96"/>
        <v>針</v>
      </c>
      <c r="AS630" s="709" t="str">
        <f t="shared" si="97"/>
        <v>64</v>
      </c>
      <c r="AT630" s="710" t="str">
        <f t="shared" si="98"/>
        <v>0630</v>
      </c>
    </row>
    <row r="631" spans="1:46">
      <c r="A631" s="662" t="s">
        <v>3177</v>
      </c>
      <c r="B631" s="662">
        <v>64101</v>
      </c>
      <c r="C631" s="662" t="s">
        <v>17</v>
      </c>
      <c r="D631" s="662" t="s">
        <v>3194</v>
      </c>
      <c r="E631" s="662" t="s">
        <v>3195</v>
      </c>
      <c r="F631" s="662" t="s">
        <v>3196</v>
      </c>
      <c r="G631" s="662">
        <v>34</v>
      </c>
      <c r="H631" s="662">
        <v>29.3</v>
      </c>
      <c r="I631" s="662">
        <v>135</v>
      </c>
      <c r="J631" s="662">
        <v>55.9</v>
      </c>
      <c r="K631" s="662">
        <v>349</v>
      </c>
      <c r="L631" s="662">
        <v>10</v>
      </c>
      <c r="M631" s="662">
        <v>1.5</v>
      </c>
      <c r="N631" s="662" t="s">
        <v>1794</v>
      </c>
      <c r="O631" s="662" t="s">
        <v>22</v>
      </c>
      <c r="P631" s="662" t="s">
        <v>40</v>
      </c>
      <c r="Q631" s="667">
        <v>34.488332999999997</v>
      </c>
      <c r="R631" s="667">
        <v>135.931667</v>
      </c>
      <c r="T631" s="668" t="s">
        <v>4605</v>
      </c>
      <c r="U631" s="668" t="s">
        <v>4605</v>
      </c>
      <c r="V631" s="668" t="s">
        <v>4605</v>
      </c>
      <c r="W631" s="668" t="s">
        <v>22</v>
      </c>
      <c r="X631" s="668" t="s">
        <v>22</v>
      </c>
      <c r="Y631" s="668" t="s">
        <v>22</v>
      </c>
      <c r="Z631" s="668" t="s">
        <v>22</v>
      </c>
      <c r="AB631" s="662" t="s">
        <v>4745</v>
      </c>
      <c r="AC631" s="662" t="s">
        <v>4814</v>
      </c>
      <c r="AE631" s="662">
        <v>5</v>
      </c>
      <c r="AF631" s="662">
        <v>12</v>
      </c>
      <c r="AG631" s="662">
        <v>6</v>
      </c>
      <c r="AH631" s="668" t="str">
        <f t="shared" si="92"/>
        <v>●</v>
      </c>
      <c r="AI631" s="668" t="str">
        <f t="shared" si="92"/>
        <v>●</v>
      </c>
      <c r="AJ631" s="668" t="str">
        <f t="shared" si="92"/>
        <v>●</v>
      </c>
      <c r="AK631" s="675">
        <f t="shared" si="93"/>
        <v>64101</v>
      </c>
      <c r="AL631" s="675" t="str">
        <f t="shared" si="91"/>
        <v>64_大宇陀</v>
      </c>
      <c r="AM631" s="675" t="str">
        <f t="shared" si="99"/>
        <v>64</v>
      </c>
      <c r="AN631" s="693" t="str">
        <f>IFERROR(VLOOKUP(AL631,観測点コードリスト!$L$2:$N$1665,3,FALSE),"")</f>
        <v>0633</v>
      </c>
      <c r="AO631" t="str">
        <f t="shared" si="94"/>
        <v>●</v>
      </c>
      <c r="AQ631" s="709">
        <f t="shared" si="95"/>
        <v>64101</v>
      </c>
      <c r="AR631" s="709" t="str">
        <f t="shared" si="96"/>
        <v>大宇陀</v>
      </c>
      <c r="AS631" s="709" t="str">
        <f t="shared" si="97"/>
        <v>64</v>
      </c>
      <c r="AT631" s="710" t="str">
        <f t="shared" si="98"/>
        <v>0633</v>
      </c>
    </row>
    <row r="632" spans="1:46">
      <c r="A632" s="662" t="s">
        <v>3177</v>
      </c>
      <c r="B632" s="662">
        <v>64127</v>
      </c>
      <c r="C632" s="662" t="s">
        <v>17</v>
      </c>
      <c r="D632" s="662" t="s">
        <v>3197</v>
      </c>
      <c r="E632" s="662" t="s">
        <v>3198</v>
      </c>
      <c r="F632" s="662" t="s">
        <v>3199</v>
      </c>
      <c r="G632" s="662">
        <v>34</v>
      </c>
      <c r="H632" s="662">
        <v>22.8</v>
      </c>
      <c r="I632" s="662">
        <v>135</v>
      </c>
      <c r="J632" s="662">
        <v>43.8</v>
      </c>
      <c r="K632" s="662">
        <v>190</v>
      </c>
      <c r="L632" s="662">
        <v>9.5</v>
      </c>
      <c r="M632" s="662">
        <v>1.5</v>
      </c>
      <c r="N632" s="662" t="s">
        <v>3200</v>
      </c>
      <c r="O632" s="662" t="s">
        <v>22</v>
      </c>
      <c r="P632" s="662" t="s">
        <v>22</v>
      </c>
      <c r="Q632" s="667">
        <v>34.380000000000003</v>
      </c>
      <c r="R632" s="667">
        <v>135.72999999999999</v>
      </c>
      <c r="T632" s="668" t="s">
        <v>4605</v>
      </c>
      <c r="U632" s="668" t="s">
        <v>4605</v>
      </c>
      <c r="V632" s="668" t="s">
        <v>4605</v>
      </c>
      <c r="W632" s="668" t="s">
        <v>22</v>
      </c>
      <c r="X632" s="668" t="s">
        <v>22</v>
      </c>
      <c r="Y632" s="668" t="s">
        <v>22</v>
      </c>
      <c r="Z632" s="668" t="s">
        <v>22</v>
      </c>
      <c r="AB632" s="662" t="s">
        <v>3200</v>
      </c>
      <c r="AC632" s="662" t="s">
        <v>3200</v>
      </c>
      <c r="AE632" s="662">
        <v>12</v>
      </c>
      <c r="AG632" s="662">
        <v>8</v>
      </c>
      <c r="AH632" s="668" t="str">
        <f t="shared" si="92"/>
        <v>●</v>
      </c>
      <c r="AI632" s="668" t="str">
        <f t="shared" si="92"/>
        <v/>
      </c>
      <c r="AJ632" s="668" t="str">
        <f t="shared" si="92"/>
        <v>●</v>
      </c>
      <c r="AK632" s="675">
        <f t="shared" si="93"/>
        <v>64127</v>
      </c>
      <c r="AL632" s="675" t="str">
        <f t="shared" si="91"/>
        <v>64_五條</v>
      </c>
      <c r="AM632" s="675" t="str">
        <f t="shared" si="99"/>
        <v>64</v>
      </c>
      <c r="AN632" s="693" t="str">
        <f>IFERROR(VLOOKUP(AL632,観測点コードリスト!$L$2:$N$1665,3,FALSE),"")</f>
        <v>0635</v>
      </c>
      <c r="AO632" t="str">
        <f t="shared" si="94"/>
        <v>●</v>
      </c>
      <c r="AQ632" s="709">
        <f t="shared" si="95"/>
        <v>64127</v>
      </c>
      <c r="AR632" s="709" t="str">
        <f t="shared" si="96"/>
        <v>五條</v>
      </c>
      <c r="AS632" s="709" t="str">
        <f t="shared" si="97"/>
        <v>64</v>
      </c>
      <c r="AT632" s="710" t="str">
        <f t="shared" si="98"/>
        <v>0635</v>
      </c>
    </row>
    <row r="633" spans="1:46">
      <c r="A633" s="662" t="s">
        <v>3177</v>
      </c>
      <c r="B633" s="662">
        <v>64206</v>
      </c>
      <c r="C633" s="662" t="s">
        <v>17</v>
      </c>
      <c r="D633" s="662" t="s">
        <v>3208</v>
      </c>
      <c r="E633" s="662" t="s">
        <v>3209</v>
      </c>
      <c r="F633" s="662" t="s">
        <v>3210</v>
      </c>
      <c r="G633" s="662">
        <v>34</v>
      </c>
      <c r="H633" s="662">
        <v>8.1999999999999993</v>
      </c>
      <c r="I633" s="662">
        <v>136</v>
      </c>
      <c r="J633" s="662">
        <v>0.3</v>
      </c>
      <c r="K633" s="662">
        <v>334</v>
      </c>
      <c r="L633" s="662">
        <v>10</v>
      </c>
      <c r="M633" s="662">
        <v>1.5</v>
      </c>
      <c r="N633" s="662" t="s">
        <v>3211</v>
      </c>
      <c r="O633" s="662" t="s">
        <v>22</v>
      </c>
      <c r="P633" s="662" t="s">
        <v>40</v>
      </c>
      <c r="Q633" s="667">
        <v>34.136667000000003</v>
      </c>
      <c r="R633" s="667">
        <v>136.005</v>
      </c>
      <c r="T633" s="668" t="s">
        <v>4605</v>
      </c>
      <c r="U633" s="668" t="s">
        <v>4605</v>
      </c>
      <c r="V633" s="668" t="s">
        <v>4605</v>
      </c>
      <c r="W633" s="668" t="s">
        <v>22</v>
      </c>
      <c r="X633" s="668" t="s">
        <v>22</v>
      </c>
      <c r="Y633" s="668" t="s">
        <v>22</v>
      </c>
      <c r="Z633" s="668" t="s">
        <v>22</v>
      </c>
      <c r="AB633" s="662" t="s">
        <v>4860</v>
      </c>
      <c r="AC633" s="662" t="s">
        <v>2213</v>
      </c>
      <c r="AG633" s="662">
        <v>1</v>
      </c>
      <c r="AH633" s="668" t="str">
        <f t="shared" si="92"/>
        <v/>
      </c>
      <c r="AI633" s="668" t="str">
        <f t="shared" si="92"/>
        <v/>
      </c>
      <c r="AJ633" s="668" t="str">
        <f t="shared" si="92"/>
        <v>●</v>
      </c>
      <c r="AK633" s="675">
        <f t="shared" si="93"/>
        <v>64206</v>
      </c>
      <c r="AL633" s="675" t="str">
        <f t="shared" si="91"/>
        <v>64_上北山</v>
      </c>
      <c r="AM633" s="675" t="str">
        <f t="shared" si="99"/>
        <v>64</v>
      </c>
      <c r="AN633" s="693" t="str">
        <f>IFERROR(VLOOKUP(AL633,観測点コードリスト!$L$2:$N$1665,3,FALSE),"")</f>
        <v>0957</v>
      </c>
      <c r="AO633" t="str">
        <f t="shared" si="94"/>
        <v>●</v>
      </c>
      <c r="AQ633" s="709">
        <f t="shared" si="95"/>
        <v>64206</v>
      </c>
      <c r="AR633" s="709" t="str">
        <f t="shared" si="96"/>
        <v>上北山</v>
      </c>
      <c r="AS633" s="709" t="str">
        <f t="shared" si="97"/>
        <v>64</v>
      </c>
      <c r="AT633" s="710" t="str">
        <f t="shared" si="98"/>
        <v>0957</v>
      </c>
    </row>
    <row r="634" spans="1:46">
      <c r="A634" s="662" t="s">
        <v>3177</v>
      </c>
      <c r="B634" s="662">
        <v>64227</v>
      </c>
      <c r="C634" s="662" t="s">
        <v>17</v>
      </c>
      <c r="D634" s="662" t="s">
        <v>3212</v>
      </c>
      <c r="E634" s="662" t="s">
        <v>3213</v>
      </c>
      <c r="F634" s="662" t="s">
        <v>3214</v>
      </c>
      <c r="G634" s="662">
        <v>34</v>
      </c>
      <c r="H634" s="662">
        <v>2.7</v>
      </c>
      <c r="I634" s="662">
        <v>135</v>
      </c>
      <c r="J634" s="662">
        <v>47.2</v>
      </c>
      <c r="K634" s="662">
        <v>301</v>
      </c>
      <c r="L634" s="662">
        <v>6.5</v>
      </c>
      <c r="M634" s="662">
        <v>1.5</v>
      </c>
      <c r="N634" s="662" t="s">
        <v>3215</v>
      </c>
      <c r="O634" s="662" t="s">
        <v>22</v>
      </c>
      <c r="P634" s="662" t="s">
        <v>40</v>
      </c>
      <c r="Q634" s="667">
        <v>34.045000000000002</v>
      </c>
      <c r="R634" s="667">
        <v>135.78666699999999</v>
      </c>
      <c r="T634" s="668" t="s">
        <v>4605</v>
      </c>
      <c r="U634" s="668" t="s">
        <v>4605</v>
      </c>
      <c r="V634" s="668" t="s">
        <v>4605</v>
      </c>
      <c r="W634" s="668" t="s">
        <v>22</v>
      </c>
      <c r="X634" s="668" t="s">
        <v>22</v>
      </c>
      <c r="Y634" s="668" t="s">
        <v>22</v>
      </c>
      <c r="Z634" s="668" t="s">
        <v>22</v>
      </c>
      <c r="AB634" s="662" t="s">
        <v>3215</v>
      </c>
      <c r="AC634" s="662" t="s">
        <v>3215</v>
      </c>
      <c r="AH634" s="668" t="str">
        <f t="shared" si="92"/>
        <v/>
      </c>
      <c r="AI634" s="668" t="str">
        <f t="shared" si="92"/>
        <v/>
      </c>
      <c r="AJ634" s="668" t="str">
        <f t="shared" si="92"/>
        <v/>
      </c>
      <c r="AK634" s="675">
        <f t="shared" si="93"/>
        <v>64227</v>
      </c>
      <c r="AL634" s="675" t="str">
        <f t="shared" si="91"/>
        <v>64_風屋</v>
      </c>
      <c r="AM634" s="675" t="str">
        <f t="shared" si="99"/>
        <v>64</v>
      </c>
      <c r="AN634" s="693" t="str">
        <f>IFERROR(VLOOKUP(AL634,観測点コードリスト!$L$2:$N$1665,3,FALSE),"")</f>
        <v>1228</v>
      </c>
      <c r="AO634" t="str">
        <f t="shared" si="94"/>
        <v/>
      </c>
      <c r="AQ634" s="709">
        <f t="shared" si="95"/>
        <v>64227</v>
      </c>
      <c r="AR634" s="709" t="str">
        <f t="shared" si="96"/>
        <v>風屋</v>
      </c>
      <c r="AS634" s="709" t="str">
        <f t="shared" si="97"/>
        <v>64</v>
      </c>
      <c r="AT634" s="710" t="str">
        <f t="shared" si="98"/>
        <v>1228</v>
      </c>
    </row>
    <row r="635" spans="1:46">
      <c r="A635" s="662" t="s">
        <v>3223</v>
      </c>
      <c r="B635" s="662">
        <v>65026</v>
      </c>
      <c r="C635" s="662" t="s">
        <v>17</v>
      </c>
      <c r="D635" s="662" t="s">
        <v>3227</v>
      </c>
      <c r="E635" s="662" t="s">
        <v>3191</v>
      </c>
      <c r="F635" s="662" t="s">
        <v>3228</v>
      </c>
      <c r="G635" s="662">
        <v>34</v>
      </c>
      <c r="H635" s="662">
        <v>18.600000000000001</v>
      </c>
      <c r="I635" s="662">
        <v>135</v>
      </c>
      <c r="J635" s="662">
        <v>31.7</v>
      </c>
      <c r="K635" s="662">
        <v>142</v>
      </c>
      <c r="L635" s="662">
        <v>9.4</v>
      </c>
      <c r="M635" s="662">
        <v>1.5</v>
      </c>
      <c r="N635" s="662" t="s">
        <v>3229</v>
      </c>
      <c r="O635" s="662" t="s">
        <v>22</v>
      </c>
      <c r="P635" s="662" t="s">
        <v>40</v>
      </c>
      <c r="Q635" s="667">
        <v>34.31</v>
      </c>
      <c r="R635" s="667">
        <v>135.528333</v>
      </c>
      <c r="T635" s="668" t="s">
        <v>4605</v>
      </c>
      <c r="U635" s="668" t="s">
        <v>4605</v>
      </c>
      <c r="V635" s="668" t="s">
        <v>4605</v>
      </c>
      <c r="W635" s="668" t="s">
        <v>22</v>
      </c>
      <c r="X635" s="668" t="s">
        <v>22</v>
      </c>
      <c r="Y635" s="668" t="s">
        <v>22</v>
      </c>
      <c r="Z635" s="668" t="s">
        <v>22</v>
      </c>
      <c r="AB635" s="662" t="s">
        <v>3229</v>
      </c>
      <c r="AC635" s="662" t="s">
        <v>3229</v>
      </c>
      <c r="AE635" s="662">
        <v>3</v>
      </c>
      <c r="AF635" s="662">
        <v>5</v>
      </c>
      <c r="AG635" s="662">
        <v>9</v>
      </c>
      <c r="AH635" s="668" t="str">
        <f t="shared" si="92"/>
        <v>●</v>
      </c>
      <c r="AI635" s="668" t="str">
        <f t="shared" si="92"/>
        <v>●</v>
      </c>
      <c r="AJ635" s="668" t="str">
        <f t="shared" si="92"/>
        <v>●</v>
      </c>
      <c r="AK635" s="675">
        <f t="shared" si="93"/>
        <v>65026</v>
      </c>
      <c r="AL635" s="675" t="str">
        <f t="shared" si="91"/>
        <v>65_かつらぎ</v>
      </c>
      <c r="AM635" s="675" t="str">
        <f t="shared" si="99"/>
        <v>65</v>
      </c>
      <c r="AN635" s="693" t="str">
        <f>IFERROR(VLOOKUP(AL635,観測点コードリスト!$L$2:$N$1665,3,FALSE),"")</f>
        <v>1342</v>
      </c>
      <c r="AO635" t="str">
        <f t="shared" si="94"/>
        <v>●</v>
      </c>
      <c r="AQ635" s="709">
        <f t="shared" si="95"/>
        <v>65026</v>
      </c>
      <c r="AR635" s="709" t="str">
        <f t="shared" si="96"/>
        <v>かつらぎ</v>
      </c>
      <c r="AS635" s="709" t="str">
        <f t="shared" si="97"/>
        <v>65</v>
      </c>
      <c r="AT635" s="710" t="str">
        <f t="shared" si="98"/>
        <v>1342</v>
      </c>
    </row>
    <row r="636" spans="1:46">
      <c r="A636" s="662" t="s">
        <v>3223</v>
      </c>
      <c r="B636" s="662">
        <v>65036</v>
      </c>
      <c r="C636" s="662" t="s">
        <v>17</v>
      </c>
      <c r="D636" s="662" t="s">
        <v>3230</v>
      </c>
      <c r="E636" s="662" t="s">
        <v>3231</v>
      </c>
      <c r="F636" s="662" t="s">
        <v>3232</v>
      </c>
      <c r="G636" s="662">
        <v>34</v>
      </c>
      <c r="H636" s="662">
        <v>16.8</v>
      </c>
      <c r="I636" s="662">
        <v>134</v>
      </c>
      <c r="J636" s="662">
        <v>59.9</v>
      </c>
      <c r="K636" s="662">
        <v>44</v>
      </c>
      <c r="L636" s="662">
        <v>9.4</v>
      </c>
      <c r="M636" s="662">
        <v>1.5</v>
      </c>
      <c r="N636" s="662" t="s">
        <v>3233</v>
      </c>
      <c r="O636" s="662" t="s">
        <v>22</v>
      </c>
      <c r="P636" s="662" t="s">
        <v>40</v>
      </c>
      <c r="Q636" s="667">
        <v>34.28</v>
      </c>
      <c r="R636" s="667">
        <v>134.998333</v>
      </c>
      <c r="T636" s="668" t="s">
        <v>4605</v>
      </c>
      <c r="U636" s="668" t="s">
        <v>4605</v>
      </c>
      <c r="V636" s="668" t="s">
        <v>4605</v>
      </c>
      <c r="W636" s="668" t="s">
        <v>22</v>
      </c>
      <c r="X636" s="668" t="s">
        <v>22</v>
      </c>
      <c r="Y636" s="668" t="s">
        <v>22</v>
      </c>
      <c r="Z636" s="668" t="s">
        <v>22</v>
      </c>
      <c r="AB636" s="662" t="s">
        <v>3233</v>
      </c>
      <c r="AC636" s="662" t="s">
        <v>3233</v>
      </c>
      <c r="AF636" s="662">
        <v>17</v>
      </c>
      <c r="AG636" s="662">
        <v>4</v>
      </c>
      <c r="AH636" s="668" t="str">
        <f t="shared" si="92"/>
        <v/>
      </c>
      <c r="AI636" s="668" t="str">
        <f t="shared" si="92"/>
        <v>●</v>
      </c>
      <c r="AJ636" s="668" t="str">
        <f t="shared" si="92"/>
        <v>●</v>
      </c>
      <c r="AK636" s="675">
        <f t="shared" si="93"/>
        <v>65036</v>
      </c>
      <c r="AL636" s="675" t="str">
        <f t="shared" si="91"/>
        <v>65_友ケ島</v>
      </c>
      <c r="AM636" s="675" t="str">
        <f t="shared" si="99"/>
        <v>65</v>
      </c>
      <c r="AN636" s="693" t="str">
        <f>IFERROR(VLOOKUP(AL636,観測点コードリスト!$L$2:$N$1665,3,FALSE),"")</f>
        <v>1457</v>
      </c>
      <c r="AO636" t="str">
        <f t="shared" si="94"/>
        <v>●</v>
      </c>
      <c r="AQ636" s="709">
        <f t="shared" si="95"/>
        <v>65036</v>
      </c>
      <c r="AR636" s="709" t="str">
        <f t="shared" si="96"/>
        <v>友ケ島</v>
      </c>
      <c r="AS636" s="709" t="str">
        <f t="shared" si="97"/>
        <v>65</v>
      </c>
      <c r="AT636" s="710" t="str">
        <f t="shared" si="98"/>
        <v>1457</v>
      </c>
    </row>
    <row r="637" spans="1:46">
      <c r="A637" s="662" t="s">
        <v>3223</v>
      </c>
      <c r="B637" s="662">
        <v>65042</v>
      </c>
      <c r="C637" s="662" t="s">
        <v>23</v>
      </c>
      <c r="D637" s="662" t="s">
        <v>3223</v>
      </c>
      <c r="E637" s="662" t="s">
        <v>3234</v>
      </c>
      <c r="F637" s="662" t="s">
        <v>3237</v>
      </c>
      <c r="G637" s="662">
        <v>34</v>
      </c>
      <c r="H637" s="662">
        <v>13.7</v>
      </c>
      <c r="I637" s="662">
        <v>135</v>
      </c>
      <c r="J637" s="662">
        <v>9.8000000000000007</v>
      </c>
      <c r="K637" s="662">
        <v>14</v>
      </c>
      <c r="L637" s="662">
        <v>42.1</v>
      </c>
      <c r="M637" s="662" t="s">
        <v>22</v>
      </c>
      <c r="N637" s="662" t="s">
        <v>3236</v>
      </c>
      <c r="O637" s="662" t="s">
        <v>22</v>
      </c>
      <c r="P637" s="662" t="s">
        <v>632</v>
      </c>
      <c r="Q637" s="667">
        <v>34.228332999999999</v>
      </c>
      <c r="R637" s="667">
        <v>135.16333299999999</v>
      </c>
      <c r="T637" s="668" t="s">
        <v>22</v>
      </c>
      <c r="U637" s="668" t="s">
        <v>22</v>
      </c>
      <c r="V637" s="668" t="s">
        <v>4605</v>
      </c>
      <c r="W637" s="668" t="s">
        <v>22</v>
      </c>
      <c r="X637" s="668" t="s">
        <v>22</v>
      </c>
      <c r="Y637" s="668" t="s">
        <v>4605</v>
      </c>
      <c r="Z637" s="668" t="s">
        <v>22</v>
      </c>
      <c r="AB637" s="662" t="s">
        <v>4758</v>
      </c>
      <c r="AC637" s="662" t="s">
        <v>3236</v>
      </c>
      <c r="AE637" s="662">
        <v>26</v>
      </c>
      <c r="AF637" s="662">
        <v>2</v>
      </c>
      <c r="AG637" s="662">
        <v>4</v>
      </c>
      <c r="AH637" s="668" t="str">
        <f t="shared" si="92"/>
        <v>●</v>
      </c>
      <c r="AI637" s="668" t="str">
        <f t="shared" si="92"/>
        <v>●</v>
      </c>
      <c r="AJ637" s="668" t="str">
        <f t="shared" si="92"/>
        <v>●</v>
      </c>
      <c r="AK637" s="675">
        <f t="shared" si="93"/>
        <v>65042</v>
      </c>
      <c r="AL637" s="675" t="str">
        <f t="shared" si="91"/>
        <v>65_和歌山</v>
      </c>
      <c r="AM637" s="675" t="str">
        <f t="shared" si="99"/>
        <v>65</v>
      </c>
      <c r="AN637" s="693" t="str">
        <f>IFERROR(VLOOKUP(AL637,観測点コードリスト!$L$2:$N$1665,3,FALSE),"")</f>
        <v>47777</v>
      </c>
      <c r="AO637" t="str">
        <f t="shared" si="94"/>
        <v>●</v>
      </c>
      <c r="AQ637" s="709">
        <f t="shared" si="95"/>
        <v>65042</v>
      </c>
      <c r="AR637" s="709" t="str">
        <f t="shared" si="96"/>
        <v>和歌山</v>
      </c>
      <c r="AS637" s="709" t="str">
        <f t="shared" si="97"/>
        <v>65</v>
      </c>
      <c r="AT637" s="710" t="str">
        <f t="shared" si="98"/>
        <v>47777</v>
      </c>
    </row>
    <row r="638" spans="1:46">
      <c r="A638" s="662" t="s">
        <v>3223</v>
      </c>
      <c r="B638" s="662">
        <v>65061</v>
      </c>
      <c r="C638" s="662" t="s">
        <v>17</v>
      </c>
      <c r="D638" s="662" t="s">
        <v>3238</v>
      </c>
      <c r="E638" s="662" t="s">
        <v>3239</v>
      </c>
      <c r="F638" s="662" t="s">
        <v>3240</v>
      </c>
      <c r="G638" s="662">
        <v>34</v>
      </c>
      <c r="H638" s="662">
        <v>13.3</v>
      </c>
      <c r="I638" s="662">
        <v>135</v>
      </c>
      <c r="J638" s="662">
        <v>35.4</v>
      </c>
      <c r="K638" s="662">
        <v>801</v>
      </c>
      <c r="L638" s="662">
        <v>13</v>
      </c>
      <c r="M638" s="662">
        <v>1.5</v>
      </c>
      <c r="N638" s="662" t="s">
        <v>3241</v>
      </c>
      <c r="O638" s="662" t="s">
        <v>22</v>
      </c>
      <c r="P638" s="662" t="s">
        <v>40</v>
      </c>
      <c r="Q638" s="667">
        <v>34.221666999999997</v>
      </c>
      <c r="R638" s="667">
        <v>135.59</v>
      </c>
      <c r="T638" s="668" t="s">
        <v>4605</v>
      </c>
      <c r="U638" s="668" t="s">
        <v>4605</v>
      </c>
      <c r="V638" s="668" t="s">
        <v>4605</v>
      </c>
      <c r="W638" s="668" t="s">
        <v>22</v>
      </c>
      <c r="X638" s="668" t="s">
        <v>22</v>
      </c>
      <c r="Y638" s="668" t="s">
        <v>22</v>
      </c>
      <c r="Z638" s="668" t="s">
        <v>22</v>
      </c>
      <c r="AB638" s="662" t="s">
        <v>4745</v>
      </c>
      <c r="AC638" s="662" t="s">
        <v>3229</v>
      </c>
      <c r="AF638" s="662">
        <v>3</v>
      </c>
      <c r="AG638" s="662">
        <v>3</v>
      </c>
      <c r="AH638" s="668" t="str">
        <f t="shared" si="92"/>
        <v/>
      </c>
      <c r="AI638" s="668" t="str">
        <f t="shared" si="92"/>
        <v>●</v>
      </c>
      <c r="AJ638" s="668" t="str">
        <f t="shared" si="92"/>
        <v>●</v>
      </c>
      <c r="AK638" s="675">
        <f t="shared" si="93"/>
        <v>65061</v>
      </c>
      <c r="AL638" s="675" t="str">
        <f t="shared" si="91"/>
        <v>65_高野山</v>
      </c>
      <c r="AM638" s="675" t="str">
        <f t="shared" si="99"/>
        <v>65</v>
      </c>
      <c r="AN638" s="693" t="str">
        <f>IFERROR(VLOOKUP(AL638,観測点コードリスト!$L$2:$N$1665,3,FALSE),"")</f>
        <v>0645</v>
      </c>
      <c r="AO638" t="str">
        <f t="shared" si="94"/>
        <v>●</v>
      </c>
      <c r="AQ638" s="709">
        <f t="shared" si="95"/>
        <v>65061</v>
      </c>
      <c r="AR638" s="709" t="str">
        <f t="shared" si="96"/>
        <v>高野山</v>
      </c>
      <c r="AS638" s="709" t="str">
        <f t="shared" si="97"/>
        <v>65</v>
      </c>
      <c r="AT638" s="710" t="str">
        <f t="shared" si="98"/>
        <v>0645</v>
      </c>
    </row>
    <row r="639" spans="1:46">
      <c r="A639" s="662" t="s">
        <v>3223</v>
      </c>
      <c r="B639" s="662">
        <v>65121</v>
      </c>
      <c r="C639" s="662" t="s">
        <v>17</v>
      </c>
      <c r="D639" s="662" t="s">
        <v>2308</v>
      </c>
      <c r="E639" s="662" t="s">
        <v>2309</v>
      </c>
      <c r="F639" s="662" t="s">
        <v>3246</v>
      </c>
      <c r="G639" s="662">
        <v>34</v>
      </c>
      <c r="H639" s="662">
        <v>5.2</v>
      </c>
      <c r="I639" s="662">
        <v>135</v>
      </c>
      <c r="J639" s="662">
        <v>25.5</v>
      </c>
      <c r="K639" s="662">
        <v>240</v>
      </c>
      <c r="L639" s="662">
        <v>6.5</v>
      </c>
      <c r="M639" s="662">
        <v>1.5</v>
      </c>
      <c r="N639" s="662" t="s">
        <v>3247</v>
      </c>
      <c r="O639" s="662" t="s">
        <v>22</v>
      </c>
      <c r="P639" s="662" t="s">
        <v>40</v>
      </c>
      <c r="Q639" s="667">
        <v>34.086666999999998</v>
      </c>
      <c r="R639" s="667">
        <v>135.42500000000001</v>
      </c>
      <c r="T639" s="668" t="s">
        <v>4605</v>
      </c>
      <c r="U639" s="668" t="s">
        <v>4605</v>
      </c>
      <c r="V639" s="668" t="s">
        <v>4605</v>
      </c>
      <c r="W639" s="668" t="s">
        <v>22</v>
      </c>
      <c r="X639" s="668" t="s">
        <v>22</v>
      </c>
      <c r="Y639" s="668" t="s">
        <v>22</v>
      </c>
      <c r="Z639" s="668" t="s">
        <v>22</v>
      </c>
      <c r="AB639" s="662" t="s">
        <v>4838</v>
      </c>
      <c r="AC639" s="662" t="s">
        <v>4837</v>
      </c>
      <c r="AF639" s="662">
        <v>2</v>
      </c>
      <c r="AG639" s="662">
        <v>7</v>
      </c>
      <c r="AH639" s="668" t="str">
        <f t="shared" si="92"/>
        <v/>
      </c>
      <c r="AI639" s="668" t="str">
        <f t="shared" si="92"/>
        <v>●</v>
      </c>
      <c r="AJ639" s="668" t="str">
        <f t="shared" si="92"/>
        <v>●</v>
      </c>
      <c r="AK639" s="675">
        <f t="shared" si="93"/>
        <v>65121</v>
      </c>
      <c r="AL639" s="675" t="str">
        <f t="shared" si="91"/>
        <v>65_清水</v>
      </c>
      <c r="AM639" s="675" t="str">
        <f t="shared" si="99"/>
        <v>65</v>
      </c>
      <c r="AN639" s="693" t="str">
        <f>IFERROR(VLOOKUP(AL639,観測点コードリスト!$L$2:$N$1665,3,FALSE),"")</f>
        <v>1063</v>
      </c>
      <c r="AO639" t="str">
        <f t="shared" si="94"/>
        <v>●</v>
      </c>
      <c r="AQ639" s="709">
        <f t="shared" si="95"/>
        <v>65121</v>
      </c>
      <c r="AR639" s="709" t="str">
        <f t="shared" si="96"/>
        <v>清水</v>
      </c>
      <c r="AS639" s="709" t="str">
        <f t="shared" si="97"/>
        <v>65</v>
      </c>
      <c r="AT639" s="710" t="str">
        <f t="shared" si="98"/>
        <v>1063</v>
      </c>
    </row>
    <row r="640" spans="1:46">
      <c r="A640" s="662" t="s">
        <v>3223</v>
      </c>
      <c r="B640" s="662">
        <v>65162</v>
      </c>
      <c r="C640" s="662" t="s">
        <v>17</v>
      </c>
      <c r="D640" s="662" t="s">
        <v>3251</v>
      </c>
      <c r="E640" s="662" t="s">
        <v>3252</v>
      </c>
      <c r="F640" s="662" t="s">
        <v>3253</v>
      </c>
      <c r="G640" s="662">
        <v>33</v>
      </c>
      <c r="H640" s="662">
        <v>56.7</v>
      </c>
      <c r="I640" s="662">
        <v>135</v>
      </c>
      <c r="J640" s="662">
        <v>33.4</v>
      </c>
      <c r="K640" s="662">
        <v>410</v>
      </c>
      <c r="L640" s="662">
        <v>6.5</v>
      </c>
      <c r="M640" s="662">
        <v>1.5</v>
      </c>
      <c r="N640" s="662" t="s">
        <v>3254</v>
      </c>
      <c r="O640" s="662" t="s">
        <v>22</v>
      </c>
      <c r="P640" s="662" t="s">
        <v>22</v>
      </c>
      <c r="Q640" s="667">
        <v>33.945</v>
      </c>
      <c r="R640" s="667">
        <v>135.556667</v>
      </c>
      <c r="T640" s="668" t="s">
        <v>4605</v>
      </c>
      <c r="U640" s="668" t="s">
        <v>4605</v>
      </c>
      <c r="V640" s="668" t="s">
        <v>4605</v>
      </c>
      <c r="W640" s="668" t="s">
        <v>22</v>
      </c>
      <c r="X640" s="668" t="s">
        <v>22</v>
      </c>
      <c r="Y640" s="668" t="s">
        <v>22</v>
      </c>
      <c r="Z640" s="668" t="s">
        <v>22</v>
      </c>
      <c r="AB640" s="662" t="s">
        <v>3254</v>
      </c>
      <c r="AC640" s="662" t="s">
        <v>3254</v>
      </c>
      <c r="AH640" s="668" t="str">
        <f t="shared" si="92"/>
        <v/>
      </c>
      <c r="AI640" s="668" t="str">
        <f t="shared" si="92"/>
        <v/>
      </c>
      <c r="AJ640" s="668" t="str">
        <f t="shared" si="92"/>
        <v/>
      </c>
      <c r="AK640" s="675">
        <f t="shared" si="93"/>
        <v>65162</v>
      </c>
      <c r="AL640" s="675" t="str">
        <f t="shared" si="91"/>
        <v>65_龍神</v>
      </c>
      <c r="AM640" s="675" t="str">
        <f t="shared" si="99"/>
        <v>65</v>
      </c>
      <c r="AN640" s="693" t="str">
        <f>IFERROR(VLOOKUP(AL640,観測点コードリスト!$L$2:$N$1665,3,FALSE),"")</f>
        <v>1089</v>
      </c>
      <c r="AO640" t="str">
        <f t="shared" si="94"/>
        <v/>
      </c>
      <c r="AQ640" s="709">
        <f t="shared" si="95"/>
        <v>65162</v>
      </c>
      <c r="AR640" s="709" t="str">
        <f t="shared" si="96"/>
        <v>龍神</v>
      </c>
      <c r="AS640" s="709" t="str">
        <f t="shared" si="97"/>
        <v>65</v>
      </c>
      <c r="AT640" s="710" t="str">
        <f t="shared" si="98"/>
        <v>1089</v>
      </c>
    </row>
    <row r="641" spans="1:46">
      <c r="A641" s="662" t="s">
        <v>3223</v>
      </c>
      <c r="B641" s="662">
        <v>65201</v>
      </c>
      <c r="C641" s="662" t="s">
        <v>17</v>
      </c>
      <c r="D641" s="662" t="s">
        <v>3255</v>
      </c>
      <c r="E641" s="662" t="s">
        <v>3256</v>
      </c>
      <c r="F641" s="662" t="s">
        <v>3257</v>
      </c>
      <c r="G641" s="662">
        <v>33</v>
      </c>
      <c r="H641" s="662">
        <v>53.6</v>
      </c>
      <c r="I641" s="662">
        <v>135</v>
      </c>
      <c r="J641" s="662">
        <v>13</v>
      </c>
      <c r="K641" s="662">
        <v>84</v>
      </c>
      <c r="L641" s="662">
        <v>9.4</v>
      </c>
      <c r="M641" s="662">
        <v>1.5</v>
      </c>
      <c r="N641" s="662" t="s">
        <v>3258</v>
      </c>
      <c r="O641" s="662" t="s">
        <v>22</v>
      </c>
      <c r="P641" s="662" t="s">
        <v>40</v>
      </c>
      <c r="Q641" s="667">
        <v>33.893332999999998</v>
      </c>
      <c r="R641" s="667">
        <v>135.216667</v>
      </c>
      <c r="T641" s="668" t="s">
        <v>4605</v>
      </c>
      <c r="U641" s="668" t="s">
        <v>4605</v>
      </c>
      <c r="V641" s="668" t="s">
        <v>4605</v>
      </c>
      <c r="W641" s="668" t="s">
        <v>22</v>
      </c>
      <c r="X641" s="668" t="s">
        <v>22</v>
      </c>
      <c r="Y641" s="668" t="s">
        <v>22</v>
      </c>
      <c r="Z641" s="668" t="s">
        <v>22</v>
      </c>
      <c r="AB641" s="662" t="s">
        <v>3258</v>
      </c>
      <c r="AC641" s="662" t="s">
        <v>3258</v>
      </c>
      <c r="AE641" s="662">
        <v>4</v>
      </c>
      <c r="AF641" s="662">
        <v>1</v>
      </c>
      <c r="AG641" s="662">
        <v>3</v>
      </c>
      <c r="AH641" s="668" t="str">
        <f t="shared" si="92"/>
        <v>●</v>
      </c>
      <c r="AI641" s="668" t="str">
        <f t="shared" si="92"/>
        <v>●</v>
      </c>
      <c r="AJ641" s="668" t="str">
        <f t="shared" si="92"/>
        <v>●</v>
      </c>
      <c r="AK641" s="675">
        <f t="shared" si="93"/>
        <v>65201</v>
      </c>
      <c r="AL641" s="675" t="str">
        <f t="shared" si="91"/>
        <v>65_川辺</v>
      </c>
      <c r="AM641" s="675" t="str">
        <f t="shared" si="99"/>
        <v>65</v>
      </c>
      <c r="AN641" s="693" t="str">
        <f>IFERROR(VLOOKUP(AL641,観測点コードリスト!$L$2:$N$1665,3,FALSE),"")</f>
        <v>1485</v>
      </c>
      <c r="AO641" t="str">
        <f t="shared" si="94"/>
        <v>●</v>
      </c>
      <c r="AQ641" s="709">
        <f t="shared" si="95"/>
        <v>65201</v>
      </c>
      <c r="AR641" s="709" t="str">
        <f t="shared" si="96"/>
        <v>川辺</v>
      </c>
      <c r="AS641" s="709" t="str">
        <f t="shared" si="97"/>
        <v>65</v>
      </c>
      <c r="AT641" s="710" t="str">
        <f t="shared" si="98"/>
        <v>1485</v>
      </c>
    </row>
    <row r="642" spans="1:46">
      <c r="A642" s="662" t="s">
        <v>3223</v>
      </c>
      <c r="B642" s="662">
        <v>65256</v>
      </c>
      <c r="C642" s="662" t="s">
        <v>17</v>
      </c>
      <c r="D642" s="662" t="s">
        <v>3263</v>
      </c>
      <c r="E642" s="662" t="s">
        <v>3264</v>
      </c>
      <c r="F642" s="662" t="s">
        <v>3265</v>
      </c>
      <c r="G642" s="662">
        <v>33</v>
      </c>
      <c r="H642" s="662">
        <v>47.5</v>
      </c>
      <c r="I642" s="662">
        <v>135</v>
      </c>
      <c r="J642" s="662">
        <v>30.8</v>
      </c>
      <c r="K642" s="662">
        <v>160</v>
      </c>
      <c r="L642" s="662">
        <v>10</v>
      </c>
      <c r="M642" s="662">
        <v>1.5</v>
      </c>
      <c r="N642" s="662" t="s">
        <v>3266</v>
      </c>
      <c r="O642" s="662" t="s">
        <v>22</v>
      </c>
      <c r="P642" s="662" t="s">
        <v>22</v>
      </c>
      <c r="Q642" s="667">
        <v>33.791666999999997</v>
      </c>
      <c r="R642" s="667">
        <v>135.51333299999999</v>
      </c>
      <c r="T642" s="668" t="s">
        <v>4605</v>
      </c>
      <c r="U642" s="668" t="s">
        <v>4605</v>
      </c>
      <c r="V642" s="668" t="s">
        <v>4605</v>
      </c>
      <c r="W642" s="668" t="s">
        <v>22</v>
      </c>
      <c r="X642" s="668" t="s">
        <v>22</v>
      </c>
      <c r="Y642" s="668" t="s">
        <v>22</v>
      </c>
      <c r="Z642" s="668" t="s">
        <v>22</v>
      </c>
      <c r="AB642" s="662" t="s">
        <v>3018</v>
      </c>
      <c r="AC642" s="662" t="s">
        <v>2388</v>
      </c>
      <c r="AF642" s="662">
        <v>4</v>
      </c>
      <c r="AH642" s="668" t="str">
        <f t="shared" si="92"/>
        <v/>
      </c>
      <c r="AI642" s="668" t="str">
        <f t="shared" si="92"/>
        <v>●</v>
      </c>
      <c r="AJ642" s="668" t="str">
        <f t="shared" si="92"/>
        <v/>
      </c>
      <c r="AK642" s="675">
        <f t="shared" si="93"/>
        <v>65256</v>
      </c>
      <c r="AL642" s="675" t="str">
        <f t="shared" si="91"/>
        <v>65_栗栖川</v>
      </c>
      <c r="AM642" s="675" t="str">
        <f t="shared" si="99"/>
        <v>65</v>
      </c>
      <c r="AN642" s="693" t="str">
        <f>IFERROR(VLOOKUP(AL642,観測点コードリスト!$L$2:$N$1665,3,FALSE),"")</f>
        <v>0971</v>
      </c>
      <c r="AO642" t="str">
        <f t="shared" si="94"/>
        <v>●</v>
      </c>
      <c r="AQ642" s="709">
        <f t="shared" si="95"/>
        <v>65256</v>
      </c>
      <c r="AR642" s="709" t="str">
        <f t="shared" si="96"/>
        <v>栗栖川</v>
      </c>
      <c r="AS642" s="709" t="str">
        <f t="shared" si="97"/>
        <v>65</v>
      </c>
      <c r="AT642" s="710" t="str">
        <f t="shared" si="98"/>
        <v>0971</v>
      </c>
    </row>
    <row r="643" spans="1:46">
      <c r="A643" s="662" t="s">
        <v>3223</v>
      </c>
      <c r="B643" s="662">
        <v>65276</v>
      </c>
      <c r="C643" s="662" t="s">
        <v>17</v>
      </c>
      <c r="D643" s="662" t="s">
        <v>3267</v>
      </c>
      <c r="E643" s="662" t="s">
        <v>3268</v>
      </c>
      <c r="F643" s="662" t="s">
        <v>3269</v>
      </c>
      <c r="G643" s="662">
        <v>33</v>
      </c>
      <c r="H643" s="662">
        <v>41.2</v>
      </c>
      <c r="I643" s="662">
        <v>135</v>
      </c>
      <c r="J643" s="662">
        <v>58.2</v>
      </c>
      <c r="K643" s="662">
        <v>18</v>
      </c>
      <c r="L643" s="662">
        <v>9.4</v>
      </c>
      <c r="M643" s="662">
        <v>1.5</v>
      </c>
      <c r="N643" s="662" t="s">
        <v>3270</v>
      </c>
      <c r="O643" s="662" t="s">
        <v>22</v>
      </c>
      <c r="P643" s="662" t="s">
        <v>40</v>
      </c>
      <c r="Q643" s="667">
        <v>33.686667</v>
      </c>
      <c r="R643" s="667">
        <v>135.97</v>
      </c>
      <c r="T643" s="668" t="s">
        <v>4605</v>
      </c>
      <c r="U643" s="668" t="s">
        <v>4605</v>
      </c>
      <c r="V643" s="668" t="s">
        <v>4605</v>
      </c>
      <c r="W643" s="668" t="s">
        <v>22</v>
      </c>
      <c r="X643" s="668" t="s">
        <v>22</v>
      </c>
      <c r="Y643" s="668" t="s">
        <v>22</v>
      </c>
      <c r="Z643" s="668" t="s">
        <v>22</v>
      </c>
      <c r="AB643" s="662" t="s">
        <v>4745</v>
      </c>
      <c r="AC643" s="662" t="s">
        <v>4861</v>
      </c>
      <c r="AE643" s="662">
        <v>5</v>
      </c>
      <c r="AF643" s="662">
        <v>2</v>
      </c>
      <c r="AG643" s="662">
        <v>1</v>
      </c>
      <c r="AH643" s="668" t="str">
        <f t="shared" si="92"/>
        <v>●</v>
      </c>
      <c r="AI643" s="668" t="str">
        <f t="shared" si="92"/>
        <v>●</v>
      </c>
      <c r="AJ643" s="668" t="str">
        <f t="shared" si="92"/>
        <v>●</v>
      </c>
      <c r="AK643" s="675">
        <f t="shared" si="93"/>
        <v>65276</v>
      </c>
      <c r="AL643" s="675" t="str">
        <f t="shared" si="91"/>
        <v>65_新宮</v>
      </c>
      <c r="AM643" s="675" t="str">
        <f t="shared" si="99"/>
        <v>65</v>
      </c>
      <c r="AN643" s="693" t="str">
        <f>IFERROR(VLOOKUP(AL643,観測点コードリスト!$L$2:$N$1665,3,FALSE),"")</f>
        <v>0649</v>
      </c>
      <c r="AO643" t="str">
        <f t="shared" si="94"/>
        <v>●</v>
      </c>
      <c r="AQ643" s="709">
        <f t="shared" si="95"/>
        <v>65276</v>
      </c>
      <c r="AR643" s="709" t="str">
        <f t="shared" si="96"/>
        <v>新宮</v>
      </c>
      <c r="AS643" s="709" t="str">
        <f t="shared" si="97"/>
        <v>65</v>
      </c>
      <c r="AT643" s="710" t="str">
        <f t="shared" si="98"/>
        <v>0649</v>
      </c>
    </row>
    <row r="644" spans="1:46">
      <c r="A644" s="662" t="s">
        <v>3223</v>
      </c>
      <c r="B644" s="662">
        <v>65288</v>
      </c>
      <c r="C644" s="662" t="s">
        <v>23</v>
      </c>
      <c r="D644" s="662" t="s">
        <v>3271</v>
      </c>
      <c r="E644" s="662" t="s">
        <v>3272</v>
      </c>
      <c r="F644" s="662" t="s">
        <v>3273</v>
      </c>
      <c r="G644" s="662">
        <v>33</v>
      </c>
      <c r="H644" s="662">
        <v>39.700000000000003</v>
      </c>
      <c r="I644" s="662">
        <v>135</v>
      </c>
      <c r="J644" s="662">
        <v>21.8</v>
      </c>
      <c r="K644" s="662">
        <v>89</v>
      </c>
      <c r="L644" s="662">
        <v>9.6999999999999993</v>
      </c>
      <c r="M644" s="662" t="s">
        <v>22</v>
      </c>
      <c r="N644" s="662" t="s">
        <v>3274</v>
      </c>
      <c r="O644" s="662" t="s">
        <v>22</v>
      </c>
      <c r="P644" s="662" t="s">
        <v>36</v>
      </c>
      <c r="Q644" s="667">
        <v>33.661667000000001</v>
      </c>
      <c r="R644" s="667">
        <v>135.36333300000001</v>
      </c>
      <c r="T644" s="668" t="s">
        <v>4605</v>
      </c>
      <c r="U644" s="668" t="s">
        <v>4605</v>
      </c>
      <c r="V644" s="668" t="s">
        <v>4605</v>
      </c>
      <c r="W644" s="668" t="s">
        <v>22</v>
      </c>
      <c r="X644" s="668" t="s">
        <v>22</v>
      </c>
      <c r="Y644" s="668" t="s">
        <v>22</v>
      </c>
      <c r="Z644" s="668" t="s">
        <v>22</v>
      </c>
      <c r="AB644" s="662" t="s">
        <v>3274</v>
      </c>
      <c r="AC644" s="662" t="s">
        <v>3274</v>
      </c>
      <c r="AE644" s="662">
        <v>4</v>
      </c>
      <c r="AG644" s="662">
        <v>2</v>
      </c>
      <c r="AH644" s="668" t="str">
        <f t="shared" si="92"/>
        <v>●</v>
      </c>
      <c r="AI644" s="668" t="str">
        <f t="shared" si="92"/>
        <v/>
      </c>
      <c r="AJ644" s="668" t="str">
        <f t="shared" si="92"/>
        <v>●</v>
      </c>
      <c r="AK644" s="675">
        <f t="shared" si="93"/>
        <v>65288</v>
      </c>
      <c r="AL644" s="675" t="str">
        <f t="shared" ref="AL644:AL707" si="100">AM644&amp;"_"&amp;D644</f>
        <v>65_南紀白浜</v>
      </c>
      <c r="AM644" s="675" t="str">
        <f t="shared" si="99"/>
        <v>65</v>
      </c>
      <c r="AN644" s="693" t="str">
        <f>IFERROR(VLOOKUP(AL644,観測点コードリスト!$L$2:$N$1665,3,FALSE),"")</f>
        <v>1589</v>
      </c>
      <c r="AO644" t="str">
        <f t="shared" si="94"/>
        <v>●</v>
      </c>
      <c r="AQ644" s="709">
        <f t="shared" si="95"/>
        <v>65288</v>
      </c>
      <c r="AR644" s="709" t="str">
        <f t="shared" si="96"/>
        <v>南紀白浜</v>
      </c>
      <c r="AS644" s="709" t="str">
        <f t="shared" si="97"/>
        <v>65</v>
      </c>
      <c r="AT644" s="710" t="str">
        <f t="shared" si="98"/>
        <v>1589</v>
      </c>
    </row>
    <row r="645" spans="1:46">
      <c r="A645" s="662" t="s">
        <v>3223</v>
      </c>
      <c r="B645" s="662">
        <v>65306</v>
      </c>
      <c r="C645" s="662" t="s">
        <v>17</v>
      </c>
      <c r="D645" s="662" t="s">
        <v>3275</v>
      </c>
      <c r="E645" s="662" t="s">
        <v>3276</v>
      </c>
      <c r="F645" s="662" t="s">
        <v>3277</v>
      </c>
      <c r="G645" s="662">
        <v>33</v>
      </c>
      <c r="H645" s="662">
        <v>38.299999999999997</v>
      </c>
      <c r="I645" s="662">
        <v>135</v>
      </c>
      <c r="J645" s="662">
        <v>42.6</v>
      </c>
      <c r="K645" s="662">
        <v>150</v>
      </c>
      <c r="L645" s="662">
        <v>10</v>
      </c>
      <c r="M645" s="662">
        <v>1.5</v>
      </c>
      <c r="N645" s="662" t="s">
        <v>3278</v>
      </c>
      <c r="O645" s="662" t="s">
        <v>22</v>
      </c>
      <c r="P645" s="662" t="s">
        <v>40</v>
      </c>
      <c r="Q645" s="667">
        <v>33.638333000000003</v>
      </c>
      <c r="R645" s="667">
        <v>135.71</v>
      </c>
      <c r="T645" s="668" t="s">
        <v>4605</v>
      </c>
      <c r="U645" s="668" t="s">
        <v>4605</v>
      </c>
      <c r="V645" s="668" t="s">
        <v>4605</v>
      </c>
      <c r="W645" s="668" t="s">
        <v>22</v>
      </c>
      <c r="X645" s="668" t="s">
        <v>22</v>
      </c>
      <c r="Y645" s="668" t="s">
        <v>22</v>
      </c>
      <c r="Z645" s="668" t="s">
        <v>22</v>
      </c>
      <c r="AB645" s="662" t="s">
        <v>3278</v>
      </c>
      <c r="AC645" s="662" t="s">
        <v>3278</v>
      </c>
      <c r="AF645" s="662">
        <v>6</v>
      </c>
      <c r="AG645" s="662">
        <v>1</v>
      </c>
      <c r="AH645" s="668" t="str">
        <f t="shared" ref="AH645:AJ708" si="101">IF(AE645&gt;0,"●","")</f>
        <v/>
      </c>
      <c r="AI645" s="668" t="str">
        <f t="shared" si="101"/>
        <v>●</v>
      </c>
      <c r="AJ645" s="668" t="str">
        <f t="shared" si="101"/>
        <v>●</v>
      </c>
      <c r="AK645" s="675">
        <f t="shared" ref="AK645:AK708" si="102">B645</f>
        <v>65306</v>
      </c>
      <c r="AL645" s="675" t="str">
        <f t="shared" si="100"/>
        <v>65_西川</v>
      </c>
      <c r="AM645" s="675" t="str">
        <f t="shared" si="99"/>
        <v>65</v>
      </c>
      <c r="AN645" s="693" t="str">
        <f>IFERROR(VLOOKUP(AL645,観測点コードリスト!$L$2:$N$1665,3,FALSE),"")</f>
        <v>1347</v>
      </c>
      <c r="AO645" t="str">
        <f t="shared" ref="AO645:AO708" si="103">IF(AH645="●","●",IF(AI645="●","●",IF(AJ645="●","●","")))</f>
        <v>●</v>
      </c>
      <c r="AQ645" s="709">
        <f t="shared" si="95"/>
        <v>65306</v>
      </c>
      <c r="AR645" s="709" t="str">
        <f t="shared" si="96"/>
        <v>西川</v>
      </c>
      <c r="AS645" s="709" t="str">
        <f t="shared" si="97"/>
        <v>65</v>
      </c>
      <c r="AT645" s="710" t="str">
        <f t="shared" si="98"/>
        <v>1347</v>
      </c>
    </row>
    <row r="646" spans="1:46">
      <c r="A646" s="662" t="s">
        <v>3223</v>
      </c>
      <c r="B646" s="662">
        <v>65356</v>
      </c>
      <c r="C646" s="662" t="s">
        <v>23</v>
      </c>
      <c r="D646" s="662" t="s">
        <v>3286</v>
      </c>
      <c r="E646" s="662" t="s">
        <v>3287</v>
      </c>
      <c r="F646" s="662" t="s">
        <v>3288</v>
      </c>
      <c r="G646" s="662">
        <v>33</v>
      </c>
      <c r="H646" s="662">
        <v>27</v>
      </c>
      <c r="I646" s="662">
        <v>135</v>
      </c>
      <c r="J646" s="662">
        <v>45.4</v>
      </c>
      <c r="K646" s="662">
        <v>68</v>
      </c>
      <c r="L646" s="662">
        <v>14.9</v>
      </c>
      <c r="M646" s="662" t="s">
        <v>22</v>
      </c>
      <c r="N646" s="662" t="s">
        <v>3289</v>
      </c>
      <c r="O646" s="662" t="s">
        <v>22</v>
      </c>
      <c r="P646" s="662" t="s">
        <v>22</v>
      </c>
      <c r="Q646" s="667">
        <v>33.450000000000003</v>
      </c>
      <c r="R646" s="667">
        <v>135.75666699999999</v>
      </c>
      <c r="T646" s="668" t="s">
        <v>4605</v>
      </c>
      <c r="U646" s="668" t="s">
        <v>4605</v>
      </c>
      <c r="V646" s="668" t="s">
        <v>4605</v>
      </c>
      <c r="W646" s="668" t="s">
        <v>22</v>
      </c>
      <c r="X646" s="668" t="s">
        <v>22</v>
      </c>
      <c r="Y646" s="668" t="s">
        <v>4605</v>
      </c>
      <c r="Z646" s="668" t="s">
        <v>22</v>
      </c>
      <c r="AB646" s="662" t="s">
        <v>4745</v>
      </c>
      <c r="AC646" s="662" t="s">
        <v>1919</v>
      </c>
      <c r="AE646" s="662">
        <v>1</v>
      </c>
      <c r="AG646" s="662">
        <v>1</v>
      </c>
      <c r="AH646" s="668" t="str">
        <f t="shared" si="101"/>
        <v>●</v>
      </c>
      <c r="AI646" s="668" t="str">
        <f t="shared" si="101"/>
        <v/>
      </c>
      <c r="AJ646" s="668" t="str">
        <f t="shared" si="101"/>
        <v>●</v>
      </c>
      <c r="AK646" s="675">
        <f t="shared" si="102"/>
        <v>65356</v>
      </c>
      <c r="AL646" s="675" t="str">
        <f t="shared" si="100"/>
        <v>65_潮岬</v>
      </c>
      <c r="AM646" s="675" t="str">
        <f t="shared" si="99"/>
        <v>65</v>
      </c>
      <c r="AN646" s="693" t="str">
        <f>IFERROR(VLOOKUP(AL646,観測点コードリスト!$L$2:$N$1665,3,FALSE),"")</f>
        <v>47778</v>
      </c>
      <c r="AO646" t="str">
        <f t="shared" si="103"/>
        <v>●</v>
      </c>
      <c r="AQ646" s="709">
        <f t="shared" si="95"/>
        <v>65356</v>
      </c>
      <c r="AR646" s="709" t="str">
        <f t="shared" si="96"/>
        <v>潮岬</v>
      </c>
      <c r="AS646" s="709" t="str">
        <f t="shared" si="97"/>
        <v>65</v>
      </c>
      <c r="AT646" s="710" t="str">
        <f t="shared" si="98"/>
        <v>47778</v>
      </c>
    </row>
    <row r="647" spans="1:46">
      <c r="A647" s="662" t="s">
        <v>3290</v>
      </c>
      <c r="B647" s="662">
        <v>66046</v>
      </c>
      <c r="C647" s="662" t="s">
        <v>17</v>
      </c>
      <c r="D647" s="662" t="s">
        <v>3291</v>
      </c>
      <c r="E647" s="662" t="s">
        <v>3292</v>
      </c>
      <c r="F647" s="662" t="s">
        <v>3293</v>
      </c>
      <c r="G647" s="662">
        <v>35</v>
      </c>
      <c r="H647" s="662">
        <v>17.8</v>
      </c>
      <c r="I647" s="662">
        <v>133</v>
      </c>
      <c r="J647" s="662">
        <v>43.5</v>
      </c>
      <c r="K647" s="662">
        <v>430</v>
      </c>
      <c r="L647" s="662">
        <v>6.5</v>
      </c>
      <c r="M647" s="662">
        <v>1.5</v>
      </c>
      <c r="N647" s="662" t="s">
        <v>3294</v>
      </c>
      <c r="O647" s="662">
        <v>66900</v>
      </c>
      <c r="P647" s="662" t="s">
        <v>22</v>
      </c>
      <c r="Q647" s="667">
        <v>35.296666999999999</v>
      </c>
      <c r="R647" s="667">
        <v>133.72499999999999</v>
      </c>
      <c r="T647" s="668" t="s">
        <v>4605</v>
      </c>
      <c r="U647" s="668" t="s">
        <v>4605</v>
      </c>
      <c r="V647" s="668" t="s">
        <v>4605</v>
      </c>
      <c r="W647" s="668" t="s">
        <v>22</v>
      </c>
      <c r="X647" s="668" t="s">
        <v>22</v>
      </c>
      <c r="Y647" s="668" t="s">
        <v>22</v>
      </c>
      <c r="Z647" s="668" t="s">
        <v>22</v>
      </c>
      <c r="AB647" s="662" t="s">
        <v>3294</v>
      </c>
      <c r="AC647" s="662" t="s">
        <v>3294</v>
      </c>
      <c r="AF647" s="662">
        <v>1</v>
      </c>
      <c r="AG647" s="662">
        <v>2</v>
      </c>
      <c r="AH647" s="668" t="str">
        <f t="shared" si="101"/>
        <v/>
      </c>
      <c r="AI647" s="668" t="str">
        <f t="shared" si="101"/>
        <v>●</v>
      </c>
      <c r="AJ647" s="668" t="str">
        <f t="shared" si="101"/>
        <v>●</v>
      </c>
      <c r="AK647" s="675">
        <f t="shared" si="102"/>
        <v>66046</v>
      </c>
      <c r="AL647" s="675" t="str">
        <f t="shared" si="100"/>
        <v>66_上長田</v>
      </c>
      <c r="AM647" s="675" t="str">
        <f t="shared" si="99"/>
        <v>66</v>
      </c>
      <c r="AN647" s="693" t="str">
        <f>IFERROR(VLOOKUP(AL647,観測点コードリスト!$L$2:$N$1665,3,FALSE),"")</f>
        <v>1328</v>
      </c>
      <c r="AO647" t="str">
        <f t="shared" si="103"/>
        <v>●</v>
      </c>
      <c r="AQ647" s="709">
        <f t="shared" si="95"/>
        <v>66046</v>
      </c>
      <c r="AR647" s="709" t="str">
        <f t="shared" si="96"/>
        <v>上長田</v>
      </c>
      <c r="AS647" s="709" t="str">
        <f t="shared" si="97"/>
        <v>66</v>
      </c>
      <c r="AT647" s="710" t="str">
        <f t="shared" si="98"/>
        <v>1328</v>
      </c>
    </row>
    <row r="648" spans="1:46">
      <c r="A648" s="662" t="s">
        <v>3290</v>
      </c>
      <c r="B648" s="662">
        <v>66091</v>
      </c>
      <c r="C648" s="662" t="s">
        <v>17</v>
      </c>
      <c r="D648" s="662" t="s">
        <v>3299</v>
      </c>
      <c r="E648" s="662" t="s">
        <v>3300</v>
      </c>
      <c r="F648" s="662" t="s">
        <v>3301</v>
      </c>
      <c r="G648" s="662">
        <v>35</v>
      </c>
      <c r="H648" s="662">
        <v>6.2</v>
      </c>
      <c r="I648" s="662">
        <v>133</v>
      </c>
      <c r="J648" s="662">
        <v>26.1</v>
      </c>
      <c r="K648" s="662">
        <v>525</v>
      </c>
      <c r="L648" s="662">
        <v>10</v>
      </c>
      <c r="M648" s="662">
        <v>1.5</v>
      </c>
      <c r="N648" s="662" t="s">
        <v>691</v>
      </c>
      <c r="O648" s="662">
        <v>66910</v>
      </c>
      <c r="P648" s="662" t="s">
        <v>22</v>
      </c>
      <c r="Q648" s="667">
        <v>35.103332999999999</v>
      </c>
      <c r="R648" s="667">
        <v>133.435</v>
      </c>
      <c r="T648" s="668" t="s">
        <v>4605</v>
      </c>
      <c r="U648" s="668" t="s">
        <v>4605</v>
      </c>
      <c r="V648" s="668" t="s">
        <v>4605</v>
      </c>
      <c r="W648" s="668" t="s">
        <v>22</v>
      </c>
      <c r="X648" s="668" t="s">
        <v>22</v>
      </c>
      <c r="Y648" s="668" t="s">
        <v>22</v>
      </c>
      <c r="Z648" s="668" t="s">
        <v>22</v>
      </c>
      <c r="AB648" s="662" t="s">
        <v>691</v>
      </c>
      <c r="AC648" s="662" t="s">
        <v>691</v>
      </c>
      <c r="AH648" s="668" t="str">
        <f t="shared" si="101"/>
        <v/>
      </c>
      <c r="AI648" s="668" t="str">
        <f t="shared" si="101"/>
        <v/>
      </c>
      <c r="AJ648" s="668" t="str">
        <f t="shared" si="101"/>
        <v/>
      </c>
      <c r="AK648" s="675">
        <f t="shared" si="102"/>
        <v>66091</v>
      </c>
      <c r="AL648" s="675" t="str">
        <f t="shared" si="100"/>
        <v>66_千屋</v>
      </c>
      <c r="AM648" s="675" t="str">
        <f t="shared" si="99"/>
        <v>66</v>
      </c>
      <c r="AN648" s="693" t="str">
        <f>IFERROR(VLOOKUP(AL648,観測点コードリスト!$L$2:$N$1665,3,FALSE),"")</f>
        <v>1330</v>
      </c>
      <c r="AO648" t="str">
        <f t="shared" si="103"/>
        <v/>
      </c>
      <c r="AQ648" s="709">
        <f t="shared" si="95"/>
        <v>66091</v>
      </c>
      <c r="AR648" s="709" t="str">
        <f t="shared" si="96"/>
        <v>千屋</v>
      </c>
      <c r="AS648" s="709" t="str">
        <f t="shared" si="97"/>
        <v>66</v>
      </c>
      <c r="AT648" s="710" t="str">
        <f t="shared" si="98"/>
        <v>1330</v>
      </c>
    </row>
    <row r="649" spans="1:46">
      <c r="A649" s="662" t="s">
        <v>3290</v>
      </c>
      <c r="B649" s="662">
        <v>66127</v>
      </c>
      <c r="C649" s="662" t="s">
        <v>17</v>
      </c>
      <c r="D649" s="662" t="s">
        <v>3306</v>
      </c>
      <c r="E649" s="662" t="s">
        <v>3307</v>
      </c>
      <c r="F649" s="662" t="s">
        <v>3308</v>
      </c>
      <c r="G649" s="662">
        <v>35</v>
      </c>
      <c r="H649" s="662">
        <v>6.7</v>
      </c>
      <c r="I649" s="662">
        <v>134</v>
      </c>
      <c r="J649" s="662">
        <v>10.199999999999999</v>
      </c>
      <c r="K649" s="662">
        <v>212</v>
      </c>
      <c r="L649" s="662">
        <v>6.5</v>
      </c>
      <c r="M649" s="662">
        <v>1.5</v>
      </c>
      <c r="N649" s="662" t="s">
        <v>3309</v>
      </c>
      <c r="O649" s="662" t="s">
        <v>22</v>
      </c>
      <c r="P649" s="662" t="s">
        <v>40</v>
      </c>
      <c r="Q649" s="667">
        <v>35.111666999999997</v>
      </c>
      <c r="R649" s="667">
        <v>134.16999999999999</v>
      </c>
      <c r="T649" s="668" t="s">
        <v>4605</v>
      </c>
      <c r="U649" s="668" t="s">
        <v>4605</v>
      </c>
      <c r="V649" s="668" t="s">
        <v>4605</v>
      </c>
      <c r="W649" s="668" t="s">
        <v>22</v>
      </c>
      <c r="X649" s="668" t="s">
        <v>22</v>
      </c>
      <c r="Y649" s="668" t="s">
        <v>22</v>
      </c>
      <c r="Z649" s="668" t="s">
        <v>22</v>
      </c>
      <c r="AB649" s="662" t="s">
        <v>3309</v>
      </c>
      <c r="AC649" s="662" t="s">
        <v>3309</v>
      </c>
      <c r="AF649" s="662">
        <v>5</v>
      </c>
      <c r="AG649" s="662">
        <v>2</v>
      </c>
      <c r="AH649" s="668" t="str">
        <f t="shared" si="101"/>
        <v/>
      </c>
      <c r="AI649" s="668" t="str">
        <f t="shared" si="101"/>
        <v>●</v>
      </c>
      <c r="AJ649" s="668" t="str">
        <f t="shared" si="101"/>
        <v>●</v>
      </c>
      <c r="AK649" s="675">
        <f t="shared" si="102"/>
        <v>66127</v>
      </c>
      <c r="AL649" s="675" t="str">
        <f t="shared" si="100"/>
        <v>66_奈義</v>
      </c>
      <c r="AM649" s="675" t="str">
        <f t="shared" si="99"/>
        <v>66</v>
      </c>
      <c r="AN649" s="693" t="str">
        <f>IFERROR(VLOOKUP(AL649,観測点コードリスト!$L$2:$N$1665,3,FALSE),"")</f>
        <v>1140</v>
      </c>
      <c r="AO649" t="str">
        <f t="shared" si="103"/>
        <v>●</v>
      </c>
      <c r="AQ649" s="709">
        <f t="shared" si="95"/>
        <v>66127</v>
      </c>
      <c r="AR649" s="709" t="str">
        <f t="shared" si="96"/>
        <v>奈義</v>
      </c>
      <c r="AS649" s="709" t="str">
        <f t="shared" si="97"/>
        <v>66</v>
      </c>
      <c r="AT649" s="710" t="str">
        <f t="shared" si="98"/>
        <v>1140</v>
      </c>
    </row>
    <row r="650" spans="1:46">
      <c r="A650" s="662" t="s">
        <v>3290</v>
      </c>
      <c r="B650" s="662">
        <v>66136</v>
      </c>
      <c r="C650" s="662" t="s">
        <v>17</v>
      </c>
      <c r="D650" s="662" t="s">
        <v>3310</v>
      </c>
      <c r="E650" s="662" t="s">
        <v>3311</v>
      </c>
      <c r="F650" s="662" t="s">
        <v>3312</v>
      </c>
      <c r="G650" s="662">
        <v>35</v>
      </c>
      <c r="H650" s="662">
        <v>5.9</v>
      </c>
      <c r="I650" s="662">
        <v>134</v>
      </c>
      <c r="J650" s="662">
        <v>19.5</v>
      </c>
      <c r="K650" s="662">
        <v>207</v>
      </c>
      <c r="L650" s="662">
        <v>6.5</v>
      </c>
      <c r="M650" s="662">
        <v>1.5</v>
      </c>
      <c r="N650" s="662" t="s">
        <v>2050</v>
      </c>
      <c r="O650" s="662">
        <v>66915</v>
      </c>
      <c r="P650" s="662" t="s">
        <v>40</v>
      </c>
      <c r="Q650" s="667">
        <v>35.098332999999997</v>
      </c>
      <c r="R650" s="667">
        <v>134.32499999999999</v>
      </c>
      <c r="T650" s="668" t="s">
        <v>4605</v>
      </c>
      <c r="U650" s="668" t="s">
        <v>4605</v>
      </c>
      <c r="V650" s="668" t="s">
        <v>4605</v>
      </c>
      <c r="W650" s="668" t="s">
        <v>22</v>
      </c>
      <c r="X650" s="668" t="s">
        <v>22</v>
      </c>
      <c r="Y650" s="668" t="s">
        <v>22</v>
      </c>
      <c r="Z650" s="668" t="s">
        <v>22</v>
      </c>
      <c r="AB650" s="662" t="s">
        <v>4745</v>
      </c>
      <c r="AC650" s="662" t="s">
        <v>2491</v>
      </c>
      <c r="AG650" s="662">
        <v>4</v>
      </c>
      <c r="AH650" s="668" t="str">
        <f t="shared" si="101"/>
        <v/>
      </c>
      <c r="AI650" s="668" t="str">
        <f t="shared" si="101"/>
        <v/>
      </c>
      <c r="AJ650" s="668" t="str">
        <f t="shared" si="101"/>
        <v>●</v>
      </c>
      <c r="AK650" s="675">
        <f t="shared" si="102"/>
        <v>66136</v>
      </c>
      <c r="AL650" s="675" t="str">
        <f t="shared" si="100"/>
        <v>66_今岡</v>
      </c>
      <c r="AM650" s="675" t="str">
        <f t="shared" si="99"/>
        <v>66</v>
      </c>
      <c r="AN650" s="693" t="str">
        <f>IFERROR(VLOOKUP(AL650,観測点コードリスト!$L$2:$N$1665,3,FALSE),"")</f>
        <v>0655</v>
      </c>
      <c r="AO650" t="str">
        <f t="shared" si="103"/>
        <v>●</v>
      </c>
      <c r="AQ650" s="709">
        <f t="shared" si="95"/>
        <v>66136</v>
      </c>
      <c r="AR650" s="709" t="str">
        <f t="shared" si="96"/>
        <v>今岡</v>
      </c>
      <c r="AS650" s="709" t="str">
        <f t="shared" si="97"/>
        <v>66</v>
      </c>
      <c r="AT650" s="710" t="str">
        <f t="shared" si="98"/>
        <v>0655</v>
      </c>
    </row>
    <row r="651" spans="1:46">
      <c r="A651" s="662" t="s">
        <v>3290</v>
      </c>
      <c r="B651" s="662">
        <v>66171</v>
      </c>
      <c r="C651" s="662" t="s">
        <v>17</v>
      </c>
      <c r="D651" s="662" t="s">
        <v>3313</v>
      </c>
      <c r="E651" s="662" t="s">
        <v>3314</v>
      </c>
      <c r="F651" s="662" t="s">
        <v>3315</v>
      </c>
      <c r="G651" s="662">
        <v>35</v>
      </c>
      <c r="H651" s="662">
        <v>4.0999999999999996</v>
      </c>
      <c r="I651" s="662">
        <v>133</v>
      </c>
      <c r="J651" s="662">
        <v>45.2</v>
      </c>
      <c r="K651" s="662">
        <v>144</v>
      </c>
      <c r="L651" s="662">
        <v>10</v>
      </c>
      <c r="M651" s="662">
        <v>1.5</v>
      </c>
      <c r="N651" s="662" t="s">
        <v>2464</v>
      </c>
      <c r="O651" s="662" t="s">
        <v>22</v>
      </c>
      <c r="P651" s="662" t="s">
        <v>40</v>
      </c>
      <c r="Q651" s="667">
        <v>35.068333000000003</v>
      </c>
      <c r="R651" s="667">
        <v>133.753333</v>
      </c>
      <c r="T651" s="668" t="s">
        <v>4605</v>
      </c>
      <c r="U651" s="668" t="s">
        <v>4605</v>
      </c>
      <c r="V651" s="668" t="s">
        <v>4605</v>
      </c>
      <c r="W651" s="668" t="s">
        <v>22</v>
      </c>
      <c r="X651" s="668" t="s">
        <v>22</v>
      </c>
      <c r="Y651" s="668" t="s">
        <v>22</v>
      </c>
      <c r="Z651" s="668" t="s">
        <v>22</v>
      </c>
      <c r="AB651" s="662" t="s">
        <v>2464</v>
      </c>
      <c r="AC651" s="662" t="s">
        <v>2464</v>
      </c>
      <c r="AE651" s="662">
        <v>2</v>
      </c>
      <c r="AF651" s="662">
        <v>2</v>
      </c>
      <c r="AG651" s="662">
        <v>1</v>
      </c>
      <c r="AH651" s="668" t="str">
        <f t="shared" si="101"/>
        <v>●</v>
      </c>
      <c r="AI651" s="668" t="str">
        <f t="shared" si="101"/>
        <v>●</v>
      </c>
      <c r="AJ651" s="668" t="str">
        <f t="shared" si="101"/>
        <v>●</v>
      </c>
      <c r="AK651" s="675">
        <f t="shared" si="102"/>
        <v>66171</v>
      </c>
      <c r="AL651" s="675" t="str">
        <f t="shared" si="100"/>
        <v>66_久世</v>
      </c>
      <c r="AM651" s="675" t="str">
        <f t="shared" si="99"/>
        <v>66</v>
      </c>
      <c r="AN651" s="693" t="str">
        <f>IFERROR(VLOOKUP(AL651,観測点コードリスト!$L$2:$N$1665,3,FALSE),"")</f>
        <v>0656</v>
      </c>
      <c r="AO651" t="str">
        <f t="shared" si="103"/>
        <v>●</v>
      </c>
      <c r="AQ651" s="709">
        <f t="shared" si="95"/>
        <v>66171</v>
      </c>
      <c r="AR651" s="709" t="str">
        <f t="shared" si="96"/>
        <v>久世</v>
      </c>
      <c r="AS651" s="709" t="str">
        <f t="shared" si="97"/>
        <v>66</v>
      </c>
      <c r="AT651" s="710" t="str">
        <f t="shared" si="98"/>
        <v>0656</v>
      </c>
    </row>
    <row r="652" spans="1:46">
      <c r="A652" s="662" t="s">
        <v>3290</v>
      </c>
      <c r="B652" s="662">
        <v>66186</v>
      </c>
      <c r="C652" s="662" t="s">
        <v>23</v>
      </c>
      <c r="D652" s="662" t="s">
        <v>3316</v>
      </c>
      <c r="E652" s="662" t="s">
        <v>3317</v>
      </c>
      <c r="F652" s="662" t="s">
        <v>3318</v>
      </c>
      <c r="G652" s="662">
        <v>35</v>
      </c>
      <c r="H652" s="662">
        <v>3.8</v>
      </c>
      <c r="I652" s="662">
        <v>134</v>
      </c>
      <c r="J652" s="662">
        <v>0.5</v>
      </c>
      <c r="K652" s="662">
        <v>146</v>
      </c>
      <c r="L652" s="662">
        <v>12.4</v>
      </c>
      <c r="M652" s="662" t="s">
        <v>22</v>
      </c>
      <c r="N652" s="662" t="s">
        <v>3319</v>
      </c>
      <c r="O652" s="662">
        <v>66920</v>
      </c>
      <c r="P652" s="662" t="s">
        <v>22</v>
      </c>
      <c r="Q652" s="667">
        <v>35.063333</v>
      </c>
      <c r="R652" s="667">
        <v>134.00833299999999</v>
      </c>
      <c r="T652" s="668" t="s">
        <v>4605</v>
      </c>
      <c r="U652" s="668" t="s">
        <v>4605</v>
      </c>
      <c r="V652" s="668" t="s">
        <v>4605</v>
      </c>
      <c r="W652" s="668" t="s">
        <v>22</v>
      </c>
      <c r="X652" s="668" t="s">
        <v>22</v>
      </c>
      <c r="Y652" s="668" t="s">
        <v>4605</v>
      </c>
      <c r="Z652" s="668" t="s">
        <v>22</v>
      </c>
      <c r="AB652" s="662" t="s">
        <v>4745</v>
      </c>
      <c r="AC652" s="662" t="s">
        <v>4862</v>
      </c>
      <c r="AE652" s="662">
        <v>7</v>
      </c>
      <c r="AF652" s="662">
        <v>1</v>
      </c>
      <c r="AH652" s="668" t="str">
        <f t="shared" si="101"/>
        <v>●</v>
      </c>
      <c r="AI652" s="668" t="str">
        <f t="shared" si="101"/>
        <v>●</v>
      </c>
      <c r="AJ652" s="668" t="str">
        <f t="shared" si="101"/>
        <v/>
      </c>
      <c r="AK652" s="675">
        <f t="shared" si="102"/>
        <v>66186</v>
      </c>
      <c r="AL652" s="675" t="str">
        <f t="shared" si="100"/>
        <v>66_津山</v>
      </c>
      <c r="AM652" s="675" t="str">
        <f t="shared" si="99"/>
        <v>66</v>
      </c>
      <c r="AN652" s="693" t="str">
        <f>IFERROR(VLOOKUP(AL652,観測点コードリスト!$L$2:$N$1665,3,FALSE),"")</f>
        <v>47756</v>
      </c>
      <c r="AO652" t="str">
        <f t="shared" si="103"/>
        <v>●</v>
      </c>
      <c r="AQ652" s="709">
        <f t="shared" si="95"/>
        <v>66186</v>
      </c>
      <c r="AR652" s="709" t="str">
        <f t="shared" si="96"/>
        <v>津山</v>
      </c>
      <c r="AS652" s="709" t="str">
        <f t="shared" si="97"/>
        <v>66</v>
      </c>
      <c r="AT652" s="710" t="str">
        <f t="shared" si="98"/>
        <v>47756</v>
      </c>
    </row>
    <row r="653" spans="1:46">
      <c r="A653" s="662" t="s">
        <v>3290</v>
      </c>
      <c r="B653" s="662">
        <v>66221</v>
      </c>
      <c r="C653" s="662" t="s">
        <v>17</v>
      </c>
      <c r="D653" s="662" t="s">
        <v>3320</v>
      </c>
      <c r="E653" s="662" t="s">
        <v>3321</v>
      </c>
      <c r="F653" s="662" t="s">
        <v>3322</v>
      </c>
      <c r="G653" s="662">
        <v>34</v>
      </c>
      <c r="H653" s="662">
        <v>56.6</v>
      </c>
      <c r="I653" s="662">
        <v>133</v>
      </c>
      <c r="J653" s="662">
        <v>31.1</v>
      </c>
      <c r="K653" s="662">
        <v>393</v>
      </c>
      <c r="L653" s="662">
        <v>10</v>
      </c>
      <c r="M653" s="662">
        <v>1.5</v>
      </c>
      <c r="N653" s="662" t="s">
        <v>2461</v>
      </c>
      <c r="O653" s="662" t="s">
        <v>22</v>
      </c>
      <c r="P653" s="662" t="s">
        <v>40</v>
      </c>
      <c r="Q653" s="667">
        <v>34.943333000000003</v>
      </c>
      <c r="R653" s="667">
        <v>133.51833300000001</v>
      </c>
      <c r="T653" s="668" t="s">
        <v>4605</v>
      </c>
      <c r="U653" s="668" t="s">
        <v>4605</v>
      </c>
      <c r="V653" s="668" t="s">
        <v>4605</v>
      </c>
      <c r="W653" s="668" t="s">
        <v>22</v>
      </c>
      <c r="X653" s="668" t="s">
        <v>22</v>
      </c>
      <c r="Y653" s="668" t="s">
        <v>22</v>
      </c>
      <c r="Z653" s="668" t="s">
        <v>22</v>
      </c>
      <c r="AB653" s="662" t="s">
        <v>2461</v>
      </c>
      <c r="AC653" s="662" t="s">
        <v>2461</v>
      </c>
      <c r="AF653" s="662">
        <v>1</v>
      </c>
      <c r="AG653" s="662">
        <v>1</v>
      </c>
      <c r="AH653" s="668" t="str">
        <f t="shared" si="101"/>
        <v/>
      </c>
      <c r="AI653" s="668" t="str">
        <f t="shared" si="101"/>
        <v>●</v>
      </c>
      <c r="AJ653" s="668" t="str">
        <f t="shared" si="101"/>
        <v>●</v>
      </c>
      <c r="AK653" s="675">
        <f t="shared" si="102"/>
        <v>66221</v>
      </c>
      <c r="AL653" s="675" t="str">
        <f t="shared" si="100"/>
        <v>66_新見</v>
      </c>
      <c r="AM653" s="675" t="str">
        <f t="shared" si="99"/>
        <v>66</v>
      </c>
      <c r="AN653" s="693" t="str">
        <f>IFERROR(VLOOKUP(AL653,観測点コードリスト!$L$2:$N$1665,3,FALSE),"")</f>
        <v>0658</v>
      </c>
      <c r="AO653" t="str">
        <f t="shared" si="103"/>
        <v>●</v>
      </c>
      <c r="AQ653" s="709">
        <f t="shared" si="95"/>
        <v>66221</v>
      </c>
      <c r="AR653" s="709" t="str">
        <f t="shared" si="96"/>
        <v>新見</v>
      </c>
      <c r="AS653" s="709" t="str">
        <f t="shared" si="97"/>
        <v>66</v>
      </c>
      <c r="AT653" s="710" t="str">
        <f t="shared" si="98"/>
        <v>0658</v>
      </c>
    </row>
    <row r="654" spans="1:46">
      <c r="A654" s="662" t="s">
        <v>3290</v>
      </c>
      <c r="B654" s="662">
        <v>66296</v>
      </c>
      <c r="C654" s="662" t="s">
        <v>17</v>
      </c>
      <c r="D654" s="662" t="s">
        <v>3338</v>
      </c>
      <c r="E654" s="662" t="s">
        <v>3339</v>
      </c>
      <c r="F654" s="662" t="s">
        <v>3340</v>
      </c>
      <c r="G654" s="662">
        <v>34</v>
      </c>
      <c r="H654" s="662">
        <v>52</v>
      </c>
      <c r="I654" s="662">
        <v>133</v>
      </c>
      <c r="J654" s="662">
        <v>54.2</v>
      </c>
      <c r="K654" s="662">
        <v>63</v>
      </c>
      <c r="L654" s="662">
        <v>7.9</v>
      </c>
      <c r="M654" s="662">
        <v>1.5</v>
      </c>
      <c r="N654" s="662" t="s">
        <v>2411</v>
      </c>
      <c r="O654" s="662" t="s">
        <v>22</v>
      </c>
      <c r="P654" s="662" t="s">
        <v>40</v>
      </c>
      <c r="Q654" s="667">
        <v>34.866667</v>
      </c>
      <c r="R654" s="667">
        <v>133.903333</v>
      </c>
      <c r="T654" s="668" t="s">
        <v>4605</v>
      </c>
      <c r="U654" s="668" t="s">
        <v>4605</v>
      </c>
      <c r="V654" s="668" t="s">
        <v>4605</v>
      </c>
      <c r="W654" s="668" t="s">
        <v>22</v>
      </c>
      <c r="X654" s="668" t="s">
        <v>22</v>
      </c>
      <c r="Y654" s="668" t="s">
        <v>22</v>
      </c>
      <c r="Z654" s="668" t="s">
        <v>22</v>
      </c>
      <c r="AB654" s="662" t="s">
        <v>4745</v>
      </c>
      <c r="AC654" s="662" t="s">
        <v>4837</v>
      </c>
      <c r="AG654" s="662">
        <v>3</v>
      </c>
      <c r="AH654" s="668" t="str">
        <f t="shared" si="101"/>
        <v/>
      </c>
      <c r="AI654" s="668" t="str">
        <f t="shared" si="101"/>
        <v/>
      </c>
      <c r="AJ654" s="668" t="str">
        <f t="shared" si="101"/>
        <v>●</v>
      </c>
      <c r="AK654" s="675">
        <f t="shared" si="102"/>
        <v>66296</v>
      </c>
      <c r="AL654" s="675" t="str">
        <f t="shared" si="100"/>
        <v>66_福渡</v>
      </c>
      <c r="AM654" s="675" t="str">
        <f t="shared" si="99"/>
        <v>66</v>
      </c>
      <c r="AN654" s="693" t="str">
        <f>IFERROR(VLOOKUP(AL654,観測点コードリスト!$L$2:$N$1665,3,FALSE),"")</f>
        <v>0663</v>
      </c>
      <c r="AO654" t="str">
        <f t="shared" si="103"/>
        <v>●</v>
      </c>
      <c r="AQ654" s="709">
        <f t="shared" si="95"/>
        <v>66296</v>
      </c>
      <c r="AR654" s="709" t="str">
        <f t="shared" si="96"/>
        <v>福渡</v>
      </c>
      <c r="AS654" s="709" t="str">
        <f t="shared" si="97"/>
        <v>66</v>
      </c>
      <c r="AT654" s="710" t="str">
        <f t="shared" si="98"/>
        <v>0663</v>
      </c>
    </row>
    <row r="655" spans="1:46">
      <c r="A655" s="662" t="s">
        <v>3290</v>
      </c>
      <c r="B655" s="662">
        <v>66306</v>
      </c>
      <c r="C655" s="662" t="s">
        <v>17</v>
      </c>
      <c r="D655" s="662" t="s">
        <v>3341</v>
      </c>
      <c r="E655" s="662" t="s">
        <v>3342</v>
      </c>
      <c r="F655" s="662" t="s">
        <v>3343</v>
      </c>
      <c r="G655" s="662">
        <v>34</v>
      </c>
      <c r="H655" s="662">
        <v>48.9</v>
      </c>
      <c r="I655" s="662">
        <v>134</v>
      </c>
      <c r="J655" s="662">
        <v>11</v>
      </c>
      <c r="K655" s="662">
        <v>35</v>
      </c>
      <c r="L655" s="662">
        <v>10</v>
      </c>
      <c r="M655" s="662">
        <v>1.5</v>
      </c>
      <c r="N655" s="662" t="s">
        <v>2411</v>
      </c>
      <c r="O655" s="662" t="s">
        <v>22</v>
      </c>
      <c r="P655" s="662" t="s">
        <v>40</v>
      </c>
      <c r="Q655" s="667">
        <v>34.814999999999998</v>
      </c>
      <c r="R655" s="667">
        <v>134.183333</v>
      </c>
      <c r="T655" s="668" t="s">
        <v>4605</v>
      </c>
      <c r="U655" s="668" t="s">
        <v>4605</v>
      </c>
      <c r="V655" s="668" t="s">
        <v>4605</v>
      </c>
      <c r="W655" s="668" t="s">
        <v>22</v>
      </c>
      <c r="X655" s="668" t="s">
        <v>22</v>
      </c>
      <c r="Y655" s="668" t="s">
        <v>22</v>
      </c>
      <c r="Z655" s="668" t="s">
        <v>22</v>
      </c>
      <c r="AB655" s="662" t="s">
        <v>4745</v>
      </c>
      <c r="AC655" s="662" t="s">
        <v>4837</v>
      </c>
      <c r="AE655" s="662">
        <v>2</v>
      </c>
      <c r="AG655" s="662">
        <v>1</v>
      </c>
      <c r="AH655" s="668" t="str">
        <f t="shared" si="101"/>
        <v>●</v>
      </c>
      <c r="AI655" s="668" t="str">
        <f t="shared" si="101"/>
        <v/>
      </c>
      <c r="AJ655" s="668" t="str">
        <f t="shared" si="101"/>
        <v>●</v>
      </c>
      <c r="AK655" s="675">
        <f t="shared" si="102"/>
        <v>66306</v>
      </c>
      <c r="AL655" s="675" t="str">
        <f t="shared" si="100"/>
        <v>66_和気</v>
      </c>
      <c r="AM655" s="675" t="str">
        <f t="shared" si="99"/>
        <v>66</v>
      </c>
      <c r="AN655" s="693" t="str">
        <f>IFERROR(VLOOKUP(AL655,観測点コードリスト!$L$2:$N$1665,3,FALSE),"")</f>
        <v>0664</v>
      </c>
      <c r="AO655" t="str">
        <f t="shared" si="103"/>
        <v>●</v>
      </c>
      <c r="AQ655" s="709">
        <f t="shared" si="95"/>
        <v>66306</v>
      </c>
      <c r="AR655" s="709" t="str">
        <f t="shared" si="96"/>
        <v>和気</v>
      </c>
      <c r="AS655" s="709" t="str">
        <f t="shared" si="97"/>
        <v>66</v>
      </c>
      <c r="AT655" s="710" t="str">
        <f t="shared" si="98"/>
        <v>0664</v>
      </c>
    </row>
    <row r="656" spans="1:46">
      <c r="A656" s="662" t="s">
        <v>3290</v>
      </c>
      <c r="B656" s="662">
        <v>66336</v>
      </c>
      <c r="C656" s="662" t="s">
        <v>17</v>
      </c>
      <c r="D656" s="662" t="s">
        <v>3344</v>
      </c>
      <c r="E656" s="662" t="s">
        <v>3345</v>
      </c>
      <c r="F656" s="662" t="s">
        <v>3346</v>
      </c>
      <c r="G656" s="662">
        <v>34</v>
      </c>
      <c r="H656" s="662">
        <v>47.5</v>
      </c>
      <c r="I656" s="662">
        <v>133</v>
      </c>
      <c r="J656" s="662">
        <v>36.6</v>
      </c>
      <c r="K656" s="662">
        <v>60</v>
      </c>
      <c r="L656" s="662">
        <v>10</v>
      </c>
      <c r="M656" s="662">
        <v>1.5</v>
      </c>
      <c r="N656" s="662" t="s">
        <v>3347</v>
      </c>
      <c r="O656" s="662" t="s">
        <v>22</v>
      </c>
      <c r="P656" s="662" t="s">
        <v>40</v>
      </c>
      <c r="Q656" s="667">
        <v>34.791666999999997</v>
      </c>
      <c r="R656" s="667">
        <v>133.61000000000001</v>
      </c>
      <c r="T656" s="668" t="s">
        <v>4605</v>
      </c>
      <c r="U656" s="668" t="s">
        <v>4605</v>
      </c>
      <c r="V656" s="668" t="s">
        <v>4605</v>
      </c>
      <c r="W656" s="668" t="s">
        <v>22</v>
      </c>
      <c r="X656" s="668" t="s">
        <v>22</v>
      </c>
      <c r="Y656" s="668" t="s">
        <v>22</v>
      </c>
      <c r="Z656" s="668" t="s">
        <v>22</v>
      </c>
      <c r="AB656" s="662" t="s">
        <v>3031</v>
      </c>
      <c r="AC656" s="662" t="s">
        <v>2439</v>
      </c>
      <c r="AG656" s="662">
        <v>4</v>
      </c>
      <c r="AH656" s="668" t="str">
        <f t="shared" si="101"/>
        <v/>
      </c>
      <c r="AI656" s="668" t="str">
        <f t="shared" si="101"/>
        <v/>
      </c>
      <c r="AJ656" s="668" t="str">
        <f t="shared" si="101"/>
        <v>●</v>
      </c>
      <c r="AK656" s="675">
        <f t="shared" si="102"/>
        <v>66336</v>
      </c>
      <c r="AL656" s="675" t="str">
        <f t="shared" si="100"/>
        <v>66_高梁</v>
      </c>
      <c r="AM656" s="675" t="str">
        <f t="shared" si="99"/>
        <v>66</v>
      </c>
      <c r="AN656" s="693" t="str">
        <f>IFERROR(VLOOKUP(AL656,観測点コードリスト!$L$2:$N$1665,3,FALSE),"")</f>
        <v>0930</v>
      </c>
      <c r="AO656" t="str">
        <f t="shared" si="103"/>
        <v>●</v>
      </c>
      <c r="AQ656" s="709">
        <f t="shared" si="95"/>
        <v>66336</v>
      </c>
      <c r="AR656" s="709" t="str">
        <f t="shared" si="96"/>
        <v>高梁</v>
      </c>
      <c r="AS656" s="709" t="str">
        <f t="shared" si="97"/>
        <v>66</v>
      </c>
      <c r="AT656" s="710" t="str">
        <f t="shared" si="98"/>
        <v>0930</v>
      </c>
    </row>
    <row r="657" spans="1:46">
      <c r="A657" s="662" t="s">
        <v>3290</v>
      </c>
      <c r="B657" s="662">
        <v>66346</v>
      </c>
      <c r="C657" s="662" t="s">
        <v>23</v>
      </c>
      <c r="D657" s="662" t="s">
        <v>3348</v>
      </c>
      <c r="E657" s="662" t="s">
        <v>3349</v>
      </c>
      <c r="F657" s="662" t="s">
        <v>3350</v>
      </c>
      <c r="G657" s="662">
        <v>34</v>
      </c>
      <c r="H657" s="662">
        <v>45.4</v>
      </c>
      <c r="I657" s="662">
        <v>133</v>
      </c>
      <c r="J657" s="662">
        <v>51.3</v>
      </c>
      <c r="K657" s="662">
        <v>239</v>
      </c>
      <c r="L657" s="662">
        <v>9.6999999999999993</v>
      </c>
      <c r="M657" s="662" t="s">
        <v>22</v>
      </c>
      <c r="N657" s="662" t="s">
        <v>35</v>
      </c>
      <c r="O657" s="662" t="s">
        <v>22</v>
      </c>
      <c r="P657" s="662" t="s">
        <v>36</v>
      </c>
      <c r="Q657" s="667">
        <v>34.756667</v>
      </c>
      <c r="R657" s="667">
        <v>133.85499999999999</v>
      </c>
      <c r="T657" s="668" t="s">
        <v>4605</v>
      </c>
      <c r="U657" s="668" t="s">
        <v>4605</v>
      </c>
      <c r="V657" s="668" t="s">
        <v>4605</v>
      </c>
      <c r="W657" s="668" t="s">
        <v>22</v>
      </c>
      <c r="X657" s="668" t="s">
        <v>22</v>
      </c>
      <c r="Y657" s="668" t="s">
        <v>22</v>
      </c>
      <c r="Z657" s="668" t="s">
        <v>22</v>
      </c>
      <c r="AB657" s="662" t="s">
        <v>35</v>
      </c>
      <c r="AC657" s="662" t="s">
        <v>35</v>
      </c>
      <c r="AF657" s="662">
        <v>10</v>
      </c>
      <c r="AG657" s="662">
        <v>17</v>
      </c>
      <c r="AH657" s="668" t="str">
        <f t="shared" si="101"/>
        <v/>
      </c>
      <c r="AI657" s="668" t="str">
        <f t="shared" si="101"/>
        <v>●</v>
      </c>
      <c r="AJ657" s="668" t="str">
        <f t="shared" si="101"/>
        <v>●</v>
      </c>
      <c r="AK657" s="675">
        <f t="shared" si="102"/>
        <v>66346</v>
      </c>
      <c r="AL657" s="675" t="str">
        <f t="shared" si="100"/>
        <v>66_日応寺</v>
      </c>
      <c r="AM657" s="675" t="str">
        <f t="shared" si="99"/>
        <v>66</v>
      </c>
      <c r="AN657" s="693" t="str">
        <f>IFERROR(VLOOKUP(AL657,観測点コードリスト!$L$2:$N$1665,3,FALSE),"")</f>
        <v>1531</v>
      </c>
      <c r="AO657" t="str">
        <f t="shared" si="103"/>
        <v>●</v>
      </c>
      <c r="AQ657" s="709">
        <f t="shared" si="95"/>
        <v>66346</v>
      </c>
      <c r="AR657" s="709" t="str">
        <f t="shared" si="96"/>
        <v>日応寺</v>
      </c>
      <c r="AS657" s="709" t="str">
        <f t="shared" si="97"/>
        <v>66</v>
      </c>
      <c r="AT657" s="710" t="str">
        <f t="shared" si="98"/>
        <v>1531</v>
      </c>
    </row>
    <row r="658" spans="1:46">
      <c r="A658" s="662" t="s">
        <v>3290</v>
      </c>
      <c r="B658" s="662">
        <v>66408</v>
      </c>
      <c r="C658" s="662" t="s">
        <v>23</v>
      </c>
      <c r="D658" s="662" t="s">
        <v>3290</v>
      </c>
      <c r="E658" s="662" t="s">
        <v>3357</v>
      </c>
      <c r="F658" s="662" t="s">
        <v>3360</v>
      </c>
      <c r="G658" s="662">
        <v>34</v>
      </c>
      <c r="H658" s="662">
        <v>39.6</v>
      </c>
      <c r="I658" s="662">
        <v>133</v>
      </c>
      <c r="J658" s="662">
        <v>54.9</v>
      </c>
      <c r="K658" s="662">
        <v>3</v>
      </c>
      <c r="L658" s="662">
        <v>70.099999999999994</v>
      </c>
      <c r="M658" s="662" t="s">
        <v>22</v>
      </c>
      <c r="N658" s="662" t="s">
        <v>3359</v>
      </c>
      <c r="O658" s="662" t="s">
        <v>22</v>
      </c>
      <c r="P658" s="662" t="s">
        <v>632</v>
      </c>
      <c r="Q658" s="667">
        <v>34.659999999999997</v>
      </c>
      <c r="R658" s="667">
        <v>133.91499999999999</v>
      </c>
      <c r="T658" s="668" t="s">
        <v>22</v>
      </c>
      <c r="U658" s="668" t="s">
        <v>22</v>
      </c>
      <c r="V658" s="668" t="s">
        <v>4605</v>
      </c>
      <c r="W658" s="668" t="s">
        <v>22</v>
      </c>
      <c r="X658" s="668" t="s">
        <v>22</v>
      </c>
      <c r="Y658" s="668" t="s">
        <v>4605</v>
      </c>
      <c r="Z658" s="668" t="s">
        <v>22</v>
      </c>
      <c r="AB658" s="662" t="s">
        <v>4758</v>
      </c>
      <c r="AC658" s="662" t="s">
        <v>3359</v>
      </c>
      <c r="AE658" s="662">
        <v>23</v>
      </c>
      <c r="AF658" s="662">
        <v>14</v>
      </c>
      <c r="AG658" s="662">
        <v>5</v>
      </c>
      <c r="AH658" s="668" t="str">
        <f t="shared" si="101"/>
        <v>●</v>
      </c>
      <c r="AI658" s="668" t="str">
        <f t="shared" si="101"/>
        <v>●</v>
      </c>
      <c r="AJ658" s="668" t="str">
        <f t="shared" si="101"/>
        <v>●</v>
      </c>
      <c r="AK658" s="675">
        <f t="shared" si="102"/>
        <v>66408</v>
      </c>
      <c r="AL658" s="675" t="str">
        <f t="shared" si="100"/>
        <v>66_岡山</v>
      </c>
      <c r="AM658" s="675" t="str">
        <f t="shared" si="99"/>
        <v>66</v>
      </c>
      <c r="AN658" s="693" t="str">
        <f>IFERROR(VLOOKUP(AL658,観測点コードリスト!$L$2:$N$1665,3,FALSE),"")</f>
        <v>47768</v>
      </c>
      <c r="AO658" t="str">
        <f t="shared" si="103"/>
        <v>●</v>
      </c>
      <c r="AQ658" s="709">
        <f t="shared" si="95"/>
        <v>66408</v>
      </c>
      <c r="AR658" s="709" t="str">
        <f t="shared" si="96"/>
        <v>岡山</v>
      </c>
      <c r="AS658" s="709" t="str">
        <f t="shared" si="97"/>
        <v>66</v>
      </c>
      <c r="AT658" s="710" t="str">
        <f t="shared" si="98"/>
        <v>47768</v>
      </c>
    </row>
    <row r="659" spans="1:46">
      <c r="A659" s="662" t="s">
        <v>3290</v>
      </c>
      <c r="B659" s="662">
        <v>66421</v>
      </c>
      <c r="C659" s="662" t="s">
        <v>17</v>
      </c>
      <c r="D659" s="662" t="s">
        <v>3361</v>
      </c>
      <c r="E659" s="662" t="s">
        <v>3362</v>
      </c>
      <c r="F659" s="662" t="s">
        <v>3363</v>
      </c>
      <c r="G659" s="662">
        <v>34</v>
      </c>
      <c r="H659" s="662">
        <v>40.9</v>
      </c>
      <c r="I659" s="662">
        <v>134</v>
      </c>
      <c r="J659" s="662">
        <v>12.4</v>
      </c>
      <c r="K659" s="662">
        <v>10</v>
      </c>
      <c r="L659" s="662">
        <v>10</v>
      </c>
      <c r="M659" s="662">
        <v>1.5</v>
      </c>
      <c r="N659" s="662" t="s">
        <v>3364</v>
      </c>
      <c r="O659" s="662" t="s">
        <v>22</v>
      </c>
      <c r="P659" s="662" t="s">
        <v>40</v>
      </c>
      <c r="Q659" s="667">
        <v>34.681666999999997</v>
      </c>
      <c r="R659" s="667">
        <v>134.20666700000001</v>
      </c>
      <c r="T659" s="668" t="s">
        <v>4605</v>
      </c>
      <c r="U659" s="668" t="s">
        <v>4605</v>
      </c>
      <c r="V659" s="668" t="s">
        <v>4605</v>
      </c>
      <c r="W659" s="668" t="s">
        <v>22</v>
      </c>
      <c r="X659" s="668" t="s">
        <v>22</v>
      </c>
      <c r="Y659" s="668" t="s">
        <v>22</v>
      </c>
      <c r="Z659" s="668" t="s">
        <v>22</v>
      </c>
      <c r="AB659" s="662" t="s">
        <v>4745</v>
      </c>
      <c r="AC659" s="662" t="s">
        <v>4863</v>
      </c>
      <c r="AF659" s="662">
        <v>6</v>
      </c>
      <c r="AG659" s="662">
        <v>2</v>
      </c>
      <c r="AH659" s="668" t="str">
        <f t="shared" si="101"/>
        <v/>
      </c>
      <c r="AI659" s="668" t="str">
        <f t="shared" si="101"/>
        <v>●</v>
      </c>
      <c r="AJ659" s="668" t="str">
        <f t="shared" si="101"/>
        <v>●</v>
      </c>
      <c r="AK659" s="675">
        <f t="shared" si="102"/>
        <v>66421</v>
      </c>
      <c r="AL659" s="675" t="str">
        <f t="shared" si="100"/>
        <v>66_虫明</v>
      </c>
      <c r="AM659" s="675" t="str">
        <f t="shared" si="99"/>
        <v>66</v>
      </c>
      <c r="AN659" s="693" t="str">
        <f>IFERROR(VLOOKUP(AL659,観測点コードリスト!$L$2:$N$1665,3,FALSE),"")</f>
        <v>0668</v>
      </c>
      <c r="AO659" t="str">
        <f t="shared" si="103"/>
        <v>●</v>
      </c>
      <c r="AQ659" s="709">
        <f t="shared" si="95"/>
        <v>66421</v>
      </c>
      <c r="AR659" s="709" t="str">
        <f t="shared" si="96"/>
        <v>虫明</v>
      </c>
      <c r="AS659" s="709" t="str">
        <f t="shared" si="97"/>
        <v>66</v>
      </c>
      <c r="AT659" s="710" t="str">
        <f t="shared" si="98"/>
        <v>0668</v>
      </c>
    </row>
    <row r="660" spans="1:46">
      <c r="A660" s="662" t="s">
        <v>3290</v>
      </c>
      <c r="B660" s="662">
        <v>66446</v>
      </c>
      <c r="C660" s="662" t="s">
        <v>17</v>
      </c>
      <c r="D660" s="662" t="s">
        <v>3365</v>
      </c>
      <c r="E660" s="662" t="s">
        <v>3366</v>
      </c>
      <c r="F660" s="662" t="s">
        <v>3367</v>
      </c>
      <c r="G660" s="662">
        <v>34</v>
      </c>
      <c r="H660" s="662">
        <v>35.4</v>
      </c>
      <c r="I660" s="662">
        <v>133</v>
      </c>
      <c r="J660" s="662">
        <v>46.1</v>
      </c>
      <c r="K660" s="662">
        <v>3</v>
      </c>
      <c r="L660" s="662">
        <v>10</v>
      </c>
      <c r="M660" s="662">
        <v>1.5</v>
      </c>
      <c r="N660" s="662" t="s">
        <v>2411</v>
      </c>
      <c r="O660" s="662" t="s">
        <v>22</v>
      </c>
      <c r="P660" s="662" t="s">
        <v>40</v>
      </c>
      <c r="Q660" s="667">
        <v>34.590000000000003</v>
      </c>
      <c r="R660" s="667">
        <v>133.76833300000001</v>
      </c>
      <c r="T660" s="668" t="s">
        <v>4605</v>
      </c>
      <c r="U660" s="668" t="s">
        <v>4605</v>
      </c>
      <c r="V660" s="668" t="s">
        <v>4605</v>
      </c>
      <c r="W660" s="668" t="s">
        <v>22</v>
      </c>
      <c r="X660" s="668" t="s">
        <v>22</v>
      </c>
      <c r="Y660" s="668" t="s">
        <v>22</v>
      </c>
      <c r="Z660" s="668" t="s">
        <v>22</v>
      </c>
      <c r="AB660" s="662" t="s">
        <v>4745</v>
      </c>
      <c r="AC660" s="662" t="s">
        <v>4837</v>
      </c>
      <c r="AE660" s="662">
        <v>21</v>
      </c>
      <c r="AF660" s="662">
        <v>15</v>
      </c>
      <c r="AG660" s="662">
        <v>8</v>
      </c>
      <c r="AH660" s="668" t="str">
        <f t="shared" si="101"/>
        <v>●</v>
      </c>
      <c r="AI660" s="668" t="str">
        <f t="shared" si="101"/>
        <v>●</v>
      </c>
      <c r="AJ660" s="668" t="str">
        <f t="shared" si="101"/>
        <v>●</v>
      </c>
      <c r="AK660" s="675">
        <f t="shared" si="102"/>
        <v>66446</v>
      </c>
      <c r="AL660" s="675" t="str">
        <f t="shared" si="100"/>
        <v>66_倉敷</v>
      </c>
      <c r="AM660" s="675" t="str">
        <f t="shared" si="99"/>
        <v>66</v>
      </c>
      <c r="AN660" s="693" t="str">
        <f>IFERROR(VLOOKUP(AL660,観測点コードリスト!$L$2:$N$1665,3,FALSE),"")</f>
        <v>0669</v>
      </c>
      <c r="AO660" t="str">
        <f t="shared" si="103"/>
        <v>●</v>
      </c>
      <c r="AQ660" s="709">
        <f t="shared" si="95"/>
        <v>66446</v>
      </c>
      <c r="AR660" s="709" t="str">
        <f t="shared" si="96"/>
        <v>倉敷</v>
      </c>
      <c r="AS660" s="709" t="str">
        <f t="shared" si="97"/>
        <v>66</v>
      </c>
      <c r="AT660" s="710" t="str">
        <f t="shared" si="98"/>
        <v>0669</v>
      </c>
    </row>
    <row r="661" spans="1:46">
      <c r="A661" s="662" t="s">
        <v>3290</v>
      </c>
      <c r="B661" s="662">
        <v>66481</v>
      </c>
      <c r="C661" s="662" t="s">
        <v>17</v>
      </c>
      <c r="D661" s="662" t="s">
        <v>3368</v>
      </c>
      <c r="E661" s="662" t="s">
        <v>3369</v>
      </c>
      <c r="F661" s="662" t="s">
        <v>3370</v>
      </c>
      <c r="G661" s="662">
        <v>34</v>
      </c>
      <c r="H661" s="662">
        <v>30.1</v>
      </c>
      <c r="I661" s="662">
        <v>133</v>
      </c>
      <c r="J661" s="662">
        <v>29.7</v>
      </c>
      <c r="K661" s="662">
        <v>0</v>
      </c>
      <c r="L661" s="662">
        <v>6.5</v>
      </c>
      <c r="M661" s="662">
        <v>1.5</v>
      </c>
      <c r="N661" s="662" t="s">
        <v>2439</v>
      </c>
      <c r="O661" s="662" t="s">
        <v>22</v>
      </c>
      <c r="P661" s="662" t="s">
        <v>40</v>
      </c>
      <c r="Q661" s="667">
        <v>34.501666999999998</v>
      </c>
      <c r="R661" s="667">
        <v>133.495</v>
      </c>
      <c r="T661" s="668" t="s">
        <v>4605</v>
      </c>
      <c r="U661" s="668" t="s">
        <v>4605</v>
      </c>
      <c r="V661" s="668" t="s">
        <v>4605</v>
      </c>
      <c r="W661" s="668" t="s">
        <v>22</v>
      </c>
      <c r="X661" s="668" t="s">
        <v>22</v>
      </c>
      <c r="Y661" s="668" t="s">
        <v>22</v>
      </c>
      <c r="Z661" s="668" t="s">
        <v>22</v>
      </c>
      <c r="AB661" s="662" t="s">
        <v>2439</v>
      </c>
      <c r="AC661" s="662" t="s">
        <v>2439</v>
      </c>
      <c r="AE661" s="662">
        <v>14</v>
      </c>
      <c r="AF661" s="662">
        <v>2</v>
      </c>
      <c r="AG661" s="662">
        <v>1</v>
      </c>
      <c r="AH661" s="668" t="str">
        <f t="shared" si="101"/>
        <v>●</v>
      </c>
      <c r="AI661" s="668" t="str">
        <f t="shared" si="101"/>
        <v>●</v>
      </c>
      <c r="AJ661" s="668" t="str">
        <f t="shared" si="101"/>
        <v>●</v>
      </c>
      <c r="AK661" s="675">
        <f t="shared" si="102"/>
        <v>66481</v>
      </c>
      <c r="AL661" s="675" t="str">
        <f t="shared" si="100"/>
        <v>66_笠岡</v>
      </c>
      <c r="AM661" s="675" t="str">
        <f t="shared" si="99"/>
        <v>66</v>
      </c>
      <c r="AN661" s="693" t="str">
        <f>IFERROR(VLOOKUP(AL661,観測点コードリスト!$L$2:$N$1665,3,FALSE),"")</f>
        <v>0919</v>
      </c>
      <c r="AO661" t="str">
        <f t="shared" si="103"/>
        <v>●</v>
      </c>
      <c r="AQ661" s="709">
        <f t="shared" si="95"/>
        <v>66481</v>
      </c>
      <c r="AR661" s="709" t="str">
        <f t="shared" si="96"/>
        <v>笠岡</v>
      </c>
      <c r="AS661" s="709" t="str">
        <f t="shared" si="97"/>
        <v>66</v>
      </c>
      <c r="AT661" s="710" t="str">
        <f t="shared" si="98"/>
        <v>0919</v>
      </c>
    </row>
    <row r="662" spans="1:46">
      <c r="A662" s="662" t="s">
        <v>3290</v>
      </c>
      <c r="B662" s="662">
        <v>66501</v>
      </c>
      <c r="C662" s="662" t="s">
        <v>17</v>
      </c>
      <c r="D662" s="662" t="s">
        <v>3371</v>
      </c>
      <c r="E662" s="662" t="s">
        <v>3372</v>
      </c>
      <c r="F662" s="662" t="s">
        <v>3373</v>
      </c>
      <c r="G662" s="662">
        <v>34</v>
      </c>
      <c r="H662" s="662">
        <v>29.2</v>
      </c>
      <c r="I662" s="662">
        <v>133</v>
      </c>
      <c r="J662" s="662">
        <v>57</v>
      </c>
      <c r="K662" s="662">
        <v>2</v>
      </c>
      <c r="L662" s="662">
        <v>6.5</v>
      </c>
      <c r="M662" s="662">
        <v>1.5</v>
      </c>
      <c r="N662" s="662" t="s">
        <v>97</v>
      </c>
      <c r="O662" s="662" t="s">
        <v>22</v>
      </c>
      <c r="P662" s="662" t="s">
        <v>22</v>
      </c>
      <c r="Q662" s="667">
        <v>34.486666999999997</v>
      </c>
      <c r="R662" s="667">
        <v>133.94999999999999</v>
      </c>
      <c r="T662" s="668" t="s">
        <v>4605</v>
      </c>
      <c r="U662" s="668" t="s">
        <v>4605</v>
      </c>
      <c r="V662" s="668" t="s">
        <v>4605</v>
      </c>
      <c r="W662" s="668" t="s">
        <v>22</v>
      </c>
      <c r="X662" s="668" t="s">
        <v>22</v>
      </c>
      <c r="Y662" s="668" t="s">
        <v>22</v>
      </c>
      <c r="Z662" s="668" t="s">
        <v>22</v>
      </c>
      <c r="AB662" s="662" t="s">
        <v>4745</v>
      </c>
      <c r="AC662" s="662" t="s">
        <v>592</v>
      </c>
      <c r="AE662" s="662">
        <v>2</v>
      </c>
      <c r="AF662" s="662">
        <v>4</v>
      </c>
      <c r="AG662" s="662">
        <v>10</v>
      </c>
      <c r="AH662" s="668" t="str">
        <f t="shared" si="101"/>
        <v>●</v>
      </c>
      <c r="AI662" s="668" t="str">
        <f t="shared" si="101"/>
        <v>●</v>
      </c>
      <c r="AJ662" s="668" t="str">
        <f t="shared" si="101"/>
        <v>●</v>
      </c>
      <c r="AK662" s="675">
        <f t="shared" si="102"/>
        <v>66501</v>
      </c>
      <c r="AL662" s="675" t="str">
        <f t="shared" si="100"/>
        <v>66_玉野</v>
      </c>
      <c r="AM662" s="675" t="str">
        <f t="shared" si="99"/>
        <v>66</v>
      </c>
      <c r="AN662" s="693" t="str">
        <f>IFERROR(VLOOKUP(AL662,観測点コードリスト!$L$2:$N$1665,3,FALSE),"")</f>
        <v>0670</v>
      </c>
      <c r="AO662" t="str">
        <f t="shared" si="103"/>
        <v>●</v>
      </c>
      <c r="AQ662" s="709">
        <f t="shared" si="95"/>
        <v>66501</v>
      </c>
      <c r="AR662" s="709" t="str">
        <f t="shared" si="96"/>
        <v>玉野</v>
      </c>
      <c r="AS662" s="709" t="str">
        <f t="shared" si="97"/>
        <v>66</v>
      </c>
      <c r="AT662" s="710" t="str">
        <f t="shared" si="98"/>
        <v>0670</v>
      </c>
    </row>
    <row r="663" spans="1:46">
      <c r="A663" s="662" t="s">
        <v>3374</v>
      </c>
      <c r="B663" s="662">
        <v>67016</v>
      </c>
      <c r="C663" s="662" t="s">
        <v>17</v>
      </c>
      <c r="D663" s="662" t="s">
        <v>3375</v>
      </c>
      <c r="E663" s="662" t="s">
        <v>3376</v>
      </c>
      <c r="F663" s="662" t="s">
        <v>3377</v>
      </c>
      <c r="G663" s="662">
        <v>35</v>
      </c>
      <c r="H663" s="662">
        <v>2</v>
      </c>
      <c r="I663" s="662">
        <v>132</v>
      </c>
      <c r="J663" s="662">
        <v>54.1</v>
      </c>
      <c r="K663" s="662">
        <v>570</v>
      </c>
      <c r="L663" s="662">
        <v>10</v>
      </c>
      <c r="M663" s="662">
        <v>2.8</v>
      </c>
      <c r="N663" s="662" t="s">
        <v>3378</v>
      </c>
      <c r="O663" s="662">
        <v>67900</v>
      </c>
      <c r="P663" s="662" t="s">
        <v>22</v>
      </c>
      <c r="Q663" s="667">
        <v>35.033332999999999</v>
      </c>
      <c r="R663" s="667">
        <v>132.901667</v>
      </c>
      <c r="T663" s="668" t="s">
        <v>4605</v>
      </c>
      <c r="U663" s="668" t="s">
        <v>4605</v>
      </c>
      <c r="V663" s="668" t="s">
        <v>4605</v>
      </c>
      <c r="W663" s="668" t="s">
        <v>22</v>
      </c>
      <c r="X663" s="668" t="s">
        <v>22</v>
      </c>
      <c r="Y663" s="668" t="s">
        <v>22</v>
      </c>
      <c r="Z663" s="668" t="s">
        <v>22</v>
      </c>
      <c r="AB663" s="662" t="s">
        <v>4744</v>
      </c>
      <c r="AC663" s="662" t="s">
        <v>2135</v>
      </c>
      <c r="AF663" s="662">
        <v>2</v>
      </c>
      <c r="AG663" s="662">
        <v>4</v>
      </c>
      <c r="AH663" s="668" t="str">
        <f t="shared" si="101"/>
        <v/>
      </c>
      <c r="AI663" s="668" t="str">
        <f t="shared" si="101"/>
        <v>●</v>
      </c>
      <c r="AJ663" s="668" t="str">
        <f t="shared" si="101"/>
        <v>●</v>
      </c>
      <c r="AK663" s="675">
        <f t="shared" si="102"/>
        <v>67016</v>
      </c>
      <c r="AL663" s="675" t="str">
        <f t="shared" si="100"/>
        <v>67_高野</v>
      </c>
      <c r="AM663" s="675" t="str">
        <f t="shared" si="99"/>
        <v>67</v>
      </c>
      <c r="AN663" s="693" t="str">
        <f>IFERROR(VLOOKUP(AL663,観測点コードリスト!$L$2:$N$1665,3,FALSE),"")</f>
        <v>0947</v>
      </c>
      <c r="AO663" t="str">
        <f t="shared" si="103"/>
        <v>●</v>
      </c>
      <c r="AQ663" s="709">
        <f t="shared" si="95"/>
        <v>67016</v>
      </c>
      <c r="AR663" s="709" t="str">
        <f t="shared" si="96"/>
        <v>高野</v>
      </c>
      <c r="AS663" s="709" t="str">
        <f t="shared" si="97"/>
        <v>67</v>
      </c>
      <c r="AT663" s="710" t="str">
        <f t="shared" si="98"/>
        <v>0947</v>
      </c>
    </row>
    <row r="664" spans="1:46">
      <c r="A664" s="662" t="s">
        <v>3374</v>
      </c>
      <c r="B664" s="662">
        <v>67106</v>
      </c>
      <c r="C664" s="662" t="s">
        <v>17</v>
      </c>
      <c r="D664" s="662" t="s">
        <v>3386</v>
      </c>
      <c r="E664" s="662" t="s">
        <v>3387</v>
      </c>
      <c r="F664" s="662" t="s">
        <v>3388</v>
      </c>
      <c r="G664" s="662">
        <v>34</v>
      </c>
      <c r="H664" s="662">
        <v>48.7</v>
      </c>
      <c r="I664" s="662">
        <v>132</v>
      </c>
      <c r="J664" s="662">
        <v>51</v>
      </c>
      <c r="K664" s="662">
        <v>159</v>
      </c>
      <c r="L664" s="662">
        <v>10</v>
      </c>
      <c r="M664" s="662">
        <v>1.5</v>
      </c>
      <c r="N664" s="662" t="s">
        <v>2522</v>
      </c>
      <c r="O664" s="662" t="s">
        <v>22</v>
      </c>
      <c r="P664" s="662" t="s">
        <v>40</v>
      </c>
      <c r="Q664" s="667">
        <v>34.811667</v>
      </c>
      <c r="R664" s="667">
        <v>132.85</v>
      </c>
      <c r="T664" s="668" t="s">
        <v>4605</v>
      </c>
      <c r="U664" s="668" t="s">
        <v>4605</v>
      </c>
      <c r="V664" s="668" t="s">
        <v>4605</v>
      </c>
      <c r="W664" s="668" t="s">
        <v>22</v>
      </c>
      <c r="X664" s="668" t="s">
        <v>22</v>
      </c>
      <c r="Y664" s="668" t="s">
        <v>22</v>
      </c>
      <c r="Z664" s="668" t="s">
        <v>22</v>
      </c>
      <c r="AB664" s="662" t="s">
        <v>4745</v>
      </c>
      <c r="AC664" s="662" t="s">
        <v>2135</v>
      </c>
      <c r="AE664" s="662">
        <v>3</v>
      </c>
      <c r="AF664" s="662">
        <v>2</v>
      </c>
      <c r="AH664" s="668" t="str">
        <f t="shared" si="101"/>
        <v>●</v>
      </c>
      <c r="AI664" s="668" t="str">
        <f t="shared" si="101"/>
        <v>●</v>
      </c>
      <c r="AJ664" s="668" t="str">
        <f t="shared" si="101"/>
        <v/>
      </c>
      <c r="AK664" s="675">
        <f t="shared" si="102"/>
        <v>67106</v>
      </c>
      <c r="AL664" s="675" t="str">
        <f t="shared" si="100"/>
        <v>67_三次</v>
      </c>
      <c r="AM664" s="675" t="str">
        <f t="shared" si="99"/>
        <v>67</v>
      </c>
      <c r="AN664" s="693" t="str">
        <f>IFERROR(VLOOKUP(AL664,観測点コードリスト!$L$2:$N$1665,3,FALSE),"")</f>
        <v>0674</v>
      </c>
      <c r="AO664" t="str">
        <f t="shared" si="103"/>
        <v>●</v>
      </c>
      <c r="AQ664" s="709">
        <f t="shared" si="95"/>
        <v>67106</v>
      </c>
      <c r="AR664" s="709" t="str">
        <f t="shared" si="96"/>
        <v>三次</v>
      </c>
      <c r="AS664" s="709" t="str">
        <f t="shared" si="97"/>
        <v>67</v>
      </c>
      <c r="AT664" s="710" t="str">
        <f t="shared" si="98"/>
        <v>0674</v>
      </c>
    </row>
    <row r="665" spans="1:46">
      <c r="A665" s="662" t="s">
        <v>3374</v>
      </c>
      <c r="B665" s="662">
        <v>67116</v>
      </c>
      <c r="C665" s="662" t="s">
        <v>17</v>
      </c>
      <c r="D665" s="662" t="s">
        <v>3389</v>
      </c>
      <c r="E665" s="662" t="s">
        <v>3390</v>
      </c>
      <c r="F665" s="662" t="s">
        <v>3391</v>
      </c>
      <c r="G665" s="662">
        <v>34</v>
      </c>
      <c r="H665" s="662">
        <v>51.6</v>
      </c>
      <c r="I665" s="662">
        <v>133</v>
      </c>
      <c r="J665" s="662">
        <v>1.4</v>
      </c>
      <c r="K665" s="662">
        <v>300</v>
      </c>
      <c r="L665" s="662">
        <v>15.4</v>
      </c>
      <c r="M665" s="662">
        <v>1.5</v>
      </c>
      <c r="N665" s="662" t="s">
        <v>97</v>
      </c>
      <c r="O665" s="662" t="s">
        <v>22</v>
      </c>
      <c r="P665" s="662" t="s">
        <v>40</v>
      </c>
      <c r="Q665" s="667">
        <v>34.86</v>
      </c>
      <c r="R665" s="667">
        <v>133.02333300000001</v>
      </c>
      <c r="T665" s="668" t="s">
        <v>4605</v>
      </c>
      <c r="U665" s="668" t="s">
        <v>4605</v>
      </c>
      <c r="V665" s="668" t="s">
        <v>4605</v>
      </c>
      <c r="W665" s="668" t="s">
        <v>22</v>
      </c>
      <c r="X665" s="668" t="s">
        <v>22</v>
      </c>
      <c r="Y665" s="668" t="s">
        <v>22</v>
      </c>
      <c r="Z665" s="668" t="s">
        <v>22</v>
      </c>
      <c r="AB665" s="662" t="s">
        <v>4745</v>
      </c>
      <c r="AC665" s="662" t="s">
        <v>592</v>
      </c>
      <c r="AE665" s="662">
        <v>2</v>
      </c>
      <c r="AF665" s="662">
        <v>2</v>
      </c>
      <c r="AH665" s="668" t="str">
        <f t="shared" si="101"/>
        <v>●</v>
      </c>
      <c r="AI665" s="668" t="str">
        <f t="shared" si="101"/>
        <v>●</v>
      </c>
      <c r="AJ665" s="668" t="str">
        <f t="shared" si="101"/>
        <v/>
      </c>
      <c r="AK665" s="675">
        <f t="shared" si="102"/>
        <v>67116</v>
      </c>
      <c r="AL665" s="675" t="str">
        <f t="shared" si="100"/>
        <v>67_庄原</v>
      </c>
      <c r="AM665" s="675" t="str">
        <f t="shared" si="99"/>
        <v>67</v>
      </c>
      <c r="AN665" s="693" t="str">
        <f>IFERROR(VLOOKUP(AL665,観測点コードリスト!$L$2:$N$1665,3,FALSE),"")</f>
        <v>0675</v>
      </c>
      <c r="AO665" t="str">
        <f t="shared" si="103"/>
        <v>●</v>
      </c>
      <c r="AQ665" s="709">
        <f t="shared" si="95"/>
        <v>67116</v>
      </c>
      <c r="AR665" s="709" t="str">
        <f t="shared" si="96"/>
        <v>庄原</v>
      </c>
      <c r="AS665" s="709" t="str">
        <f t="shared" si="97"/>
        <v>67</v>
      </c>
      <c r="AT665" s="710" t="str">
        <f t="shared" si="98"/>
        <v>0675</v>
      </c>
    </row>
    <row r="666" spans="1:46">
      <c r="A666" s="662" t="s">
        <v>3374</v>
      </c>
      <c r="B666" s="662">
        <v>67151</v>
      </c>
      <c r="C666" s="662" t="s">
        <v>17</v>
      </c>
      <c r="D666" s="662" t="s">
        <v>3399</v>
      </c>
      <c r="E666" s="662" t="s">
        <v>3400</v>
      </c>
      <c r="F666" s="662" t="s">
        <v>3401</v>
      </c>
      <c r="G666" s="662">
        <v>34</v>
      </c>
      <c r="H666" s="662">
        <v>46.1</v>
      </c>
      <c r="I666" s="662">
        <v>132</v>
      </c>
      <c r="J666" s="662">
        <v>27.8</v>
      </c>
      <c r="K666" s="662">
        <v>399</v>
      </c>
      <c r="L666" s="662">
        <v>10</v>
      </c>
      <c r="M666" s="662">
        <v>2</v>
      </c>
      <c r="N666" s="662" t="s">
        <v>1747</v>
      </c>
      <c r="O666" s="662">
        <v>67910</v>
      </c>
      <c r="P666" s="662" t="s">
        <v>22</v>
      </c>
      <c r="Q666" s="667">
        <v>34.768332999999998</v>
      </c>
      <c r="R666" s="667">
        <v>132.46333300000001</v>
      </c>
      <c r="T666" s="668" t="s">
        <v>4605</v>
      </c>
      <c r="U666" s="668" t="s">
        <v>4605</v>
      </c>
      <c r="V666" s="668" t="s">
        <v>4605</v>
      </c>
      <c r="W666" s="668" t="s">
        <v>22</v>
      </c>
      <c r="X666" s="668" t="s">
        <v>22</v>
      </c>
      <c r="Y666" s="668" t="s">
        <v>22</v>
      </c>
      <c r="Z666" s="668" t="s">
        <v>22</v>
      </c>
      <c r="AB666" s="662" t="s">
        <v>4745</v>
      </c>
      <c r="AC666" s="662" t="s">
        <v>3832</v>
      </c>
      <c r="AF666" s="662">
        <v>1</v>
      </c>
      <c r="AG666" s="662">
        <v>1</v>
      </c>
      <c r="AH666" s="668" t="str">
        <f t="shared" si="101"/>
        <v/>
      </c>
      <c r="AI666" s="668" t="str">
        <f t="shared" si="101"/>
        <v>●</v>
      </c>
      <c r="AJ666" s="668" t="str">
        <f t="shared" si="101"/>
        <v>●</v>
      </c>
      <c r="AK666" s="675">
        <f t="shared" si="102"/>
        <v>67151</v>
      </c>
      <c r="AL666" s="675" t="str">
        <f t="shared" si="100"/>
        <v>67_大朝</v>
      </c>
      <c r="AM666" s="675" t="str">
        <f t="shared" si="99"/>
        <v>67</v>
      </c>
      <c r="AN666" s="693" t="str">
        <f>IFERROR(VLOOKUP(AL666,観測点コードリスト!$L$2:$N$1665,3,FALSE),"")</f>
        <v>0676</v>
      </c>
      <c r="AO666" t="str">
        <f t="shared" si="103"/>
        <v>●</v>
      </c>
      <c r="AQ666" s="709">
        <f t="shared" si="95"/>
        <v>67151</v>
      </c>
      <c r="AR666" s="709" t="str">
        <f t="shared" si="96"/>
        <v>大朝</v>
      </c>
      <c r="AS666" s="709" t="str">
        <f t="shared" si="97"/>
        <v>67</v>
      </c>
      <c r="AT666" s="710" t="str">
        <f t="shared" si="98"/>
        <v>0676</v>
      </c>
    </row>
    <row r="667" spans="1:46">
      <c r="A667" s="662" t="s">
        <v>3374</v>
      </c>
      <c r="B667" s="662">
        <v>67191</v>
      </c>
      <c r="C667" s="662" t="s">
        <v>17</v>
      </c>
      <c r="D667" s="662" t="s">
        <v>3405</v>
      </c>
      <c r="E667" s="662" t="s">
        <v>3406</v>
      </c>
      <c r="F667" s="662" t="s">
        <v>3407</v>
      </c>
      <c r="G667" s="662">
        <v>34</v>
      </c>
      <c r="H667" s="662">
        <v>45.8</v>
      </c>
      <c r="I667" s="662">
        <v>133</v>
      </c>
      <c r="J667" s="662">
        <v>16.7</v>
      </c>
      <c r="K667" s="662">
        <v>510</v>
      </c>
      <c r="L667" s="662">
        <v>10</v>
      </c>
      <c r="M667" s="662">
        <v>1.5</v>
      </c>
      <c r="N667" s="662" t="s">
        <v>3408</v>
      </c>
      <c r="O667" s="662" t="s">
        <v>22</v>
      </c>
      <c r="P667" s="662" t="s">
        <v>40</v>
      </c>
      <c r="Q667" s="667">
        <v>34.763333000000003</v>
      </c>
      <c r="R667" s="667">
        <v>133.278333</v>
      </c>
      <c r="T667" s="668" t="s">
        <v>4605</v>
      </c>
      <c r="U667" s="668" t="s">
        <v>4605</v>
      </c>
      <c r="V667" s="668" t="s">
        <v>4605</v>
      </c>
      <c r="W667" s="668" t="s">
        <v>22</v>
      </c>
      <c r="X667" s="668" t="s">
        <v>22</v>
      </c>
      <c r="Y667" s="668" t="s">
        <v>22</v>
      </c>
      <c r="Z667" s="668" t="s">
        <v>22</v>
      </c>
      <c r="AB667" s="662" t="s">
        <v>3408</v>
      </c>
      <c r="AC667" s="662" t="s">
        <v>3408</v>
      </c>
      <c r="AH667" s="668" t="str">
        <f t="shared" si="101"/>
        <v/>
      </c>
      <c r="AI667" s="668" t="str">
        <f t="shared" si="101"/>
        <v/>
      </c>
      <c r="AJ667" s="668" t="str">
        <f t="shared" si="101"/>
        <v/>
      </c>
      <c r="AK667" s="675">
        <f t="shared" si="102"/>
        <v>67191</v>
      </c>
      <c r="AL667" s="675" t="str">
        <f t="shared" si="100"/>
        <v>67_油木</v>
      </c>
      <c r="AM667" s="675" t="str">
        <f t="shared" si="99"/>
        <v>67</v>
      </c>
      <c r="AN667" s="693" t="str">
        <f>IFERROR(VLOOKUP(AL667,観測点コードリスト!$L$2:$N$1665,3,FALSE),"")</f>
        <v>1325</v>
      </c>
      <c r="AO667" t="str">
        <f t="shared" si="103"/>
        <v/>
      </c>
      <c r="AQ667" s="709">
        <f t="shared" si="95"/>
        <v>67191</v>
      </c>
      <c r="AR667" s="709" t="str">
        <f t="shared" si="96"/>
        <v>油木</v>
      </c>
      <c r="AS667" s="709" t="str">
        <f t="shared" si="97"/>
        <v>67</v>
      </c>
      <c r="AT667" s="710" t="str">
        <f t="shared" si="98"/>
        <v>1325</v>
      </c>
    </row>
    <row r="668" spans="1:46">
      <c r="A668" s="662" t="s">
        <v>3374</v>
      </c>
      <c r="B668" s="662">
        <v>67212</v>
      </c>
      <c r="C668" s="662" t="s">
        <v>17</v>
      </c>
      <c r="D668" s="662" t="s">
        <v>3413</v>
      </c>
      <c r="E668" s="662" t="s">
        <v>3414</v>
      </c>
      <c r="F668" s="662" t="s">
        <v>3415</v>
      </c>
      <c r="G668" s="662">
        <v>34</v>
      </c>
      <c r="H668" s="662">
        <v>36.6</v>
      </c>
      <c r="I668" s="662">
        <v>132</v>
      </c>
      <c r="J668" s="662">
        <v>19.2</v>
      </c>
      <c r="K668" s="662">
        <v>210</v>
      </c>
      <c r="L668" s="662">
        <v>10</v>
      </c>
      <c r="M668" s="662">
        <v>1.5</v>
      </c>
      <c r="N668" s="662" t="s">
        <v>2667</v>
      </c>
      <c r="O668" s="662" t="s">
        <v>22</v>
      </c>
      <c r="P668" s="662" t="s">
        <v>22</v>
      </c>
      <c r="Q668" s="667">
        <v>34.61</v>
      </c>
      <c r="R668" s="667">
        <v>132.32</v>
      </c>
      <c r="T668" s="668" t="s">
        <v>4605</v>
      </c>
      <c r="U668" s="668" t="s">
        <v>4605</v>
      </c>
      <c r="V668" s="668" t="s">
        <v>4605</v>
      </c>
      <c r="W668" s="668" t="s">
        <v>22</v>
      </c>
      <c r="X668" s="668" t="s">
        <v>22</v>
      </c>
      <c r="Y668" s="668" t="s">
        <v>22</v>
      </c>
      <c r="Z668" s="668" t="s">
        <v>22</v>
      </c>
      <c r="AB668" s="662" t="s">
        <v>4745</v>
      </c>
      <c r="AC668" s="662" t="s">
        <v>2148</v>
      </c>
      <c r="AG668" s="662">
        <v>5</v>
      </c>
      <c r="AH668" s="668" t="str">
        <f t="shared" si="101"/>
        <v/>
      </c>
      <c r="AI668" s="668" t="str">
        <f t="shared" si="101"/>
        <v/>
      </c>
      <c r="AJ668" s="668" t="str">
        <f t="shared" si="101"/>
        <v>●</v>
      </c>
      <c r="AK668" s="675">
        <f t="shared" si="102"/>
        <v>67212</v>
      </c>
      <c r="AL668" s="675" t="str">
        <f t="shared" si="100"/>
        <v>67_加計</v>
      </c>
      <c r="AM668" s="675" t="str">
        <f t="shared" si="99"/>
        <v>67</v>
      </c>
      <c r="AN668" s="693" t="str">
        <f>IFERROR(VLOOKUP(AL668,観測点コードリスト!$L$2:$N$1665,3,FALSE),"")</f>
        <v>0677</v>
      </c>
      <c r="AO668" t="str">
        <f t="shared" si="103"/>
        <v>●</v>
      </c>
      <c r="AQ668" s="709">
        <f t="shared" si="95"/>
        <v>67212</v>
      </c>
      <c r="AR668" s="709" t="str">
        <f t="shared" si="96"/>
        <v>加計</v>
      </c>
      <c r="AS668" s="709" t="str">
        <f t="shared" si="97"/>
        <v>67</v>
      </c>
      <c r="AT668" s="710" t="str">
        <f t="shared" si="98"/>
        <v>0677</v>
      </c>
    </row>
    <row r="669" spans="1:46">
      <c r="A669" s="662" t="s">
        <v>3374</v>
      </c>
      <c r="B669" s="662">
        <v>67292</v>
      </c>
      <c r="C669" s="662" t="s">
        <v>17</v>
      </c>
      <c r="D669" s="662" t="s">
        <v>3428</v>
      </c>
      <c r="E669" s="662" t="s">
        <v>3429</v>
      </c>
      <c r="F669" s="662" t="s">
        <v>3430</v>
      </c>
      <c r="G669" s="662">
        <v>34</v>
      </c>
      <c r="H669" s="662">
        <v>32.700000000000003</v>
      </c>
      <c r="I669" s="662">
        <v>132</v>
      </c>
      <c r="J669" s="662">
        <v>31.8</v>
      </c>
      <c r="K669" s="662">
        <v>70</v>
      </c>
      <c r="L669" s="662">
        <v>6.4</v>
      </c>
      <c r="M669" s="662">
        <v>1.5</v>
      </c>
      <c r="N669" s="662" t="s">
        <v>3431</v>
      </c>
      <c r="O669" s="662" t="s">
        <v>22</v>
      </c>
      <c r="P669" s="662" t="s">
        <v>40</v>
      </c>
      <c r="Q669" s="667">
        <v>34.545000000000002</v>
      </c>
      <c r="R669" s="667">
        <v>132.53</v>
      </c>
      <c r="T669" s="668" t="s">
        <v>4605</v>
      </c>
      <c r="U669" s="668" t="s">
        <v>4605</v>
      </c>
      <c r="V669" s="668" t="s">
        <v>4605</v>
      </c>
      <c r="W669" s="668" t="s">
        <v>22</v>
      </c>
      <c r="X669" s="668" t="s">
        <v>22</v>
      </c>
      <c r="Y669" s="668" t="s">
        <v>22</v>
      </c>
      <c r="Z669" s="668" t="s">
        <v>22</v>
      </c>
      <c r="AB669" s="662" t="s">
        <v>3431</v>
      </c>
      <c r="AC669" s="662" t="s">
        <v>3431</v>
      </c>
      <c r="AE669" s="662">
        <v>2</v>
      </c>
      <c r="AF669" s="662">
        <v>10</v>
      </c>
      <c r="AG669" s="662">
        <v>8</v>
      </c>
      <c r="AH669" s="668" t="str">
        <f t="shared" si="101"/>
        <v>●</v>
      </c>
      <c r="AI669" s="668" t="str">
        <f t="shared" si="101"/>
        <v>●</v>
      </c>
      <c r="AJ669" s="668" t="str">
        <f t="shared" si="101"/>
        <v>●</v>
      </c>
      <c r="AK669" s="675">
        <f t="shared" si="102"/>
        <v>67292</v>
      </c>
      <c r="AL669" s="675" t="str">
        <f t="shared" si="100"/>
        <v>67_三入</v>
      </c>
      <c r="AM669" s="675" t="str">
        <f t="shared" si="99"/>
        <v>67</v>
      </c>
      <c r="AN669" s="693" t="str">
        <f>IFERROR(VLOOKUP(AL669,観測点コードリスト!$L$2:$N$1665,3,FALSE),"")</f>
        <v>0950</v>
      </c>
      <c r="AO669" t="str">
        <f t="shared" si="103"/>
        <v>●</v>
      </c>
      <c r="AQ669" s="709">
        <f t="shared" ref="AQ669:AQ732" si="104">B669</f>
        <v>67292</v>
      </c>
      <c r="AR669" s="709" t="str">
        <f t="shared" ref="AR669:AR732" si="105">D669</f>
        <v>三入</v>
      </c>
      <c r="AS669" s="709" t="str">
        <f t="shared" ref="AS669:AS732" si="106">AM669</f>
        <v>67</v>
      </c>
      <c r="AT669" s="710" t="str">
        <f t="shared" ref="AT669:AT732" si="107">AN669</f>
        <v>0950</v>
      </c>
    </row>
    <row r="670" spans="1:46">
      <c r="A670" s="662" t="s">
        <v>3374</v>
      </c>
      <c r="B670" s="662">
        <v>67316</v>
      </c>
      <c r="C670" s="662" t="s">
        <v>17</v>
      </c>
      <c r="D670" s="662" t="s">
        <v>3436</v>
      </c>
      <c r="E670" s="662" t="s">
        <v>3437</v>
      </c>
      <c r="F670" s="662" t="s">
        <v>3438</v>
      </c>
      <c r="G670" s="662">
        <v>34</v>
      </c>
      <c r="H670" s="662">
        <v>35</v>
      </c>
      <c r="I670" s="662">
        <v>133</v>
      </c>
      <c r="J670" s="662">
        <v>3</v>
      </c>
      <c r="K670" s="662">
        <v>350</v>
      </c>
      <c r="L670" s="662">
        <v>8</v>
      </c>
      <c r="M670" s="662">
        <v>1.5</v>
      </c>
      <c r="N670" s="662" t="s">
        <v>3439</v>
      </c>
      <c r="O670" s="662" t="s">
        <v>22</v>
      </c>
      <c r="P670" s="662" t="s">
        <v>40</v>
      </c>
      <c r="Q670" s="667">
        <v>34.583333000000003</v>
      </c>
      <c r="R670" s="667">
        <v>133.05000000000001</v>
      </c>
      <c r="T670" s="668" t="s">
        <v>4605</v>
      </c>
      <c r="U670" s="668" t="s">
        <v>4605</v>
      </c>
      <c r="V670" s="668" t="s">
        <v>4605</v>
      </c>
      <c r="W670" s="668" t="s">
        <v>22</v>
      </c>
      <c r="X670" s="668" t="s">
        <v>22</v>
      </c>
      <c r="Y670" s="668" t="s">
        <v>22</v>
      </c>
      <c r="Z670" s="668" t="s">
        <v>22</v>
      </c>
      <c r="AB670" s="662" t="s">
        <v>4745</v>
      </c>
      <c r="AC670" s="662" t="s">
        <v>4864</v>
      </c>
      <c r="AE670" s="662">
        <v>1</v>
      </c>
      <c r="AG670" s="662">
        <v>2</v>
      </c>
      <c r="AH670" s="668" t="str">
        <f t="shared" si="101"/>
        <v>●</v>
      </c>
      <c r="AI670" s="668" t="str">
        <f t="shared" si="101"/>
        <v/>
      </c>
      <c r="AJ670" s="668" t="str">
        <f t="shared" si="101"/>
        <v>●</v>
      </c>
      <c r="AK670" s="675">
        <f t="shared" si="102"/>
        <v>67316</v>
      </c>
      <c r="AL670" s="675" t="str">
        <f t="shared" si="100"/>
        <v>67_世羅</v>
      </c>
      <c r="AM670" s="675" t="str">
        <f t="shared" si="99"/>
        <v>67</v>
      </c>
      <c r="AN670" s="693" t="str">
        <f>IFERROR(VLOOKUP(AL670,観測点コードリスト!$L$2:$N$1665,3,FALSE),"")</f>
        <v>0681</v>
      </c>
      <c r="AO670" t="str">
        <f t="shared" si="103"/>
        <v>●</v>
      </c>
      <c r="AQ670" s="709">
        <f t="shared" si="104"/>
        <v>67316</v>
      </c>
      <c r="AR670" s="709" t="str">
        <f t="shared" si="105"/>
        <v>世羅</v>
      </c>
      <c r="AS670" s="709" t="str">
        <f t="shared" si="106"/>
        <v>67</v>
      </c>
      <c r="AT670" s="710" t="str">
        <f t="shared" si="107"/>
        <v>0681</v>
      </c>
    </row>
    <row r="671" spans="1:46">
      <c r="A671" s="662" t="s">
        <v>3374</v>
      </c>
      <c r="B671" s="662">
        <v>67326</v>
      </c>
      <c r="C671" s="662" t="s">
        <v>17</v>
      </c>
      <c r="D671" s="662" t="s">
        <v>1872</v>
      </c>
      <c r="E671" s="662" t="s">
        <v>1873</v>
      </c>
      <c r="F671" s="662" t="s">
        <v>3440</v>
      </c>
      <c r="G671" s="662">
        <v>34</v>
      </c>
      <c r="H671" s="662">
        <v>33.700000000000003</v>
      </c>
      <c r="I671" s="662">
        <v>133</v>
      </c>
      <c r="J671" s="662">
        <v>13.9</v>
      </c>
      <c r="K671" s="662">
        <v>70</v>
      </c>
      <c r="L671" s="662">
        <v>9.5</v>
      </c>
      <c r="M671" s="662">
        <v>1.5</v>
      </c>
      <c r="N671" s="662" t="s">
        <v>3441</v>
      </c>
      <c r="O671" s="662" t="s">
        <v>22</v>
      </c>
      <c r="P671" s="662" t="s">
        <v>40</v>
      </c>
      <c r="Q671" s="667">
        <v>34.561667</v>
      </c>
      <c r="R671" s="667">
        <v>133.23166699999999</v>
      </c>
      <c r="T671" s="668" t="s">
        <v>4605</v>
      </c>
      <c r="U671" s="668" t="s">
        <v>4605</v>
      </c>
      <c r="V671" s="668" t="s">
        <v>4605</v>
      </c>
      <c r="W671" s="668" t="s">
        <v>22</v>
      </c>
      <c r="X671" s="668" t="s">
        <v>22</v>
      </c>
      <c r="Y671" s="668" t="s">
        <v>22</v>
      </c>
      <c r="Z671" s="668" t="s">
        <v>22</v>
      </c>
      <c r="AB671" s="662" t="s">
        <v>3395</v>
      </c>
      <c r="AC671" s="662" t="s">
        <v>2388</v>
      </c>
      <c r="AE671" s="662">
        <v>3</v>
      </c>
      <c r="AF671" s="662">
        <v>7</v>
      </c>
      <c r="AG671" s="662">
        <v>9</v>
      </c>
      <c r="AH671" s="668" t="str">
        <f t="shared" si="101"/>
        <v>●</v>
      </c>
      <c r="AI671" s="668" t="str">
        <f t="shared" si="101"/>
        <v>●</v>
      </c>
      <c r="AJ671" s="668" t="str">
        <f t="shared" si="101"/>
        <v>●</v>
      </c>
      <c r="AK671" s="675">
        <f t="shared" si="102"/>
        <v>67326</v>
      </c>
      <c r="AL671" s="675" t="str">
        <f t="shared" si="100"/>
        <v>67_府中</v>
      </c>
      <c r="AM671" s="675" t="str">
        <f t="shared" si="99"/>
        <v>67</v>
      </c>
      <c r="AN671" s="693" t="str">
        <f>IFERROR(VLOOKUP(AL671,観測点コードリスト!$L$2:$N$1665,3,FALSE),"")</f>
        <v>0951</v>
      </c>
      <c r="AO671" t="str">
        <f t="shared" si="103"/>
        <v>●</v>
      </c>
      <c r="AQ671" s="709">
        <f t="shared" si="104"/>
        <v>67326</v>
      </c>
      <c r="AR671" s="709" t="str">
        <f t="shared" si="105"/>
        <v>府中</v>
      </c>
      <c r="AS671" s="709" t="str">
        <f t="shared" si="106"/>
        <v>67</v>
      </c>
      <c r="AT671" s="710" t="str">
        <f t="shared" si="107"/>
        <v>0951</v>
      </c>
    </row>
    <row r="672" spans="1:46">
      <c r="A672" s="662" t="s">
        <v>3374</v>
      </c>
      <c r="B672" s="662">
        <v>67376</v>
      </c>
      <c r="C672" s="662" t="s">
        <v>17</v>
      </c>
      <c r="D672" s="662" t="s">
        <v>3449</v>
      </c>
      <c r="E672" s="662" t="s">
        <v>3450</v>
      </c>
      <c r="F672" s="662" t="s">
        <v>3451</v>
      </c>
      <c r="G672" s="662">
        <v>34</v>
      </c>
      <c r="H672" s="662">
        <v>25</v>
      </c>
      <c r="I672" s="662">
        <v>132</v>
      </c>
      <c r="J672" s="662">
        <v>42</v>
      </c>
      <c r="K672" s="662">
        <v>224</v>
      </c>
      <c r="L672" s="662">
        <v>10</v>
      </c>
      <c r="M672" s="662">
        <v>1.5</v>
      </c>
      <c r="N672" s="662" t="s">
        <v>3452</v>
      </c>
      <c r="O672" s="662" t="s">
        <v>22</v>
      </c>
      <c r="P672" s="662" t="s">
        <v>40</v>
      </c>
      <c r="Q672" s="667">
        <v>34.416666999999997</v>
      </c>
      <c r="R672" s="667">
        <v>132.69999999999999</v>
      </c>
      <c r="T672" s="668" t="s">
        <v>4605</v>
      </c>
      <c r="U672" s="668" t="s">
        <v>4605</v>
      </c>
      <c r="V672" s="668" t="s">
        <v>4605</v>
      </c>
      <c r="W672" s="668" t="s">
        <v>22</v>
      </c>
      <c r="X672" s="668" t="s">
        <v>22</v>
      </c>
      <c r="Y672" s="668" t="s">
        <v>22</v>
      </c>
      <c r="Z672" s="668" t="s">
        <v>22</v>
      </c>
      <c r="AB672" s="662" t="s">
        <v>4745</v>
      </c>
      <c r="AC672" s="662" t="s">
        <v>2629</v>
      </c>
      <c r="AE672" s="662">
        <v>4</v>
      </c>
      <c r="AG672" s="662">
        <v>14</v>
      </c>
      <c r="AH672" s="668" t="str">
        <f t="shared" si="101"/>
        <v>●</v>
      </c>
      <c r="AI672" s="668" t="str">
        <f t="shared" si="101"/>
        <v/>
      </c>
      <c r="AJ672" s="668" t="str">
        <f t="shared" si="101"/>
        <v>●</v>
      </c>
      <c r="AK672" s="675">
        <f t="shared" si="102"/>
        <v>67376</v>
      </c>
      <c r="AL672" s="675" t="str">
        <f t="shared" si="100"/>
        <v>67_東広島</v>
      </c>
      <c r="AM672" s="675" t="str">
        <f t="shared" si="99"/>
        <v>67</v>
      </c>
      <c r="AN672" s="693" t="str">
        <f>IFERROR(VLOOKUP(AL672,観測点コードリスト!$L$2:$N$1665,3,FALSE),"")</f>
        <v>0683</v>
      </c>
      <c r="AO672" t="str">
        <f t="shared" si="103"/>
        <v>●</v>
      </c>
      <c r="AQ672" s="709">
        <f t="shared" si="104"/>
        <v>67376</v>
      </c>
      <c r="AR672" s="709" t="str">
        <f t="shared" si="105"/>
        <v>東広島</v>
      </c>
      <c r="AS672" s="709" t="str">
        <f t="shared" si="106"/>
        <v>67</v>
      </c>
      <c r="AT672" s="710" t="str">
        <f t="shared" si="107"/>
        <v>0683</v>
      </c>
    </row>
    <row r="673" spans="1:46">
      <c r="A673" s="662" t="s">
        <v>3374</v>
      </c>
      <c r="B673" s="662">
        <v>67386</v>
      </c>
      <c r="C673" s="662" t="s">
        <v>23</v>
      </c>
      <c r="D673" s="662" t="s">
        <v>3453</v>
      </c>
      <c r="E673" s="662" t="s">
        <v>3454</v>
      </c>
      <c r="F673" s="662" t="s">
        <v>3455</v>
      </c>
      <c r="G673" s="662">
        <v>34</v>
      </c>
      <c r="H673" s="662">
        <v>26.1</v>
      </c>
      <c r="I673" s="662">
        <v>132</v>
      </c>
      <c r="J673" s="662">
        <v>55.1</v>
      </c>
      <c r="K673" s="662">
        <v>331</v>
      </c>
      <c r="L673" s="662">
        <v>10.199999999999999</v>
      </c>
      <c r="M673" s="662" t="s">
        <v>22</v>
      </c>
      <c r="N673" s="662" t="s">
        <v>35</v>
      </c>
      <c r="O673" s="662" t="s">
        <v>22</v>
      </c>
      <c r="P673" s="662" t="s">
        <v>36</v>
      </c>
      <c r="Q673" s="667">
        <v>34.435000000000002</v>
      </c>
      <c r="R673" s="667">
        <v>132.91833299999999</v>
      </c>
      <c r="T673" s="668" t="s">
        <v>4605</v>
      </c>
      <c r="U673" s="668" t="s">
        <v>4605</v>
      </c>
      <c r="V673" s="668" t="s">
        <v>4605</v>
      </c>
      <c r="W673" s="668" t="s">
        <v>22</v>
      </c>
      <c r="X673" s="668" t="s">
        <v>22</v>
      </c>
      <c r="Y673" s="668" t="s">
        <v>22</v>
      </c>
      <c r="Z673" s="668" t="s">
        <v>22</v>
      </c>
      <c r="AB673" s="662" t="s">
        <v>35</v>
      </c>
      <c r="AC673" s="662" t="s">
        <v>35</v>
      </c>
      <c r="AF673" s="662">
        <v>7</v>
      </c>
      <c r="AG673" s="662">
        <v>3</v>
      </c>
      <c r="AH673" s="668" t="str">
        <f t="shared" si="101"/>
        <v/>
      </c>
      <c r="AI673" s="668" t="str">
        <f t="shared" si="101"/>
        <v>●</v>
      </c>
      <c r="AJ673" s="668" t="str">
        <f t="shared" si="101"/>
        <v>●</v>
      </c>
      <c r="AK673" s="675">
        <f t="shared" si="102"/>
        <v>67386</v>
      </c>
      <c r="AL673" s="675" t="str">
        <f t="shared" si="100"/>
        <v>67_本郷</v>
      </c>
      <c r="AM673" s="675" t="str">
        <f t="shared" si="99"/>
        <v>67</v>
      </c>
      <c r="AN673" s="693" t="str">
        <f>IFERROR(VLOOKUP(AL673,観測点コードリスト!$L$2:$N$1665,3,FALSE),"")</f>
        <v>1472</v>
      </c>
      <c r="AO673" t="str">
        <f t="shared" si="103"/>
        <v>●</v>
      </c>
      <c r="AQ673" s="709">
        <f t="shared" si="104"/>
        <v>67386</v>
      </c>
      <c r="AR673" s="709" t="str">
        <f t="shared" si="105"/>
        <v>本郷</v>
      </c>
      <c r="AS673" s="709" t="str">
        <f t="shared" si="106"/>
        <v>67</v>
      </c>
      <c r="AT673" s="710" t="str">
        <f t="shared" si="107"/>
        <v>1472</v>
      </c>
    </row>
    <row r="674" spans="1:46">
      <c r="A674" s="662" t="s">
        <v>3374</v>
      </c>
      <c r="B674" s="662">
        <v>67401</v>
      </c>
      <c r="C674" s="662" t="s">
        <v>23</v>
      </c>
      <c r="D674" s="662" t="s">
        <v>3456</v>
      </c>
      <c r="E674" s="662" t="s">
        <v>3457</v>
      </c>
      <c r="F674" s="662" t="s">
        <v>3458</v>
      </c>
      <c r="G674" s="662">
        <v>34</v>
      </c>
      <c r="H674" s="662">
        <v>26.8</v>
      </c>
      <c r="I674" s="662">
        <v>133</v>
      </c>
      <c r="J674" s="662">
        <v>14.8</v>
      </c>
      <c r="K674" s="662">
        <v>2</v>
      </c>
      <c r="L674" s="662">
        <v>14.4</v>
      </c>
      <c r="M674" s="662" t="s">
        <v>22</v>
      </c>
      <c r="N674" s="662" t="s">
        <v>2315</v>
      </c>
      <c r="O674" s="662" t="s">
        <v>22</v>
      </c>
      <c r="P674" s="662" t="s">
        <v>22</v>
      </c>
      <c r="Q674" s="667">
        <v>34.446666999999998</v>
      </c>
      <c r="R674" s="667">
        <v>133.246667</v>
      </c>
      <c r="T674" s="668" t="s">
        <v>4605</v>
      </c>
      <c r="U674" s="668" t="s">
        <v>4605</v>
      </c>
      <c r="V674" s="668" t="s">
        <v>4605</v>
      </c>
      <c r="W674" s="668" t="s">
        <v>22</v>
      </c>
      <c r="X674" s="668" t="s">
        <v>22</v>
      </c>
      <c r="Y674" s="668" t="s">
        <v>4605</v>
      </c>
      <c r="Z674" s="668" t="s">
        <v>22</v>
      </c>
      <c r="AB674" s="662" t="s">
        <v>4745</v>
      </c>
      <c r="AC674" s="662" t="s">
        <v>4832</v>
      </c>
      <c r="AE674" s="662">
        <v>6</v>
      </c>
      <c r="AF674" s="662">
        <v>10</v>
      </c>
      <c r="AG674" s="662">
        <v>3</v>
      </c>
      <c r="AH674" s="668" t="str">
        <f t="shared" si="101"/>
        <v>●</v>
      </c>
      <c r="AI674" s="668" t="str">
        <f t="shared" si="101"/>
        <v>●</v>
      </c>
      <c r="AJ674" s="668" t="str">
        <f t="shared" si="101"/>
        <v>●</v>
      </c>
      <c r="AK674" s="675">
        <f t="shared" si="102"/>
        <v>67401</v>
      </c>
      <c r="AL674" s="675" t="str">
        <f t="shared" si="100"/>
        <v>67_福山</v>
      </c>
      <c r="AM674" s="675" t="str">
        <f t="shared" si="99"/>
        <v>67</v>
      </c>
      <c r="AN674" s="693" t="str">
        <f>IFERROR(VLOOKUP(AL674,観測点コードリスト!$L$2:$N$1665,3,FALSE),"")</f>
        <v>47767</v>
      </c>
      <c r="AO674" t="str">
        <f t="shared" si="103"/>
        <v>●</v>
      </c>
      <c r="AQ674" s="709">
        <f t="shared" si="104"/>
        <v>67401</v>
      </c>
      <c r="AR674" s="709" t="str">
        <f t="shared" si="105"/>
        <v>福山</v>
      </c>
      <c r="AS674" s="709" t="str">
        <f t="shared" si="106"/>
        <v>67</v>
      </c>
      <c r="AT674" s="710" t="str">
        <f t="shared" si="107"/>
        <v>47767</v>
      </c>
    </row>
    <row r="675" spans="1:46">
      <c r="A675" s="662" t="s">
        <v>3374</v>
      </c>
      <c r="B675" s="662">
        <v>67421</v>
      </c>
      <c r="C675" s="662" t="s">
        <v>17</v>
      </c>
      <c r="D675" s="662" t="s">
        <v>3459</v>
      </c>
      <c r="E675" s="662" t="s">
        <v>3460</v>
      </c>
      <c r="F675" s="662" t="s">
        <v>3461</v>
      </c>
      <c r="G675" s="662">
        <v>34</v>
      </c>
      <c r="H675" s="662">
        <v>21.9</v>
      </c>
      <c r="I675" s="662">
        <v>132</v>
      </c>
      <c r="J675" s="662">
        <v>11.4</v>
      </c>
      <c r="K675" s="662">
        <v>317</v>
      </c>
      <c r="L675" s="662">
        <v>10</v>
      </c>
      <c r="M675" s="662">
        <v>1.5</v>
      </c>
      <c r="N675" s="662" t="s">
        <v>3294</v>
      </c>
      <c r="O675" s="662" t="s">
        <v>22</v>
      </c>
      <c r="P675" s="662" t="s">
        <v>40</v>
      </c>
      <c r="Q675" s="667">
        <v>34.365000000000002</v>
      </c>
      <c r="R675" s="667">
        <v>132.19</v>
      </c>
      <c r="T675" s="668" t="s">
        <v>4605</v>
      </c>
      <c r="U675" s="668" t="s">
        <v>4605</v>
      </c>
      <c r="V675" s="668" t="s">
        <v>4605</v>
      </c>
      <c r="W675" s="668" t="s">
        <v>22</v>
      </c>
      <c r="X675" s="668" t="s">
        <v>22</v>
      </c>
      <c r="Y675" s="668" t="s">
        <v>22</v>
      </c>
      <c r="Z675" s="668" t="s">
        <v>22</v>
      </c>
      <c r="AB675" s="662" t="s">
        <v>3294</v>
      </c>
      <c r="AC675" s="662" t="s">
        <v>3294</v>
      </c>
      <c r="AF675" s="662">
        <v>9</v>
      </c>
      <c r="AG675" s="662">
        <v>2</v>
      </c>
      <c r="AH675" s="668" t="str">
        <f t="shared" si="101"/>
        <v/>
      </c>
      <c r="AI675" s="668" t="str">
        <f t="shared" si="101"/>
        <v>●</v>
      </c>
      <c r="AJ675" s="668" t="str">
        <f t="shared" si="101"/>
        <v>●</v>
      </c>
      <c r="AK675" s="675">
        <f t="shared" si="102"/>
        <v>67421</v>
      </c>
      <c r="AL675" s="675" t="str">
        <f t="shared" si="100"/>
        <v>67_廿日市津田</v>
      </c>
      <c r="AM675" s="675" t="str">
        <f t="shared" si="99"/>
        <v>67</v>
      </c>
      <c r="AN675" s="693" t="str">
        <f>IFERROR(VLOOKUP(AL675,観測点コードリスト!$L$2:$N$1665,3,FALSE),"")</f>
        <v>1326</v>
      </c>
      <c r="AO675" t="str">
        <f t="shared" si="103"/>
        <v>●</v>
      </c>
      <c r="AQ675" s="709">
        <f t="shared" si="104"/>
        <v>67421</v>
      </c>
      <c r="AR675" s="709" t="str">
        <f t="shared" si="105"/>
        <v>廿日市津田</v>
      </c>
      <c r="AS675" s="709" t="str">
        <f t="shared" si="106"/>
        <v>67</v>
      </c>
      <c r="AT675" s="710" t="str">
        <f t="shared" si="107"/>
        <v>1326</v>
      </c>
    </row>
    <row r="676" spans="1:46">
      <c r="A676" s="662" t="s">
        <v>3374</v>
      </c>
      <c r="B676" s="662">
        <v>67437</v>
      </c>
      <c r="C676" s="662" t="s">
        <v>23</v>
      </c>
      <c r="D676" s="662" t="s">
        <v>3374</v>
      </c>
      <c r="E676" s="662" t="s">
        <v>3462</v>
      </c>
      <c r="F676" s="662" t="s">
        <v>3463</v>
      </c>
      <c r="G676" s="662">
        <v>34</v>
      </c>
      <c r="H676" s="662">
        <v>23.9</v>
      </c>
      <c r="I676" s="662">
        <v>132</v>
      </c>
      <c r="J676" s="662">
        <v>27.7</v>
      </c>
      <c r="K676" s="662">
        <v>4</v>
      </c>
      <c r="L676" s="662">
        <v>95.4</v>
      </c>
      <c r="M676" s="662" t="s">
        <v>22</v>
      </c>
      <c r="N676" s="662" t="s">
        <v>3464</v>
      </c>
      <c r="O676" s="662">
        <v>67920</v>
      </c>
      <c r="P676" s="662" t="s">
        <v>3465</v>
      </c>
      <c r="Q676" s="667">
        <v>34.398333000000001</v>
      </c>
      <c r="R676" s="667">
        <v>132.46166700000001</v>
      </c>
      <c r="T676" s="668" t="s">
        <v>4605</v>
      </c>
      <c r="U676" s="668" t="s">
        <v>4605</v>
      </c>
      <c r="V676" s="668" t="s">
        <v>4605</v>
      </c>
      <c r="W676" s="668" t="s">
        <v>4605</v>
      </c>
      <c r="X676" s="668" t="s">
        <v>22</v>
      </c>
      <c r="Y676" s="668" t="s">
        <v>22</v>
      </c>
      <c r="Z676" s="668" t="s">
        <v>4605</v>
      </c>
      <c r="AB676" s="662" t="s">
        <v>3464</v>
      </c>
      <c r="AC676" s="662" t="s">
        <v>3464</v>
      </c>
      <c r="AE676" s="662">
        <v>25</v>
      </c>
      <c r="AF676" s="662">
        <v>2</v>
      </c>
      <c r="AG676" s="662">
        <v>1</v>
      </c>
      <c r="AH676" s="668" t="str">
        <f t="shared" si="101"/>
        <v>●</v>
      </c>
      <c r="AI676" s="668" t="str">
        <f t="shared" si="101"/>
        <v>●</v>
      </c>
      <c r="AJ676" s="668" t="str">
        <f t="shared" si="101"/>
        <v>●</v>
      </c>
      <c r="AK676" s="675">
        <f t="shared" si="102"/>
        <v>67437</v>
      </c>
      <c r="AL676" s="675" t="str">
        <f t="shared" si="100"/>
        <v>67_広島</v>
      </c>
      <c r="AM676" s="675" t="str">
        <f t="shared" si="99"/>
        <v>67</v>
      </c>
      <c r="AN676" s="693" t="str">
        <f>IFERROR(VLOOKUP(AL676,観測点コードリスト!$L$2:$N$1665,3,FALSE),"")</f>
        <v>47765</v>
      </c>
      <c r="AO676" t="str">
        <f t="shared" si="103"/>
        <v>●</v>
      </c>
      <c r="AQ676" s="709">
        <f t="shared" si="104"/>
        <v>67437</v>
      </c>
      <c r="AR676" s="709" t="str">
        <f t="shared" si="105"/>
        <v>広島</v>
      </c>
      <c r="AS676" s="709" t="str">
        <f t="shared" si="106"/>
        <v>67</v>
      </c>
      <c r="AT676" s="710" t="str">
        <f t="shared" si="107"/>
        <v>47765</v>
      </c>
    </row>
    <row r="677" spans="1:46">
      <c r="A677" s="662" t="s">
        <v>3374</v>
      </c>
      <c r="B677" s="662">
        <v>67461</v>
      </c>
      <c r="C677" s="662" t="s">
        <v>17</v>
      </c>
      <c r="D677" s="662" t="s">
        <v>3468</v>
      </c>
      <c r="E677" s="662" t="s">
        <v>3469</v>
      </c>
      <c r="F677" s="662" t="s">
        <v>3470</v>
      </c>
      <c r="G677" s="662">
        <v>34</v>
      </c>
      <c r="H677" s="662">
        <v>19.8</v>
      </c>
      <c r="I677" s="662">
        <v>132</v>
      </c>
      <c r="J677" s="662">
        <v>58.9</v>
      </c>
      <c r="K677" s="662">
        <v>5</v>
      </c>
      <c r="L677" s="662">
        <v>10</v>
      </c>
      <c r="M677" s="662">
        <v>1.5</v>
      </c>
      <c r="N677" s="662" t="s">
        <v>2574</v>
      </c>
      <c r="O677" s="662" t="s">
        <v>22</v>
      </c>
      <c r="P677" s="662" t="s">
        <v>40</v>
      </c>
      <c r="Q677" s="667">
        <v>34.33</v>
      </c>
      <c r="R677" s="667">
        <v>132.98166699999999</v>
      </c>
      <c r="T677" s="668" t="s">
        <v>4605</v>
      </c>
      <c r="U677" s="668" t="s">
        <v>4605</v>
      </c>
      <c r="V677" s="668" t="s">
        <v>4605</v>
      </c>
      <c r="W677" s="668" t="s">
        <v>22</v>
      </c>
      <c r="X677" s="668" t="s">
        <v>22</v>
      </c>
      <c r="Y677" s="668" t="s">
        <v>22</v>
      </c>
      <c r="Z677" s="668" t="s">
        <v>22</v>
      </c>
      <c r="AB677" s="662" t="s">
        <v>4745</v>
      </c>
      <c r="AC677" s="662" t="s">
        <v>3278</v>
      </c>
      <c r="AE677" s="662">
        <v>5</v>
      </c>
      <c r="AG677" s="662">
        <v>3</v>
      </c>
      <c r="AH677" s="668" t="str">
        <f t="shared" si="101"/>
        <v>●</v>
      </c>
      <c r="AI677" s="668" t="str">
        <f t="shared" si="101"/>
        <v/>
      </c>
      <c r="AJ677" s="668" t="str">
        <f t="shared" si="101"/>
        <v>●</v>
      </c>
      <c r="AK677" s="675">
        <f t="shared" si="102"/>
        <v>67461</v>
      </c>
      <c r="AL677" s="675" t="str">
        <f t="shared" si="100"/>
        <v>67_竹原</v>
      </c>
      <c r="AM677" s="675" t="str">
        <f t="shared" si="99"/>
        <v>67</v>
      </c>
      <c r="AN677" s="693" t="str">
        <f>IFERROR(VLOOKUP(AL677,観測点コードリスト!$L$2:$N$1665,3,FALSE),"")</f>
        <v>0686</v>
      </c>
      <c r="AO677" t="str">
        <f t="shared" si="103"/>
        <v>●</v>
      </c>
      <c r="AQ677" s="709">
        <f t="shared" si="104"/>
        <v>67461</v>
      </c>
      <c r="AR677" s="709" t="str">
        <f t="shared" si="105"/>
        <v>竹原</v>
      </c>
      <c r="AS677" s="709" t="str">
        <f t="shared" si="106"/>
        <v>67</v>
      </c>
      <c r="AT677" s="710" t="str">
        <f t="shared" si="107"/>
        <v>0686</v>
      </c>
    </row>
    <row r="678" spans="1:46">
      <c r="A678" s="662" t="s">
        <v>3374</v>
      </c>
      <c r="B678" s="662">
        <v>67471</v>
      </c>
      <c r="C678" s="662" t="s">
        <v>17</v>
      </c>
      <c r="D678" s="662" t="s">
        <v>3471</v>
      </c>
      <c r="E678" s="662" t="s">
        <v>3472</v>
      </c>
      <c r="F678" s="662" t="s">
        <v>3473</v>
      </c>
      <c r="G678" s="662">
        <v>34</v>
      </c>
      <c r="H678" s="662">
        <v>16.7</v>
      </c>
      <c r="I678" s="662">
        <v>133</v>
      </c>
      <c r="J678" s="662">
        <v>7.4</v>
      </c>
      <c r="K678" s="662">
        <v>3</v>
      </c>
      <c r="L678" s="662">
        <v>10</v>
      </c>
      <c r="M678" s="662">
        <v>1.5</v>
      </c>
      <c r="N678" s="662" t="s">
        <v>2574</v>
      </c>
      <c r="O678" s="662" t="s">
        <v>22</v>
      </c>
      <c r="P678" s="662" t="s">
        <v>40</v>
      </c>
      <c r="Q678" s="667">
        <v>34.278333000000003</v>
      </c>
      <c r="R678" s="667">
        <v>133.123333</v>
      </c>
      <c r="T678" s="668" t="s">
        <v>4605</v>
      </c>
      <c r="U678" s="668" t="s">
        <v>4605</v>
      </c>
      <c r="V678" s="668" t="s">
        <v>4605</v>
      </c>
      <c r="W678" s="668" t="s">
        <v>22</v>
      </c>
      <c r="X678" s="668" t="s">
        <v>22</v>
      </c>
      <c r="Y678" s="668" t="s">
        <v>22</v>
      </c>
      <c r="Z678" s="668" t="s">
        <v>22</v>
      </c>
      <c r="AB678" s="662" t="s">
        <v>4745</v>
      </c>
      <c r="AC678" s="662" t="s">
        <v>3278</v>
      </c>
      <c r="AE678" s="662">
        <v>2</v>
      </c>
      <c r="AF678" s="662">
        <v>2</v>
      </c>
      <c r="AG678" s="662">
        <v>3</v>
      </c>
      <c r="AH678" s="668" t="str">
        <f t="shared" si="101"/>
        <v>●</v>
      </c>
      <c r="AI678" s="668" t="str">
        <f t="shared" si="101"/>
        <v>●</v>
      </c>
      <c r="AJ678" s="668" t="str">
        <f t="shared" si="101"/>
        <v>●</v>
      </c>
      <c r="AK678" s="675">
        <f t="shared" si="102"/>
        <v>67471</v>
      </c>
      <c r="AL678" s="675" t="str">
        <f t="shared" si="100"/>
        <v>67_生口島</v>
      </c>
      <c r="AM678" s="675" t="str">
        <f t="shared" si="99"/>
        <v>67</v>
      </c>
      <c r="AN678" s="693" t="str">
        <f>IFERROR(VLOOKUP(AL678,観測点コードリスト!$L$2:$N$1665,3,FALSE),"")</f>
        <v>0687</v>
      </c>
      <c r="AO678" t="str">
        <f t="shared" si="103"/>
        <v>●</v>
      </c>
      <c r="AQ678" s="709">
        <f t="shared" si="104"/>
        <v>67471</v>
      </c>
      <c r="AR678" s="709" t="str">
        <f t="shared" si="105"/>
        <v>生口島</v>
      </c>
      <c r="AS678" s="709" t="str">
        <f t="shared" si="106"/>
        <v>67</v>
      </c>
      <c r="AT678" s="710" t="str">
        <f t="shared" si="107"/>
        <v>0687</v>
      </c>
    </row>
    <row r="679" spans="1:46">
      <c r="A679" s="662" t="s">
        <v>3374</v>
      </c>
      <c r="B679" s="662">
        <v>67496</v>
      </c>
      <c r="C679" s="662" t="s">
        <v>17</v>
      </c>
      <c r="D679" s="662" t="s">
        <v>3474</v>
      </c>
      <c r="E679" s="662" t="s">
        <v>3475</v>
      </c>
      <c r="F679" s="662" t="s">
        <v>3476</v>
      </c>
      <c r="G679" s="662">
        <v>34</v>
      </c>
      <c r="H679" s="662">
        <v>13.3</v>
      </c>
      <c r="I679" s="662">
        <v>132</v>
      </c>
      <c r="J679" s="662">
        <v>13.2</v>
      </c>
      <c r="K679" s="662">
        <v>1</v>
      </c>
      <c r="L679" s="662">
        <v>25.1</v>
      </c>
      <c r="M679" s="662">
        <v>1.5</v>
      </c>
      <c r="N679" s="662" t="s">
        <v>2603</v>
      </c>
      <c r="O679" s="662" t="s">
        <v>22</v>
      </c>
      <c r="P679" s="662" t="s">
        <v>40</v>
      </c>
      <c r="Q679" s="667">
        <v>34.221666999999997</v>
      </c>
      <c r="R679" s="667">
        <v>132.22</v>
      </c>
      <c r="T679" s="668" t="s">
        <v>4605</v>
      </c>
      <c r="U679" s="668" t="s">
        <v>4605</v>
      </c>
      <c r="V679" s="668" t="s">
        <v>4605</v>
      </c>
      <c r="W679" s="668" t="s">
        <v>22</v>
      </c>
      <c r="X679" s="668" t="s">
        <v>22</v>
      </c>
      <c r="Y679" s="668" t="s">
        <v>22</v>
      </c>
      <c r="Z679" s="668" t="s">
        <v>22</v>
      </c>
      <c r="AB679" s="662" t="s">
        <v>4745</v>
      </c>
      <c r="AC679" s="662" t="s">
        <v>4841</v>
      </c>
      <c r="AE679" s="662">
        <v>2</v>
      </c>
      <c r="AF679" s="662">
        <v>4</v>
      </c>
      <c r="AG679" s="662">
        <v>8</v>
      </c>
      <c r="AH679" s="668" t="str">
        <f t="shared" si="101"/>
        <v>●</v>
      </c>
      <c r="AI679" s="668" t="str">
        <f t="shared" si="101"/>
        <v>●</v>
      </c>
      <c r="AJ679" s="668" t="str">
        <f t="shared" si="101"/>
        <v>●</v>
      </c>
      <c r="AK679" s="675">
        <f t="shared" si="102"/>
        <v>67496</v>
      </c>
      <c r="AL679" s="675" t="str">
        <f t="shared" si="100"/>
        <v>67_大竹</v>
      </c>
      <c r="AM679" s="675" t="str">
        <f t="shared" si="99"/>
        <v>67</v>
      </c>
      <c r="AN679" s="693" t="str">
        <f>IFERROR(VLOOKUP(AL679,観測点コードリスト!$L$2:$N$1665,3,FALSE),"")</f>
        <v>0688</v>
      </c>
      <c r="AO679" t="str">
        <f t="shared" si="103"/>
        <v>●</v>
      </c>
      <c r="AQ679" s="709">
        <f t="shared" si="104"/>
        <v>67496</v>
      </c>
      <c r="AR679" s="709" t="str">
        <f t="shared" si="105"/>
        <v>大竹</v>
      </c>
      <c r="AS679" s="709" t="str">
        <f t="shared" si="106"/>
        <v>67</v>
      </c>
      <c r="AT679" s="710" t="str">
        <f t="shared" si="107"/>
        <v>0688</v>
      </c>
    </row>
    <row r="680" spans="1:46">
      <c r="A680" s="662" t="s">
        <v>3374</v>
      </c>
      <c r="B680" s="662">
        <v>67511</v>
      </c>
      <c r="C680" s="662" t="s">
        <v>23</v>
      </c>
      <c r="D680" s="662" t="s">
        <v>3477</v>
      </c>
      <c r="E680" s="662" t="s">
        <v>3478</v>
      </c>
      <c r="F680" s="662" t="s">
        <v>3479</v>
      </c>
      <c r="G680" s="662">
        <v>34</v>
      </c>
      <c r="H680" s="662">
        <v>14.4</v>
      </c>
      <c r="I680" s="662">
        <v>132</v>
      </c>
      <c r="J680" s="662">
        <v>33</v>
      </c>
      <c r="K680" s="662">
        <v>4</v>
      </c>
      <c r="L680" s="662">
        <v>27.3</v>
      </c>
      <c r="M680" s="662" t="s">
        <v>22</v>
      </c>
      <c r="N680" s="662" t="s">
        <v>851</v>
      </c>
      <c r="O680" s="662" t="s">
        <v>22</v>
      </c>
      <c r="P680" s="662" t="s">
        <v>22</v>
      </c>
      <c r="Q680" s="667">
        <v>34.24</v>
      </c>
      <c r="R680" s="667">
        <v>132.55000000000001</v>
      </c>
      <c r="T680" s="668" t="s">
        <v>4605</v>
      </c>
      <c r="U680" s="668" t="s">
        <v>4605</v>
      </c>
      <c r="V680" s="668" t="s">
        <v>4605</v>
      </c>
      <c r="W680" s="668" t="s">
        <v>22</v>
      </c>
      <c r="X680" s="668" t="s">
        <v>22</v>
      </c>
      <c r="Y680" s="668" t="s">
        <v>4605</v>
      </c>
      <c r="Z680" s="668" t="s">
        <v>22</v>
      </c>
      <c r="AB680" s="662" t="s">
        <v>4745</v>
      </c>
      <c r="AC680" s="662" t="s">
        <v>4776</v>
      </c>
      <c r="AE680" s="662">
        <v>10</v>
      </c>
      <c r="AF680" s="662">
        <v>8</v>
      </c>
      <c r="AG680" s="662">
        <v>4</v>
      </c>
      <c r="AH680" s="668" t="str">
        <f t="shared" si="101"/>
        <v>●</v>
      </c>
      <c r="AI680" s="668" t="str">
        <f t="shared" si="101"/>
        <v>●</v>
      </c>
      <c r="AJ680" s="668" t="str">
        <f t="shared" si="101"/>
        <v>●</v>
      </c>
      <c r="AK680" s="675">
        <f t="shared" si="102"/>
        <v>67511</v>
      </c>
      <c r="AL680" s="675" t="str">
        <f t="shared" si="100"/>
        <v>67_呉</v>
      </c>
      <c r="AM680" s="675" t="str">
        <f t="shared" si="99"/>
        <v>67</v>
      </c>
      <c r="AN680" s="693" t="str">
        <f>IFERROR(VLOOKUP(AL680,観測点コードリスト!$L$2:$N$1665,3,FALSE),"")</f>
        <v>47766</v>
      </c>
      <c r="AO680" t="str">
        <f t="shared" si="103"/>
        <v>●</v>
      </c>
      <c r="AQ680" s="709">
        <f t="shared" si="104"/>
        <v>67511</v>
      </c>
      <c r="AR680" s="709" t="str">
        <f t="shared" si="105"/>
        <v>呉</v>
      </c>
      <c r="AS680" s="709" t="str">
        <f t="shared" si="106"/>
        <v>67</v>
      </c>
      <c r="AT680" s="710" t="str">
        <f t="shared" si="107"/>
        <v>47766</v>
      </c>
    </row>
    <row r="681" spans="1:46">
      <c r="A681" s="662" t="s">
        <v>3374</v>
      </c>
      <c r="B681" s="662">
        <v>67576</v>
      </c>
      <c r="C681" s="662" t="s">
        <v>17</v>
      </c>
      <c r="D681" s="662" t="s">
        <v>3483</v>
      </c>
      <c r="E681" s="662" t="s">
        <v>3484</v>
      </c>
      <c r="F681" s="662" t="s">
        <v>3485</v>
      </c>
      <c r="G681" s="662">
        <v>34</v>
      </c>
      <c r="H681" s="662">
        <v>9.9</v>
      </c>
      <c r="I681" s="662">
        <v>132</v>
      </c>
      <c r="J681" s="662">
        <v>44.9</v>
      </c>
      <c r="K681" s="662">
        <v>48</v>
      </c>
      <c r="L681" s="662">
        <v>10</v>
      </c>
      <c r="M681" s="662">
        <v>1.5</v>
      </c>
      <c r="N681" s="662" t="s">
        <v>3486</v>
      </c>
      <c r="O681" s="662" t="s">
        <v>22</v>
      </c>
      <c r="P681" s="662" t="s">
        <v>40</v>
      </c>
      <c r="Q681" s="667">
        <v>34.164999999999999</v>
      </c>
      <c r="R681" s="667">
        <v>132.748333</v>
      </c>
      <c r="T681" s="668" t="s">
        <v>4605</v>
      </c>
      <c r="U681" s="668" t="s">
        <v>4605</v>
      </c>
      <c r="V681" s="668" t="s">
        <v>4605</v>
      </c>
      <c r="W681" s="668" t="s">
        <v>22</v>
      </c>
      <c r="X681" s="668" t="s">
        <v>22</v>
      </c>
      <c r="Y681" s="668" t="s">
        <v>22</v>
      </c>
      <c r="Z681" s="668" t="s">
        <v>22</v>
      </c>
      <c r="AB681" s="662" t="s">
        <v>3486</v>
      </c>
      <c r="AC681" s="662" t="s">
        <v>3486</v>
      </c>
      <c r="AF681" s="662">
        <v>9</v>
      </c>
      <c r="AG681" s="662">
        <v>1</v>
      </c>
      <c r="AH681" s="668" t="str">
        <f t="shared" si="101"/>
        <v/>
      </c>
      <c r="AI681" s="668" t="str">
        <f t="shared" si="101"/>
        <v>●</v>
      </c>
      <c r="AJ681" s="668" t="str">
        <f t="shared" si="101"/>
        <v>●</v>
      </c>
      <c r="AK681" s="675">
        <f t="shared" si="102"/>
        <v>67576</v>
      </c>
      <c r="AL681" s="675" t="str">
        <f t="shared" si="100"/>
        <v>67_呉市蒲刈</v>
      </c>
      <c r="AM681" s="675" t="str">
        <f t="shared" si="99"/>
        <v>67</v>
      </c>
      <c r="AN681" s="693" t="str">
        <f>IFERROR(VLOOKUP(AL681,観測点コードリスト!$L$2:$N$1665,3,FALSE),"")</f>
        <v>1606</v>
      </c>
      <c r="AO681" t="str">
        <f t="shared" si="103"/>
        <v>●</v>
      </c>
      <c r="AQ681" s="709">
        <f t="shared" si="104"/>
        <v>67576</v>
      </c>
      <c r="AR681" s="709" t="str">
        <f t="shared" si="105"/>
        <v>呉市蒲刈</v>
      </c>
      <c r="AS681" s="709" t="str">
        <f t="shared" si="106"/>
        <v>67</v>
      </c>
      <c r="AT681" s="710" t="str">
        <f t="shared" si="107"/>
        <v>1606</v>
      </c>
    </row>
    <row r="682" spans="1:46">
      <c r="A682" s="662" t="s">
        <v>3487</v>
      </c>
      <c r="B682" s="662">
        <v>68022</v>
      </c>
      <c r="C682" s="662" t="s">
        <v>23</v>
      </c>
      <c r="D682" s="662" t="s">
        <v>3488</v>
      </c>
      <c r="E682" s="662" t="s">
        <v>3489</v>
      </c>
      <c r="F682" s="662" t="s">
        <v>3490</v>
      </c>
      <c r="G682" s="662">
        <v>36</v>
      </c>
      <c r="H682" s="662">
        <v>12.2</v>
      </c>
      <c r="I682" s="662">
        <v>133</v>
      </c>
      <c r="J682" s="662">
        <v>20</v>
      </c>
      <c r="K682" s="662">
        <v>27</v>
      </c>
      <c r="L682" s="662">
        <v>17</v>
      </c>
      <c r="M682" s="662" t="s">
        <v>22</v>
      </c>
      <c r="N682" s="662" t="s">
        <v>3491</v>
      </c>
      <c r="O682" s="662">
        <v>68955</v>
      </c>
      <c r="P682" s="662" t="s">
        <v>22</v>
      </c>
      <c r="Q682" s="667">
        <v>36.203333000000001</v>
      </c>
      <c r="R682" s="667">
        <v>133.33333300000001</v>
      </c>
      <c r="T682" s="668" t="s">
        <v>4605</v>
      </c>
      <c r="U682" s="668" t="s">
        <v>4605</v>
      </c>
      <c r="V682" s="668" t="s">
        <v>4605</v>
      </c>
      <c r="W682" s="668" t="s">
        <v>22</v>
      </c>
      <c r="X682" s="668" t="s">
        <v>22</v>
      </c>
      <c r="Y682" s="668" t="s">
        <v>4605</v>
      </c>
      <c r="Z682" s="668" t="s">
        <v>22</v>
      </c>
      <c r="AB682" s="662" t="s">
        <v>3491</v>
      </c>
      <c r="AC682" s="662" t="s">
        <v>3491</v>
      </c>
      <c r="AH682" s="668" t="str">
        <f t="shared" si="101"/>
        <v/>
      </c>
      <c r="AI682" s="668" t="str">
        <f t="shared" si="101"/>
        <v/>
      </c>
      <c r="AJ682" s="668" t="str">
        <f t="shared" si="101"/>
        <v/>
      </c>
      <c r="AK682" s="675">
        <f t="shared" si="102"/>
        <v>68022</v>
      </c>
      <c r="AL682" s="675" t="str">
        <f t="shared" si="100"/>
        <v>68_西郷</v>
      </c>
      <c r="AM682" s="675" t="str">
        <f t="shared" si="99"/>
        <v>68</v>
      </c>
      <c r="AN682" s="693" t="str">
        <f>IFERROR(VLOOKUP(AL682,観測点コードリスト!$L$2:$N$1665,3,FALSE),"")</f>
        <v>47740</v>
      </c>
      <c r="AO682" t="str">
        <f t="shared" si="103"/>
        <v/>
      </c>
      <c r="AQ682" s="709">
        <f t="shared" si="104"/>
        <v>68022</v>
      </c>
      <c r="AR682" s="709" t="str">
        <f t="shared" si="105"/>
        <v>西郷</v>
      </c>
      <c r="AS682" s="709" t="str">
        <f t="shared" si="106"/>
        <v>68</v>
      </c>
      <c r="AT682" s="710" t="str">
        <f t="shared" si="107"/>
        <v>47740</v>
      </c>
    </row>
    <row r="683" spans="1:46">
      <c r="A683" s="662" t="s">
        <v>3487</v>
      </c>
      <c r="B683" s="662">
        <v>68046</v>
      </c>
      <c r="C683" s="662" t="s">
        <v>23</v>
      </c>
      <c r="D683" s="662" t="s">
        <v>3492</v>
      </c>
      <c r="E683" s="662" t="s">
        <v>3493</v>
      </c>
      <c r="F683" s="662" t="s">
        <v>3494</v>
      </c>
      <c r="G683" s="662">
        <v>36</v>
      </c>
      <c r="H683" s="662">
        <v>10.7</v>
      </c>
      <c r="I683" s="662">
        <v>133</v>
      </c>
      <c r="J683" s="662">
        <v>19.399999999999999</v>
      </c>
      <c r="K683" s="662">
        <v>80</v>
      </c>
      <c r="L683" s="662">
        <v>10</v>
      </c>
      <c r="M683" s="662" t="s">
        <v>22</v>
      </c>
      <c r="N683" s="662" t="s">
        <v>35</v>
      </c>
      <c r="O683" s="662" t="s">
        <v>22</v>
      </c>
      <c r="P683" s="662" t="s">
        <v>36</v>
      </c>
      <c r="Q683" s="667">
        <v>36.178333000000002</v>
      </c>
      <c r="R683" s="667">
        <v>133.32333299999999</v>
      </c>
      <c r="T683" s="668" t="s">
        <v>4605</v>
      </c>
      <c r="U683" s="668" t="s">
        <v>4605</v>
      </c>
      <c r="V683" s="668" t="s">
        <v>4605</v>
      </c>
      <c r="W683" s="668" t="s">
        <v>22</v>
      </c>
      <c r="X683" s="668" t="s">
        <v>22</v>
      </c>
      <c r="Y683" s="668" t="s">
        <v>22</v>
      </c>
      <c r="Z683" s="668" t="s">
        <v>22</v>
      </c>
      <c r="AB683" s="662" t="s">
        <v>35</v>
      </c>
      <c r="AC683" s="662" t="s">
        <v>35</v>
      </c>
      <c r="AH683" s="668" t="str">
        <f t="shared" si="101"/>
        <v/>
      </c>
      <c r="AI683" s="668" t="str">
        <f t="shared" si="101"/>
        <v/>
      </c>
      <c r="AJ683" s="668" t="str">
        <f t="shared" si="101"/>
        <v/>
      </c>
      <c r="AK683" s="675">
        <f t="shared" si="102"/>
        <v>68046</v>
      </c>
      <c r="AL683" s="675" t="str">
        <f t="shared" si="100"/>
        <v>68_西郷岬</v>
      </c>
      <c r="AM683" s="675" t="str">
        <f t="shared" si="99"/>
        <v>68</v>
      </c>
      <c r="AN683" s="693" t="str">
        <f>IFERROR(VLOOKUP(AL683,観測点コードリスト!$L$2:$N$1665,3,FALSE),"")</f>
        <v>1473</v>
      </c>
      <c r="AO683" t="str">
        <f t="shared" si="103"/>
        <v/>
      </c>
      <c r="AQ683" s="709">
        <f t="shared" si="104"/>
        <v>68046</v>
      </c>
      <c r="AR683" s="709" t="str">
        <f t="shared" si="105"/>
        <v>西郷岬</v>
      </c>
      <c r="AS683" s="709" t="str">
        <f t="shared" si="106"/>
        <v>68</v>
      </c>
      <c r="AT683" s="710" t="str">
        <f t="shared" si="107"/>
        <v>1473</v>
      </c>
    </row>
    <row r="684" spans="1:46">
      <c r="A684" s="662" t="s">
        <v>3487</v>
      </c>
      <c r="B684" s="662">
        <v>68056</v>
      </c>
      <c r="C684" s="662" t="s">
        <v>17</v>
      </c>
      <c r="D684" s="662" t="s">
        <v>3495</v>
      </c>
      <c r="E684" s="662" t="s">
        <v>3496</v>
      </c>
      <c r="F684" s="662" t="s">
        <v>3497</v>
      </c>
      <c r="G684" s="662">
        <v>36</v>
      </c>
      <c r="H684" s="662">
        <v>5.8</v>
      </c>
      <c r="I684" s="662">
        <v>133</v>
      </c>
      <c r="J684" s="662">
        <v>5.8</v>
      </c>
      <c r="K684" s="662">
        <v>3</v>
      </c>
      <c r="L684" s="662">
        <v>9.3000000000000007</v>
      </c>
      <c r="M684" s="662">
        <v>1.5</v>
      </c>
      <c r="N684" s="662" t="s">
        <v>2464</v>
      </c>
      <c r="O684" s="662" t="s">
        <v>22</v>
      </c>
      <c r="P684" s="662" t="s">
        <v>40</v>
      </c>
      <c r="Q684" s="667">
        <v>36.096666999999997</v>
      </c>
      <c r="R684" s="667">
        <v>133.096667</v>
      </c>
      <c r="T684" s="668" t="s">
        <v>4605</v>
      </c>
      <c r="U684" s="668" t="s">
        <v>4605</v>
      </c>
      <c r="V684" s="668" t="s">
        <v>4605</v>
      </c>
      <c r="W684" s="668" t="s">
        <v>22</v>
      </c>
      <c r="X684" s="668" t="s">
        <v>22</v>
      </c>
      <c r="Y684" s="668" t="s">
        <v>22</v>
      </c>
      <c r="Z684" s="668" t="s">
        <v>22</v>
      </c>
      <c r="AB684" s="662" t="s">
        <v>2464</v>
      </c>
      <c r="AC684" s="662" t="s">
        <v>2464</v>
      </c>
      <c r="AH684" s="668" t="str">
        <f t="shared" si="101"/>
        <v/>
      </c>
      <c r="AI684" s="668" t="str">
        <f t="shared" si="101"/>
        <v/>
      </c>
      <c r="AJ684" s="668" t="str">
        <f t="shared" si="101"/>
        <v/>
      </c>
      <c r="AK684" s="675">
        <f t="shared" si="102"/>
        <v>68056</v>
      </c>
      <c r="AL684" s="675" t="str">
        <f t="shared" si="100"/>
        <v>68_海士</v>
      </c>
      <c r="AM684" s="675" t="str">
        <f t="shared" si="99"/>
        <v>68</v>
      </c>
      <c r="AN684" s="693" t="str">
        <f>IFERROR(VLOOKUP(AL684,観測点コードリスト!$L$2:$N$1665,3,FALSE),"")</f>
        <v>1307</v>
      </c>
      <c r="AO684" t="str">
        <f t="shared" si="103"/>
        <v/>
      </c>
      <c r="AQ684" s="709">
        <f t="shared" si="104"/>
        <v>68056</v>
      </c>
      <c r="AR684" s="709" t="str">
        <f t="shared" si="105"/>
        <v>海士</v>
      </c>
      <c r="AS684" s="709" t="str">
        <f t="shared" si="106"/>
        <v>68</v>
      </c>
      <c r="AT684" s="710" t="str">
        <f t="shared" si="107"/>
        <v>1307</v>
      </c>
    </row>
    <row r="685" spans="1:46">
      <c r="A685" s="662" t="s">
        <v>3487</v>
      </c>
      <c r="B685" s="662">
        <v>68091</v>
      </c>
      <c r="C685" s="662" t="s">
        <v>17</v>
      </c>
      <c r="D685" s="662" t="s">
        <v>333</v>
      </c>
      <c r="E685" s="662" t="s">
        <v>334</v>
      </c>
      <c r="F685" s="662" t="s">
        <v>3498</v>
      </c>
      <c r="G685" s="662">
        <v>35</v>
      </c>
      <c r="H685" s="662">
        <v>31.2</v>
      </c>
      <c r="I685" s="662">
        <v>132</v>
      </c>
      <c r="J685" s="662">
        <v>59</v>
      </c>
      <c r="K685" s="662">
        <v>3</v>
      </c>
      <c r="L685" s="662">
        <v>10</v>
      </c>
      <c r="M685" s="662">
        <v>1.5</v>
      </c>
      <c r="N685" s="662" t="s">
        <v>2128</v>
      </c>
      <c r="O685" s="662" t="s">
        <v>22</v>
      </c>
      <c r="P685" s="662" t="s">
        <v>40</v>
      </c>
      <c r="Q685" s="667">
        <v>35.520000000000003</v>
      </c>
      <c r="R685" s="667">
        <v>132.98333299999999</v>
      </c>
      <c r="T685" s="668" t="s">
        <v>4605</v>
      </c>
      <c r="U685" s="668" t="s">
        <v>4605</v>
      </c>
      <c r="V685" s="668" t="s">
        <v>4605</v>
      </c>
      <c r="W685" s="668" t="s">
        <v>22</v>
      </c>
      <c r="X685" s="668" t="s">
        <v>22</v>
      </c>
      <c r="Y685" s="668" t="s">
        <v>22</v>
      </c>
      <c r="Z685" s="668" t="s">
        <v>22</v>
      </c>
      <c r="AB685" s="662" t="s">
        <v>4745</v>
      </c>
      <c r="AC685" s="662" t="s">
        <v>2124</v>
      </c>
      <c r="AF685" s="662">
        <v>12</v>
      </c>
      <c r="AG685" s="662">
        <v>8</v>
      </c>
      <c r="AH685" s="668" t="str">
        <f t="shared" si="101"/>
        <v/>
      </c>
      <c r="AI685" s="668" t="str">
        <f t="shared" si="101"/>
        <v>●</v>
      </c>
      <c r="AJ685" s="668" t="str">
        <f t="shared" si="101"/>
        <v>●</v>
      </c>
      <c r="AK685" s="675">
        <f t="shared" si="102"/>
        <v>68091</v>
      </c>
      <c r="AL685" s="675" t="str">
        <f t="shared" si="100"/>
        <v>68_鹿島</v>
      </c>
      <c r="AM685" s="675" t="str">
        <f t="shared" si="99"/>
        <v>68</v>
      </c>
      <c r="AN685" s="693" t="str">
        <f>IFERROR(VLOOKUP(AL685,観測点コードリスト!$L$2:$N$1665,3,FALSE),"")</f>
        <v>0693</v>
      </c>
      <c r="AO685" t="str">
        <f t="shared" si="103"/>
        <v>●</v>
      </c>
      <c r="AQ685" s="709">
        <f t="shared" si="104"/>
        <v>68091</v>
      </c>
      <c r="AR685" s="709" t="str">
        <f t="shared" si="105"/>
        <v>鹿島</v>
      </c>
      <c r="AS685" s="709" t="str">
        <f t="shared" si="106"/>
        <v>68</v>
      </c>
      <c r="AT685" s="710" t="str">
        <f t="shared" si="107"/>
        <v>0693</v>
      </c>
    </row>
    <row r="686" spans="1:46">
      <c r="A686" s="662" t="s">
        <v>3487</v>
      </c>
      <c r="B686" s="662">
        <v>68121</v>
      </c>
      <c r="C686" s="662" t="s">
        <v>23</v>
      </c>
      <c r="D686" s="662" t="s">
        <v>3499</v>
      </c>
      <c r="E686" s="662" t="s">
        <v>3500</v>
      </c>
      <c r="F686" s="662" t="s">
        <v>3501</v>
      </c>
      <c r="G686" s="662">
        <v>35</v>
      </c>
      <c r="H686" s="662">
        <v>24.8</v>
      </c>
      <c r="I686" s="662">
        <v>132</v>
      </c>
      <c r="J686" s="662">
        <v>53.4</v>
      </c>
      <c r="K686" s="662">
        <v>2</v>
      </c>
      <c r="L686" s="662">
        <v>10.199999999999999</v>
      </c>
      <c r="M686" s="662" t="s">
        <v>22</v>
      </c>
      <c r="N686" s="662" t="s">
        <v>35</v>
      </c>
      <c r="O686" s="662">
        <v>68920</v>
      </c>
      <c r="P686" s="662" t="s">
        <v>36</v>
      </c>
      <c r="Q686" s="667">
        <v>35.413333000000002</v>
      </c>
      <c r="R686" s="667">
        <v>132.88999999999999</v>
      </c>
      <c r="T686" s="668" t="s">
        <v>4605</v>
      </c>
      <c r="U686" s="668" t="s">
        <v>4605</v>
      </c>
      <c r="V686" s="668" t="s">
        <v>4605</v>
      </c>
      <c r="W686" s="668" t="s">
        <v>22</v>
      </c>
      <c r="X686" s="668" t="s">
        <v>22</v>
      </c>
      <c r="Y686" s="668" t="s">
        <v>22</v>
      </c>
      <c r="Z686" s="668" t="s">
        <v>22</v>
      </c>
      <c r="AB686" s="662" t="s">
        <v>35</v>
      </c>
      <c r="AC686" s="662" t="s">
        <v>35</v>
      </c>
      <c r="AE686" s="662">
        <v>10</v>
      </c>
      <c r="AF686" s="662">
        <v>5</v>
      </c>
      <c r="AG686" s="662">
        <v>1</v>
      </c>
      <c r="AH686" s="668" t="str">
        <f t="shared" si="101"/>
        <v>●</v>
      </c>
      <c r="AI686" s="668" t="str">
        <f t="shared" si="101"/>
        <v>●</v>
      </c>
      <c r="AJ686" s="668" t="str">
        <f t="shared" si="101"/>
        <v>●</v>
      </c>
      <c r="AK686" s="675">
        <f t="shared" si="102"/>
        <v>68121</v>
      </c>
      <c r="AL686" s="675" t="str">
        <f t="shared" si="100"/>
        <v>68_斐川</v>
      </c>
      <c r="AM686" s="675" t="str">
        <f t="shared" ref="AM686:AM749" si="108">LEFT(AK686,2)</f>
        <v>68</v>
      </c>
      <c r="AN686" s="693" t="str">
        <f>IFERROR(VLOOKUP(AL686,観測点コードリスト!$L$2:$N$1665,3,FALSE),"")</f>
        <v>0694</v>
      </c>
      <c r="AO686" t="str">
        <f t="shared" si="103"/>
        <v>●</v>
      </c>
      <c r="AQ686" s="709">
        <f t="shared" si="104"/>
        <v>68121</v>
      </c>
      <c r="AR686" s="709" t="str">
        <f t="shared" si="105"/>
        <v>斐川</v>
      </c>
      <c r="AS686" s="709" t="str">
        <f t="shared" si="106"/>
        <v>68</v>
      </c>
      <c r="AT686" s="710" t="str">
        <f t="shared" si="107"/>
        <v>0694</v>
      </c>
    </row>
    <row r="687" spans="1:46">
      <c r="A687" s="662" t="s">
        <v>3487</v>
      </c>
      <c r="B687" s="662">
        <v>68132</v>
      </c>
      <c r="C687" s="662" t="s">
        <v>23</v>
      </c>
      <c r="D687" s="662" t="s">
        <v>3502</v>
      </c>
      <c r="E687" s="662" t="s">
        <v>3503</v>
      </c>
      <c r="F687" s="662" t="s">
        <v>3504</v>
      </c>
      <c r="G687" s="662">
        <v>35</v>
      </c>
      <c r="H687" s="662">
        <v>27.4</v>
      </c>
      <c r="I687" s="662">
        <v>133</v>
      </c>
      <c r="J687" s="662">
        <v>3.9</v>
      </c>
      <c r="K687" s="662">
        <v>17</v>
      </c>
      <c r="L687" s="662">
        <v>26.8</v>
      </c>
      <c r="M687" s="662" t="s">
        <v>22</v>
      </c>
      <c r="N687" s="662" t="s">
        <v>3505</v>
      </c>
      <c r="O687" s="662">
        <v>68960</v>
      </c>
      <c r="P687" s="662" t="s">
        <v>22</v>
      </c>
      <c r="Q687" s="667">
        <v>35.456667000000003</v>
      </c>
      <c r="R687" s="667">
        <v>133.065</v>
      </c>
      <c r="T687" s="668" t="s">
        <v>4605</v>
      </c>
      <c r="U687" s="668" t="s">
        <v>4605</v>
      </c>
      <c r="V687" s="668" t="s">
        <v>4605</v>
      </c>
      <c r="W687" s="668" t="s">
        <v>4605</v>
      </c>
      <c r="X687" s="668" t="s">
        <v>22</v>
      </c>
      <c r="Y687" s="668" t="s">
        <v>4605</v>
      </c>
      <c r="Z687" s="668" t="s">
        <v>4605</v>
      </c>
      <c r="AB687" s="662" t="s">
        <v>3505</v>
      </c>
      <c r="AC687" s="662" t="s">
        <v>3505</v>
      </c>
      <c r="AE687" s="662">
        <v>12</v>
      </c>
      <c r="AG687" s="662">
        <v>1</v>
      </c>
      <c r="AH687" s="668" t="str">
        <f t="shared" si="101"/>
        <v>●</v>
      </c>
      <c r="AI687" s="668" t="str">
        <f t="shared" si="101"/>
        <v/>
      </c>
      <c r="AJ687" s="668" t="str">
        <f t="shared" si="101"/>
        <v>●</v>
      </c>
      <c r="AK687" s="675">
        <f t="shared" si="102"/>
        <v>68132</v>
      </c>
      <c r="AL687" s="675" t="str">
        <f t="shared" si="100"/>
        <v>68_松江</v>
      </c>
      <c r="AM687" s="675" t="str">
        <f t="shared" si="108"/>
        <v>68</v>
      </c>
      <c r="AN687" s="693" t="str">
        <f>IFERROR(VLOOKUP(AL687,観測点コードリスト!$L$2:$N$1665,3,FALSE),"")</f>
        <v>47741</v>
      </c>
      <c r="AO687" t="str">
        <f t="shared" si="103"/>
        <v>●</v>
      </c>
      <c r="AQ687" s="709">
        <f t="shared" si="104"/>
        <v>68132</v>
      </c>
      <c r="AR687" s="709" t="str">
        <f t="shared" si="105"/>
        <v>松江</v>
      </c>
      <c r="AS687" s="709" t="str">
        <f t="shared" si="106"/>
        <v>68</v>
      </c>
      <c r="AT687" s="710" t="str">
        <f t="shared" si="107"/>
        <v>47741</v>
      </c>
    </row>
    <row r="688" spans="1:46">
      <c r="A688" s="662" t="s">
        <v>3487</v>
      </c>
      <c r="B688" s="662">
        <v>68156</v>
      </c>
      <c r="C688" s="662" t="s">
        <v>17</v>
      </c>
      <c r="D688" s="662" t="s">
        <v>3506</v>
      </c>
      <c r="E688" s="662" t="s">
        <v>3507</v>
      </c>
      <c r="F688" s="662" t="s">
        <v>3508</v>
      </c>
      <c r="G688" s="662">
        <v>35</v>
      </c>
      <c r="H688" s="662">
        <v>19.899999999999999</v>
      </c>
      <c r="I688" s="662">
        <v>132</v>
      </c>
      <c r="J688" s="662">
        <v>43.8</v>
      </c>
      <c r="K688" s="662">
        <v>20</v>
      </c>
      <c r="L688" s="662">
        <v>10</v>
      </c>
      <c r="M688" s="662">
        <v>1.5</v>
      </c>
      <c r="N688" s="662" t="s">
        <v>2461</v>
      </c>
      <c r="O688" s="662" t="s">
        <v>22</v>
      </c>
      <c r="P688" s="662" t="s">
        <v>40</v>
      </c>
      <c r="Q688" s="667">
        <v>35.331667000000003</v>
      </c>
      <c r="R688" s="667">
        <v>132.72999999999999</v>
      </c>
      <c r="T688" s="668" t="s">
        <v>4605</v>
      </c>
      <c r="U688" s="668" t="s">
        <v>4605</v>
      </c>
      <c r="V688" s="668" t="s">
        <v>4605</v>
      </c>
      <c r="W688" s="668" t="s">
        <v>22</v>
      </c>
      <c r="X688" s="668" t="s">
        <v>22</v>
      </c>
      <c r="Y688" s="668" t="s">
        <v>22</v>
      </c>
      <c r="Z688" s="668" t="s">
        <v>22</v>
      </c>
      <c r="AB688" s="662" t="s">
        <v>2461</v>
      </c>
      <c r="AC688" s="662" t="s">
        <v>2461</v>
      </c>
      <c r="AE688" s="662">
        <v>5</v>
      </c>
      <c r="AF688" s="662">
        <v>8</v>
      </c>
      <c r="AG688" s="662">
        <v>6</v>
      </c>
      <c r="AH688" s="668" t="str">
        <f t="shared" si="101"/>
        <v>●</v>
      </c>
      <c r="AI688" s="668" t="str">
        <f t="shared" si="101"/>
        <v>●</v>
      </c>
      <c r="AJ688" s="668" t="str">
        <f t="shared" si="101"/>
        <v>●</v>
      </c>
      <c r="AK688" s="675">
        <f t="shared" si="102"/>
        <v>68156</v>
      </c>
      <c r="AL688" s="675" t="str">
        <f t="shared" si="100"/>
        <v>68_出雲</v>
      </c>
      <c r="AM688" s="675" t="str">
        <f t="shared" si="108"/>
        <v>68</v>
      </c>
      <c r="AN688" s="693" t="str">
        <f>IFERROR(VLOOKUP(AL688,観測点コードリスト!$L$2:$N$1665,3,FALSE),"")</f>
        <v>1310</v>
      </c>
      <c r="AO688" t="str">
        <f t="shared" si="103"/>
        <v>●</v>
      </c>
      <c r="AQ688" s="709">
        <f t="shared" si="104"/>
        <v>68156</v>
      </c>
      <c r="AR688" s="709" t="str">
        <f t="shared" si="105"/>
        <v>出雲</v>
      </c>
      <c r="AS688" s="709" t="str">
        <f t="shared" si="106"/>
        <v>68</v>
      </c>
      <c r="AT688" s="710" t="str">
        <f t="shared" si="107"/>
        <v>1310</v>
      </c>
    </row>
    <row r="689" spans="1:46">
      <c r="A689" s="662" t="s">
        <v>3487</v>
      </c>
      <c r="B689" s="662">
        <v>68246</v>
      </c>
      <c r="C689" s="662" t="s">
        <v>17</v>
      </c>
      <c r="D689" s="662" t="s">
        <v>3517</v>
      </c>
      <c r="E689" s="662" t="s">
        <v>3518</v>
      </c>
      <c r="F689" s="662" t="s">
        <v>3519</v>
      </c>
      <c r="G689" s="662">
        <v>35</v>
      </c>
      <c r="H689" s="662">
        <v>11.4</v>
      </c>
      <c r="I689" s="662">
        <v>132</v>
      </c>
      <c r="J689" s="662">
        <v>29.8</v>
      </c>
      <c r="K689" s="662">
        <v>30</v>
      </c>
      <c r="L689" s="662">
        <v>10.199999999999999</v>
      </c>
      <c r="M689" s="662">
        <v>1.5</v>
      </c>
      <c r="N689" s="662" t="s">
        <v>2065</v>
      </c>
      <c r="O689" s="662" t="s">
        <v>22</v>
      </c>
      <c r="P689" s="662" t="s">
        <v>40</v>
      </c>
      <c r="Q689" s="667">
        <v>35.19</v>
      </c>
      <c r="R689" s="667">
        <v>132.496667</v>
      </c>
      <c r="T689" s="668" t="s">
        <v>4605</v>
      </c>
      <c r="U689" s="668" t="s">
        <v>4605</v>
      </c>
      <c r="V689" s="668" t="s">
        <v>4605</v>
      </c>
      <c r="W689" s="668" t="s">
        <v>22</v>
      </c>
      <c r="X689" s="668" t="s">
        <v>22</v>
      </c>
      <c r="Y689" s="668" t="s">
        <v>22</v>
      </c>
      <c r="Z689" s="668" t="s">
        <v>22</v>
      </c>
      <c r="AB689" s="662" t="s">
        <v>4745</v>
      </c>
      <c r="AC689" s="662" t="s">
        <v>2499</v>
      </c>
      <c r="AE689" s="662">
        <v>4</v>
      </c>
      <c r="AH689" s="668" t="str">
        <f t="shared" si="101"/>
        <v>●</v>
      </c>
      <c r="AI689" s="668" t="str">
        <f t="shared" si="101"/>
        <v/>
      </c>
      <c r="AJ689" s="668" t="str">
        <f t="shared" si="101"/>
        <v/>
      </c>
      <c r="AK689" s="675">
        <f t="shared" si="102"/>
        <v>68246</v>
      </c>
      <c r="AL689" s="675" t="str">
        <f t="shared" si="100"/>
        <v>68_大田</v>
      </c>
      <c r="AM689" s="675" t="str">
        <f t="shared" si="108"/>
        <v>68</v>
      </c>
      <c r="AN689" s="693" t="str">
        <f>IFERROR(VLOOKUP(AL689,観測点コードリスト!$L$2:$N$1665,3,FALSE),"")</f>
        <v>0697</v>
      </c>
      <c r="AO689" t="str">
        <f t="shared" si="103"/>
        <v>●</v>
      </c>
      <c r="AQ689" s="709">
        <f t="shared" si="104"/>
        <v>68246</v>
      </c>
      <c r="AR689" s="709" t="str">
        <f t="shared" si="105"/>
        <v>大田</v>
      </c>
      <c r="AS689" s="709" t="str">
        <f t="shared" si="106"/>
        <v>68</v>
      </c>
      <c r="AT689" s="710" t="str">
        <f t="shared" si="107"/>
        <v>0697</v>
      </c>
    </row>
    <row r="690" spans="1:46">
      <c r="A690" s="662" t="s">
        <v>3487</v>
      </c>
      <c r="B690" s="662">
        <v>68261</v>
      </c>
      <c r="C690" s="662" t="s">
        <v>17</v>
      </c>
      <c r="D690" s="662" t="s">
        <v>3520</v>
      </c>
      <c r="E690" s="662" t="s">
        <v>3521</v>
      </c>
      <c r="F690" s="662" t="s">
        <v>3522</v>
      </c>
      <c r="G690" s="662">
        <v>35</v>
      </c>
      <c r="H690" s="662">
        <v>11.8</v>
      </c>
      <c r="I690" s="662">
        <v>132</v>
      </c>
      <c r="J690" s="662">
        <v>48.9</v>
      </c>
      <c r="K690" s="662">
        <v>215</v>
      </c>
      <c r="L690" s="662">
        <v>7.9</v>
      </c>
      <c r="M690" s="662">
        <v>1.5</v>
      </c>
      <c r="N690" s="662" t="s">
        <v>2050</v>
      </c>
      <c r="O690" s="662" t="s">
        <v>22</v>
      </c>
      <c r="P690" s="662" t="s">
        <v>40</v>
      </c>
      <c r="Q690" s="667">
        <v>35.196666999999998</v>
      </c>
      <c r="R690" s="667">
        <v>132.815</v>
      </c>
      <c r="T690" s="668" t="s">
        <v>4605</v>
      </c>
      <c r="U690" s="668" t="s">
        <v>4605</v>
      </c>
      <c r="V690" s="668" t="s">
        <v>4605</v>
      </c>
      <c r="W690" s="668" t="s">
        <v>22</v>
      </c>
      <c r="X690" s="668" t="s">
        <v>22</v>
      </c>
      <c r="Y690" s="668" t="s">
        <v>22</v>
      </c>
      <c r="Z690" s="668" t="s">
        <v>22</v>
      </c>
      <c r="AB690" s="662" t="s">
        <v>4745</v>
      </c>
      <c r="AC690" s="662" t="s">
        <v>2491</v>
      </c>
      <c r="AF690" s="662">
        <v>4</v>
      </c>
      <c r="AG690" s="662">
        <v>5</v>
      </c>
      <c r="AH690" s="668" t="str">
        <f t="shared" si="101"/>
        <v/>
      </c>
      <c r="AI690" s="668" t="str">
        <f t="shared" si="101"/>
        <v>●</v>
      </c>
      <c r="AJ690" s="668" t="str">
        <f t="shared" si="101"/>
        <v>●</v>
      </c>
      <c r="AK690" s="675">
        <f t="shared" si="102"/>
        <v>68261</v>
      </c>
      <c r="AL690" s="675" t="str">
        <f t="shared" si="100"/>
        <v>68_掛合</v>
      </c>
      <c r="AM690" s="675" t="str">
        <f t="shared" si="108"/>
        <v>68</v>
      </c>
      <c r="AN690" s="693" t="str">
        <f>IFERROR(VLOOKUP(AL690,観測点コードリスト!$L$2:$N$1665,3,FALSE),"")</f>
        <v>0698</v>
      </c>
      <c r="AO690" t="str">
        <f t="shared" si="103"/>
        <v>●</v>
      </c>
      <c r="AQ690" s="709">
        <f t="shared" si="104"/>
        <v>68261</v>
      </c>
      <c r="AR690" s="709" t="str">
        <f t="shared" si="105"/>
        <v>掛合</v>
      </c>
      <c r="AS690" s="709" t="str">
        <f t="shared" si="106"/>
        <v>68</v>
      </c>
      <c r="AT690" s="710" t="str">
        <f t="shared" si="107"/>
        <v>0698</v>
      </c>
    </row>
    <row r="691" spans="1:46">
      <c r="A691" s="662" t="s">
        <v>3487</v>
      </c>
      <c r="B691" s="662">
        <v>68276</v>
      </c>
      <c r="C691" s="662" t="s">
        <v>17</v>
      </c>
      <c r="D691" s="662" t="s">
        <v>3523</v>
      </c>
      <c r="E691" s="662" t="s">
        <v>3524</v>
      </c>
      <c r="F691" s="662" t="s">
        <v>3525</v>
      </c>
      <c r="G691" s="662">
        <v>35</v>
      </c>
      <c r="H691" s="662">
        <v>10.4</v>
      </c>
      <c r="I691" s="662">
        <v>133</v>
      </c>
      <c r="J691" s="662">
        <v>6.2</v>
      </c>
      <c r="K691" s="662">
        <v>369</v>
      </c>
      <c r="L691" s="662">
        <v>10</v>
      </c>
      <c r="M691" s="662">
        <v>1.5</v>
      </c>
      <c r="N691" s="662" t="s">
        <v>2050</v>
      </c>
      <c r="O691" s="662">
        <v>68900</v>
      </c>
      <c r="P691" s="662" t="s">
        <v>40</v>
      </c>
      <c r="Q691" s="667">
        <v>35.173333</v>
      </c>
      <c r="R691" s="667">
        <v>133.10333299999999</v>
      </c>
      <c r="T691" s="668" t="s">
        <v>4605</v>
      </c>
      <c r="U691" s="668" t="s">
        <v>4605</v>
      </c>
      <c r="V691" s="668" t="s">
        <v>4605</v>
      </c>
      <c r="W691" s="668" t="s">
        <v>22</v>
      </c>
      <c r="X691" s="668" t="s">
        <v>22</v>
      </c>
      <c r="Y691" s="668" t="s">
        <v>22</v>
      </c>
      <c r="Z691" s="668" t="s">
        <v>22</v>
      </c>
      <c r="AB691" s="662" t="s">
        <v>4745</v>
      </c>
      <c r="AC691" s="662" t="s">
        <v>2491</v>
      </c>
      <c r="AE691" s="662">
        <v>2</v>
      </c>
      <c r="AH691" s="668" t="str">
        <f t="shared" si="101"/>
        <v>●</v>
      </c>
      <c r="AI691" s="668" t="str">
        <f t="shared" si="101"/>
        <v/>
      </c>
      <c r="AJ691" s="668" t="str">
        <f t="shared" si="101"/>
        <v/>
      </c>
      <c r="AK691" s="675">
        <f t="shared" si="102"/>
        <v>68276</v>
      </c>
      <c r="AL691" s="675" t="str">
        <f t="shared" si="100"/>
        <v>68_横田</v>
      </c>
      <c r="AM691" s="675" t="str">
        <f t="shared" si="108"/>
        <v>68</v>
      </c>
      <c r="AN691" s="693" t="str">
        <f>IFERROR(VLOOKUP(AL691,観測点コードリスト!$L$2:$N$1665,3,FALSE),"")</f>
        <v>0699</v>
      </c>
      <c r="AO691" t="str">
        <f t="shared" si="103"/>
        <v>●</v>
      </c>
      <c r="AQ691" s="709">
        <f t="shared" si="104"/>
        <v>68276</v>
      </c>
      <c r="AR691" s="709" t="str">
        <f t="shared" si="105"/>
        <v>横田</v>
      </c>
      <c r="AS691" s="709" t="str">
        <f t="shared" si="106"/>
        <v>68</v>
      </c>
      <c r="AT691" s="710" t="str">
        <f t="shared" si="107"/>
        <v>0699</v>
      </c>
    </row>
    <row r="692" spans="1:46">
      <c r="A692" s="662" t="s">
        <v>3487</v>
      </c>
      <c r="B692" s="662">
        <v>68306</v>
      </c>
      <c r="C692" s="662" t="s">
        <v>17</v>
      </c>
      <c r="D692" s="662" t="s">
        <v>3529</v>
      </c>
      <c r="E692" s="662" t="s">
        <v>3530</v>
      </c>
      <c r="F692" s="662" t="s">
        <v>3531</v>
      </c>
      <c r="G692" s="662">
        <v>35</v>
      </c>
      <c r="H692" s="662">
        <v>0.1</v>
      </c>
      <c r="I692" s="662">
        <v>132</v>
      </c>
      <c r="J692" s="662">
        <v>42.7</v>
      </c>
      <c r="K692" s="662">
        <v>444</v>
      </c>
      <c r="L692" s="662">
        <v>10</v>
      </c>
      <c r="M692" s="662">
        <v>1.5</v>
      </c>
      <c r="N692" s="662" t="s">
        <v>3532</v>
      </c>
      <c r="O692" s="662">
        <v>68905</v>
      </c>
      <c r="P692" s="662" t="s">
        <v>40</v>
      </c>
      <c r="Q692" s="667">
        <v>35.001666999999998</v>
      </c>
      <c r="R692" s="667">
        <v>132.71166700000001</v>
      </c>
      <c r="T692" s="668" t="s">
        <v>4605</v>
      </c>
      <c r="U692" s="668" t="s">
        <v>4605</v>
      </c>
      <c r="V692" s="668" t="s">
        <v>4605</v>
      </c>
      <c r="W692" s="668" t="s">
        <v>22</v>
      </c>
      <c r="X692" s="668" t="s">
        <v>22</v>
      </c>
      <c r="Y692" s="668" t="s">
        <v>22</v>
      </c>
      <c r="Z692" s="668" t="s">
        <v>22</v>
      </c>
      <c r="AB692" s="662" t="s">
        <v>3532</v>
      </c>
      <c r="AC692" s="662" t="s">
        <v>3532</v>
      </c>
      <c r="AE692" s="662">
        <v>2</v>
      </c>
      <c r="AH692" s="668" t="str">
        <f t="shared" si="101"/>
        <v>●</v>
      </c>
      <c r="AI692" s="668" t="str">
        <f t="shared" si="101"/>
        <v/>
      </c>
      <c r="AJ692" s="668" t="str">
        <f t="shared" si="101"/>
        <v/>
      </c>
      <c r="AK692" s="675">
        <f t="shared" si="102"/>
        <v>68306</v>
      </c>
      <c r="AL692" s="675" t="str">
        <f t="shared" si="100"/>
        <v>68_赤名</v>
      </c>
      <c r="AM692" s="675" t="str">
        <f t="shared" si="108"/>
        <v>68</v>
      </c>
      <c r="AN692" s="693" t="str">
        <f>IFERROR(VLOOKUP(AL692,観測点コードリスト!$L$2:$N$1665,3,FALSE),"")</f>
        <v>1320</v>
      </c>
      <c r="AO692" t="str">
        <f t="shared" si="103"/>
        <v>●</v>
      </c>
      <c r="AQ692" s="709">
        <f t="shared" si="104"/>
        <v>68306</v>
      </c>
      <c r="AR692" s="709" t="str">
        <f t="shared" si="105"/>
        <v>赤名</v>
      </c>
      <c r="AS692" s="709" t="str">
        <f t="shared" si="106"/>
        <v>68</v>
      </c>
      <c r="AT692" s="710" t="str">
        <f t="shared" si="107"/>
        <v>1320</v>
      </c>
    </row>
    <row r="693" spans="1:46">
      <c r="A693" s="662" t="s">
        <v>3487</v>
      </c>
      <c r="B693" s="662">
        <v>68351</v>
      </c>
      <c r="C693" s="662" t="s">
        <v>17</v>
      </c>
      <c r="D693" s="662" t="s">
        <v>3537</v>
      </c>
      <c r="E693" s="662" t="s">
        <v>3538</v>
      </c>
      <c r="F693" s="662" t="s">
        <v>3539</v>
      </c>
      <c r="G693" s="662">
        <v>34</v>
      </c>
      <c r="H693" s="662">
        <v>58.6</v>
      </c>
      <c r="I693" s="662">
        <v>132</v>
      </c>
      <c r="J693" s="662">
        <v>29.5</v>
      </c>
      <c r="K693" s="662">
        <v>132</v>
      </c>
      <c r="L693" s="662">
        <v>10</v>
      </c>
      <c r="M693" s="662">
        <v>1.5</v>
      </c>
      <c r="N693" s="662" t="s">
        <v>2522</v>
      </c>
      <c r="O693" s="662" t="s">
        <v>22</v>
      </c>
      <c r="P693" s="662" t="s">
        <v>22</v>
      </c>
      <c r="Q693" s="667">
        <v>34.976666999999999</v>
      </c>
      <c r="R693" s="667">
        <v>132.49166700000001</v>
      </c>
      <c r="T693" s="668" t="s">
        <v>4605</v>
      </c>
      <c r="U693" s="668" t="s">
        <v>4605</v>
      </c>
      <c r="V693" s="668" t="s">
        <v>4605</v>
      </c>
      <c r="W693" s="668" t="s">
        <v>22</v>
      </c>
      <c r="X693" s="668" t="s">
        <v>22</v>
      </c>
      <c r="Y693" s="668" t="s">
        <v>22</v>
      </c>
      <c r="Z693" s="668" t="s">
        <v>22</v>
      </c>
      <c r="AB693" s="662" t="s">
        <v>4745</v>
      </c>
      <c r="AC693" s="662" t="s">
        <v>2135</v>
      </c>
      <c r="AF693" s="662">
        <v>4</v>
      </c>
      <c r="AG693" s="662">
        <v>2</v>
      </c>
      <c r="AH693" s="668" t="str">
        <f t="shared" si="101"/>
        <v/>
      </c>
      <c r="AI693" s="668" t="str">
        <f t="shared" si="101"/>
        <v>●</v>
      </c>
      <c r="AJ693" s="668" t="str">
        <f t="shared" si="101"/>
        <v>●</v>
      </c>
      <c r="AK693" s="675">
        <f t="shared" si="102"/>
        <v>68351</v>
      </c>
      <c r="AL693" s="675" t="str">
        <f t="shared" si="100"/>
        <v>68_川本</v>
      </c>
      <c r="AM693" s="675" t="str">
        <f t="shared" si="108"/>
        <v>68</v>
      </c>
      <c r="AN693" s="693" t="str">
        <f>IFERROR(VLOOKUP(AL693,観測点コードリスト!$L$2:$N$1665,3,FALSE),"")</f>
        <v>0701</v>
      </c>
      <c r="AO693" t="str">
        <f t="shared" si="103"/>
        <v>●</v>
      </c>
      <c r="AQ693" s="709">
        <f t="shared" si="104"/>
        <v>68351</v>
      </c>
      <c r="AR693" s="709" t="str">
        <f t="shared" si="105"/>
        <v>川本</v>
      </c>
      <c r="AS693" s="709" t="str">
        <f t="shared" si="106"/>
        <v>68</v>
      </c>
      <c r="AT693" s="710" t="str">
        <f t="shared" si="107"/>
        <v>0701</v>
      </c>
    </row>
    <row r="694" spans="1:46">
      <c r="A694" s="662" t="s">
        <v>3487</v>
      </c>
      <c r="B694" s="662">
        <v>68376</v>
      </c>
      <c r="C694" s="662" t="s">
        <v>23</v>
      </c>
      <c r="D694" s="662" t="s">
        <v>3540</v>
      </c>
      <c r="E694" s="662" t="s">
        <v>3541</v>
      </c>
      <c r="F694" s="662" t="s">
        <v>3542</v>
      </c>
      <c r="G694" s="662">
        <v>34</v>
      </c>
      <c r="H694" s="662">
        <v>53.8</v>
      </c>
      <c r="I694" s="662">
        <v>132</v>
      </c>
      <c r="J694" s="662">
        <v>4.2</v>
      </c>
      <c r="K694" s="662">
        <v>19</v>
      </c>
      <c r="L694" s="662">
        <v>14.8</v>
      </c>
      <c r="M694" s="662" t="s">
        <v>22</v>
      </c>
      <c r="N694" s="662" t="s">
        <v>3543</v>
      </c>
      <c r="O694" s="662" t="s">
        <v>22</v>
      </c>
      <c r="P694" s="662" t="s">
        <v>22</v>
      </c>
      <c r="Q694" s="667">
        <v>34.896667000000001</v>
      </c>
      <c r="R694" s="667">
        <v>132.07</v>
      </c>
      <c r="T694" s="668" t="s">
        <v>4605</v>
      </c>
      <c r="U694" s="668" t="s">
        <v>4605</v>
      </c>
      <c r="V694" s="668" t="s">
        <v>4605</v>
      </c>
      <c r="W694" s="668" t="s">
        <v>22</v>
      </c>
      <c r="X694" s="668" t="s">
        <v>22</v>
      </c>
      <c r="Y694" s="668" t="s">
        <v>4605</v>
      </c>
      <c r="Z694" s="668" t="s">
        <v>22</v>
      </c>
      <c r="AB694" s="662" t="s">
        <v>4745</v>
      </c>
      <c r="AC694" s="662" t="s">
        <v>4865</v>
      </c>
      <c r="AE694" s="662">
        <v>4</v>
      </c>
      <c r="AH694" s="668" t="str">
        <f t="shared" si="101"/>
        <v>●</v>
      </c>
      <c r="AI694" s="668" t="str">
        <f t="shared" si="101"/>
        <v/>
      </c>
      <c r="AJ694" s="668" t="str">
        <f t="shared" si="101"/>
        <v/>
      </c>
      <c r="AK694" s="675">
        <f t="shared" si="102"/>
        <v>68376</v>
      </c>
      <c r="AL694" s="675" t="str">
        <f t="shared" si="100"/>
        <v>68_浜田</v>
      </c>
      <c r="AM694" s="675" t="str">
        <f t="shared" si="108"/>
        <v>68</v>
      </c>
      <c r="AN694" s="693" t="str">
        <f>IFERROR(VLOOKUP(AL694,観測点コードリスト!$L$2:$N$1665,3,FALSE),"")</f>
        <v>47755</v>
      </c>
      <c r="AO694" t="str">
        <f t="shared" si="103"/>
        <v>●</v>
      </c>
      <c r="AQ694" s="709">
        <f t="shared" si="104"/>
        <v>68376</v>
      </c>
      <c r="AR694" s="709" t="str">
        <f t="shared" si="105"/>
        <v>浜田</v>
      </c>
      <c r="AS694" s="709" t="str">
        <f t="shared" si="106"/>
        <v>68</v>
      </c>
      <c r="AT694" s="710" t="str">
        <f t="shared" si="107"/>
        <v>47755</v>
      </c>
    </row>
    <row r="695" spans="1:46">
      <c r="A695" s="662" t="s">
        <v>3487</v>
      </c>
      <c r="B695" s="662">
        <v>68401</v>
      </c>
      <c r="C695" s="662" t="s">
        <v>17</v>
      </c>
      <c r="D695" s="662" t="s">
        <v>141</v>
      </c>
      <c r="E695" s="662" t="s">
        <v>142</v>
      </c>
      <c r="F695" s="662" t="s">
        <v>3544</v>
      </c>
      <c r="G695" s="662">
        <v>34</v>
      </c>
      <c r="H695" s="662">
        <v>51.2</v>
      </c>
      <c r="I695" s="662">
        <v>132</v>
      </c>
      <c r="J695" s="662">
        <v>31.8</v>
      </c>
      <c r="K695" s="662">
        <v>327</v>
      </c>
      <c r="L695" s="662">
        <v>10</v>
      </c>
      <c r="M695" s="662">
        <v>1.5</v>
      </c>
      <c r="N695" s="662" t="s">
        <v>3545</v>
      </c>
      <c r="O695" s="662">
        <v>68910</v>
      </c>
      <c r="P695" s="662" t="s">
        <v>40</v>
      </c>
      <c r="Q695" s="667">
        <v>34.853332999999999</v>
      </c>
      <c r="R695" s="667">
        <v>132.53</v>
      </c>
      <c r="T695" s="668" t="s">
        <v>4605</v>
      </c>
      <c r="U695" s="668" t="s">
        <v>4605</v>
      </c>
      <c r="V695" s="668" t="s">
        <v>4605</v>
      </c>
      <c r="W695" s="668" t="s">
        <v>22</v>
      </c>
      <c r="X695" s="668" t="s">
        <v>22</v>
      </c>
      <c r="Y695" s="668" t="s">
        <v>22</v>
      </c>
      <c r="Z695" s="668" t="s">
        <v>22</v>
      </c>
      <c r="AB695" s="662" t="s">
        <v>4866</v>
      </c>
      <c r="AC695" s="662" t="s">
        <v>2135</v>
      </c>
      <c r="AH695" s="668" t="str">
        <f t="shared" si="101"/>
        <v/>
      </c>
      <c r="AI695" s="668" t="str">
        <f t="shared" si="101"/>
        <v/>
      </c>
      <c r="AJ695" s="668" t="str">
        <f t="shared" si="101"/>
        <v/>
      </c>
      <c r="AK695" s="675">
        <f t="shared" si="102"/>
        <v>68401</v>
      </c>
      <c r="AL695" s="675" t="str">
        <f t="shared" si="100"/>
        <v>68_瑞穂</v>
      </c>
      <c r="AM695" s="675" t="str">
        <f t="shared" si="108"/>
        <v>68</v>
      </c>
      <c r="AN695" s="693" t="str">
        <f>IFERROR(VLOOKUP(AL695,観測点コードリスト!$L$2:$N$1665,3,FALSE),"")</f>
        <v>1094</v>
      </c>
      <c r="AO695" t="str">
        <f t="shared" si="103"/>
        <v/>
      </c>
      <c r="AQ695" s="709">
        <f t="shared" si="104"/>
        <v>68401</v>
      </c>
      <c r="AR695" s="709" t="str">
        <f t="shared" si="105"/>
        <v>瑞穂</v>
      </c>
      <c r="AS695" s="709" t="str">
        <f t="shared" si="106"/>
        <v>68</v>
      </c>
      <c r="AT695" s="710" t="str">
        <f t="shared" si="107"/>
        <v>1094</v>
      </c>
    </row>
    <row r="696" spans="1:46">
      <c r="A696" s="662" t="s">
        <v>3487</v>
      </c>
      <c r="B696" s="662">
        <v>68431</v>
      </c>
      <c r="C696" s="662" t="s">
        <v>17</v>
      </c>
      <c r="D696" s="662" t="s">
        <v>3550</v>
      </c>
      <c r="E696" s="662" t="s">
        <v>3551</v>
      </c>
      <c r="F696" s="662" t="s">
        <v>3552</v>
      </c>
      <c r="G696" s="662">
        <v>34</v>
      </c>
      <c r="H696" s="662">
        <v>46.6</v>
      </c>
      <c r="I696" s="662">
        <v>132</v>
      </c>
      <c r="J696" s="662">
        <v>6.5</v>
      </c>
      <c r="K696" s="662">
        <v>380</v>
      </c>
      <c r="L696" s="662">
        <v>9.5</v>
      </c>
      <c r="M696" s="662">
        <v>1.5</v>
      </c>
      <c r="N696" s="662" t="s">
        <v>2124</v>
      </c>
      <c r="O696" s="662">
        <v>68915</v>
      </c>
      <c r="P696" s="662" t="s">
        <v>40</v>
      </c>
      <c r="Q696" s="667">
        <v>34.776667000000003</v>
      </c>
      <c r="R696" s="667">
        <v>132.10833299999999</v>
      </c>
      <c r="T696" s="668" t="s">
        <v>4605</v>
      </c>
      <c r="U696" s="668" t="s">
        <v>4605</v>
      </c>
      <c r="V696" s="668" t="s">
        <v>4605</v>
      </c>
      <c r="W696" s="668" t="s">
        <v>22</v>
      </c>
      <c r="X696" s="668" t="s">
        <v>22</v>
      </c>
      <c r="Y696" s="668" t="s">
        <v>22</v>
      </c>
      <c r="Z696" s="668" t="s">
        <v>22</v>
      </c>
      <c r="AB696" s="662" t="s">
        <v>2124</v>
      </c>
      <c r="AC696" s="662" t="s">
        <v>2124</v>
      </c>
      <c r="AF696" s="662">
        <v>4</v>
      </c>
      <c r="AH696" s="668" t="str">
        <f t="shared" si="101"/>
        <v/>
      </c>
      <c r="AI696" s="668" t="str">
        <f t="shared" si="101"/>
        <v>●</v>
      </c>
      <c r="AJ696" s="668" t="str">
        <f t="shared" si="101"/>
        <v/>
      </c>
      <c r="AK696" s="675">
        <f t="shared" si="102"/>
        <v>68431</v>
      </c>
      <c r="AL696" s="675" t="str">
        <f t="shared" si="100"/>
        <v>68_弥栄</v>
      </c>
      <c r="AM696" s="675" t="str">
        <f t="shared" si="108"/>
        <v>68</v>
      </c>
      <c r="AN696" s="693" t="str">
        <f>IFERROR(VLOOKUP(AL696,観測点コードリスト!$L$2:$N$1665,3,FALSE),"")</f>
        <v>1321</v>
      </c>
      <c r="AO696" t="str">
        <f t="shared" si="103"/>
        <v>●</v>
      </c>
      <c r="AQ696" s="709">
        <f t="shared" si="104"/>
        <v>68431</v>
      </c>
      <c r="AR696" s="709" t="str">
        <f t="shared" si="105"/>
        <v>弥栄</v>
      </c>
      <c r="AS696" s="709" t="str">
        <f t="shared" si="106"/>
        <v>68</v>
      </c>
      <c r="AT696" s="710" t="str">
        <f t="shared" si="107"/>
        <v>1321</v>
      </c>
    </row>
    <row r="697" spans="1:46">
      <c r="A697" s="662" t="s">
        <v>3487</v>
      </c>
      <c r="B697" s="662">
        <v>68456</v>
      </c>
      <c r="C697" s="662" t="s">
        <v>23</v>
      </c>
      <c r="D697" s="662" t="s">
        <v>3557</v>
      </c>
      <c r="E697" s="662" t="s">
        <v>3558</v>
      </c>
      <c r="F697" s="662" t="s">
        <v>3559</v>
      </c>
      <c r="G697" s="662">
        <v>34</v>
      </c>
      <c r="H697" s="662">
        <v>40.5</v>
      </c>
      <c r="I697" s="662">
        <v>131</v>
      </c>
      <c r="J697" s="662">
        <v>47.4</v>
      </c>
      <c r="K697" s="662">
        <v>54</v>
      </c>
      <c r="L697" s="662">
        <v>10.199999999999999</v>
      </c>
      <c r="M697" s="662" t="s">
        <v>22</v>
      </c>
      <c r="N697" s="662" t="s">
        <v>35</v>
      </c>
      <c r="O697" s="662" t="s">
        <v>22</v>
      </c>
      <c r="P697" s="662" t="s">
        <v>36</v>
      </c>
      <c r="Q697" s="667">
        <v>34.674999999999997</v>
      </c>
      <c r="R697" s="667">
        <v>131.79</v>
      </c>
      <c r="T697" s="668" t="s">
        <v>4605</v>
      </c>
      <c r="U697" s="668" t="s">
        <v>4605</v>
      </c>
      <c r="V697" s="668" t="s">
        <v>4605</v>
      </c>
      <c r="W697" s="668" t="s">
        <v>22</v>
      </c>
      <c r="X697" s="668" t="s">
        <v>22</v>
      </c>
      <c r="Y697" s="668" t="s">
        <v>22</v>
      </c>
      <c r="Z697" s="668" t="s">
        <v>22</v>
      </c>
      <c r="AB697" s="662" t="s">
        <v>35</v>
      </c>
      <c r="AC697" s="662" t="s">
        <v>35</v>
      </c>
      <c r="AE697" s="662">
        <v>2</v>
      </c>
      <c r="AF697" s="662">
        <v>1</v>
      </c>
      <c r="AG697" s="662">
        <v>1</v>
      </c>
      <c r="AH697" s="668" t="str">
        <f t="shared" si="101"/>
        <v>●</v>
      </c>
      <c r="AI697" s="668" t="str">
        <f t="shared" si="101"/>
        <v>●</v>
      </c>
      <c r="AJ697" s="668" t="str">
        <f t="shared" si="101"/>
        <v>●</v>
      </c>
      <c r="AK697" s="675">
        <f t="shared" si="102"/>
        <v>68456</v>
      </c>
      <c r="AL697" s="675" t="str">
        <f t="shared" si="100"/>
        <v>68_高津</v>
      </c>
      <c r="AM697" s="675" t="str">
        <f t="shared" si="108"/>
        <v>68</v>
      </c>
      <c r="AN697" s="693" t="str">
        <f>IFERROR(VLOOKUP(AL697,観測点コードリスト!$L$2:$N$1665,3,FALSE),"")</f>
        <v>1474</v>
      </c>
      <c r="AO697" t="str">
        <f t="shared" si="103"/>
        <v>●</v>
      </c>
      <c r="AQ697" s="709">
        <f t="shared" si="104"/>
        <v>68456</v>
      </c>
      <c r="AR697" s="709" t="str">
        <f t="shared" si="105"/>
        <v>高津</v>
      </c>
      <c r="AS697" s="709" t="str">
        <f t="shared" si="106"/>
        <v>68</v>
      </c>
      <c r="AT697" s="710" t="str">
        <f t="shared" si="107"/>
        <v>1474</v>
      </c>
    </row>
    <row r="698" spans="1:46">
      <c r="A698" s="662" t="s">
        <v>3487</v>
      </c>
      <c r="B698" s="662">
        <v>68462</v>
      </c>
      <c r="C698" s="662" t="s">
        <v>17</v>
      </c>
      <c r="D698" s="662" t="s">
        <v>3560</v>
      </c>
      <c r="E698" s="662" t="s">
        <v>3561</v>
      </c>
      <c r="F698" s="662" t="s">
        <v>3562</v>
      </c>
      <c r="G698" s="662">
        <v>34</v>
      </c>
      <c r="H698" s="662">
        <v>40.6</v>
      </c>
      <c r="I698" s="662">
        <v>131</v>
      </c>
      <c r="J698" s="662">
        <v>50.6</v>
      </c>
      <c r="K698" s="662">
        <v>4</v>
      </c>
      <c r="L698" s="662">
        <v>12.4</v>
      </c>
      <c r="M698" s="662">
        <v>1.5</v>
      </c>
      <c r="N698" s="662" t="s">
        <v>2148</v>
      </c>
      <c r="O698" s="662" t="s">
        <v>22</v>
      </c>
      <c r="P698" s="662" t="s">
        <v>22</v>
      </c>
      <c r="Q698" s="667">
        <v>34.676667000000002</v>
      </c>
      <c r="R698" s="667">
        <v>131.843333</v>
      </c>
      <c r="T698" s="668" t="s">
        <v>4605</v>
      </c>
      <c r="U698" s="668" t="s">
        <v>4605</v>
      </c>
      <c r="V698" s="668" t="s">
        <v>4605</v>
      </c>
      <c r="W698" s="668" t="s">
        <v>22</v>
      </c>
      <c r="X698" s="668" t="s">
        <v>22</v>
      </c>
      <c r="Y698" s="668" t="s">
        <v>22</v>
      </c>
      <c r="Z698" s="668" t="s">
        <v>22</v>
      </c>
      <c r="AB698" s="662" t="s">
        <v>2148</v>
      </c>
      <c r="AC698" s="662" t="s">
        <v>2148</v>
      </c>
      <c r="AE698" s="662">
        <v>1</v>
      </c>
      <c r="AF698" s="662">
        <v>3</v>
      </c>
      <c r="AG698" s="662">
        <v>4</v>
      </c>
      <c r="AH698" s="668" t="str">
        <f t="shared" si="101"/>
        <v>●</v>
      </c>
      <c r="AI698" s="668" t="str">
        <f t="shared" si="101"/>
        <v>●</v>
      </c>
      <c r="AJ698" s="668" t="str">
        <f t="shared" si="101"/>
        <v>●</v>
      </c>
      <c r="AK698" s="675">
        <f t="shared" si="102"/>
        <v>68462</v>
      </c>
      <c r="AL698" s="675" t="str">
        <f t="shared" si="100"/>
        <v>68_益田</v>
      </c>
      <c r="AM698" s="675" t="str">
        <f t="shared" si="108"/>
        <v>68</v>
      </c>
      <c r="AN698" s="693" t="str">
        <f>IFERROR(VLOOKUP(AL698,観測点コードリスト!$L$2:$N$1665,3,FALSE),"")</f>
        <v>0704</v>
      </c>
      <c r="AO698" t="str">
        <f t="shared" si="103"/>
        <v>●</v>
      </c>
      <c r="AQ698" s="709">
        <f t="shared" si="104"/>
        <v>68462</v>
      </c>
      <c r="AR698" s="709" t="str">
        <f t="shared" si="105"/>
        <v>益田</v>
      </c>
      <c r="AS698" s="709" t="str">
        <f t="shared" si="106"/>
        <v>68</v>
      </c>
      <c r="AT698" s="710" t="str">
        <f t="shared" si="107"/>
        <v>0704</v>
      </c>
    </row>
    <row r="699" spans="1:46">
      <c r="A699" s="662" t="s">
        <v>3487</v>
      </c>
      <c r="B699" s="662">
        <v>68516</v>
      </c>
      <c r="C699" s="662" t="s">
        <v>17</v>
      </c>
      <c r="D699" s="662" t="s">
        <v>3567</v>
      </c>
      <c r="E699" s="662" t="s">
        <v>3568</v>
      </c>
      <c r="F699" s="662" t="s">
        <v>3569</v>
      </c>
      <c r="G699" s="662">
        <v>34</v>
      </c>
      <c r="H699" s="662">
        <v>27.7</v>
      </c>
      <c r="I699" s="662">
        <v>131</v>
      </c>
      <c r="J699" s="662">
        <v>46.2</v>
      </c>
      <c r="K699" s="662">
        <v>165</v>
      </c>
      <c r="L699" s="662">
        <v>10</v>
      </c>
      <c r="M699" s="662">
        <v>1.5</v>
      </c>
      <c r="N699" s="662" t="s">
        <v>2667</v>
      </c>
      <c r="O699" s="662" t="s">
        <v>22</v>
      </c>
      <c r="P699" s="662" t="s">
        <v>40</v>
      </c>
      <c r="Q699" s="667">
        <v>34.461666999999998</v>
      </c>
      <c r="R699" s="667">
        <v>131.77000000000001</v>
      </c>
      <c r="T699" s="668" t="s">
        <v>4605</v>
      </c>
      <c r="U699" s="668" t="s">
        <v>4605</v>
      </c>
      <c r="V699" s="668" t="s">
        <v>4605</v>
      </c>
      <c r="W699" s="668" t="s">
        <v>22</v>
      </c>
      <c r="X699" s="668" t="s">
        <v>22</v>
      </c>
      <c r="Y699" s="668" t="s">
        <v>22</v>
      </c>
      <c r="Z699" s="668" t="s">
        <v>22</v>
      </c>
      <c r="AB699" s="662" t="s">
        <v>4745</v>
      </c>
      <c r="AC699" s="662" t="s">
        <v>2148</v>
      </c>
      <c r="AE699" s="662">
        <v>1</v>
      </c>
      <c r="AH699" s="668" t="str">
        <f t="shared" si="101"/>
        <v>●</v>
      </c>
      <c r="AI699" s="668" t="str">
        <f t="shared" si="101"/>
        <v/>
      </c>
      <c r="AJ699" s="668" t="str">
        <f t="shared" si="101"/>
        <v/>
      </c>
      <c r="AK699" s="675">
        <f t="shared" si="102"/>
        <v>68516</v>
      </c>
      <c r="AL699" s="675" t="str">
        <f t="shared" si="100"/>
        <v>68_津和野</v>
      </c>
      <c r="AM699" s="675" t="str">
        <f t="shared" si="108"/>
        <v>68</v>
      </c>
      <c r="AN699" s="693" t="str">
        <f>IFERROR(VLOOKUP(AL699,観測点コードリスト!$L$2:$N$1665,3,FALSE),"")</f>
        <v>0707</v>
      </c>
      <c r="AO699" t="str">
        <f t="shared" si="103"/>
        <v>●</v>
      </c>
      <c r="AQ699" s="709">
        <f t="shared" si="104"/>
        <v>68516</v>
      </c>
      <c r="AR699" s="709" t="str">
        <f t="shared" si="105"/>
        <v>津和野</v>
      </c>
      <c r="AS699" s="709" t="str">
        <f t="shared" si="106"/>
        <v>68</v>
      </c>
      <c r="AT699" s="710" t="str">
        <f t="shared" si="107"/>
        <v>0707</v>
      </c>
    </row>
    <row r="700" spans="1:46">
      <c r="A700" s="662" t="s">
        <v>3487</v>
      </c>
      <c r="B700" s="662">
        <v>68541</v>
      </c>
      <c r="C700" s="662" t="s">
        <v>17</v>
      </c>
      <c r="D700" s="662" t="s">
        <v>3570</v>
      </c>
      <c r="E700" s="662" t="s">
        <v>3571</v>
      </c>
      <c r="F700" s="662" t="s">
        <v>3572</v>
      </c>
      <c r="G700" s="662">
        <v>34</v>
      </c>
      <c r="H700" s="662">
        <v>23.5</v>
      </c>
      <c r="I700" s="662">
        <v>131</v>
      </c>
      <c r="J700" s="662">
        <v>53.6</v>
      </c>
      <c r="K700" s="662">
        <v>250</v>
      </c>
      <c r="L700" s="662">
        <v>10</v>
      </c>
      <c r="M700" s="662">
        <v>1.5</v>
      </c>
      <c r="N700" s="662" t="s">
        <v>3573</v>
      </c>
      <c r="O700" s="662" t="s">
        <v>22</v>
      </c>
      <c r="P700" s="662" t="s">
        <v>40</v>
      </c>
      <c r="Q700" s="667">
        <v>34.391666999999998</v>
      </c>
      <c r="R700" s="667">
        <v>131.89333300000001</v>
      </c>
      <c r="T700" s="668" t="s">
        <v>4605</v>
      </c>
      <c r="U700" s="668" t="s">
        <v>4605</v>
      </c>
      <c r="V700" s="668" t="s">
        <v>4605</v>
      </c>
      <c r="W700" s="668" t="s">
        <v>22</v>
      </c>
      <c r="X700" s="668" t="s">
        <v>22</v>
      </c>
      <c r="Y700" s="668" t="s">
        <v>22</v>
      </c>
      <c r="Z700" s="668" t="s">
        <v>22</v>
      </c>
      <c r="AB700" s="662" t="s">
        <v>3573</v>
      </c>
      <c r="AC700" s="662" t="s">
        <v>3573</v>
      </c>
      <c r="AH700" s="668" t="str">
        <f t="shared" si="101"/>
        <v/>
      </c>
      <c r="AI700" s="668" t="str">
        <f t="shared" si="101"/>
        <v/>
      </c>
      <c r="AJ700" s="668" t="str">
        <f t="shared" si="101"/>
        <v/>
      </c>
      <c r="AK700" s="675">
        <f t="shared" si="102"/>
        <v>68541</v>
      </c>
      <c r="AL700" s="675" t="str">
        <f t="shared" si="100"/>
        <v>68_吉賀</v>
      </c>
      <c r="AM700" s="675" t="str">
        <f t="shared" si="108"/>
        <v>68</v>
      </c>
      <c r="AN700" s="693" t="str">
        <f>IFERROR(VLOOKUP(AL700,観測点コードリスト!$L$2:$N$1665,3,FALSE),"")</f>
        <v>1592</v>
      </c>
      <c r="AO700" t="str">
        <f t="shared" si="103"/>
        <v/>
      </c>
      <c r="AQ700" s="709">
        <f t="shared" si="104"/>
        <v>68541</v>
      </c>
      <c r="AR700" s="709" t="str">
        <f t="shared" si="105"/>
        <v>吉賀</v>
      </c>
      <c r="AS700" s="709" t="str">
        <f t="shared" si="106"/>
        <v>68</v>
      </c>
      <c r="AT700" s="710" t="str">
        <f t="shared" si="107"/>
        <v>1592</v>
      </c>
    </row>
    <row r="701" spans="1:46">
      <c r="A701" s="662" t="s">
        <v>3574</v>
      </c>
      <c r="B701" s="662">
        <v>69006</v>
      </c>
      <c r="C701" s="662" t="s">
        <v>23</v>
      </c>
      <c r="D701" s="662" t="s">
        <v>3575</v>
      </c>
      <c r="E701" s="662" t="s">
        <v>3068</v>
      </c>
      <c r="F701" s="662" t="s">
        <v>3576</v>
      </c>
      <c r="G701" s="662">
        <v>35</v>
      </c>
      <c r="H701" s="662">
        <v>32.6</v>
      </c>
      <c r="I701" s="662">
        <v>133</v>
      </c>
      <c r="J701" s="662">
        <v>14.1</v>
      </c>
      <c r="K701" s="662">
        <v>2</v>
      </c>
      <c r="L701" s="662">
        <v>11.7</v>
      </c>
      <c r="M701" s="662" t="s">
        <v>22</v>
      </c>
      <c r="N701" s="662" t="s">
        <v>3577</v>
      </c>
      <c r="O701" s="662">
        <v>69910</v>
      </c>
      <c r="P701" s="662" t="s">
        <v>22</v>
      </c>
      <c r="Q701" s="667">
        <v>35.543332999999997</v>
      </c>
      <c r="R701" s="667">
        <v>133.23500000000001</v>
      </c>
      <c r="T701" s="668" t="s">
        <v>4605</v>
      </c>
      <c r="U701" s="668" t="s">
        <v>4605</v>
      </c>
      <c r="V701" s="668" t="s">
        <v>4605</v>
      </c>
      <c r="W701" s="668" t="s">
        <v>22</v>
      </c>
      <c r="X701" s="668" t="s">
        <v>22</v>
      </c>
      <c r="Y701" s="668" t="s">
        <v>4605</v>
      </c>
      <c r="Z701" s="668" t="s">
        <v>22</v>
      </c>
      <c r="AB701" s="662" t="s">
        <v>4745</v>
      </c>
      <c r="AC701" s="662" t="s">
        <v>4867</v>
      </c>
      <c r="AF701" s="662">
        <v>7</v>
      </c>
      <c r="AG701" s="662">
        <v>15</v>
      </c>
      <c r="AH701" s="668" t="str">
        <f t="shared" si="101"/>
        <v/>
      </c>
      <c r="AI701" s="668" t="str">
        <f t="shared" si="101"/>
        <v>●</v>
      </c>
      <c r="AJ701" s="668" t="str">
        <f t="shared" si="101"/>
        <v>●</v>
      </c>
      <c r="AK701" s="675">
        <f t="shared" si="102"/>
        <v>69006</v>
      </c>
      <c r="AL701" s="675" t="str">
        <f t="shared" si="100"/>
        <v>69_境</v>
      </c>
      <c r="AM701" s="675" t="str">
        <f t="shared" si="108"/>
        <v>69</v>
      </c>
      <c r="AN701" s="693" t="str">
        <f>IFERROR(VLOOKUP(AL701,観測点コードリスト!$L$2:$N$1665,3,FALSE),"")</f>
        <v>47742</v>
      </c>
      <c r="AO701" t="str">
        <f t="shared" si="103"/>
        <v>●</v>
      </c>
      <c r="AQ701" s="709">
        <f t="shared" si="104"/>
        <v>69006</v>
      </c>
      <c r="AR701" s="709" t="str">
        <f t="shared" si="105"/>
        <v>境</v>
      </c>
      <c r="AS701" s="709" t="str">
        <f t="shared" si="106"/>
        <v>69</v>
      </c>
      <c r="AT701" s="710" t="str">
        <f t="shared" si="107"/>
        <v>47742</v>
      </c>
    </row>
    <row r="702" spans="1:46">
      <c r="A702" s="662" t="s">
        <v>3574</v>
      </c>
      <c r="B702" s="662">
        <v>69021</v>
      </c>
      <c r="C702" s="662" t="s">
        <v>17</v>
      </c>
      <c r="D702" s="662" t="s">
        <v>3578</v>
      </c>
      <c r="E702" s="662" t="s">
        <v>3579</v>
      </c>
      <c r="F702" s="662" t="s">
        <v>3580</v>
      </c>
      <c r="G702" s="662">
        <v>35</v>
      </c>
      <c r="H702" s="662">
        <v>31.4</v>
      </c>
      <c r="I702" s="662">
        <v>133</v>
      </c>
      <c r="J702" s="662">
        <v>34</v>
      </c>
      <c r="K702" s="662">
        <v>15</v>
      </c>
      <c r="L702" s="662">
        <v>6.5</v>
      </c>
      <c r="M702" s="662">
        <v>1.5</v>
      </c>
      <c r="N702" s="662" t="s">
        <v>3581</v>
      </c>
      <c r="O702" s="662" t="s">
        <v>22</v>
      </c>
      <c r="P702" s="662" t="s">
        <v>40</v>
      </c>
      <c r="Q702" s="667">
        <v>35.523333000000001</v>
      </c>
      <c r="R702" s="667">
        <v>133.566667</v>
      </c>
      <c r="T702" s="668" t="s">
        <v>4605</v>
      </c>
      <c r="U702" s="668" t="s">
        <v>4605</v>
      </c>
      <c r="V702" s="668" t="s">
        <v>4605</v>
      </c>
      <c r="W702" s="668" t="s">
        <v>22</v>
      </c>
      <c r="X702" s="668" t="s">
        <v>22</v>
      </c>
      <c r="Y702" s="668" t="s">
        <v>22</v>
      </c>
      <c r="Z702" s="668" t="s">
        <v>22</v>
      </c>
      <c r="AB702" s="662" t="s">
        <v>3581</v>
      </c>
      <c r="AC702" s="662" t="s">
        <v>3581</v>
      </c>
      <c r="AF702" s="662">
        <v>4</v>
      </c>
      <c r="AG702" s="662">
        <v>6</v>
      </c>
      <c r="AH702" s="668" t="str">
        <f t="shared" si="101"/>
        <v/>
      </c>
      <c r="AI702" s="668" t="str">
        <f t="shared" si="101"/>
        <v>●</v>
      </c>
      <c r="AJ702" s="668" t="str">
        <f t="shared" si="101"/>
        <v>●</v>
      </c>
      <c r="AK702" s="675">
        <f t="shared" si="102"/>
        <v>69021</v>
      </c>
      <c r="AL702" s="675" t="str">
        <f t="shared" si="100"/>
        <v>69_塩津</v>
      </c>
      <c r="AM702" s="675" t="str">
        <f t="shared" si="108"/>
        <v>69</v>
      </c>
      <c r="AN702" s="693" t="str">
        <f>IFERROR(VLOOKUP(AL702,観測点コードリスト!$L$2:$N$1665,3,FALSE),"")</f>
        <v>1231</v>
      </c>
      <c r="AO702" t="str">
        <f t="shared" si="103"/>
        <v>●</v>
      </c>
      <c r="AQ702" s="709">
        <f t="shared" si="104"/>
        <v>69021</v>
      </c>
      <c r="AR702" s="709" t="str">
        <f t="shared" si="105"/>
        <v>塩津</v>
      </c>
      <c r="AS702" s="709" t="str">
        <f t="shared" si="106"/>
        <v>69</v>
      </c>
      <c r="AT702" s="710" t="str">
        <f t="shared" si="107"/>
        <v>1231</v>
      </c>
    </row>
    <row r="703" spans="1:46">
      <c r="A703" s="662" t="s">
        <v>3574</v>
      </c>
      <c r="B703" s="662">
        <v>69041</v>
      </c>
      <c r="C703" s="662" t="s">
        <v>17</v>
      </c>
      <c r="D703" s="662" t="s">
        <v>3582</v>
      </c>
      <c r="E703" s="662" t="s">
        <v>3583</v>
      </c>
      <c r="F703" s="662" t="s">
        <v>3584</v>
      </c>
      <c r="G703" s="662">
        <v>35</v>
      </c>
      <c r="H703" s="662">
        <v>31.2</v>
      </c>
      <c r="I703" s="662">
        <v>133</v>
      </c>
      <c r="J703" s="662">
        <v>59.8</v>
      </c>
      <c r="K703" s="662">
        <v>13</v>
      </c>
      <c r="L703" s="662">
        <v>10</v>
      </c>
      <c r="M703" s="662">
        <v>1.5</v>
      </c>
      <c r="N703" s="662" t="s">
        <v>2520</v>
      </c>
      <c r="O703" s="662" t="s">
        <v>22</v>
      </c>
      <c r="P703" s="662" t="s">
        <v>22</v>
      </c>
      <c r="Q703" s="667">
        <v>35.520000000000003</v>
      </c>
      <c r="R703" s="667">
        <v>133.996667</v>
      </c>
      <c r="T703" s="668" t="s">
        <v>4605</v>
      </c>
      <c r="U703" s="668" t="s">
        <v>4605</v>
      </c>
      <c r="V703" s="668" t="s">
        <v>4605</v>
      </c>
      <c r="W703" s="668" t="s">
        <v>22</v>
      </c>
      <c r="X703" s="668" t="s">
        <v>22</v>
      </c>
      <c r="Y703" s="668" t="s">
        <v>22</v>
      </c>
      <c r="Z703" s="668" t="s">
        <v>22</v>
      </c>
      <c r="AB703" s="662" t="s">
        <v>4745</v>
      </c>
      <c r="AC703" s="662" t="s">
        <v>2541</v>
      </c>
      <c r="AE703" s="662">
        <v>2</v>
      </c>
      <c r="AF703" s="662">
        <v>2</v>
      </c>
      <c r="AG703" s="662">
        <v>1</v>
      </c>
      <c r="AH703" s="668" t="str">
        <f t="shared" si="101"/>
        <v>●</v>
      </c>
      <c r="AI703" s="668" t="str">
        <f t="shared" si="101"/>
        <v>●</v>
      </c>
      <c r="AJ703" s="668" t="str">
        <f t="shared" si="101"/>
        <v>●</v>
      </c>
      <c r="AK703" s="675">
        <f t="shared" si="102"/>
        <v>69041</v>
      </c>
      <c r="AL703" s="675" t="str">
        <f t="shared" si="100"/>
        <v>69_青谷</v>
      </c>
      <c r="AM703" s="675" t="str">
        <f t="shared" si="108"/>
        <v>69</v>
      </c>
      <c r="AN703" s="693" t="str">
        <f>IFERROR(VLOOKUP(AL703,観測点コードリスト!$L$2:$N$1665,3,FALSE),"")</f>
        <v>0709</v>
      </c>
      <c r="AO703" t="str">
        <f t="shared" si="103"/>
        <v>●</v>
      </c>
      <c r="AQ703" s="709">
        <f t="shared" si="104"/>
        <v>69041</v>
      </c>
      <c r="AR703" s="709" t="str">
        <f t="shared" si="105"/>
        <v>青谷</v>
      </c>
      <c r="AS703" s="709" t="str">
        <f t="shared" si="106"/>
        <v>69</v>
      </c>
      <c r="AT703" s="710" t="str">
        <f t="shared" si="107"/>
        <v>0709</v>
      </c>
    </row>
    <row r="704" spans="1:46">
      <c r="A704" s="662" t="s">
        <v>3574</v>
      </c>
      <c r="B704" s="662">
        <v>69052</v>
      </c>
      <c r="C704" s="662" t="s">
        <v>23</v>
      </c>
      <c r="D704" s="662" t="s">
        <v>3585</v>
      </c>
      <c r="E704" s="662" t="s">
        <v>3586</v>
      </c>
      <c r="F704" s="662" t="s">
        <v>3587</v>
      </c>
      <c r="G704" s="662">
        <v>35</v>
      </c>
      <c r="H704" s="662">
        <v>31.8</v>
      </c>
      <c r="I704" s="662">
        <v>134</v>
      </c>
      <c r="J704" s="662">
        <v>9.9</v>
      </c>
      <c r="K704" s="662">
        <v>15</v>
      </c>
      <c r="L704" s="662">
        <v>10.199999999999999</v>
      </c>
      <c r="M704" s="662" t="s">
        <v>22</v>
      </c>
      <c r="N704" s="662" t="s">
        <v>35</v>
      </c>
      <c r="O704" s="662" t="s">
        <v>22</v>
      </c>
      <c r="P704" s="662" t="s">
        <v>36</v>
      </c>
      <c r="Q704" s="667">
        <v>35.53</v>
      </c>
      <c r="R704" s="667">
        <v>134.16499999999999</v>
      </c>
      <c r="T704" s="668" t="s">
        <v>4605</v>
      </c>
      <c r="U704" s="668" t="s">
        <v>4605</v>
      </c>
      <c r="V704" s="668" t="s">
        <v>4605</v>
      </c>
      <c r="W704" s="668" t="s">
        <v>22</v>
      </c>
      <c r="X704" s="668" t="s">
        <v>22</v>
      </c>
      <c r="Y704" s="668" t="s">
        <v>22</v>
      </c>
      <c r="Z704" s="668" t="s">
        <v>22</v>
      </c>
      <c r="AB704" s="662" t="s">
        <v>35</v>
      </c>
      <c r="AC704" s="662" t="s">
        <v>35</v>
      </c>
      <c r="AE704" s="662">
        <v>6</v>
      </c>
      <c r="AF704" s="662">
        <v>6</v>
      </c>
      <c r="AH704" s="668" t="str">
        <f t="shared" si="101"/>
        <v>●</v>
      </c>
      <c r="AI704" s="668" t="str">
        <f t="shared" si="101"/>
        <v>●</v>
      </c>
      <c r="AJ704" s="668" t="str">
        <f t="shared" si="101"/>
        <v/>
      </c>
      <c r="AK704" s="675">
        <f t="shared" si="102"/>
        <v>69052</v>
      </c>
      <c r="AL704" s="675" t="str">
        <f t="shared" si="100"/>
        <v>69_湖山</v>
      </c>
      <c r="AM704" s="675" t="str">
        <f t="shared" si="108"/>
        <v>69</v>
      </c>
      <c r="AN704" s="693" t="str">
        <f>IFERROR(VLOOKUP(AL704,観測点コードリスト!$L$2:$N$1665,3,FALSE),"")</f>
        <v>1519</v>
      </c>
      <c r="AO704" t="str">
        <f t="shared" si="103"/>
        <v>●</v>
      </c>
      <c r="AQ704" s="709">
        <f t="shared" si="104"/>
        <v>69052</v>
      </c>
      <c r="AR704" s="709" t="str">
        <f t="shared" si="105"/>
        <v>湖山</v>
      </c>
      <c r="AS704" s="709" t="str">
        <f t="shared" si="106"/>
        <v>69</v>
      </c>
      <c r="AT704" s="710" t="str">
        <f t="shared" si="107"/>
        <v>1519</v>
      </c>
    </row>
    <row r="705" spans="1:46">
      <c r="A705" s="662" t="s">
        <v>3574</v>
      </c>
      <c r="B705" s="662">
        <v>69061</v>
      </c>
      <c r="C705" s="662" t="s">
        <v>17</v>
      </c>
      <c r="D705" s="662" t="s">
        <v>3588</v>
      </c>
      <c r="E705" s="662" t="s">
        <v>3589</v>
      </c>
      <c r="F705" s="662" t="s">
        <v>3590</v>
      </c>
      <c r="G705" s="662">
        <v>35</v>
      </c>
      <c r="H705" s="662">
        <v>33.5</v>
      </c>
      <c r="I705" s="662">
        <v>134</v>
      </c>
      <c r="J705" s="662">
        <v>21.6</v>
      </c>
      <c r="K705" s="662">
        <v>19</v>
      </c>
      <c r="L705" s="662">
        <v>10</v>
      </c>
      <c r="M705" s="662">
        <v>1.5</v>
      </c>
      <c r="N705" s="662" t="s">
        <v>2249</v>
      </c>
      <c r="O705" s="662" t="s">
        <v>22</v>
      </c>
      <c r="P705" s="662" t="s">
        <v>40</v>
      </c>
      <c r="Q705" s="667">
        <v>35.558332999999998</v>
      </c>
      <c r="R705" s="667">
        <v>134.36000000000001</v>
      </c>
      <c r="T705" s="668" t="s">
        <v>4605</v>
      </c>
      <c r="U705" s="668" t="s">
        <v>4605</v>
      </c>
      <c r="V705" s="668" t="s">
        <v>4605</v>
      </c>
      <c r="W705" s="668" t="s">
        <v>22</v>
      </c>
      <c r="X705" s="668" t="s">
        <v>22</v>
      </c>
      <c r="Y705" s="668" t="s">
        <v>22</v>
      </c>
      <c r="Z705" s="668" t="s">
        <v>22</v>
      </c>
      <c r="AB705" s="662" t="s">
        <v>4745</v>
      </c>
      <c r="AC705" s="662" t="s">
        <v>4828</v>
      </c>
      <c r="AE705" s="662">
        <v>1</v>
      </c>
      <c r="AG705" s="662">
        <v>10</v>
      </c>
      <c r="AH705" s="668" t="str">
        <f t="shared" si="101"/>
        <v>●</v>
      </c>
      <c r="AI705" s="668" t="str">
        <f t="shared" si="101"/>
        <v/>
      </c>
      <c r="AJ705" s="668" t="str">
        <f t="shared" si="101"/>
        <v>●</v>
      </c>
      <c r="AK705" s="675">
        <f t="shared" si="102"/>
        <v>69061</v>
      </c>
      <c r="AL705" s="675" t="str">
        <f t="shared" si="100"/>
        <v>69_岩井</v>
      </c>
      <c r="AM705" s="675" t="str">
        <f t="shared" si="108"/>
        <v>69</v>
      </c>
      <c r="AN705" s="693" t="str">
        <f>IFERROR(VLOOKUP(AL705,観測点コードリスト!$L$2:$N$1665,3,FALSE),"")</f>
        <v>0711</v>
      </c>
      <c r="AO705" t="str">
        <f t="shared" si="103"/>
        <v>●</v>
      </c>
      <c r="AQ705" s="709">
        <f t="shared" si="104"/>
        <v>69061</v>
      </c>
      <c r="AR705" s="709" t="str">
        <f t="shared" si="105"/>
        <v>岩井</v>
      </c>
      <c r="AS705" s="709" t="str">
        <f t="shared" si="106"/>
        <v>69</v>
      </c>
      <c r="AT705" s="710" t="str">
        <f t="shared" si="107"/>
        <v>0711</v>
      </c>
    </row>
    <row r="706" spans="1:46">
      <c r="A706" s="662" t="s">
        <v>3574</v>
      </c>
      <c r="B706" s="662">
        <v>69076</v>
      </c>
      <c r="C706" s="662" t="s">
        <v>23</v>
      </c>
      <c r="D706" s="662" t="s">
        <v>3591</v>
      </c>
      <c r="E706" s="662" t="s">
        <v>3592</v>
      </c>
      <c r="F706" s="662" t="s">
        <v>3593</v>
      </c>
      <c r="G706" s="662">
        <v>35</v>
      </c>
      <c r="H706" s="662">
        <v>26</v>
      </c>
      <c r="I706" s="662">
        <v>133</v>
      </c>
      <c r="J706" s="662">
        <v>20.3</v>
      </c>
      <c r="K706" s="662">
        <v>7</v>
      </c>
      <c r="L706" s="662">
        <v>18.100000000000001</v>
      </c>
      <c r="M706" s="662" t="s">
        <v>22</v>
      </c>
      <c r="N706" s="662" t="s">
        <v>3289</v>
      </c>
      <c r="O706" s="662">
        <v>69930</v>
      </c>
      <c r="P706" s="662" t="s">
        <v>22</v>
      </c>
      <c r="Q706" s="667">
        <v>35.433332999999998</v>
      </c>
      <c r="R706" s="667">
        <v>133.33833300000001</v>
      </c>
      <c r="T706" s="668" t="s">
        <v>4605</v>
      </c>
      <c r="U706" s="668" t="s">
        <v>4605</v>
      </c>
      <c r="V706" s="668" t="s">
        <v>4605</v>
      </c>
      <c r="W706" s="668" t="s">
        <v>22</v>
      </c>
      <c r="X706" s="668" t="s">
        <v>22</v>
      </c>
      <c r="Y706" s="668" t="s">
        <v>4605</v>
      </c>
      <c r="Z706" s="668" t="s">
        <v>22</v>
      </c>
      <c r="AB706" s="662" t="s">
        <v>4745</v>
      </c>
      <c r="AC706" s="662" t="s">
        <v>1919</v>
      </c>
      <c r="AE706" s="662">
        <v>11</v>
      </c>
      <c r="AH706" s="668" t="str">
        <f t="shared" si="101"/>
        <v>●</v>
      </c>
      <c r="AI706" s="668" t="str">
        <f t="shared" si="101"/>
        <v/>
      </c>
      <c r="AJ706" s="668" t="str">
        <f t="shared" si="101"/>
        <v/>
      </c>
      <c r="AK706" s="675">
        <f t="shared" si="102"/>
        <v>69076</v>
      </c>
      <c r="AL706" s="675" t="str">
        <f t="shared" si="100"/>
        <v>69_米子</v>
      </c>
      <c r="AM706" s="675" t="str">
        <f t="shared" si="108"/>
        <v>69</v>
      </c>
      <c r="AN706" s="693" t="str">
        <f>IFERROR(VLOOKUP(AL706,観測点コードリスト!$L$2:$N$1665,3,FALSE),"")</f>
        <v>47744</v>
      </c>
      <c r="AO706" t="str">
        <f t="shared" si="103"/>
        <v>●</v>
      </c>
      <c r="AQ706" s="709">
        <f t="shared" si="104"/>
        <v>69076</v>
      </c>
      <c r="AR706" s="709" t="str">
        <f t="shared" si="105"/>
        <v>米子</v>
      </c>
      <c r="AS706" s="709" t="str">
        <f t="shared" si="106"/>
        <v>69</v>
      </c>
      <c r="AT706" s="710" t="str">
        <f t="shared" si="107"/>
        <v>47744</v>
      </c>
    </row>
    <row r="707" spans="1:46">
      <c r="A707" s="662" t="s">
        <v>3574</v>
      </c>
      <c r="B707" s="662">
        <v>69101</v>
      </c>
      <c r="C707" s="662" t="s">
        <v>17</v>
      </c>
      <c r="D707" s="662" t="s">
        <v>3594</v>
      </c>
      <c r="E707" s="662" t="s">
        <v>3595</v>
      </c>
      <c r="F707" s="662" t="s">
        <v>3596</v>
      </c>
      <c r="G707" s="662">
        <v>35</v>
      </c>
      <c r="H707" s="662">
        <v>28.4</v>
      </c>
      <c r="I707" s="662">
        <v>133</v>
      </c>
      <c r="J707" s="662">
        <v>50.3</v>
      </c>
      <c r="K707" s="662">
        <v>8</v>
      </c>
      <c r="L707" s="662">
        <v>10</v>
      </c>
      <c r="M707" s="662">
        <v>1.5</v>
      </c>
      <c r="N707" s="662" t="s">
        <v>2520</v>
      </c>
      <c r="O707" s="662">
        <v>69900</v>
      </c>
      <c r="P707" s="662" t="s">
        <v>40</v>
      </c>
      <c r="Q707" s="667">
        <v>35.473332999999997</v>
      </c>
      <c r="R707" s="667">
        <v>133.83833300000001</v>
      </c>
      <c r="T707" s="668" t="s">
        <v>4605</v>
      </c>
      <c r="U707" s="668" t="s">
        <v>4605</v>
      </c>
      <c r="V707" s="668" t="s">
        <v>4605</v>
      </c>
      <c r="W707" s="668" t="s">
        <v>22</v>
      </c>
      <c r="X707" s="668" t="s">
        <v>22</v>
      </c>
      <c r="Y707" s="668" t="s">
        <v>22</v>
      </c>
      <c r="Z707" s="668" t="s">
        <v>22</v>
      </c>
      <c r="AB707" s="662" t="s">
        <v>4745</v>
      </c>
      <c r="AC707" s="662" t="s">
        <v>2541</v>
      </c>
      <c r="AE707" s="662">
        <v>3</v>
      </c>
      <c r="AH707" s="668" t="str">
        <f t="shared" si="101"/>
        <v>●</v>
      </c>
      <c r="AI707" s="668" t="str">
        <f t="shared" si="101"/>
        <v/>
      </c>
      <c r="AJ707" s="668" t="str">
        <f t="shared" si="101"/>
        <v/>
      </c>
      <c r="AK707" s="675">
        <f t="shared" si="102"/>
        <v>69101</v>
      </c>
      <c r="AL707" s="675" t="str">
        <f t="shared" si="100"/>
        <v>69_倉吉</v>
      </c>
      <c r="AM707" s="675" t="str">
        <f t="shared" si="108"/>
        <v>69</v>
      </c>
      <c r="AN707" s="693" t="str">
        <f>IFERROR(VLOOKUP(AL707,観測点コードリスト!$L$2:$N$1665,3,FALSE),"")</f>
        <v>0713</v>
      </c>
      <c r="AO707" t="str">
        <f t="shared" si="103"/>
        <v>●</v>
      </c>
      <c r="AQ707" s="709">
        <f t="shared" si="104"/>
        <v>69101</v>
      </c>
      <c r="AR707" s="709" t="str">
        <f t="shared" si="105"/>
        <v>倉吉</v>
      </c>
      <c r="AS707" s="709" t="str">
        <f t="shared" si="106"/>
        <v>69</v>
      </c>
      <c r="AT707" s="710" t="str">
        <f t="shared" si="107"/>
        <v>0713</v>
      </c>
    </row>
    <row r="708" spans="1:46">
      <c r="A708" s="662" t="s">
        <v>3574</v>
      </c>
      <c r="B708" s="662">
        <v>69122</v>
      </c>
      <c r="C708" s="662" t="s">
        <v>23</v>
      </c>
      <c r="D708" s="662" t="s">
        <v>3574</v>
      </c>
      <c r="E708" s="662" t="s">
        <v>3601</v>
      </c>
      <c r="F708" s="662" t="s">
        <v>3602</v>
      </c>
      <c r="G708" s="662">
        <v>35</v>
      </c>
      <c r="H708" s="662">
        <v>29.2</v>
      </c>
      <c r="I708" s="662">
        <v>134</v>
      </c>
      <c r="J708" s="662">
        <v>14.3</v>
      </c>
      <c r="K708" s="662">
        <v>7</v>
      </c>
      <c r="L708" s="662">
        <v>33.200000000000003</v>
      </c>
      <c r="M708" s="662" t="s">
        <v>22</v>
      </c>
      <c r="N708" s="662" t="s">
        <v>219</v>
      </c>
      <c r="O708" s="662">
        <v>69940</v>
      </c>
      <c r="P708" s="662" t="s">
        <v>22</v>
      </c>
      <c r="Q708" s="667">
        <v>35.486666999999997</v>
      </c>
      <c r="R708" s="667">
        <v>134.23833300000001</v>
      </c>
      <c r="T708" s="668" t="s">
        <v>4605</v>
      </c>
      <c r="U708" s="668" t="s">
        <v>4605</v>
      </c>
      <c r="V708" s="668" t="s">
        <v>4605</v>
      </c>
      <c r="W708" s="668" t="s">
        <v>4605</v>
      </c>
      <c r="X708" s="668" t="s">
        <v>22</v>
      </c>
      <c r="Y708" s="668" t="s">
        <v>4605</v>
      </c>
      <c r="Z708" s="668" t="s">
        <v>22</v>
      </c>
      <c r="AB708" s="662" t="s">
        <v>219</v>
      </c>
      <c r="AC708" s="662" t="s">
        <v>219</v>
      </c>
      <c r="AE708" s="662">
        <v>4</v>
      </c>
      <c r="AF708" s="662">
        <v>6</v>
      </c>
      <c r="AG708" s="662">
        <v>2</v>
      </c>
      <c r="AH708" s="668" t="str">
        <f t="shared" si="101"/>
        <v>●</v>
      </c>
      <c r="AI708" s="668" t="str">
        <f t="shared" si="101"/>
        <v>●</v>
      </c>
      <c r="AJ708" s="668" t="str">
        <f t="shared" si="101"/>
        <v>●</v>
      </c>
      <c r="AK708" s="675">
        <f t="shared" si="102"/>
        <v>69122</v>
      </c>
      <c r="AL708" s="675" t="str">
        <f t="shared" ref="AL708:AL771" si="109">AM708&amp;"_"&amp;D708</f>
        <v>69_鳥取</v>
      </c>
      <c r="AM708" s="675" t="str">
        <f t="shared" si="108"/>
        <v>69</v>
      </c>
      <c r="AN708" s="693" t="str">
        <f>IFERROR(VLOOKUP(AL708,観測点コードリスト!$L$2:$N$1665,3,FALSE),"")</f>
        <v>47746</v>
      </c>
      <c r="AO708" t="str">
        <f t="shared" si="103"/>
        <v>●</v>
      </c>
      <c r="AQ708" s="709">
        <f t="shared" si="104"/>
        <v>69122</v>
      </c>
      <c r="AR708" s="709" t="str">
        <f t="shared" si="105"/>
        <v>鳥取</v>
      </c>
      <c r="AS708" s="709" t="str">
        <f t="shared" si="106"/>
        <v>69</v>
      </c>
      <c r="AT708" s="710" t="str">
        <f t="shared" si="107"/>
        <v>47746</v>
      </c>
    </row>
    <row r="709" spans="1:46">
      <c r="A709" s="662" t="s">
        <v>3574</v>
      </c>
      <c r="B709" s="662">
        <v>69246</v>
      </c>
      <c r="C709" s="662" t="s">
        <v>17</v>
      </c>
      <c r="D709" s="662" t="s">
        <v>3618</v>
      </c>
      <c r="E709" s="662" t="s">
        <v>3619</v>
      </c>
      <c r="F709" s="662" t="s">
        <v>3620</v>
      </c>
      <c r="G709" s="662">
        <v>35</v>
      </c>
      <c r="H709" s="662">
        <v>15.8</v>
      </c>
      <c r="I709" s="662">
        <v>134</v>
      </c>
      <c r="J709" s="662">
        <v>14.4</v>
      </c>
      <c r="K709" s="662">
        <v>182</v>
      </c>
      <c r="L709" s="662">
        <v>6.5</v>
      </c>
      <c r="M709" s="662">
        <v>1.5</v>
      </c>
      <c r="N709" s="662" t="s">
        <v>2249</v>
      </c>
      <c r="O709" s="662">
        <v>69915</v>
      </c>
      <c r="P709" s="662" t="s">
        <v>22</v>
      </c>
      <c r="Q709" s="667">
        <v>35.263333000000003</v>
      </c>
      <c r="R709" s="667">
        <v>134.24</v>
      </c>
      <c r="T709" s="668" t="s">
        <v>4605</v>
      </c>
      <c r="U709" s="668" t="s">
        <v>4605</v>
      </c>
      <c r="V709" s="668" t="s">
        <v>4605</v>
      </c>
      <c r="W709" s="668" t="s">
        <v>22</v>
      </c>
      <c r="X709" s="668" t="s">
        <v>22</v>
      </c>
      <c r="Y709" s="668" t="s">
        <v>22</v>
      </c>
      <c r="Z709" s="668" t="s">
        <v>22</v>
      </c>
      <c r="AB709" s="662" t="s">
        <v>4745</v>
      </c>
      <c r="AC709" s="662" t="s">
        <v>4828</v>
      </c>
      <c r="AH709" s="668" t="str">
        <f t="shared" ref="AH709:AJ772" si="110">IF(AE709&gt;0,"●","")</f>
        <v/>
      </c>
      <c r="AI709" s="668" t="str">
        <f t="shared" si="110"/>
        <v/>
      </c>
      <c r="AJ709" s="668" t="str">
        <f t="shared" si="110"/>
        <v/>
      </c>
      <c r="AK709" s="675">
        <f t="shared" ref="AK709:AK772" si="111">B709</f>
        <v>69246</v>
      </c>
      <c r="AL709" s="675" t="str">
        <f t="shared" si="109"/>
        <v>69_智頭</v>
      </c>
      <c r="AM709" s="675" t="str">
        <f t="shared" si="108"/>
        <v>69</v>
      </c>
      <c r="AN709" s="693" t="str">
        <f>IFERROR(VLOOKUP(AL709,観測点コードリスト!$L$2:$N$1665,3,FALSE),"")</f>
        <v>0718</v>
      </c>
      <c r="AO709" t="str">
        <f t="shared" ref="AO709:AO772" si="112">IF(AH709="●","●",IF(AI709="●","●",IF(AJ709="●","●","")))</f>
        <v/>
      </c>
      <c r="AQ709" s="709">
        <f t="shared" si="104"/>
        <v>69246</v>
      </c>
      <c r="AR709" s="709" t="str">
        <f t="shared" si="105"/>
        <v>智頭</v>
      </c>
      <c r="AS709" s="709" t="str">
        <f t="shared" si="106"/>
        <v>69</v>
      </c>
      <c r="AT709" s="710" t="str">
        <f t="shared" si="107"/>
        <v>0718</v>
      </c>
    </row>
    <row r="710" spans="1:46">
      <c r="A710" s="662" t="s">
        <v>3574</v>
      </c>
      <c r="B710" s="662">
        <v>69271</v>
      </c>
      <c r="C710" s="662" t="s">
        <v>17</v>
      </c>
      <c r="D710" s="662" t="s">
        <v>3621</v>
      </c>
      <c r="E710" s="662" t="s">
        <v>3622</v>
      </c>
      <c r="F710" s="662" t="s">
        <v>3623</v>
      </c>
      <c r="G710" s="662">
        <v>35</v>
      </c>
      <c r="H710" s="662">
        <v>11.2</v>
      </c>
      <c r="I710" s="662">
        <v>133</v>
      </c>
      <c r="J710" s="662">
        <v>13.8</v>
      </c>
      <c r="K710" s="662">
        <v>490</v>
      </c>
      <c r="L710" s="662">
        <v>10</v>
      </c>
      <c r="M710" s="662">
        <v>1.5</v>
      </c>
      <c r="N710" s="662" t="s">
        <v>2820</v>
      </c>
      <c r="O710" s="662" t="s">
        <v>22</v>
      </c>
      <c r="P710" s="662" t="s">
        <v>40</v>
      </c>
      <c r="Q710" s="667">
        <v>35.186667</v>
      </c>
      <c r="R710" s="667">
        <v>133.22999999999999</v>
      </c>
      <c r="T710" s="668" t="s">
        <v>4605</v>
      </c>
      <c r="U710" s="668" t="s">
        <v>4605</v>
      </c>
      <c r="V710" s="668" t="s">
        <v>4605</v>
      </c>
      <c r="W710" s="668" t="s">
        <v>22</v>
      </c>
      <c r="X710" s="668" t="s">
        <v>22</v>
      </c>
      <c r="Y710" s="668" t="s">
        <v>22</v>
      </c>
      <c r="Z710" s="668" t="s">
        <v>22</v>
      </c>
      <c r="AB710" s="662" t="s">
        <v>2820</v>
      </c>
      <c r="AC710" s="662" t="s">
        <v>2820</v>
      </c>
      <c r="AG710" s="662">
        <v>2</v>
      </c>
      <c r="AH710" s="668" t="str">
        <f t="shared" si="110"/>
        <v/>
      </c>
      <c r="AI710" s="668" t="str">
        <f t="shared" si="110"/>
        <v/>
      </c>
      <c r="AJ710" s="668" t="str">
        <f t="shared" si="110"/>
        <v>●</v>
      </c>
      <c r="AK710" s="675">
        <f t="shared" si="111"/>
        <v>69271</v>
      </c>
      <c r="AL710" s="675" t="str">
        <f t="shared" si="109"/>
        <v>69_茶屋</v>
      </c>
      <c r="AM710" s="675" t="str">
        <f t="shared" si="108"/>
        <v>69</v>
      </c>
      <c r="AN710" s="693" t="str">
        <f>IFERROR(VLOOKUP(AL710,観測点コードリスト!$L$2:$N$1665,3,FALSE),"")</f>
        <v>1304</v>
      </c>
      <c r="AO710" t="str">
        <f t="shared" si="112"/>
        <v>●</v>
      </c>
      <c r="AQ710" s="709">
        <f t="shared" si="104"/>
        <v>69271</v>
      </c>
      <c r="AR710" s="709" t="str">
        <f t="shared" si="105"/>
        <v>茶屋</v>
      </c>
      <c r="AS710" s="709" t="str">
        <f t="shared" si="106"/>
        <v>69</v>
      </c>
      <c r="AT710" s="710" t="str">
        <f t="shared" si="107"/>
        <v>1304</v>
      </c>
    </row>
    <row r="711" spans="1:46">
      <c r="A711" s="662" t="s">
        <v>3624</v>
      </c>
      <c r="B711" s="662">
        <v>71066</v>
      </c>
      <c r="C711" s="662" t="s">
        <v>17</v>
      </c>
      <c r="D711" s="662" t="s">
        <v>633</v>
      </c>
      <c r="E711" s="662" t="s">
        <v>634</v>
      </c>
      <c r="F711" s="662" t="s">
        <v>3625</v>
      </c>
      <c r="G711" s="662">
        <v>34</v>
      </c>
      <c r="H711" s="662">
        <v>1.4</v>
      </c>
      <c r="I711" s="662">
        <v>133</v>
      </c>
      <c r="J711" s="662">
        <v>47.7</v>
      </c>
      <c r="K711" s="662">
        <v>214</v>
      </c>
      <c r="L711" s="662">
        <v>10</v>
      </c>
      <c r="M711" s="662">
        <v>1.5</v>
      </c>
      <c r="N711" s="662" t="s">
        <v>3626</v>
      </c>
      <c r="O711" s="662" t="s">
        <v>22</v>
      </c>
      <c r="P711" s="662" t="s">
        <v>40</v>
      </c>
      <c r="Q711" s="667">
        <v>34.023333000000001</v>
      </c>
      <c r="R711" s="667">
        <v>133.79499999999999</v>
      </c>
      <c r="T711" s="668" t="s">
        <v>4605</v>
      </c>
      <c r="U711" s="668" t="s">
        <v>4605</v>
      </c>
      <c r="V711" s="668" t="s">
        <v>4605</v>
      </c>
      <c r="W711" s="668" t="s">
        <v>22</v>
      </c>
      <c r="X711" s="668" t="s">
        <v>22</v>
      </c>
      <c r="Y711" s="668" t="s">
        <v>22</v>
      </c>
      <c r="Z711" s="668" t="s">
        <v>22</v>
      </c>
      <c r="AB711" s="662" t="s">
        <v>4745</v>
      </c>
      <c r="AC711" s="662" t="s">
        <v>4868</v>
      </c>
      <c r="AE711" s="662">
        <v>2</v>
      </c>
      <c r="AF711" s="662">
        <v>7</v>
      </c>
      <c r="AG711" s="662">
        <v>1</v>
      </c>
      <c r="AH711" s="668" t="str">
        <f t="shared" si="110"/>
        <v>●</v>
      </c>
      <c r="AI711" s="668" t="str">
        <f t="shared" si="110"/>
        <v>●</v>
      </c>
      <c r="AJ711" s="668" t="str">
        <f t="shared" si="110"/>
        <v>●</v>
      </c>
      <c r="AK711" s="675">
        <f t="shared" si="111"/>
        <v>71066</v>
      </c>
      <c r="AL711" s="675" t="str">
        <f t="shared" si="109"/>
        <v>71_池田</v>
      </c>
      <c r="AM711" s="675" t="str">
        <f t="shared" si="108"/>
        <v>71</v>
      </c>
      <c r="AN711" s="693" t="str">
        <f>IFERROR(VLOOKUP(AL711,観測点コードリスト!$L$2:$N$1665,3,FALSE),"")</f>
        <v>0720</v>
      </c>
      <c r="AO711" t="str">
        <f t="shared" si="112"/>
        <v>●</v>
      </c>
      <c r="AQ711" s="709">
        <f t="shared" si="104"/>
        <v>71066</v>
      </c>
      <c r="AR711" s="709" t="str">
        <f t="shared" si="105"/>
        <v>池田</v>
      </c>
      <c r="AS711" s="709" t="str">
        <f t="shared" si="106"/>
        <v>71</v>
      </c>
      <c r="AT711" s="710" t="str">
        <f t="shared" si="107"/>
        <v>0720</v>
      </c>
    </row>
    <row r="712" spans="1:46">
      <c r="A712" s="662" t="s">
        <v>3624</v>
      </c>
      <c r="B712" s="662">
        <v>71087</v>
      </c>
      <c r="C712" s="662" t="s">
        <v>17</v>
      </c>
      <c r="D712" s="662" t="s">
        <v>3627</v>
      </c>
      <c r="E712" s="662" t="s">
        <v>3628</v>
      </c>
      <c r="F712" s="662" t="s">
        <v>3629</v>
      </c>
      <c r="G712" s="662">
        <v>34</v>
      </c>
      <c r="H712" s="662">
        <v>2.4</v>
      </c>
      <c r="I712" s="662">
        <v>134</v>
      </c>
      <c r="J712" s="662">
        <v>9.4</v>
      </c>
      <c r="K712" s="662">
        <v>160</v>
      </c>
      <c r="L712" s="662">
        <v>9.4</v>
      </c>
      <c r="M712" s="662">
        <v>1.5</v>
      </c>
      <c r="N712" s="662" t="s">
        <v>3630</v>
      </c>
      <c r="O712" s="662" t="s">
        <v>22</v>
      </c>
      <c r="P712" s="662" t="s">
        <v>22</v>
      </c>
      <c r="Q712" s="667">
        <v>34.04</v>
      </c>
      <c r="R712" s="667">
        <v>134.156667</v>
      </c>
      <c r="T712" s="668" t="s">
        <v>4605</v>
      </c>
      <c r="U712" s="668" t="s">
        <v>4605</v>
      </c>
      <c r="V712" s="668" t="s">
        <v>4605</v>
      </c>
      <c r="W712" s="668" t="s">
        <v>22</v>
      </c>
      <c r="X712" s="668" t="s">
        <v>22</v>
      </c>
      <c r="Y712" s="668" t="s">
        <v>22</v>
      </c>
      <c r="Z712" s="668" t="s">
        <v>22</v>
      </c>
      <c r="AB712" s="662" t="s">
        <v>3630</v>
      </c>
      <c r="AC712" s="662" t="s">
        <v>3630</v>
      </c>
      <c r="AF712" s="662">
        <v>2</v>
      </c>
      <c r="AG712" s="662">
        <v>3</v>
      </c>
      <c r="AH712" s="668" t="str">
        <f t="shared" si="110"/>
        <v/>
      </c>
      <c r="AI712" s="668" t="str">
        <f t="shared" si="110"/>
        <v>●</v>
      </c>
      <c r="AJ712" s="668" t="str">
        <f t="shared" si="110"/>
        <v>●</v>
      </c>
      <c r="AK712" s="675">
        <f t="shared" si="111"/>
        <v>71087</v>
      </c>
      <c r="AL712" s="675" t="str">
        <f t="shared" si="109"/>
        <v>71_穴吹</v>
      </c>
      <c r="AM712" s="675" t="str">
        <f t="shared" si="108"/>
        <v>71</v>
      </c>
      <c r="AN712" s="693" t="str">
        <f>IFERROR(VLOOKUP(AL712,観測点コードリスト!$L$2:$N$1665,3,FALSE),"")</f>
        <v>0972</v>
      </c>
      <c r="AO712" t="str">
        <f t="shared" si="112"/>
        <v>●</v>
      </c>
      <c r="AQ712" s="709">
        <f t="shared" si="104"/>
        <v>71087</v>
      </c>
      <c r="AR712" s="709" t="str">
        <f t="shared" si="105"/>
        <v>穴吹</v>
      </c>
      <c r="AS712" s="709" t="str">
        <f t="shared" si="106"/>
        <v>71</v>
      </c>
      <c r="AT712" s="710" t="str">
        <f t="shared" si="107"/>
        <v>0972</v>
      </c>
    </row>
    <row r="713" spans="1:46">
      <c r="A713" s="662" t="s">
        <v>3624</v>
      </c>
      <c r="B713" s="662">
        <v>71106</v>
      </c>
      <c r="C713" s="662" t="s">
        <v>23</v>
      </c>
      <c r="D713" s="662" t="s">
        <v>3624</v>
      </c>
      <c r="E713" s="662" t="s">
        <v>3631</v>
      </c>
      <c r="F713" s="662" t="s">
        <v>3632</v>
      </c>
      <c r="G713" s="662">
        <v>34</v>
      </c>
      <c r="H713" s="662">
        <v>4</v>
      </c>
      <c r="I713" s="662">
        <v>134</v>
      </c>
      <c r="J713" s="662">
        <v>34.4</v>
      </c>
      <c r="K713" s="662">
        <v>2</v>
      </c>
      <c r="L713" s="662">
        <v>17.8</v>
      </c>
      <c r="M713" s="662" t="s">
        <v>22</v>
      </c>
      <c r="N713" s="662" t="s">
        <v>27</v>
      </c>
      <c r="O713" s="662">
        <v>71900</v>
      </c>
      <c r="P713" s="662" t="s">
        <v>3465</v>
      </c>
      <c r="Q713" s="667">
        <v>34.066667000000002</v>
      </c>
      <c r="R713" s="667">
        <v>134.57333299999999</v>
      </c>
      <c r="T713" s="668" t="s">
        <v>4605</v>
      </c>
      <c r="U713" s="668" t="s">
        <v>4605</v>
      </c>
      <c r="V713" s="668" t="s">
        <v>4605</v>
      </c>
      <c r="W713" s="668" t="s">
        <v>4605</v>
      </c>
      <c r="X713" s="668" t="s">
        <v>22</v>
      </c>
      <c r="Y713" s="668" t="s">
        <v>22</v>
      </c>
      <c r="Z713" s="668" t="s">
        <v>22</v>
      </c>
      <c r="AB713" s="662" t="s">
        <v>4745</v>
      </c>
      <c r="AC713" s="662" t="s">
        <v>4744</v>
      </c>
      <c r="AE713" s="662">
        <v>20</v>
      </c>
      <c r="AF713" s="662">
        <v>5</v>
      </c>
      <c r="AH713" s="668" t="str">
        <f t="shared" si="110"/>
        <v>●</v>
      </c>
      <c r="AI713" s="668" t="str">
        <f t="shared" si="110"/>
        <v>●</v>
      </c>
      <c r="AJ713" s="668" t="str">
        <f t="shared" si="110"/>
        <v/>
      </c>
      <c r="AK713" s="675">
        <f t="shared" si="111"/>
        <v>71106</v>
      </c>
      <c r="AL713" s="675" t="str">
        <f t="shared" si="109"/>
        <v>71_徳島</v>
      </c>
      <c r="AM713" s="675" t="str">
        <f t="shared" si="108"/>
        <v>71</v>
      </c>
      <c r="AN713" s="693" t="str">
        <f>IFERROR(VLOOKUP(AL713,観測点コードリスト!$L$2:$N$1665,3,FALSE),"")</f>
        <v>47895</v>
      </c>
      <c r="AO713" t="str">
        <f t="shared" si="112"/>
        <v>●</v>
      </c>
      <c r="AQ713" s="709">
        <f t="shared" si="104"/>
        <v>71106</v>
      </c>
      <c r="AR713" s="709" t="str">
        <f t="shared" si="105"/>
        <v>徳島</v>
      </c>
      <c r="AS713" s="709" t="str">
        <f t="shared" si="106"/>
        <v>71</v>
      </c>
      <c r="AT713" s="710" t="str">
        <f t="shared" si="107"/>
        <v>47895</v>
      </c>
    </row>
    <row r="714" spans="1:46">
      <c r="A714" s="662" t="s">
        <v>3624</v>
      </c>
      <c r="B714" s="662">
        <v>71191</v>
      </c>
      <c r="C714" s="662" t="s">
        <v>17</v>
      </c>
      <c r="D714" s="662" t="s">
        <v>3637</v>
      </c>
      <c r="E714" s="662" t="s">
        <v>3638</v>
      </c>
      <c r="F714" s="662" t="s">
        <v>3639</v>
      </c>
      <c r="G714" s="662">
        <v>33</v>
      </c>
      <c r="H714" s="662">
        <v>52</v>
      </c>
      <c r="I714" s="662">
        <v>133</v>
      </c>
      <c r="J714" s="662">
        <v>54.2</v>
      </c>
      <c r="K714" s="662">
        <v>532</v>
      </c>
      <c r="L714" s="662">
        <v>6.5</v>
      </c>
      <c r="M714" s="662">
        <v>1.5</v>
      </c>
      <c r="N714" s="662" t="s">
        <v>3640</v>
      </c>
      <c r="O714" s="662" t="s">
        <v>22</v>
      </c>
      <c r="P714" s="662" t="s">
        <v>40</v>
      </c>
      <c r="Q714" s="667">
        <v>33.866667</v>
      </c>
      <c r="R714" s="667">
        <v>133.903333</v>
      </c>
      <c r="T714" s="668" t="s">
        <v>4605</v>
      </c>
      <c r="U714" s="668" t="s">
        <v>4605</v>
      </c>
      <c r="V714" s="668" t="s">
        <v>4605</v>
      </c>
      <c r="W714" s="668" t="s">
        <v>22</v>
      </c>
      <c r="X714" s="668" t="s">
        <v>22</v>
      </c>
      <c r="Y714" s="668" t="s">
        <v>22</v>
      </c>
      <c r="Z714" s="668" t="s">
        <v>22</v>
      </c>
      <c r="AB714" s="662" t="s">
        <v>3640</v>
      </c>
      <c r="AC714" s="662" t="s">
        <v>3640</v>
      </c>
      <c r="AH714" s="668" t="str">
        <f t="shared" si="110"/>
        <v/>
      </c>
      <c r="AI714" s="668" t="str">
        <f t="shared" si="110"/>
        <v/>
      </c>
      <c r="AJ714" s="668" t="str">
        <f t="shared" si="110"/>
        <v/>
      </c>
      <c r="AK714" s="675">
        <f t="shared" si="111"/>
        <v>71191</v>
      </c>
      <c r="AL714" s="675" t="str">
        <f t="shared" si="109"/>
        <v>71_京上</v>
      </c>
      <c r="AM714" s="675" t="str">
        <f t="shared" si="108"/>
        <v>71</v>
      </c>
      <c r="AN714" s="693" t="str">
        <f>IFERROR(VLOOKUP(AL714,観測点コードリスト!$L$2:$N$1665,3,FALSE),"")</f>
        <v>1252</v>
      </c>
      <c r="AO714" t="str">
        <f t="shared" si="112"/>
        <v/>
      </c>
      <c r="AQ714" s="709">
        <f t="shared" si="104"/>
        <v>71191</v>
      </c>
      <c r="AR714" s="709" t="str">
        <f t="shared" si="105"/>
        <v>京上</v>
      </c>
      <c r="AS714" s="709" t="str">
        <f t="shared" si="106"/>
        <v>71</v>
      </c>
      <c r="AT714" s="710" t="str">
        <f t="shared" si="107"/>
        <v>1252</v>
      </c>
    </row>
    <row r="715" spans="1:46">
      <c r="A715" s="662" t="s">
        <v>3624</v>
      </c>
      <c r="B715" s="662">
        <v>71231</v>
      </c>
      <c r="C715" s="662" t="s">
        <v>17</v>
      </c>
      <c r="D715" s="662" t="s">
        <v>3645</v>
      </c>
      <c r="E715" s="662" t="s">
        <v>3646</v>
      </c>
      <c r="F715" s="662" t="s">
        <v>3647</v>
      </c>
      <c r="G715" s="662">
        <v>33</v>
      </c>
      <c r="H715" s="662">
        <v>50.2</v>
      </c>
      <c r="I715" s="662">
        <v>134</v>
      </c>
      <c r="J715" s="662">
        <v>44.5</v>
      </c>
      <c r="K715" s="662">
        <v>10</v>
      </c>
      <c r="L715" s="662">
        <v>10</v>
      </c>
      <c r="M715" s="662">
        <v>1.5</v>
      </c>
      <c r="N715" s="662" t="s">
        <v>3648</v>
      </c>
      <c r="O715" s="662" t="s">
        <v>22</v>
      </c>
      <c r="P715" s="662" t="s">
        <v>40</v>
      </c>
      <c r="Q715" s="667">
        <v>33.836666999999998</v>
      </c>
      <c r="R715" s="667">
        <v>134.74166700000001</v>
      </c>
      <c r="T715" s="668" t="s">
        <v>4605</v>
      </c>
      <c r="U715" s="668" t="s">
        <v>4605</v>
      </c>
      <c r="V715" s="668" t="s">
        <v>4605</v>
      </c>
      <c r="W715" s="668" t="s">
        <v>22</v>
      </c>
      <c r="X715" s="668" t="s">
        <v>22</v>
      </c>
      <c r="Y715" s="668" t="s">
        <v>22</v>
      </c>
      <c r="Z715" s="668" t="s">
        <v>22</v>
      </c>
      <c r="AB715" s="662" t="s">
        <v>3648</v>
      </c>
      <c r="AC715" s="662" t="s">
        <v>3648</v>
      </c>
      <c r="AE715" s="662">
        <v>1</v>
      </c>
      <c r="AF715" s="662">
        <v>3</v>
      </c>
      <c r="AH715" s="668" t="str">
        <f t="shared" si="110"/>
        <v>●</v>
      </c>
      <c r="AI715" s="668" t="str">
        <f t="shared" si="110"/>
        <v>●</v>
      </c>
      <c r="AJ715" s="668" t="str">
        <f t="shared" si="110"/>
        <v/>
      </c>
      <c r="AK715" s="675">
        <f t="shared" si="111"/>
        <v>71231</v>
      </c>
      <c r="AL715" s="675" t="str">
        <f t="shared" si="109"/>
        <v>71_蒲生田</v>
      </c>
      <c r="AM715" s="675" t="str">
        <f t="shared" si="108"/>
        <v>71</v>
      </c>
      <c r="AN715" s="693" t="str">
        <f>IFERROR(VLOOKUP(AL715,観測点コードリスト!$L$2:$N$1665,3,FALSE),"")</f>
        <v>1242</v>
      </c>
      <c r="AO715" t="str">
        <f t="shared" si="112"/>
        <v>●</v>
      </c>
      <c r="AQ715" s="709">
        <f t="shared" si="104"/>
        <v>71231</v>
      </c>
      <c r="AR715" s="709" t="str">
        <f t="shared" si="105"/>
        <v>蒲生田</v>
      </c>
      <c r="AS715" s="709" t="str">
        <f t="shared" si="106"/>
        <v>71</v>
      </c>
      <c r="AT715" s="710" t="str">
        <f t="shared" si="107"/>
        <v>1242</v>
      </c>
    </row>
    <row r="716" spans="1:46">
      <c r="A716" s="662" t="s">
        <v>3624</v>
      </c>
      <c r="B716" s="662">
        <v>71251</v>
      </c>
      <c r="C716" s="662" t="s">
        <v>17</v>
      </c>
      <c r="D716" s="662" t="s">
        <v>3649</v>
      </c>
      <c r="E716" s="662" t="s">
        <v>3650</v>
      </c>
      <c r="F716" s="662" t="s">
        <v>3651</v>
      </c>
      <c r="G716" s="662">
        <v>33</v>
      </c>
      <c r="H716" s="662">
        <v>46.3</v>
      </c>
      <c r="I716" s="662">
        <v>134</v>
      </c>
      <c r="J716" s="662">
        <v>11.9</v>
      </c>
      <c r="K716" s="662">
        <v>363</v>
      </c>
      <c r="L716" s="662">
        <v>10</v>
      </c>
      <c r="M716" s="662">
        <v>1.5</v>
      </c>
      <c r="N716" s="662" t="s">
        <v>3652</v>
      </c>
      <c r="O716" s="662" t="s">
        <v>22</v>
      </c>
      <c r="P716" s="662" t="s">
        <v>40</v>
      </c>
      <c r="Q716" s="667">
        <v>33.771667000000001</v>
      </c>
      <c r="R716" s="667">
        <v>134.19833299999999</v>
      </c>
      <c r="T716" s="668" t="s">
        <v>4605</v>
      </c>
      <c r="U716" s="668" t="s">
        <v>4605</v>
      </c>
      <c r="V716" s="668" t="s">
        <v>4605</v>
      </c>
      <c r="W716" s="668" t="s">
        <v>22</v>
      </c>
      <c r="X716" s="668" t="s">
        <v>22</v>
      </c>
      <c r="Y716" s="668" t="s">
        <v>22</v>
      </c>
      <c r="Z716" s="668" t="s">
        <v>22</v>
      </c>
      <c r="AB716" s="662" t="s">
        <v>3652</v>
      </c>
      <c r="AC716" s="662" t="s">
        <v>3652</v>
      </c>
      <c r="AH716" s="668" t="str">
        <f t="shared" si="110"/>
        <v/>
      </c>
      <c r="AI716" s="668" t="str">
        <f t="shared" si="110"/>
        <v/>
      </c>
      <c r="AJ716" s="668" t="str">
        <f t="shared" si="110"/>
        <v/>
      </c>
      <c r="AK716" s="675">
        <f t="shared" si="111"/>
        <v>71251</v>
      </c>
      <c r="AL716" s="675" t="str">
        <f t="shared" si="109"/>
        <v>71_木頭</v>
      </c>
      <c r="AM716" s="675" t="str">
        <f t="shared" si="108"/>
        <v>71</v>
      </c>
      <c r="AN716" s="693" t="str">
        <f>IFERROR(VLOOKUP(AL716,観測点コードリスト!$L$2:$N$1665,3,FALSE),"")</f>
        <v>1352</v>
      </c>
      <c r="AO716" t="str">
        <f t="shared" si="112"/>
        <v/>
      </c>
      <c r="AQ716" s="709">
        <f t="shared" si="104"/>
        <v>71251</v>
      </c>
      <c r="AR716" s="709" t="str">
        <f t="shared" si="105"/>
        <v>木頭</v>
      </c>
      <c r="AS716" s="709" t="str">
        <f t="shared" si="106"/>
        <v>71</v>
      </c>
      <c r="AT716" s="710" t="str">
        <f t="shared" si="107"/>
        <v>1352</v>
      </c>
    </row>
    <row r="717" spans="1:46">
      <c r="A717" s="662" t="s">
        <v>3624</v>
      </c>
      <c r="B717" s="662">
        <v>71266</v>
      </c>
      <c r="C717" s="662" t="s">
        <v>17</v>
      </c>
      <c r="D717" s="662" t="s">
        <v>3653</v>
      </c>
      <c r="E717" s="662" t="s">
        <v>3654</v>
      </c>
      <c r="F717" s="662" t="s">
        <v>3655</v>
      </c>
      <c r="G717" s="662">
        <v>33</v>
      </c>
      <c r="H717" s="662">
        <v>43.9</v>
      </c>
      <c r="I717" s="662">
        <v>134</v>
      </c>
      <c r="J717" s="662">
        <v>32.299999999999997</v>
      </c>
      <c r="K717" s="662">
        <v>3</v>
      </c>
      <c r="L717" s="662">
        <v>15.4</v>
      </c>
      <c r="M717" s="662">
        <v>1.5</v>
      </c>
      <c r="N717" s="662" t="s">
        <v>3656</v>
      </c>
      <c r="O717" s="662" t="s">
        <v>22</v>
      </c>
      <c r="P717" s="662" t="s">
        <v>40</v>
      </c>
      <c r="Q717" s="667">
        <v>33.731667000000002</v>
      </c>
      <c r="R717" s="667">
        <v>134.53833299999999</v>
      </c>
      <c r="T717" s="668" t="s">
        <v>4605</v>
      </c>
      <c r="U717" s="668" t="s">
        <v>4605</v>
      </c>
      <c r="V717" s="668" t="s">
        <v>4605</v>
      </c>
      <c r="W717" s="668" t="s">
        <v>22</v>
      </c>
      <c r="X717" s="668" t="s">
        <v>22</v>
      </c>
      <c r="Y717" s="668" t="s">
        <v>22</v>
      </c>
      <c r="Z717" s="668" t="s">
        <v>22</v>
      </c>
      <c r="AB717" s="662" t="s">
        <v>4745</v>
      </c>
      <c r="AC717" s="662" t="s">
        <v>4869</v>
      </c>
      <c r="AG717" s="662">
        <v>3</v>
      </c>
      <c r="AH717" s="668" t="str">
        <f t="shared" si="110"/>
        <v/>
      </c>
      <c r="AI717" s="668" t="str">
        <f t="shared" si="110"/>
        <v/>
      </c>
      <c r="AJ717" s="668" t="str">
        <f t="shared" si="110"/>
        <v>●</v>
      </c>
      <c r="AK717" s="675">
        <f t="shared" si="111"/>
        <v>71266</v>
      </c>
      <c r="AL717" s="675" t="str">
        <f t="shared" si="109"/>
        <v>71_日和佐</v>
      </c>
      <c r="AM717" s="675" t="str">
        <f t="shared" si="108"/>
        <v>71</v>
      </c>
      <c r="AN717" s="693" t="str">
        <f>IFERROR(VLOOKUP(AL717,観測点コードリスト!$L$2:$N$1665,3,FALSE),"")</f>
        <v>0724</v>
      </c>
      <c r="AO717" t="str">
        <f t="shared" si="112"/>
        <v>●</v>
      </c>
      <c r="AQ717" s="709">
        <f t="shared" si="104"/>
        <v>71266</v>
      </c>
      <c r="AR717" s="709" t="str">
        <f t="shared" si="105"/>
        <v>日和佐</v>
      </c>
      <c r="AS717" s="709" t="str">
        <f t="shared" si="106"/>
        <v>71</v>
      </c>
      <c r="AT717" s="710" t="str">
        <f t="shared" si="107"/>
        <v>0724</v>
      </c>
    </row>
    <row r="718" spans="1:46">
      <c r="A718" s="662" t="s">
        <v>3624</v>
      </c>
      <c r="B718" s="662">
        <v>71291</v>
      </c>
      <c r="C718" s="662" t="s">
        <v>17</v>
      </c>
      <c r="D718" s="662" t="s">
        <v>3657</v>
      </c>
      <c r="E718" s="662" t="s">
        <v>3658</v>
      </c>
      <c r="F718" s="662" t="s">
        <v>3659</v>
      </c>
      <c r="G718" s="662">
        <v>33</v>
      </c>
      <c r="H718" s="662">
        <v>36.700000000000003</v>
      </c>
      <c r="I718" s="662">
        <v>134</v>
      </c>
      <c r="J718" s="662">
        <v>21.3</v>
      </c>
      <c r="K718" s="662">
        <v>5</v>
      </c>
      <c r="L718" s="662">
        <v>10</v>
      </c>
      <c r="M718" s="662">
        <v>1.5</v>
      </c>
      <c r="N718" s="662" t="s">
        <v>3660</v>
      </c>
      <c r="O718" s="662" t="s">
        <v>22</v>
      </c>
      <c r="P718" s="662" t="s">
        <v>40</v>
      </c>
      <c r="Q718" s="667">
        <v>33.611666999999997</v>
      </c>
      <c r="R718" s="667">
        <v>134.35499999999999</v>
      </c>
      <c r="T718" s="668" t="s">
        <v>4605</v>
      </c>
      <c r="U718" s="668" t="s">
        <v>4605</v>
      </c>
      <c r="V718" s="668" t="s">
        <v>4605</v>
      </c>
      <c r="W718" s="668" t="s">
        <v>22</v>
      </c>
      <c r="X718" s="668" t="s">
        <v>22</v>
      </c>
      <c r="Y718" s="668" t="s">
        <v>22</v>
      </c>
      <c r="Z718" s="668" t="s">
        <v>22</v>
      </c>
      <c r="AB718" s="662" t="s">
        <v>3660</v>
      </c>
      <c r="AC718" s="662" t="s">
        <v>3660</v>
      </c>
      <c r="AG718" s="662">
        <v>2</v>
      </c>
      <c r="AH718" s="668" t="str">
        <f t="shared" si="110"/>
        <v/>
      </c>
      <c r="AI718" s="668" t="str">
        <f t="shared" si="110"/>
        <v/>
      </c>
      <c r="AJ718" s="668" t="str">
        <f t="shared" si="110"/>
        <v>●</v>
      </c>
      <c r="AK718" s="675">
        <f t="shared" si="111"/>
        <v>71291</v>
      </c>
      <c r="AL718" s="675" t="str">
        <f t="shared" si="109"/>
        <v>71_海陽</v>
      </c>
      <c r="AM718" s="675" t="str">
        <f t="shared" si="108"/>
        <v>71</v>
      </c>
      <c r="AN718" s="693" t="str">
        <f>IFERROR(VLOOKUP(AL718,観測点コードリスト!$L$2:$N$1665,3,FALSE),"")</f>
        <v>1604</v>
      </c>
      <c r="AO718" t="str">
        <f t="shared" si="112"/>
        <v>●</v>
      </c>
      <c r="AQ718" s="709">
        <f t="shared" si="104"/>
        <v>71291</v>
      </c>
      <c r="AR718" s="709" t="str">
        <f t="shared" si="105"/>
        <v>海陽</v>
      </c>
      <c r="AS718" s="709" t="str">
        <f t="shared" si="106"/>
        <v>71</v>
      </c>
      <c r="AT718" s="710" t="str">
        <f t="shared" si="107"/>
        <v>1604</v>
      </c>
    </row>
    <row r="719" spans="1:46">
      <c r="A719" s="662" t="s">
        <v>3661</v>
      </c>
      <c r="B719" s="662">
        <v>72061</v>
      </c>
      <c r="C719" s="662" t="s">
        <v>17</v>
      </c>
      <c r="D719" s="662" t="s">
        <v>3662</v>
      </c>
      <c r="E719" s="662" t="s">
        <v>3663</v>
      </c>
      <c r="F719" s="662" t="s">
        <v>3664</v>
      </c>
      <c r="G719" s="662">
        <v>34</v>
      </c>
      <c r="H719" s="662">
        <v>28.3</v>
      </c>
      <c r="I719" s="662">
        <v>134</v>
      </c>
      <c r="J719" s="662">
        <v>16.399999999999999</v>
      </c>
      <c r="K719" s="662">
        <v>20</v>
      </c>
      <c r="L719" s="662">
        <v>9.4</v>
      </c>
      <c r="M719" s="662">
        <v>1.5</v>
      </c>
      <c r="N719" s="662" t="s">
        <v>1720</v>
      </c>
      <c r="O719" s="662" t="s">
        <v>22</v>
      </c>
      <c r="P719" s="662" t="s">
        <v>22</v>
      </c>
      <c r="Q719" s="667">
        <v>34.471666999999997</v>
      </c>
      <c r="R719" s="667">
        <v>134.27333300000001</v>
      </c>
      <c r="T719" s="668" t="s">
        <v>4605</v>
      </c>
      <c r="U719" s="668" t="s">
        <v>4605</v>
      </c>
      <c r="V719" s="668" t="s">
        <v>4605</v>
      </c>
      <c r="W719" s="668" t="s">
        <v>22</v>
      </c>
      <c r="X719" s="668" t="s">
        <v>22</v>
      </c>
      <c r="Y719" s="668" t="s">
        <v>22</v>
      </c>
      <c r="Z719" s="668" t="s">
        <v>22</v>
      </c>
      <c r="AB719" s="662" t="s">
        <v>4745</v>
      </c>
      <c r="AC719" s="662" t="s">
        <v>4013</v>
      </c>
      <c r="AE719" s="662">
        <v>2</v>
      </c>
      <c r="AG719" s="662">
        <v>2</v>
      </c>
      <c r="AH719" s="668" t="str">
        <f t="shared" si="110"/>
        <v>●</v>
      </c>
      <c r="AI719" s="668" t="str">
        <f t="shared" si="110"/>
        <v/>
      </c>
      <c r="AJ719" s="668" t="str">
        <f t="shared" si="110"/>
        <v>●</v>
      </c>
      <c r="AK719" s="675">
        <f t="shared" si="111"/>
        <v>72061</v>
      </c>
      <c r="AL719" s="675" t="str">
        <f t="shared" si="109"/>
        <v>72_内海</v>
      </c>
      <c r="AM719" s="675" t="str">
        <f t="shared" si="108"/>
        <v>72</v>
      </c>
      <c r="AN719" s="693" t="str">
        <f>IFERROR(VLOOKUP(AL719,観測点コードリスト!$L$2:$N$1665,3,FALSE),"")</f>
        <v>0726</v>
      </c>
      <c r="AO719" t="str">
        <f t="shared" si="112"/>
        <v>●</v>
      </c>
      <c r="AQ719" s="709">
        <f t="shared" si="104"/>
        <v>72061</v>
      </c>
      <c r="AR719" s="709" t="str">
        <f t="shared" si="105"/>
        <v>内海</v>
      </c>
      <c r="AS719" s="709" t="str">
        <f t="shared" si="106"/>
        <v>72</v>
      </c>
      <c r="AT719" s="710" t="str">
        <f t="shared" si="107"/>
        <v>0726</v>
      </c>
    </row>
    <row r="720" spans="1:46">
      <c r="A720" s="662" t="s">
        <v>3661</v>
      </c>
      <c r="B720" s="662">
        <v>72086</v>
      </c>
      <c r="C720" s="662" t="s">
        <v>23</v>
      </c>
      <c r="D720" s="662" t="s">
        <v>786</v>
      </c>
      <c r="E720" s="662" t="s">
        <v>787</v>
      </c>
      <c r="F720" s="662" t="s">
        <v>3665</v>
      </c>
      <c r="G720" s="662">
        <v>34</v>
      </c>
      <c r="H720" s="662">
        <v>19.100000000000001</v>
      </c>
      <c r="I720" s="662">
        <v>134</v>
      </c>
      <c r="J720" s="662">
        <v>3.2</v>
      </c>
      <c r="K720" s="662">
        <v>9</v>
      </c>
      <c r="L720" s="662">
        <v>17.5</v>
      </c>
      <c r="M720" s="662" t="s">
        <v>22</v>
      </c>
      <c r="N720" s="662" t="s">
        <v>27</v>
      </c>
      <c r="O720" s="662">
        <v>72900</v>
      </c>
      <c r="P720" s="662" t="s">
        <v>22</v>
      </c>
      <c r="Q720" s="667">
        <v>34.318333000000003</v>
      </c>
      <c r="R720" s="667">
        <v>134.05333300000001</v>
      </c>
      <c r="T720" s="668" t="s">
        <v>4605</v>
      </c>
      <c r="U720" s="668" t="s">
        <v>4605</v>
      </c>
      <c r="V720" s="668" t="s">
        <v>4605</v>
      </c>
      <c r="W720" s="668" t="s">
        <v>4605</v>
      </c>
      <c r="X720" s="668" t="s">
        <v>22</v>
      </c>
      <c r="Y720" s="668" t="s">
        <v>4605</v>
      </c>
      <c r="Z720" s="668" t="s">
        <v>4605</v>
      </c>
      <c r="AB720" s="662" t="s">
        <v>4745</v>
      </c>
      <c r="AC720" s="662" t="s">
        <v>4744</v>
      </c>
      <c r="AE720" s="662">
        <v>17</v>
      </c>
      <c r="AF720" s="662">
        <v>3</v>
      </c>
      <c r="AG720" s="662">
        <v>1</v>
      </c>
      <c r="AH720" s="668" t="str">
        <f t="shared" si="110"/>
        <v>●</v>
      </c>
      <c r="AI720" s="668" t="str">
        <f t="shared" si="110"/>
        <v>●</v>
      </c>
      <c r="AJ720" s="668" t="str">
        <f t="shared" si="110"/>
        <v>●</v>
      </c>
      <c r="AK720" s="675">
        <f t="shared" si="111"/>
        <v>72086</v>
      </c>
      <c r="AL720" s="675" t="str">
        <f t="shared" si="109"/>
        <v>72_高松</v>
      </c>
      <c r="AM720" s="675" t="str">
        <f t="shared" si="108"/>
        <v>72</v>
      </c>
      <c r="AN720" s="693" t="str">
        <f>IFERROR(VLOOKUP(AL720,観測点コードリスト!$L$2:$N$1665,3,FALSE),"")</f>
        <v>47891</v>
      </c>
      <c r="AO720" t="str">
        <f t="shared" si="112"/>
        <v>●</v>
      </c>
      <c r="AQ720" s="709">
        <f t="shared" si="104"/>
        <v>72086</v>
      </c>
      <c r="AR720" s="709" t="str">
        <f t="shared" si="105"/>
        <v>高松</v>
      </c>
      <c r="AS720" s="709" t="str">
        <f t="shared" si="106"/>
        <v>72</v>
      </c>
      <c r="AT720" s="710" t="str">
        <f t="shared" si="107"/>
        <v>47891</v>
      </c>
    </row>
    <row r="721" spans="1:46">
      <c r="A721" s="662" t="s">
        <v>3661</v>
      </c>
      <c r="B721" s="662">
        <v>72111</v>
      </c>
      <c r="C721" s="662" t="s">
        <v>23</v>
      </c>
      <c r="D721" s="662" t="s">
        <v>3666</v>
      </c>
      <c r="E721" s="662" t="s">
        <v>3667</v>
      </c>
      <c r="F721" s="662" t="s">
        <v>3668</v>
      </c>
      <c r="G721" s="662">
        <v>34</v>
      </c>
      <c r="H721" s="662">
        <v>16.5</v>
      </c>
      <c r="I721" s="662">
        <v>133</v>
      </c>
      <c r="J721" s="662">
        <v>45.1</v>
      </c>
      <c r="K721" s="662">
        <v>4</v>
      </c>
      <c r="L721" s="662">
        <v>12.1</v>
      </c>
      <c r="M721" s="662" t="s">
        <v>22</v>
      </c>
      <c r="N721" s="662" t="s">
        <v>3577</v>
      </c>
      <c r="O721" s="662" t="s">
        <v>22</v>
      </c>
      <c r="P721" s="662" t="s">
        <v>22</v>
      </c>
      <c r="Q721" s="667">
        <v>34.274999999999999</v>
      </c>
      <c r="R721" s="667">
        <v>133.751667</v>
      </c>
      <c r="T721" s="668" t="s">
        <v>4605</v>
      </c>
      <c r="U721" s="668" t="s">
        <v>4605</v>
      </c>
      <c r="V721" s="668" t="s">
        <v>4605</v>
      </c>
      <c r="W721" s="668" t="s">
        <v>22</v>
      </c>
      <c r="X721" s="668" t="s">
        <v>22</v>
      </c>
      <c r="Y721" s="668" t="s">
        <v>4605</v>
      </c>
      <c r="Z721" s="668" t="s">
        <v>22</v>
      </c>
      <c r="AB721" s="662" t="s">
        <v>4745</v>
      </c>
      <c r="AC721" s="662" t="s">
        <v>4867</v>
      </c>
      <c r="AE721" s="662">
        <v>13</v>
      </c>
      <c r="AF721" s="662">
        <v>3</v>
      </c>
      <c r="AG721" s="662">
        <v>3</v>
      </c>
      <c r="AH721" s="668" t="str">
        <f t="shared" si="110"/>
        <v>●</v>
      </c>
      <c r="AI721" s="668" t="str">
        <f t="shared" si="110"/>
        <v>●</v>
      </c>
      <c r="AJ721" s="668" t="str">
        <f t="shared" si="110"/>
        <v>●</v>
      </c>
      <c r="AK721" s="675">
        <f t="shared" si="111"/>
        <v>72111</v>
      </c>
      <c r="AL721" s="675" t="str">
        <f t="shared" si="109"/>
        <v>72_多度津</v>
      </c>
      <c r="AM721" s="675" t="str">
        <f t="shared" si="108"/>
        <v>72</v>
      </c>
      <c r="AN721" s="693" t="str">
        <f>IFERROR(VLOOKUP(AL721,観測点コードリスト!$L$2:$N$1665,3,FALSE),"")</f>
        <v>47890</v>
      </c>
      <c r="AO721" t="str">
        <f t="shared" si="112"/>
        <v>●</v>
      </c>
      <c r="AQ721" s="709">
        <f t="shared" si="104"/>
        <v>72111</v>
      </c>
      <c r="AR721" s="709" t="str">
        <f t="shared" si="105"/>
        <v>多度津</v>
      </c>
      <c r="AS721" s="709" t="str">
        <f t="shared" si="106"/>
        <v>72</v>
      </c>
      <c r="AT721" s="710" t="str">
        <f t="shared" si="107"/>
        <v>47890</v>
      </c>
    </row>
    <row r="722" spans="1:46">
      <c r="A722" s="662" t="s">
        <v>3661</v>
      </c>
      <c r="B722" s="662">
        <v>72121</v>
      </c>
      <c r="C722" s="662" t="s">
        <v>17</v>
      </c>
      <c r="D722" s="662" t="s">
        <v>3669</v>
      </c>
      <c r="E722" s="662" t="s">
        <v>3670</v>
      </c>
      <c r="F722" s="662" t="s">
        <v>3671</v>
      </c>
      <c r="G722" s="662">
        <v>34</v>
      </c>
      <c r="H722" s="662">
        <v>14.2</v>
      </c>
      <c r="I722" s="662">
        <v>133</v>
      </c>
      <c r="J722" s="662">
        <v>55.4</v>
      </c>
      <c r="K722" s="662">
        <v>60</v>
      </c>
      <c r="L722" s="662">
        <v>10</v>
      </c>
      <c r="M722" s="662">
        <v>1.5</v>
      </c>
      <c r="N722" s="662" t="s">
        <v>1624</v>
      </c>
      <c r="O722" s="662" t="s">
        <v>22</v>
      </c>
      <c r="P722" s="662" t="s">
        <v>40</v>
      </c>
      <c r="Q722" s="667">
        <v>34.236666999999997</v>
      </c>
      <c r="R722" s="667">
        <v>133.92333300000001</v>
      </c>
      <c r="T722" s="668" t="s">
        <v>4605</v>
      </c>
      <c r="U722" s="668" t="s">
        <v>4605</v>
      </c>
      <c r="V722" s="668" t="s">
        <v>4605</v>
      </c>
      <c r="W722" s="668" t="s">
        <v>22</v>
      </c>
      <c r="X722" s="668" t="s">
        <v>22</v>
      </c>
      <c r="Y722" s="668" t="s">
        <v>22</v>
      </c>
      <c r="Z722" s="668" t="s">
        <v>22</v>
      </c>
      <c r="AB722" s="662" t="s">
        <v>4745</v>
      </c>
      <c r="AC722" s="662" t="s">
        <v>1986</v>
      </c>
      <c r="AE722" s="662">
        <v>5</v>
      </c>
      <c r="AF722" s="662">
        <v>11</v>
      </c>
      <c r="AG722" s="662">
        <v>16</v>
      </c>
      <c r="AH722" s="668" t="str">
        <f t="shared" si="110"/>
        <v>●</v>
      </c>
      <c r="AI722" s="668" t="str">
        <f t="shared" si="110"/>
        <v>●</v>
      </c>
      <c r="AJ722" s="668" t="str">
        <f t="shared" si="110"/>
        <v>●</v>
      </c>
      <c r="AK722" s="675">
        <f t="shared" si="111"/>
        <v>72121</v>
      </c>
      <c r="AL722" s="675" t="str">
        <f t="shared" si="109"/>
        <v>72_滝宮</v>
      </c>
      <c r="AM722" s="675" t="str">
        <f t="shared" si="108"/>
        <v>72</v>
      </c>
      <c r="AN722" s="693" t="str">
        <f>IFERROR(VLOOKUP(AL722,観測点コードリスト!$L$2:$N$1665,3,FALSE),"")</f>
        <v>0729</v>
      </c>
      <c r="AO722" t="str">
        <f t="shared" si="112"/>
        <v>●</v>
      </c>
      <c r="AQ722" s="709">
        <f t="shared" si="104"/>
        <v>72121</v>
      </c>
      <c r="AR722" s="709" t="str">
        <f t="shared" si="105"/>
        <v>滝宮</v>
      </c>
      <c r="AS722" s="709" t="str">
        <f t="shared" si="106"/>
        <v>72</v>
      </c>
      <c r="AT722" s="710" t="str">
        <f t="shared" si="107"/>
        <v>0729</v>
      </c>
    </row>
    <row r="723" spans="1:46">
      <c r="A723" s="662" t="s">
        <v>3661</v>
      </c>
      <c r="B723" s="662">
        <v>72126</v>
      </c>
      <c r="C723" s="662" t="s">
        <v>23</v>
      </c>
      <c r="D723" s="662" t="s">
        <v>3672</v>
      </c>
      <c r="E723" s="662" t="s">
        <v>3673</v>
      </c>
      <c r="F723" s="662" t="s">
        <v>3674</v>
      </c>
      <c r="G723" s="662">
        <v>34</v>
      </c>
      <c r="H723" s="662">
        <v>12.8</v>
      </c>
      <c r="I723" s="662">
        <v>134</v>
      </c>
      <c r="J723" s="662">
        <v>0.9</v>
      </c>
      <c r="K723" s="662">
        <v>185</v>
      </c>
      <c r="L723" s="662">
        <v>10</v>
      </c>
      <c r="M723" s="662" t="s">
        <v>22</v>
      </c>
      <c r="N723" s="662" t="s">
        <v>35</v>
      </c>
      <c r="O723" s="662" t="s">
        <v>22</v>
      </c>
      <c r="P723" s="662" t="s">
        <v>36</v>
      </c>
      <c r="Q723" s="667">
        <v>34.213332999999999</v>
      </c>
      <c r="R723" s="667">
        <v>134.01499999999999</v>
      </c>
      <c r="T723" s="668" t="s">
        <v>4605</v>
      </c>
      <c r="U723" s="668" t="s">
        <v>4605</v>
      </c>
      <c r="V723" s="668" t="s">
        <v>4605</v>
      </c>
      <c r="W723" s="668" t="s">
        <v>22</v>
      </c>
      <c r="X723" s="668" t="s">
        <v>22</v>
      </c>
      <c r="Y723" s="668" t="s">
        <v>22</v>
      </c>
      <c r="Z723" s="668" t="s">
        <v>22</v>
      </c>
      <c r="AB723" s="662" t="s">
        <v>35</v>
      </c>
      <c r="AC723" s="662" t="s">
        <v>35</v>
      </c>
      <c r="AF723" s="662">
        <v>15</v>
      </c>
      <c r="AG723" s="662">
        <v>7</v>
      </c>
      <c r="AH723" s="668" t="str">
        <f t="shared" si="110"/>
        <v/>
      </c>
      <c r="AI723" s="668" t="str">
        <f t="shared" si="110"/>
        <v>●</v>
      </c>
      <c r="AJ723" s="668" t="str">
        <f t="shared" si="110"/>
        <v>●</v>
      </c>
      <c r="AK723" s="675">
        <f t="shared" si="111"/>
        <v>72126</v>
      </c>
      <c r="AL723" s="675" t="str">
        <f t="shared" si="109"/>
        <v>72_香南</v>
      </c>
      <c r="AM723" s="675" t="str">
        <f t="shared" si="108"/>
        <v>72</v>
      </c>
      <c r="AN723" s="693" t="str">
        <f>IFERROR(VLOOKUP(AL723,観測点コードリスト!$L$2:$N$1665,3,FALSE),"")</f>
        <v>1475</v>
      </c>
      <c r="AO723" t="str">
        <f t="shared" si="112"/>
        <v>●</v>
      </c>
      <c r="AQ723" s="709">
        <f t="shared" si="104"/>
        <v>72126</v>
      </c>
      <c r="AR723" s="709" t="str">
        <f t="shared" si="105"/>
        <v>香南</v>
      </c>
      <c r="AS723" s="709" t="str">
        <f t="shared" si="106"/>
        <v>72</v>
      </c>
      <c r="AT723" s="710" t="str">
        <f t="shared" si="107"/>
        <v>1475</v>
      </c>
    </row>
    <row r="724" spans="1:46">
      <c r="A724" s="662" t="s">
        <v>3661</v>
      </c>
      <c r="B724" s="662">
        <v>72146</v>
      </c>
      <c r="C724" s="662" t="s">
        <v>17</v>
      </c>
      <c r="D724" s="662" t="s">
        <v>3675</v>
      </c>
      <c r="E724" s="662" t="s">
        <v>3676</v>
      </c>
      <c r="F724" s="662" t="s">
        <v>3677</v>
      </c>
      <c r="G724" s="662">
        <v>34</v>
      </c>
      <c r="H724" s="662">
        <v>12.8</v>
      </c>
      <c r="I724" s="662">
        <v>134</v>
      </c>
      <c r="J724" s="662">
        <v>24.4</v>
      </c>
      <c r="K724" s="662">
        <v>12</v>
      </c>
      <c r="L724" s="662">
        <v>10</v>
      </c>
      <c r="M724" s="662">
        <v>1.5</v>
      </c>
      <c r="N724" s="662" t="s">
        <v>1653</v>
      </c>
      <c r="O724" s="662" t="s">
        <v>22</v>
      </c>
      <c r="P724" s="662" t="s">
        <v>22</v>
      </c>
      <c r="Q724" s="667">
        <v>34.213332999999999</v>
      </c>
      <c r="R724" s="667">
        <v>134.406667</v>
      </c>
      <c r="T724" s="668" t="s">
        <v>4605</v>
      </c>
      <c r="U724" s="668" t="s">
        <v>4605</v>
      </c>
      <c r="V724" s="668" t="s">
        <v>4605</v>
      </c>
      <c r="W724" s="668" t="s">
        <v>22</v>
      </c>
      <c r="X724" s="668" t="s">
        <v>22</v>
      </c>
      <c r="Y724" s="668" t="s">
        <v>22</v>
      </c>
      <c r="Z724" s="668" t="s">
        <v>22</v>
      </c>
      <c r="AB724" s="662" t="s">
        <v>4745</v>
      </c>
      <c r="AC724" s="662" t="s">
        <v>1990</v>
      </c>
      <c r="AE724" s="662">
        <v>6</v>
      </c>
      <c r="AF724" s="662">
        <v>14</v>
      </c>
      <c r="AG724" s="662">
        <v>3</v>
      </c>
      <c r="AH724" s="668" t="str">
        <f t="shared" si="110"/>
        <v>●</v>
      </c>
      <c r="AI724" s="668" t="str">
        <f t="shared" si="110"/>
        <v>●</v>
      </c>
      <c r="AJ724" s="668" t="str">
        <f t="shared" si="110"/>
        <v>●</v>
      </c>
      <c r="AK724" s="675">
        <f t="shared" si="111"/>
        <v>72146</v>
      </c>
      <c r="AL724" s="675" t="str">
        <f t="shared" si="109"/>
        <v>72_引田</v>
      </c>
      <c r="AM724" s="675" t="str">
        <f t="shared" si="108"/>
        <v>72</v>
      </c>
      <c r="AN724" s="693" t="str">
        <f>IFERROR(VLOOKUP(AL724,観測点コードリスト!$L$2:$N$1665,3,FALSE),"")</f>
        <v>0730</v>
      </c>
      <c r="AO724" t="str">
        <f t="shared" si="112"/>
        <v>●</v>
      </c>
      <c r="AQ724" s="709">
        <f t="shared" si="104"/>
        <v>72146</v>
      </c>
      <c r="AR724" s="709" t="str">
        <f t="shared" si="105"/>
        <v>引田</v>
      </c>
      <c r="AS724" s="709" t="str">
        <f t="shared" si="106"/>
        <v>72</v>
      </c>
      <c r="AT724" s="710" t="str">
        <f t="shared" si="107"/>
        <v>0730</v>
      </c>
    </row>
    <row r="725" spans="1:46">
      <c r="A725" s="662" t="s">
        <v>3661</v>
      </c>
      <c r="B725" s="662">
        <v>72161</v>
      </c>
      <c r="C725" s="662" t="s">
        <v>17</v>
      </c>
      <c r="D725" s="662" t="s">
        <v>3678</v>
      </c>
      <c r="E725" s="662" t="s">
        <v>3679</v>
      </c>
      <c r="F725" s="662" t="s">
        <v>3680</v>
      </c>
      <c r="G725" s="662">
        <v>34</v>
      </c>
      <c r="H725" s="662">
        <v>7.2</v>
      </c>
      <c r="I725" s="662">
        <v>133</v>
      </c>
      <c r="J725" s="662">
        <v>46.3</v>
      </c>
      <c r="K725" s="662">
        <v>65</v>
      </c>
      <c r="L725" s="662">
        <v>9.3000000000000007</v>
      </c>
      <c r="M725" s="662">
        <v>1.5</v>
      </c>
      <c r="N725" s="662" t="s">
        <v>1986</v>
      </c>
      <c r="O725" s="662" t="s">
        <v>22</v>
      </c>
      <c r="P725" s="662" t="s">
        <v>40</v>
      </c>
      <c r="Q725" s="667">
        <v>34.119999999999997</v>
      </c>
      <c r="R725" s="667">
        <v>133.77166700000001</v>
      </c>
      <c r="T725" s="668" t="s">
        <v>4605</v>
      </c>
      <c r="U725" s="668" t="s">
        <v>4605</v>
      </c>
      <c r="V725" s="668" t="s">
        <v>4605</v>
      </c>
      <c r="W725" s="668" t="s">
        <v>22</v>
      </c>
      <c r="X725" s="668" t="s">
        <v>22</v>
      </c>
      <c r="Y725" s="668" t="s">
        <v>22</v>
      </c>
      <c r="Z725" s="668" t="s">
        <v>22</v>
      </c>
      <c r="AB725" s="662" t="s">
        <v>1986</v>
      </c>
      <c r="AC725" s="662" t="s">
        <v>1986</v>
      </c>
      <c r="AE725" s="662">
        <v>5</v>
      </c>
      <c r="AF725" s="662">
        <v>4</v>
      </c>
      <c r="AG725" s="662">
        <v>11</v>
      </c>
      <c r="AH725" s="668" t="str">
        <f t="shared" si="110"/>
        <v>●</v>
      </c>
      <c r="AI725" s="668" t="str">
        <f t="shared" si="110"/>
        <v>●</v>
      </c>
      <c r="AJ725" s="668" t="str">
        <f t="shared" si="110"/>
        <v>●</v>
      </c>
      <c r="AK725" s="675">
        <f t="shared" si="111"/>
        <v>72161</v>
      </c>
      <c r="AL725" s="675" t="str">
        <f t="shared" si="109"/>
        <v>72_財田</v>
      </c>
      <c r="AM725" s="675" t="str">
        <f t="shared" si="108"/>
        <v>72</v>
      </c>
      <c r="AN725" s="693" t="str">
        <f>IFERROR(VLOOKUP(AL725,観測点コードリスト!$L$2:$N$1665,3,FALSE),"")</f>
        <v>1239</v>
      </c>
      <c r="AO725" t="str">
        <f t="shared" si="112"/>
        <v>●</v>
      </c>
      <c r="AQ725" s="709">
        <f t="shared" si="104"/>
        <v>72161</v>
      </c>
      <c r="AR725" s="709" t="str">
        <f t="shared" si="105"/>
        <v>財田</v>
      </c>
      <c r="AS725" s="709" t="str">
        <f t="shared" si="106"/>
        <v>72</v>
      </c>
      <c r="AT725" s="710" t="str">
        <f t="shared" si="107"/>
        <v>1239</v>
      </c>
    </row>
    <row r="726" spans="1:46">
      <c r="A726" s="662" t="s">
        <v>3684</v>
      </c>
      <c r="B726" s="662">
        <v>73001</v>
      </c>
      <c r="C726" s="662" t="s">
        <v>17</v>
      </c>
      <c r="D726" s="662" t="s">
        <v>3685</v>
      </c>
      <c r="E726" s="662" t="s">
        <v>3686</v>
      </c>
      <c r="F726" s="662" t="s">
        <v>3687</v>
      </c>
      <c r="G726" s="662">
        <v>34</v>
      </c>
      <c r="H726" s="662">
        <v>15</v>
      </c>
      <c r="I726" s="662">
        <v>133</v>
      </c>
      <c r="J726" s="662">
        <v>0.4</v>
      </c>
      <c r="K726" s="662">
        <v>9</v>
      </c>
      <c r="L726" s="662">
        <v>10</v>
      </c>
      <c r="M726" s="662">
        <v>1.5</v>
      </c>
      <c r="N726" s="662" t="s">
        <v>3688</v>
      </c>
      <c r="O726" s="662" t="s">
        <v>22</v>
      </c>
      <c r="P726" s="662" t="s">
        <v>40</v>
      </c>
      <c r="Q726" s="667">
        <v>34.25</v>
      </c>
      <c r="R726" s="667">
        <v>133.00666699999999</v>
      </c>
      <c r="T726" s="668" t="s">
        <v>4605</v>
      </c>
      <c r="U726" s="668" t="s">
        <v>4605</v>
      </c>
      <c r="V726" s="668" t="s">
        <v>4605</v>
      </c>
      <c r="W726" s="668" t="s">
        <v>22</v>
      </c>
      <c r="X726" s="668" t="s">
        <v>22</v>
      </c>
      <c r="Y726" s="668" t="s">
        <v>22</v>
      </c>
      <c r="Z726" s="668" t="s">
        <v>22</v>
      </c>
      <c r="AB726" s="662" t="s">
        <v>4745</v>
      </c>
      <c r="AC726" s="662" t="s">
        <v>2372</v>
      </c>
      <c r="AF726" s="662">
        <v>2</v>
      </c>
      <c r="AG726" s="662">
        <v>8</v>
      </c>
      <c r="AH726" s="668" t="str">
        <f t="shared" si="110"/>
        <v/>
      </c>
      <c r="AI726" s="668" t="str">
        <f t="shared" si="110"/>
        <v>●</v>
      </c>
      <c r="AJ726" s="668" t="str">
        <f t="shared" si="110"/>
        <v>●</v>
      </c>
      <c r="AK726" s="675">
        <f t="shared" si="111"/>
        <v>73001</v>
      </c>
      <c r="AL726" s="675" t="str">
        <f t="shared" si="109"/>
        <v>73_大三島</v>
      </c>
      <c r="AM726" s="675" t="str">
        <f t="shared" si="108"/>
        <v>73</v>
      </c>
      <c r="AN726" s="693" t="str">
        <f>IFERROR(VLOOKUP(AL726,観測点コードリスト!$L$2:$N$1665,3,FALSE),"")</f>
        <v>0732</v>
      </c>
      <c r="AO726" t="str">
        <f t="shared" si="112"/>
        <v>●</v>
      </c>
      <c r="AQ726" s="709">
        <f t="shared" si="104"/>
        <v>73001</v>
      </c>
      <c r="AR726" s="709" t="str">
        <f t="shared" si="105"/>
        <v>大三島</v>
      </c>
      <c r="AS726" s="709" t="str">
        <f t="shared" si="106"/>
        <v>73</v>
      </c>
      <c r="AT726" s="710" t="str">
        <f t="shared" si="107"/>
        <v>0732</v>
      </c>
    </row>
    <row r="727" spans="1:46">
      <c r="A727" s="662" t="s">
        <v>3684</v>
      </c>
      <c r="B727" s="662">
        <v>73076</v>
      </c>
      <c r="C727" s="662" t="s">
        <v>17</v>
      </c>
      <c r="D727" s="662" t="s">
        <v>3691</v>
      </c>
      <c r="E727" s="662" t="s">
        <v>3692</v>
      </c>
      <c r="F727" s="662" t="s">
        <v>3693</v>
      </c>
      <c r="G727" s="662">
        <v>34</v>
      </c>
      <c r="H727" s="662">
        <v>3.2</v>
      </c>
      <c r="I727" s="662">
        <v>132</v>
      </c>
      <c r="J727" s="662">
        <v>58.5</v>
      </c>
      <c r="K727" s="662">
        <v>27</v>
      </c>
      <c r="L727" s="662">
        <v>10</v>
      </c>
      <c r="M727" s="662">
        <v>1.5</v>
      </c>
      <c r="N727" s="662" t="s">
        <v>3694</v>
      </c>
      <c r="O727" s="662" t="s">
        <v>22</v>
      </c>
      <c r="P727" s="662" t="s">
        <v>40</v>
      </c>
      <c r="Q727" s="667">
        <v>34.053333000000002</v>
      </c>
      <c r="R727" s="667">
        <v>132.97499999999999</v>
      </c>
      <c r="T727" s="668" t="s">
        <v>4605</v>
      </c>
      <c r="U727" s="668" t="s">
        <v>4605</v>
      </c>
      <c r="V727" s="668" t="s">
        <v>4605</v>
      </c>
      <c r="W727" s="668" t="s">
        <v>22</v>
      </c>
      <c r="X727" s="668" t="s">
        <v>22</v>
      </c>
      <c r="Y727" s="668" t="s">
        <v>22</v>
      </c>
      <c r="Z727" s="668" t="s">
        <v>22</v>
      </c>
      <c r="AB727" s="662" t="s">
        <v>4870</v>
      </c>
      <c r="AC727" s="662" t="s">
        <v>4871</v>
      </c>
      <c r="AE727" s="662">
        <v>6</v>
      </c>
      <c r="AF727" s="662">
        <v>4</v>
      </c>
      <c r="AG727" s="662">
        <v>2</v>
      </c>
      <c r="AH727" s="668" t="str">
        <f t="shared" si="110"/>
        <v>●</v>
      </c>
      <c r="AI727" s="668" t="str">
        <f t="shared" si="110"/>
        <v>●</v>
      </c>
      <c r="AJ727" s="668" t="str">
        <f t="shared" si="110"/>
        <v>●</v>
      </c>
      <c r="AK727" s="675">
        <f t="shared" si="111"/>
        <v>73076</v>
      </c>
      <c r="AL727" s="675" t="str">
        <f t="shared" si="109"/>
        <v>73_今治</v>
      </c>
      <c r="AM727" s="675" t="str">
        <f t="shared" si="108"/>
        <v>73</v>
      </c>
      <c r="AN727" s="693" t="str">
        <f>IFERROR(VLOOKUP(AL727,観測点コードリスト!$L$2:$N$1665,3,FALSE),"")</f>
        <v>1077</v>
      </c>
      <c r="AO727" t="str">
        <f t="shared" si="112"/>
        <v>●</v>
      </c>
      <c r="AQ727" s="709">
        <f t="shared" si="104"/>
        <v>73076</v>
      </c>
      <c r="AR727" s="709" t="str">
        <f t="shared" si="105"/>
        <v>今治</v>
      </c>
      <c r="AS727" s="709" t="str">
        <f t="shared" si="106"/>
        <v>73</v>
      </c>
      <c r="AT727" s="710" t="str">
        <f t="shared" si="107"/>
        <v>1077</v>
      </c>
    </row>
    <row r="728" spans="1:46">
      <c r="A728" s="662" t="s">
        <v>3684</v>
      </c>
      <c r="B728" s="662">
        <v>73126</v>
      </c>
      <c r="C728" s="662" t="s">
        <v>17</v>
      </c>
      <c r="D728" s="662" t="s">
        <v>3695</v>
      </c>
      <c r="E728" s="662" t="s">
        <v>3696</v>
      </c>
      <c r="F728" s="662" t="s">
        <v>3697</v>
      </c>
      <c r="G728" s="662">
        <v>33</v>
      </c>
      <c r="H728" s="662">
        <v>54.9</v>
      </c>
      <c r="I728" s="662">
        <v>133</v>
      </c>
      <c r="J728" s="662">
        <v>4.8</v>
      </c>
      <c r="K728" s="662">
        <v>4</v>
      </c>
      <c r="L728" s="662">
        <v>10.199999999999999</v>
      </c>
      <c r="M728" s="662">
        <v>1.5</v>
      </c>
      <c r="N728" s="662" t="s">
        <v>3698</v>
      </c>
      <c r="O728" s="662" t="s">
        <v>22</v>
      </c>
      <c r="P728" s="662" t="s">
        <v>40</v>
      </c>
      <c r="Q728" s="667">
        <v>33.914999999999999</v>
      </c>
      <c r="R728" s="667">
        <v>133.08000000000001</v>
      </c>
      <c r="T728" s="668" t="s">
        <v>4605</v>
      </c>
      <c r="U728" s="668" t="s">
        <v>4605</v>
      </c>
      <c r="V728" s="668" t="s">
        <v>4605</v>
      </c>
      <c r="W728" s="668" t="s">
        <v>22</v>
      </c>
      <c r="X728" s="668" t="s">
        <v>22</v>
      </c>
      <c r="Y728" s="668" t="s">
        <v>22</v>
      </c>
      <c r="Z728" s="668" t="s">
        <v>22</v>
      </c>
      <c r="AB728" s="662" t="s">
        <v>4860</v>
      </c>
      <c r="AC728" s="662" t="s">
        <v>2311</v>
      </c>
      <c r="AE728" s="662">
        <v>6</v>
      </c>
      <c r="AF728" s="662">
        <v>7</v>
      </c>
      <c r="AG728" s="662">
        <v>2</v>
      </c>
      <c r="AH728" s="668" t="str">
        <f t="shared" si="110"/>
        <v>●</v>
      </c>
      <c r="AI728" s="668" t="str">
        <f t="shared" si="110"/>
        <v>●</v>
      </c>
      <c r="AJ728" s="668" t="str">
        <f t="shared" si="110"/>
        <v>●</v>
      </c>
      <c r="AK728" s="675">
        <f t="shared" si="111"/>
        <v>73126</v>
      </c>
      <c r="AL728" s="675" t="str">
        <f t="shared" si="109"/>
        <v>73_西条</v>
      </c>
      <c r="AM728" s="675" t="str">
        <f t="shared" si="108"/>
        <v>73</v>
      </c>
      <c r="AN728" s="693" t="str">
        <f>IFERROR(VLOOKUP(AL728,観測点コードリスト!$L$2:$N$1665,3,FALSE),"")</f>
        <v>0958</v>
      </c>
      <c r="AO728" t="str">
        <f t="shared" si="112"/>
        <v>●</v>
      </c>
      <c r="AQ728" s="709">
        <f t="shared" si="104"/>
        <v>73126</v>
      </c>
      <c r="AR728" s="709" t="str">
        <f t="shared" si="105"/>
        <v>西条</v>
      </c>
      <c r="AS728" s="709" t="str">
        <f t="shared" si="106"/>
        <v>73</v>
      </c>
      <c r="AT728" s="710" t="str">
        <f t="shared" si="107"/>
        <v>0958</v>
      </c>
    </row>
    <row r="729" spans="1:46">
      <c r="A729" s="662" t="s">
        <v>3684</v>
      </c>
      <c r="B729" s="662">
        <v>73141</v>
      </c>
      <c r="C729" s="662" t="s">
        <v>17</v>
      </c>
      <c r="D729" s="662" t="s">
        <v>3699</v>
      </c>
      <c r="E729" s="662" t="s">
        <v>3700</v>
      </c>
      <c r="F729" s="662" t="s">
        <v>3701</v>
      </c>
      <c r="G729" s="662">
        <v>33</v>
      </c>
      <c r="H729" s="662">
        <v>56.2</v>
      </c>
      <c r="I729" s="662">
        <v>133</v>
      </c>
      <c r="J729" s="662">
        <v>20.3</v>
      </c>
      <c r="K729" s="662">
        <v>90</v>
      </c>
      <c r="L729" s="662">
        <v>10</v>
      </c>
      <c r="M729" s="662">
        <v>1.5</v>
      </c>
      <c r="N729" s="662" t="s">
        <v>3702</v>
      </c>
      <c r="O729" s="662" t="s">
        <v>22</v>
      </c>
      <c r="P729" s="662" t="s">
        <v>40</v>
      </c>
      <c r="Q729" s="667">
        <v>33.936667</v>
      </c>
      <c r="R729" s="667">
        <v>133.33833300000001</v>
      </c>
      <c r="T729" s="668" t="s">
        <v>4605</v>
      </c>
      <c r="U729" s="668" t="s">
        <v>4605</v>
      </c>
      <c r="V729" s="668" t="s">
        <v>4605</v>
      </c>
      <c r="W729" s="668" t="s">
        <v>22</v>
      </c>
      <c r="X729" s="668" t="s">
        <v>22</v>
      </c>
      <c r="Y729" s="668" t="s">
        <v>22</v>
      </c>
      <c r="Z729" s="668" t="s">
        <v>22</v>
      </c>
      <c r="AB729" s="662" t="s">
        <v>3702</v>
      </c>
      <c r="AC729" s="662" t="s">
        <v>3702</v>
      </c>
      <c r="AE729" s="662">
        <v>3</v>
      </c>
      <c r="AF729" s="662">
        <v>3</v>
      </c>
      <c r="AH729" s="668" t="str">
        <f t="shared" si="110"/>
        <v>●</v>
      </c>
      <c r="AI729" s="668" t="str">
        <f t="shared" si="110"/>
        <v>●</v>
      </c>
      <c r="AJ729" s="668" t="str">
        <f t="shared" si="110"/>
        <v/>
      </c>
      <c r="AK729" s="675">
        <f t="shared" si="111"/>
        <v>73141</v>
      </c>
      <c r="AL729" s="675" t="str">
        <f t="shared" si="109"/>
        <v>73_新居浜</v>
      </c>
      <c r="AM729" s="675" t="str">
        <f t="shared" si="108"/>
        <v>73</v>
      </c>
      <c r="AN729" s="693" t="str">
        <f>IFERROR(VLOOKUP(AL729,観測点コードリスト!$L$2:$N$1665,3,FALSE),"")</f>
        <v>0734</v>
      </c>
      <c r="AO729" t="str">
        <f t="shared" si="112"/>
        <v>●</v>
      </c>
      <c r="AQ729" s="709">
        <f t="shared" si="104"/>
        <v>73141</v>
      </c>
      <c r="AR729" s="709" t="str">
        <f t="shared" si="105"/>
        <v>新居浜</v>
      </c>
      <c r="AS729" s="709" t="str">
        <f t="shared" si="106"/>
        <v>73</v>
      </c>
      <c r="AT729" s="710" t="str">
        <f t="shared" si="107"/>
        <v>0734</v>
      </c>
    </row>
    <row r="730" spans="1:46">
      <c r="A730" s="662" t="s">
        <v>3684</v>
      </c>
      <c r="B730" s="662">
        <v>73151</v>
      </c>
      <c r="C730" s="662" t="s">
        <v>17</v>
      </c>
      <c r="D730" s="662" t="s">
        <v>3703</v>
      </c>
      <c r="E730" s="662" t="s">
        <v>3704</v>
      </c>
      <c r="F730" s="662" t="s">
        <v>3705</v>
      </c>
      <c r="G730" s="662">
        <v>33</v>
      </c>
      <c r="H730" s="662">
        <v>58.9</v>
      </c>
      <c r="I730" s="662">
        <v>133</v>
      </c>
      <c r="J730" s="662">
        <v>34.9</v>
      </c>
      <c r="K730" s="662">
        <v>75</v>
      </c>
      <c r="L730" s="662">
        <v>10</v>
      </c>
      <c r="M730" s="662">
        <v>1.5</v>
      </c>
      <c r="N730" s="662" t="s">
        <v>1660</v>
      </c>
      <c r="O730" s="662" t="s">
        <v>22</v>
      </c>
      <c r="P730" s="662" t="s">
        <v>40</v>
      </c>
      <c r="Q730" s="667">
        <v>33.981667000000002</v>
      </c>
      <c r="R730" s="667">
        <v>133.58166700000001</v>
      </c>
      <c r="T730" s="668" t="s">
        <v>4605</v>
      </c>
      <c r="U730" s="668" t="s">
        <v>4605</v>
      </c>
      <c r="V730" s="668" t="s">
        <v>4605</v>
      </c>
      <c r="W730" s="668" t="s">
        <v>22</v>
      </c>
      <c r="X730" s="668" t="s">
        <v>22</v>
      </c>
      <c r="Y730" s="668" t="s">
        <v>22</v>
      </c>
      <c r="Z730" s="668" t="s">
        <v>22</v>
      </c>
      <c r="AB730" s="662" t="s">
        <v>4745</v>
      </c>
      <c r="AC730" s="662" t="s">
        <v>4807</v>
      </c>
      <c r="AE730" s="662">
        <v>4</v>
      </c>
      <c r="AG730" s="662">
        <v>3</v>
      </c>
      <c r="AH730" s="668" t="str">
        <f t="shared" si="110"/>
        <v>●</v>
      </c>
      <c r="AI730" s="668" t="str">
        <f t="shared" si="110"/>
        <v/>
      </c>
      <c r="AJ730" s="668" t="str">
        <f t="shared" si="110"/>
        <v>●</v>
      </c>
      <c r="AK730" s="675">
        <f t="shared" si="111"/>
        <v>73151</v>
      </c>
      <c r="AL730" s="675" t="str">
        <f t="shared" si="109"/>
        <v>73_四国中央</v>
      </c>
      <c r="AM730" s="675" t="str">
        <f t="shared" si="108"/>
        <v>73</v>
      </c>
      <c r="AN730" s="693" t="str">
        <f>IFERROR(VLOOKUP(AL730,観測点コードリスト!$L$2:$N$1665,3,FALSE),"")</f>
        <v>0735</v>
      </c>
      <c r="AO730" t="str">
        <f t="shared" si="112"/>
        <v>●</v>
      </c>
      <c r="AQ730" s="709">
        <f t="shared" si="104"/>
        <v>73151</v>
      </c>
      <c r="AR730" s="709" t="str">
        <f t="shared" si="105"/>
        <v>四国中央</v>
      </c>
      <c r="AS730" s="709" t="str">
        <f t="shared" si="106"/>
        <v>73</v>
      </c>
      <c r="AT730" s="710" t="str">
        <f t="shared" si="107"/>
        <v>0735</v>
      </c>
    </row>
    <row r="731" spans="1:46">
      <c r="A731" s="662" t="s">
        <v>3684</v>
      </c>
      <c r="B731" s="662">
        <v>73166</v>
      </c>
      <c r="C731" s="662" t="s">
        <v>23</v>
      </c>
      <c r="D731" s="662" t="s">
        <v>3710</v>
      </c>
      <c r="E731" s="662" t="s">
        <v>3711</v>
      </c>
      <c r="F731" s="662" t="s">
        <v>3713</v>
      </c>
      <c r="G731" s="662">
        <v>33</v>
      </c>
      <c r="H731" s="662">
        <v>50.1</v>
      </c>
      <c r="I731" s="662">
        <v>132</v>
      </c>
      <c r="J731" s="662">
        <v>47.6</v>
      </c>
      <c r="K731" s="662">
        <v>41</v>
      </c>
      <c r="L731" s="662">
        <v>17.8</v>
      </c>
      <c r="M731" s="662" t="s">
        <v>22</v>
      </c>
      <c r="N731" s="662" t="s">
        <v>27</v>
      </c>
      <c r="O731" s="662" t="s">
        <v>22</v>
      </c>
      <c r="P731" s="662" t="s">
        <v>632</v>
      </c>
      <c r="Q731" s="667">
        <v>33.835000000000001</v>
      </c>
      <c r="R731" s="667">
        <v>132.79333299999999</v>
      </c>
      <c r="T731" s="668" t="s">
        <v>22</v>
      </c>
      <c r="U731" s="668" t="s">
        <v>22</v>
      </c>
      <c r="V731" s="668" t="s">
        <v>4605</v>
      </c>
      <c r="W731" s="668" t="s">
        <v>22</v>
      </c>
      <c r="X731" s="668" t="s">
        <v>22</v>
      </c>
      <c r="Y731" s="668" t="s">
        <v>4605</v>
      </c>
      <c r="Z731" s="668" t="s">
        <v>22</v>
      </c>
      <c r="AB731" s="662" t="s">
        <v>4758</v>
      </c>
      <c r="AC731" s="662" t="s">
        <v>4744</v>
      </c>
      <c r="AE731" s="662">
        <v>14</v>
      </c>
      <c r="AF731" s="662">
        <v>4</v>
      </c>
      <c r="AG731" s="662">
        <v>4</v>
      </c>
      <c r="AH731" s="668" t="str">
        <f t="shared" si="110"/>
        <v>●</v>
      </c>
      <c r="AI731" s="668" t="str">
        <f t="shared" si="110"/>
        <v>●</v>
      </c>
      <c r="AJ731" s="668" t="str">
        <f t="shared" si="110"/>
        <v>●</v>
      </c>
      <c r="AK731" s="675">
        <f t="shared" si="111"/>
        <v>73166</v>
      </c>
      <c r="AL731" s="675" t="str">
        <f t="shared" si="109"/>
        <v>73_松山</v>
      </c>
      <c r="AM731" s="675" t="str">
        <f t="shared" si="108"/>
        <v>73</v>
      </c>
      <c r="AN731" s="693" t="str">
        <f>IFERROR(VLOOKUP(AL731,観測点コードリスト!$L$2:$N$1665,3,FALSE),"")</f>
        <v>47887</v>
      </c>
      <c r="AO731" t="str">
        <f t="shared" si="112"/>
        <v>●</v>
      </c>
      <c r="AQ731" s="709">
        <f t="shared" si="104"/>
        <v>73166</v>
      </c>
      <c r="AR731" s="709" t="str">
        <f t="shared" si="105"/>
        <v>松山</v>
      </c>
      <c r="AS731" s="709" t="str">
        <f t="shared" si="106"/>
        <v>73</v>
      </c>
      <c r="AT731" s="710" t="str">
        <f t="shared" si="107"/>
        <v>47887</v>
      </c>
    </row>
    <row r="732" spans="1:46">
      <c r="A732" s="662" t="s">
        <v>3684</v>
      </c>
      <c r="B732" s="662">
        <v>73168</v>
      </c>
      <c r="C732" s="662" t="s">
        <v>23</v>
      </c>
      <c r="D732" s="662" t="s">
        <v>3714</v>
      </c>
      <c r="E732" s="662" t="s">
        <v>3715</v>
      </c>
      <c r="F732" s="662" t="s">
        <v>3716</v>
      </c>
      <c r="G732" s="662">
        <v>33</v>
      </c>
      <c r="H732" s="662">
        <v>49.6</v>
      </c>
      <c r="I732" s="662">
        <v>132</v>
      </c>
      <c r="J732" s="662">
        <v>41.9</v>
      </c>
      <c r="K732" s="662">
        <v>4</v>
      </c>
      <c r="L732" s="662">
        <v>9.6999999999999993</v>
      </c>
      <c r="M732" s="662" t="s">
        <v>22</v>
      </c>
      <c r="N732" s="662" t="s">
        <v>35</v>
      </c>
      <c r="O732" s="662" t="s">
        <v>22</v>
      </c>
      <c r="P732" s="662" t="s">
        <v>36</v>
      </c>
      <c r="Q732" s="667">
        <v>33.826667</v>
      </c>
      <c r="R732" s="667">
        <v>132.69833299999999</v>
      </c>
      <c r="T732" s="668" t="s">
        <v>4605</v>
      </c>
      <c r="U732" s="668" t="s">
        <v>4605</v>
      </c>
      <c r="V732" s="668" t="s">
        <v>4605</v>
      </c>
      <c r="W732" s="668" t="s">
        <v>22</v>
      </c>
      <c r="X732" s="668" t="s">
        <v>22</v>
      </c>
      <c r="Y732" s="668" t="s">
        <v>22</v>
      </c>
      <c r="Z732" s="668" t="s">
        <v>22</v>
      </c>
      <c r="AB732" s="662" t="s">
        <v>35</v>
      </c>
      <c r="AC732" s="662" t="s">
        <v>35</v>
      </c>
      <c r="AE732" s="662">
        <v>4</v>
      </c>
      <c r="AF732" s="662">
        <v>12</v>
      </c>
      <c r="AG732" s="662">
        <v>2</v>
      </c>
      <c r="AH732" s="668" t="str">
        <f t="shared" si="110"/>
        <v>●</v>
      </c>
      <c r="AI732" s="668" t="str">
        <f t="shared" si="110"/>
        <v>●</v>
      </c>
      <c r="AJ732" s="668" t="str">
        <f t="shared" si="110"/>
        <v>●</v>
      </c>
      <c r="AK732" s="675">
        <f t="shared" si="111"/>
        <v>73168</v>
      </c>
      <c r="AL732" s="675" t="str">
        <f t="shared" si="109"/>
        <v>73_松山南吉田</v>
      </c>
      <c r="AM732" s="675" t="str">
        <f t="shared" si="108"/>
        <v>73</v>
      </c>
      <c r="AN732" s="693" t="str">
        <f>IFERROR(VLOOKUP(AL732,観測点コードリスト!$L$2:$N$1665,3,FALSE),"")</f>
        <v>1521</v>
      </c>
      <c r="AO732" t="str">
        <f t="shared" si="112"/>
        <v>●</v>
      </c>
      <c r="AQ732" s="709">
        <f t="shared" si="104"/>
        <v>73168</v>
      </c>
      <c r="AR732" s="709" t="str">
        <f t="shared" si="105"/>
        <v>松山南吉田</v>
      </c>
      <c r="AS732" s="709" t="str">
        <f t="shared" si="106"/>
        <v>73</v>
      </c>
      <c r="AT732" s="710" t="str">
        <f t="shared" si="107"/>
        <v>1521</v>
      </c>
    </row>
    <row r="733" spans="1:46">
      <c r="A733" s="662" t="s">
        <v>3684</v>
      </c>
      <c r="B733" s="662">
        <v>73256</v>
      </c>
      <c r="C733" s="662" t="s">
        <v>17</v>
      </c>
      <c r="D733" s="662" t="s">
        <v>2952</v>
      </c>
      <c r="E733" s="662" t="s">
        <v>2953</v>
      </c>
      <c r="F733" s="662" t="s">
        <v>3724</v>
      </c>
      <c r="G733" s="662">
        <v>33</v>
      </c>
      <c r="H733" s="662">
        <v>37</v>
      </c>
      <c r="I733" s="662">
        <v>132</v>
      </c>
      <c r="J733" s="662">
        <v>28.8</v>
      </c>
      <c r="K733" s="662">
        <v>4</v>
      </c>
      <c r="L733" s="662">
        <v>10</v>
      </c>
      <c r="M733" s="662">
        <v>1.5</v>
      </c>
      <c r="N733" s="662" t="s">
        <v>1616</v>
      </c>
      <c r="O733" s="662" t="s">
        <v>22</v>
      </c>
      <c r="P733" s="662" t="s">
        <v>40</v>
      </c>
      <c r="Q733" s="667">
        <v>33.616667</v>
      </c>
      <c r="R733" s="667">
        <v>132.47999999999999</v>
      </c>
      <c r="T733" s="668" t="s">
        <v>4605</v>
      </c>
      <c r="U733" s="668" t="s">
        <v>4605</v>
      </c>
      <c r="V733" s="668" t="s">
        <v>4605</v>
      </c>
      <c r="W733" s="668" t="s">
        <v>22</v>
      </c>
      <c r="X733" s="668" t="s">
        <v>22</v>
      </c>
      <c r="Y733" s="668" t="s">
        <v>22</v>
      </c>
      <c r="Z733" s="668" t="s">
        <v>22</v>
      </c>
      <c r="AB733" s="662" t="s">
        <v>4745</v>
      </c>
      <c r="AC733" s="662" t="s">
        <v>1642</v>
      </c>
      <c r="AF733" s="662">
        <v>5</v>
      </c>
      <c r="AH733" s="668" t="str">
        <f t="shared" si="110"/>
        <v/>
      </c>
      <c r="AI733" s="668" t="str">
        <f t="shared" si="110"/>
        <v>●</v>
      </c>
      <c r="AJ733" s="668" t="str">
        <f t="shared" si="110"/>
        <v/>
      </c>
      <c r="AK733" s="675">
        <f t="shared" si="111"/>
        <v>73256</v>
      </c>
      <c r="AL733" s="675" t="str">
        <f t="shared" si="109"/>
        <v>73_長浜</v>
      </c>
      <c r="AM733" s="675" t="str">
        <f t="shared" si="108"/>
        <v>73</v>
      </c>
      <c r="AN733" s="693" t="str">
        <f>IFERROR(VLOOKUP(AL733,観測点コードリスト!$L$2:$N$1665,3,FALSE),"")</f>
        <v>0739</v>
      </c>
      <c r="AO733" t="str">
        <f t="shared" si="112"/>
        <v>●</v>
      </c>
      <c r="AQ733" s="709">
        <f t="shared" ref="AQ733:AQ796" si="113">B733</f>
        <v>73256</v>
      </c>
      <c r="AR733" s="709" t="str">
        <f t="shared" ref="AR733:AR796" si="114">D733</f>
        <v>長浜</v>
      </c>
      <c r="AS733" s="709" t="str">
        <f t="shared" ref="AS733:AS796" si="115">AM733</f>
        <v>73</v>
      </c>
      <c r="AT733" s="710" t="str">
        <f t="shared" ref="AT733:AT796" si="116">AN733</f>
        <v>0739</v>
      </c>
    </row>
    <row r="734" spans="1:46">
      <c r="A734" s="662" t="s">
        <v>3684</v>
      </c>
      <c r="B734" s="662">
        <v>73276</v>
      </c>
      <c r="C734" s="662" t="s">
        <v>17</v>
      </c>
      <c r="D734" s="662" t="s">
        <v>3728</v>
      </c>
      <c r="E734" s="662" t="s">
        <v>2317</v>
      </c>
      <c r="F734" s="662" t="s">
        <v>3729</v>
      </c>
      <c r="G734" s="662">
        <v>33</v>
      </c>
      <c r="H734" s="662">
        <v>39.799999999999997</v>
      </c>
      <c r="I734" s="662">
        <v>132</v>
      </c>
      <c r="J734" s="662">
        <v>53.7</v>
      </c>
      <c r="K734" s="662">
        <v>511</v>
      </c>
      <c r="L734" s="662">
        <v>10</v>
      </c>
      <c r="M734" s="662">
        <v>1.5</v>
      </c>
      <c r="N734" s="662" t="s">
        <v>2045</v>
      </c>
      <c r="O734" s="662" t="s">
        <v>22</v>
      </c>
      <c r="P734" s="662" t="s">
        <v>40</v>
      </c>
      <c r="Q734" s="667">
        <v>33.663333000000002</v>
      </c>
      <c r="R734" s="667">
        <v>132.89500000000001</v>
      </c>
      <c r="T734" s="668" t="s">
        <v>4605</v>
      </c>
      <c r="U734" s="668" t="s">
        <v>4605</v>
      </c>
      <c r="V734" s="668" t="s">
        <v>4605</v>
      </c>
      <c r="W734" s="668" t="s">
        <v>22</v>
      </c>
      <c r="X734" s="668" t="s">
        <v>22</v>
      </c>
      <c r="Y734" s="668" t="s">
        <v>22</v>
      </c>
      <c r="Z734" s="668" t="s">
        <v>22</v>
      </c>
      <c r="AB734" s="662" t="s">
        <v>4745</v>
      </c>
      <c r="AC734" s="662" t="s">
        <v>4824</v>
      </c>
      <c r="AF734" s="662">
        <v>2</v>
      </c>
      <c r="AG734" s="662">
        <v>16</v>
      </c>
      <c r="AH734" s="668" t="str">
        <f t="shared" si="110"/>
        <v/>
      </c>
      <c r="AI734" s="668" t="str">
        <f t="shared" si="110"/>
        <v>●</v>
      </c>
      <c r="AJ734" s="668" t="str">
        <f t="shared" si="110"/>
        <v>●</v>
      </c>
      <c r="AK734" s="675">
        <f t="shared" si="111"/>
        <v>73276</v>
      </c>
      <c r="AL734" s="675" t="str">
        <f t="shared" si="109"/>
        <v>73_久万</v>
      </c>
      <c r="AM734" s="675" t="str">
        <f t="shared" si="108"/>
        <v>73</v>
      </c>
      <c r="AN734" s="693" t="str">
        <f>IFERROR(VLOOKUP(AL734,観測点コードリスト!$L$2:$N$1665,3,FALSE),"")</f>
        <v>0741</v>
      </c>
      <c r="AO734" t="str">
        <f t="shared" si="112"/>
        <v>●</v>
      </c>
      <c r="AQ734" s="709">
        <f t="shared" si="113"/>
        <v>73276</v>
      </c>
      <c r="AR734" s="709" t="str">
        <f t="shared" si="114"/>
        <v>久万</v>
      </c>
      <c r="AS734" s="709" t="str">
        <f t="shared" si="115"/>
        <v>73</v>
      </c>
      <c r="AT734" s="710" t="str">
        <f t="shared" si="116"/>
        <v>0741</v>
      </c>
    </row>
    <row r="735" spans="1:46">
      <c r="A735" s="662" t="s">
        <v>3684</v>
      </c>
      <c r="B735" s="662">
        <v>73306</v>
      </c>
      <c r="C735" s="662" t="s">
        <v>17</v>
      </c>
      <c r="D735" s="662" t="s">
        <v>3730</v>
      </c>
      <c r="E735" s="662" t="s">
        <v>3731</v>
      </c>
      <c r="F735" s="662" t="s">
        <v>3732</v>
      </c>
      <c r="G735" s="662">
        <v>33</v>
      </c>
      <c r="H735" s="662">
        <v>30.5</v>
      </c>
      <c r="I735" s="662">
        <v>132</v>
      </c>
      <c r="J735" s="662">
        <v>32.1</v>
      </c>
      <c r="K735" s="662">
        <v>20</v>
      </c>
      <c r="L735" s="662">
        <v>10</v>
      </c>
      <c r="M735" s="662">
        <v>1.5</v>
      </c>
      <c r="N735" s="662" t="s">
        <v>3733</v>
      </c>
      <c r="O735" s="662" t="s">
        <v>22</v>
      </c>
      <c r="P735" s="662" t="s">
        <v>40</v>
      </c>
      <c r="Q735" s="667">
        <v>33.508333</v>
      </c>
      <c r="R735" s="667">
        <v>132.535</v>
      </c>
      <c r="T735" s="668" t="s">
        <v>4605</v>
      </c>
      <c r="U735" s="668" t="s">
        <v>4605</v>
      </c>
      <c r="V735" s="668" t="s">
        <v>4605</v>
      </c>
      <c r="W735" s="668" t="s">
        <v>22</v>
      </c>
      <c r="X735" s="668" t="s">
        <v>22</v>
      </c>
      <c r="Y735" s="668" t="s">
        <v>22</v>
      </c>
      <c r="Z735" s="668" t="s">
        <v>22</v>
      </c>
      <c r="AB735" s="662" t="s">
        <v>4860</v>
      </c>
      <c r="AC735" s="662" t="s">
        <v>1642</v>
      </c>
      <c r="AE735" s="662">
        <v>7</v>
      </c>
      <c r="AF735" s="662">
        <v>2</v>
      </c>
      <c r="AH735" s="668" t="str">
        <f t="shared" si="110"/>
        <v>●</v>
      </c>
      <c r="AI735" s="668" t="str">
        <f t="shared" si="110"/>
        <v>●</v>
      </c>
      <c r="AJ735" s="668" t="str">
        <f t="shared" si="110"/>
        <v/>
      </c>
      <c r="AK735" s="675">
        <f t="shared" si="111"/>
        <v>73306</v>
      </c>
      <c r="AL735" s="675" t="str">
        <f t="shared" si="109"/>
        <v>73_大洲</v>
      </c>
      <c r="AM735" s="675" t="str">
        <f t="shared" si="108"/>
        <v>73</v>
      </c>
      <c r="AN735" s="693" t="str">
        <f>IFERROR(VLOOKUP(AL735,観測点コードリスト!$L$2:$N$1665,3,FALSE),"")</f>
        <v>0959</v>
      </c>
      <c r="AO735" t="str">
        <f t="shared" si="112"/>
        <v>●</v>
      </c>
      <c r="AQ735" s="709">
        <f t="shared" si="113"/>
        <v>73306</v>
      </c>
      <c r="AR735" s="709" t="str">
        <f t="shared" si="114"/>
        <v>大洲</v>
      </c>
      <c r="AS735" s="709" t="str">
        <f t="shared" si="115"/>
        <v>73</v>
      </c>
      <c r="AT735" s="710" t="str">
        <f t="shared" si="116"/>
        <v>0959</v>
      </c>
    </row>
    <row r="736" spans="1:46">
      <c r="A736" s="662" t="s">
        <v>3684</v>
      </c>
      <c r="B736" s="662">
        <v>73341</v>
      </c>
      <c r="C736" s="662" t="s">
        <v>17</v>
      </c>
      <c r="D736" s="662" t="s">
        <v>3737</v>
      </c>
      <c r="E736" s="662" t="s">
        <v>3738</v>
      </c>
      <c r="F736" s="662" t="s">
        <v>3739</v>
      </c>
      <c r="G736" s="662">
        <v>33</v>
      </c>
      <c r="H736" s="662">
        <v>26.8</v>
      </c>
      <c r="I736" s="662">
        <v>132</v>
      </c>
      <c r="J736" s="662">
        <v>15.4</v>
      </c>
      <c r="K736" s="662">
        <v>143</v>
      </c>
      <c r="L736" s="662">
        <v>6.6</v>
      </c>
      <c r="M736" s="662">
        <v>1.5</v>
      </c>
      <c r="N736" s="662" t="s">
        <v>3740</v>
      </c>
      <c r="O736" s="662" t="s">
        <v>22</v>
      </c>
      <c r="P736" s="662" t="s">
        <v>40</v>
      </c>
      <c r="Q736" s="667">
        <v>33.446666999999998</v>
      </c>
      <c r="R736" s="667">
        <v>132.25666699999999</v>
      </c>
      <c r="T736" s="668" t="s">
        <v>4605</v>
      </c>
      <c r="U736" s="668" t="s">
        <v>4605</v>
      </c>
      <c r="V736" s="668" t="s">
        <v>4605</v>
      </c>
      <c r="W736" s="668" t="s">
        <v>22</v>
      </c>
      <c r="X736" s="668" t="s">
        <v>22</v>
      </c>
      <c r="Y736" s="668" t="s">
        <v>22</v>
      </c>
      <c r="Z736" s="668" t="s">
        <v>22</v>
      </c>
      <c r="AB736" s="662" t="s">
        <v>3740</v>
      </c>
      <c r="AC736" s="662" t="s">
        <v>3740</v>
      </c>
      <c r="AG736" s="662">
        <v>2</v>
      </c>
      <c r="AH736" s="668" t="str">
        <f t="shared" si="110"/>
        <v/>
      </c>
      <c r="AI736" s="668" t="str">
        <f t="shared" si="110"/>
        <v/>
      </c>
      <c r="AJ736" s="668" t="str">
        <f t="shared" si="110"/>
        <v>●</v>
      </c>
      <c r="AK736" s="675">
        <f t="shared" si="111"/>
        <v>73341</v>
      </c>
      <c r="AL736" s="675" t="str">
        <f t="shared" si="109"/>
        <v>73_瀬戸</v>
      </c>
      <c r="AM736" s="675" t="str">
        <f t="shared" si="108"/>
        <v>73</v>
      </c>
      <c r="AN736" s="693" t="str">
        <f>IFERROR(VLOOKUP(AL736,観測点コードリスト!$L$2:$N$1665,3,FALSE),"")</f>
        <v>1456</v>
      </c>
      <c r="AO736" t="str">
        <f t="shared" si="112"/>
        <v>●</v>
      </c>
      <c r="AQ736" s="709">
        <f t="shared" si="113"/>
        <v>73341</v>
      </c>
      <c r="AR736" s="709" t="str">
        <f t="shared" si="114"/>
        <v>瀬戸</v>
      </c>
      <c r="AS736" s="709" t="str">
        <f t="shared" si="115"/>
        <v>73</v>
      </c>
      <c r="AT736" s="710" t="str">
        <f t="shared" si="116"/>
        <v>1456</v>
      </c>
    </row>
    <row r="737" spans="1:46">
      <c r="A737" s="662" t="s">
        <v>3684</v>
      </c>
      <c r="B737" s="662">
        <v>73406</v>
      </c>
      <c r="C737" s="662" t="s">
        <v>17</v>
      </c>
      <c r="D737" s="662" t="s">
        <v>3744</v>
      </c>
      <c r="E737" s="662" t="s">
        <v>3745</v>
      </c>
      <c r="F737" s="662" t="s">
        <v>3746</v>
      </c>
      <c r="G737" s="662">
        <v>33</v>
      </c>
      <c r="H737" s="662">
        <v>22</v>
      </c>
      <c r="I737" s="662">
        <v>132</v>
      </c>
      <c r="J737" s="662">
        <v>30.2</v>
      </c>
      <c r="K737" s="662">
        <v>200</v>
      </c>
      <c r="L737" s="662">
        <v>10</v>
      </c>
      <c r="M737" s="662">
        <v>1.5</v>
      </c>
      <c r="N737" s="662" t="s">
        <v>3747</v>
      </c>
      <c r="O737" s="662" t="s">
        <v>22</v>
      </c>
      <c r="P737" s="662" t="s">
        <v>40</v>
      </c>
      <c r="Q737" s="667">
        <v>33.366667</v>
      </c>
      <c r="R737" s="667">
        <v>132.503333</v>
      </c>
      <c r="T737" s="668" t="s">
        <v>4605</v>
      </c>
      <c r="U737" s="668" t="s">
        <v>4605</v>
      </c>
      <c r="V737" s="668" t="s">
        <v>4605</v>
      </c>
      <c r="W737" s="668" t="s">
        <v>22</v>
      </c>
      <c r="X737" s="668" t="s">
        <v>22</v>
      </c>
      <c r="Y737" s="668" t="s">
        <v>22</v>
      </c>
      <c r="Z737" s="668" t="s">
        <v>22</v>
      </c>
      <c r="AB737" s="662" t="s">
        <v>4860</v>
      </c>
      <c r="AC737" s="662" t="s">
        <v>4872</v>
      </c>
      <c r="AE737" s="662">
        <v>2</v>
      </c>
      <c r="AF737" s="662">
        <v>2</v>
      </c>
      <c r="AG737" s="662">
        <v>7</v>
      </c>
      <c r="AH737" s="668" t="str">
        <f t="shared" si="110"/>
        <v>●</v>
      </c>
      <c r="AI737" s="668" t="str">
        <f t="shared" si="110"/>
        <v>●</v>
      </c>
      <c r="AJ737" s="668" t="str">
        <f t="shared" si="110"/>
        <v>●</v>
      </c>
      <c r="AK737" s="675">
        <f t="shared" si="111"/>
        <v>73406</v>
      </c>
      <c r="AL737" s="675" t="str">
        <f t="shared" si="109"/>
        <v>73_宇和</v>
      </c>
      <c r="AM737" s="675" t="str">
        <f t="shared" si="108"/>
        <v>73</v>
      </c>
      <c r="AN737" s="693" t="str">
        <f>IFERROR(VLOOKUP(AL737,観測点コードリスト!$L$2:$N$1665,3,FALSE),"")</f>
        <v>0961</v>
      </c>
      <c r="AO737" t="str">
        <f t="shared" si="112"/>
        <v>●</v>
      </c>
      <c r="AQ737" s="709">
        <f t="shared" si="113"/>
        <v>73406</v>
      </c>
      <c r="AR737" s="709" t="str">
        <f t="shared" si="114"/>
        <v>宇和</v>
      </c>
      <c r="AS737" s="709" t="str">
        <f t="shared" si="115"/>
        <v>73</v>
      </c>
      <c r="AT737" s="710" t="str">
        <f t="shared" si="116"/>
        <v>0961</v>
      </c>
    </row>
    <row r="738" spans="1:46">
      <c r="A738" s="662" t="s">
        <v>3684</v>
      </c>
      <c r="B738" s="662">
        <v>73442</v>
      </c>
      <c r="C738" s="662" t="s">
        <v>23</v>
      </c>
      <c r="D738" s="662" t="s">
        <v>3748</v>
      </c>
      <c r="E738" s="662" t="s">
        <v>3749</v>
      </c>
      <c r="F738" s="662" t="s">
        <v>3750</v>
      </c>
      <c r="G738" s="662">
        <v>33</v>
      </c>
      <c r="H738" s="662">
        <v>13.6</v>
      </c>
      <c r="I738" s="662">
        <v>132</v>
      </c>
      <c r="J738" s="662">
        <v>33.1</v>
      </c>
      <c r="K738" s="662">
        <v>2</v>
      </c>
      <c r="L738" s="662">
        <v>33.200000000000003</v>
      </c>
      <c r="M738" s="662" t="s">
        <v>22</v>
      </c>
      <c r="N738" s="662" t="s">
        <v>3751</v>
      </c>
      <c r="O738" s="662" t="s">
        <v>22</v>
      </c>
      <c r="P738" s="662" t="s">
        <v>22</v>
      </c>
      <c r="Q738" s="667">
        <v>33.226666999999999</v>
      </c>
      <c r="R738" s="667">
        <v>132.55166700000001</v>
      </c>
      <c r="T738" s="668" t="s">
        <v>4605</v>
      </c>
      <c r="U738" s="668" t="s">
        <v>4605</v>
      </c>
      <c r="V738" s="668" t="s">
        <v>4605</v>
      </c>
      <c r="W738" s="668" t="s">
        <v>22</v>
      </c>
      <c r="X738" s="668" t="s">
        <v>22</v>
      </c>
      <c r="Y738" s="668" t="s">
        <v>4605</v>
      </c>
      <c r="Z738" s="668" t="s">
        <v>22</v>
      </c>
      <c r="AB738" s="662" t="s">
        <v>3751</v>
      </c>
      <c r="AC738" s="662" t="s">
        <v>3751</v>
      </c>
      <c r="AE738" s="662">
        <v>2</v>
      </c>
      <c r="AG738" s="662">
        <v>4</v>
      </c>
      <c r="AH738" s="668" t="str">
        <f t="shared" si="110"/>
        <v>●</v>
      </c>
      <c r="AI738" s="668" t="str">
        <f t="shared" si="110"/>
        <v/>
      </c>
      <c r="AJ738" s="668" t="str">
        <f t="shared" si="110"/>
        <v>●</v>
      </c>
      <c r="AK738" s="675">
        <f t="shared" si="111"/>
        <v>73442</v>
      </c>
      <c r="AL738" s="675" t="str">
        <f t="shared" si="109"/>
        <v>73_宇和島</v>
      </c>
      <c r="AM738" s="675" t="str">
        <f t="shared" si="108"/>
        <v>73</v>
      </c>
      <c r="AN738" s="693" t="str">
        <f>IFERROR(VLOOKUP(AL738,観測点コードリスト!$L$2:$N$1665,3,FALSE),"")</f>
        <v>47892</v>
      </c>
      <c r="AO738" t="str">
        <f t="shared" si="112"/>
        <v>●</v>
      </c>
      <c r="AQ738" s="709">
        <f t="shared" si="113"/>
        <v>73442</v>
      </c>
      <c r="AR738" s="709" t="str">
        <f t="shared" si="114"/>
        <v>宇和島</v>
      </c>
      <c r="AS738" s="709" t="str">
        <f t="shared" si="115"/>
        <v>73</v>
      </c>
      <c r="AT738" s="710" t="str">
        <f t="shared" si="116"/>
        <v>47892</v>
      </c>
    </row>
    <row r="739" spans="1:46">
      <c r="A739" s="662" t="s">
        <v>3684</v>
      </c>
      <c r="B739" s="662">
        <v>73446</v>
      </c>
      <c r="C739" s="662" t="s">
        <v>17</v>
      </c>
      <c r="D739" s="662" t="s">
        <v>3752</v>
      </c>
      <c r="E739" s="662" t="s">
        <v>3753</v>
      </c>
      <c r="F739" s="662" t="s">
        <v>3754</v>
      </c>
      <c r="G739" s="662">
        <v>33</v>
      </c>
      <c r="H739" s="662">
        <v>15.2</v>
      </c>
      <c r="I739" s="662">
        <v>132</v>
      </c>
      <c r="J739" s="662">
        <v>40.5</v>
      </c>
      <c r="K739" s="662">
        <v>129</v>
      </c>
      <c r="L739" s="662">
        <v>8.1</v>
      </c>
      <c r="M739" s="662">
        <v>1.5</v>
      </c>
      <c r="N739" s="662" t="s">
        <v>2629</v>
      </c>
      <c r="O739" s="662" t="s">
        <v>22</v>
      </c>
      <c r="P739" s="662" t="s">
        <v>40</v>
      </c>
      <c r="Q739" s="667">
        <v>33.253332999999998</v>
      </c>
      <c r="R739" s="667">
        <v>132.67500000000001</v>
      </c>
      <c r="T739" s="668" t="s">
        <v>4605</v>
      </c>
      <c r="U739" s="668" t="s">
        <v>4605</v>
      </c>
      <c r="V739" s="668" t="s">
        <v>4605</v>
      </c>
      <c r="W739" s="668" t="s">
        <v>22</v>
      </c>
      <c r="X739" s="668" t="s">
        <v>22</v>
      </c>
      <c r="Y739" s="668" t="s">
        <v>22</v>
      </c>
      <c r="Z739" s="668" t="s">
        <v>22</v>
      </c>
      <c r="AB739" s="662" t="s">
        <v>2629</v>
      </c>
      <c r="AC739" s="662" t="s">
        <v>2629</v>
      </c>
      <c r="AF739" s="662">
        <v>2</v>
      </c>
      <c r="AH739" s="668" t="str">
        <f t="shared" si="110"/>
        <v/>
      </c>
      <c r="AI739" s="668" t="str">
        <f t="shared" si="110"/>
        <v>●</v>
      </c>
      <c r="AJ739" s="668" t="str">
        <f t="shared" si="110"/>
        <v/>
      </c>
      <c r="AK739" s="675">
        <f t="shared" si="111"/>
        <v>73446</v>
      </c>
      <c r="AL739" s="675" t="str">
        <f t="shared" si="109"/>
        <v>73_近永</v>
      </c>
      <c r="AM739" s="675" t="str">
        <f t="shared" si="108"/>
        <v>73</v>
      </c>
      <c r="AN739" s="693" t="str">
        <f>IFERROR(VLOOKUP(AL739,観測点コードリスト!$L$2:$N$1665,3,FALSE),"")</f>
        <v>1350</v>
      </c>
      <c r="AO739" t="str">
        <f t="shared" si="112"/>
        <v>●</v>
      </c>
      <c r="AQ739" s="709">
        <f t="shared" si="113"/>
        <v>73446</v>
      </c>
      <c r="AR739" s="709" t="str">
        <f t="shared" si="114"/>
        <v>近永</v>
      </c>
      <c r="AS739" s="709" t="str">
        <f t="shared" si="115"/>
        <v>73</v>
      </c>
      <c r="AT739" s="710" t="str">
        <f t="shared" si="116"/>
        <v>1350</v>
      </c>
    </row>
    <row r="740" spans="1:46">
      <c r="A740" s="662" t="s">
        <v>3684</v>
      </c>
      <c r="B740" s="662">
        <v>73516</v>
      </c>
      <c r="C740" s="662" t="s">
        <v>17</v>
      </c>
      <c r="D740" s="662" t="s">
        <v>3755</v>
      </c>
      <c r="E740" s="662" t="s">
        <v>3756</v>
      </c>
      <c r="F740" s="662" t="s">
        <v>3757</v>
      </c>
      <c r="G740" s="662">
        <v>32</v>
      </c>
      <c r="H740" s="662">
        <v>57.8</v>
      </c>
      <c r="I740" s="662">
        <v>132</v>
      </c>
      <c r="J740" s="662">
        <v>34.200000000000003</v>
      </c>
      <c r="K740" s="662">
        <v>12</v>
      </c>
      <c r="L740" s="662">
        <v>10.1</v>
      </c>
      <c r="M740" s="662">
        <v>1.5</v>
      </c>
      <c r="N740" s="662" t="s">
        <v>3758</v>
      </c>
      <c r="O740" s="662" t="s">
        <v>22</v>
      </c>
      <c r="P740" s="662" t="s">
        <v>40</v>
      </c>
      <c r="Q740" s="667">
        <v>32.963332999999999</v>
      </c>
      <c r="R740" s="667">
        <v>132.57</v>
      </c>
      <c r="T740" s="668" t="s">
        <v>4605</v>
      </c>
      <c r="U740" s="668" t="s">
        <v>4605</v>
      </c>
      <c r="V740" s="668" t="s">
        <v>4605</v>
      </c>
      <c r="W740" s="668" t="s">
        <v>22</v>
      </c>
      <c r="X740" s="668" t="s">
        <v>22</v>
      </c>
      <c r="Y740" s="668" t="s">
        <v>22</v>
      </c>
      <c r="Z740" s="668" t="s">
        <v>22</v>
      </c>
      <c r="AB740" s="662" t="s">
        <v>4745</v>
      </c>
      <c r="AC740" s="662" t="s">
        <v>4872</v>
      </c>
      <c r="AE740" s="662">
        <v>2</v>
      </c>
      <c r="AF740" s="662">
        <v>1</v>
      </c>
      <c r="AH740" s="668" t="str">
        <f t="shared" si="110"/>
        <v>●</v>
      </c>
      <c r="AI740" s="668" t="str">
        <f t="shared" si="110"/>
        <v>●</v>
      </c>
      <c r="AJ740" s="668" t="str">
        <f t="shared" si="110"/>
        <v/>
      </c>
      <c r="AK740" s="675">
        <f t="shared" si="111"/>
        <v>73516</v>
      </c>
      <c r="AL740" s="675" t="str">
        <f t="shared" si="109"/>
        <v>73_御荘</v>
      </c>
      <c r="AM740" s="675" t="str">
        <f t="shared" si="108"/>
        <v>73</v>
      </c>
      <c r="AN740" s="693" t="str">
        <f>IFERROR(VLOOKUP(AL740,観測点コードリスト!$L$2:$N$1665,3,FALSE),"")</f>
        <v>0745</v>
      </c>
      <c r="AO740" t="str">
        <f t="shared" si="112"/>
        <v>●</v>
      </c>
      <c r="AQ740" s="709">
        <f t="shared" si="113"/>
        <v>73516</v>
      </c>
      <c r="AR740" s="709" t="str">
        <f t="shared" si="114"/>
        <v>御荘</v>
      </c>
      <c r="AS740" s="709" t="str">
        <f t="shared" si="115"/>
        <v>73</v>
      </c>
      <c r="AT740" s="710" t="str">
        <f t="shared" si="116"/>
        <v>0745</v>
      </c>
    </row>
    <row r="741" spans="1:46">
      <c r="A741" s="662" t="s">
        <v>3759</v>
      </c>
      <c r="B741" s="662">
        <v>74056</v>
      </c>
      <c r="C741" s="662" t="s">
        <v>17</v>
      </c>
      <c r="D741" s="662" t="s">
        <v>3760</v>
      </c>
      <c r="E741" s="662" t="s">
        <v>3761</v>
      </c>
      <c r="F741" s="662" t="s">
        <v>3762</v>
      </c>
      <c r="G741" s="662">
        <v>33</v>
      </c>
      <c r="H741" s="662">
        <v>45.9</v>
      </c>
      <c r="I741" s="662">
        <v>133</v>
      </c>
      <c r="J741" s="662">
        <v>20.3</v>
      </c>
      <c r="K741" s="662">
        <v>605</v>
      </c>
      <c r="L741" s="662">
        <v>10.4</v>
      </c>
      <c r="M741" s="662">
        <v>1.5</v>
      </c>
      <c r="N741" s="662" t="s">
        <v>3763</v>
      </c>
      <c r="O741" s="662" t="s">
        <v>22</v>
      </c>
      <c r="P741" s="662" t="s">
        <v>40</v>
      </c>
      <c r="Q741" s="667">
        <v>33.765000000000001</v>
      </c>
      <c r="R741" s="667">
        <v>133.33833300000001</v>
      </c>
      <c r="T741" s="668" t="s">
        <v>4605</v>
      </c>
      <c r="U741" s="668" t="s">
        <v>4605</v>
      </c>
      <c r="V741" s="668" t="s">
        <v>4605</v>
      </c>
      <c r="W741" s="668" t="s">
        <v>22</v>
      </c>
      <c r="X741" s="668" t="s">
        <v>22</v>
      </c>
      <c r="Y741" s="668" t="s">
        <v>22</v>
      </c>
      <c r="Z741" s="668" t="s">
        <v>22</v>
      </c>
      <c r="AB741" s="662" t="s">
        <v>3763</v>
      </c>
      <c r="AC741" s="662" t="s">
        <v>3763</v>
      </c>
      <c r="AF741" s="662">
        <v>2</v>
      </c>
      <c r="AG741" s="662">
        <v>1</v>
      </c>
      <c r="AH741" s="668" t="str">
        <f t="shared" si="110"/>
        <v/>
      </c>
      <c r="AI741" s="668" t="str">
        <f t="shared" si="110"/>
        <v>●</v>
      </c>
      <c r="AJ741" s="668" t="str">
        <f t="shared" si="110"/>
        <v>●</v>
      </c>
      <c r="AK741" s="675">
        <f t="shared" si="111"/>
        <v>74056</v>
      </c>
      <c r="AL741" s="675" t="str">
        <f t="shared" si="109"/>
        <v>74_本川</v>
      </c>
      <c r="AM741" s="675" t="str">
        <f t="shared" si="108"/>
        <v>74</v>
      </c>
      <c r="AN741" s="693" t="str">
        <f>IFERROR(VLOOKUP(AL741,観測点コードリスト!$L$2:$N$1665,3,FALSE),"")</f>
        <v>1351</v>
      </c>
      <c r="AO741" t="str">
        <f t="shared" si="112"/>
        <v>●</v>
      </c>
      <c r="AQ741" s="709">
        <f t="shared" si="113"/>
        <v>74056</v>
      </c>
      <c r="AR741" s="709" t="str">
        <f t="shared" si="114"/>
        <v>本川</v>
      </c>
      <c r="AS741" s="709" t="str">
        <f t="shared" si="115"/>
        <v>74</v>
      </c>
      <c r="AT741" s="710" t="str">
        <f t="shared" si="116"/>
        <v>1351</v>
      </c>
    </row>
    <row r="742" spans="1:46">
      <c r="A742" s="662" t="s">
        <v>3759</v>
      </c>
      <c r="B742" s="662">
        <v>74071</v>
      </c>
      <c r="C742" s="662" t="s">
        <v>17</v>
      </c>
      <c r="D742" s="662" t="s">
        <v>3764</v>
      </c>
      <c r="E742" s="662" t="s">
        <v>3765</v>
      </c>
      <c r="F742" s="662" t="s">
        <v>3766</v>
      </c>
      <c r="G742" s="662">
        <v>33</v>
      </c>
      <c r="H742" s="662">
        <v>45.2</v>
      </c>
      <c r="I742" s="662">
        <v>133</v>
      </c>
      <c r="J742" s="662">
        <v>34.5</v>
      </c>
      <c r="K742" s="662">
        <v>252</v>
      </c>
      <c r="L742" s="662">
        <v>9.4</v>
      </c>
      <c r="M742" s="662">
        <v>1.5</v>
      </c>
      <c r="N742" s="662" t="s">
        <v>3767</v>
      </c>
      <c r="O742" s="662" t="s">
        <v>22</v>
      </c>
      <c r="P742" s="662" t="s">
        <v>40</v>
      </c>
      <c r="Q742" s="667">
        <v>33.753332999999998</v>
      </c>
      <c r="R742" s="667">
        <v>133.57499999999999</v>
      </c>
      <c r="T742" s="668" t="s">
        <v>4605</v>
      </c>
      <c r="U742" s="668" t="s">
        <v>4605</v>
      </c>
      <c r="V742" s="668" t="s">
        <v>4605</v>
      </c>
      <c r="W742" s="668" t="s">
        <v>22</v>
      </c>
      <c r="X742" s="668" t="s">
        <v>22</v>
      </c>
      <c r="Y742" s="668" t="s">
        <v>22</v>
      </c>
      <c r="Z742" s="668" t="s">
        <v>22</v>
      </c>
      <c r="AB742" s="662" t="s">
        <v>4745</v>
      </c>
      <c r="AC742" s="662" t="s">
        <v>4873</v>
      </c>
      <c r="AG742" s="662">
        <v>1</v>
      </c>
      <c r="AH742" s="668" t="str">
        <f t="shared" si="110"/>
        <v/>
      </c>
      <c r="AI742" s="668" t="str">
        <f t="shared" si="110"/>
        <v/>
      </c>
      <c r="AJ742" s="668" t="str">
        <f t="shared" si="110"/>
        <v>●</v>
      </c>
      <c r="AK742" s="675">
        <f t="shared" si="111"/>
        <v>74071</v>
      </c>
      <c r="AL742" s="675" t="str">
        <f t="shared" si="109"/>
        <v>74_本山</v>
      </c>
      <c r="AM742" s="675" t="str">
        <f t="shared" si="108"/>
        <v>74</v>
      </c>
      <c r="AN742" s="693" t="str">
        <f>IFERROR(VLOOKUP(AL742,観測点コードリスト!$L$2:$N$1665,3,FALSE),"")</f>
        <v>0746</v>
      </c>
      <c r="AO742" t="str">
        <f t="shared" si="112"/>
        <v>●</v>
      </c>
      <c r="AQ742" s="709">
        <f t="shared" si="113"/>
        <v>74071</v>
      </c>
      <c r="AR742" s="709" t="str">
        <f t="shared" si="114"/>
        <v>本山</v>
      </c>
      <c r="AS742" s="709" t="str">
        <f t="shared" si="115"/>
        <v>74</v>
      </c>
      <c r="AT742" s="710" t="str">
        <f t="shared" si="116"/>
        <v>0746</v>
      </c>
    </row>
    <row r="743" spans="1:46">
      <c r="A743" s="662" t="s">
        <v>3759</v>
      </c>
      <c r="B743" s="662">
        <v>74136</v>
      </c>
      <c r="C743" s="662" t="s">
        <v>17</v>
      </c>
      <c r="D743" s="662" t="s">
        <v>3775</v>
      </c>
      <c r="E743" s="662" t="s">
        <v>3776</v>
      </c>
      <c r="F743" s="662" t="s">
        <v>3777</v>
      </c>
      <c r="G743" s="662">
        <v>33</v>
      </c>
      <c r="H743" s="662">
        <v>41.9</v>
      </c>
      <c r="I743" s="662">
        <v>133</v>
      </c>
      <c r="J743" s="662">
        <v>52.5</v>
      </c>
      <c r="K743" s="662">
        <v>210</v>
      </c>
      <c r="L743" s="662">
        <v>6.5</v>
      </c>
      <c r="M743" s="662">
        <v>1.5</v>
      </c>
      <c r="N743" s="662" t="s">
        <v>3215</v>
      </c>
      <c r="O743" s="662" t="s">
        <v>22</v>
      </c>
      <c r="P743" s="662" t="s">
        <v>40</v>
      </c>
      <c r="Q743" s="667">
        <v>33.698332999999998</v>
      </c>
      <c r="R743" s="667">
        <v>133.875</v>
      </c>
      <c r="T743" s="668" t="s">
        <v>4605</v>
      </c>
      <c r="U743" s="668" t="s">
        <v>4605</v>
      </c>
      <c r="V743" s="668" t="s">
        <v>4605</v>
      </c>
      <c r="W743" s="668" t="s">
        <v>22</v>
      </c>
      <c r="X743" s="668" t="s">
        <v>22</v>
      </c>
      <c r="Y743" s="668" t="s">
        <v>22</v>
      </c>
      <c r="Z743" s="668" t="s">
        <v>22</v>
      </c>
      <c r="AB743" s="662" t="s">
        <v>3215</v>
      </c>
      <c r="AC743" s="662" t="s">
        <v>3215</v>
      </c>
      <c r="AF743" s="662">
        <v>2</v>
      </c>
      <c r="AH743" s="668" t="str">
        <f t="shared" si="110"/>
        <v/>
      </c>
      <c r="AI743" s="668" t="str">
        <f t="shared" si="110"/>
        <v>●</v>
      </c>
      <c r="AJ743" s="668" t="str">
        <f t="shared" si="110"/>
        <v/>
      </c>
      <c r="AK743" s="675">
        <f t="shared" si="111"/>
        <v>74136</v>
      </c>
      <c r="AL743" s="675" t="str">
        <f t="shared" si="109"/>
        <v>74_大栃</v>
      </c>
      <c r="AM743" s="675" t="str">
        <f t="shared" si="108"/>
        <v>74</v>
      </c>
      <c r="AN743" s="693" t="str">
        <f>IFERROR(VLOOKUP(AL743,観測点コードリスト!$L$2:$N$1665,3,FALSE),"")</f>
        <v>1229</v>
      </c>
      <c r="AO743" t="str">
        <f t="shared" si="112"/>
        <v>●</v>
      </c>
      <c r="AQ743" s="709">
        <f t="shared" si="113"/>
        <v>74136</v>
      </c>
      <c r="AR743" s="709" t="str">
        <f t="shared" si="114"/>
        <v>大栃</v>
      </c>
      <c r="AS743" s="709" t="str">
        <f t="shared" si="115"/>
        <v>74</v>
      </c>
      <c r="AT743" s="710" t="str">
        <f t="shared" si="116"/>
        <v>1229</v>
      </c>
    </row>
    <row r="744" spans="1:46">
      <c r="A744" s="662" t="s">
        <v>3759</v>
      </c>
      <c r="B744" s="662">
        <v>74181</v>
      </c>
      <c r="C744" s="662" t="s">
        <v>23</v>
      </c>
      <c r="D744" s="662" t="s">
        <v>3759</v>
      </c>
      <c r="E744" s="662" t="s">
        <v>3784</v>
      </c>
      <c r="F744" s="662" t="s">
        <v>3785</v>
      </c>
      <c r="G744" s="662">
        <v>33</v>
      </c>
      <c r="H744" s="662">
        <v>34</v>
      </c>
      <c r="I744" s="662">
        <v>133</v>
      </c>
      <c r="J744" s="662">
        <v>32.9</v>
      </c>
      <c r="K744" s="662">
        <v>1</v>
      </c>
      <c r="L744" s="662">
        <v>15.5</v>
      </c>
      <c r="M744" s="662" t="s">
        <v>22</v>
      </c>
      <c r="N744" s="662" t="s">
        <v>2315</v>
      </c>
      <c r="O744" s="662">
        <v>74900</v>
      </c>
      <c r="P744" s="662" t="s">
        <v>22</v>
      </c>
      <c r="Q744" s="667">
        <v>33.566667000000002</v>
      </c>
      <c r="R744" s="667">
        <v>133.54833300000001</v>
      </c>
      <c r="T744" s="668" t="s">
        <v>4605</v>
      </c>
      <c r="U744" s="668" t="s">
        <v>4605</v>
      </c>
      <c r="V744" s="668" t="s">
        <v>4605</v>
      </c>
      <c r="W744" s="668" t="s">
        <v>4605</v>
      </c>
      <c r="X744" s="668" t="s">
        <v>22</v>
      </c>
      <c r="Y744" s="668" t="s">
        <v>4605</v>
      </c>
      <c r="Z744" s="668" t="s">
        <v>4605</v>
      </c>
      <c r="AB744" s="662" t="s">
        <v>4745</v>
      </c>
      <c r="AC744" s="662" t="s">
        <v>4832</v>
      </c>
      <c r="AE744" s="662">
        <v>21</v>
      </c>
      <c r="AG744" s="662">
        <v>6</v>
      </c>
      <c r="AH744" s="668" t="str">
        <f t="shared" si="110"/>
        <v>●</v>
      </c>
      <c r="AI744" s="668" t="str">
        <f t="shared" si="110"/>
        <v/>
      </c>
      <c r="AJ744" s="668" t="str">
        <f t="shared" si="110"/>
        <v>●</v>
      </c>
      <c r="AK744" s="675">
        <f t="shared" si="111"/>
        <v>74181</v>
      </c>
      <c r="AL744" s="675" t="str">
        <f t="shared" si="109"/>
        <v>74_高知</v>
      </c>
      <c r="AM744" s="675" t="str">
        <f t="shared" si="108"/>
        <v>74</v>
      </c>
      <c r="AN744" s="693" t="str">
        <f>IFERROR(VLOOKUP(AL744,観測点コードリスト!$L$2:$N$1665,3,FALSE),"")</f>
        <v>47893</v>
      </c>
      <c r="AO744" t="str">
        <f t="shared" si="112"/>
        <v>●</v>
      </c>
      <c r="AQ744" s="709">
        <f t="shared" si="113"/>
        <v>74181</v>
      </c>
      <c r="AR744" s="709" t="str">
        <f t="shared" si="114"/>
        <v>高知</v>
      </c>
      <c r="AS744" s="709" t="str">
        <f t="shared" si="115"/>
        <v>74</v>
      </c>
      <c r="AT744" s="710" t="str">
        <f t="shared" si="116"/>
        <v>47893</v>
      </c>
    </row>
    <row r="745" spans="1:46">
      <c r="A745" s="662" t="s">
        <v>3759</v>
      </c>
      <c r="B745" s="662">
        <v>74187</v>
      </c>
      <c r="C745" s="662" t="s">
        <v>17</v>
      </c>
      <c r="D745" s="662" t="s">
        <v>3786</v>
      </c>
      <c r="E745" s="662" t="s">
        <v>3787</v>
      </c>
      <c r="F745" s="662" t="s">
        <v>3788</v>
      </c>
      <c r="G745" s="662">
        <v>33</v>
      </c>
      <c r="H745" s="662">
        <v>35.4</v>
      </c>
      <c r="I745" s="662">
        <v>133</v>
      </c>
      <c r="J745" s="662">
        <v>38.6</v>
      </c>
      <c r="K745" s="662">
        <v>12</v>
      </c>
      <c r="L745" s="662">
        <v>6.5</v>
      </c>
      <c r="M745" s="662">
        <v>1.5</v>
      </c>
      <c r="N745" s="662" t="s">
        <v>3215</v>
      </c>
      <c r="O745" s="662" t="s">
        <v>22</v>
      </c>
      <c r="P745" s="662" t="s">
        <v>40</v>
      </c>
      <c r="Q745" s="667">
        <v>33.590000000000003</v>
      </c>
      <c r="R745" s="667">
        <v>133.64333300000001</v>
      </c>
      <c r="T745" s="668" t="s">
        <v>4605</v>
      </c>
      <c r="U745" s="668" t="s">
        <v>4605</v>
      </c>
      <c r="V745" s="668" t="s">
        <v>4605</v>
      </c>
      <c r="W745" s="668" t="s">
        <v>22</v>
      </c>
      <c r="X745" s="668" t="s">
        <v>22</v>
      </c>
      <c r="Y745" s="668" t="s">
        <v>22</v>
      </c>
      <c r="Z745" s="668" t="s">
        <v>22</v>
      </c>
      <c r="AB745" s="662" t="s">
        <v>3215</v>
      </c>
      <c r="AC745" s="662" t="s">
        <v>3215</v>
      </c>
      <c r="AE745" s="662">
        <v>1</v>
      </c>
      <c r="AF745" s="662">
        <v>22</v>
      </c>
      <c r="AG745" s="662">
        <v>2</v>
      </c>
      <c r="AH745" s="668" t="str">
        <f t="shared" si="110"/>
        <v>●</v>
      </c>
      <c r="AI745" s="668" t="str">
        <f t="shared" si="110"/>
        <v>●</v>
      </c>
      <c r="AJ745" s="668" t="str">
        <f t="shared" si="110"/>
        <v>●</v>
      </c>
      <c r="AK745" s="675">
        <f t="shared" si="111"/>
        <v>74187</v>
      </c>
      <c r="AL745" s="675" t="str">
        <f t="shared" si="109"/>
        <v>74_後免</v>
      </c>
      <c r="AM745" s="675" t="str">
        <f t="shared" si="108"/>
        <v>74</v>
      </c>
      <c r="AN745" s="693" t="str">
        <f>IFERROR(VLOOKUP(AL745,観測点コードリスト!$L$2:$N$1665,3,FALSE),"")</f>
        <v>1249</v>
      </c>
      <c r="AO745" t="str">
        <f t="shared" si="112"/>
        <v>●</v>
      </c>
      <c r="AQ745" s="709">
        <f t="shared" si="113"/>
        <v>74187</v>
      </c>
      <c r="AR745" s="709" t="str">
        <f t="shared" si="114"/>
        <v>後免</v>
      </c>
      <c r="AS745" s="709" t="str">
        <f t="shared" si="115"/>
        <v>74</v>
      </c>
      <c r="AT745" s="710" t="str">
        <f t="shared" si="116"/>
        <v>1249</v>
      </c>
    </row>
    <row r="746" spans="1:46">
      <c r="A746" s="662" t="s">
        <v>3759</v>
      </c>
      <c r="B746" s="662">
        <v>74188</v>
      </c>
      <c r="C746" s="662" t="s">
        <v>23</v>
      </c>
      <c r="D746" s="662" t="s">
        <v>3789</v>
      </c>
      <c r="E746" s="662" t="s">
        <v>3790</v>
      </c>
      <c r="F746" s="662" t="s">
        <v>3791</v>
      </c>
      <c r="G746" s="662">
        <v>33</v>
      </c>
      <c r="H746" s="662">
        <v>32.700000000000003</v>
      </c>
      <c r="I746" s="662">
        <v>133</v>
      </c>
      <c r="J746" s="662">
        <v>40.1</v>
      </c>
      <c r="K746" s="662">
        <v>9</v>
      </c>
      <c r="L746" s="662">
        <v>10.199999999999999</v>
      </c>
      <c r="M746" s="662" t="s">
        <v>22</v>
      </c>
      <c r="N746" s="662" t="s">
        <v>35</v>
      </c>
      <c r="O746" s="662" t="s">
        <v>22</v>
      </c>
      <c r="P746" s="662" t="s">
        <v>36</v>
      </c>
      <c r="Q746" s="667">
        <v>33.545000000000002</v>
      </c>
      <c r="R746" s="667">
        <v>133.66833299999999</v>
      </c>
      <c r="T746" s="668" t="s">
        <v>4605</v>
      </c>
      <c r="U746" s="668" t="s">
        <v>4605</v>
      </c>
      <c r="V746" s="668" t="s">
        <v>4605</v>
      </c>
      <c r="W746" s="668" t="s">
        <v>22</v>
      </c>
      <c r="X746" s="668" t="s">
        <v>22</v>
      </c>
      <c r="Y746" s="668" t="s">
        <v>22</v>
      </c>
      <c r="Z746" s="668" t="s">
        <v>22</v>
      </c>
      <c r="AB746" s="662" t="s">
        <v>35</v>
      </c>
      <c r="AC746" s="662" t="s">
        <v>35</v>
      </c>
      <c r="AE746" s="662">
        <v>3</v>
      </c>
      <c r="AF746" s="662">
        <v>1</v>
      </c>
      <c r="AG746" s="662">
        <v>21</v>
      </c>
      <c r="AH746" s="668" t="str">
        <f t="shared" si="110"/>
        <v>●</v>
      </c>
      <c r="AI746" s="668" t="str">
        <f t="shared" si="110"/>
        <v>●</v>
      </c>
      <c r="AJ746" s="668" t="str">
        <f t="shared" si="110"/>
        <v>●</v>
      </c>
      <c r="AK746" s="675">
        <f t="shared" si="111"/>
        <v>74188</v>
      </c>
      <c r="AL746" s="675" t="str">
        <f t="shared" si="109"/>
        <v>74_南国日章</v>
      </c>
      <c r="AM746" s="675" t="str">
        <f t="shared" si="108"/>
        <v>74</v>
      </c>
      <c r="AN746" s="693" t="str">
        <f>IFERROR(VLOOKUP(AL746,観測点コードリスト!$L$2:$N$1665,3,FALSE),"")</f>
        <v>1476</v>
      </c>
      <c r="AO746" t="str">
        <f t="shared" si="112"/>
        <v>●</v>
      </c>
      <c r="AQ746" s="709">
        <f t="shared" si="113"/>
        <v>74188</v>
      </c>
      <c r="AR746" s="709" t="str">
        <f t="shared" si="114"/>
        <v>南国日章</v>
      </c>
      <c r="AS746" s="709" t="str">
        <f t="shared" si="115"/>
        <v>74</v>
      </c>
      <c r="AT746" s="710" t="str">
        <f t="shared" si="116"/>
        <v>1476</v>
      </c>
    </row>
    <row r="747" spans="1:46">
      <c r="A747" s="662" t="s">
        <v>3759</v>
      </c>
      <c r="B747" s="662">
        <v>74271</v>
      </c>
      <c r="C747" s="662" t="s">
        <v>17</v>
      </c>
      <c r="D747" s="662" t="s">
        <v>3799</v>
      </c>
      <c r="E747" s="662" t="s">
        <v>3800</v>
      </c>
      <c r="F747" s="662" t="s">
        <v>3801</v>
      </c>
      <c r="G747" s="662">
        <v>33</v>
      </c>
      <c r="H747" s="662">
        <v>29.3</v>
      </c>
      <c r="I747" s="662">
        <v>133</v>
      </c>
      <c r="J747" s="662">
        <v>56</v>
      </c>
      <c r="K747" s="662">
        <v>6</v>
      </c>
      <c r="L747" s="662">
        <v>6.5</v>
      </c>
      <c r="M747" s="662">
        <v>1.5</v>
      </c>
      <c r="N747" s="662" t="s">
        <v>1779</v>
      </c>
      <c r="O747" s="662" t="s">
        <v>22</v>
      </c>
      <c r="P747" s="662" t="s">
        <v>22</v>
      </c>
      <c r="Q747" s="667">
        <v>33.488332999999997</v>
      </c>
      <c r="R747" s="667">
        <v>133.933333</v>
      </c>
      <c r="T747" s="668" t="s">
        <v>4605</v>
      </c>
      <c r="U747" s="668" t="s">
        <v>4605</v>
      </c>
      <c r="V747" s="668" t="s">
        <v>4605</v>
      </c>
      <c r="W747" s="668" t="s">
        <v>22</v>
      </c>
      <c r="X747" s="668" t="s">
        <v>22</v>
      </c>
      <c r="Y747" s="668" t="s">
        <v>22</v>
      </c>
      <c r="Z747" s="668" t="s">
        <v>22</v>
      </c>
      <c r="AB747" s="662" t="s">
        <v>4745</v>
      </c>
      <c r="AC747" s="662" t="s">
        <v>3144</v>
      </c>
      <c r="AE747" s="662">
        <v>2</v>
      </c>
      <c r="AF747" s="662">
        <v>2</v>
      </c>
      <c r="AH747" s="668" t="str">
        <f t="shared" si="110"/>
        <v>●</v>
      </c>
      <c r="AI747" s="668" t="str">
        <f t="shared" si="110"/>
        <v>●</v>
      </c>
      <c r="AJ747" s="668" t="str">
        <f t="shared" si="110"/>
        <v/>
      </c>
      <c r="AK747" s="675">
        <f t="shared" si="111"/>
        <v>74271</v>
      </c>
      <c r="AL747" s="675" t="str">
        <f t="shared" si="109"/>
        <v>74_安芸</v>
      </c>
      <c r="AM747" s="675" t="str">
        <f t="shared" si="108"/>
        <v>74</v>
      </c>
      <c r="AN747" s="693" t="str">
        <f>IFERROR(VLOOKUP(AL747,観測点コードリスト!$L$2:$N$1665,3,FALSE),"")</f>
        <v>0755</v>
      </c>
      <c r="AO747" t="str">
        <f t="shared" si="112"/>
        <v>●</v>
      </c>
      <c r="AQ747" s="709">
        <f t="shared" si="113"/>
        <v>74271</v>
      </c>
      <c r="AR747" s="709" t="str">
        <f t="shared" si="114"/>
        <v>安芸</v>
      </c>
      <c r="AS747" s="709" t="str">
        <f t="shared" si="115"/>
        <v>74</v>
      </c>
      <c r="AT747" s="710" t="str">
        <f t="shared" si="116"/>
        <v>0755</v>
      </c>
    </row>
    <row r="748" spans="1:46">
      <c r="A748" s="662" t="s">
        <v>3759</v>
      </c>
      <c r="B748" s="662">
        <v>74296</v>
      </c>
      <c r="C748" s="662" t="s">
        <v>17</v>
      </c>
      <c r="D748" s="662" t="s">
        <v>3805</v>
      </c>
      <c r="E748" s="662" t="s">
        <v>3806</v>
      </c>
      <c r="F748" s="662" t="s">
        <v>3807</v>
      </c>
      <c r="G748" s="662">
        <v>33</v>
      </c>
      <c r="H748" s="662">
        <v>23.4</v>
      </c>
      <c r="I748" s="662">
        <v>132</v>
      </c>
      <c r="J748" s="662">
        <v>55.3</v>
      </c>
      <c r="K748" s="662">
        <v>415</v>
      </c>
      <c r="L748" s="662">
        <v>6.5</v>
      </c>
      <c r="M748" s="662">
        <v>1.5</v>
      </c>
      <c r="N748" s="662" t="s">
        <v>3808</v>
      </c>
      <c r="O748" s="662" t="s">
        <v>22</v>
      </c>
      <c r="P748" s="662" t="s">
        <v>40</v>
      </c>
      <c r="Q748" s="667">
        <v>33.39</v>
      </c>
      <c r="R748" s="667">
        <v>132.92166700000001</v>
      </c>
      <c r="T748" s="668" t="s">
        <v>4605</v>
      </c>
      <c r="U748" s="668" t="s">
        <v>4605</v>
      </c>
      <c r="V748" s="668" t="s">
        <v>4605</v>
      </c>
      <c r="W748" s="668" t="s">
        <v>22</v>
      </c>
      <c r="X748" s="668" t="s">
        <v>22</v>
      </c>
      <c r="Y748" s="668" t="s">
        <v>22</v>
      </c>
      <c r="Z748" s="668" t="s">
        <v>22</v>
      </c>
      <c r="AB748" s="662" t="s">
        <v>4874</v>
      </c>
      <c r="AC748" s="662" t="s">
        <v>1837</v>
      </c>
      <c r="AH748" s="668" t="str">
        <f t="shared" si="110"/>
        <v/>
      </c>
      <c r="AI748" s="668" t="str">
        <f t="shared" si="110"/>
        <v/>
      </c>
      <c r="AJ748" s="668" t="str">
        <f t="shared" si="110"/>
        <v/>
      </c>
      <c r="AK748" s="675">
        <f t="shared" si="111"/>
        <v>74296</v>
      </c>
      <c r="AL748" s="675" t="str">
        <f t="shared" si="109"/>
        <v>74_梼原</v>
      </c>
      <c r="AM748" s="675" t="str">
        <f t="shared" si="108"/>
        <v>74</v>
      </c>
      <c r="AN748" s="693" t="str">
        <f>IFERROR(VLOOKUP(AL748,観測点コードリスト!$L$2:$N$1665,3,FALSE),"")</f>
        <v>0921</v>
      </c>
      <c r="AO748" t="str">
        <f t="shared" si="112"/>
        <v/>
      </c>
      <c r="AQ748" s="709">
        <f t="shared" si="113"/>
        <v>74296</v>
      </c>
      <c r="AR748" s="709" t="str">
        <f t="shared" si="114"/>
        <v>梼原</v>
      </c>
      <c r="AS748" s="709" t="str">
        <f t="shared" si="115"/>
        <v>74</v>
      </c>
      <c r="AT748" s="710" t="str">
        <f t="shared" si="116"/>
        <v>0921</v>
      </c>
    </row>
    <row r="749" spans="1:46">
      <c r="A749" s="662" t="s">
        <v>3759</v>
      </c>
      <c r="B749" s="662">
        <v>74311</v>
      </c>
      <c r="C749" s="662" t="s">
        <v>17</v>
      </c>
      <c r="D749" s="662" t="s">
        <v>3809</v>
      </c>
      <c r="E749" s="662" t="s">
        <v>3810</v>
      </c>
      <c r="F749" s="662" t="s">
        <v>3811</v>
      </c>
      <c r="G749" s="662">
        <v>33</v>
      </c>
      <c r="H749" s="662">
        <v>23.1</v>
      </c>
      <c r="I749" s="662">
        <v>133</v>
      </c>
      <c r="J749" s="662">
        <v>16.600000000000001</v>
      </c>
      <c r="K749" s="662">
        <v>4</v>
      </c>
      <c r="L749" s="662">
        <v>6.5</v>
      </c>
      <c r="M749" s="662">
        <v>1.5</v>
      </c>
      <c r="N749" s="662" t="s">
        <v>1759</v>
      </c>
      <c r="O749" s="662" t="s">
        <v>22</v>
      </c>
      <c r="P749" s="662" t="s">
        <v>40</v>
      </c>
      <c r="Q749" s="667">
        <v>33.384999999999998</v>
      </c>
      <c r="R749" s="667">
        <v>133.276667</v>
      </c>
      <c r="T749" s="668" t="s">
        <v>4605</v>
      </c>
      <c r="U749" s="668" t="s">
        <v>4605</v>
      </c>
      <c r="V749" s="668" t="s">
        <v>4605</v>
      </c>
      <c r="W749" s="668" t="s">
        <v>22</v>
      </c>
      <c r="X749" s="668" t="s">
        <v>22</v>
      </c>
      <c r="Y749" s="668" t="s">
        <v>22</v>
      </c>
      <c r="Z749" s="668" t="s">
        <v>22</v>
      </c>
      <c r="AB749" s="662" t="s">
        <v>4745</v>
      </c>
      <c r="AC749" s="662" t="s">
        <v>1837</v>
      </c>
      <c r="AE749" s="662">
        <v>2</v>
      </c>
      <c r="AF749" s="662">
        <v>2</v>
      </c>
      <c r="AH749" s="668" t="str">
        <f t="shared" si="110"/>
        <v>●</v>
      </c>
      <c r="AI749" s="668" t="str">
        <f t="shared" si="110"/>
        <v>●</v>
      </c>
      <c r="AJ749" s="668" t="str">
        <f t="shared" si="110"/>
        <v/>
      </c>
      <c r="AK749" s="675">
        <f t="shared" si="111"/>
        <v>74311</v>
      </c>
      <c r="AL749" s="675" t="str">
        <f t="shared" si="109"/>
        <v>74_須崎</v>
      </c>
      <c r="AM749" s="675" t="str">
        <f t="shared" si="108"/>
        <v>74</v>
      </c>
      <c r="AN749" s="693" t="str">
        <f>IFERROR(VLOOKUP(AL749,観測点コードリスト!$L$2:$N$1665,3,FALSE),"")</f>
        <v>0756</v>
      </c>
      <c r="AO749" t="str">
        <f t="shared" si="112"/>
        <v>●</v>
      </c>
      <c r="AQ749" s="709">
        <f t="shared" si="113"/>
        <v>74311</v>
      </c>
      <c r="AR749" s="709" t="str">
        <f t="shared" si="114"/>
        <v>須崎</v>
      </c>
      <c r="AS749" s="709" t="str">
        <f t="shared" si="115"/>
        <v>74</v>
      </c>
      <c r="AT749" s="710" t="str">
        <f t="shared" si="116"/>
        <v>0756</v>
      </c>
    </row>
    <row r="750" spans="1:46">
      <c r="A750" s="662" t="s">
        <v>3759</v>
      </c>
      <c r="B750" s="662">
        <v>74361</v>
      </c>
      <c r="C750" s="662" t="s">
        <v>17</v>
      </c>
      <c r="D750" s="662" t="s">
        <v>3815</v>
      </c>
      <c r="E750" s="662" t="s">
        <v>3816</v>
      </c>
      <c r="F750" s="662" t="s">
        <v>3817</v>
      </c>
      <c r="G750" s="662">
        <v>33</v>
      </c>
      <c r="H750" s="662">
        <v>12.4</v>
      </c>
      <c r="I750" s="662">
        <v>133</v>
      </c>
      <c r="J750" s="662">
        <v>7.7</v>
      </c>
      <c r="K750" s="662">
        <v>205</v>
      </c>
      <c r="L750" s="662">
        <v>6.5</v>
      </c>
      <c r="M750" s="662">
        <v>1.5</v>
      </c>
      <c r="N750" s="662" t="s">
        <v>1747</v>
      </c>
      <c r="O750" s="662" t="s">
        <v>22</v>
      </c>
      <c r="P750" s="662" t="s">
        <v>22</v>
      </c>
      <c r="Q750" s="667">
        <v>33.206667000000003</v>
      </c>
      <c r="R750" s="667">
        <v>133.128333</v>
      </c>
      <c r="T750" s="668" t="s">
        <v>4605</v>
      </c>
      <c r="U750" s="668" t="s">
        <v>4605</v>
      </c>
      <c r="V750" s="668" t="s">
        <v>4605</v>
      </c>
      <c r="W750" s="668" t="s">
        <v>22</v>
      </c>
      <c r="X750" s="668" t="s">
        <v>22</v>
      </c>
      <c r="Y750" s="668" t="s">
        <v>22</v>
      </c>
      <c r="Z750" s="668" t="s">
        <v>22</v>
      </c>
      <c r="AB750" s="662" t="s">
        <v>4745</v>
      </c>
      <c r="AC750" s="662" t="s">
        <v>3832</v>
      </c>
      <c r="AF750" s="662">
        <v>2</v>
      </c>
      <c r="AH750" s="668" t="str">
        <f t="shared" si="110"/>
        <v/>
      </c>
      <c r="AI750" s="668" t="str">
        <f t="shared" si="110"/>
        <v>●</v>
      </c>
      <c r="AJ750" s="668" t="str">
        <f t="shared" si="110"/>
        <v/>
      </c>
      <c r="AK750" s="675">
        <f t="shared" si="111"/>
        <v>74361</v>
      </c>
      <c r="AL750" s="675" t="str">
        <f t="shared" si="109"/>
        <v>74_窪川</v>
      </c>
      <c r="AM750" s="675" t="str">
        <f t="shared" ref="AM750:AM813" si="117">LEFT(AK750,2)</f>
        <v>74</v>
      </c>
      <c r="AN750" s="693" t="str">
        <f>IFERROR(VLOOKUP(AL750,観測点コードリスト!$L$2:$N$1665,3,FALSE),"")</f>
        <v>0758</v>
      </c>
      <c r="AO750" t="str">
        <f t="shared" si="112"/>
        <v>●</v>
      </c>
      <c r="AQ750" s="709">
        <f t="shared" si="113"/>
        <v>74361</v>
      </c>
      <c r="AR750" s="709" t="str">
        <f t="shared" si="114"/>
        <v>窪川</v>
      </c>
      <c r="AS750" s="709" t="str">
        <f t="shared" si="115"/>
        <v>74</v>
      </c>
      <c r="AT750" s="710" t="str">
        <f t="shared" si="116"/>
        <v>0758</v>
      </c>
    </row>
    <row r="751" spans="1:46">
      <c r="A751" s="662" t="s">
        <v>3759</v>
      </c>
      <c r="B751" s="662">
        <v>74372</v>
      </c>
      <c r="C751" s="662" t="s">
        <v>23</v>
      </c>
      <c r="D751" s="662" t="s">
        <v>3818</v>
      </c>
      <c r="E751" s="662" t="s">
        <v>3819</v>
      </c>
      <c r="F751" s="662" t="s">
        <v>3822</v>
      </c>
      <c r="G751" s="662">
        <v>33</v>
      </c>
      <c r="H751" s="662">
        <v>14.8</v>
      </c>
      <c r="I751" s="662">
        <v>134</v>
      </c>
      <c r="J751" s="662">
        <v>10.5</v>
      </c>
      <c r="K751" s="662">
        <v>161</v>
      </c>
      <c r="L751" s="662">
        <v>21.8</v>
      </c>
      <c r="M751" s="662" t="s">
        <v>22</v>
      </c>
      <c r="N751" s="662" t="s">
        <v>3821</v>
      </c>
      <c r="O751" s="662" t="s">
        <v>22</v>
      </c>
      <c r="P751" s="662" t="s">
        <v>262</v>
      </c>
      <c r="Q751" s="667">
        <v>33.246667000000002</v>
      </c>
      <c r="R751" s="667">
        <v>134.17500000000001</v>
      </c>
      <c r="T751" s="668" t="s">
        <v>22</v>
      </c>
      <c r="U751" s="668" t="s">
        <v>22</v>
      </c>
      <c r="V751" s="668" t="s">
        <v>4605</v>
      </c>
      <c r="W751" s="668" t="s">
        <v>22</v>
      </c>
      <c r="X751" s="668" t="s">
        <v>22</v>
      </c>
      <c r="Y751" s="668" t="s">
        <v>22</v>
      </c>
      <c r="Z751" s="668" t="s">
        <v>22</v>
      </c>
      <c r="AB751" s="662" t="s">
        <v>4758</v>
      </c>
      <c r="AC751" s="662" t="s">
        <v>3821</v>
      </c>
      <c r="AE751" s="662">
        <v>2</v>
      </c>
      <c r="AH751" s="668" t="str">
        <f t="shared" si="110"/>
        <v>●</v>
      </c>
      <c r="AI751" s="668" t="str">
        <f t="shared" si="110"/>
        <v/>
      </c>
      <c r="AJ751" s="668" t="str">
        <f t="shared" si="110"/>
        <v/>
      </c>
      <c r="AK751" s="675">
        <f t="shared" si="111"/>
        <v>74372</v>
      </c>
      <c r="AL751" s="675" t="str">
        <f t="shared" si="109"/>
        <v>74_室戸岬</v>
      </c>
      <c r="AM751" s="675" t="str">
        <f t="shared" si="117"/>
        <v>74</v>
      </c>
      <c r="AN751" s="693" t="str">
        <f>IFERROR(VLOOKUP(AL751,観測点コードリスト!$L$2:$N$1665,3,FALSE),"")</f>
        <v>47899</v>
      </c>
      <c r="AO751" t="str">
        <f t="shared" si="112"/>
        <v>●</v>
      </c>
      <c r="AQ751" s="709">
        <f t="shared" si="113"/>
        <v>74372</v>
      </c>
      <c r="AR751" s="709" t="str">
        <f t="shared" si="114"/>
        <v>室戸岬</v>
      </c>
      <c r="AS751" s="709" t="str">
        <f t="shared" si="115"/>
        <v>74</v>
      </c>
      <c r="AT751" s="710" t="str">
        <f t="shared" si="116"/>
        <v>47899</v>
      </c>
    </row>
    <row r="752" spans="1:46">
      <c r="A752" s="662" t="s">
        <v>3759</v>
      </c>
      <c r="B752" s="662">
        <v>74381</v>
      </c>
      <c r="C752" s="662" t="s">
        <v>17</v>
      </c>
      <c r="D752" s="662" t="s">
        <v>3823</v>
      </c>
      <c r="E752" s="662" t="s">
        <v>3824</v>
      </c>
      <c r="F752" s="662" t="s">
        <v>3825</v>
      </c>
      <c r="G752" s="662">
        <v>33</v>
      </c>
      <c r="H752" s="662">
        <v>10.199999999999999</v>
      </c>
      <c r="I752" s="662">
        <v>132</v>
      </c>
      <c r="J752" s="662">
        <v>47.5</v>
      </c>
      <c r="K752" s="662">
        <v>72</v>
      </c>
      <c r="L752" s="662">
        <v>10</v>
      </c>
      <c r="M752" s="662">
        <v>1.5</v>
      </c>
      <c r="N752" s="662" t="s">
        <v>2253</v>
      </c>
      <c r="O752" s="662" t="s">
        <v>22</v>
      </c>
      <c r="P752" s="662" t="s">
        <v>40</v>
      </c>
      <c r="Q752" s="667">
        <v>33.17</v>
      </c>
      <c r="R752" s="667">
        <v>132.79166699999999</v>
      </c>
      <c r="T752" s="668" t="s">
        <v>4605</v>
      </c>
      <c r="U752" s="668" t="s">
        <v>4605</v>
      </c>
      <c r="V752" s="668" t="s">
        <v>4605</v>
      </c>
      <c r="W752" s="668" t="s">
        <v>22</v>
      </c>
      <c r="X752" s="668" t="s">
        <v>22</v>
      </c>
      <c r="Y752" s="668" t="s">
        <v>22</v>
      </c>
      <c r="Z752" s="668" t="s">
        <v>22</v>
      </c>
      <c r="AB752" s="662" t="s">
        <v>2253</v>
      </c>
      <c r="AC752" s="662" t="s">
        <v>2253</v>
      </c>
      <c r="AG752" s="662">
        <v>2</v>
      </c>
      <c r="AH752" s="668" t="str">
        <f t="shared" si="110"/>
        <v/>
      </c>
      <c r="AI752" s="668" t="str">
        <f t="shared" si="110"/>
        <v/>
      </c>
      <c r="AJ752" s="668" t="str">
        <f t="shared" si="110"/>
        <v>●</v>
      </c>
      <c r="AK752" s="675">
        <f t="shared" si="111"/>
        <v>74381</v>
      </c>
      <c r="AL752" s="675" t="str">
        <f t="shared" si="109"/>
        <v>74_江川崎</v>
      </c>
      <c r="AM752" s="675" t="str">
        <f t="shared" si="117"/>
        <v>74</v>
      </c>
      <c r="AN752" s="693" t="str">
        <f>IFERROR(VLOOKUP(AL752,観測点コードリスト!$L$2:$N$1665,3,FALSE),"")</f>
        <v>1235</v>
      </c>
      <c r="AO752" t="str">
        <f t="shared" si="112"/>
        <v>●</v>
      </c>
      <c r="AQ752" s="709">
        <f t="shared" si="113"/>
        <v>74381</v>
      </c>
      <c r="AR752" s="709" t="str">
        <f t="shared" si="114"/>
        <v>江川崎</v>
      </c>
      <c r="AS752" s="709" t="str">
        <f t="shared" si="115"/>
        <v>74</v>
      </c>
      <c r="AT752" s="710" t="str">
        <f t="shared" si="116"/>
        <v>1235</v>
      </c>
    </row>
    <row r="753" spans="1:46">
      <c r="A753" s="662" t="s">
        <v>3759</v>
      </c>
      <c r="B753" s="662">
        <v>74436</v>
      </c>
      <c r="C753" s="662" t="s">
        <v>17</v>
      </c>
      <c r="D753" s="662" t="s">
        <v>3829</v>
      </c>
      <c r="E753" s="662" t="s">
        <v>3830</v>
      </c>
      <c r="F753" s="662" t="s">
        <v>3831</v>
      </c>
      <c r="G753" s="662">
        <v>33</v>
      </c>
      <c r="H753" s="662">
        <v>4.7</v>
      </c>
      <c r="I753" s="662">
        <v>133</v>
      </c>
      <c r="J753" s="662">
        <v>6.1</v>
      </c>
      <c r="K753" s="662">
        <v>3</v>
      </c>
      <c r="L753" s="662">
        <v>6.5</v>
      </c>
      <c r="M753" s="662">
        <v>1.5</v>
      </c>
      <c r="N753" s="662" t="s">
        <v>3832</v>
      </c>
      <c r="O753" s="662" t="s">
        <v>22</v>
      </c>
      <c r="P753" s="662" t="s">
        <v>40</v>
      </c>
      <c r="Q753" s="667">
        <v>33.078333000000001</v>
      </c>
      <c r="R753" s="667">
        <v>133.10166699999999</v>
      </c>
      <c r="T753" s="668" t="s">
        <v>4605</v>
      </c>
      <c r="U753" s="668" t="s">
        <v>4605</v>
      </c>
      <c r="V753" s="668" t="s">
        <v>4605</v>
      </c>
      <c r="W753" s="668" t="s">
        <v>22</v>
      </c>
      <c r="X753" s="668" t="s">
        <v>22</v>
      </c>
      <c r="Y753" s="668" t="s">
        <v>22</v>
      </c>
      <c r="Z753" s="668" t="s">
        <v>22</v>
      </c>
      <c r="AB753" s="662" t="s">
        <v>3832</v>
      </c>
      <c r="AC753" s="662" t="s">
        <v>3832</v>
      </c>
      <c r="AF753" s="662">
        <v>3</v>
      </c>
      <c r="AH753" s="668" t="str">
        <f t="shared" si="110"/>
        <v/>
      </c>
      <c r="AI753" s="668" t="str">
        <f t="shared" si="110"/>
        <v>●</v>
      </c>
      <c r="AJ753" s="668" t="str">
        <f t="shared" si="110"/>
        <v/>
      </c>
      <c r="AK753" s="675">
        <f t="shared" si="111"/>
        <v>74436</v>
      </c>
      <c r="AL753" s="675" t="str">
        <f t="shared" si="109"/>
        <v>74_佐賀</v>
      </c>
      <c r="AM753" s="675" t="str">
        <f t="shared" si="117"/>
        <v>74</v>
      </c>
      <c r="AN753" s="693" t="str">
        <f>IFERROR(VLOOKUP(AL753,観測点コードリスト!$L$2:$N$1665,3,FALSE),"")</f>
        <v>1233</v>
      </c>
      <c r="AO753" t="str">
        <f t="shared" si="112"/>
        <v>●</v>
      </c>
      <c r="AQ753" s="709">
        <f t="shared" si="113"/>
        <v>74436</v>
      </c>
      <c r="AR753" s="709" t="str">
        <f t="shared" si="114"/>
        <v>佐賀</v>
      </c>
      <c r="AS753" s="709" t="str">
        <f t="shared" si="115"/>
        <v>74</v>
      </c>
      <c r="AT753" s="710" t="str">
        <f t="shared" si="116"/>
        <v>1233</v>
      </c>
    </row>
    <row r="754" spans="1:46">
      <c r="A754" s="662" t="s">
        <v>3759</v>
      </c>
      <c r="B754" s="662">
        <v>74447</v>
      </c>
      <c r="C754" s="662" t="s">
        <v>23</v>
      </c>
      <c r="D754" s="662" t="s">
        <v>3833</v>
      </c>
      <c r="E754" s="662" t="s">
        <v>3834</v>
      </c>
      <c r="F754" s="662" t="s">
        <v>3835</v>
      </c>
      <c r="G754" s="662">
        <v>32</v>
      </c>
      <c r="H754" s="662">
        <v>55.2</v>
      </c>
      <c r="I754" s="662">
        <v>132</v>
      </c>
      <c r="J754" s="662">
        <v>41.7</v>
      </c>
      <c r="K754" s="662">
        <v>2</v>
      </c>
      <c r="L754" s="662">
        <v>17.2</v>
      </c>
      <c r="M754" s="662" t="s">
        <v>22</v>
      </c>
      <c r="N754" s="662" t="s">
        <v>3836</v>
      </c>
      <c r="O754" s="662" t="s">
        <v>22</v>
      </c>
      <c r="P754" s="662" t="s">
        <v>22</v>
      </c>
      <c r="Q754" s="667">
        <v>32.92</v>
      </c>
      <c r="R754" s="667">
        <v>132.69499999999999</v>
      </c>
      <c r="T754" s="668" t="s">
        <v>4605</v>
      </c>
      <c r="U754" s="668" t="s">
        <v>4605</v>
      </c>
      <c r="V754" s="668" t="s">
        <v>4605</v>
      </c>
      <c r="W754" s="668" t="s">
        <v>22</v>
      </c>
      <c r="X754" s="668" t="s">
        <v>22</v>
      </c>
      <c r="Y754" s="668" t="s">
        <v>4605</v>
      </c>
      <c r="Z754" s="668" t="s">
        <v>22</v>
      </c>
      <c r="AB754" s="662" t="s">
        <v>3836</v>
      </c>
      <c r="AC754" s="662" t="s">
        <v>3836</v>
      </c>
      <c r="AE754" s="662">
        <v>1</v>
      </c>
      <c r="AF754" s="662">
        <v>2</v>
      </c>
      <c r="AG754" s="662">
        <v>1</v>
      </c>
      <c r="AH754" s="668" t="str">
        <f t="shared" si="110"/>
        <v>●</v>
      </c>
      <c r="AI754" s="668" t="str">
        <f t="shared" si="110"/>
        <v>●</v>
      </c>
      <c r="AJ754" s="668" t="str">
        <f t="shared" si="110"/>
        <v>●</v>
      </c>
      <c r="AK754" s="675">
        <f t="shared" si="111"/>
        <v>74447</v>
      </c>
      <c r="AL754" s="675" t="str">
        <f t="shared" si="109"/>
        <v>74_宿毛</v>
      </c>
      <c r="AM754" s="675" t="str">
        <f t="shared" si="117"/>
        <v>74</v>
      </c>
      <c r="AN754" s="693" t="str">
        <f>IFERROR(VLOOKUP(AL754,観測点コードリスト!$L$2:$N$1665,3,FALSE),"")</f>
        <v>47897</v>
      </c>
      <c r="AO754" t="str">
        <f t="shared" si="112"/>
        <v>●</v>
      </c>
      <c r="AQ754" s="709">
        <f t="shared" si="113"/>
        <v>74447</v>
      </c>
      <c r="AR754" s="709" t="str">
        <f t="shared" si="114"/>
        <v>宿毛</v>
      </c>
      <c r="AS754" s="709" t="str">
        <f t="shared" si="115"/>
        <v>74</v>
      </c>
      <c r="AT754" s="710" t="str">
        <f t="shared" si="116"/>
        <v>47897</v>
      </c>
    </row>
    <row r="755" spans="1:46">
      <c r="A755" s="662" t="s">
        <v>3759</v>
      </c>
      <c r="B755" s="662">
        <v>74456</v>
      </c>
      <c r="C755" s="662" t="s">
        <v>17</v>
      </c>
      <c r="D755" s="662" t="s">
        <v>3837</v>
      </c>
      <c r="E755" s="662" t="s">
        <v>3838</v>
      </c>
      <c r="F755" s="662" t="s">
        <v>3839</v>
      </c>
      <c r="G755" s="662">
        <v>32</v>
      </c>
      <c r="H755" s="662">
        <v>59.4</v>
      </c>
      <c r="I755" s="662">
        <v>132</v>
      </c>
      <c r="J755" s="662">
        <v>55.2</v>
      </c>
      <c r="K755" s="662">
        <v>8</v>
      </c>
      <c r="L755" s="662">
        <v>6.5</v>
      </c>
      <c r="M755" s="662">
        <v>1.5</v>
      </c>
      <c r="N755" s="662" t="s">
        <v>3840</v>
      </c>
      <c r="O755" s="662" t="s">
        <v>22</v>
      </c>
      <c r="P755" s="662" t="s">
        <v>40</v>
      </c>
      <c r="Q755" s="667">
        <v>32.99</v>
      </c>
      <c r="R755" s="667">
        <v>132.91999999999999</v>
      </c>
      <c r="T755" s="668" t="s">
        <v>4605</v>
      </c>
      <c r="U755" s="668" t="s">
        <v>4605</v>
      </c>
      <c r="V755" s="668" t="s">
        <v>4605</v>
      </c>
      <c r="W755" s="668" t="s">
        <v>22</v>
      </c>
      <c r="X755" s="668" t="s">
        <v>22</v>
      </c>
      <c r="Y755" s="668" t="s">
        <v>22</v>
      </c>
      <c r="Z755" s="668" t="s">
        <v>22</v>
      </c>
      <c r="AB755" s="662" t="s">
        <v>4745</v>
      </c>
      <c r="AC755" s="662" t="s">
        <v>4875</v>
      </c>
      <c r="AE755" s="662">
        <v>3</v>
      </c>
      <c r="AG755" s="662">
        <v>1</v>
      </c>
      <c r="AH755" s="668" t="str">
        <f t="shared" si="110"/>
        <v>●</v>
      </c>
      <c r="AI755" s="668" t="str">
        <f t="shared" si="110"/>
        <v/>
      </c>
      <c r="AJ755" s="668" t="str">
        <f t="shared" si="110"/>
        <v>●</v>
      </c>
      <c r="AK755" s="675">
        <f t="shared" si="111"/>
        <v>74456</v>
      </c>
      <c r="AL755" s="675" t="str">
        <f t="shared" si="109"/>
        <v>74_中村</v>
      </c>
      <c r="AM755" s="675" t="str">
        <f t="shared" si="117"/>
        <v>74</v>
      </c>
      <c r="AN755" s="693" t="str">
        <f>IFERROR(VLOOKUP(AL755,観測点コードリスト!$L$2:$N$1665,3,FALSE),"")</f>
        <v>0763</v>
      </c>
      <c r="AO755" t="str">
        <f t="shared" si="112"/>
        <v>●</v>
      </c>
      <c r="AQ755" s="709">
        <f t="shared" si="113"/>
        <v>74456</v>
      </c>
      <c r="AR755" s="709" t="str">
        <f t="shared" si="114"/>
        <v>中村</v>
      </c>
      <c r="AS755" s="709" t="str">
        <f t="shared" si="115"/>
        <v>74</v>
      </c>
      <c r="AT755" s="710" t="str">
        <f t="shared" si="116"/>
        <v>0763</v>
      </c>
    </row>
    <row r="756" spans="1:46">
      <c r="A756" s="662" t="s">
        <v>3759</v>
      </c>
      <c r="B756" s="662">
        <v>74516</v>
      </c>
      <c r="C756" s="662" t="s">
        <v>23</v>
      </c>
      <c r="D756" s="662" t="s">
        <v>2308</v>
      </c>
      <c r="E756" s="662" t="s">
        <v>2309</v>
      </c>
      <c r="F756" s="662" t="s">
        <v>3845</v>
      </c>
      <c r="G756" s="662">
        <v>32</v>
      </c>
      <c r="H756" s="662">
        <v>43.3</v>
      </c>
      <c r="I756" s="662">
        <v>133</v>
      </c>
      <c r="J756" s="662">
        <v>0.6</v>
      </c>
      <c r="K756" s="662">
        <v>31</v>
      </c>
      <c r="L756" s="662">
        <v>14.7</v>
      </c>
      <c r="M756" s="662" t="s">
        <v>22</v>
      </c>
      <c r="N756" s="662" t="s">
        <v>3543</v>
      </c>
      <c r="O756" s="662" t="s">
        <v>22</v>
      </c>
      <c r="P756" s="662" t="s">
        <v>22</v>
      </c>
      <c r="Q756" s="667">
        <v>32.721666999999997</v>
      </c>
      <c r="R756" s="667">
        <v>133.01</v>
      </c>
      <c r="T756" s="668" t="s">
        <v>4605</v>
      </c>
      <c r="U756" s="668" t="s">
        <v>4605</v>
      </c>
      <c r="V756" s="668" t="s">
        <v>4605</v>
      </c>
      <c r="W756" s="668" t="s">
        <v>22</v>
      </c>
      <c r="X756" s="668" t="s">
        <v>22</v>
      </c>
      <c r="Y756" s="668" t="s">
        <v>4605</v>
      </c>
      <c r="Z756" s="668" t="s">
        <v>22</v>
      </c>
      <c r="AB756" s="662" t="s">
        <v>4745</v>
      </c>
      <c r="AC756" s="662" t="s">
        <v>4865</v>
      </c>
      <c r="AH756" s="668" t="str">
        <f t="shared" si="110"/>
        <v/>
      </c>
      <c r="AI756" s="668" t="str">
        <f t="shared" si="110"/>
        <v/>
      </c>
      <c r="AJ756" s="668" t="str">
        <f t="shared" si="110"/>
        <v/>
      </c>
      <c r="AK756" s="675">
        <f t="shared" si="111"/>
        <v>74516</v>
      </c>
      <c r="AL756" s="675" t="str">
        <f t="shared" si="109"/>
        <v>74_清水</v>
      </c>
      <c r="AM756" s="675" t="str">
        <f t="shared" si="117"/>
        <v>74</v>
      </c>
      <c r="AN756" s="693" t="str">
        <f>IFERROR(VLOOKUP(AL756,観測点コードリスト!$L$2:$N$1665,3,FALSE),"")</f>
        <v>47898</v>
      </c>
      <c r="AO756" t="str">
        <f t="shared" si="112"/>
        <v/>
      </c>
      <c r="AQ756" s="709">
        <f t="shared" si="113"/>
        <v>74516</v>
      </c>
      <c r="AR756" s="709" t="str">
        <f t="shared" si="114"/>
        <v>清水</v>
      </c>
      <c r="AS756" s="709" t="str">
        <f t="shared" si="115"/>
        <v>74</v>
      </c>
      <c r="AT756" s="710" t="str">
        <f t="shared" si="116"/>
        <v>47898</v>
      </c>
    </row>
    <row r="757" spans="1:46">
      <c r="A757" s="662" t="s">
        <v>241</v>
      </c>
      <c r="B757" s="662">
        <v>81011</v>
      </c>
      <c r="C757" s="662" t="s">
        <v>17</v>
      </c>
      <c r="D757" s="662" t="s">
        <v>3846</v>
      </c>
      <c r="E757" s="662" t="s">
        <v>3847</v>
      </c>
      <c r="F757" s="662" t="s">
        <v>3848</v>
      </c>
      <c r="G757" s="662">
        <v>34</v>
      </c>
      <c r="H757" s="662">
        <v>36.9</v>
      </c>
      <c r="I757" s="662">
        <v>131</v>
      </c>
      <c r="J757" s="662">
        <v>37.4</v>
      </c>
      <c r="K757" s="662">
        <v>50</v>
      </c>
      <c r="L757" s="662">
        <v>6.5</v>
      </c>
      <c r="M757" s="662">
        <v>1.5</v>
      </c>
      <c r="N757" s="662" t="s">
        <v>3047</v>
      </c>
      <c r="O757" s="662" t="s">
        <v>22</v>
      </c>
      <c r="P757" s="662" t="s">
        <v>40</v>
      </c>
      <c r="Q757" s="667">
        <v>34.615000000000002</v>
      </c>
      <c r="R757" s="667">
        <v>131.623333</v>
      </c>
      <c r="T757" s="668" t="s">
        <v>4605</v>
      </c>
      <c r="U757" s="668" t="s">
        <v>4605</v>
      </c>
      <c r="V757" s="668" t="s">
        <v>4605</v>
      </c>
      <c r="W757" s="668" t="s">
        <v>22</v>
      </c>
      <c r="X757" s="668" t="s">
        <v>22</v>
      </c>
      <c r="Y757" s="668" t="s">
        <v>22</v>
      </c>
      <c r="Z757" s="668" t="s">
        <v>22</v>
      </c>
      <c r="AB757" s="662" t="s">
        <v>4745</v>
      </c>
      <c r="AC757" s="662" t="s">
        <v>4853</v>
      </c>
      <c r="AG757" s="662">
        <v>3</v>
      </c>
      <c r="AH757" s="668" t="str">
        <f t="shared" si="110"/>
        <v/>
      </c>
      <c r="AI757" s="668" t="str">
        <f t="shared" si="110"/>
        <v/>
      </c>
      <c r="AJ757" s="668" t="str">
        <f t="shared" si="110"/>
        <v>●</v>
      </c>
      <c r="AK757" s="675">
        <f t="shared" si="111"/>
        <v>81011</v>
      </c>
      <c r="AL757" s="675" t="str">
        <f t="shared" si="109"/>
        <v>81_須佐</v>
      </c>
      <c r="AM757" s="675" t="str">
        <f t="shared" si="117"/>
        <v>81</v>
      </c>
      <c r="AN757" s="693" t="str">
        <f>IFERROR(VLOOKUP(AL757,観測点コードリスト!$L$2:$N$1665,3,FALSE),"")</f>
        <v>0765</v>
      </c>
      <c r="AO757" t="str">
        <f t="shared" si="112"/>
        <v>●</v>
      </c>
      <c r="AQ757" s="709">
        <f t="shared" si="113"/>
        <v>81011</v>
      </c>
      <c r="AR757" s="709" t="str">
        <f t="shared" si="114"/>
        <v>須佐</v>
      </c>
      <c r="AS757" s="709" t="str">
        <f t="shared" si="115"/>
        <v>81</v>
      </c>
      <c r="AT757" s="710" t="str">
        <f t="shared" si="116"/>
        <v>0765</v>
      </c>
    </row>
    <row r="758" spans="1:46">
      <c r="A758" s="662" t="s">
        <v>241</v>
      </c>
      <c r="B758" s="662">
        <v>81071</v>
      </c>
      <c r="C758" s="662" t="s">
        <v>23</v>
      </c>
      <c r="D758" s="662" t="s">
        <v>3849</v>
      </c>
      <c r="E758" s="662" t="s">
        <v>3850</v>
      </c>
      <c r="F758" s="662" t="s">
        <v>3851</v>
      </c>
      <c r="G758" s="662">
        <v>34</v>
      </c>
      <c r="H758" s="662">
        <v>24.6</v>
      </c>
      <c r="I758" s="662">
        <v>131</v>
      </c>
      <c r="J758" s="662">
        <v>24.3</v>
      </c>
      <c r="K758" s="662">
        <v>2</v>
      </c>
      <c r="L758" s="662">
        <v>11.1</v>
      </c>
      <c r="M758" s="662" t="s">
        <v>22</v>
      </c>
      <c r="N758" s="662" t="s">
        <v>27</v>
      </c>
      <c r="O758" s="662" t="s">
        <v>22</v>
      </c>
      <c r="P758" s="662" t="s">
        <v>22</v>
      </c>
      <c r="Q758" s="667">
        <v>34.409999999999997</v>
      </c>
      <c r="R758" s="667">
        <v>131.405</v>
      </c>
      <c r="T758" s="668" t="s">
        <v>4605</v>
      </c>
      <c r="U758" s="668" t="s">
        <v>4605</v>
      </c>
      <c r="V758" s="668" t="s">
        <v>4605</v>
      </c>
      <c r="W758" s="668" t="s">
        <v>22</v>
      </c>
      <c r="X758" s="668" t="s">
        <v>22</v>
      </c>
      <c r="Y758" s="668" t="s">
        <v>4605</v>
      </c>
      <c r="Z758" s="668" t="s">
        <v>22</v>
      </c>
      <c r="AB758" s="662" t="s">
        <v>4745</v>
      </c>
      <c r="AC758" s="662" t="s">
        <v>4744</v>
      </c>
      <c r="AE758" s="662">
        <v>2</v>
      </c>
      <c r="AG758" s="662">
        <v>1</v>
      </c>
      <c r="AH758" s="668" t="str">
        <f t="shared" si="110"/>
        <v>●</v>
      </c>
      <c r="AI758" s="668" t="str">
        <f t="shared" si="110"/>
        <v/>
      </c>
      <c r="AJ758" s="668" t="str">
        <f t="shared" si="110"/>
        <v>●</v>
      </c>
      <c r="AK758" s="675">
        <f t="shared" si="111"/>
        <v>81071</v>
      </c>
      <c r="AL758" s="675" t="str">
        <f t="shared" si="109"/>
        <v>81_萩</v>
      </c>
      <c r="AM758" s="675" t="str">
        <f t="shared" si="117"/>
        <v>81</v>
      </c>
      <c r="AN758" s="693" t="str">
        <f>IFERROR(VLOOKUP(AL758,観測点コードリスト!$L$2:$N$1665,3,FALSE),"")</f>
        <v>47754</v>
      </c>
      <c r="AO758" t="str">
        <f t="shared" si="112"/>
        <v>●</v>
      </c>
      <c r="AQ758" s="709">
        <f t="shared" si="113"/>
        <v>81071</v>
      </c>
      <c r="AR758" s="709" t="str">
        <f t="shared" si="114"/>
        <v>萩</v>
      </c>
      <c r="AS758" s="709" t="str">
        <f t="shared" si="115"/>
        <v>81</v>
      </c>
      <c r="AT758" s="710" t="str">
        <f t="shared" si="116"/>
        <v>47754</v>
      </c>
    </row>
    <row r="759" spans="1:46">
      <c r="A759" s="662" t="s">
        <v>241</v>
      </c>
      <c r="B759" s="662">
        <v>81116</v>
      </c>
      <c r="C759" s="662" t="s">
        <v>17</v>
      </c>
      <c r="D759" s="662" t="s">
        <v>3852</v>
      </c>
      <c r="E759" s="662" t="s">
        <v>3853</v>
      </c>
      <c r="F759" s="662" t="s">
        <v>3854</v>
      </c>
      <c r="G759" s="662">
        <v>34</v>
      </c>
      <c r="H759" s="662">
        <v>22.2</v>
      </c>
      <c r="I759" s="662">
        <v>131</v>
      </c>
      <c r="J759" s="662">
        <v>3.3</v>
      </c>
      <c r="K759" s="662">
        <v>20</v>
      </c>
      <c r="L759" s="662">
        <v>10</v>
      </c>
      <c r="M759" s="662">
        <v>1.5</v>
      </c>
      <c r="N759" s="662" t="s">
        <v>3855</v>
      </c>
      <c r="O759" s="662" t="s">
        <v>22</v>
      </c>
      <c r="P759" s="662" t="s">
        <v>40</v>
      </c>
      <c r="Q759" s="667">
        <v>34.369999999999997</v>
      </c>
      <c r="R759" s="667">
        <v>131.05500000000001</v>
      </c>
      <c r="T759" s="668" t="s">
        <v>4605</v>
      </c>
      <c r="U759" s="668" t="s">
        <v>4605</v>
      </c>
      <c r="V759" s="668" t="s">
        <v>4605</v>
      </c>
      <c r="W759" s="668" t="s">
        <v>22</v>
      </c>
      <c r="X759" s="668" t="s">
        <v>22</v>
      </c>
      <c r="Y759" s="668" t="s">
        <v>22</v>
      </c>
      <c r="Z759" s="668" t="s">
        <v>22</v>
      </c>
      <c r="AB759" s="662" t="s">
        <v>3986</v>
      </c>
      <c r="AC759" s="662" t="s">
        <v>4583</v>
      </c>
      <c r="AE759" s="662">
        <v>1</v>
      </c>
      <c r="AH759" s="668" t="str">
        <f t="shared" si="110"/>
        <v>●</v>
      </c>
      <c r="AI759" s="668" t="str">
        <f t="shared" si="110"/>
        <v/>
      </c>
      <c r="AJ759" s="668" t="str">
        <f t="shared" si="110"/>
        <v/>
      </c>
      <c r="AK759" s="675">
        <f t="shared" si="111"/>
        <v>81116</v>
      </c>
      <c r="AL759" s="675" t="str">
        <f t="shared" si="109"/>
        <v>81_油谷</v>
      </c>
      <c r="AM759" s="675" t="str">
        <f t="shared" si="117"/>
        <v>81</v>
      </c>
      <c r="AN759" s="693" t="str">
        <f>IFERROR(VLOOKUP(AL759,観測点コードリスト!$L$2:$N$1665,3,FALSE),"")</f>
        <v>0939</v>
      </c>
      <c r="AO759" t="str">
        <f t="shared" si="112"/>
        <v>●</v>
      </c>
      <c r="AQ759" s="709">
        <f t="shared" si="113"/>
        <v>81116</v>
      </c>
      <c r="AR759" s="709" t="str">
        <f t="shared" si="114"/>
        <v>油谷</v>
      </c>
      <c r="AS759" s="709" t="str">
        <f t="shared" si="115"/>
        <v>81</v>
      </c>
      <c r="AT759" s="710" t="str">
        <f t="shared" si="116"/>
        <v>0939</v>
      </c>
    </row>
    <row r="760" spans="1:46">
      <c r="A760" s="662" t="s">
        <v>241</v>
      </c>
      <c r="B760" s="662">
        <v>81151</v>
      </c>
      <c r="C760" s="662" t="s">
        <v>17</v>
      </c>
      <c r="D760" s="662" t="s">
        <v>3860</v>
      </c>
      <c r="E760" s="662" t="s">
        <v>3861</v>
      </c>
      <c r="F760" s="662" t="s">
        <v>3862</v>
      </c>
      <c r="G760" s="662">
        <v>34</v>
      </c>
      <c r="H760" s="662">
        <v>23.9</v>
      </c>
      <c r="I760" s="662">
        <v>131</v>
      </c>
      <c r="J760" s="662">
        <v>43.5</v>
      </c>
      <c r="K760" s="662">
        <v>310</v>
      </c>
      <c r="L760" s="662">
        <v>6.5</v>
      </c>
      <c r="M760" s="662">
        <v>1.5</v>
      </c>
      <c r="N760" s="662" t="s">
        <v>3082</v>
      </c>
      <c r="O760" s="662" t="s">
        <v>22</v>
      </c>
      <c r="P760" s="662" t="s">
        <v>40</v>
      </c>
      <c r="Q760" s="667">
        <v>34.398333000000001</v>
      </c>
      <c r="R760" s="667">
        <v>131.72499999999999</v>
      </c>
      <c r="T760" s="668" t="s">
        <v>4605</v>
      </c>
      <c r="U760" s="668" t="s">
        <v>4605</v>
      </c>
      <c r="V760" s="668" t="s">
        <v>4605</v>
      </c>
      <c r="W760" s="668" t="s">
        <v>22</v>
      </c>
      <c r="X760" s="668" t="s">
        <v>22</v>
      </c>
      <c r="Y760" s="668" t="s">
        <v>22</v>
      </c>
      <c r="Z760" s="668" t="s">
        <v>22</v>
      </c>
      <c r="AB760" s="662" t="s">
        <v>4745</v>
      </c>
      <c r="AC760" s="662" t="s">
        <v>4858</v>
      </c>
      <c r="AH760" s="668" t="str">
        <f t="shared" si="110"/>
        <v/>
      </c>
      <c r="AI760" s="668" t="str">
        <f t="shared" si="110"/>
        <v/>
      </c>
      <c r="AJ760" s="668" t="str">
        <f t="shared" si="110"/>
        <v/>
      </c>
      <c r="AK760" s="675">
        <f t="shared" si="111"/>
        <v>81151</v>
      </c>
      <c r="AL760" s="675" t="str">
        <f t="shared" si="109"/>
        <v>81_徳佐</v>
      </c>
      <c r="AM760" s="675" t="str">
        <f t="shared" si="117"/>
        <v>81</v>
      </c>
      <c r="AN760" s="693" t="str">
        <f>IFERROR(VLOOKUP(AL760,観測点コードリスト!$L$2:$N$1665,3,FALSE),"")</f>
        <v>0767</v>
      </c>
      <c r="AO760" t="str">
        <f t="shared" si="112"/>
        <v/>
      </c>
      <c r="AQ760" s="709">
        <f t="shared" si="113"/>
        <v>81151</v>
      </c>
      <c r="AR760" s="709" t="str">
        <f t="shared" si="114"/>
        <v>徳佐</v>
      </c>
      <c r="AS760" s="709" t="str">
        <f t="shared" si="115"/>
        <v>81</v>
      </c>
      <c r="AT760" s="710" t="str">
        <f t="shared" si="116"/>
        <v>0767</v>
      </c>
    </row>
    <row r="761" spans="1:46">
      <c r="A761" s="662" t="s">
        <v>241</v>
      </c>
      <c r="B761" s="662">
        <v>81196</v>
      </c>
      <c r="C761" s="662" t="s">
        <v>17</v>
      </c>
      <c r="D761" s="662" t="s">
        <v>3867</v>
      </c>
      <c r="E761" s="662" t="s">
        <v>3868</v>
      </c>
      <c r="F761" s="662" t="s">
        <v>3869</v>
      </c>
      <c r="G761" s="662">
        <v>34</v>
      </c>
      <c r="H761" s="662">
        <v>14.1</v>
      </c>
      <c r="I761" s="662">
        <v>131</v>
      </c>
      <c r="J761" s="662">
        <v>18.399999999999999</v>
      </c>
      <c r="K761" s="662">
        <v>240</v>
      </c>
      <c r="L761" s="662">
        <v>10</v>
      </c>
      <c r="M761" s="662">
        <v>1.5</v>
      </c>
      <c r="N761" s="662" t="s">
        <v>3870</v>
      </c>
      <c r="O761" s="662" t="s">
        <v>22</v>
      </c>
      <c r="P761" s="662" t="s">
        <v>40</v>
      </c>
      <c r="Q761" s="667">
        <v>34.234999999999999</v>
      </c>
      <c r="R761" s="667">
        <v>131.306667</v>
      </c>
      <c r="T761" s="668" t="s">
        <v>4605</v>
      </c>
      <c r="U761" s="668" t="s">
        <v>4605</v>
      </c>
      <c r="V761" s="668" t="s">
        <v>4605</v>
      </c>
      <c r="W761" s="668" t="s">
        <v>22</v>
      </c>
      <c r="X761" s="668" t="s">
        <v>22</v>
      </c>
      <c r="Y761" s="668" t="s">
        <v>22</v>
      </c>
      <c r="Z761" s="668" t="s">
        <v>22</v>
      </c>
      <c r="AB761" s="662" t="s">
        <v>4745</v>
      </c>
      <c r="AC761" s="662" t="s">
        <v>4374</v>
      </c>
      <c r="AF761" s="662">
        <v>7</v>
      </c>
      <c r="AG761" s="662">
        <v>6</v>
      </c>
      <c r="AH761" s="668" t="str">
        <f t="shared" si="110"/>
        <v/>
      </c>
      <c r="AI761" s="668" t="str">
        <f t="shared" si="110"/>
        <v>●</v>
      </c>
      <c r="AJ761" s="668" t="str">
        <f t="shared" si="110"/>
        <v>●</v>
      </c>
      <c r="AK761" s="675">
        <f t="shared" si="111"/>
        <v>81196</v>
      </c>
      <c r="AL761" s="675" t="str">
        <f t="shared" si="109"/>
        <v>81_秋吉台</v>
      </c>
      <c r="AM761" s="675" t="str">
        <f t="shared" si="117"/>
        <v>81</v>
      </c>
      <c r="AN761" s="693" t="str">
        <f>IFERROR(VLOOKUP(AL761,観測点コードリスト!$L$2:$N$1665,3,FALSE),"")</f>
        <v>0769</v>
      </c>
      <c r="AO761" t="str">
        <f t="shared" si="112"/>
        <v>●</v>
      </c>
      <c r="AQ761" s="709">
        <f t="shared" si="113"/>
        <v>81196</v>
      </c>
      <c r="AR761" s="709" t="str">
        <f t="shared" si="114"/>
        <v>秋吉台</v>
      </c>
      <c r="AS761" s="709" t="str">
        <f t="shared" si="115"/>
        <v>81</v>
      </c>
      <c r="AT761" s="710" t="str">
        <f t="shared" si="116"/>
        <v>0769</v>
      </c>
    </row>
    <row r="762" spans="1:46">
      <c r="A762" s="662" t="s">
        <v>241</v>
      </c>
      <c r="B762" s="662">
        <v>81231</v>
      </c>
      <c r="C762" s="662" t="s">
        <v>17</v>
      </c>
      <c r="D762" s="662" t="s">
        <v>3874</v>
      </c>
      <c r="E762" s="662" t="s">
        <v>3875</v>
      </c>
      <c r="F762" s="662" t="s">
        <v>3876</v>
      </c>
      <c r="G762" s="662">
        <v>34</v>
      </c>
      <c r="H762" s="662">
        <v>15.7</v>
      </c>
      <c r="I762" s="662">
        <v>131</v>
      </c>
      <c r="J762" s="662">
        <v>57.1</v>
      </c>
      <c r="K762" s="662">
        <v>97</v>
      </c>
      <c r="L762" s="662">
        <v>10.1</v>
      </c>
      <c r="M762" s="662">
        <v>1.5</v>
      </c>
      <c r="N762" s="662" t="s">
        <v>2724</v>
      </c>
      <c r="O762" s="662" t="s">
        <v>22</v>
      </c>
      <c r="P762" s="662" t="s">
        <v>22</v>
      </c>
      <c r="Q762" s="667">
        <v>34.261667000000003</v>
      </c>
      <c r="R762" s="667">
        <v>131.95166699999999</v>
      </c>
      <c r="T762" s="668" t="s">
        <v>4605</v>
      </c>
      <c r="U762" s="668" t="s">
        <v>4605</v>
      </c>
      <c r="V762" s="668" t="s">
        <v>4605</v>
      </c>
      <c r="W762" s="668" t="s">
        <v>22</v>
      </c>
      <c r="X762" s="668" t="s">
        <v>22</v>
      </c>
      <c r="Y762" s="668" t="s">
        <v>22</v>
      </c>
      <c r="Z762" s="668" t="s">
        <v>22</v>
      </c>
      <c r="AB762" s="662" t="s">
        <v>4745</v>
      </c>
      <c r="AC762" s="662" t="s">
        <v>4843</v>
      </c>
      <c r="AG762" s="662">
        <v>3</v>
      </c>
      <c r="AH762" s="668" t="str">
        <f t="shared" si="110"/>
        <v/>
      </c>
      <c r="AI762" s="668" t="str">
        <f t="shared" si="110"/>
        <v/>
      </c>
      <c r="AJ762" s="668" t="str">
        <f t="shared" si="110"/>
        <v>●</v>
      </c>
      <c r="AK762" s="675">
        <f t="shared" si="111"/>
        <v>81231</v>
      </c>
      <c r="AL762" s="675" t="str">
        <f t="shared" si="109"/>
        <v>81_広瀬</v>
      </c>
      <c r="AM762" s="675" t="str">
        <f t="shared" si="117"/>
        <v>81</v>
      </c>
      <c r="AN762" s="693" t="str">
        <f>IFERROR(VLOOKUP(AL762,観測点コードリスト!$L$2:$N$1665,3,FALSE),"")</f>
        <v>0771</v>
      </c>
      <c r="AO762" t="str">
        <f t="shared" si="112"/>
        <v>●</v>
      </c>
      <c r="AQ762" s="709">
        <f t="shared" si="113"/>
        <v>81231</v>
      </c>
      <c r="AR762" s="709" t="str">
        <f t="shared" si="114"/>
        <v>広瀬</v>
      </c>
      <c r="AS762" s="709" t="str">
        <f t="shared" si="115"/>
        <v>81</v>
      </c>
      <c r="AT762" s="710" t="str">
        <f t="shared" si="116"/>
        <v>0771</v>
      </c>
    </row>
    <row r="763" spans="1:46">
      <c r="A763" s="662" t="s">
        <v>241</v>
      </c>
      <c r="B763" s="662">
        <v>81266</v>
      </c>
      <c r="C763" s="662" t="s">
        <v>17</v>
      </c>
      <c r="D763" s="662" t="s">
        <v>2408</v>
      </c>
      <c r="E763" s="662" t="s">
        <v>2409</v>
      </c>
      <c r="F763" s="662" t="s">
        <v>3877</v>
      </c>
      <c r="G763" s="662">
        <v>34</v>
      </c>
      <c r="H763" s="662">
        <v>11.2</v>
      </c>
      <c r="I763" s="662">
        <v>131</v>
      </c>
      <c r="J763" s="662">
        <v>4.5999999999999996</v>
      </c>
      <c r="K763" s="662">
        <v>40</v>
      </c>
      <c r="L763" s="662">
        <v>10</v>
      </c>
      <c r="M763" s="662">
        <v>1.5</v>
      </c>
      <c r="N763" s="662" t="s">
        <v>3878</v>
      </c>
      <c r="O763" s="662" t="s">
        <v>22</v>
      </c>
      <c r="P763" s="662" t="s">
        <v>40</v>
      </c>
      <c r="Q763" s="667">
        <v>34.186667</v>
      </c>
      <c r="R763" s="667">
        <v>131.07666699999999</v>
      </c>
      <c r="T763" s="668" t="s">
        <v>4605</v>
      </c>
      <c r="U763" s="668" t="s">
        <v>4605</v>
      </c>
      <c r="V763" s="668" t="s">
        <v>4605</v>
      </c>
      <c r="W763" s="668" t="s">
        <v>22</v>
      </c>
      <c r="X763" s="668" t="s">
        <v>22</v>
      </c>
      <c r="Y763" s="668" t="s">
        <v>22</v>
      </c>
      <c r="Z763" s="668" t="s">
        <v>22</v>
      </c>
      <c r="AB763" s="662" t="s">
        <v>4745</v>
      </c>
      <c r="AC763" s="662" t="s">
        <v>4073</v>
      </c>
      <c r="AE763" s="662">
        <v>1</v>
      </c>
      <c r="AF763" s="662">
        <v>1</v>
      </c>
      <c r="AG763" s="662">
        <v>2</v>
      </c>
      <c r="AH763" s="668" t="str">
        <f t="shared" si="110"/>
        <v>●</v>
      </c>
      <c r="AI763" s="668" t="str">
        <f t="shared" si="110"/>
        <v>●</v>
      </c>
      <c r="AJ763" s="668" t="str">
        <f t="shared" si="110"/>
        <v>●</v>
      </c>
      <c r="AK763" s="675">
        <f t="shared" si="111"/>
        <v>81266</v>
      </c>
      <c r="AL763" s="675" t="str">
        <f t="shared" si="109"/>
        <v>81_豊田</v>
      </c>
      <c r="AM763" s="675" t="str">
        <f t="shared" si="117"/>
        <v>81</v>
      </c>
      <c r="AN763" s="693" t="str">
        <f>IFERROR(VLOOKUP(AL763,観測点コードリスト!$L$2:$N$1665,3,FALSE),"")</f>
        <v>0772</v>
      </c>
      <c r="AO763" t="str">
        <f t="shared" si="112"/>
        <v>●</v>
      </c>
      <c r="AQ763" s="709">
        <f t="shared" si="113"/>
        <v>81266</v>
      </c>
      <c r="AR763" s="709" t="str">
        <f t="shared" si="114"/>
        <v>豊田</v>
      </c>
      <c r="AS763" s="709" t="str">
        <f t="shared" si="115"/>
        <v>81</v>
      </c>
      <c r="AT763" s="710" t="str">
        <f t="shared" si="116"/>
        <v>0772</v>
      </c>
    </row>
    <row r="764" spans="1:46">
      <c r="A764" s="662" t="s">
        <v>241</v>
      </c>
      <c r="B764" s="662">
        <v>81286</v>
      </c>
      <c r="C764" s="662" t="s">
        <v>23</v>
      </c>
      <c r="D764" s="662" t="s">
        <v>241</v>
      </c>
      <c r="E764" s="662" t="s">
        <v>242</v>
      </c>
      <c r="F764" s="662" t="s">
        <v>3883</v>
      </c>
      <c r="G764" s="662">
        <v>34</v>
      </c>
      <c r="H764" s="662">
        <v>9.6999999999999993</v>
      </c>
      <c r="I764" s="662">
        <v>131</v>
      </c>
      <c r="J764" s="662">
        <v>27.7</v>
      </c>
      <c r="K764" s="662">
        <v>18</v>
      </c>
      <c r="L764" s="662">
        <v>15.4</v>
      </c>
      <c r="M764" s="662" t="s">
        <v>22</v>
      </c>
      <c r="N764" s="662" t="s">
        <v>3577</v>
      </c>
      <c r="O764" s="662">
        <v>81900</v>
      </c>
      <c r="P764" s="662" t="s">
        <v>22</v>
      </c>
      <c r="Q764" s="667">
        <v>34.161667000000001</v>
      </c>
      <c r="R764" s="667">
        <v>131.46166700000001</v>
      </c>
      <c r="T764" s="668" t="s">
        <v>4605</v>
      </c>
      <c r="U764" s="668" t="s">
        <v>4605</v>
      </c>
      <c r="V764" s="668" t="s">
        <v>4605</v>
      </c>
      <c r="W764" s="668" t="s">
        <v>22</v>
      </c>
      <c r="X764" s="668" t="s">
        <v>22</v>
      </c>
      <c r="Y764" s="668" t="s">
        <v>4605</v>
      </c>
      <c r="Z764" s="668" t="s">
        <v>22</v>
      </c>
      <c r="AB764" s="662" t="s">
        <v>4745</v>
      </c>
      <c r="AC764" s="662" t="s">
        <v>4867</v>
      </c>
      <c r="AE764" s="662">
        <v>10</v>
      </c>
      <c r="AF764" s="662">
        <v>3</v>
      </c>
      <c r="AG764" s="662">
        <v>4</v>
      </c>
      <c r="AH764" s="668" t="str">
        <f t="shared" si="110"/>
        <v>●</v>
      </c>
      <c r="AI764" s="668" t="str">
        <f t="shared" si="110"/>
        <v>●</v>
      </c>
      <c r="AJ764" s="668" t="str">
        <f t="shared" si="110"/>
        <v>●</v>
      </c>
      <c r="AK764" s="675">
        <f t="shared" si="111"/>
        <v>81286</v>
      </c>
      <c r="AL764" s="675" t="str">
        <f t="shared" si="109"/>
        <v>81_山口</v>
      </c>
      <c r="AM764" s="675" t="str">
        <f t="shared" si="117"/>
        <v>81</v>
      </c>
      <c r="AN764" s="693" t="str">
        <f>IFERROR(VLOOKUP(AL764,観測点コードリスト!$L$2:$N$1665,3,FALSE),"")</f>
        <v>47784</v>
      </c>
      <c r="AO764" t="str">
        <f t="shared" si="112"/>
        <v>●</v>
      </c>
      <c r="AQ764" s="709">
        <f t="shared" si="113"/>
        <v>81286</v>
      </c>
      <c r="AR764" s="709" t="str">
        <f t="shared" si="114"/>
        <v>山口</v>
      </c>
      <c r="AS764" s="709" t="str">
        <f t="shared" si="115"/>
        <v>81</v>
      </c>
      <c r="AT764" s="710" t="str">
        <f t="shared" si="116"/>
        <v>47784</v>
      </c>
    </row>
    <row r="765" spans="1:46">
      <c r="A765" s="662" t="s">
        <v>241</v>
      </c>
      <c r="B765" s="662">
        <v>81321</v>
      </c>
      <c r="C765" s="662" t="s">
        <v>17</v>
      </c>
      <c r="D765" s="662" t="s">
        <v>3887</v>
      </c>
      <c r="E765" s="662" t="s">
        <v>3888</v>
      </c>
      <c r="F765" s="662" t="s">
        <v>3889</v>
      </c>
      <c r="G765" s="662">
        <v>34</v>
      </c>
      <c r="H765" s="662">
        <v>9.3000000000000007</v>
      </c>
      <c r="I765" s="662">
        <v>132</v>
      </c>
      <c r="J765" s="662">
        <v>10.7</v>
      </c>
      <c r="K765" s="662">
        <v>41</v>
      </c>
      <c r="L765" s="662">
        <v>10.199999999999999</v>
      </c>
      <c r="M765" s="662">
        <v>1.5</v>
      </c>
      <c r="N765" s="662" t="s">
        <v>3890</v>
      </c>
      <c r="O765" s="662" t="s">
        <v>22</v>
      </c>
      <c r="P765" s="662" t="s">
        <v>22</v>
      </c>
      <c r="Q765" s="667">
        <v>34.155000000000001</v>
      </c>
      <c r="R765" s="667">
        <v>132.17833300000001</v>
      </c>
      <c r="T765" s="668" t="s">
        <v>4605</v>
      </c>
      <c r="U765" s="668" t="s">
        <v>4605</v>
      </c>
      <c r="V765" s="668" t="s">
        <v>4605</v>
      </c>
      <c r="W765" s="668" t="s">
        <v>22</v>
      </c>
      <c r="X765" s="668" t="s">
        <v>22</v>
      </c>
      <c r="Y765" s="668" t="s">
        <v>22</v>
      </c>
      <c r="Z765" s="668" t="s">
        <v>22</v>
      </c>
      <c r="AB765" s="662" t="s">
        <v>3986</v>
      </c>
      <c r="AC765" s="662" t="s">
        <v>4876</v>
      </c>
      <c r="AE765" s="662">
        <v>4</v>
      </c>
      <c r="AF765" s="662">
        <v>2</v>
      </c>
      <c r="AH765" s="668" t="str">
        <f t="shared" si="110"/>
        <v>●</v>
      </c>
      <c r="AI765" s="668" t="str">
        <f t="shared" si="110"/>
        <v>●</v>
      </c>
      <c r="AJ765" s="668" t="str">
        <f t="shared" si="110"/>
        <v/>
      </c>
      <c r="AK765" s="675">
        <f t="shared" si="111"/>
        <v>81321</v>
      </c>
      <c r="AL765" s="675" t="str">
        <f t="shared" si="109"/>
        <v>81_岩国</v>
      </c>
      <c r="AM765" s="675" t="str">
        <f t="shared" si="117"/>
        <v>81</v>
      </c>
      <c r="AN765" s="693" t="str">
        <f>IFERROR(VLOOKUP(AL765,観測点コードリスト!$L$2:$N$1665,3,FALSE),"")</f>
        <v>0940</v>
      </c>
      <c r="AO765" t="str">
        <f t="shared" si="112"/>
        <v>●</v>
      </c>
      <c r="AQ765" s="709">
        <f t="shared" si="113"/>
        <v>81321</v>
      </c>
      <c r="AR765" s="709" t="str">
        <f t="shared" si="114"/>
        <v>岩国</v>
      </c>
      <c r="AS765" s="709" t="str">
        <f t="shared" si="115"/>
        <v>81</v>
      </c>
      <c r="AT765" s="710" t="str">
        <f t="shared" si="116"/>
        <v>0940</v>
      </c>
    </row>
    <row r="766" spans="1:46">
      <c r="A766" s="662" t="s">
        <v>241</v>
      </c>
      <c r="B766" s="662">
        <v>81371</v>
      </c>
      <c r="C766" s="662" t="s">
        <v>17</v>
      </c>
      <c r="D766" s="662" t="s">
        <v>3891</v>
      </c>
      <c r="E766" s="662" t="s">
        <v>3892</v>
      </c>
      <c r="F766" s="662" t="s">
        <v>3893</v>
      </c>
      <c r="G766" s="662">
        <v>34</v>
      </c>
      <c r="H766" s="662">
        <v>2.4</v>
      </c>
      <c r="I766" s="662">
        <v>131</v>
      </c>
      <c r="J766" s="662">
        <v>32</v>
      </c>
      <c r="K766" s="662">
        <v>4</v>
      </c>
      <c r="L766" s="662">
        <v>10</v>
      </c>
      <c r="M766" s="662">
        <v>1.5</v>
      </c>
      <c r="N766" s="662" t="s">
        <v>3894</v>
      </c>
      <c r="O766" s="662" t="s">
        <v>22</v>
      </c>
      <c r="P766" s="662" t="s">
        <v>40</v>
      </c>
      <c r="Q766" s="667">
        <v>34.04</v>
      </c>
      <c r="R766" s="667">
        <v>131.533333</v>
      </c>
      <c r="T766" s="668" t="s">
        <v>4605</v>
      </c>
      <c r="U766" s="668" t="s">
        <v>4605</v>
      </c>
      <c r="V766" s="668" t="s">
        <v>4605</v>
      </c>
      <c r="W766" s="668" t="s">
        <v>22</v>
      </c>
      <c r="X766" s="668" t="s">
        <v>22</v>
      </c>
      <c r="Y766" s="668" t="s">
        <v>22</v>
      </c>
      <c r="Z766" s="668" t="s">
        <v>22</v>
      </c>
      <c r="AB766" s="662" t="s">
        <v>4745</v>
      </c>
      <c r="AC766" s="662" t="s">
        <v>3958</v>
      </c>
      <c r="AE766" s="662">
        <v>4</v>
      </c>
      <c r="AF766" s="662">
        <v>11</v>
      </c>
      <c r="AG766" s="662">
        <v>6</v>
      </c>
      <c r="AH766" s="668" t="str">
        <f t="shared" si="110"/>
        <v>●</v>
      </c>
      <c r="AI766" s="668" t="str">
        <f t="shared" si="110"/>
        <v>●</v>
      </c>
      <c r="AJ766" s="668" t="str">
        <f t="shared" si="110"/>
        <v>●</v>
      </c>
      <c r="AK766" s="675">
        <f t="shared" si="111"/>
        <v>81371</v>
      </c>
      <c r="AL766" s="675" t="str">
        <f t="shared" si="109"/>
        <v>81_防府</v>
      </c>
      <c r="AM766" s="675" t="str">
        <f t="shared" si="117"/>
        <v>81</v>
      </c>
      <c r="AN766" s="693" t="str">
        <f>IFERROR(VLOOKUP(AL766,観測点コードリスト!$L$2:$N$1665,3,FALSE),"")</f>
        <v>0775</v>
      </c>
      <c r="AO766" t="str">
        <f t="shared" si="112"/>
        <v>●</v>
      </c>
      <c r="AQ766" s="709">
        <f t="shared" si="113"/>
        <v>81371</v>
      </c>
      <c r="AR766" s="709" t="str">
        <f t="shared" si="114"/>
        <v>防府</v>
      </c>
      <c r="AS766" s="709" t="str">
        <f t="shared" si="115"/>
        <v>81</v>
      </c>
      <c r="AT766" s="710" t="str">
        <f t="shared" si="116"/>
        <v>0775</v>
      </c>
    </row>
    <row r="767" spans="1:46">
      <c r="A767" s="662" t="s">
        <v>241</v>
      </c>
      <c r="B767" s="662">
        <v>81386</v>
      </c>
      <c r="C767" s="662" t="s">
        <v>17</v>
      </c>
      <c r="D767" s="662" t="s">
        <v>3895</v>
      </c>
      <c r="E767" s="662" t="s">
        <v>3896</v>
      </c>
      <c r="F767" s="662" t="s">
        <v>3897</v>
      </c>
      <c r="G767" s="662">
        <v>34</v>
      </c>
      <c r="H767" s="662">
        <v>0.6</v>
      </c>
      <c r="I767" s="662">
        <v>131</v>
      </c>
      <c r="J767" s="662">
        <v>52.3</v>
      </c>
      <c r="K767" s="662">
        <v>27</v>
      </c>
      <c r="L767" s="662">
        <v>10.199999999999999</v>
      </c>
      <c r="M767" s="662">
        <v>1.5</v>
      </c>
      <c r="N767" s="662" t="s">
        <v>3898</v>
      </c>
      <c r="O767" s="662" t="s">
        <v>22</v>
      </c>
      <c r="P767" s="662" t="s">
        <v>40</v>
      </c>
      <c r="Q767" s="667">
        <v>34.01</v>
      </c>
      <c r="R767" s="667">
        <v>131.871667</v>
      </c>
      <c r="T767" s="668" t="s">
        <v>4605</v>
      </c>
      <c r="U767" s="668" t="s">
        <v>4605</v>
      </c>
      <c r="V767" s="668" t="s">
        <v>4605</v>
      </c>
      <c r="W767" s="668" t="s">
        <v>22</v>
      </c>
      <c r="X767" s="668" t="s">
        <v>22</v>
      </c>
      <c r="Y767" s="668" t="s">
        <v>22</v>
      </c>
      <c r="Z767" s="668" t="s">
        <v>22</v>
      </c>
      <c r="AB767" s="662" t="s">
        <v>3898</v>
      </c>
      <c r="AC767" s="662" t="s">
        <v>3898</v>
      </c>
      <c r="AE767" s="662">
        <v>23</v>
      </c>
      <c r="AG767" s="662">
        <v>2</v>
      </c>
      <c r="AH767" s="668" t="str">
        <f t="shared" si="110"/>
        <v>●</v>
      </c>
      <c r="AI767" s="668" t="str">
        <f t="shared" si="110"/>
        <v/>
      </c>
      <c r="AJ767" s="668" t="str">
        <f t="shared" si="110"/>
        <v>●</v>
      </c>
      <c r="AK767" s="675">
        <f t="shared" si="111"/>
        <v>81386</v>
      </c>
      <c r="AL767" s="675" t="str">
        <f t="shared" si="109"/>
        <v>81_下松</v>
      </c>
      <c r="AM767" s="675" t="str">
        <f t="shared" si="117"/>
        <v>81</v>
      </c>
      <c r="AN767" s="693" t="str">
        <f>IFERROR(VLOOKUP(AL767,観測点コードリスト!$L$2:$N$1665,3,FALSE),"")</f>
        <v>0776</v>
      </c>
      <c r="AO767" t="str">
        <f t="shared" si="112"/>
        <v>●</v>
      </c>
      <c r="AQ767" s="709">
        <f t="shared" si="113"/>
        <v>81386</v>
      </c>
      <c r="AR767" s="709" t="str">
        <f t="shared" si="114"/>
        <v>下松</v>
      </c>
      <c r="AS767" s="709" t="str">
        <f t="shared" si="115"/>
        <v>81</v>
      </c>
      <c r="AT767" s="710" t="str">
        <f t="shared" si="116"/>
        <v>0776</v>
      </c>
    </row>
    <row r="768" spans="1:46">
      <c r="A768" s="662" t="s">
        <v>241</v>
      </c>
      <c r="B768" s="662">
        <v>81397</v>
      </c>
      <c r="C768" s="662" t="s">
        <v>17</v>
      </c>
      <c r="D768" s="662" t="s">
        <v>3899</v>
      </c>
      <c r="E768" s="662" t="s">
        <v>3900</v>
      </c>
      <c r="F768" s="662" t="s">
        <v>3901</v>
      </c>
      <c r="G768" s="662">
        <v>34</v>
      </c>
      <c r="H768" s="662">
        <v>5.7</v>
      </c>
      <c r="I768" s="662">
        <v>132</v>
      </c>
      <c r="J768" s="662">
        <v>4.5</v>
      </c>
      <c r="K768" s="662">
        <v>68</v>
      </c>
      <c r="L768" s="662">
        <v>7.4</v>
      </c>
      <c r="M768" s="662">
        <v>1.5</v>
      </c>
      <c r="N768" s="662" t="s">
        <v>3902</v>
      </c>
      <c r="O768" s="662" t="s">
        <v>22</v>
      </c>
      <c r="P768" s="662" t="s">
        <v>22</v>
      </c>
      <c r="Q768" s="667">
        <v>34.094999999999999</v>
      </c>
      <c r="R768" s="667">
        <v>132.07499999999999</v>
      </c>
      <c r="T768" s="668" t="s">
        <v>4605</v>
      </c>
      <c r="U768" s="668" t="s">
        <v>4605</v>
      </c>
      <c r="V768" s="668" t="s">
        <v>4605</v>
      </c>
      <c r="W768" s="668" t="s">
        <v>22</v>
      </c>
      <c r="X768" s="668" t="s">
        <v>22</v>
      </c>
      <c r="Y768" s="668" t="s">
        <v>22</v>
      </c>
      <c r="Z768" s="668" t="s">
        <v>22</v>
      </c>
      <c r="AB768" s="662" t="s">
        <v>4744</v>
      </c>
      <c r="AC768" s="662" t="s">
        <v>4852</v>
      </c>
      <c r="AE768" s="662">
        <v>1</v>
      </c>
      <c r="AF768" s="662">
        <v>9</v>
      </c>
      <c r="AG768" s="662">
        <v>5</v>
      </c>
      <c r="AH768" s="668" t="str">
        <f t="shared" si="110"/>
        <v>●</v>
      </c>
      <c r="AI768" s="668" t="str">
        <f t="shared" si="110"/>
        <v>●</v>
      </c>
      <c r="AJ768" s="668" t="str">
        <f t="shared" si="110"/>
        <v>●</v>
      </c>
      <c r="AK768" s="675">
        <f t="shared" si="111"/>
        <v>81397</v>
      </c>
      <c r="AL768" s="675" t="str">
        <f t="shared" si="109"/>
        <v>81_玖珂</v>
      </c>
      <c r="AM768" s="675" t="str">
        <f t="shared" si="117"/>
        <v>81</v>
      </c>
      <c r="AN768" s="693" t="str">
        <f>IFERROR(VLOOKUP(AL768,観測点コードリスト!$L$2:$N$1665,3,FALSE),"")</f>
        <v>0913</v>
      </c>
      <c r="AO768" t="str">
        <f t="shared" si="112"/>
        <v>●</v>
      </c>
      <c r="AQ768" s="709">
        <f t="shared" si="113"/>
        <v>81397</v>
      </c>
      <c r="AR768" s="709" t="str">
        <f t="shared" si="114"/>
        <v>玖珂</v>
      </c>
      <c r="AS768" s="709" t="str">
        <f t="shared" si="115"/>
        <v>81</v>
      </c>
      <c r="AT768" s="710" t="str">
        <f t="shared" si="116"/>
        <v>0913</v>
      </c>
    </row>
    <row r="769" spans="1:46">
      <c r="A769" s="662" t="s">
        <v>241</v>
      </c>
      <c r="B769" s="662">
        <v>81428</v>
      </c>
      <c r="C769" s="662" t="s">
        <v>23</v>
      </c>
      <c r="D769" s="662" t="s">
        <v>2671</v>
      </c>
      <c r="E769" s="662" t="s">
        <v>3903</v>
      </c>
      <c r="F769" s="662" t="s">
        <v>3906</v>
      </c>
      <c r="G769" s="662">
        <v>33</v>
      </c>
      <c r="H769" s="662">
        <v>57.4</v>
      </c>
      <c r="I769" s="662">
        <v>130</v>
      </c>
      <c r="J769" s="662">
        <v>56.3</v>
      </c>
      <c r="K769" s="662">
        <v>46</v>
      </c>
      <c r="L769" s="662">
        <v>14.6</v>
      </c>
      <c r="M769" s="662" t="s">
        <v>22</v>
      </c>
      <c r="N769" s="662" t="s">
        <v>3905</v>
      </c>
      <c r="O769" s="662" t="s">
        <v>22</v>
      </c>
      <c r="P769" s="662" t="s">
        <v>632</v>
      </c>
      <c r="Q769" s="667">
        <v>33.956667000000003</v>
      </c>
      <c r="R769" s="667">
        <v>130.938333</v>
      </c>
      <c r="T769" s="668" t="s">
        <v>22</v>
      </c>
      <c r="U769" s="668" t="s">
        <v>22</v>
      </c>
      <c r="V769" s="668" t="s">
        <v>4605</v>
      </c>
      <c r="W769" s="668" t="s">
        <v>22</v>
      </c>
      <c r="X769" s="668" t="s">
        <v>22</v>
      </c>
      <c r="Y769" s="668" t="s">
        <v>4605</v>
      </c>
      <c r="Z769" s="668" t="s">
        <v>22</v>
      </c>
      <c r="AB769" s="662" t="s">
        <v>4758</v>
      </c>
      <c r="AC769" s="662" t="s">
        <v>3905</v>
      </c>
      <c r="AE769" s="662">
        <v>18</v>
      </c>
      <c r="AF769" s="662">
        <v>10</v>
      </c>
      <c r="AG769" s="662">
        <v>13</v>
      </c>
      <c r="AH769" s="668" t="str">
        <f t="shared" si="110"/>
        <v>●</v>
      </c>
      <c r="AI769" s="668" t="str">
        <f t="shared" si="110"/>
        <v>●</v>
      </c>
      <c r="AJ769" s="668" t="str">
        <f t="shared" si="110"/>
        <v>●</v>
      </c>
      <c r="AK769" s="675">
        <f t="shared" si="111"/>
        <v>81428</v>
      </c>
      <c r="AL769" s="675" t="str">
        <f t="shared" si="109"/>
        <v>81_下関</v>
      </c>
      <c r="AM769" s="675" t="str">
        <f t="shared" si="117"/>
        <v>81</v>
      </c>
      <c r="AN769" s="693" t="str">
        <f>IFERROR(VLOOKUP(AL769,観測点コードリスト!$L$2:$N$1665,3,FALSE),"")</f>
        <v>47762</v>
      </c>
      <c r="AO769" t="str">
        <f t="shared" si="112"/>
        <v>●</v>
      </c>
      <c r="AQ769" s="709">
        <f t="shared" si="113"/>
        <v>81428</v>
      </c>
      <c r="AR769" s="709" t="str">
        <f t="shared" si="114"/>
        <v>下関</v>
      </c>
      <c r="AS769" s="709" t="str">
        <f t="shared" si="115"/>
        <v>81</v>
      </c>
      <c r="AT769" s="710" t="str">
        <f t="shared" si="116"/>
        <v>47762</v>
      </c>
    </row>
    <row r="770" spans="1:46">
      <c r="A770" s="662" t="s">
        <v>241</v>
      </c>
      <c r="B770" s="662">
        <v>81436</v>
      </c>
      <c r="C770" s="662" t="s">
        <v>23</v>
      </c>
      <c r="D770" s="662" t="s">
        <v>3907</v>
      </c>
      <c r="E770" s="662" t="s">
        <v>3908</v>
      </c>
      <c r="F770" s="662" t="s">
        <v>3909</v>
      </c>
      <c r="G770" s="662">
        <v>33</v>
      </c>
      <c r="H770" s="662">
        <v>55.8</v>
      </c>
      <c r="I770" s="662">
        <v>131</v>
      </c>
      <c r="J770" s="662">
        <v>16.7</v>
      </c>
      <c r="K770" s="662">
        <v>5</v>
      </c>
      <c r="L770" s="662">
        <v>10</v>
      </c>
      <c r="M770" s="662" t="s">
        <v>22</v>
      </c>
      <c r="N770" s="662" t="s">
        <v>3910</v>
      </c>
      <c r="O770" s="662" t="s">
        <v>22</v>
      </c>
      <c r="P770" s="662" t="s">
        <v>36</v>
      </c>
      <c r="Q770" s="667">
        <v>33.93</v>
      </c>
      <c r="R770" s="667">
        <v>131.278333</v>
      </c>
      <c r="T770" s="668" t="s">
        <v>4605</v>
      </c>
      <c r="U770" s="668" t="s">
        <v>4605</v>
      </c>
      <c r="V770" s="668" t="s">
        <v>4605</v>
      </c>
      <c r="W770" s="668" t="s">
        <v>22</v>
      </c>
      <c r="X770" s="668" t="s">
        <v>22</v>
      </c>
      <c r="Y770" s="668" t="s">
        <v>22</v>
      </c>
      <c r="Z770" s="668" t="s">
        <v>22</v>
      </c>
      <c r="AB770" s="662" t="s">
        <v>4745</v>
      </c>
      <c r="AC770" s="662" t="s">
        <v>4877</v>
      </c>
      <c r="AE770" s="662">
        <v>10</v>
      </c>
      <c r="AG770" s="662">
        <v>2</v>
      </c>
      <c r="AH770" s="668" t="str">
        <f t="shared" si="110"/>
        <v>●</v>
      </c>
      <c r="AI770" s="668" t="str">
        <f t="shared" si="110"/>
        <v/>
      </c>
      <c r="AJ770" s="668" t="str">
        <f t="shared" si="110"/>
        <v>●</v>
      </c>
      <c r="AK770" s="675">
        <f t="shared" si="111"/>
        <v>81436</v>
      </c>
      <c r="AL770" s="675" t="str">
        <f t="shared" si="109"/>
        <v>81_宇部</v>
      </c>
      <c r="AM770" s="675" t="str">
        <f t="shared" si="117"/>
        <v>81</v>
      </c>
      <c r="AN770" s="693" t="str">
        <f>IFERROR(VLOOKUP(AL770,観測点コードリスト!$L$2:$N$1665,3,FALSE),"")</f>
        <v>0778</v>
      </c>
      <c r="AO770" t="str">
        <f t="shared" si="112"/>
        <v>●</v>
      </c>
      <c r="AQ770" s="709">
        <f t="shared" si="113"/>
        <v>81436</v>
      </c>
      <c r="AR770" s="709" t="str">
        <f t="shared" si="114"/>
        <v>宇部</v>
      </c>
      <c r="AS770" s="709" t="str">
        <f t="shared" si="115"/>
        <v>81</v>
      </c>
      <c r="AT770" s="710" t="str">
        <f t="shared" si="116"/>
        <v>0778</v>
      </c>
    </row>
    <row r="771" spans="1:46">
      <c r="A771" s="662" t="s">
        <v>241</v>
      </c>
      <c r="B771" s="662">
        <v>81481</v>
      </c>
      <c r="C771" s="662" t="s">
        <v>17</v>
      </c>
      <c r="D771" s="662" t="s">
        <v>3911</v>
      </c>
      <c r="E771" s="662" t="s">
        <v>3912</v>
      </c>
      <c r="F771" s="662" t="s">
        <v>3913</v>
      </c>
      <c r="G771" s="662">
        <v>33</v>
      </c>
      <c r="H771" s="662">
        <v>57.5</v>
      </c>
      <c r="I771" s="662">
        <v>132</v>
      </c>
      <c r="J771" s="662">
        <v>6.8</v>
      </c>
      <c r="K771" s="662">
        <v>3</v>
      </c>
      <c r="L771" s="662">
        <v>7.9</v>
      </c>
      <c r="M771" s="662">
        <v>1.5</v>
      </c>
      <c r="N771" s="662" t="s">
        <v>3914</v>
      </c>
      <c r="O771" s="662" t="s">
        <v>22</v>
      </c>
      <c r="P771" s="662" t="s">
        <v>40</v>
      </c>
      <c r="Q771" s="667">
        <v>33.958333000000003</v>
      </c>
      <c r="R771" s="667">
        <v>132.11333300000001</v>
      </c>
      <c r="T771" s="668" t="s">
        <v>4605</v>
      </c>
      <c r="U771" s="668" t="s">
        <v>4605</v>
      </c>
      <c r="V771" s="668" t="s">
        <v>4605</v>
      </c>
      <c r="W771" s="668" t="s">
        <v>22</v>
      </c>
      <c r="X771" s="668" t="s">
        <v>22</v>
      </c>
      <c r="Y771" s="668" t="s">
        <v>22</v>
      </c>
      <c r="Z771" s="668" t="s">
        <v>22</v>
      </c>
      <c r="AB771" s="662" t="s">
        <v>3986</v>
      </c>
      <c r="AC771" s="662" t="s">
        <v>3309</v>
      </c>
      <c r="AE771" s="662">
        <v>3</v>
      </c>
      <c r="AF771" s="662">
        <v>1</v>
      </c>
      <c r="AG771" s="662">
        <v>7</v>
      </c>
      <c r="AH771" s="668" t="str">
        <f t="shared" si="110"/>
        <v>●</v>
      </c>
      <c r="AI771" s="668" t="str">
        <f t="shared" si="110"/>
        <v>●</v>
      </c>
      <c r="AJ771" s="668" t="str">
        <f t="shared" si="110"/>
        <v>●</v>
      </c>
      <c r="AK771" s="675">
        <f t="shared" si="111"/>
        <v>81481</v>
      </c>
      <c r="AL771" s="675" t="str">
        <f t="shared" si="109"/>
        <v>81_柳井</v>
      </c>
      <c r="AM771" s="675" t="str">
        <f t="shared" si="117"/>
        <v>81</v>
      </c>
      <c r="AN771" s="693" t="str">
        <f>IFERROR(VLOOKUP(AL771,観測点コードリスト!$L$2:$N$1665,3,FALSE),"")</f>
        <v>0942</v>
      </c>
      <c r="AO771" t="str">
        <f t="shared" si="112"/>
        <v>●</v>
      </c>
      <c r="AQ771" s="709">
        <f t="shared" si="113"/>
        <v>81481</v>
      </c>
      <c r="AR771" s="709" t="str">
        <f t="shared" si="114"/>
        <v>柳井</v>
      </c>
      <c r="AS771" s="709" t="str">
        <f t="shared" si="115"/>
        <v>81</v>
      </c>
      <c r="AT771" s="710" t="str">
        <f t="shared" si="116"/>
        <v>0942</v>
      </c>
    </row>
    <row r="772" spans="1:46">
      <c r="A772" s="662" t="s">
        <v>241</v>
      </c>
      <c r="B772" s="662">
        <v>81486</v>
      </c>
      <c r="C772" s="662" t="s">
        <v>17</v>
      </c>
      <c r="D772" s="662" t="s">
        <v>3915</v>
      </c>
      <c r="E772" s="662" t="s">
        <v>3916</v>
      </c>
      <c r="F772" s="662" t="s">
        <v>3917</v>
      </c>
      <c r="G772" s="662">
        <v>33</v>
      </c>
      <c r="H772" s="662">
        <v>54.2</v>
      </c>
      <c r="I772" s="662">
        <v>132</v>
      </c>
      <c r="J772" s="662">
        <v>17.600000000000001</v>
      </c>
      <c r="K772" s="662">
        <v>5</v>
      </c>
      <c r="L772" s="662">
        <v>10</v>
      </c>
      <c r="M772" s="662">
        <v>1.5</v>
      </c>
      <c r="N772" s="662" t="s">
        <v>3918</v>
      </c>
      <c r="O772" s="662" t="s">
        <v>22</v>
      </c>
      <c r="P772" s="662" t="s">
        <v>40</v>
      </c>
      <c r="Q772" s="667">
        <v>33.903333000000003</v>
      </c>
      <c r="R772" s="667">
        <v>132.29333299999999</v>
      </c>
      <c r="T772" s="668" t="s">
        <v>4605</v>
      </c>
      <c r="U772" s="668" t="s">
        <v>4605</v>
      </c>
      <c r="V772" s="668" t="s">
        <v>4605</v>
      </c>
      <c r="W772" s="668" t="s">
        <v>22</v>
      </c>
      <c r="X772" s="668" t="s">
        <v>22</v>
      </c>
      <c r="Y772" s="668" t="s">
        <v>22</v>
      </c>
      <c r="Z772" s="668" t="s">
        <v>22</v>
      </c>
      <c r="AB772" s="662" t="s">
        <v>4745</v>
      </c>
      <c r="AC772" s="662" t="s">
        <v>4470</v>
      </c>
      <c r="AG772" s="662">
        <v>1</v>
      </c>
      <c r="AH772" s="668" t="str">
        <f t="shared" si="110"/>
        <v/>
      </c>
      <c r="AI772" s="668" t="str">
        <f t="shared" si="110"/>
        <v/>
      </c>
      <c r="AJ772" s="668" t="str">
        <f t="shared" si="110"/>
        <v>●</v>
      </c>
      <c r="AK772" s="675">
        <f t="shared" si="111"/>
        <v>81486</v>
      </c>
      <c r="AL772" s="675" t="str">
        <f t="shared" ref="AL772:AL835" si="118">AM772&amp;"_"&amp;D772</f>
        <v>81_安下庄</v>
      </c>
      <c r="AM772" s="675" t="str">
        <f t="shared" si="117"/>
        <v>81</v>
      </c>
      <c r="AN772" s="693" t="str">
        <f>IFERROR(VLOOKUP(AL772,観測点コードリスト!$L$2:$N$1665,3,FALSE),"")</f>
        <v>0779</v>
      </c>
      <c r="AO772" t="str">
        <f t="shared" si="112"/>
        <v>●</v>
      </c>
      <c r="AQ772" s="709">
        <f t="shared" si="113"/>
        <v>81486</v>
      </c>
      <c r="AR772" s="709" t="str">
        <f t="shared" si="114"/>
        <v>安下庄</v>
      </c>
      <c r="AS772" s="709" t="str">
        <f t="shared" si="115"/>
        <v>81</v>
      </c>
      <c r="AT772" s="710" t="str">
        <f t="shared" si="116"/>
        <v>0779</v>
      </c>
    </row>
    <row r="773" spans="1:46">
      <c r="A773" s="662" t="s">
        <v>3919</v>
      </c>
      <c r="B773" s="662">
        <v>82046</v>
      </c>
      <c r="C773" s="662" t="s">
        <v>17</v>
      </c>
      <c r="D773" s="662" t="s">
        <v>3924</v>
      </c>
      <c r="E773" s="662" t="s">
        <v>3925</v>
      </c>
      <c r="F773" s="662" t="s">
        <v>3926</v>
      </c>
      <c r="G773" s="662">
        <v>33</v>
      </c>
      <c r="H773" s="662">
        <v>48.5</v>
      </c>
      <c r="I773" s="662">
        <v>130</v>
      </c>
      <c r="J773" s="662">
        <v>32.299999999999997</v>
      </c>
      <c r="K773" s="662">
        <v>7</v>
      </c>
      <c r="L773" s="662">
        <v>10.3</v>
      </c>
      <c r="M773" s="662">
        <v>1.5</v>
      </c>
      <c r="N773" s="662" t="s">
        <v>3927</v>
      </c>
      <c r="O773" s="662" t="s">
        <v>22</v>
      </c>
      <c r="P773" s="662" t="s">
        <v>22</v>
      </c>
      <c r="Q773" s="667">
        <v>33.808332999999998</v>
      </c>
      <c r="R773" s="667">
        <v>130.53833299999999</v>
      </c>
      <c r="T773" s="668" t="s">
        <v>4605</v>
      </c>
      <c r="U773" s="668" t="s">
        <v>4605</v>
      </c>
      <c r="V773" s="668" t="s">
        <v>4605</v>
      </c>
      <c r="W773" s="668" t="s">
        <v>22</v>
      </c>
      <c r="X773" s="668" t="s">
        <v>22</v>
      </c>
      <c r="Y773" s="668" t="s">
        <v>22</v>
      </c>
      <c r="Z773" s="668" t="s">
        <v>22</v>
      </c>
      <c r="AB773" s="662" t="s">
        <v>3986</v>
      </c>
      <c r="AC773" s="662" t="s">
        <v>3994</v>
      </c>
      <c r="AE773" s="662">
        <v>4</v>
      </c>
      <c r="AF773" s="662">
        <v>14</v>
      </c>
      <c r="AG773" s="662">
        <v>8</v>
      </c>
      <c r="AH773" s="668" t="str">
        <f t="shared" ref="AH773:AJ836" si="119">IF(AE773&gt;0,"●","")</f>
        <v>●</v>
      </c>
      <c r="AI773" s="668" t="str">
        <f t="shared" si="119"/>
        <v>●</v>
      </c>
      <c r="AJ773" s="668" t="str">
        <f t="shared" si="119"/>
        <v>●</v>
      </c>
      <c r="AK773" s="675">
        <f t="shared" ref="AK773:AK836" si="120">B773</f>
        <v>82046</v>
      </c>
      <c r="AL773" s="675" t="str">
        <f t="shared" si="118"/>
        <v>82_宗像</v>
      </c>
      <c r="AM773" s="675" t="str">
        <f t="shared" si="117"/>
        <v>82</v>
      </c>
      <c r="AN773" s="693" t="str">
        <f>IFERROR(VLOOKUP(AL773,観測点コードリスト!$L$2:$N$1665,3,FALSE),"")</f>
        <v>0943</v>
      </c>
      <c r="AO773" t="str">
        <f t="shared" ref="AO773:AO836" si="121">IF(AH773="●","●",IF(AI773="●","●",IF(AJ773="●","●","")))</f>
        <v>●</v>
      </c>
      <c r="AQ773" s="709">
        <f t="shared" si="113"/>
        <v>82046</v>
      </c>
      <c r="AR773" s="709" t="str">
        <f t="shared" si="114"/>
        <v>宗像</v>
      </c>
      <c r="AS773" s="709" t="str">
        <f t="shared" si="115"/>
        <v>82</v>
      </c>
      <c r="AT773" s="710" t="str">
        <f t="shared" si="116"/>
        <v>0943</v>
      </c>
    </row>
    <row r="774" spans="1:46">
      <c r="A774" s="662" t="s">
        <v>3919</v>
      </c>
      <c r="B774" s="662">
        <v>82056</v>
      </c>
      <c r="C774" s="662" t="s">
        <v>17</v>
      </c>
      <c r="D774" s="662" t="s">
        <v>2510</v>
      </c>
      <c r="E774" s="662" t="s">
        <v>3928</v>
      </c>
      <c r="F774" s="662" t="s">
        <v>3929</v>
      </c>
      <c r="G774" s="662">
        <v>33</v>
      </c>
      <c r="H774" s="662">
        <v>51.1</v>
      </c>
      <c r="I774" s="662">
        <v>130</v>
      </c>
      <c r="J774" s="662">
        <v>44.6</v>
      </c>
      <c r="K774" s="662">
        <v>20</v>
      </c>
      <c r="L774" s="662">
        <v>9.9</v>
      </c>
      <c r="M774" s="662">
        <v>1.5</v>
      </c>
      <c r="N774" s="662" t="s">
        <v>3930</v>
      </c>
      <c r="O774" s="662" t="s">
        <v>22</v>
      </c>
      <c r="P774" s="662" t="s">
        <v>22</v>
      </c>
      <c r="Q774" s="667">
        <v>33.851666999999999</v>
      </c>
      <c r="R774" s="667">
        <v>130.74333300000001</v>
      </c>
      <c r="T774" s="668" t="s">
        <v>4605</v>
      </c>
      <c r="U774" s="668" t="s">
        <v>4605</v>
      </c>
      <c r="V774" s="668" t="s">
        <v>4605</v>
      </c>
      <c r="W774" s="668" t="s">
        <v>22</v>
      </c>
      <c r="X774" s="668" t="s">
        <v>22</v>
      </c>
      <c r="Y774" s="668" t="s">
        <v>22</v>
      </c>
      <c r="Z774" s="668" t="s">
        <v>22</v>
      </c>
      <c r="AB774" s="662" t="s">
        <v>4745</v>
      </c>
      <c r="AC774" s="662" t="s">
        <v>4878</v>
      </c>
      <c r="AE774" s="662">
        <v>17</v>
      </c>
      <c r="AF774" s="662">
        <v>4</v>
      </c>
      <c r="AG774" s="662">
        <v>16</v>
      </c>
      <c r="AH774" s="668" t="str">
        <f t="shared" si="119"/>
        <v>●</v>
      </c>
      <c r="AI774" s="668" t="str">
        <f t="shared" si="119"/>
        <v>●</v>
      </c>
      <c r="AJ774" s="668" t="str">
        <f t="shared" si="119"/>
        <v>●</v>
      </c>
      <c r="AK774" s="675">
        <f t="shared" si="120"/>
        <v>82056</v>
      </c>
      <c r="AL774" s="675" t="str">
        <f t="shared" si="118"/>
        <v>82_八幡</v>
      </c>
      <c r="AM774" s="675" t="str">
        <f t="shared" si="117"/>
        <v>82</v>
      </c>
      <c r="AN774" s="693" t="str">
        <f>IFERROR(VLOOKUP(AL774,観測点コードリスト!$L$2:$N$1665,3,FALSE),"")</f>
        <v>0780</v>
      </c>
      <c r="AO774" t="str">
        <f t="shared" si="121"/>
        <v>●</v>
      </c>
      <c r="AQ774" s="709">
        <f t="shared" si="113"/>
        <v>82056</v>
      </c>
      <c r="AR774" s="709" t="str">
        <f t="shared" si="114"/>
        <v>八幡</v>
      </c>
      <c r="AS774" s="709" t="str">
        <f t="shared" si="115"/>
        <v>82</v>
      </c>
      <c r="AT774" s="710" t="str">
        <f t="shared" si="116"/>
        <v>0780</v>
      </c>
    </row>
    <row r="775" spans="1:46">
      <c r="A775" s="662" t="s">
        <v>3919</v>
      </c>
      <c r="B775" s="662">
        <v>82068</v>
      </c>
      <c r="C775" s="662" t="s">
        <v>23</v>
      </c>
      <c r="D775" s="662" t="s">
        <v>3931</v>
      </c>
      <c r="E775" s="662" t="s">
        <v>3932</v>
      </c>
      <c r="F775" s="662" t="s">
        <v>3933</v>
      </c>
      <c r="G775" s="662">
        <v>33</v>
      </c>
      <c r="H775" s="662">
        <v>50.7</v>
      </c>
      <c r="I775" s="662">
        <v>131</v>
      </c>
      <c r="J775" s="662">
        <v>2.1</v>
      </c>
      <c r="K775" s="662">
        <v>7</v>
      </c>
      <c r="L775" s="662">
        <v>10</v>
      </c>
      <c r="M775" s="662" t="s">
        <v>22</v>
      </c>
      <c r="N775" s="662" t="s">
        <v>35</v>
      </c>
      <c r="O775" s="662" t="s">
        <v>22</v>
      </c>
      <c r="P775" s="662" t="s">
        <v>36</v>
      </c>
      <c r="Q775" s="667">
        <v>33.844999999999999</v>
      </c>
      <c r="R775" s="667">
        <v>131.035</v>
      </c>
      <c r="T775" s="668" t="s">
        <v>4605</v>
      </c>
      <c r="U775" s="668" t="s">
        <v>4605</v>
      </c>
      <c r="V775" s="668" t="s">
        <v>4605</v>
      </c>
      <c r="W775" s="668" t="s">
        <v>22</v>
      </c>
      <c r="X775" s="668" t="s">
        <v>22</v>
      </c>
      <c r="Y775" s="668" t="s">
        <v>22</v>
      </c>
      <c r="Z775" s="668" t="s">
        <v>22</v>
      </c>
      <c r="AB775" s="662" t="s">
        <v>35</v>
      </c>
      <c r="AC775" s="662" t="s">
        <v>35</v>
      </c>
      <c r="AE775" s="662">
        <v>3</v>
      </c>
      <c r="AF775" s="662">
        <v>22</v>
      </c>
      <c r="AG775" s="662">
        <v>10</v>
      </c>
      <c r="AH775" s="668" t="str">
        <f t="shared" si="119"/>
        <v>●</v>
      </c>
      <c r="AI775" s="668" t="str">
        <f t="shared" si="119"/>
        <v>●</v>
      </c>
      <c r="AJ775" s="668" t="str">
        <f t="shared" si="119"/>
        <v>●</v>
      </c>
      <c r="AK775" s="675">
        <f t="shared" si="120"/>
        <v>82068</v>
      </c>
      <c r="AL775" s="675" t="str">
        <f t="shared" si="118"/>
        <v>82_空港北町</v>
      </c>
      <c r="AM775" s="675" t="str">
        <f t="shared" si="117"/>
        <v>82</v>
      </c>
      <c r="AN775" s="693" t="str">
        <f>IFERROR(VLOOKUP(AL775,観測点コードリスト!$L$2:$N$1665,3,FALSE),"")</f>
        <v>1590</v>
      </c>
      <c r="AO775" t="str">
        <f t="shared" si="121"/>
        <v>●</v>
      </c>
      <c r="AQ775" s="709">
        <f t="shared" si="113"/>
        <v>82068</v>
      </c>
      <c r="AR775" s="709" t="str">
        <f t="shared" si="114"/>
        <v>空港北町</v>
      </c>
      <c r="AS775" s="709" t="str">
        <f t="shared" si="115"/>
        <v>82</v>
      </c>
      <c r="AT775" s="710" t="str">
        <f t="shared" si="116"/>
        <v>1590</v>
      </c>
    </row>
    <row r="776" spans="1:46">
      <c r="A776" s="662" t="s">
        <v>3919</v>
      </c>
      <c r="B776" s="662">
        <v>82101</v>
      </c>
      <c r="C776" s="662" t="s">
        <v>17</v>
      </c>
      <c r="D776" s="662" t="s">
        <v>3938</v>
      </c>
      <c r="E776" s="662" t="s">
        <v>3939</v>
      </c>
      <c r="F776" s="662" t="s">
        <v>3940</v>
      </c>
      <c r="G776" s="662">
        <v>33</v>
      </c>
      <c r="H776" s="662">
        <v>42.8</v>
      </c>
      <c r="I776" s="662">
        <v>130</v>
      </c>
      <c r="J776" s="662">
        <v>58.5</v>
      </c>
      <c r="K776" s="662">
        <v>9</v>
      </c>
      <c r="L776" s="662">
        <v>10</v>
      </c>
      <c r="M776" s="662">
        <v>1.5</v>
      </c>
      <c r="N776" s="662" t="s">
        <v>3941</v>
      </c>
      <c r="O776" s="662" t="s">
        <v>22</v>
      </c>
      <c r="P776" s="662" t="s">
        <v>40</v>
      </c>
      <c r="Q776" s="667">
        <v>33.713332999999999</v>
      </c>
      <c r="R776" s="667">
        <v>130.97499999999999</v>
      </c>
      <c r="T776" s="668" t="s">
        <v>4605</v>
      </c>
      <c r="U776" s="668" t="s">
        <v>4605</v>
      </c>
      <c r="V776" s="668" t="s">
        <v>4605</v>
      </c>
      <c r="W776" s="668" t="s">
        <v>22</v>
      </c>
      <c r="X776" s="668" t="s">
        <v>22</v>
      </c>
      <c r="Y776" s="668" t="s">
        <v>22</v>
      </c>
      <c r="Z776" s="668" t="s">
        <v>22</v>
      </c>
      <c r="AB776" s="662" t="s">
        <v>4745</v>
      </c>
      <c r="AC776" s="662" t="s">
        <v>4879</v>
      </c>
      <c r="AE776" s="662">
        <v>3</v>
      </c>
      <c r="AF776" s="662">
        <v>1</v>
      </c>
      <c r="AG776" s="662">
        <v>4</v>
      </c>
      <c r="AH776" s="668" t="str">
        <f t="shared" si="119"/>
        <v>●</v>
      </c>
      <c r="AI776" s="668" t="str">
        <f t="shared" si="119"/>
        <v>●</v>
      </c>
      <c r="AJ776" s="668" t="str">
        <f t="shared" si="119"/>
        <v>●</v>
      </c>
      <c r="AK776" s="675">
        <f t="shared" si="120"/>
        <v>82101</v>
      </c>
      <c r="AL776" s="675" t="str">
        <f t="shared" si="118"/>
        <v>82_行橋</v>
      </c>
      <c r="AM776" s="675" t="str">
        <f t="shared" si="117"/>
        <v>82</v>
      </c>
      <c r="AN776" s="693" t="str">
        <f>IFERROR(VLOOKUP(AL776,観測点コードリスト!$L$2:$N$1665,3,FALSE),"")</f>
        <v>0782</v>
      </c>
      <c r="AO776" t="str">
        <f t="shared" si="121"/>
        <v>●</v>
      </c>
      <c r="AQ776" s="709">
        <f t="shared" si="113"/>
        <v>82101</v>
      </c>
      <c r="AR776" s="709" t="str">
        <f t="shared" si="114"/>
        <v>行橋</v>
      </c>
      <c r="AS776" s="709" t="str">
        <f t="shared" si="115"/>
        <v>82</v>
      </c>
      <c r="AT776" s="710" t="str">
        <f t="shared" si="116"/>
        <v>0782</v>
      </c>
    </row>
    <row r="777" spans="1:46">
      <c r="A777" s="662" t="s">
        <v>3919</v>
      </c>
      <c r="B777" s="662">
        <v>82136</v>
      </c>
      <c r="C777" s="662" t="s">
        <v>23</v>
      </c>
      <c r="D777" s="662" t="s">
        <v>3942</v>
      </c>
      <c r="E777" s="662" t="s">
        <v>3943</v>
      </c>
      <c r="F777" s="662" t="s">
        <v>3944</v>
      </c>
      <c r="G777" s="662">
        <v>33</v>
      </c>
      <c r="H777" s="662">
        <v>39.1</v>
      </c>
      <c r="I777" s="662">
        <v>130</v>
      </c>
      <c r="J777" s="662">
        <v>41.6</v>
      </c>
      <c r="K777" s="662">
        <v>37</v>
      </c>
      <c r="L777" s="662">
        <v>11</v>
      </c>
      <c r="M777" s="662" t="s">
        <v>22</v>
      </c>
      <c r="N777" s="662" t="s">
        <v>2315</v>
      </c>
      <c r="O777" s="662" t="s">
        <v>22</v>
      </c>
      <c r="P777" s="662" t="s">
        <v>22</v>
      </c>
      <c r="Q777" s="667">
        <v>33.651667000000003</v>
      </c>
      <c r="R777" s="667">
        <v>130.693333</v>
      </c>
      <c r="T777" s="668" t="s">
        <v>4605</v>
      </c>
      <c r="U777" s="668" t="s">
        <v>4605</v>
      </c>
      <c r="V777" s="668" t="s">
        <v>4605</v>
      </c>
      <c r="W777" s="668" t="s">
        <v>22</v>
      </c>
      <c r="X777" s="668" t="s">
        <v>22</v>
      </c>
      <c r="Y777" s="668" t="s">
        <v>4605</v>
      </c>
      <c r="Z777" s="668" t="s">
        <v>22</v>
      </c>
      <c r="AB777" s="662" t="s">
        <v>4745</v>
      </c>
      <c r="AC777" s="662" t="s">
        <v>4832</v>
      </c>
      <c r="AE777" s="662">
        <v>10</v>
      </c>
      <c r="AF777" s="662">
        <v>6</v>
      </c>
      <c r="AG777" s="662">
        <v>3</v>
      </c>
      <c r="AH777" s="668" t="str">
        <f t="shared" si="119"/>
        <v>●</v>
      </c>
      <c r="AI777" s="668" t="str">
        <f t="shared" si="119"/>
        <v>●</v>
      </c>
      <c r="AJ777" s="668" t="str">
        <f t="shared" si="119"/>
        <v>●</v>
      </c>
      <c r="AK777" s="675">
        <f t="shared" si="120"/>
        <v>82136</v>
      </c>
      <c r="AL777" s="675" t="str">
        <f t="shared" si="118"/>
        <v>82_飯塚</v>
      </c>
      <c r="AM777" s="675" t="str">
        <f t="shared" si="117"/>
        <v>82</v>
      </c>
      <c r="AN777" s="693" t="str">
        <f>IFERROR(VLOOKUP(AL777,観測点コードリスト!$L$2:$N$1665,3,FALSE),"")</f>
        <v>47809</v>
      </c>
      <c r="AO777" t="str">
        <f t="shared" si="121"/>
        <v>●</v>
      </c>
      <c r="AQ777" s="709">
        <f t="shared" si="113"/>
        <v>82136</v>
      </c>
      <c r="AR777" s="709" t="str">
        <f t="shared" si="114"/>
        <v>飯塚</v>
      </c>
      <c r="AS777" s="709" t="str">
        <f t="shared" si="115"/>
        <v>82</v>
      </c>
      <c r="AT777" s="710" t="str">
        <f t="shared" si="116"/>
        <v>47809</v>
      </c>
    </row>
    <row r="778" spans="1:46">
      <c r="A778" s="662" t="s">
        <v>3919</v>
      </c>
      <c r="B778" s="662">
        <v>82171</v>
      </c>
      <c r="C778" s="662" t="s">
        <v>17</v>
      </c>
      <c r="D778" s="662" t="s">
        <v>3945</v>
      </c>
      <c r="E778" s="662" t="s">
        <v>3946</v>
      </c>
      <c r="F778" s="662" t="s">
        <v>3947</v>
      </c>
      <c r="G778" s="662">
        <v>33</v>
      </c>
      <c r="H778" s="662">
        <v>33.6</v>
      </c>
      <c r="I778" s="662">
        <v>130</v>
      </c>
      <c r="J778" s="662">
        <v>11.4</v>
      </c>
      <c r="K778" s="662">
        <v>5</v>
      </c>
      <c r="L778" s="662">
        <v>9.9</v>
      </c>
      <c r="M778" s="662">
        <v>1.5</v>
      </c>
      <c r="N778" s="662" t="s">
        <v>3082</v>
      </c>
      <c r="O778" s="662" t="s">
        <v>22</v>
      </c>
      <c r="P778" s="662" t="s">
        <v>22</v>
      </c>
      <c r="Q778" s="667">
        <v>33.56</v>
      </c>
      <c r="R778" s="667">
        <v>130.19</v>
      </c>
      <c r="T778" s="668" t="s">
        <v>4605</v>
      </c>
      <c r="U778" s="668" t="s">
        <v>4605</v>
      </c>
      <c r="V778" s="668" t="s">
        <v>4605</v>
      </c>
      <c r="W778" s="668" t="s">
        <v>22</v>
      </c>
      <c r="X778" s="668" t="s">
        <v>22</v>
      </c>
      <c r="Y778" s="668" t="s">
        <v>22</v>
      </c>
      <c r="Z778" s="668" t="s">
        <v>22</v>
      </c>
      <c r="AB778" s="662" t="s">
        <v>4745</v>
      </c>
      <c r="AC778" s="662" t="s">
        <v>4858</v>
      </c>
      <c r="AE778" s="662">
        <v>3</v>
      </c>
      <c r="AF778" s="662">
        <v>3</v>
      </c>
      <c r="AG778" s="662">
        <v>3</v>
      </c>
      <c r="AH778" s="668" t="str">
        <f t="shared" si="119"/>
        <v>●</v>
      </c>
      <c r="AI778" s="668" t="str">
        <f t="shared" si="119"/>
        <v>●</v>
      </c>
      <c r="AJ778" s="668" t="str">
        <f t="shared" si="119"/>
        <v>●</v>
      </c>
      <c r="AK778" s="675">
        <f t="shared" si="120"/>
        <v>82171</v>
      </c>
      <c r="AL778" s="675" t="str">
        <f t="shared" si="118"/>
        <v>82_前原</v>
      </c>
      <c r="AM778" s="675" t="str">
        <f t="shared" si="117"/>
        <v>82</v>
      </c>
      <c r="AN778" s="693" t="str">
        <f>IFERROR(VLOOKUP(AL778,観測点コードリスト!$L$2:$N$1665,3,FALSE),"")</f>
        <v>0785</v>
      </c>
      <c r="AO778" t="str">
        <f t="shared" si="121"/>
        <v>●</v>
      </c>
      <c r="AQ778" s="709">
        <f t="shared" si="113"/>
        <v>82171</v>
      </c>
      <c r="AR778" s="709" t="str">
        <f t="shared" si="114"/>
        <v>前原</v>
      </c>
      <c r="AS778" s="709" t="str">
        <f t="shared" si="115"/>
        <v>82</v>
      </c>
      <c r="AT778" s="710" t="str">
        <f t="shared" si="116"/>
        <v>0785</v>
      </c>
    </row>
    <row r="779" spans="1:46">
      <c r="A779" s="662" t="s">
        <v>3919</v>
      </c>
      <c r="B779" s="662">
        <v>82182</v>
      </c>
      <c r="C779" s="662" t="s">
        <v>23</v>
      </c>
      <c r="D779" s="662" t="s">
        <v>3919</v>
      </c>
      <c r="E779" s="662" t="s">
        <v>3948</v>
      </c>
      <c r="F779" s="662" t="s">
        <v>3951</v>
      </c>
      <c r="G779" s="662">
        <v>33</v>
      </c>
      <c r="H779" s="662">
        <v>34.9</v>
      </c>
      <c r="I779" s="662">
        <v>130</v>
      </c>
      <c r="J779" s="662">
        <v>22.6</v>
      </c>
      <c r="K779" s="662">
        <v>3</v>
      </c>
      <c r="L779" s="662">
        <v>34.6</v>
      </c>
      <c r="M779" s="662" t="s">
        <v>22</v>
      </c>
      <c r="N779" s="662" t="s">
        <v>3950</v>
      </c>
      <c r="O779" s="662" t="s">
        <v>22</v>
      </c>
      <c r="P779" s="662" t="s">
        <v>262</v>
      </c>
      <c r="Q779" s="667">
        <v>33.581667000000003</v>
      </c>
      <c r="R779" s="667">
        <v>130.376667</v>
      </c>
      <c r="T779" s="668" t="s">
        <v>22</v>
      </c>
      <c r="U779" s="668" t="s">
        <v>22</v>
      </c>
      <c r="V779" s="668" t="s">
        <v>4605</v>
      </c>
      <c r="W779" s="668" t="s">
        <v>22</v>
      </c>
      <c r="X779" s="668" t="s">
        <v>22</v>
      </c>
      <c r="Y779" s="668" t="s">
        <v>22</v>
      </c>
      <c r="Z779" s="668" t="s">
        <v>22</v>
      </c>
      <c r="AB779" s="662" t="s">
        <v>4758</v>
      </c>
      <c r="AC779" s="662" t="s">
        <v>3950</v>
      </c>
      <c r="AE779" s="662">
        <v>12</v>
      </c>
      <c r="AF779" s="662">
        <v>17</v>
      </c>
      <c r="AG779" s="662">
        <v>17</v>
      </c>
      <c r="AH779" s="668" t="str">
        <f t="shared" si="119"/>
        <v>●</v>
      </c>
      <c r="AI779" s="668" t="str">
        <f t="shared" si="119"/>
        <v>●</v>
      </c>
      <c r="AJ779" s="668" t="str">
        <f t="shared" si="119"/>
        <v>●</v>
      </c>
      <c r="AK779" s="675">
        <f t="shared" si="120"/>
        <v>82182</v>
      </c>
      <c r="AL779" s="675" t="str">
        <f t="shared" si="118"/>
        <v>82_福岡</v>
      </c>
      <c r="AM779" s="675" t="str">
        <f t="shared" si="117"/>
        <v>82</v>
      </c>
      <c r="AN779" s="693" t="str">
        <f>IFERROR(VLOOKUP(AL779,観測点コードリスト!$L$2:$N$1665,3,FALSE),"")</f>
        <v>47807</v>
      </c>
      <c r="AO779" t="str">
        <f t="shared" si="121"/>
        <v>●</v>
      </c>
      <c r="AQ779" s="709">
        <f t="shared" si="113"/>
        <v>82182</v>
      </c>
      <c r="AR779" s="709" t="str">
        <f t="shared" si="114"/>
        <v>福岡</v>
      </c>
      <c r="AS779" s="709" t="str">
        <f t="shared" si="115"/>
        <v>82</v>
      </c>
      <c r="AT779" s="710" t="str">
        <f t="shared" si="116"/>
        <v>47807</v>
      </c>
    </row>
    <row r="780" spans="1:46">
      <c r="A780" s="662" t="s">
        <v>3919</v>
      </c>
      <c r="B780" s="662">
        <v>82186</v>
      </c>
      <c r="C780" s="662" t="s">
        <v>23</v>
      </c>
      <c r="D780" s="662" t="s">
        <v>3952</v>
      </c>
      <c r="E780" s="662" t="s">
        <v>3953</v>
      </c>
      <c r="F780" s="662" t="s">
        <v>3954</v>
      </c>
      <c r="G780" s="662">
        <v>33</v>
      </c>
      <c r="H780" s="662">
        <v>35</v>
      </c>
      <c r="I780" s="662">
        <v>130</v>
      </c>
      <c r="J780" s="662">
        <v>27.1</v>
      </c>
      <c r="K780" s="662">
        <v>9</v>
      </c>
      <c r="L780" s="662">
        <v>10</v>
      </c>
      <c r="M780" s="662" t="s">
        <v>22</v>
      </c>
      <c r="N780" s="662" t="s">
        <v>35</v>
      </c>
      <c r="O780" s="662" t="s">
        <v>22</v>
      </c>
      <c r="P780" s="662" t="s">
        <v>36</v>
      </c>
      <c r="Q780" s="667">
        <v>33.583333000000003</v>
      </c>
      <c r="R780" s="667">
        <v>130.45166699999999</v>
      </c>
      <c r="T780" s="668" t="s">
        <v>4605</v>
      </c>
      <c r="U780" s="668" t="s">
        <v>4605</v>
      </c>
      <c r="V780" s="668" t="s">
        <v>4605</v>
      </c>
      <c r="W780" s="668" t="s">
        <v>22</v>
      </c>
      <c r="X780" s="668" t="s">
        <v>22</v>
      </c>
      <c r="Y780" s="668" t="s">
        <v>22</v>
      </c>
      <c r="Z780" s="668" t="s">
        <v>22</v>
      </c>
      <c r="AB780" s="662" t="s">
        <v>35</v>
      </c>
      <c r="AC780" s="662" t="s">
        <v>35</v>
      </c>
      <c r="AE780" s="662">
        <v>22</v>
      </c>
      <c r="AF780" s="662">
        <v>20</v>
      </c>
      <c r="AG780" s="662">
        <v>6</v>
      </c>
      <c r="AH780" s="668" t="str">
        <f t="shared" si="119"/>
        <v>●</v>
      </c>
      <c r="AI780" s="668" t="str">
        <f t="shared" si="119"/>
        <v>●</v>
      </c>
      <c r="AJ780" s="668" t="str">
        <f t="shared" si="119"/>
        <v>●</v>
      </c>
      <c r="AK780" s="675">
        <f t="shared" si="120"/>
        <v>82186</v>
      </c>
      <c r="AL780" s="675" t="str">
        <f t="shared" si="118"/>
        <v>82_博多</v>
      </c>
      <c r="AM780" s="675" t="str">
        <f t="shared" si="117"/>
        <v>82</v>
      </c>
      <c r="AN780" s="693" t="str">
        <f>IFERROR(VLOOKUP(AL780,観測点コードリスト!$L$2:$N$1665,3,FALSE),"")</f>
        <v>1477</v>
      </c>
      <c r="AO780" t="str">
        <f t="shared" si="121"/>
        <v>●</v>
      </c>
      <c r="AQ780" s="709">
        <f t="shared" si="113"/>
        <v>82186</v>
      </c>
      <c r="AR780" s="709" t="str">
        <f t="shared" si="114"/>
        <v>博多</v>
      </c>
      <c r="AS780" s="709" t="str">
        <f t="shared" si="115"/>
        <v>82</v>
      </c>
      <c r="AT780" s="710" t="str">
        <f t="shared" si="116"/>
        <v>1477</v>
      </c>
    </row>
    <row r="781" spans="1:46">
      <c r="A781" s="662" t="s">
        <v>3919</v>
      </c>
      <c r="B781" s="662">
        <v>82191</v>
      </c>
      <c r="C781" s="662" t="s">
        <v>17</v>
      </c>
      <c r="D781" s="662" t="s">
        <v>3955</v>
      </c>
      <c r="E781" s="662" t="s">
        <v>3956</v>
      </c>
      <c r="F781" s="662" t="s">
        <v>3957</v>
      </c>
      <c r="G781" s="662">
        <v>33</v>
      </c>
      <c r="H781" s="662">
        <v>29.8</v>
      </c>
      <c r="I781" s="662">
        <v>130</v>
      </c>
      <c r="J781" s="662">
        <v>29.4</v>
      </c>
      <c r="K781" s="662">
        <v>52</v>
      </c>
      <c r="L781" s="662">
        <v>10.199999999999999</v>
      </c>
      <c r="M781" s="662">
        <v>1.5</v>
      </c>
      <c r="N781" s="662" t="s">
        <v>3958</v>
      </c>
      <c r="O781" s="662" t="s">
        <v>22</v>
      </c>
      <c r="P781" s="662" t="s">
        <v>40</v>
      </c>
      <c r="Q781" s="667">
        <v>33.496667000000002</v>
      </c>
      <c r="R781" s="667">
        <v>130.49</v>
      </c>
      <c r="T781" s="668" t="s">
        <v>4605</v>
      </c>
      <c r="U781" s="668" t="s">
        <v>4605</v>
      </c>
      <c r="V781" s="668" t="s">
        <v>4605</v>
      </c>
      <c r="W781" s="668" t="s">
        <v>22</v>
      </c>
      <c r="X781" s="668" t="s">
        <v>22</v>
      </c>
      <c r="Y781" s="668" t="s">
        <v>22</v>
      </c>
      <c r="Z781" s="668" t="s">
        <v>22</v>
      </c>
      <c r="AB781" s="662" t="s">
        <v>3958</v>
      </c>
      <c r="AC781" s="662" t="s">
        <v>3958</v>
      </c>
      <c r="AE781" s="662">
        <v>8</v>
      </c>
      <c r="AF781" s="662">
        <v>8</v>
      </c>
      <c r="AG781" s="662">
        <v>26</v>
      </c>
      <c r="AH781" s="668" t="str">
        <f t="shared" si="119"/>
        <v>●</v>
      </c>
      <c r="AI781" s="668" t="str">
        <f t="shared" si="119"/>
        <v>●</v>
      </c>
      <c r="AJ781" s="668" t="str">
        <f t="shared" si="119"/>
        <v>●</v>
      </c>
      <c r="AK781" s="675">
        <f t="shared" si="120"/>
        <v>82191</v>
      </c>
      <c r="AL781" s="675" t="str">
        <f t="shared" si="118"/>
        <v>82_太宰府</v>
      </c>
      <c r="AM781" s="675" t="str">
        <f t="shared" si="117"/>
        <v>82</v>
      </c>
      <c r="AN781" s="693" t="str">
        <f>IFERROR(VLOOKUP(AL781,観測点コードリスト!$L$2:$N$1665,3,FALSE),"")</f>
        <v>1141</v>
      </c>
      <c r="AO781" t="str">
        <f t="shared" si="121"/>
        <v>●</v>
      </c>
      <c r="AQ781" s="709">
        <f t="shared" si="113"/>
        <v>82191</v>
      </c>
      <c r="AR781" s="709" t="str">
        <f t="shared" si="114"/>
        <v>太宰府</v>
      </c>
      <c r="AS781" s="709" t="str">
        <f t="shared" si="115"/>
        <v>82</v>
      </c>
      <c r="AT781" s="710" t="str">
        <f t="shared" si="116"/>
        <v>1141</v>
      </c>
    </row>
    <row r="782" spans="1:46">
      <c r="A782" s="662" t="s">
        <v>3919</v>
      </c>
      <c r="B782" s="662">
        <v>82206</v>
      </c>
      <c r="C782" s="662" t="s">
        <v>17</v>
      </c>
      <c r="D782" s="662" t="s">
        <v>3959</v>
      </c>
      <c r="E782" s="662" t="s">
        <v>3960</v>
      </c>
      <c r="F782" s="662" t="s">
        <v>3961</v>
      </c>
      <c r="G782" s="662">
        <v>33</v>
      </c>
      <c r="H782" s="662">
        <v>33.5</v>
      </c>
      <c r="I782" s="662">
        <v>130</v>
      </c>
      <c r="J782" s="662">
        <v>51.3</v>
      </c>
      <c r="K782" s="662">
        <v>92</v>
      </c>
      <c r="L782" s="662">
        <v>6.5</v>
      </c>
      <c r="M782" s="662">
        <v>1.5</v>
      </c>
      <c r="N782" s="662" t="s">
        <v>3962</v>
      </c>
      <c r="O782" s="662" t="s">
        <v>22</v>
      </c>
      <c r="P782" s="662" t="s">
        <v>40</v>
      </c>
      <c r="Q782" s="667">
        <v>33.558332999999998</v>
      </c>
      <c r="R782" s="667">
        <v>130.85499999999999</v>
      </c>
      <c r="T782" s="668" t="s">
        <v>4605</v>
      </c>
      <c r="U782" s="668" t="s">
        <v>4605</v>
      </c>
      <c r="V782" s="668" t="s">
        <v>4605</v>
      </c>
      <c r="W782" s="668" t="s">
        <v>22</v>
      </c>
      <c r="X782" s="668" t="s">
        <v>22</v>
      </c>
      <c r="Y782" s="668" t="s">
        <v>22</v>
      </c>
      <c r="Z782" s="668" t="s">
        <v>22</v>
      </c>
      <c r="AB782" s="662" t="s">
        <v>1246</v>
      </c>
      <c r="AC782" s="662" t="s">
        <v>4880</v>
      </c>
      <c r="AE782" s="662">
        <v>2</v>
      </c>
      <c r="AF782" s="662">
        <v>10</v>
      </c>
      <c r="AG782" s="662">
        <v>2</v>
      </c>
      <c r="AH782" s="668" t="str">
        <f t="shared" si="119"/>
        <v>●</v>
      </c>
      <c r="AI782" s="668" t="str">
        <f t="shared" si="119"/>
        <v>●</v>
      </c>
      <c r="AJ782" s="668" t="str">
        <f t="shared" si="119"/>
        <v>●</v>
      </c>
      <c r="AK782" s="675">
        <f t="shared" si="120"/>
        <v>82206</v>
      </c>
      <c r="AL782" s="675" t="str">
        <f t="shared" si="118"/>
        <v>82_添田</v>
      </c>
      <c r="AM782" s="675" t="str">
        <f t="shared" si="117"/>
        <v>82</v>
      </c>
      <c r="AN782" s="693" t="str">
        <f>IFERROR(VLOOKUP(AL782,観測点コードリスト!$L$2:$N$1665,3,FALSE),"")</f>
        <v>1046</v>
      </c>
      <c r="AO782" t="str">
        <f t="shared" si="121"/>
        <v>●</v>
      </c>
      <c r="AQ782" s="709">
        <f t="shared" si="113"/>
        <v>82206</v>
      </c>
      <c r="AR782" s="709" t="str">
        <f t="shared" si="114"/>
        <v>添田</v>
      </c>
      <c r="AS782" s="709" t="str">
        <f t="shared" si="115"/>
        <v>82</v>
      </c>
      <c r="AT782" s="710" t="str">
        <f t="shared" si="116"/>
        <v>1046</v>
      </c>
    </row>
    <row r="783" spans="1:46">
      <c r="A783" s="662" t="s">
        <v>3919</v>
      </c>
      <c r="B783" s="662">
        <v>82261</v>
      </c>
      <c r="C783" s="662" t="s">
        <v>17</v>
      </c>
      <c r="D783" s="662" t="s">
        <v>3967</v>
      </c>
      <c r="E783" s="662" t="s">
        <v>3968</v>
      </c>
      <c r="F783" s="662" t="s">
        <v>3969</v>
      </c>
      <c r="G783" s="662">
        <v>33</v>
      </c>
      <c r="H783" s="662">
        <v>24.4</v>
      </c>
      <c r="I783" s="662">
        <v>130</v>
      </c>
      <c r="J783" s="662">
        <v>41.7</v>
      </c>
      <c r="K783" s="662">
        <v>38</v>
      </c>
      <c r="L783" s="662">
        <v>10.1</v>
      </c>
      <c r="M783" s="662">
        <v>1.5</v>
      </c>
      <c r="N783" s="662" t="s">
        <v>3941</v>
      </c>
      <c r="O783" s="662" t="s">
        <v>22</v>
      </c>
      <c r="P783" s="662" t="s">
        <v>40</v>
      </c>
      <c r="Q783" s="667">
        <v>33.406666999999999</v>
      </c>
      <c r="R783" s="667">
        <v>130.69499999999999</v>
      </c>
      <c r="T783" s="668" t="s">
        <v>4605</v>
      </c>
      <c r="U783" s="668" t="s">
        <v>4605</v>
      </c>
      <c r="V783" s="668" t="s">
        <v>4605</v>
      </c>
      <c r="W783" s="668" t="s">
        <v>22</v>
      </c>
      <c r="X783" s="668" t="s">
        <v>22</v>
      </c>
      <c r="Y783" s="668" t="s">
        <v>22</v>
      </c>
      <c r="Z783" s="668" t="s">
        <v>22</v>
      </c>
      <c r="AB783" s="662" t="s">
        <v>4745</v>
      </c>
      <c r="AC783" s="662" t="s">
        <v>4879</v>
      </c>
      <c r="AE783" s="662">
        <v>5</v>
      </c>
      <c r="AG783" s="662">
        <v>10</v>
      </c>
      <c r="AH783" s="668" t="str">
        <f t="shared" si="119"/>
        <v>●</v>
      </c>
      <c r="AI783" s="668" t="str">
        <f t="shared" si="119"/>
        <v/>
      </c>
      <c r="AJ783" s="668" t="str">
        <f t="shared" si="119"/>
        <v>●</v>
      </c>
      <c r="AK783" s="675">
        <f t="shared" si="120"/>
        <v>82261</v>
      </c>
      <c r="AL783" s="675" t="str">
        <f t="shared" si="118"/>
        <v>82_朝倉</v>
      </c>
      <c r="AM783" s="675" t="str">
        <f t="shared" si="117"/>
        <v>82</v>
      </c>
      <c r="AN783" s="693" t="str">
        <f>IFERROR(VLOOKUP(AL783,観測点コードリスト!$L$2:$N$1665,3,FALSE),"")</f>
        <v>0788</v>
      </c>
      <c r="AO783" t="str">
        <f t="shared" si="121"/>
        <v>●</v>
      </c>
      <c r="AQ783" s="709">
        <f t="shared" si="113"/>
        <v>82261</v>
      </c>
      <c r="AR783" s="709" t="str">
        <f t="shared" si="114"/>
        <v>朝倉</v>
      </c>
      <c r="AS783" s="709" t="str">
        <f t="shared" si="115"/>
        <v>82</v>
      </c>
      <c r="AT783" s="710" t="str">
        <f t="shared" si="116"/>
        <v>0788</v>
      </c>
    </row>
    <row r="784" spans="1:46">
      <c r="A784" s="662" t="s">
        <v>3919</v>
      </c>
      <c r="B784" s="662">
        <v>82306</v>
      </c>
      <c r="C784" s="662" t="s">
        <v>17</v>
      </c>
      <c r="D784" s="662" t="s">
        <v>3974</v>
      </c>
      <c r="E784" s="662" t="s">
        <v>3975</v>
      </c>
      <c r="F784" s="662" t="s">
        <v>3976</v>
      </c>
      <c r="G784" s="662">
        <v>33</v>
      </c>
      <c r="H784" s="662">
        <v>18.2</v>
      </c>
      <c r="I784" s="662">
        <v>130</v>
      </c>
      <c r="J784" s="662">
        <v>29.6</v>
      </c>
      <c r="K784" s="662">
        <v>7</v>
      </c>
      <c r="L784" s="662">
        <v>12.9</v>
      </c>
      <c r="M784" s="662">
        <v>1.5</v>
      </c>
      <c r="N784" s="662" t="s">
        <v>3898</v>
      </c>
      <c r="O784" s="662" t="s">
        <v>22</v>
      </c>
      <c r="P784" s="662" t="s">
        <v>22</v>
      </c>
      <c r="Q784" s="667">
        <v>33.303333000000002</v>
      </c>
      <c r="R784" s="667">
        <v>130.49333300000001</v>
      </c>
      <c r="T784" s="668" t="s">
        <v>4605</v>
      </c>
      <c r="U784" s="668" t="s">
        <v>4605</v>
      </c>
      <c r="V784" s="668" t="s">
        <v>4605</v>
      </c>
      <c r="W784" s="668" t="s">
        <v>22</v>
      </c>
      <c r="X784" s="668" t="s">
        <v>22</v>
      </c>
      <c r="Y784" s="668" t="s">
        <v>22</v>
      </c>
      <c r="Z784" s="668" t="s">
        <v>22</v>
      </c>
      <c r="AB784" s="662" t="s">
        <v>3898</v>
      </c>
      <c r="AC784" s="662" t="s">
        <v>3898</v>
      </c>
      <c r="AE784" s="662">
        <v>16</v>
      </c>
      <c r="AF784" s="662">
        <v>3</v>
      </c>
      <c r="AG784" s="662">
        <v>8</v>
      </c>
      <c r="AH784" s="668" t="str">
        <f t="shared" si="119"/>
        <v>●</v>
      </c>
      <c r="AI784" s="668" t="str">
        <f t="shared" si="119"/>
        <v>●</v>
      </c>
      <c r="AJ784" s="668" t="str">
        <f t="shared" si="119"/>
        <v>●</v>
      </c>
      <c r="AK784" s="675">
        <f t="shared" si="120"/>
        <v>82306</v>
      </c>
      <c r="AL784" s="675" t="str">
        <f t="shared" si="118"/>
        <v>82_久留米</v>
      </c>
      <c r="AM784" s="675" t="str">
        <f t="shared" si="117"/>
        <v>82</v>
      </c>
      <c r="AN784" s="693" t="str">
        <f>IFERROR(VLOOKUP(AL784,観測点コードリスト!$L$2:$N$1665,3,FALSE),"")</f>
        <v>0790</v>
      </c>
      <c r="AO784" t="str">
        <f t="shared" si="121"/>
        <v>●</v>
      </c>
      <c r="AQ784" s="709">
        <f t="shared" si="113"/>
        <v>82306</v>
      </c>
      <c r="AR784" s="709" t="str">
        <f t="shared" si="114"/>
        <v>久留米</v>
      </c>
      <c r="AS784" s="709" t="str">
        <f t="shared" si="115"/>
        <v>82</v>
      </c>
      <c r="AT784" s="710" t="str">
        <f t="shared" si="116"/>
        <v>0790</v>
      </c>
    </row>
    <row r="785" spans="1:46">
      <c r="A785" s="662" t="s">
        <v>3919</v>
      </c>
      <c r="B785" s="662">
        <v>82317</v>
      </c>
      <c r="C785" s="662" t="s">
        <v>17</v>
      </c>
      <c r="D785" s="662" t="s">
        <v>3980</v>
      </c>
      <c r="E785" s="662" t="s">
        <v>3981</v>
      </c>
      <c r="F785" s="662" t="s">
        <v>3982</v>
      </c>
      <c r="G785" s="662">
        <v>33</v>
      </c>
      <c r="H785" s="662">
        <v>13.5</v>
      </c>
      <c r="I785" s="662">
        <v>130</v>
      </c>
      <c r="J785" s="662">
        <v>38.700000000000003</v>
      </c>
      <c r="K785" s="662">
        <v>144</v>
      </c>
      <c r="L785" s="662">
        <v>10.1</v>
      </c>
      <c r="M785" s="662">
        <v>1.5</v>
      </c>
      <c r="N785" s="662" t="s">
        <v>3983</v>
      </c>
      <c r="O785" s="662" t="s">
        <v>22</v>
      </c>
      <c r="P785" s="662" t="s">
        <v>40</v>
      </c>
      <c r="Q785" s="667">
        <v>33.225000000000001</v>
      </c>
      <c r="R785" s="667">
        <v>130.64500000000001</v>
      </c>
      <c r="T785" s="668" t="s">
        <v>4605</v>
      </c>
      <c r="U785" s="668" t="s">
        <v>4605</v>
      </c>
      <c r="V785" s="668" t="s">
        <v>4605</v>
      </c>
      <c r="W785" s="668" t="s">
        <v>22</v>
      </c>
      <c r="X785" s="668" t="s">
        <v>22</v>
      </c>
      <c r="Y785" s="668" t="s">
        <v>22</v>
      </c>
      <c r="Z785" s="668" t="s">
        <v>22</v>
      </c>
      <c r="AB785" s="662" t="s">
        <v>4745</v>
      </c>
      <c r="AC785" s="662" t="s">
        <v>3309</v>
      </c>
      <c r="AE785" s="662">
        <v>1</v>
      </c>
      <c r="AF785" s="662">
        <v>12</v>
      </c>
      <c r="AG785" s="662">
        <v>1</v>
      </c>
      <c r="AH785" s="668" t="str">
        <f t="shared" si="119"/>
        <v>●</v>
      </c>
      <c r="AI785" s="668" t="str">
        <f t="shared" si="119"/>
        <v>●</v>
      </c>
      <c r="AJ785" s="668" t="str">
        <f t="shared" si="119"/>
        <v>●</v>
      </c>
      <c r="AK785" s="675">
        <f t="shared" si="120"/>
        <v>82317</v>
      </c>
      <c r="AL785" s="675" t="str">
        <f t="shared" si="118"/>
        <v>82_黒木</v>
      </c>
      <c r="AM785" s="675" t="str">
        <f t="shared" si="117"/>
        <v>82</v>
      </c>
      <c r="AN785" s="693" t="str">
        <f>IFERROR(VLOOKUP(AL785,観測点コードリスト!$L$2:$N$1665,3,FALSE),"")</f>
        <v>0792</v>
      </c>
      <c r="AO785" t="str">
        <f t="shared" si="121"/>
        <v>●</v>
      </c>
      <c r="AQ785" s="709">
        <f t="shared" si="113"/>
        <v>82317</v>
      </c>
      <c r="AR785" s="709" t="str">
        <f t="shared" si="114"/>
        <v>黒木</v>
      </c>
      <c r="AS785" s="709" t="str">
        <f t="shared" si="115"/>
        <v>82</v>
      </c>
      <c r="AT785" s="710" t="str">
        <f t="shared" si="116"/>
        <v>0792</v>
      </c>
    </row>
    <row r="786" spans="1:46">
      <c r="A786" s="662" t="s">
        <v>3919</v>
      </c>
      <c r="B786" s="662">
        <v>82361</v>
      </c>
      <c r="C786" s="662" t="s">
        <v>17</v>
      </c>
      <c r="D786" s="662" t="s">
        <v>3987</v>
      </c>
      <c r="E786" s="662" t="s">
        <v>3988</v>
      </c>
      <c r="F786" s="662" t="s">
        <v>3989</v>
      </c>
      <c r="G786" s="662">
        <v>33</v>
      </c>
      <c r="H786" s="662">
        <v>0.4</v>
      </c>
      <c r="I786" s="662">
        <v>130</v>
      </c>
      <c r="J786" s="662">
        <v>28</v>
      </c>
      <c r="K786" s="662">
        <v>40</v>
      </c>
      <c r="L786" s="662">
        <v>10</v>
      </c>
      <c r="M786" s="662">
        <v>1.5</v>
      </c>
      <c r="N786" s="662" t="s">
        <v>3439</v>
      </c>
      <c r="O786" s="662" t="s">
        <v>22</v>
      </c>
      <c r="P786" s="662" t="s">
        <v>40</v>
      </c>
      <c r="Q786" s="667">
        <v>33.006667</v>
      </c>
      <c r="R786" s="667">
        <v>130.466667</v>
      </c>
      <c r="T786" s="668" t="s">
        <v>4605</v>
      </c>
      <c r="U786" s="668" t="s">
        <v>4605</v>
      </c>
      <c r="V786" s="668" t="s">
        <v>4605</v>
      </c>
      <c r="W786" s="668" t="s">
        <v>22</v>
      </c>
      <c r="X786" s="668" t="s">
        <v>22</v>
      </c>
      <c r="Y786" s="668" t="s">
        <v>22</v>
      </c>
      <c r="Z786" s="668" t="s">
        <v>22</v>
      </c>
      <c r="AB786" s="662" t="s">
        <v>4745</v>
      </c>
      <c r="AC786" s="662" t="s">
        <v>4864</v>
      </c>
      <c r="AE786" s="662">
        <v>6</v>
      </c>
      <c r="AF786" s="662">
        <v>4</v>
      </c>
      <c r="AH786" s="668" t="str">
        <f t="shared" si="119"/>
        <v>●</v>
      </c>
      <c r="AI786" s="668" t="str">
        <f t="shared" si="119"/>
        <v>●</v>
      </c>
      <c r="AJ786" s="668" t="str">
        <f t="shared" si="119"/>
        <v/>
      </c>
      <c r="AK786" s="675">
        <f t="shared" si="120"/>
        <v>82361</v>
      </c>
      <c r="AL786" s="675" t="str">
        <f t="shared" si="118"/>
        <v>82_大牟田</v>
      </c>
      <c r="AM786" s="675" t="str">
        <f t="shared" si="117"/>
        <v>82</v>
      </c>
      <c r="AN786" s="693" t="str">
        <f>IFERROR(VLOOKUP(AL786,観測点コードリスト!$L$2:$N$1665,3,FALSE),"")</f>
        <v>0793</v>
      </c>
      <c r="AO786" t="str">
        <f t="shared" si="121"/>
        <v>●</v>
      </c>
      <c r="AQ786" s="709">
        <f t="shared" si="113"/>
        <v>82361</v>
      </c>
      <c r="AR786" s="709" t="str">
        <f t="shared" si="114"/>
        <v>大牟田</v>
      </c>
      <c r="AS786" s="709" t="str">
        <f t="shared" si="115"/>
        <v>82</v>
      </c>
      <c r="AT786" s="710" t="str">
        <f t="shared" si="116"/>
        <v>0793</v>
      </c>
    </row>
    <row r="787" spans="1:46">
      <c r="A787" s="662" t="s">
        <v>3990</v>
      </c>
      <c r="B787" s="662">
        <v>83021</v>
      </c>
      <c r="C787" s="662" t="s">
        <v>17</v>
      </c>
      <c r="D787" s="662" t="s">
        <v>3991</v>
      </c>
      <c r="E787" s="662" t="s">
        <v>3992</v>
      </c>
      <c r="F787" s="662" t="s">
        <v>3993</v>
      </c>
      <c r="G787" s="662">
        <v>33</v>
      </c>
      <c r="H787" s="662">
        <v>40.5</v>
      </c>
      <c r="I787" s="662">
        <v>131</v>
      </c>
      <c r="J787" s="662">
        <v>35.4</v>
      </c>
      <c r="K787" s="662">
        <v>14</v>
      </c>
      <c r="L787" s="662">
        <v>6.5</v>
      </c>
      <c r="M787" s="662">
        <v>1.5</v>
      </c>
      <c r="N787" s="662" t="s">
        <v>3994</v>
      </c>
      <c r="O787" s="662" t="s">
        <v>22</v>
      </c>
      <c r="P787" s="662" t="s">
        <v>40</v>
      </c>
      <c r="Q787" s="667">
        <v>33.674999999999997</v>
      </c>
      <c r="R787" s="667">
        <v>131.59</v>
      </c>
      <c r="T787" s="668" t="s">
        <v>4605</v>
      </c>
      <c r="U787" s="668" t="s">
        <v>4605</v>
      </c>
      <c r="V787" s="668" t="s">
        <v>4605</v>
      </c>
      <c r="W787" s="668" t="s">
        <v>22</v>
      </c>
      <c r="X787" s="668" t="s">
        <v>22</v>
      </c>
      <c r="Y787" s="668" t="s">
        <v>22</v>
      </c>
      <c r="Z787" s="668" t="s">
        <v>22</v>
      </c>
      <c r="AB787" s="662" t="s">
        <v>3994</v>
      </c>
      <c r="AC787" s="662" t="s">
        <v>3994</v>
      </c>
      <c r="AH787" s="668" t="str">
        <f t="shared" si="119"/>
        <v/>
      </c>
      <c r="AI787" s="668" t="str">
        <f t="shared" si="119"/>
        <v/>
      </c>
      <c r="AJ787" s="668" t="str">
        <f t="shared" si="119"/>
        <v/>
      </c>
      <c r="AK787" s="675">
        <f t="shared" si="120"/>
        <v>83021</v>
      </c>
      <c r="AL787" s="675" t="str">
        <f t="shared" si="118"/>
        <v>83_国見</v>
      </c>
      <c r="AM787" s="675" t="str">
        <f t="shared" si="117"/>
        <v>83</v>
      </c>
      <c r="AN787" s="693" t="str">
        <f>IFERROR(VLOOKUP(AL787,観測点コードリスト!$L$2:$N$1665,3,FALSE),"")</f>
        <v>1137</v>
      </c>
      <c r="AO787" t="str">
        <f t="shared" si="121"/>
        <v/>
      </c>
      <c r="AQ787" s="709">
        <f t="shared" si="113"/>
        <v>83021</v>
      </c>
      <c r="AR787" s="709" t="str">
        <f t="shared" si="114"/>
        <v>国見</v>
      </c>
      <c r="AS787" s="709" t="str">
        <f t="shared" si="115"/>
        <v>83</v>
      </c>
      <c r="AT787" s="710" t="str">
        <f t="shared" si="116"/>
        <v>1137</v>
      </c>
    </row>
    <row r="788" spans="1:46">
      <c r="A788" s="662" t="s">
        <v>3990</v>
      </c>
      <c r="B788" s="662">
        <v>83051</v>
      </c>
      <c r="C788" s="662" t="s">
        <v>17</v>
      </c>
      <c r="D788" s="662" t="s">
        <v>3995</v>
      </c>
      <c r="E788" s="662" t="s">
        <v>3996</v>
      </c>
      <c r="F788" s="662" t="s">
        <v>3997</v>
      </c>
      <c r="G788" s="662">
        <v>33</v>
      </c>
      <c r="H788" s="662">
        <v>35.200000000000003</v>
      </c>
      <c r="I788" s="662">
        <v>131</v>
      </c>
      <c r="J788" s="662">
        <v>14.7</v>
      </c>
      <c r="K788" s="662">
        <v>12</v>
      </c>
      <c r="L788" s="662">
        <v>10</v>
      </c>
      <c r="M788" s="662">
        <v>1.5</v>
      </c>
      <c r="N788" s="662" t="s">
        <v>3998</v>
      </c>
      <c r="O788" s="662" t="s">
        <v>22</v>
      </c>
      <c r="P788" s="662" t="s">
        <v>40</v>
      </c>
      <c r="Q788" s="667">
        <v>33.586666999999998</v>
      </c>
      <c r="R788" s="667">
        <v>131.245</v>
      </c>
      <c r="T788" s="668" t="s">
        <v>4605</v>
      </c>
      <c r="U788" s="668" t="s">
        <v>4605</v>
      </c>
      <c r="V788" s="668" t="s">
        <v>4605</v>
      </c>
      <c r="W788" s="668" t="s">
        <v>22</v>
      </c>
      <c r="X788" s="668" t="s">
        <v>22</v>
      </c>
      <c r="Y788" s="668" t="s">
        <v>22</v>
      </c>
      <c r="Z788" s="668" t="s">
        <v>22</v>
      </c>
      <c r="AB788" s="662" t="s">
        <v>3998</v>
      </c>
      <c r="AC788" s="662" t="s">
        <v>3998</v>
      </c>
      <c r="AE788" s="662">
        <v>7</v>
      </c>
      <c r="AF788" s="662">
        <v>1</v>
      </c>
      <c r="AH788" s="668" t="str">
        <f t="shared" si="119"/>
        <v>●</v>
      </c>
      <c r="AI788" s="668" t="str">
        <f t="shared" si="119"/>
        <v>●</v>
      </c>
      <c r="AJ788" s="668" t="str">
        <f t="shared" si="119"/>
        <v/>
      </c>
      <c r="AK788" s="675">
        <f t="shared" si="120"/>
        <v>83051</v>
      </c>
      <c r="AL788" s="675" t="str">
        <f t="shared" si="118"/>
        <v>83_中津</v>
      </c>
      <c r="AM788" s="675" t="str">
        <f t="shared" si="117"/>
        <v>83</v>
      </c>
      <c r="AN788" s="693" t="str">
        <f>IFERROR(VLOOKUP(AL788,観測点コードリスト!$L$2:$N$1665,3,FALSE),"")</f>
        <v>0794</v>
      </c>
      <c r="AO788" t="str">
        <f t="shared" si="121"/>
        <v>●</v>
      </c>
      <c r="AQ788" s="709">
        <f t="shared" si="113"/>
        <v>83051</v>
      </c>
      <c r="AR788" s="709" t="str">
        <f t="shared" si="114"/>
        <v>中津</v>
      </c>
      <c r="AS788" s="709" t="str">
        <f t="shared" si="115"/>
        <v>83</v>
      </c>
      <c r="AT788" s="710" t="str">
        <f t="shared" si="116"/>
        <v>0794</v>
      </c>
    </row>
    <row r="789" spans="1:46">
      <c r="A789" s="662" t="s">
        <v>3990</v>
      </c>
      <c r="B789" s="662">
        <v>83061</v>
      </c>
      <c r="C789" s="662" t="s">
        <v>17</v>
      </c>
      <c r="D789" s="662" t="s">
        <v>3999</v>
      </c>
      <c r="E789" s="662" t="s">
        <v>4000</v>
      </c>
      <c r="F789" s="662" t="s">
        <v>4001</v>
      </c>
      <c r="G789" s="662">
        <v>33</v>
      </c>
      <c r="H789" s="662">
        <v>34.200000000000003</v>
      </c>
      <c r="I789" s="662">
        <v>131</v>
      </c>
      <c r="J789" s="662">
        <v>26</v>
      </c>
      <c r="K789" s="662">
        <v>5</v>
      </c>
      <c r="L789" s="662">
        <v>6.5</v>
      </c>
      <c r="M789" s="662">
        <v>1.5</v>
      </c>
      <c r="N789" s="662" t="s">
        <v>4002</v>
      </c>
      <c r="O789" s="662" t="s">
        <v>22</v>
      </c>
      <c r="P789" s="662" t="s">
        <v>40</v>
      </c>
      <c r="Q789" s="667">
        <v>33.57</v>
      </c>
      <c r="R789" s="667">
        <v>131.433333</v>
      </c>
      <c r="T789" s="668" t="s">
        <v>4605</v>
      </c>
      <c r="U789" s="668" t="s">
        <v>4605</v>
      </c>
      <c r="V789" s="668" t="s">
        <v>4605</v>
      </c>
      <c r="W789" s="668" t="s">
        <v>22</v>
      </c>
      <c r="X789" s="668" t="s">
        <v>22</v>
      </c>
      <c r="Y789" s="668" t="s">
        <v>22</v>
      </c>
      <c r="Z789" s="668" t="s">
        <v>22</v>
      </c>
      <c r="AB789" s="662" t="s">
        <v>4745</v>
      </c>
      <c r="AC789" s="662" t="s">
        <v>4881</v>
      </c>
      <c r="AF789" s="662">
        <v>4</v>
      </c>
      <c r="AG789" s="662">
        <v>3</v>
      </c>
      <c r="AH789" s="668" t="str">
        <f t="shared" si="119"/>
        <v/>
      </c>
      <c r="AI789" s="668" t="str">
        <f t="shared" si="119"/>
        <v>●</v>
      </c>
      <c r="AJ789" s="668" t="str">
        <f t="shared" si="119"/>
        <v>●</v>
      </c>
      <c r="AK789" s="675">
        <f t="shared" si="120"/>
        <v>83061</v>
      </c>
      <c r="AL789" s="675" t="str">
        <f t="shared" si="118"/>
        <v>83_豊後高田</v>
      </c>
      <c r="AM789" s="675" t="str">
        <f t="shared" si="117"/>
        <v>83</v>
      </c>
      <c r="AN789" s="693" t="str">
        <f>IFERROR(VLOOKUP(AL789,観測点コードリスト!$L$2:$N$1665,3,FALSE),"")</f>
        <v>0795</v>
      </c>
      <c r="AO789" t="str">
        <f t="shared" si="121"/>
        <v>●</v>
      </c>
      <c r="AQ789" s="709">
        <f t="shared" si="113"/>
        <v>83061</v>
      </c>
      <c r="AR789" s="709" t="str">
        <f t="shared" si="114"/>
        <v>豊後高田</v>
      </c>
      <c r="AS789" s="709" t="str">
        <f t="shared" si="115"/>
        <v>83</v>
      </c>
      <c r="AT789" s="710" t="str">
        <f t="shared" si="116"/>
        <v>0795</v>
      </c>
    </row>
    <row r="790" spans="1:46">
      <c r="A790" s="662" t="s">
        <v>3990</v>
      </c>
      <c r="B790" s="662">
        <v>83106</v>
      </c>
      <c r="C790" s="662" t="s">
        <v>17</v>
      </c>
      <c r="D790" s="662" t="s">
        <v>4006</v>
      </c>
      <c r="E790" s="662" t="s">
        <v>4007</v>
      </c>
      <c r="F790" s="662" t="s">
        <v>4008</v>
      </c>
      <c r="G790" s="662">
        <v>33</v>
      </c>
      <c r="H790" s="662">
        <v>25.2</v>
      </c>
      <c r="I790" s="662">
        <v>131</v>
      </c>
      <c r="J790" s="662">
        <v>19</v>
      </c>
      <c r="K790" s="662">
        <v>90</v>
      </c>
      <c r="L790" s="662">
        <v>13.3</v>
      </c>
      <c r="M790" s="662">
        <v>1.5</v>
      </c>
      <c r="N790" s="662" t="s">
        <v>4009</v>
      </c>
      <c r="O790" s="662" t="s">
        <v>22</v>
      </c>
      <c r="P790" s="662" t="s">
        <v>40</v>
      </c>
      <c r="Q790" s="667">
        <v>33.42</v>
      </c>
      <c r="R790" s="667">
        <v>131.316667</v>
      </c>
      <c r="T790" s="668" t="s">
        <v>4605</v>
      </c>
      <c r="U790" s="668" t="s">
        <v>4605</v>
      </c>
      <c r="V790" s="668" t="s">
        <v>4605</v>
      </c>
      <c r="W790" s="668" t="s">
        <v>22</v>
      </c>
      <c r="X790" s="668" t="s">
        <v>22</v>
      </c>
      <c r="Y790" s="668" t="s">
        <v>22</v>
      </c>
      <c r="Z790" s="668" t="s">
        <v>22</v>
      </c>
      <c r="AB790" s="662" t="s">
        <v>3031</v>
      </c>
      <c r="AC790" s="662" t="s">
        <v>4880</v>
      </c>
      <c r="AF790" s="662">
        <v>3</v>
      </c>
      <c r="AG790" s="662">
        <v>6</v>
      </c>
      <c r="AH790" s="668" t="str">
        <f t="shared" si="119"/>
        <v/>
      </c>
      <c r="AI790" s="668" t="str">
        <f t="shared" si="119"/>
        <v>●</v>
      </c>
      <c r="AJ790" s="668" t="str">
        <f t="shared" si="119"/>
        <v>●</v>
      </c>
      <c r="AK790" s="675">
        <f t="shared" si="120"/>
        <v>83106</v>
      </c>
      <c r="AL790" s="675" t="str">
        <f t="shared" si="118"/>
        <v>83_院内</v>
      </c>
      <c r="AM790" s="675" t="str">
        <f t="shared" si="117"/>
        <v>83</v>
      </c>
      <c r="AN790" s="693" t="str">
        <f>IFERROR(VLOOKUP(AL790,観測点コードリスト!$L$2:$N$1665,3,FALSE),"")</f>
        <v>0931</v>
      </c>
      <c r="AO790" t="str">
        <f t="shared" si="121"/>
        <v>●</v>
      </c>
      <c r="AQ790" s="709">
        <f t="shared" si="113"/>
        <v>83106</v>
      </c>
      <c r="AR790" s="709" t="str">
        <f t="shared" si="114"/>
        <v>院内</v>
      </c>
      <c r="AS790" s="709" t="str">
        <f t="shared" si="115"/>
        <v>83</v>
      </c>
      <c r="AT790" s="710" t="str">
        <f t="shared" si="116"/>
        <v>0931</v>
      </c>
    </row>
    <row r="791" spans="1:46">
      <c r="A791" s="662" t="s">
        <v>3990</v>
      </c>
      <c r="B791" s="662">
        <v>83121</v>
      </c>
      <c r="C791" s="662" t="s">
        <v>17</v>
      </c>
      <c r="D791" s="662" t="s">
        <v>4010</v>
      </c>
      <c r="E791" s="662" t="s">
        <v>4011</v>
      </c>
      <c r="F791" s="662" t="s">
        <v>4012</v>
      </c>
      <c r="G791" s="662">
        <v>33</v>
      </c>
      <c r="H791" s="662">
        <v>25</v>
      </c>
      <c r="I791" s="662">
        <v>131</v>
      </c>
      <c r="J791" s="662">
        <v>35.799999999999997</v>
      </c>
      <c r="K791" s="662">
        <v>5</v>
      </c>
      <c r="L791" s="662">
        <v>10.1</v>
      </c>
      <c r="M791" s="662">
        <v>1.5</v>
      </c>
      <c r="N791" s="662" t="s">
        <v>4013</v>
      </c>
      <c r="O791" s="662" t="s">
        <v>22</v>
      </c>
      <c r="P791" s="662" t="s">
        <v>40</v>
      </c>
      <c r="Q791" s="667">
        <v>33.416666999999997</v>
      </c>
      <c r="R791" s="667">
        <v>131.596667</v>
      </c>
      <c r="T791" s="668" t="s">
        <v>4605</v>
      </c>
      <c r="U791" s="668" t="s">
        <v>4605</v>
      </c>
      <c r="V791" s="668" t="s">
        <v>4605</v>
      </c>
      <c r="W791" s="668" t="s">
        <v>22</v>
      </c>
      <c r="X791" s="668" t="s">
        <v>22</v>
      </c>
      <c r="Y791" s="668" t="s">
        <v>22</v>
      </c>
      <c r="Z791" s="668" t="s">
        <v>22</v>
      </c>
      <c r="AB791" s="662" t="s">
        <v>4013</v>
      </c>
      <c r="AC791" s="662" t="s">
        <v>4013</v>
      </c>
      <c r="AE791" s="662">
        <v>2</v>
      </c>
      <c r="AF791" s="662">
        <v>5</v>
      </c>
      <c r="AG791" s="662">
        <v>12</v>
      </c>
      <c r="AH791" s="668" t="str">
        <f t="shared" si="119"/>
        <v>●</v>
      </c>
      <c r="AI791" s="668" t="str">
        <f t="shared" si="119"/>
        <v>●</v>
      </c>
      <c r="AJ791" s="668" t="str">
        <f t="shared" si="119"/>
        <v>●</v>
      </c>
      <c r="AK791" s="675">
        <f t="shared" si="120"/>
        <v>83121</v>
      </c>
      <c r="AL791" s="675" t="str">
        <f t="shared" si="118"/>
        <v>83_杵築</v>
      </c>
      <c r="AM791" s="675" t="str">
        <f t="shared" si="117"/>
        <v>83</v>
      </c>
      <c r="AN791" s="693" t="str">
        <f>IFERROR(VLOOKUP(AL791,観測点コードリスト!$L$2:$N$1665,3,FALSE),"")</f>
        <v>1237</v>
      </c>
      <c r="AO791" t="str">
        <f t="shared" si="121"/>
        <v>●</v>
      </c>
      <c r="AQ791" s="709">
        <f t="shared" si="113"/>
        <v>83121</v>
      </c>
      <c r="AR791" s="709" t="str">
        <f t="shared" si="114"/>
        <v>杵築</v>
      </c>
      <c r="AS791" s="709" t="str">
        <f t="shared" si="115"/>
        <v>83</v>
      </c>
      <c r="AT791" s="710" t="str">
        <f t="shared" si="116"/>
        <v>1237</v>
      </c>
    </row>
    <row r="792" spans="1:46">
      <c r="A792" s="662" t="s">
        <v>3990</v>
      </c>
      <c r="B792" s="662">
        <v>83126</v>
      </c>
      <c r="C792" s="662" t="s">
        <v>23</v>
      </c>
      <c r="D792" s="662" t="s">
        <v>4014</v>
      </c>
      <c r="E792" s="662" t="s">
        <v>4015</v>
      </c>
      <c r="F792" s="662" t="s">
        <v>4016</v>
      </c>
      <c r="G792" s="662">
        <v>33</v>
      </c>
      <c r="H792" s="662">
        <v>28.7</v>
      </c>
      <c r="I792" s="662">
        <v>131</v>
      </c>
      <c r="J792" s="662">
        <v>44.2</v>
      </c>
      <c r="K792" s="662">
        <v>5</v>
      </c>
      <c r="L792" s="662">
        <v>10</v>
      </c>
      <c r="M792" s="662" t="s">
        <v>22</v>
      </c>
      <c r="N792" s="662" t="s">
        <v>35</v>
      </c>
      <c r="O792" s="662" t="s">
        <v>22</v>
      </c>
      <c r="P792" s="662" t="s">
        <v>36</v>
      </c>
      <c r="Q792" s="667">
        <v>33.478332999999999</v>
      </c>
      <c r="R792" s="667">
        <v>131.73666700000001</v>
      </c>
      <c r="T792" s="668" t="s">
        <v>4605</v>
      </c>
      <c r="U792" s="668" t="s">
        <v>4605</v>
      </c>
      <c r="V792" s="668" t="s">
        <v>4605</v>
      </c>
      <c r="W792" s="668" t="s">
        <v>22</v>
      </c>
      <c r="X792" s="668" t="s">
        <v>22</v>
      </c>
      <c r="Y792" s="668" t="s">
        <v>22</v>
      </c>
      <c r="Z792" s="668" t="s">
        <v>22</v>
      </c>
      <c r="AB792" s="662" t="s">
        <v>35</v>
      </c>
      <c r="AC792" s="662" t="s">
        <v>35</v>
      </c>
      <c r="AH792" s="668" t="str">
        <f t="shared" si="119"/>
        <v/>
      </c>
      <c r="AI792" s="668" t="str">
        <f t="shared" si="119"/>
        <v/>
      </c>
      <c r="AJ792" s="668" t="str">
        <f t="shared" si="119"/>
        <v/>
      </c>
      <c r="AK792" s="675">
        <f t="shared" si="120"/>
        <v>83126</v>
      </c>
      <c r="AL792" s="675" t="str">
        <f t="shared" si="118"/>
        <v>83_武蔵</v>
      </c>
      <c r="AM792" s="675" t="str">
        <f t="shared" si="117"/>
        <v>83</v>
      </c>
      <c r="AN792" s="693" t="str">
        <f>IFERROR(VLOOKUP(AL792,観測点コードリスト!$L$2:$N$1665,3,FALSE),"")</f>
        <v>0796</v>
      </c>
      <c r="AO792" t="str">
        <f t="shared" si="121"/>
        <v/>
      </c>
      <c r="AQ792" s="709">
        <f t="shared" si="113"/>
        <v>83126</v>
      </c>
      <c r="AR792" s="709" t="str">
        <f t="shared" si="114"/>
        <v>武蔵</v>
      </c>
      <c r="AS792" s="709" t="str">
        <f t="shared" si="115"/>
        <v>83</v>
      </c>
      <c r="AT792" s="710" t="str">
        <f t="shared" si="116"/>
        <v>0796</v>
      </c>
    </row>
    <row r="793" spans="1:46">
      <c r="A793" s="662" t="s">
        <v>3990</v>
      </c>
      <c r="B793" s="662">
        <v>83137</v>
      </c>
      <c r="C793" s="662" t="s">
        <v>23</v>
      </c>
      <c r="D793" s="662" t="s">
        <v>4017</v>
      </c>
      <c r="E793" s="662" t="s">
        <v>4018</v>
      </c>
      <c r="F793" s="662" t="s">
        <v>4019</v>
      </c>
      <c r="G793" s="662">
        <v>33</v>
      </c>
      <c r="H793" s="662">
        <v>19.3</v>
      </c>
      <c r="I793" s="662">
        <v>130</v>
      </c>
      <c r="J793" s="662">
        <v>55.7</v>
      </c>
      <c r="K793" s="662">
        <v>83</v>
      </c>
      <c r="L793" s="662">
        <v>22.1</v>
      </c>
      <c r="M793" s="662" t="s">
        <v>22</v>
      </c>
      <c r="N793" s="662" t="s">
        <v>2286</v>
      </c>
      <c r="O793" s="662" t="s">
        <v>22</v>
      </c>
      <c r="P793" s="662" t="s">
        <v>22</v>
      </c>
      <c r="Q793" s="667">
        <v>33.321666999999998</v>
      </c>
      <c r="R793" s="667">
        <v>130.92833300000001</v>
      </c>
      <c r="T793" s="668" t="s">
        <v>4605</v>
      </c>
      <c r="U793" s="668" t="s">
        <v>4605</v>
      </c>
      <c r="V793" s="668" t="s">
        <v>4605</v>
      </c>
      <c r="W793" s="668" t="s">
        <v>22</v>
      </c>
      <c r="X793" s="668" t="s">
        <v>22</v>
      </c>
      <c r="Y793" s="668" t="s">
        <v>4605</v>
      </c>
      <c r="Z793" s="668" t="s">
        <v>22</v>
      </c>
      <c r="AB793" s="662" t="s">
        <v>4745</v>
      </c>
      <c r="AC793" s="662" t="s">
        <v>4831</v>
      </c>
      <c r="AE793" s="662">
        <v>1</v>
      </c>
      <c r="AH793" s="668" t="str">
        <f t="shared" si="119"/>
        <v>●</v>
      </c>
      <c r="AI793" s="668" t="str">
        <f t="shared" si="119"/>
        <v/>
      </c>
      <c r="AJ793" s="668" t="str">
        <f t="shared" si="119"/>
        <v/>
      </c>
      <c r="AK793" s="675">
        <f t="shared" si="120"/>
        <v>83137</v>
      </c>
      <c r="AL793" s="675" t="str">
        <f t="shared" si="118"/>
        <v>83_日田</v>
      </c>
      <c r="AM793" s="675" t="str">
        <f t="shared" si="117"/>
        <v>83</v>
      </c>
      <c r="AN793" s="693" t="str">
        <f>IFERROR(VLOOKUP(AL793,観測点コードリスト!$L$2:$N$1665,3,FALSE),"")</f>
        <v>47814</v>
      </c>
      <c r="AO793" t="str">
        <f t="shared" si="121"/>
        <v>●</v>
      </c>
      <c r="AQ793" s="709">
        <f t="shared" si="113"/>
        <v>83137</v>
      </c>
      <c r="AR793" s="709" t="str">
        <f t="shared" si="114"/>
        <v>日田</v>
      </c>
      <c r="AS793" s="709" t="str">
        <f t="shared" si="115"/>
        <v>83</v>
      </c>
      <c r="AT793" s="710" t="str">
        <f t="shared" si="116"/>
        <v>47814</v>
      </c>
    </row>
    <row r="794" spans="1:46">
      <c r="A794" s="662" t="s">
        <v>3990</v>
      </c>
      <c r="B794" s="662">
        <v>83191</v>
      </c>
      <c r="C794" s="662" t="s">
        <v>17</v>
      </c>
      <c r="D794" s="662" t="s">
        <v>4020</v>
      </c>
      <c r="E794" s="662" t="s">
        <v>4021</v>
      </c>
      <c r="F794" s="662" t="s">
        <v>4022</v>
      </c>
      <c r="G794" s="662">
        <v>33</v>
      </c>
      <c r="H794" s="662">
        <v>17.5</v>
      </c>
      <c r="I794" s="662">
        <v>131</v>
      </c>
      <c r="J794" s="662">
        <v>9.3000000000000007</v>
      </c>
      <c r="K794" s="662">
        <v>331</v>
      </c>
      <c r="L794" s="662">
        <v>10</v>
      </c>
      <c r="M794" s="662">
        <v>1.5</v>
      </c>
      <c r="N794" s="662" t="s">
        <v>4023</v>
      </c>
      <c r="O794" s="662" t="s">
        <v>22</v>
      </c>
      <c r="P794" s="662" t="s">
        <v>40</v>
      </c>
      <c r="Q794" s="667">
        <v>33.291666999999997</v>
      </c>
      <c r="R794" s="667">
        <v>131.155</v>
      </c>
      <c r="T794" s="668" t="s">
        <v>4605</v>
      </c>
      <c r="U794" s="668" t="s">
        <v>4605</v>
      </c>
      <c r="V794" s="668" t="s">
        <v>4605</v>
      </c>
      <c r="W794" s="668" t="s">
        <v>22</v>
      </c>
      <c r="X794" s="668" t="s">
        <v>22</v>
      </c>
      <c r="Y794" s="668" t="s">
        <v>22</v>
      </c>
      <c r="Z794" s="668" t="s">
        <v>22</v>
      </c>
      <c r="AB794" s="662" t="s">
        <v>3031</v>
      </c>
      <c r="AC794" s="662" t="s">
        <v>4876</v>
      </c>
      <c r="AE794" s="662">
        <v>2</v>
      </c>
      <c r="AF794" s="662">
        <v>1</v>
      </c>
      <c r="AH794" s="668" t="str">
        <f t="shared" si="119"/>
        <v>●</v>
      </c>
      <c r="AI794" s="668" t="str">
        <f t="shared" si="119"/>
        <v>●</v>
      </c>
      <c r="AJ794" s="668" t="str">
        <f t="shared" si="119"/>
        <v/>
      </c>
      <c r="AK794" s="675">
        <f t="shared" si="120"/>
        <v>83191</v>
      </c>
      <c r="AL794" s="675" t="str">
        <f t="shared" si="118"/>
        <v>83_玖珠</v>
      </c>
      <c r="AM794" s="675" t="str">
        <f t="shared" si="117"/>
        <v>83</v>
      </c>
      <c r="AN794" s="693" t="str">
        <f>IFERROR(VLOOKUP(AL794,観測点コードリスト!$L$2:$N$1665,3,FALSE),"")</f>
        <v>0932</v>
      </c>
      <c r="AO794" t="str">
        <f t="shared" si="121"/>
        <v>●</v>
      </c>
      <c r="AQ794" s="709">
        <f t="shared" si="113"/>
        <v>83191</v>
      </c>
      <c r="AR794" s="709" t="str">
        <f t="shared" si="114"/>
        <v>玖珠</v>
      </c>
      <c r="AS794" s="709" t="str">
        <f t="shared" si="115"/>
        <v>83</v>
      </c>
      <c r="AT794" s="710" t="str">
        <f t="shared" si="116"/>
        <v>0932</v>
      </c>
    </row>
    <row r="795" spans="1:46">
      <c r="A795" s="662" t="s">
        <v>3990</v>
      </c>
      <c r="B795" s="662">
        <v>83201</v>
      </c>
      <c r="C795" s="662" t="s">
        <v>17</v>
      </c>
      <c r="D795" s="662" t="s">
        <v>4024</v>
      </c>
      <c r="E795" s="662" t="s">
        <v>4025</v>
      </c>
      <c r="F795" s="662" t="s">
        <v>4026</v>
      </c>
      <c r="G795" s="662">
        <v>33</v>
      </c>
      <c r="H795" s="662">
        <v>15.2</v>
      </c>
      <c r="I795" s="662">
        <v>131</v>
      </c>
      <c r="J795" s="662">
        <v>20.8</v>
      </c>
      <c r="K795" s="662">
        <v>435</v>
      </c>
      <c r="L795" s="662">
        <v>6.5</v>
      </c>
      <c r="M795" s="662">
        <v>1.5</v>
      </c>
      <c r="N795" s="662" t="s">
        <v>3439</v>
      </c>
      <c r="O795" s="662" t="s">
        <v>22</v>
      </c>
      <c r="P795" s="662" t="s">
        <v>40</v>
      </c>
      <c r="Q795" s="667">
        <v>33.253332999999998</v>
      </c>
      <c r="R795" s="667">
        <v>131.346667</v>
      </c>
      <c r="T795" s="668" t="s">
        <v>4605</v>
      </c>
      <c r="U795" s="668" t="s">
        <v>4605</v>
      </c>
      <c r="V795" s="668" t="s">
        <v>4605</v>
      </c>
      <c r="W795" s="668" t="s">
        <v>22</v>
      </c>
      <c r="X795" s="668" t="s">
        <v>22</v>
      </c>
      <c r="Y795" s="668" t="s">
        <v>22</v>
      </c>
      <c r="Z795" s="668" t="s">
        <v>22</v>
      </c>
      <c r="AB795" s="662" t="s">
        <v>4745</v>
      </c>
      <c r="AC795" s="662" t="s">
        <v>4864</v>
      </c>
      <c r="AF795" s="662">
        <v>3</v>
      </c>
      <c r="AG795" s="662">
        <v>1</v>
      </c>
      <c r="AH795" s="668" t="str">
        <f t="shared" si="119"/>
        <v/>
      </c>
      <c r="AI795" s="668" t="str">
        <f t="shared" si="119"/>
        <v>●</v>
      </c>
      <c r="AJ795" s="668" t="str">
        <f t="shared" si="119"/>
        <v>●</v>
      </c>
      <c r="AK795" s="675">
        <f t="shared" si="120"/>
        <v>83201</v>
      </c>
      <c r="AL795" s="675" t="str">
        <f t="shared" si="118"/>
        <v>83_湯布院</v>
      </c>
      <c r="AM795" s="675" t="str">
        <f t="shared" si="117"/>
        <v>83</v>
      </c>
      <c r="AN795" s="693" t="str">
        <f>IFERROR(VLOOKUP(AL795,観測点コードリスト!$L$2:$N$1665,3,FALSE),"")</f>
        <v>0799</v>
      </c>
      <c r="AO795" t="str">
        <f t="shared" si="121"/>
        <v>●</v>
      </c>
      <c r="AQ795" s="709">
        <f t="shared" si="113"/>
        <v>83201</v>
      </c>
      <c r="AR795" s="709" t="str">
        <f t="shared" si="114"/>
        <v>湯布院</v>
      </c>
      <c r="AS795" s="709" t="str">
        <f t="shared" si="115"/>
        <v>83</v>
      </c>
      <c r="AT795" s="710" t="str">
        <f t="shared" si="116"/>
        <v>0799</v>
      </c>
    </row>
    <row r="796" spans="1:46">
      <c r="A796" s="662" t="s">
        <v>3990</v>
      </c>
      <c r="B796" s="662">
        <v>83216</v>
      </c>
      <c r="C796" s="662" t="s">
        <v>23</v>
      </c>
      <c r="D796" s="662" t="s">
        <v>3990</v>
      </c>
      <c r="E796" s="662" t="s">
        <v>4027</v>
      </c>
      <c r="F796" s="662" t="s">
        <v>4028</v>
      </c>
      <c r="G796" s="662">
        <v>33</v>
      </c>
      <c r="H796" s="662">
        <v>14.1</v>
      </c>
      <c r="I796" s="662">
        <v>131</v>
      </c>
      <c r="J796" s="662">
        <v>37.1</v>
      </c>
      <c r="K796" s="662">
        <v>5</v>
      </c>
      <c r="L796" s="662">
        <v>19.8</v>
      </c>
      <c r="M796" s="662" t="s">
        <v>22</v>
      </c>
      <c r="N796" s="662" t="s">
        <v>4029</v>
      </c>
      <c r="O796" s="662">
        <v>83900</v>
      </c>
      <c r="P796" s="662" t="s">
        <v>22</v>
      </c>
      <c r="Q796" s="667">
        <v>33.234999999999999</v>
      </c>
      <c r="R796" s="667">
        <v>131.61833300000001</v>
      </c>
      <c r="T796" s="668" t="s">
        <v>4605</v>
      </c>
      <c r="U796" s="668" t="s">
        <v>4605</v>
      </c>
      <c r="V796" s="668" t="s">
        <v>4605</v>
      </c>
      <c r="W796" s="668" t="s">
        <v>4605</v>
      </c>
      <c r="X796" s="668" t="s">
        <v>22</v>
      </c>
      <c r="Y796" s="668" t="s">
        <v>4605</v>
      </c>
      <c r="Z796" s="668" t="s">
        <v>4605</v>
      </c>
      <c r="AB796" s="662" t="s">
        <v>4745</v>
      </c>
      <c r="AC796" s="662" t="s">
        <v>4882</v>
      </c>
      <c r="AE796" s="662">
        <v>17</v>
      </c>
      <c r="AF796" s="662">
        <v>3</v>
      </c>
      <c r="AH796" s="668" t="str">
        <f t="shared" si="119"/>
        <v>●</v>
      </c>
      <c r="AI796" s="668" t="str">
        <f t="shared" si="119"/>
        <v>●</v>
      </c>
      <c r="AJ796" s="668" t="str">
        <f t="shared" si="119"/>
        <v/>
      </c>
      <c r="AK796" s="675">
        <f t="shared" si="120"/>
        <v>83216</v>
      </c>
      <c r="AL796" s="675" t="str">
        <f t="shared" si="118"/>
        <v>83_大分</v>
      </c>
      <c r="AM796" s="675" t="str">
        <f t="shared" si="117"/>
        <v>83</v>
      </c>
      <c r="AN796" s="693" t="str">
        <f>IFERROR(VLOOKUP(AL796,観測点コードリスト!$L$2:$N$1665,3,FALSE),"")</f>
        <v>47815</v>
      </c>
      <c r="AO796" t="str">
        <f t="shared" si="121"/>
        <v>●</v>
      </c>
      <c r="AQ796" s="709">
        <f t="shared" si="113"/>
        <v>83216</v>
      </c>
      <c r="AR796" s="709" t="str">
        <f t="shared" si="114"/>
        <v>大分</v>
      </c>
      <c r="AS796" s="709" t="str">
        <f t="shared" si="115"/>
        <v>83</v>
      </c>
      <c r="AT796" s="710" t="str">
        <f t="shared" si="116"/>
        <v>47815</v>
      </c>
    </row>
    <row r="797" spans="1:46">
      <c r="A797" s="662" t="s">
        <v>3990</v>
      </c>
      <c r="B797" s="662">
        <v>83341</v>
      </c>
      <c r="C797" s="662" t="s">
        <v>17</v>
      </c>
      <c r="D797" s="662" t="s">
        <v>4040</v>
      </c>
      <c r="E797" s="662" t="s">
        <v>4041</v>
      </c>
      <c r="F797" s="662" t="s">
        <v>4042</v>
      </c>
      <c r="G797" s="662">
        <v>33</v>
      </c>
      <c r="H797" s="662">
        <v>3.9</v>
      </c>
      <c r="I797" s="662">
        <v>131</v>
      </c>
      <c r="J797" s="662">
        <v>37.9</v>
      </c>
      <c r="K797" s="662">
        <v>121</v>
      </c>
      <c r="L797" s="662">
        <v>10.1</v>
      </c>
      <c r="M797" s="662">
        <v>1.5</v>
      </c>
      <c r="N797" s="662" t="s">
        <v>4043</v>
      </c>
      <c r="O797" s="662" t="s">
        <v>22</v>
      </c>
      <c r="P797" s="662" t="s">
        <v>22</v>
      </c>
      <c r="Q797" s="667">
        <v>33.064999999999998</v>
      </c>
      <c r="R797" s="667">
        <v>131.63166699999999</v>
      </c>
      <c r="T797" s="668" t="s">
        <v>4605</v>
      </c>
      <c r="U797" s="668" t="s">
        <v>4605</v>
      </c>
      <c r="V797" s="668" t="s">
        <v>4605</v>
      </c>
      <c r="W797" s="668" t="s">
        <v>22</v>
      </c>
      <c r="X797" s="668" t="s">
        <v>22</v>
      </c>
      <c r="Y797" s="668" t="s">
        <v>22</v>
      </c>
      <c r="Z797" s="668" t="s">
        <v>22</v>
      </c>
      <c r="AB797" s="662" t="s">
        <v>4745</v>
      </c>
      <c r="AC797" s="662" t="s">
        <v>4857</v>
      </c>
      <c r="AE797" s="662">
        <v>2</v>
      </c>
      <c r="AF797" s="662">
        <v>13</v>
      </c>
      <c r="AG797" s="662">
        <v>4</v>
      </c>
      <c r="AH797" s="668" t="str">
        <f t="shared" si="119"/>
        <v>●</v>
      </c>
      <c r="AI797" s="668" t="str">
        <f t="shared" si="119"/>
        <v>●</v>
      </c>
      <c r="AJ797" s="668" t="str">
        <f t="shared" si="119"/>
        <v>●</v>
      </c>
      <c r="AK797" s="675">
        <f t="shared" si="120"/>
        <v>83341</v>
      </c>
      <c r="AL797" s="675" t="str">
        <f t="shared" si="118"/>
        <v>83_犬飼</v>
      </c>
      <c r="AM797" s="675" t="str">
        <f t="shared" si="117"/>
        <v>83</v>
      </c>
      <c r="AN797" s="693" t="str">
        <f>IFERROR(VLOOKUP(AL797,観測点コードリスト!$L$2:$N$1665,3,FALSE),"")</f>
        <v>0805</v>
      </c>
      <c r="AO797" t="str">
        <f t="shared" si="121"/>
        <v>●</v>
      </c>
      <c r="AQ797" s="709">
        <f t="shared" ref="AQ797:AQ860" si="122">B797</f>
        <v>83341</v>
      </c>
      <c r="AR797" s="709" t="str">
        <f t="shared" ref="AR797:AR860" si="123">D797</f>
        <v>犬飼</v>
      </c>
      <c r="AS797" s="709" t="str">
        <f t="shared" ref="AS797:AS860" si="124">AM797</f>
        <v>83</v>
      </c>
      <c r="AT797" s="710" t="str">
        <f t="shared" ref="AT797:AT860" si="125">AN797</f>
        <v>0805</v>
      </c>
    </row>
    <row r="798" spans="1:46">
      <c r="A798" s="662" t="s">
        <v>3990</v>
      </c>
      <c r="B798" s="662">
        <v>83371</v>
      </c>
      <c r="C798" s="662" t="s">
        <v>17</v>
      </c>
      <c r="D798" s="662" t="s">
        <v>4044</v>
      </c>
      <c r="E798" s="662" t="s">
        <v>4045</v>
      </c>
      <c r="F798" s="662" t="s">
        <v>4046</v>
      </c>
      <c r="G798" s="662">
        <v>32</v>
      </c>
      <c r="H798" s="662">
        <v>58.4</v>
      </c>
      <c r="I798" s="662">
        <v>131</v>
      </c>
      <c r="J798" s="662">
        <v>23.9</v>
      </c>
      <c r="K798" s="662">
        <v>261</v>
      </c>
      <c r="L798" s="662">
        <v>10.1</v>
      </c>
      <c r="M798" s="662">
        <v>1.5</v>
      </c>
      <c r="N798" s="662" t="s">
        <v>3894</v>
      </c>
      <c r="O798" s="662" t="s">
        <v>22</v>
      </c>
      <c r="P798" s="662" t="s">
        <v>22</v>
      </c>
      <c r="Q798" s="667">
        <v>32.973332999999997</v>
      </c>
      <c r="R798" s="667">
        <v>131.39833300000001</v>
      </c>
      <c r="T798" s="668" t="s">
        <v>4605</v>
      </c>
      <c r="U798" s="668" t="s">
        <v>4605</v>
      </c>
      <c r="V798" s="668" t="s">
        <v>4605</v>
      </c>
      <c r="W798" s="668" t="s">
        <v>22</v>
      </c>
      <c r="X798" s="668" t="s">
        <v>22</v>
      </c>
      <c r="Y798" s="668" t="s">
        <v>22</v>
      </c>
      <c r="Z798" s="668" t="s">
        <v>22</v>
      </c>
      <c r="AB798" s="662" t="s">
        <v>4745</v>
      </c>
      <c r="AC798" s="662" t="s">
        <v>3958</v>
      </c>
      <c r="AE798" s="662">
        <v>2</v>
      </c>
      <c r="AG798" s="662">
        <v>1</v>
      </c>
      <c r="AH798" s="668" t="str">
        <f t="shared" si="119"/>
        <v>●</v>
      </c>
      <c r="AI798" s="668" t="str">
        <f t="shared" si="119"/>
        <v/>
      </c>
      <c r="AJ798" s="668" t="str">
        <f t="shared" si="119"/>
        <v>●</v>
      </c>
      <c r="AK798" s="675">
        <f t="shared" si="120"/>
        <v>83371</v>
      </c>
      <c r="AL798" s="675" t="str">
        <f t="shared" si="118"/>
        <v>83_竹田</v>
      </c>
      <c r="AM798" s="675" t="str">
        <f t="shared" si="117"/>
        <v>83</v>
      </c>
      <c r="AN798" s="693" t="str">
        <f>IFERROR(VLOOKUP(AL798,観測点コードリスト!$L$2:$N$1665,3,FALSE),"")</f>
        <v>0806</v>
      </c>
      <c r="AO798" t="str">
        <f t="shared" si="121"/>
        <v>●</v>
      </c>
      <c r="AQ798" s="709">
        <f t="shared" si="122"/>
        <v>83371</v>
      </c>
      <c r="AR798" s="709" t="str">
        <f t="shared" si="123"/>
        <v>竹田</v>
      </c>
      <c r="AS798" s="709" t="str">
        <f t="shared" si="124"/>
        <v>83</v>
      </c>
      <c r="AT798" s="710" t="str">
        <f t="shared" si="125"/>
        <v>0806</v>
      </c>
    </row>
    <row r="799" spans="1:46">
      <c r="A799" s="662" t="s">
        <v>3990</v>
      </c>
      <c r="B799" s="662">
        <v>83401</v>
      </c>
      <c r="C799" s="662" t="s">
        <v>17</v>
      </c>
      <c r="D799" s="662" t="s">
        <v>4047</v>
      </c>
      <c r="E799" s="662" t="s">
        <v>4048</v>
      </c>
      <c r="F799" s="662" t="s">
        <v>4049</v>
      </c>
      <c r="G799" s="662">
        <v>32</v>
      </c>
      <c r="H799" s="662">
        <v>57</v>
      </c>
      <c r="I799" s="662">
        <v>131</v>
      </c>
      <c r="J799" s="662">
        <v>54.1</v>
      </c>
      <c r="K799" s="662">
        <v>2</v>
      </c>
      <c r="L799" s="662">
        <v>10</v>
      </c>
      <c r="M799" s="662">
        <v>1.5</v>
      </c>
      <c r="N799" s="662" t="s">
        <v>4050</v>
      </c>
      <c r="O799" s="662" t="s">
        <v>22</v>
      </c>
      <c r="P799" s="662" t="s">
        <v>40</v>
      </c>
      <c r="Q799" s="667">
        <v>32.950000000000003</v>
      </c>
      <c r="R799" s="667">
        <v>131.901667</v>
      </c>
      <c r="T799" s="668" t="s">
        <v>4605</v>
      </c>
      <c r="U799" s="668" t="s">
        <v>4605</v>
      </c>
      <c r="V799" s="668" t="s">
        <v>4605</v>
      </c>
      <c r="W799" s="668" t="s">
        <v>22</v>
      </c>
      <c r="X799" s="668" t="s">
        <v>22</v>
      </c>
      <c r="Y799" s="668" t="s">
        <v>22</v>
      </c>
      <c r="Z799" s="668" t="s">
        <v>22</v>
      </c>
      <c r="AB799" s="662" t="s">
        <v>4745</v>
      </c>
      <c r="AC799" s="662" t="s">
        <v>3898</v>
      </c>
      <c r="AE799" s="662">
        <v>6</v>
      </c>
      <c r="AG799" s="662">
        <v>1</v>
      </c>
      <c r="AH799" s="668" t="str">
        <f t="shared" si="119"/>
        <v>●</v>
      </c>
      <c r="AI799" s="668" t="str">
        <f t="shared" si="119"/>
        <v/>
      </c>
      <c r="AJ799" s="668" t="str">
        <f t="shared" si="119"/>
        <v>●</v>
      </c>
      <c r="AK799" s="675">
        <f t="shared" si="120"/>
        <v>83401</v>
      </c>
      <c r="AL799" s="675" t="str">
        <f t="shared" si="118"/>
        <v>83_佐伯</v>
      </c>
      <c r="AM799" s="675" t="str">
        <f t="shared" si="117"/>
        <v>83</v>
      </c>
      <c r="AN799" s="693" t="str">
        <f>IFERROR(VLOOKUP(AL799,観測点コードリスト!$L$2:$N$1665,3,FALSE),"")</f>
        <v>0808</v>
      </c>
      <c r="AO799" t="str">
        <f t="shared" si="121"/>
        <v>●</v>
      </c>
      <c r="AQ799" s="709">
        <f t="shared" si="122"/>
        <v>83401</v>
      </c>
      <c r="AR799" s="709" t="str">
        <f t="shared" si="123"/>
        <v>佐伯</v>
      </c>
      <c r="AS799" s="709" t="str">
        <f t="shared" si="124"/>
        <v>83</v>
      </c>
      <c r="AT799" s="710" t="str">
        <f t="shared" si="125"/>
        <v>0808</v>
      </c>
    </row>
    <row r="800" spans="1:46">
      <c r="A800" s="662" t="s">
        <v>3990</v>
      </c>
      <c r="B800" s="662">
        <v>83431</v>
      </c>
      <c r="C800" s="662" t="s">
        <v>17</v>
      </c>
      <c r="D800" s="662" t="s">
        <v>4051</v>
      </c>
      <c r="E800" s="662" t="s">
        <v>4052</v>
      </c>
      <c r="F800" s="662" t="s">
        <v>4053</v>
      </c>
      <c r="G800" s="662">
        <v>32</v>
      </c>
      <c r="H800" s="662">
        <v>50.7</v>
      </c>
      <c r="I800" s="662">
        <v>131</v>
      </c>
      <c r="J800" s="662">
        <v>40.5</v>
      </c>
      <c r="K800" s="662">
        <v>200</v>
      </c>
      <c r="L800" s="662">
        <v>10</v>
      </c>
      <c r="M800" s="662">
        <v>1.5</v>
      </c>
      <c r="N800" s="662" t="s">
        <v>3958</v>
      </c>
      <c r="O800" s="662" t="s">
        <v>22</v>
      </c>
      <c r="P800" s="662" t="s">
        <v>40</v>
      </c>
      <c r="Q800" s="667">
        <v>32.844999999999999</v>
      </c>
      <c r="R800" s="667">
        <v>131.67500000000001</v>
      </c>
      <c r="T800" s="668" t="s">
        <v>4605</v>
      </c>
      <c r="U800" s="668" t="s">
        <v>4605</v>
      </c>
      <c r="V800" s="668" t="s">
        <v>4605</v>
      </c>
      <c r="W800" s="668" t="s">
        <v>22</v>
      </c>
      <c r="X800" s="668" t="s">
        <v>22</v>
      </c>
      <c r="Y800" s="668" t="s">
        <v>22</v>
      </c>
      <c r="Z800" s="668" t="s">
        <v>22</v>
      </c>
      <c r="AB800" s="662" t="s">
        <v>3958</v>
      </c>
      <c r="AC800" s="662" t="s">
        <v>3958</v>
      </c>
      <c r="AF800" s="662">
        <v>1</v>
      </c>
      <c r="AG800" s="662">
        <v>6</v>
      </c>
      <c r="AH800" s="668" t="str">
        <f t="shared" si="119"/>
        <v/>
      </c>
      <c r="AI800" s="668" t="str">
        <f t="shared" si="119"/>
        <v>●</v>
      </c>
      <c r="AJ800" s="668" t="str">
        <f t="shared" si="119"/>
        <v>●</v>
      </c>
      <c r="AK800" s="675">
        <f t="shared" si="120"/>
        <v>83431</v>
      </c>
      <c r="AL800" s="675" t="str">
        <f t="shared" si="118"/>
        <v>83_宇目</v>
      </c>
      <c r="AM800" s="675" t="str">
        <f t="shared" si="117"/>
        <v>83</v>
      </c>
      <c r="AN800" s="693" t="str">
        <f>IFERROR(VLOOKUP(AL800,観測点コードリスト!$L$2:$N$1665,3,FALSE),"")</f>
        <v>1142</v>
      </c>
      <c r="AO800" t="str">
        <f t="shared" si="121"/>
        <v>●</v>
      </c>
      <c r="AQ800" s="709">
        <f t="shared" si="122"/>
        <v>83431</v>
      </c>
      <c r="AR800" s="709" t="str">
        <f t="shared" si="123"/>
        <v>宇目</v>
      </c>
      <c r="AS800" s="709" t="str">
        <f t="shared" si="124"/>
        <v>83</v>
      </c>
      <c r="AT800" s="710" t="str">
        <f t="shared" si="125"/>
        <v>1142</v>
      </c>
    </row>
    <row r="801" spans="1:46">
      <c r="A801" s="662" t="s">
        <v>3990</v>
      </c>
      <c r="B801" s="662">
        <v>83476</v>
      </c>
      <c r="C801" s="662" t="s">
        <v>17</v>
      </c>
      <c r="D801" s="662" t="s">
        <v>4054</v>
      </c>
      <c r="E801" s="662" t="s">
        <v>4055</v>
      </c>
      <c r="F801" s="662" t="s">
        <v>4056</v>
      </c>
      <c r="G801" s="662">
        <v>32</v>
      </c>
      <c r="H801" s="662">
        <v>47.7</v>
      </c>
      <c r="I801" s="662">
        <v>131</v>
      </c>
      <c r="J801" s="662">
        <v>55.4</v>
      </c>
      <c r="K801" s="662">
        <v>2</v>
      </c>
      <c r="L801" s="662">
        <v>10</v>
      </c>
      <c r="M801" s="662">
        <v>1.5</v>
      </c>
      <c r="N801" s="662" t="s">
        <v>4057</v>
      </c>
      <c r="O801" s="662" t="s">
        <v>22</v>
      </c>
      <c r="P801" s="662" t="s">
        <v>40</v>
      </c>
      <c r="Q801" s="667">
        <v>32.795000000000002</v>
      </c>
      <c r="R801" s="667">
        <v>131.92333300000001</v>
      </c>
      <c r="T801" s="668" t="s">
        <v>4605</v>
      </c>
      <c r="U801" s="668" t="s">
        <v>4605</v>
      </c>
      <c r="V801" s="668" t="s">
        <v>4605</v>
      </c>
      <c r="W801" s="668" t="s">
        <v>22</v>
      </c>
      <c r="X801" s="668" t="s">
        <v>22</v>
      </c>
      <c r="Y801" s="668" t="s">
        <v>22</v>
      </c>
      <c r="Z801" s="668" t="s">
        <v>22</v>
      </c>
      <c r="AB801" s="662" t="s">
        <v>4745</v>
      </c>
      <c r="AC801" s="662" t="s">
        <v>4852</v>
      </c>
      <c r="AF801" s="662">
        <v>6</v>
      </c>
      <c r="AH801" s="668" t="str">
        <f t="shared" si="119"/>
        <v/>
      </c>
      <c r="AI801" s="668" t="str">
        <f t="shared" si="119"/>
        <v>●</v>
      </c>
      <c r="AJ801" s="668" t="str">
        <f t="shared" si="119"/>
        <v/>
      </c>
      <c r="AK801" s="675">
        <f t="shared" si="120"/>
        <v>83476</v>
      </c>
      <c r="AL801" s="675" t="str">
        <f t="shared" si="118"/>
        <v>83_蒲江</v>
      </c>
      <c r="AM801" s="675" t="str">
        <f t="shared" si="117"/>
        <v>83</v>
      </c>
      <c r="AN801" s="693" t="str">
        <f>IFERROR(VLOOKUP(AL801,観測点コードリスト!$L$2:$N$1665,3,FALSE),"")</f>
        <v>0810</v>
      </c>
      <c r="AO801" t="str">
        <f t="shared" si="121"/>
        <v>●</v>
      </c>
      <c r="AQ801" s="709">
        <f t="shared" si="122"/>
        <v>83476</v>
      </c>
      <c r="AR801" s="709" t="str">
        <f t="shared" si="123"/>
        <v>蒲江</v>
      </c>
      <c r="AS801" s="709" t="str">
        <f t="shared" si="124"/>
        <v>83</v>
      </c>
      <c r="AT801" s="710" t="str">
        <f t="shared" si="125"/>
        <v>0810</v>
      </c>
    </row>
    <row r="802" spans="1:46">
      <c r="A802" s="662" t="s">
        <v>4058</v>
      </c>
      <c r="B802" s="662">
        <v>84012</v>
      </c>
      <c r="C802" s="662" t="s">
        <v>17</v>
      </c>
      <c r="D802" s="662" t="s">
        <v>4059</v>
      </c>
      <c r="E802" s="662" t="s">
        <v>4060</v>
      </c>
      <c r="F802" s="662" t="s">
        <v>4061</v>
      </c>
      <c r="G802" s="662">
        <v>34</v>
      </c>
      <c r="H802" s="662">
        <v>41.9</v>
      </c>
      <c r="I802" s="662">
        <v>129</v>
      </c>
      <c r="J802" s="662">
        <v>26.7</v>
      </c>
      <c r="K802" s="662">
        <v>63</v>
      </c>
      <c r="L802" s="662">
        <v>8</v>
      </c>
      <c r="M802" s="662">
        <v>1.5</v>
      </c>
      <c r="N802" s="662" t="s">
        <v>4062</v>
      </c>
      <c r="O802" s="662" t="s">
        <v>22</v>
      </c>
      <c r="P802" s="662" t="s">
        <v>40</v>
      </c>
      <c r="Q802" s="667">
        <v>34.698332999999998</v>
      </c>
      <c r="R802" s="667">
        <v>129.44499999999999</v>
      </c>
      <c r="T802" s="668" t="s">
        <v>4605</v>
      </c>
      <c r="U802" s="668" t="s">
        <v>4605</v>
      </c>
      <c r="V802" s="668" t="s">
        <v>4605</v>
      </c>
      <c r="W802" s="668" t="s">
        <v>22</v>
      </c>
      <c r="X802" s="668" t="s">
        <v>22</v>
      </c>
      <c r="Y802" s="668" t="s">
        <v>22</v>
      </c>
      <c r="Z802" s="668" t="s">
        <v>22</v>
      </c>
      <c r="AB802" s="662" t="s">
        <v>4062</v>
      </c>
      <c r="AC802" s="662" t="s">
        <v>4062</v>
      </c>
      <c r="AH802" s="668" t="str">
        <f t="shared" si="119"/>
        <v/>
      </c>
      <c r="AI802" s="668" t="str">
        <f t="shared" si="119"/>
        <v/>
      </c>
      <c r="AJ802" s="668" t="str">
        <f t="shared" si="119"/>
        <v/>
      </c>
      <c r="AK802" s="675">
        <f t="shared" si="120"/>
        <v>84012</v>
      </c>
      <c r="AL802" s="675" t="str">
        <f t="shared" si="118"/>
        <v>84_鰐浦</v>
      </c>
      <c r="AM802" s="675" t="str">
        <f t="shared" si="117"/>
        <v>84</v>
      </c>
      <c r="AN802" s="693" t="str">
        <f>IFERROR(VLOOKUP(AL802,観測点コードリスト!$L$2:$N$1665,3,FALSE),"")</f>
        <v>1453</v>
      </c>
      <c r="AO802" t="str">
        <f t="shared" si="121"/>
        <v/>
      </c>
      <c r="AQ802" s="709">
        <f t="shared" si="122"/>
        <v>84012</v>
      </c>
      <c r="AR802" s="709" t="str">
        <f t="shared" si="123"/>
        <v>鰐浦</v>
      </c>
      <c r="AS802" s="709" t="str">
        <f t="shared" si="124"/>
        <v>84</v>
      </c>
      <c r="AT802" s="710" t="str">
        <f t="shared" si="125"/>
        <v>1453</v>
      </c>
    </row>
    <row r="803" spans="1:46">
      <c r="A803" s="662" t="s">
        <v>4058</v>
      </c>
      <c r="B803" s="662">
        <v>84072</v>
      </c>
      <c r="C803" s="662" t="s">
        <v>23</v>
      </c>
      <c r="D803" s="662" t="s">
        <v>4063</v>
      </c>
      <c r="E803" s="662" t="s">
        <v>4064</v>
      </c>
      <c r="F803" s="662" t="s">
        <v>4065</v>
      </c>
      <c r="G803" s="662">
        <v>34</v>
      </c>
      <c r="H803" s="662">
        <v>11.8</v>
      </c>
      <c r="I803" s="662">
        <v>129</v>
      </c>
      <c r="J803" s="662">
        <v>17.5</v>
      </c>
      <c r="K803" s="662">
        <v>4</v>
      </c>
      <c r="L803" s="662">
        <v>36.1</v>
      </c>
      <c r="M803" s="662" t="s">
        <v>22</v>
      </c>
      <c r="N803" s="662" t="s">
        <v>4066</v>
      </c>
      <c r="O803" s="662" t="s">
        <v>22</v>
      </c>
      <c r="P803" s="662" t="s">
        <v>22</v>
      </c>
      <c r="Q803" s="667">
        <v>34.196666999999998</v>
      </c>
      <c r="R803" s="667">
        <v>129.29166699999999</v>
      </c>
      <c r="T803" s="668" t="s">
        <v>4605</v>
      </c>
      <c r="U803" s="668" t="s">
        <v>4605</v>
      </c>
      <c r="V803" s="668" t="s">
        <v>4605</v>
      </c>
      <c r="W803" s="668" t="s">
        <v>22</v>
      </c>
      <c r="X803" s="668" t="s">
        <v>22</v>
      </c>
      <c r="Y803" s="668" t="s">
        <v>4605</v>
      </c>
      <c r="Z803" s="668" t="s">
        <v>22</v>
      </c>
      <c r="AB803" s="662" t="s">
        <v>4066</v>
      </c>
      <c r="AC803" s="662" t="s">
        <v>4066</v>
      </c>
      <c r="AH803" s="668" t="str">
        <f t="shared" si="119"/>
        <v/>
      </c>
      <c r="AI803" s="668" t="str">
        <f t="shared" si="119"/>
        <v/>
      </c>
      <c r="AJ803" s="668" t="str">
        <f t="shared" si="119"/>
        <v/>
      </c>
      <c r="AK803" s="675">
        <f t="shared" si="120"/>
        <v>84072</v>
      </c>
      <c r="AL803" s="675" t="str">
        <f t="shared" si="118"/>
        <v>84_厳原</v>
      </c>
      <c r="AM803" s="675" t="str">
        <f t="shared" si="117"/>
        <v>84</v>
      </c>
      <c r="AN803" s="693" t="str">
        <f>IFERROR(VLOOKUP(AL803,観測点コードリスト!$L$2:$N$1665,3,FALSE),"")</f>
        <v>47800</v>
      </c>
      <c r="AO803" t="str">
        <f t="shared" si="121"/>
        <v/>
      </c>
      <c r="AQ803" s="709">
        <f t="shared" si="122"/>
        <v>84072</v>
      </c>
      <c r="AR803" s="709" t="str">
        <f t="shared" si="123"/>
        <v>厳原</v>
      </c>
      <c r="AS803" s="709" t="str">
        <f t="shared" si="124"/>
        <v>84</v>
      </c>
      <c r="AT803" s="710" t="str">
        <f t="shared" si="125"/>
        <v>47800</v>
      </c>
    </row>
    <row r="804" spans="1:46">
      <c r="A804" s="662" t="s">
        <v>4058</v>
      </c>
      <c r="B804" s="662">
        <v>84076</v>
      </c>
      <c r="C804" s="662" t="s">
        <v>23</v>
      </c>
      <c r="D804" s="662" t="s">
        <v>4067</v>
      </c>
      <c r="E804" s="662" t="s">
        <v>4068</v>
      </c>
      <c r="F804" s="662" t="s">
        <v>4069</v>
      </c>
      <c r="G804" s="662">
        <v>34</v>
      </c>
      <c r="H804" s="662">
        <v>17.100000000000001</v>
      </c>
      <c r="I804" s="662">
        <v>129</v>
      </c>
      <c r="J804" s="662">
        <v>19.8</v>
      </c>
      <c r="K804" s="662">
        <v>63</v>
      </c>
      <c r="L804" s="662">
        <v>10.1</v>
      </c>
      <c r="M804" s="662" t="s">
        <v>22</v>
      </c>
      <c r="N804" s="662" t="s">
        <v>35</v>
      </c>
      <c r="O804" s="662" t="s">
        <v>22</v>
      </c>
      <c r="P804" s="662" t="s">
        <v>36</v>
      </c>
      <c r="Q804" s="667">
        <v>34.284999999999997</v>
      </c>
      <c r="R804" s="667">
        <v>129.33000000000001</v>
      </c>
      <c r="T804" s="668" t="s">
        <v>4605</v>
      </c>
      <c r="U804" s="668" t="s">
        <v>4605</v>
      </c>
      <c r="V804" s="668" t="s">
        <v>4605</v>
      </c>
      <c r="W804" s="668" t="s">
        <v>22</v>
      </c>
      <c r="X804" s="668" t="s">
        <v>22</v>
      </c>
      <c r="Y804" s="668" t="s">
        <v>22</v>
      </c>
      <c r="Z804" s="668" t="s">
        <v>22</v>
      </c>
      <c r="AB804" s="662" t="s">
        <v>35</v>
      </c>
      <c r="AC804" s="662" t="s">
        <v>35</v>
      </c>
      <c r="AH804" s="668" t="str">
        <f t="shared" si="119"/>
        <v/>
      </c>
      <c r="AI804" s="668" t="str">
        <f t="shared" si="119"/>
        <v/>
      </c>
      <c r="AJ804" s="668" t="str">
        <f t="shared" si="119"/>
        <v/>
      </c>
      <c r="AK804" s="675">
        <f t="shared" si="120"/>
        <v>84076</v>
      </c>
      <c r="AL804" s="675" t="str">
        <f t="shared" si="118"/>
        <v>84_美津島</v>
      </c>
      <c r="AM804" s="675" t="str">
        <f t="shared" si="117"/>
        <v>84</v>
      </c>
      <c r="AN804" s="693" t="str">
        <f>IFERROR(VLOOKUP(AL804,観測点コードリスト!$L$2:$N$1665,3,FALSE),"")</f>
        <v>1538</v>
      </c>
      <c r="AO804" t="str">
        <f t="shared" si="121"/>
        <v/>
      </c>
      <c r="AQ804" s="709">
        <f t="shared" si="122"/>
        <v>84076</v>
      </c>
      <c r="AR804" s="709" t="str">
        <f t="shared" si="123"/>
        <v>美津島</v>
      </c>
      <c r="AS804" s="709" t="str">
        <f t="shared" si="124"/>
        <v>84</v>
      </c>
      <c r="AT804" s="710" t="str">
        <f t="shared" si="125"/>
        <v>1538</v>
      </c>
    </row>
    <row r="805" spans="1:46">
      <c r="A805" s="662" t="s">
        <v>4058</v>
      </c>
      <c r="B805" s="662">
        <v>84121</v>
      </c>
      <c r="C805" s="662" t="s">
        <v>17</v>
      </c>
      <c r="D805" s="662" t="s">
        <v>4070</v>
      </c>
      <c r="E805" s="662" t="s">
        <v>4071</v>
      </c>
      <c r="F805" s="662" t="s">
        <v>4072</v>
      </c>
      <c r="G805" s="662">
        <v>33</v>
      </c>
      <c r="H805" s="662">
        <v>48</v>
      </c>
      <c r="I805" s="662">
        <v>129</v>
      </c>
      <c r="J805" s="662">
        <v>43.3</v>
      </c>
      <c r="K805" s="662">
        <v>97</v>
      </c>
      <c r="L805" s="662">
        <v>10</v>
      </c>
      <c r="M805" s="662">
        <v>1.5</v>
      </c>
      <c r="N805" s="662" t="s">
        <v>4073</v>
      </c>
      <c r="O805" s="662" t="s">
        <v>22</v>
      </c>
      <c r="P805" s="662" t="s">
        <v>40</v>
      </c>
      <c r="Q805" s="667">
        <v>33.799999999999997</v>
      </c>
      <c r="R805" s="667">
        <v>129.721667</v>
      </c>
      <c r="T805" s="668" t="s">
        <v>4605</v>
      </c>
      <c r="U805" s="668" t="s">
        <v>4605</v>
      </c>
      <c r="V805" s="668" t="s">
        <v>4605</v>
      </c>
      <c r="W805" s="668" t="s">
        <v>22</v>
      </c>
      <c r="X805" s="668" t="s">
        <v>22</v>
      </c>
      <c r="Y805" s="668" t="s">
        <v>22</v>
      </c>
      <c r="Z805" s="668" t="s">
        <v>22</v>
      </c>
      <c r="AB805" s="662" t="s">
        <v>4073</v>
      </c>
      <c r="AC805" s="662" t="s">
        <v>4073</v>
      </c>
      <c r="AH805" s="668" t="str">
        <f t="shared" si="119"/>
        <v/>
      </c>
      <c r="AI805" s="668" t="str">
        <f t="shared" si="119"/>
        <v/>
      </c>
      <c r="AJ805" s="668" t="str">
        <f t="shared" si="119"/>
        <v/>
      </c>
      <c r="AK805" s="675">
        <f t="shared" si="120"/>
        <v>84121</v>
      </c>
      <c r="AL805" s="675" t="str">
        <f t="shared" si="118"/>
        <v>84_芦辺</v>
      </c>
      <c r="AM805" s="675" t="str">
        <f t="shared" si="117"/>
        <v>84</v>
      </c>
      <c r="AN805" s="693" t="str">
        <f>IFERROR(VLOOKUP(AL805,観測点コードリスト!$L$2:$N$1665,3,FALSE),"")</f>
        <v>1144</v>
      </c>
      <c r="AO805" t="str">
        <f t="shared" si="121"/>
        <v/>
      </c>
      <c r="AQ805" s="709">
        <f t="shared" si="122"/>
        <v>84121</v>
      </c>
      <c r="AR805" s="709" t="str">
        <f t="shared" si="123"/>
        <v>芦辺</v>
      </c>
      <c r="AS805" s="709" t="str">
        <f t="shared" si="124"/>
        <v>84</v>
      </c>
      <c r="AT805" s="710" t="str">
        <f t="shared" si="125"/>
        <v>1144</v>
      </c>
    </row>
    <row r="806" spans="1:46">
      <c r="A806" s="662" t="s">
        <v>4058</v>
      </c>
      <c r="B806" s="662">
        <v>84122</v>
      </c>
      <c r="C806" s="662" t="s">
        <v>23</v>
      </c>
      <c r="D806" s="662" t="s">
        <v>4074</v>
      </c>
      <c r="E806" s="662" t="s">
        <v>4075</v>
      </c>
      <c r="F806" s="662" t="s">
        <v>4076</v>
      </c>
      <c r="G806" s="662">
        <v>33</v>
      </c>
      <c r="H806" s="662">
        <v>44.9</v>
      </c>
      <c r="I806" s="662">
        <v>129</v>
      </c>
      <c r="J806" s="662">
        <v>47.1</v>
      </c>
      <c r="K806" s="662">
        <v>12</v>
      </c>
      <c r="L806" s="662">
        <v>10</v>
      </c>
      <c r="M806" s="662" t="s">
        <v>22</v>
      </c>
      <c r="N806" s="662" t="s">
        <v>35</v>
      </c>
      <c r="O806" s="662" t="s">
        <v>22</v>
      </c>
      <c r="P806" s="662" t="s">
        <v>36</v>
      </c>
      <c r="Q806" s="667">
        <v>33.748333000000002</v>
      </c>
      <c r="R806" s="667">
        <v>129.785</v>
      </c>
      <c r="T806" s="668" t="s">
        <v>4605</v>
      </c>
      <c r="U806" s="668" t="s">
        <v>4605</v>
      </c>
      <c r="V806" s="668" t="s">
        <v>4605</v>
      </c>
      <c r="W806" s="668" t="s">
        <v>22</v>
      </c>
      <c r="X806" s="668" t="s">
        <v>22</v>
      </c>
      <c r="Y806" s="668" t="s">
        <v>22</v>
      </c>
      <c r="Z806" s="668" t="s">
        <v>22</v>
      </c>
      <c r="AB806" s="662" t="s">
        <v>35</v>
      </c>
      <c r="AC806" s="662" t="s">
        <v>35</v>
      </c>
      <c r="AH806" s="668" t="str">
        <f t="shared" si="119"/>
        <v/>
      </c>
      <c r="AI806" s="668" t="str">
        <f t="shared" si="119"/>
        <v/>
      </c>
      <c r="AJ806" s="668" t="str">
        <f t="shared" si="119"/>
        <v/>
      </c>
      <c r="AK806" s="675">
        <f t="shared" si="120"/>
        <v>84122</v>
      </c>
      <c r="AL806" s="675" t="str">
        <f t="shared" si="118"/>
        <v>84_石田</v>
      </c>
      <c r="AM806" s="675" t="str">
        <f t="shared" si="117"/>
        <v>84</v>
      </c>
      <c r="AN806" s="693" t="str">
        <f>IFERROR(VLOOKUP(AL806,観測点コードリスト!$L$2:$N$1665,3,FALSE),"")</f>
        <v>1478</v>
      </c>
      <c r="AO806" t="str">
        <f t="shared" si="121"/>
        <v/>
      </c>
      <c r="AQ806" s="709">
        <f t="shared" si="122"/>
        <v>84122</v>
      </c>
      <c r="AR806" s="709" t="str">
        <f t="shared" si="123"/>
        <v>石田</v>
      </c>
      <c r="AS806" s="709" t="str">
        <f t="shared" si="124"/>
        <v>84</v>
      </c>
      <c r="AT806" s="710" t="str">
        <f t="shared" si="125"/>
        <v>1478</v>
      </c>
    </row>
    <row r="807" spans="1:46">
      <c r="A807" s="662" t="s">
        <v>4058</v>
      </c>
      <c r="B807" s="662">
        <v>84171</v>
      </c>
      <c r="C807" s="662" t="s">
        <v>23</v>
      </c>
      <c r="D807" s="662" t="s">
        <v>4077</v>
      </c>
      <c r="E807" s="662" t="s">
        <v>4078</v>
      </c>
      <c r="F807" s="662" t="s">
        <v>4079</v>
      </c>
      <c r="G807" s="662">
        <v>33</v>
      </c>
      <c r="H807" s="662">
        <v>21.6</v>
      </c>
      <c r="I807" s="662">
        <v>129</v>
      </c>
      <c r="J807" s="662">
        <v>33</v>
      </c>
      <c r="K807" s="662">
        <v>58</v>
      </c>
      <c r="L807" s="662">
        <v>12.5</v>
      </c>
      <c r="M807" s="662" t="s">
        <v>22</v>
      </c>
      <c r="N807" s="662" t="s">
        <v>2376</v>
      </c>
      <c r="O807" s="662" t="s">
        <v>22</v>
      </c>
      <c r="P807" s="662" t="s">
        <v>22</v>
      </c>
      <c r="Q807" s="667">
        <v>33.36</v>
      </c>
      <c r="R807" s="667">
        <v>129.55000000000001</v>
      </c>
      <c r="T807" s="668" t="s">
        <v>4605</v>
      </c>
      <c r="U807" s="668" t="s">
        <v>4605</v>
      </c>
      <c r="V807" s="668" t="s">
        <v>4605</v>
      </c>
      <c r="W807" s="668" t="s">
        <v>22</v>
      </c>
      <c r="X807" s="668" t="s">
        <v>22</v>
      </c>
      <c r="Y807" s="668" t="s">
        <v>4605</v>
      </c>
      <c r="Z807" s="668" t="s">
        <v>22</v>
      </c>
      <c r="AB807" s="662" t="s">
        <v>4745</v>
      </c>
      <c r="AC807" s="662" t="s">
        <v>4835</v>
      </c>
      <c r="AH807" s="668" t="str">
        <f t="shared" si="119"/>
        <v/>
      </c>
      <c r="AI807" s="668" t="str">
        <f t="shared" si="119"/>
        <v/>
      </c>
      <c r="AJ807" s="668" t="str">
        <f t="shared" si="119"/>
        <v/>
      </c>
      <c r="AK807" s="675">
        <f t="shared" si="120"/>
        <v>84171</v>
      </c>
      <c r="AL807" s="675" t="str">
        <f t="shared" si="118"/>
        <v>84_平戸</v>
      </c>
      <c r="AM807" s="675" t="str">
        <f t="shared" si="117"/>
        <v>84</v>
      </c>
      <c r="AN807" s="693" t="str">
        <f>IFERROR(VLOOKUP(AL807,観測点コードリスト!$L$2:$N$1665,3,FALSE),"")</f>
        <v>47805</v>
      </c>
      <c r="AO807" t="str">
        <f t="shared" si="121"/>
        <v/>
      </c>
      <c r="AQ807" s="709">
        <f t="shared" si="122"/>
        <v>84171</v>
      </c>
      <c r="AR807" s="709" t="str">
        <f t="shared" si="123"/>
        <v>平戸</v>
      </c>
      <c r="AS807" s="709" t="str">
        <f t="shared" si="124"/>
        <v>84</v>
      </c>
      <c r="AT807" s="710" t="str">
        <f t="shared" si="125"/>
        <v>47805</v>
      </c>
    </row>
    <row r="808" spans="1:46">
      <c r="A808" s="662" t="s">
        <v>4058</v>
      </c>
      <c r="B808" s="662">
        <v>84183</v>
      </c>
      <c r="C808" s="662" t="s">
        <v>17</v>
      </c>
      <c r="D808" s="662" t="s">
        <v>4080</v>
      </c>
      <c r="E808" s="662" t="s">
        <v>4081</v>
      </c>
      <c r="F808" s="662" t="s">
        <v>4082</v>
      </c>
      <c r="G808" s="662">
        <v>33</v>
      </c>
      <c r="H808" s="662">
        <v>20.5</v>
      </c>
      <c r="I808" s="662">
        <v>129</v>
      </c>
      <c r="J808" s="662">
        <v>42.7</v>
      </c>
      <c r="K808" s="662">
        <v>14</v>
      </c>
      <c r="L808" s="662">
        <v>10</v>
      </c>
      <c r="M808" s="662">
        <v>1.5</v>
      </c>
      <c r="N808" s="662" t="s">
        <v>3998</v>
      </c>
      <c r="O808" s="662" t="s">
        <v>22</v>
      </c>
      <c r="P808" s="662" t="s">
        <v>40</v>
      </c>
      <c r="Q808" s="667">
        <v>33.341667000000001</v>
      </c>
      <c r="R808" s="667">
        <v>129.71166700000001</v>
      </c>
      <c r="T808" s="668" t="s">
        <v>4605</v>
      </c>
      <c r="U808" s="668" t="s">
        <v>4605</v>
      </c>
      <c r="V808" s="668" t="s">
        <v>4605</v>
      </c>
      <c r="W808" s="668" t="s">
        <v>22</v>
      </c>
      <c r="X808" s="668" t="s">
        <v>22</v>
      </c>
      <c r="Y808" s="668" t="s">
        <v>22</v>
      </c>
      <c r="Z808" s="668" t="s">
        <v>22</v>
      </c>
      <c r="AB808" s="662" t="s">
        <v>3998</v>
      </c>
      <c r="AC808" s="662" t="s">
        <v>3998</v>
      </c>
      <c r="AF808" s="662">
        <v>4</v>
      </c>
      <c r="AH808" s="668" t="str">
        <f t="shared" si="119"/>
        <v/>
      </c>
      <c r="AI808" s="668" t="str">
        <f t="shared" si="119"/>
        <v>●</v>
      </c>
      <c r="AJ808" s="668" t="str">
        <f t="shared" si="119"/>
        <v/>
      </c>
      <c r="AK808" s="675">
        <f t="shared" si="120"/>
        <v>84183</v>
      </c>
      <c r="AL808" s="675" t="str">
        <f t="shared" si="118"/>
        <v>84_松浦</v>
      </c>
      <c r="AM808" s="675" t="str">
        <f t="shared" si="117"/>
        <v>84</v>
      </c>
      <c r="AN808" s="693" t="str">
        <f>IFERROR(VLOOKUP(AL808,観測点コードリスト!$L$2:$N$1665,3,FALSE),"")</f>
        <v>0814</v>
      </c>
      <c r="AO808" t="str">
        <f t="shared" si="121"/>
        <v>●</v>
      </c>
      <c r="AQ808" s="709">
        <f t="shared" si="122"/>
        <v>84183</v>
      </c>
      <c r="AR808" s="709" t="str">
        <f t="shared" si="123"/>
        <v>松浦</v>
      </c>
      <c r="AS808" s="709" t="str">
        <f t="shared" si="124"/>
        <v>84</v>
      </c>
      <c r="AT808" s="710" t="str">
        <f t="shared" si="125"/>
        <v>0814</v>
      </c>
    </row>
    <row r="809" spans="1:46">
      <c r="A809" s="662" t="s">
        <v>4058</v>
      </c>
      <c r="B809" s="662">
        <v>84266</v>
      </c>
      <c r="C809" s="662" t="s">
        <v>23</v>
      </c>
      <c r="D809" s="662" t="s">
        <v>4083</v>
      </c>
      <c r="E809" s="662" t="s">
        <v>4084</v>
      </c>
      <c r="F809" s="662" t="s">
        <v>4085</v>
      </c>
      <c r="G809" s="662">
        <v>33</v>
      </c>
      <c r="H809" s="662">
        <v>9.5</v>
      </c>
      <c r="I809" s="662">
        <v>129</v>
      </c>
      <c r="J809" s="662">
        <v>43.6</v>
      </c>
      <c r="K809" s="662">
        <v>4</v>
      </c>
      <c r="L809" s="662">
        <v>35</v>
      </c>
      <c r="M809" s="662" t="s">
        <v>22</v>
      </c>
      <c r="N809" s="662" t="s">
        <v>4086</v>
      </c>
      <c r="O809" s="662" t="s">
        <v>22</v>
      </c>
      <c r="P809" s="662" t="s">
        <v>22</v>
      </c>
      <c r="Q809" s="667">
        <v>33.158332999999999</v>
      </c>
      <c r="R809" s="667">
        <v>129.72666699999999</v>
      </c>
      <c r="T809" s="668" t="s">
        <v>4605</v>
      </c>
      <c r="U809" s="668" t="s">
        <v>4605</v>
      </c>
      <c r="V809" s="668" t="s">
        <v>4605</v>
      </c>
      <c r="W809" s="668" t="s">
        <v>22</v>
      </c>
      <c r="X809" s="668" t="s">
        <v>22</v>
      </c>
      <c r="Y809" s="668" t="s">
        <v>4605</v>
      </c>
      <c r="Z809" s="668" t="s">
        <v>22</v>
      </c>
      <c r="AB809" s="662" t="s">
        <v>4086</v>
      </c>
      <c r="AC809" s="662" t="s">
        <v>4086</v>
      </c>
      <c r="AE809" s="662">
        <v>6</v>
      </c>
      <c r="AG809" s="662">
        <v>2</v>
      </c>
      <c r="AH809" s="668" t="str">
        <f t="shared" si="119"/>
        <v>●</v>
      </c>
      <c r="AI809" s="668" t="str">
        <f t="shared" si="119"/>
        <v/>
      </c>
      <c r="AJ809" s="668" t="str">
        <f t="shared" si="119"/>
        <v>●</v>
      </c>
      <c r="AK809" s="675">
        <f t="shared" si="120"/>
        <v>84266</v>
      </c>
      <c r="AL809" s="675" t="str">
        <f t="shared" si="118"/>
        <v>84_佐世保</v>
      </c>
      <c r="AM809" s="675" t="str">
        <f t="shared" si="117"/>
        <v>84</v>
      </c>
      <c r="AN809" s="693" t="str">
        <f>IFERROR(VLOOKUP(AL809,観測点コードリスト!$L$2:$N$1665,3,FALSE),"")</f>
        <v>47812</v>
      </c>
      <c r="AO809" t="str">
        <f t="shared" si="121"/>
        <v>●</v>
      </c>
      <c r="AQ809" s="709">
        <f t="shared" si="122"/>
        <v>84266</v>
      </c>
      <c r="AR809" s="709" t="str">
        <f t="shared" si="123"/>
        <v>佐世保</v>
      </c>
      <c r="AS809" s="709" t="str">
        <f t="shared" si="124"/>
        <v>84</v>
      </c>
      <c r="AT809" s="710" t="str">
        <f t="shared" si="125"/>
        <v>47812</v>
      </c>
    </row>
    <row r="810" spans="1:46">
      <c r="A810" s="662" t="s">
        <v>4058</v>
      </c>
      <c r="B810" s="662">
        <v>84306</v>
      </c>
      <c r="C810" s="662" t="s">
        <v>17</v>
      </c>
      <c r="D810" s="662" t="s">
        <v>4087</v>
      </c>
      <c r="E810" s="662" t="s">
        <v>4088</v>
      </c>
      <c r="F810" s="662" t="s">
        <v>4089</v>
      </c>
      <c r="G810" s="662">
        <v>33</v>
      </c>
      <c r="H810" s="662">
        <v>0.8</v>
      </c>
      <c r="I810" s="662">
        <v>129</v>
      </c>
      <c r="J810" s="662">
        <v>39.1</v>
      </c>
      <c r="K810" s="662">
        <v>18</v>
      </c>
      <c r="L810" s="662">
        <v>10</v>
      </c>
      <c r="M810" s="662">
        <v>1.5</v>
      </c>
      <c r="N810" s="662" t="s">
        <v>4090</v>
      </c>
      <c r="O810" s="662" t="s">
        <v>22</v>
      </c>
      <c r="P810" s="662" t="s">
        <v>40</v>
      </c>
      <c r="Q810" s="667">
        <v>33.013333000000003</v>
      </c>
      <c r="R810" s="667">
        <v>129.651667</v>
      </c>
      <c r="T810" s="668" t="s">
        <v>4605</v>
      </c>
      <c r="U810" s="668" t="s">
        <v>4605</v>
      </c>
      <c r="V810" s="668" t="s">
        <v>4605</v>
      </c>
      <c r="W810" s="668" t="s">
        <v>22</v>
      </c>
      <c r="X810" s="668" t="s">
        <v>22</v>
      </c>
      <c r="Y810" s="668" t="s">
        <v>22</v>
      </c>
      <c r="Z810" s="668" t="s">
        <v>22</v>
      </c>
      <c r="AB810" s="662" t="s">
        <v>4090</v>
      </c>
      <c r="AC810" s="662" t="s">
        <v>4090</v>
      </c>
      <c r="AG810" s="662">
        <v>4</v>
      </c>
      <c r="AH810" s="668" t="str">
        <f t="shared" si="119"/>
        <v/>
      </c>
      <c r="AI810" s="668" t="str">
        <f t="shared" si="119"/>
        <v/>
      </c>
      <c r="AJ810" s="668" t="str">
        <f t="shared" si="119"/>
        <v>●</v>
      </c>
      <c r="AK810" s="675">
        <f t="shared" si="120"/>
        <v>84306</v>
      </c>
      <c r="AL810" s="675" t="str">
        <f t="shared" si="118"/>
        <v>84_西海</v>
      </c>
      <c r="AM810" s="675" t="str">
        <f t="shared" si="117"/>
        <v>84</v>
      </c>
      <c r="AN810" s="696">
        <v>1672</v>
      </c>
      <c r="AO810" t="str">
        <f t="shared" si="121"/>
        <v>●</v>
      </c>
      <c r="AQ810" s="709">
        <f t="shared" si="122"/>
        <v>84306</v>
      </c>
      <c r="AR810" s="709" t="str">
        <f t="shared" si="123"/>
        <v>西海</v>
      </c>
      <c r="AS810" s="709" t="str">
        <f t="shared" si="124"/>
        <v>84</v>
      </c>
      <c r="AT810" s="710">
        <f t="shared" si="125"/>
        <v>1672</v>
      </c>
    </row>
    <row r="811" spans="1:46">
      <c r="A811" s="662" t="s">
        <v>4058</v>
      </c>
      <c r="B811" s="662">
        <v>84341</v>
      </c>
      <c r="C811" s="662" t="s">
        <v>17</v>
      </c>
      <c r="D811" s="662" t="s">
        <v>4091</v>
      </c>
      <c r="E811" s="662" t="s">
        <v>4092</v>
      </c>
      <c r="F811" s="662" t="s">
        <v>4093</v>
      </c>
      <c r="G811" s="662">
        <v>32</v>
      </c>
      <c r="H811" s="662">
        <v>58.9</v>
      </c>
      <c r="I811" s="662">
        <v>129</v>
      </c>
      <c r="J811" s="662">
        <v>7.1</v>
      </c>
      <c r="K811" s="662">
        <v>11</v>
      </c>
      <c r="L811" s="662">
        <v>9.9</v>
      </c>
      <c r="M811" s="662">
        <v>1.5</v>
      </c>
      <c r="N811" s="662" t="s">
        <v>4094</v>
      </c>
      <c r="O811" s="662" t="s">
        <v>22</v>
      </c>
      <c r="P811" s="662" t="s">
        <v>22</v>
      </c>
      <c r="Q811" s="667">
        <v>32.981667000000002</v>
      </c>
      <c r="R811" s="667">
        <v>129.11833300000001</v>
      </c>
      <c r="T811" s="668" t="s">
        <v>4605</v>
      </c>
      <c r="U811" s="668" t="s">
        <v>4605</v>
      </c>
      <c r="V811" s="668" t="s">
        <v>4605</v>
      </c>
      <c r="W811" s="668" t="s">
        <v>22</v>
      </c>
      <c r="X811" s="668" t="s">
        <v>22</v>
      </c>
      <c r="Y811" s="668" t="s">
        <v>22</v>
      </c>
      <c r="Z811" s="668" t="s">
        <v>22</v>
      </c>
      <c r="AB811" s="662" t="s">
        <v>4094</v>
      </c>
      <c r="AC811" s="662" t="s">
        <v>4094</v>
      </c>
      <c r="AG811" s="662">
        <v>2</v>
      </c>
      <c r="AH811" s="668" t="str">
        <f t="shared" si="119"/>
        <v/>
      </c>
      <c r="AI811" s="668" t="str">
        <f t="shared" si="119"/>
        <v/>
      </c>
      <c r="AJ811" s="668" t="str">
        <f t="shared" si="119"/>
        <v>●</v>
      </c>
      <c r="AK811" s="675">
        <f t="shared" si="120"/>
        <v>84341</v>
      </c>
      <c r="AL811" s="675" t="str">
        <f t="shared" si="118"/>
        <v>84_有川</v>
      </c>
      <c r="AM811" s="675" t="str">
        <f t="shared" si="117"/>
        <v>84</v>
      </c>
      <c r="AN811" s="696">
        <f>IFERROR(VLOOKUP(AL811,観測点コードリスト!$L$2:$N$1665,3,FALSE),"")</f>
        <v>1138</v>
      </c>
      <c r="AO811" t="str">
        <f t="shared" si="121"/>
        <v>●</v>
      </c>
      <c r="AQ811" s="709">
        <f t="shared" si="122"/>
        <v>84341</v>
      </c>
      <c r="AR811" s="709" t="str">
        <f t="shared" si="123"/>
        <v>有川</v>
      </c>
      <c r="AS811" s="709" t="str">
        <f t="shared" si="124"/>
        <v>84</v>
      </c>
      <c r="AT811" s="710">
        <f t="shared" si="125"/>
        <v>1138</v>
      </c>
    </row>
    <row r="812" spans="1:46">
      <c r="A812" s="662" t="s">
        <v>4058</v>
      </c>
      <c r="B812" s="662">
        <v>84371</v>
      </c>
      <c r="C812" s="662" t="s">
        <v>23</v>
      </c>
      <c r="D812" s="662" t="s">
        <v>4098</v>
      </c>
      <c r="E812" s="662" t="s">
        <v>4099</v>
      </c>
      <c r="F812" s="662" t="s">
        <v>4100</v>
      </c>
      <c r="G812" s="662">
        <v>32</v>
      </c>
      <c r="H812" s="662">
        <v>55</v>
      </c>
      <c r="I812" s="662">
        <v>129</v>
      </c>
      <c r="J812" s="662">
        <v>54.8</v>
      </c>
      <c r="K812" s="662">
        <v>3</v>
      </c>
      <c r="L812" s="662">
        <v>10</v>
      </c>
      <c r="M812" s="662" t="s">
        <v>22</v>
      </c>
      <c r="N812" s="662" t="s">
        <v>4101</v>
      </c>
      <c r="O812" s="662" t="s">
        <v>22</v>
      </c>
      <c r="P812" s="662" t="s">
        <v>36</v>
      </c>
      <c r="Q812" s="667">
        <v>32.916666999999997</v>
      </c>
      <c r="R812" s="667">
        <v>129.91333299999999</v>
      </c>
      <c r="T812" s="668" t="s">
        <v>4605</v>
      </c>
      <c r="U812" s="668" t="s">
        <v>4605</v>
      </c>
      <c r="V812" s="668" t="s">
        <v>4605</v>
      </c>
      <c r="W812" s="668" t="s">
        <v>22</v>
      </c>
      <c r="X812" s="668" t="s">
        <v>22</v>
      </c>
      <c r="Y812" s="668" t="s">
        <v>22</v>
      </c>
      <c r="Z812" s="668" t="s">
        <v>22</v>
      </c>
      <c r="AB812" s="662" t="s">
        <v>4883</v>
      </c>
      <c r="AC812" s="662" t="s">
        <v>3359</v>
      </c>
      <c r="AE812" s="662">
        <v>8</v>
      </c>
      <c r="AF812" s="662">
        <v>10</v>
      </c>
      <c r="AH812" s="668" t="str">
        <f t="shared" si="119"/>
        <v>●</v>
      </c>
      <c r="AI812" s="668" t="str">
        <f t="shared" si="119"/>
        <v>●</v>
      </c>
      <c r="AJ812" s="668" t="str">
        <f t="shared" si="119"/>
        <v/>
      </c>
      <c r="AK812" s="675">
        <f t="shared" si="120"/>
        <v>84371</v>
      </c>
      <c r="AL812" s="675" t="str">
        <f t="shared" si="118"/>
        <v>84_大村</v>
      </c>
      <c r="AM812" s="675" t="str">
        <f t="shared" si="117"/>
        <v>84</v>
      </c>
      <c r="AN812" s="693" t="str">
        <f>IFERROR(VLOOKUP(AL812,観測点コードリスト!$L$2:$N$1665,3,FALSE),"")</f>
        <v>1084</v>
      </c>
      <c r="AO812" t="str">
        <f t="shared" si="121"/>
        <v>●</v>
      </c>
      <c r="AQ812" s="709">
        <f t="shared" si="122"/>
        <v>84371</v>
      </c>
      <c r="AR812" s="709" t="str">
        <f t="shared" si="123"/>
        <v>大村</v>
      </c>
      <c r="AS812" s="709" t="str">
        <f t="shared" si="124"/>
        <v>84</v>
      </c>
      <c r="AT812" s="710" t="str">
        <f t="shared" si="125"/>
        <v>1084</v>
      </c>
    </row>
    <row r="813" spans="1:46">
      <c r="A813" s="662" t="s">
        <v>4058</v>
      </c>
      <c r="B813" s="662">
        <v>84496</v>
      </c>
      <c r="C813" s="662" t="s">
        <v>23</v>
      </c>
      <c r="D813" s="662" t="s">
        <v>4058</v>
      </c>
      <c r="E813" s="662" t="s">
        <v>4105</v>
      </c>
      <c r="F813" s="662" t="s">
        <v>4106</v>
      </c>
      <c r="G813" s="662">
        <v>32</v>
      </c>
      <c r="H813" s="662">
        <v>44</v>
      </c>
      <c r="I813" s="662">
        <v>129</v>
      </c>
      <c r="J813" s="662">
        <v>52</v>
      </c>
      <c r="K813" s="662">
        <v>27</v>
      </c>
      <c r="L813" s="662">
        <v>18.600000000000001</v>
      </c>
      <c r="M813" s="662" t="s">
        <v>22</v>
      </c>
      <c r="N813" s="662" t="s">
        <v>4029</v>
      </c>
      <c r="O813" s="662">
        <v>84900</v>
      </c>
      <c r="P813" s="662" t="s">
        <v>22</v>
      </c>
      <c r="Q813" s="667">
        <v>32.733333000000002</v>
      </c>
      <c r="R813" s="667">
        <v>129.86666700000001</v>
      </c>
      <c r="T813" s="668" t="s">
        <v>4605</v>
      </c>
      <c r="U813" s="668" t="s">
        <v>4605</v>
      </c>
      <c r="V813" s="668" t="s">
        <v>4605</v>
      </c>
      <c r="W813" s="668" t="s">
        <v>4605</v>
      </c>
      <c r="X813" s="668" t="s">
        <v>22</v>
      </c>
      <c r="Y813" s="668" t="s">
        <v>4605</v>
      </c>
      <c r="Z813" s="668" t="s">
        <v>4605</v>
      </c>
      <c r="AB813" s="662" t="s">
        <v>4745</v>
      </c>
      <c r="AC813" s="662" t="s">
        <v>4882</v>
      </c>
      <c r="AE813" s="662">
        <v>10</v>
      </c>
      <c r="AF813" s="662">
        <v>6</v>
      </c>
      <c r="AG813" s="662">
        <v>2</v>
      </c>
      <c r="AH813" s="668" t="str">
        <f t="shared" si="119"/>
        <v>●</v>
      </c>
      <c r="AI813" s="668" t="str">
        <f t="shared" si="119"/>
        <v>●</v>
      </c>
      <c r="AJ813" s="668" t="str">
        <f t="shared" si="119"/>
        <v>●</v>
      </c>
      <c r="AK813" s="675">
        <f t="shared" si="120"/>
        <v>84496</v>
      </c>
      <c r="AL813" s="675" t="str">
        <f t="shared" si="118"/>
        <v>84_長崎</v>
      </c>
      <c r="AM813" s="675" t="str">
        <f t="shared" si="117"/>
        <v>84</v>
      </c>
      <c r="AN813" s="693" t="str">
        <f>IFERROR(VLOOKUP(AL813,観測点コードリスト!$L$2:$N$1665,3,FALSE),"")</f>
        <v>47817</v>
      </c>
      <c r="AO813" t="str">
        <f t="shared" si="121"/>
        <v>●</v>
      </c>
      <c r="AQ813" s="709">
        <f t="shared" si="122"/>
        <v>84496</v>
      </c>
      <c r="AR813" s="709" t="str">
        <f t="shared" si="123"/>
        <v>長崎</v>
      </c>
      <c r="AS813" s="709" t="str">
        <f t="shared" si="124"/>
        <v>84</v>
      </c>
      <c r="AT813" s="710" t="str">
        <f t="shared" si="125"/>
        <v>47817</v>
      </c>
    </row>
    <row r="814" spans="1:46">
      <c r="A814" s="662" t="s">
        <v>4058</v>
      </c>
      <c r="B814" s="662">
        <v>84519</v>
      </c>
      <c r="C814" s="662" t="s">
        <v>23</v>
      </c>
      <c r="D814" s="662" t="s">
        <v>4107</v>
      </c>
      <c r="E814" s="662" t="s">
        <v>4108</v>
      </c>
      <c r="F814" s="662" t="s">
        <v>4111</v>
      </c>
      <c r="G814" s="662">
        <v>32</v>
      </c>
      <c r="H814" s="662">
        <v>44.2</v>
      </c>
      <c r="I814" s="662">
        <v>130</v>
      </c>
      <c r="J814" s="662">
        <v>15</v>
      </c>
      <c r="K814" s="662">
        <v>870</v>
      </c>
      <c r="L814" s="662">
        <v>10.5</v>
      </c>
      <c r="M814" s="662" t="s">
        <v>22</v>
      </c>
      <c r="N814" s="662" t="s">
        <v>4110</v>
      </c>
      <c r="O814" s="662" t="s">
        <v>22</v>
      </c>
      <c r="P814" s="662" t="s">
        <v>262</v>
      </c>
      <c r="Q814" s="667">
        <v>32.736666999999997</v>
      </c>
      <c r="R814" s="667">
        <v>130.25</v>
      </c>
      <c r="T814" s="668" t="s">
        <v>22</v>
      </c>
      <c r="U814" s="668" t="s">
        <v>22</v>
      </c>
      <c r="V814" s="668" t="s">
        <v>4605</v>
      </c>
      <c r="W814" s="668" t="s">
        <v>22</v>
      </c>
      <c r="X814" s="668" t="s">
        <v>22</v>
      </c>
      <c r="Y814" s="668" t="s">
        <v>22</v>
      </c>
      <c r="Z814" s="668" t="s">
        <v>22</v>
      </c>
      <c r="AB814" s="662" t="s">
        <v>4758</v>
      </c>
      <c r="AC814" s="662" t="s">
        <v>4110</v>
      </c>
      <c r="AF814" s="662">
        <v>3</v>
      </c>
      <c r="AG814" s="662">
        <v>3</v>
      </c>
      <c r="AH814" s="668" t="str">
        <f t="shared" si="119"/>
        <v/>
      </c>
      <c r="AI814" s="668" t="str">
        <f t="shared" si="119"/>
        <v>●</v>
      </c>
      <c r="AJ814" s="668" t="str">
        <f t="shared" si="119"/>
        <v>●</v>
      </c>
      <c r="AK814" s="675">
        <f t="shared" si="120"/>
        <v>84519</v>
      </c>
      <c r="AL814" s="675" t="str">
        <f t="shared" si="118"/>
        <v>84_雲仙岳</v>
      </c>
      <c r="AM814" s="675" t="str">
        <f t="shared" ref="AM814:AM877" si="126">LEFT(AK814,2)</f>
        <v>84</v>
      </c>
      <c r="AN814" s="693" t="str">
        <f>IFERROR(VLOOKUP(AL814,観測点コードリスト!$L$2:$N$1665,3,FALSE),"")</f>
        <v>47818</v>
      </c>
      <c r="AO814" t="str">
        <f t="shared" si="121"/>
        <v>●</v>
      </c>
      <c r="AQ814" s="709">
        <f t="shared" si="122"/>
        <v>84519</v>
      </c>
      <c r="AR814" s="709" t="str">
        <f t="shared" si="123"/>
        <v>雲仙岳</v>
      </c>
      <c r="AS814" s="709" t="str">
        <f t="shared" si="124"/>
        <v>84</v>
      </c>
      <c r="AT814" s="710" t="str">
        <f t="shared" si="125"/>
        <v>47818</v>
      </c>
    </row>
    <row r="815" spans="1:46">
      <c r="A815" s="662" t="s">
        <v>4058</v>
      </c>
      <c r="B815" s="662">
        <v>84523</v>
      </c>
      <c r="C815" s="662" t="s">
        <v>17</v>
      </c>
      <c r="D815" s="662" t="s">
        <v>4112</v>
      </c>
      <c r="E815" s="662" t="s">
        <v>4113</v>
      </c>
      <c r="F815" s="662" t="s">
        <v>4114</v>
      </c>
      <c r="G815" s="662">
        <v>32</v>
      </c>
      <c r="H815" s="662">
        <v>45.6</v>
      </c>
      <c r="I815" s="662">
        <v>130</v>
      </c>
      <c r="J815" s="662">
        <v>21.7</v>
      </c>
      <c r="K815" s="662">
        <v>14</v>
      </c>
      <c r="L815" s="662">
        <v>9.9</v>
      </c>
      <c r="M815" s="662">
        <v>1.5</v>
      </c>
      <c r="N815" s="662" t="s">
        <v>4115</v>
      </c>
      <c r="O815" s="662" t="s">
        <v>22</v>
      </c>
      <c r="P815" s="662" t="s">
        <v>22</v>
      </c>
      <c r="Q815" s="667">
        <v>32.76</v>
      </c>
      <c r="R815" s="667">
        <v>130.36166700000001</v>
      </c>
      <c r="T815" s="668" t="s">
        <v>4605</v>
      </c>
      <c r="U815" s="668" t="s">
        <v>4605</v>
      </c>
      <c r="V815" s="668" t="s">
        <v>4605</v>
      </c>
      <c r="W815" s="668" t="s">
        <v>22</v>
      </c>
      <c r="X815" s="668" t="s">
        <v>22</v>
      </c>
      <c r="Y815" s="668" t="s">
        <v>22</v>
      </c>
      <c r="Z815" s="668" t="s">
        <v>22</v>
      </c>
      <c r="AB815" s="662" t="s">
        <v>4115</v>
      </c>
      <c r="AC815" s="662" t="s">
        <v>4115</v>
      </c>
      <c r="AE815" s="662">
        <v>1</v>
      </c>
      <c r="AH815" s="668" t="str">
        <f t="shared" si="119"/>
        <v>●</v>
      </c>
      <c r="AI815" s="668" t="str">
        <f t="shared" si="119"/>
        <v/>
      </c>
      <c r="AJ815" s="668" t="str">
        <f t="shared" si="119"/>
        <v/>
      </c>
      <c r="AK815" s="675">
        <f t="shared" si="120"/>
        <v>84523</v>
      </c>
      <c r="AL815" s="675" t="str">
        <f t="shared" si="118"/>
        <v>84_島原</v>
      </c>
      <c r="AM815" s="675" t="str">
        <f t="shared" si="126"/>
        <v>84</v>
      </c>
      <c r="AN815" s="693" t="str">
        <f>IFERROR(VLOOKUP(AL815,観測点コードリスト!$L$2:$N$1665,3,FALSE),"")</f>
        <v>0962</v>
      </c>
      <c r="AO815" t="str">
        <f t="shared" si="121"/>
        <v>●</v>
      </c>
      <c r="AQ815" s="709">
        <f t="shared" si="122"/>
        <v>84523</v>
      </c>
      <c r="AR815" s="709" t="str">
        <f t="shared" si="123"/>
        <v>島原</v>
      </c>
      <c r="AS815" s="709" t="str">
        <f t="shared" si="124"/>
        <v>84</v>
      </c>
      <c r="AT815" s="710" t="str">
        <f t="shared" si="125"/>
        <v>0962</v>
      </c>
    </row>
    <row r="816" spans="1:46">
      <c r="A816" s="662" t="s">
        <v>4058</v>
      </c>
      <c r="B816" s="662">
        <v>84536</v>
      </c>
      <c r="C816" s="662" t="s">
        <v>23</v>
      </c>
      <c r="D816" s="662" t="s">
        <v>4116</v>
      </c>
      <c r="E816" s="662" t="s">
        <v>4117</v>
      </c>
      <c r="F816" s="662" t="s">
        <v>4118</v>
      </c>
      <c r="G816" s="662">
        <v>32</v>
      </c>
      <c r="H816" s="662">
        <v>41.6</v>
      </c>
      <c r="I816" s="662">
        <v>128</v>
      </c>
      <c r="J816" s="662">
        <v>49.6</v>
      </c>
      <c r="K816" s="662">
        <v>25</v>
      </c>
      <c r="L816" s="662">
        <v>10.1</v>
      </c>
      <c r="M816" s="662" t="s">
        <v>22</v>
      </c>
      <c r="N816" s="662" t="s">
        <v>4119</v>
      </c>
      <c r="O816" s="662" t="s">
        <v>22</v>
      </c>
      <c r="P816" s="662" t="s">
        <v>22</v>
      </c>
      <c r="Q816" s="667">
        <v>32.693333000000003</v>
      </c>
      <c r="R816" s="667">
        <v>128.82666699999999</v>
      </c>
      <c r="T816" s="668" t="s">
        <v>4605</v>
      </c>
      <c r="U816" s="668" t="s">
        <v>4605</v>
      </c>
      <c r="V816" s="668" t="s">
        <v>4605</v>
      </c>
      <c r="W816" s="668" t="s">
        <v>22</v>
      </c>
      <c r="X816" s="668" t="s">
        <v>22</v>
      </c>
      <c r="Y816" s="668" t="s">
        <v>4605</v>
      </c>
      <c r="Z816" s="668" t="s">
        <v>22</v>
      </c>
      <c r="AB816" s="662" t="s">
        <v>4745</v>
      </c>
      <c r="AC816" s="662" t="s">
        <v>4884</v>
      </c>
      <c r="AE816" s="662">
        <v>2</v>
      </c>
      <c r="AH816" s="668" t="str">
        <f t="shared" si="119"/>
        <v>●</v>
      </c>
      <c r="AI816" s="668" t="str">
        <f t="shared" si="119"/>
        <v/>
      </c>
      <c r="AJ816" s="668" t="str">
        <f t="shared" si="119"/>
        <v/>
      </c>
      <c r="AK816" s="675">
        <f t="shared" si="120"/>
        <v>84536</v>
      </c>
      <c r="AL816" s="675" t="str">
        <f t="shared" si="118"/>
        <v>84_福江</v>
      </c>
      <c r="AM816" s="675" t="str">
        <f t="shared" si="126"/>
        <v>84</v>
      </c>
      <c r="AN816" s="693" t="str">
        <f>IFERROR(VLOOKUP(AL816,観測点コードリスト!$L$2:$N$1665,3,FALSE),"")</f>
        <v>47843</v>
      </c>
      <c r="AO816" t="str">
        <f t="shared" si="121"/>
        <v>●</v>
      </c>
      <c r="AQ816" s="709">
        <f t="shared" si="122"/>
        <v>84536</v>
      </c>
      <c r="AR816" s="709" t="str">
        <f t="shared" si="123"/>
        <v>福江</v>
      </c>
      <c r="AS816" s="709" t="str">
        <f t="shared" si="124"/>
        <v>84</v>
      </c>
      <c r="AT816" s="710" t="str">
        <f t="shared" si="125"/>
        <v>47843</v>
      </c>
    </row>
    <row r="817" spans="1:46">
      <c r="A817" s="662" t="s">
        <v>4058</v>
      </c>
      <c r="B817" s="662">
        <v>84537</v>
      </c>
      <c r="C817" s="662" t="s">
        <v>23</v>
      </c>
      <c r="D817" s="662" t="s">
        <v>4120</v>
      </c>
      <c r="E817" s="662" t="s">
        <v>4121</v>
      </c>
      <c r="F817" s="662" t="s">
        <v>4122</v>
      </c>
      <c r="G817" s="662">
        <v>32</v>
      </c>
      <c r="H817" s="662">
        <v>39.9</v>
      </c>
      <c r="I817" s="662">
        <v>128</v>
      </c>
      <c r="J817" s="662">
        <v>49.9</v>
      </c>
      <c r="K817" s="662">
        <v>77</v>
      </c>
      <c r="L817" s="662">
        <v>10.1</v>
      </c>
      <c r="M817" s="662" t="s">
        <v>22</v>
      </c>
      <c r="N817" s="662" t="s">
        <v>35</v>
      </c>
      <c r="O817" s="662" t="s">
        <v>22</v>
      </c>
      <c r="P817" s="662" t="s">
        <v>36</v>
      </c>
      <c r="Q817" s="667">
        <v>32.664999999999999</v>
      </c>
      <c r="R817" s="667">
        <v>128.83166700000001</v>
      </c>
      <c r="T817" s="668" t="s">
        <v>4605</v>
      </c>
      <c r="U817" s="668" t="s">
        <v>4605</v>
      </c>
      <c r="V817" s="668" t="s">
        <v>4605</v>
      </c>
      <c r="W817" s="668" t="s">
        <v>22</v>
      </c>
      <c r="X817" s="668" t="s">
        <v>22</v>
      </c>
      <c r="Y817" s="668" t="s">
        <v>22</v>
      </c>
      <c r="Z817" s="668" t="s">
        <v>22</v>
      </c>
      <c r="AB817" s="662" t="s">
        <v>35</v>
      </c>
      <c r="AC817" s="662" t="s">
        <v>35</v>
      </c>
      <c r="AF817" s="662">
        <v>2</v>
      </c>
      <c r="AH817" s="668" t="str">
        <f t="shared" si="119"/>
        <v/>
      </c>
      <c r="AI817" s="668" t="str">
        <f t="shared" si="119"/>
        <v>●</v>
      </c>
      <c r="AJ817" s="668" t="str">
        <f t="shared" si="119"/>
        <v/>
      </c>
      <c r="AK817" s="675">
        <f t="shared" si="120"/>
        <v>84537</v>
      </c>
      <c r="AL817" s="675" t="str">
        <f t="shared" si="118"/>
        <v>84_上大津</v>
      </c>
      <c r="AM817" s="675" t="str">
        <f t="shared" si="126"/>
        <v>84</v>
      </c>
      <c r="AN817" s="693" t="str">
        <f>IFERROR(VLOOKUP(AL817,観測点コードリスト!$L$2:$N$1665,3,FALSE),"")</f>
        <v>1479</v>
      </c>
      <c r="AO817" t="str">
        <f t="shared" si="121"/>
        <v>●</v>
      </c>
      <c r="AQ817" s="709">
        <f t="shared" si="122"/>
        <v>84537</v>
      </c>
      <c r="AR817" s="709" t="str">
        <f t="shared" si="123"/>
        <v>上大津</v>
      </c>
      <c r="AS817" s="709" t="str">
        <f t="shared" si="124"/>
        <v>84</v>
      </c>
      <c r="AT817" s="710" t="str">
        <f t="shared" si="125"/>
        <v>1479</v>
      </c>
    </row>
    <row r="818" spans="1:46">
      <c r="A818" s="662" t="s">
        <v>4058</v>
      </c>
      <c r="B818" s="662">
        <v>84561</v>
      </c>
      <c r="C818" s="662" t="s">
        <v>17</v>
      </c>
      <c r="D818" s="662" t="s">
        <v>4123</v>
      </c>
      <c r="E818" s="662" t="s">
        <v>4124</v>
      </c>
      <c r="F818" s="662" t="s">
        <v>4125</v>
      </c>
      <c r="G818" s="662">
        <v>32</v>
      </c>
      <c r="H818" s="662">
        <v>36.700000000000003</v>
      </c>
      <c r="I818" s="662">
        <v>130</v>
      </c>
      <c r="J818" s="662">
        <v>11.6</v>
      </c>
      <c r="K818" s="662">
        <v>13</v>
      </c>
      <c r="L818" s="662">
        <v>9.9</v>
      </c>
      <c r="M818" s="662">
        <v>1.5</v>
      </c>
      <c r="N818" s="662" t="s">
        <v>4126</v>
      </c>
      <c r="O818" s="662" t="s">
        <v>22</v>
      </c>
      <c r="P818" s="662" t="s">
        <v>22</v>
      </c>
      <c r="Q818" s="667">
        <v>32.611666999999997</v>
      </c>
      <c r="R818" s="667">
        <v>130.193333</v>
      </c>
      <c r="T818" s="668" t="s">
        <v>4605</v>
      </c>
      <c r="U818" s="668" t="s">
        <v>4605</v>
      </c>
      <c r="V818" s="668" t="s">
        <v>4605</v>
      </c>
      <c r="W818" s="668" t="s">
        <v>22</v>
      </c>
      <c r="X818" s="668" t="s">
        <v>22</v>
      </c>
      <c r="Y818" s="668" t="s">
        <v>22</v>
      </c>
      <c r="Z818" s="668" t="s">
        <v>22</v>
      </c>
      <c r="AB818" s="662" t="s">
        <v>4874</v>
      </c>
      <c r="AC818" s="662" t="s">
        <v>592</v>
      </c>
      <c r="AF818" s="662">
        <v>1</v>
      </c>
      <c r="AH818" s="668" t="str">
        <f t="shared" si="119"/>
        <v/>
      </c>
      <c r="AI818" s="668" t="str">
        <f t="shared" si="119"/>
        <v>●</v>
      </c>
      <c r="AJ818" s="668" t="str">
        <f t="shared" si="119"/>
        <v/>
      </c>
      <c r="AK818" s="675">
        <f t="shared" si="120"/>
        <v>84561</v>
      </c>
      <c r="AL818" s="675" t="str">
        <f t="shared" si="118"/>
        <v>84_口之津</v>
      </c>
      <c r="AM818" s="675" t="str">
        <f t="shared" si="126"/>
        <v>84</v>
      </c>
      <c r="AN818" s="693" t="str">
        <f>IFERROR(VLOOKUP(AL818,観測点コードリスト!$L$2:$N$1665,3,FALSE),"")</f>
        <v>0922</v>
      </c>
      <c r="AO818" t="str">
        <f t="shared" si="121"/>
        <v>●</v>
      </c>
      <c r="AQ818" s="709">
        <f t="shared" si="122"/>
        <v>84561</v>
      </c>
      <c r="AR818" s="709" t="str">
        <f t="shared" si="123"/>
        <v>口之津</v>
      </c>
      <c r="AS818" s="709" t="str">
        <f t="shared" si="124"/>
        <v>84</v>
      </c>
      <c r="AT818" s="710" t="str">
        <f t="shared" si="125"/>
        <v>0922</v>
      </c>
    </row>
    <row r="819" spans="1:46">
      <c r="A819" s="662" t="s">
        <v>4058</v>
      </c>
      <c r="B819" s="662">
        <v>84597</v>
      </c>
      <c r="C819" s="662" t="s">
        <v>17</v>
      </c>
      <c r="D819" s="662" t="s">
        <v>4127</v>
      </c>
      <c r="E819" s="662" t="s">
        <v>4128</v>
      </c>
      <c r="F819" s="662" t="s">
        <v>4129</v>
      </c>
      <c r="G819" s="662">
        <v>32</v>
      </c>
      <c r="H819" s="662">
        <v>34.9</v>
      </c>
      <c r="I819" s="662">
        <v>129</v>
      </c>
      <c r="J819" s="662">
        <v>46.6</v>
      </c>
      <c r="K819" s="662">
        <v>4</v>
      </c>
      <c r="L819" s="662">
        <v>9.9</v>
      </c>
      <c r="M819" s="662">
        <v>1.5</v>
      </c>
      <c r="N819" s="662" t="s">
        <v>3222</v>
      </c>
      <c r="O819" s="662" t="s">
        <v>22</v>
      </c>
      <c r="P819" s="662" t="s">
        <v>22</v>
      </c>
      <c r="Q819" s="667">
        <v>32.581667000000003</v>
      </c>
      <c r="R819" s="667">
        <v>129.776667</v>
      </c>
      <c r="T819" s="668" t="s">
        <v>4605</v>
      </c>
      <c r="U819" s="668" t="s">
        <v>4605</v>
      </c>
      <c r="V819" s="668" t="s">
        <v>4605</v>
      </c>
      <c r="W819" s="668" t="s">
        <v>22</v>
      </c>
      <c r="X819" s="668" t="s">
        <v>22</v>
      </c>
      <c r="Y819" s="668" t="s">
        <v>22</v>
      </c>
      <c r="Z819" s="668" t="s">
        <v>22</v>
      </c>
      <c r="AB819" s="662" t="s">
        <v>3222</v>
      </c>
      <c r="AC819" s="662" t="s">
        <v>3222</v>
      </c>
      <c r="AG819" s="662">
        <v>10</v>
      </c>
      <c r="AH819" s="668" t="str">
        <f t="shared" si="119"/>
        <v/>
      </c>
      <c r="AI819" s="668" t="str">
        <f t="shared" si="119"/>
        <v/>
      </c>
      <c r="AJ819" s="668" t="str">
        <f t="shared" si="119"/>
        <v>●</v>
      </c>
      <c r="AK819" s="675">
        <f t="shared" si="120"/>
        <v>84597</v>
      </c>
      <c r="AL819" s="675" t="str">
        <f t="shared" si="118"/>
        <v>84_脇岬</v>
      </c>
      <c r="AM819" s="675" t="str">
        <f t="shared" si="126"/>
        <v>84</v>
      </c>
      <c r="AN819" s="696">
        <v>1670</v>
      </c>
      <c r="AO819" t="str">
        <f t="shared" si="121"/>
        <v>●</v>
      </c>
      <c r="AQ819" s="709">
        <f t="shared" si="122"/>
        <v>84597</v>
      </c>
      <c r="AR819" s="709" t="str">
        <f t="shared" si="123"/>
        <v>脇岬</v>
      </c>
      <c r="AS819" s="709" t="str">
        <f t="shared" si="124"/>
        <v>84</v>
      </c>
      <c r="AT819" s="710">
        <f t="shared" si="125"/>
        <v>1670</v>
      </c>
    </row>
    <row r="820" spans="1:46">
      <c r="A820" s="662" t="s">
        <v>3829</v>
      </c>
      <c r="B820" s="662">
        <v>85033</v>
      </c>
      <c r="C820" s="662" t="s">
        <v>17</v>
      </c>
      <c r="D820" s="662" t="s">
        <v>4130</v>
      </c>
      <c r="E820" s="662" t="s">
        <v>4131</v>
      </c>
      <c r="F820" s="662" t="s">
        <v>4132</v>
      </c>
      <c r="G820" s="662">
        <v>33</v>
      </c>
      <c r="H820" s="662">
        <v>27.5</v>
      </c>
      <c r="I820" s="662">
        <v>129</v>
      </c>
      <c r="J820" s="662">
        <v>57.3</v>
      </c>
      <c r="K820" s="662">
        <v>23</v>
      </c>
      <c r="L820" s="662">
        <v>9.9</v>
      </c>
      <c r="M820" s="662">
        <v>1.5</v>
      </c>
      <c r="N820" s="662" t="s">
        <v>4133</v>
      </c>
      <c r="O820" s="662" t="s">
        <v>22</v>
      </c>
      <c r="P820" s="662" t="s">
        <v>22</v>
      </c>
      <c r="Q820" s="667">
        <v>33.458333000000003</v>
      </c>
      <c r="R820" s="667">
        <v>129.95500000000001</v>
      </c>
      <c r="T820" s="668" t="s">
        <v>4605</v>
      </c>
      <c r="U820" s="668" t="s">
        <v>4605</v>
      </c>
      <c r="V820" s="668" t="s">
        <v>4605</v>
      </c>
      <c r="W820" s="668" t="s">
        <v>22</v>
      </c>
      <c r="X820" s="668" t="s">
        <v>22</v>
      </c>
      <c r="Y820" s="668" t="s">
        <v>22</v>
      </c>
      <c r="Z820" s="668" t="s">
        <v>22</v>
      </c>
      <c r="AB820" s="662" t="s">
        <v>4133</v>
      </c>
      <c r="AC820" s="662" t="s">
        <v>4133</v>
      </c>
      <c r="AE820" s="662">
        <v>4</v>
      </c>
      <c r="AH820" s="668" t="str">
        <f t="shared" si="119"/>
        <v>●</v>
      </c>
      <c r="AI820" s="668" t="str">
        <f t="shared" si="119"/>
        <v/>
      </c>
      <c r="AJ820" s="668" t="str">
        <f t="shared" si="119"/>
        <v/>
      </c>
      <c r="AK820" s="675">
        <f t="shared" si="120"/>
        <v>85033</v>
      </c>
      <c r="AL820" s="675" t="str">
        <f t="shared" si="118"/>
        <v>85_唐津</v>
      </c>
      <c r="AM820" s="675" t="str">
        <f t="shared" si="126"/>
        <v>85</v>
      </c>
      <c r="AN820" s="693" t="str">
        <f>IFERROR(VLOOKUP(AL820,観測点コードリスト!$L$2:$N$1665,3,FALSE),"")</f>
        <v>1610</v>
      </c>
      <c r="AO820" t="str">
        <f t="shared" si="121"/>
        <v>●</v>
      </c>
      <c r="AQ820" s="709">
        <f t="shared" si="122"/>
        <v>85033</v>
      </c>
      <c r="AR820" s="709" t="str">
        <f t="shared" si="123"/>
        <v>唐津</v>
      </c>
      <c r="AS820" s="709" t="str">
        <f t="shared" si="124"/>
        <v>85</v>
      </c>
      <c r="AT820" s="710" t="str">
        <f t="shared" si="125"/>
        <v>1610</v>
      </c>
    </row>
    <row r="821" spans="1:46">
      <c r="A821" s="662" t="s">
        <v>3829</v>
      </c>
      <c r="B821" s="662">
        <v>85116</v>
      </c>
      <c r="C821" s="662" t="s">
        <v>17</v>
      </c>
      <c r="D821" s="662" t="s">
        <v>4141</v>
      </c>
      <c r="E821" s="662" t="s">
        <v>4142</v>
      </c>
      <c r="F821" s="662" t="s">
        <v>4143</v>
      </c>
      <c r="G821" s="662">
        <v>33</v>
      </c>
      <c r="H821" s="662">
        <v>16</v>
      </c>
      <c r="I821" s="662">
        <v>129</v>
      </c>
      <c r="J821" s="662">
        <v>52.7</v>
      </c>
      <c r="K821" s="662">
        <v>25</v>
      </c>
      <c r="L821" s="662">
        <v>10</v>
      </c>
      <c r="M821" s="662">
        <v>1.5</v>
      </c>
      <c r="N821" s="662" t="s">
        <v>4144</v>
      </c>
      <c r="O821" s="662" t="s">
        <v>22</v>
      </c>
      <c r="P821" s="662" t="s">
        <v>40</v>
      </c>
      <c r="Q821" s="667">
        <v>33.266666999999998</v>
      </c>
      <c r="R821" s="667">
        <v>129.878333</v>
      </c>
      <c r="T821" s="668" t="s">
        <v>4605</v>
      </c>
      <c r="U821" s="668" t="s">
        <v>4605</v>
      </c>
      <c r="V821" s="668" t="s">
        <v>4605</v>
      </c>
      <c r="W821" s="668" t="s">
        <v>22</v>
      </c>
      <c r="X821" s="668" t="s">
        <v>22</v>
      </c>
      <c r="Y821" s="668" t="s">
        <v>22</v>
      </c>
      <c r="Z821" s="668" t="s">
        <v>22</v>
      </c>
      <c r="AB821" s="662" t="s">
        <v>4885</v>
      </c>
      <c r="AC821" s="662" t="s">
        <v>4857</v>
      </c>
      <c r="AE821" s="662">
        <v>2</v>
      </c>
      <c r="AF821" s="662">
        <v>7</v>
      </c>
      <c r="AG821" s="662">
        <v>8</v>
      </c>
      <c r="AH821" s="668" t="str">
        <f t="shared" si="119"/>
        <v>●</v>
      </c>
      <c r="AI821" s="668" t="str">
        <f t="shared" si="119"/>
        <v>●</v>
      </c>
      <c r="AJ821" s="668" t="str">
        <f t="shared" si="119"/>
        <v>●</v>
      </c>
      <c r="AK821" s="675">
        <f t="shared" si="120"/>
        <v>85116</v>
      </c>
      <c r="AL821" s="675" t="str">
        <f t="shared" si="118"/>
        <v>85_伊万里</v>
      </c>
      <c r="AM821" s="675" t="str">
        <f t="shared" si="126"/>
        <v>85</v>
      </c>
      <c r="AN821" s="693" t="str">
        <f>IFERROR(VLOOKUP(AL821,観測点コードリスト!$L$2:$N$1665,3,FALSE),"")</f>
        <v>1075</v>
      </c>
      <c r="AO821" t="str">
        <f t="shared" si="121"/>
        <v>●</v>
      </c>
      <c r="AQ821" s="709">
        <f t="shared" si="122"/>
        <v>85116</v>
      </c>
      <c r="AR821" s="709" t="str">
        <f t="shared" si="123"/>
        <v>伊万里</v>
      </c>
      <c r="AS821" s="709" t="str">
        <f t="shared" si="124"/>
        <v>85</v>
      </c>
      <c r="AT821" s="710" t="str">
        <f t="shared" si="125"/>
        <v>1075</v>
      </c>
    </row>
    <row r="822" spans="1:46">
      <c r="A822" s="662" t="s">
        <v>3829</v>
      </c>
      <c r="B822" s="662">
        <v>85142</v>
      </c>
      <c r="C822" s="662" t="s">
        <v>23</v>
      </c>
      <c r="D822" s="662" t="s">
        <v>3829</v>
      </c>
      <c r="E822" s="662" t="s">
        <v>3830</v>
      </c>
      <c r="F822" s="662" t="s">
        <v>4145</v>
      </c>
      <c r="G822" s="662">
        <v>33</v>
      </c>
      <c r="H822" s="662">
        <v>15.9</v>
      </c>
      <c r="I822" s="662">
        <v>130</v>
      </c>
      <c r="J822" s="662">
        <v>18.3</v>
      </c>
      <c r="K822" s="662">
        <v>6</v>
      </c>
      <c r="L822" s="662">
        <v>56.1</v>
      </c>
      <c r="M822" s="662" t="s">
        <v>22</v>
      </c>
      <c r="N822" s="662" t="s">
        <v>4146</v>
      </c>
      <c r="O822" s="662">
        <v>85900</v>
      </c>
      <c r="P822" s="662" t="s">
        <v>22</v>
      </c>
      <c r="Q822" s="667">
        <v>33.265000000000001</v>
      </c>
      <c r="R822" s="667">
        <v>130.30500000000001</v>
      </c>
      <c r="T822" s="668" t="s">
        <v>4605</v>
      </c>
      <c r="U822" s="668" t="s">
        <v>4605</v>
      </c>
      <c r="V822" s="668" t="s">
        <v>4605</v>
      </c>
      <c r="W822" s="668" t="s">
        <v>4605</v>
      </c>
      <c r="X822" s="668" t="s">
        <v>22</v>
      </c>
      <c r="Y822" s="668" t="s">
        <v>4605</v>
      </c>
      <c r="Z822" s="668" t="s">
        <v>4605</v>
      </c>
      <c r="AB822" s="662" t="s">
        <v>4146</v>
      </c>
      <c r="AC822" s="662" t="s">
        <v>4146</v>
      </c>
      <c r="AE822" s="662">
        <v>11</v>
      </c>
      <c r="AF822" s="662">
        <v>3</v>
      </c>
      <c r="AG822" s="662">
        <v>4</v>
      </c>
      <c r="AH822" s="668" t="str">
        <f t="shared" si="119"/>
        <v>●</v>
      </c>
      <c r="AI822" s="668" t="str">
        <f t="shared" si="119"/>
        <v>●</v>
      </c>
      <c r="AJ822" s="668" t="str">
        <f t="shared" si="119"/>
        <v>●</v>
      </c>
      <c r="AK822" s="675">
        <f t="shared" si="120"/>
        <v>85142</v>
      </c>
      <c r="AL822" s="675" t="str">
        <f t="shared" si="118"/>
        <v>85_佐賀</v>
      </c>
      <c r="AM822" s="675" t="str">
        <f t="shared" si="126"/>
        <v>85</v>
      </c>
      <c r="AN822" s="693" t="str">
        <f>IFERROR(VLOOKUP(AL822,観測点コードリスト!$L$2:$N$1665,3,FALSE),"")</f>
        <v>47813</v>
      </c>
      <c r="AO822" t="str">
        <f t="shared" si="121"/>
        <v>●</v>
      </c>
      <c r="AQ822" s="709">
        <f t="shared" si="122"/>
        <v>85142</v>
      </c>
      <c r="AR822" s="709" t="str">
        <f t="shared" si="123"/>
        <v>佐賀</v>
      </c>
      <c r="AS822" s="709" t="str">
        <f t="shared" si="124"/>
        <v>85</v>
      </c>
      <c r="AT822" s="710" t="str">
        <f t="shared" si="125"/>
        <v>47813</v>
      </c>
    </row>
    <row r="823" spans="1:46">
      <c r="A823" s="662" t="s">
        <v>3829</v>
      </c>
      <c r="B823" s="662">
        <v>85161</v>
      </c>
      <c r="C823" s="662" t="s">
        <v>17</v>
      </c>
      <c r="D823" s="662" t="s">
        <v>4147</v>
      </c>
      <c r="E823" s="662" t="s">
        <v>4148</v>
      </c>
      <c r="F823" s="662" t="s">
        <v>4149</v>
      </c>
      <c r="G823" s="662">
        <v>33</v>
      </c>
      <c r="H823" s="662">
        <v>7</v>
      </c>
      <c r="I823" s="662">
        <v>129</v>
      </c>
      <c r="J823" s="662">
        <v>59.7</v>
      </c>
      <c r="K823" s="662">
        <v>81</v>
      </c>
      <c r="L823" s="662">
        <v>10</v>
      </c>
      <c r="M823" s="662">
        <v>1.5</v>
      </c>
      <c r="N823" s="662" t="s">
        <v>3918</v>
      </c>
      <c r="O823" s="662" t="s">
        <v>22</v>
      </c>
      <c r="P823" s="662" t="s">
        <v>40</v>
      </c>
      <c r="Q823" s="667">
        <v>33.116667</v>
      </c>
      <c r="R823" s="667">
        <v>129.995</v>
      </c>
      <c r="T823" s="668" t="s">
        <v>4605</v>
      </c>
      <c r="U823" s="668" t="s">
        <v>4605</v>
      </c>
      <c r="V823" s="668" t="s">
        <v>4605</v>
      </c>
      <c r="W823" s="668" t="s">
        <v>22</v>
      </c>
      <c r="X823" s="668" t="s">
        <v>22</v>
      </c>
      <c r="Y823" s="668" t="s">
        <v>22</v>
      </c>
      <c r="Z823" s="668" t="s">
        <v>22</v>
      </c>
      <c r="AB823" s="662" t="s">
        <v>4745</v>
      </c>
      <c r="AC823" s="662" t="s">
        <v>4470</v>
      </c>
      <c r="AE823" s="662">
        <v>5</v>
      </c>
      <c r="AF823" s="662">
        <v>1</v>
      </c>
      <c r="AG823" s="662">
        <v>4</v>
      </c>
      <c r="AH823" s="668" t="str">
        <f t="shared" si="119"/>
        <v>●</v>
      </c>
      <c r="AI823" s="668" t="str">
        <f t="shared" si="119"/>
        <v>●</v>
      </c>
      <c r="AJ823" s="668" t="str">
        <f t="shared" si="119"/>
        <v>●</v>
      </c>
      <c r="AK823" s="675">
        <f t="shared" si="120"/>
        <v>85161</v>
      </c>
      <c r="AL823" s="675" t="str">
        <f t="shared" si="118"/>
        <v>85_嬉野</v>
      </c>
      <c r="AM823" s="675" t="str">
        <f t="shared" si="126"/>
        <v>85</v>
      </c>
      <c r="AN823" s="693" t="str">
        <f>IFERROR(VLOOKUP(AL823,観測点コードリスト!$L$2:$N$1665,3,FALSE),"")</f>
        <v>0830</v>
      </c>
      <c r="AO823" t="str">
        <f t="shared" si="121"/>
        <v>●</v>
      </c>
      <c r="AQ823" s="709">
        <f t="shared" si="122"/>
        <v>85161</v>
      </c>
      <c r="AR823" s="709" t="str">
        <f t="shared" si="123"/>
        <v>嬉野</v>
      </c>
      <c r="AS823" s="709" t="str">
        <f t="shared" si="124"/>
        <v>85</v>
      </c>
      <c r="AT823" s="710" t="str">
        <f t="shared" si="125"/>
        <v>0830</v>
      </c>
    </row>
    <row r="824" spans="1:46">
      <c r="A824" s="662" t="s">
        <v>3829</v>
      </c>
      <c r="B824" s="662">
        <v>85166</v>
      </c>
      <c r="C824" s="662" t="s">
        <v>17</v>
      </c>
      <c r="D824" s="662" t="s">
        <v>1332</v>
      </c>
      <c r="E824" s="662" t="s">
        <v>1333</v>
      </c>
      <c r="F824" s="662" t="s">
        <v>4150</v>
      </c>
      <c r="G824" s="662">
        <v>33</v>
      </c>
      <c r="H824" s="662">
        <v>11</v>
      </c>
      <c r="I824" s="662">
        <v>130</v>
      </c>
      <c r="J824" s="662">
        <v>8.9</v>
      </c>
      <c r="K824" s="662">
        <v>2</v>
      </c>
      <c r="L824" s="662">
        <v>10</v>
      </c>
      <c r="M824" s="662">
        <v>1.5</v>
      </c>
      <c r="N824" s="662" t="s">
        <v>3894</v>
      </c>
      <c r="O824" s="662" t="s">
        <v>22</v>
      </c>
      <c r="P824" s="662" t="s">
        <v>40</v>
      </c>
      <c r="Q824" s="667">
        <v>33.183332999999998</v>
      </c>
      <c r="R824" s="667">
        <v>130.14833300000001</v>
      </c>
      <c r="T824" s="668" t="s">
        <v>4605</v>
      </c>
      <c r="U824" s="668" t="s">
        <v>4605</v>
      </c>
      <c r="V824" s="668" t="s">
        <v>4605</v>
      </c>
      <c r="W824" s="668" t="s">
        <v>22</v>
      </c>
      <c r="X824" s="668" t="s">
        <v>22</v>
      </c>
      <c r="Y824" s="668" t="s">
        <v>22</v>
      </c>
      <c r="Z824" s="668" t="s">
        <v>22</v>
      </c>
      <c r="AB824" s="662" t="s">
        <v>4745</v>
      </c>
      <c r="AC824" s="662" t="s">
        <v>3958</v>
      </c>
      <c r="AE824" s="662">
        <v>1</v>
      </c>
      <c r="AF824" s="662">
        <v>6</v>
      </c>
      <c r="AG824" s="662">
        <v>7</v>
      </c>
      <c r="AH824" s="668" t="str">
        <f t="shared" si="119"/>
        <v>●</v>
      </c>
      <c r="AI824" s="668" t="str">
        <f t="shared" si="119"/>
        <v>●</v>
      </c>
      <c r="AJ824" s="668" t="str">
        <f t="shared" si="119"/>
        <v>●</v>
      </c>
      <c r="AK824" s="675">
        <f t="shared" si="120"/>
        <v>85166</v>
      </c>
      <c r="AL824" s="675" t="str">
        <f t="shared" si="118"/>
        <v>85_白石</v>
      </c>
      <c r="AM824" s="675" t="str">
        <f t="shared" si="126"/>
        <v>85</v>
      </c>
      <c r="AN824" s="693" t="str">
        <f>IFERROR(VLOOKUP(AL824,観測点コードリスト!$L$2:$N$1665,3,FALSE),"")</f>
        <v>0829</v>
      </c>
      <c r="AO824" t="str">
        <f t="shared" si="121"/>
        <v>●</v>
      </c>
      <c r="AQ824" s="709">
        <f t="shared" si="122"/>
        <v>85166</v>
      </c>
      <c r="AR824" s="709" t="str">
        <f t="shared" si="123"/>
        <v>白石</v>
      </c>
      <c r="AS824" s="709" t="str">
        <f t="shared" si="124"/>
        <v>85</v>
      </c>
      <c r="AT824" s="710" t="str">
        <f t="shared" si="125"/>
        <v>0829</v>
      </c>
    </row>
    <row r="825" spans="1:46">
      <c r="A825" s="662" t="s">
        <v>3829</v>
      </c>
      <c r="B825" s="662">
        <v>85176</v>
      </c>
      <c r="C825" s="662" t="s">
        <v>23</v>
      </c>
      <c r="D825" s="662" t="s">
        <v>4151</v>
      </c>
      <c r="E825" s="662" t="s">
        <v>4152</v>
      </c>
      <c r="F825" s="662" t="s">
        <v>4153</v>
      </c>
      <c r="G825" s="662">
        <v>33</v>
      </c>
      <c r="H825" s="662">
        <v>8.9</v>
      </c>
      <c r="I825" s="662">
        <v>130</v>
      </c>
      <c r="J825" s="662">
        <v>18.100000000000001</v>
      </c>
      <c r="K825" s="662">
        <v>2</v>
      </c>
      <c r="L825" s="662">
        <v>10.1</v>
      </c>
      <c r="M825" s="662" t="s">
        <v>22</v>
      </c>
      <c r="N825" s="662" t="s">
        <v>35</v>
      </c>
      <c r="O825" s="662" t="s">
        <v>22</v>
      </c>
      <c r="P825" s="662" t="s">
        <v>36</v>
      </c>
      <c r="Q825" s="667">
        <v>33.148333000000001</v>
      </c>
      <c r="R825" s="667">
        <v>130.30166700000001</v>
      </c>
      <c r="T825" s="668" t="s">
        <v>4605</v>
      </c>
      <c r="U825" s="668" t="s">
        <v>4605</v>
      </c>
      <c r="V825" s="668" t="s">
        <v>4605</v>
      </c>
      <c r="W825" s="668" t="s">
        <v>22</v>
      </c>
      <c r="X825" s="668" t="s">
        <v>22</v>
      </c>
      <c r="Y825" s="668" t="s">
        <v>22</v>
      </c>
      <c r="Z825" s="668" t="s">
        <v>22</v>
      </c>
      <c r="AB825" s="662" t="s">
        <v>35</v>
      </c>
      <c r="AC825" s="662" t="s">
        <v>35</v>
      </c>
      <c r="AE825" s="662">
        <v>4</v>
      </c>
      <c r="AF825" s="662">
        <v>9</v>
      </c>
      <c r="AG825" s="662">
        <v>9</v>
      </c>
      <c r="AH825" s="668" t="str">
        <f t="shared" si="119"/>
        <v>●</v>
      </c>
      <c r="AI825" s="668" t="str">
        <f t="shared" si="119"/>
        <v>●</v>
      </c>
      <c r="AJ825" s="668" t="str">
        <f t="shared" si="119"/>
        <v>●</v>
      </c>
      <c r="AK825" s="675">
        <f t="shared" si="120"/>
        <v>85176</v>
      </c>
      <c r="AL825" s="675" t="str">
        <f t="shared" si="118"/>
        <v>85_川副</v>
      </c>
      <c r="AM825" s="675" t="str">
        <f t="shared" si="126"/>
        <v>85</v>
      </c>
      <c r="AN825" s="693" t="str">
        <f>IFERROR(VLOOKUP(AL825,観測点コードリスト!$L$2:$N$1665,3,FALSE),"")</f>
        <v>1480</v>
      </c>
      <c r="AO825" t="str">
        <f t="shared" si="121"/>
        <v>●</v>
      </c>
      <c r="AQ825" s="709">
        <f t="shared" si="122"/>
        <v>85176</v>
      </c>
      <c r="AR825" s="709" t="str">
        <f t="shared" si="123"/>
        <v>川副</v>
      </c>
      <c r="AS825" s="709" t="str">
        <f t="shared" si="124"/>
        <v>85</v>
      </c>
      <c r="AT825" s="710" t="str">
        <f t="shared" si="125"/>
        <v>1480</v>
      </c>
    </row>
    <row r="826" spans="1:46">
      <c r="A826" s="662" t="s">
        <v>4154</v>
      </c>
      <c r="B826" s="662">
        <v>86006</v>
      </c>
      <c r="C826" s="662" t="s">
        <v>17</v>
      </c>
      <c r="D826" s="662" t="s">
        <v>4155</v>
      </c>
      <c r="E826" s="662" t="s">
        <v>2864</v>
      </c>
      <c r="F826" s="662" t="s">
        <v>4156</v>
      </c>
      <c r="G826" s="662">
        <v>33</v>
      </c>
      <c r="H826" s="662">
        <v>6.9</v>
      </c>
      <c r="I826" s="662">
        <v>130</v>
      </c>
      <c r="J826" s="662">
        <v>41.5</v>
      </c>
      <c r="K826" s="662">
        <v>119</v>
      </c>
      <c r="L826" s="662">
        <v>10</v>
      </c>
      <c r="M826" s="662">
        <v>1.5</v>
      </c>
      <c r="N826" s="662" t="s">
        <v>4157</v>
      </c>
      <c r="O826" s="662" t="s">
        <v>22</v>
      </c>
      <c r="P826" s="662" t="s">
        <v>40</v>
      </c>
      <c r="Q826" s="667">
        <v>33.115000000000002</v>
      </c>
      <c r="R826" s="667">
        <v>130.691667</v>
      </c>
      <c r="T826" s="668" t="s">
        <v>4605</v>
      </c>
      <c r="U826" s="668" t="s">
        <v>4605</v>
      </c>
      <c r="V826" s="668" t="s">
        <v>4605</v>
      </c>
      <c r="W826" s="668" t="s">
        <v>22</v>
      </c>
      <c r="X826" s="668" t="s">
        <v>22</v>
      </c>
      <c r="Y826" s="668" t="s">
        <v>22</v>
      </c>
      <c r="Z826" s="668" t="s">
        <v>22</v>
      </c>
      <c r="AB826" s="662" t="s">
        <v>4745</v>
      </c>
      <c r="AC826" s="662" t="s">
        <v>4886</v>
      </c>
      <c r="AF826" s="662">
        <v>3</v>
      </c>
      <c r="AG826" s="662">
        <v>4</v>
      </c>
      <c r="AH826" s="668" t="str">
        <f t="shared" si="119"/>
        <v/>
      </c>
      <c r="AI826" s="668" t="str">
        <f t="shared" si="119"/>
        <v>●</v>
      </c>
      <c r="AJ826" s="668" t="str">
        <f t="shared" si="119"/>
        <v>●</v>
      </c>
      <c r="AK826" s="675">
        <f t="shared" si="120"/>
        <v>86006</v>
      </c>
      <c r="AL826" s="675" t="str">
        <f t="shared" si="118"/>
        <v>86_鹿北</v>
      </c>
      <c r="AM826" s="675" t="str">
        <f t="shared" si="126"/>
        <v>86</v>
      </c>
      <c r="AN826" s="693" t="str">
        <f>IFERROR(VLOOKUP(AL826,観測点コードリスト!$L$2:$N$1665,3,FALSE),"")</f>
        <v>0832</v>
      </c>
      <c r="AO826" t="str">
        <f t="shared" si="121"/>
        <v>●</v>
      </c>
      <c r="AQ826" s="709">
        <f t="shared" si="122"/>
        <v>86006</v>
      </c>
      <c r="AR826" s="709" t="str">
        <f t="shared" si="123"/>
        <v>鹿北</v>
      </c>
      <c r="AS826" s="709" t="str">
        <f t="shared" si="124"/>
        <v>86</v>
      </c>
      <c r="AT826" s="710" t="str">
        <f t="shared" si="125"/>
        <v>0832</v>
      </c>
    </row>
    <row r="827" spans="1:46">
      <c r="A827" s="662" t="s">
        <v>4154</v>
      </c>
      <c r="B827" s="662">
        <v>86066</v>
      </c>
      <c r="C827" s="662" t="s">
        <v>17</v>
      </c>
      <c r="D827" s="662" t="s">
        <v>4158</v>
      </c>
      <c r="E827" s="662" t="s">
        <v>4159</v>
      </c>
      <c r="F827" s="662" t="s">
        <v>4160</v>
      </c>
      <c r="G827" s="662">
        <v>33</v>
      </c>
      <c r="H827" s="662">
        <v>6.2</v>
      </c>
      <c r="I827" s="662">
        <v>131</v>
      </c>
      <c r="J827" s="662">
        <v>4</v>
      </c>
      <c r="K827" s="662">
        <v>448</v>
      </c>
      <c r="L827" s="662">
        <v>10</v>
      </c>
      <c r="M827" s="662">
        <v>1.5</v>
      </c>
      <c r="N827" s="662" t="s">
        <v>4161</v>
      </c>
      <c r="O827" s="662" t="s">
        <v>22</v>
      </c>
      <c r="P827" s="662" t="s">
        <v>40</v>
      </c>
      <c r="Q827" s="667">
        <v>33.103332999999999</v>
      </c>
      <c r="R827" s="667">
        <v>131.066667</v>
      </c>
      <c r="T827" s="668" t="s">
        <v>4605</v>
      </c>
      <c r="U827" s="668" t="s">
        <v>4605</v>
      </c>
      <c r="V827" s="668" t="s">
        <v>4605</v>
      </c>
      <c r="W827" s="668" t="s">
        <v>22</v>
      </c>
      <c r="X827" s="668" t="s">
        <v>22</v>
      </c>
      <c r="Y827" s="668" t="s">
        <v>22</v>
      </c>
      <c r="Z827" s="668" t="s">
        <v>22</v>
      </c>
      <c r="AB827" s="662" t="s">
        <v>4745</v>
      </c>
      <c r="AC827" s="662" t="s">
        <v>4412</v>
      </c>
      <c r="AG827" s="662">
        <v>2</v>
      </c>
      <c r="AH827" s="668" t="str">
        <f t="shared" si="119"/>
        <v/>
      </c>
      <c r="AI827" s="668" t="str">
        <f t="shared" si="119"/>
        <v/>
      </c>
      <c r="AJ827" s="668" t="str">
        <f t="shared" si="119"/>
        <v>●</v>
      </c>
      <c r="AK827" s="675">
        <f t="shared" si="120"/>
        <v>86066</v>
      </c>
      <c r="AL827" s="675" t="str">
        <f t="shared" si="118"/>
        <v>86_南小国</v>
      </c>
      <c r="AM827" s="675" t="str">
        <f t="shared" si="126"/>
        <v>86</v>
      </c>
      <c r="AN827" s="693" t="str">
        <f>IFERROR(VLOOKUP(AL827,観測点コードリスト!$L$2:$N$1665,3,FALSE),"")</f>
        <v>0833</v>
      </c>
      <c r="AO827" t="str">
        <f t="shared" si="121"/>
        <v>●</v>
      </c>
      <c r="AQ827" s="709">
        <f t="shared" si="122"/>
        <v>86066</v>
      </c>
      <c r="AR827" s="709" t="str">
        <f t="shared" si="123"/>
        <v>南小国</v>
      </c>
      <c r="AS827" s="709" t="str">
        <f t="shared" si="124"/>
        <v>86</v>
      </c>
      <c r="AT827" s="710" t="str">
        <f t="shared" si="125"/>
        <v>0833</v>
      </c>
    </row>
    <row r="828" spans="1:46">
      <c r="A828" s="662" t="s">
        <v>4154</v>
      </c>
      <c r="B828" s="662">
        <v>86086</v>
      </c>
      <c r="C828" s="662" t="s">
        <v>17</v>
      </c>
      <c r="D828" s="662" t="s">
        <v>4162</v>
      </c>
      <c r="E828" s="662" t="s">
        <v>4163</v>
      </c>
      <c r="F828" s="662" t="s">
        <v>4164</v>
      </c>
      <c r="G828" s="662">
        <v>32</v>
      </c>
      <c r="H828" s="662">
        <v>54.9</v>
      </c>
      <c r="I828" s="662">
        <v>130</v>
      </c>
      <c r="J828" s="662">
        <v>30.7</v>
      </c>
      <c r="K828" s="662">
        <v>15</v>
      </c>
      <c r="L828" s="662">
        <v>10</v>
      </c>
      <c r="M828" s="662">
        <v>1.5</v>
      </c>
      <c r="N828" s="662" t="s">
        <v>4165</v>
      </c>
      <c r="O828" s="662" t="s">
        <v>22</v>
      </c>
      <c r="P828" s="662" t="s">
        <v>40</v>
      </c>
      <c r="Q828" s="667">
        <v>32.914999999999999</v>
      </c>
      <c r="R828" s="667">
        <v>130.51166699999999</v>
      </c>
      <c r="T828" s="668" t="s">
        <v>4605</v>
      </c>
      <c r="U828" s="668" t="s">
        <v>4605</v>
      </c>
      <c r="V828" s="668" t="s">
        <v>4605</v>
      </c>
      <c r="W828" s="668" t="s">
        <v>22</v>
      </c>
      <c r="X828" s="668" t="s">
        <v>22</v>
      </c>
      <c r="Y828" s="668" t="s">
        <v>22</v>
      </c>
      <c r="Z828" s="668" t="s">
        <v>22</v>
      </c>
      <c r="AB828" s="662" t="s">
        <v>4745</v>
      </c>
      <c r="AC828" s="662" t="s">
        <v>4887</v>
      </c>
      <c r="AE828" s="662">
        <v>3</v>
      </c>
      <c r="AF828" s="662">
        <v>6</v>
      </c>
      <c r="AG828" s="662">
        <v>1</v>
      </c>
      <c r="AH828" s="668" t="str">
        <f t="shared" si="119"/>
        <v>●</v>
      </c>
      <c r="AI828" s="668" t="str">
        <f t="shared" si="119"/>
        <v>●</v>
      </c>
      <c r="AJ828" s="668" t="str">
        <f t="shared" si="119"/>
        <v>●</v>
      </c>
      <c r="AK828" s="675">
        <f t="shared" si="120"/>
        <v>86086</v>
      </c>
      <c r="AL828" s="675" t="str">
        <f t="shared" si="118"/>
        <v>86_岱明</v>
      </c>
      <c r="AM828" s="675" t="str">
        <f t="shared" si="126"/>
        <v>86</v>
      </c>
      <c r="AN828" s="693" t="str">
        <f>IFERROR(VLOOKUP(AL828,観測点コードリスト!$L$2:$N$1665,3,FALSE),"")</f>
        <v>0834</v>
      </c>
      <c r="AO828" t="str">
        <f t="shared" si="121"/>
        <v>●</v>
      </c>
      <c r="AQ828" s="709">
        <f t="shared" si="122"/>
        <v>86086</v>
      </c>
      <c r="AR828" s="709" t="str">
        <f t="shared" si="123"/>
        <v>岱明</v>
      </c>
      <c r="AS828" s="709" t="str">
        <f t="shared" si="124"/>
        <v>86</v>
      </c>
      <c r="AT828" s="710" t="str">
        <f t="shared" si="125"/>
        <v>0834</v>
      </c>
    </row>
    <row r="829" spans="1:46">
      <c r="A829" s="662" t="s">
        <v>4154</v>
      </c>
      <c r="B829" s="662">
        <v>86101</v>
      </c>
      <c r="C829" s="662" t="s">
        <v>17</v>
      </c>
      <c r="D829" s="662" t="s">
        <v>4166</v>
      </c>
      <c r="E829" s="662" t="s">
        <v>4167</v>
      </c>
      <c r="F829" s="662" t="s">
        <v>4168</v>
      </c>
      <c r="G829" s="662">
        <v>32</v>
      </c>
      <c r="H829" s="662">
        <v>56.7</v>
      </c>
      <c r="I829" s="662">
        <v>130</v>
      </c>
      <c r="J829" s="662">
        <v>46.9</v>
      </c>
      <c r="K829" s="662">
        <v>83</v>
      </c>
      <c r="L829" s="662">
        <v>6.5</v>
      </c>
      <c r="M829" s="662">
        <v>1.5</v>
      </c>
      <c r="N829" s="662" t="s">
        <v>4165</v>
      </c>
      <c r="O829" s="662" t="s">
        <v>22</v>
      </c>
      <c r="P829" s="662" t="s">
        <v>40</v>
      </c>
      <c r="Q829" s="667">
        <v>32.945</v>
      </c>
      <c r="R829" s="667">
        <v>130.781667</v>
      </c>
      <c r="T829" s="668" t="s">
        <v>4605</v>
      </c>
      <c r="U829" s="668" t="s">
        <v>4605</v>
      </c>
      <c r="V829" s="668" t="s">
        <v>4605</v>
      </c>
      <c r="W829" s="668" t="s">
        <v>22</v>
      </c>
      <c r="X829" s="668" t="s">
        <v>22</v>
      </c>
      <c r="Y829" s="668" t="s">
        <v>22</v>
      </c>
      <c r="Z829" s="668" t="s">
        <v>22</v>
      </c>
      <c r="AB829" s="662" t="s">
        <v>4745</v>
      </c>
      <c r="AC829" s="662" t="s">
        <v>4887</v>
      </c>
      <c r="AE829" s="662">
        <v>5</v>
      </c>
      <c r="AF829" s="662">
        <v>3</v>
      </c>
      <c r="AG829" s="662">
        <v>7</v>
      </c>
      <c r="AH829" s="668" t="str">
        <f t="shared" si="119"/>
        <v>●</v>
      </c>
      <c r="AI829" s="668" t="str">
        <f t="shared" si="119"/>
        <v>●</v>
      </c>
      <c r="AJ829" s="668" t="str">
        <f t="shared" si="119"/>
        <v>●</v>
      </c>
      <c r="AK829" s="675">
        <f t="shared" si="120"/>
        <v>86101</v>
      </c>
      <c r="AL829" s="675" t="str">
        <f t="shared" si="118"/>
        <v>86_菊池</v>
      </c>
      <c r="AM829" s="675" t="str">
        <f t="shared" si="126"/>
        <v>86</v>
      </c>
      <c r="AN829" s="693" t="str">
        <f>IFERROR(VLOOKUP(AL829,観測点コードリスト!$L$2:$N$1665,3,FALSE),"")</f>
        <v>0835</v>
      </c>
      <c r="AO829" t="str">
        <f t="shared" si="121"/>
        <v>●</v>
      </c>
      <c r="AQ829" s="709">
        <f t="shared" si="122"/>
        <v>86101</v>
      </c>
      <c r="AR829" s="709" t="str">
        <f t="shared" si="123"/>
        <v>菊池</v>
      </c>
      <c r="AS829" s="709" t="str">
        <f t="shared" si="124"/>
        <v>86</v>
      </c>
      <c r="AT829" s="710" t="str">
        <f t="shared" si="125"/>
        <v>0835</v>
      </c>
    </row>
    <row r="830" spans="1:46">
      <c r="A830" s="662" t="s">
        <v>4154</v>
      </c>
      <c r="B830" s="662">
        <v>86111</v>
      </c>
      <c r="C830" s="662" t="s">
        <v>17</v>
      </c>
      <c r="D830" s="662" t="s">
        <v>4169</v>
      </c>
      <c r="E830" s="662" t="s">
        <v>4170</v>
      </c>
      <c r="F830" s="662" t="s">
        <v>4171</v>
      </c>
      <c r="G830" s="662">
        <v>32</v>
      </c>
      <c r="H830" s="662">
        <v>56.8</v>
      </c>
      <c r="I830" s="662">
        <v>131</v>
      </c>
      <c r="J830" s="662">
        <v>2.4</v>
      </c>
      <c r="K830" s="662">
        <v>487</v>
      </c>
      <c r="L830" s="662">
        <v>10</v>
      </c>
      <c r="M830" s="662">
        <v>1.5</v>
      </c>
      <c r="N830" s="662" t="s">
        <v>1986</v>
      </c>
      <c r="O830" s="662" t="s">
        <v>22</v>
      </c>
      <c r="P830" s="662" t="s">
        <v>40</v>
      </c>
      <c r="Q830" s="667">
        <v>32.946666999999998</v>
      </c>
      <c r="R830" s="667">
        <v>131.04</v>
      </c>
      <c r="T830" s="668" t="s">
        <v>4605</v>
      </c>
      <c r="U830" s="668" t="s">
        <v>4605</v>
      </c>
      <c r="V830" s="668" t="s">
        <v>4605</v>
      </c>
      <c r="W830" s="668" t="s">
        <v>22</v>
      </c>
      <c r="X830" s="668" t="s">
        <v>22</v>
      </c>
      <c r="Y830" s="668" t="s">
        <v>22</v>
      </c>
      <c r="Z830" s="668" t="s">
        <v>22</v>
      </c>
      <c r="AB830" s="662" t="s">
        <v>1986</v>
      </c>
      <c r="AC830" s="662" t="s">
        <v>1986</v>
      </c>
      <c r="AE830" s="662">
        <v>1</v>
      </c>
      <c r="AH830" s="668" t="str">
        <f t="shared" si="119"/>
        <v>●</v>
      </c>
      <c r="AI830" s="668" t="str">
        <f t="shared" si="119"/>
        <v/>
      </c>
      <c r="AJ830" s="668" t="str">
        <f t="shared" si="119"/>
        <v/>
      </c>
      <c r="AK830" s="675">
        <f t="shared" si="120"/>
        <v>86111</v>
      </c>
      <c r="AL830" s="675" t="str">
        <f t="shared" si="118"/>
        <v>86_阿蘇乙姫</v>
      </c>
      <c r="AM830" s="675" t="str">
        <f t="shared" si="126"/>
        <v>86</v>
      </c>
      <c r="AN830" s="693" t="str">
        <f>IFERROR(VLOOKUP(AL830,観測点コードリスト!$L$2:$N$1665,3,FALSE),"")</f>
        <v>1240</v>
      </c>
      <c r="AO830" t="str">
        <f t="shared" si="121"/>
        <v>●</v>
      </c>
      <c r="AQ830" s="709">
        <f t="shared" si="122"/>
        <v>86111</v>
      </c>
      <c r="AR830" s="709" t="str">
        <f t="shared" si="123"/>
        <v>阿蘇乙姫</v>
      </c>
      <c r="AS830" s="709" t="str">
        <f t="shared" si="124"/>
        <v>86</v>
      </c>
      <c r="AT830" s="710" t="str">
        <f t="shared" si="125"/>
        <v>1240</v>
      </c>
    </row>
    <row r="831" spans="1:46">
      <c r="A831" s="662" t="s">
        <v>4154</v>
      </c>
      <c r="B831" s="662">
        <v>86141</v>
      </c>
      <c r="C831" s="662" t="s">
        <v>23</v>
      </c>
      <c r="D831" s="662" t="s">
        <v>4154</v>
      </c>
      <c r="E831" s="662" t="s">
        <v>4172</v>
      </c>
      <c r="F831" s="662" t="s">
        <v>4174</v>
      </c>
      <c r="G831" s="662">
        <v>32</v>
      </c>
      <c r="H831" s="662">
        <v>49.3</v>
      </c>
      <c r="I831" s="662">
        <v>130</v>
      </c>
      <c r="J831" s="662">
        <v>42.9</v>
      </c>
      <c r="K831" s="662">
        <v>15</v>
      </c>
      <c r="L831" s="662">
        <v>15.3</v>
      </c>
      <c r="M831" s="662" t="s">
        <v>22</v>
      </c>
      <c r="N831" s="662" t="s">
        <v>2380</v>
      </c>
      <c r="O831" s="662" t="s">
        <v>22</v>
      </c>
      <c r="P831" s="662" t="s">
        <v>262</v>
      </c>
      <c r="Q831" s="667">
        <v>32.821666999999998</v>
      </c>
      <c r="R831" s="667">
        <v>130.715</v>
      </c>
      <c r="T831" s="668" t="s">
        <v>22</v>
      </c>
      <c r="U831" s="668" t="s">
        <v>22</v>
      </c>
      <c r="V831" s="668" t="s">
        <v>4605</v>
      </c>
      <c r="W831" s="668" t="s">
        <v>22</v>
      </c>
      <c r="X831" s="668" t="s">
        <v>22</v>
      </c>
      <c r="Y831" s="668" t="s">
        <v>22</v>
      </c>
      <c r="Z831" s="668" t="s">
        <v>22</v>
      </c>
      <c r="AB831" s="662" t="s">
        <v>4758</v>
      </c>
      <c r="AC831" s="662" t="s">
        <v>4836</v>
      </c>
      <c r="AE831" s="662">
        <v>20</v>
      </c>
      <c r="AF831" s="662">
        <v>5</v>
      </c>
      <c r="AG831" s="662">
        <v>8</v>
      </c>
      <c r="AH831" s="668" t="str">
        <f t="shared" si="119"/>
        <v>●</v>
      </c>
      <c r="AI831" s="668" t="str">
        <f t="shared" si="119"/>
        <v>●</v>
      </c>
      <c r="AJ831" s="668" t="str">
        <f t="shared" si="119"/>
        <v>●</v>
      </c>
      <c r="AK831" s="675">
        <f t="shared" si="120"/>
        <v>86141</v>
      </c>
      <c r="AL831" s="675" t="str">
        <f t="shared" si="118"/>
        <v>86_熊本</v>
      </c>
      <c r="AM831" s="675" t="str">
        <f t="shared" si="126"/>
        <v>86</v>
      </c>
      <c r="AN831" s="693" t="str">
        <f>IFERROR(VLOOKUP(AL831,観測点コードリスト!$L$2:$N$1665,3,FALSE),"")</f>
        <v>47819</v>
      </c>
      <c r="AO831" t="str">
        <f t="shared" si="121"/>
        <v>●</v>
      </c>
      <c r="AQ831" s="709">
        <f t="shared" si="122"/>
        <v>86141</v>
      </c>
      <c r="AR831" s="709" t="str">
        <f t="shared" si="123"/>
        <v>熊本</v>
      </c>
      <c r="AS831" s="709" t="str">
        <f t="shared" si="124"/>
        <v>86</v>
      </c>
      <c r="AT831" s="710" t="str">
        <f t="shared" si="125"/>
        <v>47819</v>
      </c>
    </row>
    <row r="832" spans="1:46">
      <c r="A832" s="662" t="s">
        <v>4154</v>
      </c>
      <c r="B832" s="662">
        <v>86146</v>
      </c>
      <c r="C832" s="662" t="s">
        <v>23</v>
      </c>
      <c r="D832" s="662" t="s">
        <v>4175</v>
      </c>
      <c r="E832" s="662" t="s">
        <v>4176</v>
      </c>
      <c r="F832" s="662" t="s">
        <v>4177</v>
      </c>
      <c r="G832" s="662">
        <v>32</v>
      </c>
      <c r="H832" s="662">
        <v>50.2</v>
      </c>
      <c r="I832" s="662">
        <v>130</v>
      </c>
      <c r="J832" s="662">
        <v>51.3</v>
      </c>
      <c r="K832" s="662">
        <v>193</v>
      </c>
      <c r="L832" s="662">
        <v>10</v>
      </c>
      <c r="M832" s="662" t="s">
        <v>22</v>
      </c>
      <c r="N832" s="662" t="s">
        <v>35</v>
      </c>
      <c r="O832" s="662" t="s">
        <v>22</v>
      </c>
      <c r="P832" s="662" t="s">
        <v>36</v>
      </c>
      <c r="Q832" s="667">
        <v>32.836666999999998</v>
      </c>
      <c r="R832" s="667">
        <v>130.85499999999999</v>
      </c>
      <c r="T832" s="668" t="s">
        <v>4605</v>
      </c>
      <c r="U832" s="668" t="s">
        <v>4605</v>
      </c>
      <c r="V832" s="668" t="s">
        <v>4605</v>
      </c>
      <c r="W832" s="668" t="s">
        <v>22</v>
      </c>
      <c r="X832" s="668" t="s">
        <v>22</v>
      </c>
      <c r="Y832" s="668" t="s">
        <v>22</v>
      </c>
      <c r="Z832" s="668" t="s">
        <v>22</v>
      </c>
      <c r="AB832" s="662" t="s">
        <v>35</v>
      </c>
      <c r="AC832" s="662" t="s">
        <v>35</v>
      </c>
      <c r="AE832" s="662">
        <v>3</v>
      </c>
      <c r="AF832" s="662">
        <v>18</v>
      </c>
      <c r="AG832" s="662">
        <v>4</v>
      </c>
      <c r="AH832" s="668" t="str">
        <f t="shared" si="119"/>
        <v>●</v>
      </c>
      <c r="AI832" s="668" t="str">
        <f t="shared" si="119"/>
        <v>●</v>
      </c>
      <c r="AJ832" s="668" t="str">
        <f t="shared" si="119"/>
        <v>●</v>
      </c>
      <c r="AK832" s="675">
        <f t="shared" si="120"/>
        <v>86146</v>
      </c>
      <c r="AL832" s="675" t="str">
        <f t="shared" si="118"/>
        <v>86_益城</v>
      </c>
      <c r="AM832" s="675" t="str">
        <f t="shared" si="126"/>
        <v>86</v>
      </c>
      <c r="AN832" s="693" t="str">
        <f>IFERROR(VLOOKUP(AL832,観測点コードリスト!$L$2:$N$1665,3,FALSE),"")</f>
        <v>0923</v>
      </c>
      <c r="AO832" t="str">
        <f t="shared" si="121"/>
        <v>●</v>
      </c>
      <c r="AQ832" s="709">
        <f t="shared" si="122"/>
        <v>86146</v>
      </c>
      <c r="AR832" s="709" t="str">
        <f t="shared" si="123"/>
        <v>益城</v>
      </c>
      <c r="AS832" s="709" t="str">
        <f t="shared" si="124"/>
        <v>86</v>
      </c>
      <c r="AT832" s="710" t="str">
        <f t="shared" si="125"/>
        <v>0923</v>
      </c>
    </row>
    <row r="833" spans="1:46">
      <c r="A833" s="662" t="s">
        <v>4154</v>
      </c>
      <c r="B833" s="662">
        <v>86157</v>
      </c>
      <c r="C833" s="662" t="s">
        <v>17</v>
      </c>
      <c r="D833" s="662" t="s">
        <v>4178</v>
      </c>
      <c r="E833" s="662" t="s">
        <v>4179</v>
      </c>
      <c r="F833" s="662" t="s">
        <v>4180</v>
      </c>
      <c r="G833" s="662">
        <v>32</v>
      </c>
      <c r="H833" s="662">
        <v>49.9</v>
      </c>
      <c r="I833" s="662">
        <v>131</v>
      </c>
      <c r="J833" s="662">
        <v>0.8</v>
      </c>
      <c r="K833" s="662">
        <v>394</v>
      </c>
      <c r="L833" s="662">
        <v>10</v>
      </c>
      <c r="M833" s="662">
        <v>1.5</v>
      </c>
      <c r="N833" s="662" t="s">
        <v>4181</v>
      </c>
      <c r="O833" s="662">
        <v>86901</v>
      </c>
      <c r="P833" s="662" t="s">
        <v>40</v>
      </c>
      <c r="Q833" s="667">
        <v>32.831667000000003</v>
      </c>
      <c r="R833" s="667">
        <v>131.01333299999999</v>
      </c>
      <c r="T833" s="668" t="s">
        <v>4605</v>
      </c>
      <c r="U833" s="668" t="s">
        <v>4605</v>
      </c>
      <c r="V833" s="668" t="s">
        <v>4605</v>
      </c>
      <c r="W833" s="668" t="s">
        <v>22</v>
      </c>
      <c r="X833" s="668" t="s">
        <v>22</v>
      </c>
      <c r="Y833" s="668" t="s">
        <v>22</v>
      </c>
      <c r="Z833" s="668" t="s">
        <v>22</v>
      </c>
      <c r="AB833" s="662" t="s">
        <v>4181</v>
      </c>
      <c r="AC833" s="662" t="s">
        <v>4181</v>
      </c>
      <c r="AG833" s="662">
        <v>3</v>
      </c>
      <c r="AH833" s="668" t="str">
        <f t="shared" si="119"/>
        <v/>
      </c>
      <c r="AI833" s="668" t="str">
        <f t="shared" si="119"/>
        <v/>
      </c>
      <c r="AJ833" s="668" t="str">
        <f t="shared" si="119"/>
        <v>●</v>
      </c>
      <c r="AK833" s="675">
        <f t="shared" si="120"/>
        <v>86157</v>
      </c>
      <c r="AL833" s="675" t="str">
        <f t="shared" si="118"/>
        <v>86_南阿蘇</v>
      </c>
      <c r="AM833" s="675" t="str">
        <f t="shared" si="126"/>
        <v>86</v>
      </c>
      <c r="AN833" s="693" t="str">
        <f>IFERROR(VLOOKUP(AL833,観測点コードリスト!$L$2:$N$1665,3,FALSE),"")</f>
        <v>1660</v>
      </c>
      <c r="AO833" t="str">
        <f t="shared" si="121"/>
        <v>●</v>
      </c>
      <c r="AQ833" s="709">
        <f t="shared" si="122"/>
        <v>86157</v>
      </c>
      <c r="AR833" s="709" t="str">
        <f t="shared" si="123"/>
        <v>南阿蘇</v>
      </c>
      <c r="AS833" s="709" t="str">
        <f t="shared" si="124"/>
        <v>86</v>
      </c>
      <c r="AT833" s="710" t="str">
        <f t="shared" si="125"/>
        <v>1660</v>
      </c>
    </row>
    <row r="834" spans="1:46">
      <c r="A834" s="662" t="s">
        <v>4154</v>
      </c>
      <c r="B834" s="662">
        <v>86161</v>
      </c>
      <c r="C834" s="662" t="s">
        <v>17</v>
      </c>
      <c r="D834" s="662" t="s">
        <v>4182</v>
      </c>
      <c r="E834" s="662" t="s">
        <v>4183</v>
      </c>
      <c r="F834" s="662" t="s">
        <v>4184</v>
      </c>
      <c r="G834" s="662">
        <v>32</v>
      </c>
      <c r="H834" s="662">
        <v>49.3</v>
      </c>
      <c r="I834" s="662">
        <v>131</v>
      </c>
      <c r="J834" s="662">
        <v>7.5</v>
      </c>
      <c r="K834" s="662">
        <v>555</v>
      </c>
      <c r="L834" s="662">
        <v>10.3</v>
      </c>
      <c r="M834" s="662">
        <v>1.5</v>
      </c>
      <c r="N834" s="662" t="s">
        <v>4185</v>
      </c>
      <c r="O834" s="662" t="s">
        <v>22</v>
      </c>
      <c r="P834" s="662" t="s">
        <v>40</v>
      </c>
      <c r="Q834" s="667">
        <v>32.821666999999998</v>
      </c>
      <c r="R834" s="667">
        <v>131.125</v>
      </c>
      <c r="T834" s="668" t="s">
        <v>4605</v>
      </c>
      <c r="U834" s="668" t="s">
        <v>4605</v>
      </c>
      <c r="V834" s="668" t="s">
        <v>4605</v>
      </c>
      <c r="W834" s="668" t="s">
        <v>22</v>
      </c>
      <c r="X834" s="668" t="s">
        <v>22</v>
      </c>
      <c r="Y834" s="668" t="s">
        <v>22</v>
      </c>
      <c r="Z834" s="668" t="s">
        <v>22</v>
      </c>
      <c r="AB834" s="662" t="s">
        <v>4745</v>
      </c>
      <c r="AC834" s="662" t="s">
        <v>3994</v>
      </c>
      <c r="AF834" s="662">
        <v>1</v>
      </c>
      <c r="AG834" s="662">
        <v>2</v>
      </c>
      <c r="AH834" s="668" t="str">
        <f t="shared" si="119"/>
        <v/>
      </c>
      <c r="AI834" s="668" t="str">
        <f t="shared" si="119"/>
        <v>●</v>
      </c>
      <c r="AJ834" s="668" t="str">
        <f t="shared" si="119"/>
        <v>●</v>
      </c>
      <c r="AK834" s="675">
        <f t="shared" si="120"/>
        <v>86161</v>
      </c>
      <c r="AL834" s="675" t="str">
        <f t="shared" si="118"/>
        <v>86_高森</v>
      </c>
      <c r="AM834" s="675" t="str">
        <f t="shared" si="126"/>
        <v>86</v>
      </c>
      <c r="AN834" s="693" t="str">
        <f>IFERROR(VLOOKUP(AL834,観測点コードリスト!$L$2:$N$1665,3,FALSE),"")</f>
        <v>0840</v>
      </c>
      <c r="AO834" t="str">
        <f t="shared" si="121"/>
        <v>●</v>
      </c>
      <c r="AQ834" s="709">
        <f t="shared" si="122"/>
        <v>86161</v>
      </c>
      <c r="AR834" s="709" t="str">
        <f t="shared" si="123"/>
        <v>高森</v>
      </c>
      <c r="AS834" s="709" t="str">
        <f t="shared" si="124"/>
        <v>86</v>
      </c>
      <c r="AT834" s="710" t="str">
        <f t="shared" si="125"/>
        <v>0840</v>
      </c>
    </row>
    <row r="835" spans="1:46">
      <c r="A835" s="662" t="s">
        <v>4154</v>
      </c>
      <c r="B835" s="662">
        <v>86216</v>
      </c>
      <c r="C835" s="662" t="s">
        <v>17</v>
      </c>
      <c r="D835" s="662" t="s">
        <v>4192</v>
      </c>
      <c r="E835" s="662" t="s">
        <v>3547</v>
      </c>
      <c r="F835" s="662" t="s">
        <v>4193</v>
      </c>
      <c r="G835" s="662">
        <v>32</v>
      </c>
      <c r="H835" s="662">
        <v>36.700000000000003</v>
      </c>
      <c r="I835" s="662">
        <v>130</v>
      </c>
      <c r="J835" s="662">
        <v>28.7</v>
      </c>
      <c r="K835" s="662">
        <v>60</v>
      </c>
      <c r="L835" s="662">
        <v>10</v>
      </c>
      <c r="M835" s="662">
        <v>1.5</v>
      </c>
      <c r="N835" s="662" t="s">
        <v>4194</v>
      </c>
      <c r="O835" s="662" t="s">
        <v>22</v>
      </c>
      <c r="P835" s="662" t="s">
        <v>40</v>
      </c>
      <c r="Q835" s="667">
        <v>32.611666999999997</v>
      </c>
      <c r="R835" s="667">
        <v>130.47833299999999</v>
      </c>
      <c r="T835" s="668" t="s">
        <v>4605</v>
      </c>
      <c r="U835" s="668" t="s">
        <v>4605</v>
      </c>
      <c r="V835" s="668" t="s">
        <v>4605</v>
      </c>
      <c r="W835" s="668" t="s">
        <v>22</v>
      </c>
      <c r="X835" s="668" t="s">
        <v>22</v>
      </c>
      <c r="Y835" s="668" t="s">
        <v>22</v>
      </c>
      <c r="Z835" s="668" t="s">
        <v>22</v>
      </c>
      <c r="AB835" s="662" t="s">
        <v>4874</v>
      </c>
      <c r="AC835" s="662" t="s">
        <v>4864</v>
      </c>
      <c r="AF835" s="662">
        <v>1</v>
      </c>
      <c r="AG835" s="662">
        <v>7</v>
      </c>
      <c r="AH835" s="668" t="str">
        <f t="shared" si="119"/>
        <v/>
      </c>
      <c r="AI835" s="668" t="str">
        <f t="shared" si="119"/>
        <v>●</v>
      </c>
      <c r="AJ835" s="668" t="str">
        <f t="shared" si="119"/>
        <v>●</v>
      </c>
      <c r="AK835" s="675">
        <f t="shared" si="120"/>
        <v>86216</v>
      </c>
      <c r="AL835" s="675" t="str">
        <f t="shared" si="118"/>
        <v>86_三角</v>
      </c>
      <c r="AM835" s="675" t="str">
        <f t="shared" si="126"/>
        <v>86</v>
      </c>
      <c r="AN835" s="693" t="str">
        <f>IFERROR(VLOOKUP(AL835,観測点コードリスト!$L$2:$N$1665,3,FALSE),"")</f>
        <v>1081</v>
      </c>
      <c r="AO835" t="str">
        <f t="shared" si="121"/>
        <v>●</v>
      </c>
      <c r="AQ835" s="709">
        <f t="shared" si="122"/>
        <v>86216</v>
      </c>
      <c r="AR835" s="709" t="str">
        <f t="shared" si="123"/>
        <v>三角</v>
      </c>
      <c r="AS835" s="709" t="str">
        <f t="shared" si="124"/>
        <v>86</v>
      </c>
      <c r="AT835" s="710" t="str">
        <f t="shared" si="125"/>
        <v>1081</v>
      </c>
    </row>
    <row r="836" spans="1:46">
      <c r="A836" s="662" t="s">
        <v>4154</v>
      </c>
      <c r="B836" s="662">
        <v>86236</v>
      </c>
      <c r="C836" s="662" t="s">
        <v>17</v>
      </c>
      <c r="D836" s="662" t="s">
        <v>4195</v>
      </c>
      <c r="E836" s="662" t="s">
        <v>4196</v>
      </c>
      <c r="F836" s="662" t="s">
        <v>4197</v>
      </c>
      <c r="G836" s="662">
        <v>32</v>
      </c>
      <c r="H836" s="662">
        <v>38.700000000000003</v>
      </c>
      <c r="I836" s="662">
        <v>130</v>
      </c>
      <c r="J836" s="662">
        <v>48.6</v>
      </c>
      <c r="K836" s="662">
        <v>36</v>
      </c>
      <c r="L836" s="662">
        <v>9.9</v>
      </c>
      <c r="M836" s="662">
        <v>1.5</v>
      </c>
      <c r="N836" s="662" t="s">
        <v>4002</v>
      </c>
      <c r="O836" s="662" t="s">
        <v>22</v>
      </c>
      <c r="P836" s="662" t="s">
        <v>22</v>
      </c>
      <c r="Q836" s="667">
        <v>32.645000000000003</v>
      </c>
      <c r="R836" s="667">
        <v>130.81</v>
      </c>
      <c r="T836" s="668" t="s">
        <v>4605</v>
      </c>
      <c r="U836" s="668" t="s">
        <v>4605</v>
      </c>
      <c r="V836" s="668" t="s">
        <v>4605</v>
      </c>
      <c r="W836" s="668" t="s">
        <v>22</v>
      </c>
      <c r="X836" s="668" t="s">
        <v>22</v>
      </c>
      <c r="Y836" s="668" t="s">
        <v>22</v>
      </c>
      <c r="Z836" s="668" t="s">
        <v>22</v>
      </c>
      <c r="AB836" s="662" t="s">
        <v>4745</v>
      </c>
      <c r="AC836" s="662" t="s">
        <v>4881</v>
      </c>
      <c r="AE836" s="662">
        <v>5</v>
      </c>
      <c r="AF836" s="662">
        <v>3</v>
      </c>
      <c r="AG836" s="662">
        <v>11</v>
      </c>
      <c r="AH836" s="668" t="str">
        <f t="shared" si="119"/>
        <v>●</v>
      </c>
      <c r="AI836" s="668" t="str">
        <f t="shared" si="119"/>
        <v>●</v>
      </c>
      <c r="AJ836" s="668" t="str">
        <f t="shared" si="119"/>
        <v>●</v>
      </c>
      <c r="AK836" s="675">
        <f t="shared" si="120"/>
        <v>86236</v>
      </c>
      <c r="AL836" s="675" t="str">
        <f t="shared" ref="AL836:AL899" si="127">AM836&amp;"_"&amp;D836</f>
        <v>86_甲佐</v>
      </c>
      <c r="AM836" s="675" t="str">
        <f t="shared" si="126"/>
        <v>86</v>
      </c>
      <c r="AN836" s="693" t="str">
        <f>IFERROR(VLOOKUP(AL836,観測点コードリスト!$L$2:$N$1665,3,FALSE),"")</f>
        <v>0842</v>
      </c>
      <c r="AO836" t="str">
        <f t="shared" si="121"/>
        <v>●</v>
      </c>
      <c r="AQ836" s="709">
        <f t="shared" si="122"/>
        <v>86236</v>
      </c>
      <c r="AR836" s="709" t="str">
        <f t="shared" si="123"/>
        <v>甲佐</v>
      </c>
      <c r="AS836" s="709" t="str">
        <f t="shared" si="124"/>
        <v>86</v>
      </c>
      <c r="AT836" s="710" t="str">
        <f t="shared" si="125"/>
        <v>0842</v>
      </c>
    </row>
    <row r="837" spans="1:46">
      <c r="A837" s="662" t="s">
        <v>4154</v>
      </c>
      <c r="B837" s="662">
        <v>86271</v>
      </c>
      <c r="C837" s="662" t="s">
        <v>17</v>
      </c>
      <c r="D837" s="662" t="s">
        <v>4198</v>
      </c>
      <c r="E837" s="662" t="s">
        <v>4199</v>
      </c>
      <c r="F837" s="662" t="s">
        <v>4200</v>
      </c>
      <c r="G837" s="662">
        <v>32</v>
      </c>
      <c r="H837" s="662">
        <v>30.9</v>
      </c>
      <c r="I837" s="662">
        <v>130</v>
      </c>
      <c r="J837" s="662">
        <v>26.8</v>
      </c>
      <c r="K837" s="662">
        <v>2</v>
      </c>
      <c r="L837" s="662">
        <v>8.1</v>
      </c>
      <c r="M837" s="662">
        <v>1.5</v>
      </c>
      <c r="N837" s="662" t="s">
        <v>3918</v>
      </c>
      <c r="O837" s="662" t="s">
        <v>22</v>
      </c>
      <c r="P837" s="662" t="s">
        <v>40</v>
      </c>
      <c r="Q837" s="667">
        <v>32.515000000000001</v>
      </c>
      <c r="R837" s="667">
        <v>130.44666699999999</v>
      </c>
      <c r="T837" s="668" t="s">
        <v>4605</v>
      </c>
      <c r="U837" s="668" t="s">
        <v>4605</v>
      </c>
      <c r="V837" s="668" t="s">
        <v>4605</v>
      </c>
      <c r="W837" s="668" t="s">
        <v>22</v>
      </c>
      <c r="X837" s="668" t="s">
        <v>22</v>
      </c>
      <c r="Y837" s="668" t="s">
        <v>22</v>
      </c>
      <c r="Z837" s="668" t="s">
        <v>22</v>
      </c>
      <c r="AB837" s="662" t="s">
        <v>4745</v>
      </c>
      <c r="AC837" s="662" t="s">
        <v>4470</v>
      </c>
      <c r="AF837" s="662">
        <v>2</v>
      </c>
      <c r="AG837" s="662">
        <v>1</v>
      </c>
      <c r="AH837" s="668" t="str">
        <f t="shared" ref="AH837:AJ900" si="128">IF(AE837&gt;0,"●","")</f>
        <v/>
      </c>
      <c r="AI837" s="668" t="str">
        <f t="shared" si="128"/>
        <v>●</v>
      </c>
      <c r="AJ837" s="668" t="str">
        <f t="shared" si="128"/>
        <v>●</v>
      </c>
      <c r="AK837" s="675">
        <f t="shared" ref="AK837:AK900" si="129">B837</f>
        <v>86271</v>
      </c>
      <c r="AL837" s="675" t="str">
        <f t="shared" si="127"/>
        <v>86_松島</v>
      </c>
      <c r="AM837" s="675" t="str">
        <f t="shared" si="126"/>
        <v>86</v>
      </c>
      <c r="AN837" s="693" t="str">
        <f>IFERROR(VLOOKUP(AL837,観測点コードリスト!$L$2:$N$1665,3,FALSE),"")</f>
        <v>0843</v>
      </c>
      <c r="AO837" t="str">
        <f t="shared" ref="AO837:AO900" si="130">IF(AH837="●","●",IF(AI837="●","●",IF(AJ837="●","●","")))</f>
        <v>●</v>
      </c>
      <c r="AQ837" s="709">
        <f t="shared" si="122"/>
        <v>86271</v>
      </c>
      <c r="AR837" s="709" t="str">
        <f t="shared" si="123"/>
        <v>松島</v>
      </c>
      <c r="AS837" s="709" t="str">
        <f t="shared" si="124"/>
        <v>86</v>
      </c>
      <c r="AT837" s="710" t="str">
        <f t="shared" si="125"/>
        <v>0843</v>
      </c>
    </row>
    <row r="838" spans="1:46">
      <c r="A838" s="662" t="s">
        <v>4154</v>
      </c>
      <c r="B838" s="662">
        <v>86316</v>
      </c>
      <c r="C838" s="662" t="s">
        <v>17</v>
      </c>
      <c r="D838" s="662" t="s">
        <v>4201</v>
      </c>
      <c r="E838" s="662" t="s">
        <v>4202</v>
      </c>
      <c r="F838" s="662" t="s">
        <v>4203</v>
      </c>
      <c r="G838" s="662">
        <v>32</v>
      </c>
      <c r="H838" s="662">
        <v>28.1</v>
      </c>
      <c r="I838" s="662">
        <v>130</v>
      </c>
      <c r="J838" s="662">
        <v>10.8</v>
      </c>
      <c r="K838" s="662">
        <v>30</v>
      </c>
      <c r="L838" s="662">
        <v>10</v>
      </c>
      <c r="M838" s="662">
        <v>1.5</v>
      </c>
      <c r="N838" s="662" t="s">
        <v>3983</v>
      </c>
      <c r="O838" s="662" t="s">
        <v>22</v>
      </c>
      <c r="P838" s="662" t="s">
        <v>40</v>
      </c>
      <c r="Q838" s="667">
        <v>32.468333000000001</v>
      </c>
      <c r="R838" s="667">
        <v>130.18</v>
      </c>
      <c r="T838" s="668" t="s">
        <v>4605</v>
      </c>
      <c r="U838" s="668" t="s">
        <v>4605</v>
      </c>
      <c r="V838" s="668" t="s">
        <v>4605</v>
      </c>
      <c r="W838" s="668" t="s">
        <v>22</v>
      </c>
      <c r="X838" s="668" t="s">
        <v>22</v>
      </c>
      <c r="Y838" s="668" t="s">
        <v>22</v>
      </c>
      <c r="Z838" s="668" t="s">
        <v>22</v>
      </c>
      <c r="AB838" s="662" t="s">
        <v>4745</v>
      </c>
      <c r="AC838" s="662" t="s">
        <v>3309</v>
      </c>
      <c r="AE838" s="662">
        <v>1</v>
      </c>
      <c r="AH838" s="668" t="str">
        <f t="shared" si="128"/>
        <v>●</v>
      </c>
      <c r="AI838" s="668" t="str">
        <f t="shared" si="128"/>
        <v/>
      </c>
      <c r="AJ838" s="668" t="str">
        <f t="shared" si="128"/>
        <v/>
      </c>
      <c r="AK838" s="675">
        <f t="shared" si="129"/>
        <v>86316</v>
      </c>
      <c r="AL838" s="675" t="str">
        <f t="shared" si="127"/>
        <v>86_本渡</v>
      </c>
      <c r="AM838" s="675" t="str">
        <f t="shared" si="126"/>
        <v>86</v>
      </c>
      <c r="AN838" s="693" t="str">
        <f>IFERROR(VLOOKUP(AL838,観測点コードリスト!$L$2:$N$1665,3,FALSE),"")</f>
        <v>0845</v>
      </c>
      <c r="AO838" t="str">
        <f t="shared" si="130"/>
        <v>●</v>
      </c>
      <c r="AQ838" s="709">
        <f t="shared" si="122"/>
        <v>86316</v>
      </c>
      <c r="AR838" s="709" t="str">
        <f t="shared" si="123"/>
        <v>本渡</v>
      </c>
      <c r="AS838" s="709" t="str">
        <f t="shared" si="124"/>
        <v>86</v>
      </c>
      <c r="AT838" s="710" t="str">
        <f t="shared" si="125"/>
        <v>0845</v>
      </c>
    </row>
    <row r="839" spans="1:46">
      <c r="A839" s="662" t="s">
        <v>4154</v>
      </c>
      <c r="B839" s="662">
        <v>86336</v>
      </c>
      <c r="C839" s="662" t="s">
        <v>17</v>
      </c>
      <c r="D839" s="662" t="s">
        <v>4204</v>
      </c>
      <c r="E839" s="662" t="s">
        <v>4205</v>
      </c>
      <c r="F839" s="662" t="s">
        <v>4206</v>
      </c>
      <c r="G839" s="662">
        <v>32</v>
      </c>
      <c r="H839" s="662">
        <v>28.4</v>
      </c>
      <c r="I839" s="662">
        <v>130</v>
      </c>
      <c r="J839" s="662">
        <v>36.4</v>
      </c>
      <c r="K839" s="662">
        <v>8</v>
      </c>
      <c r="L839" s="662">
        <v>10</v>
      </c>
      <c r="M839" s="662">
        <v>1.5</v>
      </c>
      <c r="N839" s="662" t="s">
        <v>4207</v>
      </c>
      <c r="O839" s="662" t="s">
        <v>22</v>
      </c>
      <c r="P839" s="662" t="s">
        <v>40</v>
      </c>
      <c r="Q839" s="667">
        <v>32.473332999999997</v>
      </c>
      <c r="R839" s="667">
        <v>130.60666699999999</v>
      </c>
      <c r="T839" s="668" t="s">
        <v>4605</v>
      </c>
      <c r="U839" s="668" t="s">
        <v>4605</v>
      </c>
      <c r="V839" s="668" t="s">
        <v>4605</v>
      </c>
      <c r="W839" s="668" t="s">
        <v>22</v>
      </c>
      <c r="X839" s="668" t="s">
        <v>22</v>
      </c>
      <c r="Y839" s="668" t="s">
        <v>22</v>
      </c>
      <c r="Z839" s="668" t="s">
        <v>22</v>
      </c>
      <c r="AB839" s="662" t="s">
        <v>4745</v>
      </c>
      <c r="AC839" s="662" t="s">
        <v>4876</v>
      </c>
      <c r="AE839" s="662">
        <v>3</v>
      </c>
      <c r="AF839" s="662">
        <v>1</v>
      </c>
      <c r="AH839" s="668" t="str">
        <f t="shared" si="128"/>
        <v>●</v>
      </c>
      <c r="AI839" s="668" t="str">
        <f t="shared" si="128"/>
        <v>●</v>
      </c>
      <c r="AJ839" s="668" t="str">
        <f t="shared" si="128"/>
        <v/>
      </c>
      <c r="AK839" s="675">
        <f t="shared" si="129"/>
        <v>86336</v>
      </c>
      <c r="AL839" s="675" t="str">
        <f t="shared" si="127"/>
        <v>86_八代</v>
      </c>
      <c r="AM839" s="675" t="str">
        <f t="shared" si="126"/>
        <v>86</v>
      </c>
      <c r="AN839" s="693" t="str">
        <f>IFERROR(VLOOKUP(AL839,観測点コードリスト!$L$2:$N$1665,3,FALSE),"")</f>
        <v>0846</v>
      </c>
      <c r="AO839" t="str">
        <f t="shared" si="130"/>
        <v>●</v>
      </c>
      <c r="AQ839" s="709">
        <f t="shared" si="122"/>
        <v>86336</v>
      </c>
      <c r="AR839" s="709" t="str">
        <f t="shared" si="123"/>
        <v>八代</v>
      </c>
      <c r="AS839" s="709" t="str">
        <f t="shared" si="124"/>
        <v>86</v>
      </c>
      <c r="AT839" s="710" t="str">
        <f t="shared" si="125"/>
        <v>0846</v>
      </c>
    </row>
    <row r="840" spans="1:46">
      <c r="A840" s="662" t="s">
        <v>4154</v>
      </c>
      <c r="B840" s="662">
        <v>86451</v>
      </c>
      <c r="C840" s="662" t="s">
        <v>17</v>
      </c>
      <c r="D840" s="662" t="s">
        <v>4219</v>
      </c>
      <c r="E840" s="662" t="s">
        <v>4220</v>
      </c>
      <c r="F840" s="662" t="s">
        <v>4221</v>
      </c>
      <c r="G840" s="662">
        <v>32</v>
      </c>
      <c r="H840" s="662">
        <v>12.3</v>
      </c>
      <c r="I840" s="662">
        <v>130</v>
      </c>
      <c r="J840" s="662">
        <v>24.4</v>
      </c>
      <c r="K840" s="662">
        <v>6</v>
      </c>
      <c r="L840" s="662">
        <v>6.5</v>
      </c>
      <c r="M840" s="662">
        <v>1.5</v>
      </c>
      <c r="N840" s="662" t="s">
        <v>4222</v>
      </c>
      <c r="O840" s="662" t="s">
        <v>22</v>
      </c>
      <c r="P840" s="662" t="s">
        <v>40</v>
      </c>
      <c r="Q840" s="667">
        <v>32.204999999999998</v>
      </c>
      <c r="R840" s="667">
        <v>130.406667</v>
      </c>
      <c r="T840" s="668" t="s">
        <v>4605</v>
      </c>
      <c r="U840" s="668" t="s">
        <v>4605</v>
      </c>
      <c r="V840" s="668" t="s">
        <v>4605</v>
      </c>
      <c r="W840" s="668" t="s">
        <v>22</v>
      </c>
      <c r="X840" s="668" t="s">
        <v>22</v>
      </c>
      <c r="Y840" s="668" t="s">
        <v>22</v>
      </c>
      <c r="Z840" s="668" t="s">
        <v>22</v>
      </c>
      <c r="AB840" s="662" t="s">
        <v>4874</v>
      </c>
      <c r="AC840" s="662" t="s">
        <v>4880</v>
      </c>
      <c r="AE840" s="662">
        <v>2</v>
      </c>
      <c r="AF840" s="662">
        <v>1</v>
      </c>
      <c r="AH840" s="668" t="str">
        <f t="shared" si="128"/>
        <v>●</v>
      </c>
      <c r="AI840" s="668" t="str">
        <f t="shared" si="128"/>
        <v>●</v>
      </c>
      <c r="AJ840" s="668" t="str">
        <f t="shared" si="128"/>
        <v/>
      </c>
      <c r="AK840" s="675">
        <f t="shared" si="129"/>
        <v>86451</v>
      </c>
      <c r="AL840" s="675" t="str">
        <f t="shared" si="127"/>
        <v>86_水俣</v>
      </c>
      <c r="AM840" s="675" t="str">
        <f t="shared" si="126"/>
        <v>86</v>
      </c>
      <c r="AN840" s="693" t="str">
        <f>IFERROR(VLOOKUP(AL840,観測点コードリスト!$L$2:$N$1665,3,FALSE),"")</f>
        <v>0924</v>
      </c>
      <c r="AO840" t="str">
        <f t="shared" si="130"/>
        <v>●</v>
      </c>
      <c r="AQ840" s="709">
        <f t="shared" si="122"/>
        <v>86451</v>
      </c>
      <c r="AR840" s="709" t="str">
        <f t="shared" si="123"/>
        <v>水俣</v>
      </c>
      <c r="AS840" s="709" t="str">
        <f t="shared" si="124"/>
        <v>86</v>
      </c>
      <c r="AT840" s="710" t="str">
        <f t="shared" si="125"/>
        <v>0924</v>
      </c>
    </row>
    <row r="841" spans="1:46">
      <c r="A841" s="662" t="s">
        <v>4154</v>
      </c>
      <c r="B841" s="662">
        <v>86467</v>
      </c>
      <c r="C841" s="662" t="s">
        <v>23</v>
      </c>
      <c r="D841" s="662" t="s">
        <v>4227</v>
      </c>
      <c r="E841" s="662" t="s">
        <v>4228</v>
      </c>
      <c r="F841" s="662" t="s">
        <v>4229</v>
      </c>
      <c r="G841" s="662">
        <v>32</v>
      </c>
      <c r="H841" s="662">
        <v>13</v>
      </c>
      <c r="I841" s="662">
        <v>130</v>
      </c>
      <c r="J841" s="662">
        <v>45.3</v>
      </c>
      <c r="K841" s="662">
        <v>146</v>
      </c>
      <c r="L841" s="662">
        <v>14.7</v>
      </c>
      <c r="M841" s="662" t="s">
        <v>22</v>
      </c>
      <c r="N841" s="662" t="s">
        <v>2286</v>
      </c>
      <c r="O841" s="662" t="s">
        <v>22</v>
      </c>
      <c r="P841" s="662" t="s">
        <v>22</v>
      </c>
      <c r="Q841" s="667">
        <v>32.216667000000001</v>
      </c>
      <c r="R841" s="667">
        <v>130.755</v>
      </c>
      <c r="T841" s="668" t="s">
        <v>4605</v>
      </c>
      <c r="U841" s="668" t="s">
        <v>4605</v>
      </c>
      <c r="V841" s="668" t="s">
        <v>4605</v>
      </c>
      <c r="W841" s="668" t="s">
        <v>22</v>
      </c>
      <c r="X841" s="668" t="s">
        <v>22</v>
      </c>
      <c r="Y841" s="668" t="s">
        <v>4605</v>
      </c>
      <c r="Z841" s="668" t="s">
        <v>22</v>
      </c>
      <c r="AB841" s="662" t="s">
        <v>4745</v>
      </c>
      <c r="AC841" s="662" t="s">
        <v>4831</v>
      </c>
      <c r="AE841" s="662">
        <v>4</v>
      </c>
      <c r="AH841" s="668" t="str">
        <f t="shared" si="128"/>
        <v>●</v>
      </c>
      <c r="AI841" s="668" t="str">
        <f t="shared" si="128"/>
        <v/>
      </c>
      <c r="AJ841" s="668" t="str">
        <f t="shared" si="128"/>
        <v/>
      </c>
      <c r="AK841" s="675">
        <f t="shared" si="129"/>
        <v>86467</v>
      </c>
      <c r="AL841" s="675" t="str">
        <f t="shared" si="127"/>
        <v>86_人吉</v>
      </c>
      <c r="AM841" s="675" t="str">
        <f t="shared" si="126"/>
        <v>86</v>
      </c>
      <c r="AN841" s="693" t="str">
        <f>IFERROR(VLOOKUP(AL841,観測点コードリスト!$L$2:$N$1665,3,FALSE),"")</f>
        <v>47824</v>
      </c>
      <c r="AO841" t="str">
        <f t="shared" si="130"/>
        <v>●</v>
      </c>
      <c r="AQ841" s="709">
        <f t="shared" si="122"/>
        <v>86467</v>
      </c>
      <c r="AR841" s="709" t="str">
        <f t="shared" si="123"/>
        <v>人吉</v>
      </c>
      <c r="AS841" s="709" t="str">
        <f t="shared" si="124"/>
        <v>86</v>
      </c>
      <c r="AT841" s="710" t="str">
        <f t="shared" si="125"/>
        <v>47824</v>
      </c>
    </row>
    <row r="842" spans="1:46">
      <c r="A842" s="662" t="s">
        <v>4154</v>
      </c>
      <c r="B842" s="662">
        <v>86477</v>
      </c>
      <c r="C842" s="662" t="s">
        <v>17</v>
      </c>
      <c r="D842" s="662" t="s">
        <v>4230</v>
      </c>
      <c r="E842" s="662" t="s">
        <v>4231</v>
      </c>
      <c r="F842" s="662" t="s">
        <v>4232</v>
      </c>
      <c r="G842" s="662">
        <v>32</v>
      </c>
      <c r="H842" s="662">
        <v>13.5</v>
      </c>
      <c r="I842" s="662">
        <v>130</v>
      </c>
      <c r="J842" s="662">
        <v>54.3</v>
      </c>
      <c r="K842" s="662">
        <v>166</v>
      </c>
      <c r="L842" s="662">
        <v>10</v>
      </c>
      <c r="M842" s="662">
        <v>1.5</v>
      </c>
      <c r="N842" s="662" t="s">
        <v>4233</v>
      </c>
      <c r="O842" s="662" t="s">
        <v>22</v>
      </c>
      <c r="P842" s="662" t="s">
        <v>22</v>
      </c>
      <c r="Q842" s="667">
        <v>32.225000000000001</v>
      </c>
      <c r="R842" s="667">
        <v>130.905</v>
      </c>
      <c r="T842" s="668" t="s">
        <v>4605</v>
      </c>
      <c r="U842" s="668" t="s">
        <v>4605</v>
      </c>
      <c r="V842" s="668" t="s">
        <v>4605</v>
      </c>
      <c r="W842" s="668" t="s">
        <v>22</v>
      </c>
      <c r="X842" s="668" t="s">
        <v>22</v>
      </c>
      <c r="Y842" s="668" t="s">
        <v>22</v>
      </c>
      <c r="Z842" s="668" t="s">
        <v>22</v>
      </c>
      <c r="AB842" s="662" t="s">
        <v>4874</v>
      </c>
      <c r="AC842" s="662" t="s">
        <v>4888</v>
      </c>
      <c r="AF842" s="662">
        <v>4</v>
      </c>
      <c r="AG842" s="662">
        <v>4</v>
      </c>
      <c r="AH842" s="668" t="str">
        <f t="shared" si="128"/>
        <v/>
      </c>
      <c r="AI842" s="668" t="str">
        <f t="shared" si="128"/>
        <v>●</v>
      </c>
      <c r="AJ842" s="668" t="str">
        <f t="shared" si="128"/>
        <v>●</v>
      </c>
      <c r="AK842" s="675">
        <f t="shared" si="129"/>
        <v>86477</v>
      </c>
      <c r="AL842" s="675" t="str">
        <f t="shared" si="127"/>
        <v>86_上</v>
      </c>
      <c r="AM842" s="675" t="str">
        <f t="shared" si="126"/>
        <v>86</v>
      </c>
      <c r="AN842" s="693" t="str">
        <f>IFERROR(VLOOKUP(AL842,観測点コードリスト!$L$2:$N$1665,3,FALSE),"")</f>
        <v>0926</v>
      </c>
      <c r="AO842" t="str">
        <f t="shared" si="130"/>
        <v>●</v>
      </c>
      <c r="AQ842" s="709">
        <f t="shared" si="122"/>
        <v>86477</v>
      </c>
      <c r="AR842" s="709" t="str">
        <f t="shared" si="123"/>
        <v>上</v>
      </c>
      <c r="AS842" s="709" t="str">
        <f t="shared" si="124"/>
        <v>86</v>
      </c>
      <c r="AT842" s="710" t="str">
        <f t="shared" si="125"/>
        <v>0926</v>
      </c>
    </row>
    <row r="843" spans="1:46">
      <c r="A843" s="662" t="s">
        <v>4154</v>
      </c>
      <c r="B843" s="662">
        <v>86491</v>
      </c>
      <c r="C843" s="662" t="s">
        <v>23</v>
      </c>
      <c r="D843" s="662" t="s">
        <v>4241</v>
      </c>
      <c r="E843" s="662" t="s">
        <v>4242</v>
      </c>
      <c r="F843" s="662" t="s">
        <v>4243</v>
      </c>
      <c r="G843" s="662">
        <v>32</v>
      </c>
      <c r="H843" s="662">
        <v>11.8</v>
      </c>
      <c r="I843" s="662">
        <v>130</v>
      </c>
      <c r="J843" s="662">
        <v>1.6</v>
      </c>
      <c r="K843" s="662">
        <v>3</v>
      </c>
      <c r="L843" s="662">
        <v>20.5</v>
      </c>
      <c r="M843" s="662" t="s">
        <v>22</v>
      </c>
      <c r="N843" s="662" t="s">
        <v>663</v>
      </c>
      <c r="O843" s="662" t="s">
        <v>22</v>
      </c>
      <c r="P843" s="662" t="s">
        <v>22</v>
      </c>
      <c r="Q843" s="667">
        <v>32.196666999999998</v>
      </c>
      <c r="R843" s="667">
        <v>130.026667</v>
      </c>
      <c r="T843" s="668" t="s">
        <v>4605</v>
      </c>
      <c r="U843" s="668" t="s">
        <v>4605</v>
      </c>
      <c r="V843" s="668" t="s">
        <v>4605</v>
      </c>
      <c r="W843" s="668" t="s">
        <v>22</v>
      </c>
      <c r="X843" s="668" t="s">
        <v>22</v>
      </c>
      <c r="Y843" s="668" t="s">
        <v>4605</v>
      </c>
      <c r="Z843" s="668" t="s">
        <v>22</v>
      </c>
      <c r="AB843" s="662" t="s">
        <v>4745</v>
      </c>
      <c r="AC843" s="662" t="s">
        <v>4768</v>
      </c>
      <c r="AG843" s="662">
        <v>2</v>
      </c>
      <c r="AH843" s="668" t="str">
        <f t="shared" si="128"/>
        <v/>
      </c>
      <c r="AI843" s="668" t="str">
        <f t="shared" si="128"/>
        <v/>
      </c>
      <c r="AJ843" s="668" t="str">
        <f t="shared" si="128"/>
        <v>●</v>
      </c>
      <c r="AK843" s="675">
        <f t="shared" si="129"/>
        <v>86491</v>
      </c>
      <c r="AL843" s="675" t="str">
        <f t="shared" si="127"/>
        <v>86_牛深</v>
      </c>
      <c r="AM843" s="675" t="str">
        <f t="shared" si="126"/>
        <v>86</v>
      </c>
      <c r="AN843" s="693" t="str">
        <f>IFERROR(VLOOKUP(AL843,観測点コードリスト!$L$2:$N$1665,3,FALSE),"")</f>
        <v>47838</v>
      </c>
      <c r="AO843" t="str">
        <f t="shared" si="130"/>
        <v>●</v>
      </c>
      <c r="AQ843" s="709">
        <f t="shared" si="122"/>
        <v>86491</v>
      </c>
      <c r="AR843" s="709" t="str">
        <f t="shared" si="123"/>
        <v>牛深</v>
      </c>
      <c r="AS843" s="709" t="str">
        <f t="shared" si="124"/>
        <v>86</v>
      </c>
      <c r="AT843" s="710" t="str">
        <f t="shared" si="125"/>
        <v>47838</v>
      </c>
    </row>
    <row r="844" spans="1:46">
      <c r="A844" s="662" t="s">
        <v>4244</v>
      </c>
      <c r="B844" s="662">
        <v>87041</v>
      </c>
      <c r="C844" s="662" t="s">
        <v>17</v>
      </c>
      <c r="D844" s="662" t="s">
        <v>4245</v>
      </c>
      <c r="E844" s="662" t="s">
        <v>4246</v>
      </c>
      <c r="F844" s="662" t="s">
        <v>4247</v>
      </c>
      <c r="G844" s="662">
        <v>32</v>
      </c>
      <c r="H844" s="662">
        <v>42.7</v>
      </c>
      <c r="I844" s="662">
        <v>131</v>
      </c>
      <c r="J844" s="662">
        <v>17.399999999999999</v>
      </c>
      <c r="K844" s="662">
        <v>350</v>
      </c>
      <c r="L844" s="662">
        <v>8</v>
      </c>
      <c r="M844" s="662">
        <v>1.5</v>
      </c>
      <c r="N844" s="662" t="s">
        <v>4248</v>
      </c>
      <c r="O844" s="662" t="s">
        <v>22</v>
      </c>
      <c r="P844" s="662" t="s">
        <v>40</v>
      </c>
      <c r="Q844" s="667">
        <v>32.711666999999998</v>
      </c>
      <c r="R844" s="667">
        <v>131.29</v>
      </c>
      <c r="T844" s="668" t="s">
        <v>4605</v>
      </c>
      <c r="U844" s="668" t="s">
        <v>4605</v>
      </c>
      <c r="V844" s="668" t="s">
        <v>4605</v>
      </c>
      <c r="W844" s="668" t="s">
        <v>22</v>
      </c>
      <c r="X844" s="668" t="s">
        <v>22</v>
      </c>
      <c r="Y844" s="668" t="s">
        <v>22</v>
      </c>
      <c r="Z844" s="668" t="s">
        <v>22</v>
      </c>
      <c r="AB844" s="662" t="s">
        <v>4745</v>
      </c>
      <c r="AC844" s="662" t="s">
        <v>4889</v>
      </c>
      <c r="AH844" s="668" t="str">
        <f t="shared" si="128"/>
        <v/>
      </c>
      <c r="AI844" s="668" t="str">
        <f t="shared" si="128"/>
        <v/>
      </c>
      <c r="AJ844" s="668" t="str">
        <f t="shared" si="128"/>
        <v/>
      </c>
      <c r="AK844" s="675">
        <f t="shared" si="129"/>
        <v>87041</v>
      </c>
      <c r="AL844" s="675" t="str">
        <f t="shared" si="127"/>
        <v>87_高千穂</v>
      </c>
      <c r="AM844" s="675" t="str">
        <f t="shared" si="126"/>
        <v>87</v>
      </c>
      <c r="AN844" s="693" t="str">
        <f>IFERROR(VLOOKUP(AL844,観測点コードリスト!$L$2:$N$1665,3,FALSE),"")</f>
        <v>0852</v>
      </c>
      <c r="AO844" t="str">
        <f t="shared" si="130"/>
        <v/>
      </c>
      <c r="AQ844" s="709">
        <f t="shared" si="122"/>
        <v>87041</v>
      </c>
      <c r="AR844" s="709" t="str">
        <f t="shared" si="123"/>
        <v>高千穂</v>
      </c>
      <c r="AS844" s="709" t="str">
        <f t="shared" si="124"/>
        <v>87</v>
      </c>
      <c r="AT844" s="710" t="str">
        <f t="shared" si="125"/>
        <v>0852</v>
      </c>
    </row>
    <row r="845" spans="1:46">
      <c r="A845" s="662" t="s">
        <v>4244</v>
      </c>
      <c r="B845" s="662">
        <v>87066</v>
      </c>
      <c r="C845" s="662" t="s">
        <v>17</v>
      </c>
      <c r="D845" s="662" t="s">
        <v>4249</v>
      </c>
      <c r="E845" s="662" t="s">
        <v>4250</v>
      </c>
      <c r="F845" s="662" t="s">
        <v>4251</v>
      </c>
      <c r="G845" s="662">
        <v>32</v>
      </c>
      <c r="H845" s="662">
        <v>42.7</v>
      </c>
      <c r="I845" s="662">
        <v>131</v>
      </c>
      <c r="J845" s="662">
        <v>49.2</v>
      </c>
      <c r="K845" s="662">
        <v>14</v>
      </c>
      <c r="L845" s="662">
        <v>10.199999999999999</v>
      </c>
      <c r="M845" s="662">
        <v>1.5</v>
      </c>
      <c r="N845" s="662" t="s">
        <v>4252</v>
      </c>
      <c r="O845" s="662" t="s">
        <v>22</v>
      </c>
      <c r="P845" s="662" t="s">
        <v>40</v>
      </c>
      <c r="Q845" s="667">
        <v>32.711666999999998</v>
      </c>
      <c r="R845" s="667">
        <v>131.82</v>
      </c>
      <c r="T845" s="668" t="s">
        <v>4605</v>
      </c>
      <c r="U845" s="668" t="s">
        <v>4605</v>
      </c>
      <c r="V845" s="668" t="s">
        <v>4605</v>
      </c>
      <c r="W845" s="668" t="s">
        <v>22</v>
      </c>
      <c r="X845" s="668" t="s">
        <v>22</v>
      </c>
      <c r="Y845" s="668" t="s">
        <v>22</v>
      </c>
      <c r="Z845" s="668" t="s">
        <v>22</v>
      </c>
      <c r="AB845" s="662" t="s">
        <v>4252</v>
      </c>
      <c r="AC845" s="662" t="s">
        <v>4252</v>
      </c>
      <c r="AF845" s="662">
        <v>2</v>
      </c>
      <c r="AG845" s="662">
        <v>2</v>
      </c>
      <c r="AH845" s="668" t="str">
        <f t="shared" si="128"/>
        <v/>
      </c>
      <c r="AI845" s="668" t="str">
        <f t="shared" si="128"/>
        <v>●</v>
      </c>
      <c r="AJ845" s="668" t="str">
        <f t="shared" si="128"/>
        <v>●</v>
      </c>
      <c r="AK845" s="675">
        <f t="shared" si="129"/>
        <v>87066</v>
      </c>
      <c r="AL845" s="675" t="str">
        <f t="shared" si="127"/>
        <v>87_古江</v>
      </c>
      <c r="AM845" s="675" t="str">
        <f t="shared" si="126"/>
        <v>87</v>
      </c>
      <c r="AN845" s="693" t="str">
        <f>IFERROR(VLOOKUP(AL845,観測点コードリスト!$L$2:$N$1665,3,FALSE),"")</f>
        <v>1135</v>
      </c>
      <c r="AO845" t="str">
        <f t="shared" si="130"/>
        <v>●</v>
      </c>
      <c r="AQ845" s="709">
        <f t="shared" si="122"/>
        <v>87066</v>
      </c>
      <c r="AR845" s="709" t="str">
        <f t="shared" si="123"/>
        <v>古江</v>
      </c>
      <c r="AS845" s="709" t="str">
        <f t="shared" si="124"/>
        <v>87</v>
      </c>
      <c r="AT845" s="710" t="str">
        <f t="shared" si="125"/>
        <v>1135</v>
      </c>
    </row>
    <row r="846" spans="1:46">
      <c r="A846" s="662" t="s">
        <v>4244</v>
      </c>
      <c r="B846" s="662">
        <v>87071</v>
      </c>
      <c r="C846" s="662" t="s">
        <v>17</v>
      </c>
      <c r="D846" s="662" t="s">
        <v>4253</v>
      </c>
      <c r="E846" s="662" t="s">
        <v>4254</v>
      </c>
      <c r="F846" s="662" t="s">
        <v>4255</v>
      </c>
      <c r="G846" s="662">
        <v>32</v>
      </c>
      <c r="H846" s="662">
        <v>38.6</v>
      </c>
      <c r="I846" s="662">
        <v>131</v>
      </c>
      <c r="J846" s="662">
        <v>9.4</v>
      </c>
      <c r="K846" s="662">
        <v>590</v>
      </c>
      <c r="L846" s="662">
        <v>6.5</v>
      </c>
      <c r="M846" s="662">
        <v>1.5</v>
      </c>
      <c r="N846" s="662" t="s">
        <v>3278</v>
      </c>
      <c r="O846" s="662" t="s">
        <v>22</v>
      </c>
      <c r="P846" s="662" t="s">
        <v>40</v>
      </c>
      <c r="Q846" s="667">
        <v>32.643332999999998</v>
      </c>
      <c r="R846" s="667">
        <v>131.156667</v>
      </c>
      <c r="T846" s="668" t="s">
        <v>4605</v>
      </c>
      <c r="U846" s="668" t="s">
        <v>4605</v>
      </c>
      <c r="V846" s="668" t="s">
        <v>4605</v>
      </c>
      <c r="W846" s="668" t="s">
        <v>22</v>
      </c>
      <c r="X846" s="668" t="s">
        <v>22</v>
      </c>
      <c r="Y846" s="668" t="s">
        <v>22</v>
      </c>
      <c r="Z846" s="668" t="s">
        <v>22</v>
      </c>
      <c r="AB846" s="662" t="s">
        <v>3278</v>
      </c>
      <c r="AC846" s="662" t="s">
        <v>3278</v>
      </c>
      <c r="AH846" s="668" t="str">
        <f t="shared" si="128"/>
        <v/>
      </c>
      <c r="AI846" s="668" t="str">
        <f t="shared" si="128"/>
        <v/>
      </c>
      <c r="AJ846" s="668" t="str">
        <f t="shared" si="128"/>
        <v/>
      </c>
      <c r="AK846" s="675">
        <f t="shared" si="129"/>
        <v>87071</v>
      </c>
      <c r="AL846" s="675" t="str">
        <f t="shared" si="127"/>
        <v>87_鞍岡</v>
      </c>
      <c r="AM846" s="675" t="str">
        <f t="shared" si="126"/>
        <v>87</v>
      </c>
      <c r="AN846" s="693" t="str">
        <f>IFERROR(VLOOKUP(AL846,観測点コードリスト!$L$2:$N$1665,3,FALSE),"")</f>
        <v>1348</v>
      </c>
      <c r="AO846" t="str">
        <f t="shared" si="130"/>
        <v/>
      </c>
      <c r="AQ846" s="709">
        <f t="shared" si="122"/>
        <v>87071</v>
      </c>
      <c r="AR846" s="709" t="str">
        <f t="shared" si="123"/>
        <v>鞍岡</v>
      </c>
      <c r="AS846" s="709" t="str">
        <f t="shared" si="124"/>
        <v>87</v>
      </c>
      <c r="AT846" s="710" t="str">
        <f t="shared" si="125"/>
        <v>1348</v>
      </c>
    </row>
    <row r="847" spans="1:46">
      <c r="A847" s="662" t="s">
        <v>4244</v>
      </c>
      <c r="B847" s="662">
        <v>87141</v>
      </c>
      <c r="C847" s="662" t="s">
        <v>23</v>
      </c>
      <c r="D847" s="662" t="s">
        <v>4265</v>
      </c>
      <c r="E847" s="662" t="s">
        <v>4266</v>
      </c>
      <c r="F847" s="662" t="s">
        <v>4268</v>
      </c>
      <c r="G847" s="662">
        <v>32</v>
      </c>
      <c r="H847" s="662">
        <v>34.700000000000003</v>
      </c>
      <c r="I847" s="662">
        <v>131</v>
      </c>
      <c r="J847" s="662">
        <v>38</v>
      </c>
      <c r="K847" s="662">
        <v>8</v>
      </c>
      <c r="L847" s="662">
        <v>10.1</v>
      </c>
      <c r="M847" s="662" t="s">
        <v>22</v>
      </c>
      <c r="N847" s="662" t="s">
        <v>2376</v>
      </c>
      <c r="O847" s="662" t="s">
        <v>22</v>
      </c>
      <c r="P847" s="662" t="s">
        <v>632</v>
      </c>
      <c r="Q847" s="667">
        <v>32.578333000000001</v>
      </c>
      <c r="R847" s="667">
        <v>131.63333299999999</v>
      </c>
      <c r="T847" s="668" t="s">
        <v>22</v>
      </c>
      <c r="U847" s="668" t="s">
        <v>22</v>
      </c>
      <c r="V847" s="668" t="s">
        <v>4605</v>
      </c>
      <c r="W847" s="668" t="s">
        <v>22</v>
      </c>
      <c r="X847" s="668" t="s">
        <v>22</v>
      </c>
      <c r="Y847" s="668" t="s">
        <v>4605</v>
      </c>
      <c r="Z847" s="668" t="s">
        <v>22</v>
      </c>
      <c r="AB847" s="662" t="s">
        <v>4758</v>
      </c>
      <c r="AC847" s="662" t="s">
        <v>4835</v>
      </c>
      <c r="AE847" s="662">
        <v>4</v>
      </c>
      <c r="AF847" s="662">
        <v>9</v>
      </c>
      <c r="AH847" s="668" t="str">
        <f t="shared" si="128"/>
        <v>●</v>
      </c>
      <c r="AI847" s="668" t="str">
        <f t="shared" si="128"/>
        <v>●</v>
      </c>
      <c r="AJ847" s="668" t="str">
        <f t="shared" si="128"/>
        <v/>
      </c>
      <c r="AK847" s="675">
        <f t="shared" si="129"/>
        <v>87141</v>
      </c>
      <c r="AL847" s="675" t="str">
        <f t="shared" si="127"/>
        <v>87_延岡</v>
      </c>
      <c r="AM847" s="675" t="str">
        <f t="shared" si="126"/>
        <v>87</v>
      </c>
      <c r="AN847" s="693" t="str">
        <f>IFERROR(VLOOKUP(AL847,観測点コードリスト!$L$2:$N$1665,3,FALSE),"")</f>
        <v>47822</v>
      </c>
      <c r="AO847" t="str">
        <f t="shared" si="130"/>
        <v>●</v>
      </c>
      <c r="AQ847" s="709">
        <f t="shared" si="122"/>
        <v>87141</v>
      </c>
      <c r="AR847" s="709" t="str">
        <f t="shared" si="123"/>
        <v>延岡</v>
      </c>
      <c r="AS847" s="709" t="str">
        <f t="shared" si="124"/>
        <v>87</v>
      </c>
      <c r="AT847" s="710" t="str">
        <f t="shared" si="125"/>
        <v>47822</v>
      </c>
    </row>
    <row r="848" spans="1:46">
      <c r="A848" s="662" t="s">
        <v>4244</v>
      </c>
      <c r="B848" s="662">
        <v>87181</v>
      </c>
      <c r="C848" s="662" t="s">
        <v>17</v>
      </c>
      <c r="D848" s="662" t="s">
        <v>4273</v>
      </c>
      <c r="E848" s="662" t="s">
        <v>4274</v>
      </c>
      <c r="F848" s="662" t="s">
        <v>4275</v>
      </c>
      <c r="G848" s="662">
        <v>32</v>
      </c>
      <c r="H848" s="662">
        <v>24.5</v>
      </c>
      <c r="I848" s="662">
        <v>131</v>
      </c>
      <c r="J848" s="662">
        <v>36</v>
      </c>
      <c r="K848" s="662">
        <v>20</v>
      </c>
      <c r="L848" s="662">
        <v>9.3000000000000007</v>
      </c>
      <c r="M848" s="662">
        <v>1.5</v>
      </c>
      <c r="N848" s="662" t="s">
        <v>4157</v>
      </c>
      <c r="O848" s="662" t="s">
        <v>22</v>
      </c>
      <c r="P848" s="662" t="s">
        <v>40</v>
      </c>
      <c r="Q848" s="667">
        <v>32.408332999999999</v>
      </c>
      <c r="R848" s="667">
        <v>131.6</v>
      </c>
      <c r="T848" s="668" t="s">
        <v>4605</v>
      </c>
      <c r="U848" s="668" t="s">
        <v>4605</v>
      </c>
      <c r="V848" s="668" t="s">
        <v>4605</v>
      </c>
      <c r="W848" s="668" t="s">
        <v>22</v>
      </c>
      <c r="X848" s="668" t="s">
        <v>22</v>
      </c>
      <c r="Y848" s="668" t="s">
        <v>22</v>
      </c>
      <c r="Z848" s="668" t="s">
        <v>22</v>
      </c>
      <c r="AB848" s="662" t="s">
        <v>4745</v>
      </c>
      <c r="AC848" s="662" t="s">
        <v>4886</v>
      </c>
      <c r="AE848" s="662">
        <v>9</v>
      </c>
      <c r="AF848" s="662">
        <v>3</v>
      </c>
      <c r="AG848" s="662">
        <v>2</v>
      </c>
      <c r="AH848" s="668" t="str">
        <f t="shared" si="128"/>
        <v>●</v>
      </c>
      <c r="AI848" s="668" t="str">
        <f t="shared" si="128"/>
        <v>●</v>
      </c>
      <c r="AJ848" s="668" t="str">
        <f t="shared" si="128"/>
        <v>●</v>
      </c>
      <c r="AK848" s="675">
        <f t="shared" si="129"/>
        <v>87181</v>
      </c>
      <c r="AL848" s="675" t="str">
        <f t="shared" si="127"/>
        <v>87_日向</v>
      </c>
      <c r="AM848" s="675" t="str">
        <f t="shared" si="126"/>
        <v>87</v>
      </c>
      <c r="AN848" s="693" t="str">
        <f>IFERROR(VLOOKUP(AL848,観測点コードリスト!$L$2:$N$1665,3,FALSE),"")</f>
        <v>0857</v>
      </c>
      <c r="AO848" t="str">
        <f t="shared" si="130"/>
        <v>●</v>
      </c>
      <c r="AQ848" s="709">
        <f t="shared" si="122"/>
        <v>87181</v>
      </c>
      <c r="AR848" s="709" t="str">
        <f t="shared" si="123"/>
        <v>日向</v>
      </c>
      <c r="AS848" s="709" t="str">
        <f t="shared" si="124"/>
        <v>87</v>
      </c>
      <c r="AT848" s="710" t="str">
        <f t="shared" si="125"/>
        <v>0857</v>
      </c>
    </row>
    <row r="849" spans="1:46">
      <c r="A849" s="662" t="s">
        <v>4244</v>
      </c>
      <c r="B849" s="662">
        <v>87206</v>
      </c>
      <c r="C849" s="662" t="s">
        <v>17</v>
      </c>
      <c r="D849" s="662" t="s">
        <v>4276</v>
      </c>
      <c r="E849" s="662" t="s">
        <v>4277</v>
      </c>
      <c r="F849" s="662" t="s">
        <v>4278</v>
      </c>
      <c r="G849" s="662">
        <v>32</v>
      </c>
      <c r="H849" s="662">
        <v>23.1</v>
      </c>
      <c r="I849" s="662">
        <v>131</v>
      </c>
      <c r="J849" s="662">
        <v>19.899999999999999</v>
      </c>
      <c r="K849" s="662">
        <v>250</v>
      </c>
      <c r="L849" s="662">
        <v>6.5</v>
      </c>
      <c r="M849" s="662">
        <v>1.5</v>
      </c>
      <c r="N849" s="662" t="s">
        <v>2388</v>
      </c>
      <c r="O849" s="662" t="s">
        <v>22</v>
      </c>
      <c r="P849" s="662" t="s">
        <v>40</v>
      </c>
      <c r="Q849" s="667">
        <v>32.384999999999998</v>
      </c>
      <c r="R849" s="667">
        <v>131.33166700000001</v>
      </c>
      <c r="T849" s="668" t="s">
        <v>4605</v>
      </c>
      <c r="U849" s="668" t="s">
        <v>4605</v>
      </c>
      <c r="V849" s="668" t="s">
        <v>4605</v>
      </c>
      <c r="W849" s="668" t="s">
        <v>22</v>
      </c>
      <c r="X849" s="668" t="s">
        <v>22</v>
      </c>
      <c r="Y849" s="668" t="s">
        <v>22</v>
      </c>
      <c r="Z849" s="668" t="s">
        <v>22</v>
      </c>
      <c r="AB849" s="662" t="s">
        <v>2388</v>
      </c>
      <c r="AC849" s="662" t="s">
        <v>2388</v>
      </c>
      <c r="AG849" s="662">
        <v>9</v>
      </c>
      <c r="AH849" s="668" t="str">
        <f t="shared" si="128"/>
        <v/>
      </c>
      <c r="AI849" s="668" t="str">
        <f t="shared" si="128"/>
        <v/>
      </c>
      <c r="AJ849" s="668" t="str">
        <f t="shared" si="128"/>
        <v>●</v>
      </c>
      <c r="AK849" s="675">
        <f t="shared" si="129"/>
        <v>87206</v>
      </c>
      <c r="AL849" s="675" t="str">
        <f t="shared" si="127"/>
        <v>87_神門</v>
      </c>
      <c r="AM849" s="675" t="str">
        <f t="shared" si="126"/>
        <v>87</v>
      </c>
      <c r="AN849" s="693" t="str">
        <f>IFERROR(VLOOKUP(AL849,観測点コードリスト!$L$2:$N$1665,3,FALSE),"")</f>
        <v>1353</v>
      </c>
      <c r="AO849" t="str">
        <f t="shared" si="130"/>
        <v>●</v>
      </c>
      <c r="AQ849" s="709">
        <f t="shared" si="122"/>
        <v>87206</v>
      </c>
      <c r="AR849" s="709" t="str">
        <f t="shared" si="123"/>
        <v>神門</v>
      </c>
      <c r="AS849" s="709" t="str">
        <f t="shared" si="124"/>
        <v>87</v>
      </c>
      <c r="AT849" s="710" t="str">
        <f t="shared" si="125"/>
        <v>1353</v>
      </c>
    </row>
    <row r="850" spans="1:46">
      <c r="A850" s="662" t="s">
        <v>4244</v>
      </c>
      <c r="B850" s="662">
        <v>87231</v>
      </c>
      <c r="C850" s="662" t="s">
        <v>17</v>
      </c>
      <c r="D850" s="662" t="s">
        <v>4279</v>
      </c>
      <c r="E850" s="662" t="s">
        <v>4280</v>
      </c>
      <c r="F850" s="662" t="s">
        <v>4281</v>
      </c>
      <c r="G850" s="662">
        <v>32</v>
      </c>
      <c r="H850" s="662">
        <v>14.4</v>
      </c>
      <c r="I850" s="662">
        <v>131</v>
      </c>
      <c r="J850" s="662">
        <v>9.1</v>
      </c>
      <c r="K850" s="662">
        <v>260</v>
      </c>
      <c r="L850" s="662">
        <v>10</v>
      </c>
      <c r="M850" s="662">
        <v>1.5</v>
      </c>
      <c r="N850" s="662" t="s">
        <v>2439</v>
      </c>
      <c r="O850" s="662" t="s">
        <v>22</v>
      </c>
      <c r="P850" s="662" t="s">
        <v>40</v>
      </c>
      <c r="Q850" s="667">
        <v>32.24</v>
      </c>
      <c r="R850" s="667">
        <v>131.151667</v>
      </c>
      <c r="T850" s="668" t="s">
        <v>4605</v>
      </c>
      <c r="U850" s="668" t="s">
        <v>4605</v>
      </c>
      <c r="V850" s="668" t="s">
        <v>4605</v>
      </c>
      <c r="W850" s="668" t="s">
        <v>22</v>
      </c>
      <c r="X850" s="668" t="s">
        <v>22</v>
      </c>
      <c r="Y850" s="668" t="s">
        <v>22</v>
      </c>
      <c r="Z850" s="668" t="s">
        <v>22</v>
      </c>
      <c r="AB850" s="662" t="s">
        <v>2439</v>
      </c>
      <c r="AC850" s="662" t="s">
        <v>2439</v>
      </c>
      <c r="AH850" s="668" t="str">
        <f t="shared" si="128"/>
        <v/>
      </c>
      <c r="AI850" s="668" t="str">
        <f t="shared" si="128"/>
        <v/>
      </c>
      <c r="AJ850" s="668" t="str">
        <f t="shared" si="128"/>
        <v/>
      </c>
      <c r="AK850" s="675">
        <f t="shared" si="129"/>
        <v>87231</v>
      </c>
      <c r="AL850" s="675" t="str">
        <f t="shared" si="127"/>
        <v>87_西米良</v>
      </c>
      <c r="AM850" s="675" t="str">
        <f t="shared" si="126"/>
        <v>87</v>
      </c>
      <c r="AN850" s="693" t="str">
        <f>IFERROR(VLOOKUP(AL850,観測点コードリスト!$L$2:$N$1665,3,FALSE),"")</f>
        <v>1345</v>
      </c>
      <c r="AO850" t="str">
        <f t="shared" si="130"/>
        <v/>
      </c>
      <c r="AQ850" s="709">
        <f t="shared" si="122"/>
        <v>87231</v>
      </c>
      <c r="AR850" s="709" t="str">
        <f t="shared" si="123"/>
        <v>西米良</v>
      </c>
      <c r="AS850" s="709" t="str">
        <f t="shared" si="124"/>
        <v>87</v>
      </c>
      <c r="AT850" s="710" t="str">
        <f t="shared" si="125"/>
        <v>1345</v>
      </c>
    </row>
    <row r="851" spans="1:46">
      <c r="A851" s="662" t="s">
        <v>4244</v>
      </c>
      <c r="B851" s="662">
        <v>87293</v>
      </c>
      <c r="C851" s="662" t="s">
        <v>17</v>
      </c>
      <c r="D851" s="662" t="s">
        <v>4286</v>
      </c>
      <c r="E851" s="662" t="s">
        <v>4287</v>
      </c>
      <c r="F851" s="662" t="s">
        <v>4288</v>
      </c>
      <c r="G851" s="662">
        <v>32</v>
      </c>
      <c r="H851" s="662">
        <v>7.4</v>
      </c>
      <c r="I851" s="662">
        <v>131</v>
      </c>
      <c r="J851" s="662">
        <v>28.5</v>
      </c>
      <c r="K851" s="662">
        <v>57</v>
      </c>
      <c r="L851" s="662">
        <v>10</v>
      </c>
      <c r="M851" s="662">
        <v>1.5</v>
      </c>
      <c r="N851" s="662" t="s">
        <v>4289</v>
      </c>
      <c r="O851" s="662" t="s">
        <v>22</v>
      </c>
      <c r="P851" s="662" t="s">
        <v>22</v>
      </c>
      <c r="Q851" s="667">
        <v>32.123333000000002</v>
      </c>
      <c r="R851" s="667">
        <v>131.47499999999999</v>
      </c>
      <c r="T851" s="668" t="s">
        <v>4605</v>
      </c>
      <c r="U851" s="668" t="s">
        <v>4605</v>
      </c>
      <c r="V851" s="668" t="s">
        <v>4605</v>
      </c>
      <c r="W851" s="668" t="s">
        <v>22</v>
      </c>
      <c r="X851" s="668" t="s">
        <v>22</v>
      </c>
      <c r="Y851" s="668" t="s">
        <v>22</v>
      </c>
      <c r="Z851" s="668" t="s">
        <v>22</v>
      </c>
      <c r="AB851" s="662" t="s">
        <v>4289</v>
      </c>
      <c r="AC851" s="662" t="s">
        <v>4289</v>
      </c>
      <c r="AE851" s="662">
        <v>2</v>
      </c>
      <c r="AF851" s="662">
        <v>1</v>
      </c>
      <c r="AG851" s="662">
        <v>2</v>
      </c>
      <c r="AH851" s="668" t="str">
        <f t="shared" si="128"/>
        <v>●</v>
      </c>
      <c r="AI851" s="668" t="str">
        <f t="shared" si="128"/>
        <v>●</v>
      </c>
      <c r="AJ851" s="668" t="str">
        <f t="shared" si="128"/>
        <v>●</v>
      </c>
      <c r="AK851" s="675">
        <f t="shared" si="129"/>
        <v>87293</v>
      </c>
      <c r="AL851" s="675" t="str">
        <f t="shared" si="127"/>
        <v>87_高鍋</v>
      </c>
      <c r="AM851" s="675" t="str">
        <f t="shared" si="126"/>
        <v>87</v>
      </c>
      <c r="AN851" s="693" t="str">
        <f>IFERROR(VLOOKUP(AL851,観測点コードリスト!$L$2:$N$1665,3,FALSE),"")</f>
        <v>0859</v>
      </c>
      <c r="AO851" t="str">
        <f t="shared" si="130"/>
        <v>●</v>
      </c>
      <c r="AQ851" s="709">
        <f t="shared" si="122"/>
        <v>87293</v>
      </c>
      <c r="AR851" s="709" t="str">
        <f t="shared" si="123"/>
        <v>高鍋</v>
      </c>
      <c r="AS851" s="709" t="str">
        <f t="shared" si="124"/>
        <v>87</v>
      </c>
      <c r="AT851" s="710" t="str">
        <f t="shared" si="125"/>
        <v>0859</v>
      </c>
    </row>
    <row r="852" spans="1:46">
      <c r="A852" s="662" t="s">
        <v>4244</v>
      </c>
      <c r="B852" s="662">
        <v>87301</v>
      </c>
      <c r="C852" s="662" t="s">
        <v>17</v>
      </c>
      <c r="D852" s="662" t="s">
        <v>4290</v>
      </c>
      <c r="E852" s="662" t="s">
        <v>4291</v>
      </c>
      <c r="F852" s="662" t="s">
        <v>4292</v>
      </c>
      <c r="G852" s="662">
        <v>32</v>
      </c>
      <c r="H852" s="662">
        <v>2.8</v>
      </c>
      <c r="I852" s="662">
        <v>130</v>
      </c>
      <c r="J852" s="662">
        <v>48.6</v>
      </c>
      <c r="K852" s="662">
        <v>228</v>
      </c>
      <c r="L852" s="662">
        <v>10</v>
      </c>
      <c r="M852" s="662">
        <v>1.5</v>
      </c>
      <c r="N852" s="662" t="s">
        <v>4293</v>
      </c>
      <c r="O852" s="662" t="s">
        <v>22</v>
      </c>
      <c r="P852" s="662" t="s">
        <v>40</v>
      </c>
      <c r="Q852" s="667">
        <v>32.046666999999999</v>
      </c>
      <c r="R852" s="667">
        <v>130.81</v>
      </c>
      <c r="T852" s="668" t="s">
        <v>4605</v>
      </c>
      <c r="U852" s="668" t="s">
        <v>4605</v>
      </c>
      <c r="V852" s="668" t="s">
        <v>4605</v>
      </c>
      <c r="W852" s="668" t="s">
        <v>22</v>
      </c>
      <c r="X852" s="668" t="s">
        <v>22</v>
      </c>
      <c r="Y852" s="668" t="s">
        <v>22</v>
      </c>
      <c r="Z852" s="668" t="s">
        <v>22</v>
      </c>
      <c r="AB852" s="662" t="s">
        <v>4745</v>
      </c>
      <c r="AC852" s="662" t="s">
        <v>4890</v>
      </c>
      <c r="AE852" s="662">
        <v>2</v>
      </c>
      <c r="AF852" s="662">
        <v>2</v>
      </c>
      <c r="AG852" s="662">
        <v>4</v>
      </c>
      <c r="AH852" s="668" t="str">
        <f t="shared" si="128"/>
        <v>●</v>
      </c>
      <c r="AI852" s="668" t="str">
        <f t="shared" si="128"/>
        <v>●</v>
      </c>
      <c r="AJ852" s="668" t="str">
        <f t="shared" si="128"/>
        <v>●</v>
      </c>
      <c r="AK852" s="675">
        <f t="shared" si="129"/>
        <v>87301</v>
      </c>
      <c r="AL852" s="675" t="str">
        <f t="shared" si="127"/>
        <v>87_加久藤</v>
      </c>
      <c r="AM852" s="675" t="str">
        <f t="shared" si="126"/>
        <v>87</v>
      </c>
      <c r="AN852" s="693" t="str">
        <f>IFERROR(VLOOKUP(AL852,観測点コードリスト!$L$2:$N$1665,3,FALSE),"")</f>
        <v>0860</v>
      </c>
      <c r="AO852" t="str">
        <f t="shared" si="130"/>
        <v>●</v>
      </c>
      <c r="AQ852" s="709">
        <f t="shared" si="122"/>
        <v>87301</v>
      </c>
      <c r="AR852" s="709" t="str">
        <f t="shared" si="123"/>
        <v>加久藤</v>
      </c>
      <c r="AS852" s="709" t="str">
        <f t="shared" si="124"/>
        <v>87</v>
      </c>
      <c r="AT852" s="710" t="str">
        <f t="shared" si="125"/>
        <v>0860</v>
      </c>
    </row>
    <row r="853" spans="1:46">
      <c r="A853" s="662" t="s">
        <v>4244</v>
      </c>
      <c r="B853" s="662">
        <v>87331</v>
      </c>
      <c r="C853" s="662" t="s">
        <v>17</v>
      </c>
      <c r="D853" s="662" t="s">
        <v>4294</v>
      </c>
      <c r="E853" s="662" t="s">
        <v>4295</v>
      </c>
      <c r="F853" s="662" t="s">
        <v>4296</v>
      </c>
      <c r="G853" s="662">
        <v>32</v>
      </c>
      <c r="H853" s="662">
        <v>3.8</v>
      </c>
      <c r="I853" s="662">
        <v>131</v>
      </c>
      <c r="J853" s="662">
        <v>24.8</v>
      </c>
      <c r="K853" s="662">
        <v>8</v>
      </c>
      <c r="L853" s="662">
        <v>10</v>
      </c>
      <c r="M853" s="662">
        <v>1.5</v>
      </c>
      <c r="N853" s="662" t="s">
        <v>4165</v>
      </c>
      <c r="O853" s="662" t="s">
        <v>22</v>
      </c>
      <c r="P853" s="662" t="s">
        <v>40</v>
      </c>
      <c r="Q853" s="667">
        <v>32.063333</v>
      </c>
      <c r="R853" s="667">
        <v>131.41333299999999</v>
      </c>
      <c r="T853" s="668" t="s">
        <v>4605</v>
      </c>
      <c r="U853" s="668" t="s">
        <v>4605</v>
      </c>
      <c r="V853" s="668" t="s">
        <v>4605</v>
      </c>
      <c r="W853" s="668" t="s">
        <v>22</v>
      </c>
      <c r="X853" s="668" t="s">
        <v>22</v>
      </c>
      <c r="Y853" s="668" t="s">
        <v>22</v>
      </c>
      <c r="Z853" s="668" t="s">
        <v>22</v>
      </c>
      <c r="AB853" s="662" t="s">
        <v>4745</v>
      </c>
      <c r="AC853" s="662" t="s">
        <v>4887</v>
      </c>
      <c r="AE853" s="662">
        <v>3</v>
      </c>
      <c r="AF853" s="662">
        <v>1</v>
      </c>
      <c r="AG853" s="662">
        <v>7</v>
      </c>
      <c r="AH853" s="668" t="str">
        <f t="shared" si="128"/>
        <v>●</v>
      </c>
      <c r="AI853" s="668" t="str">
        <f t="shared" si="128"/>
        <v>●</v>
      </c>
      <c r="AJ853" s="668" t="str">
        <f t="shared" si="128"/>
        <v>●</v>
      </c>
      <c r="AK853" s="675">
        <f t="shared" si="129"/>
        <v>87331</v>
      </c>
      <c r="AL853" s="675" t="str">
        <f t="shared" si="127"/>
        <v>87_西都</v>
      </c>
      <c r="AM853" s="675" t="str">
        <f t="shared" si="126"/>
        <v>87</v>
      </c>
      <c r="AN853" s="693" t="str">
        <f>IFERROR(VLOOKUP(AL853,観測点コードリスト!$L$2:$N$1665,3,FALSE),"")</f>
        <v>0861</v>
      </c>
      <c r="AO853" t="str">
        <f t="shared" si="130"/>
        <v>●</v>
      </c>
      <c r="AQ853" s="709">
        <f t="shared" si="122"/>
        <v>87331</v>
      </c>
      <c r="AR853" s="709" t="str">
        <f t="shared" si="123"/>
        <v>西都</v>
      </c>
      <c r="AS853" s="709" t="str">
        <f t="shared" si="124"/>
        <v>87</v>
      </c>
      <c r="AT853" s="710" t="str">
        <f t="shared" si="125"/>
        <v>0861</v>
      </c>
    </row>
    <row r="854" spans="1:46">
      <c r="A854" s="662" t="s">
        <v>4244</v>
      </c>
      <c r="B854" s="662">
        <v>87352</v>
      </c>
      <c r="C854" s="662" t="s">
        <v>17</v>
      </c>
      <c r="D854" s="662" t="s">
        <v>4300</v>
      </c>
      <c r="E854" s="662" t="s">
        <v>4301</v>
      </c>
      <c r="F854" s="662" t="s">
        <v>4302</v>
      </c>
      <c r="G854" s="662">
        <v>32</v>
      </c>
      <c r="H854" s="662">
        <v>0</v>
      </c>
      <c r="I854" s="662">
        <v>130</v>
      </c>
      <c r="J854" s="662">
        <v>57.2</v>
      </c>
      <c r="K854" s="662">
        <v>276</v>
      </c>
      <c r="L854" s="662">
        <v>9.3000000000000007</v>
      </c>
      <c r="M854" s="662">
        <v>1.5</v>
      </c>
      <c r="N854" s="662" t="s">
        <v>4303</v>
      </c>
      <c r="O854" s="662" t="s">
        <v>22</v>
      </c>
      <c r="P854" s="662" t="s">
        <v>40</v>
      </c>
      <c r="Q854" s="667">
        <v>32</v>
      </c>
      <c r="R854" s="667">
        <v>130.95333299999999</v>
      </c>
      <c r="T854" s="668" t="s">
        <v>4605</v>
      </c>
      <c r="U854" s="668" t="s">
        <v>4605</v>
      </c>
      <c r="V854" s="668" t="s">
        <v>4605</v>
      </c>
      <c r="W854" s="668" t="s">
        <v>22</v>
      </c>
      <c r="X854" s="668" t="s">
        <v>22</v>
      </c>
      <c r="Y854" s="668" t="s">
        <v>22</v>
      </c>
      <c r="Z854" s="668" t="s">
        <v>22</v>
      </c>
      <c r="AB854" s="662" t="s">
        <v>4303</v>
      </c>
      <c r="AC854" s="662" t="s">
        <v>4303</v>
      </c>
      <c r="AE854" s="662">
        <v>2</v>
      </c>
      <c r="AF854" s="662">
        <v>2</v>
      </c>
      <c r="AH854" s="668" t="str">
        <f t="shared" si="128"/>
        <v>●</v>
      </c>
      <c r="AI854" s="668" t="str">
        <f t="shared" si="128"/>
        <v>●</v>
      </c>
      <c r="AJ854" s="668" t="str">
        <f t="shared" si="128"/>
        <v/>
      </c>
      <c r="AK854" s="675">
        <f t="shared" si="129"/>
        <v>87352</v>
      </c>
      <c r="AL854" s="675" t="str">
        <f t="shared" si="127"/>
        <v>87_小林</v>
      </c>
      <c r="AM854" s="675" t="str">
        <f t="shared" si="126"/>
        <v>87</v>
      </c>
      <c r="AN854" s="693" t="str">
        <f>IFERROR(VLOOKUP(AL854,観測点コードリスト!$L$2:$N$1665,3,FALSE),"")</f>
        <v>0863</v>
      </c>
      <c r="AO854" t="str">
        <f t="shared" si="130"/>
        <v>●</v>
      </c>
      <c r="AQ854" s="709">
        <f t="shared" si="122"/>
        <v>87352</v>
      </c>
      <c r="AR854" s="709" t="str">
        <f t="shared" si="123"/>
        <v>小林</v>
      </c>
      <c r="AS854" s="709" t="str">
        <f t="shared" si="124"/>
        <v>87</v>
      </c>
      <c r="AT854" s="710" t="str">
        <f t="shared" si="125"/>
        <v>0863</v>
      </c>
    </row>
    <row r="855" spans="1:46">
      <c r="A855" s="662" t="s">
        <v>4244</v>
      </c>
      <c r="B855" s="662">
        <v>87376</v>
      </c>
      <c r="C855" s="662" t="s">
        <v>23</v>
      </c>
      <c r="D855" s="662" t="s">
        <v>4244</v>
      </c>
      <c r="E855" s="662" t="s">
        <v>4310</v>
      </c>
      <c r="F855" s="662" t="s">
        <v>4311</v>
      </c>
      <c r="G855" s="662">
        <v>31</v>
      </c>
      <c r="H855" s="662">
        <v>56.3</v>
      </c>
      <c r="I855" s="662">
        <v>131</v>
      </c>
      <c r="J855" s="662">
        <v>24.8</v>
      </c>
      <c r="K855" s="662">
        <v>9</v>
      </c>
      <c r="L855" s="662">
        <v>25.5</v>
      </c>
      <c r="M855" s="662" t="s">
        <v>22</v>
      </c>
      <c r="N855" s="662" t="s">
        <v>4312</v>
      </c>
      <c r="O855" s="662">
        <v>87900</v>
      </c>
      <c r="P855" s="662" t="s">
        <v>22</v>
      </c>
      <c r="Q855" s="667">
        <v>31.938333</v>
      </c>
      <c r="R855" s="667">
        <v>131.41333299999999</v>
      </c>
      <c r="T855" s="668" t="s">
        <v>4605</v>
      </c>
      <c r="U855" s="668" t="s">
        <v>4605</v>
      </c>
      <c r="V855" s="668" t="s">
        <v>4605</v>
      </c>
      <c r="W855" s="668" t="s">
        <v>4605</v>
      </c>
      <c r="X855" s="668" t="s">
        <v>22</v>
      </c>
      <c r="Y855" s="668" t="s">
        <v>4605</v>
      </c>
      <c r="Z855" s="668" t="s">
        <v>4605</v>
      </c>
      <c r="AB855" s="662" t="s">
        <v>4745</v>
      </c>
      <c r="AC855" s="662" t="s">
        <v>4891</v>
      </c>
      <c r="AE855" s="662">
        <v>8</v>
      </c>
      <c r="AF855" s="662">
        <v>6</v>
      </c>
      <c r="AG855" s="662">
        <v>3</v>
      </c>
      <c r="AH855" s="668" t="str">
        <f t="shared" si="128"/>
        <v>●</v>
      </c>
      <c r="AI855" s="668" t="str">
        <f t="shared" si="128"/>
        <v>●</v>
      </c>
      <c r="AJ855" s="668" t="str">
        <f t="shared" si="128"/>
        <v>●</v>
      </c>
      <c r="AK855" s="675">
        <f t="shared" si="129"/>
        <v>87376</v>
      </c>
      <c r="AL855" s="675" t="str">
        <f t="shared" si="127"/>
        <v>87_宮崎</v>
      </c>
      <c r="AM855" s="675" t="str">
        <f t="shared" si="126"/>
        <v>87</v>
      </c>
      <c r="AN855" s="693" t="str">
        <f>IFERROR(VLOOKUP(AL855,観測点コードリスト!$L$2:$N$1665,3,FALSE),"")</f>
        <v>47830</v>
      </c>
      <c r="AO855" t="str">
        <f t="shared" si="130"/>
        <v>●</v>
      </c>
      <c r="AQ855" s="709">
        <f t="shared" si="122"/>
        <v>87376</v>
      </c>
      <c r="AR855" s="709" t="str">
        <f t="shared" si="123"/>
        <v>宮崎</v>
      </c>
      <c r="AS855" s="709" t="str">
        <f t="shared" si="124"/>
        <v>87</v>
      </c>
      <c r="AT855" s="710" t="str">
        <f t="shared" si="125"/>
        <v>47830</v>
      </c>
    </row>
    <row r="856" spans="1:46">
      <c r="A856" s="662" t="s">
        <v>4244</v>
      </c>
      <c r="B856" s="662">
        <v>87406</v>
      </c>
      <c r="C856" s="662" t="s">
        <v>17</v>
      </c>
      <c r="D856" s="662" t="s">
        <v>3802</v>
      </c>
      <c r="E856" s="662" t="s">
        <v>3803</v>
      </c>
      <c r="F856" s="662" t="s">
        <v>4313</v>
      </c>
      <c r="G856" s="662">
        <v>31</v>
      </c>
      <c r="H856" s="662">
        <v>50.6</v>
      </c>
      <c r="I856" s="662">
        <v>131</v>
      </c>
      <c r="J856" s="662">
        <v>18.5</v>
      </c>
      <c r="K856" s="662">
        <v>134</v>
      </c>
      <c r="L856" s="662">
        <v>10</v>
      </c>
      <c r="M856" s="662">
        <v>1.5</v>
      </c>
      <c r="N856" s="662" t="s">
        <v>4314</v>
      </c>
      <c r="O856" s="662" t="s">
        <v>22</v>
      </c>
      <c r="P856" s="662" t="s">
        <v>40</v>
      </c>
      <c r="Q856" s="667">
        <v>31.843333000000001</v>
      </c>
      <c r="R856" s="667">
        <v>131.308333</v>
      </c>
      <c r="T856" s="668" t="s">
        <v>4605</v>
      </c>
      <c r="U856" s="668" t="s">
        <v>4605</v>
      </c>
      <c r="V856" s="668" t="s">
        <v>4605</v>
      </c>
      <c r="W856" s="668" t="s">
        <v>22</v>
      </c>
      <c r="X856" s="668" t="s">
        <v>22</v>
      </c>
      <c r="Y856" s="668" t="s">
        <v>22</v>
      </c>
      <c r="Z856" s="668" t="s">
        <v>22</v>
      </c>
      <c r="AB856" s="662" t="s">
        <v>4314</v>
      </c>
      <c r="AC856" s="662" t="s">
        <v>4314</v>
      </c>
      <c r="AE856" s="662">
        <v>1</v>
      </c>
      <c r="AF856" s="662">
        <v>3</v>
      </c>
      <c r="AG856" s="662">
        <v>9</v>
      </c>
      <c r="AH856" s="668" t="str">
        <f t="shared" si="128"/>
        <v>●</v>
      </c>
      <c r="AI856" s="668" t="str">
        <f t="shared" si="128"/>
        <v>●</v>
      </c>
      <c r="AJ856" s="668" t="str">
        <f t="shared" si="128"/>
        <v>●</v>
      </c>
      <c r="AK856" s="675">
        <f t="shared" si="129"/>
        <v>87406</v>
      </c>
      <c r="AL856" s="675" t="str">
        <f t="shared" si="127"/>
        <v>87_田野</v>
      </c>
      <c r="AM856" s="675" t="str">
        <f t="shared" si="126"/>
        <v>87</v>
      </c>
      <c r="AN856" s="693" t="str">
        <f>IFERROR(VLOOKUP(AL856,観測点コードリスト!$L$2:$N$1665,3,FALSE),"")</f>
        <v>1663</v>
      </c>
      <c r="AO856" t="str">
        <f t="shared" si="130"/>
        <v>●</v>
      </c>
      <c r="AQ856" s="709">
        <f t="shared" si="122"/>
        <v>87406</v>
      </c>
      <c r="AR856" s="709" t="str">
        <f t="shared" si="123"/>
        <v>田野</v>
      </c>
      <c r="AS856" s="709" t="str">
        <f t="shared" si="124"/>
        <v>87</v>
      </c>
      <c r="AT856" s="710" t="str">
        <f t="shared" si="125"/>
        <v>1663</v>
      </c>
    </row>
    <row r="857" spans="1:46">
      <c r="A857" s="662" t="s">
        <v>4244</v>
      </c>
      <c r="B857" s="662">
        <v>87412</v>
      </c>
      <c r="C857" s="662" t="s">
        <v>23</v>
      </c>
      <c r="D857" s="662" t="s">
        <v>4315</v>
      </c>
      <c r="E857" s="662" t="s">
        <v>4316</v>
      </c>
      <c r="F857" s="662" t="s">
        <v>4317</v>
      </c>
      <c r="G857" s="662">
        <v>31</v>
      </c>
      <c r="H857" s="662">
        <v>52.6</v>
      </c>
      <c r="I857" s="662">
        <v>131</v>
      </c>
      <c r="J857" s="662">
        <v>26.9</v>
      </c>
      <c r="K857" s="662">
        <v>6</v>
      </c>
      <c r="L857" s="662">
        <v>10</v>
      </c>
      <c r="M857" s="662" t="s">
        <v>22</v>
      </c>
      <c r="N857" s="662" t="s">
        <v>35</v>
      </c>
      <c r="O857" s="662" t="s">
        <v>22</v>
      </c>
      <c r="P857" s="662" t="s">
        <v>36</v>
      </c>
      <c r="Q857" s="667">
        <v>31.876667000000001</v>
      </c>
      <c r="R857" s="667">
        <v>131.44833299999999</v>
      </c>
      <c r="T857" s="668" t="s">
        <v>4605</v>
      </c>
      <c r="U857" s="668" t="s">
        <v>4605</v>
      </c>
      <c r="V857" s="668" t="s">
        <v>4605</v>
      </c>
      <c r="W857" s="668" t="s">
        <v>22</v>
      </c>
      <c r="X857" s="668" t="s">
        <v>22</v>
      </c>
      <c r="Y857" s="668" t="s">
        <v>22</v>
      </c>
      <c r="Z857" s="668" t="s">
        <v>22</v>
      </c>
      <c r="AB857" s="662" t="s">
        <v>35</v>
      </c>
      <c r="AC857" s="662" t="s">
        <v>35</v>
      </c>
      <c r="AE857" s="662">
        <v>4</v>
      </c>
      <c r="AF857" s="662">
        <v>9</v>
      </c>
      <c r="AH857" s="668" t="str">
        <f t="shared" si="128"/>
        <v>●</v>
      </c>
      <c r="AI857" s="668" t="str">
        <f t="shared" si="128"/>
        <v>●</v>
      </c>
      <c r="AJ857" s="668" t="str">
        <f t="shared" si="128"/>
        <v/>
      </c>
      <c r="AK857" s="675">
        <f t="shared" si="129"/>
        <v>87412</v>
      </c>
      <c r="AL857" s="675" t="str">
        <f t="shared" si="127"/>
        <v>87_赤江</v>
      </c>
      <c r="AM857" s="675" t="str">
        <f t="shared" si="126"/>
        <v>87</v>
      </c>
      <c r="AN857" s="693" t="str">
        <f>IFERROR(VLOOKUP(AL857,観測点コードリスト!$L$2:$N$1665,3,FALSE),"")</f>
        <v>1481</v>
      </c>
      <c r="AO857" t="str">
        <f t="shared" si="130"/>
        <v>●</v>
      </c>
      <c r="AQ857" s="709">
        <f t="shared" si="122"/>
        <v>87412</v>
      </c>
      <c r="AR857" s="709" t="str">
        <f t="shared" si="123"/>
        <v>赤江</v>
      </c>
      <c r="AS857" s="709" t="str">
        <f t="shared" si="124"/>
        <v>87</v>
      </c>
      <c r="AT857" s="710" t="str">
        <f t="shared" si="125"/>
        <v>1481</v>
      </c>
    </row>
    <row r="858" spans="1:46">
      <c r="A858" s="662" t="s">
        <v>4244</v>
      </c>
      <c r="B858" s="662">
        <v>87426</v>
      </c>
      <c r="C858" s="662" t="s">
        <v>23</v>
      </c>
      <c r="D858" s="662" t="s">
        <v>4318</v>
      </c>
      <c r="E858" s="662" t="s">
        <v>4319</v>
      </c>
      <c r="F858" s="662" t="s">
        <v>4320</v>
      </c>
      <c r="G858" s="662">
        <v>31</v>
      </c>
      <c r="H858" s="662">
        <v>43.8</v>
      </c>
      <c r="I858" s="662">
        <v>131</v>
      </c>
      <c r="J858" s="662">
        <v>4.9000000000000004</v>
      </c>
      <c r="K858" s="662">
        <v>154</v>
      </c>
      <c r="L858" s="662">
        <v>12.4</v>
      </c>
      <c r="M858" s="662" t="s">
        <v>22</v>
      </c>
      <c r="N858" s="662" t="s">
        <v>2315</v>
      </c>
      <c r="O858" s="662" t="s">
        <v>22</v>
      </c>
      <c r="P858" s="662" t="s">
        <v>22</v>
      </c>
      <c r="Q858" s="667">
        <v>31.73</v>
      </c>
      <c r="R858" s="667">
        <v>131.08166700000001</v>
      </c>
      <c r="T858" s="668" t="s">
        <v>4605</v>
      </c>
      <c r="U858" s="668" t="s">
        <v>4605</v>
      </c>
      <c r="V858" s="668" t="s">
        <v>4605</v>
      </c>
      <c r="W858" s="668" t="s">
        <v>22</v>
      </c>
      <c r="X858" s="668" t="s">
        <v>22</v>
      </c>
      <c r="Y858" s="668" t="s">
        <v>4605</v>
      </c>
      <c r="Z858" s="668" t="s">
        <v>22</v>
      </c>
      <c r="AB858" s="662" t="s">
        <v>4745</v>
      </c>
      <c r="AC858" s="662" t="s">
        <v>4832</v>
      </c>
      <c r="AE858" s="662">
        <v>9</v>
      </c>
      <c r="AH858" s="668" t="str">
        <f t="shared" si="128"/>
        <v>●</v>
      </c>
      <c r="AI858" s="668" t="str">
        <f t="shared" si="128"/>
        <v/>
      </c>
      <c r="AJ858" s="668" t="str">
        <f t="shared" si="128"/>
        <v/>
      </c>
      <c r="AK858" s="675">
        <f t="shared" si="129"/>
        <v>87426</v>
      </c>
      <c r="AL858" s="675" t="str">
        <f t="shared" si="127"/>
        <v>87_都城</v>
      </c>
      <c r="AM858" s="675" t="str">
        <f t="shared" si="126"/>
        <v>87</v>
      </c>
      <c r="AN858" s="693" t="str">
        <f>IFERROR(VLOOKUP(AL858,観測点コードリスト!$L$2:$N$1665,3,FALSE),"")</f>
        <v>47829</v>
      </c>
      <c r="AO858" t="str">
        <f t="shared" si="130"/>
        <v>●</v>
      </c>
      <c r="AQ858" s="709">
        <f t="shared" si="122"/>
        <v>87426</v>
      </c>
      <c r="AR858" s="709" t="str">
        <f t="shared" si="123"/>
        <v>都城</v>
      </c>
      <c r="AS858" s="709" t="str">
        <f t="shared" si="124"/>
        <v>87</v>
      </c>
      <c r="AT858" s="710" t="str">
        <f t="shared" si="125"/>
        <v>47829</v>
      </c>
    </row>
    <row r="859" spans="1:46">
      <c r="A859" s="662" t="s">
        <v>4244</v>
      </c>
      <c r="B859" s="662">
        <v>87492</v>
      </c>
      <c r="C859" s="662" t="s">
        <v>23</v>
      </c>
      <c r="D859" s="662" t="s">
        <v>4324</v>
      </c>
      <c r="E859" s="662" t="s">
        <v>4325</v>
      </c>
      <c r="F859" s="662" t="s">
        <v>4328</v>
      </c>
      <c r="G859" s="662">
        <v>31</v>
      </c>
      <c r="H859" s="662">
        <v>35.799999999999997</v>
      </c>
      <c r="I859" s="662">
        <v>131</v>
      </c>
      <c r="J859" s="662">
        <v>24.5</v>
      </c>
      <c r="K859" s="662">
        <v>5</v>
      </c>
      <c r="L859" s="662">
        <v>10</v>
      </c>
      <c r="M859" s="662" t="s">
        <v>22</v>
      </c>
      <c r="N859" s="662" t="s">
        <v>4327</v>
      </c>
      <c r="O859" s="662" t="s">
        <v>22</v>
      </c>
      <c r="P859" s="662" t="s">
        <v>262</v>
      </c>
      <c r="Q859" s="667">
        <v>31.596667</v>
      </c>
      <c r="R859" s="667">
        <v>131.408333</v>
      </c>
      <c r="T859" s="668" t="s">
        <v>22</v>
      </c>
      <c r="U859" s="668" t="s">
        <v>22</v>
      </c>
      <c r="V859" s="668" t="s">
        <v>4605</v>
      </c>
      <c r="W859" s="668" t="s">
        <v>22</v>
      </c>
      <c r="X859" s="668" t="s">
        <v>22</v>
      </c>
      <c r="Y859" s="668" t="s">
        <v>22</v>
      </c>
      <c r="Z859" s="668" t="s">
        <v>22</v>
      </c>
      <c r="AB859" s="662" t="s">
        <v>4758</v>
      </c>
      <c r="AC859" s="662" t="s">
        <v>4327</v>
      </c>
      <c r="AE859" s="662">
        <v>3</v>
      </c>
      <c r="AH859" s="668" t="str">
        <f t="shared" si="128"/>
        <v>●</v>
      </c>
      <c r="AI859" s="668" t="str">
        <f t="shared" si="128"/>
        <v/>
      </c>
      <c r="AJ859" s="668" t="str">
        <f t="shared" si="128"/>
        <v/>
      </c>
      <c r="AK859" s="675">
        <f t="shared" si="129"/>
        <v>87492</v>
      </c>
      <c r="AL859" s="675" t="str">
        <f t="shared" si="127"/>
        <v>87_油津</v>
      </c>
      <c r="AM859" s="675" t="str">
        <f t="shared" si="126"/>
        <v>87</v>
      </c>
      <c r="AN859" s="693" t="str">
        <f>IFERROR(VLOOKUP(AL859,観測点コードリスト!$L$2:$N$1665,3,FALSE),"")</f>
        <v>47835</v>
      </c>
      <c r="AO859" t="str">
        <f t="shared" si="130"/>
        <v>●</v>
      </c>
      <c r="AQ859" s="709">
        <f t="shared" si="122"/>
        <v>87492</v>
      </c>
      <c r="AR859" s="709" t="str">
        <f t="shared" si="123"/>
        <v>油津</v>
      </c>
      <c r="AS859" s="709" t="str">
        <f t="shared" si="124"/>
        <v>87</v>
      </c>
      <c r="AT859" s="710" t="str">
        <f t="shared" si="125"/>
        <v>47835</v>
      </c>
    </row>
    <row r="860" spans="1:46">
      <c r="A860" s="662" t="s">
        <v>4244</v>
      </c>
      <c r="B860" s="662">
        <v>87501</v>
      </c>
      <c r="C860" s="662" t="s">
        <v>17</v>
      </c>
      <c r="D860" s="662" t="s">
        <v>4329</v>
      </c>
      <c r="E860" s="662" t="s">
        <v>4330</v>
      </c>
      <c r="F860" s="662" t="s">
        <v>4331</v>
      </c>
      <c r="G860" s="662">
        <v>31</v>
      </c>
      <c r="H860" s="662">
        <v>27.9</v>
      </c>
      <c r="I860" s="662">
        <v>131</v>
      </c>
      <c r="J860" s="662">
        <v>13.2</v>
      </c>
      <c r="K860" s="662">
        <v>20</v>
      </c>
      <c r="L860" s="662">
        <v>10.199999999999999</v>
      </c>
      <c r="M860" s="662">
        <v>1.5</v>
      </c>
      <c r="N860" s="662" t="s">
        <v>4332</v>
      </c>
      <c r="O860" s="662" t="s">
        <v>22</v>
      </c>
      <c r="P860" s="662" t="s">
        <v>40</v>
      </c>
      <c r="Q860" s="667">
        <v>31.465</v>
      </c>
      <c r="R860" s="667">
        <v>131.22</v>
      </c>
      <c r="T860" s="668" t="s">
        <v>4605</v>
      </c>
      <c r="U860" s="668" t="s">
        <v>4605</v>
      </c>
      <c r="V860" s="668" t="s">
        <v>4605</v>
      </c>
      <c r="W860" s="668" t="s">
        <v>22</v>
      </c>
      <c r="X860" s="668" t="s">
        <v>22</v>
      </c>
      <c r="Y860" s="668" t="s">
        <v>22</v>
      </c>
      <c r="Z860" s="668" t="s">
        <v>22</v>
      </c>
      <c r="AB860" s="662" t="s">
        <v>4745</v>
      </c>
      <c r="AC860" s="662" t="s">
        <v>4892</v>
      </c>
      <c r="AF860" s="662">
        <v>4</v>
      </c>
      <c r="AH860" s="668" t="str">
        <f t="shared" si="128"/>
        <v/>
      </c>
      <c r="AI860" s="668" t="str">
        <f t="shared" si="128"/>
        <v>●</v>
      </c>
      <c r="AJ860" s="668" t="str">
        <f t="shared" si="128"/>
        <v/>
      </c>
      <c r="AK860" s="675">
        <f t="shared" si="129"/>
        <v>87501</v>
      </c>
      <c r="AL860" s="675" t="str">
        <f t="shared" si="127"/>
        <v>87_串間</v>
      </c>
      <c r="AM860" s="675" t="str">
        <f t="shared" si="126"/>
        <v>87</v>
      </c>
      <c r="AN860" s="693" t="str">
        <f>IFERROR(VLOOKUP(AL860,観測点コードリスト!$L$2:$N$1665,3,FALSE),"")</f>
        <v>0872</v>
      </c>
      <c r="AO860" t="str">
        <f t="shared" si="130"/>
        <v>●</v>
      </c>
      <c r="AQ860" s="709">
        <f t="shared" si="122"/>
        <v>87501</v>
      </c>
      <c r="AR860" s="709" t="str">
        <f t="shared" si="123"/>
        <v>串間</v>
      </c>
      <c r="AS860" s="709" t="str">
        <f t="shared" si="124"/>
        <v>87</v>
      </c>
      <c r="AT860" s="710" t="str">
        <f t="shared" si="125"/>
        <v>0872</v>
      </c>
    </row>
    <row r="861" spans="1:46">
      <c r="A861" s="662" t="s">
        <v>4333</v>
      </c>
      <c r="B861" s="662">
        <v>88061</v>
      </c>
      <c r="C861" s="662" t="s">
        <v>23</v>
      </c>
      <c r="D861" s="662" t="s">
        <v>4334</v>
      </c>
      <c r="E861" s="662" t="s">
        <v>4335</v>
      </c>
      <c r="F861" s="662" t="s">
        <v>4336</v>
      </c>
      <c r="G861" s="662">
        <v>32</v>
      </c>
      <c r="H861" s="662">
        <v>1.6</v>
      </c>
      <c r="I861" s="662">
        <v>130</v>
      </c>
      <c r="J861" s="662">
        <v>12</v>
      </c>
      <c r="K861" s="662">
        <v>40</v>
      </c>
      <c r="L861" s="662">
        <v>12.6</v>
      </c>
      <c r="M861" s="662" t="s">
        <v>22</v>
      </c>
      <c r="N861" s="662" t="s">
        <v>851</v>
      </c>
      <c r="O861" s="662" t="s">
        <v>22</v>
      </c>
      <c r="P861" s="662" t="s">
        <v>22</v>
      </c>
      <c r="Q861" s="667">
        <v>32.026667000000003</v>
      </c>
      <c r="R861" s="667">
        <v>130.19999999999999</v>
      </c>
      <c r="T861" s="668" t="s">
        <v>4605</v>
      </c>
      <c r="U861" s="668" t="s">
        <v>4605</v>
      </c>
      <c r="V861" s="668" t="s">
        <v>4605</v>
      </c>
      <c r="W861" s="668" t="s">
        <v>22</v>
      </c>
      <c r="X861" s="668" t="s">
        <v>22</v>
      </c>
      <c r="Y861" s="668" t="s">
        <v>4605</v>
      </c>
      <c r="Z861" s="668" t="s">
        <v>22</v>
      </c>
      <c r="AB861" s="662" t="s">
        <v>4745</v>
      </c>
      <c r="AC861" s="662" t="s">
        <v>4776</v>
      </c>
      <c r="AE861" s="662">
        <v>3</v>
      </c>
      <c r="AG861" s="662">
        <v>2</v>
      </c>
      <c r="AH861" s="668" t="str">
        <f t="shared" si="128"/>
        <v>●</v>
      </c>
      <c r="AI861" s="668" t="str">
        <f t="shared" si="128"/>
        <v/>
      </c>
      <c r="AJ861" s="668" t="str">
        <f t="shared" si="128"/>
        <v>●</v>
      </c>
      <c r="AK861" s="675">
        <f t="shared" si="129"/>
        <v>88061</v>
      </c>
      <c r="AL861" s="675" t="str">
        <f t="shared" si="127"/>
        <v>88_阿久根</v>
      </c>
      <c r="AM861" s="675" t="str">
        <f t="shared" si="126"/>
        <v>88</v>
      </c>
      <c r="AN861" s="693" t="str">
        <f>IFERROR(VLOOKUP(AL861,観測点コードリスト!$L$2:$N$1665,3,FALSE),"")</f>
        <v>47823</v>
      </c>
      <c r="AO861" t="str">
        <f t="shared" si="130"/>
        <v>●</v>
      </c>
      <c r="AQ861" s="709">
        <f t="shared" ref="AQ861:AQ918" si="131">B861</f>
        <v>88061</v>
      </c>
      <c r="AR861" s="709" t="str">
        <f t="shared" ref="AR861:AR918" si="132">D861</f>
        <v>阿久根</v>
      </c>
      <c r="AS861" s="709" t="str">
        <f t="shared" ref="AS861:AS918" si="133">AM861</f>
        <v>88</v>
      </c>
      <c r="AT861" s="710" t="str">
        <f t="shared" ref="AT861:AT918" si="134">AN861</f>
        <v>47823</v>
      </c>
    </row>
    <row r="862" spans="1:46">
      <c r="A862" s="662" t="s">
        <v>4333</v>
      </c>
      <c r="B862" s="662">
        <v>88081</v>
      </c>
      <c r="C862" s="662" t="s">
        <v>17</v>
      </c>
      <c r="D862" s="662" t="s">
        <v>4340</v>
      </c>
      <c r="E862" s="662" t="s">
        <v>4341</v>
      </c>
      <c r="F862" s="662" t="s">
        <v>4342</v>
      </c>
      <c r="G862" s="662">
        <v>32</v>
      </c>
      <c r="H862" s="662">
        <v>2.8</v>
      </c>
      <c r="I862" s="662">
        <v>130</v>
      </c>
      <c r="J862" s="662">
        <v>37.6</v>
      </c>
      <c r="K862" s="662">
        <v>175</v>
      </c>
      <c r="L862" s="662">
        <v>6.5</v>
      </c>
      <c r="M862" s="662">
        <v>1.5</v>
      </c>
      <c r="N862" s="662" t="s">
        <v>4161</v>
      </c>
      <c r="O862" s="662" t="s">
        <v>22</v>
      </c>
      <c r="P862" s="662" t="s">
        <v>40</v>
      </c>
      <c r="Q862" s="667">
        <v>32.046666999999999</v>
      </c>
      <c r="R862" s="667">
        <v>130.626667</v>
      </c>
      <c r="T862" s="668" t="s">
        <v>4605</v>
      </c>
      <c r="U862" s="668" t="s">
        <v>4605</v>
      </c>
      <c r="V862" s="668" t="s">
        <v>4605</v>
      </c>
      <c r="W862" s="668" t="s">
        <v>22</v>
      </c>
      <c r="X862" s="668" t="s">
        <v>22</v>
      </c>
      <c r="Y862" s="668" t="s">
        <v>22</v>
      </c>
      <c r="Z862" s="668" t="s">
        <v>22</v>
      </c>
      <c r="AB862" s="662" t="s">
        <v>4745</v>
      </c>
      <c r="AC862" s="662" t="s">
        <v>4412</v>
      </c>
      <c r="AF862" s="662">
        <v>2</v>
      </c>
      <c r="AH862" s="668" t="str">
        <f t="shared" si="128"/>
        <v/>
      </c>
      <c r="AI862" s="668" t="str">
        <f t="shared" si="128"/>
        <v>●</v>
      </c>
      <c r="AJ862" s="668" t="str">
        <f t="shared" si="128"/>
        <v/>
      </c>
      <c r="AK862" s="675">
        <f t="shared" si="129"/>
        <v>88081</v>
      </c>
      <c r="AL862" s="675" t="str">
        <f t="shared" si="127"/>
        <v>88_大口</v>
      </c>
      <c r="AM862" s="675" t="str">
        <f t="shared" si="126"/>
        <v>88</v>
      </c>
      <c r="AN862" s="693" t="str">
        <f>IFERROR(VLOOKUP(AL862,観測点コードリスト!$L$2:$N$1665,3,FALSE),"")</f>
        <v>0875</v>
      </c>
      <c r="AO862" t="str">
        <f t="shared" si="130"/>
        <v>●</v>
      </c>
      <c r="AQ862" s="709">
        <f t="shared" si="131"/>
        <v>88081</v>
      </c>
      <c r="AR862" s="709" t="str">
        <f t="shared" si="132"/>
        <v>大口</v>
      </c>
      <c r="AS862" s="709" t="str">
        <f t="shared" si="133"/>
        <v>88</v>
      </c>
      <c r="AT862" s="710" t="str">
        <f t="shared" si="134"/>
        <v>0875</v>
      </c>
    </row>
    <row r="863" spans="1:46">
      <c r="A863" s="662" t="s">
        <v>4333</v>
      </c>
      <c r="B863" s="662">
        <v>88107</v>
      </c>
      <c r="C863" s="662" t="s">
        <v>17</v>
      </c>
      <c r="D863" s="662" t="s">
        <v>4346</v>
      </c>
      <c r="E863" s="662" t="s">
        <v>4347</v>
      </c>
      <c r="F863" s="662" t="s">
        <v>4348</v>
      </c>
      <c r="G863" s="662">
        <v>31</v>
      </c>
      <c r="H863" s="662">
        <v>55</v>
      </c>
      <c r="I863" s="662">
        <v>130</v>
      </c>
      <c r="J863" s="662">
        <v>27.3</v>
      </c>
      <c r="K863" s="662">
        <v>59</v>
      </c>
      <c r="L863" s="662">
        <v>10.1</v>
      </c>
      <c r="M863" s="662">
        <v>1.5</v>
      </c>
      <c r="N863" s="662" t="s">
        <v>97</v>
      </c>
      <c r="O863" s="662" t="s">
        <v>22</v>
      </c>
      <c r="P863" s="662" t="s">
        <v>22</v>
      </c>
      <c r="Q863" s="667">
        <v>31.916667</v>
      </c>
      <c r="R863" s="667">
        <v>130.45500000000001</v>
      </c>
      <c r="T863" s="668" t="s">
        <v>4605</v>
      </c>
      <c r="U863" s="668" t="s">
        <v>4605</v>
      </c>
      <c r="V863" s="668" t="s">
        <v>4605</v>
      </c>
      <c r="W863" s="668" t="s">
        <v>22</v>
      </c>
      <c r="X863" s="668" t="s">
        <v>22</v>
      </c>
      <c r="Y863" s="668" t="s">
        <v>22</v>
      </c>
      <c r="Z863" s="668" t="s">
        <v>22</v>
      </c>
      <c r="AB863" s="662" t="s">
        <v>4745</v>
      </c>
      <c r="AC863" s="662" t="s">
        <v>592</v>
      </c>
      <c r="AF863" s="662">
        <v>1</v>
      </c>
      <c r="AG863" s="662">
        <v>2</v>
      </c>
      <c r="AH863" s="668" t="str">
        <f t="shared" si="128"/>
        <v/>
      </c>
      <c r="AI863" s="668" t="str">
        <f t="shared" si="128"/>
        <v>●</v>
      </c>
      <c r="AJ863" s="668" t="str">
        <f t="shared" si="128"/>
        <v>●</v>
      </c>
      <c r="AK863" s="675">
        <f t="shared" si="129"/>
        <v>88107</v>
      </c>
      <c r="AL863" s="675" t="str">
        <f t="shared" si="127"/>
        <v>88_さつま柏原</v>
      </c>
      <c r="AM863" s="675" t="str">
        <f t="shared" si="126"/>
        <v>88</v>
      </c>
      <c r="AN863" s="693" t="str">
        <f>IFERROR(VLOOKUP(AL863,観測点コードリスト!$L$2:$N$1665,3,FALSE),"")</f>
        <v>0878</v>
      </c>
      <c r="AO863" t="str">
        <f t="shared" si="130"/>
        <v>●</v>
      </c>
      <c r="AQ863" s="709">
        <f t="shared" si="131"/>
        <v>88107</v>
      </c>
      <c r="AR863" s="709" t="str">
        <f t="shared" si="132"/>
        <v>さつま柏原</v>
      </c>
      <c r="AS863" s="709" t="str">
        <f t="shared" si="133"/>
        <v>88</v>
      </c>
      <c r="AT863" s="710" t="str">
        <f t="shared" si="134"/>
        <v>0878</v>
      </c>
    </row>
    <row r="864" spans="1:46">
      <c r="A864" s="662" t="s">
        <v>4333</v>
      </c>
      <c r="B864" s="662">
        <v>88131</v>
      </c>
      <c r="C864" s="662" t="s">
        <v>17</v>
      </c>
      <c r="D864" s="662" t="s">
        <v>4349</v>
      </c>
      <c r="E864" s="662" t="s">
        <v>4350</v>
      </c>
      <c r="F864" s="662" t="s">
        <v>4351</v>
      </c>
      <c r="G864" s="662">
        <v>31</v>
      </c>
      <c r="H864" s="662">
        <v>50.1</v>
      </c>
      <c r="I864" s="662">
        <v>129</v>
      </c>
      <c r="J864" s="662">
        <v>52</v>
      </c>
      <c r="K864" s="662">
        <v>10</v>
      </c>
      <c r="L864" s="662">
        <v>6.5</v>
      </c>
      <c r="M864" s="662">
        <v>1.5</v>
      </c>
      <c r="N864" s="662" t="s">
        <v>4352</v>
      </c>
      <c r="O864" s="662" t="s">
        <v>22</v>
      </c>
      <c r="P864" s="662" t="s">
        <v>40</v>
      </c>
      <c r="Q864" s="667">
        <v>31.835000000000001</v>
      </c>
      <c r="R864" s="667">
        <v>129.86666700000001</v>
      </c>
      <c r="T864" s="668" t="s">
        <v>4605</v>
      </c>
      <c r="U864" s="668" t="s">
        <v>4605</v>
      </c>
      <c r="V864" s="668" t="s">
        <v>4605</v>
      </c>
      <c r="W864" s="668" t="s">
        <v>22</v>
      </c>
      <c r="X864" s="668" t="s">
        <v>22</v>
      </c>
      <c r="Y864" s="668" t="s">
        <v>22</v>
      </c>
      <c r="Z864" s="668" t="s">
        <v>22</v>
      </c>
      <c r="AB864" s="662" t="s">
        <v>4745</v>
      </c>
      <c r="AC864" s="662" t="s">
        <v>4893</v>
      </c>
      <c r="AH864" s="668" t="str">
        <f t="shared" si="128"/>
        <v/>
      </c>
      <c r="AI864" s="668" t="str">
        <f t="shared" si="128"/>
        <v/>
      </c>
      <c r="AJ864" s="668" t="str">
        <f t="shared" si="128"/>
        <v/>
      </c>
      <c r="AK864" s="675">
        <f t="shared" si="129"/>
        <v>88131</v>
      </c>
      <c r="AL864" s="675" t="str">
        <f t="shared" si="127"/>
        <v>88_中甑</v>
      </c>
      <c r="AM864" s="675" t="str">
        <f t="shared" si="126"/>
        <v>88</v>
      </c>
      <c r="AN864" s="693" t="str">
        <f>IFERROR(VLOOKUP(AL864,観測点コードリスト!$L$2:$N$1665,3,FALSE),"")</f>
        <v>0879</v>
      </c>
      <c r="AO864" t="str">
        <f t="shared" si="130"/>
        <v/>
      </c>
      <c r="AQ864" s="709">
        <f t="shared" si="131"/>
        <v>88131</v>
      </c>
      <c r="AR864" s="709" t="str">
        <f t="shared" si="132"/>
        <v>中甑</v>
      </c>
      <c r="AS864" s="709" t="str">
        <f t="shared" si="133"/>
        <v>88</v>
      </c>
      <c r="AT864" s="710" t="str">
        <f t="shared" si="134"/>
        <v>0879</v>
      </c>
    </row>
    <row r="865" spans="1:46">
      <c r="A865" s="662" t="s">
        <v>4333</v>
      </c>
      <c r="B865" s="662">
        <v>88151</v>
      </c>
      <c r="C865" s="662" t="s">
        <v>17</v>
      </c>
      <c r="D865" s="662" t="s">
        <v>1519</v>
      </c>
      <c r="E865" s="662" t="s">
        <v>1326</v>
      </c>
      <c r="F865" s="662" t="s">
        <v>4353</v>
      </c>
      <c r="G865" s="662">
        <v>31</v>
      </c>
      <c r="H865" s="662">
        <v>50</v>
      </c>
      <c r="I865" s="662">
        <v>130</v>
      </c>
      <c r="J865" s="662">
        <v>18.899999999999999</v>
      </c>
      <c r="K865" s="662">
        <v>5</v>
      </c>
      <c r="L865" s="662">
        <v>6.4</v>
      </c>
      <c r="M865" s="662">
        <v>1.5</v>
      </c>
      <c r="N865" s="662" t="s">
        <v>4185</v>
      </c>
      <c r="O865" s="662" t="s">
        <v>22</v>
      </c>
      <c r="P865" s="662" t="s">
        <v>40</v>
      </c>
      <c r="Q865" s="667">
        <v>31.833333</v>
      </c>
      <c r="R865" s="667">
        <v>130.315</v>
      </c>
      <c r="T865" s="668" t="s">
        <v>4605</v>
      </c>
      <c r="U865" s="668" t="s">
        <v>4605</v>
      </c>
      <c r="V865" s="668" t="s">
        <v>4605</v>
      </c>
      <c r="W865" s="668" t="s">
        <v>22</v>
      </c>
      <c r="X865" s="668" t="s">
        <v>22</v>
      </c>
      <c r="Y865" s="668" t="s">
        <v>22</v>
      </c>
      <c r="Z865" s="668" t="s">
        <v>22</v>
      </c>
      <c r="AB865" s="662" t="s">
        <v>4745</v>
      </c>
      <c r="AC865" s="662" t="s">
        <v>3994</v>
      </c>
      <c r="AE865" s="662">
        <v>2</v>
      </c>
      <c r="AF865" s="662">
        <v>2</v>
      </c>
      <c r="AG865" s="662">
        <v>2</v>
      </c>
      <c r="AH865" s="668" t="str">
        <f t="shared" si="128"/>
        <v>●</v>
      </c>
      <c r="AI865" s="668" t="str">
        <f t="shared" si="128"/>
        <v>●</v>
      </c>
      <c r="AJ865" s="668" t="str">
        <f t="shared" si="128"/>
        <v>●</v>
      </c>
      <c r="AK865" s="675">
        <f t="shared" si="129"/>
        <v>88151</v>
      </c>
      <c r="AL865" s="675" t="str">
        <f t="shared" si="127"/>
        <v>88_川内</v>
      </c>
      <c r="AM865" s="675" t="str">
        <f t="shared" si="126"/>
        <v>88</v>
      </c>
      <c r="AN865" s="693" t="str">
        <f>IFERROR(VLOOKUP(AL865,観測点コードリスト!$L$2:$N$1665,3,FALSE),"")</f>
        <v>0880</v>
      </c>
      <c r="AO865" t="str">
        <f t="shared" si="130"/>
        <v>●</v>
      </c>
      <c r="AQ865" s="709">
        <f t="shared" si="131"/>
        <v>88151</v>
      </c>
      <c r="AR865" s="709" t="str">
        <f t="shared" si="132"/>
        <v>川内</v>
      </c>
      <c r="AS865" s="709" t="str">
        <f t="shared" si="133"/>
        <v>88</v>
      </c>
      <c r="AT865" s="710" t="str">
        <f t="shared" si="134"/>
        <v>0880</v>
      </c>
    </row>
    <row r="866" spans="1:46">
      <c r="A866" s="662" t="s">
        <v>4333</v>
      </c>
      <c r="B866" s="662">
        <v>88166</v>
      </c>
      <c r="C866" s="662" t="s">
        <v>23</v>
      </c>
      <c r="D866" s="662" t="s">
        <v>4354</v>
      </c>
      <c r="E866" s="662" t="s">
        <v>4355</v>
      </c>
      <c r="F866" s="662" t="s">
        <v>4356</v>
      </c>
      <c r="G866" s="662">
        <v>31</v>
      </c>
      <c r="H866" s="662">
        <v>48.2</v>
      </c>
      <c r="I866" s="662">
        <v>130</v>
      </c>
      <c r="J866" s="662">
        <v>43.1</v>
      </c>
      <c r="K866" s="662">
        <v>272</v>
      </c>
      <c r="L866" s="662">
        <v>10</v>
      </c>
      <c r="M866" s="662" t="s">
        <v>22</v>
      </c>
      <c r="N866" s="662" t="s">
        <v>4357</v>
      </c>
      <c r="O866" s="662" t="s">
        <v>22</v>
      </c>
      <c r="P866" s="662" t="s">
        <v>36</v>
      </c>
      <c r="Q866" s="667">
        <v>31.803332999999999</v>
      </c>
      <c r="R866" s="667">
        <v>130.718333</v>
      </c>
      <c r="T866" s="668" t="s">
        <v>4605</v>
      </c>
      <c r="U866" s="668" t="s">
        <v>4605</v>
      </c>
      <c r="V866" s="668" t="s">
        <v>4605</v>
      </c>
      <c r="W866" s="668" t="s">
        <v>22</v>
      </c>
      <c r="X866" s="668" t="s">
        <v>22</v>
      </c>
      <c r="Y866" s="668" t="s">
        <v>22</v>
      </c>
      <c r="Z866" s="668" t="s">
        <v>22</v>
      </c>
      <c r="AB866" s="662" t="s">
        <v>4745</v>
      </c>
      <c r="AC866" s="662" t="s">
        <v>4894</v>
      </c>
      <c r="AE866" s="662">
        <v>13</v>
      </c>
      <c r="AF866" s="662">
        <v>1</v>
      </c>
      <c r="AH866" s="668" t="str">
        <f t="shared" si="128"/>
        <v>●</v>
      </c>
      <c r="AI866" s="668" t="str">
        <f t="shared" si="128"/>
        <v>●</v>
      </c>
      <c r="AJ866" s="668" t="str">
        <f t="shared" si="128"/>
        <v/>
      </c>
      <c r="AK866" s="675">
        <f t="shared" si="129"/>
        <v>88166</v>
      </c>
      <c r="AL866" s="675" t="str">
        <f t="shared" si="127"/>
        <v>88_溝辺</v>
      </c>
      <c r="AM866" s="675" t="str">
        <f t="shared" si="126"/>
        <v>88</v>
      </c>
      <c r="AN866" s="693" t="str">
        <f>IFERROR(VLOOKUP(AL866,観測点コードリスト!$L$2:$N$1665,3,FALSE),"")</f>
        <v>0881</v>
      </c>
      <c r="AO866" t="str">
        <f t="shared" si="130"/>
        <v>●</v>
      </c>
      <c r="AQ866" s="709">
        <f t="shared" si="131"/>
        <v>88166</v>
      </c>
      <c r="AR866" s="709" t="str">
        <f t="shared" si="132"/>
        <v>溝辺</v>
      </c>
      <c r="AS866" s="709" t="str">
        <f t="shared" si="133"/>
        <v>88</v>
      </c>
      <c r="AT866" s="710" t="str">
        <f t="shared" si="134"/>
        <v>0881</v>
      </c>
    </row>
    <row r="867" spans="1:46">
      <c r="A867" s="662" t="s">
        <v>4333</v>
      </c>
      <c r="B867" s="662">
        <v>88261</v>
      </c>
      <c r="C867" s="662" t="s">
        <v>17</v>
      </c>
      <c r="D867" s="662" t="s">
        <v>4361</v>
      </c>
      <c r="E867" s="662" t="s">
        <v>4362</v>
      </c>
      <c r="F867" s="662" t="s">
        <v>4363</v>
      </c>
      <c r="G867" s="662">
        <v>31</v>
      </c>
      <c r="H867" s="662">
        <v>40.1</v>
      </c>
      <c r="I867" s="662">
        <v>130</v>
      </c>
      <c r="J867" s="662">
        <v>19.7</v>
      </c>
      <c r="K867" s="662">
        <v>40</v>
      </c>
      <c r="L867" s="662">
        <v>6.5</v>
      </c>
      <c r="M867" s="662">
        <v>1.5</v>
      </c>
      <c r="N867" s="662" t="s">
        <v>4002</v>
      </c>
      <c r="O867" s="662" t="s">
        <v>22</v>
      </c>
      <c r="P867" s="662" t="s">
        <v>40</v>
      </c>
      <c r="Q867" s="667">
        <v>31.668333000000001</v>
      </c>
      <c r="R867" s="667">
        <v>130.32833299999999</v>
      </c>
      <c r="T867" s="668" t="s">
        <v>4605</v>
      </c>
      <c r="U867" s="668" t="s">
        <v>4605</v>
      </c>
      <c r="V867" s="668" t="s">
        <v>4605</v>
      </c>
      <c r="W867" s="668" t="s">
        <v>22</v>
      </c>
      <c r="X867" s="668" t="s">
        <v>22</v>
      </c>
      <c r="Y867" s="668" t="s">
        <v>22</v>
      </c>
      <c r="Z867" s="668" t="s">
        <v>22</v>
      </c>
      <c r="AB867" s="662" t="s">
        <v>4745</v>
      </c>
      <c r="AC867" s="662" t="s">
        <v>4881</v>
      </c>
      <c r="AE867" s="662">
        <v>2</v>
      </c>
      <c r="AF867" s="662">
        <v>4</v>
      </c>
      <c r="AG867" s="662">
        <v>15</v>
      </c>
      <c r="AH867" s="668" t="str">
        <f t="shared" si="128"/>
        <v>●</v>
      </c>
      <c r="AI867" s="668" t="str">
        <f t="shared" si="128"/>
        <v>●</v>
      </c>
      <c r="AJ867" s="668" t="str">
        <f t="shared" si="128"/>
        <v>●</v>
      </c>
      <c r="AK867" s="675">
        <f t="shared" si="129"/>
        <v>88261</v>
      </c>
      <c r="AL867" s="675" t="str">
        <f t="shared" si="127"/>
        <v>88_東市来</v>
      </c>
      <c r="AM867" s="675" t="str">
        <f t="shared" si="126"/>
        <v>88</v>
      </c>
      <c r="AN867" s="693" t="str">
        <f>IFERROR(VLOOKUP(AL867,観測点コードリスト!$L$2:$N$1665,3,FALSE),"")</f>
        <v>0883</v>
      </c>
      <c r="AO867" t="str">
        <f t="shared" si="130"/>
        <v>●</v>
      </c>
      <c r="AQ867" s="709">
        <f t="shared" si="131"/>
        <v>88261</v>
      </c>
      <c r="AR867" s="709" t="str">
        <f t="shared" si="132"/>
        <v>東市来</v>
      </c>
      <c r="AS867" s="709" t="str">
        <f t="shared" si="133"/>
        <v>88</v>
      </c>
      <c r="AT867" s="710" t="str">
        <f t="shared" si="134"/>
        <v>0883</v>
      </c>
    </row>
    <row r="868" spans="1:46">
      <c r="A868" s="662" t="s">
        <v>4333</v>
      </c>
      <c r="B868" s="662">
        <v>88286</v>
      </c>
      <c r="C868" s="662" t="s">
        <v>17</v>
      </c>
      <c r="D868" s="662" t="s">
        <v>4364</v>
      </c>
      <c r="E868" s="662" t="s">
        <v>4365</v>
      </c>
      <c r="F868" s="662" t="s">
        <v>4366</v>
      </c>
      <c r="G868" s="662">
        <v>31</v>
      </c>
      <c r="H868" s="662">
        <v>39.700000000000003</v>
      </c>
      <c r="I868" s="662">
        <v>130</v>
      </c>
      <c r="J868" s="662">
        <v>50.6</v>
      </c>
      <c r="K868" s="662">
        <v>387</v>
      </c>
      <c r="L868" s="662">
        <v>10</v>
      </c>
      <c r="M868" s="662">
        <v>1.5</v>
      </c>
      <c r="N868" s="662" t="s">
        <v>4367</v>
      </c>
      <c r="O868" s="662" t="s">
        <v>22</v>
      </c>
      <c r="P868" s="662" t="s">
        <v>40</v>
      </c>
      <c r="Q868" s="667">
        <v>31.661667000000001</v>
      </c>
      <c r="R868" s="667">
        <v>130.843333</v>
      </c>
      <c r="T868" s="668" t="s">
        <v>4605</v>
      </c>
      <c r="U868" s="668" t="s">
        <v>4605</v>
      </c>
      <c r="V868" s="668" t="s">
        <v>4605</v>
      </c>
      <c r="W868" s="668" t="s">
        <v>22</v>
      </c>
      <c r="X868" s="668" t="s">
        <v>22</v>
      </c>
      <c r="Y868" s="668" t="s">
        <v>22</v>
      </c>
      <c r="Z868" s="668" t="s">
        <v>22</v>
      </c>
      <c r="AB868" s="662" t="s">
        <v>3031</v>
      </c>
      <c r="AC868" s="662" t="s">
        <v>4886</v>
      </c>
      <c r="AF868" s="662">
        <v>12</v>
      </c>
      <c r="AG868" s="662">
        <v>9</v>
      </c>
      <c r="AH868" s="668" t="str">
        <f t="shared" si="128"/>
        <v/>
      </c>
      <c r="AI868" s="668" t="str">
        <f t="shared" si="128"/>
        <v>●</v>
      </c>
      <c r="AJ868" s="668" t="str">
        <f t="shared" si="128"/>
        <v>●</v>
      </c>
      <c r="AK868" s="675">
        <f t="shared" si="129"/>
        <v>88286</v>
      </c>
      <c r="AL868" s="675" t="str">
        <f t="shared" si="127"/>
        <v>88_牧之原</v>
      </c>
      <c r="AM868" s="675" t="str">
        <f t="shared" si="126"/>
        <v>88</v>
      </c>
      <c r="AN868" s="693" t="str">
        <f>IFERROR(VLOOKUP(AL868,観測点コードリスト!$L$2:$N$1665,3,FALSE),"")</f>
        <v>0935</v>
      </c>
      <c r="AO868" t="str">
        <f t="shared" si="130"/>
        <v>●</v>
      </c>
      <c r="AQ868" s="709">
        <f t="shared" si="131"/>
        <v>88286</v>
      </c>
      <c r="AR868" s="709" t="str">
        <f t="shared" si="132"/>
        <v>牧之原</v>
      </c>
      <c r="AS868" s="709" t="str">
        <f t="shared" si="133"/>
        <v>88</v>
      </c>
      <c r="AT868" s="710" t="str">
        <f t="shared" si="134"/>
        <v>0935</v>
      </c>
    </row>
    <row r="869" spans="1:46">
      <c r="A869" s="662" t="s">
        <v>4333</v>
      </c>
      <c r="B869" s="662">
        <v>88317</v>
      </c>
      <c r="C869" s="662" t="s">
        <v>23</v>
      </c>
      <c r="D869" s="662" t="s">
        <v>4333</v>
      </c>
      <c r="E869" s="662" t="s">
        <v>4368</v>
      </c>
      <c r="F869" s="662" t="s">
        <v>4369</v>
      </c>
      <c r="G869" s="662">
        <v>31</v>
      </c>
      <c r="H869" s="662">
        <v>33.299999999999997</v>
      </c>
      <c r="I869" s="662">
        <v>130</v>
      </c>
      <c r="J869" s="662">
        <v>32.799999999999997</v>
      </c>
      <c r="K869" s="662">
        <v>4</v>
      </c>
      <c r="L869" s="662">
        <v>44.9</v>
      </c>
      <c r="M869" s="662" t="s">
        <v>22</v>
      </c>
      <c r="N869" s="662" t="s">
        <v>4370</v>
      </c>
      <c r="O869" s="662">
        <v>88905</v>
      </c>
      <c r="P869" s="662" t="s">
        <v>22</v>
      </c>
      <c r="Q869" s="667">
        <v>31.555</v>
      </c>
      <c r="R869" s="667">
        <v>130.54666700000001</v>
      </c>
      <c r="T869" s="668" t="s">
        <v>4605</v>
      </c>
      <c r="U869" s="668" t="s">
        <v>4605</v>
      </c>
      <c r="V869" s="668" t="s">
        <v>4605</v>
      </c>
      <c r="W869" s="668" t="s">
        <v>4605</v>
      </c>
      <c r="X869" s="668" t="s">
        <v>22</v>
      </c>
      <c r="Y869" s="668" t="s">
        <v>4605</v>
      </c>
      <c r="Z869" s="668" t="s">
        <v>4605</v>
      </c>
      <c r="AB869" s="662" t="s">
        <v>4370</v>
      </c>
      <c r="AC869" s="662" t="s">
        <v>4370</v>
      </c>
      <c r="AE869" s="662">
        <v>25</v>
      </c>
      <c r="AF869" s="662">
        <v>6</v>
      </c>
      <c r="AG869" s="662">
        <v>1</v>
      </c>
      <c r="AH869" s="668" t="str">
        <f t="shared" si="128"/>
        <v>●</v>
      </c>
      <c r="AI869" s="668" t="str">
        <f t="shared" si="128"/>
        <v>●</v>
      </c>
      <c r="AJ869" s="668" t="str">
        <f t="shared" si="128"/>
        <v>●</v>
      </c>
      <c r="AK869" s="675">
        <f t="shared" si="129"/>
        <v>88317</v>
      </c>
      <c r="AL869" s="675" t="str">
        <f t="shared" si="127"/>
        <v>88_鹿児島</v>
      </c>
      <c r="AM869" s="675" t="str">
        <f t="shared" si="126"/>
        <v>88</v>
      </c>
      <c r="AN869" s="693" t="str">
        <f>IFERROR(VLOOKUP(AL869,観測点コードリスト!$L$2:$N$1665,3,FALSE),"")</f>
        <v>47827</v>
      </c>
      <c r="AO869" t="str">
        <f t="shared" si="130"/>
        <v>●</v>
      </c>
      <c r="AQ869" s="709">
        <f t="shared" si="131"/>
        <v>88317</v>
      </c>
      <c r="AR869" s="709" t="str">
        <f t="shared" si="132"/>
        <v>鹿児島</v>
      </c>
      <c r="AS869" s="709" t="str">
        <f t="shared" si="133"/>
        <v>88</v>
      </c>
      <c r="AT869" s="710" t="str">
        <f t="shared" si="134"/>
        <v>47827</v>
      </c>
    </row>
    <row r="870" spans="1:46">
      <c r="A870" s="662" t="s">
        <v>4333</v>
      </c>
      <c r="B870" s="662">
        <v>88331</v>
      </c>
      <c r="C870" s="662" t="s">
        <v>17</v>
      </c>
      <c r="D870" s="662" t="s">
        <v>4371</v>
      </c>
      <c r="E870" s="662" t="s">
        <v>4372</v>
      </c>
      <c r="F870" s="662" t="s">
        <v>4373</v>
      </c>
      <c r="G870" s="662">
        <v>31</v>
      </c>
      <c r="H870" s="662">
        <v>35.299999999999997</v>
      </c>
      <c r="I870" s="662">
        <v>130</v>
      </c>
      <c r="J870" s="662">
        <v>51.3</v>
      </c>
      <c r="K870" s="662">
        <v>360</v>
      </c>
      <c r="L870" s="662">
        <v>6.5</v>
      </c>
      <c r="M870" s="662">
        <v>1.5</v>
      </c>
      <c r="N870" s="662" t="s">
        <v>4374</v>
      </c>
      <c r="O870" s="662" t="s">
        <v>22</v>
      </c>
      <c r="P870" s="662" t="s">
        <v>40</v>
      </c>
      <c r="Q870" s="667">
        <v>31.588332999999999</v>
      </c>
      <c r="R870" s="667">
        <v>130.85499999999999</v>
      </c>
      <c r="T870" s="668" t="s">
        <v>4605</v>
      </c>
      <c r="U870" s="668" t="s">
        <v>4605</v>
      </c>
      <c r="V870" s="668" t="s">
        <v>4605</v>
      </c>
      <c r="W870" s="668" t="s">
        <v>22</v>
      </c>
      <c r="X870" s="668" t="s">
        <v>22</v>
      </c>
      <c r="Y870" s="668" t="s">
        <v>22</v>
      </c>
      <c r="Z870" s="668" t="s">
        <v>22</v>
      </c>
      <c r="AB870" s="662" t="s">
        <v>4374</v>
      </c>
      <c r="AC870" s="662" t="s">
        <v>4374</v>
      </c>
      <c r="AF870" s="662">
        <v>2</v>
      </c>
      <c r="AG870" s="662">
        <v>12</v>
      </c>
      <c r="AH870" s="668" t="str">
        <f t="shared" si="128"/>
        <v/>
      </c>
      <c r="AI870" s="668" t="str">
        <f t="shared" si="128"/>
        <v>●</v>
      </c>
      <c r="AJ870" s="668" t="str">
        <f t="shared" si="128"/>
        <v>●</v>
      </c>
      <c r="AK870" s="675">
        <f t="shared" si="129"/>
        <v>88331</v>
      </c>
      <c r="AL870" s="675" t="str">
        <f t="shared" si="127"/>
        <v>88_輝北</v>
      </c>
      <c r="AM870" s="675" t="str">
        <f t="shared" si="126"/>
        <v>88</v>
      </c>
      <c r="AN870" s="693" t="str">
        <f>IFERROR(VLOOKUP(AL870,観測点コードリスト!$L$2:$N$1665,3,FALSE),"")</f>
        <v>1146</v>
      </c>
      <c r="AO870" t="str">
        <f t="shared" si="130"/>
        <v>●</v>
      </c>
      <c r="AQ870" s="709">
        <f t="shared" si="131"/>
        <v>88331</v>
      </c>
      <c r="AR870" s="709" t="str">
        <f t="shared" si="132"/>
        <v>輝北</v>
      </c>
      <c r="AS870" s="709" t="str">
        <f t="shared" si="133"/>
        <v>88</v>
      </c>
      <c r="AT870" s="710" t="str">
        <f t="shared" si="134"/>
        <v>1146</v>
      </c>
    </row>
    <row r="871" spans="1:46">
      <c r="A871" s="662" t="s">
        <v>4333</v>
      </c>
      <c r="B871" s="662">
        <v>88371</v>
      </c>
      <c r="C871" s="662" t="s">
        <v>17</v>
      </c>
      <c r="D871" s="662" t="s">
        <v>4379</v>
      </c>
      <c r="E871" s="662" t="s">
        <v>4380</v>
      </c>
      <c r="F871" s="662" t="s">
        <v>4381</v>
      </c>
      <c r="G871" s="662">
        <v>31</v>
      </c>
      <c r="H871" s="662">
        <v>24.9</v>
      </c>
      <c r="I871" s="662">
        <v>130</v>
      </c>
      <c r="J871" s="662">
        <v>19.5</v>
      </c>
      <c r="K871" s="662">
        <v>9</v>
      </c>
      <c r="L871" s="662">
        <v>8.8000000000000007</v>
      </c>
      <c r="M871" s="662">
        <v>1.5</v>
      </c>
      <c r="N871" s="662" t="s">
        <v>4382</v>
      </c>
      <c r="O871" s="662" t="s">
        <v>22</v>
      </c>
      <c r="P871" s="662" t="s">
        <v>40</v>
      </c>
      <c r="Q871" s="667">
        <v>31.414999999999999</v>
      </c>
      <c r="R871" s="667">
        <v>130.32499999999999</v>
      </c>
      <c r="T871" s="668" t="s">
        <v>4605</v>
      </c>
      <c r="U871" s="668" t="s">
        <v>4605</v>
      </c>
      <c r="V871" s="668" t="s">
        <v>4605</v>
      </c>
      <c r="W871" s="668" t="s">
        <v>22</v>
      </c>
      <c r="X871" s="668" t="s">
        <v>22</v>
      </c>
      <c r="Y871" s="668" t="s">
        <v>22</v>
      </c>
      <c r="Z871" s="668" t="s">
        <v>22</v>
      </c>
      <c r="AB871" s="662" t="s">
        <v>4745</v>
      </c>
      <c r="AC871" s="662" t="s">
        <v>4880</v>
      </c>
      <c r="AE871" s="662">
        <v>3</v>
      </c>
      <c r="AG871" s="662">
        <v>8</v>
      </c>
      <c r="AH871" s="668" t="str">
        <f t="shared" si="128"/>
        <v>●</v>
      </c>
      <c r="AI871" s="668" t="str">
        <f t="shared" si="128"/>
        <v/>
      </c>
      <c r="AJ871" s="668" t="str">
        <f t="shared" si="128"/>
        <v>●</v>
      </c>
      <c r="AK871" s="675">
        <f t="shared" si="129"/>
        <v>88371</v>
      </c>
      <c r="AL871" s="675" t="str">
        <f t="shared" si="127"/>
        <v>88_加世田</v>
      </c>
      <c r="AM871" s="675" t="str">
        <f t="shared" si="126"/>
        <v>88</v>
      </c>
      <c r="AN871" s="693" t="str">
        <f>IFERROR(VLOOKUP(AL871,観測点コードリスト!$L$2:$N$1665,3,FALSE),"")</f>
        <v>0887</v>
      </c>
      <c r="AO871" t="str">
        <f t="shared" si="130"/>
        <v>●</v>
      </c>
      <c r="AQ871" s="709">
        <f t="shared" si="131"/>
        <v>88371</v>
      </c>
      <c r="AR871" s="709" t="str">
        <f t="shared" si="132"/>
        <v>加世田</v>
      </c>
      <c r="AS871" s="709" t="str">
        <f t="shared" si="133"/>
        <v>88</v>
      </c>
      <c r="AT871" s="710" t="str">
        <f t="shared" si="134"/>
        <v>0887</v>
      </c>
    </row>
    <row r="872" spans="1:46">
      <c r="A872" s="662" t="s">
        <v>4333</v>
      </c>
      <c r="B872" s="662">
        <v>88406</v>
      </c>
      <c r="C872" s="662" t="s">
        <v>17</v>
      </c>
      <c r="D872" s="662" t="s">
        <v>4387</v>
      </c>
      <c r="E872" s="662" t="s">
        <v>4388</v>
      </c>
      <c r="F872" s="662" t="s">
        <v>4389</v>
      </c>
      <c r="G872" s="662">
        <v>31</v>
      </c>
      <c r="H872" s="662">
        <v>28.7</v>
      </c>
      <c r="I872" s="662">
        <v>131</v>
      </c>
      <c r="J872" s="662">
        <v>5.7</v>
      </c>
      <c r="K872" s="662">
        <v>70</v>
      </c>
      <c r="L872" s="662">
        <v>10</v>
      </c>
      <c r="M872" s="662">
        <v>1.5</v>
      </c>
      <c r="N872" s="662" t="s">
        <v>4390</v>
      </c>
      <c r="O872" s="662" t="s">
        <v>22</v>
      </c>
      <c r="P872" s="662" t="s">
        <v>40</v>
      </c>
      <c r="Q872" s="667">
        <v>31.478332999999999</v>
      </c>
      <c r="R872" s="667">
        <v>131.095</v>
      </c>
      <c r="T872" s="668" t="s">
        <v>4605</v>
      </c>
      <c r="U872" s="668" t="s">
        <v>4605</v>
      </c>
      <c r="V872" s="668" t="s">
        <v>4605</v>
      </c>
      <c r="W872" s="668" t="s">
        <v>22</v>
      </c>
      <c r="X872" s="668" t="s">
        <v>22</v>
      </c>
      <c r="Y872" s="668" t="s">
        <v>22</v>
      </c>
      <c r="Z872" s="668" t="s">
        <v>22</v>
      </c>
      <c r="AB872" s="662" t="s">
        <v>3031</v>
      </c>
      <c r="AC872" s="662" t="s">
        <v>4881</v>
      </c>
      <c r="AE872" s="662">
        <v>2</v>
      </c>
      <c r="AH872" s="668" t="str">
        <f t="shared" si="128"/>
        <v>●</v>
      </c>
      <c r="AI872" s="668" t="str">
        <f t="shared" si="128"/>
        <v/>
      </c>
      <c r="AJ872" s="668" t="str">
        <f t="shared" si="128"/>
        <v/>
      </c>
      <c r="AK872" s="675">
        <f t="shared" si="129"/>
        <v>88406</v>
      </c>
      <c r="AL872" s="675" t="str">
        <f t="shared" si="127"/>
        <v>88_志布志</v>
      </c>
      <c r="AM872" s="675" t="str">
        <f t="shared" si="126"/>
        <v>88</v>
      </c>
      <c r="AN872" s="693" t="str">
        <f>IFERROR(VLOOKUP(AL872,観測点コードリスト!$L$2:$N$1665,3,FALSE),"")</f>
        <v>0936</v>
      </c>
      <c r="AO872" t="str">
        <f t="shared" si="130"/>
        <v>●</v>
      </c>
      <c r="AQ872" s="709">
        <f t="shared" si="131"/>
        <v>88406</v>
      </c>
      <c r="AR872" s="709" t="str">
        <f t="shared" si="132"/>
        <v>志布志</v>
      </c>
      <c r="AS872" s="709" t="str">
        <f t="shared" si="133"/>
        <v>88</v>
      </c>
      <c r="AT872" s="710" t="str">
        <f t="shared" si="134"/>
        <v>0936</v>
      </c>
    </row>
    <row r="873" spans="1:46">
      <c r="A873" s="662" t="s">
        <v>4333</v>
      </c>
      <c r="B873" s="662">
        <v>88432</v>
      </c>
      <c r="C873" s="662" t="s">
        <v>17</v>
      </c>
      <c r="D873" s="662" t="s">
        <v>4391</v>
      </c>
      <c r="E873" s="662" t="s">
        <v>4392</v>
      </c>
      <c r="F873" s="662" t="s">
        <v>4393</v>
      </c>
      <c r="G873" s="662">
        <v>31</v>
      </c>
      <c r="H873" s="662">
        <v>23.2</v>
      </c>
      <c r="I873" s="662">
        <v>130</v>
      </c>
      <c r="J873" s="662">
        <v>32.4</v>
      </c>
      <c r="K873" s="662">
        <v>4</v>
      </c>
      <c r="L873" s="662">
        <v>8.9</v>
      </c>
      <c r="M873" s="662">
        <v>1.5</v>
      </c>
      <c r="N873" s="662" t="s">
        <v>3439</v>
      </c>
      <c r="O873" s="662" t="s">
        <v>22</v>
      </c>
      <c r="P873" s="662" t="s">
        <v>40</v>
      </c>
      <c r="Q873" s="667">
        <v>31.386666999999999</v>
      </c>
      <c r="R873" s="667">
        <v>130.54</v>
      </c>
      <c r="T873" s="668" t="s">
        <v>4605</v>
      </c>
      <c r="U873" s="668" t="s">
        <v>4605</v>
      </c>
      <c r="V873" s="668" t="s">
        <v>4605</v>
      </c>
      <c r="W873" s="668" t="s">
        <v>22</v>
      </c>
      <c r="X873" s="668" t="s">
        <v>22</v>
      </c>
      <c r="Y873" s="668" t="s">
        <v>22</v>
      </c>
      <c r="Z873" s="668" t="s">
        <v>22</v>
      </c>
      <c r="AB873" s="662" t="s">
        <v>4745</v>
      </c>
      <c r="AC873" s="662" t="s">
        <v>4864</v>
      </c>
      <c r="AF873" s="662">
        <v>23</v>
      </c>
      <c r="AG873" s="662">
        <v>5</v>
      </c>
      <c r="AH873" s="668" t="str">
        <f t="shared" si="128"/>
        <v/>
      </c>
      <c r="AI873" s="668" t="str">
        <f t="shared" si="128"/>
        <v>●</v>
      </c>
      <c r="AJ873" s="668" t="str">
        <f t="shared" si="128"/>
        <v>●</v>
      </c>
      <c r="AK873" s="675">
        <f t="shared" si="129"/>
        <v>88432</v>
      </c>
      <c r="AL873" s="675" t="str">
        <f t="shared" si="127"/>
        <v>88_喜入</v>
      </c>
      <c r="AM873" s="675" t="str">
        <f t="shared" si="126"/>
        <v>88</v>
      </c>
      <c r="AN873" s="693" t="str">
        <f>IFERROR(VLOOKUP(AL873,観測点コードリスト!$L$2:$N$1665,3,FALSE),"")</f>
        <v>0890</v>
      </c>
      <c r="AO873" t="str">
        <f t="shared" si="130"/>
        <v>●</v>
      </c>
      <c r="AQ873" s="709">
        <f t="shared" si="131"/>
        <v>88432</v>
      </c>
      <c r="AR873" s="709" t="str">
        <f t="shared" si="132"/>
        <v>喜入</v>
      </c>
      <c r="AS873" s="709" t="str">
        <f t="shared" si="133"/>
        <v>88</v>
      </c>
      <c r="AT873" s="710" t="str">
        <f t="shared" si="134"/>
        <v>0890</v>
      </c>
    </row>
    <row r="874" spans="1:46">
      <c r="A874" s="662" t="s">
        <v>4333</v>
      </c>
      <c r="B874" s="662">
        <v>88442</v>
      </c>
      <c r="C874" s="662" t="s">
        <v>17</v>
      </c>
      <c r="D874" s="662" t="s">
        <v>4394</v>
      </c>
      <c r="E874" s="662" t="s">
        <v>4395</v>
      </c>
      <c r="F874" s="662" t="s">
        <v>4396</v>
      </c>
      <c r="G874" s="662">
        <v>31</v>
      </c>
      <c r="H874" s="662">
        <v>23.5</v>
      </c>
      <c r="I874" s="662">
        <v>130</v>
      </c>
      <c r="J874" s="662">
        <v>51.8</v>
      </c>
      <c r="K874" s="662">
        <v>63</v>
      </c>
      <c r="L874" s="662">
        <v>10</v>
      </c>
      <c r="M874" s="662">
        <v>1.5</v>
      </c>
      <c r="N874" s="662" t="s">
        <v>4397</v>
      </c>
      <c r="O874" s="662" t="s">
        <v>22</v>
      </c>
      <c r="P874" s="662" t="s">
        <v>40</v>
      </c>
      <c r="Q874" s="667">
        <v>31.391666999999998</v>
      </c>
      <c r="R874" s="667">
        <v>130.86333300000001</v>
      </c>
      <c r="T874" s="668" t="s">
        <v>4605</v>
      </c>
      <c r="U874" s="668" t="s">
        <v>4605</v>
      </c>
      <c r="V874" s="668" t="s">
        <v>4605</v>
      </c>
      <c r="W874" s="668" t="s">
        <v>22</v>
      </c>
      <c r="X874" s="668" t="s">
        <v>22</v>
      </c>
      <c r="Y874" s="668" t="s">
        <v>22</v>
      </c>
      <c r="Z874" s="668" t="s">
        <v>22</v>
      </c>
      <c r="AB874" s="662" t="s">
        <v>3031</v>
      </c>
      <c r="AC874" s="662" t="s">
        <v>3309</v>
      </c>
      <c r="AE874" s="662">
        <v>4</v>
      </c>
      <c r="AH874" s="668" t="str">
        <f t="shared" si="128"/>
        <v>●</v>
      </c>
      <c r="AI874" s="668" t="str">
        <f t="shared" si="128"/>
        <v/>
      </c>
      <c r="AJ874" s="668" t="str">
        <f t="shared" si="128"/>
        <v/>
      </c>
      <c r="AK874" s="675">
        <f t="shared" si="129"/>
        <v>88442</v>
      </c>
      <c r="AL874" s="675" t="str">
        <f t="shared" si="127"/>
        <v>88_鹿屋</v>
      </c>
      <c r="AM874" s="675" t="str">
        <f t="shared" si="126"/>
        <v>88</v>
      </c>
      <c r="AN874" s="693" t="str">
        <f>IFERROR(VLOOKUP(AL874,観測点コードリスト!$L$2:$N$1665,3,FALSE),"")</f>
        <v>0937</v>
      </c>
      <c r="AO874" t="str">
        <f t="shared" si="130"/>
        <v>●</v>
      </c>
      <c r="AQ874" s="709">
        <f t="shared" si="131"/>
        <v>88442</v>
      </c>
      <c r="AR874" s="709" t="str">
        <f t="shared" si="132"/>
        <v>鹿屋</v>
      </c>
      <c r="AS874" s="709" t="str">
        <f t="shared" si="133"/>
        <v>88</v>
      </c>
      <c r="AT874" s="710" t="str">
        <f t="shared" si="134"/>
        <v>0937</v>
      </c>
    </row>
    <row r="875" spans="1:46">
      <c r="A875" s="662" t="s">
        <v>4333</v>
      </c>
      <c r="B875" s="662">
        <v>88447</v>
      </c>
      <c r="C875" s="662" t="s">
        <v>17</v>
      </c>
      <c r="D875" s="662" t="s">
        <v>4398</v>
      </c>
      <c r="E875" s="662" t="s">
        <v>4399</v>
      </c>
      <c r="F875" s="662" t="s">
        <v>4400</v>
      </c>
      <c r="G875" s="662">
        <v>31</v>
      </c>
      <c r="H875" s="662">
        <v>20.399999999999999</v>
      </c>
      <c r="I875" s="662">
        <v>130</v>
      </c>
      <c r="J875" s="662">
        <v>56.3</v>
      </c>
      <c r="K875" s="662">
        <v>31</v>
      </c>
      <c r="L875" s="662">
        <v>9.3000000000000007</v>
      </c>
      <c r="M875" s="662">
        <v>1.5</v>
      </c>
      <c r="N875" s="662" t="s">
        <v>4401</v>
      </c>
      <c r="O875" s="662" t="s">
        <v>22</v>
      </c>
      <c r="P875" s="662" t="s">
        <v>22</v>
      </c>
      <c r="Q875" s="667">
        <v>31.34</v>
      </c>
      <c r="R875" s="667">
        <v>130.938333</v>
      </c>
      <c r="T875" s="668" t="s">
        <v>4605</v>
      </c>
      <c r="U875" s="668" t="s">
        <v>4605</v>
      </c>
      <c r="V875" s="668" t="s">
        <v>4605</v>
      </c>
      <c r="W875" s="668" t="s">
        <v>22</v>
      </c>
      <c r="X875" s="668" t="s">
        <v>22</v>
      </c>
      <c r="Y875" s="668" t="s">
        <v>22</v>
      </c>
      <c r="Z875" s="668" t="s">
        <v>22</v>
      </c>
      <c r="AB875" s="662" t="s">
        <v>4401</v>
      </c>
      <c r="AC875" s="662" t="s">
        <v>4401</v>
      </c>
      <c r="AF875" s="662">
        <v>4</v>
      </c>
      <c r="AG875" s="662">
        <v>1</v>
      </c>
      <c r="AH875" s="668" t="str">
        <f t="shared" si="128"/>
        <v/>
      </c>
      <c r="AI875" s="668" t="str">
        <f t="shared" si="128"/>
        <v>●</v>
      </c>
      <c r="AJ875" s="668" t="str">
        <f t="shared" si="128"/>
        <v>●</v>
      </c>
      <c r="AK875" s="675">
        <f t="shared" si="129"/>
        <v>88447</v>
      </c>
      <c r="AL875" s="675" t="str">
        <f t="shared" si="127"/>
        <v>88_肝付前田</v>
      </c>
      <c r="AM875" s="675" t="str">
        <f t="shared" si="126"/>
        <v>88</v>
      </c>
      <c r="AN875" s="693" t="str">
        <f>IFERROR(VLOOKUP(AL875,観測点コードリスト!$L$2:$N$1665,3,FALSE),"")</f>
        <v>1181</v>
      </c>
      <c r="AO875" t="str">
        <f t="shared" si="130"/>
        <v>●</v>
      </c>
      <c r="AQ875" s="709">
        <f t="shared" si="131"/>
        <v>88447</v>
      </c>
      <c r="AR875" s="709" t="str">
        <f t="shared" si="132"/>
        <v>肝付前田</v>
      </c>
      <c r="AS875" s="709" t="str">
        <f t="shared" si="133"/>
        <v>88</v>
      </c>
      <c r="AT875" s="710" t="str">
        <f t="shared" si="134"/>
        <v>1181</v>
      </c>
    </row>
    <row r="876" spans="1:46">
      <c r="A876" s="662" t="s">
        <v>4333</v>
      </c>
      <c r="B876" s="662">
        <v>88466</v>
      </c>
      <c r="C876" s="662" t="s">
        <v>23</v>
      </c>
      <c r="D876" s="662" t="s">
        <v>4402</v>
      </c>
      <c r="E876" s="662" t="s">
        <v>4403</v>
      </c>
      <c r="F876" s="662" t="s">
        <v>4404</v>
      </c>
      <c r="G876" s="662">
        <v>31</v>
      </c>
      <c r="H876" s="662">
        <v>16.3</v>
      </c>
      <c r="I876" s="662">
        <v>130</v>
      </c>
      <c r="J876" s="662">
        <v>17.5</v>
      </c>
      <c r="K876" s="662">
        <v>30</v>
      </c>
      <c r="L876" s="662">
        <v>11</v>
      </c>
      <c r="M876" s="662" t="s">
        <v>22</v>
      </c>
      <c r="N876" s="662" t="s">
        <v>2072</v>
      </c>
      <c r="O876" s="662" t="s">
        <v>22</v>
      </c>
      <c r="P876" s="662" t="s">
        <v>22</v>
      </c>
      <c r="Q876" s="667">
        <v>31.271667000000001</v>
      </c>
      <c r="R876" s="667">
        <v>130.29166699999999</v>
      </c>
      <c r="T876" s="668" t="s">
        <v>4605</v>
      </c>
      <c r="U876" s="668" t="s">
        <v>4605</v>
      </c>
      <c r="V876" s="668" t="s">
        <v>4605</v>
      </c>
      <c r="W876" s="668" t="s">
        <v>22</v>
      </c>
      <c r="X876" s="668" t="s">
        <v>22</v>
      </c>
      <c r="Y876" s="668" t="s">
        <v>4605</v>
      </c>
      <c r="Z876" s="668" t="s">
        <v>22</v>
      </c>
      <c r="AB876" s="662" t="s">
        <v>4745</v>
      </c>
      <c r="AC876" s="662" t="s">
        <v>4825</v>
      </c>
      <c r="AF876" s="662">
        <v>2</v>
      </c>
      <c r="AG876" s="662">
        <v>1</v>
      </c>
      <c r="AH876" s="668" t="str">
        <f t="shared" si="128"/>
        <v/>
      </c>
      <c r="AI876" s="668" t="str">
        <f t="shared" si="128"/>
        <v>●</v>
      </c>
      <c r="AJ876" s="668" t="str">
        <f t="shared" si="128"/>
        <v>●</v>
      </c>
      <c r="AK876" s="675">
        <f t="shared" si="129"/>
        <v>88466</v>
      </c>
      <c r="AL876" s="675" t="str">
        <f t="shared" si="127"/>
        <v>88_枕崎</v>
      </c>
      <c r="AM876" s="675" t="str">
        <f t="shared" si="126"/>
        <v>88</v>
      </c>
      <c r="AN876" s="693" t="str">
        <f>IFERROR(VLOOKUP(AL876,観測点コードリスト!$L$2:$N$1665,3,FALSE),"")</f>
        <v>47831</v>
      </c>
      <c r="AO876" t="str">
        <f t="shared" si="130"/>
        <v>●</v>
      </c>
      <c r="AQ876" s="709">
        <f t="shared" si="131"/>
        <v>88466</v>
      </c>
      <c r="AR876" s="709" t="str">
        <f t="shared" si="132"/>
        <v>枕崎</v>
      </c>
      <c r="AS876" s="709" t="str">
        <f t="shared" si="133"/>
        <v>88</v>
      </c>
      <c r="AT876" s="710" t="str">
        <f t="shared" si="134"/>
        <v>47831</v>
      </c>
    </row>
    <row r="877" spans="1:46">
      <c r="A877" s="662" t="s">
        <v>4333</v>
      </c>
      <c r="B877" s="662">
        <v>88486</v>
      </c>
      <c r="C877" s="662" t="s">
        <v>17</v>
      </c>
      <c r="D877" s="662" t="s">
        <v>4405</v>
      </c>
      <c r="E877" s="662" t="s">
        <v>4406</v>
      </c>
      <c r="F877" s="662" t="s">
        <v>4407</v>
      </c>
      <c r="G877" s="662">
        <v>31</v>
      </c>
      <c r="H877" s="662">
        <v>15</v>
      </c>
      <c r="I877" s="662">
        <v>130</v>
      </c>
      <c r="J877" s="662">
        <v>38.200000000000003</v>
      </c>
      <c r="K877" s="662">
        <v>5</v>
      </c>
      <c r="L877" s="662">
        <v>10</v>
      </c>
      <c r="M877" s="662">
        <v>1.5</v>
      </c>
      <c r="N877" s="662" t="s">
        <v>3918</v>
      </c>
      <c r="O877" s="662" t="s">
        <v>22</v>
      </c>
      <c r="P877" s="662" t="s">
        <v>40</v>
      </c>
      <c r="Q877" s="667">
        <v>31.25</v>
      </c>
      <c r="R877" s="667">
        <v>130.63666699999999</v>
      </c>
      <c r="T877" s="668" t="s">
        <v>4605</v>
      </c>
      <c r="U877" s="668" t="s">
        <v>4605</v>
      </c>
      <c r="V877" s="668" t="s">
        <v>4605</v>
      </c>
      <c r="W877" s="668" t="s">
        <v>22</v>
      </c>
      <c r="X877" s="668" t="s">
        <v>22</v>
      </c>
      <c r="Y877" s="668" t="s">
        <v>22</v>
      </c>
      <c r="Z877" s="668" t="s">
        <v>22</v>
      </c>
      <c r="AB877" s="662" t="s">
        <v>4745</v>
      </c>
      <c r="AC877" s="662" t="s">
        <v>4470</v>
      </c>
      <c r="AE877" s="662">
        <v>1</v>
      </c>
      <c r="AH877" s="668" t="str">
        <f t="shared" si="128"/>
        <v>●</v>
      </c>
      <c r="AI877" s="668" t="str">
        <f t="shared" si="128"/>
        <v/>
      </c>
      <c r="AJ877" s="668" t="str">
        <f t="shared" si="128"/>
        <v/>
      </c>
      <c r="AK877" s="675">
        <f t="shared" si="129"/>
        <v>88486</v>
      </c>
      <c r="AL877" s="675" t="str">
        <f t="shared" si="127"/>
        <v>88_指宿</v>
      </c>
      <c r="AM877" s="675" t="str">
        <f t="shared" si="126"/>
        <v>88</v>
      </c>
      <c r="AN877" s="693" t="str">
        <f>IFERROR(VLOOKUP(AL877,観測点コードリスト!$L$2:$N$1665,3,FALSE),"")</f>
        <v>0893</v>
      </c>
      <c r="AO877" t="str">
        <f t="shared" si="130"/>
        <v>●</v>
      </c>
      <c r="AQ877" s="709">
        <f t="shared" si="131"/>
        <v>88486</v>
      </c>
      <c r="AR877" s="709" t="str">
        <f t="shared" si="132"/>
        <v>指宿</v>
      </c>
      <c r="AS877" s="709" t="str">
        <f t="shared" si="133"/>
        <v>88</v>
      </c>
      <c r="AT877" s="710" t="str">
        <f t="shared" si="134"/>
        <v>0893</v>
      </c>
    </row>
    <row r="878" spans="1:46">
      <c r="A878" s="662" t="s">
        <v>4333</v>
      </c>
      <c r="B878" s="662">
        <v>88506</v>
      </c>
      <c r="C878" s="662" t="s">
        <v>17</v>
      </c>
      <c r="D878" s="662" t="s">
        <v>4408</v>
      </c>
      <c r="E878" s="662" t="s">
        <v>4409</v>
      </c>
      <c r="F878" s="662" t="s">
        <v>4410</v>
      </c>
      <c r="G878" s="662">
        <v>31</v>
      </c>
      <c r="H878" s="662">
        <v>16.600000000000001</v>
      </c>
      <c r="I878" s="662">
        <v>131</v>
      </c>
      <c r="J878" s="662">
        <v>3.3</v>
      </c>
      <c r="K878" s="662">
        <v>8</v>
      </c>
      <c r="L878" s="662">
        <v>10</v>
      </c>
      <c r="M878" s="662">
        <v>1.5</v>
      </c>
      <c r="N878" s="662" t="s">
        <v>4185</v>
      </c>
      <c r="O878" s="662" t="s">
        <v>22</v>
      </c>
      <c r="P878" s="662" t="s">
        <v>40</v>
      </c>
      <c r="Q878" s="667">
        <v>31.276667</v>
      </c>
      <c r="R878" s="667">
        <v>131.05500000000001</v>
      </c>
      <c r="T878" s="668" t="s">
        <v>4605</v>
      </c>
      <c r="U878" s="668" t="s">
        <v>4605</v>
      </c>
      <c r="V878" s="668" t="s">
        <v>4605</v>
      </c>
      <c r="W878" s="668" t="s">
        <v>22</v>
      </c>
      <c r="X878" s="668" t="s">
        <v>22</v>
      </c>
      <c r="Y878" s="668" t="s">
        <v>22</v>
      </c>
      <c r="Z878" s="668" t="s">
        <v>22</v>
      </c>
      <c r="AB878" s="662" t="s">
        <v>4745</v>
      </c>
      <c r="AC878" s="662" t="s">
        <v>3994</v>
      </c>
      <c r="AG878" s="662">
        <v>2</v>
      </c>
      <c r="AH878" s="668" t="str">
        <f t="shared" si="128"/>
        <v/>
      </c>
      <c r="AI878" s="668" t="str">
        <f t="shared" si="128"/>
        <v/>
      </c>
      <c r="AJ878" s="668" t="str">
        <f t="shared" si="128"/>
        <v>●</v>
      </c>
      <c r="AK878" s="675">
        <f t="shared" si="129"/>
        <v>88506</v>
      </c>
      <c r="AL878" s="675" t="str">
        <f t="shared" si="127"/>
        <v>88_内之浦</v>
      </c>
      <c r="AM878" s="675" t="str">
        <f t="shared" ref="AM878:AM903" si="135">LEFT(AK878,2)</f>
        <v>88</v>
      </c>
      <c r="AN878" s="693" t="str">
        <f>IFERROR(VLOOKUP(AL878,観測点コードリスト!$L$2:$N$1665,3,FALSE),"")</f>
        <v>0895</v>
      </c>
      <c r="AO878" t="str">
        <f t="shared" si="130"/>
        <v>●</v>
      </c>
      <c r="AQ878" s="709">
        <f t="shared" si="131"/>
        <v>88506</v>
      </c>
      <c r="AR878" s="709" t="str">
        <f t="shared" si="132"/>
        <v>内之浦</v>
      </c>
      <c r="AS878" s="709" t="str">
        <f t="shared" si="133"/>
        <v>88</v>
      </c>
      <c r="AT878" s="710" t="str">
        <f t="shared" si="134"/>
        <v>0895</v>
      </c>
    </row>
    <row r="879" spans="1:46">
      <c r="A879" s="662" t="s">
        <v>4333</v>
      </c>
      <c r="B879" s="662">
        <v>88536</v>
      </c>
      <c r="C879" s="662" t="s">
        <v>17</v>
      </c>
      <c r="D879" s="662" t="s">
        <v>1756</v>
      </c>
      <c r="E879" s="662" t="s">
        <v>1757</v>
      </c>
      <c r="F879" s="662" t="s">
        <v>4411</v>
      </c>
      <c r="G879" s="662">
        <v>31</v>
      </c>
      <c r="H879" s="662">
        <v>11.9</v>
      </c>
      <c r="I879" s="662">
        <v>130</v>
      </c>
      <c r="J879" s="662">
        <v>50.6</v>
      </c>
      <c r="K879" s="662">
        <v>182</v>
      </c>
      <c r="L879" s="662">
        <v>6.5</v>
      </c>
      <c r="M879" s="662">
        <v>1.5</v>
      </c>
      <c r="N879" s="662" t="s">
        <v>4412</v>
      </c>
      <c r="O879" s="662" t="s">
        <v>22</v>
      </c>
      <c r="P879" s="662" t="s">
        <v>40</v>
      </c>
      <c r="Q879" s="667">
        <v>31.198333000000002</v>
      </c>
      <c r="R879" s="667">
        <v>130.843333</v>
      </c>
      <c r="T879" s="668" t="s">
        <v>4605</v>
      </c>
      <c r="U879" s="668" t="s">
        <v>4605</v>
      </c>
      <c r="V879" s="668" t="s">
        <v>4605</v>
      </c>
      <c r="W879" s="668" t="s">
        <v>22</v>
      </c>
      <c r="X879" s="668" t="s">
        <v>22</v>
      </c>
      <c r="Y879" s="668" t="s">
        <v>22</v>
      </c>
      <c r="Z879" s="668" t="s">
        <v>22</v>
      </c>
      <c r="AB879" s="662" t="s">
        <v>4412</v>
      </c>
      <c r="AC879" s="662" t="s">
        <v>4412</v>
      </c>
      <c r="AG879" s="662">
        <v>2</v>
      </c>
      <c r="AH879" s="668" t="str">
        <f t="shared" si="128"/>
        <v/>
      </c>
      <c r="AI879" s="668" t="str">
        <f t="shared" si="128"/>
        <v/>
      </c>
      <c r="AJ879" s="668" t="str">
        <f t="shared" si="128"/>
        <v>●</v>
      </c>
      <c r="AK879" s="675">
        <f t="shared" si="129"/>
        <v>88536</v>
      </c>
      <c r="AL879" s="675" t="str">
        <f t="shared" si="127"/>
        <v>88_田代</v>
      </c>
      <c r="AM879" s="675" t="str">
        <f t="shared" si="135"/>
        <v>88</v>
      </c>
      <c r="AN879" s="693" t="str">
        <f>IFERROR(VLOOKUP(AL879,観測点コードリスト!$L$2:$N$1665,3,FALSE),"")</f>
        <v>1136</v>
      </c>
      <c r="AO879" t="str">
        <f t="shared" si="130"/>
        <v>●</v>
      </c>
      <c r="AQ879" s="709">
        <f t="shared" si="131"/>
        <v>88536</v>
      </c>
      <c r="AR879" s="709" t="str">
        <f t="shared" si="132"/>
        <v>田代</v>
      </c>
      <c r="AS879" s="709" t="str">
        <f t="shared" si="133"/>
        <v>88</v>
      </c>
      <c r="AT879" s="710" t="str">
        <f t="shared" si="134"/>
        <v>1136</v>
      </c>
    </row>
    <row r="880" spans="1:46">
      <c r="A880" s="662" t="s">
        <v>4333</v>
      </c>
      <c r="B880" s="662">
        <v>88612</v>
      </c>
      <c r="C880" s="662" t="s">
        <v>23</v>
      </c>
      <c r="D880" s="662" t="s">
        <v>4416</v>
      </c>
      <c r="E880" s="662" t="s">
        <v>4417</v>
      </c>
      <c r="F880" s="662" t="s">
        <v>4418</v>
      </c>
      <c r="G880" s="662">
        <v>30</v>
      </c>
      <c r="H880" s="662">
        <v>43.2</v>
      </c>
      <c r="I880" s="662">
        <v>130</v>
      </c>
      <c r="J880" s="662">
        <v>58.9</v>
      </c>
      <c r="K880" s="662">
        <v>25</v>
      </c>
      <c r="L880" s="662">
        <v>29.8</v>
      </c>
      <c r="M880" s="662" t="s">
        <v>22</v>
      </c>
      <c r="N880" s="662" t="s">
        <v>2380</v>
      </c>
      <c r="O880" s="662" t="s">
        <v>22</v>
      </c>
      <c r="P880" s="662" t="s">
        <v>22</v>
      </c>
      <c r="Q880" s="667">
        <v>30.72</v>
      </c>
      <c r="R880" s="667">
        <v>130.98166699999999</v>
      </c>
      <c r="T880" s="668" t="s">
        <v>4605</v>
      </c>
      <c r="U880" s="668" t="s">
        <v>4605</v>
      </c>
      <c r="V880" s="668" t="s">
        <v>4605</v>
      </c>
      <c r="W880" s="668" t="s">
        <v>22</v>
      </c>
      <c r="X880" s="668" t="s">
        <v>22</v>
      </c>
      <c r="Y880" s="668" t="s">
        <v>4605</v>
      </c>
      <c r="Z880" s="668" t="s">
        <v>22</v>
      </c>
      <c r="AB880" s="662" t="s">
        <v>4745</v>
      </c>
      <c r="AC880" s="662" t="s">
        <v>4836</v>
      </c>
      <c r="AH880" s="668" t="str">
        <f t="shared" si="128"/>
        <v/>
      </c>
      <c r="AI880" s="668" t="str">
        <f t="shared" si="128"/>
        <v/>
      </c>
      <c r="AJ880" s="668" t="str">
        <f t="shared" si="128"/>
        <v/>
      </c>
      <c r="AK880" s="675">
        <f t="shared" si="129"/>
        <v>88612</v>
      </c>
      <c r="AL880" s="675" t="str">
        <f t="shared" si="127"/>
        <v>88_種子島</v>
      </c>
      <c r="AM880" s="675" t="str">
        <f t="shared" si="135"/>
        <v>88</v>
      </c>
      <c r="AN880" s="693" t="str">
        <f>IFERROR(VLOOKUP(AL880,観測点コードリスト!$L$2:$N$1665,3,FALSE),"")</f>
        <v>47837</v>
      </c>
      <c r="AO880" t="str">
        <f t="shared" si="130"/>
        <v/>
      </c>
      <c r="AQ880" s="709">
        <f t="shared" si="131"/>
        <v>88612</v>
      </c>
      <c r="AR880" s="709" t="str">
        <f t="shared" si="132"/>
        <v>種子島</v>
      </c>
      <c r="AS880" s="709" t="str">
        <f t="shared" si="133"/>
        <v>88</v>
      </c>
      <c r="AT880" s="710" t="str">
        <f t="shared" si="134"/>
        <v>47837</v>
      </c>
    </row>
    <row r="881" spans="1:46">
      <c r="A881" s="662" t="s">
        <v>4333</v>
      </c>
      <c r="B881" s="662">
        <v>88621</v>
      </c>
      <c r="C881" s="662" t="s">
        <v>23</v>
      </c>
      <c r="D881" s="662" t="s">
        <v>4419</v>
      </c>
      <c r="E881" s="662" t="s">
        <v>4420</v>
      </c>
      <c r="F881" s="662" t="s">
        <v>4421</v>
      </c>
      <c r="G881" s="662">
        <v>30</v>
      </c>
      <c r="H881" s="662">
        <v>36.299999999999997</v>
      </c>
      <c r="I881" s="662">
        <v>130</v>
      </c>
      <c r="J881" s="662">
        <v>59.5</v>
      </c>
      <c r="K881" s="662">
        <v>234</v>
      </c>
      <c r="L881" s="662">
        <v>10</v>
      </c>
      <c r="M881" s="662" t="s">
        <v>22</v>
      </c>
      <c r="N881" s="662" t="s">
        <v>35</v>
      </c>
      <c r="O881" s="662" t="s">
        <v>22</v>
      </c>
      <c r="P881" s="662" t="s">
        <v>36</v>
      </c>
      <c r="Q881" s="667">
        <v>30.605</v>
      </c>
      <c r="R881" s="667">
        <v>130.99166700000001</v>
      </c>
      <c r="T881" s="668" t="s">
        <v>4605</v>
      </c>
      <c r="U881" s="668" t="s">
        <v>4605</v>
      </c>
      <c r="V881" s="668" t="s">
        <v>4605</v>
      </c>
      <c r="W881" s="668" t="s">
        <v>22</v>
      </c>
      <c r="X881" s="668" t="s">
        <v>22</v>
      </c>
      <c r="Y881" s="668" t="s">
        <v>22</v>
      </c>
      <c r="Z881" s="668" t="s">
        <v>22</v>
      </c>
      <c r="AB881" s="662" t="s">
        <v>35</v>
      </c>
      <c r="AC881" s="662" t="s">
        <v>35</v>
      </c>
      <c r="AH881" s="668" t="str">
        <f t="shared" si="128"/>
        <v/>
      </c>
      <c r="AI881" s="668" t="str">
        <f t="shared" si="128"/>
        <v/>
      </c>
      <c r="AJ881" s="668" t="str">
        <f t="shared" si="128"/>
        <v/>
      </c>
      <c r="AK881" s="675">
        <f t="shared" si="129"/>
        <v>88621</v>
      </c>
      <c r="AL881" s="675" t="str">
        <f t="shared" si="127"/>
        <v>88_中種子</v>
      </c>
      <c r="AM881" s="675" t="str">
        <f t="shared" si="135"/>
        <v>88</v>
      </c>
      <c r="AN881" s="693" t="str">
        <f>IFERROR(VLOOKUP(AL881,観測点コードリスト!$L$2:$N$1665,3,FALSE),"")</f>
        <v>0897</v>
      </c>
      <c r="AO881" t="str">
        <f t="shared" si="130"/>
        <v/>
      </c>
      <c r="AQ881" s="709">
        <f t="shared" si="131"/>
        <v>88621</v>
      </c>
      <c r="AR881" s="709" t="str">
        <f t="shared" si="132"/>
        <v>中種子</v>
      </c>
      <c r="AS881" s="709" t="str">
        <f t="shared" si="133"/>
        <v>88</v>
      </c>
      <c r="AT881" s="710" t="str">
        <f t="shared" si="134"/>
        <v>0897</v>
      </c>
    </row>
    <row r="882" spans="1:46">
      <c r="A882" s="662" t="s">
        <v>4333</v>
      </c>
      <c r="B882" s="662">
        <v>88666</v>
      </c>
      <c r="C882" s="662" t="s">
        <v>17</v>
      </c>
      <c r="D882" s="662" t="s">
        <v>4422</v>
      </c>
      <c r="E882" s="662" t="s">
        <v>4423</v>
      </c>
      <c r="F882" s="662" t="s">
        <v>4424</v>
      </c>
      <c r="G882" s="662">
        <v>30</v>
      </c>
      <c r="H882" s="662">
        <v>24.4</v>
      </c>
      <c r="I882" s="662">
        <v>130</v>
      </c>
      <c r="J882" s="662">
        <v>54.1</v>
      </c>
      <c r="K882" s="662">
        <v>150</v>
      </c>
      <c r="L882" s="662">
        <v>10.1</v>
      </c>
      <c r="M882" s="662">
        <v>1.5</v>
      </c>
      <c r="N882" s="662" t="s">
        <v>3941</v>
      </c>
      <c r="O882" s="662" t="s">
        <v>22</v>
      </c>
      <c r="P882" s="662" t="s">
        <v>22</v>
      </c>
      <c r="Q882" s="667">
        <v>30.406666999999999</v>
      </c>
      <c r="R882" s="667">
        <v>130.901667</v>
      </c>
      <c r="T882" s="668" t="s">
        <v>4605</v>
      </c>
      <c r="U882" s="668" t="s">
        <v>4605</v>
      </c>
      <c r="V882" s="668" t="s">
        <v>4605</v>
      </c>
      <c r="W882" s="668" t="s">
        <v>22</v>
      </c>
      <c r="X882" s="668" t="s">
        <v>22</v>
      </c>
      <c r="Y882" s="668" t="s">
        <v>22</v>
      </c>
      <c r="Z882" s="668" t="s">
        <v>22</v>
      </c>
      <c r="AB882" s="662" t="s">
        <v>4745</v>
      </c>
      <c r="AC882" s="662" t="s">
        <v>4879</v>
      </c>
      <c r="AH882" s="668" t="str">
        <f t="shared" si="128"/>
        <v/>
      </c>
      <c r="AI882" s="668" t="str">
        <f t="shared" si="128"/>
        <v/>
      </c>
      <c r="AJ882" s="668" t="str">
        <f t="shared" si="128"/>
        <v/>
      </c>
      <c r="AK882" s="675">
        <f t="shared" si="129"/>
        <v>88666</v>
      </c>
      <c r="AL882" s="675" t="str">
        <f t="shared" si="127"/>
        <v>88_上中</v>
      </c>
      <c r="AM882" s="675" t="str">
        <f t="shared" si="135"/>
        <v>88</v>
      </c>
      <c r="AN882" s="693" t="str">
        <f>IFERROR(VLOOKUP(AL882,観測点コードリスト!$L$2:$N$1665,3,FALSE),"")</f>
        <v>0898</v>
      </c>
      <c r="AO882" t="str">
        <f t="shared" si="130"/>
        <v/>
      </c>
      <c r="AQ882" s="709">
        <f t="shared" si="131"/>
        <v>88666</v>
      </c>
      <c r="AR882" s="709" t="str">
        <f t="shared" si="132"/>
        <v>上中</v>
      </c>
      <c r="AS882" s="709" t="str">
        <f t="shared" si="133"/>
        <v>88</v>
      </c>
      <c r="AT882" s="710" t="str">
        <f t="shared" si="134"/>
        <v>0898</v>
      </c>
    </row>
    <row r="883" spans="1:46">
      <c r="A883" s="662" t="s">
        <v>4333</v>
      </c>
      <c r="B883" s="662">
        <v>88686</v>
      </c>
      <c r="C883" s="662" t="s">
        <v>23</v>
      </c>
      <c r="D883" s="662" t="s">
        <v>4425</v>
      </c>
      <c r="E883" s="662" t="s">
        <v>4426</v>
      </c>
      <c r="F883" s="662" t="s">
        <v>4427</v>
      </c>
      <c r="G883" s="662">
        <v>30</v>
      </c>
      <c r="H883" s="662">
        <v>23.1</v>
      </c>
      <c r="I883" s="662">
        <v>130</v>
      </c>
      <c r="J883" s="662">
        <v>39.5</v>
      </c>
      <c r="K883" s="662">
        <v>37</v>
      </c>
      <c r="L883" s="662">
        <v>7</v>
      </c>
      <c r="M883" s="662" t="s">
        <v>22</v>
      </c>
      <c r="N883" s="662" t="s">
        <v>663</v>
      </c>
      <c r="O883" s="662" t="s">
        <v>22</v>
      </c>
      <c r="P883" s="662" t="s">
        <v>22</v>
      </c>
      <c r="Q883" s="667">
        <v>30.385000000000002</v>
      </c>
      <c r="R883" s="667">
        <v>130.658333</v>
      </c>
      <c r="T883" s="668" t="s">
        <v>4605</v>
      </c>
      <c r="U883" s="668" t="s">
        <v>4605</v>
      </c>
      <c r="V883" s="668" t="s">
        <v>4605</v>
      </c>
      <c r="W883" s="668" t="s">
        <v>22</v>
      </c>
      <c r="X883" s="668" t="s">
        <v>22</v>
      </c>
      <c r="Y883" s="668" t="s">
        <v>4605</v>
      </c>
      <c r="Z883" s="668" t="s">
        <v>22</v>
      </c>
      <c r="AB883" s="662" t="s">
        <v>4745</v>
      </c>
      <c r="AC883" s="662" t="s">
        <v>4768</v>
      </c>
      <c r="AH883" s="668" t="str">
        <f t="shared" si="128"/>
        <v/>
      </c>
      <c r="AI883" s="668" t="str">
        <f t="shared" si="128"/>
        <v/>
      </c>
      <c r="AJ883" s="668" t="str">
        <f t="shared" si="128"/>
        <v/>
      </c>
      <c r="AK883" s="675">
        <f t="shared" si="129"/>
        <v>88686</v>
      </c>
      <c r="AL883" s="675" t="str">
        <f t="shared" si="127"/>
        <v>88_屋久島</v>
      </c>
      <c r="AM883" s="675" t="str">
        <f t="shared" si="135"/>
        <v>88</v>
      </c>
      <c r="AN883" s="693" t="str">
        <f>IFERROR(VLOOKUP(AL883,観測点コードリスト!$L$2:$N$1665,3,FALSE),"")</f>
        <v>47836</v>
      </c>
      <c r="AO883" t="str">
        <f t="shared" si="130"/>
        <v/>
      </c>
      <c r="AQ883" s="709">
        <f t="shared" si="131"/>
        <v>88686</v>
      </c>
      <c r="AR883" s="709" t="str">
        <f t="shared" si="132"/>
        <v>屋久島</v>
      </c>
      <c r="AS883" s="709" t="str">
        <f t="shared" si="133"/>
        <v>88</v>
      </c>
      <c r="AT883" s="710" t="str">
        <f t="shared" si="134"/>
        <v>47836</v>
      </c>
    </row>
    <row r="884" spans="1:46">
      <c r="A884" s="662" t="s">
        <v>4333</v>
      </c>
      <c r="B884" s="662">
        <v>88706</v>
      </c>
      <c r="C884" s="662" t="s">
        <v>17</v>
      </c>
      <c r="D884" s="662" t="s">
        <v>4428</v>
      </c>
      <c r="E884" s="662" t="s">
        <v>4429</v>
      </c>
      <c r="F884" s="662" t="s">
        <v>4430</v>
      </c>
      <c r="G884" s="662">
        <v>30</v>
      </c>
      <c r="H884" s="662">
        <v>14.1</v>
      </c>
      <c r="I884" s="662">
        <v>130</v>
      </c>
      <c r="J884" s="662">
        <v>33.299999999999997</v>
      </c>
      <c r="K884" s="662">
        <v>60</v>
      </c>
      <c r="L884" s="662">
        <v>10.199999999999999</v>
      </c>
      <c r="M884" s="662">
        <v>1.5</v>
      </c>
      <c r="N884" s="662" t="s">
        <v>3082</v>
      </c>
      <c r="O884" s="662" t="s">
        <v>22</v>
      </c>
      <c r="P884" s="662" t="s">
        <v>22</v>
      </c>
      <c r="Q884" s="667">
        <v>30.234999999999999</v>
      </c>
      <c r="R884" s="667">
        <v>130.55500000000001</v>
      </c>
      <c r="T884" s="668" t="s">
        <v>4605</v>
      </c>
      <c r="U884" s="668" t="s">
        <v>4605</v>
      </c>
      <c r="V884" s="668" t="s">
        <v>4605</v>
      </c>
      <c r="W884" s="668" t="s">
        <v>22</v>
      </c>
      <c r="X884" s="668" t="s">
        <v>22</v>
      </c>
      <c r="Y884" s="668" t="s">
        <v>22</v>
      </c>
      <c r="Z884" s="668" t="s">
        <v>22</v>
      </c>
      <c r="AB884" s="662" t="s">
        <v>4745</v>
      </c>
      <c r="AC884" s="662" t="s">
        <v>4858</v>
      </c>
      <c r="AH884" s="668" t="str">
        <f t="shared" si="128"/>
        <v/>
      </c>
      <c r="AI884" s="668" t="str">
        <f t="shared" si="128"/>
        <v/>
      </c>
      <c r="AJ884" s="668" t="str">
        <f t="shared" si="128"/>
        <v/>
      </c>
      <c r="AK884" s="675">
        <f t="shared" si="129"/>
        <v>88706</v>
      </c>
      <c r="AL884" s="675" t="str">
        <f t="shared" si="127"/>
        <v>88_尾之間</v>
      </c>
      <c r="AM884" s="675" t="str">
        <f t="shared" si="135"/>
        <v>88</v>
      </c>
      <c r="AN884" s="693" t="str">
        <f>IFERROR(VLOOKUP(AL884,観測点コードリスト!$L$2:$N$1665,3,FALSE),"")</f>
        <v>0899</v>
      </c>
      <c r="AO884" t="str">
        <f t="shared" si="130"/>
        <v/>
      </c>
      <c r="AQ884" s="709">
        <f t="shared" si="131"/>
        <v>88706</v>
      </c>
      <c r="AR884" s="709" t="str">
        <f t="shared" si="132"/>
        <v>尾之間</v>
      </c>
      <c r="AS884" s="709" t="str">
        <f t="shared" si="133"/>
        <v>88</v>
      </c>
      <c r="AT884" s="710" t="str">
        <f t="shared" si="134"/>
        <v>0899</v>
      </c>
    </row>
    <row r="885" spans="1:46">
      <c r="A885" s="662" t="s">
        <v>4333</v>
      </c>
      <c r="B885" s="662">
        <v>88736</v>
      </c>
      <c r="C885" s="662" t="s">
        <v>17</v>
      </c>
      <c r="D885" s="662" t="s">
        <v>4431</v>
      </c>
      <c r="E885" s="662" t="s">
        <v>4432</v>
      </c>
      <c r="F885" s="662" t="s">
        <v>4433</v>
      </c>
      <c r="G885" s="662">
        <v>29</v>
      </c>
      <c r="H885" s="662">
        <v>50.4</v>
      </c>
      <c r="I885" s="662">
        <v>129</v>
      </c>
      <c r="J885" s="662">
        <v>52</v>
      </c>
      <c r="K885" s="662">
        <v>220</v>
      </c>
      <c r="L885" s="662">
        <v>6.5</v>
      </c>
      <c r="M885" s="662">
        <v>1.5</v>
      </c>
      <c r="N885" s="662" t="s">
        <v>4434</v>
      </c>
      <c r="O885" s="662" t="s">
        <v>22</v>
      </c>
      <c r="P885" s="662" t="s">
        <v>40</v>
      </c>
      <c r="Q885" s="667">
        <v>29.84</v>
      </c>
      <c r="R885" s="667">
        <v>129.86666700000001</v>
      </c>
      <c r="T885" s="668" t="s">
        <v>4605</v>
      </c>
      <c r="U885" s="668" t="s">
        <v>4605</v>
      </c>
      <c r="V885" s="668" t="s">
        <v>4605</v>
      </c>
      <c r="W885" s="668" t="s">
        <v>22</v>
      </c>
      <c r="X885" s="668" t="s">
        <v>22</v>
      </c>
      <c r="Y885" s="668" t="s">
        <v>22</v>
      </c>
      <c r="Z885" s="668" t="s">
        <v>22</v>
      </c>
      <c r="AB885" s="662" t="s">
        <v>4434</v>
      </c>
      <c r="AC885" s="662" t="s">
        <v>4434</v>
      </c>
      <c r="AH885" s="668" t="str">
        <f t="shared" si="128"/>
        <v/>
      </c>
      <c r="AI885" s="668" t="str">
        <f t="shared" si="128"/>
        <v/>
      </c>
      <c r="AJ885" s="668" t="str">
        <f t="shared" si="128"/>
        <v/>
      </c>
      <c r="AK885" s="675">
        <f t="shared" si="129"/>
        <v>88736</v>
      </c>
      <c r="AL885" s="675" t="str">
        <f t="shared" si="127"/>
        <v>88_中之島</v>
      </c>
      <c r="AM885" s="675" t="str">
        <f t="shared" si="135"/>
        <v>88</v>
      </c>
      <c r="AN885" s="693" t="str">
        <f>IFERROR(VLOOKUP(AL885,観測点コードリスト!$L$2:$N$1665,3,FALSE),"")</f>
        <v>1540</v>
      </c>
      <c r="AO885" t="str">
        <f t="shared" si="130"/>
        <v/>
      </c>
      <c r="AQ885" s="709">
        <f t="shared" si="131"/>
        <v>88736</v>
      </c>
      <c r="AR885" s="709" t="str">
        <f t="shared" si="132"/>
        <v>中之島</v>
      </c>
      <c r="AS885" s="709" t="str">
        <f t="shared" si="133"/>
        <v>88</v>
      </c>
      <c r="AT885" s="710" t="str">
        <f t="shared" si="134"/>
        <v>1540</v>
      </c>
    </row>
    <row r="886" spans="1:46">
      <c r="A886" s="662" t="s">
        <v>4333</v>
      </c>
      <c r="B886" s="662">
        <v>88821</v>
      </c>
      <c r="C886" s="662" t="s">
        <v>23</v>
      </c>
      <c r="D886" s="662" t="s">
        <v>4449</v>
      </c>
      <c r="E886" s="662" t="s">
        <v>4450</v>
      </c>
      <c r="F886" s="662" t="s">
        <v>4451</v>
      </c>
      <c r="G886" s="662">
        <v>28</v>
      </c>
      <c r="H886" s="662">
        <v>25.8</v>
      </c>
      <c r="I886" s="662">
        <v>129</v>
      </c>
      <c r="J886" s="662">
        <v>42.7</v>
      </c>
      <c r="K886" s="662">
        <v>4</v>
      </c>
      <c r="L886" s="662">
        <v>10</v>
      </c>
      <c r="M886" s="662" t="s">
        <v>22</v>
      </c>
      <c r="N886" s="662" t="s">
        <v>35</v>
      </c>
      <c r="O886" s="662" t="s">
        <v>22</v>
      </c>
      <c r="P886" s="662" t="s">
        <v>36</v>
      </c>
      <c r="Q886" s="667">
        <v>28.43</v>
      </c>
      <c r="R886" s="667">
        <v>129.71166700000001</v>
      </c>
      <c r="T886" s="668" t="s">
        <v>4605</v>
      </c>
      <c r="U886" s="668" t="s">
        <v>4605</v>
      </c>
      <c r="V886" s="668" t="s">
        <v>4605</v>
      </c>
      <c r="W886" s="668" t="s">
        <v>22</v>
      </c>
      <c r="X886" s="668" t="s">
        <v>22</v>
      </c>
      <c r="Y886" s="668" t="s">
        <v>22</v>
      </c>
      <c r="Z886" s="668" t="s">
        <v>22</v>
      </c>
      <c r="AB886" s="662" t="s">
        <v>35</v>
      </c>
      <c r="AC886" s="662" t="s">
        <v>35</v>
      </c>
      <c r="AF886" s="662">
        <v>1</v>
      </c>
      <c r="AH886" s="668" t="str">
        <f t="shared" si="128"/>
        <v/>
      </c>
      <c r="AI886" s="668" t="str">
        <f t="shared" si="128"/>
        <v>●</v>
      </c>
      <c r="AJ886" s="668" t="str">
        <f t="shared" si="128"/>
        <v/>
      </c>
      <c r="AK886" s="675">
        <f t="shared" si="129"/>
        <v>88821</v>
      </c>
      <c r="AL886" s="675" t="str">
        <f t="shared" si="127"/>
        <v>88_笠利</v>
      </c>
      <c r="AM886" s="675" t="str">
        <f t="shared" si="135"/>
        <v>88</v>
      </c>
      <c r="AN886" s="693" t="str">
        <f>IFERROR(VLOOKUP(AL886,観測点コードリスト!$L$2:$N$1665,3,FALSE),"")</f>
        <v>1520</v>
      </c>
      <c r="AO886" t="str">
        <f t="shared" si="130"/>
        <v>●</v>
      </c>
      <c r="AQ886" s="709">
        <f t="shared" si="131"/>
        <v>88821</v>
      </c>
      <c r="AR886" s="709" t="str">
        <f t="shared" si="132"/>
        <v>笠利</v>
      </c>
      <c r="AS886" s="709" t="str">
        <f t="shared" si="133"/>
        <v>88</v>
      </c>
      <c r="AT886" s="710" t="str">
        <f t="shared" si="134"/>
        <v>1520</v>
      </c>
    </row>
    <row r="887" spans="1:46">
      <c r="A887" s="662" t="s">
        <v>4333</v>
      </c>
      <c r="B887" s="662">
        <v>88836</v>
      </c>
      <c r="C887" s="662" t="s">
        <v>23</v>
      </c>
      <c r="D887" s="662" t="s">
        <v>4452</v>
      </c>
      <c r="E887" s="662" t="s">
        <v>4453</v>
      </c>
      <c r="F887" s="662" t="s">
        <v>4454</v>
      </c>
      <c r="G887" s="662">
        <v>28</v>
      </c>
      <c r="H887" s="662">
        <v>22.7</v>
      </c>
      <c r="I887" s="662">
        <v>129</v>
      </c>
      <c r="J887" s="662">
        <v>29.7</v>
      </c>
      <c r="K887" s="662">
        <v>3</v>
      </c>
      <c r="L887" s="662">
        <v>20.8</v>
      </c>
      <c r="M887" s="662" t="s">
        <v>22</v>
      </c>
      <c r="N887" s="662" t="s">
        <v>1420</v>
      </c>
      <c r="O887" s="662" t="s">
        <v>22</v>
      </c>
      <c r="P887" s="662" t="s">
        <v>22</v>
      </c>
      <c r="Q887" s="667">
        <v>28.378333000000001</v>
      </c>
      <c r="R887" s="667">
        <v>129.495</v>
      </c>
      <c r="T887" s="668" t="s">
        <v>4605</v>
      </c>
      <c r="U887" s="668" t="s">
        <v>4605</v>
      </c>
      <c r="V887" s="668" t="s">
        <v>4605</v>
      </c>
      <c r="W887" s="668" t="s">
        <v>4605</v>
      </c>
      <c r="X887" s="668" t="s">
        <v>22</v>
      </c>
      <c r="Y887" s="668" t="s">
        <v>4605</v>
      </c>
      <c r="Z887" s="668" t="s">
        <v>4605</v>
      </c>
      <c r="AB887" s="662" t="s">
        <v>4745</v>
      </c>
      <c r="AC887" s="662" t="s">
        <v>4801</v>
      </c>
      <c r="AE887" s="662">
        <v>1</v>
      </c>
      <c r="AH887" s="668" t="str">
        <f t="shared" si="128"/>
        <v>●</v>
      </c>
      <c r="AI887" s="668" t="str">
        <f t="shared" si="128"/>
        <v/>
      </c>
      <c r="AJ887" s="668" t="str">
        <f t="shared" si="128"/>
        <v/>
      </c>
      <c r="AK887" s="675">
        <f t="shared" si="129"/>
        <v>88836</v>
      </c>
      <c r="AL887" s="675" t="str">
        <f t="shared" si="127"/>
        <v>88_名瀬</v>
      </c>
      <c r="AM887" s="675" t="str">
        <f t="shared" si="135"/>
        <v>88</v>
      </c>
      <c r="AN887" s="693" t="str">
        <f>IFERROR(VLOOKUP(AL887,観測点コードリスト!$L$2:$N$1665,3,FALSE),"")</f>
        <v>47909</v>
      </c>
      <c r="AO887" t="str">
        <f t="shared" si="130"/>
        <v>●</v>
      </c>
      <c r="AQ887" s="709">
        <f t="shared" si="131"/>
        <v>88836</v>
      </c>
      <c r="AR887" s="709" t="str">
        <f t="shared" si="132"/>
        <v>名瀬</v>
      </c>
      <c r="AS887" s="709" t="str">
        <f t="shared" si="133"/>
        <v>88</v>
      </c>
      <c r="AT887" s="710" t="str">
        <f t="shared" si="134"/>
        <v>47909</v>
      </c>
    </row>
    <row r="888" spans="1:46">
      <c r="A888" s="662" t="s">
        <v>4333</v>
      </c>
      <c r="B888" s="662">
        <v>88851</v>
      </c>
      <c r="C888" s="662" t="s">
        <v>23</v>
      </c>
      <c r="D888" s="662" t="s">
        <v>4455</v>
      </c>
      <c r="E888" s="662" t="s">
        <v>4456</v>
      </c>
      <c r="F888" s="662" t="s">
        <v>4457</v>
      </c>
      <c r="G888" s="662">
        <v>28</v>
      </c>
      <c r="H888" s="662">
        <v>19.2</v>
      </c>
      <c r="I888" s="662">
        <v>129</v>
      </c>
      <c r="J888" s="662">
        <v>55.6</v>
      </c>
      <c r="K888" s="662">
        <v>5</v>
      </c>
      <c r="L888" s="662">
        <v>10</v>
      </c>
      <c r="M888" s="662" t="s">
        <v>22</v>
      </c>
      <c r="N888" s="662" t="s">
        <v>4458</v>
      </c>
      <c r="O888" s="662" t="s">
        <v>22</v>
      </c>
      <c r="P888" s="662" t="s">
        <v>36</v>
      </c>
      <c r="Q888" s="667">
        <v>28.32</v>
      </c>
      <c r="R888" s="667">
        <v>129.92666700000001</v>
      </c>
      <c r="T888" s="668" t="s">
        <v>4605</v>
      </c>
      <c r="U888" s="668" t="s">
        <v>4605</v>
      </c>
      <c r="V888" s="668" t="s">
        <v>4605</v>
      </c>
      <c r="W888" s="668" t="s">
        <v>22</v>
      </c>
      <c r="X888" s="668" t="s">
        <v>22</v>
      </c>
      <c r="Y888" s="668" t="s">
        <v>22</v>
      </c>
      <c r="Z888" s="668" t="s">
        <v>22</v>
      </c>
      <c r="AB888" s="662" t="s">
        <v>4895</v>
      </c>
      <c r="AC888" s="662" t="s">
        <v>4896</v>
      </c>
      <c r="AG888" s="662">
        <v>1</v>
      </c>
      <c r="AH888" s="668" t="str">
        <f t="shared" si="128"/>
        <v/>
      </c>
      <c r="AI888" s="668" t="str">
        <f t="shared" si="128"/>
        <v/>
      </c>
      <c r="AJ888" s="668" t="str">
        <f t="shared" si="128"/>
        <v>●</v>
      </c>
      <c r="AK888" s="675">
        <f t="shared" si="129"/>
        <v>88851</v>
      </c>
      <c r="AL888" s="675" t="str">
        <f t="shared" si="127"/>
        <v>88_喜界島</v>
      </c>
      <c r="AM888" s="675" t="str">
        <f t="shared" si="135"/>
        <v>88</v>
      </c>
      <c r="AN888" s="693" t="str">
        <f>IFERROR(VLOOKUP(AL888,観測点コードリスト!$L$2:$N$1665,3,FALSE),"")</f>
        <v>1296</v>
      </c>
      <c r="AO888" t="str">
        <f t="shared" si="130"/>
        <v>●</v>
      </c>
      <c r="AQ888" s="709">
        <f t="shared" si="131"/>
        <v>88851</v>
      </c>
      <c r="AR888" s="709" t="str">
        <f t="shared" si="132"/>
        <v>喜界島</v>
      </c>
      <c r="AS888" s="709" t="str">
        <f t="shared" si="133"/>
        <v>88</v>
      </c>
      <c r="AT888" s="710" t="str">
        <f t="shared" si="134"/>
        <v>1296</v>
      </c>
    </row>
    <row r="889" spans="1:46">
      <c r="A889" s="662" t="s">
        <v>4333</v>
      </c>
      <c r="B889" s="662">
        <v>88901</v>
      </c>
      <c r="C889" s="662" t="s">
        <v>17</v>
      </c>
      <c r="D889" s="662" t="s">
        <v>4459</v>
      </c>
      <c r="E889" s="662" t="s">
        <v>4460</v>
      </c>
      <c r="F889" s="662" t="s">
        <v>4461</v>
      </c>
      <c r="G889" s="662">
        <v>28</v>
      </c>
      <c r="H889" s="662">
        <v>8.6</v>
      </c>
      <c r="I889" s="662">
        <v>129</v>
      </c>
      <c r="J889" s="662">
        <v>18.899999999999999</v>
      </c>
      <c r="K889" s="662">
        <v>2</v>
      </c>
      <c r="L889" s="662">
        <v>10.199999999999999</v>
      </c>
      <c r="M889" s="662">
        <v>1.5</v>
      </c>
      <c r="N889" s="662" t="s">
        <v>4462</v>
      </c>
      <c r="O889" s="662" t="s">
        <v>22</v>
      </c>
      <c r="P889" s="662" t="s">
        <v>22</v>
      </c>
      <c r="Q889" s="667">
        <v>28.143332999999998</v>
      </c>
      <c r="R889" s="667">
        <v>129.315</v>
      </c>
      <c r="T889" s="668" t="s">
        <v>4605</v>
      </c>
      <c r="U889" s="668" t="s">
        <v>4605</v>
      </c>
      <c r="V889" s="668" t="s">
        <v>4605</v>
      </c>
      <c r="W889" s="668" t="s">
        <v>22</v>
      </c>
      <c r="X889" s="668" t="s">
        <v>22</v>
      </c>
      <c r="Y889" s="668" t="s">
        <v>22</v>
      </c>
      <c r="Z889" s="668" t="s">
        <v>22</v>
      </c>
      <c r="AB889" s="662" t="s">
        <v>4897</v>
      </c>
      <c r="AC889" s="662" t="s">
        <v>4880</v>
      </c>
      <c r="AH889" s="668" t="str">
        <f t="shared" si="128"/>
        <v/>
      </c>
      <c r="AI889" s="668" t="str">
        <f t="shared" si="128"/>
        <v/>
      </c>
      <c r="AJ889" s="668" t="str">
        <f t="shared" si="128"/>
        <v/>
      </c>
      <c r="AK889" s="675">
        <f t="shared" si="129"/>
        <v>88901</v>
      </c>
      <c r="AL889" s="675" t="str">
        <f t="shared" si="127"/>
        <v>88_古仁屋</v>
      </c>
      <c r="AM889" s="675" t="str">
        <f t="shared" si="135"/>
        <v>88</v>
      </c>
      <c r="AN889" s="693" t="str">
        <f>IFERROR(VLOOKUP(AL889,観測点コードリスト!$L$2:$N$1665,3,FALSE),"")</f>
        <v>0980</v>
      </c>
      <c r="AO889" t="str">
        <f t="shared" si="130"/>
        <v/>
      </c>
      <c r="AQ889" s="709">
        <f t="shared" si="131"/>
        <v>88901</v>
      </c>
      <c r="AR889" s="709" t="str">
        <f t="shared" si="132"/>
        <v>古仁屋</v>
      </c>
      <c r="AS889" s="709" t="str">
        <f t="shared" si="133"/>
        <v>88</v>
      </c>
      <c r="AT889" s="710" t="str">
        <f t="shared" si="134"/>
        <v>0980</v>
      </c>
    </row>
    <row r="890" spans="1:46">
      <c r="A890" s="662" t="s">
        <v>4333</v>
      </c>
      <c r="B890" s="662">
        <v>88931</v>
      </c>
      <c r="C890" s="662" t="s">
        <v>23</v>
      </c>
      <c r="D890" s="662" t="s">
        <v>4463</v>
      </c>
      <c r="E890" s="662" t="s">
        <v>4464</v>
      </c>
      <c r="F890" s="662" t="s">
        <v>4465</v>
      </c>
      <c r="G890" s="662">
        <v>27</v>
      </c>
      <c r="H890" s="662">
        <v>50.1</v>
      </c>
      <c r="I890" s="662">
        <v>128</v>
      </c>
      <c r="J890" s="662">
        <v>52.8</v>
      </c>
      <c r="K890" s="662">
        <v>2</v>
      </c>
      <c r="L890" s="662">
        <v>10</v>
      </c>
      <c r="M890" s="662" t="s">
        <v>22</v>
      </c>
      <c r="N890" s="662" t="s">
        <v>4466</v>
      </c>
      <c r="O890" s="662" t="s">
        <v>22</v>
      </c>
      <c r="P890" s="662" t="s">
        <v>36</v>
      </c>
      <c r="Q890" s="667">
        <v>27.835000000000001</v>
      </c>
      <c r="R890" s="667">
        <v>128.88</v>
      </c>
      <c r="T890" s="668" t="s">
        <v>4605</v>
      </c>
      <c r="U890" s="668" t="s">
        <v>4605</v>
      </c>
      <c r="V890" s="668" t="s">
        <v>4605</v>
      </c>
      <c r="W890" s="668" t="s">
        <v>22</v>
      </c>
      <c r="X890" s="668" t="s">
        <v>22</v>
      </c>
      <c r="Y890" s="668" t="s">
        <v>22</v>
      </c>
      <c r="Z890" s="668" t="s">
        <v>22</v>
      </c>
      <c r="AB890" s="662" t="s">
        <v>4466</v>
      </c>
      <c r="AC890" s="662" t="s">
        <v>4466</v>
      </c>
      <c r="AF890" s="662">
        <v>1</v>
      </c>
      <c r="AH890" s="668" t="str">
        <f t="shared" si="128"/>
        <v/>
      </c>
      <c r="AI890" s="668" t="str">
        <f t="shared" si="128"/>
        <v>●</v>
      </c>
      <c r="AJ890" s="668" t="str">
        <f t="shared" si="128"/>
        <v/>
      </c>
      <c r="AK890" s="675">
        <f t="shared" si="129"/>
        <v>88931</v>
      </c>
      <c r="AL890" s="675" t="str">
        <f t="shared" si="127"/>
        <v>88_天城</v>
      </c>
      <c r="AM890" s="675" t="str">
        <f t="shared" si="135"/>
        <v>88</v>
      </c>
      <c r="AN890" s="693" t="str">
        <f>IFERROR(VLOOKUP(AL890,観測点コードリスト!$L$2:$N$1665,3,FALSE),"")</f>
        <v>1542</v>
      </c>
      <c r="AO890" t="str">
        <f t="shared" si="130"/>
        <v>●</v>
      </c>
      <c r="AQ890" s="709">
        <f t="shared" si="131"/>
        <v>88931</v>
      </c>
      <c r="AR890" s="709" t="str">
        <f t="shared" si="132"/>
        <v>天城</v>
      </c>
      <c r="AS890" s="709" t="str">
        <f t="shared" si="133"/>
        <v>88</v>
      </c>
      <c r="AT890" s="710" t="str">
        <f t="shared" si="134"/>
        <v>1542</v>
      </c>
    </row>
    <row r="891" spans="1:46">
      <c r="A891" s="662" t="s">
        <v>4333</v>
      </c>
      <c r="B891" s="662">
        <v>88956</v>
      </c>
      <c r="C891" s="662" t="s">
        <v>17</v>
      </c>
      <c r="D891" s="662" t="s">
        <v>4467</v>
      </c>
      <c r="E891" s="662" t="s">
        <v>4468</v>
      </c>
      <c r="F891" s="662" t="s">
        <v>4469</v>
      </c>
      <c r="G891" s="662">
        <v>27</v>
      </c>
      <c r="H891" s="662">
        <v>40.6</v>
      </c>
      <c r="I891" s="662">
        <v>128</v>
      </c>
      <c r="J891" s="662">
        <v>58.4</v>
      </c>
      <c r="K891" s="662">
        <v>44</v>
      </c>
      <c r="L891" s="662">
        <v>6.5</v>
      </c>
      <c r="M891" s="662">
        <v>1.5</v>
      </c>
      <c r="N891" s="662" t="s">
        <v>4470</v>
      </c>
      <c r="O891" s="662" t="s">
        <v>22</v>
      </c>
      <c r="P891" s="662" t="s">
        <v>40</v>
      </c>
      <c r="Q891" s="667">
        <v>27.676666999999998</v>
      </c>
      <c r="R891" s="667">
        <v>128.973333</v>
      </c>
      <c r="T891" s="668" t="s">
        <v>4605</v>
      </c>
      <c r="U891" s="668" t="s">
        <v>4605</v>
      </c>
      <c r="V891" s="668" t="s">
        <v>4605</v>
      </c>
      <c r="W891" s="668" t="s">
        <v>22</v>
      </c>
      <c r="X891" s="668" t="s">
        <v>22</v>
      </c>
      <c r="Y891" s="668" t="s">
        <v>22</v>
      </c>
      <c r="Z891" s="668" t="s">
        <v>22</v>
      </c>
      <c r="AB891" s="662" t="s">
        <v>4470</v>
      </c>
      <c r="AC891" s="662" t="s">
        <v>4470</v>
      </c>
      <c r="AE891" s="662">
        <v>1</v>
      </c>
      <c r="AG891" s="662">
        <v>2</v>
      </c>
      <c r="AH891" s="668" t="str">
        <f t="shared" si="128"/>
        <v>●</v>
      </c>
      <c r="AI891" s="668" t="str">
        <f t="shared" si="128"/>
        <v/>
      </c>
      <c r="AJ891" s="668" t="str">
        <f t="shared" si="128"/>
        <v>●</v>
      </c>
      <c r="AK891" s="675">
        <f t="shared" si="129"/>
        <v>88956</v>
      </c>
      <c r="AL891" s="675" t="str">
        <f t="shared" si="127"/>
        <v>88_伊仙</v>
      </c>
      <c r="AM891" s="675" t="str">
        <f t="shared" si="135"/>
        <v>88</v>
      </c>
      <c r="AN891" s="693" t="str">
        <f>IFERROR(VLOOKUP(AL891,観測点コードリスト!$L$2:$N$1665,3,FALSE),"")</f>
        <v>1139</v>
      </c>
      <c r="AO891" t="str">
        <f t="shared" si="130"/>
        <v>●</v>
      </c>
      <c r="AQ891" s="709">
        <f t="shared" si="131"/>
        <v>88956</v>
      </c>
      <c r="AR891" s="709" t="str">
        <f t="shared" si="132"/>
        <v>伊仙</v>
      </c>
      <c r="AS891" s="709" t="str">
        <f t="shared" si="133"/>
        <v>88</v>
      </c>
      <c r="AT891" s="710" t="str">
        <f t="shared" si="134"/>
        <v>1139</v>
      </c>
    </row>
    <row r="892" spans="1:46">
      <c r="A892" s="662" t="s">
        <v>4333</v>
      </c>
      <c r="B892" s="662">
        <v>88971</v>
      </c>
      <c r="C892" s="662" t="s">
        <v>23</v>
      </c>
      <c r="D892" s="662" t="s">
        <v>4471</v>
      </c>
      <c r="E892" s="662" t="s">
        <v>4472</v>
      </c>
      <c r="F892" s="662" t="s">
        <v>4473</v>
      </c>
      <c r="G892" s="662">
        <v>27</v>
      </c>
      <c r="H892" s="662">
        <v>25.9</v>
      </c>
      <c r="I892" s="662">
        <v>128</v>
      </c>
      <c r="J892" s="662">
        <v>42.3</v>
      </c>
      <c r="K892" s="662">
        <v>27</v>
      </c>
      <c r="L892" s="662">
        <v>10</v>
      </c>
      <c r="M892" s="662" t="s">
        <v>22</v>
      </c>
      <c r="N892" s="662" t="s">
        <v>4474</v>
      </c>
      <c r="O892" s="662" t="s">
        <v>22</v>
      </c>
      <c r="P892" s="662" t="s">
        <v>22</v>
      </c>
      <c r="Q892" s="667">
        <v>27.431667000000001</v>
      </c>
      <c r="R892" s="667">
        <v>128.70500000000001</v>
      </c>
      <c r="T892" s="668" t="s">
        <v>4605</v>
      </c>
      <c r="U892" s="668" t="s">
        <v>4605</v>
      </c>
      <c r="V892" s="668" t="s">
        <v>4605</v>
      </c>
      <c r="W892" s="668" t="s">
        <v>22</v>
      </c>
      <c r="X892" s="668" t="s">
        <v>22</v>
      </c>
      <c r="Y892" s="668" t="s">
        <v>4605</v>
      </c>
      <c r="Z892" s="668" t="s">
        <v>22</v>
      </c>
      <c r="AB892" s="662" t="s">
        <v>4745</v>
      </c>
      <c r="AC892" s="662" t="s">
        <v>4898</v>
      </c>
      <c r="AE892" s="662">
        <v>2</v>
      </c>
      <c r="AG892" s="662">
        <v>1</v>
      </c>
      <c r="AH892" s="668" t="str">
        <f t="shared" si="128"/>
        <v>●</v>
      </c>
      <c r="AI892" s="668" t="str">
        <f t="shared" si="128"/>
        <v/>
      </c>
      <c r="AJ892" s="668" t="str">
        <f t="shared" si="128"/>
        <v>●</v>
      </c>
      <c r="AK892" s="675">
        <f t="shared" si="129"/>
        <v>88971</v>
      </c>
      <c r="AL892" s="675" t="str">
        <f t="shared" si="127"/>
        <v>88_沖永良部</v>
      </c>
      <c r="AM892" s="675" t="str">
        <f t="shared" si="135"/>
        <v>88</v>
      </c>
      <c r="AN892" s="693" t="str">
        <f>IFERROR(VLOOKUP(AL892,観測点コードリスト!$L$2:$N$1665,3,FALSE),"")</f>
        <v>47942</v>
      </c>
      <c r="AO892" t="str">
        <f t="shared" si="130"/>
        <v>●</v>
      </c>
      <c r="AQ892" s="709">
        <f t="shared" si="131"/>
        <v>88971</v>
      </c>
      <c r="AR892" s="709" t="str">
        <f t="shared" si="132"/>
        <v>沖永良部</v>
      </c>
      <c r="AS892" s="709" t="str">
        <f t="shared" si="133"/>
        <v>88</v>
      </c>
      <c r="AT892" s="710" t="str">
        <f t="shared" si="134"/>
        <v>47942</v>
      </c>
    </row>
    <row r="893" spans="1:46">
      <c r="A893" s="662" t="s">
        <v>4333</v>
      </c>
      <c r="B893" s="662">
        <v>88986</v>
      </c>
      <c r="C893" s="662" t="s">
        <v>23</v>
      </c>
      <c r="D893" s="662" t="s">
        <v>4475</v>
      </c>
      <c r="E893" s="662" t="s">
        <v>4476</v>
      </c>
      <c r="F893" s="662" t="s">
        <v>4477</v>
      </c>
      <c r="G893" s="662">
        <v>27</v>
      </c>
      <c r="H893" s="662">
        <v>2.6</v>
      </c>
      <c r="I893" s="662">
        <v>128</v>
      </c>
      <c r="J893" s="662">
        <v>24.1</v>
      </c>
      <c r="K893" s="662">
        <v>14</v>
      </c>
      <c r="L893" s="662">
        <v>10.1</v>
      </c>
      <c r="M893" s="662" t="s">
        <v>22</v>
      </c>
      <c r="N893" s="662" t="s">
        <v>4478</v>
      </c>
      <c r="O893" s="662" t="s">
        <v>22</v>
      </c>
      <c r="P893" s="662" t="s">
        <v>36</v>
      </c>
      <c r="Q893" s="667">
        <v>27.043333000000001</v>
      </c>
      <c r="R893" s="667">
        <v>128.401667</v>
      </c>
      <c r="T893" s="668" t="s">
        <v>4605</v>
      </c>
      <c r="U893" s="668" t="s">
        <v>4605</v>
      </c>
      <c r="V893" s="668" t="s">
        <v>4605</v>
      </c>
      <c r="W893" s="668" t="s">
        <v>22</v>
      </c>
      <c r="X893" s="668" t="s">
        <v>22</v>
      </c>
      <c r="Y893" s="668" t="s">
        <v>22</v>
      </c>
      <c r="Z893" s="668" t="s">
        <v>22</v>
      </c>
      <c r="AB893" s="662" t="s">
        <v>4899</v>
      </c>
      <c r="AC893" s="662" t="s">
        <v>4896</v>
      </c>
      <c r="AF893" s="662">
        <v>2</v>
      </c>
      <c r="AH893" s="668" t="str">
        <f t="shared" si="128"/>
        <v/>
      </c>
      <c r="AI893" s="668" t="str">
        <f t="shared" si="128"/>
        <v>●</v>
      </c>
      <c r="AJ893" s="668" t="str">
        <f t="shared" si="128"/>
        <v/>
      </c>
      <c r="AK893" s="675">
        <f t="shared" si="129"/>
        <v>88986</v>
      </c>
      <c r="AL893" s="675" t="str">
        <f t="shared" si="127"/>
        <v>88_与論島</v>
      </c>
      <c r="AM893" s="675" t="str">
        <f t="shared" si="135"/>
        <v>88</v>
      </c>
      <c r="AN893" s="693" t="str">
        <f>IFERROR(VLOOKUP(AL893,観測点コードリスト!$L$2:$N$1665,3,FALSE),"")</f>
        <v>1277</v>
      </c>
      <c r="AO893" t="str">
        <f t="shared" si="130"/>
        <v>●</v>
      </c>
      <c r="AQ893" s="709">
        <f t="shared" si="131"/>
        <v>88986</v>
      </c>
      <c r="AR893" s="709" t="str">
        <f t="shared" si="132"/>
        <v>与論島</v>
      </c>
      <c r="AS893" s="709" t="str">
        <f t="shared" si="133"/>
        <v>88</v>
      </c>
      <c r="AT893" s="710" t="str">
        <f t="shared" si="134"/>
        <v>1277</v>
      </c>
    </row>
    <row r="894" spans="1:46">
      <c r="A894" s="662" t="s">
        <v>4479</v>
      </c>
      <c r="B894" s="662">
        <v>91011</v>
      </c>
      <c r="C894" s="662" t="s">
        <v>17</v>
      </c>
      <c r="D894" s="662" t="s">
        <v>4480</v>
      </c>
      <c r="E894" s="662" t="s">
        <v>4481</v>
      </c>
      <c r="F894" s="662" t="s">
        <v>4482</v>
      </c>
      <c r="G894" s="662">
        <v>26</v>
      </c>
      <c r="H894" s="662">
        <v>56.9</v>
      </c>
      <c r="I894" s="662">
        <v>127</v>
      </c>
      <c r="J894" s="662">
        <v>56.4</v>
      </c>
      <c r="K894" s="662">
        <v>14</v>
      </c>
      <c r="L894" s="662">
        <v>10</v>
      </c>
      <c r="M894" s="662">
        <v>1.5</v>
      </c>
      <c r="N894" s="662" t="s">
        <v>4483</v>
      </c>
      <c r="O894" s="662" t="s">
        <v>22</v>
      </c>
      <c r="P894" s="662" t="s">
        <v>40</v>
      </c>
      <c r="Q894" s="667">
        <v>26.948333000000002</v>
      </c>
      <c r="R894" s="667">
        <v>127.94</v>
      </c>
      <c r="T894" s="668" t="s">
        <v>4605</v>
      </c>
      <c r="U894" s="668" t="s">
        <v>4605</v>
      </c>
      <c r="V894" s="668" t="s">
        <v>4605</v>
      </c>
      <c r="W894" s="668" t="s">
        <v>22</v>
      </c>
      <c r="X894" s="668" t="s">
        <v>22</v>
      </c>
      <c r="Y894" s="668" t="s">
        <v>22</v>
      </c>
      <c r="Z894" s="668" t="s">
        <v>22</v>
      </c>
      <c r="AB894" s="662" t="s">
        <v>4483</v>
      </c>
      <c r="AC894" s="662" t="s">
        <v>4483</v>
      </c>
      <c r="AH894" s="668" t="str">
        <f t="shared" si="128"/>
        <v/>
      </c>
      <c r="AI894" s="668" t="str">
        <f t="shared" si="128"/>
        <v/>
      </c>
      <c r="AJ894" s="668" t="str">
        <f t="shared" si="128"/>
        <v/>
      </c>
      <c r="AK894" s="675">
        <f t="shared" si="129"/>
        <v>91011</v>
      </c>
      <c r="AL894" s="675" t="str">
        <f t="shared" si="127"/>
        <v>91_伊是名</v>
      </c>
      <c r="AM894" s="675" t="str">
        <f t="shared" si="135"/>
        <v>91</v>
      </c>
      <c r="AN894" s="693" t="str">
        <f>IFERROR(VLOOKUP(AL894,観測点コードリスト!$L$2:$N$1665,3,FALSE),"")</f>
        <v>1147</v>
      </c>
      <c r="AO894" t="str">
        <f t="shared" si="130"/>
        <v/>
      </c>
      <c r="AQ894" s="709">
        <f t="shared" si="131"/>
        <v>91011</v>
      </c>
      <c r="AR894" s="709" t="str">
        <f t="shared" si="132"/>
        <v>伊是名</v>
      </c>
      <c r="AS894" s="709" t="str">
        <f t="shared" si="133"/>
        <v>91</v>
      </c>
      <c r="AT894" s="710" t="str">
        <f t="shared" si="134"/>
        <v>1147</v>
      </c>
    </row>
    <row r="895" spans="1:46">
      <c r="A895" s="662" t="s">
        <v>4479</v>
      </c>
      <c r="B895" s="662">
        <v>91021</v>
      </c>
      <c r="C895" s="662" t="s">
        <v>17</v>
      </c>
      <c r="D895" s="662" t="s">
        <v>4484</v>
      </c>
      <c r="E895" s="662" t="s">
        <v>4485</v>
      </c>
      <c r="F895" s="662" t="s">
        <v>4486</v>
      </c>
      <c r="G895" s="662">
        <v>26</v>
      </c>
      <c r="H895" s="662">
        <v>50.1</v>
      </c>
      <c r="I895" s="662">
        <v>128</v>
      </c>
      <c r="J895" s="662">
        <v>16.3</v>
      </c>
      <c r="K895" s="662">
        <v>232</v>
      </c>
      <c r="L895" s="662">
        <v>10</v>
      </c>
      <c r="M895" s="662">
        <v>1.5</v>
      </c>
      <c r="N895" s="662" t="s">
        <v>4057</v>
      </c>
      <c r="O895" s="662" t="s">
        <v>22</v>
      </c>
      <c r="P895" s="662" t="s">
        <v>40</v>
      </c>
      <c r="Q895" s="667">
        <v>26.835000000000001</v>
      </c>
      <c r="R895" s="667">
        <v>128.27166700000001</v>
      </c>
      <c r="T895" s="668" t="s">
        <v>4605</v>
      </c>
      <c r="U895" s="668" t="s">
        <v>4605</v>
      </c>
      <c r="V895" s="668" t="s">
        <v>4605</v>
      </c>
      <c r="W895" s="668" t="s">
        <v>22</v>
      </c>
      <c r="X895" s="668" t="s">
        <v>22</v>
      </c>
      <c r="Y895" s="668" t="s">
        <v>22</v>
      </c>
      <c r="Z895" s="668" t="s">
        <v>22</v>
      </c>
      <c r="AB895" s="662" t="s">
        <v>4745</v>
      </c>
      <c r="AC895" s="662" t="s">
        <v>4852</v>
      </c>
      <c r="AG895" s="662">
        <v>1</v>
      </c>
      <c r="AH895" s="668" t="str">
        <f t="shared" si="128"/>
        <v/>
      </c>
      <c r="AI895" s="668" t="str">
        <f t="shared" si="128"/>
        <v/>
      </c>
      <c r="AJ895" s="668" t="str">
        <f t="shared" si="128"/>
        <v>●</v>
      </c>
      <c r="AK895" s="675">
        <f t="shared" si="129"/>
        <v>91021</v>
      </c>
      <c r="AL895" s="675" t="str">
        <f t="shared" si="127"/>
        <v>91_奥</v>
      </c>
      <c r="AM895" s="675" t="str">
        <f t="shared" si="135"/>
        <v>91</v>
      </c>
      <c r="AN895" s="693" t="str">
        <f>IFERROR(VLOOKUP(AL895,観測点コードリスト!$L$2:$N$1665,3,FALSE),"")</f>
        <v>0901</v>
      </c>
      <c r="AO895" t="str">
        <f t="shared" si="130"/>
        <v>●</v>
      </c>
      <c r="AQ895" s="709">
        <f t="shared" si="131"/>
        <v>91021</v>
      </c>
      <c r="AR895" s="709" t="str">
        <f t="shared" si="132"/>
        <v>奥</v>
      </c>
      <c r="AS895" s="709" t="str">
        <f t="shared" si="133"/>
        <v>91</v>
      </c>
      <c r="AT895" s="710" t="str">
        <f t="shared" si="134"/>
        <v>0901</v>
      </c>
    </row>
    <row r="896" spans="1:46">
      <c r="A896" s="662" t="s">
        <v>4479</v>
      </c>
      <c r="B896" s="662">
        <v>91107</v>
      </c>
      <c r="C896" s="662" t="s">
        <v>23</v>
      </c>
      <c r="D896" s="662" t="s">
        <v>4500</v>
      </c>
      <c r="E896" s="662" t="s">
        <v>4501</v>
      </c>
      <c r="F896" s="662" t="s">
        <v>4502</v>
      </c>
      <c r="G896" s="662">
        <v>26</v>
      </c>
      <c r="H896" s="662">
        <v>35.6</v>
      </c>
      <c r="I896" s="662">
        <v>127</v>
      </c>
      <c r="J896" s="662">
        <v>57.9</v>
      </c>
      <c r="K896" s="662">
        <v>6</v>
      </c>
      <c r="L896" s="662">
        <v>25.6</v>
      </c>
      <c r="M896" s="662" t="s">
        <v>22</v>
      </c>
      <c r="N896" s="662" t="s">
        <v>4503</v>
      </c>
      <c r="O896" s="662" t="s">
        <v>22</v>
      </c>
      <c r="P896" s="662" t="s">
        <v>22</v>
      </c>
      <c r="Q896" s="667">
        <v>26.593333000000001</v>
      </c>
      <c r="R896" s="667">
        <v>127.965</v>
      </c>
      <c r="T896" s="668" t="s">
        <v>4605</v>
      </c>
      <c r="U896" s="668" t="s">
        <v>4605</v>
      </c>
      <c r="V896" s="668" t="s">
        <v>4605</v>
      </c>
      <c r="W896" s="668" t="s">
        <v>22</v>
      </c>
      <c r="X896" s="668" t="s">
        <v>22</v>
      </c>
      <c r="Y896" s="668" t="s">
        <v>4605</v>
      </c>
      <c r="Z896" s="668" t="s">
        <v>22</v>
      </c>
      <c r="AB896" s="662" t="s">
        <v>4503</v>
      </c>
      <c r="AC896" s="662" t="s">
        <v>4503</v>
      </c>
      <c r="AE896" s="662">
        <v>1</v>
      </c>
      <c r="AH896" s="668" t="str">
        <f t="shared" si="128"/>
        <v>●</v>
      </c>
      <c r="AI896" s="668" t="str">
        <f t="shared" si="128"/>
        <v/>
      </c>
      <c r="AJ896" s="668" t="str">
        <f t="shared" si="128"/>
        <v/>
      </c>
      <c r="AK896" s="675">
        <f t="shared" si="129"/>
        <v>91107</v>
      </c>
      <c r="AL896" s="675" t="str">
        <f t="shared" si="127"/>
        <v>91_名護</v>
      </c>
      <c r="AM896" s="675" t="str">
        <f t="shared" si="135"/>
        <v>91</v>
      </c>
      <c r="AN896" s="693" t="str">
        <f>IFERROR(VLOOKUP(AL896,観測点コードリスト!$L$2:$N$1665,3,FALSE),"")</f>
        <v>47940</v>
      </c>
      <c r="AO896" t="str">
        <f t="shared" si="130"/>
        <v>●</v>
      </c>
      <c r="AQ896" s="709">
        <f t="shared" si="131"/>
        <v>91107</v>
      </c>
      <c r="AR896" s="709" t="str">
        <f t="shared" si="132"/>
        <v>名護</v>
      </c>
      <c r="AS896" s="709" t="str">
        <f t="shared" si="133"/>
        <v>91</v>
      </c>
      <c r="AT896" s="710" t="str">
        <f t="shared" si="134"/>
        <v>47940</v>
      </c>
    </row>
    <row r="897" spans="1:46">
      <c r="A897" s="662" t="s">
        <v>4479</v>
      </c>
      <c r="B897" s="662">
        <v>91141</v>
      </c>
      <c r="C897" s="662" t="s">
        <v>23</v>
      </c>
      <c r="D897" s="662" t="s">
        <v>4507</v>
      </c>
      <c r="E897" s="662" t="s">
        <v>4508</v>
      </c>
      <c r="F897" s="662" t="s">
        <v>4509</v>
      </c>
      <c r="G897" s="662">
        <v>26</v>
      </c>
      <c r="H897" s="662">
        <v>21.8</v>
      </c>
      <c r="I897" s="662">
        <v>126</v>
      </c>
      <c r="J897" s="662">
        <v>42.8</v>
      </c>
      <c r="K897" s="662">
        <v>7</v>
      </c>
      <c r="L897" s="662">
        <v>6.9</v>
      </c>
      <c r="M897" s="662" t="s">
        <v>22</v>
      </c>
      <c r="N897" s="662" t="s">
        <v>35</v>
      </c>
      <c r="O897" s="662" t="s">
        <v>22</v>
      </c>
      <c r="P897" s="662" t="s">
        <v>36</v>
      </c>
      <c r="Q897" s="667">
        <v>26.363333000000001</v>
      </c>
      <c r="R897" s="667">
        <v>126.71333300000001</v>
      </c>
      <c r="T897" s="668" t="s">
        <v>4605</v>
      </c>
      <c r="U897" s="668" t="s">
        <v>4605</v>
      </c>
      <c r="V897" s="668" t="s">
        <v>4605</v>
      </c>
      <c r="W897" s="668" t="s">
        <v>22</v>
      </c>
      <c r="X897" s="668" t="s">
        <v>22</v>
      </c>
      <c r="Y897" s="668" t="s">
        <v>22</v>
      </c>
      <c r="Z897" s="668" t="s">
        <v>22</v>
      </c>
      <c r="AB897" s="662" t="s">
        <v>35</v>
      </c>
      <c r="AC897" s="662" t="s">
        <v>35</v>
      </c>
      <c r="AH897" s="668" t="str">
        <f t="shared" si="128"/>
        <v/>
      </c>
      <c r="AI897" s="668" t="str">
        <f t="shared" si="128"/>
        <v/>
      </c>
      <c r="AJ897" s="668" t="str">
        <f t="shared" si="128"/>
        <v/>
      </c>
      <c r="AK897" s="675">
        <f t="shared" si="129"/>
        <v>91141</v>
      </c>
      <c r="AL897" s="675" t="str">
        <f t="shared" si="127"/>
        <v>91_北原</v>
      </c>
      <c r="AM897" s="675" t="str">
        <f t="shared" si="135"/>
        <v>91</v>
      </c>
      <c r="AN897" s="693" t="str">
        <f>IFERROR(VLOOKUP(AL897,観測点コードリスト!$L$2:$N$1665,3,FALSE),"")</f>
        <v>1534</v>
      </c>
      <c r="AO897" t="str">
        <f t="shared" si="130"/>
        <v/>
      </c>
      <c r="AQ897" s="709">
        <f t="shared" si="131"/>
        <v>91141</v>
      </c>
      <c r="AR897" s="709" t="str">
        <f t="shared" si="132"/>
        <v>北原</v>
      </c>
      <c r="AS897" s="709" t="str">
        <f t="shared" si="133"/>
        <v>91</v>
      </c>
      <c r="AT897" s="710" t="str">
        <f t="shared" si="134"/>
        <v>1534</v>
      </c>
    </row>
    <row r="898" spans="1:46">
      <c r="A898" s="662" t="s">
        <v>4479</v>
      </c>
      <c r="B898" s="662">
        <v>91146</v>
      </c>
      <c r="C898" s="662" t="s">
        <v>23</v>
      </c>
      <c r="D898" s="662" t="s">
        <v>4510</v>
      </c>
      <c r="E898" s="662" t="s">
        <v>4511</v>
      </c>
      <c r="F898" s="662" t="s">
        <v>4512</v>
      </c>
      <c r="G898" s="662">
        <v>26</v>
      </c>
      <c r="H898" s="662">
        <v>20.2</v>
      </c>
      <c r="I898" s="662">
        <v>126</v>
      </c>
      <c r="J898" s="662">
        <v>48.2</v>
      </c>
      <c r="K898" s="662">
        <v>5</v>
      </c>
      <c r="L898" s="662">
        <v>15</v>
      </c>
      <c r="M898" s="662" t="s">
        <v>22</v>
      </c>
      <c r="N898" s="662" t="s">
        <v>1495</v>
      </c>
      <c r="O898" s="662" t="s">
        <v>22</v>
      </c>
      <c r="P898" s="662" t="s">
        <v>22</v>
      </c>
      <c r="Q898" s="667">
        <v>26.336666999999998</v>
      </c>
      <c r="R898" s="667">
        <v>126.80333299999999</v>
      </c>
      <c r="T898" s="668" t="s">
        <v>4605</v>
      </c>
      <c r="U898" s="668" t="s">
        <v>4605</v>
      </c>
      <c r="V898" s="668" t="s">
        <v>4605</v>
      </c>
      <c r="W898" s="668" t="s">
        <v>22</v>
      </c>
      <c r="X898" s="668" t="s">
        <v>22</v>
      </c>
      <c r="Y898" s="668" t="s">
        <v>4605</v>
      </c>
      <c r="Z898" s="668" t="s">
        <v>22</v>
      </c>
      <c r="AB898" s="662" t="s">
        <v>1495</v>
      </c>
      <c r="AC898" s="662" t="s">
        <v>1495</v>
      </c>
      <c r="AH898" s="668" t="str">
        <f t="shared" si="128"/>
        <v/>
      </c>
      <c r="AI898" s="668" t="str">
        <f t="shared" si="128"/>
        <v/>
      </c>
      <c r="AJ898" s="668" t="str">
        <f t="shared" si="128"/>
        <v/>
      </c>
      <c r="AK898" s="675">
        <f t="shared" si="129"/>
        <v>91146</v>
      </c>
      <c r="AL898" s="675" t="str">
        <f t="shared" si="127"/>
        <v>91_久米島</v>
      </c>
      <c r="AM898" s="675" t="str">
        <f t="shared" si="135"/>
        <v>91</v>
      </c>
      <c r="AN898" s="693" t="str">
        <f>IFERROR(VLOOKUP(AL898,観測点コードリスト!$L$2:$N$1665,3,FALSE),"")</f>
        <v>47929</v>
      </c>
      <c r="AO898" t="str">
        <f t="shared" si="130"/>
        <v/>
      </c>
      <c r="AQ898" s="709">
        <f t="shared" si="131"/>
        <v>91146</v>
      </c>
      <c r="AR898" s="709" t="str">
        <f t="shared" si="132"/>
        <v>久米島</v>
      </c>
      <c r="AS898" s="709" t="str">
        <f t="shared" si="133"/>
        <v>91</v>
      </c>
      <c r="AT898" s="710" t="str">
        <f t="shared" si="134"/>
        <v>47929</v>
      </c>
    </row>
    <row r="899" spans="1:46">
      <c r="A899" s="662" t="s">
        <v>4479</v>
      </c>
      <c r="B899" s="662">
        <v>91166</v>
      </c>
      <c r="C899" s="662" t="s">
        <v>17</v>
      </c>
      <c r="D899" s="662" t="s">
        <v>4520</v>
      </c>
      <c r="E899" s="662" t="s">
        <v>4521</v>
      </c>
      <c r="F899" s="662" t="s">
        <v>4522</v>
      </c>
      <c r="G899" s="662">
        <v>26</v>
      </c>
      <c r="H899" s="662">
        <v>21.8</v>
      </c>
      <c r="I899" s="662">
        <v>127</v>
      </c>
      <c r="J899" s="662">
        <v>58.3</v>
      </c>
      <c r="K899" s="662">
        <v>100</v>
      </c>
      <c r="L899" s="662">
        <v>10</v>
      </c>
      <c r="M899" s="662">
        <v>1.5</v>
      </c>
      <c r="N899" s="662" t="s">
        <v>1497</v>
      </c>
      <c r="O899" s="662" t="s">
        <v>22</v>
      </c>
      <c r="P899" s="662" t="s">
        <v>40</v>
      </c>
      <c r="Q899" s="667">
        <v>26.363333000000001</v>
      </c>
      <c r="R899" s="667">
        <v>127.971667</v>
      </c>
      <c r="T899" s="668" t="s">
        <v>4605</v>
      </c>
      <c r="U899" s="668" t="s">
        <v>4605</v>
      </c>
      <c r="V899" s="668" t="s">
        <v>4605</v>
      </c>
      <c r="W899" s="668" t="s">
        <v>22</v>
      </c>
      <c r="X899" s="668" t="s">
        <v>22</v>
      </c>
      <c r="Y899" s="668" t="s">
        <v>22</v>
      </c>
      <c r="Z899" s="668" t="s">
        <v>22</v>
      </c>
      <c r="AB899" s="662" t="s">
        <v>1497</v>
      </c>
      <c r="AC899" s="662" t="s">
        <v>1497</v>
      </c>
      <c r="AE899" s="662">
        <v>2</v>
      </c>
      <c r="AF899" s="662">
        <v>1</v>
      </c>
      <c r="AH899" s="668" t="str">
        <f t="shared" si="128"/>
        <v>●</v>
      </c>
      <c r="AI899" s="668" t="str">
        <f t="shared" si="128"/>
        <v>●</v>
      </c>
      <c r="AJ899" s="668" t="str">
        <f t="shared" si="128"/>
        <v/>
      </c>
      <c r="AK899" s="675">
        <f t="shared" si="129"/>
        <v>91166</v>
      </c>
      <c r="AL899" s="675" t="str">
        <f t="shared" si="127"/>
        <v>91_宮城島</v>
      </c>
      <c r="AM899" s="675" t="str">
        <f t="shared" si="135"/>
        <v>91</v>
      </c>
      <c r="AN899" s="693" t="str">
        <f>IFERROR(VLOOKUP(AL899,観測点コードリスト!$L$2:$N$1665,3,FALSE),"")</f>
        <v>1596</v>
      </c>
      <c r="AO899" t="str">
        <f t="shared" si="130"/>
        <v>●</v>
      </c>
      <c r="AQ899" s="709">
        <f t="shared" si="131"/>
        <v>91166</v>
      </c>
      <c r="AR899" s="709" t="str">
        <f t="shared" si="132"/>
        <v>宮城島</v>
      </c>
      <c r="AS899" s="709" t="str">
        <f t="shared" si="133"/>
        <v>91</v>
      </c>
      <c r="AT899" s="710" t="str">
        <f t="shared" si="134"/>
        <v>1596</v>
      </c>
    </row>
    <row r="900" spans="1:46">
      <c r="A900" s="662" t="s">
        <v>4479</v>
      </c>
      <c r="B900" s="662">
        <v>91181</v>
      </c>
      <c r="C900" s="662" t="s">
        <v>17</v>
      </c>
      <c r="D900" s="662" t="s">
        <v>4523</v>
      </c>
      <c r="E900" s="662" t="s">
        <v>4524</v>
      </c>
      <c r="F900" s="662" t="s">
        <v>4525</v>
      </c>
      <c r="G900" s="662">
        <v>26</v>
      </c>
      <c r="H900" s="662">
        <v>12.6</v>
      </c>
      <c r="I900" s="662">
        <v>127</v>
      </c>
      <c r="J900" s="662">
        <v>21.8</v>
      </c>
      <c r="K900" s="662">
        <v>220</v>
      </c>
      <c r="L900" s="662">
        <v>10</v>
      </c>
      <c r="M900" s="662">
        <v>1.5</v>
      </c>
      <c r="N900" s="662" t="s">
        <v>1495</v>
      </c>
      <c r="O900" s="662" t="s">
        <v>22</v>
      </c>
      <c r="P900" s="662" t="s">
        <v>40</v>
      </c>
      <c r="Q900" s="667">
        <v>26.21</v>
      </c>
      <c r="R900" s="667">
        <v>127.363333</v>
      </c>
      <c r="T900" s="668" t="s">
        <v>4605</v>
      </c>
      <c r="U900" s="668" t="s">
        <v>4605</v>
      </c>
      <c r="V900" s="668" t="s">
        <v>4605</v>
      </c>
      <c r="W900" s="668" t="s">
        <v>22</v>
      </c>
      <c r="X900" s="668" t="s">
        <v>22</v>
      </c>
      <c r="Y900" s="668" t="s">
        <v>22</v>
      </c>
      <c r="Z900" s="668" t="s">
        <v>22</v>
      </c>
      <c r="AB900" s="662" t="s">
        <v>1495</v>
      </c>
      <c r="AC900" s="662" t="s">
        <v>1495</v>
      </c>
      <c r="AH900" s="668" t="str">
        <f t="shared" si="128"/>
        <v/>
      </c>
      <c r="AI900" s="668" t="str">
        <f t="shared" si="128"/>
        <v/>
      </c>
      <c r="AJ900" s="668" t="str">
        <f t="shared" si="128"/>
        <v/>
      </c>
      <c r="AK900" s="675">
        <f t="shared" si="129"/>
        <v>91181</v>
      </c>
      <c r="AL900" s="675" t="str">
        <f t="shared" ref="AL900:AL918" si="136">AM900&amp;"_"&amp;D900</f>
        <v>91_渡嘉敷</v>
      </c>
      <c r="AM900" s="675" t="str">
        <f t="shared" si="135"/>
        <v>91</v>
      </c>
      <c r="AN900" s="693" t="str">
        <f>IFERROR(VLOOKUP(AL900,観測点コードリスト!$L$2:$N$1665,3,FALSE),"")</f>
        <v>1152</v>
      </c>
      <c r="AO900" t="str">
        <f t="shared" si="130"/>
        <v/>
      </c>
      <c r="AQ900" s="709">
        <f t="shared" si="131"/>
        <v>91181</v>
      </c>
      <c r="AR900" s="709" t="str">
        <f t="shared" si="132"/>
        <v>渡嘉敷</v>
      </c>
      <c r="AS900" s="709" t="str">
        <f t="shared" si="133"/>
        <v>91</v>
      </c>
      <c r="AT900" s="710" t="str">
        <f t="shared" si="134"/>
        <v>1152</v>
      </c>
    </row>
    <row r="901" spans="1:46">
      <c r="A901" s="662" t="s">
        <v>4479</v>
      </c>
      <c r="B901" s="662">
        <v>91197</v>
      </c>
      <c r="C901" s="662" t="s">
        <v>23</v>
      </c>
      <c r="D901" s="662" t="s">
        <v>4526</v>
      </c>
      <c r="E901" s="662" t="s">
        <v>4527</v>
      </c>
      <c r="F901" s="662" t="s">
        <v>4528</v>
      </c>
      <c r="G901" s="662">
        <v>26</v>
      </c>
      <c r="H901" s="662">
        <v>12.4</v>
      </c>
      <c r="I901" s="662">
        <v>127</v>
      </c>
      <c r="J901" s="662">
        <v>41.2</v>
      </c>
      <c r="K901" s="662">
        <v>28</v>
      </c>
      <c r="L901" s="662">
        <v>47.8</v>
      </c>
      <c r="M901" s="662" t="s">
        <v>22</v>
      </c>
      <c r="N901" s="662" t="s">
        <v>4529</v>
      </c>
      <c r="O901" s="662" t="s">
        <v>22</v>
      </c>
      <c r="P901" s="662" t="s">
        <v>22</v>
      </c>
      <c r="Q901" s="667">
        <v>26.206666999999999</v>
      </c>
      <c r="R901" s="667">
        <v>127.686667</v>
      </c>
      <c r="T901" s="668" t="s">
        <v>4605</v>
      </c>
      <c r="U901" s="668" t="s">
        <v>4605</v>
      </c>
      <c r="V901" s="668" t="s">
        <v>4605</v>
      </c>
      <c r="W901" s="668" t="s">
        <v>4605</v>
      </c>
      <c r="X901" s="668" t="s">
        <v>22</v>
      </c>
      <c r="Y901" s="668" t="s">
        <v>4605</v>
      </c>
      <c r="Z901" s="668" t="s">
        <v>4605</v>
      </c>
      <c r="AB901" s="662" t="s">
        <v>4529</v>
      </c>
      <c r="AC901" s="662" t="s">
        <v>4529</v>
      </c>
      <c r="AE901" s="662">
        <v>9</v>
      </c>
      <c r="AF901" s="662">
        <v>11</v>
      </c>
      <c r="AH901" s="668" t="str">
        <f t="shared" ref="AH901:AJ918" si="137">IF(AE901&gt;0,"●","")</f>
        <v>●</v>
      </c>
      <c r="AI901" s="668" t="str">
        <f t="shared" si="137"/>
        <v>●</v>
      </c>
      <c r="AJ901" s="668" t="str">
        <f t="shared" si="137"/>
        <v/>
      </c>
      <c r="AK901" s="675">
        <f t="shared" ref="AK901:AK918" si="138">B901</f>
        <v>91197</v>
      </c>
      <c r="AL901" s="675" t="str">
        <f t="shared" si="136"/>
        <v>91_那覇</v>
      </c>
      <c r="AM901" s="675" t="str">
        <f t="shared" si="135"/>
        <v>91</v>
      </c>
      <c r="AN901" s="693" t="str">
        <f>IFERROR(VLOOKUP(AL901,観測点コードリスト!$L$2:$N$1665,3,FALSE),"")</f>
        <v>47936</v>
      </c>
      <c r="AO901" t="str">
        <f t="shared" ref="AO901:AO918" si="139">IF(AH901="●","●",IF(AI901="●","●",IF(AJ901="●","●","")))</f>
        <v>●</v>
      </c>
      <c r="AQ901" s="709">
        <f t="shared" si="131"/>
        <v>91197</v>
      </c>
      <c r="AR901" s="709" t="str">
        <f t="shared" si="132"/>
        <v>那覇</v>
      </c>
      <c r="AS901" s="709" t="str">
        <f t="shared" si="133"/>
        <v>91</v>
      </c>
      <c r="AT901" s="710" t="str">
        <f t="shared" si="134"/>
        <v>47936</v>
      </c>
    </row>
    <row r="902" spans="1:46">
      <c r="A902" s="662" t="s">
        <v>4479</v>
      </c>
      <c r="B902" s="662">
        <v>91236</v>
      </c>
      <c r="C902" s="662" t="s">
        <v>23</v>
      </c>
      <c r="D902" s="662" t="s">
        <v>4530</v>
      </c>
      <c r="E902" s="662" t="s">
        <v>4531</v>
      </c>
      <c r="F902" s="662" t="s">
        <v>4532</v>
      </c>
      <c r="G902" s="662">
        <v>26</v>
      </c>
      <c r="H902" s="662">
        <v>11.6</v>
      </c>
      <c r="I902" s="662">
        <v>127</v>
      </c>
      <c r="J902" s="662">
        <v>38.299999999999997</v>
      </c>
      <c r="K902" s="662">
        <v>3</v>
      </c>
      <c r="L902" s="662">
        <v>10</v>
      </c>
      <c r="M902" s="662" t="s">
        <v>22</v>
      </c>
      <c r="N902" s="662" t="s">
        <v>35</v>
      </c>
      <c r="O902" s="662" t="s">
        <v>22</v>
      </c>
      <c r="P902" s="662" t="s">
        <v>36</v>
      </c>
      <c r="Q902" s="667">
        <v>26.193332999999999</v>
      </c>
      <c r="R902" s="667">
        <v>127.638333</v>
      </c>
      <c r="T902" s="668" t="s">
        <v>4605</v>
      </c>
      <c r="U902" s="668" t="s">
        <v>4605</v>
      </c>
      <c r="V902" s="668" t="s">
        <v>4605</v>
      </c>
      <c r="W902" s="668" t="s">
        <v>22</v>
      </c>
      <c r="X902" s="668" t="s">
        <v>22</v>
      </c>
      <c r="Y902" s="668" t="s">
        <v>22</v>
      </c>
      <c r="Z902" s="668" t="s">
        <v>22</v>
      </c>
      <c r="AB902" s="662" t="s">
        <v>35</v>
      </c>
      <c r="AC902" s="662" t="s">
        <v>35</v>
      </c>
      <c r="AE902" s="662">
        <v>8</v>
      </c>
      <c r="AF902" s="662">
        <v>7</v>
      </c>
      <c r="AG902" s="662">
        <v>3</v>
      </c>
      <c r="AH902" s="668" t="str">
        <f t="shared" si="137"/>
        <v>●</v>
      </c>
      <c r="AI902" s="668" t="str">
        <f t="shared" si="137"/>
        <v>●</v>
      </c>
      <c r="AJ902" s="668" t="str">
        <f t="shared" si="137"/>
        <v>●</v>
      </c>
      <c r="AK902" s="675">
        <f t="shared" si="138"/>
        <v>91236</v>
      </c>
      <c r="AL902" s="675" t="str">
        <f t="shared" si="136"/>
        <v>91_安次嶺</v>
      </c>
      <c r="AM902" s="675" t="str">
        <f t="shared" si="135"/>
        <v>91</v>
      </c>
      <c r="AN902" s="693" t="str">
        <f>IFERROR(VLOOKUP(AL902,観測点コードリスト!$L$2:$N$1665,3,FALSE),"")</f>
        <v>1482</v>
      </c>
      <c r="AO902" t="str">
        <f t="shared" si="139"/>
        <v>●</v>
      </c>
      <c r="AQ902" s="709">
        <f t="shared" si="131"/>
        <v>91236</v>
      </c>
      <c r="AR902" s="709" t="str">
        <f t="shared" si="132"/>
        <v>安次嶺</v>
      </c>
      <c r="AS902" s="709" t="str">
        <f t="shared" si="133"/>
        <v>91</v>
      </c>
      <c r="AT902" s="710" t="str">
        <f t="shared" si="134"/>
        <v>1482</v>
      </c>
    </row>
    <row r="903" spans="1:46">
      <c r="A903" s="662" t="s">
        <v>4479</v>
      </c>
      <c r="B903" s="662">
        <v>91241</v>
      </c>
      <c r="C903" s="662" t="s">
        <v>17</v>
      </c>
      <c r="D903" s="662" t="s">
        <v>4533</v>
      </c>
      <c r="E903" s="662" t="s">
        <v>4534</v>
      </c>
      <c r="F903" s="662" t="s">
        <v>4535</v>
      </c>
      <c r="G903" s="662">
        <v>26</v>
      </c>
      <c r="H903" s="662">
        <v>9.1999999999999993</v>
      </c>
      <c r="I903" s="662">
        <v>127</v>
      </c>
      <c r="J903" s="662">
        <v>45.9</v>
      </c>
      <c r="K903" s="662">
        <v>186</v>
      </c>
      <c r="L903" s="662">
        <v>10</v>
      </c>
      <c r="M903" s="662">
        <v>1.5</v>
      </c>
      <c r="N903" s="662" t="s">
        <v>4043</v>
      </c>
      <c r="O903" s="662" t="s">
        <v>22</v>
      </c>
      <c r="P903" s="662" t="s">
        <v>40</v>
      </c>
      <c r="Q903" s="667">
        <v>26.153333</v>
      </c>
      <c r="R903" s="667">
        <v>127.765</v>
      </c>
      <c r="T903" s="668" t="s">
        <v>4605</v>
      </c>
      <c r="U903" s="668" t="s">
        <v>4605</v>
      </c>
      <c r="V903" s="668" t="s">
        <v>4605</v>
      </c>
      <c r="W903" s="668" t="s">
        <v>22</v>
      </c>
      <c r="X903" s="668" t="s">
        <v>22</v>
      </c>
      <c r="Y903" s="668" t="s">
        <v>22</v>
      </c>
      <c r="Z903" s="668" t="s">
        <v>22</v>
      </c>
      <c r="AB903" s="662" t="s">
        <v>4745</v>
      </c>
      <c r="AC903" s="662" t="s">
        <v>4857</v>
      </c>
      <c r="AE903" s="662">
        <v>1</v>
      </c>
      <c r="AF903" s="662">
        <v>2</v>
      </c>
      <c r="AG903" s="662">
        <v>17</v>
      </c>
      <c r="AH903" s="668" t="str">
        <f t="shared" si="137"/>
        <v>●</v>
      </c>
      <c r="AI903" s="668" t="str">
        <f t="shared" si="137"/>
        <v>●</v>
      </c>
      <c r="AJ903" s="668" t="str">
        <f t="shared" si="137"/>
        <v>●</v>
      </c>
      <c r="AK903" s="675">
        <f t="shared" si="138"/>
        <v>91241</v>
      </c>
      <c r="AL903" s="675" t="str">
        <f t="shared" si="136"/>
        <v>91_糸数</v>
      </c>
      <c r="AM903" s="675" t="str">
        <f t="shared" si="135"/>
        <v>91</v>
      </c>
      <c r="AN903" s="693" t="str">
        <f>IFERROR(VLOOKUP(AL903,観測点コードリスト!$L$2:$N$1665,3,FALSE),"")</f>
        <v>0909</v>
      </c>
      <c r="AO903" t="str">
        <f t="shared" si="139"/>
        <v>●</v>
      </c>
      <c r="AQ903" s="709">
        <f t="shared" si="131"/>
        <v>91241</v>
      </c>
      <c r="AR903" s="709" t="str">
        <f t="shared" si="132"/>
        <v>糸数</v>
      </c>
      <c r="AS903" s="709" t="str">
        <f t="shared" si="133"/>
        <v>91</v>
      </c>
      <c r="AT903" s="710" t="str">
        <f t="shared" si="134"/>
        <v>0909</v>
      </c>
    </row>
    <row r="904" spans="1:46">
      <c r="A904" s="662" t="s">
        <v>4479</v>
      </c>
      <c r="B904" s="662">
        <v>92006</v>
      </c>
      <c r="C904" s="662" t="s">
        <v>23</v>
      </c>
      <c r="D904" s="662" t="s">
        <v>4536</v>
      </c>
      <c r="E904" s="662" t="s">
        <v>4537</v>
      </c>
      <c r="F904" s="662" t="s">
        <v>4538</v>
      </c>
      <c r="G904" s="662">
        <v>25</v>
      </c>
      <c r="H904" s="662">
        <v>56.6</v>
      </c>
      <c r="I904" s="662">
        <v>131</v>
      </c>
      <c r="J904" s="662">
        <v>19.600000000000001</v>
      </c>
      <c r="K904" s="662">
        <v>22</v>
      </c>
      <c r="L904" s="662">
        <v>9.8000000000000007</v>
      </c>
      <c r="M904" s="662" t="s">
        <v>22</v>
      </c>
      <c r="N904" s="662" t="s">
        <v>35</v>
      </c>
      <c r="O904" s="662" t="s">
        <v>22</v>
      </c>
      <c r="P904" s="662" t="s">
        <v>36</v>
      </c>
      <c r="Q904" s="667">
        <v>25.943332999999999</v>
      </c>
      <c r="R904" s="667">
        <v>131.32666699999999</v>
      </c>
      <c r="T904" s="668" t="s">
        <v>4605</v>
      </c>
      <c r="U904" s="668" t="s">
        <v>4605</v>
      </c>
      <c r="V904" s="668" t="s">
        <v>4605</v>
      </c>
      <c r="W904" s="668" t="s">
        <v>22</v>
      </c>
      <c r="X904" s="668" t="s">
        <v>22</v>
      </c>
      <c r="Y904" s="668" t="s">
        <v>22</v>
      </c>
      <c r="Z904" s="668" t="s">
        <v>22</v>
      </c>
      <c r="AB904" s="662" t="s">
        <v>35</v>
      </c>
      <c r="AC904" s="662" t="s">
        <v>35</v>
      </c>
      <c r="AH904" s="668" t="str">
        <f t="shared" si="137"/>
        <v/>
      </c>
      <c r="AI904" s="668" t="str">
        <f t="shared" si="137"/>
        <v/>
      </c>
      <c r="AJ904" s="668" t="str">
        <f t="shared" si="137"/>
        <v/>
      </c>
      <c r="AK904" s="675">
        <f t="shared" si="138"/>
        <v>92006</v>
      </c>
      <c r="AL904" s="675" t="str">
        <f t="shared" si="136"/>
        <v>91_北大東</v>
      </c>
      <c r="AM904" s="691" t="s">
        <v>4979</v>
      </c>
      <c r="AN904" s="693" t="str">
        <f>IFERROR(VLOOKUP(AL904,観測点コードリスト!$L$2:$N$1665,3,FALSE),"")</f>
        <v>1517</v>
      </c>
      <c r="AO904" t="str">
        <f t="shared" si="139"/>
        <v/>
      </c>
      <c r="AQ904" s="709">
        <f t="shared" si="131"/>
        <v>92006</v>
      </c>
      <c r="AR904" s="709" t="str">
        <f t="shared" si="132"/>
        <v>北大東</v>
      </c>
      <c r="AS904" s="709" t="str">
        <f t="shared" si="133"/>
        <v>91</v>
      </c>
      <c r="AT904" s="710" t="str">
        <f t="shared" si="134"/>
        <v>1517</v>
      </c>
    </row>
    <row r="905" spans="1:46">
      <c r="A905" s="662" t="s">
        <v>4479</v>
      </c>
      <c r="B905" s="662">
        <v>92011</v>
      </c>
      <c r="C905" s="662" t="s">
        <v>23</v>
      </c>
      <c r="D905" s="662" t="s">
        <v>15764</v>
      </c>
      <c r="E905" s="662" t="s">
        <v>4540</v>
      </c>
      <c r="F905" s="662" t="s">
        <v>4541</v>
      </c>
      <c r="G905" s="662">
        <v>25</v>
      </c>
      <c r="H905" s="662">
        <v>49.7</v>
      </c>
      <c r="I905" s="662">
        <v>131</v>
      </c>
      <c r="J905" s="662">
        <v>13.7</v>
      </c>
      <c r="K905" s="662">
        <v>15</v>
      </c>
      <c r="L905" s="662">
        <v>22.5</v>
      </c>
      <c r="M905" s="662" t="s">
        <v>22</v>
      </c>
      <c r="N905" s="662" t="s">
        <v>4542</v>
      </c>
      <c r="O905" s="662" t="s">
        <v>22</v>
      </c>
      <c r="P905" s="662" t="s">
        <v>22</v>
      </c>
      <c r="Q905" s="667">
        <v>25.828333000000001</v>
      </c>
      <c r="R905" s="667">
        <v>131.22833299999999</v>
      </c>
      <c r="T905" s="668" t="s">
        <v>4605</v>
      </c>
      <c r="U905" s="668" t="s">
        <v>4605</v>
      </c>
      <c r="V905" s="668" t="s">
        <v>4605</v>
      </c>
      <c r="W905" s="668" t="s">
        <v>4605</v>
      </c>
      <c r="X905" s="668" t="s">
        <v>22</v>
      </c>
      <c r="Y905" s="668" t="s">
        <v>4605</v>
      </c>
      <c r="Z905" s="668" t="s">
        <v>4605</v>
      </c>
      <c r="AB905" s="662" t="s">
        <v>4542</v>
      </c>
      <c r="AC905" s="662" t="s">
        <v>4542</v>
      </c>
      <c r="AH905" s="668" t="str">
        <f t="shared" si="137"/>
        <v/>
      </c>
      <c r="AI905" s="668" t="str">
        <f t="shared" si="137"/>
        <v/>
      </c>
      <c r="AJ905" s="668" t="str">
        <f t="shared" si="137"/>
        <v/>
      </c>
      <c r="AK905" s="675">
        <f t="shared" si="138"/>
        <v>92011</v>
      </c>
      <c r="AL905" s="675" t="str">
        <f t="shared" si="136"/>
        <v>91_南大東</v>
      </c>
      <c r="AM905" s="691" t="s">
        <v>4979</v>
      </c>
      <c r="AN905" s="693" t="str">
        <f>IFERROR(VLOOKUP(AL905,観測点コードリスト!$L$2:$N$1665,3,FALSE),"")</f>
        <v>47945</v>
      </c>
      <c r="AO905" t="str">
        <f t="shared" si="139"/>
        <v/>
      </c>
      <c r="AQ905" s="709">
        <f t="shared" si="131"/>
        <v>92011</v>
      </c>
      <c r="AR905" s="709" t="str">
        <f t="shared" si="132"/>
        <v>南大東</v>
      </c>
      <c r="AS905" s="709" t="str">
        <f t="shared" si="133"/>
        <v>91</v>
      </c>
      <c r="AT905" s="710" t="str">
        <f t="shared" si="134"/>
        <v>47945</v>
      </c>
    </row>
    <row r="906" spans="1:46">
      <c r="A906" s="662" t="s">
        <v>4479</v>
      </c>
      <c r="B906" s="662">
        <v>92012</v>
      </c>
      <c r="C906" s="662" t="s">
        <v>23</v>
      </c>
      <c r="D906" s="662" t="s">
        <v>4543</v>
      </c>
      <c r="E906" s="662" t="s">
        <v>4544</v>
      </c>
      <c r="F906" s="662" t="s">
        <v>4545</v>
      </c>
      <c r="G906" s="662">
        <v>25</v>
      </c>
      <c r="H906" s="662">
        <v>50.8</v>
      </c>
      <c r="I906" s="662">
        <v>131</v>
      </c>
      <c r="J906" s="662">
        <v>15.8</v>
      </c>
      <c r="K906" s="662">
        <v>48</v>
      </c>
      <c r="L906" s="662">
        <v>9.8000000000000007</v>
      </c>
      <c r="M906" s="662" t="s">
        <v>22</v>
      </c>
      <c r="N906" s="662" t="s">
        <v>35</v>
      </c>
      <c r="O906" s="662" t="s">
        <v>22</v>
      </c>
      <c r="P906" s="662" t="s">
        <v>36</v>
      </c>
      <c r="Q906" s="667">
        <v>25.846667</v>
      </c>
      <c r="R906" s="667">
        <v>131.26333299999999</v>
      </c>
      <c r="T906" s="668" t="s">
        <v>4605</v>
      </c>
      <c r="U906" s="668" t="s">
        <v>4605</v>
      </c>
      <c r="V906" s="668" t="s">
        <v>4605</v>
      </c>
      <c r="W906" s="668" t="s">
        <v>22</v>
      </c>
      <c r="X906" s="668" t="s">
        <v>22</v>
      </c>
      <c r="Y906" s="668" t="s">
        <v>22</v>
      </c>
      <c r="Z906" s="668" t="s">
        <v>22</v>
      </c>
      <c r="AB906" s="662" t="s">
        <v>35</v>
      </c>
      <c r="AC906" s="662" t="s">
        <v>35</v>
      </c>
      <c r="AH906" s="668" t="str">
        <f t="shared" si="137"/>
        <v/>
      </c>
      <c r="AI906" s="668" t="str">
        <f t="shared" si="137"/>
        <v/>
      </c>
      <c r="AJ906" s="668" t="str">
        <f t="shared" si="137"/>
        <v/>
      </c>
      <c r="AK906" s="675">
        <f t="shared" si="138"/>
        <v>92012</v>
      </c>
      <c r="AL906" s="675" t="str">
        <f t="shared" si="136"/>
        <v>91_旧東</v>
      </c>
      <c r="AM906" s="691" t="s">
        <v>4979</v>
      </c>
      <c r="AN906" s="693" t="str">
        <f>IFERROR(VLOOKUP(AL906,観測点コードリスト!$L$2:$N$1665,3,FALSE),"")</f>
        <v>1518</v>
      </c>
      <c r="AO906" t="str">
        <f t="shared" si="139"/>
        <v/>
      </c>
      <c r="AQ906" s="709">
        <f t="shared" si="131"/>
        <v>92012</v>
      </c>
      <c r="AR906" s="709" t="str">
        <f t="shared" si="132"/>
        <v>旧東</v>
      </c>
      <c r="AS906" s="709" t="str">
        <f t="shared" si="133"/>
        <v>91</v>
      </c>
      <c r="AT906" s="710" t="str">
        <f t="shared" si="134"/>
        <v>1518</v>
      </c>
    </row>
    <row r="907" spans="1:46">
      <c r="A907" s="662" t="s">
        <v>4479</v>
      </c>
      <c r="B907" s="662">
        <v>93012</v>
      </c>
      <c r="C907" s="662" t="s">
        <v>23</v>
      </c>
      <c r="D907" s="662" t="s">
        <v>4546</v>
      </c>
      <c r="E907" s="662" t="s">
        <v>4547</v>
      </c>
      <c r="F907" s="662" t="s">
        <v>4548</v>
      </c>
      <c r="G907" s="662">
        <v>24</v>
      </c>
      <c r="H907" s="662">
        <v>49.6</v>
      </c>
      <c r="I907" s="662">
        <v>125</v>
      </c>
      <c r="J907" s="662">
        <v>8.6</v>
      </c>
      <c r="K907" s="662">
        <v>8</v>
      </c>
      <c r="L907" s="662">
        <v>10</v>
      </c>
      <c r="M907" s="662" t="s">
        <v>22</v>
      </c>
      <c r="N907" s="662" t="s">
        <v>35</v>
      </c>
      <c r="O907" s="662" t="s">
        <v>22</v>
      </c>
      <c r="P907" s="662" t="s">
        <v>36</v>
      </c>
      <c r="Q907" s="667">
        <v>24.826667</v>
      </c>
      <c r="R907" s="667">
        <v>125.143333</v>
      </c>
      <c r="T907" s="668" t="s">
        <v>4605</v>
      </c>
      <c r="U907" s="668" t="s">
        <v>4605</v>
      </c>
      <c r="V907" s="668" t="s">
        <v>4605</v>
      </c>
      <c r="W907" s="668" t="s">
        <v>22</v>
      </c>
      <c r="X907" s="668" t="s">
        <v>22</v>
      </c>
      <c r="Y907" s="668" t="s">
        <v>22</v>
      </c>
      <c r="Z907" s="668" t="s">
        <v>22</v>
      </c>
      <c r="AB907" s="662" t="s">
        <v>35</v>
      </c>
      <c r="AC907" s="662" t="s">
        <v>35</v>
      </c>
      <c r="AH907" s="668" t="str">
        <f t="shared" si="137"/>
        <v/>
      </c>
      <c r="AI907" s="668" t="str">
        <f t="shared" si="137"/>
        <v/>
      </c>
      <c r="AJ907" s="668" t="str">
        <f t="shared" si="137"/>
        <v/>
      </c>
      <c r="AK907" s="675">
        <f t="shared" si="138"/>
        <v>93012</v>
      </c>
      <c r="AL907" s="675" t="str">
        <f t="shared" si="136"/>
        <v>91_下地島</v>
      </c>
      <c r="AM907" s="691" t="s">
        <v>4979</v>
      </c>
      <c r="AN907" s="693" t="str">
        <f>IFERROR(VLOOKUP(AL907,観測点コードリスト!$L$2:$N$1665,3,FALSE),"")</f>
        <v>1490</v>
      </c>
      <c r="AO907" t="str">
        <f t="shared" si="139"/>
        <v/>
      </c>
      <c r="AQ907" s="709">
        <f t="shared" si="131"/>
        <v>93012</v>
      </c>
      <c r="AR907" s="709" t="str">
        <f t="shared" si="132"/>
        <v>下地島</v>
      </c>
      <c r="AS907" s="709" t="str">
        <f t="shared" si="133"/>
        <v>91</v>
      </c>
      <c r="AT907" s="710" t="str">
        <f t="shared" si="134"/>
        <v>1490</v>
      </c>
    </row>
    <row r="908" spans="1:46">
      <c r="A908" s="662" t="s">
        <v>4479</v>
      </c>
      <c r="B908" s="662">
        <v>93041</v>
      </c>
      <c r="C908" s="662" t="s">
        <v>23</v>
      </c>
      <c r="D908" s="662" t="s">
        <v>4549</v>
      </c>
      <c r="E908" s="662" t="s">
        <v>4550</v>
      </c>
      <c r="F908" s="662" t="s">
        <v>4551</v>
      </c>
      <c r="G908" s="662">
        <v>24</v>
      </c>
      <c r="H908" s="662">
        <v>47.6</v>
      </c>
      <c r="I908" s="662">
        <v>125</v>
      </c>
      <c r="J908" s="662">
        <v>16.7</v>
      </c>
      <c r="K908" s="662">
        <v>39</v>
      </c>
      <c r="L908" s="662">
        <v>13.5</v>
      </c>
      <c r="M908" s="662" t="s">
        <v>22</v>
      </c>
      <c r="N908" s="662" t="s">
        <v>4483</v>
      </c>
      <c r="O908" s="662" t="s">
        <v>22</v>
      </c>
      <c r="P908" s="662" t="s">
        <v>22</v>
      </c>
      <c r="Q908" s="667">
        <v>24.793333000000001</v>
      </c>
      <c r="R908" s="667">
        <v>125.278333</v>
      </c>
      <c r="T908" s="668" t="s">
        <v>4605</v>
      </c>
      <c r="U908" s="668" t="s">
        <v>4605</v>
      </c>
      <c r="V908" s="668" t="s">
        <v>4605</v>
      </c>
      <c r="W908" s="668" t="s">
        <v>4605</v>
      </c>
      <c r="X908" s="668" t="s">
        <v>22</v>
      </c>
      <c r="Y908" s="668" t="s">
        <v>4605</v>
      </c>
      <c r="Z908" s="668" t="s">
        <v>4605</v>
      </c>
      <c r="AB908" s="662" t="s">
        <v>4483</v>
      </c>
      <c r="AC908" s="662" t="s">
        <v>4483</v>
      </c>
      <c r="AH908" s="668" t="str">
        <f t="shared" si="137"/>
        <v/>
      </c>
      <c r="AI908" s="668" t="str">
        <f t="shared" si="137"/>
        <v/>
      </c>
      <c r="AJ908" s="668" t="str">
        <f t="shared" si="137"/>
        <v/>
      </c>
      <c r="AK908" s="675">
        <f t="shared" si="138"/>
        <v>93041</v>
      </c>
      <c r="AL908" s="675" t="str">
        <f t="shared" si="136"/>
        <v>91_宮古島</v>
      </c>
      <c r="AM908" s="691" t="s">
        <v>4979</v>
      </c>
      <c r="AN908" s="693" t="str">
        <f>IFERROR(VLOOKUP(AL908,観測点コードリスト!$L$2:$N$1665,3,FALSE),"")</f>
        <v>47927</v>
      </c>
      <c r="AO908" t="str">
        <f t="shared" si="139"/>
        <v/>
      </c>
      <c r="AQ908" s="709">
        <f t="shared" si="131"/>
        <v>93041</v>
      </c>
      <c r="AR908" s="709" t="str">
        <f t="shared" si="132"/>
        <v>宮古島</v>
      </c>
      <c r="AS908" s="709" t="str">
        <f t="shared" si="133"/>
        <v>91</v>
      </c>
      <c r="AT908" s="710" t="str">
        <f t="shared" si="134"/>
        <v>47927</v>
      </c>
    </row>
    <row r="909" spans="1:46">
      <c r="A909" s="662" t="s">
        <v>4479</v>
      </c>
      <c r="B909" s="662">
        <v>93042</v>
      </c>
      <c r="C909" s="662" t="s">
        <v>23</v>
      </c>
      <c r="D909" s="662" t="s">
        <v>4552</v>
      </c>
      <c r="E909" s="662" t="s">
        <v>4553</v>
      </c>
      <c r="F909" s="662" t="s">
        <v>4554</v>
      </c>
      <c r="G909" s="662">
        <v>24</v>
      </c>
      <c r="H909" s="662">
        <v>46.9</v>
      </c>
      <c r="I909" s="662">
        <v>125</v>
      </c>
      <c r="J909" s="662">
        <v>17.7</v>
      </c>
      <c r="K909" s="662">
        <v>43</v>
      </c>
      <c r="L909" s="662">
        <v>10</v>
      </c>
      <c r="M909" s="662" t="s">
        <v>22</v>
      </c>
      <c r="N909" s="662" t="s">
        <v>35</v>
      </c>
      <c r="O909" s="662" t="s">
        <v>22</v>
      </c>
      <c r="P909" s="662" t="s">
        <v>36</v>
      </c>
      <c r="Q909" s="667">
        <v>24.781666999999999</v>
      </c>
      <c r="R909" s="667">
        <v>125.295</v>
      </c>
      <c r="T909" s="668" t="s">
        <v>4605</v>
      </c>
      <c r="U909" s="668" t="s">
        <v>4605</v>
      </c>
      <c r="V909" s="668" t="s">
        <v>4605</v>
      </c>
      <c r="W909" s="668" t="s">
        <v>22</v>
      </c>
      <c r="X909" s="668" t="s">
        <v>22</v>
      </c>
      <c r="Y909" s="668" t="s">
        <v>22</v>
      </c>
      <c r="Z909" s="668" t="s">
        <v>22</v>
      </c>
      <c r="AB909" s="662" t="s">
        <v>35</v>
      </c>
      <c r="AC909" s="662" t="s">
        <v>35</v>
      </c>
      <c r="AH909" s="668" t="str">
        <f t="shared" si="137"/>
        <v/>
      </c>
      <c r="AI909" s="668" t="str">
        <f t="shared" si="137"/>
        <v/>
      </c>
      <c r="AJ909" s="668" t="str">
        <f t="shared" si="137"/>
        <v/>
      </c>
      <c r="AK909" s="675">
        <f t="shared" si="138"/>
        <v>93042</v>
      </c>
      <c r="AL909" s="675" t="str">
        <f t="shared" si="136"/>
        <v>91_鏡原</v>
      </c>
      <c r="AM909" s="691" t="s">
        <v>4979</v>
      </c>
      <c r="AN909" s="693" t="str">
        <f>IFERROR(VLOOKUP(AL909,観測点コードリスト!$L$2:$N$1665,3,FALSE),"")</f>
        <v>1483</v>
      </c>
      <c r="AO909" t="str">
        <f t="shared" si="139"/>
        <v/>
      </c>
      <c r="AQ909" s="709">
        <f t="shared" si="131"/>
        <v>93042</v>
      </c>
      <c r="AR909" s="709" t="str">
        <f t="shared" si="132"/>
        <v>鏡原</v>
      </c>
      <c r="AS909" s="709" t="str">
        <f t="shared" si="133"/>
        <v>91</v>
      </c>
      <c r="AT909" s="710" t="str">
        <f t="shared" si="134"/>
        <v>1483</v>
      </c>
    </row>
    <row r="910" spans="1:46">
      <c r="A910" s="662" t="s">
        <v>4479</v>
      </c>
      <c r="B910" s="662">
        <v>93062</v>
      </c>
      <c r="C910" s="662" t="s">
        <v>23</v>
      </c>
      <c r="D910" s="662" t="s">
        <v>4559</v>
      </c>
      <c r="E910" s="662" t="s">
        <v>4560</v>
      </c>
      <c r="F910" s="662" t="s">
        <v>4561</v>
      </c>
      <c r="G910" s="662">
        <v>24</v>
      </c>
      <c r="H910" s="662">
        <v>39.200000000000003</v>
      </c>
      <c r="I910" s="662">
        <v>124</v>
      </c>
      <c r="J910" s="662">
        <v>40.5</v>
      </c>
      <c r="K910" s="662">
        <v>10</v>
      </c>
      <c r="L910" s="662">
        <v>10</v>
      </c>
      <c r="M910" s="662" t="s">
        <v>22</v>
      </c>
      <c r="N910" s="662" t="s">
        <v>35</v>
      </c>
      <c r="O910" s="662" t="s">
        <v>22</v>
      </c>
      <c r="P910" s="662" t="s">
        <v>36</v>
      </c>
      <c r="Q910" s="667">
        <v>24.653333</v>
      </c>
      <c r="R910" s="667">
        <v>124.675</v>
      </c>
      <c r="T910" s="668" t="s">
        <v>4605</v>
      </c>
      <c r="U910" s="668" t="s">
        <v>4605</v>
      </c>
      <c r="V910" s="668" t="s">
        <v>4605</v>
      </c>
      <c r="W910" s="668" t="s">
        <v>22</v>
      </c>
      <c r="X910" s="668" t="s">
        <v>22</v>
      </c>
      <c r="Y910" s="668" t="s">
        <v>22</v>
      </c>
      <c r="Z910" s="668" t="s">
        <v>22</v>
      </c>
      <c r="AB910" s="662" t="s">
        <v>35</v>
      </c>
      <c r="AC910" s="662" t="s">
        <v>35</v>
      </c>
      <c r="AH910" s="668" t="str">
        <f t="shared" si="137"/>
        <v/>
      </c>
      <c r="AI910" s="668" t="str">
        <f t="shared" si="137"/>
        <v/>
      </c>
      <c r="AJ910" s="668" t="str">
        <f t="shared" si="137"/>
        <v/>
      </c>
      <c r="AK910" s="675">
        <f t="shared" si="138"/>
        <v>93062</v>
      </c>
      <c r="AL910" s="675" t="str">
        <f t="shared" si="136"/>
        <v>91_仲筋</v>
      </c>
      <c r="AM910" s="691" t="s">
        <v>4979</v>
      </c>
      <c r="AN910" s="693" t="str">
        <f>IFERROR(VLOOKUP(AL910,観測点コードリスト!$L$2:$N$1665,3,FALSE),"")</f>
        <v>1491</v>
      </c>
      <c r="AO910" t="str">
        <f t="shared" si="139"/>
        <v/>
      </c>
      <c r="AQ910" s="709">
        <f t="shared" si="131"/>
        <v>93062</v>
      </c>
      <c r="AR910" s="709" t="str">
        <f t="shared" si="132"/>
        <v>仲筋</v>
      </c>
      <c r="AS910" s="709" t="str">
        <f t="shared" si="133"/>
        <v>91</v>
      </c>
      <c r="AT910" s="710" t="str">
        <f t="shared" si="134"/>
        <v>1491</v>
      </c>
    </row>
    <row r="911" spans="1:46">
      <c r="A911" s="662" t="s">
        <v>4479</v>
      </c>
      <c r="B911" s="662">
        <v>94001</v>
      </c>
      <c r="C911" s="662" t="s">
        <v>17</v>
      </c>
      <c r="D911" s="662" t="s">
        <v>4562</v>
      </c>
      <c r="E911" s="662" t="s">
        <v>4563</v>
      </c>
      <c r="F911" s="662" t="s">
        <v>4564</v>
      </c>
      <c r="G911" s="662">
        <v>24</v>
      </c>
      <c r="H911" s="662">
        <v>30.4</v>
      </c>
      <c r="I911" s="662">
        <v>124</v>
      </c>
      <c r="J911" s="662">
        <v>16.8</v>
      </c>
      <c r="K911" s="662">
        <v>11</v>
      </c>
      <c r="L911" s="662">
        <v>10</v>
      </c>
      <c r="M911" s="662">
        <v>1.5</v>
      </c>
      <c r="N911" s="662" t="s">
        <v>4374</v>
      </c>
      <c r="O911" s="662" t="s">
        <v>22</v>
      </c>
      <c r="P911" s="662" t="s">
        <v>40</v>
      </c>
      <c r="Q911" s="667">
        <v>24.506667</v>
      </c>
      <c r="R911" s="667">
        <v>124.28</v>
      </c>
      <c r="T911" s="668" t="s">
        <v>4605</v>
      </c>
      <c r="U911" s="668" t="s">
        <v>4605</v>
      </c>
      <c r="V911" s="668" t="s">
        <v>4605</v>
      </c>
      <c r="W911" s="668" t="s">
        <v>22</v>
      </c>
      <c r="X911" s="668" t="s">
        <v>22</v>
      </c>
      <c r="Y911" s="668" t="s">
        <v>22</v>
      </c>
      <c r="Z911" s="668" t="s">
        <v>22</v>
      </c>
      <c r="AB911" s="662" t="s">
        <v>4374</v>
      </c>
      <c r="AC911" s="662" t="s">
        <v>4374</v>
      </c>
      <c r="AH911" s="668" t="str">
        <f t="shared" si="137"/>
        <v/>
      </c>
      <c r="AI911" s="668" t="str">
        <f t="shared" si="137"/>
        <v/>
      </c>
      <c r="AJ911" s="668" t="str">
        <f t="shared" si="137"/>
        <v/>
      </c>
      <c r="AK911" s="675">
        <f t="shared" si="138"/>
        <v>94001</v>
      </c>
      <c r="AL911" s="675" t="str">
        <f t="shared" si="136"/>
        <v>91_伊原間</v>
      </c>
      <c r="AM911" s="691" t="s">
        <v>4979</v>
      </c>
      <c r="AN911" s="693" t="str">
        <f>IFERROR(VLOOKUP(AL911,観測点コードリスト!$L$2:$N$1665,3,FALSE),"")</f>
        <v>1145</v>
      </c>
      <c r="AO911" t="str">
        <f t="shared" si="139"/>
        <v/>
      </c>
      <c r="AQ911" s="709">
        <f t="shared" si="131"/>
        <v>94001</v>
      </c>
      <c r="AR911" s="709" t="str">
        <f t="shared" si="132"/>
        <v>伊原間</v>
      </c>
      <c r="AS911" s="709" t="str">
        <f t="shared" si="133"/>
        <v>91</v>
      </c>
      <c r="AT911" s="710" t="str">
        <f t="shared" si="134"/>
        <v>1145</v>
      </c>
    </row>
    <row r="912" spans="1:46">
      <c r="A912" s="662" t="s">
        <v>4479</v>
      </c>
      <c r="B912" s="662">
        <v>94011</v>
      </c>
      <c r="C912" s="662" t="s">
        <v>23</v>
      </c>
      <c r="D912" s="662" t="s">
        <v>4565</v>
      </c>
      <c r="E912" s="662" t="s">
        <v>4566</v>
      </c>
      <c r="F912" s="662" t="s">
        <v>4567</v>
      </c>
      <c r="G912" s="662">
        <v>24</v>
      </c>
      <c r="H912" s="662">
        <v>28</v>
      </c>
      <c r="I912" s="662">
        <v>122</v>
      </c>
      <c r="J912" s="662">
        <v>58.7</v>
      </c>
      <c r="K912" s="662">
        <v>15</v>
      </c>
      <c r="L912" s="662">
        <v>9.8000000000000007</v>
      </c>
      <c r="M912" s="662" t="s">
        <v>22</v>
      </c>
      <c r="N912" s="662" t="s">
        <v>35</v>
      </c>
      <c r="O912" s="662" t="s">
        <v>22</v>
      </c>
      <c r="P912" s="662" t="s">
        <v>36</v>
      </c>
      <c r="Q912" s="667">
        <v>24.466667000000001</v>
      </c>
      <c r="R912" s="667">
        <v>122.97833300000001</v>
      </c>
      <c r="T912" s="668" t="s">
        <v>4605</v>
      </c>
      <c r="U912" s="668" t="s">
        <v>4605</v>
      </c>
      <c r="V912" s="668" t="s">
        <v>4605</v>
      </c>
      <c r="W912" s="668" t="s">
        <v>22</v>
      </c>
      <c r="X912" s="668" t="s">
        <v>22</v>
      </c>
      <c r="Y912" s="668" t="s">
        <v>22</v>
      </c>
      <c r="Z912" s="668" t="s">
        <v>22</v>
      </c>
      <c r="AB912" s="662" t="s">
        <v>35</v>
      </c>
      <c r="AC912" s="662" t="s">
        <v>35</v>
      </c>
      <c r="AH912" s="668" t="str">
        <f t="shared" si="137"/>
        <v/>
      </c>
      <c r="AI912" s="668" t="str">
        <f t="shared" si="137"/>
        <v/>
      </c>
      <c r="AJ912" s="668" t="str">
        <f t="shared" si="137"/>
        <v/>
      </c>
      <c r="AK912" s="675">
        <f t="shared" si="138"/>
        <v>94011</v>
      </c>
      <c r="AL912" s="675" t="str">
        <f t="shared" si="136"/>
        <v>91_所野</v>
      </c>
      <c r="AM912" s="691" t="s">
        <v>4979</v>
      </c>
      <c r="AN912" s="693" t="str">
        <f>IFERROR(VLOOKUP(AL912,観測点コードリスト!$L$2:$N$1665,3,FALSE),"")</f>
        <v>1493</v>
      </c>
      <c r="AO912" t="str">
        <f t="shared" si="139"/>
        <v/>
      </c>
      <c r="AQ912" s="709">
        <f t="shared" si="131"/>
        <v>94011</v>
      </c>
      <c r="AR912" s="709" t="str">
        <f t="shared" si="132"/>
        <v>所野</v>
      </c>
      <c r="AS912" s="709" t="str">
        <f t="shared" si="133"/>
        <v>91</v>
      </c>
      <c r="AT912" s="710" t="str">
        <f t="shared" si="134"/>
        <v>1493</v>
      </c>
    </row>
    <row r="913" spans="1:46">
      <c r="A913" s="662" t="s">
        <v>4479</v>
      </c>
      <c r="B913" s="662">
        <v>94017</v>
      </c>
      <c r="C913" s="662" t="s">
        <v>23</v>
      </c>
      <c r="D913" s="662" t="s">
        <v>4568</v>
      </c>
      <c r="E913" s="662" t="s">
        <v>4569</v>
      </c>
      <c r="F913" s="662" t="s">
        <v>4570</v>
      </c>
      <c r="G913" s="662">
        <v>24</v>
      </c>
      <c r="H913" s="662">
        <v>28</v>
      </c>
      <c r="I913" s="662">
        <v>123</v>
      </c>
      <c r="J913" s="662">
        <v>0.6</v>
      </c>
      <c r="K913" s="662">
        <v>30</v>
      </c>
      <c r="L913" s="662">
        <v>14.4</v>
      </c>
      <c r="M913" s="662" t="s">
        <v>22</v>
      </c>
      <c r="N913" s="662" t="s">
        <v>4571</v>
      </c>
      <c r="O913" s="662" t="s">
        <v>22</v>
      </c>
      <c r="P913" s="662" t="s">
        <v>22</v>
      </c>
      <c r="Q913" s="667">
        <v>24.466667000000001</v>
      </c>
      <c r="R913" s="667">
        <v>123.01</v>
      </c>
      <c r="T913" s="668" t="s">
        <v>4605</v>
      </c>
      <c r="U913" s="668" t="s">
        <v>4605</v>
      </c>
      <c r="V913" s="668" t="s">
        <v>4605</v>
      </c>
      <c r="W913" s="668" t="s">
        <v>22</v>
      </c>
      <c r="X913" s="668" t="s">
        <v>22</v>
      </c>
      <c r="Y913" s="668" t="s">
        <v>4605</v>
      </c>
      <c r="Z913" s="668" t="s">
        <v>22</v>
      </c>
      <c r="AB913" s="662" t="s">
        <v>4571</v>
      </c>
      <c r="AC913" s="662" t="s">
        <v>4571</v>
      </c>
      <c r="AH913" s="668" t="str">
        <f t="shared" si="137"/>
        <v/>
      </c>
      <c r="AI913" s="668" t="str">
        <f t="shared" si="137"/>
        <v/>
      </c>
      <c r="AJ913" s="668" t="str">
        <f t="shared" si="137"/>
        <v/>
      </c>
      <c r="AK913" s="675">
        <f t="shared" si="138"/>
        <v>94017</v>
      </c>
      <c r="AL913" s="675" t="str">
        <f t="shared" si="136"/>
        <v>91_与那国島</v>
      </c>
      <c r="AM913" s="691" t="s">
        <v>4979</v>
      </c>
      <c r="AN913" s="693" t="str">
        <f>IFERROR(VLOOKUP(AL913,観測点コードリスト!$L$2:$N$1665,3,FALSE),"")</f>
        <v>47912</v>
      </c>
      <c r="AO913" t="str">
        <f t="shared" si="139"/>
        <v/>
      </c>
      <c r="AQ913" s="709">
        <f t="shared" si="131"/>
        <v>94017</v>
      </c>
      <c r="AR913" s="709" t="str">
        <f t="shared" si="132"/>
        <v>与那国島</v>
      </c>
      <c r="AS913" s="709" t="str">
        <f t="shared" si="133"/>
        <v>91</v>
      </c>
      <c r="AT913" s="710" t="str">
        <f t="shared" si="134"/>
        <v>47912</v>
      </c>
    </row>
    <row r="914" spans="1:46">
      <c r="A914" s="662" t="s">
        <v>4479</v>
      </c>
      <c r="B914" s="662">
        <v>94062</v>
      </c>
      <c r="C914" s="662" t="s">
        <v>23</v>
      </c>
      <c r="D914" s="662" t="s">
        <v>4576</v>
      </c>
      <c r="E914" s="662" t="s">
        <v>4577</v>
      </c>
      <c r="F914" s="662" t="s">
        <v>4578</v>
      </c>
      <c r="G914" s="662">
        <v>24</v>
      </c>
      <c r="H914" s="662">
        <v>25.6</v>
      </c>
      <c r="I914" s="662">
        <v>123</v>
      </c>
      <c r="J914" s="662">
        <v>45.9</v>
      </c>
      <c r="K914" s="662">
        <v>10</v>
      </c>
      <c r="L914" s="662">
        <v>10.1</v>
      </c>
      <c r="M914" s="662" t="s">
        <v>22</v>
      </c>
      <c r="N914" s="662" t="s">
        <v>4579</v>
      </c>
      <c r="O914" s="662" t="s">
        <v>22</v>
      </c>
      <c r="P914" s="662" t="s">
        <v>22</v>
      </c>
      <c r="Q914" s="667">
        <v>24.426666999999998</v>
      </c>
      <c r="R914" s="667">
        <v>123.765</v>
      </c>
      <c r="T914" s="668" t="s">
        <v>4605</v>
      </c>
      <c r="U914" s="668" t="s">
        <v>4605</v>
      </c>
      <c r="V914" s="668" t="s">
        <v>4605</v>
      </c>
      <c r="W914" s="668" t="s">
        <v>22</v>
      </c>
      <c r="X914" s="668" t="s">
        <v>22</v>
      </c>
      <c r="Y914" s="668" t="s">
        <v>4605</v>
      </c>
      <c r="Z914" s="668" t="s">
        <v>22</v>
      </c>
      <c r="AB914" s="662" t="s">
        <v>4579</v>
      </c>
      <c r="AC914" s="662" t="s">
        <v>4579</v>
      </c>
      <c r="AH914" s="668" t="str">
        <f t="shared" si="137"/>
        <v/>
      </c>
      <c r="AI914" s="668" t="str">
        <f t="shared" si="137"/>
        <v/>
      </c>
      <c r="AJ914" s="668" t="str">
        <f t="shared" si="137"/>
        <v/>
      </c>
      <c r="AK914" s="675">
        <f t="shared" si="138"/>
        <v>94062</v>
      </c>
      <c r="AL914" s="675" t="str">
        <f t="shared" si="136"/>
        <v>91_西表島</v>
      </c>
      <c r="AM914" s="691" t="s">
        <v>4979</v>
      </c>
      <c r="AN914" s="693" t="str">
        <f>IFERROR(VLOOKUP(AL914,観測点コードリスト!$L$2:$N$1665,3,FALSE),"")</f>
        <v>47917</v>
      </c>
      <c r="AO914" t="str">
        <f t="shared" si="139"/>
        <v/>
      </c>
      <c r="AQ914" s="709">
        <f t="shared" si="131"/>
        <v>94062</v>
      </c>
      <c r="AR914" s="709" t="str">
        <f t="shared" si="132"/>
        <v>西表島</v>
      </c>
      <c r="AS914" s="709" t="str">
        <f t="shared" si="133"/>
        <v>91</v>
      </c>
      <c r="AT914" s="710" t="str">
        <f t="shared" si="134"/>
        <v>47917</v>
      </c>
    </row>
    <row r="915" spans="1:46">
      <c r="A915" s="662" t="s">
        <v>4479</v>
      </c>
      <c r="B915" s="662">
        <v>94081</v>
      </c>
      <c r="C915" s="662" t="s">
        <v>23</v>
      </c>
      <c r="D915" s="662" t="s">
        <v>4580</v>
      </c>
      <c r="E915" s="662" t="s">
        <v>4581</v>
      </c>
      <c r="F915" s="662" t="s">
        <v>4582</v>
      </c>
      <c r="G915" s="662">
        <v>24</v>
      </c>
      <c r="H915" s="662">
        <v>20.2</v>
      </c>
      <c r="I915" s="662">
        <v>124</v>
      </c>
      <c r="J915" s="662">
        <v>9.8000000000000007</v>
      </c>
      <c r="K915" s="662">
        <v>6</v>
      </c>
      <c r="L915" s="662">
        <v>28.9</v>
      </c>
      <c r="M915" s="662" t="s">
        <v>22</v>
      </c>
      <c r="N915" s="662" t="s">
        <v>4583</v>
      </c>
      <c r="O915" s="662" t="s">
        <v>22</v>
      </c>
      <c r="P915" s="662" t="s">
        <v>22</v>
      </c>
      <c r="Q915" s="667">
        <v>24.336666999999998</v>
      </c>
      <c r="R915" s="667">
        <v>124.16333299999999</v>
      </c>
      <c r="T915" s="668" t="s">
        <v>4605</v>
      </c>
      <c r="U915" s="668" t="s">
        <v>4605</v>
      </c>
      <c r="V915" s="668" t="s">
        <v>4605</v>
      </c>
      <c r="W915" s="668" t="s">
        <v>4605</v>
      </c>
      <c r="X915" s="668" t="s">
        <v>22</v>
      </c>
      <c r="Y915" s="668" t="s">
        <v>4605</v>
      </c>
      <c r="Z915" s="668" t="s">
        <v>4605</v>
      </c>
      <c r="AB915" s="662" t="s">
        <v>4583</v>
      </c>
      <c r="AC915" s="662" t="s">
        <v>4583</v>
      </c>
      <c r="AH915" s="668" t="str">
        <f t="shared" si="137"/>
        <v/>
      </c>
      <c r="AI915" s="668" t="str">
        <f t="shared" si="137"/>
        <v/>
      </c>
      <c r="AJ915" s="668" t="str">
        <f t="shared" si="137"/>
        <v/>
      </c>
      <c r="AK915" s="675">
        <f t="shared" si="138"/>
        <v>94081</v>
      </c>
      <c r="AL915" s="675" t="str">
        <f t="shared" si="136"/>
        <v>91_石垣島</v>
      </c>
      <c r="AM915" s="691" t="s">
        <v>4979</v>
      </c>
      <c r="AN915" s="693" t="str">
        <f>IFERROR(VLOOKUP(AL915,観測点コードリスト!$L$2:$N$1665,3,FALSE),"")</f>
        <v>47918</v>
      </c>
      <c r="AO915" t="str">
        <f t="shared" si="139"/>
        <v/>
      </c>
      <c r="AQ915" s="709">
        <f t="shared" si="131"/>
        <v>94081</v>
      </c>
      <c r="AR915" s="709" t="str">
        <f t="shared" si="132"/>
        <v>石垣島</v>
      </c>
      <c r="AS915" s="709" t="str">
        <f t="shared" si="133"/>
        <v>91</v>
      </c>
      <c r="AT915" s="710" t="str">
        <f t="shared" si="134"/>
        <v>47918</v>
      </c>
    </row>
    <row r="916" spans="1:46">
      <c r="A916" s="662" t="s">
        <v>4479</v>
      </c>
      <c r="B916" s="662">
        <v>94086</v>
      </c>
      <c r="C916" s="662" t="s">
        <v>23</v>
      </c>
      <c r="D916" s="662" t="s">
        <v>4584</v>
      </c>
      <c r="E916" s="662" t="s">
        <v>4585</v>
      </c>
      <c r="F916" s="662" t="s">
        <v>4586</v>
      </c>
      <c r="G916" s="662">
        <v>24</v>
      </c>
      <c r="H916" s="662">
        <v>23.7</v>
      </c>
      <c r="I916" s="662">
        <v>124</v>
      </c>
      <c r="J916" s="662">
        <v>14.7</v>
      </c>
      <c r="K916" s="662">
        <v>31</v>
      </c>
      <c r="L916" s="662">
        <v>10</v>
      </c>
      <c r="M916" s="662" t="s">
        <v>22</v>
      </c>
      <c r="N916" s="662" t="s">
        <v>4587</v>
      </c>
      <c r="O916" s="662" t="s">
        <v>22</v>
      </c>
      <c r="P916" s="662" t="s">
        <v>36</v>
      </c>
      <c r="Q916" s="667">
        <v>24.395</v>
      </c>
      <c r="R916" s="667">
        <v>124.245</v>
      </c>
      <c r="T916" s="668" t="s">
        <v>4605</v>
      </c>
      <c r="U916" s="668" t="s">
        <v>4605</v>
      </c>
      <c r="V916" s="668" t="s">
        <v>4605</v>
      </c>
      <c r="W916" s="668" t="s">
        <v>22</v>
      </c>
      <c r="X916" s="668" t="s">
        <v>22</v>
      </c>
      <c r="Y916" s="668" t="s">
        <v>22</v>
      </c>
      <c r="Z916" s="668" t="s">
        <v>22</v>
      </c>
      <c r="AB916" s="662" t="s">
        <v>4587</v>
      </c>
      <c r="AC916" s="662" t="s">
        <v>4587</v>
      </c>
      <c r="AH916" s="668" t="str">
        <f t="shared" si="137"/>
        <v/>
      </c>
      <c r="AI916" s="668" t="str">
        <f t="shared" si="137"/>
        <v/>
      </c>
      <c r="AJ916" s="668" t="str">
        <f t="shared" si="137"/>
        <v/>
      </c>
      <c r="AK916" s="675">
        <f t="shared" si="138"/>
        <v>94086</v>
      </c>
      <c r="AL916" s="675" t="str">
        <f t="shared" si="136"/>
        <v>91_盛山</v>
      </c>
      <c r="AM916" s="691" t="s">
        <v>4979</v>
      </c>
      <c r="AN916" s="693" t="str">
        <f>IFERROR(VLOOKUP(AL916,観測点コードリスト!$L$2:$N$1665,3,FALSE),"")</f>
        <v>1639</v>
      </c>
      <c r="AO916" t="str">
        <f t="shared" si="139"/>
        <v/>
      </c>
      <c r="AQ916" s="709">
        <f t="shared" si="131"/>
        <v>94086</v>
      </c>
      <c r="AR916" s="709" t="str">
        <f t="shared" si="132"/>
        <v>盛山</v>
      </c>
      <c r="AS916" s="709" t="str">
        <f t="shared" si="133"/>
        <v>91</v>
      </c>
      <c r="AT916" s="710" t="str">
        <f t="shared" si="134"/>
        <v>1639</v>
      </c>
    </row>
    <row r="917" spans="1:46">
      <c r="A917" s="662" t="s">
        <v>4479</v>
      </c>
      <c r="B917" s="662">
        <v>94101</v>
      </c>
      <c r="C917" s="662" t="s">
        <v>17</v>
      </c>
      <c r="D917" s="662" t="s">
        <v>4588</v>
      </c>
      <c r="E917" s="662" t="s">
        <v>4589</v>
      </c>
      <c r="F917" s="662" t="s">
        <v>4590</v>
      </c>
      <c r="G917" s="662">
        <v>24</v>
      </c>
      <c r="H917" s="662">
        <v>15.9</v>
      </c>
      <c r="I917" s="662">
        <v>123</v>
      </c>
      <c r="J917" s="662">
        <v>52.3</v>
      </c>
      <c r="K917" s="662">
        <v>33</v>
      </c>
      <c r="L917" s="662">
        <v>10</v>
      </c>
      <c r="M917" s="662">
        <v>1.5</v>
      </c>
      <c r="N917" s="662" t="s">
        <v>4591</v>
      </c>
      <c r="O917" s="662" t="s">
        <v>22</v>
      </c>
      <c r="P917" s="662" t="s">
        <v>40</v>
      </c>
      <c r="Q917" s="667">
        <v>24.265000000000001</v>
      </c>
      <c r="R917" s="667">
        <v>123.871667</v>
      </c>
      <c r="T917" s="668" t="s">
        <v>4605</v>
      </c>
      <c r="U917" s="668" t="s">
        <v>4605</v>
      </c>
      <c r="V917" s="668" t="s">
        <v>4605</v>
      </c>
      <c r="W917" s="668" t="s">
        <v>22</v>
      </c>
      <c r="X917" s="668" t="s">
        <v>22</v>
      </c>
      <c r="Y917" s="668" t="s">
        <v>22</v>
      </c>
      <c r="Z917" s="668" t="s">
        <v>22</v>
      </c>
      <c r="AB917" s="662" t="s">
        <v>4591</v>
      </c>
      <c r="AC917" s="662" t="s">
        <v>4591</v>
      </c>
      <c r="AH917" s="668" t="str">
        <f t="shared" si="137"/>
        <v/>
      </c>
      <c r="AI917" s="668" t="str">
        <f t="shared" si="137"/>
        <v/>
      </c>
      <c r="AJ917" s="668" t="str">
        <f t="shared" si="137"/>
        <v/>
      </c>
      <c r="AK917" s="675">
        <f t="shared" si="138"/>
        <v>94101</v>
      </c>
      <c r="AL917" s="675" t="str">
        <f t="shared" si="136"/>
        <v>91_大原</v>
      </c>
      <c r="AM917" s="691" t="s">
        <v>4979</v>
      </c>
      <c r="AN917" s="693" t="str">
        <f>IFERROR(VLOOKUP(AL917,観測点コードリスト!$L$2:$N$1665,3,FALSE),"")</f>
        <v>1251</v>
      </c>
      <c r="AO917" t="str">
        <f t="shared" si="139"/>
        <v/>
      </c>
      <c r="AQ917" s="709">
        <f t="shared" si="131"/>
        <v>94101</v>
      </c>
      <c r="AR917" s="709" t="str">
        <f t="shared" si="132"/>
        <v>大原</v>
      </c>
      <c r="AS917" s="709" t="str">
        <f t="shared" si="133"/>
        <v>91</v>
      </c>
      <c r="AT917" s="710" t="str">
        <f t="shared" si="134"/>
        <v>1251</v>
      </c>
    </row>
    <row r="918" spans="1:46">
      <c r="A918" s="662" t="s">
        <v>4479</v>
      </c>
      <c r="B918" s="662">
        <v>94116</v>
      </c>
      <c r="C918" s="662" t="s">
        <v>17</v>
      </c>
      <c r="D918" s="662" t="s">
        <v>4592</v>
      </c>
      <c r="E918" s="662" t="s">
        <v>4593</v>
      </c>
      <c r="F918" s="662" t="s">
        <v>4594</v>
      </c>
      <c r="G918" s="662">
        <v>24</v>
      </c>
      <c r="H918" s="662">
        <v>3.3</v>
      </c>
      <c r="I918" s="662">
        <v>123</v>
      </c>
      <c r="J918" s="662">
        <v>46</v>
      </c>
      <c r="K918" s="662">
        <v>38</v>
      </c>
      <c r="L918" s="662">
        <v>10</v>
      </c>
      <c r="M918" s="662">
        <v>1.5</v>
      </c>
      <c r="N918" s="662" t="s">
        <v>4595</v>
      </c>
      <c r="O918" s="662" t="s">
        <v>22</v>
      </c>
      <c r="P918" s="662" t="s">
        <v>40</v>
      </c>
      <c r="Q918" s="667">
        <v>24.055</v>
      </c>
      <c r="R918" s="667">
        <v>123.766667</v>
      </c>
      <c r="T918" s="668" t="s">
        <v>4605</v>
      </c>
      <c r="U918" s="668" t="s">
        <v>4605</v>
      </c>
      <c r="V918" s="668" t="s">
        <v>4605</v>
      </c>
      <c r="W918" s="668" t="s">
        <v>22</v>
      </c>
      <c r="X918" s="668" t="s">
        <v>22</v>
      </c>
      <c r="Y918" s="668" t="s">
        <v>22</v>
      </c>
      <c r="Z918" s="668" t="s">
        <v>22</v>
      </c>
      <c r="AB918" s="662" t="s">
        <v>4595</v>
      </c>
      <c r="AC918" s="662" t="s">
        <v>4595</v>
      </c>
      <c r="AH918" s="668" t="str">
        <f t="shared" si="137"/>
        <v/>
      </c>
      <c r="AI918" s="668" t="str">
        <f t="shared" si="137"/>
        <v/>
      </c>
      <c r="AJ918" s="668" t="str">
        <f t="shared" si="137"/>
        <v/>
      </c>
      <c r="AK918" s="675">
        <f t="shared" si="138"/>
        <v>94116</v>
      </c>
      <c r="AL918" s="675" t="str">
        <f t="shared" si="136"/>
        <v>91_波照間</v>
      </c>
      <c r="AM918" s="691" t="s">
        <v>4979</v>
      </c>
      <c r="AN918" s="693" t="str">
        <f>IFERROR(VLOOKUP(AL918,観測点コードリスト!$L$2:$N$1665,3,FALSE),"")</f>
        <v>1354</v>
      </c>
      <c r="AO918" t="str">
        <f t="shared" si="139"/>
        <v/>
      </c>
      <c r="AQ918" s="709">
        <f t="shared" si="131"/>
        <v>94116</v>
      </c>
      <c r="AR918" s="709" t="str">
        <f t="shared" si="132"/>
        <v>波照間</v>
      </c>
      <c r="AS918" s="709" t="str">
        <f t="shared" si="133"/>
        <v>91</v>
      </c>
      <c r="AT918" s="710" t="str">
        <f t="shared" si="134"/>
        <v>1354</v>
      </c>
    </row>
  </sheetData>
  <autoFilter ref="A3:AT918"/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>
                <anchor moveWithCells="1" sizeWithCells="1">
                  <from>
                    <xdr:col>41</xdr:col>
                    <xdr:colOff>66675</xdr:colOff>
                    <xdr:row>0</xdr:row>
                    <xdr:rowOff>28575</xdr:rowOff>
                  </from>
                  <to>
                    <xdr:col>46</xdr:col>
                    <xdr:colOff>342900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428"/>
  <sheetViews>
    <sheetView zoomScale="80" zoomScaleNormal="80" workbookViewId="0">
      <selection activeCell="B15" sqref="B15"/>
    </sheetView>
  </sheetViews>
  <sheetFormatPr defaultRowHeight="16.5"/>
  <cols>
    <col min="1" max="2" width="9" style="712"/>
    <col min="3" max="3" width="9" style="711"/>
    <col min="4" max="4" width="11.25" style="711" customWidth="1"/>
    <col min="5" max="5" width="100.125" style="697" customWidth="1"/>
    <col min="6" max="16384" width="9" style="697"/>
  </cols>
  <sheetData>
    <row r="1" spans="1:6" ht="27.75" thickTop="1">
      <c r="A1" s="669" t="s">
        <v>1</v>
      </c>
      <c r="B1" s="523" t="s">
        <v>3</v>
      </c>
      <c r="C1" s="701" t="s">
        <v>17447</v>
      </c>
      <c r="D1" s="701" t="s">
        <v>13735</v>
      </c>
    </row>
    <row r="2" spans="1:6">
      <c r="A2" s="712">
        <v>84341</v>
      </c>
      <c r="B2" s="712" t="s">
        <v>4091</v>
      </c>
      <c r="C2" s="711" t="s">
        <v>5133</v>
      </c>
      <c r="D2" s="711">
        <v>1138</v>
      </c>
    </row>
    <row r="3" spans="1:6">
      <c r="A3" s="712">
        <v>84597</v>
      </c>
      <c r="B3" s="712" t="s">
        <v>4127</v>
      </c>
      <c r="C3" s="711" t="s">
        <v>5133</v>
      </c>
      <c r="D3" s="711">
        <v>1670</v>
      </c>
    </row>
    <row r="4" spans="1:6">
      <c r="E4" s="698"/>
    </row>
    <row r="5" spans="1:6">
      <c r="E5" s="698"/>
    </row>
    <row r="6" spans="1:6">
      <c r="E6" s="698"/>
    </row>
    <row r="7" spans="1:6">
      <c r="E7" s="698"/>
    </row>
    <row r="8" spans="1:6">
      <c r="E8" s="698"/>
    </row>
    <row r="9" spans="1:6">
      <c r="E9" s="698"/>
    </row>
    <row r="10" spans="1:6">
      <c r="E10" s="698"/>
    </row>
    <row r="11" spans="1:6">
      <c r="E11" s="698"/>
    </row>
    <row r="12" spans="1:6">
      <c r="E12" s="698"/>
    </row>
    <row r="13" spans="1:6">
      <c r="E13" s="698"/>
      <c r="F13" s="698"/>
    </row>
    <row r="14" spans="1:6">
      <c r="E14" s="698"/>
      <c r="F14" s="698"/>
    </row>
    <row r="15" spans="1:6">
      <c r="E15" s="698"/>
      <c r="F15" s="698"/>
    </row>
    <row r="16" spans="1:6">
      <c r="E16" s="698"/>
      <c r="F16" s="698"/>
    </row>
    <row r="17" spans="5:7">
      <c r="E17" s="698"/>
      <c r="F17" s="698"/>
      <c r="G17" s="698"/>
    </row>
    <row r="18" spans="5:7">
      <c r="E18" s="698"/>
      <c r="F18" s="698"/>
      <c r="G18" s="698"/>
    </row>
    <row r="19" spans="5:7">
      <c r="E19" s="698"/>
      <c r="F19" s="698"/>
      <c r="G19" s="698"/>
    </row>
    <row r="20" spans="5:7">
      <c r="E20" s="698"/>
      <c r="F20" s="698"/>
      <c r="G20" s="698"/>
    </row>
    <row r="21" spans="5:7">
      <c r="E21" s="698"/>
      <c r="F21" s="698"/>
      <c r="G21" s="698"/>
    </row>
    <row r="22" spans="5:7">
      <c r="E22" s="698"/>
      <c r="F22" s="698"/>
      <c r="G22" s="698"/>
    </row>
    <row r="23" spans="5:7">
      <c r="E23" s="698"/>
      <c r="F23" s="698"/>
      <c r="G23" s="698"/>
    </row>
    <row r="24" spans="5:7">
      <c r="E24" s="698"/>
      <c r="F24" s="698"/>
      <c r="G24" s="698"/>
    </row>
    <row r="25" spans="5:7">
      <c r="E25" s="698"/>
      <c r="F25" s="698"/>
      <c r="G25" s="698"/>
    </row>
    <row r="26" spans="5:7">
      <c r="E26" s="698"/>
      <c r="F26" s="698"/>
      <c r="G26" s="698"/>
    </row>
    <row r="27" spans="5:7">
      <c r="E27" s="698"/>
      <c r="F27" s="698"/>
      <c r="G27" s="698"/>
    </row>
    <row r="28" spans="5:7">
      <c r="E28" s="698"/>
      <c r="F28" s="698"/>
      <c r="G28" s="698"/>
    </row>
    <row r="29" spans="5:7">
      <c r="E29" s="698"/>
      <c r="F29" s="698"/>
      <c r="G29" s="698"/>
    </row>
    <row r="30" spans="5:7">
      <c r="E30" s="698"/>
      <c r="F30" s="698"/>
      <c r="G30" s="698"/>
    </row>
    <row r="31" spans="5:7">
      <c r="E31" s="698"/>
      <c r="F31" s="698"/>
      <c r="G31" s="698"/>
    </row>
    <row r="32" spans="5:7">
      <c r="E32" s="698"/>
      <c r="F32" s="698"/>
      <c r="G32" s="698"/>
    </row>
    <row r="33" spans="5:7">
      <c r="E33" s="698"/>
      <c r="F33" s="698"/>
      <c r="G33" s="698"/>
    </row>
    <row r="34" spans="5:7">
      <c r="E34" s="698"/>
      <c r="F34" s="698"/>
      <c r="G34" s="698"/>
    </row>
    <row r="35" spans="5:7">
      <c r="E35" s="698"/>
      <c r="F35" s="698"/>
      <c r="G35" s="698"/>
    </row>
    <row r="36" spans="5:7">
      <c r="E36" s="698"/>
      <c r="F36" s="698"/>
      <c r="G36" s="698"/>
    </row>
    <row r="37" spans="5:7">
      <c r="E37" s="698"/>
      <c r="F37" s="698"/>
      <c r="G37" s="698"/>
    </row>
    <row r="38" spans="5:7">
      <c r="E38" s="698"/>
      <c r="F38" s="698"/>
      <c r="G38" s="698"/>
    </row>
    <row r="39" spans="5:7">
      <c r="E39" s="698"/>
      <c r="F39" s="698"/>
      <c r="G39" s="698"/>
    </row>
    <row r="40" spans="5:7">
      <c r="E40" s="698"/>
      <c r="F40" s="698"/>
      <c r="G40" s="698"/>
    </row>
    <row r="41" spans="5:7">
      <c r="F41" s="698"/>
      <c r="G41" s="698"/>
    </row>
    <row r="42" spans="5:7">
      <c r="F42" s="698"/>
      <c r="G42" s="698"/>
    </row>
    <row r="43" spans="5:7">
      <c r="F43" s="698"/>
      <c r="G43" s="698"/>
    </row>
    <row r="44" spans="5:7">
      <c r="F44" s="698"/>
      <c r="G44" s="698"/>
    </row>
    <row r="45" spans="5:7">
      <c r="F45" s="698"/>
      <c r="G45" s="698"/>
    </row>
    <row r="46" spans="5:7">
      <c r="F46" s="698"/>
      <c r="G46" s="698"/>
    </row>
    <row r="47" spans="5:7">
      <c r="F47" s="698"/>
      <c r="G47" s="698"/>
    </row>
    <row r="48" spans="5:7">
      <c r="F48" s="698"/>
      <c r="G48" s="698"/>
    </row>
    <row r="49" spans="6:7">
      <c r="F49" s="698"/>
      <c r="G49" s="698"/>
    </row>
    <row r="50" spans="6:7">
      <c r="F50" s="698"/>
      <c r="G50" s="698"/>
    </row>
    <row r="51" spans="6:7">
      <c r="F51" s="698"/>
      <c r="G51" s="698"/>
    </row>
    <row r="52" spans="6:7">
      <c r="F52" s="698"/>
      <c r="G52" s="698"/>
    </row>
    <row r="53" spans="6:7">
      <c r="F53" s="698"/>
      <c r="G53" s="698"/>
    </row>
    <row r="54" spans="6:7">
      <c r="F54" s="698"/>
      <c r="G54" s="698"/>
    </row>
    <row r="55" spans="6:7">
      <c r="F55" s="698"/>
      <c r="G55" s="698"/>
    </row>
    <row r="56" spans="6:7">
      <c r="F56" s="698"/>
      <c r="G56" s="698"/>
    </row>
    <row r="57" spans="6:7">
      <c r="F57" s="698"/>
      <c r="G57" s="698"/>
    </row>
    <row r="58" spans="6:7">
      <c r="F58" s="698"/>
      <c r="G58" s="698"/>
    </row>
    <row r="59" spans="6:7">
      <c r="F59" s="698"/>
      <c r="G59" s="698"/>
    </row>
    <row r="60" spans="6:7">
      <c r="F60" s="698"/>
      <c r="G60" s="698"/>
    </row>
    <row r="61" spans="6:7">
      <c r="F61" s="698"/>
      <c r="G61" s="698"/>
    </row>
    <row r="62" spans="6:7">
      <c r="F62" s="698"/>
      <c r="G62" s="698"/>
    </row>
    <row r="63" spans="6:7">
      <c r="F63" s="698"/>
      <c r="G63" s="698"/>
    </row>
    <row r="64" spans="6:7">
      <c r="F64" s="698"/>
      <c r="G64" s="698"/>
    </row>
    <row r="65" spans="6:7">
      <c r="F65" s="698"/>
      <c r="G65" s="698"/>
    </row>
    <row r="66" spans="6:7">
      <c r="F66" s="698"/>
      <c r="G66" s="698"/>
    </row>
    <row r="67" spans="6:7">
      <c r="F67" s="698"/>
      <c r="G67" s="698"/>
    </row>
    <row r="68" spans="6:7">
      <c r="F68" s="698"/>
      <c r="G68" s="698"/>
    </row>
    <row r="69" spans="6:7">
      <c r="F69" s="698"/>
      <c r="G69" s="698"/>
    </row>
    <row r="70" spans="6:7">
      <c r="F70" s="698"/>
      <c r="G70" s="698"/>
    </row>
    <row r="71" spans="6:7">
      <c r="F71" s="698"/>
      <c r="G71" s="698"/>
    </row>
    <row r="72" spans="6:7">
      <c r="F72" s="698"/>
      <c r="G72" s="698"/>
    </row>
    <row r="73" spans="6:7">
      <c r="F73" s="698"/>
      <c r="G73" s="698"/>
    </row>
    <row r="74" spans="6:7">
      <c r="F74" s="698"/>
      <c r="G74" s="698"/>
    </row>
    <row r="75" spans="6:7">
      <c r="F75" s="698"/>
      <c r="G75" s="698"/>
    </row>
    <row r="76" spans="6:7">
      <c r="F76" s="698"/>
      <c r="G76" s="698"/>
    </row>
    <row r="77" spans="6:7">
      <c r="F77" s="698"/>
      <c r="G77" s="698"/>
    </row>
    <row r="78" spans="6:7">
      <c r="F78" s="698"/>
      <c r="G78" s="698"/>
    </row>
    <row r="79" spans="6:7">
      <c r="F79" s="698"/>
      <c r="G79" s="698"/>
    </row>
    <row r="80" spans="6:7">
      <c r="F80" s="698"/>
      <c r="G80" s="698"/>
    </row>
    <row r="81" spans="6:7">
      <c r="F81" s="698"/>
      <c r="G81" s="698"/>
    </row>
    <row r="82" spans="6:7">
      <c r="F82" s="698"/>
      <c r="G82" s="698"/>
    </row>
    <row r="83" spans="6:7">
      <c r="F83" s="698"/>
      <c r="G83" s="698"/>
    </row>
    <row r="84" spans="6:7">
      <c r="F84" s="698"/>
      <c r="G84" s="698"/>
    </row>
    <row r="85" spans="6:7">
      <c r="F85" s="698"/>
      <c r="G85" s="698"/>
    </row>
    <row r="86" spans="6:7">
      <c r="F86" s="698"/>
      <c r="G86" s="698"/>
    </row>
    <row r="87" spans="6:7">
      <c r="F87" s="698"/>
      <c r="G87" s="698"/>
    </row>
    <row r="88" spans="6:7">
      <c r="F88" s="698"/>
      <c r="G88" s="698"/>
    </row>
    <row r="89" spans="6:7">
      <c r="F89" s="698"/>
      <c r="G89" s="698"/>
    </row>
    <row r="90" spans="6:7">
      <c r="F90" s="698"/>
      <c r="G90" s="698"/>
    </row>
    <row r="91" spans="6:7">
      <c r="F91" s="698"/>
      <c r="G91" s="698"/>
    </row>
    <row r="92" spans="6:7">
      <c r="F92" s="698"/>
      <c r="G92" s="698"/>
    </row>
    <row r="93" spans="6:7">
      <c r="F93" s="698"/>
      <c r="G93" s="698"/>
    </row>
    <row r="94" spans="6:7">
      <c r="F94" s="698"/>
      <c r="G94" s="698"/>
    </row>
    <row r="95" spans="6:7">
      <c r="F95" s="698"/>
      <c r="G95" s="698"/>
    </row>
    <row r="96" spans="6:7">
      <c r="F96" s="698"/>
      <c r="G96" s="698"/>
    </row>
    <row r="97" spans="6:7">
      <c r="F97" s="698"/>
      <c r="G97" s="698"/>
    </row>
    <row r="98" spans="6:7">
      <c r="F98" s="698"/>
      <c r="G98" s="698"/>
    </row>
    <row r="99" spans="6:7">
      <c r="F99" s="698"/>
      <c r="G99" s="698"/>
    </row>
    <row r="100" spans="6:7">
      <c r="F100" s="698"/>
      <c r="G100" s="698"/>
    </row>
    <row r="101" spans="6:7">
      <c r="F101" s="698"/>
      <c r="G101" s="698"/>
    </row>
    <row r="102" spans="6:7">
      <c r="F102" s="698"/>
      <c r="G102" s="698"/>
    </row>
    <row r="103" spans="6:7">
      <c r="F103" s="698"/>
      <c r="G103" s="698"/>
    </row>
    <row r="104" spans="6:7">
      <c r="F104" s="698"/>
      <c r="G104" s="698"/>
    </row>
    <row r="105" spans="6:7">
      <c r="F105" s="698"/>
      <c r="G105" s="698"/>
    </row>
    <row r="106" spans="6:7">
      <c r="F106" s="698"/>
      <c r="G106" s="698"/>
    </row>
    <row r="107" spans="6:7">
      <c r="F107" s="698"/>
      <c r="G107" s="698"/>
    </row>
    <row r="108" spans="6:7">
      <c r="F108" s="698"/>
      <c r="G108" s="698"/>
    </row>
    <row r="109" spans="6:7">
      <c r="F109" s="698"/>
      <c r="G109" s="698"/>
    </row>
    <row r="110" spans="6:7">
      <c r="F110" s="698"/>
      <c r="G110" s="698"/>
    </row>
    <row r="111" spans="6:7">
      <c r="F111" s="698"/>
      <c r="G111" s="698"/>
    </row>
    <row r="112" spans="6:7">
      <c r="F112" s="698"/>
      <c r="G112" s="698"/>
    </row>
    <row r="113" spans="6:7">
      <c r="F113" s="698"/>
      <c r="G113" s="698"/>
    </row>
    <row r="114" spans="6:7">
      <c r="F114" s="698"/>
      <c r="G114" s="698"/>
    </row>
    <row r="115" spans="6:7">
      <c r="F115" s="698"/>
      <c r="G115" s="698"/>
    </row>
    <row r="116" spans="6:7">
      <c r="F116" s="698"/>
      <c r="G116" s="698"/>
    </row>
    <row r="117" spans="6:7">
      <c r="F117" s="698"/>
      <c r="G117" s="698"/>
    </row>
    <row r="118" spans="6:7">
      <c r="F118" s="698"/>
      <c r="G118" s="698"/>
    </row>
    <row r="119" spans="6:7">
      <c r="F119" s="698"/>
      <c r="G119" s="698"/>
    </row>
    <row r="120" spans="6:7">
      <c r="F120" s="698"/>
      <c r="G120" s="698"/>
    </row>
    <row r="121" spans="6:7">
      <c r="F121" s="698"/>
      <c r="G121" s="698"/>
    </row>
    <row r="122" spans="6:7">
      <c r="F122" s="698"/>
      <c r="G122" s="698"/>
    </row>
    <row r="123" spans="6:7">
      <c r="F123" s="698"/>
      <c r="G123" s="698"/>
    </row>
    <row r="124" spans="6:7">
      <c r="F124" s="698"/>
      <c r="G124" s="698"/>
    </row>
    <row r="125" spans="6:7">
      <c r="F125" s="698"/>
      <c r="G125" s="698"/>
    </row>
    <row r="126" spans="6:7">
      <c r="F126" s="698"/>
      <c r="G126" s="698"/>
    </row>
    <row r="127" spans="6:7">
      <c r="F127" s="698"/>
      <c r="G127" s="698"/>
    </row>
    <row r="128" spans="6:7">
      <c r="F128" s="698"/>
      <c r="G128" s="698"/>
    </row>
    <row r="129" spans="6:7">
      <c r="F129" s="698"/>
      <c r="G129" s="698"/>
    </row>
    <row r="130" spans="6:7">
      <c r="F130" s="698"/>
      <c r="G130" s="698"/>
    </row>
    <row r="131" spans="6:7">
      <c r="F131" s="698"/>
      <c r="G131" s="698"/>
    </row>
    <row r="132" spans="6:7">
      <c r="F132" s="698"/>
      <c r="G132" s="698"/>
    </row>
    <row r="133" spans="6:7">
      <c r="F133" s="698"/>
      <c r="G133" s="698"/>
    </row>
    <row r="134" spans="6:7">
      <c r="F134" s="698"/>
      <c r="G134" s="698"/>
    </row>
    <row r="135" spans="6:7">
      <c r="F135" s="698"/>
      <c r="G135" s="698"/>
    </row>
    <row r="136" spans="6:7">
      <c r="F136" s="698"/>
      <c r="G136" s="698"/>
    </row>
    <row r="137" spans="6:7">
      <c r="F137" s="698"/>
      <c r="G137" s="698"/>
    </row>
    <row r="138" spans="6:7">
      <c r="F138" s="698"/>
      <c r="G138" s="698"/>
    </row>
    <row r="139" spans="6:7">
      <c r="F139" s="698"/>
      <c r="G139" s="698"/>
    </row>
    <row r="140" spans="6:7">
      <c r="F140" s="698"/>
      <c r="G140" s="698"/>
    </row>
    <row r="141" spans="6:7">
      <c r="F141" s="698"/>
      <c r="G141" s="698"/>
    </row>
    <row r="142" spans="6:7">
      <c r="F142" s="698"/>
      <c r="G142" s="698"/>
    </row>
    <row r="143" spans="6:7">
      <c r="F143" s="698"/>
      <c r="G143" s="698"/>
    </row>
    <row r="144" spans="6:7">
      <c r="F144" s="698"/>
      <c r="G144" s="698"/>
    </row>
    <row r="145" spans="6:7">
      <c r="F145" s="698"/>
      <c r="G145" s="698"/>
    </row>
    <row r="146" spans="6:7">
      <c r="F146" s="698"/>
      <c r="G146" s="698"/>
    </row>
    <row r="147" spans="6:7">
      <c r="F147" s="698"/>
      <c r="G147" s="698"/>
    </row>
    <row r="148" spans="6:7">
      <c r="F148" s="698"/>
      <c r="G148" s="698"/>
    </row>
    <row r="149" spans="6:7">
      <c r="F149" s="698"/>
      <c r="G149" s="698"/>
    </row>
    <row r="150" spans="6:7">
      <c r="F150" s="698"/>
      <c r="G150" s="698"/>
    </row>
    <row r="151" spans="6:7">
      <c r="F151" s="698"/>
      <c r="G151" s="698"/>
    </row>
    <row r="152" spans="6:7">
      <c r="F152" s="698"/>
      <c r="G152" s="698"/>
    </row>
    <row r="153" spans="6:7">
      <c r="F153" s="698"/>
      <c r="G153" s="698"/>
    </row>
    <row r="154" spans="6:7">
      <c r="F154" s="698"/>
      <c r="G154" s="698"/>
    </row>
    <row r="155" spans="6:7">
      <c r="F155" s="698"/>
      <c r="G155" s="698"/>
    </row>
    <row r="156" spans="6:7">
      <c r="F156" s="698"/>
      <c r="G156" s="698"/>
    </row>
    <row r="157" spans="6:7">
      <c r="F157" s="698"/>
      <c r="G157" s="698"/>
    </row>
    <row r="158" spans="6:7">
      <c r="F158" s="698"/>
      <c r="G158" s="698"/>
    </row>
    <row r="159" spans="6:7">
      <c r="F159" s="698"/>
      <c r="G159" s="698"/>
    </row>
    <row r="160" spans="6:7">
      <c r="F160" s="698"/>
      <c r="G160" s="698"/>
    </row>
    <row r="161" spans="6:7">
      <c r="F161" s="698"/>
      <c r="G161" s="698"/>
    </row>
    <row r="162" spans="6:7">
      <c r="F162" s="698"/>
      <c r="G162" s="698"/>
    </row>
    <row r="163" spans="6:7">
      <c r="F163" s="698"/>
      <c r="G163" s="698"/>
    </row>
    <row r="164" spans="6:7">
      <c r="F164" s="698"/>
      <c r="G164" s="698"/>
    </row>
    <row r="165" spans="6:7">
      <c r="F165" s="698"/>
      <c r="G165" s="698"/>
    </row>
    <row r="166" spans="6:7">
      <c r="F166" s="698"/>
      <c r="G166" s="698"/>
    </row>
    <row r="167" spans="6:7">
      <c r="F167" s="698"/>
      <c r="G167" s="698"/>
    </row>
    <row r="168" spans="6:7">
      <c r="F168" s="698"/>
      <c r="G168" s="698"/>
    </row>
    <row r="169" spans="6:7">
      <c r="F169" s="698"/>
      <c r="G169" s="698"/>
    </row>
    <row r="170" spans="6:7">
      <c r="F170" s="698"/>
      <c r="G170" s="698"/>
    </row>
    <row r="171" spans="6:7">
      <c r="F171" s="698"/>
      <c r="G171" s="698"/>
    </row>
    <row r="172" spans="6:7">
      <c r="F172" s="698"/>
      <c r="G172" s="698"/>
    </row>
    <row r="173" spans="6:7">
      <c r="F173" s="698"/>
      <c r="G173" s="698"/>
    </row>
    <row r="174" spans="6:7">
      <c r="F174" s="698"/>
      <c r="G174" s="698"/>
    </row>
    <row r="175" spans="6:7">
      <c r="F175" s="698"/>
      <c r="G175" s="698"/>
    </row>
    <row r="176" spans="6:7">
      <c r="F176" s="698"/>
      <c r="G176" s="698"/>
    </row>
    <row r="177" spans="6:7">
      <c r="F177" s="698"/>
      <c r="G177" s="698"/>
    </row>
    <row r="178" spans="6:7">
      <c r="F178" s="698"/>
      <c r="G178" s="698"/>
    </row>
    <row r="179" spans="6:7">
      <c r="F179" s="698"/>
      <c r="G179" s="698"/>
    </row>
    <row r="180" spans="6:7">
      <c r="F180" s="698"/>
      <c r="G180" s="698"/>
    </row>
    <row r="181" spans="6:7">
      <c r="F181" s="698"/>
      <c r="G181" s="698"/>
    </row>
    <row r="182" spans="6:7">
      <c r="F182" s="698"/>
      <c r="G182" s="698"/>
    </row>
    <row r="183" spans="6:7">
      <c r="F183" s="698"/>
      <c r="G183" s="698"/>
    </row>
    <row r="184" spans="6:7">
      <c r="F184" s="698"/>
      <c r="G184" s="698"/>
    </row>
    <row r="185" spans="6:7">
      <c r="F185" s="698"/>
      <c r="G185" s="698"/>
    </row>
    <row r="186" spans="6:7">
      <c r="F186" s="698"/>
      <c r="G186" s="698"/>
    </row>
    <row r="187" spans="6:7">
      <c r="F187" s="698"/>
      <c r="G187" s="698"/>
    </row>
    <row r="188" spans="6:7">
      <c r="F188" s="698"/>
      <c r="G188" s="698"/>
    </row>
    <row r="189" spans="6:7">
      <c r="F189" s="698"/>
      <c r="G189" s="698"/>
    </row>
    <row r="190" spans="6:7">
      <c r="F190" s="698"/>
      <c r="G190" s="698"/>
    </row>
    <row r="191" spans="6:7">
      <c r="F191" s="698"/>
      <c r="G191" s="698"/>
    </row>
    <row r="192" spans="6:7">
      <c r="F192" s="698"/>
      <c r="G192" s="698"/>
    </row>
    <row r="193" spans="6:7">
      <c r="F193" s="698"/>
      <c r="G193" s="698"/>
    </row>
    <row r="194" spans="6:7">
      <c r="F194" s="698"/>
      <c r="G194" s="698"/>
    </row>
    <row r="195" spans="6:7">
      <c r="F195" s="698"/>
      <c r="G195" s="698"/>
    </row>
    <row r="196" spans="6:7">
      <c r="F196" s="698"/>
      <c r="G196" s="698"/>
    </row>
    <row r="197" spans="6:7">
      <c r="F197" s="698"/>
      <c r="G197" s="698"/>
    </row>
    <row r="198" spans="6:7">
      <c r="F198" s="698"/>
      <c r="G198" s="698"/>
    </row>
    <row r="199" spans="6:7">
      <c r="F199" s="698"/>
      <c r="G199" s="698"/>
    </row>
    <row r="200" spans="6:7">
      <c r="F200" s="698"/>
      <c r="G200" s="698"/>
    </row>
    <row r="201" spans="6:7">
      <c r="F201" s="698"/>
      <c r="G201" s="698"/>
    </row>
    <row r="202" spans="6:7">
      <c r="F202" s="698"/>
      <c r="G202" s="698"/>
    </row>
    <row r="203" spans="6:7">
      <c r="F203" s="698"/>
      <c r="G203" s="698"/>
    </row>
    <row r="204" spans="6:7">
      <c r="F204" s="698"/>
      <c r="G204" s="698"/>
    </row>
    <row r="205" spans="6:7">
      <c r="F205" s="698"/>
      <c r="G205" s="698"/>
    </row>
    <row r="206" spans="6:7">
      <c r="F206" s="698"/>
      <c r="G206" s="698"/>
    </row>
    <row r="207" spans="6:7">
      <c r="F207" s="698"/>
      <c r="G207" s="698"/>
    </row>
    <row r="208" spans="6:7">
      <c r="F208" s="698"/>
      <c r="G208" s="698"/>
    </row>
    <row r="209" spans="6:7">
      <c r="F209" s="698"/>
      <c r="G209" s="698"/>
    </row>
    <row r="210" spans="6:7">
      <c r="F210" s="698"/>
      <c r="G210" s="698"/>
    </row>
    <row r="211" spans="6:7">
      <c r="F211" s="698"/>
      <c r="G211" s="698"/>
    </row>
    <row r="212" spans="6:7">
      <c r="F212" s="698"/>
      <c r="G212" s="698"/>
    </row>
    <row r="213" spans="6:7">
      <c r="F213" s="698"/>
      <c r="G213" s="698"/>
    </row>
    <row r="214" spans="6:7">
      <c r="F214" s="698"/>
      <c r="G214" s="698"/>
    </row>
    <row r="215" spans="6:7">
      <c r="F215" s="698"/>
      <c r="G215" s="698"/>
    </row>
    <row r="216" spans="6:7">
      <c r="F216" s="698"/>
      <c r="G216" s="698"/>
    </row>
    <row r="217" spans="6:7">
      <c r="F217" s="698"/>
      <c r="G217" s="698"/>
    </row>
    <row r="218" spans="6:7">
      <c r="F218" s="698"/>
      <c r="G218" s="698"/>
    </row>
    <row r="219" spans="6:7">
      <c r="F219" s="698"/>
      <c r="G219" s="698"/>
    </row>
    <row r="220" spans="6:7">
      <c r="F220" s="698"/>
      <c r="G220" s="698"/>
    </row>
    <row r="221" spans="6:7">
      <c r="F221" s="698"/>
      <c r="G221" s="698"/>
    </row>
    <row r="222" spans="6:7">
      <c r="F222" s="698"/>
      <c r="G222" s="698"/>
    </row>
    <row r="223" spans="6:7">
      <c r="F223" s="698"/>
      <c r="G223" s="698"/>
    </row>
    <row r="224" spans="6:7">
      <c r="F224" s="698"/>
      <c r="G224" s="698"/>
    </row>
    <row r="225" spans="6:7">
      <c r="F225" s="698"/>
      <c r="G225" s="698"/>
    </row>
    <row r="226" spans="6:7">
      <c r="F226" s="698"/>
      <c r="G226" s="698"/>
    </row>
    <row r="227" spans="6:7">
      <c r="F227" s="698"/>
      <c r="G227" s="698"/>
    </row>
    <row r="228" spans="6:7">
      <c r="F228" s="698"/>
      <c r="G228" s="698"/>
    </row>
    <row r="229" spans="6:7">
      <c r="F229" s="698"/>
      <c r="G229" s="698"/>
    </row>
    <row r="230" spans="6:7">
      <c r="F230" s="698"/>
      <c r="G230" s="698"/>
    </row>
    <row r="231" spans="6:7">
      <c r="F231" s="698"/>
      <c r="G231" s="698"/>
    </row>
    <row r="232" spans="6:7">
      <c r="F232" s="698"/>
      <c r="G232" s="698"/>
    </row>
    <row r="233" spans="6:7">
      <c r="F233" s="698"/>
      <c r="G233" s="698"/>
    </row>
    <row r="234" spans="6:7">
      <c r="F234" s="698"/>
      <c r="G234" s="698"/>
    </row>
    <row r="235" spans="6:7">
      <c r="F235" s="698"/>
      <c r="G235" s="698"/>
    </row>
    <row r="236" spans="6:7">
      <c r="F236" s="698"/>
      <c r="G236" s="698"/>
    </row>
    <row r="237" spans="6:7">
      <c r="F237" s="698"/>
      <c r="G237" s="698"/>
    </row>
    <row r="238" spans="6:7">
      <c r="F238" s="698"/>
      <c r="G238" s="698"/>
    </row>
    <row r="239" spans="6:7">
      <c r="F239" s="698"/>
      <c r="G239" s="698"/>
    </row>
    <row r="240" spans="6:7">
      <c r="F240" s="698"/>
      <c r="G240" s="698"/>
    </row>
    <row r="241" spans="6:7">
      <c r="F241" s="698"/>
      <c r="G241" s="698"/>
    </row>
    <row r="242" spans="6:7">
      <c r="F242" s="698"/>
      <c r="G242" s="698"/>
    </row>
    <row r="243" spans="6:7">
      <c r="F243" s="698"/>
      <c r="G243" s="698"/>
    </row>
    <row r="244" spans="6:7">
      <c r="F244" s="698"/>
      <c r="G244" s="698"/>
    </row>
    <row r="245" spans="6:7">
      <c r="F245" s="698"/>
      <c r="G245" s="698"/>
    </row>
    <row r="246" spans="6:7">
      <c r="F246" s="698"/>
      <c r="G246" s="698"/>
    </row>
    <row r="247" spans="6:7">
      <c r="F247" s="698"/>
      <c r="G247" s="698"/>
    </row>
    <row r="248" spans="6:7">
      <c r="F248" s="698"/>
      <c r="G248" s="698"/>
    </row>
    <row r="249" spans="6:7">
      <c r="F249" s="698"/>
      <c r="G249" s="698"/>
    </row>
    <row r="250" spans="6:7">
      <c r="F250" s="698"/>
      <c r="G250" s="698"/>
    </row>
    <row r="251" spans="6:7">
      <c r="F251" s="698"/>
      <c r="G251" s="698"/>
    </row>
    <row r="252" spans="6:7">
      <c r="F252" s="698"/>
      <c r="G252" s="698"/>
    </row>
    <row r="253" spans="6:7">
      <c r="F253" s="698"/>
      <c r="G253" s="698"/>
    </row>
    <row r="254" spans="6:7">
      <c r="F254" s="698"/>
      <c r="G254" s="698"/>
    </row>
    <row r="255" spans="6:7">
      <c r="F255" s="698"/>
      <c r="G255" s="698"/>
    </row>
    <row r="256" spans="6:7">
      <c r="F256" s="698"/>
      <c r="G256" s="698"/>
    </row>
    <row r="257" spans="6:7">
      <c r="F257" s="698"/>
      <c r="G257" s="698"/>
    </row>
    <row r="258" spans="6:7">
      <c r="F258" s="698"/>
      <c r="G258" s="698"/>
    </row>
    <row r="259" spans="6:7">
      <c r="F259" s="698"/>
      <c r="G259" s="698"/>
    </row>
    <row r="260" spans="6:7">
      <c r="F260" s="698"/>
      <c r="G260" s="698"/>
    </row>
    <row r="261" spans="6:7">
      <c r="F261" s="698"/>
      <c r="G261" s="698"/>
    </row>
    <row r="262" spans="6:7">
      <c r="F262" s="698"/>
      <c r="G262" s="698"/>
    </row>
    <row r="263" spans="6:7">
      <c r="F263" s="698"/>
      <c r="G263" s="698"/>
    </row>
    <row r="264" spans="6:7">
      <c r="F264" s="698"/>
      <c r="G264" s="698"/>
    </row>
    <row r="265" spans="6:7">
      <c r="F265" s="698"/>
      <c r="G265" s="698"/>
    </row>
    <row r="266" spans="6:7">
      <c r="F266" s="698"/>
      <c r="G266" s="698"/>
    </row>
    <row r="267" spans="6:7">
      <c r="F267" s="698"/>
      <c r="G267" s="698"/>
    </row>
    <row r="268" spans="6:7">
      <c r="F268" s="698"/>
      <c r="G268" s="698"/>
    </row>
    <row r="269" spans="6:7">
      <c r="F269" s="698"/>
      <c r="G269" s="698"/>
    </row>
    <row r="270" spans="6:7">
      <c r="F270" s="698"/>
      <c r="G270" s="698"/>
    </row>
    <row r="271" spans="6:7">
      <c r="F271" s="698"/>
      <c r="G271" s="698"/>
    </row>
    <row r="272" spans="6:7">
      <c r="F272" s="698"/>
      <c r="G272" s="698"/>
    </row>
    <row r="273" spans="6:7">
      <c r="F273" s="698"/>
      <c r="G273" s="698"/>
    </row>
    <row r="274" spans="6:7">
      <c r="F274" s="698"/>
      <c r="G274" s="698"/>
    </row>
    <row r="275" spans="6:7">
      <c r="F275" s="698"/>
      <c r="G275" s="698"/>
    </row>
    <row r="276" spans="6:7">
      <c r="F276" s="698"/>
      <c r="G276" s="698"/>
    </row>
    <row r="277" spans="6:7">
      <c r="F277" s="698"/>
      <c r="G277" s="698"/>
    </row>
    <row r="278" spans="6:7">
      <c r="F278" s="698"/>
      <c r="G278" s="698"/>
    </row>
    <row r="279" spans="6:7">
      <c r="F279" s="698"/>
      <c r="G279" s="698"/>
    </row>
    <row r="280" spans="6:7">
      <c r="F280" s="698"/>
      <c r="G280" s="698"/>
    </row>
    <row r="281" spans="6:7">
      <c r="F281" s="698"/>
      <c r="G281" s="698"/>
    </row>
    <row r="282" spans="6:7">
      <c r="F282" s="698"/>
      <c r="G282" s="698"/>
    </row>
    <row r="283" spans="6:7">
      <c r="F283" s="698"/>
      <c r="G283" s="698"/>
    </row>
    <row r="284" spans="6:7">
      <c r="F284" s="698"/>
      <c r="G284" s="698"/>
    </row>
    <row r="285" spans="6:7">
      <c r="F285" s="698"/>
      <c r="G285" s="698"/>
    </row>
    <row r="286" spans="6:7">
      <c r="F286" s="698"/>
      <c r="G286" s="698"/>
    </row>
    <row r="287" spans="6:7">
      <c r="F287" s="698"/>
      <c r="G287" s="698"/>
    </row>
    <row r="288" spans="6:7">
      <c r="F288" s="698"/>
      <c r="G288" s="698"/>
    </row>
    <row r="289" spans="6:7">
      <c r="F289" s="698"/>
      <c r="G289" s="698"/>
    </row>
    <row r="290" spans="6:7">
      <c r="F290" s="698"/>
      <c r="G290" s="698"/>
    </row>
    <row r="291" spans="6:7">
      <c r="F291" s="698"/>
      <c r="G291" s="698"/>
    </row>
    <row r="292" spans="6:7">
      <c r="F292" s="698"/>
      <c r="G292" s="698"/>
    </row>
    <row r="293" spans="6:7">
      <c r="F293" s="698"/>
      <c r="G293" s="698"/>
    </row>
    <row r="294" spans="6:7">
      <c r="F294" s="698"/>
      <c r="G294" s="698"/>
    </row>
    <row r="295" spans="6:7">
      <c r="F295" s="698"/>
      <c r="G295" s="698"/>
    </row>
    <row r="296" spans="6:7">
      <c r="F296" s="698"/>
      <c r="G296" s="698"/>
    </row>
    <row r="297" spans="6:7">
      <c r="F297" s="698"/>
      <c r="G297" s="698"/>
    </row>
    <row r="298" spans="6:7">
      <c r="F298" s="698"/>
      <c r="G298" s="698"/>
    </row>
    <row r="299" spans="6:7">
      <c r="F299" s="698"/>
      <c r="G299" s="698"/>
    </row>
    <row r="300" spans="6:7">
      <c r="F300" s="698"/>
      <c r="G300" s="698"/>
    </row>
    <row r="301" spans="6:7">
      <c r="F301" s="698"/>
      <c r="G301" s="698"/>
    </row>
    <row r="302" spans="6:7">
      <c r="F302" s="698"/>
      <c r="G302" s="698"/>
    </row>
    <row r="303" spans="6:7">
      <c r="F303" s="698"/>
      <c r="G303" s="698"/>
    </row>
    <row r="304" spans="6:7">
      <c r="F304" s="698"/>
      <c r="G304" s="698"/>
    </row>
    <row r="305" spans="6:7">
      <c r="F305" s="698"/>
      <c r="G305" s="698"/>
    </row>
    <row r="306" spans="6:7">
      <c r="F306" s="698"/>
      <c r="G306" s="698"/>
    </row>
    <row r="307" spans="6:7">
      <c r="F307" s="698"/>
      <c r="G307" s="698"/>
    </row>
    <row r="308" spans="6:7">
      <c r="F308" s="698"/>
      <c r="G308" s="698"/>
    </row>
    <row r="309" spans="6:7">
      <c r="F309" s="698"/>
      <c r="G309" s="698"/>
    </row>
    <row r="310" spans="6:7">
      <c r="F310" s="698"/>
      <c r="G310" s="698"/>
    </row>
    <row r="311" spans="6:7">
      <c r="F311" s="698"/>
      <c r="G311" s="698"/>
    </row>
    <row r="312" spans="6:7">
      <c r="F312" s="698"/>
      <c r="G312" s="698"/>
    </row>
    <row r="313" spans="6:7">
      <c r="F313" s="698"/>
      <c r="G313" s="698"/>
    </row>
    <row r="314" spans="6:7">
      <c r="F314" s="698"/>
      <c r="G314" s="698"/>
    </row>
    <row r="315" spans="6:7">
      <c r="F315" s="698"/>
      <c r="G315" s="698"/>
    </row>
    <row r="316" spans="6:7">
      <c r="F316" s="698"/>
      <c r="G316" s="698"/>
    </row>
    <row r="317" spans="6:7">
      <c r="F317" s="698"/>
      <c r="G317" s="698"/>
    </row>
    <row r="318" spans="6:7">
      <c r="F318" s="698"/>
      <c r="G318" s="698"/>
    </row>
    <row r="319" spans="6:7">
      <c r="F319" s="698"/>
      <c r="G319" s="698"/>
    </row>
    <row r="320" spans="6:7">
      <c r="F320" s="698"/>
      <c r="G320" s="698"/>
    </row>
    <row r="321" spans="6:7">
      <c r="F321" s="698"/>
      <c r="G321" s="698"/>
    </row>
    <row r="322" spans="6:7">
      <c r="F322" s="698"/>
      <c r="G322" s="698"/>
    </row>
    <row r="323" spans="6:7">
      <c r="F323" s="698"/>
      <c r="G323" s="698"/>
    </row>
    <row r="324" spans="6:7">
      <c r="F324" s="698"/>
      <c r="G324" s="698"/>
    </row>
    <row r="325" spans="6:7">
      <c r="F325" s="698"/>
      <c r="G325" s="698"/>
    </row>
    <row r="326" spans="6:7">
      <c r="F326" s="698"/>
      <c r="G326" s="698"/>
    </row>
    <row r="327" spans="6:7">
      <c r="F327" s="698"/>
      <c r="G327" s="698"/>
    </row>
    <row r="328" spans="6:7">
      <c r="F328" s="698"/>
      <c r="G328" s="698"/>
    </row>
    <row r="329" spans="6:7">
      <c r="F329" s="698"/>
      <c r="G329" s="698"/>
    </row>
    <row r="330" spans="6:7">
      <c r="F330" s="698"/>
      <c r="G330" s="698"/>
    </row>
    <row r="331" spans="6:7">
      <c r="F331" s="698"/>
      <c r="G331" s="698"/>
    </row>
    <row r="332" spans="6:7">
      <c r="F332" s="698"/>
      <c r="G332" s="698"/>
    </row>
    <row r="333" spans="6:7">
      <c r="F333" s="698"/>
      <c r="G333" s="698"/>
    </row>
    <row r="334" spans="6:7">
      <c r="F334" s="698"/>
      <c r="G334" s="698"/>
    </row>
    <row r="335" spans="6:7">
      <c r="F335" s="698"/>
      <c r="G335" s="698"/>
    </row>
    <row r="336" spans="6:7">
      <c r="F336" s="698"/>
      <c r="G336" s="698"/>
    </row>
    <row r="337" spans="6:7">
      <c r="F337" s="698"/>
      <c r="G337" s="698"/>
    </row>
    <row r="338" spans="6:7">
      <c r="F338" s="698"/>
      <c r="G338" s="698"/>
    </row>
    <row r="339" spans="6:7">
      <c r="F339" s="698"/>
      <c r="G339" s="698"/>
    </row>
    <row r="340" spans="6:7">
      <c r="F340" s="698"/>
      <c r="G340" s="698"/>
    </row>
    <row r="341" spans="6:7">
      <c r="F341" s="698"/>
      <c r="G341" s="698"/>
    </row>
    <row r="342" spans="6:7">
      <c r="F342" s="698"/>
      <c r="G342" s="698"/>
    </row>
    <row r="343" spans="6:7">
      <c r="F343" s="698"/>
      <c r="G343" s="698"/>
    </row>
    <row r="344" spans="6:7">
      <c r="F344" s="698"/>
      <c r="G344" s="698"/>
    </row>
    <row r="345" spans="6:7">
      <c r="F345" s="698"/>
      <c r="G345" s="698"/>
    </row>
    <row r="346" spans="6:7">
      <c r="F346" s="698"/>
      <c r="G346" s="698"/>
    </row>
    <row r="347" spans="6:7">
      <c r="F347" s="698"/>
      <c r="G347" s="698"/>
    </row>
    <row r="348" spans="6:7">
      <c r="F348" s="698"/>
      <c r="G348" s="698"/>
    </row>
    <row r="349" spans="6:7">
      <c r="F349" s="698"/>
      <c r="G349" s="698"/>
    </row>
    <row r="350" spans="6:7">
      <c r="F350" s="698"/>
      <c r="G350" s="698"/>
    </row>
    <row r="351" spans="6:7">
      <c r="F351" s="698"/>
      <c r="G351" s="698"/>
    </row>
    <row r="352" spans="6:7">
      <c r="F352" s="698"/>
      <c r="G352" s="698"/>
    </row>
    <row r="353" spans="6:7">
      <c r="F353" s="698"/>
      <c r="G353" s="698"/>
    </row>
    <row r="354" spans="6:7">
      <c r="F354" s="698"/>
      <c r="G354" s="698"/>
    </row>
    <row r="355" spans="6:7">
      <c r="F355" s="698"/>
      <c r="G355" s="698"/>
    </row>
    <row r="356" spans="6:7">
      <c r="F356" s="698"/>
      <c r="G356" s="698"/>
    </row>
    <row r="357" spans="6:7">
      <c r="F357" s="698"/>
      <c r="G357" s="698"/>
    </row>
    <row r="358" spans="6:7">
      <c r="F358" s="698"/>
      <c r="G358" s="698"/>
    </row>
    <row r="359" spans="6:7">
      <c r="F359" s="698"/>
      <c r="G359" s="698"/>
    </row>
    <row r="360" spans="6:7">
      <c r="F360" s="698"/>
      <c r="G360" s="698"/>
    </row>
    <row r="361" spans="6:7">
      <c r="F361" s="698"/>
      <c r="G361" s="698"/>
    </row>
    <row r="362" spans="6:7">
      <c r="F362" s="698"/>
      <c r="G362" s="698"/>
    </row>
    <row r="363" spans="6:7">
      <c r="F363" s="698"/>
      <c r="G363" s="698"/>
    </row>
    <row r="364" spans="6:7">
      <c r="F364" s="698"/>
      <c r="G364" s="698"/>
    </row>
    <row r="365" spans="6:7">
      <c r="F365" s="698"/>
      <c r="G365" s="698"/>
    </row>
    <row r="366" spans="6:7">
      <c r="F366" s="698"/>
      <c r="G366" s="698"/>
    </row>
    <row r="367" spans="6:7">
      <c r="F367" s="698"/>
      <c r="G367" s="698"/>
    </row>
    <row r="368" spans="6:7">
      <c r="F368" s="698"/>
      <c r="G368" s="698"/>
    </row>
    <row r="369" spans="6:7">
      <c r="F369" s="698"/>
      <c r="G369" s="698"/>
    </row>
    <row r="370" spans="6:7">
      <c r="F370" s="698"/>
      <c r="G370" s="698"/>
    </row>
    <row r="371" spans="6:7">
      <c r="F371" s="698"/>
      <c r="G371" s="698"/>
    </row>
    <row r="372" spans="6:7">
      <c r="F372" s="698"/>
      <c r="G372" s="698"/>
    </row>
    <row r="373" spans="6:7">
      <c r="F373" s="698"/>
      <c r="G373" s="698"/>
    </row>
    <row r="374" spans="6:7">
      <c r="F374" s="698"/>
      <c r="G374" s="698"/>
    </row>
    <row r="375" spans="6:7">
      <c r="F375" s="698"/>
      <c r="G375" s="698"/>
    </row>
    <row r="376" spans="6:7">
      <c r="F376" s="698"/>
      <c r="G376" s="698"/>
    </row>
    <row r="377" spans="6:7">
      <c r="F377" s="698"/>
      <c r="G377" s="698"/>
    </row>
    <row r="378" spans="6:7">
      <c r="F378" s="698"/>
      <c r="G378" s="698"/>
    </row>
    <row r="379" spans="6:7">
      <c r="F379" s="698"/>
      <c r="G379" s="698"/>
    </row>
    <row r="380" spans="6:7">
      <c r="F380" s="698"/>
      <c r="G380" s="698"/>
    </row>
    <row r="381" spans="6:7">
      <c r="F381" s="698"/>
      <c r="G381" s="698"/>
    </row>
    <row r="382" spans="6:7">
      <c r="F382" s="698"/>
      <c r="G382" s="698"/>
    </row>
    <row r="383" spans="6:7">
      <c r="F383" s="698"/>
      <c r="G383" s="698"/>
    </row>
    <row r="384" spans="6:7">
      <c r="F384" s="698"/>
      <c r="G384" s="698"/>
    </row>
    <row r="385" spans="6:7">
      <c r="F385" s="698"/>
      <c r="G385" s="698"/>
    </row>
    <row r="386" spans="6:7">
      <c r="F386" s="698"/>
      <c r="G386" s="698"/>
    </row>
    <row r="387" spans="6:7">
      <c r="F387" s="698"/>
      <c r="G387" s="698"/>
    </row>
    <row r="388" spans="6:7">
      <c r="F388" s="698"/>
      <c r="G388" s="698"/>
    </row>
    <row r="389" spans="6:7">
      <c r="F389" s="698"/>
      <c r="G389" s="698"/>
    </row>
    <row r="390" spans="6:7">
      <c r="F390" s="698"/>
      <c r="G390" s="698"/>
    </row>
    <row r="391" spans="6:7">
      <c r="F391" s="698"/>
      <c r="G391" s="698"/>
    </row>
    <row r="392" spans="6:7">
      <c r="F392" s="698"/>
      <c r="G392" s="698"/>
    </row>
    <row r="393" spans="6:7">
      <c r="F393" s="698"/>
      <c r="G393" s="698"/>
    </row>
    <row r="394" spans="6:7">
      <c r="F394" s="698"/>
      <c r="G394" s="698"/>
    </row>
    <row r="395" spans="6:7">
      <c r="F395" s="698"/>
      <c r="G395" s="698"/>
    </row>
    <row r="396" spans="6:7">
      <c r="F396" s="698"/>
      <c r="G396" s="698"/>
    </row>
    <row r="397" spans="6:7">
      <c r="F397" s="698"/>
      <c r="G397" s="698"/>
    </row>
    <row r="398" spans="6:7">
      <c r="F398" s="698"/>
      <c r="G398" s="698"/>
    </row>
    <row r="399" spans="6:7">
      <c r="F399" s="698"/>
      <c r="G399" s="698"/>
    </row>
    <row r="400" spans="6:7">
      <c r="F400" s="698"/>
      <c r="G400" s="698"/>
    </row>
    <row r="401" spans="6:7">
      <c r="F401" s="698"/>
      <c r="G401" s="698"/>
    </row>
    <row r="402" spans="6:7">
      <c r="F402" s="698"/>
      <c r="G402" s="698"/>
    </row>
    <row r="403" spans="6:7">
      <c r="F403" s="698"/>
      <c r="G403" s="698"/>
    </row>
    <row r="404" spans="6:7">
      <c r="F404" s="698"/>
      <c r="G404" s="698"/>
    </row>
    <row r="405" spans="6:7">
      <c r="F405" s="698"/>
      <c r="G405" s="698"/>
    </row>
    <row r="406" spans="6:7">
      <c r="F406" s="698"/>
      <c r="G406" s="698"/>
    </row>
    <row r="407" spans="6:7">
      <c r="F407" s="698"/>
      <c r="G407" s="698"/>
    </row>
    <row r="408" spans="6:7">
      <c r="F408" s="698"/>
      <c r="G408" s="698"/>
    </row>
    <row r="409" spans="6:7">
      <c r="F409" s="698"/>
      <c r="G409" s="698"/>
    </row>
    <row r="410" spans="6:7">
      <c r="F410" s="698"/>
      <c r="G410" s="698"/>
    </row>
    <row r="411" spans="6:7">
      <c r="F411" s="698"/>
      <c r="G411" s="698"/>
    </row>
    <row r="412" spans="6:7">
      <c r="F412" s="698"/>
      <c r="G412" s="698"/>
    </row>
    <row r="413" spans="6:7">
      <c r="G413" s="698"/>
    </row>
    <row r="414" spans="6:7">
      <c r="G414" s="698"/>
    </row>
    <row r="415" spans="6:7">
      <c r="G415" s="698"/>
    </row>
    <row r="416" spans="6:7">
      <c r="G416" s="698"/>
    </row>
    <row r="417" spans="7:7">
      <c r="G417" s="698"/>
    </row>
    <row r="418" spans="7:7">
      <c r="G418" s="698"/>
    </row>
    <row r="419" spans="7:7">
      <c r="G419" s="698"/>
    </row>
    <row r="420" spans="7:7">
      <c r="G420" s="698"/>
    </row>
    <row r="421" spans="7:7">
      <c r="G421" s="698"/>
    </row>
    <row r="422" spans="7:7">
      <c r="G422" s="698"/>
    </row>
    <row r="423" spans="7:7">
      <c r="G423" s="698"/>
    </row>
    <row r="424" spans="7:7">
      <c r="G424" s="698"/>
    </row>
    <row r="425" spans="7:7">
      <c r="G425" s="698"/>
    </row>
    <row r="426" spans="7:7">
      <c r="G426" s="698"/>
    </row>
    <row r="427" spans="7:7">
      <c r="G427" s="698"/>
    </row>
    <row r="428" spans="7:7">
      <c r="G428" s="698"/>
    </row>
  </sheetData>
  <phoneticPr fontId="18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MA_Download">
                <anchor moveWithCells="1" sizeWithCells="1">
                  <from>
                    <xdr:col>4</xdr:col>
                    <xdr:colOff>133350</xdr:colOff>
                    <xdr:row>0</xdr:row>
                    <xdr:rowOff>28575</xdr:rowOff>
                  </from>
                  <to>
                    <xdr:col>4</xdr:col>
                    <xdr:colOff>6667500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14"/>
  <sheetViews>
    <sheetView zoomScale="80" zoomScaleNormal="80" workbookViewId="0">
      <selection activeCell="E63" sqref="E63"/>
    </sheetView>
  </sheetViews>
  <sheetFormatPr defaultRowHeight="18.75"/>
  <cols>
    <col min="1" max="2" width="8.125" customWidth="1"/>
    <col min="3" max="3" width="5.5" customWidth="1"/>
    <col min="4" max="4" width="8.125" customWidth="1"/>
    <col min="5" max="26" width="13.125" customWidth="1"/>
  </cols>
  <sheetData>
    <row r="1" spans="1:26" s="699" customFormat="1" ht="41.25" thickTop="1">
      <c r="A1" s="702" t="s">
        <v>1</v>
      </c>
      <c r="B1" s="660" t="s">
        <v>3</v>
      </c>
      <c r="C1" s="703" t="s">
        <v>17447</v>
      </c>
      <c r="D1" s="703" t="s">
        <v>13735</v>
      </c>
      <c r="E1" s="706" t="s">
        <v>17475</v>
      </c>
      <c r="F1" s="704" t="s">
        <v>18134</v>
      </c>
      <c r="G1" s="704" t="s">
        <v>18135</v>
      </c>
      <c r="H1" s="704" t="s">
        <v>18136</v>
      </c>
      <c r="I1" s="704" t="s">
        <v>18137</v>
      </c>
      <c r="J1" s="704" t="s">
        <v>18138</v>
      </c>
      <c r="K1" s="704" t="s">
        <v>18139</v>
      </c>
      <c r="L1" s="704" t="s">
        <v>18140</v>
      </c>
      <c r="M1" s="704" t="s">
        <v>18141</v>
      </c>
      <c r="N1" s="704" t="s">
        <v>18142</v>
      </c>
      <c r="O1" s="706" t="s">
        <v>17476</v>
      </c>
      <c r="P1" s="705" t="s">
        <v>17477</v>
      </c>
      <c r="Q1" s="707" t="s">
        <v>18143</v>
      </c>
      <c r="R1" s="707" t="s">
        <v>18144</v>
      </c>
      <c r="S1" s="707" t="s">
        <v>18145</v>
      </c>
      <c r="T1" s="707" t="s">
        <v>18146</v>
      </c>
      <c r="U1" s="707" t="s">
        <v>18147</v>
      </c>
      <c r="V1" s="707" t="s">
        <v>18148</v>
      </c>
      <c r="W1" s="707" t="s">
        <v>18149</v>
      </c>
      <c r="X1" s="707" t="s">
        <v>18150</v>
      </c>
      <c r="Y1" s="707" t="s">
        <v>18151</v>
      </c>
      <c r="Z1" s="705" t="s">
        <v>17478</v>
      </c>
    </row>
    <row r="2" spans="1:26" ht="37.5">
      <c r="A2" s="700">
        <v>84341</v>
      </c>
      <c r="B2" s="700" t="s">
        <v>4091</v>
      </c>
      <c r="C2" s="698">
        <v>84</v>
      </c>
      <c r="D2" s="698">
        <v>1138</v>
      </c>
      <c r="E2" s="699" t="s">
        <v>26398</v>
      </c>
      <c r="F2" s="699" t="s">
        <v>26399</v>
      </c>
      <c r="G2" s="699" t="s">
        <v>26400</v>
      </c>
      <c r="H2" s="699" t="s">
        <v>26401</v>
      </c>
      <c r="I2" s="699" t="s">
        <v>26402</v>
      </c>
      <c r="J2" s="699" t="s">
        <v>26403</v>
      </c>
      <c r="K2" s="699" t="s">
        <v>22379</v>
      </c>
      <c r="L2" s="699" t="s">
        <v>26404</v>
      </c>
      <c r="M2" s="699" t="s">
        <v>26405</v>
      </c>
      <c r="N2" s="699" t="s">
        <v>26406</v>
      </c>
      <c r="O2" s="699" t="s">
        <v>26435</v>
      </c>
      <c r="P2" s="699" t="s">
        <v>26407</v>
      </c>
      <c r="Q2" s="699" t="s">
        <v>26408</v>
      </c>
      <c r="R2" s="699" t="s">
        <v>26409</v>
      </c>
      <c r="S2" s="699" t="s">
        <v>26410</v>
      </c>
      <c r="T2" s="699" t="s">
        <v>26411</v>
      </c>
      <c r="U2" s="699" t="s">
        <v>26412</v>
      </c>
      <c r="V2" s="699" t="s">
        <v>26413</v>
      </c>
      <c r="W2" s="699" t="s">
        <v>26414</v>
      </c>
      <c r="X2" s="699" t="s">
        <v>26415</v>
      </c>
      <c r="Y2" s="699" t="s">
        <v>26416</v>
      </c>
      <c r="Z2" s="699" t="s">
        <v>26436</v>
      </c>
    </row>
    <row r="3" spans="1:26" ht="37.5">
      <c r="A3">
        <v>84597</v>
      </c>
      <c r="B3" t="s">
        <v>4127</v>
      </c>
      <c r="C3">
        <v>84</v>
      </c>
      <c r="D3">
        <v>1670</v>
      </c>
      <c r="E3" s="699" t="s">
        <v>26417</v>
      </c>
      <c r="F3" s="699" t="s">
        <v>26418</v>
      </c>
      <c r="G3" s="699" t="s">
        <v>26419</v>
      </c>
      <c r="H3" s="699" t="s">
        <v>26420</v>
      </c>
      <c r="I3" s="699" t="s">
        <v>26421</v>
      </c>
      <c r="J3" s="699" t="s">
        <v>26422</v>
      </c>
      <c r="K3" s="699" t="s">
        <v>26423</v>
      </c>
      <c r="L3" s="699" t="s">
        <v>26424</v>
      </c>
      <c r="M3" s="699" t="s">
        <v>26438</v>
      </c>
      <c r="N3" s="699" t="s">
        <v>26425</v>
      </c>
      <c r="O3" s="699" t="s">
        <v>26437</v>
      </c>
      <c r="P3" s="699" t="s">
        <v>26426</v>
      </c>
      <c r="Q3" s="699" t="s">
        <v>26427</v>
      </c>
      <c r="R3" s="699" t="s">
        <v>26428</v>
      </c>
      <c r="S3" s="699" t="s">
        <v>26429</v>
      </c>
      <c r="T3" s="699" t="s">
        <v>26430</v>
      </c>
      <c r="U3" s="699" t="s">
        <v>26431</v>
      </c>
      <c r="V3" s="699" t="s">
        <v>25156</v>
      </c>
      <c r="W3" s="699" t="s">
        <v>26432</v>
      </c>
      <c r="X3" s="699" t="s">
        <v>26433</v>
      </c>
      <c r="Y3" s="699" t="s">
        <v>26434</v>
      </c>
      <c r="Z3" s="699" t="s">
        <v>26437</v>
      </c>
    </row>
    <row r="4" spans="1:26">
      <c r="E4" s="699"/>
      <c r="F4" s="699"/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  <c r="R4" s="699"/>
      <c r="S4" s="699"/>
      <c r="T4" s="699"/>
      <c r="U4" s="699"/>
      <c r="V4" s="699"/>
      <c r="W4" s="699"/>
      <c r="X4" s="699"/>
      <c r="Y4" s="699"/>
      <c r="Z4" s="699"/>
    </row>
    <row r="5" spans="1:26">
      <c r="E5" s="699"/>
      <c r="F5" s="699"/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  <c r="R5" s="699"/>
      <c r="S5" s="699"/>
      <c r="T5" s="699"/>
      <c r="U5" s="699"/>
      <c r="V5" s="699"/>
      <c r="W5" s="699"/>
      <c r="X5" s="699"/>
      <c r="Y5" s="699"/>
      <c r="Z5" s="699"/>
    </row>
    <row r="6" spans="1:26">
      <c r="E6" s="699"/>
      <c r="F6" s="699"/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  <c r="R6" s="699"/>
      <c r="S6" s="699"/>
      <c r="T6" s="699"/>
      <c r="U6" s="699"/>
      <c r="V6" s="699"/>
      <c r="W6" s="699"/>
      <c r="X6" s="699"/>
      <c r="Y6" s="699"/>
      <c r="Z6" s="699"/>
    </row>
    <row r="7" spans="1:26">
      <c r="E7" s="699"/>
      <c r="F7" s="699"/>
      <c r="G7" s="699"/>
      <c r="H7" s="699"/>
      <c r="I7" s="699"/>
      <c r="J7" s="699"/>
      <c r="K7" s="699"/>
      <c r="L7" s="699"/>
      <c r="M7" s="699"/>
      <c r="N7" s="699"/>
      <c r="O7" s="699"/>
      <c r="P7" s="699"/>
      <c r="Q7" s="699"/>
      <c r="R7" s="699"/>
      <c r="S7" s="699"/>
      <c r="T7" s="699"/>
      <c r="U7" s="699"/>
      <c r="V7" s="699"/>
      <c r="W7" s="699"/>
      <c r="X7" s="699"/>
      <c r="Y7" s="699"/>
      <c r="Z7" s="699"/>
    </row>
    <row r="8" spans="1:26">
      <c r="E8" s="699"/>
      <c r="F8" s="699"/>
      <c r="G8" s="699"/>
      <c r="H8" s="699"/>
      <c r="I8" s="699"/>
      <c r="J8" s="699"/>
      <c r="K8" s="699"/>
      <c r="L8" s="699"/>
      <c r="M8" s="699"/>
      <c r="N8" s="699"/>
      <c r="O8" s="699"/>
      <c r="P8" s="699"/>
      <c r="Q8" s="699"/>
      <c r="R8" s="699"/>
      <c r="S8" s="699"/>
      <c r="T8" s="699"/>
      <c r="U8" s="699"/>
      <c r="V8" s="699"/>
      <c r="W8" s="699"/>
      <c r="X8" s="699"/>
      <c r="Y8" s="699"/>
      <c r="Z8" s="699"/>
    </row>
    <row r="9" spans="1:26">
      <c r="E9" s="699"/>
      <c r="F9" s="699"/>
      <c r="G9" s="699"/>
      <c r="H9" s="699"/>
      <c r="I9" s="699"/>
      <c r="J9" s="699"/>
      <c r="K9" s="699"/>
      <c r="L9" s="699"/>
      <c r="M9" s="699"/>
      <c r="N9" s="699"/>
      <c r="O9" s="699"/>
      <c r="P9" s="699"/>
      <c r="Q9" s="699"/>
      <c r="R9" s="699"/>
      <c r="S9" s="699"/>
      <c r="T9" s="699"/>
      <c r="U9" s="699"/>
      <c r="V9" s="699"/>
      <c r="W9" s="699"/>
      <c r="X9" s="699"/>
      <c r="Y9" s="699"/>
      <c r="Z9" s="699"/>
    </row>
    <row r="10" spans="1:26">
      <c r="E10" s="699"/>
      <c r="F10" s="699"/>
      <c r="G10" s="699"/>
      <c r="H10" s="699"/>
      <c r="I10" s="699"/>
      <c r="J10" s="699"/>
      <c r="K10" s="699"/>
      <c r="L10" s="699"/>
      <c r="M10" s="699"/>
      <c r="N10" s="699"/>
      <c r="O10" s="699"/>
      <c r="P10" s="699"/>
      <c r="Q10" s="699"/>
      <c r="R10" s="699"/>
      <c r="S10" s="699"/>
      <c r="T10" s="699"/>
      <c r="U10" s="699"/>
      <c r="V10" s="699"/>
      <c r="W10" s="699"/>
      <c r="X10" s="699"/>
      <c r="Y10" s="699"/>
      <c r="Z10" s="699"/>
    </row>
    <row r="11" spans="1:26">
      <c r="E11" s="699"/>
      <c r="F11" s="699"/>
      <c r="G11" s="699"/>
      <c r="H11" s="699"/>
      <c r="I11" s="699"/>
      <c r="J11" s="699"/>
      <c r="K11" s="699"/>
      <c r="L11" s="699"/>
      <c r="M11" s="699"/>
      <c r="N11" s="699"/>
      <c r="O11" s="699"/>
      <c r="P11" s="699"/>
      <c r="Q11" s="699"/>
      <c r="R11" s="699"/>
      <c r="S11" s="699"/>
      <c r="T11" s="699"/>
      <c r="U11" s="699"/>
      <c r="V11" s="699"/>
      <c r="W11" s="699"/>
      <c r="X11" s="699"/>
      <c r="Y11" s="699"/>
      <c r="Z11" s="699"/>
    </row>
    <row r="12" spans="1:26">
      <c r="E12" s="699"/>
      <c r="F12" s="699"/>
      <c r="G12" s="699"/>
      <c r="H12" s="699"/>
      <c r="I12" s="699"/>
      <c r="J12" s="699"/>
      <c r="K12" s="699"/>
      <c r="L12" s="699"/>
      <c r="M12" s="699"/>
      <c r="N12" s="699"/>
      <c r="O12" s="699"/>
      <c r="P12" s="699"/>
      <c r="Q12" s="699"/>
      <c r="R12" s="699"/>
      <c r="S12" s="699"/>
      <c r="T12" s="699"/>
      <c r="U12" s="699"/>
      <c r="V12" s="699"/>
      <c r="W12" s="699"/>
      <c r="X12" s="699"/>
      <c r="Y12" s="699"/>
      <c r="Z12" s="699"/>
    </row>
    <row r="13" spans="1:26">
      <c r="E13" s="699"/>
      <c r="F13" s="699"/>
      <c r="G13" s="699"/>
      <c r="H13" s="699"/>
      <c r="I13" s="699"/>
      <c r="J13" s="699"/>
      <c r="K13" s="699"/>
      <c r="L13" s="699"/>
      <c r="M13" s="699"/>
      <c r="N13" s="699"/>
      <c r="O13" s="699"/>
      <c r="P13" s="699"/>
      <c r="Q13" s="699"/>
      <c r="R13" s="699"/>
      <c r="S13" s="699"/>
      <c r="T13" s="699"/>
      <c r="U13" s="699"/>
      <c r="V13" s="699"/>
      <c r="W13" s="699"/>
      <c r="X13" s="699"/>
      <c r="Y13" s="699"/>
      <c r="Z13" s="699"/>
    </row>
    <row r="14" spans="1:26">
      <c r="E14" s="699"/>
      <c r="F14" s="699"/>
      <c r="G14" s="699"/>
      <c r="H14" s="699"/>
      <c r="I14" s="699"/>
      <c r="J14" s="699"/>
      <c r="K14" s="699"/>
      <c r="L14" s="699"/>
      <c r="M14" s="699"/>
      <c r="N14" s="699"/>
      <c r="O14" s="699"/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699"/>
    </row>
    <row r="15" spans="1:26">
      <c r="E15" s="699"/>
      <c r="F15" s="699"/>
      <c r="G15" s="699"/>
      <c r="H15" s="699"/>
      <c r="I15" s="699"/>
      <c r="J15" s="699"/>
      <c r="K15" s="699"/>
      <c r="L15" s="699"/>
      <c r="M15" s="699"/>
      <c r="N15" s="699"/>
      <c r="O15" s="699"/>
      <c r="P15" s="699"/>
      <c r="Q15" s="699"/>
      <c r="R15" s="699"/>
      <c r="S15" s="699"/>
      <c r="T15" s="699"/>
      <c r="U15" s="699"/>
      <c r="V15" s="699"/>
      <c r="W15" s="699"/>
      <c r="X15" s="699"/>
      <c r="Y15" s="699"/>
      <c r="Z15" s="699"/>
    </row>
    <row r="16" spans="1:26">
      <c r="E16" s="699"/>
      <c r="F16" s="699"/>
      <c r="G16" s="699"/>
      <c r="H16" s="699"/>
      <c r="I16" s="699"/>
      <c r="J16" s="699"/>
      <c r="K16" s="699"/>
      <c r="L16" s="699"/>
      <c r="M16" s="699"/>
      <c r="N16" s="699"/>
      <c r="O16" s="699"/>
      <c r="P16" s="699"/>
      <c r="Q16" s="699"/>
      <c r="R16" s="699"/>
      <c r="S16" s="699"/>
      <c r="T16" s="699"/>
      <c r="U16" s="699"/>
      <c r="V16" s="699"/>
      <c r="W16" s="699"/>
      <c r="X16" s="699"/>
      <c r="Y16" s="699"/>
      <c r="Z16" s="699"/>
    </row>
    <row r="17" spans="5:26">
      <c r="E17" s="699"/>
      <c r="F17" s="699"/>
      <c r="G17" s="699"/>
      <c r="H17" s="699"/>
      <c r="I17" s="699"/>
      <c r="J17" s="699"/>
      <c r="K17" s="699"/>
      <c r="L17" s="699"/>
      <c r="M17" s="699"/>
      <c r="N17" s="699"/>
      <c r="O17" s="699"/>
      <c r="P17" s="699"/>
      <c r="Q17" s="699"/>
      <c r="R17" s="699"/>
      <c r="S17" s="699"/>
      <c r="T17" s="699"/>
      <c r="U17" s="699"/>
      <c r="V17" s="699"/>
      <c r="W17" s="699"/>
      <c r="X17" s="699"/>
      <c r="Y17" s="699"/>
      <c r="Z17" s="699"/>
    </row>
    <row r="18" spans="5:26">
      <c r="E18" s="699"/>
      <c r="F18" s="699"/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  <c r="R18" s="699"/>
      <c r="S18" s="699"/>
      <c r="T18" s="699"/>
      <c r="U18" s="699"/>
      <c r="V18" s="699"/>
      <c r="W18" s="699"/>
      <c r="X18" s="699"/>
      <c r="Y18" s="699"/>
      <c r="Z18" s="699"/>
    </row>
    <row r="19" spans="5:26">
      <c r="E19" s="699"/>
      <c r="F19" s="699"/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  <c r="R19" s="699"/>
      <c r="S19" s="699"/>
      <c r="T19" s="699"/>
      <c r="U19" s="699"/>
      <c r="V19" s="699"/>
      <c r="W19" s="699"/>
      <c r="X19" s="699"/>
      <c r="Y19" s="699"/>
      <c r="Z19" s="699"/>
    </row>
    <row r="20" spans="5:26">
      <c r="E20" s="699"/>
      <c r="F20" s="699"/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  <c r="R20" s="699"/>
      <c r="S20" s="699"/>
      <c r="T20" s="699"/>
      <c r="U20" s="699"/>
      <c r="V20" s="699"/>
      <c r="W20" s="699"/>
      <c r="X20" s="699"/>
      <c r="Y20" s="699"/>
      <c r="Z20" s="699"/>
    </row>
    <row r="21" spans="5:26">
      <c r="E21" s="699"/>
      <c r="F21" s="699"/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  <c r="R21" s="699"/>
      <c r="S21" s="699"/>
      <c r="T21" s="699"/>
      <c r="U21" s="699"/>
      <c r="V21" s="699"/>
      <c r="W21" s="699"/>
      <c r="X21" s="699"/>
      <c r="Y21" s="699"/>
      <c r="Z21" s="699"/>
    </row>
    <row r="22" spans="5:26">
      <c r="E22" s="699"/>
      <c r="F22" s="699"/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  <c r="R22" s="699"/>
      <c r="S22" s="699"/>
      <c r="T22" s="699"/>
      <c r="U22" s="699"/>
      <c r="V22" s="699"/>
      <c r="W22" s="699"/>
      <c r="X22" s="699"/>
      <c r="Y22" s="699"/>
      <c r="Z22" s="699"/>
    </row>
    <row r="23" spans="5:26">
      <c r="E23" s="699"/>
      <c r="F23" s="699"/>
      <c r="G23" s="699"/>
      <c r="H23" s="699"/>
      <c r="I23" s="699"/>
      <c r="J23" s="699"/>
      <c r="K23" s="699"/>
      <c r="L23" s="699"/>
      <c r="M23" s="699"/>
      <c r="N23" s="699"/>
      <c r="O23" s="699"/>
      <c r="P23" s="699"/>
      <c r="Q23" s="699"/>
      <c r="R23" s="699"/>
      <c r="S23" s="699"/>
      <c r="T23" s="699"/>
      <c r="U23" s="699"/>
      <c r="V23" s="699"/>
      <c r="W23" s="699"/>
      <c r="X23" s="699"/>
      <c r="Y23" s="699"/>
      <c r="Z23" s="699"/>
    </row>
    <row r="24" spans="5:26">
      <c r="E24" s="699"/>
      <c r="F24" s="699"/>
      <c r="G24" s="699"/>
      <c r="H24" s="699"/>
      <c r="I24" s="699"/>
      <c r="J24" s="699"/>
      <c r="K24" s="699"/>
      <c r="L24" s="699"/>
      <c r="M24" s="699"/>
      <c r="N24" s="699"/>
      <c r="O24" s="699"/>
      <c r="P24" s="699"/>
      <c r="Q24" s="699"/>
      <c r="R24" s="699"/>
      <c r="S24" s="699"/>
      <c r="T24" s="699"/>
      <c r="U24" s="699"/>
      <c r="V24" s="699"/>
      <c r="W24" s="699"/>
      <c r="X24" s="699"/>
      <c r="Y24" s="699"/>
      <c r="Z24" s="699"/>
    </row>
    <row r="25" spans="5:26">
      <c r="E25" s="699"/>
      <c r="F25" s="699"/>
      <c r="G25" s="699"/>
      <c r="H25" s="699"/>
      <c r="I25" s="699"/>
      <c r="J25" s="699"/>
      <c r="K25" s="699"/>
      <c r="L25" s="699"/>
      <c r="M25" s="699"/>
      <c r="N25" s="699"/>
      <c r="O25" s="699"/>
      <c r="P25" s="699"/>
      <c r="Q25" s="699"/>
      <c r="R25" s="699"/>
      <c r="S25" s="699"/>
      <c r="T25" s="699"/>
      <c r="U25" s="699"/>
      <c r="V25" s="699"/>
      <c r="W25" s="699"/>
      <c r="X25" s="699"/>
      <c r="Y25" s="699"/>
      <c r="Z25" s="699"/>
    </row>
    <row r="26" spans="5:26">
      <c r="E26" s="699"/>
      <c r="F26" s="699"/>
      <c r="G26" s="699"/>
      <c r="H26" s="699"/>
      <c r="I26" s="699"/>
      <c r="J26" s="699"/>
      <c r="K26" s="699"/>
      <c r="L26" s="699"/>
      <c r="M26" s="699"/>
      <c r="N26" s="699"/>
      <c r="O26" s="699"/>
      <c r="P26" s="699"/>
      <c r="Q26" s="699"/>
      <c r="R26" s="699"/>
      <c r="S26" s="699"/>
      <c r="T26" s="699"/>
      <c r="U26" s="699"/>
      <c r="V26" s="699"/>
      <c r="W26" s="699"/>
      <c r="X26" s="699"/>
      <c r="Y26" s="699"/>
      <c r="Z26" s="699"/>
    </row>
    <row r="27" spans="5:26">
      <c r="E27" s="699"/>
      <c r="F27" s="699"/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  <c r="R27" s="699"/>
      <c r="S27" s="699"/>
      <c r="T27" s="699"/>
      <c r="U27" s="699"/>
      <c r="V27" s="699"/>
      <c r="W27" s="699"/>
      <c r="X27" s="699"/>
      <c r="Y27" s="699"/>
      <c r="Z27" s="699"/>
    </row>
    <row r="28" spans="5:26">
      <c r="E28" s="699"/>
      <c r="F28" s="699"/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  <c r="R28" s="699"/>
      <c r="S28" s="699"/>
      <c r="T28" s="699"/>
      <c r="U28" s="699"/>
      <c r="V28" s="699"/>
      <c r="W28" s="699"/>
      <c r="X28" s="699"/>
      <c r="Y28" s="699"/>
      <c r="Z28" s="699"/>
    </row>
    <row r="29" spans="5:26">
      <c r="E29" s="699"/>
      <c r="F29" s="699"/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  <c r="R29" s="699"/>
      <c r="S29" s="699"/>
      <c r="T29" s="699"/>
      <c r="U29" s="699"/>
      <c r="V29" s="699"/>
      <c r="W29" s="699"/>
      <c r="X29" s="699"/>
      <c r="Y29" s="699"/>
      <c r="Z29" s="699"/>
    </row>
    <row r="30" spans="5:26">
      <c r="E30" s="699"/>
      <c r="F30" s="699"/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  <c r="R30" s="699"/>
      <c r="S30" s="699"/>
      <c r="T30" s="699"/>
      <c r="U30" s="699"/>
      <c r="V30" s="699"/>
      <c r="W30" s="699"/>
      <c r="X30" s="699"/>
      <c r="Y30" s="699"/>
      <c r="Z30" s="699"/>
    </row>
    <row r="31" spans="5:26">
      <c r="E31" s="699"/>
      <c r="F31" s="699"/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  <c r="R31" s="699"/>
      <c r="S31" s="699"/>
      <c r="T31" s="699"/>
      <c r="U31" s="699"/>
      <c r="V31" s="699"/>
      <c r="W31" s="699"/>
      <c r="X31" s="699"/>
      <c r="Y31" s="699"/>
      <c r="Z31" s="699"/>
    </row>
    <row r="32" spans="5:26">
      <c r="E32" s="699"/>
      <c r="F32" s="699"/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  <c r="R32" s="699"/>
      <c r="S32" s="699"/>
      <c r="T32" s="699"/>
      <c r="U32" s="699"/>
      <c r="V32" s="699"/>
      <c r="W32" s="699"/>
      <c r="X32" s="699"/>
      <c r="Y32" s="699"/>
      <c r="Z32" s="699"/>
    </row>
    <row r="33" spans="5:26">
      <c r="E33" s="699"/>
      <c r="F33" s="699"/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  <c r="R33" s="699"/>
      <c r="S33" s="699"/>
      <c r="T33" s="699"/>
      <c r="U33" s="699"/>
      <c r="V33" s="699"/>
      <c r="W33" s="699"/>
      <c r="X33" s="699"/>
      <c r="Y33" s="699"/>
      <c r="Z33" s="699"/>
    </row>
    <row r="34" spans="5:26">
      <c r="E34" s="699"/>
      <c r="F34" s="699"/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  <c r="R34" s="699"/>
      <c r="S34" s="699"/>
      <c r="T34" s="699"/>
      <c r="U34" s="699"/>
      <c r="V34" s="699"/>
      <c r="W34" s="699"/>
      <c r="X34" s="699"/>
      <c r="Y34" s="699"/>
      <c r="Z34" s="699"/>
    </row>
    <row r="35" spans="5:26">
      <c r="E35" s="699"/>
      <c r="F35" s="699"/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  <c r="R35" s="699"/>
      <c r="S35" s="699"/>
      <c r="T35" s="699"/>
      <c r="U35" s="699"/>
      <c r="V35" s="699"/>
      <c r="W35" s="699"/>
      <c r="X35" s="699"/>
      <c r="Y35" s="699"/>
      <c r="Z35" s="699"/>
    </row>
    <row r="36" spans="5:26">
      <c r="E36" s="699"/>
      <c r="F36" s="699"/>
      <c r="G36" s="699"/>
      <c r="H36" s="699"/>
      <c r="I36" s="699"/>
      <c r="J36" s="699"/>
      <c r="K36" s="699"/>
      <c r="L36" s="699"/>
      <c r="M36" s="699"/>
      <c r="N36" s="699"/>
      <c r="O36" s="699"/>
      <c r="P36" s="699"/>
      <c r="Q36" s="699"/>
      <c r="R36" s="699"/>
      <c r="S36" s="699"/>
      <c r="T36" s="699"/>
      <c r="U36" s="699"/>
      <c r="V36" s="699"/>
      <c r="W36" s="699"/>
      <c r="X36" s="699"/>
      <c r="Y36" s="699"/>
      <c r="Z36" s="699"/>
    </row>
    <row r="37" spans="5:26">
      <c r="E37" s="699"/>
      <c r="F37" s="699"/>
      <c r="G37" s="699"/>
      <c r="H37" s="699"/>
      <c r="I37" s="699"/>
      <c r="J37" s="699"/>
      <c r="K37" s="699"/>
      <c r="L37" s="699"/>
      <c r="M37" s="699"/>
      <c r="N37" s="699"/>
      <c r="O37" s="699"/>
      <c r="P37" s="699"/>
      <c r="Q37" s="699"/>
      <c r="R37" s="699"/>
      <c r="S37" s="699"/>
      <c r="T37" s="699"/>
      <c r="U37" s="699"/>
      <c r="V37" s="699"/>
      <c r="W37" s="699"/>
      <c r="X37" s="699"/>
      <c r="Y37" s="699"/>
      <c r="Z37" s="699"/>
    </row>
    <row r="38" spans="5:26">
      <c r="E38" s="699"/>
      <c r="F38" s="699"/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  <c r="R38" s="699"/>
      <c r="S38" s="699"/>
      <c r="T38" s="699"/>
      <c r="U38" s="699"/>
      <c r="V38" s="699"/>
      <c r="W38" s="699"/>
      <c r="X38" s="699"/>
      <c r="Y38" s="699"/>
      <c r="Z38" s="699"/>
    </row>
    <row r="39" spans="5:26">
      <c r="E39" s="699"/>
      <c r="F39" s="699"/>
      <c r="G39" s="699"/>
      <c r="H39" s="699"/>
      <c r="I39" s="699"/>
      <c r="J39" s="699"/>
      <c r="K39" s="699"/>
      <c r="L39" s="699"/>
      <c r="M39" s="699"/>
      <c r="N39" s="699"/>
      <c r="O39" s="699"/>
      <c r="P39" s="699"/>
      <c r="Q39" s="699"/>
      <c r="R39" s="699"/>
      <c r="S39" s="699"/>
      <c r="T39" s="699"/>
      <c r="U39" s="699"/>
      <c r="V39" s="699"/>
      <c r="W39" s="699"/>
      <c r="X39" s="699"/>
      <c r="Y39" s="699"/>
      <c r="Z39" s="699"/>
    </row>
    <row r="40" spans="5:26">
      <c r="E40" s="699"/>
      <c r="F40" s="699"/>
      <c r="G40" s="699"/>
      <c r="H40" s="699"/>
      <c r="I40" s="699"/>
      <c r="J40" s="699"/>
      <c r="K40" s="699"/>
      <c r="L40" s="699"/>
      <c r="M40" s="699"/>
      <c r="N40" s="699"/>
      <c r="O40" s="699"/>
      <c r="P40" s="699"/>
      <c r="Q40" s="699"/>
      <c r="R40" s="699"/>
      <c r="S40" s="699"/>
      <c r="T40" s="699"/>
      <c r="U40" s="699"/>
      <c r="V40" s="699"/>
      <c r="W40" s="699"/>
      <c r="X40" s="699"/>
      <c r="Y40" s="699"/>
      <c r="Z40" s="699"/>
    </row>
    <row r="41" spans="5:26">
      <c r="E41" s="699"/>
      <c r="F41" s="699"/>
      <c r="G41" s="699"/>
      <c r="H41" s="699"/>
      <c r="I41" s="699"/>
      <c r="J41" s="699"/>
      <c r="K41" s="699"/>
      <c r="L41" s="699"/>
      <c r="M41" s="699"/>
      <c r="N41" s="699"/>
      <c r="O41" s="699"/>
      <c r="P41" s="699"/>
      <c r="Q41" s="699"/>
      <c r="R41" s="699"/>
      <c r="S41" s="699"/>
      <c r="T41" s="699"/>
      <c r="U41" s="699"/>
      <c r="V41" s="699"/>
      <c r="W41" s="699"/>
      <c r="X41" s="699"/>
      <c r="Y41" s="699"/>
      <c r="Z41" s="699"/>
    </row>
    <row r="42" spans="5:26">
      <c r="E42" s="699"/>
      <c r="F42" s="699"/>
      <c r="G42" s="699"/>
      <c r="H42" s="699"/>
      <c r="I42" s="699"/>
      <c r="J42" s="699"/>
      <c r="K42" s="699"/>
      <c r="L42" s="699"/>
      <c r="M42" s="699"/>
      <c r="N42" s="699"/>
      <c r="O42" s="699"/>
      <c r="P42" s="699"/>
      <c r="Q42" s="699"/>
      <c r="R42" s="699"/>
      <c r="S42" s="699"/>
      <c r="T42" s="699"/>
      <c r="U42" s="699"/>
      <c r="V42" s="699"/>
      <c r="W42" s="699"/>
      <c r="X42" s="699"/>
      <c r="Y42" s="699"/>
      <c r="Z42" s="699"/>
    </row>
    <row r="43" spans="5:26">
      <c r="E43" s="699"/>
      <c r="F43" s="699"/>
      <c r="G43" s="699"/>
      <c r="H43" s="699"/>
      <c r="I43" s="699"/>
      <c r="J43" s="699"/>
      <c r="K43" s="699"/>
      <c r="L43" s="699"/>
      <c r="M43" s="699"/>
      <c r="N43" s="699"/>
      <c r="O43" s="699"/>
      <c r="P43" s="699"/>
      <c r="Q43" s="699"/>
      <c r="R43" s="699"/>
      <c r="S43" s="699"/>
      <c r="T43" s="699"/>
      <c r="U43" s="699"/>
      <c r="V43" s="699"/>
      <c r="W43" s="699"/>
      <c r="X43" s="699"/>
      <c r="Y43" s="699"/>
      <c r="Z43" s="699"/>
    </row>
    <row r="44" spans="5:26">
      <c r="E44" s="699"/>
      <c r="F44" s="699"/>
      <c r="G44" s="699"/>
      <c r="H44" s="699"/>
      <c r="I44" s="699"/>
      <c r="J44" s="699"/>
      <c r="K44" s="699"/>
      <c r="L44" s="699"/>
      <c r="M44" s="699"/>
      <c r="N44" s="699"/>
      <c r="O44" s="699"/>
      <c r="P44" s="699"/>
      <c r="Q44" s="699"/>
      <c r="R44" s="699"/>
      <c r="S44" s="699"/>
      <c r="T44" s="699"/>
      <c r="U44" s="699"/>
      <c r="V44" s="699"/>
      <c r="W44" s="699"/>
      <c r="X44" s="699"/>
      <c r="Y44" s="699"/>
      <c r="Z44" s="699"/>
    </row>
    <row r="45" spans="5:26">
      <c r="E45" s="699"/>
      <c r="F45" s="699"/>
      <c r="G45" s="699"/>
      <c r="H45" s="699"/>
      <c r="I45" s="699"/>
      <c r="J45" s="699"/>
      <c r="K45" s="699"/>
      <c r="L45" s="699"/>
      <c r="M45" s="699"/>
      <c r="N45" s="699"/>
      <c r="O45" s="699"/>
      <c r="P45" s="699"/>
      <c r="Q45" s="699"/>
      <c r="R45" s="699"/>
      <c r="S45" s="699"/>
      <c r="T45" s="699"/>
      <c r="U45" s="699"/>
      <c r="V45" s="699"/>
      <c r="W45" s="699"/>
      <c r="X45" s="699"/>
      <c r="Y45" s="699"/>
      <c r="Z45" s="699"/>
    </row>
    <row r="46" spans="5:26">
      <c r="E46" s="699"/>
      <c r="F46" s="699"/>
      <c r="G46" s="699"/>
      <c r="H46" s="699"/>
      <c r="I46" s="699"/>
      <c r="J46" s="699"/>
      <c r="K46" s="699"/>
      <c r="L46" s="699"/>
      <c r="M46" s="699"/>
      <c r="N46" s="699"/>
      <c r="O46" s="699"/>
      <c r="P46" s="699"/>
      <c r="Q46" s="699"/>
      <c r="R46" s="699"/>
      <c r="S46" s="699"/>
      <c r="T46" s="699"/>
      <c r="U46" s="699"/>
      <c r="V46" s="699"/>
      <c r="W46" s="699"/>
      <c r="X46" s="699"/>
      <c r="Y46" s="699"/>
      <c r="Z46" s="699"/>
    </row>
    <row r="47" spans="5:26">
      <c r="E47" s="699"/>
      <c r="F47" s="699"/>
      <c r="G47" s="699"/>
      <c r="H47" s="699"/>
      <c r="I47" s="699"/>
      <c r="J47" s="699"/>
      <c r="K47" s="699"/>
      <c r="L47" s="699"/>
      <c r="M47" s="699"/>
      <c r="N47" s="699"/>
      <c r="O47" s="699"/>
      <c r="P47" s="699"/>
      <c r="Q47" s="699"/>
      <c r="R47" s="699"/>
      <c r="S47" s="699"/>
      <c r="T47" s="699"/>
      <c r="U47" s="699"/>
      <c r="V47" s="699"/>
      <c r="W47" s="699"/>
      <c r="X47" s="699"/>
      <c r="Y47" s="699"/>
      <c r="Z47" s="699"/>
    </row>
    <row r="48" spans="5:26">
      <c r="E48" s="699"/>
      <c r="F48" s="699"/>
      <c r="G48" s="699"/>
      <c r="H48" s="699"/>
      <c r="I48" s="699"/>
      <c r="J48" s="699"/>
      <c r="K48" s="699"/>
      <c r="L48" s="699"/>
      <c r="M48" s="699"/>
      <c r="N48" s="699"/>
      <c r="O48" s="699"/>
      <c r="P48" s="699"/>
      <c r="Q48" s="699"/>
      <c r="R48" s="699"/>
      <c r="S48" s="699"/>
      <c r="T48" s="699"/>
      <c r="U48" s="699"/>
      <c r="V48" s="699"/>
      <c r="W48" s="699"/>
      <c r="X48" s="699"/>
      <c r="Y48" s="699"/>
      <c r="Z48" s="699"/>
    </row>
    <row r="49" spans="5:26">
      <c r="E49" s="699"/>
      <c r="F49" s="699"/>
      <c r="G49" s="699"/>
      <c r="H49" s="699"/>
      <c r="I49" s="699"/>
      <c r="J49" s="699"/>
      <c r="K49" s="699"/>
      <c r="L49" s="699"/>
      <c r="M49" s="699"/>
      <c r="N49" s="699"/>
      <c r="O49" s="699"/>
      <c r="P49" s="699"/>
      <c r="Q49" s="699"/>
      <c r="R49" s="699"/>
      <c r="S49" s="699"/>
      <c r="T49" s="699"/>
      <c r="U49" s="699"/>
      <c r="V49" s="699"/>
      <c r="W49" s="699"/>
      <c r="X49" s="699"/>
      <c r="Y49" s="699"/>
      <c r="Z49" s="699"/>
    </row>
    <row r="50" spans="5:26">
      <c r="E50" s="699"/>
      <c r="F50" s="699"/>
      <c r="G50" s="699"/>
      <c r="H50" s="699"/>
      <c r="I50" s="699"/>
      <c r="J50" s="699"/>
      <c r="K50" s="699"/>
      <c r="L50" s="699"/>
      <c r="M50" s="699"/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</row>
    <row r="51" spans="5:26">
      <c r="E51" s="699"/>
      <c r="F51" s="699"/>
      <c r="G51" s="699"/>
      <c r="H51" s="699"/>
      <c r="I51" s="699"/>
      <c r="J51" s="699"/>
      <c r="K51" s="699"/>
      <c r="L51" s="699"/>
      <c r="M51" s="699"/>
      <c r="N51" s="699"/>
      <c r="O51" s="699"/>
      <c r="P51" s="699"/>
      <c r="Q51" s="699"/>
      <c r="R51" s="699"/>
      <c r="S51" s="699"/>
      <c r="T51" s="699"/>
      <c r="U51" s="699"/>
      <c r="V51" s="699"/>
      <c r="W51" s="699"/>
      <c r="X51" s="699"/>
      <c r="Y51" s="699"/>
      <c r="Z51" s="699"/>
    </row>
    <row r="52" spans="5:26">
      <c r="E52" s="699"/>
      <c r="F52" s="699"/>
      <c r="G52" s="699"/>
      <c r="H52" s="699"/>
      <c r="I52" s="699"/>
      <c r="J52" s="699"/>
      <c r="K52" s="699"/>
      <c r="L52" s="699"/>
      <c r="M52" s="699"/>
      <c r="N52" s="699"/>
      <c r="O52" s="699"/>
      <c r="P52" s="699"/>
      <c r="Q52" s="699"/>
      <c r="R52" s="699"/>
      <c r="S52" s="699"/>
      <c r="T52" s="699"/>
      <c r="U52" s="699"/>
      <c r="V52" s="699"/>
      <c r="W52" s="699"/>
      <c r="X52" s="699"/>
      <c r="Y52" s="699"/>
      <c r="Z52" s="699"/>
    </row>
    <row r="53" spans="5:26">
      <c r="E53" s="699"/>
      <c r="F53" s="699"/>
      <c r="G53" s="699"/>
      <c r="H53" s="699"/>
      <c r="I53" s="699"/>
      <c r="J53" s="699"/>
      <c r="K53" s="699"/>
      <c r="L53" s="699"/>
      <c r="M53" s="699"/>
      <c r="N53" s="699"/>
      <c r="O53" s="699"/>
      <c r="P53" s="699"/>
      <c r="Q53" s="699"/>
      <c r="R53" s="699"/>
      <c r="S53" s="699"/>
      <c r="T53" s="699"/>
      <c r="U53" s="699"/>
      <c r="V53" s="699"/>
      <c r="W53" s="699"/>
      <c r="X53" s="699"/>
      <c r="Y53" s="699"/>
      <c r="Z53" s="699"/>
    </row>
    <row r="54" spans="5:26">
      <c r="E54" s="699"/>
      <c r="F54" s="699"/>
      <c r="G54" s="699"/>
      <c r="H54" s="699"/>
      <c r="I54" s="699"/>
      <c r="J54" s="699"/>
      <c r="K54" s="699"/>
      <c r="L54" s="699"/>
      <c r="M54" s="699"/>
      <c r="N54" s="699"/>
      <c r="O54" s="699"/>
      <c r="P54" s="699"/>
      <c r="Q54" s="699"/>
      <c r="R54" s="699"/>
      <c r="S54" s="699"/>
      <c r="T54" s="699"/>
      <c r="U54" s="699"/>
      <c r="V54" s="699"/>
      <c r="W54" s="699"/>
      <c r="X54" s="699"/>
      <c r="Y54" s="699"/>
      <c r="Z54" s="699"/>
    </row>
    <row r="55" spans="5:26">
      <c r="E55" s="699"/>
      <c r="F55" s="699"/>
      <c r="G55" s="699"/>
      <c r="H55" s="699"/>
      <c r="I55" s="699"/>
      <c r="J55" s="699"/>
      <c r="K55" s="699"/>
      <c r="L55" s="699"/>
      <c r="M55" s="699"/>
      <c r="N55" s="699"/>
      <c r="O55" s="699"/>
      <c r="P55" s="699"/>
      <c r="Q55" s="699"/>
      <c r="R55" s="699"/>
      <c r="S55" s="699"/>
      <c r="T55" s="699"/>
      <c r="U55" s="699"/>
      <c r="V55" s="699"/>
      <c r="W55" s="699"/>
      <c r="X55" s="699"/>
      <c r="Y55" s="699"/>
      <c r="Z55" s="699"/>
    </row>
    <row r="56" spans="5:26">
      <c r="E56" s="699"/>
      <c r="F56" s="699"/>
      <c r="G56" s="699"/>
      <c r="H56" s="699"/>
      <c r="I56" s="699"/>
      <c r="J56" s="699"/>
      <c r="K56" s="699"/>
      <c r="L56" s="699"/>
      <c r="M56" s="699"/>
      <c r="N56" s="699"/>
      <c r="O56" s="699"/>
      <c r="P56" s="699"/>
      <c r="Q56" s="699"/>
      <c r="R56" s="699"/>
      <c r="S56" s="699"/>
      <c r="T56" s="699"/>
      <c r="U56" s="699"/>
      <c r="V56" s="699"/>
      <c r="W56" s="699"/>
      <c r="X56" s="699"/>
      <c r="Y56" s="699"/>
      <c r="Z56" s="699"/>
    </row>
    <row r="57" spans="5:26">
      <c r="E57" s="699"/>
      <c r="F57" s="699"/>
      <c r="G57" s="699"/>
      <c r="H57" s="699"/>
      <c r="I57" s="699"/>
      <c r="J57" s="699"/>
      <c r="K57" s="699"/>
      <c r="L57" s="699"/>
      <c r="M57" s="699"/>
      <c r="N57" s="699"/>
      <c r="O57" s="699"/>
      <c r="P57" s="699"/>
      <c r="Q57" s="699"/>
      <c r="R57" s="699"/>
      <c r="S57" s="699"/>
      <c r="T57" s="699"/>
      <c r="U57" s="699"/>
      <c r="V57" s="699"/>
      <c r="W57" s="699"/>
      <c r="X57" s="699"/>
      <c r="Y57" s="699"/>
      <c r="Z57" s="699"/>
    </row>
    <row r="58" spans="5:26">
      <c r="E58" s="699"/>
      <c r="F58" s="699"/>
      <c r="G58" s="699"/>
      <c r="H58" s="699"/>
      <c r="I58" s="699"/>
      <c r="J58" s="699"/>
      <c r="K58" s="699"/>
      <c r="L58" s="699"/>
      <c r="M58" s="699"/>
      <c r="N58" s="699"/>
      <c r="O58" s="699"/>
      <c r="P58" s="699"/>
      <c r="Q58" s="699"/>
      <c r="R58" s="699"/>
      <c r="S58" s="699"/>
      <c r="T58" s="699"/>
      <c r="U58" s="699"/>
      <c r="V58" s="699"/>
      <c r="W58" s="699"/>
      <c r="X58" s="699"/>
      <c r="Y58" s="699"/>
      <c r="Z58" s="699"/>
    </row>
    <row r="59" spans="5:26">
      <c r="E59" s="699"/>
      <c r="F59" s="699"/>
      <c r="G59" s="699"/>
      <c r="H59" s="699"/>
      <c r="I59" s="699"/>
      <c r="J59" s="699"/>
      <c r="K59" s="699"/>
      <c r="L59" s="699"/>
      <c r="M59" s="699"/>
      <c r="N59" s="699"/>
      <c r="O59" s="699"/>
      <c r="P59" s="699"/>
      <c r="Q59" s="699"/>
      <c r="R59" s="699"/>
      <c r="S59" s="699"/>
      <c r="T59" s="699"/>
      <c r="U59" s="699"/>
      <c r="V59" s="699"/>
      <c r="W59" s="699"/>
      <c r="X59" s="699"/>
      <c r="Y59" s="699"/>
      <c r="Z59" s="699"/>
    </row>
    <row r="60" spans="5:26">
      <c r="E60" s="699"/>
      <c r="F60" s="699"/>
      <c r="G60" s="699"/>
      <c r="H60" s="699"/>
      <c r="I60" s="699"/>
      <c r="J60" s="699"/>
      <c r="K60" s="699"/>
      <c r="L60" s="699"/>
      <c r="M60" s="699"/>
      <c r="N60" s="699"/>
      <c r="O60" s="699"/>
      <c r="P60" s="699"/>
      <c r="Q60" s="699"/>
      <c r="R60" s="699"/>
      <c r="S60" s="699"/>
      <c r="T60" s="699"/>
      <c r="U60" s="699"/>
      <c r="V60" s="699"/>
      <c r="W60" s="699"/>
      <c r="X60" s="699"/>
      <c r="Y60" s="699"/>
      <c r="Z60" s="699"/>
    </row>
    <row r="61" spans="5:26">
      <c r="E61" s="699"/>
      <c r="F61" s="699"/>
      <c r="G61" s="699"/>
      <c r="H61" s="699"/>
      <c r="I61" s="699"/>
      <c r="J61" s="699"/>
      <c r="K61" s="699"/>
      <c r="L61" s="699"/>
      <c r="M61" s="699"/>
      <c r="N61" s="699"/>
      <c r="O61" s="699"/>
      <c r="P61" s="699"/>
      <c r="Q61" s="699"/>
      <c r="R61" s="699"/>
      <c r="S61" s="699"/>
      <c r="T61" s="699"/>
      <c r="U61" s="699"/>
      <c r="V61" s="699"/>
      <c r="W61" s="699"/>
      <c r="X61" s="699"/>
      <c r="Y61" s="699"/>
      <c r="Z61" s="699"/>
    </row>
    <row r="62" spans="5:26">
      <c r="E62" s="699"/>
      <c r="F62" s="699"/>
      <c r="G62" s="699"/>
      <c r="H62" s="699"/>
      <c r="I62" s="699"/>
      <c r="J62" s="699"/>
      <c r="K62" s="699"/>
      <c r="L62" s="699"/>
      <c r="M62" s="699"/>
      <c r="N62" s="699"/>
      <c r="O62" s="699"/>
      <c r="P62" s="699"/>
      <c r="Q62" s="699"/>
      <c r="R62" s="699"/>
      <c r="S62" s="699"/>
      <c r="T62" s="699"/>
      <c r="U62" s="699"/>
      <c r="V62" s="699"/>
      <c r="W62" s="699"/>
      <c r="X62" s="699"/>
      <c r="Y62" s="699"/>
      <c r="Z62" s="699"/>
    </row>
    <row r="63" spans="5:26">
      <c r="E63" s="699"/>
      <c r="F63" s="699"/>
      <c r="G63" s="699"/>
      <c r="H63" s="699"/>
      <c r="I63" s="699"/>
      <c r="J63" s="699"/>
      <c r="K63" s="699"/>
      <c r="L63" s="699"/>
      <c r="M63" s="699"/>
      <c r="N63" s="699"/>
      <c r="O63" s="699"/>
      <c r="P63" s="699"/>
      <c r="Q63" s="699"/>
      <c r="R63" s="699"/>
      <c r="S63" s="699"/>
      <c r="T63" s="699"/>
      <c r="U63" s="699"/>
      <c r="V63" s="699"/>
      <c r="W63" s="699"/>
      <c r="X63" s="699"/>
      <c r="Y63" s="699"/>
      <c r="Z63" s="699"/>
    </row>
    <row r="64" spans="5:26">
      <c r="E64" s="699"/>
      <c r="F64" s="699"/>
      <c r="G64" s="699"/>
      <c r="H64" s="699"/>
      <c r="I64" s="699"/>
      <c r="J64" s="699"/>
      <c r="K64" s="699"/>
      <c r="L64" s="699"/>
      <c r="M64" s="699"/>
      <c r="N64" s="699"/>
      <c r="O64" s="699"/>
      <c r="P64" s="699"/>
      <c r="Q64" s="699"/>
      <c r="R64" s="699"/>
      <c r="S64" s="699"/>
      <c r="T64" s="699"/>
      <c r="U64" s="699"/>
      <c r="V64" s="699"/>
      <c r="W64" s="699"/>
      <c r="X64" s="699"/>
      <c r="Y64" s="699"/>
      <c r="Z64" s="699"/>
    </row>
    <row r="65" spans="5:26">
      <c r="E65" s="699"/>
      <c r="F65" s="699"/>
      <c r="G65" s="699"/>
      <c r="H65" s="699"/>
      <c r="I65" s="699"/>
      <c r="J65" s="699"/>
      <c r="K65" s="699"/>
      <c r="L65" s="699"/>
      <c r="M65" s="699"/>
      <c r="N65" s="699"/>
      <c r="O65" s="699"/>
      <c r="P65" s="699"/>
      <c r="Q65" s="699"/>
      <c r="R65" s="699"/>
      <c r="S65" s="699"/>
      <c r="T65" s="699"/>
      <c r="U65" s="699"/>
      <c r="V65" s="699"/>
      <c r="W65" s="699"/>
      <c r="X65" s="699"/>
      <c r="Y65" s="699"/>
      <c r="Z65" s="699"/>
    </row>
    <row r="66" spans="5:26">
      <c r="E66" s="699"/>
      <c r="F66" s="699"/>
      <c r="G66" s="699"/>
      <c r="H66" s="699"/>
      <c r="I66" s="699"/>
      <c r="J66" s="699"/>
      <c r="K66" s="699"/>
      <c r="L66" s="699"/>
      <c r="M66" s="699"/>
      <c r="N66" s="699"/>
      <c r="O66" s="699"/>
      <c r="P66" s="699"/>
      <c r="Q66" s="699"/>
      <c r="R66" s="699"/>
      <c r="S66" s="699"/>
      <c r="T66" s="699"/>
      <c r="U66" s="699"/>
      <c r="V66" s="699"/>
      <c r="W66" s="699"/>
      <c r="X66" s="699"/>
      <c r="Y66" s="699"/>
      <c r="Z66" s="699"/>
    </row>
    <row r="67" spans="5:26">
      <c r="E67" s="699"/>
      <c r="F67" s="699"/>
      <c r="G67" s="699"/>
      <c r="H67" s="699"/>
      <c r="I67" s="699"/>
      <c r="J67" s="699"/>
      <c r="K67" s="699"/>
      <c r="L67" s="699"/>
      <c r="M67" s="699"/>
      <c r="N67" s="699"/>
      <c r="O67" s="699"/>
      <c r="P67" s="699"/>
      <c r="Q67" s="699"/>
      <c r="R67" s="699"/>
      <c r="S67" s="699"/>
      <c r="T67" s="699"/>
      <c r="U67" s="699"/>
      <c r="V67" s="699"/>
      <c r="W67" s="699"/>
      <c r="X67" s="699"/>
      <c r="Y67" s="699"/>
      <c r="Z67" s="699"/>
    </row>
    <row r="68" spans="5:26">
      <c r="E68" s="699"/>
      <c r="F68" s="699"/>
      <c r="G68" s="699"/>
      <c r="H68" s="699"/>
      <c r="I68" s="699"/>
      <c r="J68" s="699"/>
      <c r="K68" s="699"/>
      <c r="L68" s="699"/>
      <c r="M68" s="699"/>
      <c r="N68" s="699"/>
      <c r="O68" s="699"/>
      <c r="P68" s="699"/>
      <c r="Q68" s="699"/>
      <c r="R68" s="699"/>
      <c r="S68" s="699"/>
      <c r="T68" s="699"/>
      <c r="U68" s="699"/>
      <c r="V68" s="699"/>
      <c r="W68" s="699"/>
      <c r="X68" s="699"/>
      <c r="Y68" s="699"/>
      <c r="Z68" s="699"/>
    </row>
    <row r="69" spans="5:26">
      <c r="E69" s="699"/>
      <c r="F69" s="699"/>
      <c r="G69" s="699"/>
      <c r="H69" s="699"/>
      <c r="I69" s="699"/>
      <c r="J69" s="699"/>
      <c r="K69" s="699"/>
      <c r="L69" s="699"/>
      <c r="M69" s="699"/>
      <c r="N69" s="699"/>
      <c r="O69" s="699"/>
      <c r="P69" s="699"/>
      <c r="Q69" s="699"/>
      <c r="R69" s="699"/>
      <c r="S69" s="699"/>
      <c r="T69" s="699"/>
      <c r="U69" s="699"/>
      <c r="V69" s="699"/>
      <c r="W69" s="699"/>
      <c r="X69" s="699"/>
      <c r="Y69" s="699"/>
      <c r="Z69" s="699"/>
    </row>
    <row r="70" spans="5:26">
      <c r="E70" s="699"/>
      <c r="F70" s="699"/>
      <c r="G70" s="699"/>
      <c r="H70" s="699"/>
      <c r="I70" s="699"/>
      <c r="J70" s="699"/>
      <c r="K70" s="699"/>
      <c r="L70" s="699"/>
      <c r="M70" s="699"/>
      <c r="N70" s="699"/>
      <c r="O70" s="699"/>
      <c r="P70" s="699"/>
      <c r="Q70" s="699"/>
      <c r="R70" s="699"/>
      <c r="S70" s="699"/>
      <c r="T70" s="699"/>
      <c r="U70" s="699"/>
      <c r="V70" s="699"/>
      <c r="W70" s="699"/>
      <c r="X70" s="699"/>
      <c r="Y70" s="699"/>
      <c r="Z70" s="699"/>
    </row>
    <row r="71" spans="5:26">
      <c r="E71" s="699"/>
      <c r="F71" s="699"/>
      <c r="G71" s="699"/>
      <c r="H71" s="699"/>
      <c r="I71" s="699"/>
      <c r="J71" s="699"/>
      <c r="K71" s="699"/>
      <c r="L71" s="699"/>
      <c r="M71" s="699"/>
      <c r="N71" s="699"/>
      <c r="O71" s="699"/>
      <c r="P71" s="699"/>
      <c r="Q71" s="699"/>
      <c r="R71" s="699"/>
      <c r="S71" s="699"/>
      <c r="T71" s="699"/>
      <c r="U71" s="699"/>
      <c r="V71" s="699"/>
      <c r="W71" s="699"/>
      <c r="X71" s="699"/>
      <c r="Y71" s="699"/>
      <c r="Z71" s="699"/>
    </row>
    <row r="72" spans="5:26">
      <c r="E72" s="699"/>
      <c r="F72" s="699"/>
      <c r="G72" s="699"/>
      <c r="H72" s="699"/>
      <c r="I72" s="699"/>
      <c r="J72" s="699"/>
      <c r="K72" s="699"/>
      <c r="L72" s="699"/>
      <c r="M72" s="699"/>
      <c r="N72" s="699"/>
      <c r="O72" s="699"/>
      <c r="P72" s="699"/>
      <c r="Q72" s="699"/>
      <c r="R72" s="699"/>
      <c r="S72" s="699"/>
      <c r="T72" s="699"/>
      <c r="U72" s="699"/>
      <c r="V72" s="699"/>
      <c r="W72" s="699"/>
      <c r="X72" s="699"/>
      <c r="Y72" s="699"/>
      <c r="Z72" s="699"/>
    </row>
    <row r="73" spans="5:26">
      <c r="E73" s="699"/>
      <c r="F73" s="699"/>
      <c r="G73" s="699"/>
      <c r="H73" s="699"/>
      <c r="I73" s="699"/>
      <c r="J73" s="699"/>
      <c r="K73" s="699"/>
      <c r="L73" s="699"/>
      <c r="M73" s="699"/>
      <c r="N73" s="699"/>
      <c r="O73" s="699"/>
      <c r="P73" s="699"/>
      <c r="Q73" s="699"/>
      <c r="R73" s="699"/>
      <c r="S73" s="699"/>
      <c r="T73" s="699"/>
      <c r="U73" s="699"/>
      <c r="V73" s="699"/>
      <c r="W73" s="699"/>
      <c r="X73" s="699"/>
      <c r="Y73" s="699"/>
      <c r="Z73" s="699"/>
    </row>
    <row r="74" spans="5:26">
      <c r="E74" s="699"/>
      <c r="F74" s="699"/>
      <c r="G74" s="699"/>
      <c r="H74" s="699"/>
      <c r="I74" s="699"/>
      <c r="J74" s="699"/>
      <c r="K74" s="699"/>
      <c r="L74" s="699"/>
      <c r="M74" s="699"/>
      <c r="N74" s="699"/>
      <c r="O74" s="699"/>
      <c r="P74" s="699"/>
      <c r="Q74" s="699"/>
      <c r="R74" s="699"/>
      <c r="S74" s="699"/>
      <c r="T74" s="699"/>
      <c r="U74" s="699"/>
      <c r="V74" s="699"/>
      <c r="W74" s="699"/>
      <c r="X74" s="699"/>
      <c r="Y74" s="699"/>
      <c r="Z74" s="699"/>
    </row>
    <row r="75" spans="5:26">
      <c r="E75" s="699"/>
      <c r="F75" s="699"/>
      <c r="G75" s="699"/>
      <c r="H75" s="699"/>
      <c r="I75" s="699"/>
      <c r="J75" s="699"/>
      <c r="K75" s="699"/>
      <c r="L75" s="699"/>
      <c r="M75" s="699"/>
      <c r="N75" s="699"/>
      <c r="O75" s="699"/>
      <c r="P75" s="699"/>
      <c r="Q75" s="699"/>
      <c r="R75" s="699"/>
      <c r="S75" s="699"/>
      <c r="T75" s="699"/>
      <c r="U75" s="699"/>
      <c r="V75" s="699"/>
      <c r="W75" s="699"/>
      <c r="X75" s="699"/>
      <c r="Y75" s="699"/>
      <c r="Z75" s="699"/>
    </row>
    <row r="76" spans="5:26">
      <c r="E76" s="699"/>
      <c r="F76" s="699"/>
      <c r="G76" s="699"/>
      <c r="H76" s="699"/>
      <c r="I76" s="699"/>
      <c r="J76" s="699"/>
      <c r="K76" s="699"/>
      <c r="L76" s="699"/>
      <c r="M76" s="699"/>
      <c r="N76" s="699"/>
      <c r="O76" s="699"/>
      <c r="P76" s="699"/>
      <c r="Q76" s="699"/>
      <c r="R76" s="699"/>
      <c r="S76" s="699"/>
      <c r="T76" s="699"/>
      <c r="U76" s="699"/>
      <c r="V76" s="699"/>
      <c r="W76" s="699"/>
      <c r="X76" s="699"/>
      <c r="Y76" s="699"/>
      <c r="Z76" s="699"/>
    </row>
    <row r="77" spans="5:26">
      <c r="E77" s="699"/>
      <c r="F77" s="699"/>
      <c r="G77" s="699"/>
      <c r="H77" s="699"/>
      <c r="I77" s="699"/>
      <c r="J77" s="699"/>
      <c r="K77" s="699"/>
      <c r="L77" s="699"/>
      <c r="M77" s="699"/>
      <c r="N77" s="699"/>
      <c r="O77" s="699"/>
      <c r="P77" s="699"/>
      <c r="Q77" s="699"/>
      <c r="R77" s="699"/>
      <c r="S77" s="699"/>
      <c r="T77" s="699"/>
      <c r="U77" s="699"/>
      <c r="V77" s="699"/>
      <c r="W77" s="699"/>
      <c r="X77" s="699"/>
      <c r="Y77" s="699"/>
      <c r="Z77" s="699"/>
    </row>
    <row r="78" spans="5:26">
      <c r="E78" s="699"/>
      <c r="F78" s="699"/>
      <c r="G78" s="699"/>
      <c r="H78" s="699"/>
      <c r="I78" s="699"/>
      <c r="J78" s="699"/>
      <c r="K78" s="699"/>
      <c r="L78" s="699"/>
      <c r="M78" s="699"/>
      <c r="N78" s="699"/>
      <c r="O78" s="699"/>
      <c r="P78" s="699"/>
      <c r="Q78" s="699"/>
      <c r="R78" s="699"/>
      <c r="S78" s="699"/>
      <c r="T78" s="699"/>
      <c r="U78" s="699"/>
      <c r="V78" s="699"/>
      <c r="W78" s="699"/>
      <c r="X78" s="699"/>
      <c r="Y78" s="699"/>
      <c r="Z78" s="699"/>
    </row>
    <row r="79" spans="5:26">
      <c r="E79" s="699"/>
      <c r="F79" s="699"/>
      <c r="G79" s="699"/>
      <c r="H79" s="699"/>
      <c r="I79" s="699"/>
      <c r="J79" s="699"/>
      <c r="K79" s="699"/>
      <c r="L79" s="699"/>
      <c r="M79" s="699"/>
      <c r="N79" s="699"/>
      <c r="O79" s="699"/>
      <c r="P79" s="699"/>
      <c r="Q79" s="699"/>
      <c r="R79" s="699"/>
      <c r="S79" s="699"/>
      <c r="T79" s="699"/>
      <c r="U79" s="699"/>
      <c r="V79" s="699"/>
      <c r="W79" s="699"/>
      <c r="X79" s="699"/>
      <c r="Y79" s="699"/>
      <c r="Z79" s="699"/>
    </row>
    <row r="80" spans="5:26">
      <c r="E80" s="699"/>
      <c r="F80" s="699"/>
      <c r="G80" s="699"/>
      <c r="H80" s="699"/>
      <c r="I80" s="699"/>
      <c r="J80" s="699"/>
      <c r="K80" s="699"/>
      <c r="L80" s="699"/>
      <c r="M80" s="699"/>
      <c r="N80" s="699"/>
      <c r="O80" s="699"/>
      <c r="P80" s="699"/>
      <c r="Q80" s="699"/>
      <c r="R80" s="699"/>
      <c r="S80" s="699"/>
      <c r="T80" s="699"/>
      <c r="U80" s="699"/>
      <c r="V80" s="699"/>
      <c r="W80" s="699"/>
      <c r="X80" s="699"/>
      <c r="Y80" s="699"/>
      <c r="Z80" s="699"/>
    </row>
    <row r="81" spans="5:26">
      <c r="E81" s="699"/>
      <c r="F81" s="699"/>
      <c r="G81" s="699"/>
      <c r="H81" s="699"/>
      <c r="I81" s="699"/>
      <c r="J81" s="699"/>
      <c r="K81" s="699"/>
      <c r="L81" s="699"/>
      <c r="M81" s="699"/>
      <c r="N81" s="699"/>
      <c r="O81" s="699"/>
      <c r="P81" s="699"/>
      <c r="Q81" s="699"/>
      <c r="R81" s="699"/>
      <c r="S81" s="699"/>
      <c r="T81" s="699"/>
      <c r="U81" s="699"/>
      <c r="V81" s="699"/>
      <c r="W81" s="699"/>
      <c r="X81" s="699"/>
      <c r="Y81" s="699"/>
      <c r="Z81" s="699"/>
    </row>
    <row r="82" spans="5:26">
      <c r="E82" s="699"/>
      <c r="F82" s="699"/>
      <c r="G82" s="699"/>
      <c r="H82" s="699"/>
      <c r="I82" s="699"/>
      <c r="J82" s="699"/>
      <c r="K82" s="699"/>
      <c r="L82" s="699"/>
      <c r="M82" s="699"/>
      <c r="N82" s="699"/>
      <c r="O82" s="699"/>
      <c r="P82" s="699"/>
      <c r="Q82" s="699"/>
      <c r="R82" s="699"/>
      <c r="S82" s="699"/>
      <c r="T82" s="699"/>
      <c r="U82" s="699"/>
      <c r="V82" s="699"/>
      <c r="W82" s="699"/>
      <c r="X82" s="699"/>
      <c r="Y82" s="699"/>
      <c r="Z82" s="699"/>
    </row>
    <row r="83" spans="5:26">
      <c r="E83" s="699"/>
      <c r="F83" s="699"/>
      <c r="G83" s="699"/>
      <c r="H83" s="699"/>
      <c r="I83" s="699"/>
      <c r="J83" s="699"/>
      <c r="K83" s="699"/>
      <c r="L83" s="699"/>
      <c r="M83" s="699"/>
      <c r="N83" s="699"/>
      <c r="O83" s="699"/>
      <c r="P83" s="699"/>
      <c r="Q83" s="699"/>
      <c r="R83" s="699"/>
      <c r="S83" s="699"/>
      <c r="T83" s="699"/>
      <c r="U83" s="699"/>
      <c r="V83" s="699"/>
      <c r="W83" s="699"/>
      <c r="X83" s="699"/>
      <c r="Y83" s="699"/>
      <c r="Z83" s="699"/>
    </row>
    <row r="84" spans="5:26">
      <c r="E84" s="699"/>
      <c r="F84" s="699"/>
      <c r="G84" s="699"/>
      <c r="H84" s="699"/>
      <c r="I84" s="699"/>
      <c r="J84" s="699"/>
      <c r="K84" s="699"/>
      <c r="L84" s="699"/>
      <c r="M84" s="699"/>
      <c r="N84" s="699"/>
      <c r="O84" s="699"/>
      <c r="P84" s="699"/>
      <c r="Q84" s="699"/>
      <c r="R84" s="699"/>
      <c r="S84" s="699"/>
      <c r="T84" s="699"/>
      <c r="U84" s="699"/>
      <c r="V84" s="699"/>
      <c r="W84" s="699"/>
      <c r="X84" s="699"/>
      <c r="Y84" s="699"/>
      <c r="Z84" s="699"/>
    </row>
    <row r="85" spans="5:26">
      <c r="E85" s="699"/>
      <c r="F85" s="699"/>
      <c r="G85" s="699"/>
      <c r="H85" s="699"/>
      <c r="I85" s="699"/>
      <c r="J85" s="699"/>
      <c r="K85" s="699"/>
      <c r="L85" s="699"/>
      <c r="M85" s="699"/>
      <c r="N85" s="699"/>
      <c r="O85" s="699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</row>
    <row r="86" spans="5:26">
      <c r="E86" s="699"/>
      <c r="F86" s="699"/>
      <c r="G86" s="699"/>
      <c r="H86" s="699"/>
      <c r="I86" s="699"/>
      <c r="J86" s="699"/>
      <c r="K86" s="699"/>
      <c r="L86" s="699"/>
      <c r="M86" s="699"/>
      <c r="N86" s="699"/>
      <c r="O86" s="699"/>
      <c r="P86" s="699"/>
      <c r="Q86" s="699"/>
      <c r="R86" s="699"/>
      <c r="S86" s="699"/>
      <c r="T86" s="699"/>
      <c r="U86" s="699"/>
      <c r="V86" s="699"/>
      <c r="W86" s="699"/>
      <c r="X86" s="699"/>
      <c r="Y86" s="699"/>
      <c r="Z86" s="699"/>
    </row>
    <row r="87" spans="5:26">
      <c r="E87" s="699"/>
      <c r="F87" s="699"/>
      <c r="G87" s="699"/>
      <c r="H87" s="699"/>
      <c r="I87" s="699"/>
      <c r="J87" s="699"/>
      <c r="K87" s="699"/>
      <c r="L87" s="699"/>
      <c r="M87" s="699"/>
      <c r="N87" s="699"/>
      <c r="O87" s="699"/>
      <c r="P87" s="699"/>
      <c r="Q87" s="699"/>
      <c r="R87" s="699"/>
      <c r="S87" s="699"/>
      <c r="T87" s="699"/>
      <c r="U87" s="699"/>
      <c r="V87" s="699"/>
      <c r="W87" s="699"/>
      <c r="X87" s="699"/>
      <c r="Y87" s="699"/>
      <c r="Z87" s="699"/>
    </row>
    <row r="88" spans="5:26">
      <c r="E88" s="699"/>
      <c r="F88" s="699"/>
      <c r="G88" s="699"/>
      <c r="H88" s="699"/>
      <c r="I88" s="699"/>
      <c r="J88" s="699"/>
      <c r="K88" s="699"/>
      <c r="L88" s="699"/>
      <c r="M88" s="699"/>
      <c r="N88" s="699"/>
      <c r="O88" s="699"/>
      <c r="P88" s="699"/>
      <c r="Q88" s="699"/>
      <c r="R88" s="699"/>
      <c r="S88" s="699"/>
      <c r="T88" s="699"/>
      <c r="U88" s="699"/>
      <c r="V88" s="699"/>
      <c r="W88" s="699"/>
      <c r="X88" s="699"/>
      <c r="Y88" s="699"/>
      <c r="Z88" s="699"/>
    </row>
    <row r="89" spans="5:26">
      <c r="E89" s="699"/>
      <c r="F89" s="699"/>
      <c r="G89" s="699"/>
      <c r="H89" s="699"/>
      <c r="I89" s="699"/>
      <c r="J89" s="699"/>
      <c r="K89" s="699"/>
      <c r="L89" s="699"/>
      <c r="M89" s="699"/>
      <c r="N89" s="699"/>
      <c r="O89" s="699"/>
      <c r="P89" s="699"/>
      <c r="Q89" s="699"/>
      <c r="R89" s="699"/>
      <c r="S89" s="699"/>
      <c r="T89" s="699"/>
      <c r="U89" s="699"/>
      <c r="V89" s="699"/>
      <c r="W89" s="699"/>
      <c r="X89" s="699"/>
      <c r="Y89" s="699"/>
      <c r="Z89" s="699"/>
    </row>
    <row r="90" spans="5:26">
      <c r="E90" s="699"/>
      <c r="F90" s="699"/>
      <c r="G90" s="699"/>
      <c r="H90" s="699"/>
      <c r="I90" s="699"/>
      <c r="J90" s="699"/>
      <c r="K90" s="699"/>
      <c r="L90" s="699"/>
      <c r="M90" s="699"/>
      <c r="N90" s="699"/>
      <c r="O90" s="699"/>
      <c r="P90" s="699"/>
      <c r="Q90" s="699"/>
      <c r="R90" s="699"/>
      <c r="S90" s="699"/>
      <c r="T90" s="699"/>
      <c r="U90" s="699"/>
      <c r="V90" s="699"/>
      <c r="W90" s="699"/>
      <c r="X90" s="699"/>
      <c r="Y90" s="699"/>
      <c r="Z90" s="699"/>
    </row>
    <row r="91" spans="5:26">
      <c r="E91" s="699"/>
      <c r="F91" s="699"/>
      <c r="G91" s="699"/>
      <c r="H91" s="699"/>
      <c r="I91" s="699"/>
      <c r="J91" s="699"/>
      <c r="K91" s="699"/>
      <c r="L91" s="699"/>
      <c r="M91" s="699"/>
      <c r="N91" s="699"/>
      <c r="O91" s="699"/>
      <c r="P91" s="699"/>
      <c r="Q91" s="699"/>
      <c r="R91" s="699"/>
      <c r="S91" s="699"/>
      <c r="T91" s="699"/>
      <c r="U91" s="699"/>
      <c r="V91" s="699"/>
      <c r="W91" s="699"/>
      <c r="X91" s="699"/>
      <c r="Y91" s="699"/>
      <c r="Z91" s="699"/>
    </row>
    <row r="92" spans="5:26">
      <c r="E92" s="699"/>
      <c r="F92" s="699"/>
      <c r="G92" s="699"/>
      <c r="H92" s="699"/>
      <c r="I92" s="699"/>
      <c r="J92" s="699"/>
      <c r="K92" s="699"/>
      <c r="L92" s="699"/>
      <c r="M92" s="699"/>
      <c r="N92" s="699"/>
      <c r="O92" s="699"/>
      <c r="P92" s="699"/>
      <c r="Q92" s="699"/>
      <c r="R92" s="699"/>
      <c r="S92" s="699"/>
      <c r="T92" s="699"/>
      <c r="U92" s="699"/>
      <c r="V92" s="699"/>
      <c r="W92" s="699"/>
      <c r="X92" s="699"/>
      <c r="Y92" s="699"/>
      <c r="Z92" s="699"/>
    </row>
    <row r="93" spans="5:26">
      <c r="E93" s="699"/>
      <c r="F93" s="699"/>
      <c r="G93" s="699"/>
      <c r="H93" s="699"/>
      <c r="I93" s="699"/>
      <c r="J93" s="699"/>
      <c r="K93" s="699"/>
      <c r="L93" s="699"/>
      <c r="M93" s="699"/>
      <c r="N93" s="699"/>
      <c r="O93" s="699"/>
      <c r="P93" s="699"/>
      <c r="Q93" s="699"/>
      <c r="R93" s="699"/>
      <c r="S93" s="699"/>
      <c r="T93" s="699"/>
      <c r="U93" s="699"/>
      <c r="V93" s="699"/>
      <c r="W93" s="699"/>
      <c r="X93" s="699"/>
      <c r="Y93" s="699"/>
      <c r="Z93" s="699"/>
    </row>
    <row r="94" spans="5:26">
      <c r="E94" s="699"/>
      <c r="F94" s="699"/>
      <c r="G94" s="699"/>
      <c r="H94" s="699"/>
      <c r="I94" s="699"/>
      <c r="J94" s="699"/>
      <c r="K94" s="699"/>
      <c r="L94" s="699"/>
      <c r="M94" s="699"/>
      <c r="N94" s="699"/>
      <c r="O94" s="699"/>
      <c r="P94" s="699"/>
      <c r="Q94" s="699"/>
      <c r="R94" s="699"/>
      <c r="S94" s="699"/>
      <c r="T94" s="699"/>
      <c r="U94" s="699"/>
      <c r="V94" s="699"/>
      <c r="W94" s="699"/>
      <c r="X94" s="699"/>
      <c r="Y94" s="699"/>
      <c r="Z94" s="699"/>
    </row>
    <row r="95" spans="5:26">
      <c r="E95" s="699"/>
      <c r="F95" s="699"/>
      <c r="G95" s="699"/>
      <c r="H95" s="699"/>
      <c r="I95" s="699"/>
      <c r="J95" s="699"/>
      <c r="K95" s="699"/>
      <c r="L95" s="699"/>
      <c r="M95" s="699"/>
      <c r="N95" s="699"/>
      <c r="O95" s="699"/>
      <c r="P95" s="699"/>
      <c r="Q95" s="699"/>
      <c r="R95" s="699"/>
      <c r="S95" s="699"/>
      <c r="T95" s="699"/>
      <c r="U95" s="699"/>
      <c r="V95" s="699"/>
      <c r="W95" s="699"/>
      <c r="X95" s="699"/>
      <c r="Y95" s="699"/>
      <c r="Z95" s="699"/>
    </row>
    <row r="96" spans="5:26">
      <c r="E96" s="699"/>
      <c r="F96" s="699"/>
      <c r="G96" s="699"/>
      <c r="H96" s="699"/>
      <c r="I96" s="699"/>
      <c r="J96" s="699"/>
      <c r="K96" s="699"/>
      <c r="L96" s="699"/>
      <c r="M96" s="699"/>
      <c r="N96" s="699"/>
      <c r="O96" s="699"/>
      <c r="P96" s="699"/>
      <c r="Q96" s="699"/>
      <c r="R96" s="699"/>
      <c r="S96" s="699"/>
      <c r="T96" s="699"/>
      <c r="U96" s="699"/>
      <c r="V96" s="699"/>
      <c r="W96" s="699"/>
      <c r="X96" s="699"/>
      <c r="Y96" s="699"/>
      <c r="Z96" s="699"/>
    </row>
    <row r="97" spans="5:26">
      <c r="E97" s="699"/>
      <c r="F97" s="699"/>
      <c r="G97" s="699"/>
      <c r="H97" s="699"/>
      <c r="I97" s="699"/>
      <c r="J97" s="699"/>
      <c r="K97" s="699"/>
      <c r="L97" s="699"/>
      <c r="M97" s="699"/>
      <c r="N97" s="699"/>
      <c r="O97" s="699"/>
      <c r="P97" s="699"/>
      <c r="Q97" s="699"/>
      <c r="R97" s="699"/>
      <c r="S97" s="699"/>
      <c r="T97" s="699"/>
      <c r="U97" s="699"/>
      <c r="V97" s="699"/>
      <c r="W97" s="699"/>
      <c r="X97" s="699"/>
      <c r="Y97" s="699"/>
      <c r="Z97" s="699"/>
    </row>
    <row r="98" spans="5:26">
      <c r="E98" s="699"/>
      <c r="F98" s="699"/>
      <c r="G98" s="699"/>
      <c r="H98" s="699"/>
      <c r="I98" s="699"/>
      <c r="J98" s="699"/>
      <c r="K98" s="699"/>
      <c r="L98" s="699"/>
      <c r="M98" s="699"/>
      <c r="N98" s="699"/>
      <c r="O98" s="699"/>
      <c r="P98" s="699"/>
      <c r="Q98" s="699"/>
      <c r="R98" s="699"/>
      <c r="S98" s="699"/>
      <c r="T98" s="699"/>
      <c r="U98" s="699"/>
      <c r="V98" s="699"/>
      <c r="W98" s="699"/>
      <c r="X98" s="699"/>
      <c r="Y98" s="699"/>
      <c r="Z98" s="699"/>
    </row>
    <row r="99" spans="5:26">
      <c r="E99" s="699"/>
      <c r="F99" s="699"/>
      <c r="G99" s="699"/>
      <c r="H99" s="699"/>
      <c r="I99" s="699"/>
      <c r="J99" s="699"/>
      <c r="K99" s="699"/>
      <c r="L99" s="699"/>
      <c r="M99" s="699"/>
      <c r="N99" s="699"/>
      <c r="O99" s="699"/>
      <c r="P99" s="699"/>
      <c r="Q99" s="699"/>
      <c r="R99" s="699"/>
      <c r="S99" s="699"/>
      <c r="T99" s="699"/>
      <c r="U99" s="699"/>
      <c r="V99" s="699"/>
      <c r="W99" s="699"/>
      <c r="X99" s="699"/>
      <c r="Y99" s="699"/>
      <c r="Z99" s="699"/>
    </row>
    <row r="100" spans="5:26">
      <c r="E100" s="699"/>
      <c r="F100" s="699"/>
      <c r="G100" s="699"/>
      <c r="H100" s="699"/>
      <c r="I100" s="699"/>
      <c r="J100" s="699"/>
      <c r="K100" s="699"/>
      <c r="L100" s="699"/>
      <c r="M100" s="699"/>
      <c r="N100" s="699"/>
      <c r="O100" s="699"/>
      <c r="P100" s="699"/>
      <c r="Q100" s="699"/>
      <c r="R100" s="699"/>
      <c r="S100" s="699"/>
      <c r="T100" s="699"/>
      <c r="U100" s="699"/>
      <c r="V100" s="699"/>
      <c r="W100" s="699"/>
      <c r="X100" s="699"/>
      <c r="Y100" s="699"/>
      <c r="Z100" s="699"/>
    </row>
    <row r="101" spans="5:26">
      <c r="E101" s="699"/>
      <c r="F101" s="699"/>
      <c r="G101" s="699"/>
      <c r="H101" s="699"/>
      <c r="I101" s="699"/>
      <c r="J101" s="699"/>
      <c r="K101" s="699"/>
      <c r="L101" s="699"/>
      <c r="M101" s="699"/>
      <c r="N101" s="699"/>
      <c r="O101" s="699"/>
      <c r="P101" s="699"/>
      <c r="Q101" s="699"/>
      <c r="R101" s="699"/>
      <c r="S101" s="699"/>
      <c r="T101" s="699"/>
      <c r="U101" s="699"/>
      <c r="V101" s="699"/>
      <c r="W101" s="699"/>
      <c r="X101" s="699"/>
      <c r="Y101" s="699"/>
      <c r="Z101" s="699"/>
    </row>
    <row r="102" spans="5:26">
      <c r="E102" s="699"/>
      <c r="F102" s="699"/>
      <c r="G102" s="699"/>
      <c r="H102" s="699"/>
      <c r="I102" s="699"/>
      <c r="J102" s="699"/>
      <c r="K102" s="699"/>
      <c r="L102" s="699"/>
      <c r="M102" s="699"/>
      <c r="N102" s="699"/>
      <c r="O102" s="699"/>
      <c r="P102" s="699"/>
      <c r="Q102" s="699"/>
      <c r="R102" s="699"/>
      <c r="S102" s="699"/>
      <c r="T102" s="699"/>
      <c r="U102" s="699"/>
      <c r="V102" s="699"/>
      <c r="W102" s="699"/>
      <c r="X102" s="699"/>
      <c r="Y102" s="699"/>
      <c r="Z102" s="699"/>
    </row>
    <row r="103" spans="5:26">
      <c r="E103" s="699"/>
      <c r="F103" s="699"/>
      <c r="G103" s="699"/>
      <c r="H103" s="699"/>
      <c r="I103" s="699"/>
      <c r="J103" s="699"/>
      <c r="K103" s="699"/>
      <c r="L103" s="699"/>
      <c r="M103" s="699"/>
      <c r="N103" s="699"/>
      <c r="O103" s="699"/>
      <c r="P103" s="699"/>
      <c r="Q103" s="699"/>
      <c r="R103" s="699"/>
      <c r="S103" s="699"/>
      <c r="T103" s="699"/>
      <c r="U103" s="699"/>
      <c r="V103" s="699"/>
      <c r="W103" s="699"/>
      <c r="X103" s="699"/>
      <c r="Y103" s="699"/>
      <c r="Z103" s="699"/>
    </row>
    <row r="104" spans="5:26">
      <c r="E104" s="699"/>
      <c r="F104" s="699"/>
      <c r="G104" s="699"/>
      <c r="H104" s="699"/>
      <c r="I104" s="699"/>
      <c r="J104" s="699"/>
      <c r="K104" s="699"/>
      <c r="L104" s="699"/>
      <c r="M104" s="699"/>
      <c r="N104" s="699"/>
      <c r="O104" s="699"/>
      <c r="P104" s="699"/>
      <c r="Q104" s="699"/>
      <c r="R104" s="699"/>
      <c r="S104" s="699"/>
      <c r="T104" s="699"/>
      <c r="U104" s="699"/>
      <c r="V104" s="699"/>
      <c r="W104" s="699"/>
      <c r="X104" s="699"/>
      <c r="Y104" s="699"/>
      <c r="Z104" s="699"/>
    </row>
    <row r="105" spans="5:26">
      <c r="E105" s="699"/>
      <c r="F105" s="699"/>
      <c r="G105" s="699"/>
      <c r="H105" s="699"/>
      <c r="I105" s="699"/>
      <c r="J105" s="699"/>
      <c r="K105" s="699"/>
      <c r="L105" s="699"/>
      <c r="M105" s="699"/>
      <c r="N105" s="699"/>
      <c r="O105" s="699"/>
      <c r="P105" s="699"/>
      <c r="Q105" s="699"/>
      <c r="R105" s="699"/>
      <c r="S105" s="699"/>
      <c r="T105" s="699"/>
      <c r="U105" s="699"/>
      <c r="V105" s="699"/>
      <c r="W105" s="699"/>
      <c r="X105" s="699"/>
      <c r="Y105" s="699"/>
      <c r="Z105" s="699"/>
    </row>
    <row r="106" spans="5:26">
      <c r="E106" s="699"/>
      <c r="F106" s="699"/>
      <c r="G106" s="699"/>
      <c r="H106" s="699"/>
      <c r="I106" s="699"/>
      <c r="J106" s="699"/>
      <c r="K106" s="699"/>
      <c r="L106" s="699"/>
      <c r="M106" s="699"/>
      <c r="N106" s="699"/>
      <c r="O106" s="699"/>
      <c r="P106" s="699"/>
      <c r="Q106" s="699"/>
      <c r="R106" s="699"/>
      <c r="S106" s="699"/>
      <c r="T106" s="699"/>
      <c r="U106" s="699"/>
      <c r="V106" s="699"/>
      <c r="W106" s="699"/>
      <c r="X106" s="699"/>
      <c r="Y106" s="699"/>
      <c r="Z106" s="699"/>
    </row>
    <row r="107" spans="5:26">
      <c r="E107" s="699"/>
      <c r="F107" s="699"/>
      <c r="G107" s="699"/>
      <c r="H107" s="699"/>
      <c r="I107" s="699"/>
      <c r="J107" s="699"/>
      <c r="K107" s="699"/>
      <c r="L107" s="699"/>
      <c r="M107" s="699"/>
      <c r="N107" s="699"/>
      <c r="O107" s="699"/>
      <c r="P107" s="699"/>
      <c r="Q107" s="699"/>
      <c r="R107" s="699"/>
      <c r="S107" s="699"/>
      <c r="T107" s="699"/>
      <c r="U107" s="699"/>
      <c r="V107" s="699"/>
      <c r="W107" s="699"/>
      <c r="X107" s="699"/>
      <c r="Y107" s="699"/>
      <c r="Z107" s="699"/>
    </row>
    <row r="108" spans="5:26">
      <c r="E108" s="699"/>
      <c r="F108" s="699"/>
      <c r="G108" s="699"/>
      <c r="H108" s="699"/>
      <c r="I108" s="699"/>
      <c r="J108" s="699"/>
      <c r="K108" s="699"/>
      <c r="L108" s="699"/>
      <c r="M108" s="699"/>
      <c r="N108" s="699"/>
      <c r="O108" s="699"/>
      <c r="P108" s="699"/>
      <c r="Q108" s="699"/>
      <c r="R108" s="699"/>
      <c r="S108" s="699"/>
      <c r="T108" s="699"/>
      <c r="U108" s="699"/>
      <c r="V108" s="699"/>
      <c r="W108" s="699"/>
      <c r="X108" s="699"/>
      <c r="Y108" s="699"/>
      <c r="Z108" s="699"/>
    </row>
    <row r="109" spans="5:26">
      <c r="E109" s="699"/>
      <c r="F109" s="699"/>
      <c r="G109" s="699"/>
      <c r="H109" s="699"/>
      <c r="I109" s="699"/>
      <c r="J109" s="699"/>
      <c r="K109" s="699"/>
      <c r="L109" s="699"/>
      <c r="M109" s="699"/>
      <c r="N109" s="699"/>
      <c r="O109" s="699"/>
      <c r="P109" s="699"/>
      <c r="Q109" s="699"/>
      <c r="R109" s="699"/>
      <c r="S109" s="699"/>
      <c r="T109" s="699"/>
      <c r="U109" s="699"/>
      <c r="V109" s="699"/>
      <c r="W109" s="699"/>
      <c r="X109" s="699"/>
      <c r="Y109" s="699"/>
      <c r="Z109" s="699"/>
    </row>
    <row r="110" spans="5:26">
      <c r="E110" s="699"/>
      <c r="F110" s="699"/>
      <c r="G110" s="699"/>
      <c r="H110" s="699"/>
      <c r="I110" s="699"/>
      <c r="J110" s="699"/>
      <c r="K110" s="699"/>
      <c r="L110" s="699"/>
      <c r="M110" s="699"/>
      <c r="N110" s="699"/>
      <c r="O110" s="699"/>
      <c r="P110" s="699"/>
      <c r="Q110" s="699"/>
      <c r="R110" s="699"/>
      <c r="S110" s="699"/>
      <c r="T110" s="699"/>
      <c r="U110" s="699"/>
      <c r="V110" s="699"/>
      <c r="W110" s="699"/>
      <c r="X110" s="699"/>
      <c r="Y110" s="699"/>
      <c r="Z110" s="699"/>
    </row>
    <row r="111" spans="5:26">
      <c r="E111" s="699"/>
      <c r="F111" s="699"/>
      <c r="G111" s="699"/>
      <c r="H111" s="699"/>
      <c r="I111" s="699"/>
      <c r="J111" s="699"/>
      <c r="K111" s="699"/>
      <c r="L111" s="699"/>
      <c r="M111" s="699"/>
      <c r="N111" s="699"/>
      <c r="O111" s="699"/>
      <c r="P111" s="699"/>
      <c r="Q111" s="699"/>
      <c r="R111" s="699"/>
      <c r="S111" s="699"/>
      <c r="T111" s="699"/>
      <c r="U111" s="699"/>
      <c r="V111" s="699"/>
      <c r="W111" s="699"/>
      <c r="X111" s="699"/>
      <c r="Y111" s="699"/>
      <c r="Z111" s="699"/>
    </row>
    <row r="112" spans="5:26">
      <c r="E112" s="699"/>
      <c r="F112" s="699"/>
      <c r="G112" s="699"/>
      <c r="H112" s="699"/>
      <c r="I112" s="699"/>
      <c r="J112" s="699"/>
      <c r="K112" s="699"/>
      <c r="L112" s="699"/>
      <c r="M112" s="699"/>
      <c r="N112" s="699"/>
      <c r="O112" s="699"/>
      <c r="P112" s="699"/>
      <c r="Q112" s="699"/>
      <c r="R112" s="699"/>
      <c r="S112" s="699"/>
      <c r="T112" s="699"/>
      <c r="U112" s="699"/>
      <c r="V112" s="699"/>
      <c r="W112" s="699"/>
      <c r="X112" s="699"/>
      <c r="Y112" s="699"/>
      <c r="Z112" s="699"/>
    </row>
    <row r="113" spans="5:26">
      <c r="E113" s="699"/>
      <c r="F113" s="699"/>
      <c r="G113" s="699"/>
      <c r="H113" s="699"/>
      <c r="I113" s="699"/>
      <c r="J113" s="699"/>
      <c r="K113" s="699"/>
      <c r="L113" s="699"/>
      <c r="M113" s="699"/>
      <c r="N113" s="699"/>
      <c r="O113" s="699"/>
      <c r="P113" s="699"/>
      <c r="Q113" s="699"/>
      <c r="R113" s="699"/>
      <c r="S113" s="699"/>
      <c r="T113" s="699"/>
      <c r="U113" s="699"/>
      <c r="V113" s="699"/>
      <c r="W113" s="699"/>
      <c r="X113" s="699"/>
      <c r="Y113" s="699"/>
      <c r="Z113" s="699"/>
    </row>
    <row r="114" spans="5:26">
      <c r="E114" s="699"/>
      <c r="F114" s="699"/>
      <c r="G114" s="699"/>
      <c r="H114" s="699"/>
      <c r="I114" s="699"/>
      <c r="J114" s="699"/>
      <c r="K114" s="699"/>
      <c r="L114" s="699"/>
      <c r="M114" s="699"/>
      <c r="N114" s="699"/>
      <c r="O114" s="699"/>
      <c r="P114" s="699"/>
      <c r="Q114" s="699"/>
      <c r="R114" s="699"/>
      <c r="S114" s="699"/>
      <c r="T114" s="699"/>
      <c r="U114" s="699"/>
      <c r="V114" s="699"/>
      <c r="W114" s="699"/>
      <c r="X114" s="699"/>
      <c r="Y114" s="699"/>
      <c r="Z114" s="699"/>
    </row>
    <row r="115" spans="5:26">
      <c r="E115" s="699"/>
      <c r="F115" s="699"/>
      <c r="G115" s="699"/>
      <c r="H115" s="699"/>
      <c r="I115" s="699"/>
      <c r="J115" s="699"/>
      <c r="K115" s="699"/>
      <c r="L115" s="699"/>
      <c r="M115" s="699"/>
      <c r="N115" s="699"/>
      <c r="O115" s="699"/>
      <c r="P115" s="699"/>
      <c r="Q115" s="699"/>
      <c r="R115" s="699"/>
      <c r="S115" s="699"/>
      <c r="T115" s="699"/>
      <c r="U115" s="699"/>
      <c r="V115" s="699"/>
      <c r="W115" s="699"/>
      <c r="X115" s="699"/>
      <c r="Y115" s="699"/>
      <c r="Z115" s="699"/>
    </row>
    <row r="116" spans="5:26">
      <c r="E116" s="699"/>
      <c r="F116" s="699"/>
      <c r="G116" s="699"/>
      <c r="H116" s="699"/>
      <c r="I116" s="699"/>
      <c r="J116" s="699"/>
      <c r="K116" s="699"/>
      <c r="L116" s="699"/>
      <c r="M116" s="699"/>
      <c r="N116" s="699"/>
      <c r="O116" s="699"/>
      <c r="P116" s="699"/>
      <c r="Q116" s="699"/>
      <c r="R116" s="699"/>
      <c r="S116" s="699"/>
      <c r="T116" s="699"/>
      <c r="U116" s="699"/>
      <c r="V116" s="699"/>
      <c r="W116" s="699"/>
      <c r="X116" s="699"/>
      <c r="Y116" s="699"/>
      <c r="Z116" s="699"/>
    </row>
    <row r="117" spans="5:26">
      <c r="E117" s="699"/>
      <c r="F117" s="699"/>
      <c r="G117" s="699"/>
      <c r="H117" s="699"/>
      <c r="I117" s="699"/>
      <c r="J117" s="699"/>
      <c r="K117" s="699"/>
      <c r="L117" s="699"/>
      <c r="M117" s="699"/>
      <c r="N117" s="699"/>
      <c r="O117" s="699"/>
      <c r="P117" s="699"/>
      <c r="Q117" s="699"/>
      <c r="R117" s="699"/>
      <c r="S117" s="699"/>
      <c r="T117" s="699"/>
      <c r="U117" s="699"/>
      <c r="V117" s="699"/>
      <c r="W117" s="699"/>
      <c r="X117" s="699"/>
      <c r="Y117" s="699"/>
      <c r="Z117" s="699"/>
    </row>
    <row r="118" spans="5:26">
      <c r="E118" s="699"/>
      <c r="F118" s="699"/>
      <c r="G118" s="699"/>
      <c r="H118" s="699"/>
      <c r="I118" s="699"/>
      <c r="J118" s="699"/>
      <c r="K118" s="699"/>
      <c r="L118" s="699"/>
      <c r="M118" s="699"/>
      <c r="N118" s="699"/>
      <c r="O118" s="699"/>
      <c r="P118" s="699"/>
      <c r="Q118" s="699"/>
      <c r="R118" s="699"/>
      <c r="S118" s="699"/>
      <c r="T118" s="699"/>
      <c r="U118" s="699"/>
      <c r="V118" s="699"/>
      <c r="W118" s="699"/>
      <c r="X118" s="699"/>
      <c r="Y118" s="699"/>
      <c r="Z118" s="699"/>
    </row>
    <row r="119" spans="5:26">
      <c r="E119" s="699"/>
      <c r="F119" s="699"/>
      <c r="G119" s="699"/>
      <c r="H119" s="699"/>
      <c r="I119" s="699"/>
      <c r="J119" s="699"/>
      <c r="K119" s="699"/>
      <c r="L119" s="699"/>
      <c r="M119" s="699"/>
      <c r="N119" s="699"/>
      <c r="O119" s="699"/>
      <c r="P119" s="699"/>
      <c r="Q119" s="699"/>
      <c r="R119" s="699"/>
      <c r="S119" s="699"/>
      <c r="T119" s="699"/>
      <c r="U119" s="699"/>
      <c r="V119" s="699"/>
      <c r="W119" s="699"/>
      <c r="X119" s="699"/>
      <c r="Y119" s="699"/>
      <c r="Z119" s="699"/>
    </row>
    <row r="120" spans="5:26">
      <c r="E120" s="699"/>
      <c r="F120" s="699"/>
      <c r="G120" s="699"/>
      <c r="H120" s="699"/>
      <c r="I120" s="699"/>
      <c r="J120" s="699"/>
      <c r="K120" s="699"/>
      <c r="L120" s="699"/>
      <c r="M120" s="699"/>
      <c r="N120" s="699"/>
      <c r="O120" s="699"/>
      <c r="P120" s="699"/>
      <c r="Q120" s="699"/>
      <c r="R120" s="699"/>
      <c r="S120" s="699"/>
      <c r="T120" s="699"/>
      <c r="U120" s="699"/>
      <c r="V120" s="699"/>
      <c r="W120" s="699"/>
      <c r="X120" s="699"/>
      <c r="Y120" s="699"/>
      <c r="Z120" s="699"/>
    </row>
    <row r="121" spans="5:26">
      <c r="E121" s="699"/>
      <c r="F121" s="699"/>
      <c r="G121" s="699"/>
      <c r="H121" s="699"/>
      <c r="I121" s="699"/>
      <c r="J121" s="699"/>
      <c r="K121" s="699"/>
      <c r="L121" s="699"/>
      <c r="M121" s="699"/>
      <c r="N121" s="699"/>
      <c r="O121" s="699"/>
      <c r="P121" s="699"/>
      <c r="Q121" s="699"/>
      <c r="R121" s="699"/>
      <c r="S121" s="699"/>
      <c r="T121" s="699"/>
      <c r="U121" s="699"/>
      <c r="V121" s="699"/>
      <c r="W121" s="699"/>
      <c r="X121" s="699"/>
      <c r="Y121" s="699"/>
      <c r="Z121" s="699"/>
    </row>
    <row r="122" spans="5:26">
      <c r="E122" s="699"/>
      <c r="F122" s="699"/>
      <c r="G122" s="699"/>
      <c r="H122" s="699"/>
      <c r="I122" s="699"/>
      <c r="J122" s="699"/>
      <c r="K122" s="699"/>
      <c r="L122" s="699"/>
      <c r="M122" s="699"/>
      <c r="N122" s="699"/>
      <c r="O122" s="699"/>
      <c r="P122" s="699"/>
      <c r="Q122" s="699"/>
      <c r="R122" s="699"/>
      <c r="S122" s="699"/>
      <c r="T122" s="699"/>
      <c r="U122" s="699"/>
      <c r="V122" s="699"/>
      <c r="W122" s="699"/>
      <c r="X122" s="699"/>
      <c r="Y122" s="699"/>
      <c r="Z122" s="699"/>
    </row>
    <row r="123" spans="5:26">
      <c r="E123" s="699"/>
      <c r="F123" s="699"/>
      <c r="G123" s="699"/>
      <c r="H123" s="699"/>
      <c r="I123" s="699"/>
      <c r="J123" s="699"/>
      <c r="K123" s="699"/>
      <c r="L123" s="699"/>
      <c r="M123" s="699"/>
      <c r="N123" s="699"/>
      <c r="O123" s="699"/>
      <c r="P123" s="699"/>
      <c r="Q123" s="699"/>
      <c r="R123" s="699"/>
      <c r="S123" s="699"/>
      <c r="T123" s="699"/>
      <c r="U123" s="699"/>
      <c r="V123" s="699"/>
      <c r="W123" s="699"/>
      <c r="X123" s="699"/>
      <c r="Y123" s="699"/>
      <c r="Z123" s="699"/>
    </row>
    <row r="124" spans="5:26">
      <c r="E124" s="699"/>
      <c r="F124" s="699"/>
      <c r="G124" s="699"/>
      <c r="H124" s="699"/>
      <c r="I124" s="699"/>
      <c r="J124" s="699"/>
      <c r="K124" s="699"/>
      <c r="L124" s="699"/>
      <c r="M124" s="699"/>
      <c r="N124" s="699"/>
      <c r="O124" s="699"/>
      <c r="P124" s="699"/>
      <c r="Q124" s="699"/>
      <c r="R124" s="699"/>
      <c r="S124" s="699"/>
      <c r="T124" s="699"/>
      <c r="U124" s="699"/>
      <c r="V124" s="699"/>
      <c r="W124" s="699"/>
      <c r="X124" s="699"/>
      <c r="Y124" s="699"/>
      <c r="Z124" s="699"/>
    </row>
    <row r="125" spans="5:26">
      <c r="E125" s="699"/>
      <c r="F125" s="699"/>
      <c r="G125" s="699"/>
      <c r="H125" s="699"/>
      <c r="I125" s="699"/>
      <c r="J125" s="699"/>
      <c r="K125" s="699"/>
      <c r="L125" s="699"/>
      <c r="M125" s="699"/>
      <c r="N125" s="699"/>
      <c r="O125" s="699"/>
      <c r="P125" s="699"/>
      <c r="Q125" s="699"/>
      <c r="R125" s="699"/>
      <c r="S125" s="699"/>
      <c r="T125" s="699"/>
      <c r="U125" s="699"/>
      <c r="V125" s="699"/>
      <c r="W125" s="699"/>
      <c r="X125" s="699"/>
      <c r="Y125" s="699"/>
      <c r="Z125" s="699"/>
    </row>
    <row r="126" spans="5:26">
      <c r="E126" s="699"/>
      <c r="F126" s="699"/>
      <c r="G126" s="699"/>
      <c r="H126" s="699"/>
      <c r="I126" s="699"/>
      <c r="J126" s="699"/>
      <c r="K126" s="699"/>
      <c r="L126" s="699"/>
      <c r="M126" s="699"/>
      <c r="N126" s="699"/>
      <c r="O126" s="699"/>
      <c r="P126" s="699"/>
      <c r="Q126" s="699"/>
      <c r="R126" s="699"/>
      <c r="S126" s="699"/>
      <c r="T126" s="699"/>
      <c r="U126" s="699"/>
      <c r="V126" s="699"/>
      <c r="W126" s="699"/>
      <c r="X126" s="699"/>
      <c r="Y126" s="699"/>
      <c r="Z126" s="699"/>
    </row>
    <row r="127" spans="5:26">
      <c r="E127" s="699"/>
      <c r="F127" s="699"/>
      <c r="G127" s="699"/>
      <c r="H127" s="699"/>
      <c r="I127" s="699"/>
      <c r="J127" s="699"/>
      <c r="K127" s="699"/>
      <c r="L127" s="699"/>
      <c r="M127" s="699"/>
      <c r="N127" s="699"/>
      <c r="O127" s="699"/>
      <c r="P127" s="699"/>
      <c r="Q127" s="699"/>
      <c r="R127" s="699"/>
      <c r="S127" s="699"/>
      <c r="T127" s="699"/>
      <c r="U127" s="699"/>
      <c r="V127" s="699"/>
      <c r="W127" s="699"/>
      <c r="X127" s="699"/>
      <c r="Y127" s="699"/>
      <c r="Z127" s="699"/>
    </row>
    <row r="128" spans="5:26">
      <c r="E128" s="699"/>
      <c r="F128" s="699"/>
      <c r="G128" s="699"/>
      <c r="H128" s="699"/>
      <c r="I128" s="699"/>
      <c r="J128" s="699"/>
      <c r="K128" s="699"/>
      <c r="L128" s="699"/>
      <c r="M128" s="699"/>
      <c r="N128" s="699"/>
      <c r="O128" s="699"/>
      <c r="P128" s="699"/>
      <c r="Q128" s="699"/>
      <c r="R128" s="699"/>
      <c r="S128" s="699"/>
      <c r="T128" s="699"/>
      <c r="U128" s="699"/>
      <c r="V128" s="699"/>
      <c r="W128" s="699"/>
      <c r="X128" s="699"/>
      <c r="Y128" s="699"/>
      <c r="Z128" s="699"/>
    </row>
    <row r="129" spans="5:26">
      <c r="E129" s="699"/>
      <c r="F129" s="699"/>
      <c r="G129" s="699"/>
      <c r="H129" s="699"/>
      <c r="I129" s="699"/>
      <c r="J129" s="699"/>
      <c r="K129" s="699"/>
      <c r="L129" s="699"/>
      <c r="M129" s="699"/>
      <c r="N129" s="699"/>
      <c r="O129" s="699"/>
      <c r="P129" s="699"/>
      <c r="Q129" s="699"/>
      <c r="R129" s="699"/>
      <c r="S129" s="699"/>
      <c r="T129" s="699"/>
      <c r="U129" s="699"/>
      <c r="V129" s="699"/>
      <c r="W129" s="699"/>
      <c r="X129" s="699"/>
      <c r="Y129" s="699"/>
      <c r="Z129" s="699"/>
    </row>
    <row r="130" spans="5:26">
      <c r="E130" s="699"/>
      <c r="F130" s="699"/>
      <c r="G130" s="699"/>
      <c r="H130" s="699"/>
      <c r="I130" s="699"/>
      <c r="J130" s="699"/>
      <c r="K130" s="699"/>
      <c r="L130" s="699"/>
      <c r="M130" s="699"/>
      <c r="N130" s="699"/>
      <c r="O130" s="699"/>
      <c r="P130" s="699"/>
      <c r="Q130" s="699"/>
      <c r="R130" s="699"/>
      <c r="S130" s="699"/>
      <c r="T130" s="699"/>
      <c r="U130" s="699"/>
      <c r="V130" s="699"/>
      <c r="W130" s="699"/>
      <c r="X130" s="699"/>
      <c r="Y130" s="699"/>
      <c r="Z130" s="699"/>
    </row>
    <row r="131" spans="5:26">
      <c r="E131" s="699"/>
      <c r="F131" s="699"/>
      <c r="G131" s="699"/>
      <c r="H131" s="699"/>
      <c r="I131" s="699"/>
      <c r="J131" s="699"/>
      <c r="K131" s="699"/>
      <c r="L131" s="699"/>
      <c r="M131" s="699"/>
      <c r="N131" s="699"/>
      <c r="O131" s="699"/>
      <c r="P131" s="699"/>
      <c r="Q131" s="699"/>
      <c r="R131" s="699"/>
      <c r="S131" s="699"/>
      <c r="T131" s="699"/>
      <c r="U131" s="699"/>
      <c r="V131" s="699"/>
      <c r="W131" s="699"/>
      <c r="X131" s="699"/>
      <c r="Y131" s="699"/>
      <c r="Z131" s="699"/>
    </row>
    <row r="132" spans="5:26">
      <c r="E132" s="699"/>
      <c r="F132" s="699"/>
      <c r="G132" s="699"/>
      <c r="H132" s="699"/>
      <c r="I132" s="699"/>
      <c r="J132" s="699"/>
      <c r="K132" s="699"/>
      <c r="L132" s="699"/>
      <c r="M132" s="699"/>
      <c r="N132" s="699"/>
      <c r="O132" s="699"/>
      <c r="P132" s="699"/>
      <c r="Q132" s="699"/>
      <c r="R132" s="699"/>
      <c r="S132" s="699"/>
      <c r="T132" s="699"/>
      <c r="U132" s="699"/>
      <c r="V132" s="699"/>
      <c r="W132" s="699"/>
      <c r="X132" s="699"/>
      <c r="Y132" s="699"/>
      <c r="Z132" s="699"/>
    </row>
    <row r="133" spans="5:26">
      <c r="E133" s="699"/>
      <c r="F133" s="699"/>
      <c r="G133" s="699"/>
      <c r="H133" s="699"/>
      <c r="I133" s="699"/>
      <c r="J133" s="699"/>
      <c r="K133" s="699"/>
      <c r="L133" s="699"/>
      <c r="M133" s="699"/>
      <c r="N133" s="699"/>
      <c r="O133" s="699"/>
      <c r="P133" s="699"/>
      <c r="Q133" s="699"/>
      <c r="R133" s="699"/>
      <c r="S133" s="699"/>
      <c r="T133" s="699"/>
      <c r="U133" s="699"/>
      <c r="V133" s="699"/>
      <c r="W133" s="699"/>
      <c r="X133" s="699"/>
      <c r="Y133" s="699"/>
      <c r="Z133" s="699"/>
    </row>
    <row r="134" spans="5:26">
      <c r="E134" s="699"/>
      <c r="F134" s="699"/>
      <c r="G134" s="699"/>
      <c r="H134" s="699"/>
      <c r="I134" s="699"/>
      <c r="J134" s="699"/>
      <c r="K134" s="699"/>
      <c r="L134" s="699"/>
      <c r="M134" s="699"/>
      <c r="N134" s="699"/>
      <c r="O134" s="699"/>
      <c r="P134" s="699"/>
      <c r="Q134" s="699"/>
      <c r="R134" s="699"/>
      <c r="S134" s="699"/>
      <c r="T134" s="699"/>
      <c r="U134" s="699"/>
      <c r="V134" s="699"/>
      <c r="W134" s="699"/>
      <c r="X134" s="699"/>
      <c r="Y134" s="699"/>
      <c r="Z134" s="699"/>
    </row>
    <row r="135" spans="5:26">
      <c r="E135" s="699"/>
      <c r="F135" s="699"/>
      <c r="G135" s="699"/>
      <c r="H135" s="699"/>
      <c r="I135" s="699"/>
      <c r="J135" s="699"/>
      <c r="K135" s="699"/>
      <c r="L135" s="699"/>
      <c r="M135" s="699"/>
      <c r="N135" s="699"/>
      <c r="O135" s="699"/>
      <c r="P135" s="699"/>
      <c r="Q135" s="699"/>
      <c r="R135" s="699"/>
      <c r="S135" s="699"/>
      <c r="T135" s="699"/>
      <c r="U135" s="699"/>
      <c r="V135" s="699"/>
      <c r="W135" s="699"/>
      <c r="X135" s="699"/>
      <c r="Y135" s="699"/>
      <c r="Z135" s="699"/>
    </row>
    <row r="136" spans="5:26">
      <c r="E136" s="699"/>
      <c r="F136" s="699"/>
      <c r="G136" s="699"/>
      <c r="H136" s="699"/>
      <c r="I136" s="699"/>
      <c r="J136" s="699"/>
      <c r="K136" s="699"/>
      <c r="L136" s="699"/>
      <c r="M136" s="699"/>
      <c r="N136" s="699"/>
      <c r="O136" s="699"/>
      <c r="P136" s="699"/>
      <c r="Q136" s="699"/>
      <c r="R136" s="699"/>
      <c r="S136" s="699"/>
      <c r="T136" s="699"/>
      <c r="U136" s="699"/>
      <c r="V136" s="699"/>
      <c r="W136" s="699"/>
      <c r="X136" s="699"/>
      <c r="Y136" s="699"/>
      <c r="Z136" s="699"/>
    </row>
    <row r="137" spans="5:26">
      <c r="E137" s="699"/>
      <c r="F137" s="699"/>
      <c r="G137" s="699"/>
      <c r="H137" s="699"/>
      <c r="I137" s="699"/>
      <c r="J137" s="699"/>
      <c r="K137" s="699"/>
      <c r="L137" s="699"/>
      <c r="M137" s="699"/>
      <c r="N137" s="699"/>
      <c r="O137" s="699"/>
      <c r="P137" s="699"/>
      <c r="Q137" s="699"/>
      <c r="R137" s="699"/>
      <c r="S137" s="699"/>
      <c r="T137" s="699"/>
      <c r="U137" s="699"/>
      <c r="V137" s="699"/>
      <c r="W137" s="699"/>
      <c r="X137" s="699"/>
      <c r="Y137" s="699"/>
      <c r="Z137" s="699"/>
    </row>
    <row r="138" spans="5:26">
      <c r="E138" s="699"/>
      <c r="F138" s="699"/>
      <c r="G138" s="699"/>
      <c r="H138" s="699"/>
      <c r="I138" s="699"/>
      <c r="J138" s="699"/>
      <c r="K138" s="699"/>
      <c r="L138" s="699"/>
      <c r="M138" s="699"/>
      <c r="N138" s="699"/>
      <c r="O138" s="699"/>
      <c r="P138" s="699"/>
      <c r="Q138" s="699"/>
      <c r="R138" s="699"/>
      <c r="S138" s="699"/>
      <c r="T138" s="699"/>
      <c r="U138" s="699"/>
      <c r="V138" s="699"/>
      <c r="W138" s="699"/>
      <c r="X138" s="699"/>
      <c r="Y138" s="699"/>
      <c r="Z138" s="699"/>
    </row>
    <row r="139" spans="5:26">
      <c r="E139" s="699"/>
      <c r="F139" s="699"/>
      <c r="G139" s="699"/>
      <c r="H139" s="699"/>
      <c r="I139" s="699"/>
      <c r="J139" s="699"/>
      <c r="K139" s="699"/>
      <c r="L139" s="699"/>
      <c r="M139" s="699"/>
      <c r="N139" s="699"/>
      <c r="O139" s="699"/>
      <c r="P139" s="699"/>
      <c r="Q139" s="699"/>
      <c r="R139" s="699"/>
      <c r="S139" s="699"/>
      <c r="T139" s="699"/>
      <c r="U139" s="699"/>
      <c r="V139" s="699"/>
      <c r="W139" s="699"/>
      <c r="X139" s="699"/>
      <c r="Y139" s="699"/>
      <c r="Z139" s="699"/>
    </row>
    <row r="140" spans="5:26">
      <c r="E140" s="699"/>
      <c r="F140" s="699"/>
      <c r="G140" s="699"/>
      <c r="H140" s="699"/>
      <c r="I140" s="699"/>
      <c r="J140" s="699"/>
      <c r="K140" s="699"/>
      <c r="L140" s="699"/>
      <c r="M140" s="699"/>
      <c r="N140" s="699"/>
      <c r="O140" s="699"/>
      <c r="P140" s="699"/>
      <c r="Q140" s="699"/>
      <c r="R140" s="699"/>
      <c r="S140" s="699"/>
      <c r="T140" s="699"/>
      <c r="U140" s="699"/>
      <c r="V140" s="699"/>
      <c r="W140" s="699"/>
      <c r="X140" s="699"/>
      <c r="Y140" s="699"/>
      <c r="Z140" s="699"/>
    </row>
    <row r="141" spans="5:26">
      <c r="E141" s="699"/>
      <c r="F141" s="699"/>
      <c r="G141" s="699"/>
      <c r="H141" s="699"/>
      <c r="I141" s="699"/>
      <c r="J141" s="699"/>
      <c r="K141" s="699"/>
      <c r="L141" s="699"/>
      <c r="M141" s="699"/>
      <c r="N141" s="699"/>
      <c r="O141" s="699"/>
      <c r="P141" s="699"/>
      <c r="Q141" s="699"/>
      <c r="R141" s="699"/>
      <c r="S141" s="699"/>
      <c r="T141" s="699"/>
      <c r="U141" s="699"/>
      <c r="V141" s="699"/>
      <c r="W141" s="699"/>
      <c r="X141" s="699"/>
      <c r="Y141" s="699"/>
      <c r="Z141" s="699"/>
    </row>
    <row r="142" spans="5:26">
      <c r="E142" s="699"/>
      <c r="F142" s="699"/>
      <c r="G142" s="699"/>
      <c r="H142" s="699"/>
      <c r="I142" s="699"/>
      <c r="J142" s="699"/>
      <c r="K142" s="699"/>
      <c r="L142" s="699"/>
      <c r="M142" s="699"/>
      <c r="N142" s="699"/>
      <c r="O142" s="699"/>
      <c r="P142" s="699"/>
      <c r="Q142" s="699"/>
      <c r="R142" s="699"/>
      <c r="S142" s="699"/>
      <c r="T142" s="699"/>
      <c r="U142" s="699"/>
      <c r="V142" s="699"/>
      <c r="W142" s="699"/>
      <c r="X142" s="699"/>
      <c r="Y142" s="699"/>
      <c r="Z142" s="699"/>
    </row>
    <row r="143" spans="5:26">
      <c r="E143" s="699"/>
      <c r="F143" s="699"/>
      <c r="G143" s="699"/>
      <c r="H143" s="699"/>
      <c r="I143" s="699"/>
      <c r="J143" s="699"/>
      <c r="K143" s="699"/>
      <c r="L143" s="699"/>
      <c r="M143" s="699"/>
      <c r="N143" s="699"/>
      <c r="O143" s="699"/>
      <c r="P143" s="699"/>
      <c r="Q143" s="699"/>
      <c r="R143" s="699"/>
      <c r="S143" s="699"/>
      <c r="T143" s="699"/>
      <c r="U143" s="699"/>
      <c r="V143" s="699"/>
      <c r="W143" s="699"/>
      <c r="X143" s="699"/>
      <c r="Y143" s="699"/>
      <c r="Z143" s="699"/>
    </row>
    <row r="144" spans="5:26">
      <c r="E144" s="699"/>
      <c r="F144" s="699"/>
      <c r="G144" s="699"/>
      <c r="H144" s="699"/>
      <c r="I144" s="699"/>
      <c r="J144" s="699"/>
      <c r="K144" s="699"/>
      <c r="L144" s="699"/>
      <c r="M144" s="699"/>
      <c r="N144" s="699"/>
      <c r="O144" s="699"/>
      <c r="P144" s="699"/>
      <c r="Q144" s="699"/>
      <c r="R144" s="699"/>
      <c r="S144" s="699"/>
      <c r="T144" s="699"/>
      <c r="U144" s="699"/>
      <c r="V144" s="699"/>
      <c r="W144" s="699"/>
      <c r="X144" s="699"/>
      <c r="Y144" s="699"/>
      <c r="Z144" s="699"/>
    </row>
    <row r="145" spans="5:26">
      <c r="E145" s="699"/>
      <c r="F145" s="699"/>
      <c r="G145" s="699"/>
      <c r="H145" s="699"/>
      <c r="I145" s="699"/>
      <c r="J145" s="699"/>
      <c r="K145" s="699"/>
      <c r="L145" s="699"/>
      <c r="M145" s="699"/>
      <c r="N145" s="699"/>
      <c r="O145" s="699"/>
      <c r="P145" s="699"/>
      <c r="Q145" s="699"/>
      <c r="R145" s="699"/>
      <c r="S145" s="699"/>
      <c r="T145" s="699"/>
      <c r="U145" s="699"/>
      <c r="V145" s="699"/>
      <c r="W145" s="699"/>
      <c r="X145" s="699"/>
      <c r="Y145" s="699"/>
      <c r="Z145" s="699"/>
    </row>
    <row r="146" spans="5:26">
      <c r="E146" s="699"/>
      <c r="F146" s="699"/>
      <c r="G146" s="699"/>
      <c r="H146" s="699"/>
      <c r="I146" s="699"/>
      <c r="J146" s="699"/>
      <c r="K146" s="699"/>
      <c r="L146" s="699"/>
      <c r="M146" s="699"/>
      <c r="N146" s="699"/>
      <c r="O146" s="699"/>
      <c r="P146" s="699"/>
      <c r="Q146" s="699"/>
      <c r="R146" s="699"/>
      <c r="S146" s="699"/>
      <c r="T146" s="699"/>
      <c r="U146" s="699"/>
      <c r="V146" s="699"/>
      <c r="W146" s="699"/>
      <c r="X146" s="699"/>
      <c r="Y146" s="699"/>
      <c r="Z146" s="699"/>
    </row>
    <row r="147" spans="5:26">
      <c r="E147" s="699"/>
      <c r="F147" s="699"/>
      <c r="G147" s="699"/>
      <c r="H147" s="699"/>
      <c r="I147" s="699"/>
      <c r="J147" s="699"/>
      <c r="K147" s="699"/>
      <c r="L147" s="699"/>
      <c r="M147" s="699"/>
      <c r="N147" s="699"/>
      <c r="O147" s="699"/>
      <c r="P147" s="699"/>
      <c r="Q147" s="699"/>
      <c r="R147" s="699"/>
      <c r="S147" s="699"/>
      <c r="T147" s="699"/>
      <c r="U147" s="699"/>
      <c r="V147" s="699"/>
      <c r="W147" s="699"/>
      <c r="X147" s="699"/>
      <c r="Y147" s="699"/>
      <c r="Z147" s="699"/>
    </row>
    <row r="148" spans="5:26">
      <c r="E148" s="699"/>
      <c r="F148" s="699"/>
      <c r="G148" s="699"/>
      <c r="H148" s="699"/>
      <c r="I148" s="699"/>
      <c r="J148" s="699"/>
      <c r="K148" s="699"/>
      <c r="L148" s="699"/>
      <c r="M148" s="699"/>
      <c r="N148" s="699"/>
      <c r="O148" s="699"/>
      <c r="P148" s="699"/>
      <c r="Q148" s="699"/>
      <c r="R148" s="699"/>
      <c r="S148" s="699"/>
      <c r="T148" s="699"/>
      <c r="U148" s="699"/>
      <c r="V148" s="699"/>
      <c r="W148" s="699"/>
      <c r="X148" s="699"/>
      <c r="Y148" s="699"/>
      <c r="Z148" s="699"/>
    </row>
    <row r="149" spans="5:26">
      <c r="E149" s="699"/>
      <c r="F149" s="699"/>
      <c r="G149" s="699"/>
      <c r="H149" s="699"/>
      <c r="I149" s="699"/>
      <c r="J149" s="699"/>
      <c r="K149" s="699"/>
      <c r="L149" s="699"/>
      <c r="M149" s="699"/>
      <c r="N149" s="699"/>
      <c r="O149" s="699"/>
      <c r="P149" s="699"/>
      <c r="Q149" s="699"/>
      <c r="R149" s="699"/>
      <c r="S149" s="699"/>
      <c r="T149" s="699"/>
      <c r="U149" s="699"/>
      <c r="V149" s="699"/>
      <c r="W149" s="699"/>
      <c r="X149" s="699"/>
      <c r="Y149" s="699"/>
      <c r="Z149" s="699"/>
    </row>
    <row r="150" spans="5:26">
      <c r="E150" s="699"/>
      <c r="F150" s="699"/>
      <c r="G150" s="699"/>
      <c r="H150" s="699"/>
      <c r="I150" s="699"/>
      <c r="J150" s="699"/>
      <c r="K150" s="699"/>
      <c r="L150" s="699"/>
      <c r="M150" s="699"/>
      <c r="N150" s="699"/>
      <c r="O150" s="699"/>
      <c r="P150" s="699"/>
      <c r="Q150" s="699"/>
      <c r="R150" s="699"/>
      <c r="S150" s="699"/>
      <c r="T150" s="699"/>
      <c r="U150" s="699"/>
      <c r="V150" s="699"/>
      <c r="W150" s="699"/>
      <c r="X150" s="699"/>
      <c r="Y150" s="699"/>
      <c r="Z150" s="699"/>
    </row>
    <row r="151" spans="5:26">
      <c r="E151" s="699"/>
      <c r="F151" s="699"/>
      <c r="G151" s="699"/>
      <c r="H151" s="699"/>
      <c r="I151" s="699"/>
      <c r="J151" s="699"/>
      <c r="K151" s="699"/>
      <c r="L151" s="699"/>
      <c r="M151" s="699"/>
      <c r="N151" s="699"/>
      <c r="O151" s="699"/>
      <c r="P151" s="699"/>
      <c r="Q151" s="699"/>
      <c r="R151" s="699"/>
      <c r="S151" s="699"/>
      <c r="T151" s="699"/>
      <c r="U151" s="699"/>
      <c r="V151" s="699"/>
      <c r="W151" s="699"/>
      <c r="X151" s="699"/>
      <c r="Y151" s="699"/>
      <c r="Z151" s="699"/>
    </row>
    <row r="152" spans="5:26">
      <c r="E152" s="699"/>
      <c r="F152" s="699"/>
      <c r="G152" s="699"/>
      <c r="H152" s="699"/>
      <c r="I152" s="699"/>
      <c r="J152" s="699"/>
      <c r="K152" s="699"/>
      <c r="L152" s="699"/>
      <c r="M152" s="699"/>
      <c r="N152" s="699"/>
      <c r="O152" s="699"/>
      <c r="P152" s="699"/>
      <c r="Q152" s="699"/>
      <c r="R152" s="699"/>
      <c r="S152" s="699"/>
      <c r="T152" s="699"/>
      <c r="U152" s="699"/>
      <c r="V152" s="699"/>
      <c r="W152" s="699"/>
      <c r="X152" s="699"/>
      <c r="Y152" s="699"/>
      <c r="Z152" s="699"/>
    </row>
    <row r="153" spans="5:26">
      <c r="E153" s="699"/>
      <c r="F153" s="699"/>
      <c r="G153" s="699"/>
      <c r="H153" s="699"/>
      <c r="I153" s="699"/>
      <c r="J153" s="699"/>
      <c r="K153" s="699"/>
      <c r="L153" s="699"/>
      <c r="M153" s="699"/>
      <c r="N153" s="699"/>
      <c r="O153" s="699"/>
      <c r="P153" s="699"/>
      <c r="Q153" s="699"/>
      <c r="R153" s="699"/>
      <c r="S153" s="699"/>
      <c r="T153" s="699"/>
      <c r="U153" s="699"/>
      <c r="V153" s="699"/>
      <c r="W153" s="699"/>
      <c r="X153" s="699"/>
      <c r="Y153" s="699"/>
      <c r="Z153" s="699"/>
    </row>
    <row r="154" spans="5:26">
      <c r="E154" s="699"/>
      <c r="F154" s="699"/>
      <c r="G154" s="699"/>
      <c r="H154" s="699"/>
      <c r="I154" s="699"/>
      <c r="J154" s="699"/>
      <c r="K154" s="699"/>
      <c r="L154" s="699"/>
      <c r="M154" s="699"/>
      <c r="N154" s="699"/>
      <c r="O154" s="699"/>
      <c r="P154" s="699"/>
      <c r="Q154" s="699"/>
      <c r="R154" s="699"/>
      <c r="S154" s="699"/>
      <c r="T154" s="699"/>
      <c r="U154" s="699"/>
      <c r="V154" s="699"/>
      <c r="W154" s="699"/>
      <c r="X154" s="699"/>
      <c r="Y154" s="699"/>
      <c r="Z154" s="699"/>
    </row>
    <row r="155" spans="5:26">
      <c r="E155" s="699"/>
      <c r="F155" s="699"/>
      <c r="G155" s="699"/>
      <c r="H155" s="699"/>
      <c r="I155" s="699"/>
      <c r="J155" s="699"/>
      <c r="K155" s="699"/>
      <c r="L155" s="699"/>
      <c r="M155" s="699"/>
      <c r="N155" s="699"/>
      <c r="O155" s="699"/>
      <c r="P155" s="699"/>
      <c r="Q155" s="699"/>
      <c r="R155" s="699"/>
      <c r="S155" s="699"/>
      <c r="T155" s="699"/>
      <c r="U155" s="699"/>
      <c r="V155" s="699"/>
      <c r="W155" s="699"/>
      <c r="X155" s="699"/>
      <c r="Y155" s="699"/>
      <c r="Z155" s="699"/>
    </row>
    <row r="156" spans="5:26">
      <c r="E156" s="699"/>
      <c r="F156" s="699"/>
      <c r="G156" s="699"/>
      <c r="H156" s="699"/>
      <c r="I156" s="699"/>
      <c r="J156" s="699"/>
      <c r="K156" s="699"/>
      <c r="L156" s="699"/>
      <c r="M156" s="699"/>
      <c r="N156" s="699"/>
      <c r="O156" s="699"/>
      <c r="P156" s="699"/>
      <c r="Q156" s="699"/>
      <c r="R156" s="699"/>
      <c r="S156" s="699"/>
      <c r="T156" s="699"/>
      <c r="U156" s="699"/>
      <c r="V156" s="699"/>
      <c r="W156" s="699"/>
      <c r="X156" s="699"/>
      <c r="Y156" s="699"/>
      <c r="Z156" s="699"/>
    </row>
    <row r="157" spans="5:26">
      <c r="E157" s="699"/>
      <c r="F157" s="699"/>
      <c r="G157" s="699"/>
      <c r="H157" s="699"/>
      <c r="I157" s="699"/>
      <c r="J157" s="699"/>
      <c r="K157" s="699"/>
      <c r="L157" s="699"/>
      <c r="M157" s="699"/>
      <c r="N157" s="699"/>
      <c r="O157" s="699"/>
      <c r="P157" s="699"/>
      <c r="Q157" s="699"/>
      <c r="R157" s="699"/>
      <c r="S157" s="699"/>
      <c r="T157" s="699"/>
      <c r="U157" s="699"/>
      <c r="V157" s="699"/>
      <c r="W157" s="699"/>
      <c r="X157" s="699"/>
      <c r="Y157" s="699"/>
      <c r="Z157" s="699"/>
    </row>
    <row r="158" spans="5:26">
      <c r="E158" s="699"/>
      <c r="F158" s="699"/>
      <c r="G158" s="699"/>
      <c r="H158" s="699"/>
      <c r="I158" s="699"/>
      <c r="J158" s="699"/>
      <c r="K158" s="699"/>
      <c r="L158" s="699"/>
      <c r="M158" s="699"/>
      <c r="N158" s="699"/>
      <c r="O158" s="699"/>
      <c r="P158" s="699"/>
      <c r="Q158" s="699"/>
      <c r="R158" s="699"/>
      <c r="S158" s="699"/>
      <c r="T158" s="699"/>
      <c r="U158" s="699"/>
      <c r="V158" s="699"/>
      <c r="W158" s="699"/>
      <c r="X158" s="699"/>
      <c r="Y158" s="699"/>
      <c r="Z158" s="699"/>
    </row>
    <row r="159" spans="5:26">
      <c r="E159" s="699"/>
      <c r="F159" s="699"/>
      <c r="G159" s="699"/>
      <c r="H159" s="699"/>
      <c r="I159" s="699"/>
      <c r="J159" s="699"/>
      <c r="K159" s="699"/>
      <c r="L159" s="699"/>
      <c r="M159" s="699"/>
      <c r="N159" s="699"/>
      <c r="O159" s="699"/>
      <c r="P159" s="699"/>
      <c r="Q159" s="699"/>
      <c r="R159" s="699"/>
      <c r="S159" s="699"/>
      <c r="T159" s="699"/>
      <c r="U159" s="699"/>
      <c r="V159" s="699"/>
      <c r="W159" s="699"/>
      <c r="X159" s="699"/>
      <c r="Y159" s="699"/>
      <c r="Z159" s="699"/>
    </row>
    <row r="160" spans="5:26">
      <c r="E160" s="699"/>
      <c r="F160" s="699"/>
      <c r="G160" s="699"/>
      <c r="H160" s="699"/>
      <c r="I160" s="699"/>
      <c r="J160" s="699"/>
      <c r="K160" s="699"/>
      <c r="L160" s="699"/>
      <c r="M160" s="699"/>
      <c r="N160" s="699"/>
      <c r="O160" s="699"/>
      <c r="P160" s="699"/>
      <c r="Q160" s="699"/>
      <c r="R160" s="699"/>
      <c r="S160" s="699"/>
      <c r="T160" s="699"/>
      <c r="U160" s="699"/>
      <c r="V160" s="699"/>
      <c r="W160" s="699"/>
      <c r="X160" s="699"/>
      <c r="Y160" s="699"/>
      <c r="Z160" s="699"/>
    </row>
    <row r="161" spans="5:26">
      <c r="E161" s="699"/>
      <c r="F161" s="699"/>
      <c r="G161" s="699"/>
      <c r="H161" s="699"/>
      <c r="I161" s="699"/>
      <c r="J161" s="699"/>
      <c r="K161" s="699"/>
      <c r="L161" s="699"/>
      <c r="M161" s="699"/>
      <c r="N161" s="699"/>
      <c r="O161" s="699"/>
      <c r="P161" s="699"/>
      <c r="Q161" s="699"/>
      <c r="R161" s="699"/>
      <c r="S161" s="699"/>
      <c r="T161" s="699"/>
      <c r="U161" s="699"/>
      <c r="V161" s="699"/>
      <c r="W161" s="699"/>
      <c r="X161" s="699"/>
      <c r="Y161" s="699"/>
      <c r="Z161" s="699"/>
    </row>
    <row r="162" spans="5:26">
      <c r="E162" s="699"/>
      <c r="F162" s="699"/>
      <c r="G162" s="699"/>
      <c r="H162" s="699"/>
      <c r="I162" s="699"/>
      <c r="J162" s="699"/>
      <c r="K162" s="699"/>
      <c r="L162" s="699"/>
      <c r="M162" s="699"/>
      <c r="N162" s="699"/>
      <c r="O162" s="699"/>
      <c r="P162" s="699"/>
      <c r="Q162" s="699"/>
      <c r="R162" s="699"/>
      <c r="S162" s="699"/>
      <c r="T162" s="699"/>
      <c r="U162" s="699"/>
      <c r="V162" s="699"/>
      <c r="W162" s="699"/>
      <c r="X162" s="699"/>
      <c r="Y162" s="699"/>
      <c r="Z162" s="699"/>
    </row>
    <row r="163" spans="5:26">
      <c r="E163" s="699"/>
      <c r="F163" s="699"/>
      <c r="G163" s="699"/>
      <c r="H163" s="699"/>
      <c r="I163" s="699"/>
      <c r="J163" s="699"/>
      <c r="K163" s="699"/>
      <c r="L163" s="699"/>
      <c r="M163" s="699"/>
      <c r="N163" s="699"/>
      <c r="O163" s="699"/>
      <c r="P163" s="699"/>
      <c r="Q163" s="699"/>
      <c r="R163" s="699"/>
      <c r="S163" s="699"/>
      <c r="T163" s="699"/>
      <c r="U163" s="699"/>
      <c r="V163" s="699"/>
      <c r="W163" s="699"/>
      <c r="X163" s="699"/>
      <c r="Y163" s="699"/>
      <c r="Z163" s="699"/>
    </row>
    <row r="164" spans="5:26">
      <c r="E164" s="699"/>
      <c r="F164" s="699"/>
      <c r="G164" s="699"/>
      <c r="H164" s="699"/>
      <c r="I164" s="699"/>
      <c r="J164" s="699"/>
      <c r="K164" s="699"/>
      <c r="L164" s="699"/>
      <c r="M164" s="699"/>
      <c r="N164" s="699"/>
      <c r="O164" s="699"/>
      <c r="P164" s="699"/>
      <c r="Q164" s="699"/>
      <c r="R164" s="699"/>
      <c r="S164" s="699"/>
      <c r="T164" s="699"/>
      <c r="U164" s="699"/>
      <c r="V164" s="699"/>
      <c r="W164" s="699"/>
      <c r="X164" s="699"/>
      <c r="Y164" s="699"/>
      <c r="Z164" s="699"/>
    </row>
    <row r="165" spans="5:26">
      <c r="E165" s="699"/>
      <c r="F165" s="699"/>
      <c r="G165" s="699"/>
      <c r="H165" s="699"/>
      <c r="I165" s="699"/>
      <c r="J165" s="699"/>
      <c r="K165" s="699"/>
      <c r="L165" s="699"/>
      <c r="M165" s="699"/>
      <c r="N165" s="699"/>
      <c r="O165" s="699"/>
      <c r="P165" s="699"/>
      <c r="Q165" s="699"/>
      <c r="R165" s="699"/>
      <c r="S165" s="699"/>
      <c r="T165" s="699"/>
      <c r="U165" s="699"/>
      <c r="V165" s="699"/>
      <c r="W165" s="699"/>
      <c r="X165" s="699"/>
      <c r="Y165" s="699"/>
      <c r="Z165" s="699"/>
    </row>
    <row r="166" spans="5:26">
      <c r="E166" s="699"/>
      <c r="F166" s="699"/>
      <c r="G166" s="699"/>
      <c r="H166" s="699"/>
      <c r="I166" s="699"/>
      <c r="J166" s="699"/>
      <c r="K166" s="699"/>
      <c r="L166" s="699"/>
      <c r="M166" s="699"/>
      <c r="N166" s="699"/>
      <c r="O166" s="699"/>
      <c r="P166" s="699"/>
      <c r="Q166" s="699"/>
      <c r="R166" s="699"/>
      <c r="S166" s="699"/>
      <c r="T166" s="699"/>
      <c r="U166" s="699"/>
      <c r="V166" s="699"/>
      <c r="W166" s="699"/>
      <c r="X166" s="699"/>
      <c r="Y166" s="699"/>
      <c r="Z166" s="699"/>
    </row>
    <row r="167" spans="5:26">
      <c r="E167" s="699"/>
      <c r="F167" s="699"/>
      <c r="G167" s="699"/>
      <c r="H167" s="699"/>
      <c r="I167" s="699"/>
      <c r="J167" s="699"/>
      <c r="K167" s="699"/>
      <c r="L167" s="699"/>
      <c r="M167" s="699"/>
      <c r="N167" s="699"/>
      <c r="O167" s="699"/>
      <c r="P167" s="699"/>
      <c r="Q167" s="699"/>
      <c r="R167" s="699"/>
      <c r="S167" s="699"/>
      <c r="T167" s="699"/>
      <c r="U167" s="699"/>
      <c r="V167" s="699"/>
      <c r="W167" s="699"/>
      <c r="X167" s="699"/>
      <c r="Y167" s="699"/>
      <c r="Z167" s="699"/>
    </row>
    <row r="168" spans="5:26">
      <c r="E168" s="699"/>
      <c r="F168" s="699"/>
      <c r="G168" s="699"/>
      <c r="H168" s="699"/>
      <c r="I168" s="699"/>
      <c r="J168" s="699"/>
      <c r="K168" s="699"/>
      <c r="L168" s="699"/>
      <c r="M168" s="699"/>
      <c r="N168" s="699"/>
      <c r="O168" s="699"/>
      <c r="P168" s="699"/>
      <c r="Q168" s="699"/>
      <c r="R168" s="699"/>
      <c r="S168" s="699"/>
      <c r="T168" s="699"/>
      <c r="U168" s="699"/>
      <c r="V168" s="699"/>
      <c r="W168" s="699"/>
      <c r="X168" s="699"/>
      <c r="Y168" s="699"/>
      <c r="Z168" s="699"/>
    </row>
    <row r="169" spans="5:26">
      <c r="E169" s="699"/>
      <c r="F169" s="699"/>
      <c r="G169" s="699"/>
      <c r="H169" s="699"/>
      <c r="I169" s="699"/>
      <c r="J169" s="699"/>
      <c r="K169" s="699"/>
      <c r="L169" s="699"/>
      <c r="M169" s="699"/>
      <c r="N169" s="699"/>
      <c r="O169" s="699"/>
      <c r="P169" s="699"/>
      <c r="Q169" s="699"/>
      <c r="R169" s="699"/>
      <c r="S169" s="699"/>
      <c r="T169" s="699"/>
      <c r="U169" s="699"/>
      <c r="V169" s="699"/>
      <c r="W169" s="699"/>
      <c r="X169" s="699"/>
      <c r="Y169" s="699"/>
      <c r="Z169" s="699"/>
    </row>
    <row r="170" spans="5:26">
      <c r="E170" s="699"/>
      <c r="F170" s="699"/>
      <c r="G170" s="699"/>
      <c r="H170" s="699"/>
      <c r="I170" s="699"/>
      <c r="J170" s="699"/>
      <c r="K170" s="699"/>
      <c r="L170" s="699"/>
      <c r="M170" s="699"/>
      <c r="N170" s="699"/>
      <c r="O170" s="699"/>
      <c r="P170" s="699"/>
      <c r="Q170" s="699"/>
      <c r="R170" s="699"/>
      <c r="S170" s="699"/>
      <c r="T170" s="699"/>
      <c r="U170" s="699"/>
      <c r="V170" s="699"/>
      <c r="W170" s="699"/>
      <c r="X170" s="699"/>
      <c r="Y170" s="699"/>
      <c r="Z170" s="699"/>
    </row>
    <row r="171" spans="5:26">
      <c r="E171" s="699"/>
      <c r="F171" s="699"/>
      <c r="G171" s="699"/>
      <c r="H171" s="699"/>
      <c r="I171" s="699"/>
      <c r="J171" s="699"/>
      <c r="K171" s="699"/>
      <c r="L171" s="699"/>
      <c r="M171" s="699"/>
      <c r="N171" s="699"/>
      <c r="O171" s="699"/>
      <c r="P171" s="699"/>
      <c r="Q171" s="699"/>
      <c r="R171" s="699"/>
      <c r="S171" s="699"/>
      <c r="T171" s="699"/>
      <c r="U171" s="699"/>
      <c r="V171" s="699"/>
      <c r="W171" s="699"/>
      <c r="X171" s="699"/>
      <c r="Y171" s="699"/>
      <c r="Z171" s="699"/>
    </row>
    <row r="172" spans="5:26">
      <c r="E172" s="699"/>
      <c r="F172" s="699"/>
      <c r="G172" s="699"/>
      <c r="H172" s="699"/>
      <c r="I172" s="699"/>
      <c r="J172" s="699"/>
      <c r="K172" s="699"/>
      <c r="L172" s="699"/>
      <c r="M172" s="699"/>
      <c r="N172" s="699"/>
      <c r="O172" s="699"/>
      <c r="P172" s="699"/>
      <c r="Q172" s="699"/>
      <c r="R172" s="699"/>
      <c r="S172" s="699"/>
      <c r="T172" s="699"/>
      <c r="U172" s="699"/>
      <c r="V172" s="699"/>
      <c r="W172" s="699"/>
      <c r="X172" s="699"/>
      <c r="Y172" s="699"/>
      <c r="Z172" s="699"/>
    </row>
    <row r="173" spans="5:26">
      <c r="E173" s="699"/>
      <c r="F173" s="699"/>
      <c r="G173" s="699"/>
      <c r="H173" s="699"/>
      <c r="I173" s="699"/>
      <c r="J173" s="699"/>
      <c r="K173" s="699"/>
      <c r="L173" s="699"/>
      <c r="M173" s="699"/>
      <c r="N173" s="699"/>
      <c r="O173" s="699"/>
      <c r="P173" s="699"/>
      <c r="Q173" s="699"/>
      <c r="R173" s="699"/>
      <c r="S173" s="699"/>
      <c r="T173" s="699"/>
      <c r="U173" s="699"/>
      <c r="V173" s="699"/>
      <c r="W173" s="699"/>
      <c r="X173" s="699"/>
      <c r="Y173" s="699"/>
      <c r="Z173" s="699"/>
    </row>
    <row r="174" spans="5:26">
      <c r="E174" s="699"/>
      <c r="F174" s="699"/>
      <c r="G174" s="699"/>
      <c r="H174" s="699"/>
      <c r="I174" s="699"/>
      <c r="J174" s="699"/>
      <c r="K174" s="699"/>
      <c r="L174" s="699"/>
      <c r="M174" s="699"/>
      <c r="N174" s="699"/>
      <c r="O174" s="699"/>
      <c r="P174" s="699"/>
      <c r="Q174" s="699"/>
      <c r="R174" s="699"/>
      <c r="S174" s="699"/>
      <c r="T174" s="699"/>
      <c r="U174" s="699"/>
      <c r="V174" s="699"/>
      <c r="W174" s="699"/>
      <c r="X174" s="699"/>
      <c r="Y174" s="699"/>
      <c r="Z174" s="699"/>
    </row>
    <row r="175" spans="5:26">
      <c r="E175" s="699"/>
      <c r="F175" s="699"/>
      <c r="G175" s="699"/>
      <c r="H175" s="699"/>
      <c r="I175" s="699"/>
      <c r="J175" s="699"/>
      <c r="K175" s="699"/>
      <c r="L175" s="699"/>
      <c r="M175" s="699"/>
      <c r="N175" s="699"/>
      <c r="O175" s="699"/>
      <c r="P175" s="699"/>
      <c r="Q175" s="699"/>
      <c r="R175" s="699"/>
      <c r="S175" s="699"/>
      <c r="T175" s="699"/>
      <c r="U175" s="699"/>
      <c r="V175" s="699"/>
      <c r="W175" s="699"/>
      <c r="X175" s="699"/>
      <c r="Y175" s="699"/>
      <c r="Z175" s="699"/>
    </row>
    <row r="176" spans="5:26">
      <c r="E176" s="699"/>
      <c r="F176" s="699"/>
      <c r="G176" s="699"/>
      <c r="H176" s="699"/>
      <c r="I176" s="699"/>
      <c r="J176" s="699"/>
      <c r="K176" s="699"/>
      <c r="L176" s="699"/>
      <c r="M176" s="699"/>
      <c r="N176" s="699"/>
      <c r="O176" s="699"/>
      <c r="P176" s="699"/>
      <c r="Q176" s="699"/>
      <c r="R176" s="699"/>
      <c r="S176" s="699"/>
      <c r="T176" s="699"/>
      <c r="U176" s="699"/>
      <c r="V176" s="699"/>
      <c r="W176" s="699"/>
      <c r="X176" s="699"/>
      <c r="Y176" s="699"/>
      <c r="Z176" s="699"/>
    </row>
    <row r="177" spans="5:26">
      <c r="E177" s="699"/>
      <c r="F177" s="699"/>
      <c r="G177" s="699"/>
      <c r="H177" s="699"/>
      <c r="I177" s="699"/>
      <c r="J177" s="699"/>
      <c r="K177" s="699"/>
      <c r="L177" s="699"/>
      <c r="M177" s="699"/>
      <c r="N177" s="699"/>
      <c r="O177" s="699"/>
      <c r="P177" s="699"/>
      <c r="Q177" s="699"/>
      <c r="R177" s="699"/>
      <c r="S177" s="699"/>
      <c r="T177" s="699"/>
      <c r="U177" s="699"/>
      <c r="V177" s="699"/>
      <c r="W177" s="699"/>
      <c r="X177" s="699"/>
      <c r="Y177" s="699"/>
      <c r="Z177" s="699"/>
    </row>
    <row r="178" spans="5:26">
      <c r="E178" s="699"/>
      <c r="F178" s="699"/>
      <c r="G178" s="699"/>
      <c r="H178" s="699"/>
      <c r="I178" s="699"/>
      <c r="J178" s="699"/>
      <c r="K178" s="699"/>
      <c r="L178" s="699"/>
      <c r="M178" s="699"/>
      <c r="N178" s="699"/>
      <c r="O178" s="699"/>
      <c r="P178" s="699"/>
      <c r="Q178" s="699"/>
      <c r="R178" s="699"/>
      <c r="S178" s="699"/>
      <c r="T178" s="699"/>
      <c r="U178" s="699"/>
      <c r="V178" s="699"/>
      <c r="W178" s="699"/>
      <c r="X178" s="699"/>
      <c r="Y178" s="699"/>
      <c r="Z178" s="699"/>
    </row>
    <row r="179" spans="5:26">
      <c r="E179" s="699"/>
      <c r="F179" s="699"/>
      <c r="G179" s="699"/>
      <c r="H179" s="699"/>
      <c r="I179" s="699"/>
      <c r="J179" s="699"/>
      <c r="K179" s="699"/>
      <c r="L179" s="699"/>
      <c r="M179" s="699"/>
      <c r="N179" s="699"/>
      <c r="O179" s="699"/>
      <c r="P179" s="699"/>
      <c r="Q179" s="699"/>
      <c r="R179" s="699"/>
      <c r="S179" s="699"/>
      <c r="T179" s="699"/>
      <c r="U179" s="699"/>
      <c r="V179" s="699"/>
      <c r="W179" s="699"/>
      <c r="X179" s="699"/>
      <c r="Y179" s="699"/>
      <c r="Z179" s="699"/>
    </row>
    <row r="180" spans="5:26">
      <c r="E180" s="699"/>
      <c r="F180" s="699"/>
      <c r="G180" s="699"/>
      <c r="H180" s="699"/>
      <c r="I180" s="699"/>
      <c r="J180" s="699"/>
      <c r="K180" s="699"/>
      <c r="L180" s="699"/>
      <c r="M180" s="699"/>
      <c r="N180" s="699"/>
      <c r="O180" s="699"/>
      <c r="P180" s="699"/>
      <c r="Q180" s="699"/>
      <c r="R180" s="699"/>
      <c r="S180" s="699"/>
      <c r="T180" s="699"/>
      <c r="U180" s="699"/>
      <c r="V180" s="699"/>
      <c r="W180" s="699"/>
      <c r="X180" s="699"/>
      <c r="Y180" s="699"/>
      <c r="Z180" s="699"/>
    </row>
    <row r="181" spans="5:26">
      <c r="E181" s="699"/>
      <c r="F181" s="699"/>
      <c r="G181" s="699"/>
      <c r="H181" s="699"/>
      <c r="I181" s="699"/>
      <c r="J181" s="699"/>
      <c r="K181" s="699"/>
      <c r="L181" s="699"/>
      <c r="M181" s="699"/>
      <c r="N181" s="699"/>
      <c r="O181" s="699"/>
      <c r="P181" s="699"/>
      <c r="Q181" s="699"/>
      <c r="R181" s="699"/>
      <c r="S181" s="699"/>
      <c r="T181" s="699"/>
      <c r="U181" s="699"/>
      <c r="V181" s="699"/>
      <c r="W181" s="699"/>
      <c r="X181" s="699"/>
      <c r="Y181" s="699"/>
      <c r="Z181" s="699"/>
    </row>
    <row r="182" spans="5:26">
      <c r="E182" s="699"/>
      <c r="F182" s="699"/>
      <c r="G182" s="699"/>
      <c r="H182" s="699"/>
      <c r="I182" s="699"/>
      <c r="J182" s="699"/>
      <c r="K182" s="699"/>
      <c r="L182" s="699"/>
      <c r="M182" s="699"/>
      <c r="N182" s="699"/>
      <c r="O182" s="699"/>
      <c r="P182" s="699"/>
      <c r="Q182" s="699"/>
      <c r="R182" s="699"/>
      <c r="S182" s="699"/>
      <c r="T182" s="699"/>
      <c r="U182" s="699"/>
      <c r="V182" s="699"/>
      <c r="W182" s="699"/>
      <c r="X182" s="699"/>
      <c r="Y182" s="699"/>
      <c r="Z182" s="699"/>
    </row>
    <row r="183" spans="5:26">
      <c r="E183" s="699"/>
      <c r="F183" s="699"/>
      <c r="G183" s="699"/>
      <c r="H183" s="699"/>
      <c r="I183" s="699"/>
      <c r="J183" s="699"/>
      <c r="K183" s="699"/>
      <c r="L183" s="699"/>
      <c r="M183" s="699"/>
      <c r="N183" s="699"/>
      <c r="O183" s="699"/>
      <c r="P183" s="699"/>
      <c r="Q183" s="699"/>
      <c r="R183" s="699"/>
      <c r="S183" s="699"/>
      <c r="T183" s="699"/>
      <c r="U183" s="699"/>
      <c r="V183" s="699"/>
      <c r="W183" s="699"/>
      <c r="X183" s="699"/>
      <c r="Y183" s="699"/>
      <c r="Z183" s="699"/>
    </row>
    <row r="184" spans="5:26">
      <c r="E184" s="699"/>
      <c r="F184" s="699"/>
      <c r="G184" s="699"/>
      <c r="H184" s="699"/>
      <c r="I184" s="699"/>
      <c r="J184" s="699"/>
      <c r="K184" s="699"/>
      <c r="L184" s="699"/>
      <c r="M184" s="699"/>
      <c r="N184" s="699"/>
      <c r="O184" s="699"/>
      <c r="P184" s="699"/>
      <c r="Q184" s="699"/>
      <c r="R184" s="699"/>
      <c r="S184" s="699"/>
      <c r="T184" s="699"/>
      <c r="U184" s="699"/>
      <c r="V184" s="699"/>
      <c r="W184" s="699"/>
      <c r="X184" s="699"/>
      <c r="Y184" s="699"/>
      <c r="Z184" s="699"/>
    </row>
    <row r="185" spans="5:26">
      <c r="E185" s="699"/>
      <c r="F185" s="699"/>
      <c r="G185" s="699"/>
      <c r="H185" s="699"/>
      <c r="I185" s="699"/>
      <c r="J185" s="699"/>
      <c r="K185" s="699"/>
      <c r="L185" s="699"/>
      <c r="M185" s="699"/>
      <c r="N185" s="699"/>
      <c r="O185" s="699"/>
      <c r="P185" s="699"/>
      <c r="Q185" s="699"/>
      <c r="R185" s="699"/>
      <c r="S185" s="699"/>
      <c r="T185" s="699"/>
      <c r="U185" s="699"/>
      <c r="V185" s="699"/>
      <c r="W185" s="699"/>
      <c r="X185" s="699"/>
      <c r="Y185" s="699"/>
      <c r="Z185" s="699"/>
    </row>
    <row r="186" spans="5:26">
      <c r="E186" s="699"/>
      <c r="F186" s="699"/>
      <c r="G186" s="699"/>
      <c r="H186" s="699"/>
      <c r="I186" s="699"/>
      <c r="J186" s="699"/>
      <c r="K186" s="699"/>
      <c r="L186" s="699"/>
      <c r="M186" s="699"/>
      <c r="N186" s="699"/>
      <c r="O186" s="699"/>
      <c r="P186" s="699"/>
      <c r="Q186" s="699"/>
      <c r="R186" s="699"/>
      <c r="S186" s="699"/>
      <c r="T186" s="699"/>
      <c r="U186" s="699"/>
      <c r="V186" s="699"/>
      <c r="W186" s="699"/>
      <c r="X186" s="699"/>
      <c r="Y186" s="699"/>
      <c r="Z186" s="699"/>
    </row>
    <row r="187" spans="5:26">
      <c r="E187" s="699"/>
      <c r="F187" s="699"/>
      <c r="G187" s="699"/>
      <c r="H187" s="699"/>
      <c r="I187" s="699"/>
      <c r="J187" s="699"/>
      <c r="K187" s="699"/>
      <c r="L187" s="699"/>
      <c r="M187" s="699"/>
      <c r="N187" s="699"/>
      <c r="O187" s="699"/>
      <c r="P187" s="699"/>
      <c r="Q187" s="699"/>
      <c r="R187" s="699"/>
      <c r="S187" s="699"/>
      <c r="T187" s="699"/>
      <c r="U187" s="699"/>
      <c r="V187" s="699"/>
      <c r="W187" s="699"/>
      <c r="X187" s="699"/>
      <c r="Y187" s="699"/>
      <c r="Z187" s="699"/>
    </row>
    <row r="188" spans="5:26">
      <c r="E188" s="699"/>
      <c r="F188" s="699"/>
      <c r="G188" s="699"/>
      <c r="H188" s="699"/>
      <c r="I188" s="699"/>
      <c r="J188" s="699"/>
      <c r="K188" s="699"/>
      <c r="L188" s="699"/>
      <c r="M188" s="699"/>
      <c r="N188" s="699"/>
      <c r="O188" s="699"/>
      <c r="P188" s="699"/>
      <c r="Q188" s="699"/>
      <c r="R188" s="699"/>
      <c r="S188" s="699"/>
      <c r="T188" s="699"/>
      <c r="U188" s="699"/>
      <c r="V188" s="699"/>
      <c r="W188" s="699"/>
      <c r="X188" s="699"/>
      <c r="Y188" s="699"/>
      <c r="Z188" s="699"/>
    </row>
    <row r="189" spans="5:26">
      <c r="E189" s="699"/>
      <c r="F189" s="699"/>
      <c r="G189" s="699"/>
      <c r="H189" s="699"/>
      <c r="I189" s="699"/>
      <c r="J189" s="699"/>
      <c r="K189" s="699"/>
      <c r="L189" s="699"/>
      <c r="M189" s="699"/>
      <c r="N189" s="699"/>
      <c r="O189" s="699"/>
      <c r="P189" s="699"/>
      <c r="Q189" s="699"/>
      <c r="R189" s="699"/>
      <c r="S189" s="699"/>
      <c r="T189" s="699"/>
      <c r="U189" s="699"/>
      <c r="V189" s="699"/>
      <c r="W189" s="699"/>
      <c r="X189" s="699"/>
      <c r="Y189" s="699"/>
      <c r="Z189" s="699"/>
    </row>
    <row r="190" spans="5:26">
      <c r="E190" s="699"/>
      <c r="F190" s="699"/>
      <c r="G190" s="699"/>
      <c r="H190" s="699"/>
      <c r="I190" s="699"/>
      <c r="J190" s="699"/>
      <c r="K190" s="699"/>
      <c r="L190" s="699"/>
      <c r="M190" s="699"/>
      <c r="N190" s="699"/>
      <c r="O190" s="699"/>
      <c r="P190" s="699"/>
      <c r="Q190" s="699"/>
      <c r="R190" s="699"/>
      <c r="S190" s="699"/>
      <c r="T190" s="699"/>
      <c r="U190" s="699"/>
      <c r="V190" s="699"/>
      <c r="W190" s="699"/>
      <c r="X190" s="699"/>
      <c r="Y190" s="699"/>
      <c r="Z190" s="699"/>
    </row>
    <row r="191" spans="5:26">
      <c r="E191" s="699"/>
      <c r="F191" s="699"/>
      <c r="G191" s="699"/>
      <c r="H191" s="699"/>
      <c r="I191" s="699"/>
      <c r="J191" s="699"/>
      <c r="K191" s="699"/>
      <c r="L191" s="699"/>
      <c r="M191" s="699"/>
      <c r="N191" s="699"/>
      <c r="O191" s="699"/>
      <c r="P191" s="699"/>
      <c r="Q191" s="699"/>
      <c r="R191" s="699"/>
      <c r="S191" s="699"/>
      <c r="T191" s="699"/>
      <c r="U191" s="699"/>
      <c r="V191" s="699"/>
      <c r="W191" s="699"/>
      <c r="X191" s="699"/>
      <c r="Y191" s="699"/>
      <c r="Z191" s="699"/>
    </row>
    <row r="192" spans="5:26">
      <c r="E192" s="699"/>
      <c r="F192" s="699"/>
      <c r="G192" s="699"/>
      <c r="H192" s="699"/>
      <c r="I192" s="699"/>
      <c r="J192" s="699"/>
      <c r="K192" s="699"/>
      <c r="L192" s="699"/>
      <c r="M192" s="699"/>
      <c r="N192" s="699"/>
      <c r="O192" s="699"/>
      <c r="P192" s="699"/>
      <c r="Q192" s="699"/>
      <c r="R192" s="699"/>
      <c r="S192" s="699"/>
      <c r="T192" s="699"/>
      <c r="U192" s="699"/>
      <c r="V192" s="699"/>
      <c r="W192" s="699"/>
      <c r="X192" s="699"/>
      <c r="Y192" s="699"/>
      <c r="Z192" s="699"/>
    </row>
    <row r="193" spans="5:26">
      <c r="E193" s="699"/>
      <c r="F193" s="699"/>
      <c r="G193" s="699"/>
      <c r="H193" s="699"/>
      <c r="I193" s="699"/>
      <c r="J193" s="699"/>
      <c r="K193" s="699"/>
      <c r="L193" s="699"/>
      <c r="M193" s="699"/>
      <c r="N193" s="699"/>
      <c r="O193" s="699"/>
      <c r="P193" s="699"/>
      <c r="Q193" s="699"/>
      <c r="R193" s="699"/>
      <c r="S193" s="699"/>
      <c r="T193" s="699"/>
      <c r="U193" s="699"/>
      <c r="V193" s="699"/>
      <c r="W193" s="699"/>
      <c r="X193" s="699"/>
      <c r="Y193" s="699"/>
      <c r="Z193" s="699"/>
    </row>
    <row r="194" spans="5:26">
      <c r="E194" s="699"/>
      <c r="F194" s="699"/>
      <c r="G194" s="699"/>
      <c r="H194" s="699"/>
      <c r="I194" s="699"/>
      <c r="J194" s="699"/>
      <c r="K194" s="699"/>
      <c r="L194" s="699"/>
      <c r="M194" s="699"/>
      <c r="N194" s="699"/>
      <c r="O194" s="699"/>
      <c r="P194" s="699"/>
      <c r="Q194" s="699"/>
      <c r="R194" s="699"/>
      <c r="S194" s="699"/>
      <c r="T194" s="699"/>
      <c r="U194" s="699"/>
      <c r="V194" s="699"/>
      <c r="W194" s="699"/>
      <c r="X194" s="699"/>
      <c r="Y194" s="699"/>
      <c r="Z194" s="699"/>
    </row>
    <row r="195" spans="5:26">
      <c r="E195" s="699"/>
      <c r="F195" s="699"/>
      <c r="G195" s="699"/>
      <c r="H195" s="699"/>
      <c r="I195" s="699"/>
      <c r="J195" s="699"/>
      <c r="K195" s="699"/>
      <c r="L195" s="699"/>
      <c r="M195" s="699"/>
      <c r="N195" s="699"/>
      <c r="O195" s="699"/>
      <c r="P195" s="699"/>
      <c r="Q195" s="699"/>
      <c r="R195" s="699"/>
      <c r="S195" s="699"/>
      <c r="T195" s="699"/>
      <c r="U195" s="699"/>
      <c r="V195" s="699"/>
      <c r="W195" s="699"/>
      <c r="X195" s="699"/>
      <c r="Y195" s="699"/>
      <c r="Z195" s="699"/>
    </row>
    <row r="196" spans="5:26">
      <c r="E196" s="699"/>
      <c r="F196" s="699"/>
      <c r="G196" s="699"/>
      <c r="H196" s="699"/>
      <c r="I196" s="699"/>
      <c r="J196" s="699"/>
      <c r="K196" s="699"/>
      <c r="L196" s="699"/>
      <c r="M196" s="699"/>
      <c r="N196" s="699"/>
      <c r="O196" s="699"/>
      <c r="P196" s="699"/>
      <c r="Q196" s="699"/>
      <c r="R196" s="699"/>
      <c r="S196" s="699"/>
      <c r="T196" s="699"/>
      <c r="U196" s="699"/>
      <c r="V196" s="699"/>
      <c r="W196" s="699"/>
      <c r="X196" s="699"/>
      <c r="Y196" s="699"/>
      <c r="Z196" s="699"/>
    </row>
    <row r="197" spans="5:26">
      <c r="E197" s="699"/>
      <c r="F197" s="699"/>
      <c r="G197" s="699"/>
      <c r="H197" s="699"/>
      <c r="I197" s="699"/>
      <c r="J197" s="699"/>
      <c r="K197" s="699"/>
      <c r="L197" s="699"/>
      <c r="M197" s="699"/>
      <c r="N197" s="699"/>
      <c r="O197" s="699"/>
      <c r="P197" s="699"/>
      <c r="Q197" s="699"/>
      <c r="R197" s="699"/>
      <c r="S197" s="699"/>
      <c r="T197" s="699"/>
      <c r="U197" s="699"/>
      <c r="V197" s="699"/>
      <c r="W197" s="699"/>
      <c r="X197" s="699"/>
      <c r="Y197" s="699"/>
      <c r="Z197" s="699"/>
    </row>
    <row r="198" spans="5:26">
      <c r="E198" s="699"/>
      <c r="F198" s="699"/>
      <c r="G198" s="699"/>
      <c r="H198" s="699"/>
      <c r="I198" s="699"/>
      <c r="J198" s="699"/>
      <c r="K198" s="699"/>
      <c r="L198" s="699"/>
      <c r="M198" s="699"/>
      <c r="N198" s="699"/>
      <c r="O198" s="699"/>
      <c r="P198" s="699"/>
      <c r="Q198" s="699"/>
      <c r="R198" s="699"/>
      <c r="S198" s="699"/>
      <c r="T198" s="699"/>
      <c r="U198" s="699"/>
      <c r="V198" s="699"/>
      <c r="W198" s="699"/>
      <c r="X198" s="699"/>
      <c r="Y198" s="699"/>
      <c r="Z198" s="699"/>
    </row>
    <row r="199" spans="5:26">
      <c r="E199" s="699"/>
      <c r="F199" s="699"/>
      <c r="G199" s="699"/>
      <c r="H199" s="699"/>
      <c r="I199" s="699"/>
      <c r="J199" s="699"/>
      <c r="K199" s="699"/>
      <c r="L199" s="699"/>
      <c r="M199" s="699"/>
      <c r="N199" s="699"/>
      <c r="O199" s="699"/>
      <c r="P199" s="699"/>
      <c r="Q199" s="699"/>
      <c r="R199" s="699"/>
      <c r="S199" s="699"/>
      <c r="T199" s="699"/>
      <c r="U199" s="699"/>
      <c r="V199" s="699"/>
      <c r="W199" s="699"/>
      <c r="X199" s="699"/>
      <c r="Y199" s="699"/>
      <c r="Z199" s="699"/>
    </row>
    <row r="200" spans="5:26">
      <c r="E200" s="699"/>
      <c r="F200" s="699"/>
      <c r="G200" s="699"/>
      <c r="H200" s="699"/>
      <c r="I200" s="699"/>
      <c r="J200" s="699"/>
      <c r="K200" s="699"/>
      <c r="L200" s="699"/>
      <c r="M200" s="699"/>
      <c r="N200" s="699"/>
      <c r="O200" s="699"/>
      <c r="P200" s="699"/>
      <c r="Q200" s="699"/>
      <c r="R200" s="699"/>
      <c r="S200" s="699"/>
      <c r="T200" s="699"/>
      <c r="U200" s="699"/>
      <c r="V200" s="699"/>
      <c r="W200" s="699"/>
      <c r="X200" s="699"/>
      <c r="Y200" s="699"/>
      <c r="Z200" s="699"/>
    </row>
    <row r="201" spans="5:26">
      <c r="E201" s="699"/>
      <c r="F201" s="699"/>
      <c r="G201" s="699"/>
      <c r="H201" s="699"/>
      <c r="I201" s="699"/>
      <c r="J201" s="699"/>
      <c r="K201" s="699"/>
      <c r="L201" s="699"/>
      <c r="M201" s="699"/>
      <c r="N201" s="699"/>
      <c r="O201" s="699"/>
      <c r="P201" s="699"/>
      <c r="Q201" s="699"/>
      <c r="R201" s="699"/>
      <c r="S201" s="699"/>
      <c r="T201" s="699"/>
      <c r="U201" s="699"/>
      <c r="V201" s="699"/>
      <c r="W201" s="699"/>
      <c r="X201" s="699"/>
      <c r="Y201" s="699"/>
      <c r="Z201" s="699"/>
    </row>
    <row r="202" spans="5:26">
      <c r="E202" s="699"/>
      <c r="F202" s="699"/>
      <c r="G202" s="699"/>
      <c r="H202" s="699"/>
      <c r="I202" s="699"/>
      <c r="J202" s="699"/>
      <c r="K202" s="699"/>
      <c r="L202" s="699"/>
      <c r="M202" s="699"/>
      <c r="N202" s="699"/>
      <c r="O202" s="699"/>
      <c r="P202" s="699"/>
      <c r="Q202" s="699"/>
      <c r="R202" s="699"/>
      <c r="S202" s="699"/>
      <c r="T202" s="699"/>
      <c r="U202" s="699"/>
      <c r="V202" s="699"/>
      <c r="W202" s="699"/>
      <c r="X202" s="699"/>
      <c r="Y202" s="699"/>
      <c r="Z202" s="699"/>
    </row>
    <row r="203" spans="5:26">
      <c r="E203" s="699"/>
      <c r="F203" s="699"/>
      <c r="G203" s="699"/>
      <c r="H203" s="699"/>
      <c r="I203" s="699"/>
      <c r="J203" s="699"/>
      <c r="K203" s="699"/>
      <c r="L203" s="699"/>
      <c r="M203" s="699"/>
      <c r="N203" s="699"/>
      <c r="O203" s="699"/>
      <c r="P203" s="699"/>
      <c r="Q203" s="699"/>
      <c r="R203" s="699"/>
      <c r="S203" s="699"/>
      <c r="T203" s="699"/>
      <c r="U203" s="699"/>
      <c r="V203" s="699"/>
      <c r="W203" s="699"/>
      <c r="X203" s="699"/>
      <c r="Y203" s="699"/>
      <c r="Z203" s="699"/>
    </row>
    <row r="204" spans="5:26">
      <c r="E204" s="699"/>
      <c r="F204" s="699"/>
      <c r="G204" s="699"/>
      <c r="H204" s="699"/>
      <c r="I204" s="699"/>
      <c r="J204" s="699"/>
      <c r="K204" s="699"/>
      <c r="L204" s="699"/>
      <c r="M204" s="699"/>
      <c r="N204" s="699"/>
      <c r="O204" s="699"/>
      <c r="P204" s="699"/>
      <c r="Q204" s="699"/>
      <c r="R204" s="699"/>
      <c r="S204" s="699"/>
      <c r="T204" s="699"/>
      <c r="U204" s="699"/>
      <c r="V204" s="699"/>
      <c r="W204" s="699"/>
      <c r="X204" s="699"/>
      <c r="Y204" s="699"/>
      <c r="Z204" s="699"/>
    </row>
    <row r="205" spans="5:26">
      <c r="E205" s="699"/>
      <c r="F205" s="699"/>
      <c r="G205" s="699"/>
      <c r="H205" s="699"/>
      <c r="I205" s="699"/>
      <c r="J205" s="699"/>
      <c r="K205" s="699"/>
      <c r="L205" s="699"/>
      <c r="M205" s="699"/>
      <c r="N205" s="699"/>
      <c r="O205" s="699"/>
      <c r="P205" s="699"/>
      <c r="Q205" s="699"/>
      <c r="R205" s="699"/>
      <c r="S205" s="699"/>
      <c r="T205" s="699"/>
      <c r="U205" s="699"/>
      <c r="V205" s="699"/>
      <c r="W205" s="699"/>
      <c r="X205" s="699"/>
      <c r="Y205" s="699"/>
      <c r="Z205" s="699"/>
    </row>
    <row r="206" spans="5:26">
      <c r="E206" s="699"/>
      <c r="F206" s="699"/>
      <c r="G206" s="699"/>
      <c r="H206" s="699"/>
      <c r="I206" s="699"/>
      <c r="J206" s="699"/>
      <c r="K206" s="699"/>
      <c r="L206" s="699"/>
      <c r="M206" s="699"/>
      <c r="N206" s="699"/>
      <c r="O206" s="699"/>
      <c r="P206" s="699"/>
      <c r="Q206" s="699"/>
      <c r="R206" s="699"/>
      <c r="S206" s="699"/>
      <c r="T206" s="699"/>
      <c r="U206" s="699"/>
      <c r="V206" s="699"/>
      <c r="W206" s="699"/>
      <c r="X206" s="699"/>
      <c r="Y206" s="699"/>
      <c r="Z206" s="699"/>
    </row>
    <row r="207" spans="5:26">
      <c r="E207" s="699"/>
      <c r="F207" s="699"/>
      <c r="G207" s="699"/>
      <c r="H207" s="699"/>
      <c r="I207" s="699"/>
      <c r="J207" s="699"/>
      <c r="K207" s="699"/>
      <c r="L207" s="699"/>
      <c r="M207" s="699"/>
      <c r="N207" s="699"/>
      <c r="O207" s="699"/>
      <c r="P207" s="699"/>
      <c r="Q207" s="699"/>
      <c r="R207" s="699"/>
      <c r="S207" s="699"/>
      <c r="T207" s="699"/>
      <c r="U207" s="699"/>
      <c r="V207" s="699"/>
      <c r="W207" s="699"/>
      <c r="X207" s="699"/>
      <c r="Y207" s="699"/>
      <c r="Z207" s="699"/>
    </row>
    <row r="208" spans="5:26">
      <c r="E208" s="699"/>
      <c r="F208" s="699"/>
      <c r="G208" s="699"/>
      <c r="H208" s="699"/>
      <c r="I208" s="699"/>
      <c r="J208" s="699"/>
      <c r="K208" s="699"/>
      <c r="L208" s="699"/>
      <c r="M208" s="699"/>
      <c r="N208" s="699"/>
      <c r="O208" s="699"/>
      <c r="P208" s="699"/>
      <c r="Q208" s="699"/>
      <c r="R208" s="699"/>
      <c r="S208" s="699"/>
      <c r="T208" s="699"/>
      <c r="U208" s="699"/>
      <c r="V208" s="699"/>
      <c r="W208" s="699"/>
      <c r="X208" s="699"/>
      <c r="Y208" s="699"/>
      <c r="Z208" s="699"/>
    </row>
    <row r="209" spans="5:26">
      <c r="E209" s="699"/>
      <c r="F209" s="699"/>
      <c r="G209" s="699"/>
      <c r="H209" s="699"/>
      <c r="I209" s="699"/>
      <c r="J209" s="699"/>
      <c r="K209" s="699"/>
      <c r="L209" s="699"/>
      <c r="M209" s="699"/>
      <c r="N209" s="699"/>
      <c r="O209" s="699"/>
      <c r="P209" s="699"/>
      <c r="Q209" s="699"/>
      <c r="R209" s="699"/>
      <c r="S209" s="699"/>
      <c r="T209" s="699"/>
      <c r="U209" s="699"/>
      <c r="V209" s="699"/>
      <c r="W209" s="699"/>
      <c r="X209" s="699"/>
      <c r="Y209" s="699"/>
      <c r="Z209" s="699"/>
    </row>
    <row r="210" spans="5:26">
      <c r="E210" s="699"/>
      <c r="F210" s="699"/>
      <c r="G210" s="699"/>
      <c r="H210" s="699"/>
      <c r="I210" s="699"/>
      <c r="J210" s="699"/>
      <c r="K210" s="699"/>
      <c r="L210" s="699"/>
      <c r="M210" s="699"/>
      <c r="N210" s="699"/>
      <c r="O210" s="699"/>
      <c r="P210" s="699"/>
      <c r="Q210" s="699"/>
      <c r="R210" s="699"/>
      <c r="S210" s="699"/>
      <c r="T210" s="699"/>
      <c r="U210" s="699"/>
      <c r="V210" s="699"/>
      <c r="W210" s="699"/>
      <c r="X210" s="699"/>
      <c r="Y210" s="699"/>
      <c r="Z210" s="699"/>
    </row>
    <row r="211" spans="5:26">
      <c r="E211" s="699"/>
      <c r="F211" s="699"/>
      <c r="G211" s="699"/>
      <c r="H211" s="699"/>
      <c r="I211" s="699"/>
      <c r="J211" s="699"/>
      <c r="K211" s="699"/>
      <c r="L211" s="699"/>
      <c r="M211" s="699"/>
      <c r="N211" s="699"/>
      <c r="O211" s="699"/>
      <c r="P211" s="699"/>
      <c r="Q211" s="699"/>
      <c r="R211" s="699"/>
      <c r="S211" s="699"/>
      <c r="T211" s="699"/>
      <c r="U211" s="699"/>
      <c r="V211" s="699"/>
      <c r="W211" s="699"/>
      <c r="X211" s="699"/>
      <c r="Y211" s="699"/>
      <c r="Z211" s="699"/>
    </row>
    <row r="212" spans="5:26">
      <c r="E212" s="699"/>
      <c r="F212" s="699"/>
      <c r="G212" s="699"/>
      <c r="H212" s="699"/>
      <c r="I212" s="699"/>
      <c r="J212" s="699"/>
      <c r="K212" s="699"/>
      <c r="L212" s="699"/>
      <c r="M212" s="699"/>
      <c r="N212" s="699"/>
      <c r="O212" s="699"/>
      <c r="P212" s="699"/>
      <c r="Q212" s="699"/>
      <c r="R212" s="699"/>
      <c r="S212" s="699"/>
      <c r="T212" s="699"/>
      <c r="U212" s="699"/>
      <c r="V212" s="699"/>
      <c r="W212" s="699"/>
      <c r="X212" s="699"/>
      <c r="Y212" s="699"/>
      <c r="Z212" s="699"/>
    </row>
    <row r="213" spans="5:26">
      <c r="E213" s="699"/>
      <c r="F213" s="699"/>
      <c r="G213" s="699"/>
      <c r="H213" s="699"/>
      <c r="I213" s="699"/>
      <c r="J213" s="699"/>
      <c r="K213" s="699"/>
      <c r="L213" s="699"/>
      <c r="M213" s="699"/>
      <c r="N213" s="699"/>
      <c r="O213" s="699"/>
      <c r="P213" s="699"/>
      <c r="Q213" s="699"/>
      <c r="R213" s="699"/>
      <c r="S213" s="699"/>
      <c r="T213" s="699"/>
      <c r="U213" s="699"/>
      <c r="V213" s="699"/>
      <c r="W213" s="699"/>
      <c r="X213" s="699"/>
      <c r="Y213" s="699"/>
      <c r="Z213" s="699"/>
    </row>
    <row r="214" spans="5:26">
      <c r="E214" s="699"/>
      <c r="F214" s="699"/>
      <c r="G214" s="699"/>
      <c r="H214" s="699"/>
      <c r="I214" s="699"/>
      <c r="J214" s="699"/>
      <c r="K214" s="699"/>
      <c r="L214" s="699"/>
      <c r="M214" s="699"/>
      <c r="N214" s="699"/>
      <c r="O214" s="699"/>
      <c r="P214" s="699"/>
      <c r="Q214" s="699"/>
      <c r="R214" s="699"/>
      <c r="S214" s="699"/>
      <c r="T214" s="699"/>
      <c r="U214" s="699"/>
      <c r="V214" s="699"/>
      <c r="W214" s="699"/>
      <c r="X214" s="699"/>
      <c r="Y214" s="699"/>
      <c r="Z214" s="699"/>
    </row>
  </sheetData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5"/>
  <sheetViews>
    <sheetView workbookViewId="0">
      <selection activeCell="B5" sqref="B5"/>
    </sheetView>
  </sheetViews>
  <sheetFormatPr defaultRowHeight="18.75"/>
  <cols>
    <col min="1" max="1" width="15.125" bestFit="1" customWidth="1"/>
    <col min="2" max="2" width="59.875" bestFit="1" customWidth="1"/>
    <col min="3" max="3" width="54.875" bestFit="1" customWidth="1"/>
    <col min="4" max="4" width="13.125" bestFit="1" customWidth="1"/>
    <col min="5" max="5" width="41.75" bestFit="1" customWidth="1"/>
  </cols>
  <sheetData>
    <row r="1" spans="1:5">
      <c r="A1" s="680" t="s">
        <v>13723</v>
      </c>
    </row>
    <row r="2" spans="1:5">
      <c r="A2" s="680" t="s">
        <v>13724</v>
      </c>
      <c r="B2" s="699"/>
      <c r="C2" s="699"/>
      <c r="D2" s="699"/>
      <c r="E2" s="699"/>
    </row>
    <row r="3" spans="1:5">
      <c r="A3" s="680" t="s">
        <v>13725</v>
      </c>
    </row>
    <row r="4" spans="1:5">
      <c r="A4" s="680" t="s">
        <v>13726</v>
      </c>
    </row>
    <row r="5" spans="1:5" ht="75">
      <c r="A5" s="699" t="s">
        <v>17471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918"/>
  <sheetViews>
    <sheetView topLeftCell="I753" zoomScale="70" zoomScaleNormal="70" workbookViewId="0">
      <selection activeCell="AG813" sqref="AG813"/>
    </sheetView>
  </sheetViews>
  <sheetFormatPr defaultColWidth="13.5" defaultRowHeight="13.5"/>
  <cols>
    <col min="1" max="1" width="13.5" style="662"/>
    <col min="2" max="2" width="13.625" style="662" bestFit="1" customWidth="1"/>
    <col min="3" max="3" width="13.5" style="662"/>
    <col min="4" max="4" width="13.625" style="662" bestFit="1" customWidth="1"/>
    <col min="5" max="6" width="13.5" style="662"/>
    <col min="7" max="13" width="13.625" style="662" bestFit="1" customWidth="1"/>
    <col min="14" max="14" width="13.5" style="662"/>
    <col min="15" max="15" width="13.625" style="662" bestFit="1" customWidth="1"/>
    <col min="16" max="16" width="23.5" style="662" bestFit="1" customWidth="1"/>
    <col min="17" max="17" width="13.625" style="667" bestFit="1" customWidth="1"/>
    <col min="18" max="18" width="15" style="662" bestFit="1" customWidth="1"/>
    <col min="19" max="19" width="13.5" style="662"/>
    <col min="20" max="26" width="7.375" style="668" customWidth="1"/>
    <col min="27" max="27" width="7.375" style="662" customWidth="1"/>
    <col min="28" max="29" width="13.625" style="662" bestFit="1" customWidth="1"/>
    <col min="30" max="16384" width="13.5" style="662"/>
  </cols>
  <sheetData>
    <row r="1" spans="1:33" s="1" customFormat="1" ht="34.5" customHeight="1">
      <c r="A1" s="1" t="s">
        <v>4608</v>
      </c>
      <c r="Q1" s="2" t="s">
        <v>4596</v>
      </c>
      <c r="T1" s="3"/>
      <c r="U1" s="3"/>
      <c r="V1" s="3"/>
      <c r="W1" s="3"/>
      <c r="X1" s="3"/>
      <c r="Y1" s="3"/>
      <c r="Z1" s="3"/>
      <c r="AB1" s="1" t="s">
        <v>4745</v>
      </c>
      <c r="AF1" s="5">
        <f>COUNTA(AF4:AF918)</f>
        <v>915</v>
      </c>
      <c r="AG1" s="5">
        <f>COUNTA(AG4:AG918)</f>
        <v>915</v>
      </c>
    </row>
    <row r="2" spans="1:33" s="5" customFormat="1" ht="14.25" thickBot="1">
      <c r="D2" s="5">
        <v>915</v>
      </c>
      <c r="Q2" s="6"/>
      <c r="T2" s="5">
        <v>1285</v>
      </c>
      <c r="U2" s="5">
        <v>916</v>
      </c>
      <c r="V2" s="5">
        <v>915</v>
      </c>
      <c r="W2" s="5">
        <v>58</v>
      </c>
      <c r="X2" s="5">
        <v>332</v>
      </c>
      <c r="Y2" s="5">
        <v>155</v>
      </c>
      <c r="Z2" s="5">
        <v>48</v>
      </c>
      <c r="AB2" s="5">
        <v>1285</v>
      </c>
      <c r="AC2" s="5">
        <v>1564</v>
      </c>
      <c r="AF2" s="687"/>
      <c r="AG2" s="687"/>
    </row>
    <row r="3" spans="1:33" s="674" customFormat="1" ht="30" customHeight="1" thickTop="1">
      <c r="A3" s="669" t="s">
        <v>13706</v>
      </c>
      <c r="B3" s="669" t="s">
        <v>1</v>
      </c>
      <c r="C3" s="523" t="s">
        <v>2</v>
      </c>
      <c r="D3" s="523" t="s">
        <v>3</v>
      </c>
      <c r="E3" s="670" t="s">
        <v>4</v>
      </c>
      <c r="F3" s="523" t="s">
        <v>5</v>
      </c>
      <c r="G3" s="523" t="s">
        <v>6</v>
      </c>
      <c r="H3" s="671" t="s">
        <v>7</v>
      </c>
      <c r="I3" s="523" t="s">
        <v>8</v>
      </c>
      <c r="J3" s="523" t="s">
        <v>9</v>
      </c>
      <c r="K3" s="523" t="s">
        <v>10</v>
      </c>
      <c r="L3" s="523" t="s">
        <v>11</v>
      </c>
      <c r="M3" s="523" t="s">
        <v>12</v>
      </c>
      <c r="N3" s="523" t="s">
        <v>13</v>
      </c>
      <c r="O3" s="523" t="s">
        <v>14</v>
      </c>
      <c r="P3" s="672" t="s">
        <v>15</v>
      </c>
      <c r="Q3" s="673" t="s">
        <v>4597</v>
      </c>
      <c r="R3" s="523" t="s">
        <v>4598</v>
      </c>
      <c r="S3" s="660" t="s">
        <v>4599</v>
      </c>
      <c r="T3" s="523" t="s">
        <v>4606</v>
      </c>
      <c r="U3" s="523" t="s">
        <v>4607</v>
      </c>
      <c r="V3" s="523" t="s">
        <v>4600</v>
      </c>
      <c r="W3" s="523" t="s">
        <v>4601</v>
      </c>
      <c r="X3" s="523" t="s">
        <v>4602</v>
      </c>
      <c r="Y3" s="523" t="s">
        <v>4603</v>
      </c>
      <c r="Z3" s="523" t="s">
        <v>4604</v>
      </c>
      <c r="AB3" s="674" t="s">
        <v>4753</v>
      </c>
      <c r="AC3" s="674" t="s">
        <v>4754</v>
      </c>
      <c r="AF3" s="674" t="s">
        <v>17447</v>
      </c>
      <c r="AG3" s="674" t="s">
        <v>13735</v>
      </c>
    </row>
    <row r="4" spans="1:33" ht="18.75" customHeight="1">
      <c r="A4" s="662" t="s">
        <v>2381</v>
      </c>
      <c r="B4" s="662">
        <v>51106</v>
      </c>
      <c r="C4" s="662" t="s">
        <v>23</v>
      </c>
      <c r="D4" s="662" t="s">
        <v>2405</v>
      </c>
      <c r="E4" s="662" t="s">
        <v>2406</v>
      </c>
      <c r="F4" s="662" t="s">
        <v>2407</v>
      </c>
      <c r="G4" s="662">
        <v>35</v>
      </c>
      <c r="H4" s="662">
        <v>10</v>
      </c>
      <c r="I4" s="662">
        <v>136</v>
      </c>
      <c r="J4" s="662">
        <v>57.9</v>
      </c>
      <c r="K4" s="662">
        <v>51</v>
      </c>
      <c r="L4" s="662">
        <v>17.8</v>
      </c>
      <c r="M4" s="662" t="s">
        <v>22</v>
      </c>
      <c r="N4" s="662" t="s">
        <v>2351</v>
      </c>
      <c r="O4" s="662">
        <v>51900</v>
      </c>
      <c r="P4" s="662" t="s">
        <v>22</v>
      </c>
      <c r="Q4" s="667">
        <v>35.166666999999997</v>
      </c>
      <c r="R4" s="667">
        <v>136.965</v>
      </c>
      <c r="S4" s="662">
        <v>15.023334725532408</v>
      </c>
      <c r="T4" s="668" t="s">
        <v>4605</v>
      </c>
      <c r="U4" s="668" t="s">
        <v>4605</v>
      </c>
      <c r="V4" s="668" t="s">
        <v>4605</v>
      </c>
      <c r="W4" s="668" t="s">
        <v>4605</v>
      </c>
      <c r="X4" s="668" t="s">
        <v>22</v>
      </c>
      <c r="Y4" s="668" t="s">
        <v>4605</v>
      </c>
      <c r="Z4" s="668" t="s">
        <v>4605</v>
      </c>
      <c r="AB4" s="662" t="s">
        <v>4745</v>
      </c>
      <c r="AC4" s="662" t="s">
        <v>4834</v>
      </c>
      <c r="AE4" s="662" t="s">
        <v>4946</v>
      </c>
      <c r="AF4" s="662" t="s">
        <v>14120</v>
      </c>
      <c r="AG4" s="662" t="s">
        <v>15784</v>
      </c>
    </row>
    <row r="5" spans="1:33">
      <c r="A5" s="662" t="s">
        <v>2454</v>
      </c>
      <c r="B5" s="662">
        <v>52586</v>
      </c>
      <c r="C5" s="662" t="s">
        <v>23</v>
      </c>
      <c r="D5" s="662" t="s">
        <v>2454</v>
      </c>
      <c r="E5" s="662" t="s">
        <v>2557</v>
      </c>
      <c r="F5" s="662" t="s">
        <v>2558</v>
      </c>
      <c r="G5" s="662">
        <v>35</v>
      </c>
      <c r="H5" s="662">
        <v>24</v>
      </c>
      <c r="I5" s="662">
        <v>136</v>
      </c>
      <c r="J5" s="662">
        <v>45.7</v>
      </c>
      <c r="K5" s="662">
        <v>13</v>
      </c>
      <c r="L5" s="662">
        <v>23</v>
      </c>
      <c r="M5" s="662" t="s">
        <v>22</v>
      </c>
      <c r="N5" s="662" t="s">
        <v>27</v>
      </c>
      <c r="O5" s="662">
        <v>52940</v>
      </c>
      <c r="P5" s="662" t="s">
        <v>22</v>
      </c>
      <c r="Q5" s="667">
        <v>35.4</v>
      </c>
      <c r="R5" s="667">
        <v>136.76166699999999</v>
      </c>
      <c r="S5" s="662">
        <v>17.284192055631085</v>
      </c>
      <c r="T5" s="668" t="s">
        <v>4605</v>
      </c>
      <c r="U5" s="668" t="s">
        <v>4605</v>
      </c>
      <c r="V5" s="668" t="s">
        <v>4605</v>
      </c>
      <c r="W5" s="668" t="s">
        <v>4605</v>
      </c>
      <c r="X5" s="668" t="s">
        <v>22</v>
      </c>
      <c r="Y5" s="668" t="s">
        <v>4605</v>
      </c>
      <c r="Z5" s="668" t="s">
        <v>22</v>
      </c>
      <c r="AB5" s="662" t="s">
        <v>4745</v>
      </c>
      <c r="AC5" s="662" t="s">
        <v>4744</v>
      </c>
      <c r="AE5" s="662" t="s">
        <v>4946</v>
      </c>
      <c r="AF5" s="662" t="s">
        <v>14111</v>
      </c>
      <c r="AG5" s="662" t="s">
        <v>15775</v>
      </c>
    </row>
    <row r="6" spans="1:33">
      <c r="A6" s="662" t="s">
        <v>2381</v>
      </c>
      <c r="B6" s="662">
        <v>51031</v>
      </c>
      <c r="C6" s="662" t="s">
        <v>17</v>
      </c>
      <c r="D6" s="662" t="s">
        <v>2385</v>
      </c>
      <c r="E6" s="662" t="s">
        <v>2386</v>
      </c>
      <c r="F6" s="662" t="s">
        <v>2387</v>
      </c>
      <c r="G6" s="662">
        <v>35</v>
      </c>
      <c r="H6" s="662">
        <v>13</v>
      </c>
      <c r="I6" s="662">
        <v>136</v>
      </c>
      <c r="J6" s="662">
        <v>41.9</v>
      </c>
      <c r="K6" s="662">
        <v>5</v>
      </c>
      <c r="L6" s="662">
        <v>10.4</v>
      </c>
      <c r="M6" s="662">
        <v>1.5</v>
      </c>
      <c r="N6" s="662" t="s">
        <v>2388</v>
      </c>
      <c r="O6" s="662" t="s">
        <v>22</v>
      </c>
      <c r="P6" s="662" t="s">
        <v>40</v>
      </c>
      <c r="Q6" s="667">
        <v>35.216667000000001</v>
      </c>
      <c r="R6" s="667">
        <v>136.69833299999999</v>
      </c>
      <c r="S6" s="662">
        <v>19.719817454053782</v>
      </c>
      <c r="T6" s="668" t="s">
        <v>4605</v>
      </c>
      <c r="U6" s="668" t="s">
        <v>4605</v>
      </c>
      <c r="V6" s="668" t="s">
        <v>4605</v>
      </c>
      <c r="W6" s="668" t="s">
        <v>22</v>
      </c>
      <c r="X6" s="668" t="s">
        <v>22</v>
      </c>
      <c r="Y6" s="668" t="s">
        <v>22</v>
      </c>
      <c r="Z6" s="668" t="s">
        <v>22</v>
      </c>
      <c r="AB6" s="662" t="s">
        <v>2388</v>
      </c>
      <c r="AC6" s="662" t="s">
        <v>2388</v>
      </c>
      <c r="AE6" s="662" t="s">
        <v>4946</v>
      </c>
      <c r="AF6" s="662" t="s">
        <v>14124</v>
      </c>
      <c r="AG6" s="662" t="s">
        <v>15788</v>
      </c>
    </row>
    <row r="7" spans="1:33">
      <c r="A7" s="662" t="s">
        <v>2454</v>
      </c>
      <c r="B7" s="662">
        <v>52536</v>
      </c>
      <c r="C7" s="662" t="s">
        <v>17</v>
      </c>
      <c r="D7" s="662" t="s">
        <v>2542</v>
      </c>
      <c r="E7" s="662" t="s">
        <v>2543</v>
      </c>
      <c r="F7" s="662" t="s">
        <v>2544</v>
      </c>
      <c r="G7" s="662">
        <v>35</v>
      </c>
      <c r="H7" s="662">
        <v>26.7</v>
      </c>
      <c r="I7" s="662">
        <v>137</v>
      </c>
      <c r="J7" s="662">
        <v>0.3</v>
      </c>
      <c r="K7" s="662">
        <v>74</v>
      </c>
      <c r="L7" s="662">
        <v>10</v>
      </c>
      <c r="M7" s="662">
        <v>1.5</v>
      </c>
      <c r="N7" s="662" t="s">
        <v>2167</v>
      </c>
      <c r="O7" s="662" t="s">
        <v>22</v>
      </c>
      <c r="P7" s="662" t="s">
        <v>40</v>
      </c>
      <c r="Q7" s="667">
        <v>35.445</v>
      </c>
      <c r="R7" s="667">
        <v>137.005</v>
      </c>
      <c r="S7" s="662">
        <v>19.878955084416106</v>
      </c>
      <c r="T7" s="668" t="s">
        <v>4605</v>
      </c>
      <c r="U7" s="668" t="s">
        <v>4605</v>
      </c>
      <c r="V7" s="668" t="s">
        <v>4605</v>
      </c>
      <c r="W7" s="668" t="s">
        <v>22</v>
      </c>
      <c r="X7" s="668" t="s">
        <v>22</v>
      </c>
      <c r="Y7" s="668" t="s">
        <v>22</v>
      </c>
      <c r="Z7" s="668" t="s">
        <v>22</v>
      </c>
      <c r="AB7" s="662" t="s">
        <v>4745</v>
      </c>
      <c r="AC7" s="662" t="s">
        <v>2820</v>
      </c>
      <c r="AE7" s="662" t="s">
        <v>4946</v>
      </c>
      <c r="AF7" s="662" t="s">
        <v>14123</v>
      </c>
      <c r="AG7" s="662" t="s">
        <v>15787</v>
      </c>
    </row>
    <row r="8" spans="1:33">
      <c r="A8" s="662" t="s">
        <v>2454</v>
      </c>
      <c r="B8" s="662">
        <v>52606</v>
      </c>
      <c r="C8" s="662" t="s">
        <v>17</v>
      </c>
      <c r="D8" s="662" t="s">
        <v>2559</v>
      </c>
      <c r="E8" s="662" t="s">
        <v>2560</v>
      </c>
      <c r="F8" s="662" t="s">
        <v>2561</v>
      </c>
      <c r="G8" s="662">
        <v>35</v>
      </c>
      <c r="H8" s="662">
        <v>20.8</v>
      </c>
      <c r="I8" s="662">
        <v>137</v>
      </c>
      <c r="J8" s="662">
        <v>6.5</v>
      </c>
      <c r="K8" s="662">
        <v>120</v>
      </c>
      <c r="L8" s="662">
        <v>10</v>
      </c>
      <c r="M8" s="662">
        <v>1.5</v>
      </c>
      <c r="N8" s="662" t="s">
        <v>2562</v>
      </c>
      <c r="O8" s="662" t="s">
        <v>22</v>
      </c>
      <c r="P8" s="662" t="s">
        <v>40</v>
      </c>
      <c r="Q8" s="667">
        <v>35.346666999999997</v>
      </c>
      <c r="R8" s="667">
        <v>137.10833299999999</v>
      </c>
      <c r="S8" s="662">
        <v>20.321127441320954</v>
      </c>
      <c r="T8" s="668" t="s">
        <v>4605</v>
      </c>
      <c r="U8" s="668" t="s">
        <v>4605</v>
      </c>
      <c r="V8" s="668" t="s">
        <v>4605</v>
      </c>
      <c r="W8" s="668" t="s">
        <v>22</v>
      </c>
      <c r="X8" s="668" t="s">
        <v>22</v>
      </c>
      <c r="Y8" s="668" t="s">
        <v>22</v>
      </c>
      <c r="Z8" s="668" t="s">
        <v>22</v>
      </c>
      <c r="AB8" s="662" t="s">
        <v>4755</v>
      </c>
      <c r="AC8" s="662" t="s">
        <v>2148</v>
      </c>
      <c r="AE8" s="662" t="s">
        <v>4946</v>
      </c>
      <c r="AF8" s="662" t="s">
        <v>14121</v>
      </c>
      <c r="AG8" s="662" t="s">
        <v>15785</v>
      </c>
    </row>
    <row r="9" spans="1:33">
      <c r="A9" s="662" t="s">
        <v>2454</v>
      </c>
      <c r="B9" s="662">
        <v>52581</v>
      </c>
      <c r="C9" s="662" t="s">
        <v>17</v>
      </c>
      <c r="D9" s="662" t="s">
        <v>2554</v>
      </c>
      <c r="E9" s="662" t="s">
        <v>2555</v>
      </c>
      <c r="F9" s="662" t="s">
        <v>2556</v>
      </c>
      <c r="G9" s="662">
        <v>35</v>
      </c>
      <c r="H9" s="662">
        <v>20.8</v>
      </c>
      <c r="I9" s="662">
        <v>136</v>
      </c>
      <c r="J9" s="662">
        <v>37.200000000000003</v>
      </c>
      <c r="K9" s="662">
        <v>6</v>
      </c>
      <c r="L9" s="662">
        <v>10</v>
      </c>
      <c r="M9" s="662">
        <v>1.5</v>
      </c>
      <c r="N9" s="662" t="s">
        <v>2249</v>
      </c>
      <c r="O9" s="662" t="s">
        <v>22</v>
      </c>
      <c r="P9" s="662" t="s">
        <v>40</v>
      </c>
      <c r="Q9" s="667">
        <v>35.346666999999997</v>
      </c>
      <c r="R9" s="667">
        <v>136.62</v>
      </c>
      <c r="S9" s="662">
        <v>25.872894836297743</v>
      </c>
      <c r="T9" s="668" t="s">
        <v>4605</v>
      </c>
      <c r="U9" s="668" t="s">
        <v>4605</v>
      </c>
      <c r="V9" s="668" t="s">
        <v>4605</v>
      </c>
      <c r="W9" s="668" t="s">
        <v>22</v>
      </c>
      <c r="X9" s="668" t="s">
        <v>22</v>
      </c>
      <c r="Y9" s="668" t="s">
        <v>22</v>
      </c>
      <c r="Z9" s="668" t="s">
        <v>22</v>
      </c>
      <c r="AB9" s="662" t="s">
        <v>4745</v>
      </c>
      <c r="AC9" s="662" t="s">
        <v>4828</v>
      </c>
      <c r="AE9" s="662" t="s">
        <v>4946</v>
      </c>
      <c r="AF9" s="662" t="s">
        <v>14122</v>
      </c>
      <c r="AG9" s="662" t="s">
        <v>15786</v>
      </c>
    </row>
    <row r="10" spans="1:33">
      <c r="A10" s="662" t="s">
        <v>2454</v>
      </c>
      <c r="B10" s="662">
        <v>52461</v>
      </c>
      <c r="C10" s="662" t="s">
        <v>17</v>
      </c>
      <c r="D10" s="662" t="s">
        <v>2527</v>
      </c>
      <c r="E10" s="662" t="s">
        <v>2528</v>
      </c>
      <c r="F10" s="662" t="s">
        <v>2529</v>
      </c>
      <c r="G10" s="662">
        <v>35</v>
      </c>
      <c r="H10" s="662">
        <v>33.299999999999997</v>
      </c>
      <c r="I10" s="662">
        <v>136</v>
      </c>
      <c r="J10" s="662">
        <v>54.6</v>
      </c>
      <c r="K10" s="662">
        <v>68</v>
      </c>
      <c r="L10" s="662">
        <v>10</v>
      </c>
      <c r="M10" s="662">
        <v>1.5</v>
      </c>
      <c r="N10" s="662" t="s">
        <v>2530</v>
      </c>
      <c r="O10" s="662" t="s">
        <v>22</v>
      </c>
      <c r="P10" s="662" t="s">
        <v>40</v>
      </c>
      <c r="Q10" s="667">
        <v>35.555</v>
      </c>
      <c r="R10" s="667">
        <v>136.91</v>
      </c>
      <c r="S10" s="662">
        <v>29.463030747181008</v>
      </c>
      <c r="T10" s="668" t="s">
        <v>4605</v>
      </c>
      <c r="U10" s="668" t="s">
        <v>4605</v>
      </c>
      <c r="V10" s="668" t="s">
        <v>4605</v>
      </c>
      <c r="W10" s="668" t="s">
        <v>22</v>
      </c>
      <c r="X10" s="668" t="s">
        <v>22</v>
      </c>
      <c r="Y10" s="668" t="s">
        <v>22</v>
      </c>
      <c r="Z10" s="668" t="s">
        <v>22</v>
      </c>
      <c r="AB10" s="662" t="s">
        <v>4755</v>
      </c>
      <c r="AC10" s="662" t="s">
        <v>2820</v>
      </c>
      <c r="AE10" s="662" t="s">
        <v>4946</v>
      </c>
      <c r="AF10" s="662" t="s">
        <v>14118</v>
      </c>
      <c r="AG10" s="662" t="s">
        <v>15782</v>
      </c>
    </row>
    <row r="11" spans="1:33">
      <c r="A11" s="662" t="s">
        <v>2381</v>
      </c>
      <c r="B11" s="662">
        <v>51116</v>
      </c>
      <c r="C11" s="662" t="s">
        <v>17</v>
      </c>
      <c r="D11" s="662" t="s">
        <v>2408</v>
      </c>
      <c r="E11" s="662" t="s">
        <v>2409</v>
      </c>
      <c r="F11" s="662" t="s">
        <v>2410</v>
      </c>
      <c r="G11" s="662">
        <v>35</v>
      </c>
      <c r="H11" s="662">
        <v>7.9</v>
      </c>
      <c r="I11" s="662">
        <v>137</v>
      </c>
      <c r="J11" s="662">
        <v>10.6</v>
      </c>
      <c r="K11" s="662">
        <v>75</v>
      </c>
      <c r="L11" s="662">
        <v>6.7</v>
      </c>
      <c r="M11" s="662">
        <v>1.5</v>
      </c>
      <c r="N11" s="662" t="s">
        <v>2411</v>
      </c>
      <c r="O11" s="662" t="s">
        <v>22</v>
      </c>
      <c r="P11" s="662" t="s">
        <v>22</v>
      </c>
      <c r="Q11" s="667">
        <v>35.131667</v>
      </c>
      <c r="R11" s="667">
        <v>137.17666700000001</v>
      </c>
      <c r="S11" s="662">
        <v>30.991416913312374</v>
      </c>
      <c r="T11" s="668" t="s">
        <v>4605</v>
      </c>
      <c r="U11" s="668" t="s">
        <v>4605</v>
      </c>
      <c r="V11" s="668" t="s">
        <v>4605</v>
      </c>
      <c r="W11" s="668" t="s">
        <v>22</v>
      </c>
      <c r="X11" s="668" t="s">
        <v>22</v>
      </c>
      <c r="Y11" s="668" t="s">
        <v>22</v>
      </c>
      <c r="Z11" s="668" t="s">
        <v>22</v>
      </c>
      <c r="AB11" s="662" t="s">
        <v>4745</v>
      </c>
      <c r="AC11" s="662" t="s">
        <v>4837</v>
      </c>
      <c r="AE11" s="662" t="s">
        <v>4946</v>
      </c>
      <c r="AF11" s="662" t="s">
        <v>14112</v>
      </c>
      <c r="AG11" s="662" t="s">
        <v>15776</v>
      </c>
    </row>
    <row r="12" spans="1:33">
      <c r="A12" s="662" t="s">
        <v>2567</v>
      </c>
      <c r="B12" s="662">
        <v>53041</v>
      </c>
      <c r="C12" s="662" t="s">
        <v>17</v>
      </c>
      <c r="D12" s="662" t="s">
        <v>2571</v>
      </c>
      <c r="E12" s="662" t="s">
        <v>2572</v>
      </c>
      <c r="F12" s="662" t="s">
        <v>2573</v>
      </c>
      <c r="G12" s="662">
        <v>35</v>
      </c>
      <c r="H12" s="662">
        <v>3</v>
      </c>
      <c r="I12" s="662">
        <v>136</v>
      </c>
      <c r="J12" s="662">
        <v>41.6</v>
      </c>
      <c r="K12" s="662">
        <v>3</v>
      </c>
      <c r="L12" s="662">
        <v>10</v>
      </c>
      <c r="M12" s="662">
        <v>1.5</v>
      </c>
      <c r="N12" s="662" t="s">
        <v>2574</v>
      </c>
      <c r="O12" s="662" t="s">
        <v>22</v>
      </c>
      <c r="P12" s="662" t="s">
        <v>22</v>
      </c>
      <c r="Q12" s="667">
        <v>35.049999999999997</v>
      </c>
      <c r="R12" s="667">
        <v>136.693333</v>
      </c>
      <c r="S12" s="662">
        <v>32.363593404966068</v>
      </c>
      <c r="T12" s="668" t="s">
        <v>4605</v>
      </c>
      <c r="U12" s="668" t="s">
        <v>4605</v>
      </c>
      <c r="V12" s="668" t="s">
        <v>4605</v>
      </c>
      <c r="W12" s="668" t="s">
        <v>22</v>
      </c>
      <c r="X12" s="668" t="s">
        <v>22</v>
      </c>
      <c r="Y12" s="668" t="s">
        <v>22</v>
      </c>
      <c r="Z12" s="668" t="s">
        <v>22</v>
      </c>
      <c r="AB12" s="662" t="s">
        <v>4745</v>
      </c>
      <c r="AC12" s="662" t="s">
        <v>3278</v>
      </c>
      <c r="AE12" s="662" t="s">
        <v>4946</v>
      </c>
      <c r="AF12" s="662" t="s">
        <v>14117</v>
      </c>
      <c r="AG12" s="662" t="s">
        <v>15781</v>
      </c>
    </row>
    <row r="13" spans="1:33">
      <c r="A13" s="662" t="s">
        <v>2381</v>
      </c>
      <c r="B13" s="662">
        <v>51216</v>
      </c>
      <c r="C13" s="662" t="s">
        <v>17</v>
      </c>
      <c r="D13" s="662" t="s">
        <v>2416</v>
      </c>
      <c r="E13" s="662" t="s">
        <v>2417</v>
      </c>
      <c r="F13" s="662" t="s">
        <v>2418</v>
      </c>
      <c r="G13" s="662">
        <v>34</v>
      </c>
      <c r="H13" s="662">
        <v>59.7</v>
      </c>
      <c r="I13" s="662">
        <v>136</v>
      </c>
      <c r="J13" s="662">
        <v>56.6</v>
      </c>
      <c r="K13" s="662">
        <v>32</v>
      </c>
      <c r="L13" s="662">
        <v>10</v>
      </c>
      <c r="M13" s="662">
        <v>1.5</v>
      </c>
      <c r="N13" s="662" t="s">
        <v>2419</v>
      </c>
      <c r="O13" s="662" t="s">
        <v>22</v>
      </c>
      <c r="P13" s="662" t="s">
        <v>40</v>
      </c>
      <c r="Q13" s="667">
        <v>34.994999999999997</v>
      </c>
      <c r="R13" s="667">
        <v>136.943333</v>
      </c>
      <c r="S13" s="662">
        <v>32.971793891338244</v>
      </c>
      <c r="T13" s="668" t="s">
        <v>4605</v>
      </c>
      <c r="U13" s="668" t="s">
        <v>4605</v>
      </c>
      <c r="V13" s="668" t="s">
        <v>4605</v>
      </c>
      <c r="W13" s="668" t="s">
        <v>22</v>
      </c>
      <c r="X13" s="668" t="s">
        <v>22</v>
      </c>
      <c r="Y13" s="668" t="s">
        <v>22</v>
      </c>
      <c r="Z13" s="668" t="s">
        <v>22</v>
      </c>
      <c r="AB13" s="662" t="s">
        <v>2419</v>
      </c>
      <c r="AC13" s="662" t="s">
        <v>2419</v>
      </c>
      <c r="AE13" s="662" t="s">
        <v>4946</v>
      </c>
      <c r="AF13" s="662" t="s">
        <v>14113</v>
      </c>
      <c r="AG13" s="662" t="s">
        <v>15777</v>
      </c>
    </row>
    <row r="14" spans="1:33" ht="18.75" customHeight="1">
      <c r="A14" s="662" t="s">
        <v>2454</v>
      </c>
      <c r="B14" s="662">
        <v>52511</v>
      </c>
      <c r="C14" s="662" t="s">
        <v>17</v>
      </c>
      <c r="D14" s="662" t="s">
        <v>2538</v>
      </c>
      <c r="E14" s="662" t="s">
        <v>2539</v>
      </c>
      <c r="F14" s="662" t="s">
        <v>2540</v>
      </c>
      <c r="G14" s="662">
        <v>35</v>
      </c>
      <c r="H14" s="662">
        <v>29.1</v>
      </c>
      <c r="I14" s="662">
        <v>136</v>
      </c>
      <c r="J14" s="662">
        <v>34</v>
      </c>
      <c r="K14" s="662">
        <v>45</v>
      </c>
      <c r="L14" s="662">
        <v>10</v>
      </c>
      <c r="M14" s="662">
        <v>1.5</v>
      </c>
      <c r="N14" s="662" t="s">
        <v>2541</v>
      </c>
      <c r="O14" s="662" t="s">
        <v>22</v>
      </c>
      <c r="P14" s="662" t="s">
        <v>40</v>
      </c>
      <c r="Q14" s="667">
        <v>35.484999999999999</v>
      </c>
      <c r="R14" s="667">
        <v>136.566667</v>
      </c>
      <c r="S14" s="662">
        <v>36.936370983366047</v>
      </c>
      <c r="T14" s="668" t="s">
        <v>4605</v>
      </c>
      <c r="U14" s="668" t="s">
        <v>4605</v>
      </c>
      <c r="V14" s="668" t="s">
        <v>4605</v>
      </c>
      <c r="W14" s="668" t="s">
        <v>22</v>
      </c>
      <c r="X14" s="668" t="s">
        <v>22</v>
      </c>
      <c r="Y14" s="668" t="s">
        <v>22</v>
      </c>
      <c r="Z14" s="668" t="s">
        <v>22</v>
      </c>
      <c r="AB14" s="662" t="s">
        <v>2541</v>
      </c>
      <c r="AC14" s="662" t="s">
        <v>2541</v>
      </c>
      <c r="AE14" s="662" t="s">
        <v>4946</v>
      </c>
      <c r="AF14" s="662" t="s">
        <v>14116</v>
      </c>
      <c r="AG14" s="662" t="s">
        <v>15780</v>
      </c>
    </row>
    <row r="15" spans="1:33" ht="18.75" customHeight="1">
      <c r="A15" s="662" t="s">
        <v>2454</v>
      </c>
      <c r="B15" s="662">
        <v>52571</v>
      </c>
      <c r="C15" s="662" t="s">
        <v>17</v>
      </c>
      <c r="D15" s="662" t="s">
        <v>2551</v>
      </c>
      <c r="E15" s="662" t="s">
        <v>2552</v>
      </c>
      <c r="F15" s="662" t="s">
        <v>2553</v>
      </c>
      <c r="G15" s="662">
        <v>35</v>
      </c>
      <c r="H15" s="662">
        <v>21.8</v>
      </c>
      <c r="I15" s="662">
        <v>136</v>
      </c>
      <c r="J15" s="662">
        <v>28</v>
      </c>
      <c r="K15" s="662">
        <v>130</v>
      </c>
      <c r="L15" s="662">
        <v>10</v>
      </c>
      <c r="M15" s="662">
        <v>1.5</v>
      </c>
      <c r="N15" s="662" t="s">
        <v>2249</v>
      </c>
      <c r="O15" s="662">
        <v>52935</v>
      </c>
      <c r="P15" s="662" t="s">
        <v>22</v>
      </c>
      <c r="Q15" s="667">
        <v>35.363332999999997</v>
      </c>
      <c r="R15" s="667">
        <v>136.466667</v>
      </c>
      <c r="S15" s="662">
        <v>39.872173243654331</v>
      </c>
      <c r="T15" s="668" t="s">
        <v>4605</v>
      </c>
      <c r="U15" s="668" t="s">
        <v>4605</v>
      </c>
      <c r="V15" s="668" t="s">
        <v>4605</v>
      </c>
      <c r="W15" s="668" t="s">
        <v>22</v>
      </c>
      <c r="X15" s="668" t="s">
        <v>22</v>
      </c>
      <c r="Y15" s="668" t="s">
        <v>22</v>
      </c>
      <c r="Z15" s="668" t="s">
        <v>22</v>
      </c>
      <c r="AB15" s="662" t="s">
        <v>4745</v>
      </c>
      <c r="AC15" s="662" t="s">
        <v>4828</v>
      </c>
      <c r="AE15" s="662" t="s">
        <v>4946</v>
      </c>
      <c r="AF15" s="662" t="s">
        <v>14114</v>
      </c>
      <c r="AG15" s="662" t="s">
        <v>15778</v>
      </c>
    </row>
    <row r="16" spans="1:33">
      <c r="A16" s="662" t="s">
        <v>2454</v>
      </c>
      <c r="B16" s="662">
        <v>52381</v>
      </c>
      <c r="C16" s="662" t="s">
        <v>17</v>
      </c>
      <c r="D16" s="662" t="s">
        <v>2517</v>
      </c>
      <c r="E16" s="662" t="s">
        <v>2518</v>
      </c>
      <c r="F16" s="662" t="s">
        <v>2519</v>
      </c>
      <c r="G16" s="662">
        <v>35</v>
      </c>
      <c r="H16" s="662">
        <v>38.299999999999997</v>
      </c>
      <c r="I16" s="662">
        <v>136</v>
      </c>
      <c r="J16" s="662">
        <v>36.1</v>
      </c>
      <c r="K16" s="662">
        <v>190</v>
      </c>
      <c r="L16" s="662">
        <v>10</v>
      </c>
      <c r="M16" s="662">
        <v>2.2000000000000002</v>
      </c>
      <c r="N16" s="662" t="s">
        <v>2520</v>
      </c>
      <c r="O16" s="662">
        <v>52920</v>
      </c>
      <c r="P16" s="662" t="s">
        <v>22</v>
      </c>
      <c r="Q16" s="667">
        <v>35.638333000000003</v>
      </c>
      <c r="R16" s="667">
        <v>136.60166699999999</v>
      </c>
      <c r="S16" s="662">
        <v>47.004545495339748</v>
      </c>
      <c r="T16" s="668" t="s">
        <v>4605</v>
      </c>
      <c r="U16" s="668" t="s">
        <v>4605</v>
      </c>
      <c r="V16" s="668" t="s">
        <v>4605</v>
      </c>
      <c r="W16" s="668" t="s">
        <v>22</v>
      </c>
      <c r="X16" s="668" t="s">
        <v>22</v>
      </c>
      <c r="Y16" s="668" t="s">
        <v>22</v>
      </c>
      <c r="Z16" s="668" t="s">
        <v>22</v>
      </c>
      <c r="AB16" s="662" t="s">
        <v>4745</v>
      </c>
      <c r="AC16" s="662" t="s">
        <v>2541</v>
      </c>
      <c r="AE16" s="662" t="s">
        <v>4946</v>
      </c>
      <c r="AF16" s="662" t="s">
        <v>14115</v>
      </c>
      <c r="AG16" s="662" t="s">
        <v>15779</v>
      </c>
    </row>
    <row r="17" spans="1:33">
      <c r="A17" s="662" t="s">
        <v>2454</v>
      </c>
      <c r="B17" s="662">
        <v>52406</v>
      </c>
      <c r="C17" s="662" t="s">
        <v>17</v>
      </c>
      <c r="D17" s="662" t="s">
        <v>174</v>
      </c>
      <c r="E17" s="662" t="s">
        <v>175</v>
      </c>
      <c r="F17" s="662" t="s">
        <v>2521</v>
      </c>
      <c r="G17" s="662">
        <v>35</v>
      </c>
      <c r="H17" s="662">
        <v>39.700000000000003</v>
      </c>
      <c r="I17" s="662">
        <v>137</v>
      </c>
      <c r="J17" s="662">
        <v>9.6</v>
      </c>
      <c r="K17" s="662">
        <v>233</v>
      </c>
      <c r="L17" s="662">
        <v>10</v>
      </c>
      <c r="M17" s="662">
        <v>1.5</v>
      </c>
      <c r="N17" s="662" t="s">
        <v>2522</v>
      </c>
      <c r="O17" s="662" t="s">
        <v>22</v>
      </c>
      <c r="P17" s="662" t="s">
        <v>40</v>
      </c>
      <c r="Q17" s="667">
        <v>35.661667000000001</v>
      </c>
      <c r="R17" s="667">
        <v>137.16</v>
      </c>
      <c r="S17" s="662">
        <v>47.721745590592469</v>
      </c>
      <c r="T17" s="668" t="s">
        <v>4605</v>
      </c>
      <c r="U17" s="668" t="s">
        <v>4605</v>
      </c>
      <c r="V17" s="668" t="s">
        <v>4605</v>
      </c>
      <c r="W17" s="668" t="s">
        <v>22</v>
      </c>
      <c r="X17" s="668" t="s">
        <v>22</v>
      </c>
      <c r="Y17" s="668" t="s">
        <v>22</v>
      </c>
      <c r="Z17" s="668" t="s">
        <v>22</v>
      </c>
      <c r="AB17" s="662" t="s">
        <v>4745</v>
      </c>
      <c r="AC17" s="662" t="s">
        <v>2135</v>
      </c>
      <c r="AE17" s="662" t="s">
        <v>4950</v>
      </c>
      <c r="AF17" s="662" t="s">
        <v>14158</v>
      </c>
      <c r="AG17" s="662" t="s">
        <v>15822</v>
      </c>
    </row>
    <row r="18" spans="1:33">
      <c r="A18" s="662" t="s">
        <v>2567</v>
      </c>
      <c r="B18" s="662">
        <v>53061</v>
      </c>
      <c r="C18" s="662" t="s">
        <v>23</v>
      </c>
      <c r="D18" s="662" t="s">
        <v>2575</v>
      </c>
      <c r="E18" s="662" t="s">
        <v>2576</v>
      </c>
      <c r="F18" s="662" t="s">
        <v>2577</v>
      </c>
      <c r="G18" s="662">
        <v>34</v>
      </c>
      <c r="H18" s="662">
        <v>56.4</v>
      </c>
      <c r="I18" s="662">
        <v>136</v>
      </c>
      <c r="J18" s="662">
        <v>34.799999999999997</v>
      </c>
      <c r="K18" s="662">
        <v>55</v>
      </c>
      <c r="L18" s="662">
        <v>10.7</v>
      </c>
      <c r="M18" s="662" t="s">
        <v>22</v>
      </c>
      <c r="N18" s="662" t="s">
        <v>2286</v>
      </c>
      <c r="O18" s="662" t="s">
        <v>22</v>
      </c>
      <c r="P18" s="662" t="s">
        <v>22</v>
      </c>
      <c r="Q18" s="667">
        <v>34.94</v>
      </c>
      <c r="R18" s="667">
        <v>136.58000000000001</v>
      </c>
      <c r="S18" s="662">
        <v>48.309669766951096</v>
      </c>
      <c r="T18" s="668" t="s">
        <v>4605</v>
      </c>
      <c r="U18" s="668" t="s">
        <v>4605</v>
      </c>
      <c r="V18" s="668" t="s">
        <v>4605</v>
      </c>
      <c r="W18" s="668" t="s">
        <v>22</v>
      </c>
      <c r="X18" s="668" t="s">
        <v>22</v>
      </c>
      <c r="Y18" s="668" t="s">
        <v>4605</v>
      </c>
      <c r="Z18" s="668" t="s">
        <v>22</v>
      </c>
      <c r="AB18" s="662" t="s">
        <v>4745</v>
      </c>
      <c r="AC18" s="662" t="s">
        <v>4831</v>
      </c>
      <c r="AE18" s="662" t="s">
        <v>4950</v>
      </c>
      <c r="AF18" s="662" t="s">
        <v>14157</v>
      </c>
      <c r="AG18" s="662" t="s">
        <v>15821</v>
      </c>
    </row>
    <row r="19" spans="1:33" ht="18.75" customHeight="1">
      <c r="A19" s="662" t="s">
        <v>2381</v>
      </c>
      <c r="B19" s="662">
        <v>51261</v>
      </c>
      <c r="C19" s="662" t="s">
        <v>23</v>
      </c>
      <c r="D19" s="662" t="s">
        <v>2429</v>
      </c>
      <c r="E19" s="662" t="s">
        <v>2430</v>
      </c>
      <c r="F19" s="662" t="s">
        <v>2431</v>
      </c>
      <c r="G19" s="662">
        <v>34</v>
      </c>
      <c r="H19" s="662">
        <v>51.5</v>
      </c>
      <c r="I19" s="662">
        <v>136</v>
      </c>
      <c r="J19" s="662">
        <v>48.3</v>
      </c>
      <c r="K19" s="662">
        <v>4</v>
      </c>
      <c r="L19" s="662">
        <v>10</v>
      </c>
      <c r="M19" s="662" t="s">
        <v>22</v>
      </c>
      <c r="N19" s="662" t="s">
        <v>2432</v>
      </c>
      <c r="O19" s="662" t="s">
        <v>22</v>
      </c>
      <c r="P19" s="662" t="s">
        <v>36</v>
      </c>
      <c r="Q19" s="667">
        <v>34.858333000000002</v>
      </c>
      <c r="R19" s="667">
        <v>136.80500000000001</v>
      </c>
      <c r="S19" s="662">
        <v>48.561028935526423</v>
      </c>
      <c r="T19" s="668" t="s">
        <v>4605</v>
      </c>
      <c r="U19" s="668" t="s">
        <v>4605</v>
      </c>
      <c r="V19" s="668" t="s">
        <v>4605</v>
      </c>
      <c r="W19" s="668" t="s">
        <v>22</v>
      </c>
      <c r="X19" s="668" t="s">
        <v>22</v>
      </c>
      <c r="Y19" s="668" t="s">
        <v>22</v>
      </c>
      <c r="Z19" s="668" t="s">
        <v>22</v>
      </c>
      <c r="AB19" s="662" t="s">
        <v>2432</v>
      </c>
      <c r="AC19" s="662" t="s">
        <v>2432</v>
      </c>
      <c r="AE19" s="662" t="s">
        <v>4950</v>
      </c>
      <c r="AF19" s="662" t="s">
        <v>14128</v>
      </c>
      <c r="AG19" s="662" t="s">
        <v>15792</v>
      </c>
    </row>
    <row r="20" spans="1:33">
      <c r="A20" s="662" t="s">
        <v>2454</v>
      </c>
      <c r="B20" s="662">
        <v>52556</v>
      </c>
      <c r="C20" s="662" t="s">
        <v>17</v>
      </c>
      <c r="D20" s="662" t="s">
        <v>2545</v>
      </c>
      <c r="E20" s="662" t="s">
        <v>2546</v>
      </c>
      <c r="F20" s="662" t="s">
        <v>2547</v>
      </c>
      <c r="G20" s="662">
        <v>35</v>
      </c>
      <c r="H20" s="662">
        <v>26.8</v>
      </c>
      <c r="I20" s="662">
        <v>137</v>
      </c>
      <c r="J20" s="662">
        <v>24.2</v>
      </c>
      <c r="K20" s="662">
        <v>315</v>
      </c>
      <c r="L20" s="662">
        <v>10</v>
      </c>
      <c r="M20" s="662">
        <v>1.5</v>
      </c>
      <c r="N20" s="662" t="s">
        <v>2548</v>
      </c>
      <c r="O20" s="662" t="s">
        <v>22</v>
      </c>
      <c r="P20" s="662" t="s">
        <v>40</v>
      </c>
      <c r="Q20" s="667">
        <v>35.446666999999998</v>
      </c>
      <c r="R20" s="667">
        <v>137.403333</v>
      </c>
      <c r="S20" s="662">
        <v>49.286044581677302</v>
      </c>
      <c r="T20" s="668" t="s">
        <v>4605</v>
      </c>
      <c r="U20" s="668" t="s">
        <v>4605</v>
      </c>
      <c r="V20" s="668" t="s">
        <v>4605</v>
      </c>
      <c r="W20" s="668" t="s">
        <v>22</v>
      </c>
      <c r="X20" s="668" t="s">
        <v>22</v>
      </c>
      <c r="Y20" s="668" t="s">
        <v>22</v>
      </c>
      <c r="Z20" s="668" t="s">
        <v>22</v>
      </c>
      <c r="AB20" s="662" t="s">
        <v>4745</v>
      </c>
      <c r="AC20" s="662" t="s">
        <v>4800</v>
      </c>
      <c r="AE20" s="662" t="s">
        <v>4950</v>
      </c>
      <c r="AF20" s="662" t="s">
        <v>14130</v>
      </c>
      <c r="AG20" s="662" t="s">
        <v>15794</v>
      </c>
    </row>
    <row r="21" spans="1:33" ht="18.75" customHeight="1">
      <c r="A21" s="662" t="s">
        <v>2381</v>
      </c>
      <c r="B21" s="662">
        <v>51226</v>
      </c>
      <c r="C21" s="662" t="s">
        <v>17</v>
      </c>
      <c r="D21" s="662" t="s">
        <v>2420</v>
      </c>
      <c r="E21" s="662" t="s">
        <v>2421</v>
      </c>
      <c r="F21" s="662" t="s">
        <v>2422</v>
      </c>
      <c r="G21" s="662">
        <v>34</v>
      </c>
      <c r="H21" s="662">
        <v>55.1</v>
      </c>
      <c r="I21" s="662">
        <v>137</v>
      </c>
      <c r="J21" s="662">
        <v>11.6</v>
      </c>
      <c r="K21" s="662">
        <v>47</v>
      </c>
      <c r="L21" s="662">
        <v>6.4</v>
      </c>
      <c r="M21" s="662">
        <v>1.5</v>
      </c>
      <c r="N21" s="662" t="s">
        <v>2411</v>
      </c>
      <c r="O21" s="662" t="s">
        <v>22</v>
      </c>
      <c r="P21" s="662" t="s">
        <v>40</v>
      </c>
      <c r="Q21" s="667">
        <v>34.918332999999997</v>
      </c>
      <c r="R21" s="667">
        <v>137.193333</v>
      </c>
      <c r="S21" s="662">
        <v>49.313711822155184</v>
      </c>
      <c r="T21" s="668" t="s">
        <v>4605</v>
      </c>
      <c r="U21" s="668" t="s">
        <v>4605</v>
      </c>
      <c r="V21" s="668" t="s">
        <v>4605</v>
      </c>
      <c r="W21" s="668" t="s">
        <v>22</v>
      </c>
      <c r="X21" s="668" t="s">
        <v>22</v>
      </c>
      <c r="Y21" s="668" t="s">
        <v>22</v>
      </c>
      <c r="Z21" s="668" t="s">
        <v>22</v>
      </c>
      <c r="AB21" s="662" t="s">
        <v>4745</v>
      </c>
      <c r="AC21" s="662" t="s">
        <v>4837</v>
      </c>
      <c r="AE21" s="662" t="s">
        <v>4950</v>
      </c>
      <c r="AF21" s="662" t="s">
        <v>14132</v>
      </c>
      <c r="AG21" s="662" t="s">
        <v>15796</v>
      </c>
    </row>
    <row r="22" spans="1:33" ht="18.75" customHeight="1">
      <c r="A22" s="662" t="s">
        <v>2944</v>
      </c>
      <c r="B22" s="662">
        <v>60102</v>
      </c>
      <c r="C22" s="662" t="s">
        <v>17</v>
      </c>
      <c r="D22" s="662" t="s">
        <v>2959</v>
      </c>
      <c r="E22" s="662" t="s">
        <v>2960</v>
      </c>
      <c r="F22" s="662" t="s">
        <v>2961</v>
      </c>
      <c r="G22" s="662">
        <v>35</v>
      </c>
      <c r="H22" s="662">
        <v>23</v>
      </c>
      <c r="I22" s="662">
        <v>136</v>
      </c>
      <c r="J22" s="662">
        <v>20.6</v>
      </c>
      <c r="K22" s="662">
        <v>147</v>
      </c>
      <c r="L22" s="662">
        <v>6.5</v>
      </c>
      <c r="M22" s="662">
        <v>1.5</v>
      </c>
      <c r="N22" s="662" t="s">
        <v>2962</v>
      </c>
      <c r="O22" s="662">
        <v>60911</v>
      </c>
      <c r="P22" s="662" t="s">
        <v>40</v>
      </c>
      <c r="Q22" s="667">
        <v>35.383333</v>
      </c>
      <c r="R22" s="667">
        <v>136.343333</v>
      </c>
      <c r="S22" s="662">
        <v>51.295667331160494</v>
      </c>
      <c r="T22" s="668" t="s">
        <v>4605</v>
      </c>
      <c r="U22" s="668" t="s">
        <v>4605</v>
      </c>
      <c r="V22" s="668" t="s">
        <v>4605</v>
      </c>
      <c r="W22" s="668" t="s">
        <v>22</v>
      </c>
      <c r="X22" s="668" t="s">
        <v>22</v>
      </c>
      <c r="Y22" s="668" t="s">
        <v>22</v>
      </c>
      <c r="Z22" s="668" t="s">
        <v>22</v>
      </c>
      <c r="AB22" s="662" t="s">
        <v>2962</v>
      </c>
      <c r="AC22" s="662" t="s">
        <v>2962</v>
      </c>
      <c r="AE22" s="662" t="s">
        <v>4950</v>
      </c>
      <c r="AF22" s="662" t="s">
        <v>14133</v>
      </c>
      <c r="AG22" s="662" t="s">
        <v>15797</v>
      </c>
    </row>
    <row r="23" spans="1:33">
      <c r="A23" s="662" t="s">
        <v>2454</v>
      </c>
      <c r="B23" s="662">
        <v>52482</v>
      </c>
      <c r="C23" s="662" t="s">
        <v>17</v>
      </c>
      <c r="D23" s="662" t="s">
        <v>2534</v>
      </c>
      <c r="E23" s="662" t="s">
        <v>2535</v>
      </c>
      <c r="F23" s="662" t="s">
        <v>2536</v>
      </c>
      <c r="G23" s="662">
        <v>35</v>
      </c>
      <c r="H23" s="662">
        <v>35.9</v>
      </c>
      <c r="I23" s="662">
        <v>137</v>
      </c>
      <c r="J23" s="662">
        <v>19.100000000000001</v>
      </c>
      <c r="K23" s="662">
        <v>517</v>
      </c>
      <c r="L23" s="662">
        <v>9.4</v>
      </c>
      <c r="M23" s="662">
        <v>1.5</v>
      </c>
      <c r="N23" s="662" t="s">
        <v>2537</v>
      </c>
      <c r="O23" s="662" t="s">
        <v>22</v>
      </c>
      <c r="P23" s="662" t="s">
        <v>40</v>
      </c>
      <c r="Q23" s="667">
        <v>35.598332999999997</v>
      </c>
      <c r="R23" s="667">
        <v>137.318333</v>
      </c>
      <c r="S23" s="662">
        <v>51.410152087222741</v>
      </c>
      <c r="T23" s="668" t="s">
        <v>4605</v>
      </c>
      <c r="U23" s="668" t="s">
        <v>4605</v>
      </c>
      <c r="V23" s="668" t="s">
        <v>4605</v>
      </c>
      <c r="W23" s="668" t="s">
        <v>22</v>
      </c>
      <c r="X23" s="668" t="s">
        <v>22</v>
      </c>
      <c r="Y23" s="668" t="s">
        <v>22</v>
      </c>
      <c r="Z23" s="668" t="s">
        <v>22</v>
      </c>
      <c r="AB23" s="662" t="s">
        <v>2537</v>
      </c>
      <c r="AC23" s="662" t="s">
        <v>2537</v>
      </c>
      <c r="AE23" s="662" t="s">
        <v>4950</v>
      </c>
      <c r="AF23" s="662" t="s">
        <v>14146</v>
      </c>
      <c r="AG23" s="662" t="s">
        <v>15810</v>
      </c>
    </row>
    <row r="24" spans="1:33" ht="18.75" customHeight="1">
      <c r="A24" s="662" t="s">
        <v>2454</v>
      </c>
      <c r="B24" s="662">
        <v>52331</v>
      </c>
      <c r="C24" s="662" t="s">
        <v>17</v>
      </c>
      <c r="D24" s="662" t="s">
        <v>2510</v>
      </c>
      <c r="E24" s="662" t="s">
        <v>2511</v>
      </c>
      <c r="F24" s="662" t="s">
        <v>2512</v>
      </c>
      <c r="G24" s="662">
        <v>35</v>
      </c>
      <c r="H24" s="662">
        <v>45.4</v>
      </c>
      <c r="I24" s="662">
        <v>136</v>
      </c>
      <c r="J24" s="662">
        <v>58.7</v>
      </c>
      <c r="K24" s="662">
        <v>271</v>
      </c>
      <c r="L24" s="662">
        <v>10</v>
      </c>
      <c r="M24" s="662">
        <v>1.5</v>
      </c>
      <c r="N24" s="662" t="s">
        <v>2050</v>
      </c>
      <c r="O24" s="662" t="s">
        <v>22</v>
      </c>
      <c r="P24" s="662" t="s">
        <v>40</v>
      </c>
      <c r="Q24" s="667">
        <v>35.756667</v>
      </c>
      <c r="R24" s="667">
        <v>136.97833299999999</v>
      </c>
      <c r="S24" s="662">
        <v>52.344663863720783</v>
      </c>
      <c r="T24" s="668" t="s">
        <v>4605</v>
      </c>
      <c r="U24" s="668" t="s">
        <v>4605</v>
      </c>
      <c r="V24" s="668" t="s">
        <v>4605</v>
      </c>
      <c r="W24" s="668" t="s">
        <v>22</v>
      </c>
      <c r="X24" s="668" t="s">
        <v>22</v>
      </c>
      <c r="Y24" s="668" t="s">
        <v>22</v>
      </c>
      <c r="Z24" s="668" t="s">
        <v>22</v>
      </c>
      <c r="AB24" s="662" t="s">
        <v>4745</v>
      </c>
      <c r="AC24" s="662" t="s">
        <v>2491</v>
      </c>
      <c r="AE24" s="662" t="s">
        <v>4950</v>
      </c>
      <c r="AF24" s="662" t="s">
        <v>14150</v>
      </c>
      <c r="AG24" s="662" t="s">
        <v>15814</v>
      </c>
    </row>
    <row r="25" spans="1:33">
      <c r="A25" s="662" t="s">
        <v>2381</v>
      </c>
      <c r="B25" s="662">
        <v>51071</v>
      </c>
      <c r="C25" s="662" t="s">
        <v>17</v>
      </c>
      <c r="D25" s="662" t="s">
        <v>2393</v>
      </c>
      <c r="E25" s="662" t="s">
        <v>2394</v>
      </c>
      <c r="F25" s="662" t="s">
        <v>2395</v>
      </c>
      <c r="G25" s="662">
        <v>35</v>
      </c>
      <c r="H25" s="662">
        <v>12.7</v>
      </c>
      <c r="I25" s="662">
        <v>137</v>
      </c>
      <c r="J25" s="662">
        <v>30.4</v>
      </c>
      <c r="K25" s="662">
        <v>505</v>
      </c>
      <c r="L25" s="662">
        <v>10</v>
      </c>
      <c r="M25" s="662">
        <v>1.5</v>
      </c>
      <c r="N25" s="662" t="s">
        <v>2396</v>
      </c>
      <c r="O25" s="662" t="s">
        <v>22</v>
      </c>
      <c r="P25" s="662" t="s">
        <v>40</v>
      </c>
      <c r="Q25" s="667">
        <v>35.211666999999998</v>
      </c>
      <c r="R25" s="667">
        <v>137.50666699999999</v>
      </c>
      <c r="S25" s="662">
        <v>56.245408069082522</v>
      </c>
      <c r="T25" s="668" t="s">
        <v>4605</v>
      </c>
      <c r="U25" s="668" t="s">
        <v>4605</v>
      </c>
      <c r="V25" s="668" t="s">
        <v>4605</v>
      </c>
      <c r="W25" s="668" t="s">
        <v>22</v>
      </c>
      <c r="X25" s="668" t="s">
        <v>22</v>
      </c>
      <c r="Y25" s="668" t="s">
        <v>22</v>
      </c>
      <c r="Z25" s="668" t="s">
        <v>22</v>
      </c>
      <c r="AB25" s="662" t="s">
        <v>2404</v>
      </c>
      <c r="AC25" s="662" t="s">
        <v>4837</v>
      </c>
      <c r="AE25" s="662" t="s">
        <v>4950</v>
      </c>
      <c r="AF25" s="662" t="s">
        <v>14156</v>
      </c>
      <c r="AG25" s="662" t="s">
        <v>15820</v>
      </c>
    </row>
    <row r="26" spans="1:33">
      <c r="A26" s="662" t="s">
        <v>2381</v>
      </c>
      <c r="B26" s="662">
        <v>51281</v>
      </c>
      <c r="C26" s="662" t="s">
        <v>17</v>
      </c>
      <c r="D26" s="662" t="s">
        <v>2436</v>
      </c>
      <c r="E26" s="662" t="s">
        <v>2437</v>
      </c>
      <c r="F26" s="662" t="s">
        <v>2438</v>
      </c>
      <c r="G26" s="662">
        <v>34</v>
      </c>
      <c r="H26" s="662">
        <v>50.7</v>
      </c>
      <c r="I26" s="662">
        <v>137</v>
      </c>
      <c r="J26" s="662">
        <v>13</v>
      </c>
      <c r="K26" s="662">
        <v>55</v>
      </c>
      <c r="L26" s="662">
        <v>10</v>
      </c>
      <c r="M26" s="662">
        <v>1.5</v>
      </c>
      <c r="N26" s="662" t="s">
        <v>2439</v>
      </c>
      <c r="O26" s="662" t="s">
        <v>22</v>
      </c>
      <c r="P26" s="662" t="s">
        <v>40</v>
      </c>
      <c r="Q26" s="667">
        <v>34.844999999999999</v>
      </c>
      <c r="R26" s="667">
        <v>137.216667</v>
      </c>
      <c r="S26" s="662">
        <v>57.348138296281768</v>
      </c>
      <c r="T26" s="668" t="s">
        <v>4605</v>
      </c>
      <c r="U26" s="668" t="s">
        <v>4605</v>
      </c>
      <c r="V26" s="668" t="s">
        <v>4605</v>
      </c>
      <c r="W26" s="668" t="s">
        <v>22</v>
      </c>
      <c r="X26" s="668" t="s">
        <v>22</v>
      </c>
      <c r="Y26" s="668" t="s">
        <v>22</v>
      </c>
      <c r="Z26" s="668" t="s">
        <v>22</v>
      </c>
      <c r="AB26" s="662" t="s">
        <v>2439</v>
      </c>
      <c r="AC26" s="662" t="s">
        <v>2439</v>
      </c>
      <c r="AE26" s="662" t="s">
        <v>4950</v>
      </c>
      <c r="AF26" s="662" t="s">
        <v>14147</v>
      </c>
      <c r="AG26" s="662" t="s">
        <v>15811</v>
      </c>
    </row>
    <row r="27" spans="1:33">
      <c r="A27" s="662" t="s">
        <v>2454</v>
      </c>
      <c r="B27" s="662">
        <v>52557</v>
      </c>
      <c r="C27" s="662" t="s">
        <v>17</v>
      </c>
      <c r="D27" s="662" t="s">
        <v>1437</v>
      </c>
      <c r="E27" s="662" t="s">
        <v>1438</v>
      </c>
      <c r="F27" s="662" t="s">
        <v>2549</v>
      </c>
      <c r="G27" s="662">
        <v>35</v>
      </c>
      <c r="H27" s="662">
        <v>28.6</v>
      </c>
      <c r="I27" s="662">
        <v>137</v>
      </c>
      <c r="J27" s="662">
        <v>29.2</v>
      </c>
      <c r="K27" s="662">
        <v>378</v>
      </c>
      <c r="L27" s="662">
        <v>10</v>
      </c>
      <c r="M27" s="662">
        <v>1.5</v>
      </c>
      <c r="N27" s="662" t="s">
        <v>2550</v>
      </c>
      <c r="O27" s="662" t="s">
        <v>22</v>
      </c>
      <c r="P27" s="662" t="s">
        <v>40</v>
      </c>
      <c r="Q27" s="667">
        <v>35.476666999999999</v>
      </c>
      <c r="R27" s="667">
        <v>137.48666700000001</v>
      </c>
      <c r="S27" s="662">
        <v>57.538245545497496</v>
      </c>
      <c r="T27" s="668" t="s">
        <v>4605</v>
      </c>
      <c r="U27" s="668" t="s">
        <v>4605</v>
      </c>
      <c r="V27" s="668" t="s">
        <v>4605</v>
      </c>
      <c r="W27" s="668" t="s">
        <v>22</v>
      </c>
      <c r="X27" s="668" t="s">
        <v>22</v>
      </c>
      <c r="Y27" s="668" t="s">
        <v>22</v>
      </c>
      <c r="Z27" s="668" t="s">
        <v>22</v>
      </c>
      <c r="AB27" s="662" t="s">
        <v>2550</v>
      </c>
      <c r="AC27" s="662" t="s">
        <v>2550</v>
      </c>
      <c r="AE27" s="662" t="s">
        <v>4950</v>
      </c>
      <c r="AF27" s="662" t="s">
        <v>14137</v>
      </c>
      <c r="AG27" s="662" t="s">
        <v>15801</v>
      </c>
    </row>
    <row r="28" spans="1:33" ht="18.75" customHeight="1">
      <c r="A28" s="662" t="s">
        <v>2944</v>
      </c>
      <c r="B28" s="662">
        <v>60131</v>
      </c>
      <c r="C28" s="662" t="s">
        <v>23</v>
      </c>
      <c r="D28" s="662" t="s">
        <v>2966</v>
      </c>
      <c r="E28" s="662" t="s">
        <v>2967</v>
      </c>
      <c r="F28" s="662" t="s">
        <v>2968</v>
      </c>
      <c r="G28" s="662">
        <v>35</v>
      </c>
      <c r="H28" s="662">
        <v>16.5</v>
      </c>
      <c r="I28" s="662">
        <v>136</v>
      </c>
      <c r="J28" s="662">
        <v>14.6</v>
      </c>
      <c r="K28" s="662">
        <v>87</v>
      </c>
      <c r="L28" s="662">
        <v>19.7</v>
      </c>
      <c r="M28" s="662" t="s">
        <v>22</v>
      </c>
      <c r="N28" s="662" t="s">
        <v>2969</v>
      </c>
      <c r="O28" s="662">
        <v>60915</v>
      </c>
      <c r="P28" s="662" t="s">
        <v>22</v>
      </c>
      <c r="Q28" s="667">
        <v>35.274999999999999</v>
      </c>
      <c r="R28" s="667">
        <v>136.24333300000001</v>
      </c>
      <c r="S28" s="662">
        <v>59.3842334128286</v>
      </c>
      <c r="T28" s="668" t="s">
        <v>4605</v>
      </c>
      <c r="U28" s="668" t="s">
        <v>4605</v>
      </c>
      <c r="V28" s="668" t="s">
        <v>4605</v>
      </c>
      <c r="W28" s="668" t="s">
        <v>4605</v>
      </c>
      <c r="X28" s="668" t="s">
        <v>22</v>
      </c>
      <c r="Y28" s="668" t="s">
        <v>4605</v>
      </c>
      <c r="Z28" s="668" t="s">
        <v>4605</v>
      </c>
      <c r="AB28" s="662" t="s">
        <v>4745</v>
      </c>
      <c r="AC28" s="662" t="s">
        <v>4851</v>
      </c>
      <c r="AE28" s="662" t="s">
        <v>4950</v>
      </c>
      <c r="AF28" s="662" t="s">
        <v>14138</v>
      </c>
      <c r="AG28" s="662" t="s">
        <v>15802</v>
      </c>
    </row>
    <row r="29" spans="1:33">
      <c r="A29" s="662" t="s">
        <v>2381</v>
      </c>
      <c r="B29" s="662">
        <v>51311</v>
      </c>
      <c r="C29" s="662" t="s">
        <v>17</v>
      </c>
      <c r="D29" s="662" t="s">
        <v>2440</v>
      </c>
      <c r="E29" s="662" t="s">
        <v>2441</v>
      </c>
      <c r="F29" s="662" t="s">
        <v>2442</v>
      </c>
      <c r="G29" s="662">
        <v>34</v>
      </c>
      <c r="H29" s="662">
        <v>44.4</v>
      </c>
      <c r="I29" s="662">
        <v>136</v>
      </c>
      <c r="J29" s="662">
        <v>56.3</v>
      </c>
      <c r="K29" s="662">
        <v>16</v>
      </c>
      <c r="L29" s="662">
        <v>6.5</v>
      </c>
      <c r="M29" s="662">
        <v>1.5</v>
      </c>
      <c r="N29" s="662" t="s">
        <v>2443</v>
      </c>
      <c r="O29" s="662" t="s">
        <v>22</v>
      </c>
      <c r="P29" s="662" t="s">
        <v>40</v>
      </c>
      <c r="Q29" s="667">
        <v>34.74</v>
      </c>
      <c r="R29" s="667">
        <v>136.938333</v>
      </c>
      <c r="S29" s="662">
        <v>61.096565187395647</v>
      </c>
      <c r="T29" s="668" t="s">
        <v>4605</v>
      </c>
      <c r="U29" s="668" t="s">
        <v>4605</v>
      </c>
      <c r="V29" s="668" t="s">
        <v>4605</v>
      </c>
      <c r="W29" s="668" t="s">
        <v>22</v>
      </c>
      <c r="X29" s="668" t="s">
        <v>22</v>
      </c>
      <c r="Y29" s="668" t="s">
        <v>22</v>
      </c>
      <c r="Z29" s="668" t="s">
        <v>22</v>
      </c>
      <c r="AB29" s="662" t="s">
        <v>2404</v>
      </c>
      <c r="AC29" s="662" t="s">
        <v>2439</v>
      </c>
      <c r="AE29" s="662" t="s">
        <v>4950</v>
      </c>
      <c r="AF29" s="662" t="s">
        <v>14151</v>
      </c>
      <c r="AG29" s="662" t="s">
        <v>15815</v>
      </c>
    </row>
    <row r="30" spans="1:33" ht="18.75" customHeight="1">
      <c r="A30" s="662" t="s">
        <v>2944</v>
      </c>
      <c r="B30" s="662">
        <v>60061</v>
      </c>
      <c r="C30" s="662" t="s">
        <v>17</v>
      </c>
      <c r="D30" s="662" t="s">
        <v>2952</v>
      </c>
      <c r="E30" s="662" t="s">
        <v>2953</v>
      </c>
      <c r="F30" s="662" t="s">
        <v>2954</v>
      </c>
      <c r="G30" s="662">
        <v>35</v>
      </c>
      <c r="H30" s="662">
        <v>25.4</v>
      </c>
      <c r="I30" s="662">
        <v>136</v>
      </c>
      <c r="J30" s="662">
        <v>14.5</v>
      </c>
      <c r="K30" s="662">
        <v>95</v>
      </c>
      <c r="L30" s="662">
        <v>10</v>
      </c>
      <c r="M30" s="662">
        <v>1.5</v>
      </c>
      <c r="N30" s="662" t="s">
        <v>2955</v>
      </c>
      <c r="O30" s="662" t="s">
        <v>22</v>
      </c>
      <c r="P30" s="662" t="s">
        <v>40</v>
      </c>
      <c r="Q30" s="667">
        <v>35.423333</v>
      </c>
      <c r="R30" s="667">
        <v>136.24166700000001</v>
      </c>
      <c r="S30" s="662">
        <v>61.280311045816426</v>
      </c>
      <c r="T30" s="668" t="s">
        <v>4605</v>
      </c>
      <c r="U30" s="668" t="s">
        <v>4605</v>
      </c>
      <c r="V30" s="668" t="s">
        <v>4605</v>
      </c>
      <c r="W30" s="668" t="s">
        <v>22</v>
      </c>
      <c r="X30" s="668" t="s">
        <v>22</v>
      </c>
      <c r="Y30" s="668" t="s">
        <v>22</v>
      </c>
      <c r="Z30" s="668" t="s">
        <v>22</v>
      </c>
      <c r="AB30" s="662" t="s">
        <v>2913</v>
      </c>
      <c r="AC30" s="662" t="s">
        <v>2464</v>
      </c>
      <c r="AE30" s="662" t="s">
        <v>4950</v>
      </c>
      <c r="AF30" s="662" t="s">
        <v>14160</v>
      </c>
      <c r="AG30" s="662" t="s">
        <v>15824</v>
      </c>
    </row>
    <row r="31" spans="1:33">
      <c r="A31" s="662" t="s">
        <v>2567</v>
      </c>
      <c r="B31" s="662">
        <v>53091</v>
      </c>
      <c r="C31" s="662" t="s">
        <v>17</v>
      </c>
      <c r="D31" s="662" t="s">
        <v>2578</v>
      </c>
      <c r="E31" s="662" t="s">
        <v>2579</v>
      </c>
      <c r="F31" s="662" t="s">
        <v>2580</v>
      </c>
      <c r="G31" s="662">
        <v>34</v>
      </c>
      <c r="H31" s="662">
        <v>52.2</v>
      </c>
      <c r="I31" s="662">
        <v>136</v>
      </c>
      <c r="J31" s="662">
        <v>27.2</v>
      </c>
      <c r="K31" s="662">
        <v>70</v>
      </c>
      <c r="L31" s="662">
        <v>10</v>
      </c>
      <c r="M31" s="662">
        <v>1.5</v>
      </c>
      <c r="N31" s="662" t="s">
        <v>2574</v>
      </c>
      <c r="O31" s="662" t="s">
        <v>22</v>
      </c>
      <c r="P31" s="662" t="s">
        <v>40</v>
      </c>
      <c r="Q31" s="667">
        <v>34.869999999999997</v>
      </c>
      <c r="R31" s="667">
        <v>136.45333299999999</v>
      </c>
      <c r="S31" s="662">
        <v>61.612896956210363</v>
      </c>
      <c r="T31" s="668" t="s">
        <v>4605</v>
      </c>
      <c r="U31" s="668" t="s">
        <v>4605</v>
      </c>
      <c r="V31" s="668" t="s">
        <v>4605</v>
      </c>
      <c r="W31" s="668" t="s">
        <v>22</v>
      </c>
      <c r="X31" s="668" t="s">
        <v>22</v>
      </c>
      <c r="Y31" s="668" t="s">
        <v>22</v>
      </c>
      <c r="Z31" s="668" t="s">
        <v>22</v>
      </c>
      <c r="AB31" s="662" t="s">
        <v>4745</v>
      </c>
      <c r="AC31" s="662" t="s">
        <v>3278</v>
      </c>
      <c r="AE31" s="662" t="s">
        <v>4950</v>
      </c>
      <c r="AF31" s="662" t="s">
        <v>14152</v>
      </c>
      <c r="AG31" s="662" t="s">
        <v>15816</v>
      </c>
    </row>
    <row r="32" spans="1:33">
      <c r="A32" s="662" t="s">
        <v>2454</v>
      </c>
      <c r="B32" s="662">
        <v>52346</v>
      </c>
      <c r="C32" s="662" t="s">
        <v>17</v>
      </c>
      <c r="D32" s="662" t="s">
        <v>2513</v>
      </c>
      <c r="E32" s="662" t="s">
        <v>2514</v>
      </c>
      <c r="F32" s="662" t="s">
        <v>2515</v>
      </c>
      <c r="G32" s="662">
        <v>35</v>
      </c>
      <c r="H32" s="662">
        <v>45.8</v>
      </c>
      <c r="I32" s="662">
        <v>137</v>
      </c>
      <c r="J32" s="662">
        <v>17.3</v>
      </c>
      <c r="K32" s="662">
        <v>450</v>
      </c>
      <c r="L32" s="662">
        <v>10</v>
      </c>
      <c r="M32" s="662">
        <v>1.5</v>
      </c>
      <c r="N32" s="662" t="s">
        <v>2516</v>
      </c>
      <c r="O32" s="662" t="s">
        <v>22</v>
      </c>
      <c r="P32" s="662" t="s">
        <v>40</v>
      </c>
      <c r="Q32" s="667">
        <v>35.763333000000003</v>
      </c>
      <c r="R32" s="667">
        <v>137.28833299999999</v>
      </c>
      <c r="S32" s="662">
        <v>63.464094926476093</v>
      </c>
      <c r="T32" s="668" t="s">
        <v>4605</v>
      </c>
      <c r="U32" s="668" t="s">
        <v>4605</v>
      </c>
      <c r="V32" s="668" t="s">
        <v>4605</v>
      </c>
      <c r="W32" s="668" t="s">
        <v>22</v>
      </c>
      <c r="X32" s="668" t="s">
        <v>22</v>
      </c>
      <c r="Y32" s="668" t="s">
        <v>22</v>
      </c>
      <c r="Z32" s="668" t="s">
        <v>22</v>
      </c>
      <c r="AB32" s="662" t="s">
        <v>4840</v>
      </c>
      <c r="AC32" s="662" t="s">
        <v>2499</v>
      </c>
      <c r="AE32" s="662" t="s">
        <v>4950</v>
      </c>
      <c r="AF32" s="662" t="s">
        <v>14149</v>
      </c>
      <c r="AG32" s="662" t="s">
        <v>15813</v>
      </c>
    </row>
    <row r="33" spans="1:33" ht="18.75" customHeight="1">
      <c r="A33" s="662" t="s">
        <v>2944</v>
      </c>
      <c r="B33" s="662">
        <v>60236</v>
      </c>
      <c r="C33" s="662" t="s">
        <v>17</v>
      </c>
      <c r="D33" s="662" t="s">
        <v>2981</v>
      </c>
      <c r="E33" s="662" t="s">
        <v>2982</v>
      </c>
      <c r="F33" s="662" t="s">
        <v>2983</v>
      </c>
      <c r="G33" s="662">
        <v>34</v>
      </c>
      <c r="H33" s="662">
        <v>56.3</v>
      </c>
      <c r="I33" s="662">
        <v>136</v>
      </c>
      <c r="J33" s="662">
        <v>16.7</v>
      </c>
      <c r="K33" s="662">
        <v>248</v>
      </c>
      <c r="L33" s="662">
        <v>10</v>
      </c>
      <c r="M33" s="662">
        <v>1.5</v>
      </c>
      <c r="N33" s="662" t="s">
        <v>2333</v>
      </c>
      <c r="O33" s="662" t="s">
        <v>22</v>
      </c>
      <c r="P33" s="662" t="s">
        <v>40</v>
      </c>
      <c r="Q33" s="667">
        <v>34.938333</v>
      </c>
      <c r="R33" s="667">
        <v>136.278333</v>
      </c>
      <c r="S33" s="662">
        <v>68.468887825906393</v>
      </c>
      <c r="T33" s="668" t="s">
        <v>4605</v>
      </c>
      <c r="U33" s="668" t="s">
        <v>4605</v>
      </c>
      <c r="V33" s="668" t="s">
        <v>4605</v>
      </c>
      <c r="W33" s="668" t="s">
        <v>22</v>
      </c>
      <c r="X33" s="668" t="s">
        <v>22</v>
      </c>
      <c r="Y33" s="668" t="s">
        <v>22</v>
      </c>
      <c r="Z33" s="668" t="s">
        <v>22</v>
      </c>
      <c r="AB33" s="662" t="s">
        <v>4745</v>
      </c>
      <c r="AC33" s="662" t="s">
        <v>1128</v>
      </c>
      <c r="AE33" s="662" t="s">
        <v>4950</v>
      </c>
      <c r="AF33" s="662" t="s">
        <v>14155</v>
      </c>
      <c r="AG33" s="662" t="s">
        <v>15819</v>
      </c>
    </row>
    <row r="34" spans="1:33" ht="18.75" customHeight="1">
      <c r="A34" s="662" t="s">
        <v>2944</v>
      </c>
      <c r="B34" s="662">
        <v>60196</v>
      </c>
      <c r="C34" s="662" t="s">
        <v>17</v>
      </c>
      <c r="D34" s="662" t="s">
        <v>2973</v>
      </c>
      <c r="E34" s="662" t="s">
        <v>2974</v>
      </c>
      <c r="F34" s="662" t="s">
        <v>2975</v>
      </c>
      <c r="G34" s="662">
        <v>35</v>
      </c>
      <c r="H34" s="662">
        <v>3.7</v>
      </c>
      <c r="I34" s="662">
        <v>136</v>
      </c>
      <c r="J34" s="662">
        <v>11.4</v>
      </c>
      <c r="K34" s="662">
        <v>128</v>
      </c>
      <c r="L34" s="662">
        <v>6.5</v>
      </c>
      <c r="M34" s="662">
        <v>1.5</v>
      </c>
      <c r="N34" s="662" t="s">
        <v>2976</v>
      </c>
      <c r="O34" s="662" t="s">
        <v>22</v>
      </c>
      <c r="P34" s="662" t="s">
        <v>40</v>
      </c>
      <c r="Q34" s="667">
        <v>35.061667</v>
      </c>
      <c r="R34" s="667">
        <v>136.19</v>
      </c>
      <c r="S34" s="662">
        <v>69.093063302508185</v>
      </c>
      <c r="T34" s="668" t="s">
        <v>4605</v>
      </c>
      <c r="U34" s="668" t="s">
        <v>4605</v>
      </c>
      <c r="V34" s="668" t="s">
        <v>4605</v>
      </c>
      <c r="W34" s="668" t="s">
        <v>22</v>
      </c>
      <c r="X34" s="668" t="s">
        <v>22</v>
      </c>
      <c r="Y34" s="668" t="s">
        <v>22</v>
      </c>
      <c r="Z34" s="668" t="s">
        <v>22</v>
      </c>
      <c r="AB34" s="662" t="s">
        <v>3018</v>
      </c>
      <c r="AC34" s="662" t="s">
        <v>1415</v>
      </c>
      <c r="AE34" s="662" t="s">
        <v>4950</v>
      </c>
      <c r="AF34" s="662" t="s">
        <v>14143</v>
      </c>
      <c r="AG34" s="662" t="s">
        <v>15807</v>
      </c>
    </row>
    <row r="35" spans="1:33">
      <c r="A35" s="662" t="s">
        <v>2454</v>
      </c>
      <c r="B35" s="662">
        <v>52221</v>
      </c>
      <c r="C35" s="662" t="s">
        <v>17</v>
      </c>
      <c r="D35" s="662" t="s">
        <v>2500</v>
      </c>
      <c r="E35" s="662" t="s">
        <v>2501</v>
      </c>
      <c r="F35" s="662" t="s">
        <v>2502</v>
      </c>
      <c r="G35" s="662">
        <v>35</v>
      </c>
      <c r="H35" s="662">
        <v>55.4</v>
      </c>
      <c r="I35" s="662">
        <v>136</v>
      </c>
      <c r="J35" s="662">
        <v>49.9</v>
      </c>
      <c r="K35" s="662">
        <v>430</v>
      </c>
      <c r="L35" s="662">
        <v>10</v>
      </c>
      <c r="M35" s="662">
        <v>2.8</v>
      </c>
      <c r="N35" s="662" t="s">
        <v>2503</v>
      </c>
      <c r="O35" s="662">
        <v>52915</v>
      </c>
      <c r="P35" s="662" t="s">
        <v>22</v>
      </c>
      <c r="Q35" s="667">
        <v>35.923333</v>
      </c>
      <c r="R35" s="667">
        <v>136.83166700000001</v>
      </c>
      <c r="S35" s="662">
        <v>70.539742173187904</v>
      </c>
      <c r="T35" s="668" t="s">
        <v>4605</v>
      </c>
      <c r="U35" s="668" t="s">
        <v>4605</v>
      </c>
      <c r="V35" s="668" t="s">
        <v>4605</v>
      </c>
      <c r="W35" s="668" t="s">
        <v>22</v>
      </c>
      <c r="X35" s="668" t="s">
        <v>22</v>
      </c>
      <c r="Y35" s="668" t="s">
        <v>22</v>
      </c>
      <c r="Z35" s="668" t="s">
        <v>22</v>
      </c>
      <c r="AB35" s="662" t="s">
        <v>2503</v>
      </c>
      <c r="AC35" s="662" t="s">
        <v>2503</v>
      </c>
      <c r="AE35" s="662" t="s">
        <v>4950</v>
      </c>
      <c r="AF35" s="662" t="s">
        <v>14159</v>
      </c>
      <c r="AG35" s="662" t="s">
        <v>15823</v>
      </c>
    </row>
    <row r="36" spans="1:33">
      <c r="A36" s="662" t="s">
        <v>2381</v>
      </c>
      <c r="B36" s="662">
        <v>51247</v>
      </c>
      <c r="C36" s="662" t="s">
        <v>17</v>
      </c>
      <c r="D36" s="662" t="s">
        <v>288</v>
      </c>
      <c r="E36" s="662" t="s">
        <v>2426</v>
      </c>
      <c r="F36" s="662" t="s">
        <v>2427</v>
      </c>
      <c r="G36" s="662">
        <v>34</v>
      </c>
      <c r="H36" s="662">
        <v>54.4</v>
      </c>
      <c r="I36" s="662">
        <v>137</v>
      </c>
      <c r="J36" s="662">
        <v>31.1</v>
      </c>
      <c r="K36" s="662">
        <v>53</v>
      </c>
      <c r="L36" s="662">
        <v>6.4</v>
      </c>
      <c r="M36" s="662">
        <v>1.5</v>
      </c>
      <c r="N36" s="662" t="s">
        <v>2428</v>
      </c>
      <c r="O36" s="662" t="s">
        <v>22</v>
      </c>
      <c r="P36" s="662" t="s">
        <v>40</v>
      </c>
      <c r="Q36" s="667">
        <v>34.906666999999999</v>
      </c>
      <c r="R36" s="667">
        <v>137.51833300000001</v>
      </c>
      <c r="S36" s="662">
        <v>70.886432710312206</v>
      </c>
      <c r="T36" s="668" t="s">
        <v>4605</v>
      </c>
      <c r="U36" s="668" t="s">
        <v>4605</v>
      </c>
      <c r="V36" s="668" t="s">
        <v>4605</v>
      </c>
      <c r="W36" s="668" t="s">
        <v>22</v>
      </c>
      <c r="X36" s="668" t="s">
        <v>22</v>
      </c>
      <c r="Y36" s="668" t="s">
        <v>22</v>
      </c>
      <c r="Z36" s="668" t="s">
        <v>22</v>
      </c>
      <c r="AB36" s="662" t="s">
        <v>2428</v>
      </c>
      <c r="AC36" s="662" t="s">
        <v>2428</v>
      </c>
      <c r="AE36" s="662" t="s">
        <v>4950</v>
      </c>
      <c r="AF36" s="662" t="s">
        <v>14153</v>
      </c>
      <c r="AG36" s="662" t="s">
        <v>15817</v>
      </c>
    </row>
    <row r="37" spans="1:33">
      <c r="A37" s="662" t="s">
        <v>2567</v>
      </c>
      <c r="B37" s="662">
        <v>53133</v>
      </c>
      <c r="C37" s="662" t="s">
        <v>23</v>
      </c>
      <c r="D37" s="662" t="s">
        <v>2588</v>
      </c>
      <c r="E37" s="662" t="s">
        <v>2589</v>
      </c>
      <c r="F37" s="662" t="s">
        <v>2592</v>
      </c>
      <c r="G37" s="662">
        <v>34</v>
      </c>
      <c r="H37" s="662">
        <v>43.3</v>
      </c>
      <c r="I37" s="662">
        <v>136</v>
      </c>
      <c r="J37" s="662">
        <v>31.5</v>
      </c>
      <c r="K37" s="662">
        <v>2</v>
      </c>
      <c r="L37" s="662">
        <v>15</v>
      </c>
      <c r="M37" s="662" t="s">
        <v>22</v>
      </c>
      <c r="N37" s="662" t="s">
        <v>2591</v>
      </c>
      <c r="O37" s="662" t="s">
        <v>22</v>
      </c>
      <c r="P37" s="662" t="s">
        <v>632</v>
      </c>
      <c r="Q37" s="667">
        <v>34.721666999999997</v>
      </c>
      <c r="R37" s="667">
        <v>136.52500000000001</v>
      </c>
      <c r="S37" s="662">
        <v>71.526992697879606</v>
      </c>
      <c r="T37" s="668" t="s">
        <v>22</v>
      </c>
      <c r="U37" s="668" t="s">
        <v>22</v>
      </c>
      <c r="V37" s="668" t="s">
        <v>4605</v>
      </c>
      <c r="W37" s="668" t="s">
        <v>22</v>
      </c>
      <c r="X37" s="668" t="s">
        <v>22</v>
      </c>
      <c r="Y37" s="668" t="s">
        <v>4605</v>
      </c>
      <c r="Z37" s="668" t="s">
        <v>22</v>
      </c>
      <c r="AB37" s="662" t="s">
        <v>4758</v>
      </c>
      <c r="AC37" s="662" t="s">
        <v>2591</v>
      </c>
      <c r="AE37" s="662" t="s">
        <v>4950</v>
      </c>
      <c r="AF37" s="662" t="s">
        <v>14154</v>
      </c>
      <c r="AG37" s="662" t="s">
        <v>15818</v>
      </c>
    </row>
    <row r="38" spans="1:33" ht="18.75" customHeight="1">
      <c r="A38" s="662" t="s">
        <v>2454</v>
      </c>
      <c r="B38" s="662">
        <v>52286</v>
      </c>
      <c r="C38" s="662" t="s">
        <v>17</v>
      </c>
      <c r="D38" s="662" t="s">
        <v>2504</v>
      </c>
      <c r="E38" s="662" t="s">
        <v>2505</v>
      </c>
      <c r="F38" s="662" t="s">
        <v>2506</v>
      </c>
      <c r="G38" s="662">
        <v>35</v>
      </c>
      <c r="H38" s="662">
        <v>53.3</v>
      </c>
      <c r="I38" s="662">
        <v>137</v>
      </c>
      <c r="J38" s="662">
        <v>12.4</v>
      </c>
      <c r="K38" s="662">
        <v>425</v>
      </c>
      <c r="L38" s="662">
        <v>10</v>
      </c>
      <c r="M38" s="662">
        <v>1.5</v>
      </c>
      <c r="N38" s="662" t="s">
        <v>2507</v>
      </c>
      <c r="O38" s="662" t="s">
        <v>22</v>
      </c>
      <c r="P38" s="662" t="s">
        <v>22</v>
      </c>
      <c r="Q38" s="667">
        <v>35.888333000000003</v>
      </c>
      <c r="R38" s="667">
        <v>137.20666700000001</v>
      </c>
      <c r="S38" s="662">
        <v>72.138626744812342</v>
      </c>
      <c r="T38" s="668" t="s">
        <v>4605</v>
      </c>
      <c r="U38" s="668" t="s">
        <v>4605</v>
      </c>
      <c r="V38" s="668" t="s">
        <v>4605</v>
      </c>
      <c r="W38" s="668" t="s">
        <v>22</v>
      </c>
      <c r="X38" s="668" t="s">
        <v>22</v>
      </c>
      <c r="Y38" s="668" t="s">
        <v>22</v>
      </c>
      <c r="Z38" s="668" t="s">
        <v>22</v>
      </c>
      <c r="AB38" s="662" t="s">
        <v>4745</v>
      </c>
      <c r="AC38" s="662" t="s">
        <v>4839</v>
      </c>
      <c r="AE38" s="662" t="s">
        <v>4954</v>
      </c>
      <c r="AF38" s="662" t="s">
        <v>14166</v>
      </c>
      <c r="AG38" s="662" t="s">
        <v>15830</v>
      </c>
    </row>
    <row r="39" spans="1:33" ht="18.75" customHeight="1">
      <c r="A39" s="662" t="s">
        <v>2381</v>
      </c>
      <c r="B39" s="662">
        <v>51331</v>
      </c>
      <c r="C39" s="662" t="s">
        <v>17</v>
      </c>
      <c r="D39" s="662" t="s">
        <v>2444</v>
      </c>
      <c r="E39" s="662" t="s">
        <v>2445</v>
      </c>
      <c r="F39" s="662" t="s">
        <v>2446</v>
      </c>
      <c r="G39" s="662">
        <v>34</v>
      </c>
      <c r="H39" s="662">
        <v>45</v>
      </c>
      <c r="I39" s="662">
        <v>137</v>
      </c>
      <c r="J39" s="662">
        <v>20.5</v>
      </c>
      <c r="K39" s="662">
        <v>3</v>
      </c>
      <c r="L39" s="662">
        <v>6.6</v>
      </c>
      <c r="M39" s="662">
        <v>1.5</v>
      </c>
      <c r="N39" s="662" t="s">
        <v>2447</v>
      </c>
      <c r="O39" s="662" t="s">
        <v>22</v>
      </c>
      <c r="P39" s="662" t="s">
        <v>22</v>
      </c>
      <c r="Q39" s="667">
        <v>34.75</v>
      </c>
      <c r="R39" s="667">
        <v>137.341667</v>
      </c>
      <c r="S39" s="662">
        <v>72.376105505918531</v>
      </c>
      <c r="T39" s="668" t="s">
        <v>4605</v>
      </c>
      <c r="U39" s="668" t="s">
        <v>4605</v>
      </c>
      <c r="V39" s="668" t="s">
        <v>4605</v>
      </c>
      <c r="W39" s="668" t="s">
        <v>22</v>
      </c>
      <c r="X39" s="668" t="s">
        <v>22</v>
      </c>
      <c r="Y39" s="668" t="s">
        <v>22</v>
      </c>
      <c r="Z39" s="668" t="s">
        <v>22</v>
      </c>
      <c r="AB39" s="662" t="s">
        <v>2447</v>
      </c>
      <c r="AC39" s="662" t="s">
        <v>2447</v>
      </c>
      <c r="AE39" s="662" t="s">
        <v>4954</v>
      </c>
      <c r="AF39" s="662" t="s">
        <v>14167</v>
      </c>
      <c r="AG39" s="662" t="s">
        <v>15831</v>
      </c>
    </row>
    <row r="40" spans="1:33">
      <c r="A40" s="662" t="s">
        <v>2046</v>
      </c>
      <c r="B40" s="662">
        <v>48826</v>
      </c>
      <c r="C40" s="662" t="s">
        <v>17</v>
      </c>
      <c r="D40" s="662" t="s">
        <v>2206</v>
      </c>
      <c r="E40" s="662" t="s">
        <v>2207</v>
      </c>
      <c r="F40" s="662" t="s">
        <v>2208</v>
      </c>
      <c r="G40" s="662">
        <v>35</v>
      </c>
      <c r="H40" s="662">
        <v>22.4</v>
      </c>
      <c r="I40" s="662">
        <v>137</v>
      </c>
      <c r="J40" s="662">
        <v>41.5</v>
      </c>
      <c r="K40" s="662">
        <v>940</v>
      </c>
      <c r="L40" s="662">
        <v>10</v>
      </c>
      <c r="M40" s="662">
        <v>1.5</v>
      </c>
      <c r="N40" s="662" t="s">
        <v>2209</v>
      </c>
      <c r="O40" s="662" t="s">
        <v>22</v>
      </c>
      <c r="P40" s="662" t="s">
        <v>40</v>
      </c>
      <c r="Q40" s="667">
        <v>35.373333000000002</v>
      </c>
      <c r="R40" s="667">
        <v>137.691667</v>
      </c>
      <c r="S40" s="662">
        <v>72.931592713374116</v>
      </c>
      <c r="T40" s="668" t="s">
        <v>4605</v>
      </c>
      <c r="U40" s="668" t="s">
        <v>4605</v>
      </c>
      <c r="V40" s="668" t="s">
        <v>4605</v>
      </c>
      <c r="W40" s="668" t="s">
        <v>22</v>
      </c>
      <c r="X40" s="668" t="s">
        <v>22</v>
      </c>
      <c r="Y40" s="668" t="s">
        <v>22</v>
      </c>
      <c r="Z40" s="668" t="s">
        <v>22</v>
      </c>
      <c r="AB40" s="662" t="s">
        <v>2209</v>
      </c>
      <c r="AC40" s="662" t="s">
        <v>2209</v>
      </c>
      <c r="AE40" s="662" t="s">
        <v>4954</v>
      </c>
      <c r="AF40" s="662" t="s">
        <v>14173</v>
      </c>
      <c r="AG40" s="662" t="s">
        <v>15837</v>
      </c>
    </row>
    <row r="41" spans="1:33">
      <c r="A41" s="662" t="s">
        <v>2046</v>
      </c>
      <c r="B41" s="662">
        <v>48717</v>
      </c>
      <c r="C41" s="662" t="s">
        <v>17</v>
      </c>
      <c r="D41" s="662" t="s">
        <v>2190</v>
      </c>
      <c r="E41" s="662" t="s">
        <v>2191</v>
      </c>
      <c r="F41" s="662" t="s">
        <v>2192</v>
      </c>
      <c r="G41" s="662">
        <v>35</v>
      </c>
      <c r="H41" s="662">
        <v>36.6</v>
      </c>
      <c r="I41" s="662">
        <v>137</v>
      </c>
      <c r="J41" s="662">
        <v>37.200000000000003</v>
      </c>
      <c r="K41" s="662">
        <v>560</v>
      </c>
      <c r="L41" s="662">
        <v>10</v>
      </c>
      <c r="M41" s="662">
        <v>1.5</v>
      </c>
      <c r="N41" s="662" t="s">
        <v>2193</v>
      </c>
      <c r="O41" s="662" t="s">
        <v>22</v>
      </c>
      <c r="P41" s="662" t="s">
        <v>40</v>
      </c>
      <c r="Q41" s="667">
        <v>35.61</v>
      </c>
      <c r="R41" s="667">
        <v>137.62</v>
      </c>
      <c r="S41" s="662">
        <v>74.719274020266269</v>
      </c>
      <c r="T41" s="668" t="s">
        <v>4605</v>
      </c>
      <c r="U41" s="668" t="s">
        <v>4605</v>
      </c>
      <c r="V41" s="668" t="s">
        <v>4605</v>
      </c>
      <c r="W41" s="668" t="s">
        <v>22</v>
      </c>
      <c r="X41" s="668" t="s">
        <v>22</v>
      </c>
      <c r="Y41" s="668" t="s">
        <v>22</v>
      </c>
      <c r="Z41" s="668" t="s">
        <v>22</v>
      </c>
      <c r="AB41" s="662" t="s">
        <v>1632</v>
      </c>
      <c r="AC41" s="662" t="s">
        <v>2148</v>
      </c>
      <c r="AE41" s="662" t="s">
        <v>4954</v>
      </c>
      <c r="AF41" s="662" t="s">
        <v>14172</v>
      </c>
      <c r="AG41" s="662" t="s">
        <v>15836</v>
      </c>
    </row>
    <row r="42" spans="1:33">
      <c r="A42" s="662" t="s">
        <v>2381</v>
      </c>
      <c r="B42" s="662">
        <v>51346</v>
      </c>
      <c r="C42" s="662" t="s">
        <v>23</v>
      </c>
      <c r="D42" s="662" t="s">
        <v>2448</v>
      </c>
      <c r="E42" s="662" t="s">
        <v>2449</v>
      </c>
      <c r="F42" s="662" t="s">
        <v>2450</v>
      </c>
      <c r="G42" s="662">
        <v>34</v>
      </c>
      <c r="H42" s="662">
        <v>37.700000000000003</v>
      </c>
      <c r="I42" s="662">
        <v>137</v>
      </c>
      <c r="J42" s="662">
        <v>5.6</v>
      </c>
      <c r="K42" s="662">
        <v>6</v>
      </c>
      <c r="L42" s="662">
        <v>10.7</v>
      </c>
      <c r="M42" s="662" t="s">
        <v>22</v>
      </c>
      <c r="N42" s="662" t="s">
        <v>2315</v>
      </c>
      <c r="O42" s="662" t="s">
        <v>22</v>
      </c>
      <c r="P42" s="662" t="s">
        <v>22</v>
      </c>
      <c r="Q42" s="667">
        <v>34.628332999999998</v>
      </c>
      <c r="R42" s="667">
        <v>137.093333</v>
      </c>
      <c r="S42" s="662">
        <v>75.542877314096486</v>
      </c>
      <c r="T42" s="668" t="s">
        <v>4605</v>
      </c>
      <c r="U42" s="668" t="s">
        <v>4605</v>
      </c>
      <c r="V42" s="668" t="s">
        <v>4605</v>
      </c>
      <c r="W42" s="668" t="s">
        <v>22</v>
      </c>
      <c r="X42" s="668" t="s">
        <v>22</v>
      </c>
      <c r="Y42" s="668" t="s">
        <v>4605</v>
      </c>
      <c r="Z42" s="668" t="s">
        <v>22</v>
      </c>
      <c r="AB42" s="662" t="s">
        <v>4745</v>
      </c>
      <c r="AC42" s="662" t="s">
        <v>4832</v>
      </c>
      <c r="AE42" s="662" t="s">
        <v>4954</v>
      </c>
      <c r="AF42" s="662" t="s">
        <v>14168</v>
      </c>
      <c r="AG42" s="662" t="s">
        <v>15832</v>
      </c>
    </row>
    <row r="43" spans="1:33" ht="18.75" customHeight="1">
      <c r="A43" s="662" t="s">
        <v>2944</v>
      </c>
      <c r="B43" s="662">
        <v>60051</v>
      </c>
      <c r="C43" s="662" t="s">
        <v>17</v>
      </c>
      <c r="D43" s="662" t="s">
        <v>2949</v>
      </c>
      <c r="E43" s="662" t="s">
        <v>2950</v>
      </c>
      <c r="F43" s="662" t="s">
        <v>2951</v>
      </c>
      <c r="G43" s="662">
        <v>35</v>
      </c>
      <c r="H43" s="662">
        <v>24.7</v>
      </c>
      <c r="I43" s="662">
        <v>136</v>
      </c>
      <c r="J43" s="662">
        <v>1.7</v>
      </c>
      <c r="K43" s="662">
        <v>88</v>
      </c>
      <c r="L43" s="662">
        <v>10</v>
      </c>
      <c r="M43" s="662">
        <v>1.5</v>
      </c>
      <c r="N43" s="662" t="s">
        <v>2050</v>
      </c>
      <c r="O43" s="662">
        <v>60905</v>
      </c>
      <c r="P43" s="662" t="s">
        <v>40</v>
      </c>
      <c r="Q43" s="667">
        <v>35.411667000000001</v>
      </c>
      <c r="R43" s="667">
        <v>136.028333</v>
      </c>
      <c r="S43" s="662">
        <v>80.005638399151692</v>
      </c>
      <c r="T43" s="668" t="s">
        <v>4605</v>
      </c>
      <c r="U43" s="668" t="s">
        <v>4605</v>
      </c>
      <c r="V43" s="668" t="s">
        <v>4605</v>
      </c>
      <c r="W43" s="668" t="s">
        <v>22</v>
      </c>
      <c r="X43" s="668" t="s">
        <v>22</v>
      </c>
      <c r="Y43" s="668" t="s">
        <v>22</v>
      </c>
      <c r="Z43" s="668" t="s">
        <v>22</v>
      </c>
      <c r="AB43" s="662" t="s">
        <v>4745</v>
      </c>
      <c r="AC43" s="662" t="s">
        <v>2491</v>
      </c>
      <c r="AE43" s="662" t="s">
        <v>4954</v>
      </c>
      <c r="AF43" s="662" t="s">
        <v>14174</v>
      </c>
      <c r="AG43" s="662" t="s">
        <v>15838</v>
      </c>
    </row>
    <row r="44" spans="1:33" ht="18.75" customHeight="1">
      <c r="A44" s="662" t="s">
        <v>2895</v>
      </c>
      <c r="B44" s="662">
        <v>57206</v>
      </c>
      <c r="C44" s="662" t="s">
        <v>17</v>
      </c>
      <c r="D44" s="662" t="s">
        <v>2926</v>
      </c>
      <c r="E44" s="662" t="s">
        <v>2927</v>
      </c>
      <c r="F44" s="662" t="s">
        <v>2928</v>
      </c>
      <c r="G44" s="662">
        <v>35</v>
      </c>
      <c r="H44" s="662">
        <v>46</v>
      </c>
      <c r="I44" s="662">
        <v>136</v>
      </c>
      <c r="J44" s="662">
        <v>12</v>
      </c>
      <c r="K44" s="662">
        <v>128</v>
      </c>
      <c r="L44" s="662">
        <v>10</v>
      </c>
      <c r="M44" s="662">
        <v>2.5</v>
      </c>
      <c r="N44" s="662" t="s">
        <v>2197</v>
      </c>
      <c r="O44" s="662">
        <v>57910</v>
      </c>
      <c r="P44" s="662" t="s">
        <v>40</v>
      </c>
      <c r="Q44" s="667">
        <v>35.766666999999998</v>
      </c>
      <c r="R44" s="667">
        <v>136.19999999999999</v>
      </c>
      <c r="S44" s="662">
        <v>82.361326154320679</v>
      </c>
      <c r="T44" s="668" t="s">
        <v>4605</v>
      </c>
      <c r="U44" s="668" t="s">
        <v>4605</v>
      </c>
      <c r="V44" s="668" t="s">
        <v>4605</v>
      </c>
      <c r="W44" s="668" t="s">
        <v>22</v>
      </c>
      <c r="X44" s="668" t="s">
        <v>22</v>
      </c>
      <c r="Y44" s="668" t="s">
        <v>22</v>
      </c>
      <c r="Z44" s="668" t="s">
        <v>22</v>
      </c>
      <c r="AB44" s="662" t="s">
        <v>4745</v>
      </c>
      <c r="AC44" s="662" t="s">
        <v>2209</v>
      </c>
      <c r="AE44" s="662" t="s">
        <v>4954</v>
      </c>
      <c r="AF44" s="662" t="s">
        <v>14169</v>
      </c>
      <c r="AG44" s="662" t="s">
        <v>15833</v>
      </c>
    </row>
    <row r="45" spans="1:33">
      <c r="A45" s="662" t="s">
        <v>1937</v>
      </c>
      <c r="B45" s="662">
        <v>50226</v>
      </c>
      <c r="C45" s="662" t="s">
        <v>17</v>
      </c>
      <c r="D45" s="662" t="s">
        <v>2293</v>
      </c>
      <c r="E45" s="662" t="s">
        <v>2294</v>
      </c>
      <c r="F45" s="662" t="s">
        <v>2295</v>
      </c>
      <c r="G45" s="662">
        <v>35</v>
      </c>
      <c r="H45" s="662">
        <v>3.4</v>
      </c>
      <c r="I45" s="662">
        <v>137</v>
      </c>
      <c r="J45" s="662">
        <v>45.7</v>
      </c>
      <c r="K45" s="662">
        <v>150</v>
      </c>
      <c r="L45" s="662">
        <v>10</v>
      </c>
      <c r="M45" s="662">
        <v>1.5</v>
      </c>
      <c r="N45" s="662" t="s">
        <v>2296</v>
      </c>
      <c r="O45" s="662" t="s">
        <v>22</v>
      </c>
      <c r="P45" s="662" t="s">
        <v>40</v>
      </c>
      <c r="Q45" s="667">
        <v>35.056666999999997</v>
      </c>
      <c r="R45" s="667">
        <v>137.76166699999999</v>
      </c>
      <c r="S45" s="662">
        <v>82.983259881861756</v>
      </c>
      <c r="T45" s="668" t="s">
        <v>4605</v>
      </c>
      <c r="U45" s="668" t="s">
        <v>4605</v>
      </c>
      <c r="V45" s="668" t="s">
        <v>4605</v>
      </c>
      <c r="W45" s="668" t="s">
        <v>22</v>
      </c>
      <c r="X45" s="668" t="s">
        <v>22</v>
      </c>
      <c r="Y45" s="668" t="s">
        <v>22</v>
      </c>
      <c r="Z45" s="668" t="s">
        <v>22</v>
      </c>
      <c r="AB45" s="662" t="s">
        <v>1300</v>
      </c>
      <c r="AC45" s="662" t="s">
        <v>1415</v>
      </c>
      <c r="AE45" s="662" t="s">
        <v>4954</v>
      </c>
      <c r="AF45" s="662" t="s">
        <v>14170</v>
      </c>
      <c r="AG45" s="662" t="s">
        <v>15834</v>
      </c>
    </row>
    <row r="46" spans="1:33">
      <c r="A46" s="662" t="s">
        <v>2895</v>
      </c>
      <c r="B46" s="662">
        <v>57121</v>
      </c>
      <c r="C46" s="662" t="s">
        <v>17</v>
      </c>
      <c r="D46" s="662" t="s">
        <v>1104</v>
      </c>
      <c r="E46" s="662" t="s">
        <v>1105</v>
      </c>
      <c r="F46" s="662" t="s">
        <v>2921</v>
      </c>
      <c r="G46" s="662">
        <v>35</v>
      </c>
      <c r="H46" s="662">
        <v>58.3</v>
      </c>
      <c r="I46" s="662">
        <v>136</v>
      </c>
      <c r="J46" s="662">
        <v>29.8</v>
      </c>
      <c r="K46" s="662">
        <v>182</v>
      </c>
      <c r="L46" s="662">
        <v>6.4</v>
      </c>
      <c r="M46" s="662">
        <v>3.5</v>
      </c>
      <c r="N46" s="662" t="s">
        <v>2922</v>
      </c>
      <c r="O46" s="662">
        <v>57905</v>
      </c>
      <c r="P46" s="662" t="s">
        <v>40</v>
      </c>
      <c r="Q46" s="667">
        <v>35.971666999999997</v>
      </c>
      <c r="R46" s="667">
        <v>136.496667</v>
      </c>
      <c r="S46" s="662">
        <v>83.859074064996491</v>
      </c>
      <c r="T46" s="668" t="s">
        <v>4605</v>
      </c>
      <c r="U46" s="668" t="s">
        <v>4605</v>
      </c>
      <c r="V46" s="668" t="s">
        <v>4605</v>
      </c>
      <c r="W46" s="668" t="s">
        <v>22</v>
      </c>
      <c r="X46" s="668" t="s">
        <v>22</v>
      </c>
      <c r="Y46" s="668" t="s">
        <v>22</v>
      </c>
      <c r="Z46" s="668" t="s">
        <v>22</v>
      </c>
      <c r="AB46" s="662" t="s">
        <v>4745</v>
      </c>
      <c r="AC46" s="662" t="s">
        <v>4849</v>
      </c>
      <c r="AE46" s="662" t="s">
        <v>4954</v>
      </c>
      <c r="AF46" s="662" t="s">
        <v>14175</v>
      </c>
      <c r="AG46" s="662" t="s">
        <v>15839</v>
      </c>
    </row>
    <row r="47" spans="1:33">
      <c r="A47" s="662" t="s">
        <v>2944</v>
      </c>
      <c r="B47" s="662">
        <v>60226</v>
      </c>
      <c r="C47" s="662" t="s">
        <v>17</v>
      </c>
      <c r="D47" s="662" t="s">
        <v>2978</v>
      </c>
      <c r="E47" s="662" t="s">
        <v>2979</v>
      </c>
      <c r="F47" s="662" t="s">
        <v>2980</v>
      </c>
      <c r="G47" s="662">
        <v>34</v>
      </c>
      <c r="H47" s="662">
        <v>54.8</v>
      </c>
      <c r="I47" s="662">
        <v>136</v>
      </c>
      <c r="J47" s="662">
        <v>4.8</v>
      </c>
      <c r="K47" s="662">
        <v>265</v>
      </c>
      <c r="L47" s="662">
        <v>10</v>
      </c>
      <c r="M47" s="662">
        <v>1.5</v>
      </c>
      <c r="N47" s="662" t="s">
        <v>2976</v>
      </c>
      <c r="O47" s="662" t="s">
        <v>22</v>
      </c>
      <c r="P47" s="662" t="s">
        <v>40</v>
      </c>
      <c r="Q47" s="667">
        <v>34.913333000000002</v>
      </c>
      <c r="R47" s="667">
        <v>136.08000000000001</v>
      </c>
      <c r="S47" s="662">
        <v>85.297968404685818</v>
      </c>
      <c r="T47" s="668" t="s">
        <v>4605</v>
      </c>
      <c r="U47" s="668" t="s">
        <v>4605</v>
      </c>
      <c r="V47" s="668" t="s">
        <v>4605</v>
      </c>
      <c r="W47" s="668" t="s">
        <v>22</v>
      </c>
      <c r="X47" s="668" t="s">
        <v>22</v>
      </c>
      <c r="Y47" s="668" t="s">
        <v>22</v>
      </c>
      <c r="Z47" s="668" t="s">
        <v>22</v>
      </c>
      <c r="AB47" s="662" t="s">
        <v>3018</v>
      </c>
      <c r="AC47" s="662" t="s">
        <v>1415</v>
      </c>
      <c r="AE47" s="662" t="s">
        <v>4958</v>
      </c>
      <c r="AF47" s="662" t="s">
        <v>14187</v>
      </c>
      <c r="AG47" s="662" t="s">
        <v>15851</v>
      </c>
    </row>
    <row r="48" spans="1:33" ht="18.75" customHeight="1">
      <c r="A48" s="662" t="s">
        <v>2944</v>
      </c>
      <c r="B48" s="662">
        <v>60116</v>
      </c>
      <c r="C48" s="662" t="s">
        <v>17</v>
      </c>
      <c r="D48" s="662" t="s">
        <v>2963</v>
      </c>
      <c r="E48" s="662" t="s">
        <v>2964</v>
      </c>
      <c r="F48" s="662" t="s">
        <v>2965</v>
      </c>
      <c r="G48" s="662">
        <v>35</v>
      </c>
      <c r="H48" s="662">
        <v>14.1</v>
      </c>
      <c r="I48" s="662">
        <v>135</v>
      </c>
      <c r="J48" s="662">
        <v>57.4</v>
      </c>
      <c r="K48" s="662">
        <v>90</v>
      </c>
      <c r="L48" s="662">
        <v>10</v>
      </c>
      <c r="M48" s="662">
        <v>1.5</v>
      </c>
      <c r="N48" s="662" t="s">
        <v>2050</v>
      </c>
      <c r="O48" s="662" t="s">
        <v>22</v>
      </c>
      <c r="P48" s="662" t="s">
        <v>22</v>
      </c>
      <c r="Q48" s="667">
        <v>35.234999999999999</v>
      </c>
      <c r="R48" s="667">
        <v>135.95666700000001</v>
      </c>
      <c r="S48" s="662">
        <v>85.673735417367865</v>
      </c>
      <c r="T48" s="668" t="s">
        <v>4605</v>
      </c>
      <c r="U48" s="668" t="s">
        <v>4605</v>
      </c>
      <c r="V48" s="668" t="s">
        <v>4605</v>
      </c>
      <c r="W48" s="668" t="s">
        <v>22</v>
      </c>
      <c r="X48" s="668" t="s">
        <v>22</v>
      </c>
      <c r="Y48" s="668" t="s">
        <v>22</v>
      </c>
      <c r="Z48" s="668" t="s">
        <v>22</v>
      </c>
      <c r="AB48" s="662" t="s">
        <v>4745</v>
      </c>
      <c r="AC48" s="662" t="s">
        <v>2491</v>
      </c>
      <c r="AE48" s="662" t="s">
        <v>4958</v>
      </c>
      <c r="AF48" s="662" t="s">
        <v>14188</v>
      </c>
      <c r="AG48" s="662" t="s">
        <v>15852</v>
      </c>
    </row>
    <row r="49" spans="1:33">
      <c r="A49" s="662" t="s">
        <v>2895</v>
      </c>
      <c r="B49" s="662">
        <v>57248</v>
      </c>
      <c r="C49" s="662" t="s">
        <v>23</v>
      </c>
      <c r="D49" s="662" t="s">
        <v>2929</v>
      </c>
      <c r="E49" s="662" t="s">
        <v>2930</v>
      </c>
      <c r="F49" s="662" t="s">
        <v>2931</v>
      </c>
      <c r="G49" s="662">
        <v>35</v>
      </c>
      <c r="H49" s="662">
        <v>39.200000000000003</v>
      </c>
      <c r="I49" s="662">
        <v>136</v>
      </c>
      <c r="J49" s="662">
        <v>3.7</v>
      </c>
      <c r="K49" s="662">
        <v>2</v>
      </c>
      <c r="L49" s="662">
        <v>28</v>
      </c>
      <c r="M49" s="662" t="s">
        <v>22</v>
      </c>
      <c r="N49" s="662" t="s">
        <v>2932</v>
      </c>
      <c r="O49" s="662">
        <v>57913</v>
      </c>
      <c r="P49" s="662" t="s">
        <v>22</v>
      </c>
      <c r="Q49" s="667">
        <v>35.653333000000003</v>
      </c>
      <c r="R49" s="667">
        <v>136.061667</v>
      </c>
      <c r="S49" s="662">
        <v>85.788408186287413</v>
      </c>
      <c r="T49" s="668" t="s">
        <v>4605</v>
      </c>
      <c r="U49" s="668" t="s">
        <v>4605</v>
      </c>
      <c r="V49" s="668" t="s">
        <v>4605</v>
      </c>
      <c r="W49" s="668" t="s">
        <v>22</v>
      </c>
      <c r="X49" s="668" t="s">
        <v>22</v>
      </c>
      <c r="Y49" s="668" t="s">
        <v>4605</v>
      </c>
      <c r="Z49" s="668" t="s">
        <v>22</v>
      </c>
      <c r="AB49" s="662" t="s">
        <v>2932</v>
      </c>
      <c r="AC49" s="662" t="s">
        <v>2932</v>
      </c>
      <c r="AE49" s="662" t="s">
        <v>4958</v>
      </c>
      <c r="AF49" s="662" t="s">
        <v>14177</v>
      </c>
      <c r="AG49" s="662" t="s">
        <v>15841</v>
      </c>
    </row>
    <row r="50" spans="1:33">
      <c r="A50" s="662" t="s">
        <v>2454</v>
      </c>
      <c r="B50" s="662">
        <v>52181</v>
      </c>
      <c r="C50" s="662" t="s">
        <v>17</v>
      </c>
      <c r="D50" s="662" t="s">
        <v>2488</v>
      </c>
      <c r="E50" s="662" t="s">
        <v>2489</v>
      </c>
      <c r="F50" s="662" t="s">
        <v>2490</v>
      </c>
      <c r="G50" s="662">
        <v>36</v>
      </c>
      <c r="H50" s="662">
        <v>3.6</v>
      </c>
      <c r="I50" s="662">
        <v>137</v>
      </c>
      <c r="J50" s="662">
        <v>2.1</v>
      </c>
      <c r="K50" s="662">
        <v>1015</v>
      </c>
      <c r="L50" s="662">
        <v>10</v>
      </c>
      <c r="M50" s="662">
        <v>2.8</v>
      </c>
      <c r="N50" s="662" t="s">
        <v>2491</v>
      </c>
      <c r="O50" s="662" t="s">
        <v>22</v>
      </c>
      <c r="P50" s="662" t="s">
        <v>40</v>
      </c>
      <c r="Q50" s="667">
        <v>36.06</v>
      </c>
      <c r="R50" s="667">
        <v>137.035</v>
      </c>
      <c r="S50" s="662">
        <v>86.384075051747303</v>
      </c>
      <c r="T50" s="668" t="s">
        <v>4605</v>
      </c>
      <c r="U50" s="668" t="s">
        <v>4605</v>
      </c>
      <c r="V50" s="668" t="s">
        <v>4605</v>
      </c>
      <c r="W50" s="668" t="s">
        <v>22</v>
      </c>
      <c r="X50" s="668" t="s">
        <v>22</v>
      </c>
      <c r="Y50" s="668" t="s">
        <v>22</v>
      </c>
      <c r="Z50" s="668" t="s">
        <v>22</v>
      </c>
      <c r="AB50" s="662" t="s">
        <v>2491</v>
      </c>
      <c r="AC50" s="662" t="s">
        <v>2491</v>
      </c>
      <c r="AE50" s="662" t="s">
        <v>4958</v>
      </c>
      <c r="AF50" s="662" t="s">
        <v>14178</v>
      </c>
      <c r="AG50" s="662" t="s">
        <v>15842</v>
      </c>
    </row>
    <row r="51" spans="1:33">
      <c r="A51" s="662" t="s">
        <v>2567</v>
      </c>
      <c r="B51" s="662">
        <v>53196</v>
      </c>
      <c r="C51" s="662" t="s">
        <v>17</v>
      </c>
      <c r="D51" s="662" t="s">
        <v>2600</v>
      </c>
      <c r="E51" s="662" t="s">
        <v>2601</v>
      </c>
      <c r="F51" s="662" t="s">
        <v>2602</v>
      </c>
      <c r="G51" s="662">
        <v>34</v>
      </c>
      <c r="H51" s="662">
        <v>31.7</v>
      </c>
      <c r="I51" s="662">
        <v>136</v>
      </c>
      <c r="J51" s="662">
        <v>39.9</v>
      </c>
      <c r="K51" s="662">
        <v>10</v>
      </c>
      <c r="L51" s="662">
        <v>10</v>
      </c>
      <c r="M51" s="662">
        <v>1.5</v>
      </c>
      <c r="N51" s="662" t="s">
        <v>2603</v>
      </c>
      <c r="O51" s="662" t="s">
        <v>22</v>
      </c>
      <c r="P51" s="662" t="s">
        <v>40</v>
      </c>
      <c r="Q51" s="667">
        <v>34.528333000000003</v>
      </c>
      <c r="R51" s="667">
        <v>136.66499999999999</v>
      </c>
      <c r="S51" s="662">
        <v>87.048894506401169</v>
      </c>
      <c r="T51" s="668" t="s">
        <v>4605</v>
      </c>
      <c r="U51" s="668" t="s">
        <v>4605</v>
      </c>
      <c r="V51" s="668" t="s">
        <v>4605</v>
      </c>
      <c r="W51" s="668" t="s">
        <v>22</v>
      </c>
      <c r="X51" s="668" t="s">
        <v>22</v>
      </c>
      <c r="Y51" s="668" t="s">
        <v>22</v>
      </c>
      <c r="Z51" s="668" t="s">
        <v>22</v>
      </c>
      <c r="AB51" s="662" t="s">
        <v>4745</v>
      </c>
      <c r="AC51" s="662" t="s">
        <v>4841</v>
      </c>
      <c r="AE51" s="662" t="s">
        <v>4958</v>
      </c>
      <c r="AF51" s="662" t="s">
        <v>14186</v>
      </c>
      <c r="AG51" s="662" t="s">
        <v>15850</v>
      </c>
    </row>
    <row r="52" spans="1:33">
      <c r="A52" s="662" t="s">
        <v>2046</v>
      </c>
      <c r="B52" s="662">
        <v>48767</v>
      </c>
      <c r="C52" s="662" t="s">
        <v>23</v>
      </c>
      <c r="D52" s="662" t="s">
        <v>2202</v>
      </c>
      <c r="E52" s="662" t="s">
        <v>2203</v>
      </c>
      <c r="F52" s="662" t="s">
        <v>2204</v>
      </c>
      <c r="G52" s="662">
        <v>35</v>
      </c>
      <c r="H52" s="662">
        <v>31.4</v>
      </c>
      <c r="I52" s="662">
        <v>137</v>
      </c>
      <c r="J52" s="662">
        <v>49.3</v>
      </c>
      <c r="K52" s="662">
        <v>516</v>
      </c>
      <c r="L52" s="662">
        <v>36.1</v>
      </c>
      <c r="M52" s="662" t="s">
        <v>22</v>
      </c>
      <c r="N52" s="662" t="s">
        <v>2205</v>
      </c>
      <c r="O52" s="662">
        <v>48945</v>
      </c>
      <c r="P52" s="662" t="s">
        <v>22</v>
      </c>
      <c r="Q52" s="667">
        <v>35.523333000000001</v>
      </c>
      <c r="R52" s="667">
        <v>137.82166699999999</v>
      </c>
      <c r="S52" s="662">
        <v>87.984068992722641</v>
      </c>
      <c r="T52" s="668" t="s">
        <v>4605</v>
      </c>
      <c r="U52" s="668" t="s">
        <v>4605</v>
      </c>
      <c r="V52" s="668" t="s">
        <v>4605</v>
      </c>
      <c r="W52" s="668" t="s">
        <v>22</v>
      </c>
      <c r="X52" s="668" t="s">
        <v>22</v>
      </c>
      <c r="Y52" s="668" t="s">
        <v>4605</v>
      </c>
      <c r="Z52" s="668" t="s">
        <v>22</v>
      </c>
      <c r="AB52" s="662" t="s">
        <v>2205</v>
      </c>
      <c r="AC52" s="662" t="s">
        <v>2205</v>
      </c>
      <c r="AE52" s="662" t="s">
        <v>4958</v>
      </c>
      <c r="AF52" s="662" t="s">
        <v>14190</v>
      </c>
      <c r="AG52" s="662" t="s">
        <v>15854</v>
      </c>
    </row>
    <row r="53" spans="1:33" ht="18.75" customHeight="1">
      <c r="A53" s="662" t="s">
        <v>2895</v>
      </c>
      <c r="B53" s="662">
        <v>57082</v>
      </c>
      <c r="C53" s="662" t="s">
        <v>17</v>
      </c>
      <c r="D53" s="662" t="s">
        <v>2914</v>
      </c>
      <c r="E53" s="662" t="s">
        <v>2915</v>
      </c>
      <c r="F53" s="662" t="s">
        <v>2916</v>
      </c>
      <c r="G53" s="662">
        <v>36</v>
      </c>
      <c r="H53" s="662">
        <v>2.2999999999999998</v>
      </c>
      <c r="I53" s="662">
        <v>136</v>
      </c>
      <c r="J53" s="662">
        <v>31.3</v>
      </c>
      <c r="K53" s="662">
        <v>196</v>
      </c>
      <c r="L53" s="662">
        <v>9</v>
      </c>
      <c r="M53" s="662">
        <v>3.5</v>
      </c>
      <c r="N53" s="662" t="s">
        <v>2917</v>
      </c>
      <c r="O53" s="662" t="s">
        <v>22</v>
      </c>
      <c r="P53" s="662" t="s">
        <v>40</v>
      </c>
      <c r="Q53" s="667">
        <v>36.038333000000002</v>
      </c>
      <c r="R53" s="667">
        <v>136.52166700000001</v>
      </c>
      <c r="S53" s="662">
        <v>89.703458693178987</v>
      </c>
      <c r="T53" s="668" t="s">
        <v>4605</v>
      </c>
      <c r="U53" s="668" t="s">
        <v>4605</v>
      </c>
      <c r="V53" s="668" t="s">
        <v>4605</v>
      </c>
      <c r="W53" s="668" t="s">
        <v>22</v>
      </c>
      <c r="X53" s="668" t="s">
        <v>22</v>
      </c>
      <c r="Y53" s="668" t="s">
        <v>22</v>
      </c>
      <c r="Z53" s="668" t="s">
        <v>22</v>
      </c>
      <c r="AB53" s="662" t="s">
        <v>2917</v>
      </c>
      <c r="AC53" s="662" t="s">
        <v>2917</v>
      </c>
      <c r="AE53" s="662" t="s">
        <v>4958</v>
      </c>
      <c r="AF53" s="662" t="s">
        <v>14180</v>
      </c>
      <c r="AG53" s="662" t="s">
        <v>15844</v>
      </c>
    </row>
    <row r="54" spans="1:33">
      <c r="A54" s="662" t="s">
        <v>2567</v>
      </c>
      <c r="B54" s="662">
        <v>53257</v>
      </c>
      <c r="C54" s="662" t="s">
        <v>17</v>
      </c>
      <c r="D54" s="662" t="s">
        <v>2607</v>
      </c>
      <c r="E54" s="662" t="s">
        <v>2608</v>
      </c>
      <c r="F54" s="662" t="s">
        <v>2609</v>
      </c>
      <c r="G54" s="662">
        <v>34</v>
      </c>
      <c r="H54" s="662">
        <v>28.9</v>
      </c>
      <c r="I54" s="662">
        <v>136</v>
      </c>
      <c r="J54" s="662">
        <v>49.5</v>
      </c>
      <c r="K54" s="662">
        <v>2</v>
      </c>
      <c r="L54" s="662">
        <v>9</v>
      </c>
      <c r="M54" s="662">
        <v>1.5</v>
      </c>
      <c r="N54" s="662" t="s">
        <v>2610</v>
      </c>
      <c r="O54" s="662" t="s">
        <v>22</v>
      </c>
      <c r="P54" s="662" t="s">
        <v>40</v>
      </c>
      <c r="Q54" s="667">
        <v>34.481667000000002</v>
      </c>
      <c r="R54" s="667">
        <v>136.82499999999999</v>
      </c>
      <c r="S54" s="662">
        <v>89.862816463737659</v>
      </c>
      <c r="T54" s="668" t="s">
        <v>4605</v>
      </c>
      <c r="U54" s="668" t="s">
        <v>4605</v>
      </c>
      <c r="V54" s="668" t="s">
        <v>4605</v>
      </c>
      <c r="W54" s="668" t="s">
        <v>22</v>
      </c>
      <c r="X54" s="668" t="s">
        <v>22</v>
      </c>
      <c r="Y54" s="668" t="s">
        <v>22</v>
      </c>
      <c r="Z54" s="668" t="s">
        <v>22</v>
      </c>
      <c r="AB54" s="662" t="s">
        <v>2610</v>
      </c>
      <c r="AC54" s="662" t="s">
        <v>2610</v>
      </c>
      <c r="AE54" s="662" t="s">
        <v>4958</v>
      </c>
      <c r="AF54" s="662" t="s">
        <v>14182</v>
      </c>
      <c r="AG54" s="662" t="s">
        <v>15846</v>
      </c>
    </row>
    <row r="55" spans="1:33">
      <c r="A55" s="662" t="s">
        <v>2567</v>
      </c>
      <c r="B55" s="662">
        <v>53112</v>
      </c>
      <c r="C55" s="662" t="s">
        <v>23</v>
      </c>
      <c r="D55" s="662" t="s">
        <v>2581</v>
      </c>
      <c r="E55" s="662" t="s">
        <v>2582</v>
      </c>
      <c r="F55" s="662" t="s">
        <v>2583</v>
      </c>
      <c r="G55" s="662">
        <v>34</v>
      </c>
      <c r="H55" s="662">
        <v>45.7</v>
      </c>
      <c r="I55" s="662">
        <v>136</v>
      </c>
      <c r="J55" s="662">
        <v>8.5</v>
      </c>
      <c r="K55" s="662">
        <v>159</v>
      </c>
      <c r="L55" s="662">
        <v>22.1</v>
      </c>
      <c r="M55" s="662" t="s">
        <v>22</v>
      </c>
      <c r="N55" s="662" t="s">
        <v>2584</v>
      </c>
      <c r="O55" s="662" t="s">
        <v>22</v>
      </c>
      <c r="P55" s="662" t="s">
        <v>22</v>
      </c>
      <c r="Q55" s="667">
        <v>34.761667000000003</v>
      </c>
      <c r="R55" s="667">
        <v>136.14166700000001</v>
      </c>
      <c r="S55" s="662">
        <v>90.374007951331379</v>
      </c>
      <c r="T55" s="668" t="s">
        <v>4605</v>
      </c>
      <c r="U55" s="668" t="s">
        <v>4605</v>
      </c>
      <c r="V55" s="668" t="s">
        <v>4605</v>
      </c>
      <c r="W55" s="668" t="s">
        <v>22</v>
      </c>
      <c r="X55" s="668" t="s">
        <v>22</v>
      </c>
      <c r="Y55" s="668" t="s">
        <v>4605</v>
      </c>
      <c r="Z55" s="668" t="s">
        <v>22</v>
      </c>
      <c r="AB55" s="662" t="s">
        <v>2584</v>
      </c>
      <c r="AC55" s="662" t="s">
        <v>2584</v>
      </c>
      <c r="AE55" s="662" t="s">
        <v>4958</v>
      </c>
      <c r="AF55" s="662" t="s">
        <v>14184</v>
      </c>
      <c r="AG55" s="662" t="s">
        <v>15848</v>
      </c>
    </row>
    <row r="56" spans="1:33">
      <c r="A56" s="662" t="s">
        <v>2454</v>
      </c>
      <c r="B56" s="662">
        <v>52196</v>
      </c>
      <c r="C56" s="662" t="s">
        <v>17</v>
      </c>
      <c r="D56" s="662" t="s">
        <v>2496</v>
      </c>
      <c r="E56" s="662" t="s">
        <v>2497</v>
      </c>
      <c r="F56" s="662" t="s">
        <v>2498</v>
      </c>
      <c r="G56" s="662">
        <v>36</v>
      </c>
      <c r="H56" s="662">
        <v>0.9</v>
      </c>
      <c r="I56" s="662">
        <v>137</v>
      </c>
      <c r="J56" s="662">
        <v>23.3</v>
      </c>
      <c r="K56" s="662">
        <v>930</v>
      </c>
      <c r="L56" s="662">
        <v>9.4</v>
      </c>
      <c r="M56" s="662">
        <v>2</v>
      </c>
      <c r="N56" s="662" t="s">
        <v>2499</v>
      </c>
      <c r="O56" s="662" t="s">
        <v>22</v>
      </c>
      <c r="P56" s="662" t="s">
        <v>40</v>
      </c>
      <c r="Q56" s="667">
        <v>36.015000000000001</v>
      </c>
      <c r="R56" s="667">
        <v>137.38833299999999</v>
      </c>
      <c r="S56" s="662">
        <v>91.995481575427391</v>
      </c>
      <c r="T56" s="668" t="s">
        <v>4605</v>
      </c>
      <c r="U56" s="668" t="s">
        <v>4605</v>
      </c>
      <c r="V56" s="668" t="s">
        <v>4605</v>
      </c>
      <c r="W56" s="668" t="s">
        <v>22</v>
      </c>
      <c r="X56" s="668" t="s">
        <v>22</v>
      </c>
      <c r="Y56" s="668" t="s">
        <v>22</v>
      </c>
      <c r="Z56" s="668" t="s">
        <v>22</v>
      </c>
      <c r="AB56" s="662" t="s">
        <v>2499</v>
      </c>
      <c r="AC56" s="662" t="s">
        <v>2499</v>
      </c>
      <c r="AE56" s="662" t="s">
        <v>4958</v>
      </c>
      <c r="AF56" s="662" t="s">
        <v>14189</v>
      </c>
      <c r="AG56" s="662" t="s">
        <v>15853</v>
      </c>
    </row>
    <row r="57" spans="1:33" ht="18.75" customHeight="1">
      <c r="A57" s="662" t="s">
        <v>2046</v>
      </c>
      <c r="B57" s="662">
        <v>48841</v>
      </c>
      <c r="C57" s="662" t="s">
        <v>17</v>
      </c>
      <c r="D57" s="662" t="s">
        <v>2214</v>
      </c>
      <c r="E57" s="662" t="s">
        <v>2215</v>
      </c>
      <c r="F57" s="662" t="s">
        <v>2216</v>
      </c>
      <c r="G57" s="662">
        <v>35</v>
      </c>
      <c r="H57" s="662">
        <v>19.3</v>
      </c>
      <c r="I57" s="662">
        <v>137</v>
      </c>
      <c r="J57" s="662">
        <v>55.9</v>
      </c>
      <c r="K57" s="662">
        <v>407</v>
      </c>
      <c r="L57" s="662">
        <v>9.5</v>
      </c>
      <c r="M57" s="662">
        <v>1.5</v>
      </c>
      <c r="N57" s="662" t="s">
        <v>2124</v>
      </c>
      <c r="O57" s="662" t="s">
        <v>22</v>
      </c>
      <c r="P57" s="662" t="s">
        <v>40</v>
      </c>
      <c r="Q57" s="667">
        <v>35.321666999999998</v>
      </c>
      <c r="R57" s="667">
        <v>137.931667</v>
      </c>
      <c r="S57" s="662">
        <v>94.253225690709144</v>
      </c>
      <c r="T57" s="668" t="s">
        <v>4605</v>
      </c>
      <c r="U57" s="668" t="s">
        <v>4605</v>
      </c>
      <c r="V57" s="668" t="s">
        <v>4605</v>
      </c>
      <c r="W57" s="668" t="s">
        <v>22</v>
      </c>
      <c r="X57" s="668" t="s">
        <v>22</v>
      </c>
      <c r="Y57" s="668" t="s">
        <v>22</v>
      </c>
      <c r="Z57" s="668" t="s">
        <v>22</v>
      </c>
      <c r="AB57" s="662" t="s">
        <v>2124</v>
      </c>
      <c r="AC57" s="662" t="s">
        <v>2124</v>
      </c>
      <c r="AE57" s="662">
        <v>12</v>
      </c>
      <c r="AF57" s="662" t="s">
        <v>14165</v>
      </c>
      <c r="AG57" s="662" t="s">
        <v>15829</v>
      </c>
    </row>
    <row r="58" spans="1:33" ht="18.75" customHeight="1">
      <c r="A58" s="662" t="s">
        <v>2046</v>
      </c>
      <c r="B58" s="662">
        <v>48606</v>
      </c>
      <c r="C58" s="662" t="s">
        <v>17</v>
      </c>
      <c r="D58" s="662" t="s">
        <v>2172</v>
      </c>
      <c r="E58" s="662" t="s">
        <v>2173</v>
      </c>
      <c r="F58" s="662" t="s">
        <v>2174</v>
      </c>
      <c r="G58" s="662">
        <v>35</v>
      </c>
      <c r="H58" s="662">
        <v>50.4</v>
      </c>
      <c r="I58" s="662">
        <v>137</v>
      </c>
      <c r="J58" s="662">
        <v>41.3</v>
      </c>
      <c r="K58" s="662">
        <v>750</v>
      </c>
      <c r="L58" s="662">
        <v>8.1999999999999993</v>
      </c>
      <c r="M58" s="662">
        <v>1.5</v>
      </c>
      <c r="N58" s="662" t="s">
        <v>2175</v>
      </c>
      <c r="O58" s="662" t="s">
        <v>22</v>
      </c>
      <c r="P58" s="662" t="s">
        <v>22</v>
      </c>
      <c r="Q58" s="667">
        <v>35.840000000000003</v>
      </c>
      <c r="R58" s="667">
        <v>137.688333</v>
      </c>
      <c r="S58" s="662">
        <v>94.269785129342551</v>
      </c>
      <c r="T58" s="668" t="s">
        <v>4605</v>
      </c>
      <c r="U58" s="668" t="s">
        <v>4605</v>
      </c>
      <c r="V58" s="668" t="s">
        <v>4605</v>
      </c>
      <c r="W58" s="668" t="s">
        <v>22</v>
      </c>
      <c r="X58" s="668" t="s">
        <v>22</v>
      </c>
      <c r="Y58" s="668" t="s">
        <v>22</v>
      </c>
      <c r="Z58" s="668" t="s">
        <v>22</v>
      </c>
      <c r="AB58" s="662" t="s">
        <v>2175</v>
      </c>
      <c r="AC58" s="662" t="s">
        <v>2175</v>
      </c>
      <c r="AE58" s="662">
        <v>12</v>
      </c>
      <c r="AF58" s="662" t="s">
        <v>14164</v>
      </c>
      <c r="AG58" s="662" t="s">
        <v>15828</v>
      </c>
    </row>
    <row r="59" spans="1:33" ht="18.75" customHeight="1">
      <c r="A59" s="662" t="s">
        <v>1937</v>
      </c>
      <c r="B59" s="662">
        <v>50386</v>
      </c>
      <c r="C59" s="662" t="s">
        <v>17</v>
      </c>
      <c r="D59" s="662" t="s">
        <v>2330</v>
      </c>
      <c r="E59" s="662" t="s">
        <v>2331</v>
      </c>
      <c r="F59" s="662" t="s">
        <v>2332</v>
      </c>
      <c r="G59" s="662">
        <v>34</v>
      </c>
      <c r="H59" s="662">
        <v>53.4</v>
      </c>
      <c r="I59" s="662">
        <v>137</v>
      </c>
      <c r="J59" s="662">
        <v>48.8</v>
      </c>
      <c r="K59" s="662">
        <v>61</v>
      </c>
      <c r="L59" s="662">
        <v>10</v>
      </c>
      <c r="M59" s="662">
        <v>1.5</v>
      </c>
      <c r="N59" s="662" t="s">
        <v>2333</v>
      </c>
      <c r="O59" s="662" t="s">
        <v>22</v>
      </c>
      <c r="P59" s="662" t="s">
        <v>40</v>
      </c>
      <c r="Q59" s="667">
        <v>34.89</v>
      </c>
      <c r="R59" s="667">
        <v>137.813333</v>
      </c>
      <c r="S59" s="662">
        <v>94.669552986873725</v>
      </c>
      <c r="T59" s="668" t="s">
        <v>4605</v>
      </c>
      <c r="U59" s="668" t="s">
        <v>4605</v>
      </c>
      <c r="V59" s="668" t="s">
        <v>4605</v>
      </c>
      <c r="W59" s="668" t="s">
        <v>22</v>
      </c>
      <c r="X59" s="668" t="s">
        <v>22</v>
      </c>
      <c r="Y59" s="668" t="s">
        <v>22</v>
      </c>
      <c r="Z59" s="668" t="s">
        <v>22</v>
      </c>
      <c r="AB59" s="662" t="s">
        <v>4745</v>
      </c>
      <c r="AC59" s="662" t="s">
        <v>1128</v>
      </c>
      <c r="AE59" s="662" t="s">
        <v>5394</v>
      </c>
      <c r="AF59" s="662" t="s">
        <v>14191</v>
      </c>
      <c r="AG59" s="662" t="s">
        <v>15855</v>
      </c>
    </row>
    <row r="60" spans="1:33">
      <c r="A60" s="662" t="s">
        <v>1937</v>
      </c>
      <c r="B60" s="662">
        <v>50456</v>
      </c>
      <c r="C60" s="662" t="s">
        <v>23</v>
      </c>
      <c r="D60" s="662" t="s">
        <v>2348</v>
      </c>
      <c r="E60" s="662" t="s">
        <v>2349</v>
      </c>
      <c r="F60" s="662" t="s">
        <v>2350</v>
      </c>
      <c r="G60" s="662">
        <v>34</v>
      </c>
      <c r="H60" s="662">
        <v>45.2</v>
      </c>
      <c r="I60" s="662">
        <v>137</v>
      </c>
      <c r="J60" s="662">
        <v>42.7</v>
      </c>
      <c r="K60" s="662">
        <v>46</v>
      </c>
      <c r="L60" s="662">
        <v>16.8</v>
      </c>
      <c r="M60" s="662" t="s">
        <v>22</v>
      </c>
      <c r="N60" s="662" t="s">
        <v>2351</v>
      </c>
      <c r="O60" s="662" t="s">
        <v>22</v>
      </c>
      <c r="P60" s="662" t="s">
        <v>22</v>
      </c>
      <c r="Q60" s="667">
        <v>34.753332999999998</v>
      </c>
      <c r="R60" s="667">
        <v>137.71166700000001</v>
      </c>
      <c r="S60" s="662">
        <v>95.293123118410833</v>
      </c>
      <c r="T60" s="668" t="s">
        <v>4605</v>
      </c>
      <c r="U60" s="668" t="s">
        <v>4605</v>
      </c>
      <c r="V60" s="668" t="s">
        <v>4605</v>
      </c>
      <c r="W60" s="668" t="s">
        <v>22</v>
      </c>
      <c r="X60" s="668" t="s">
        <v>22</v>
      </c>
      <c r="Y60" s="668" t="s">
        <v>4605</v>
      </c>
      <c r="Z60" s="668" t="s">
        <v>22</v>
      </c>
      <c r="AB60" s="662" t="s">
        <v>4745</v>
      </c>
      <c r="AC60" s="662" t="s">
        <v>4834</v>
      </c>
      <c r="AE60" s="662" t="s">
        <v>5394</v>
      </c>
      <c r="AF60" s="662" t="s">
        <v>14192</v>
      </c>
      <c r="AG60" s="662" t="s">
        <v>15856</v>
      </c>
    </row>
    <row r="61" spans="1:33">
      <c r="A61" s="662" t="s">
        <v>2895</v>
      </c>
      <c r="B61" s="662">
        <v>57286</v>
      </c>
      <c r="C61" s="662" t="s">
        <v>17</v>
      </c>
      <c r="D61" s="662" t="s">
        <v>2933</v>
      </c>
      <c r="E61" s="662" t="s">
        <v>2639</v>
      </c>
      <c r="F61" s="662" t="s">
        <v>2934</v>
      </c>
      <c r="G61" s="662">
        <v>35</v>
      </c>
      <c r="H61" s="662">
        <v>36</v>
      </c>
      <c r="I61" s="662">
        <v>135</v>
      </c>
      <c r="J61" s="662">
        <v>55</v>
      </c>
      <c r="K61" s="662">
        <v>10</v>
      </c>
      <c r="L61" s="662">
        <v>10</v>
      </c>
      <c r="M61" s="662">
        <v>2</v>
      </c>
      <c r="N61" s="662" t="s">
        <v>2935</v>
      </c>
      <c r="O61" s="662" t="s">
        <v>22</v>
      </c>
      <c r="P61" s="662" t="s">
        <v>40</v>
      </c>
      <c r="Q61" s="667">
        <v>35.6</v>
      </c>
      <c r="R61" s="667">
        <v>135.91666699999999</v>
      </c>
      <c r="S61" s="662">
        <v>95.331621542052346</v>
      </c>
      <c r="T61" s="668" t="s">
        <v>4605</v>
      </c>
      <c r="U61" s="668" t="s">
        <v>4605</v>
      </c>
      <c r="V61" s="668" t="s">
        <v>4605</v>
      </c>
      <c r="W61" s="668" t="s">
        <v>22</v>
      </c>
      <c r="X61" s="668" t="s">
        <v>22</v>
      </c>
      <c r="Y61" s="668" t="s">
        <v>22</v>
      </c>
      <c r="Z61" s="668" t="s">
        <v>22</v>
      </c>
      <c r="AB61" s="662" t="s">
        <v>4850</v>
      </c>
      <c r="AC61" s="662" t="s">
        <v>2209</v>
      </c>
      <c r="AE61" s="662" t="s">
        <v>5394</v>
      </c>
      <c r="AF61" s="662" t="s">
        <v>14208</v>
      </c>
      <c r="AG61" s="662" t="s">
        <v>15872</v>
      </c>
    </row>
    <row r="62" spans="1:33" ht="18.75" customHeight="1">
      <c r="A62" s="662" t="s">
        <v>2944</v>
      </c>
      <c r="B62" s="662">
        <v>60216</v>
      </c>
      <c r="C62" s="662" t="s">
        <v>17</v>
      </c>
      <c r="D62" s="662" t="s">
        <v>654</v>
      </c>
      <c r="E62" s="662" t="s">
        <v>655</v>
      </c>
      <c r="F62" s="662" t="s">
        <v>2977</v>
      </c>
      <c r="G62" s="662">
        <v>34</v>
      </c>
      <c r="H62" s="662">
        <v>59.5</v>
      </c>
      <c r="I62" s="662">
        <v>135</v>
      </c>
      <c r="J62" s="662">
        <v>54.7</v>
      </c>
      <c r="K62" s="662">
        <v>86</v>
      </c>
      <c r="L62" s="662">
        <v>10</v>
      </c>
      <c r="M62" s="662">
        <v>1.5</v>
      </c>
      <c r="N62" s="662" t="s">
        <v>1837</v>
      </c>
      <c r="O62" s="662" t="s">
        <v>22</v>
      </c>
      <c r="P62" s="662" t="s">
        <v>40</v>
      </c>
      <c r="Q62" s="667">
        <v>34.991667</v>
      </c>
      <c r="R62" s="667">
        <v>135.91166699999999</v>
      </c>
      <c r="S62" s="662">
        <v>95.585127998949716</v>
      </c>
      <c r="T62" s="668" t="s">
        <v>4605</v>
      </c>
      <c r="U62" s="668" t="s">
        <v>4605</v>
      </c>
      <c r="V62" s="668" t="s">
        <v>4605</v>
      </c>
      <c r="W62" s="668" t="s">
        <v>22</v>
      </c>
      <c r="X62" s="668" t="s">
        <v>22</v>
      </c>
      <c r="Y62" s="668" t="s">
        <v>22</v>
      </c>
      <c r="Z62" s="668" t="s">
        <v>22</v>
      </c>
      <c r="AB62" s="662" t="s">
        <v>1837</v>
      </c>
      <c r="AC62" s="662" t="s">
        <v>1837</v>
      </c>
      <c r="AE62" s="662" t="s">
        <v>5394</v>
      </c>
      <c r="AF62" s="662" t="s">
        <v>14194</v>
      </c>
      <c r="AG62" s="662" t="s">
        <v>15858</v>
      </c>
    </row>
    <row r="63" spans="1:33">
      <c r="A63" s="662" t="s">
        <v>2046</v>
      </c>
      <c r="B63" s="662">
        <v>48531</v>
      </c>
      <c r="C63" s="662" t="s">
        <v>17</v>
      </c>
      <c r="D63" s="662" t="s">
        <v>2145</v>
      </c>
      <c r="E63" s="662" t="s">
        <v>2146</v>
      </c>
      <c r="F63" s="662" t="s">
        <v>2147</v>
      </c>
      <c r="G63" s="662">
        <v>35</v>
      </c>
      <c r="H63" s="662">
        <v>56.3</v>
      </c>
      <c r="I63" s="662">
        <v>137</v>
      </c>
      <c r="J63" s="662">
        <v>36.1</v>
      </c>
      <c r="K63" s="662">
        <v>1130</v>
      </c>
      <c r="L63" s="662">
        <v>10</v>
      </c>
      <c r="M63" s="662">
        <v>2</v>
      </c>
      <c r="N63" s="662" t="s">
        <v>2148</v>
      </c>
      <c r="O63" s="662">
        <v>48940</v>
      </c>
      <c r="P63" s="662" t="s">
        <v>22</v>
      </c>
      <c r="Q63" s="667">
        <v>35.938333</v>
      </c>
      <c r="R63" s="667">
        <v>137.60166699999999</v>
      </c>
      <c r="S63" s="662">
        <v>96.260688160338546</v>
      </c>
      <c r="T63" s="668" t="s">
        <v>4605</v>
      </c>
      <c r="U63" s="668" t="s">
        <v>4605</v>
      </c>
      <c r="V63" s="668" t="s">
        <v>4605</v>
      </c>
      <c r="W63" s="668" t="s">
        <v>22</v>
      </c>
      <c r="X63" s="668" t="s">
        <v>22</v>
      </c>
      <c r="Y63" s="668" t="s">
        <v>22</v>
      </c>
      <c r="Z63" s="668" t="s">
        <v>22</v>
      </c>
      <c r="AB63" s="662" t="s">
        <v>2148</v>
      </c>
      <c r="AC63" s="662" t="s">
        <v>2148</v>
      </c>
      <c r="AE63" s="662" t="s">
        <v>5394</v>
      </c>
      <c r="AF63" s="662" t="s">
        <v>14196</v>
      </c>
      <c r="AG63" s="662" t="s">
        <v>15860</v>
      </c>
    </row>
    <row r="64" spans="1:33">
      <c r="A64" s="662" t="s">
        <v>2046</v>
      </c>
      <c r="B64" s="662">
        <v>48731</v>
      </c>
      <c r="C64" s="662" t="s">
        <v>17</v>
      </c>
      <c r="D64" s="662" t="s">
        <v>2194</v>
      </c>
      <c r="E64" s="662" t="s">
        <v>2195</v>
      </c>
      <c r="F64" s="662" t="s">
        <v>2196</v>
      </c>
      <c r="G64" s="662">
        <v>35</v>
      </c>
      <c r="H64" s="662">
        <v>39.200000000000003</v>
      </c>
      <c r="I64" s="662">
        <v>137</v>
      </c>
      <c r="J64" s="662">
        <v>53.9</v>
      </c>
      <c r="K64" s="662">
        <v>728</v>
      </c>
      <c r="L64" s="662">
        <v>10</v>
      </c>
      <c r="M64" s="662">
        <v>1.5</v>
      </c>
      <c r="N64" s="662" t="s">
        <v>2197</v>
      </c>
      <c r="O64" s="662" t="s">
        <v>22</v>
      </c>
      <c r="P64" s="662" t="s">
        <v>40</v>
      </c>
      <c r="Q64" s="667">
        <v>35.653333000000003</v>
      </c>
      <c r="R64" s="667">
        <v>137.89833300000001</v>
      </c>
      <c r="S64" s="662">
        <v>99.513654999263395</v>
      </c>
      <c r="T64" s="668" t="s">
        <v>4605</v>
      </c>
      <c r="U64" s="668" t="s">
        <v>4605</v>
      </c>
      <c r="V64" s="668" t="s">
        <v>4605</v>
      </c>
      <c r="W64" s="668" t="s">
        <v>22</v>
      </c>
      <c r="X64" s="668" t="s">
        <v>22</v>
      </c>
      <c r="Y64" s="668" t="s">
        <v>22</v>
      </c>
      <c r="Z64" s="668" t="s">
        <v>22</v>
      </c>
      <c r="AB64" s="662" t="s">
        <v>4745</v>
      </c>
      <c r="AC64" s="662" t="s">
        <v>2209</v>
      </c>
      <c r="AE64" s="662" t="s">
        <v>5394</v>
      </c>
      <c r="AF64" s="662" t="s">
        <v>14204</v>
      </c>
      <c r="AG64" s="662" t="s">
        <v>15868</v>
      </c>
    </row>
    <row r="65" spans="1:33">
      <c r="A65" s="662" t="s">
        <v>2454</v>
      </c>
      <c r="B65" s="662">
        <v>52146</v>
      </c>
      <c r="C65" s="662" t="s">
        <v>23</v>
      </c>
      <c r="D65" s="662" t="s">
        <v>2477</v>
      </c>
      <c r="E65" s="662" t="s">
        <v>2478</v>
      </c>
      <c r="F65" s="662" t="s">
        <v>2479</v>
      </c>
      <c r="G65" s="662">
        <v>36</v>
      </c>
      <c r="H65" s="662">
        <v>9.3000000000000007</v>
      </c>
      <c r="I65" s="662">
        <v>137</v>
      </c>
      <c r="J65" s="662">
        <v>15.2</v>
      </c>
      <c r="K65" s="662">
        <v>560</v>
      </c>
      <c r="L65" s="662">
        <v>18.100000000000001</v>
      </c>
      <c r="M65" s="662" t="s">
        <v>22</v>
      </c>
      <c r="N65" s="662" t="s">
        <v>27</v>
      </c>
      <c r="O65" s="662">
        <v>52913</v>
      </c>
      <c r="P65" s="662" t="s">
        <v>22</v>
      </c>
      <c r="Q65" s="667">
        <v>36.155000000000001</v>
      </c>
      <c r="R65" s="667">
        <v>137.253333</v>
      </c>
      <c r="S65" s="662">
        <v>101.30076743833932</v>
      </c>
      <c r="T65" s="668" t="s">
        <v>4605</v>
      </c>
      <c r="U65" s="668" t="s">
        <v>4605</v>
      </c>
      <c r="V65" s="668" t="s">
        <v>4605</v>
      </c>
      <c r="W65" s="668" t="s">
        <v>22</v>
      </c>
      <c r="X65" s="668" t="s">
        <v>22</v>
      </c>
      <c r="Y65" s="668" t="s">
        <v>4605</v>
      </c>
      <c r="Z65" s="668" t="s">
        <v>22</v>
      </c>
      <c r="AB65" s="662" t="s">
        <v>4745</v>
      </c>
      <c r="AC65" s="662" t="s">
        <v>4744</v>
      </c>
      <c r="AE65" s="662" t="s">
        <v>5394</v>
      </c>
      <c r="AF65" s="662" t="s">
        <v>14197</v>
      </c>
      <c r="AG65" s="662" t="s">
        <v>15861</v>
      </c>
    </row>
    <row r="66" spans="1:33">
      <c r="A66" s="662" t="s">
        <v>2895</v>
      </c>
      <c r="B66" s="662">
        <v>57317</v>
      </c>
      <c r="C66" s="662" t="s">
        <v>17</v>
      </c>
      <c r="D66" s="662" t="s">
        <v>2940</v>
      </c>
      <c r="E66" s="662" t="s">
        <v>2941</v>
      </c>
      <c r="F66" s="662" t="s">
        <v>2942</v>
      </c>
      <c r="G66" s="662">
        <v>35</v>
      </c>
      <c r="H66" s="662">
        <v>29</v>
      </c>
      <c r="I66" s="662">
        <v>135</v>
      </c>
      <c r="J66" s="662">
        <v>46.9</v>
      </c>
      <c r="K66" s="662">
        <v>10</v>
      </c>
      <c r="L66" s="662">
        <v>24.9</v>
      </c>
      <c r="M66" s="662">
        <v>2</v>
      </c>
      <c r="N66" s="662" t="s">
        <v>2943</v>
      </c>
      <c r="O66" s="662">
        <v>57915</v>
      </c>
      <c r="P66" s="662" t="s">
        <v>22</v>
      </c>
      <c r="Q66" s="667">
        <v>35.483333000000002</v>
      </c>
      <c r="R66" s="667">
        <v>135.781667</v>
      </c>
      <c r="S66" s="662">
        <v>103.48121778622371</v>
      </c>
      <c r="T66" s="668" t="s">
        <v>4605</v>
      </c>
      <c r="U66" s="668" t="s">
        <v>4605</v>
      </c>
      <c r="V66" s="668" t="s">
        <v>4605</v>
      </c>
      <c r="W66" s="668" t="s">
        <v>22</v>
      </c>
      <c r="X66" s="668" t="s">
        <v>22</v>
      </c>
      <c r="Y66" s="668" t="s">
        <v>22</v>
      </c>
      <c r="Z66" s="668" t="s">
        <v>22</v>
      </c>
      <c r="AB66" s="662" t="s">
        <v>2943</v>
      </c>
      <c r="AC66" s="662" t="s">
        <v>2943</v>
      </c>
      <c r="AE66" s="662" t="s">
        <v>5394</v>
      </c>
      <c r="AF66" s="662" t="s">
        <v>14198</v>
      </c>
      <c r="AG66" s="662" t="s">
        <v>15862</v>
      </c>
    </row>
    <row r="67" spans="1:33">
      <c r="A67" s="662" t="s">
        <v>2567</v>
      </c>
      <c r="B67" s="662">
        <v>53231</v>
      </c>
      <c r="C67" s="662" t="s">
        <v>17</v>
      </c>
      <c r="D67" s="662" t="s">
        <v>2604</v>
      </c>
      <c r="E67" s="662" t="s">
        <v>2605</v>
      </c>
      <c r="F67" s="662" t="s">
        <v>2606</v>
      </c>
      <c r="G67" s="662">
        <v>34</v>
      </c>
      <c r="H67" s="662">
        <v>26.9</v>
      </c>
      <c r="I67" s="662">
        <v>136</v>
      </c>
      <c r="J67" s="662">
        <v>23.4</v>
      </c>
      <c r="K67" s="662">
        <v>120</v>
      </c>
      <c r="L67" s="662">
        <v>10</v>
      </c>
      <c r="M67" s="662">
        <v>1.5</v>
      </c>
      <c r="N67" s="662" t="s">
        <v>2603</v>
      </c>
      <c r="O67" s="662" t="s">
        <v>22</v>
      </c>
      <c r="P67" s="662" t="s">
        <v>40</v>
      </c>
      <c r="Q67" s="667">
        <v>34.448332999999998</v>
      </c>
      <c r="R67" s="667">
        <v>136.38999999999999</v>
      </c>
      <c r="S67" s="662">
        <v>104.15911423756987</v>
      </c>
      <c r="T67" s="668" t="s">
        <v>4605</v>
      </c>
      <c r="U67" s="668" t="s">
        <v>4605</v>
      </c>
      <c r="V67" s="668" t="s">
        <v>4605</v>
      </c>
      <c r="W67" s="668" t="s">
        <v>22</v>
      </c>
      <c r="X67" s="668" t="s">
        <v>22</v>
      </c>
      <c r="Y67" s="668" t="s">
        <v>22</v>
      </c>
      <c r="Z67" s="668" t="s">
        <v>22</v>
      </c>
      <c r="AB67" s="662" t="s">
        <v>4745</v>
      </c>
      <c r="AC67" s="662" t="s">
        <v>4841</v>
      </c>
      <c r="AE67" s="662" t="s">
        <v>5394</v>
      </c>
      <c r="AF67" s="662" t="s">
        <v>14200</v>
      </c>
      <c r="AG67" s="662" t="s">
        <v>15864</v>
      </c>
    </row>
    <row r="68" spans="1:33" ht="18.75" customHeight="1">
      <c r="A68" s="662" t="s">
        <v>2895</v>
      </c>
      <c r="B68" s="662">
        <v>57066</v>
      </c>
      <c r="C68" s="662" t="s">
        <v>23</v>
      </c>
      <c r="D68" s="662" t="s">
        <v>2895</v>
      </c>
      <c r="E68" s="662" t="s">
        <v>2907</v>
      </c>
      <c r="F68" s="662" t="s">
        <v>2908</v>
      </c>
      <c r="G68" s="662">
        <v>36</v>
      </c>
      <c r="H68" s="662">
        <v>3.3</v>
      </c>
      <c r="I68" s="662">
        <v>136</v>
      </c>
      <c r="J68" s="662">
        <v>13.3</v>
      </c>
      <c r="K68" s="662">
        <v>9</v>
      </c>
      <c r="L68" s="662">
        <v>26.1</v>
      </c>
      <c r="M68" s="662" t="s">
        <v>22</v>
      </c>
      <c r="N68" s="662" t="s">
        <v>2909</v>
      </c>
      <c r="O68" s="662">
        <v>57903</v>
      </c>
      <c r="P68" s="662" t="s">
        <v>22</v>
      </c>
      <c r="Q68" s="667">
        <v>36.055</v>
      </c>
      <c r="R68" s="667">
        <v>136.221667</v>
      </c>
      <c r="S68" s="662">
        <v>104.56941838649588</v>
      </c>
      <c r="T68" s="668" t="s">
        <v>4605</v>
      </c>
      <c r="U68" s="668" t="s">
        <v>4605</v>
      </c>
      <c r="V68" s="668" t="s">
        <v>4605</v>
      </c>
      <c r="W68" s="668" t="s">
        <v>4605</v>
      </c>
      <c r="X68" s="668" t="s">
        <v>22</v>
      </c>
      <c r="Y68" s="668" t="s">
        <v>4605</v>
      </c>
      <c r="Z68" s="668" t="s">
        <v>4605</v>
      </c>
      <c r="AB68" s="662" t="s">
        <v>4745</v>
      </c>
      <c r="AC68" s="662" t="s">
        <v>4848</v>
      </c>
      <c r="AE68" s="662" t="s">
        <v>5394</v>
      </c>
      <c r="AF68" s="662" t="s">
        <v>14202</v>
      </c>
      <c r="AG68" s="662" t="s">
        <v>15866</v>
      </c>
    </row>
    <row r="69" spans="1:33">
      <c r="A69" s="662" t="s">
        <v>2567</v>
      </c>
      <c r="B69" s="662">
        <v>53296</v>
      </c>
      <c r="C69" s="662" t="s">
        <v>17</v>
      </c>
      <c r="D69" s="662" t="s">
        <v>2614</v>
      </c>
      <c r="E69" s="662" t="s">
        <v>2615</v>
      </c>
      <c r="F69" s="662" t="s">
        <v>2616</v>
      </c>
      <c r="G69" s="662">
        <v>34</v>
      </c>
      <c r="H69" s="662">
        <v>20.7</v>
      </c>
      <c r="I69" s="662">
        <v>136</v>
      </c>
      <c r="J69" s="662">
        <v>40.9</v>
      </c>
      <c r="K69" s="662">
        <v>6</v>
      </c>
      <c r="L69" s="662">
        <v>10</v>
      </c>
      <c r="M69" s="662">
        <v>1.5</v>
      </c>
      <c r="N69" s="662" t="s">
        <v>2617</v>
      </c>
      <c r="O69" s="662" t="s">
        <v>22</v>
      </c>
      <c r="P69" s="662" t="s">
        <v>40</v>
      </c>
      <c r="Q69" s="667">
        <v>34.344999999999999</v>
      </c>
      <c r="R69" s="667">
        <v>136.681667</v>
      </c>
      <c r="S69" s="662">
        <v>106.60490361830288</v>
      </c>
      <c r="T69" s="668" t="s">
        <v>4605</v>
      </c>
      <c r="U69" s="668" t="s">
        <v>4605</v>
      </c>
      <c r="V69" s="668" t="s">
        <v>4605</v>
      </c>
      <c r="W69" s="668" t="s">
        <v>22</v>
      </c>
      <c r="X69" s="668" t="s">
        <v>22</v>
      </c>
      <c r="Y69" s="668" t="s">
        <v>22</v>
      </c>
      <c r="Z69" s="668" t="s">
        <v>22</v>
      </c>
      <c r="AB69" s="662" t="s">
        <v>4842</v>
      </c>
      <c r="AC69" s="662" t="s">
        <v>2629</v>
      </c>
      <c r="AE69" s="662" t="s">
        <v>5398</v>
      </c>
      <c r="AF69" s="662" t="s">
        <v>14215</v>
      </c>
      <c r="AG69" s="662" t="s">
        <v>15879</v>
      </c>
    </row>
    <row r="70" spans="1:33" ht="18.75" customHeight="1">
      <c r="A70" s="662" t="s">
        <v>2046</v>
      </c>
      <c r="B70" s="662">
        <v>48536</v>
      </c>
      <c r="C70" s="662" t="s">
        <v>17</v>
      </c>
      <c r="D70" s="662" t="s">
        <v>2149</v>
      </c>
      <c r="E70" s="662" t="s">
        <v>2150</v>
      </c>
      <c r="F70" s="662" t="s">
        <v>2151</v>
      </c>
      <c r="G70" s="662">
        <v>35</v>
      </c>
      <c r="H70" s="662">
        <v>56.2</v>
      </c>
      <c r="I70" s="662">
        <v>137</v>
      </c>
      <c r="J70" s="662">
        <v>47.2</v>
      </c>
      <c r="K70" s="662">
        <v>985</v>
      </c>
      <c r="L70" s="662">
        <v>11.3</v>
      </c>
      <c r="M70" s="662">
        <v>1.5</v>
      </c>
      <c r="N70" s="662" t="s">
        <v>2152</v>
      </c>
      <c r="O70" s="662" t="s">
        <v>22</v>
      </c>
      <c r="P70" s="662" t="s">
        <v>40</v>
      </c>
      <c r="Q70" s="667">
        <v>35.936667</v>
      </c>
      <c r="R70" s="667">
        <v>137.78666699999999</v>
      </c>
      <c r="S70" s="662">
        <v>107.99760383144984</v>
      </c>
      <c r="T70" s="668" t="s">
        <v>4605</v>
      </c>
      <c r="U70" s="668" t="s">
        <v>4605</v>
      </c>
      <c r="V70" s="668" t="s">
        <v>4605</v>
      </c>
      <c r="W70" s="668" t="s">
        <v>22</v>
      </c>
      <c r="X70" s="668" t="s">
        <v>22</v>
      </c>
      <c r="Y70" s="668" t="s">
        <v>22</v>
      </c>
      <c r="Z70" s="668" t="s">
        <v>22</v>
      </c>
      <c r="AB70" s="662" t="s">
        <v>2152</v>
      </c>
      <c r="AC70" s="662" t="s">
        <v>2152</v>
      </c>
      <c r="AE70" s="662" t="s">
        <v>5398</v>
      </c>
      <c r="AF70" s="662" t="s">
        <v>14228</v>
      </c>
      <c r="AG70" s="662" t="s">
        <v>15892</v>
      </c>
    </row>
    <row r="71" spans="1:33">
      <c r="A71" s="662" t="s">
        <v>2454</v>
      </c>
      <c r="B71" s="662">
        <v>52081</v>
      </c>
      <c r="C71" s="662" t="s">
        <v>17</v>
      </c>
      <c r="D71" s="662" t="s">
        <v>2462</v>
      </c>
      <c r="E71" s="662" t="s">
        <v>1553</v>
      </c>
      <c r="F71" s="662" t="s">
        <v>2463</v>
      </c>
      <c r="G71" s="662">
        <v>36</v>
      </c>
      <c r="H71" s="662">
        <v>16.399999999999999</v>
      </c>
      <c r="I71" s="662">
        <v>136</v>
      </c>
      <c r="J71" s="662">
        <v>53.8</v>
      </c>
      <c r="K71" s="662">
        <v>478</v>
      </c>
      <c r="L71" s="662">
        <v>10</v>
      </c>
      <c r="M71" s="662">
        <v>4</v>
      </c>
      <c r="N71" s="662" t="s">
        <v>2464</v>
      </c>
      <c r="O71" s="662">
        <v>52910</v>
      </c>
      <c r="P71" s="662" t="s">
        <v>40</v>
      </c>
      <c r="Q71" s="667">
        <v>36.273333000000001</v>
      </c>
      <c r="R71" s="667">
        <v>136.89666700000001</v>
      </c>
      <c r="S71" s="662">
        <v>109.13123572657675</v>
      </c>
      <c r="T71" s="668" t="s">
        <v>4605</v>
      </c>
      <c r="U71" s="668" t="s">
        <v>4605</v>
      </c>
      <c r="V71" s="668" t="s">
        <v>4605</v>
      </c>
      <c r="W71" s="668" t="s">
        <v>22</v>
      </c>
      <c r="X71" s="668" t="s">
        <v>22</v>
      </c>
      <c r="Y71" s="668" t="s">
        <v>22</v>
      </c>
      <c r="Z71" s="668" t="s">
        <v>22</v>
      </c>
      <c r="AB71" s="662" t="s">
        <v>2464</v>
      </c>
      <c r="AC71" s="662" t="s">
        <v>2464</v>
      </c>
      <c r="AE71" s="662" t="s">
        <v>5398</v>
      </c>
      <c r="AF71" s="662" t="s">
        <v>14216</v>
      </c>
      <c r="AG71" s="662" t="s">
        <v>15880</v>
      </c>
    </row>
    <row r="72" spans="1:33">
      <c r="A72" s="662" t="s">
        <v>2984</v>
      </c>
      <c r="B72" s="662">
        <v>61286</v>
      </c>
      <c r="C72" s="662" t="s">
        <v>23</v>
      </c>
      <c r="D72" s="662" t="s">
        <v>2984</v>
      </c>
      <c r="E72" s="662" t="s">
        <v>3032</v>
      </c>
      <c r="F72" s="662" t="s">
        <v>3035</v>
      </c>
      <c r="G72" s="662">
        <v>35</v>
      </c>
      <c r="H72" s="662">
        <v>0.7</v>
      </c>
      <c r="I72" s="662">
        <v>135</v>
      </c>
      <c r="J72" s="662">
        <v>44.1</v>
      </c>
      <c r="K72" s="662">
        <v>36</v>
      </c>
      <c r="L72" s="662">
        <v>17.8</v>
      </c>
      <c r="M72" s="662" t="s">
        <v>22</v>
      </c>
      <c r="N72" s="662" t="s">
        <v>3034</v>
      </c>
      <c r="O72" s="662" t="s">
        <v>22</v>
      </c>
      <c r="P72" s="662" t="s">
        <v>262</v>
      </c>
      <c r="Q72" s="667">
        <v>35.011667000000003</v>
      </c>
      <c r="R72" s="667">
        <v>135.73500000000001</v>
      </c>
      <c r="S72" s="662">
        <v>110.17591060569941</v>
      </c>
      <c r="T72" s="668" t="s">
        <v>22</v>
      </c>
      <c r="U72" s="668" t="s">
        <v>22</v>
      </c>
      <c r="V72" s="668" t="s">
        <v>4605</v>
      </c>
      <c r="W72" s="668" t="s">
        <v>22</v>
      </c>
      <c r="X72" s="668" t="s">
        <v>22</v>
      </c>
      <c r="Y72" s="668" t="s">
        <v>22</v>
      </c>
      <c r="Z72" s="668" t="s">
        <v>22</v>
      </c>
      <c r="AB72" s="662" t="s">
        <v>4758</v>
      </c>
      <c r="AC72" s="662" t="s">
        <v>3034</v>
      </c>
      <c r="AE72" s="662" t="s">
        <v>5398</v>
      </c>
      <c r="AF72" s="662" t="s">
        <v>14217</v>
      </c>
      <c r="AG72" s="662" t="s">
        <v>15881</v>
      </c>
    </row>
    <row r="73" spans="1:33">
      <c r="A73" s="662" t="s">
        <v>1937</v>
      </c>
      <c r="B73" s="662">
        <v>50536</v>
      </c>
      <c r="C73" s="662" t="s">
        <v>17</v>
      </c>
      <c r="D73" s="662" t="s">
        <v>2369</v>
      </c>
      <c r="E73" s="662" t="s">
        <v>2370</v>
      </c>
      <c r="F73" s="662" t="s">
        <v>2371</v>
      </c>
      <c r="G73" s="662">
        <v>34</v>
      </c>
      <c r="H73" s="662">
        <v>41.5</v>
      </c>
      <c r="I73" s="662">
        <v>137</v>
      </c>
      <c r="J73" s="662">
        <v>52.8</v>
      </c>
      <c r="K73" s="662">
        <v>1</v>
      </c>
      <c r="L73" s="662">
        <v>10</v>
      </c>
      <c r="M73" s="662">
        <v>1.5</v>
      </c>
      <c r="N73" s="662" t="s">
        <v>2372</v>
      </c>
      <c r="O73" s="662" t="s">
        <v>22</v>
      </c>
      <c r="P73" s="662" t="s">
        <v>40</v>
      </c>
      <c r="Q73" s="667">
        <v>34.691667000000002</v>
      </c>
      <c r="R73" s="667">
        <v>137.88</v>
      </c>
      <c r="S73" s="662">
        <v>111.67094553728788</v>
      </c>
      <c r="T73" s="668" t="s">
        <v>4605</v>
      </c>
      <c r="U73" s="668" t="s">
        <v>4605</v>
      </c>
      <c r="V73" s="668" t="s">
        <v>4605</v>
      </c>
      <c r="W73" s="668" t="s">
        <v>22</v>
      </c>
      <c r="X73" s="668" t="s">
        <v>22</v>
      </c>
      <c r="Y73" s="668" t="s">
        <v>22</v>
      </c>
      <c r="Z73" s="668" t="s">
        <v>22</v>
      </c>
      <c r="AB73" s="662" t="s">
        <v>2372</v>
      </c>
      <c r="AC73" s="662" t="s">
        <v>2372</v>
      </c>
      <c r="AE73" s="662" t="s">
        <v>5398</v>
      </c>
      <c r="AF73" s="662" t="s">
        <v>14218</v>
      </c>
      <c r="AG73" s="662" t="s">
        <v>15882</v>
      </c>
    </row>
    <row r="74" spans="1:33" ht="18.75" customHeight="1">
      <c r="A74" s="662" t="s">
        <v>2895</v>
      </c>
      <c r="B74" s="662">
        <v>57026</v>
      </c>
      <c r="C74" s="662" t="s">
        <v>23</v>
      </c>
      <c r="D74" s="662" t="s">
        <v>2900</v>
      </c>
      <c r="E74" s="662" t="s">
        <v>2901</v>
      </c>
      <c r="F74" s="662" t="s">
        <v>2902</v>
      </c>
      <c r="G74" s="662">
        <v>36</v>
      </c>
      <c r="H74" s="662">
        <v>8.5</v>
      </c>
      <c r="I74" s="662">
        <v>136</v>
      </c>
      <c r="J74" s="662">
        <v>13.4</v>
      </c>
      <c r="K74" s="662">
        <v>5</v>
      </c>
      <c r="L74" s="662">
        <v>6</v>
      </c>
      <c r="M74" s="662" t="s">
        <v>22</v>
      </c>
      <c r="N74" s="662" t="s">
        <v>35</v>
      </c>
      <c r="O74" s="662" t="s">
        <v>22</v>
      </c>
      <c r="P74" s="662" t="s">
        <v>36</v>
      </c>
      <c r="Q74" s="667">
        <v>36.141666999999998</v>
      </c>
      <c r="R74" s="667">
        <v>136.223333</v>
      </c>
      <c r="S74" s="662">
        <v>112.4175070573974</v>
      </c>
      <c r="T74" s="668" t="s">
        <v>4605</v>
      </c>
      <c r="U74" s="668" t="s">
        <v>4605</v>
      </c>
      <c r="V74" s="668" t="s">
        <v>4605</v>
      </c>
      <c r="W74" s="668" t="s">
        <v>22</v>
      </c>
      <c r="X74" s="668" t="s">
        <v>22</v>
      </c>
      <c r="Y74" s="668" t="s">
        <v>22</v>
      </c>
      <c r="Z74" s="668" t="s">
        <v>22</v>
      </c>
      <c r="AB74" s="662" t="s">
        <v>35</v>
      </c>
      <c r="AC74" s="662" t="s">
        <v>35</v>
      </c>
      <c r="AE74" s="662" t="s">
        <v>5398</v>
      </c>
      <c r="AF74" s="662" t="s">
        <v>14219</v>
      </c>
      <c r="AG74" s="662" t="s">
        <v>15883</v>
      </c>
    </row>
    <row r="75" spans="1:33" ht="18.75" customHeight="1">
      <c r="A75" s="662" t="s">
        <v>2046</v>
      </c>
      <c r="B75" s="662">
        <v>48621</v>
      </c>
      <c r="C75" s="662" t="s">
        <v>17</v>
      </c>
      <c r="D75" s="662" t="s">
        <v>2176</v>
      </c>
      <c r="E75" s="662" t="s">
        <v>2177</v>
      </c>
      <c r="F75" s="662" t="s">
        <v>2178</v>
      </c>
      <c r="G75" s="662">
        <v>35</v>
      </c>
      <c r="H75" s="662">
        <v>49.5</v>
      </c>
      <c r="I75" s="662">
        <v>137</v>
      </c>
      <c r="J75" s="662">
        <v>57.3</v>
      </c>
      <c r="K75" s="662">
        <v>633</v>
      </c>
      <c r="L75" s="662">
        <v>10</v>
      </c>
      <c r="M75" s="662">
        <v>1.5</v>
      </c>
      <c r="N75" s="662" t="s">
        <v>2179</v>
      </c>
      <c r="O75" s="662" t="s">
        <v>22</v>
      </c>
      <c r="P75" s="662" t="s">
        <v>40</v>
      </c>
      <c r="Q75" s="667">
        <v>35.825000000000003</v>
      </c>
      <c r="R75" s="667">
        <v>137.95500000000001</v>
      </c>
      <c r="S75" s="662">
        <v>112.893051155626</v>
      </c>
      <c r="T75" s="668" t="s">
        <v>4605</v>
      </c>
      <c r="U75" s="668" t="s">
        <v>4605</v>
      </c>
      <c r="V75" s="668" t="s">
        <v>4605</v>
      </c>
      <c r="W75" s="668" t="s">
        <v>22</v>
      </c>
      <c r="X75" s="668" t="s">
        <v>22</v>
      </c>
      <c r="Y75" s="668" t="s">
        <v>22</v>
      </c>
      <c r="Z75" s="668" t="s">
        <v>22</v>
      </c>
      <c r="AB75" s="662" t="s">
        <v>2179</v>
      </c>
      <c r="AC75" s="662" t="s">
        <v>2179</v>
      </c>
      <c r="AE75" s="662" t="s">
        <v>5398</v>
      </c>
      <c r="AF75" s="662" t="s">
        <v>14220</v>
      </c>
      <c r="AG75" s="662" t="s">
        <v>15884</v>
      </c>
    </row>
    <row r="76" spans="1:33">
      <c r="A76" s="662" t="s">
        <v>2046</v>
      </c>
      <c r="B76" s="662">
        <v>48466</v>
      </c>
      <c r="C76" s="662" t="s">
        <v>17</v>
      </c>
      <c r="D76" s="662" t="s">
        <v>2132</v>
      </c>
      <c r="E76" s="662" t="s">
        <v>2133</v>
      </c>
      <c r="F76" s="662" t="s">
        <v>2134</v>
      </c>
      <c r="G76" s="662">
        <v>36</v>
      </c>
      <c r="H76" s="662">
        <v>5.3</v>
      </c>
      <c r="I76" s="662">
        <v>137</v>
      </c>
      <c r="J76" s="662">
        <v>41</v>
      </c>
      <c r="K76" s="662">
        <v>1068</v>
      </c>
      <c r="L76" s="662">
        <v>10</v>
      </c>
      <c r="M76" s="662">
        <v>2</v>
      </c>
      <c r="N76" s="662" t="s">
        <v>2135</v>
      </c>
      <c r="O76" s="662" t="s">
        <v>22</v>
      </c>
      <c r="P76" s="662" t="s">
        <v>40</v>
      </c>
      <c r="Q76" s="667">
        <v>36.088332999999999</v>
      </c>
      <c r="R76" s="667">
        <v>137.683333</v>
      </c>
      <c r="S76" s="662">
        <v>113.70804262940445</v>
      </c>
      <c r="T76" s="668" t="s">
        <v>4605</v>
      </c>
      <c r="U76" s="668" t="s">
        <v>4605</v>
      </c>
      <c r="V76" s="668" t="s">
        <v>4605</v>
      </c>
      <c r="W76" s="668" t="s">
        <v>22</v>
      </c>
      <c r="X76" s="668" t="s">
        <v>22</v>
      </c>
      <c r="Y76" s="668" t="s">
        <v>22</v>
      </c>
      <c r="Z76" s="668" t="s">
        <v>22</v>
      </c>
      <c r="AB76" s="662" t="s">
        <v>2135</v>
      </c>
      <c r="AC76" s="662" t="s">
        <v>2135</v>
      </c>
      <c r="AE76" s="662" t="s">
        <v>5398</v>
      </c>
      <c r="AF76" s="662" t="s">
        <v>14222</v>
      </c>
      <c r="AG76" s="662" t="s">
        <v>15886</v>
      </c>
    </row>
    <row r="77" spans="1:33">
      <c r="A77" s="662" t="s">
        <v>1937</v>
      </c>
      <c r="B77" s="662">
        <v>50241</v>
      </c>
      <c r="C77" s="662" t="s">
        <v>17</v>
      </c>
      <c r="D77" s="662" t="s">
        <v>2301</v>
      </c>
      <c r="E77" s="662" t="s">
        <v>2302</v>
      </c>
      <c r="F77" s="662" t="s">
        <v>2303</v>
      </c>
      <c r="G77" s="662">
        <v>35</v>
      </c>
      <c r="H77" s="662">
        <v>6.1</v>
      </c>
      <c r="I77" s="662">
        <v>138</v>
      </c>
      <c r="J77" s="662">
        <v>7.7</v>
      </c>
      <c r="K77" s="662">
        <v>290</v>
      </c>
      <c r="L77" s="662">
        <v>10</v>
      </c>
      <c r="M77" s="662">
        <v>1.5</v>
      </c>
      <c r="N77" s="662" t="s">
        <v>1794</v>
      </c>
      <c r="O77" s="662" t="s">
        <v>22</v>
      </c>
      <c r="P77" s="662" t="s">
        <v>40</v>
      </c>
      <c r="Q77" s="667">
        <v>35.101666999999999</v>
      </c>
      <c r="R77" s="667">
        <v>138.128333</v>
      </c>
      <c r="S77" s="662">
        <v>114.14334651750792</v>
      </c>
      <c r="T77" s="668" t="s">
        <v>4605</v>
      </c>
      <c r="U77" s="668" t="s">
        <v>4605</v>
      </c>
      <c r="V77" s="668" t="s">
        <v>4605</v>
      </c>
      <c r="W77" s="668" t="s">
        <v>22</v>
      </c>
      <c r="X77" s="668" t="s">
        <v>22</v>
      </c>
      <c r="Y77" s="668" t="s">
        <v>22</v>
      </c>
      <c r="Z77" s="668" t="s">
        <v>22</v>
      </c>
      <c r="AB77" s="662" t="s">
        <v>4745</v>
      </c>
      <c r="AC77" s="662" t="s">
        <v>4814</v>
      </c>
      <c r="AE77" s="662" t="s">
        <v>5398</v>
      </c>
      <c r="AF77" s="662" t="s">
        <v>14226</v>
      </c>
      <c r="AG77" s="662" t="s">
        <v>15890</v>
      </c>
    </row>
    <row r="78" spans="1:33">
      <c r="A78" s="662" t="s">
        <v>2454</v>
      </c>
      <c r="B78" s="662">
        <v>52041</v>
      </c>
      <c r="C78" s="662" t="s">
        <v>17</v>
      </c>
      <c r="D78" s="662" t="s">
        <v>2455</v>
      </c>
      <c r="E78" s="662" t="s">
        <v>1184</v>
      </c>
      <c r="F78" s="662" t="s">
        <v>2456</v>
      </c>
      <c r="G78" s="662">
        <v>36</v>
      </c>
      <c r="H78" s="662">
        <v>18.3</v>
      </c>
      <c r="I78" s="662">
        <v>137</v>
      </c>
      <c r="J78" s="662">
        <v>6</v>
      </c>
      <c r="K78" s="662">
        <v>471</v>
      </c>
      <c r="L78" s="662">
        <v>10</v>
      </c>
      <c r="M78" s="662">
        <v>3.7</v>
      </c>
      <c r="N78" s="662" t="s">
        <v>2457</v>
      </c>
      <c r="O78" s="662">
        <v>52900</v>
      </c>
      <c r="P78" s="662" t="s">
        <v>40</v>
      </c>
      <c r="Q78" s="667">
        <v>36.305</v>
      </c>
      <c r="R78" s="667">
        <v>137.1</v>
      </c>
      <c r="S78" s="662">
        <v>114.1448113295374</v>
      </c>
      <c r="T78" s="668" t="s">
        <v>4605</v>
      </c>
      <c r="U78" s="668" t="s">
        <v>4605</v>
      </c>
      <c r="V78" s="668" t="s">
        <v>4605</v>
      </c>
      <c r="W78" s="668" t="s">
        <v>22</v>
      </c>
      <c r="X78" s="668" t="s">
        <v>22</v>
      </c>
      <c r="Y78" s="668" t="s">
        <v>22</v>
      </c>
      <c r="Z78" s="668" t="s">
        <v>22</v>
      </c>
      <c r="AB78" s="662" t="s">
        <v>2457</v>
      </c>
      <c r="AC78" s="662" t="s">
        <v>2457</v>
      </c>
      <c r="AE78" s="662" t="s">
        <v>5398</v>
      </c>
      <c r="AF78" s="662" t="s">
        <v>14224</v>
      </c>
      <c r="AG78" s="662" t="s">
        <v>15888</v>
      </c>
    </row>
    <row r="79" spans="1:33">
      <c r="A79" s="662" t="s">
        <v>2895</v>
      </c>
      <c r="B79" s="662">
        <v>57051</v>
      </c>
      <c r="C79" s="662" t="s">
        <v>17</v>
      </c>
      <c r="D79" s="662" t="s">
        <v>2903</v>
      </c>
      <c r="E79" s="662" t="s">
        <v>2904</v>
      </c>
      <c r="F79" s="662" t="s">
        <v>2905</v>
      </c>
      <c r="G79" s="662">
        <v>36</v>
      </c>
      <c r="H79" s="662">
        <v>0.7</v>
      </c>
      <c r="I79" s="662">
        <v>135</v>
      </c>
      <c r="J79" s="662">
        <v>59.4</v>
      </c>
      <c r="K79" s="662">
        <v>30</v>
      </c>
      <c r="L79" s="662">
        <v>9.9</v>
      </c>
      <c r="M79" s="662">
        <v>1.5</v>
      </c>
      <c r="N79" s="662" t="s">
        <v>2906</v>
      </c>
      <c r="O79" s="662" t="s">
        <v>22</v>
      </c>
      <c r="P79" s="662" t="s">
        <v>22</v>
      </c>
      <c r="Q79" s="667">
        <v>36.011667000000003</v>
      </c>
      <c r="R79" s="667">
        <v>135.99</v>
      </c>
      <c r="S79" s="662">
        <v>114.65158702860833</v>
      </c>
      <c r="T79" s="668" t="s">
        <v>4605</v>
      </c>
      <c r="U79" s="668" t="s">
        <v>4605</v>
      </c>
      <c r="V79" s="668" t="s">
        <v>4605</v>
      </c>
      <c r="W79" s="668" t="s">
        <v>22</v>
      </c>
      <c r="X79" s="668" t="s">
        <v>22</v>
      </c>
      <c r="Y79" s="668" t="s">
        <v>22</v>
      </c>
      <c r="Z79" s="668" t="s">
        <v>22</v>
      </c>
      <c r="AB79" s="662" t="s">
        <v>2906</v>
      </c>
      <c r="AC79" s="662" t="s">
        <v>2906</v>
      </c>
      <c r="AE79" s="662" t="s">
        <v>5398</v>
      </c>
      <c r="AF79" s="662" t="s">
        <v>14225</v>
      </c>
      <c r="AG79" s="662" t="s">
        <v>15889</v>
      </c>
    </row>
    <row r="80" spans="1:33" ht="18.75" customHeight="1">
      <c r="A80" s="662" t="s">
        <v>3177</v>
      </c>
      <c r="B80" s="662">
        <v>64041</v>
      </c>
      <c r="C80" s="662" t="s">
        <v>17</v>
      </c>
      <c r="D80" s="662" t="s">
        <v>3181</v>
      </c>
      <c r="E80" s="662" t="s">
        <v>3182</v>
      </c>
      <c r="F80" s="662" t="s">
        <v>3183</v>
      </c>
      <c r="G80" s="662">
        <v>34</v>
      </c>
      <c r="H80" s="662">
        <v>36.299999999999997</v>
      </c>
      <c r="I80" s="662">
        <v>135</v>
      </c>
      <c r="J80" s="662">
        <v>57.1</v>
      </c>
      <c r="K80" s="662">
        <v>468</v>
      </c>
      <c r="L80" s="662">
        <v>10</v>
      </c>
      <c r="M80" s="662">
        <v>1.5</v>
      </c>
      <c r="N80" s="662" t="s">
        <v>1794</v>
      </c>
      <c r="O80" s="662" t="s">
        <v>22</v>
      </c>
      <c r="P80" s="662" t="s">
        <v>22</v>
      </c>
      <c r="Q80" s="667">
        <v>34.604999999999997</v>
      </c>
      <c r="R80" s="667">
        <v>135.95166699999999</v>
      </c>
      <c r="S80" s="662">
        <v>114.91893499790739</v>
      </c>
      <c r="T80" s="668" t="s">
        <v>4605</v>
      </c>
      <c r="U80" s="668" t="s">
        <v>4605</v>
      </c>
      <c r="V80" s="668" t="s">
        <v>4605</v>
      </c>
      <c r="W80" s="668" t="s">
        <v>22</v>
      </c>
      <c r="X80" s="668" t="s">
        <v>22</v>
      </c>
      <c r="Y80" s="668" t="s">
        <v>22</v>
      </c>
      <c r="Z80" s="668" t="s">
        <v>22</v>
      </c>
      <c r="AB80" s="662" t="s">
        <v>4745</v>
      </c>
      <c r="AC80" s="662" t="s">
        <v>4814</v>
      </c>
      <c r="AE80" s="662" t="s">
        <v>5402</v>
      </c>
      <c r="AF80" s="662" t="s">
        <v>14230</v>
      </c>
      <c r="AG80" s="662" t="s">
        <v>15894</v>
      </c>
    </row>
    <row r="81" spans="1:33">
      <c r="A81" s="662" t="s">
        <v>1556</v>
      </c>
      <c r="B81" s="662">
        <v>56301</v>
      </c>
      <c r="C81" s="662" t="s">
        <v>17</v>
      </c>
      <c r="D81" s="662" t="s">
        <v>2885</v>
      </c>
      <c r="E81" s="662" t="s">
        <v>2886</v>
      </c>
      <c r="F81" s="662" t="s">
        <v>2887</v>
      </c>
      <c r="G81" s="662">
        <v>36</v>
      </c>
      <c r="H81" s="662">
        <v>13.8</v>
      </c>
      <c r="I81" s="662">
        <v>136</v>
      </c>
      <c r="J81" s="662">
        <v>21.7</v>
      </c>
      <c r="K81" s="662">
        <v>83</v>
      </c>
      <c r="L81" s="662">
        <v>10</v>
      </c>
      <c r="M81" s="662">
        <v>2</v>
      </c>
      <c r="N81" s="662" t="s">
        <v>2163</v>
      </c>
      <c r="O81" s="662">
        <v>56915</v>
      </c>
      <c r="P81" s="662" t="s">
        <v>40</v>
      </c>
      <c r="Q81" s="667">
        <v>36.229999999999997</v>
      </c>
      <c r="R81" s="667">
        <v>136.36166700000001</v>
      </c>
      <c r="S81" s="662">
        <v>114.96656074620677</v>
      </c>
      <c r="T81" s="668" t="s">
        <v>4605</v>
      </c>
      <c r="U81" s="668" t="s">
        <v>4605</v>
      </c>
      <c r="V81" s="668" t="s">
        <v>4605</v>
      </c>
      <c r="W81" s="668" t="s">
        <v>22</v>
      </c>
      <c r="X81" s="668" t="s">
        <v>22</v>
      </c>
      <c r="Y81" s="668" t="s">
        <v>22</v>
      </c>
      <c r="Z81" s="668" t="s">
        <v>22</v>
      </c>
      <c r="AB81" s="662" t="s">
        <v>4745</v>
      </c>
      <c r="AC81" s="662" t="s">
        <v>2906</v>
      </c>
      <c r="AE81" s="662" t="s">
        <v>5402</v>
      </c>
      <c r="AF81" s="662" t="s">
        <v>14231</v>
      </c>
      <c r="AG81" s="662" t="s">
        <v>15895</v>
      </c>
    </row>
    <row r="82" spans="1:33" ht="18.75" customHeight="1">
      <c r="A82" s="662" t="s">
        <v>2984</v>
      </c>
      <c r="B82" s="662">
        <v>61326</v>
      </c>
      <c r="C82" s="662" t="s">
        <v>17</v>
      </c>
      <c r="D82" s="662" t="s">
        <v>3039</v>
      </c>
      <c r="E82" s="662" t="s">
        <v>3040</v>
      </c>
      <c r="F82" s="662" t="s">
        <v>3041</v>
      </c>
      <c r="G82" s="662">
        <v>34</v>
      </c>
      <c r="H82" s="662">
        <v>49.8</v>
      </c>
      <c r="I82" s="662">
        <v>135</v>
      </c>
      <c r="J82" s="662">
        <v>45.6</v>
      </c>
      <c r="K82" s="662">
        <v>20</v>
      </c>
      <c r="L82" s="662">
        <v>10</v>
      </c>
      <c r="M82" s="662">
        <v>1.5</v>
      </c>
      <c r="N82" s="662" t="s">
        <v>3042</v>
      </c>
      <c r="O82" s="662" t="s">
        <v>22</v>
      </c>
      <c r="P82" s="662" t="s">
        <v>22</v>
      </c>
      <c r="Q82" s="667">
        <v>34.83</v>
      </c>
      <c r="R82" s="667">
        <v>135.76</v>
      </c>
      <c r="S82" s="662">
        <v>115.4767700949626</v>
      </c>
      <c r="T82" s="668" t="s">
        <v>4605</v>
      </c>
      <c r="U82" s="668" t="s">
        <v>4605</v>
      </c>
      <c r="V82" s="668" t="s">
        <v>4605</v>
      </c>
      <c r="W82" s="668" t="s">
        <v>22</v>
      </c>
      <c r="X82" s="668" t="s">
        <v>22</v>
      </c>
      <c r="Y82" s="668" t="s">
        <v>22</v>
      </c>
      <c r="Z82" s="668" t="s">
        <v>22</v>
      </c>
      <c r="AB82" s="662" t="s">
        <v>4745</v>
      </c>
      <c r="AC82" s="662" t="s">
        <v>4808</v>
      </c>
      <c r="AE82" s="662" t="s">
        <v>5402</v>
      </c>
      <c r="AF82" s="662" t="s">
        <v>14253</v>
      </c>
      <c r="AG82" s="662" t="s">
        <v>15917</v>
      </c>
    </row>
    <row r="83" spans="1:33">
      <c r="A83" s="662" t="s">
        <v>3177</v>
      </c>
      <c r="B83" s="662">
        <v>64036</v>
      </c>
      <c r="C83" s="662" t="s">
        <v>23</v>
      </c>
      <c r="D83" s="662" t="s">
        <v>3177</v>
      </c>
      <c r="E83" s="662" t="s">
        <v>3178</v>
      </c>
      <c r="F83" s="662" t="s">
        <v>3180</v>
      </c>
      <c r="G83" s="662">
        <v>34</v>
      </c>
      <c r="H83" s="662">
        <v>40.4</v>
      </c>
      <c r="I83" s="662">
        <v>135</v>
      </c>
      <c r="J83" s="662">
        <v>49.9</v>
      </c>
      <c r="K83" s="662">
        <v>90</v>
      </c>
      <c r="L83" s="662">
        <v>20.100000000000001</v>
      </c>
      <c r="M83" s="662" t="s">
        <v>22</v>
      </c>
      <c r="N83" s="662" t="s">
        <v>2351</v>
      </c>
      <c r="O83" s="662" t="s">
        <v>22</v>
      </c>
      <c r="P83" s="662" t="s">
        <v>632</v>
      </c>
      <c r="Q83" s="667">
        <v>34.673333</v>
      </c>
      <c r="R83" s="667">
        <v>135.83166700000001</v>
      </c>
      <c r="S83" s="662">
        <v>118.80787793151372</v>
      </c>
      <c r="T83" s="668" t="s">
        <v>22</v>
      </c>
      <c r="U83" s="668" t="s">
        <v>22</v>
      </c>
      <c r="V83" s="668" t="s">
        <v>4605</v>
      </c>
      <c r="W83" s="668" t="s">
        <v>22</v>
      </c>
      <c r="X83" s="668" t="s">
        <v>22</v>
      </c>
      <c r="Y83" s="668" t="s">
        <v>4605</v>
      </c>
      <c r="Z83" s="668" t="s">
        <v>22</v>
      </c>
      <c r="AB83" s="662" t="s">
        <v>4758</v>
      </c>
      <c r="AC83" s="662" t="s">
        <v>4834</v>
      </c>
      <c r="AE83" s="662" t="s">
        <v>5402</v>
      </c>
      <c r="AF83" s="662" t="s">
        <v>14232</v>
      </c>
      <c r="AG83" s="662" t="s">
        <v>15896</v>
      </c>
    </row>
    <row r="84" spans="1:33" ht="18.75" customHeight="1">
      <c r="A84" s="662" t="s">
        <v>2454</v>
      </c>
      <c r="B84" s="662">
        <v>52111</v>
      </c>
      <c r="C84" s="662" t="s">
        <v>17</v>
      </c>
      <c r="D84" s="662" t="s">
        <v>2465</v>
      </c>
      <c r="E84" s="662" t="s">
        <v>2466</v>
      </c>
      <c r="F84" s="662" t="s">
        <v>2467</v>
      </c>
      <c r="G84" s="662">
        <v>36</v>
      </c>
      <c r="H84" s="662">
        <v>14.9</v>
      </c>
      <c r="I84" s="662">
        <v>137</v>
      </c>
      <c r="J84" s="662">
        <v>30.2</v>
      </c>
      <c r="K84" s="662">
        <v>765</v>
      </c>
      <c r="L84" s="662">
        <v>10</v>
      </c>
      <c r="M84" s="662">
        <v>1.5</v>
      </c>
      <c r="N84" s="662" t="s">
        <v>2468</v>
      </c>
      <c r="O84" s="662" t="s">
        <v>22</v>
      </c>
      <c r="P84" s="662" t="s">
        <v>40</v>
      </c>
      <c r="Q84" s="667">
        <v>36.248333000000002</v>
      </c>
      <c r="R84" s="667">
        <v>137.503333</v>
      </c>
      <c r="S84" s="662">
        <v>119.69933728703165</v>
      </c>
      <c r="T84" s="668" t="s">
        <v>4605</v>
      </c>
      <c r="U84" s="668" t="s">
        <v>4605</v>
      </c>
      <c r="V84" s="668" t="s">
        <v>4605</v>
      </c>
      <c r="W84" s="668" t="s">
        <v>22</v>
      </c>
      <c r="X84" s="668" t="s">
        <v>22</v>
      </c>
      <c r="Y84" s="668" t="s">
        <v>22</v>
      </c>
      <c r="Z84" s="668" t="s">
        <v>22</v>
      </c>
      <c r="AB84" s="662" t="s">
        <v>4838</v>
      </c>
      <c r="AC84" s="662" t="s">
        <v>2461</v>
      </c>
      <c r="AE84" s="662" t="s">
        <v>5402</v>
      </c>
      <c r="AF84" s="662" t="s">
        <v>14259</v>
      </c>
      <c r="AG84" s="662" t="s">
        <v>15923</v>
      </c>
    </row>
    <row r="85" spans="1:33">
      <c r="A85" s="662" t="s">
        <v>2454</v>
      </c>
      <c r="B85" s="662">
        <v>52051</v>
      </c>
      <c r="C85" s="662" t="s">
        <v>17</v>
      </c>
      <c r="D85" s="662" t="s">
        <v>2458</v>
      </c>
      <c r="E85" s="662" t="s">
        <v>2459</v>
      </c>
      <c r="F85" s="662" t="s">
        <v>2460</v>
      </c>
      <c r="G85" s="662">
        <v>36</v>
      </c>
      <c r="H85" s="662">
        <v>19.3</v>
      </c>
      <c r="I85" s="662">
        <v>137</v>
      </c>
      <c r="J85" s="662">
        <v>18.5</v>
      </c>
      <c r="K85" s="662">
        <v>455</v>
      </c>
      <c r="L85" s="662">
        <v>10</v>
      </c>
      <c r="M85" s="662">
        <v>2</v>
      </c>
      <c r="N85" s="662" t="s">
        <v>2461</v>
      </c>
      <c r="O85" s="662">
        <v>52905</v>
      </c>
      <c r="P85" s="662" t="s">
        <v>40</v>
      </c>
      <c r="Q85" s="667">
        <v>36.321666999999998</v>
      </c>
      <c r="R85" s="667">
        <v>137.308333</v>
      </c>
      <c r="S85" s="662">
        <v>120.40745411992515</v>
      </c>
      <c r="T85" s="668" t="s">
        <v>4605</v>
      </c>
      <c r="U85" s="668" t="s">
        <v>4605</v>
      </c>
      <c r="V85" s="668" t="s">
        <v>4605</v>
      </c>
      <c r="W85" s="668" t="s">
        <v>22</v>
      </c>
      <c r="X85" s="668" t="s">
        <v>22</v>
      </c>
      <c r="Y85" s="668" t="s">
        <v>22</v>
      </c>
      <c r="Z85" s="668" t="s">
        <v>22</v>
      </c>
      <c r="AB85" s="662" t="s">
        <v>2461</v>
      </c>
      <c r="AC85" s="662" t="s">
        <v>2461</v>
      </c>
      <c r="AE85" s="662" t="s">
        <v>5402</v>
      </c>
      <c r="AF85" s="662" t="s">
        <v>14233</v>
      </c>
      <c r="AG85" s="662" t="s">
        <v>15897</v>
      </c>
    </row>
    <row r="86" spans="1:33">
      <c r="A86" s="662" t="s">
        <v>1937</v>
      </c>
      <c r="B86" s="662">
        <v>50106</v>
      </c>
      <c r="C86" s="662" t="s">
        <v>17</v>
      </c>
      <c r="D86" s="662" t="s">
        <v>2268</v>
      </c>
      <c r="E86" s="662" t="s">
        <v>2269</v>
      </c>
      <c r="F86" s="662" t="s">
        <v>2270</v>
      </c>
      <c r="G86" s="662">
        <v>35</v>
      </c>
      <c r="H86" s="662">
        <v>13</v>
      </c>
      <c r="I86" s="662">
        <v>138</v>
      </c>
      <c r="J86" s="662">
        <v>13.3</v>
      </c>
      <c r="K86" s="662">
        <v>755</v>
      </c>
      <c r="L86" s="662">
        <v>10</v>
      </c>
      <c r="M86" s="662">
        <v>1.5</v>
      </c>
      <c r="N86" s="662" t="s">
        <v>2271</v>
      </c>
      <c r="O86" s="662" t="s">
        <v>22</v>
      </c>
      <c r="P86" s="662" t="s">
        <v>40</v>
      </c>
      <c r="Q86" s="667">
        <v>35.216667000000001</v>
      </c>
      <c r="R86" s="667">
        <v>138.221667</v>
      </c>
      <c r="S86" s="662">
        <v>120.907265294936</v>
      </c>
      <c r="T86" s="668" t="s">
        <v>4605</v>
      </c>
      <c r="U86" s="668" t="s">
        <v>4605</v>
      </c>
      <c r="V86" s="668" t="s">
        <v>4605</v>
      </c>
      <c r="W86" s="668" t="s">
        <v>22</v>
      </c>
      <c r="X86" s="668" t="s">
        <v>22</v>
      </c>
      <c r="Y86" s="668" t="s">
        <v>22</v>
      </c>
      <c r="Z86" s="668" t="s">
        <v>22</v>
      </c>
      <c r="AB86" s="662" t="s">
        <v>2271</v>
      </c>
      <c r="AC86" s="662" t="s">
        <v>2271</v>
      </c>
      <c r="AE86" s="662" t="s">
        <v>5402</v>
      </c>
      <c r="AF86" s="662" t="s">
        <v>14234</v>
      </c>
      <c r="AG86" s="662" t="s">
        <v>15898</v>
      </c>
    </row>
    <row r="87" spans="1:33">
      <c r="A87" s="662" t="s">
        <v>2984</v>
      </c>
      <c r="B87" s="662">
        <v>61206</v>
      </c>
      <c r="C87" s="662" t="s">
        <v>17</v>
      </c>
      <c r="D87" s="662" t="s">
        <v>2910</v>
      </c>
      <c r="E87" s="662" t="s">
        <v>2911</v>
      </c>
      <c r="F87" s="662" t="s">
        <v>3019</v>
      </c>
      <c r="G87" s="662">
        <v>35</v>
      </c>
      <c r="H87" s="662">
        <v>16.5</v>
      </c>
      <c r="I87" s="662">
        <v>135</v>
      </c>
      <c r="J87" s="662">
        <v>33</v>
      </c>
      <c r="K87" s="662">
        <v>200</v>
      </c>
      <c r="L87" s="662">
        <v>10</v>
      </c>
      <c r="M87" s="662">
        <v>1.5</v>
      </c>
      <c r="N87" s="662" t="s">
        <v>2820</v>
      </c>
      <c r="O87" s="662">
        <v>61910</v>
      </c>
      <c r="P87" s="662" t="s">
        <v>40</v>
      </c>
      <c r="Q87" s="667">
        <v>35.274999999999999</v>
      </c>
      <c r="R87" s="667">
        <v>135.55000000000001</v>
      </c>
      <c r="S87" s="662">
        <v>122.44015551075331</v>
      </c>
      <c r="T87" s="668" t="s">
        <v>4605</v>
      </c>
      <c r="U87" s="668" t="s">
        <v>4605</v>
      </c>
      <c r="V87" s="668" t="s">
        <v>4605</v>
      </c>
      <c r="W87" s="668" t="s">
        <v>22</v>
      </c>
      <c r="X87" s="668" t="s">
        <v>22</v>
      </c>
      <c r="Y87" s="668" t="s">
        <v>22</v>
      </c>
      <c r="Z87" s="668" t="s">
        <v>22</v>
      </c>
      <c r="AB87" s="662" t="s">
        <v>2820</v>
      </c>
      <c r="AC87" s="662" t="s">
        <v>2820</v>
      </c>
      <c r="AE87" s="662" t="s">
        <v>5402</v>
      </c>
      <c r="AF87" s="662" t="s">
        <v>14236</v>
      </c>
      <c r="AG87" s="662" t="s">
        <v>15900</v>
      </c>
    </row>
    <row r="88" spans="1:33" ht="18.75" customHeight="1">
      <c r="A88" s="662" t="s">
        <v>3043</v>
      </c>
      <c r="B88" s="662">
        <v>62046</v>
      </c>
      <c r="C88" s="662" t="s">
        <v>17</v>
      </c>
      <c r="D88" s="662" t="s">
        <v>3051</v>
      </c>
      <c r="E88" s="662" t="s">
        <v>3052</v>
      </c>
      <c r="F88" s="662" t="s">
        <v>3053</v>
      </c>
      <c r="G88" s="662">
        <v>34</v>
      </c>
      <c r="H88" s="662">
        <v>48.5</v>
      </c>
      <c r="I88" s="662">
        <v>135</v>
      </c>
      <c r="J88" s="662">
        <v>40.299999999999997</v>
      </c>
      <c r="K88" s="662">
        <v>26</v>
      </c>
      <c r="L88" s="662">
        <v>10</v>
      </c>
      <c r="M88" s="662">
        <v>1.5</v>
      </c>
      <c r="N88" s="662" t="s">
        <v>3054</v>
      </c>
      <c r="O88" s="662" t="s">
        <v>22</v>
      </c>
      <c r="P88" s="662" t="s">
        <v>22</v>
      </c>
      <c r="Q88" s="667">
        <v>34.808332999999998</v>
      </c>
      <c r="R88" s="667">
        <v>135.67166700000001</v>
      </c>
      <c r="S88" s="662">
        <v>123.78818016019569</v>
      </c>
      <c r="T88" s="668" t="s">
        <v>4605</v>
      </c>
      <c r="U88" s="668" t="s">
        <v>4605</v>
      </c>
      <c r="V88" s="668" t="s">
        <v>4605</v>
      </c>
      <c r="W88" s="668" t="s">
        <v>22</v>
      </c>
      <c r="X88" s="668" t="s">
        <v>22</v>
      </c>
      <c r="Y88" s="668" t="s">
        <v>22</v>
      </c>
      <c r="Z88" s="668" t="s">
        <v>22</v>
      </c>
      <c r="AB88" s="662" t="s">
        <v>4854</v>
      </c>
      <c r="AC88" s="662" t="s">
        <v>3958</v>
      </c>
      <c r="AE88" s="662" t="s">
        <v>5402</v>
      </c>
      <c r="AF88" s="662" t="s">
        <v>14237</v>
      </c>
      <c r="AG88" s="662" t="s">
        <v>15901</v>
      </c>
    </row>
    <row r="89" spans="1:33">
      <c r="A89" s="662" t="s">
        <v>2895</v>
      </c>
      <c r="B89" s="662">
        <v>57001</v>
      </c>
      <c r="C89" s="662" t="s">
        <v>17</v>
      </c>
      <c r="D89" s="662" t="s">
        <v>2896</v>
      </c>
      <c r="E89" s="662" t="s">
        <v>2897</v>
      </c>
      <c r="F89" s="662" t="s">
        <v>2898</v>
      </c>
      <c r="G89" s="662">
        <v>36</v>
      </c>
      <c r="H89" s="662">
        <v>14.6</v>
      </c>
      <c r="I89" s="662">
        <v>136</v>
      </c>
      <c r="J89" s="662">
        <v>10.4</v>
      </c>
      <c r="K89" s="662">
        <v>34</v>
      </c>
      <c r="L89" s="662">
        <v>9.9</v>
      </c>
      <c r="M89" s="662">
        <v>2</v>
      </c>
      <c r="N89" s="662" t="s">
        <v>2899</v>
      </c>
      <c r="O89" s="662" t="s">
        <v>22</v>
      </c>
      <c r="P89" s="662" t="s">
        <v>40</v>
      </c>
      <c r="Q89" s="667">
        <v>36.243333</v>
      </c>
      <c r="R89" s="667">
        <v>136.17333300000001</v>
      </c>
      <c r="S89" s="662">
        <v>124.35014568569129</v>
      </c>
      <c r="T89" s="668" t="s">
        <v>4605</v>
      </c>
      <c r="U89" s="668" t="s">
        <v>4605</v>
      </c>
      <c r="V89" s="668" t="s">
        <v>4605</v>
      </c>
      <c r="W89" s="668" t="s">
        <v>22</v>
      </c>
      <c r="X89" s="668" t="s">
        <v>22</v>
      </c>
      <c r="Y89" s="668" t="s">
        <v>22</v>
      </c>
      <c r="Z89" s="668" t="s">
        <v>22</v>
      </c>
      <c r="AB89" s="662" t="s">
        <v>4847</v>
      </c>
      <c r="AC89" s="662" t="s">
        <v>2906</v>
      </c>
      <c r="AE89" s="662" t="s">
        <v>5402</v>
      </c>
      <c r="AF89" s="662" t="s">
        <v>14238</v>
      </c>
      <c r="AG89" s="662" t="s">
        <v>15902</v>
      </c>
    </row>
    <row r="90" spans="1:33" ht="18.75" customHeight="1">
      <c r="A90" s="662" t="s">
        <v>2046</v>
      </c>
      <c r="B90" s="662">
        <v>48546</v>
      </c>
      <c r="C90" s="662" t="s">
        <v>17</v>
      </c>
      <c r="D90" s="662" t="s">
        <v>2153</v>
      </c>
      <c r="E90" s="662" t="s">
        <v>2154</v>
      </c>
      <c r="F90" s="662" t="s">
        <v>2155</v>
      </c>
      <c r="G90" s="662">
        <v>35</v>
      </c>
      <c r="H90" s="662">
        <v>59</v>
      </c>
      <c r="I90" s="662">
        <v>137</v>
      </c>
      <c r="J90" s="662">
        <v>59</v>
      </c>
      <c r="K90" s="662">
        <v>732</v>
      </c>
      <c r="L90" s="662">
        <v>10</v>
      </c>
      <c r="M90" s="662">
        <v>1.5</v>
      </c>
      <c r="N90" s="662" t="s">
        <v>2156</v>
      </c>
      <c r="O90" s="662" t="s">
        <v>22</v>
      </c>
      <c r="P90" s="662" t="s">
        <v>40</v>
      </c>
      <c r="Q90" s="667">
        <v>35.983333000000002</v>
      </c>
      <c r="R90" s="667">
        <v>137.98333299999999</v>
      </c>
      <c r="S90" s="662">
        <v>124.9824143893595</v>
      </c>
      <c r="T90" s="668" t="s">
        <v>4605</v>
      </c>
      <c r="U90" s="668" t="s">
        <v>4605</v>
      </c>
      <c r="V90" s="668" t="s">
        <v>4605</v>
      </c>
      <c r="W90" s="668" t="s">
        <v>22</v>
      </c>
      <c r="X90" s="668" t="s">
        <v>22</v>
      </c>
      <c r="Y90" s="668" t="s">
        <v>22</v>
      </c>
      <c r="Z90" s="668" t="s">
        <v>22</v>
      </c>
      <c r="AB90" s="662" t="s">
        <v>2156</v>
      </c>
      <c r="AC90" s="662" t="s">
        <v>2156</v>
      </c>
      <c r="AE90" s="662" t="s">
        <v>5402</v>
      </c>
      <c r="AF90" s="662" t="s">
        <v>14239</v>
      </c>
      <c r="AG90" s="662" t="s">
        <v>15903</v>
      </c>
    </row>
    <row r="91" spans="1:33">
      <c r="A91" s="662" t="s">
        <v>3177</v>
      </c>
      <c r="B91" s="662">
        <v>64101</v>
      </c>
      <c r="C91" s="662" t="s">
        <v>17</v>
      </c>
      <c r="D91" s="662" t="s">
        <v>3194</v>
      </c>
      <c r="E91" s="662" t="s">
        <v>3195</v>
      </c>
      <c r="F91" s="662" t="s">
        <v>3196</v>
      </c>
      <c r="G91" s="662">
        <v>34</v>
      </c>
      <c r="H91" s="662">
        <v>29.3</v>
      </c>
      <c r="I91" s="662">
        <v>135</v>
      </c>
      <c r="J91" s="662">
        <v>55.9</v>
      </c>
      <c r="K91" s="662">
        <v>349</v>
      </c>
      <c r="L91" s="662">
        <v>10</v>
      </c>
      <c r="M91" s="662">
        <v>1.5</v>
      </c>
      <c r="N91" s="662" t="s">
        <v>1794</v>
      </c>
      <c r="O91" s="662" t="s">
        <v>22</v>
      </c>
      <c r="P91" s="662" t="s">
        <v>40</v>
      </c>
      <c r="Q91" s="667">
        <v>34.488332999999997</v>
      </c>
      <c r="R91" s="667">
        <v>135.931667</v>
      </c>
      <c r="S91" s="662">
        <v>125.17547430153084</v>
      </c>
      <c r="T91" s="668" t="s">
        <v>4605</v>
      </c>
      <c r="U91" s="668" t="s">
        <v>4605</v>
      </c>
      <c r="V91" s="668" t="s">
        <v>4605</v>
      </c>
      <c r="W91" s="668" t="s">
        <v>22</v>
      </c>
      <c r="X91" s="668" t="s">
        <v>22</v>
      </c>
      <c r="Y91" s="668" t="s">
        <v>22</v>
      </c>
      <c r="Z91" s="668" t="s">
        <v>22</v>
      </c>
      <c r="AB91" s="662" t="s">
        <v>4745</v>
      </c>
      <c r="AC91" s="662" t="s">
        <v>4814</v>
      </c>
      <c r="AE91" s="662" t="s">
        <v>5402</v>
      </c>
      <c r="AF91" s="662" t="s">
        <v>14252</v>
      </c>
      <c r="AG91" s="662" t="s">
        <v>15916</v>
      </c>
    </row>
    <row r="92" spans="1:33">
      <c r="A92" s="662" t="s">
        <v>1556</v>
      </c>
      <c r="B92" s="662">
        <v>56286</v>
      </c>
      <c r="C92" s="662" t="s">
        <v>17</v>
      </c>
      <c r="D92" s="662" t="s">
        <v>2881</v>
      </c>
      <c r="E92" s="662" t="s">
        <v>2882</v>
      </c>
      <c r="F92" s="662" t="s">
        <v>2883</v>
      </c>
      <c r="G92" s="662">
        <v>36</v>
      </c>
      <c r="H92" s="662">
        <v>23.8</v>
      </c>
      <c r="I92" s="662">
        <v>136</v>
      </c>
      <c r="J92" s="662">
        <v>37.200000000000003</v>
      </c>
      <c r="K92" s="662">
        <v>136</v>
      </c>
      <c r="L92" s="662">
        <v>10</v>
      </c>
      <c r="M92" s="662">
        <v>2.5</v>
      </c>
      <c r="N92" s="662" t="s">
        <v>2884</v>
      </c>
      <c r="O92" s="662">
        <v>56910</v>
      </c>
      <c r="P92" s="662" t="s">
        <v>40</v>
      </c>
      <c r="Q92" s="667">
        <v>36.396667000000001</v>
      </c>
      <c r="R92" s="667">
        <v>136.62</v>
      </c>
      <c r="S92" s="662">
        <v>125.31925284709369</v>
      </c>
      <c r="T92" s="668" t="s">
        <v>4605</v>
      </c>
      <c r="U92" s="668" t="s">
        <v>4605</v>
      </c>
      <c r="V92" s="668" t="s">
        <v>4605</v>
      </c>
      <c r="W92" s="668" t="s">
        <v>22</v>
      </c>
      <c r="X92" s="668" t="s">
        <v>22</v>
      </c>
      <c r="Y92" s="668" t="s">
        <v>22</v>
      </c>
      <c r="Z92" s="668" t="s">
        <v>22</v>
      </c>
      <c r="AB92" s="662" t="s">
        <v>2913</v>
      </c>
      <c r="AC92" s="662" t="s">
        <v>2148</v>
      </c>
      <c r="AE92" s="662" t="s">
        <v>5402</v>
      </c>
      <c r="AF92" s="662" t="s">
        <v>14254</v>
      </c>
      <c r="AG92" s="662" t="s">
        <v>15918</v>
      </c>
    </row>
    <row r="93" spans="1:33" ht="18.75" customHeight="1">
      <c r="A93" s="662" t="s">
        <v>1937</v>
      </c>
      <c r="B93" s="662">
        <v>50476</v>
      </c>
      <c r="C93" s="662" t="s">
        <v>17</v>
      </c>
      <c r="D93" s="662" t="s">
        <v>2355</v>
      </c>
      <c r="E93" s="662" t="s">
        <v>2356</v>
      </c>
      <c r="F93" s="662" t="s">
        <v>2357</v>
      </c>
      <c r="G93" s="662">
        <v>34</v>
      </c>
      <c r="H93" s="662">
        <v>47.1</v>
      </c>
      <c r="I93" s="662">
        <v>138</v>
      </c>
      <c r="J93" s="662">
        <v>8.3000000000000007</v>
      </c>
      <c r="K93" s="662">
        <v>191</v>
      </c>
      <c r="L93" s="662">
        <v>10</v>
      </c>
      <c r="M93" s="662">
        <v>1.5</v>
      </c>
      <c r="N93" s="662" t="s">
        <v>1128</v>
      </c>
      <c r="O93" s="662" t="s">
        <v>22</v>
      </c>
      <c r="P93" s="662" t="s">
        <v>22</v>
      </c>
      <c r="Q93" s="667">
        <v>34.784999999999997</v>
      </c>
      <c r="R93" s="667">
        <v>138.13833299999999</v>
      </c>
      <c r="S93" s="662">
        <v>126.42235015864051</v>
      </c>
      <c r="T93" s="668" t="s">
        <v>4605</v>
      </c>
      <c r="U93" s="668" t="s">
        <v>4605</v>
      </c>
      <c r="V93" s="668" t="s">
        <v>4605</v>
      </c>
      <c r="W93" s="668" t="s">
        <v>22</v>
      </c>
      <c r="X93" s="668" t="s">
        <v>22</v>
      </c>
      <c r="Y93" s="668" t="s">
        <v>22</v>
      </c>
      <c r="Z93" s="668" t="s">
        <v>22</v>
      </c>
      <c r="AB93" s="662" t="s">
        <v>1128</v>
      </c>
      <c r="AC93" s="662" t="s">
        <v>1128</v>
      </c>
      <c r="AE93" s="662" t="s">
        <v>5402</v>
      </c>
      <c r="AF93" s="662" t="s">
        <v>14240</v>
      </c>
      <c r="AG93" s="662" t="s">
        <v>15904</v>
      </c>
    </row>
    <row r="94" spans="1:33">
      <c r="A94" s="662" t="s">
        <v>1556</v>
      </c>
      <c r="B94" s="662">
        <v>56276</v>
      </c>
      <c r="C94" s="662" t="s">
        <v>17</v>
      </c>
      <c r="D94" s="662" t="s">
        <v>2878</v>
      </c>
      <c r="E94" s="662" t="s">
        <v>2879</v>
      </c>
      <c r="F94" s="662" t="s">
        <v>2880</v>
      </c>
      <c r="G94" s="662">
        <v>36</v>
      </c>
      <c r="H94" s="662">
        <v>22.9</v>
      </c>
      <c r="I94" s="662">
        <v>136</v>
      </c>
      <c r="J94" s="662">
        <v>26.1</v>
      </c>
      <c r="K94" s="662">
        <v>3</v>
      </c>
      <c r="L94" s="662">
        <v>10</v>
      </c>
      <c r="M94" s="662">
        <v>2</v>
      </c>
      <c r="N94" s="662" t="s">
        <v>2124</v>
      </c>
      <c r="O94" s="662" t="s">
        <v>22</v>
      </c>
      <c r="P94" s="662" t="s">
        <v>40</v>
      </c>
      <c r="Q94" s="667">
        <v>36.381667</v>
      </c>
      <c r="R94" s="667">
        <v>136.435</v>
      </c>
      <c r="S94" s="662">
        <v>128.10748315970841</v>
      </c>
      <c r="T94" s="668" t="s">
        <v>4605</v>
      </c>
      <c r="U94" s="668" t="s">
        <v>4605</v>
      </c>
      <c r="V94" s="668" t="s">
        <v>4605</v>
      </c>
      <c r="W94" s="668" t="s">
        <v>22</v>
      </c>
      <c r="X94" s="668" t="s">
        <v>22</v>
      </c>
      <c r="Y94" s="668" t="s">
        <v>22</v>
      </c>
      <c r="Z94" s="668" t="s">
        <v>22</v>
      </c>
      <c r="AB94" s="662" t="s">
        <v>2124</v>
      </c>
      <c r="AC94" s="662" t="s">
        <v>2124</v>
      </c>
      <c r="AE94" s="662" t="s">
        <v>5402</v>
      </c>
      <c r="AF94" s="662" t="s">
        <v>14242</v>
      </c>
      <c r="AG94" s="662" t="s">
        <v>15906</v>
      </c>
    </row>
    <row r="95" spans="1:33">
      <c r="A95" s="662" t="s">
        <v>1937</v>
      </c>
      <c r="B95" s="662">
        <v>50477</v>
      </c>
      <c r="C95" s="662" t="s">
        <v>23</v>
      </c>
      <c r="D95" s="662" t="s">
        <v>2358</v>
      </c>
      <c r="E95" s="662" t="s">
        <v>2359</v>
      </c>
      <c r="F95" s="662" t="s">
        <v>2360</v>
      </c>
      <c r="G95" s="662">
        <v>34</v>
      </c>
      <c r="H95" s="662">
        <v>47.7</v>
      </c>
      <c r="I95" s="662">
        <v>138</v>
      </c>
      <c r="J95" s="662">
        <v>11.3</v>
      </c>
      <c r="K95" s="662">
        <v>132</v>
      </c>
      <c r="L95" s="662">
        <v>10</v>
      </c>
      <c r="M95" s="662" t="s">
        <v>22</v>
      </c>
      <c r="N95" s="662" t="s">
        <v>2361</v>
      </c>
      <c r="O95" s="662" t="s">
        <v>22</v>
      </c>
      <c r="P95" s="662" t="s">
        <v>36</v>
      </c>
      <c r="Q95" s="667">
        <v>34.795000000000002</v>
      </c>
      <c r="R95" s="667">
        <v>138.188333</v>
      </c>
      <c r="S95" s="662">
        <v>130.04973322537003</v>
      </c>
      <c r="T95" s="668" t="s">
        <v>4605</v>
      </c>
      <c r="U95" s="668" t="s">
        <v>4605</v>
      </c>
      <c r="V95" s="668" t="s">
        <v>4605</v>
      </c>
      <c r="W95" s="668" t="s">
        <v>22</v>
      </c>
      <c r="X95" s="668" t="s">
        <v>22</v>
      </c>
      <c r="Y95" s="668" t="s">
        <v>22</v>
      </c>
      <c r="Z95" s="668" t="s">
        <v>22</v>
      </c>
      <c r="AB95" s="662" t="s">
        <v>2361</v>
      </c>
      <c r="AC95" s="662" t="s">
        <v>2361</v>
      </c>
      <c r="AE95" s="662" t="s">
        <v>5402</v>
      </c>
      <c r="AF95" s="662" t="s">
        <v>14258</v>
      </c>
      <c r="AG95" s="662" t="s">
        <v>15922</v>
      </c>
    </row>
    <row r="96" spans="1:33">
      <c r="A96" s="662" t="s">
        <v>3043</v>
      </c>
      <c r="B96" s="662">
        <v>62081</v>
      </c>
      <c r="C96" s="662" t="s">
        <v>17</v>
      </c>
      <c r="D96" s="662" t="s">
        <v>3063</v>
      </c>
      <c r="E96" s="662" t="s">
        <v>3064</v>
      </c>
      <c r="F96" s="662" t="s">
        <v>3065</v>
      </c>
      <c r="G96" s="662">
        <v>34</v>
      </c>
      <c r="H96" s="662">
        <v>40.5</v>
      </c>
      <c r="I96" s="662">
        <v>135</v>
      </c>
      <c r="J96" s="662">
        <v>40.6</v>
      </c>
      <c r="K96" s="662">
        <v>626</v>
      </c>
      <c r="L96" s="662">
        <v>9.3000000000000007</v>
      </c>
      <c r="M96" s="662">
        <v>1.5</v>
      </c>
      <c r="N96" s="662" t="s">
        <v>3066</v>
      </c>
      <c r="O96" s="662" t="s">
        <v>22</v>
      </c>
      <c r="P96" s="662" t="s">
        <v>40</v>
      </c>
      <c r="Q96" s="667">
        <v>34.674999999999997</v>
      </c>
      <c r="R96" s="667">
        <v>135.67666700000001</v>
      </c>
      <c r="S96" s="662">
        <v>130.5375749282488</v>
      </c>
      <c r="T96" s="668" t="s">
        <v>4605</v>
      </c>
      <c r="U96" s="668" t="s">
        <v>4605</v>
      </c>
      <c r="V96" s="668" t="s">
        <v>4605</v>
      </c>
      <c r="W96" s="668" t="s">
        <v>22</v>
      </c>
      <c r="X96" s="668" t="s">
        <v>22</v>
      </c>
      <c r="Y96" s="668" t="s">
        <v>22</v>
      </c>
      <c r="Z96" s="668" t="s">
        <v>22</v>
      </c>
      <c r="AB96" s="662" t="s">
        <v>4745</v>
      </c>
      <c r="AC96" s="662" t="s">
        <v>4856</v>
      </c>
      <c r="AE96" s="662" t="s">
        <v>5402</v>
      </c>
      <c r="AF96" s="662" t="s">
        <v>14243</v>
      </c>
      <c r="AG96" s="662" t="s">
        <v>15907</v>
      </c>
    </row>
    <row r="97" spans="1:33" ht="18.75" customHeight="1">
      <c r="A97" s="662" t="s">
        <v>2567</v>
      </c>
      <c r="B97" s="662">
        <v>53326</v>
      </c>
      <c r="C97" s="662" t="s">
        <v>17</v>
      </c>
      <c r="D97" s="662" t="s">
        <v>2626</v>
      </c>
      <c r="E97" s="662" t="s">
        <v>2627</v>
      </c>
      <c r="F97" s="662" t="s">
        <v>2628</v>
      </c>
      <c r="G97" s="662">
        <v>34</v>
      </c>
      <c r="H97" s="662">
        <v>12.5</v>
      </c>
      <c r="I97" s="662">
        <v>136</v>
      </c>
      <c r="J97" s="662">
        <v>19.600000000000001</v>
      </c>
      <c r="K97" s="662">
        <v>3</v>
      </c>
      <c r="L97" s="662">
        <v>10</v>
      </c>
      <c r="M97" s="662">
        <v>1.5</v>
      </c>
      <c r="N97" s="662" t="s">
        <v>2629</v>
      </c>
      <c r="O97" s="662" t="s">
        <v>22</v>
      </c>
      <c r="P97" s="662" t="s">
        <v>22</v>
      </c>
      <c r="Q97" s="667">
        <v>34.208333000000003</v>
      </c>
      <c r="R97" s="667">
        <v>136.32666699999999</v>
      </c>
      <c r="S97" s="662">
        <v>130.78007403792708</v>
      </c>
      <c r="T97" s="668" t="s">
        <v>4605</v>
      </c>
      <c r="U97" s="668" t="s">
        <v>4605</v>
      </c>
      <c r="V97" s="668" t="s">
        <v>4605</v>
      </c>
      <c r="W97" s="668" t="s">
        <v>22</v>
      </c>
      <c r="X97" s="668" t="s">
        <v>22</v>
      </c>
      <c r="Y97" s="668" t="s">
        <v>22</v>
      </c>
      <c r="Z97" s="668" t="s">
        <v>22</v>
      </c>
      <c r="AB97" s="662" t="s">
        <v>2629</v>
      </c>
      <c r="AC97" s="662" t="s">
        <v>2629</v>
      </c>
      <c r="AE97" s="662" t="s">
        <v>5402</v>
      </c>
      <c r="AF97" s="662" t="s">
        <v>14244</v>
      </c>
      <c r="AG97" s="662" t="s">
        <v>15908</v>
      </c>
    </row>
    <row r="98" spans="1:33">
      <c r="A98" s="662" t="s">
        <v>2984</v>
      </c>
      <c r="B98" s="662">
        <v>61242</v>
      </c>
      <c r="C98" s="662" t="s">
        <v>17</v>
      </c>
      <c r="D98" s="662" t="s">
        <v>3024</v>
      </c>
      <c r="E98" s="662" t="s">
        <v>3025</v>
      </c>
      <c r="F98" s="662" t="s">
        <v>3026</v>
      </c>
      <c r="G98" s="662">
        <v>35</v>
      </c>
      <c r="H98" s="662">
        <v>6.5</v>
      </c>
      <c r="I98" s="662">
        <v>135</v>
      </c>
      <c r="J98" s="662">
        <v>27.3</v>
      </c>
      <c r="K98" s="662">
        <v>134</v>
      </c>
      <c r="L98" s="662">
        <v>9.3000000000000007</v>
      </c>
      <c r="M98" s="662">
        <v>1.5</v>
      </c>
      <c r="N98" s="662" t="s">
        <v>3027</v>
      </c>
      <c r="O98" s="662" t="s">
        <v>22</v>
      </c>
      <c r="P98" s="662" t="s">
        <v>40</v>
      </c>
      <c r="Q98" s="667">
        <v>35.108333000000002</v>
      </c>
      <c r="R98" s="667">
        <v>135.45500000000001</v>
      </c>
      <c r="S98" s="662">
        <v>132.73800244418467</v>
      </c>
      <c r="T98" s="668" t="s">
        <v>4605</v>
      </c>
      <c r="U98" s="668" t="s">
        <v>4605</v>
      </c>
      <c r="V98" s="668" t="s">
        <v>4605</v>
      </c>
      <c r="W98" s="668" t="s">
        <v>22</v>
      </c>
      <c r="X98" s="668" t="s">
        <v>22</v>
      </c>
      <c r="Y98" s="668" t="s">
        <v>22</v>
      </c>
      <c r="Z98" s="668" t="s">
        <v>22</v>
      </c>
      <c r="AB98" s="662" t="s">
        <v>3027</v>
      </c>
      <c r="AC98" s="662" t="s">
        <v>3027</v>
      </c>
      <c r="AE98" s="662" t="s">
        <v>5402</v>
      </c>
      <c r="AF98" s="662" t="s">
        <v>14245</v>
      </c>
      <c r="AG98" s="662" t="s">
        <v>15909</v>
      </c>
    </row>
    <row r="99" spans="1:33">
      <c r="A99" s="662" t="s">
        <v>2046</v>
      </c>
      <c r="B99" s="662">
        <v>48363</v>
      </c>
      <c r="C99" s="662" t="s">
        <v>23</v>
      </c>
      <c r="D99" s="662" t="s">
        <v>2115</v>
      </c>
      <c r="E99" s="662" t="s">
        <v>2116</v>
      </c>
      <c r="F99" s="662" t="s">
        <v>2117</v>
      </c>
      <c r="G99" s="662">
        <v>36</v>
      </c>
      <c r="H99" s="662">
        <v>10</v>
      </c>
      <c r="I99" s="662">
        <v>137</v>
      </c>
      <c r="J99" s="662">
        <v>55.3</v>
      </c>
      <c r="K99" s="662">
        <v>658</v>
      </c>
      <c r="L99" s="662">
        <v>10</v>
      </c>
      <c r="M99" s="662" t="s">
        <v>22</v>
      </c>
      <c r="N99" s="662" t="s">
        <v>35</v>
      </c>
      <c r="O99" s="662" t="s">
        <v>22</v>
      </c>
      <c r="P99" s="662" t="s">
        <v>36</v>
      </c>
      <c r="Q99" s="667">
        <v>36.166666999999997</v>
      </c>
      <c r="R99" s="667">
        <v>137.92166700000001</v>
      </c>
      <c r="S99" s="662">
        <v>134.44886850283237</v>
      </c>
      <c r="T99" s="668" t="s">
        <v>4605</v>
      </c>
      <c r="U99" s="668" t="s">
        <v>4605</v>
      </c>
      <c r="V99" s="668" t="s">
        <v>4605</v>
      </c>
      <c r="W99" s="668" t="s">
        <v>22</v>
      </c>
      <c r="X99" s="668" t="s">
        <v>22</v>
      </c>
      <c r="Y99" s="668" t="s">
        <v>22</v>
      </c>
      <c r="Z99" s="668" t="s">
        <v>22</v>
      </c>
      <c r="AB99" s="662" t="s">
        <v>35</v>
      </c>
      <c r="AC99" s="662" t="s">
        <v>35</v>
      </c>
      <c r="AE99" s="662" t="s">
        <v>5402</v>
      </c>
      <c r="AF99" s="662" t="s">
        <v>14255</v>
      </c>
      <c r="AG99" s="662" t="s">
        <v>15919</v>
      </c>
    </row>
    <row r="100" spans="1:33">
      <c r="A100" s="662" t="s">
        <v>3043</v>
      </c>
      <c r="B100" s="662">
        <v>62016</v>
      </c>
      <c r="C100" s="662" t="s">
        <v>17</v>
      </c>
      <c r="D100" s="662" t="s">
        <v>3044</v>
      </c>
      <c r="E100" s="662" t="s">
        <v>3045</v>
      </c>
      <c r="F100" s="662" t="s">
        <v>3046</v>
      </c>
      <c r="G100" s="662">
        <v>34</v>
      </c>
      <c r="H100" s="662">
        <v>56.9</v>
      </c>
      <c r="I100" s="662">
        <v>135</v>
      </c>
      <c r="J100" s="662">
        <v>27.3</v>
      </c>
      <c r="K100" s="662">
        <v>235</v>
      </c>
      <c r="L100" s="662">
        <v>10</v>
      </c>
      <c r="M100" s="662">
        <v>1.5</v>
      </c>
      <c r="N100" s="662" t="s">
        <v>3047</v>
      </c>
      <c r="O100" s="662" t="s">
        <v>22</v>
      </c>
      <c r="P100" s="662" t="s">
        <v>22</v>
      </c>
      <c r="Q100" s="667">
        <v>34.948332999999998</v>
      </c>
      <c r="R100" s="667">
        <v>135.45500000000001</v>
      </c>
      <c r="S100" s="662">
        <v>136.68280182991728</v>
      </c>
      <c r="T100" s="668" t="s">
        <v>4605</v>
      </c>
      <c r="U100" s="668" t="s">
        <v>4605</v>
      </c>
      <c r="V100" s="668" t="s">
        <v>4605</v>
      </c>
      <c r="W100" s="668" t="s">
        <v>22</v>
      </c>
      <c r="X100" s="668" t="s">
        <v>22</v>
      </c>
      <c r="Y100" s="668" t="s">
        <v>22</v>
      </c>
      <c r="Z100" s="668" t="s">
        <v>22</v>
      </c>
      <c r="AB100" s="662" t="s">
        <v>4745</v>
      </c>
      <c r="AC100" s="662" t="s">
        <v>4853</v>
      </c>
      <c r="AE100" s="662" t="s">
        <v>5402</v>
      </c>
      <c r="AF100" s="662" t="s">
        <v>14247</v>
      </c>
      <c r="AG100" s="662" t="s">
        <v>15911</v>
      </c>
    </row>
    <row r="101" spans="1:33">
      <c r="A101" s="662" t="s">
        <v>2046</v>
      </c>
      <c r="B101" s="662">
        <v>48491</v>
      </c>
      <c r="C101" s="662" t="s">
        <v>23</v>
      </c>
      <c r="D101" s="662" t="s">
        <v>2136</v>
      </c>
      <c r="E101" s="662" t="s">
        <v>2137</v>
      </c>
      <c r="F101" s="662" t="s">
        <v>2140</v>
      </c>
      <c r="G101" s="662">
        <v>36</v>
      </c>
      <c r="H101" s="662">
        <v>2.4</v>
      </c>
      <c r="I101" s="662">
        <v>138</v>
      </c>
      <c r="J101" s="662">
        <v>6.1</v>
      </c>
      <c r="K101" s="662">
        <v>759</v>
      </c>
      <c r="L101" s="662">
        <v>10.8</v>
      </c>
      <c r="M101" s="662" t="s">
        <v>22</v>
      </c>
      <c r="N101" s="662" t="s">
        <v>2139</v>
      </c>
      <c r="O101" s="662" t="s">
        <v>22</v>
      </c>
      <c r="P101" s="662" t="s">
        <v>632</v>
      </c>
      <c r="Q101" s="667">
        <v>36.04</v>
      </c>
      <c r="R101" s="667">
        <v>138.10166699999999</v>
      </c>
      <c r="S101" s="662">
        <v>137.2771872478769</v>
      </c>
      <c r="T101" s="668" t="s">
        <v>22</v>
      </c>
      <c r="U101" s="668" t="s">
        <v>22</v>
      </c>
      <c r="V101" s="668" t="s">
        <v>4605</v>
      </c>
      <c r="W101" s="668" t="s">
        <v>22</v>
      </c>
      <c r="X101" s="668" t="s">
        <v>22</v>
      </c>
      <c r="Y101" s="668" t="s">
        <v>4605</v>
      </c>
      <c r="Z101" s="668" t="s">
        <v>22</v>
      </c>
      <c r="AB101" s="662" t="s">
        <v>4758</v>
      </c>
      <c r="AC101" s="662" t="s">
        <v>2139</v>
      </c>
      <c r="AE101" s="662" t="s">
        <v>5402</v>
      </c>
      <c r="AF101" s="662" t="s">
        <v>14250</v>
      </c>
      <c r="AG101" s="662" t="s">
        <v>15914</v>
      </c>
    </row>
    <row r="102" spans="1:33">
      <c r="A102" s="662" t="s">
        <v>2787</v>
      </c>
      <c r="B102" s="662">
        <v>55191</v>
      </c>
      <c r="C102" s="662" t="s">
        <v>17</v>
      </c>
      <c r="D102" s="662" t="s">
        <v>2821</v>
      </c>
      <c r="E102" s="662" t="s">
        <v>2822</v>
      </c>
      <c r="F102" s="662" t="s">
        <v>2823</v>
      </c>
      <c r="G102" s="662">
        <v>36</v>
      </c>
      <c r="H102" s="662">
        <v>32.700000000000003</v>
      </c>
      <c r="I102" s="662">
        <v>136</v>
      </c>
      <c r="J102" s="662">
        <v>52.3</v>
      </c>
      <c r="K102" s="662">
        <v>91</v>
      </c>
      <c r="L102" s="662">
        <v>10</v>
      </c>
      <c r="M102" s="662">
        <v>2.4</v>
      </c>
      <c r="N102" s="662" t="s">
        <v>2054</v>
      </c>
      <c r="O102" s="662" t="s">
        <v>22</v>
      </c>
      <c r="P102" s="662" t="s">
        <v>40</v>
      </c>
      <c r="Q102" s="667">
        <v>36.545000000000002</v>
      </c>
      <c r="R102" s="667">
        <v>136.871667</v>
      </c>
      <c r="S102" s="662">
        <v>139.29117344578296</v>
      </c>
      <c r="T102" s="668" t="s">
        <v>4605</v>
      </c>
      <c r="U102" s="668" t="s">
        <v>4605</v>
      </c>
      <c r="V102" s="668" t="s">
        <v>4605</v>
      </c>
      <c r="W102" s="668" t="s">
        <v>22</v>
      </c>
      <c r="X102" s="668" t="s">
        <v>22</v>
      </c>
      <c r="Y102" s="668" t="s">
        <v>22</v>
      </c>
      <c r="Z102" s="668" t="s">
        <v>22</v>
      </c>
      <c r="AB102" s="662" t="s">
        <v>4745</v>
      </c>
      <c r="AC102" s="662" t="s">
        <v>2464</v>
      </c>
      <c r="AE102" s="662" t="s">
        <v>5008</v>
      </c>
      <c r="AF102" s="662" t="s">
        <v>14263</v>
      </c>
      <c r="AG102" s="662" t="s">
        <v>15927</v>
      </c>
    </row>
    <row r="103" spans="1:33" ht="18.75" customHeight="1">
      <c r="A103" s="662" t="s">
        <v>3043</v>
      </c>
      <c r="B103" s="662">
        <v>62078</v>
      </c>
      <c r="C103" s="662" t="s">
        <v>23</v>
      </c>
      <c r="D103" s="662" t="s">
        <v>3043</v>
      </c>
      <c r="E103" s="662" t="s">
        <v>3059</v>
      </c>
      <c r="F103" s="662" t="s">
        <v>3062</v>
      </c>
      <c r="G103" s="662">
        <v>34</v>
      </c>
      <c r="H103" s="662">
        <v>40.5</v>
      </c>
      <c r="I103" s="662">
        <v>135</v>
      </c>
      <c r="J103" s="662">
        <v>32.799999999999997</v>
      </c>
      <c r="K103" s="662">
        <v>1</v>
      </c>
      <c r="L103" s="662">
        <v>24</v>
      </c>
      <c r="M103" s="662" t="s">
        <v>22</v>
      </c>
      <c r="N103" s="662" t="s">
        <v>3061</v>
      </c>
      <c r="O103" s="662" t="s">
        <v>22</v>
      </c>
      <c r="P103" s="662" t="s">
        <v>262</v>
      </c>
      <c r="Q103" s="667">
        <v>34.674999999999997</v>
      </c>
      <c r="R103" s="667">
        <v>135.54666700000001</v>
      </c>
      <c r="S103" s="662">
        <v>140.79497772863834</v>
      </c>
      <c r="T103" s="668" t="s">
        <v>22</v>
      </c>
      <c r="U103" s="668" t="s">
        <v>22</v>
      </c>
      <c r="V103" s="668" t="s">
        <v>4605</v>
      </c>
      <c r="W103" s="668" t="s">
        <v>22</v>
      </c>
      <c r="X103" s="668" t="s">
        <v>22</v>
      </c>
      <c r="Y103" s="668" t="s">
        <v>22</v>
      </c>
      <c r="Z103" s="668" t="s">
        <v>22</v>
      </c>
      <c r="AB103" s="662" t="s">
        <v>4758</v>
      </c>
      <c r="AC103" s="662" t="s">
        <v>3061</v>
      </c>
      <c r="AE103" s="662" t="s">
        <v>5008</v>
      </c>
      <c r="AF103" s="662" t="s">
        <v>14264</v>
      </c>
      <c r="AG103" s="662" t="s">
        <v>15928</v>
      </c>
    </row>
    <row r="104" spans="1:33">
      <c r="A104" s="662" t="s">
        <v>2217</v>
      </c>
      <c r="B104" s="662">
        <v>49316</v>
      </c>
      <c r="C104" s="662" t="s">
        <v>17</v>
      </c>
      <c r="D104" s="662" t="s">
        <v>2262</v>
      </c>
      <c r="E104" s="662" t="s">
        <v>2263</v>
      </c>
      <c r="F104" s="662" t="s">
        <v>2264</v>
      </c>
      <c r="G104" s="662">
        <v>35</v>
      </c>
      <c r="H104" s="662">
        <v>17.3</v>
      </c>
      <c r="I104" s="662">
        <v>138</v>
      </c>
      <c r="J104" s="662">
        <v>26.7</v>
      </c>
      <c r="K104" s="662">
        <v>141</v>
      </c>
      <c r="L104" s="662">
        <v>9.3000000000000007</v>
      </c>
      <c r="M104" s="662">
        <v>1.5</v>
      </c>
      <c r="N104" s="662" t="s">
        <v>1677</v>
      </c>
      <c r="O104" s="662" t="s">
        <v>22</v>
      </c>
      <c r="P104" s="662" t="s">
        <v>22</v>
      </c>
      <c r="Q104" s="667">
        <v>35.288333000000002</v>
      </c>
      <c r="R104" s="667">
        <v>138.44499999999999</v>
      </c>
      <c r="S104" s="662">
        <v>140.89603375008159</v>
      </c>
      <c r="T104" s="668" t="s">
        <v>4605</v>
      </c>
      <c r="U104" s="668" t="s">
        <v>4605</v>
      </c>
      <c r="V104" s="668" t="s">
        <v>4605</v>
      </c>
      <c r="W104" s="668" t="s">
        <v>22</v>
      </c>
      <c r="X104" s="668" t="s">
        <v>22</v>
      </c>
      <c r="Y104" s="668" t="s">
        <v>22</v>
      </c>
      <c r="Z104" s="668" t="s">
        <v>22</v>
      </c>
      <c r="AB104" s="662" t="s">
        <v>4745</v>
      </c>
      <c r="AC104" s="662" t="s">
        <v>2253</v>
      </c>
      <c r="AE104" s="662" t="s">
        <v>5008</v>
      </c>
      <c r="AF104" s="662" t="s">
        <v>14273</v>
      </c>
      <c r="AG104" s="662" t="s">
        <v>15937</v>
      </c>
    </row>
    <row r="105" spans="1:33" ht="18.75" customHeight="1">
      <c r="A105" s="662" t="s">
        <v>3043</v>
      </c>
      <c r="B105" s="662">
        <v>62096</v>
      </c>
      <c r="C105" s="662" t="s">
        <v>23</v>
      </c>
      <c r="D105" s="662" t="s">
        <v>2824</v>
      </c>
      <c r="E105" s="662" t="s">
        <v>3071</v>
      </c>
      <c r="F105" s="662" t="s">
        <v>3072</v>
      </c>
      <c r="G105" s="662">
        <v>34</v>
      </c>
      <c r="H105" s="662">
        <v>35.799999999999997</v>
      </c>
      <c r="I105" s="662">
        <v>135</v>
      </c>
      <c r="J105" s="662">
        <v>36</v>
      </c>
      <c r="K105" s="662">
        <v>10</v>
      </c>
      <c r="L105" s="662">
        <v>10</v>
      </c>
      <c r="M105" s="662" t="s">
        <v>22</v>
      </c>
      <c r="N105" s="662" t="s">
        <v>35</v>
      </c>
      <c r="O105" s="662" t="s">
        <v>22</v>
      </c>
      <c r="P105" s="662" t="s">
        <v>36</v>
      </c>
      <c r="Q105" s="667">
        <v>34.596666999999997</v>
      </c>
      <c r="R105" s="667">
        <v>135.6</v>
      </c>
      <c r="S105" s="662">
        <v>141.14193666580846</v>
      </c>
      <c r="T105" s="668" t="s">
        <v>4605</v>
      </c>
      <c r="U105" s="668" t="s">
        <v>4605</v>
      </c>
      <c r="V105" s="668" t="s">
        <v>4605</v>
      </c>
      <c r="W105" s="668" t="s">
        <v>22</v>
      </c>
      <c r="X105" s="668" t="s">
        <v>22</v>
      </c>
      <c r="Y105" s="668" t="s">
        <v>22</v>
      </c>
      <c r="Z105" s="668" t="s">
        <v>22</v>
      </c>
      <c r="AB105" s="662" t="s">
        <v>35</v>
      </c>
      <c r="AC105" s="662" t="s">
        <v>35</v>
      </c>
      <c r="AE105" s="662" t="s">
        <v>5008</v>
      </c>
      <c r="AF105" s="662" t="s">
        <v>14265</v>
      </c>
      <c r="AG105" s="662" t="s">
        <v>15929</v>
      </c>
    </row>
    <row r="106" spans="1:33">
      <c r="A106" s="662" t="s">
        <v>2046</v>
      </c>
      <c r="B106" s="662">
        <v>48561</v>
      </c>
      <c r="C106" s="662" t="s">
        <v>17</v>
      </c>
      <c r="D106" s="662" t="s">
        <v>2160</v>
      </c>
      <c r="E106" s="662" t="s">
        <v>2161</v>
      </c>
      <c r="F106" s="662" t="s">
        <v>2162</v>
      </c>
      <c r="G106" s="662">
        <v>35</v>
      </c>
      <c r="H106" s="662">
        <v>58.2</v>
      </c>
      <c r="I106" s="662">
        <v>138</v>
      </c>
      <c r="J106" s="662">
        <v>13.2</v>
      </c>
      <c r="K106" s="662">
        <v>1017</v>
      </c>
      <c r="L106" s="662">
        <v>10</v>
      </c>
      <c r="M106" s="662">
        <v>1.5</v>
      </c>
      <c r="N106" s="662" t="s">
        <v>2163</v>
      </c>
      <c r="O106" s="662" t="s">
        <v>22</v>
      </c>
      <c r="P106" s="662" t="s">
        <v>40</v>
      </c>
      <c r="Q106" s="667">
        <v>35.97</v>
      </c>
      <c r="R106" s="667">
        <v>138.22</v>
      </c>
      <c r="S106" s="662">
        <v>141.69866729538685</v>
      </c>
      <c r="T106" s="668" t="s">
        <v>4605</v>
      </c>
      <c r="U106" s="668" t="s">
        <v>4605</v>
      </c>
      <c r="V106" s="668" t="s">
        <v>4605</v>
      </c>
      <c r="W106" s="668" t="s">
        <v>22</v>
      </c>
      <c r="X106" s="668" t="s">
        <v>22</v>
      </c>
      <c r="Y106" s="668" t="s">
        <v>22</v>
      </c>
      <c r="Z106" s="668" t="s">
        <v>22</v>
      </c>
      <c r="AB106" s="662" t="s">
        <v>4745</v>
      </c>
      <c r="AC106" s="662" t="s">
        <v>2906</v>
      </c>
      <c r="AE106" s="662" t="s">
        <v>5008</v>
      </c>
      <c r="AF106" s="662" t="s">
        <v>14272</v>
      </c>
      <c r="AG106" s="662" t="s">
        <v>15936</v>
      </c>
    </row>
    <row r="107" spans="1:33" ht="18.75" customHeight="1">
      <c r="A107" s="662" t="s">
        <v>1937</v>
      </c>
      <c r="B107" s="662">
        <v>50331</v>
      </c>
      <c r="C107" s="662" t="s">
        <v>23</v>
      </c>
      <c r="D107" s="662" t="s">
        <v>1937</v>
      </c>
      <c r="E107" s="662" t="s">
        <v>2324</v>
      </c>
      <c r="F107" s="662" t="s">
        <v>2325</v>
      </c>
      <c r="G107" s="662">
        <v>34</v>
      </c>
      <c r="H107" s="662">
        <v>58.5</v>
      </c>
      <c r="I107" s="662">
        <v>138</v>
      </c>
      <c r="J107" s="662">
        <v>24.2</v>
      </c>
      <c r="K107" s="662">
        <v>14</v>
      </c>
      <c r="L107" s="662">
        <v>16</v>
      </c>
      <c r="M107" s="662" t="s">
        <v>22</v>
      </c>
      <c r="N107" s="662" t="s">
        <v>2326</v>
      </c>
      <c r="O107" s="662">
        <v>50900</v>
      </c>
      <c r="P107" s="662" t="s">
        <v>22</v>
      </c>
      <c r="Q107" s="667">
        <v>34.975000000000001</v>
      </c>
      <c r="R107" s="667">
        <v>138.403333</v>
      </c>
      <c r="S107" s="662">
        <v>141.73530353304287</v>
      </c>
      <c r="T107" s="668" t="s">
        <v>4605</v>
      </c>
      <c r="U107" s="668" t="s">
        <v>4605</v>
      </c>
      <c r="V107" s="668" t="s">
        <v>4605</v>
      </c>
      <c r="W107" s="668" t="s">
        <v>4605</v>
      </c>
      <c r="X107" s="668" t="s">
        <v>22</v>
      </c>
      <c r="Y107" s="668" t="s">
        <v>4605</v>
      </c>
      <c r="Z107" s="668" t="s">
        <v>4605</v>
      </c>
      <c r="AB107" s="662" t="s">
        <v>4745</v>
      </c>
      <c r="AC107" s="662" t="s">
        <v>4833</v>
      </c>
      <c r="AE107" s="662" t="s">
        <v>5008</v>
      </c>
      <c r="AF107" s="662" t="s">
        <v>14267</v>
      </c>
      <c r="AG107" s="662" t="s">
        <v>15931</v>
      </c>
    </row>
    <row r="108" spans="1:33">
      <c r="A108" s="662" t="s">
        <v>2217</v>
      </c>
      <c r="B108" s="662">
        <v>49236</v>
      </c>
      <c r="C108" s="662" t="s">
        <v>17</v>
      </c>
      <c r="D108" s="662" t="s">
        <v>2250</v>
      </c>
      <c r="E108" s="662" t="s">
        <v>2251</v>
      </c>
      <c r="F108" s="662" t="s">
        <v>2252</v>
      </c>
      <c r="G108" s="662">
        <v>35</v>
      </c>
      <c r="H108" s="662">
        <v>28</v>
      </c>
      <c r="I108" s="662">
        <v>138</v>
      </c>
      <c r="J108" s="662">
        <v>26.5</v>
      </c>
      <c r="K108" s="662">
        <v>226</v>
      </c>
      <c r="L108" s="662">
        <v>10</v>
      </c>
      <c r="M108" s="662">
        <v>1.5</v>
      </c>
      <c r="N108" s="662" t="s">
        <v>2253</v>
      </c>
      <c r="O108" s="662" t="s">
        <v>22</v>
      </c>
      <c r="P108" s="662" t="s">
        <v>40</v>
      </c>
      <c r="Q108" s="667">
        <v>35.466667000000001</v>
      </c>
      <c r="R108" s="667">
        <v>138.441667</v>
      </c>
      <c r="S108" s="662">
        <v>141.80454213921075</v>
      </c>
      <c r="T108" s="668" t="s">
        <v>4605</v>
      </c>
      <c r="U108" s="668" t="s">
        <v>4605</v>
      </c>
      <c r="V108" s="668" t="s">
        <v>4605</v>
      </c>
      <c r="W108" s="668" t="s">
        <v>22</v>
      </c>
      <c r="X108" s="668" t="s">
        <v>22</v>
      </c>
      <c r="Y108" s="668" t="s">
        <v>22</v>
      </c>
      <c r="Z108" s="668" t="s">
        <v>22</v>
      </c>
      <c r="AB108" s="662" t="s">
        <v>2253</v>
      </c>
      <c r="AC108" s="662" t="s">
        <v>2253</v>
      </c>
      <c r="AE108" s="662" t="s">
        <v>5008</v>
      </c>
      <c r="AF108" s="662" t="s">
        <v>14268</v>
      </c>
      <c r="AG108" s="662" t="s">
        <v>15932</v>
      </c>
    </row>
    <row r="109" spans="1:33" ht="18.75" customHeight="1">
      <c r="A109" s="662" t="s">
        <v>1937</v>
      </c>
      <c r="B109" s="662">
        <v>50551</v>
      </c>
      <c r="C109" s="662" t="s">
        <v>23</v>
      </c>
      <c r="D109" s="662" t="s">
        <v>2373</v>
      </c>
      <c r="E109" s="662" t="s">
        <v>2374</v>
      </c>
      <c r="F109" s="662" t="s">
        <v>2375</v>
      </c>
      <c r="G109" s="662">
        <v>34</v>
      </c>
      <c r="H109" s="662">
        <v>36.200000000000003</v>
      </c>
      <c r="I109" s="662">
        <v>138</v>
      </c>
      <c r="J109" s="662">
        <v>12.8</v>
      </c>
      <c r="K109" s="662">
        <v>45</v>
      </c>
      <c r="L109" s="662">
        <v>16</v>
      </c>
      <c r="M109" s="662" t="s">
        <v>22</v>
      </c>
      <c r="N109" s="662" t="s">
        <v>2376</v>
      </c>
      <c r="O109" s="662" t="s">
        <v>22</v>
      </c>
      <c r="P109" s="662" t="s">
        <v>22</v>
      </c>
      <c r="Q109" s="667">
        <v>34.603332999999999</v>
      </c>
      <c r="R109" s="667">
        <v>138.21333300000001</v>
      </c>
      <c r="S109" s="662">
        <v>142.39003860572225</v>
      </c>
      <c r="T109" s="668" t="s">
        <v>4605</v>
      </c>
      <c r="U109" s="668" t="s">
        <v>4605</v>
      </c>
      <c r="V109" s="668" t="s">
        <v>4605</v>
      </c>
      <c r="W109" s="668" t="s">
        <v>22</v>
      </c>
      <c r="X109" s="668" t="s">
        <v>22</v>
      </c>
      <c r="Y109" s="668" t="s">
        <v>4605</v>
      </c>
      <c r="Z109" s="668" t="s">
        <v>22</v>
      </c>
      <c r="AB109" s="662" t="s">
        <v>4745</v>
      </c>
      <c r="AC109" s="662" t="s">
        <v>4835</v>
      </c>
      <c r="AE109" s="662" t="s">
        <v>5008</v>
      </c>
      <c r="AF109" s="662" t="s">
        <v>14269</v>
      </c>
      <c r="AG109" s="662" t="s">
        <v>15933</v>
      </c>
    </row>
    <row r="110" spans="1:33" ht="18.75" customHeight="1">
      <c r="A110" s="662" t="s">
        <v>2046</v>
      </c>
      <c r="B110" s="662">
        <v>48361</v>
      </c>
      <c r="C110" s="662" t="s">
        <v>23</v>
      </c>
      <c r="D110" s="662" t="s">
        <v>2112</v>
      </c>
      <c r="E110" s="662" t="s">
        <v>2113</v>
      </c>
      <c r="F110" s="662" t="s">
        <v>2114</v>
      </c>
      <c r="G110" s="662">
        <v>36</v>
      </c>
      <c r="H110" s="662">
        <v>14.8</v>
      </c>
      <c r="I110" s="662">
        <v>137</v>
      </c>
      <c r="J110" s="662">
        <v>58.2</v>
      </c>
      <c r="K110" s="662">
        <v>610</v>
      </c>
      <c r="L110" s="662">
        <v>17.600000000000001</v>
      </c>
      <c r="M110" s="662" t="s">
        <v>22</v>
      </c>
      <c r="N110" s="662" t="s">
        <v>2006</v>
      </c>
      <c r="O110" s="662">
        <v>48936</v>
      </c>
      <c r="P110" s="662" t="s">
        <v>22</v>
      </c>
      <c r="Q110" s="667">
        <v>36.246667000000002</v>
      </c>
      <c r="R110" s="667">
        <v>137.97</v>
      </c>
      <c r="S110" s="662">
        <v>143.88739180126976</v>
      </c>
      <c r="T110" s="668" t="s">
        <v>4605</v>
      </c>
      <c r="U110" s="668" t="s">
        <v>4605</v>
      </c>
      <c r="V110" s="668" t="s">
        <v>4605</v>
      </c>
      <c r="W110" s="668" t="s">
        <v>22</v>
      </c>
      <c r="X110" s="668" t="s">
        <v>22</v>
      </c>
      <c r="Y110" s="668" t="s">
        <v>4605</v>
      </c>
      <c r="Z110" s="668" t="s">
        <v>22</v>
      </c>
      <c r="AB110" s="662" t="s">
        <v>4745</v>
      </c>
      <c r="AC110" s="662" t="s">
        <v>4822</v>
      </c>
      <c r="AE110" s="662" t="s">
        <v>5008</v>
      </c>
      <c r="AF110" s="662" t="s">
        <v>14270</v>
      </c>
      <c r="AG110" s="662" t="s">
        <v>15934</v>
      </c>
    </row>
    <row r="111" spans="1:33" ht="18.75" customHeight="1">
      <c r="A111" s="662" t="s">
        <v>2787</v>
      </c>
      <c r="B111" s="662">
        <v>55206</v>
      </c>
      <c r="C111" s="662" t="s">
        <v>17</v>
      </c>
      <c r="D111" s="662" t="s">
        <v>2824</v>
      </c>
      <c r="E111" s="662" t="s">
        <v>2825</v>
      </c>
      <c r="F111" s="662" t="s">
        <v>2826</v>
      </c>
      <c r="G111" s="662">
        <v>36</v>
      </c>
      <c r="H111" s="662">
        <v>34.200000000000003</v>
      </c>
      <c r="I111" s="662">
        <v>137</v>
      </c>
      <c r="J111" s="662">
        <v>9.5</v>
      </c>
      <c r="K111" s="662">
        <v>124</v>
      </c>
      <c r="L111" s="662">
        <v>10.1</v>
      </c>
      <c r="M111" s="662">
        <v>2.5</v>
      </c>
      <c r="N111" s="662" t="s">
        <v>2827</v>
      </c>
      <c r="O111" s="662" t="s">
        <v>22</v>
      </c>
      <c r="P111" s="662" t="s">
        <v>22</v>
      </c>
      <c r="Q111" s="667">
        <v>36.57</v>
      </c>
      <c r="R111" s="667">
        <v>137.158333</v>
      </c>
      <c r="S111" s="662">
        <v>144.00771524395725</v>
      </c>
      <c r="T111" s="668" t="s">
        <v>4605</v>
      </c>
      <c r="U111" s="668" t="s">
        <v>4605</v>
      </c>
      <c r="V111" s="668" t="s">
        <v>4605</v>
      </c>
      <c r="W111" s="668" t="s">
        <v>22</v>
      </c>
      <c r="X111" s="668" t="s">
        <v>22</v>
      </c>
      <c r="Y111" s="668" t="s">
        <v>22</v>
      </c>
      <c r="Z111" s="668" t="s">
        <v>22</v>
      </c>
      <c r="AB111" s="662" t="s">
        <v>4745</v>
      </c>
      <c r="AC111" s="662" t="s">
        <v>4846</v>
      </c>
      <c r="AE111" s="662" t="s">
        <v>5409</v>
      </c>
      <c r="AF111" s="662" t="s">
        <v>14274</v>
      </c>
      <c r="AG111" s="662" t="s">
        <v>15938</v>
      </c>
    </row>
    <row r="112" spans="1:33">
      <c r="A112" s="662" t="s">
        <v>3043</v>
      </c>
      <c r="B112" s="662">
        <v>62051</v>
      </c>
      <c r="C112" s="662" t="s">
        <v>23</v>
      </c>
      <c r="D112" s="662" t="s">
        <v>3055</v>
      </c>
      <c r="E112" s="662" t="s">
        <v>3056</v>
      </c>
      <c r="F112" s="662" t="s">
        <v>3057</v>
      </c>
      <c r="G112" s="662">
        <v>34</v>
      </c>
      <c r="H112" s="662">
        <v>47</v>
      </c>
      <c r="I112" s="662">
        <v>135</v>
      </c>
      <c r="J112" s="662">
        <v>26.3</v>
      </c>
      <c r="K112" s="662">
        <v>12</v>
      </c>
      <c r="L112" s="662">
        <v>10</v>
      </c>
      <c r="M112" s="662" t="s">
        <v>22</v>
      </c>
      <c r="N112" s="662" t="s">
        <v>3058</v>
      </c>
      <c r="O112" s="662" t="s">
        <v>22</v>
      </c>
      <c r="P112" s="662" t="s">
        <v>36</v>
      </c>
      <c r="Q112" s="667">
        <v>34.783332999999999</v>
      </c>
      <c r="R112" s="667">
        <v>135.438333</v>
      </c>
      <c r="S112" s="662">
        <v>144.3611138118759</v>
      </c>
      <c r="T112" s="668" t="s">
        <v>4605</v>
      </c>
      <c r="U112" s="668" t="s">
        <v>4605</v>
      </c>
      <c r="V112" s="668" t="s">
        <v>4605</v>
      </c>
      <c r="W112" s="668" t="s">
        <v>22</v>
      </c>
      <c r="X112" s="668" t="s">
        <v>22</v>
      </c>
      <c r="Y112" s="668" t="s">
        <v>22</v>
      </c>
      <c r="Z112" s="668" t="s">
        <v>22</v>
      </c>
      <c r="AB112" s="662" t="s">
        <v>4745</v>
      </c>
      <c r="AC112" s="662" t="s">
        <v>4855</v>
      </c>
      <c r="AE112" s="662" t="s">
        <v>5409</v>
      </c>
      <c r="AF112" s="662" t="s">
        <v>14276</v>
      </c>
      <c r="AG112" s="662" t="s">
        <v>15940</v>
      </c>
    </row>
    <row r="113" spans="1:33" ht="18.75" customHeight="1">
      <c r="A113" s="662" t="s">
        <v>2984</v>
      </c>
      <c r="B113" s="662">
        <v>61111</v>
      </c>
      <c r="C113" s="662" t="s">
        <v>23</v>
      </c>
      <c r="D113" s="662" t="s">
        <v>2999</v>
      </c>
      <c r="E113" s="662" t="s">
        <v>3000</v>
      </c>
      <c r="F113" s="662" t="s">
        <v>3001</v>
      </c>
      <c r="G113" s="662">
        <v>35</v>
      </c>
      <c r="H113" s="662">
        <v>27</v>
      </c>
      <c r="I113" s="662">
        <v>135</v>
      </c>
      <c r="J113" s="662">
        <v>19</v>
      </c>
      <c r="K113" s="662">
        <v>2</v>
      </c>
      <c r="L113" s="662">
        <v>41.6</v>
      </c>
      <c r="M113" s="662" t="s">
        <v>22</v>
      </c>
      <c r="N113" s="662" t="s">
        <v>2380</v>
      </c>
      <c r="O113" s="662">
        <v>61905</v>
      </c>
      <c r="P113" s="662" t="s">
        <v>22</v>
      </c>
      <c r="Q113" s="667">
        <v>35.450000000000003</v>
      </c>
      <c r="R113" s="667">
        <v>135.316667</v>
      </c>
      <c r="S113" s="662">
        <v>144.59736908329526</v>
      </c>
      <c r="T113" s="668" t="s">
        <v>4605</v>
      </c>
      <c r="U113" s="668" t="s">
        <v>4605</v>
      </c>
      <c r="V113" s="668" t="s">
        <v>4605</v>
      </c>
      <c r="W113" s="668" t="s">
        <v>22</v>
      </c>
      <c r="X113" s="668" t="s">
        <v>22</v>
      </c>
      <c r="Y113" s="668" t="s">
        <v>4605</v>
      </c>
      <c r="Z113" s="668" t="s">
        <v>22</v>
      </c>
      <c r="AB113" s="662" t="s">
        <v>4745</v>
      </c>
      <c r="AC113" s="662" t="s">
        <v>4836</v>
      </c>
      <c r="AE113" s="662" t="s">
        <v>5409</v>
      </c>
      <c r="AF113" s="662" t="s">
        <v>14275</v>
      </c>
      <c r="AG113" s="662" t="s">
        <v>15939</v>
      </c>
    </row>
    <row r="114" spans="1:33">
      <c r="A114" s="662" t="s">
        <v>1556</v>
      </c>
      <c r="B114" s="662">
        <v>56227</v>
      </c>
      <c r="C114" s="662" t="s">
        <v>23</v>
      </c>
      <c r="D114" s="662" t="s">
        <v>2870</v>
      </c>
      <c r="E114" s="662" t="s">
        <v>2871</v>
      </c>
      <c r="F114" s="662" t="s">
        <v>2872</v>
      </c>
      <c r="G114" s="662">
        <v>36</v>
      </c>
      <c r="H114" s="662">
        <v>35.299999999999997</v>
      </c>
      <c r="I114" s="662">
        <v>136</v>
      </c>
      <c r="J114" s="662">
        <v>38</v>
      </c>
      <c r="K114" s="662">
        <v>6</v>
      </c>
      <c r="L114" s="662">
        <v>48.4</v>
      </c>
      <c r="M114" s="662" t="s">
        <v>22</v>
      </c>
      <c r="N114" s="662" t="s">
        <v>2873</v>
      </c>
      <c r="O114" s="662">
        <v>56907</v>
      </c>
      <c r="P114" s="662" t="s">
        <v>22</v>
      </c>
      <c r="Q114" s="667">
        <v>36.588332999999999</v>
      </c>
      <c r="R114" s="667">
        <v>136.63333299999999</v>
      </c>
      <c r="S114" s="662">
        <v>146.01700052102103</v>
      </c>
      <c r="T114" s="668" t="s">
        <v>4605</v>
      </c>
      <c r="U114" s="668" t="s">
        <v>4605</v>
      </c>
      <c r="V114" s="668" t="s">
        <v>4605</v>
      </c>
      <c r="W114" s="668" t="s">
        <v>4605</v>
      </c>
      <c r="X114" s="668" t="s">
        <v>22</v>
      </c>
      <c r="Y114" s="668" t="s">
        <v>4605</v>
      </c>
      <c r="Z114" s="668" t="s">
        <v>22</v>
      </c>
      <c r="AB114" s="662" t="s">
        <v>2873</v>
      </c>
      <c r="AC114" s="662" t="s">
        <v>2873</v>
      </c>
      <c r="AE114" s="662" t="s">
        <v>5409</v>
      </c>
      <c r="AF114" s="662" t="s">
        <v>14277</v>
      </c>
      <c r="AG114" s="662" t="s">
        <v>15941</v>
      </c>
    </row>
    <row r="115" spans="1:33" ht="18.75" customHeight="1">
      <c r="A115" s="662" t="s">
        <v>2787</v>
      </c>
      <c r="B115" s="662">
        <v>55141</v>
      </c>
      <c r="C115" s="662" t="s">
        <v>17</v>
      </c>
      <c r="D115" s="662" t="s">
        <v>2807</v>
      </c>
      <c r="E115" s="662" t="s">
        <v>2808</v>
      </c>
      <c r="F115" s="662" t="s">
        <v>2809</v>
      </c>
      <c r="G115" s="662">
        <v>36</v>
      </c>
      <c r="H115" s="662">
        <v>36.6</v>
      </c>
      <c r="I115" s="662">
        <v>136</v>
      </c>
      <c r="J115" s="662">
        <v>57.3</v>
      </c>
      <c r="K115" s="662">
        <v>69</v>
      </c>
      <c r="L115" s="662">
        <v>6.5</v>
      </c>
      <c r="M115" s="662">
        <v>2.1</v>
      </c>
      <c r="N115" s="662" t="s">
        <v>97</v>
      </c>
      <c r="O115" s="662">
        <v>55910</v>
      </c>
      <c r="P115" s="662" t="s">
        <v>22</v>
      </c>
      <c r="Q115" s="667">
        <v>36.61</v>
      </c>
      <c r="R115" s="667">
        <v>136.95500000000001</v>
      </c>
      <c r="S115" s="662">
        <v>146.58311235873688</v>
      </c>
      <c r="T115" s="668" t="s">
        <v>4605</v>
      </c>
      <c r="U115" s="668" t="s">
        <v>4605</v>
      </c>
      <c r="V115" s="668" t="s">
        <v>4605</v>
      </c>
      <c r="W115" s="668" t="s">
        <v>22</v>
      </c>
      <c r="X115" s="668" t="s">
        <v>22</v>
      </c>
      <c r="Y115" s="668" t="s">
        <v>22</v>
      </c>
      <c r="Z115" s="668" t="s">
        <v>22</v>
      </c>
      <c r="AB115" s="662" t="s">
        <v>4745</v>
      </c>
      <c r="AC115" s="662" t="s">
        <v>592</v>
      </c>
      <c r="AE115" s="662" t="s">
        <v>5409</v>
      </c>
      <c r="AF115" s="662" t="s">
        <v>14285</v>
      </c>
      <c r="AG115" s="662" t="s">
        <v>15949</v>
      </c>
    </row>
    <row r="116" spans="1:33">
      <c r="A116" s="662" t="s">
        <v>3177</v>
      </c>
      <c r="B116" s="662">
        <v>64127</v>
      </c>
      <c r="C116" s="662" t="s">
        <v>17</v>
      </c>
      <c r="D116" s="662" t="s">
        <v>3197</v>
      </c>
      <c r="E116" s="662" t="s">
        <v>3198</v>
      </c>
      <c r="F116" s="662" t="s">
        <v>3199</v>
      </c>
      <c r="G116" s="662">
        <v>34</v>
      </c>
      <c r="H116" s="662">
        <v>22.8</v>
      </c>
      <c r="I116" s="662">
        <v>135</v>
      </c>
      <c r="J116" s="662">
        <v>43.8</v>
      </c>
      <c r="K116" s="662">
        <v>190</v>
      </c>
      <c r="L116" s="662">
        <v>9.5</v>
      </c>
      <c r="M116" s="662">
        <v>1.5</v>
      </c>
      <c r="N116" s="662" t="s">
        <v>3200</v>
      </c>
      <c r="O116" s="662" t="s">
        <v>22</v>
      </c>
      <c r="P116" s="662" t="s">
        <v>22</v>
      </c>
      <c r="Q116" s="667">
        <v>34.380000000000003</v>
      </c>
      <c r="R116" s="667">
        <v>135.72999999999999</v>
      </c>
      <c r="S116" s="662">
        <v>146.81008797316892</v>
      </c>
      <c r="T116" s="668" t="s">
        <v>4605</v>
      </c>
      <c r="U116" s="668" t="s">
        <v>4605</v>
      </c>
      <c r="V116" s="668" t="s">
        <v>4605</v>
      </c>
      <c r="W116" s="668" t="s">
        <v>22</v>
      </c>
      <c r="X116" s="668" t="s">
        <v>22</v>
      </c>
      <c r="Y116" s="668" t="s">
        <v>22</v>
      </c>
      <c r="Z116" s="668" t="s">
        <v>22</v>
      </c>
      <c r="AB116" s="662" t="s">
        <v>3200</v>
      </c>
      <c r="AC116" s="662" t="s">
        <v>3200</v>
      </c>
      <c r="AE116" s="662" t="s">
        <v>5409</v>
      </c>
      <c r="AF116" s="662" t="s">
        <v>14279</v>
      </c>
      <c r="AG116" s="662" t="s">
        <v>15943</v>
      </c>
    </row>
    <row r="117" spans="1:33">
      <c r="A117" s="662" t="s">
        <v>2046</v>
      </c>
      <c r="B117" s="662">
        <v>48296</v>
      </c>
      <c r="C117" s="662" t="s">
        <v>17</v>
      </c>
      <c r="D117" s="662" t="s">
        <v>2096</v>
      </c>
      <c r="E117" s="662" t="s">
        <v>2097</v>
      </c>
      <c r="F117" s="662" t="s">
        <v>2098</v>
      </c>
      <c r="G117" s="662">
        <v>36</v>
      </c>
      <c r="H117" s="662">
        <v>20.6</v>
      </c>
      <c r="I117" s="662">
        <v>137</v>
      </c>
      <c r="J117" s="662">
        <v>52.9</v>
      </c>
      <c r="K117" s="662">
        <v>540</v>
      </c>
      <c r="L117" s="662">
        <v>10</v>
      </c>
      <c r="M117" s="662">
        <v>1.5</v>
      </c>
      <c r="N117" s="662" t="s">
        <v>2065</v>
      </c>
      <c r="O117" s="662" t="s">
        <v>22</v>
      </c>
      <c r="P117" s="662" t="s">
        <v>40</v>
      </c>
      <c r="Q117" s="667">
        <v>36.343333000000001</v>
      </c>
      <c r="R117" s="667">
        <v>137.88166699999999</v>
      </c>
      <c r="S117" s="662">
        <v>146.96609085787279</v>
      </c>
      <c r="T117" s="668" t="s">
        <v>4605</v>
      </c>
      <c r="U117" s="668" t="s">
        <v>4605</v>
      </c>
      <c r="V117" s="668" t="s">
        <v>4605</v>
      </c>
      <c r="W117" s="668" t="s">
        <v>22</v>
      </c>
      <c r="X117" s="668" t="s">
        <v>22</v>
      </c>
      <c r="Y117" s="668" t="s">
        <v>22</v>
      </c>
      <c r="Z117" s="668" t="s">
        <v>22</v>
      </c>
      <c r="AB117" s="662" t="s">
        <v>4745</v>
      </c>
      <c r="AC117" s="662" t="s">
        <v>2499</v>
      </c>
      <c r="AE117" s="662" t="s">
        <v>5409</v>
      </c>
      <c r="AF117" s="662" t="s">
        <v>14287</v>
      </c>
      <c r="AG117" s="662" t="s">
        <v>15952</v>
      </c>
    </row>
    <row r="118" spans="1:33" ht="18.75" customHeight="1">
      <c r="A118" s="662" t="s">
        <v>2217</v>
      </c>
      <c r="B118" s="662">
        <v>49086</v>
      </c>
      <c r="C118" s="662" t="s">
        <v>17</v>
      </c>
      <c r="D118" s="662" t="s">
        <v>2225</v>
      </c>
      <c r="E118" s="662" t="s">
        <v>2226</v>
      </c>
      <c r="F118" s="662" t="s">
        <v>2227</v>
      </c>
      <c r="G118" s="662">
        <v>35</v>
      </c>
      <c r="H118" s="662">
        <v>41.6</v>
      </c>
      <c r="I118" s="662">
        <v>138</v>
      </c>
      <c r="J118" s="662">
        <v>26.9</v>
      </c>
      <c r="K118" s="662">
        <v>341</v>
      </c>
      <c r="L118" s="662">
        <v>6.6</v>
      </c>
      <c r="M118" s="662">
        <v>1.5</v>
      </c>
      <c r="N118" s="662" t="s">
        <v>1739</v>
      </c>
      <c r="O118" s="662" t="s">
        <v>22</v>
      </c>
      <c r="P118" s="662" t="s">
        <v>40</v>
      </c>
      <c r="Q118" s="667">
        <v>35.693333000000003</v>
      </c>
      <c r="R118" s="667">
        <v>138.44833299999999</v>
      </c>
      <c r="S118" s="662">
        <v>147.79443615648958</v>
      </c>
      <c r="T118" s="668" t="s">
        <v>4605</v>
      </c>
      <c r="U118" s="668" t="s">
        <v>4605</v>
      </c>
      <c r="V118" s="668" t="s">
        <v>4605</v>
      </c>
      <c r="W118" s="668" t="s">
        <v>22</v>
      </c>
      <c r="X118" s="668" t="s">
        <v>22</v>
      </c>
      <c r="Y118" s="668" t="s">
        <v>22</v>
      </c>
      <c r="Z118" s="668" t="s">
        <v>22</v>
      </c>
      <c r="AB118" s="662" t="s">
        <v>1632</v>
      </c>
      <c r="AC118" s="662" t="s">
        <v>3832</v>
      </c>
      <c r="AE118" s="662" t="s">
        <v>5409</v>
      </c>
      <c r="AF118" s="662" t="s">
        <v>14291</v>
      </c>
      <c r="AG118" s="662" t="s">
        <v>15956</v>
      </c>
    </row>
    <row r="119" spans="1:33">
      <c r="A119" s="662" t="s">
        <v>2217</v>
      </c>
      <c r="B119" s="662">
        <v>49036</v>
      </c>
      <c r="C119" s="662" t="s">
        <v>17</v>
      </c>
      <c r="D119" s="662" t="s">
        <v>2218</v>
      </c>
      <c r="E119" s="662" t="s">
        <v>2219</v>
      </c>
      <c r="F119" s="662" t="s">
        <v>2220</v>
      </c>
      <c r="G119" s="662">
        <v>35</v>
      </c>
      <c r="H119" s="662">
        <v>51.7</v>
      </c>
      <c r="I119" s="662">
        <v>138</v>
      </c>
      <c r="J119" s="662">
        <v>23.2</v>
      </c>
      <c r="K119" s="662">
        <v>867</v>
      </c>
      <c r="L119" s="662">
        <v>10</v>
      </c>
      <c r="M119" s="662">
        <v>1.5</v>
      </c>
      <c r="N119" s="662" t="s">
        <v>1739</v>
      </c>
      <c r="O119" s="662" t="s">
        <v>22</v>
      </c>
      <c r="P119" s="662" t="s">
        <v>40</v>
      </c>
      <c r="Q119" s="667">
        <v>35.861666999999997</v>
      </c>
      <c r="R119" s="667">
        <v>138.38666699999999</v>
      </c>
      <c r="S119" s="662">
        <v>149.27063573853121</v>
      </c>
      <c r="T119" s="668" t="s">
        <v>4605</v>
      </c>
      <c r="U119" s="668" t="s">
        <v>4605</v>
      </c>
      <c r="V119" s="668" t="s">
        <v>4605</v>
      </c>
      <c r="W119" s="668" t="s">
        <v>22</v>
      </c>
      <c r="X119" s="668" t="s">
        <v>22</v>
      </c>
      <c r="Y119" s="668" t="s">
        <v>22</v>
      </c>
      <c r="Z119" s="668" t="s">
        <v>22</v>
      </c>
      <c r="AB119" s="662" t="s">
        <v>1632</v>
      </c>
      <c r="AC119" s="662" t="s">
        <v>3832</v>
      </c>
      <c r="AE119" s="662" t="s">
        <v>5409</v>
      </c>
      <c r="AF119" s="662" t="s">
        <v>14286</v>
      </c>
      <c r="AG119" s="662" t="s">
        <v>15951</v>
      </c>
    </row>
    <row r="120" spans="1:33">
      <c r="A120" s="662" t="s">
        <v>2567</v>
      </c>
      <c r="B120" s="662">
        <v>53378</v>
      </c>
      <c r="C120" s="662" t="s">
        <v>23</v>
      </c>
      <c r="D120" s="662" t="s">
        <v>2630</v>
      </c>
      <c r="E120" s="662" t="s">
        <v>2631</v>
      </c>
      <c r="F120" s="662" t="s">
        <v>2632</v>
      </c>
      <c r="G120" s="662">
        <v>34</v>
      </c>
      <c r="H120" s="662">
        <v>4.0999999999999996</v>
      </c>
      <c r="I120" s="662">
        <v>136</v>
      </c>
      <c r="J120" s="662">
        <v>11.6</v>
      </c>
      <c r="K120" s="662">
        <v>15</v>
      </c>
      <c r="L120" s="662">
        <v>28.4</v>
      </c>
      <c r="M120" s="662" t="s">
        <v>22</v>
      </c>
      <c r="N120" s="662" t="s">
        <v>2633</v>
      </c>
      <c r="O120" s="662" t="s">
        <v>22</v>
      </c>
      <c r="P120" s="662" t="s">
        <v>22</v>
      </c>
      <c r="Q120" s="667">
        <v>34.068333000000003</v>
      </c>
      <c r="R120" s="667">
        <v>136.193333</v>
      </c>
      <c r="S120" s="662">
        <v>149.9934055672399</v>
      </c>
      <c r="T120" s="668" t="s">
        <v>4605</v>
      </c>
      <c r="U120" s="668" t="s">
        <v>4605</v>
      </c>
      <c r="V120" s="668" t="s">
        <v>4605</v>
      </c>
      <c r="W120" s="668" t="s">
        <v>22</v>
      </c>
      <c r="X120" s="668" t="s">
        <v>22</v>
      </c>
      <c r="Y120" s="668" t="s">
        <v>4605</v>
      </c>
      <c r="Z120" s="668" t="s">
        <v>22</v>
      </c>
      <c r="AB120" s="662" t="s">
        <v>2633</v>
      </c>
      <c r="AC120" s="662" t="s">
        <v>2633</v>
      </c>
      <c r="AE120" s="662" t="s">
        <v>5409</v>
      </c>
      <c r="AF120" s="662" t="s">
        <v>14282</v>
      </c>
      <c r="AG120" s="662" t="s">
        <v>15946</v>
      </c>
    </row>
    <row r="121" spans="1:33" ht="18.75" customHeight="1">
      <c r="A121" s="662" t="s">
        <v>1937</v>
      </c>
      <c r="B121" s="662">
        <v>50261</v>
      </c>
      <c r="C121" s="662" t="s">
        <v>17</v>
      </c>
      <c r="D121" s="662" t="s">
        <v>2308</v>
      </c>
      <c r="E121" s="662" t="s">
        <v>2309</v>
      </c>
      <c r="F121" s="662" t="s">
        <v>2310</v>
      </c>
      <c r="G121" s="662">
        <v>35</v>
      </c>
      <c r="H121" s="662">
        <v>3.2</v>
      </c>
      <c r="I121" s="662">
        <v>138</v>
      </c>
      <c r="J121" s="662">
        <v>31.3</v>
      </c>
      <c r="K121" s="662">
        <v>3</v>
      </c>
      <c r="L121" s="662">
        <v>8.5</v>
      </c>
      <c r="M121" s="662">
        <v>1.5</v>
      </c>
      <c r="N121" s="662" t="s">
        <v>2311</v>
      </c>
      <c r="O121" s="662" t="s">
        <v>22</v>
      </c>
      <c r="P121" s="662" t="s">
        <v>40</v>
      </c>
      <c r="Q121" s="667">
        <v>35.053333000000002</v>
      </c>
      <c r="R121" s="667">
        <v>138.52166700000001</v>
      </c>
      <c r="S121" s="662">
        <v>150.38540245103391</v>
      </c>
      <c r="T121" s="668" t="s">
        <v>4605</v>
      </c>
      <c r="U121" s="668" t="s">
        <v>4605</v>
      </c>
      <c r="V121" s="668" t="s">
        <v>4605</v>
      </c>
      <c r="W121" s="668" t="s">
        <v>22</v>
      </c>
      <c r="X121" s="668" t="s">
        <v>22</v>
      </c>
      <c r="Y121" s="668" t="s">
        <v>22</v>
      </c>
      <c r="Z121" s="668" t="s">
        <v>22</v>
      </c>
      <c r="AB121" s="662" t="s">
        <v>2311</v>
      </c>
      <c r="AC121" s="662" t="s">
        <v>2311</v>
      </c>
      <c r="AE121" s="662" t="s">
        <v>5409</v>
      </c>
      <c r="AF121" s="662" t="s">
        <v>14283</v>
      </c>
      <c r="AG121" s="662" t="s">
        <v>15947</v>
      </c>
    </row>
    <row r="122" spans="1:33">
      <c r="A122" s="662" t="s">
        <v>3177</v>
      </c>
      <c r="B122" s="662">
        <v>64206</v>
      </c>
      <c r="C122" s="662" t="s">
        <v>17</v>
      </c>
      <c r="D122" s="662" t="s">
        <v>3208</v>
      </c>
      <c r="E122" s="662" t="s">
        <v>3209</v>
      </c>
      <c r="F122" s="662" t="s">
        <v>3210</v>
      </c>
      <c r="G122" s="662">
        <v>34</v>
      </c>
      <c r="H122" s="662">
        <v>8.1999999999999993</v>
      </c>
      <c r="I122" s="662">
        <v>136</v>
      </c>
      <c r="J122" s="662">
        <v>0.3</v>
      </c>
      <c r="K122" s="662">
        <v>334</v>
      </c>
      <c r="L122" s="662">
        <v>10</v>
      </c>
      <c r="M122" s="662">
        <v>1.5</v>
      </c>
      <c r="N122" s="662" t="s">
        <v>3211</v>
      </c>
      <c r="O122" s="662" t="s">
        <v>22</v>
      </c>
      <c r="P122" s="662" t="s">
        <v>40</v>
      </c>
      <c r="Q122" s="667">
        <v>34.136667000000003</v>
      </c>
      <c r="R122" s="667">
        <v>136.005</v>
      </c>
      <c r="S122" s="662">
        <v>151.7113991028709</v>
      </c>
      <c r="T122" s="668" t="s">
        <v>4605</v>
      </c>
      <c r="U122" s="668" t="s">
        <v>4605</v>
      </c>
      <c r="V122" s="668" t="s">
        <v>4605</v>
      </c>
      <c r="W122" s="668" t="s">
        <v>22</v>
      </c>
      <c r="X122" s="668" t="s">
        <v>22</v>
      </c>
      <c r="Y122" s="668" t="s">
        <v>22</v>
      </c>
      <c r="Z122" s="668" t="s">
        <v>22</v>
      </c>
      <c r="AB122" s="662" t="s">
        <v>4860</v>
      </c>
      <c r="AC122" s="662" t="s">
        <v>2213</v>
      </c>
      <c r="AE122" s="662" t="s">
        <v>5409</v>
      </c>
      <c r="AF122" s="662" t="s">
        <v>14288</v>
      </c>
      <c r="AG122" s="662" t="s">
        <v>15953</v>
      </c>
    </row>
    <row r="123" spans="1:33">
      <c r="A123" s="662" t="s">
        <v>3043</v>
      </c>
      <c r="B123" s="662">
        <v>62091</v>
      </c>
      <c r="C123" s="662" t="s">
        <v>17</v>
      </c>
      <c r="D123" s="662" t="s">
        <v>3067</v>
      </c>
      <c r="E123" s="662" t="s">
        <v>3068</v>
      </c>
      <c r="F123" s="662" t="s">
        <v>3069</v>
      </c>
      <c r="G123" s="662">
        <v>34</v>
      </c>
      <c r="H123" s="662">
        <v>33.299999999999997</v>
      </c>
      <c r="I123" s="662">
        <v>135</v>
      </c>
      <c r="J123" s="662">
        <v>29.1</v>
      </c>
      <c r="K123" s="662">
        <v>20</v>
      </c>
      <c r="L123" s="662">
        <v>10.1</v>
      </c>
      <c r="M123" s="662">
        <v>1.5</v>
      </c>
      <c r="N123" s="662" t="s">
        <v>3070</v>
      </c>
      <c r="O123" s="662" t="s">
        <v>22</v>
      </c>
      <c r="P123" s="662" t="s">
        <v>22</v>
      </c>
      <c r="Q123" s="667">
        <v>34.555</v>
      </c>
      <c r="R123" s="667">
        <v>135.48500000000001</v>
      </c>
      <c r="S123" s="662">
        <v>152.50731925505224</v>
      </c>
      <c r="T123" s="668" t="s">
        <v>4605</v>
      </c>
      <c r="U123" s="668" t="s">
        <v>4605</v>
      </c>
      <c r="V123" s="668" t="s">
        <v>4605</v>
      </c>
      <c r="W123" s="668" t="s">
        <v>22</v>
      </c>
      <c r="X123" s="668" t="s">
        <v>22</v>
      </c>
      <c r="Y123" s="668" t="s">
        <v>22</v>
      </c>
      <c r="Z123" s="668" t="s">
        <v>22</v>
      </c>
      <c r="AB123" s="662" t="s">
        <v>4838</v>
      </c>
      <c r="AC123" s="662" t="s">
        <v>4857</v>
      </c>
      <c r="AE123" s="662" t="s">
        <v>5413</v>
      </c>
      <c r="AF123" s="662" t="s">
        <v>14293</v>
      </c>
      <c r="AG123" s="662" t="s">
        <v>15958</v>
      </c>
    </row>
    <row r="124" spans="1:33">
      <c r="A124" s="662" t="s">
        <v>2787</v>
      </c>
      <c r="B124" s="662">
        <v>55151</v>
      </c>
      <c r="C124" s="662" t="s">
        <v>23</v>
      </c>
      <c r="D124" s="662" t="s">
        <v>2810</v>
      </c>
      <c r="E124" s="662" t="s">
        <v>2811</v>
      </c>
      <c r="F124" s="662" t="s">
        <v>2812</v>
      </c>
      <c r="G124" s="662">
        <v>36</v>
      </c>
      <c r="H124" s="662">
        <v>38.9</v>
      </c>
      <c r="I124" s="662">
        <v>137</v>
      </c>
      <c r="J124" s="662">
        <v>11.2</v>
      </c>
      <c r="K124" s="662">
        <v>24</v>
      </c>
      <c r="L124" s="662">
        <v>10</v>
      </c>
      <c r="M124" s="662" t="s">
        <v>22</v>
      </c>
      <c r="N124" s="662" t="s">
        <v>35</v>
      </c>
      <c r="O124" s="662">
        <v>55925</v>
      </c>
      <c r="P124" s="662" t="s">
        <v>36</v>
      </c>
      <c r="Q124" s="667">
        <v>36.648333000000001</v>
      </c>
      <c r="R124" s="667">
        <v>137.186667</v>
      </c>
      <c r="S124" s="662">
        <v>153.00317940111532</v>
      </c>
      <c r="T124" s="668" t="s">
        <v>4605</v>
      </c>
      <c r="U124" s="668" t="s">
        <v>4605</v>
      </c>
      <c r="V124" s="668" t="s">
        <v>4605</v>
      </c>
      <c r="W124" s="668" t="s">
        <v>22</v>
      </c>
      <c r="X124" s="668" t="s">
        <v>22</v>
      </c>
      <c r="Y124" s="668" t="s">
        <v>22</v>
      </c>
      <c r="Z124" s="668" t="s">
        <v>22</v>
      </c>
      <c r="AB124" s="662" t="s">
        <v>35</v>
      </c>
      <c r="AC124" s="662" t="s">
        <v>35</v>
      </c>
      <c r="AE124" s="662" t="s">
        <v>5413</v>
      </c>
      <c r="AF124" s="662" t="s">
        <v>14295</v>
      </c>
      <c r="AG124" s="662" t="s">
        <v>15960</v>
      </c>
    </row>
    <row r="125" spans="1:33">
      <c r="A125" s="662" t="s">
        <v>2984</v>
      </c>
      <c r="B125" s="662">
        <v>61076</v>
      </c>
      <c r="C125" s="662" t="s">
        <v>17</v>
      </c>
      <c r="D125" s="662" t="s">
        <v>2992</v>
      </c>
      <c r="E125" s="662" t="s">
        <v>2993</v>
      </c>
      <c r="F125" s="662" t="s">
        <v>2994</v>
      </c>
      <c r="G125" s="662">
        <v>35</v>
      </c>
      <c r="H125" s="662">
        <v>33</v>
      </c>
      <c r="I125" s="662">
        <v>135</v>
      </c>
      <c r="J125" s="662">
        <v>14.1</v>
      </c>
      <c r="K125" s="662">
        <v>2</v>
      </c>
      <c r="L125" s="662">
        <v>10.5</v>
      </c>
      <c r="M125" s="662">
        <v>1.5</v>
      </c>
      <c r="N125" s="662" t="s">
        <v>2167</v>
      </c>
      <c r="O125" s="662" t="s">
        <v>22</v>
      </c>
      <c r="P125" s="662" t="s">
        <v>40</v>
      </c>
      <c r="Q125" s="667">
        <v>35.549999999999997</v>
      </c>
      <c r="R125" s="667">
        <v>135.23500000000001</v>
      </c>
      <c r="S125" s="662">
        <v>153.56690926881342</v>
      </c>
      <c r="T125" s="668" t="s">
        <v>4605</v>
      </c>
      <c r="U125" s="668" t="s">
        <v>4605</v>
      </c>
      <c r="V125" s="668" t="s">
        <v>4605</v>
      </c>
      <c r="W125" s="668" t="s">
        <v>22</v>
      </c>
      <c r="X125" s="668" t="s">
        <v>22</v>
      </c>
      <c r="Y125" s="668" t="s">
        <v>22</v>
      </c>
      <c r="Z125" s="668" t="s">
        <v>22</v>
      </c>
      <c r="AB125" s="662" t="s">
        <v>4745</v>
      </c>
      <c r="AC125" s="662" t="s">
        <v>2820</v>
      </c>
      <c r="AE125" s="662" t="s">
        <v>5413</v>
      </c>
      <c r="AF125" s="662" t="s">
        <v>14299</v>
      </c>
      <c r="AG125" s="662" t="s">
        <v>15964</v>
      </c>
    </row>
    <row r="126" spans="1:33">
      <c r="A126" s="662" t="s">
        <v>2217</v>
      </c>
      <c r="B126" s="662">
        <v>49142</v>
      </c>
      <c r="C126" s="662" t="s">
        <v>23</v>
      </c>
      <c r="D126" s="662" t="s">
        <v>2228</v>
      </c>
      <c r="E126" s="662" t="s">
        <v>2229</v>
      </c>
      <c r="F126" s="662" t="s">
        <v>2230</v>
      </c>
      <c r="G126" s="662">
        <v>35</v>
      </c>
      <c r="H126" s="662">
        <v>40</v>
      </c>
      <c r="I126" s="662">
        <v>138</v>
      </c>
      <c r="J126" s="662">
        <v>33.200000000000003</v>
      </c>
      <c r="K126" s="662">
        <v>273</v>
      </c>
      <c r="L126" s="662">
        <v>26.9</v>
      </c>
      <c r="M126" s="662" t="s">
        <v>22</v>
      </c>
      <c r="N126" s="662" t="s">
        <v>2231</v>
      </c>
      <c r="O126" s="662">
        <v>49900</v>
      </c>
      <c r="P126" s="662" t="s">
        <v>22</v>
      </c>
      <c r="Q126" s="667">
        <v>35.666666999999997</v>
      </c>
      <c r="R126" s="667">
        <v>138.55333300000001</v>
      </c>
      <c r="S126" s="662">
        <v>156.10491701541306</v>
      </c>
      <c r="T126" s="668" t="s">
        <v>4605</v>
      </c>
      <c r="U126" s="668" t="s">
        <v>4605</v>
      </c>
      <c r="V126" s="668" t="s">
        <v>4605</v>
      </c>
      <c r="W126" s="668" t="s">
        <v>4605</v>
      </c>
      <c r="X126" s="668" t="s">
        <v>22</v>
      </c>
      <c r="Y126" s="668" t="s">
        <v>4605</v>
      </c>
      <c r="Z126" s="668" t="s">
        <v>4605</v>
      </c>
      <c r="AB126" s="662" t="s">
        <v>2231</v>
      </c>
      <c r="AC126" s="662" t="s">
        <v>2231</v>
      </c>
      <c r="AE126" s="662" t="s">
        <v>5413</v>
      </c>
      <c r="AF126" s="662" t="s">
        <v>14301</v>
      </c>
      <c r="AG126" s="662" t="s">
        <v>15966</v>
      </c>
    </row>
    <row r="127" spans="1:33">
      <c r="A127" s="662" t="s">
        <v>2217</v>
      </c>
      <c r="B127" s="662">
        <v>49196</v>
      </c>
      <c r="C127" s="662" t="s">
        <v>17</v>
      </c>
      <c r="D127" s="662" t="s">
        <v>2246</v>
      </c>
      <c r="E127" s="662" t="s">
        <v>2247</v>
      </c>
      <c r="F127" s="662" t="s">
        <v>2248</v>
      </c>
      <c r="G127" s="662">
        <v>35</v>
      </c>
      <c r="H127" s="662">
        <v>31.7</v>
      </c>
      <c r="I127" s="662">
        <v>138</v>
      </c>
      <c r="J127" s="662">
        <v>36.9</v>
      </c>
      <c r="K127" s="662">
        <v>552</v>
      </c>
      <c r="L127" s="662">
        <v>10.1</v>
      </c>
      <c r="M127" s="662">
        <v>1.5</v>
      </c>
      <c r="N127" s="662" t="s">
        <v>2249</v>
      </c>
      <c r="O127" s="662" t="s">
        <v>22</v>
      </c>
      <c r="P127" s="662" t="s">
        <v>40</v>
      </c>
      <c r="Q127" s="667">
        <v>35.528333000000003</v>
      </c>
      <c r="R127" s="667">
        <v>138.61500000000001</v>
      </c>
      <c r="S127" s="662">
        <v>158.35639198095024</v>
      </c>
      <c r="T127" s="668" t="s">
        <v>4605</v>
      </c>
      <c r="U127" s="668" t="s">
        <v>4605</v>
      </c>
      <c r="V127" s="668" t="s">
        <v>4605</v>
      </c>
      <c r="W127" s="668" t="s">
        <v>22</v>
      </c>
      <c r="X127" s="668" t="s">
        <v>22</v>
      </c>
      <c r="Y127" s="668" t="s">
        <v>22</v>
      </c>
      <c r="Z127" s="668" t="s">
        <v>22</v>
      </c>
      <c r="AB127" s="662" t="s">
        <v>4745</v>
      </c>
      <c r="AC127" s="662" t="s">
        <v>4828</v>
      </c>
      <c r="AE127" s="662" t="s">
        <v>5413</v>
      </c>
      <c r="AF127" s="662" t="s">
        <v>14304</v>
      </c>
      <c r="AG127" s="662" t="s">
        <v>15969</v>
      </c>
    </row>
    <row r="128" spans="1:33">
      <c r="A128" s="662" t="s">
        <v>1556</v>
      </c>
      <c r="B128" s="662">
        <v>56186</v>
      </c>
      <c r="C128" s="662" t="s">
        <v>17</v>
      </c>
      <c r="D128" s="662" t="s">
        <v>2863</v>
      </c>
      <c r="E128" s="662" t="s">
        <v>2864</v>
      </c>
      <c r="F128" s="662" t="s">
        <v>2865</v>
      </c>
      <c r="G128" s="662">
        <v>36</v>
      </c>
      <c r="H128" s="662">
        <v>42.7</v>
      </c>
      <c r="I128" s="662">
        <v>136</v>
      </c>
      <c r="J128" s="662">
        <v>41.5</v>
      </c>
      <c r="K128" s="662">
        <v>42</v>
      </c>
      <c r="L128" s="662">
        <v>10</v>
      </c>
      <c r="M128" s="662">
        <v>2</v>
      </c>
      <c r="N128" s="662" t="s">
        <v>2522</v>
      </c>
      <c r="O128" s="662" t="s">
        <v>22</v>
      </c>
      <c r="P128" s="662" t="s">
        <v>40</v>
      </c>
      <c r="Q128" s="667">
        <v>36.711666999999998</v>
      </c>
      <c r="R128" s="667">
        <v>136.691667</v>
      </c>
      <c r="S128" s="662">
        <v>158.83819370084308</v>
      </c>
      <c r="T128" s="668" t="s">
        <v>4605</v>
      </c>
      <c r="U128" s="668" t="s">
        <v>4605</v>
      </c>
      <c r="V128" s="668" t="s">
        <v>4605</v>
      </c>
      <c r="W128" s="668" t="s">
        <v>22</v>
      </c>
      <c r="X128" s="668" t="s">
        <v>22</v>
      </c>
      <c r="Y128" s="668" t="s">
        <v>22</v>
      </c>
      <c r="Z128" s="668" t="s">
        <v>22</v>
      </c>
      <c r="AB128" s="662" t="s">
        <v>4745</v>
      </c>
      <c r="AC128" s="662" t="s">
        <v>2135</v>
      </c>
      <c r="AE128" s="662" t="s">
        <v>5413</v>
      </c>
      <c r="AF128" s="662" t="s">
        <v>14305</v>
      </c>
      <c r="AG128" s="662" t="s">
        <v>15970</v>
      </c>
    </row>
    <row r="129" spans="1:33">
      <c r="A129" s="662" t="s">
        <v>3083</v>
      </c>
      <c r="B129" s="662">
        <v>63411</v>
      </c>
      <c r="C129" s="662" t="s">
        <v>17</v>
      </c>
      <c r="D129" s="662" t="s">
        <v>3138</v>
      </c>
      <c r="E129" s="662" t="s">
        <v>3139</v>
      </c>
      <c r="F129" s="662" t="s">
        <v>3140</v>
      </c>
      <c r="G129" s="662">
        <v>34</v>
      </c>
      <c r="H129" s="662">
        <v>53.7</v>
      </c>
      <c r="I129" s="662">
        <v>135</v>
      </c>
      <c r="J129" s="662">
        <v>12.7</v>
      </c>
      <c r="K129" s="662">
        <v>150</v>
      </c>
      <c r="L129" s="662">
        <v>21.6</v>
      </c>
      <c r="M129" s="662">
        <v>1.5</v>
      </c>
      <c r="N129" s="662" t="s">
        <v>2976</v>
      </c>
      <c r="O129" s="662" t="s">
        <v>22</v>
      </c>
      <c r="P129" s="662" t="s">
        <v>40</v>
      </c>
      <c r="Q129" s="667">
        <v>34.895000000000003</v>
      </c>
      <c r="R129" s="667">
        <v>135.21166700000001</v>
      </c>
      <c r="S129" s="662">
        <v>159.681021288078</v>
      </c>
      <c r="T129" s="668" t="s">
        <v>4605</v>
      </c>
      <c r="U129" s="668" t="s">
        <v>4605</v>
      </c>
      <c r="V129" s="668" t="s">
        <v>4605</v>
      </c>
      <c r="W129" s="668" t="s">
        <v>22</v>
      </c>
      <c r="X129" s="668" t="s">
        <v>22</v>
      </c>
      <c r="Y129" s="668" t="s">
        <v>22</v>
      </c>
      <c r="Z129" s="668" t="s">
        <v>22</v>
      </c>
      <c r="AB129" s="662" t="s">
        <v>3018</v>
      </c>
      <c r="AC129" s="662" t="s">
        <v>1415</v>
      </c>
      <c r="AE129" s="662" t="s">
        <v>5413</v>
      </c>
      <c r="AF129" s="662" t="s">
        <v>14306</v>
      </c>
      <c r="AG129" s="662" t="s">
        <v>15971</v>
      </c>
    </row>
    <row r="130" spans="1:33" ht="18.75" customHeight="1">
      <c r="A130" s="662" t="s">
        <v>2787</v>
      </c>
      <c r="B130" s="662">
        <v>55102</v>
      </c>
      <c r="C130" s="662" t="s">
        <v>23</v>
      </c>
      <c r="D130" s="662" t="s">
        <v>2787</v>
      </c>
      <c r="E130" s="662" t="s">
        <v>2804</v>
      </c>
      <c r="F130" s="662" t="s">
        <v>2805</v>
      </c>
      <c r="G130" s="662">
        <v>36</v>
      </c>
      <c r="H130" s="662">
        <v>42.5</v>
      </c>
      <c r="I130" s="662">
        <v>137</v>
      </c>
      <c r="J130" s="662">
        <v>12.1</v>
      </c>
      <c r="K130" s="662">
        <v>9</v>
      </c>
      <c r="L130" s="662">
        <v>20</v>
      </c>
      <c r="M130" s="662" t="s">
        <v>22</v>
      </c>
      <c r="N130" s="662" t="s">
        <v>2806</v>
      </c>
      <c r="O130" s="662">
        <v>55908</v>
      </c>
      <c r="P130" s="662" t="s">
        <v>22</v>
      </c>
      <c r="Q130" s="667">
        <v>36.708333000000003</v>
      </c>
      <c r="R130" s="667">
        <v>137.20166699999999</v>
      </c>
      <c r="S130" s="662">
        <v>159.79242590706696</v>
      </c>
      <c r="T130" s="668" t="s">
        <v>4605</v>
      </c>
      <c r="U130" s="668" t="s">
        <v>4605</v>
      </c>
      <c r="V130" s="668" t="s">
        <v>4605</v>
      </c>
      <c r="W130" s="668" t="s">
        <v>4605</v>
      </c>
      <c r="X130" s="668" t="s">
        <v>22</v>
      </c>
      <c r="Y130" s="668" t="s">
        <v>4605</v>
      </c>
      <c r="Z130" s="668" t="s">
        <v>4605</v>
      </c>
      <c r="AB130" s="662" t="s">
        <v>2806</v>
      </c>
      <c r="AC130" s="662" t="s">
        <v>2806</v>
      </c>
      <c r="AE130" s="662" t="s">
        <v>5413</v>
      </c>
      <c r="AF130" s="662" t="s">
        <v>14316</v>
      </c>
      <c r="AG130" s="662" t="s">
        <v>15981</v>
      </c>
    </row>
    <row r="131" spans="1:33">
      <c r="A131" s="662" t="s">
        <v>2046</v>
      </c>
      <c r="B131" s="662">
        <v>48571</v>
      </c>
      <c r="C131" s="662" t="s">
        <v>17</v>
      </c>
      <c r="D131" s="662" t="s">
        <v>2164</v>
      </c>
      <c r="E131" s="662" t="s">
        <v>2165</v>
      </c>
      <c r="F131" s="662" t="s">
        <v>2166</v>
      </c>
      <c r="G131" s="662">
        <v>35</v>
      </c>
      <c r="H131" s="662">
        <v>56.9</v>
      </c>
      <c r="I131" s="662">
        <v>138</v>
      </c>
      <c r="J131" s="662">
        <v>28.3</v>
      </c>
      <c r="K131" s="662">
        <v>1350</v>
      </c>
      <c r="L131" s="662">
        <v>10</v>
      </c>
      <c r="M131" s="662">
        <v>1.5</v>
      </c>
      <c r="N131" s="662" t="s">
        <v>2167</v>
      </c>
      <c r="O131" s="662" t="s">
        <v>22</v>
      </c>
      <c r="P131" s="662" t="s">
        <v>40</v>
      </c>
      <c r="Q131" s="667">
        <v>35.948332999999998</v>
      </c>
      <c r="R131" s="667">
        <v>138.471667</v>
      </c>
      <c r="S131" s="662">
        <v>160.3546125497065</v>
      </c>
      <c r="T131" s="668" t="s">
        <v>4605</v>
      </c>
      <c r="U131" s="668" t="s">
        <v>4605</v>
      </c>
      <c r="V131" s="668" t="s">
        <v>4605</v>
      </c>
      <c r="W131" s="668" t="s">
        <v>22</v>
      </c>
      <c r="X131" s="668" t="s">
        <v>22</v>
      </c>
      <c r="Y131" s="668" t="s">
        <v>22</v>
      </c>
      <c r="Z131" s="668" t="s">
        <v>22</v>
      </c>
      <c r="AB131" s="662" t="s">
        <v>4745</v>
      </c>
      <c r="AC131" s="662" t="s">
        <v>2820</v>
      </c>
      <c r="AE131" s="662" t="s">
        <v>5413</v>
      </c>
      <c r="AF131" s="662" t="s">
        <v>14307</v>
      </c>
      <c r="AG131" s="662" t="s">
        <v>15972</v>
      </c>
    </row>
    <row r="132" spans="1:33">
      <c r="A132" s="662" t="s">
        <v>2787</v>
      </c>
      <c r="B132" s="662">
        <v>55166</v>
      </c>
      <c r="C132" s="662" t="s">
        <v>17</v>
      </c>
      <c r="D132" s="662" t="s">
        <v>2817</v>
      </c>
      <c r="E132" s="662" t="s">
        <v>2818</v>
      </c>
      <c r="F132" s="662" t="s">
        <v>2819</v>
      </c>
      <c r="G132" s="662">
        <v>36</v>
      </c>
      <c r="H132" s="662">
        <v>40.200000000000003</v>
      </c>
      <c r="I132" s="662">
        <v>137</v>
      </c>
      <c r="J132" s="662">
        <v>25.4</v>
      </c>
      <c r="K132" s="662">
        <v>296</v>
      </c>
      <c r="L132" s="662">
        <v>10</v>
      </c>
      <c r="M132" s="662">
        <v>2.8</v>
      </c>
      <c r="N132" s="662" t="s">
        <v>2820</v>
      </c>
      <c r="O132" s="662" t="s">
        <v>22</v>
      </c>
      <c r="P132" s="662" t="s">
        <v>40</v>
      </c>
      <c r="Q132" s="667">
        <v>36.67</v>
      </c>
      <c r="R132" s="667">
        <v>137.42333300000001</v>
      </c>
      <c r="S132" s="662">
        <v>160.35857911689715</v>
      </c>
      <c r="T132" s="668" t="s">
        <v>4605</v>
      </c>
      <c r="U132" s="668" t="s">
        <v>4605</v>
      </c>
      <c r="V132" s="668" t="s">
        <v>4605</v>
      </c>
      <c r="W132" s="668" t="s">
        <v>22</v>
      </c>
      <c r="X132" s="668" t="s">
        <v>22</v>
      </c>
      <c r="Y132" s="668" t="s">
        <v>22</v>
      </c>
      <c r="Z132" s="668" t="s">
        <v>22</v>
      </c>
      <c r="AB132" s="662" t="s">
        <v>2820</v>
      </c>
      <c r="AC132" s="662" t="s">
        <v>2820</v>
      </c>
      <c r="AE132" s="662" t="s">
        <v>5413</v>
      </c>
      <c r="AF132" s="662" t="s">
        <v>14308</v>
      </c>
      <c r="AG132" s="662" t="s">
        <v>15973</v>
      </c>
    </row>
    <row r="133" spans="1:33" ht="18.75" customHeight="1">
      <c r="A133" s="662" t="s">
        <v>2046</v>
      </c>
      <c r="B133" s="662">
        <v>48191</v>
      </c>
      <c r="C133" s="662" t="s">
        <v>17</v>
      </c>
      <c r="D133" s="662" t="s">
        <v>2077</v>
      </c>
      <c r="E133" s="662" t="s">
        <v>2078</v>
      </c>
      <c r="F133" s="662" t="s">
        <v>2079</v>
      </c>
      <c r="G133" s="662">
        <v>36</v>
      </c>
      <c r="H133" s="662">
        <v>31.4</v>
      </c>
      <c r="I133" s="662">
        <v>137</v>
      </c>
      <c r="J133" s="662">
        <v>49.9</v>
      </c>
      <c r="K133" s="662">
        <v>784</v>
      </c>
      <c r="L133" s="662">
        <v>10</v>
      </c>
      <c r="M133" s="662">
        <v>2</v>
      </c>
      <c r="N133" s="662" t="s">
        <v>2080</v>
      </c>
      <c r="O133" s="662">
        <v>48930</v>
      </c>
      <c r="P133" s="662" t="s">
        <v>40</v>
      </c>
      <c r="Q133" s="667">
        <v>36.523333000000001</v>
      </c>
      <c r="R133" s="667">
        <v>137.83166700000001</v>
      </c>
      <c r="S133" s="662">
        <v>160.83115930969723</v>
      </c>
      <c r="T133" s="668" t="s">
        <v>4605</v>
      </c>
      <c r="U133" s="668" t="s">
        <v>4605</v>
      </c>
      <c r="V133" s="668" t="s">
        <v>4605</v>
      </c>
      <c r="W133" s="668" t="s">
        <v>22</v>
      </c>
      <c r="X133" s="668" t="s">
        <v>22</v>
      </c>
      <c r="Y133" s="668" t="s">
        <v>22</v>
      </c>
      <c r="Z133" s="668" t="s">
        <v>22</v>
      </c>
      <c r="AB133" s="662" t="s">
        <v>4745</v>
      </c>
      <c r="AC133" s="662" t="s">
        <v>2461</v>
      </c>
      <c r="AE133" s="662" t="s">
        <v>5413</v>
      </c>
      <c r="AF133" s="662" t="s">
        <v>14309</v>
      </c>
      <c r="AG133" s="662" t="s">
        <v>15974</v>
      </c>
    </row>
    <row r="134" spans="1:33">
      <c r="A134" s="662" t="s">
        <v>1937</v>
      </c>
      <c r="B134" s="662">
        <v>50196</v>
      </c>
      <c r="C134" s="662" t="s">
        <v>17</v>
      </c>
      <c r="D134" s="662" t="s">
        <v>2279</v>
      </c>
      <c r="E134" s="662" t="s">
        <v>2280</v>
      </c>
      <c r="F134" s="662" t="s">
        <v>2281</v>
      </c>
      <c r="G134" s="662">
        <v>35</v>
      </c>
      <c r="H134" s="662">
        <v>11.1</v>
      </c>
      <c r="I134" s="662">
        <v>138</v>
      </c>
      <c r="J134" s="662">
        <v>39.799999999999997</v>
      </c>
      <c r="K134" s="662">
        <v>66</v>
      </c>
      <c r="L134" s="662">
        <v>10</v>
      </c>
      <c r="M134" s="662">
        <v>1.5</v>
      </c>
      <c r="N134" s="662" t="s">
        <v>2282</v>
      </c>
      <c r="O134" s="662" t="s">
        <v>22</v>
      </c>
      <c r="P134" s="662" t="s">
        <v>40</v>
      </c>
      <c r="Q134" s="667">
        <v>35.185000000000002</v>
      </c>
      <c r="R134" s="667">
        <v>138.66333299999999</v>
      </c>
      <c r="S134" s="662">
        <v>161.27504841499976</v>
      </c>
      <c r="T134" s="668" t="s">
        <v>4605</v>
      </c>
      <c r="U134" s="668" t="s">
        <v>4605</v>
      </c>
      <c r="V134" s="668" t="s">
        <v>4605</v>
      </c>
      <c r="W134" s="668" t="s">
        <v>22</v>
      </c>
      <c r="X134" s="668" t="s">
        <v>22</v>
      </c>
      <c r="Y134" s="668" t="s">
        <v>22</v>
      </c>
      <c r="Z134" s="668" t="s">
        <v>22</v>
      </c>
      <c r="AB134" s="662" t="s">
        <v>4745</v>
      </c>
      <c r="AC134" s="662" t="s">
        <v>2213</v>
      </c>
      <c r="AE134" s="662" t="s">
        <v>5413</v>
      </c>
      <c r="AF134" s="662" t="s">
        <v>14310</v>
      </c>
      <c r="AG134" s="662" t="s">
        <v>15975</v>
      </c>
    </row>
    <row r="135" spans="1:33">
      <c r="A135" s="662" t="s">
        <v>2984</v>
      </c>
      <c r="B135" s="662">
        <v>61187</v>
      </c>
      <c r="C135" s="662" t="s">
        <v>17</v>
      </c>
      <c r="D135" s="662" t="s">
        <v>3005</v>
      </c>
      <c r="E135" s="662" t="s">
        <v>3006</v>
      </c>
      <c r="F135" s="662" t="s">
        <v>3007</v>
      </c>
      <c r="G135" s="662">
        <v>35</v>
      </c>
      <c r="H135" s="662">
        <v>18.7</v>
      </c>
      <c r="I135" s="662">
        <v>135</v>
      </c>
      <c r="J135" s="662">
        <v>6.8</v>
      </c>
      <c r="K135" s="662">
        <v>17</v>
      </c>
      <c r="L135" s="662">
        <v>9.6</v>
      </c>
      <c r="M135" s="662">
        <v>1.5</v>
      </c>
      <c r="N135" s="662" t="s">
        <v>2400</v>
      </c>
      <c r="O135" s="662" t="s">
        <v>22</v>
      </c>
      <c r="P135" s="662" t="s">
        <v>22</v>
      </c>
      <c r="Q135" s="667">
        <v>35.311667</v>
      </c>
      <c r="R135" s="667">
        <v>135.11333300000001</v>
      </c>
      <c r="S135" s="662">
        <v>162.13154676502856</v>
      </c>
      <c r="T135" s="668" t="s">
        <v>4605</v>
      </c>
      <c r="U135" s="668" t="s">
        <v>4605</v>
      </c>
      <c r="V135" s="668" t="s">
        <v>4605</v>
      </c>
      <c r="W135" s="668" t="s">
        <v>22</v>
      </c>
      <c r="X135" s="668" t="s">
        <v>22</v>
      </c>
      <c r="Y135" s="668" t="s">
        <v>22</v>
      </c>
      <c r="Z135" s="668" t="s">
        <v>22</v>
      </c>
      <c r="AB135" s="662" t="s">
        <v>2400</v>
      </c>
      <c r="AC135" s="662" t="s">
        <v>2400</v>
      </c>
      <c r="AE135" s="662" t="s">
        <v>5413</v>
      </c>
      <c r="AF135" s="662" t="s">
        <v>14326</v>
      </c>
      <c r="AG135" s="662" t="s">
        <v>15991</v>
      </c>
    </row>
    <row r="136" spans="1:33" ht="18.75" customHeight="1">
      <c r="A136" s="662" t="s">
        <v>3223</v>
      </c>
      <c r="B136" s="662">
        <v>65026</v>
      </c>
      <c r="C136" s="662" t="s">
        <v>17</v>
      </c>
      <c r="D136" s="662" t="s">
        <v>3227</v>
      </c>
      <c r="E136" s="662" t="s">
        <v>3191</v>
      </c>
      <c r="F136" s="662" t="s">
        <v>3228</v>
      </c>
      <c r="G136" s="662">
        <v>34</v>
      </c>
      <c r="H136" s="662">
        <v>18.600000000000001</v>
      </c>
      <c r="I136" s="662">
        <v>135</v>
      </c>
      <c r="J136" s="662">
        <v>31.7</v>
      </c>
      <c r="K136" s="662">
        <v>142</v>
      </c>
      <c r="L136" s="662">
        <v>9.4</v>
      </c>
      <c r="M136" s="662">
        <v>1.5</v>
      </c>
      <c r="N136" s="662" t="s">
        <v>3229</v>
      </c>
      <c r="O136" s="662" t="s">
        <v>22</v>
      </c>
      <c r="P136" s="662" t="s">
        <v>40</v>
      </c>
      <c r="Q136" s="667">
        <v>34.31</v>
      </c>
      <c r="R136" s="667">
        <v>135.528333</v>
      </c>
      <c r="S136" s="662">
        <v>165.73331910101567</v>
      </c>
      <c r="T136" s="668" t="s">
        <v>4605</v>
      </c>
      <c r="U136" s="668" t="s">
        <v>4605</v>
      </c>
      <c r="V136" s="668" t="s">
        <v>4605</v>
      </c>
      <c r="W136" s="668" t="s">
        <v>22</v>
      </c>
      <c r="X136" s="668" t="s">
        <v>22</v>
      </c>
      <c r="Y136" s="668" t="s">
        <v>22</v>
      </c>
      <c r="Z136" s="668" t="s">
        <v>22</v>
      </c>
      <c r="AB136" s="662" t="s">
        <v>3229</v>
      </c>
      <c r="AC136" s="662" t="s">
        <v>3229</v>
      </c>
      <c r="AE136" s="662" t="s">
        <v>5413</v>
      </c>
      <c r="AF136" s="662" t="s">
        <v>14320</v>
      </c>
      <c r="AG136" s="662" t="s">
        <v>15985</v>
      </c>
    </row>
    <row r="137" spans="1:33" ht="18.75" customHeight="1">
      <c r="A137" s="662" t="s">
        <v>2567</v>
      </c>
      <c r="B137" s="662">
        <v>53401</v>
      </c>
      <c r="C137" s="662" t="s">
        <v>17</v>
      </c>
      <c r="D137" s="662" t="s">
        <v>2634</v>
      </c>
      <c r="E137" s="662" t="s">
        <v>2635</v>
      </c>
      <c r="F137" s="662" t="s">
        <v>2636</v>
      </c>
      <c r="G137" s="662">
        <v>33</v>
      </c>
      <c r="H137" s="662">
        <v>55.9</v>
      </c>
      <c r="I137" s="662">
        <v>136</v>
      </c>
      <c r="J137" s="662">
        <v>8.3000000000000007</v>
      </c>
      <c r="K137" s="662">
        <v>23</v>
      </c>
      <c r="L137" s="662">
        <v>6.4</v>
      </c>
      <c r="M137" s="662">
        <v>1.5</v>
      </c>
      <c r="N137" s="662" t="s">
        <v>2637</v>
      </c>
      <c r="O137" s="662" t="s">
        <v>22</v>
      </c>
      <c r="P137" s="662" t="s">
        <v>40</v>
      </c>
      <c r="Q137" s="667">
        <v>33.931666999999997</v>
      </c>
      <c r="R137" s="667">
        <v>136.13833299999999</v>
      </c>
      <c r="S137" s="662">
        <v>165.88238862477903</v>
      </c>
      <c r="T137" s="668" t="s">
        <v>4605</v>
      </c>
      <c r="U137" s="668" t="s">
        <v>4605</v>
      </c>
      <c r="V137" s="668" t="s">
        <v>4605</v>
      </c>
      <c r="W137" s="668" t="s">
        <v>22</v>
      </c>
      <c r="X137" s="668" t="s">
        <v>22</v>
      </c>
      <c r="Y137" s="668" t="s">
        <v>22</v>
      </c>
      <c r="Z137" s="668" t="s">
        <v>22</v>
      </c>
      <c r="AB137" s="662" t="s">
        <v>2637</v>
      </c>
      <c r="AC137" s="662" t="s">
        <v>2637</v>
      </c>
      <c r="AE137" s="662" t="s">
        <v>5413</v>
      </c>
      <c r="AF137" s="662" t="s">
        <v>14317</v>
      </c>
      <c r="AG137" s="662" t="s">
        <v>15982</v>
      </c>
    </row>
    <row r="138" spans="1:33">
      <c r="A138" s="662" t="s">
        <v>3083</v>
      </c>
      <c r="B138" s="662">
        <v>63518</v>
      </c>
      <c r="C138" s="662" t="s">
        <v>23</v>
      </c>
      <c r="D138" s="662" t="s">
        <v>3160</v>
      </c>
      <c r="E138" s="662" t="s">
        <v>3161</v>
      </c>
      <c r="F138" s="662" t="s">
        <v>3164</v>
      </c>
      <c r="G138" s="662">
        <v>34</v>
      </c>
      <c r="H138" s="662">
        <v>40.9</v>
      </c>
      <c r="I138" s="662">
        <v>135</v>
      </c>
      <c r="J138" s="662">
        <v>13.2</v>
      </c>
      <c r="K138" s="662">
        <v>3</v>
      </c>
      <c r="L138" s="662">
        <v>16</v>
      </c>
      <c r="M138" s="662" t="s">
        <v>22</v>
      </c>
      <c r="N138" s="662" t="s">
        <v>3163</v>
      </c>
      <c r="O138" s="662" t="s">
        <v>22</v>
      </c>
      <c r="P138" s="662" t="s">
        <v>632</v>
      </c>
      <c r="Q138" s="667">
        <v>34.681666999999997</v>
      </c>
      <c r="R138" s="667">
        <v>135.22</v>
      </c>
      <c r="S138" s="662">
        <v>167.20661470061307</v>
      </c>
      <c r="T138" s="668" t="s">
        <v>22</v>
      </c>
      <c r="U138" s="668" t="s">
        <v>22</v>
      </c>
      <c r="V138" s="668" t="s">
        <v>4605</v>
      </c>
      <c r="W138" s="668" t="s">
        <v>22</v>
      </c>
      <c r="X138" s="668" t="s">
        <v>22</v>
      </c>
      <c r="Y138" s="668" t="s">
        <v>4605</v>
      </c>
      <c r="Z138" s="668" t="s">
        <v>22</v>
      </c>
      <c r="AB138" s="662" t="s">
        <v>4758</v>
      </c>
      <c r="AC138" s="662" t="s">
        <v>3163</v>
      </c>
      <c r="AE138" s="662" t="s">
        <v>5413</v>
      </c>
      <c r="AF138" s="662" t="s">
        <v>14318</v>
      </c>
      <c r="AG138" s="662" t="s">
        <v>15983</v>
      </c>
    </row>
    <row r="139" spans="1:33">
      <c r="A139" s="662" t="s">
        <v>2787</v>
      </c>
      <c r="B139" s="662">
        <v>55091</v>
      </c>
      <c r="C139" s="662" t="s">
        <v>23</v>
      </c>
      <c r="D139" s="662" t="s">
        <v>2800</v>
      </c>
      <c r="E139" s="662" t="s">
        <v>2801</v>
      </c>
      <c r="F139" s="662" t="s">
        <v>2802</v>
      </c>
      <c r="G139" s="662">
        <v>36</v>
      </c>
      <c r="H139" s="662">
        <v>47.5</v>
      </c>
      <c r="I139" s="662">
        <v>137</v>
      </c>
      <c r="J139" s="662">
        <v>3.3</v>
      </c>
      <c r="K139" s="662">
        <v>12</v>
      </c>
      <c r="L139" s="662">
        <v>15.3</v>
      </c>
      <c r="M139" s="662" t="s">
        <v>22</v>
      </c>
      <c r="N139" s="662" t="s">
        <v>2803</v>
      </c>
      <c r="O139" s="662">
        <v>55907</v>
      </c>
      <c r="P139" s="662" t="s">
        <v>22</v>
      </c>
      <c r="Q139" s="667">
        <v>36.791666999999997</v>
      </c>
      <c r="R139" s="667">
        <v>137.05500000000001</v>
      </c>
      <c r="S139" s="662">
        <v>167.2592986488896</v>
      </c>
      <c r="T139" s="668" t="s">
        <v>4605</v>
      </c>
      <c r="U139" s="668" t="s">
        <v>4605</v>
      </c>
      <c r="V139" s="668" t="s">
        <v>4605</v>
      </c>
      <c r="W139" s="668" t="s">
        <v>22</v>
      </c>
      <c r="X139" s="668" t="s">
        <v>22</v>
      </c>
      <c r="Y139" s="668" t="s">
        <v>4605</v>
      </c>
      <c r="Z139" s="668" t="s">
        <v>22</v>
      </c>
      <c r="AB139" s="662" t="s">
        <v>4745</v>
      </c>
      <c r="AC139" s="662" t="s">
        <v>4845</v>
      </c>
      <c r="AE139" s="662" t="s">
        <v>5413</v>
      </c>
      <c r="AF139" s="662" t="s">
        <v>14319</v>
      </c>
      <c r="AG139" s="662" t="s">
        <v>15984</v>
      </c>
    </row>
    <row r="140" spans="1:33">
      <c r="A140" s="662" t="s">
        <v>3083</v>
      </c>
      <c r="B140" s="662">
        <v>63216</v>
      </c>
      <c r="C140" s="662" t="s">
        <v>17</v>
      </c>
      <c r="D140" s="662" t="s">
        <v>3112</v>
      </c>
      <c r="E140" s="662" t="s">
        <v>3113</v>
      </c>
      <c r="F140" s="662" t="s">
        <v>3114</v>
      </c>
      <c r="G140" s="662">
        <v>35</v>
      </c>
      <c r="H140" s="662">
        <v>8.1999999999999993</v>
      </c>
      <c r="I140" s="662">
        <v>135</v>
      </c>
      <c r="J140" s="662">
        <v>3.9</v>
      </c>
      <c r="K140" s="662">
        <v>98</v>
      </c>
      <c r="L140" s="662">
        <v>10.1</v>
      </c>
      <c r="M140" s="662">
        <v>1.5</v>
      </c>
      <c r="N140" s="662" t="s">
        <v>3115</v>
      </c>
      <c r="O140" s="662" t="s">
        <v>22</v>
      </c>
      <c r="P140" s="662" t="s">
        <v>40</v>
      </c>
      <c r="Q140" s="667">
        <v>35.136667000000003</v>
      </c>
      <c r="R140" s="667">
        <v>135.065</v>
      </c>
      <c r="S140" s="662">
        <v>167.5495951774644</v>
      </c>
      <c r="T140" s="668" t="s">
        <v>4605</v>
      </c>
      <c r="U140" s="668" t="s">
        <v>4605</v>
      </c>
      <c r="V140" s="668" t="s">
        <v>4605</v>
      </c>
      <c r="W140" s="668" t="s">
        <v>22</v>
      </c>
      <c r="X140" s="668" t="s">
        <v>22</v>
      </c>
      <c r="Y140" s="668" t="s">
        <v>22</v>
      </c>
      <c r="Z140" s="668" t="s">
        <v>22</v>
      </c>
      <c r="AB140" s="662" t="s">
        <v>4745</v>
      </c>
      <c r="AC140" s="662" t="s">
        <v>1415</v>
      </c>
      <c r="AE140" s="662" t="s">
        <v>5413</v>
      </c>
      <c r="AF140" s="662" t="s">
        <v>14313</v>
      </c>
      <c r="AG140" s="662" t="s">
        <v>15978</v>
      </c>
    </row>
    <row r="141" spans="1:33" ht="18.75" customHeight="1">
      <c r="A141" s="662" t="s">
        <v>2046</v>
      </c>
      <c r="B141" s="662">
        <v>48381</v>
      </c>
      <c r="C141" s="662" t="s">
        <v>17</v>
      </c>
      <c r="D141" s="662" t="s">
        <v>2121</v>
      </c>
      <c r="E141" s="662" t="s">
        <v>2122</v>
      </c>
      <c r="F141" s="662" t="s">
        <v>2123</v>
      </c>
      <c r="G141" s="662">
        <v>36</v>
      </c>
      <c r="H141" s="662">
        <v>16.3</v>
      </c>
      <c r="I141" s="662">
        <v>138</v>
      </c>
      <c r="J141" s="662">
        <v>18.8</v>
      </c>
      <c r="K141" s="662">
        <v>715</v>
      </c>
      <c r="L141" s="662">
        <v>10</v>
      </c>
      <c r="M141" s="662">
        <v>1.5</v>
      </c>
      <c r="N141" s="662" t="s">
        <v>2124</v>
      </c>
      <c r="O141" s="662" t="s">
        <v>22</v>
      </c>
      <c r="P141" s="662" t="s">
        <v>40</v>
      </c>
      <c r="Q141" s="667">
        <v>36.271667000000001</v>
      </c>
      <c r="R141" s="667">
        <v>138.313333</v>
      </c>
      <c r="S141" s="662">
        <v>168.19074285558145</v>
      </c>
      <c r="T141" s="668" t="s">
        <v>4605</v>
      </c>
      <c r="U141" s="668" t="s">
        <v>4605</v>
      </c>
      <c r="V141" s="668" t="s">
        <v>4605</v>
      </c>
      <c r="W141" s="668" t="s">
        <v>22</v>
      </c>
      <c r="X141" s="668" t="s">
        <v>22</v>
      </c>
      <c r="Y141" s="668" t="s">
        <v>22</v>
      </c>
      <c r="Z141" s="668" t="s">
        <v>22</v>
      </c>
      <c r="AB141" s="662" t="s">
        <v>2124</v>
      </c>
      <c r="AC141" s="662" t="s">
        <v>2124</v>
      </c>
      <c r="AE141" s="662" t="s">
        <v>5413</v>
      </c>
      <c r="AF141" s="662" t="s">
        <v>14314</v>
      </c>
      <c r="AG141" s="662" t="s">
        <v>15979</v>
      </c>
    </row>
    <row r="142" spans="1:33">
      <c r="A142" s="662" t="s">
        <v>3223</v>
      </c>
      <c r="B142" s="662">
        <v>65061</v>
      </c>
      <c r="C142" s="662" t="s">
        <v>17</v>
      </c>
      <c r="D142" s="662" t="s">
        <v>3238</v>
      </c>
      <c r="E142" s="662" t="s">
        <v>3239</v>
      </c>
      <c r="F142" s="662" t="s">
        <v>3240</v>
      </c>
      <c r="G142" s="662">
        <v>34</v>
      </c>
      <c r="H142" s="662">
        <v>13.3</v>
      </c>
      <c r="I142" s="662">
        <v>135</v>
      </c>
      <c r="J142" s="662">
        <v>35.4</v>
      </c>
      <c r="K142" s="662">
        <v>801</v>
      </c>
      <c r="L142" s="662">
        <v>13</v>
      </c>
      <c r="M142" s="662">
        <v>1.5</v>
      </c>
      <c r="N142" s="662" t="s">
        <v>3241</v>
      </c>
      <c r="O142" s="662" t="s">
        <v>22</v>
      </c>
      <c r="P142" s="662" t="s">
        <v>40</v>
      </c>
      <c r="Q142" s="667">
        <v>34.221666999999997</v>
      </c>
      <c r="R142" s="667">
        <v>135.59</v>
      </c>
      <c r="S142" s="662">
        <v>168.30876355127933</v>
      </c>
      <c r="T142" s="668" t="s">
        <v>4605</v>
      </c>
      <c r="U142" s="668" t="s">
        <v>4605</v>
      </c>
      <c r="V142" s="668" t="s">
        <v>4605</v>
      </c>
      <c r="W142" s="668" t="s">
        <v>22</v>
      </c>
      <c r="X142" s="668" t="s">
        <v>22</v>
      </c>
      <c r="Y142" s="668" t="s">
        <v>22</v>
      </c>
      <c r="Z142" s="668" t="s">
        <v>22</v>
      </c>
      <c r="AB142" s="662" t="s">
        <v>4745</v>
      </c>
      <c r="AC142" s="662" t="s">
        <v>3229</v>
      </c>
      <c r="AE142" s="662" t="s">
        <v>5012</v>
      </c>
      <c r="AF142" s="662" t="s">
        <v>14329</v>
      </c>
      <c r="AG142" s="662" t="s">
        <v>15994</v>
      </c>
    </row>
    <row r="143" spans="1:33">
      <c r="A143" s="662" t="s">
        <v>3083</v>
      </c>
      <c r="B143" s="662">
        <v>63517</v>
      </c>
      <c r="C143" s="662" t="s">
        <v>23</v>
      </c>
      <c r="D143" s="662" t="s">
        <v>3156</v>
      </c>
      <c r="E143" s="662" t="s">
        <v>3157</v>
      </c>
      <c r="F143" s="662" t="s">
        <v>3158</v>
      </c>
      <c r="G143" s="662">
        <v>34</v>
      </c>
      <c r="H143" s="662">
        <v>37.9</v>
      </c>
      <c r="I143" s="662">
        <v>135</v>
      </c>
      <c r="J143" s="662">
        <v>13.4</v>
      </c>
      <c r="K143" s="662">
        <v>5</v>
      </c>
      <c r="L143" s="662">
        <v>10</v>
      </c>
      <c r="M143" s="662" t="s">
        <v>22</v>
      </c>
      <c r="N143" s="662" t="s">
        <v>3159</v>
      </c>
      <c r="O143" s="662" t="s">
        <v>22</v>
      </c>
      <c r="P143" s="662" t="s">
        <v>36</v>
      </c>
      <c r="Q143" s="667">
        <v>34.631667</v>
      </c>
      <c r="R143" s="667">
        <v>135.223333</v>
      </c>
      <c r="S143" s="662">
        <v>169.28696912970352</v>
      </c>
      <c r="T143" s="668" t="s">
        <v>4605</v>
      </c>
      <c r="U143" s="668" t="s">
        <v>4605</v>
      </c>
      <c r="V143" s="668" t="s">
        <v>4605</v>
      </c>
      <c r="W143" s="668" t="s">
        <v>22</v>
      </c>
      <c r="X143" s="668" t="s">
        <v>22</v>
      </c>
      <c r="Y143" s="668" t="s">
        <v>22</v>
      </c>
      <c r="Z143" s="668" t="s">
        <v>22</v>
      </c>
      <c r="AB143" s="662" t="s">
        <v>3159</v>
      </c>
      <c r="AC143" s="662" t="s">
        <v>3159</v>
      </c>
      <c r="AE143" s="662" t="s">
        <v>5012</v>
      </c>
      <c r="AF143" s="662" t="s">
        <v>14330</v>
      </c>
      <c r="AG143" s="662" t="s">
        <v>15995</v>
      </c>
    </row>
    <row r="144" spans="1:33">
      <c r="A144" s="662" t="s">
        <v>2217</v>
      </c>
      <c r="B144" s="662">
        <v>49251</v>
      </c>
      <c r="C144" s="662" t="s">
        <v>23</v>
      </c>
      <c r="D144" s="662" t="s">
        <v>2254</v>
      </c>
      <c r="E144" s="662" t="s">
        <v>2255</v>
      </c>
      <c r="F144" s="662" t="s">
        <v>2256</v>
      </c>
      <c r="G144" s="662">
        <v>35</v>
      </c>
      <c r="H144" s="662">
        <v>30</v>
      </c>
      <c r="I144" s="662">
        <v>138</v>
      </c>
      <c r="J144" s="662">
        <v>45.6</v>
      </c>
      <c r="K144" s="662">
        <v>860</v>
      </c>
      <c r="L144" s="662">
        <v>15.1</v>
      </c>
      <c r="M144" s="662" t="s">
        <v>22</v>
      </c>
      <c r="N144" s="662" t="s">
        <v>2257</v>
      </c>
      <c r="O144" s="662">
        <v>49905</v>
      </c>
      <c r="P144" s="662" t="s">
        <v>22</v>
      </c>
      <c r="Q144" s="667">
        <v>35.5</v>
      </c>
      <c r="R144" s="667">
        <v>138.76</v>
      </c>
      <c r="S144" s="662">
        <v>170.92605825791239</v>
      </c>
      <c r="T144" s="668" t="s">
        <v>4605</v>
      </c>
      <c r="U144" s="668" t="s">
        <v>4605</v>
      </c>
      <c r="V144" s="668" t="s">
        <v>4605</v>
      </c>
      <c r="W144" s="668" t="s">
        <v>22</v>
      </c>
      <c r="X144" s="668" t="s">
        <v>22</v>
      </c>
      <c r="Y144" s="668" t="s">
        <v>4605</v>
      </c>
      <c r="Z144" s="668" t="s">
        <v>22</v>
      </c>
      <c r="AB144" s="662" t="s">
        <v>4745</v>
      </c>
      <c r="AC144" s="662" t="s">
        <v>4829</v>
      </c>
      <c r="AE144" s="662" t="s">
        <v>5012</v>
      </c>
      <c r="AF144" s="662" t="s">
        <v>14341</v>
      </c>
      <c r="AG144" s="662" t="s">
        <v>16006</v>
      </c>
    </row>
    <row r="145" spans="1:33" ht="18.75" customHeight="1">
      <c r="A145" s="662" t="s">
        <v>2217</v>
      </c>
      <c r="B145" s="662">
        <v>49151</v>
      </c>
      <c r="C145" s="662" t="s">
        <v>17</v>
      </c>
      <c r="D145" s="662" t="s">
        <v>2232</v>
      </c>
      <c r="E145" s="662" t="s">
        <v>2233</v>
      </c>
      <c r="F145" s="662" t="s">
        <v>2234</v>
      </c>
      <c r="G145" s="662">
        <v>35</v>
      </c>
      <c r="H145" s="662">
        <v>39.799999999999997</v>
      </c>
      <c r="I145" s="662">
        <v>138</v>
      </c>
      <c r="J145" s="662">
        <v>43.5</v>
      </c>
      <c r="K145" s="662">
        <v>394</v>
      </c>
      <c r="L145" s="662">
        <v>9.5</v>
      </c>
      <c r="M145" s="662">
        <v>1.5</v>
      </c>
      <c r="N145" s="662" t="s">
        <v>1759</v>
      </c>
      <c r="O145" s="662" t="s">
        <v>22</v>
      </c>
      <c r="P145" s="662" t="s">
        <v>40</v>
      </c>
      <c r="Q145" s="667">
        <v>35.663333000000002</v>
      </c>
      <c r="R145" s="667">
        <v>138.72499999999999</v>
      </c>
      <c r="S145" s="662">
        <v>171.07722513852693</v>
      </c>
      <c r="T145" s="668" t="s">
        <v>4605</v>
      </c>
      <c r="U145" s="668" t="s">
        <v>4605</v>
      </c>
      <c r="V145" s="668" t="s">
        <v>4605</v>
      </c>
      <c r="W145" s="668" t="s">
        <v>22</v>
      </c>
      <c r="X145" s="668" t="s">
        <v>22</v>
      </c>
      <c r="Y145" s="668" t="s">
        <v>22</v>
      </c>
      <c r="Z145" s="668" t="s">
        <v>22</v>
      </c>
      <c r="AB145" s="662" t="s">
        <v>4745</v>
      </c>
      <c r="AC145" s="662" t="s">
        <v>1837</v>
      </c>
      <c r="AE145" s="662" t="s">
        <v>5012</v>
      </c>
      <c r="AF145" s="662" t="s">
        <v>14331</v>
      </c>
      <c r="AG145" s="662" t="s">
        <v>15996</v>
      </c>
    </row>
    <row r="146" spans="1:33">
      <c r="A146" s="662" t="s">
        <v>2046</v>
      </c>
      <c r="B146" s="662">
        <v>48196</v>
      </c>
      <c r="C146" s="662" t="s">
        <v>17</v>
      </c>
      <c r="D146" s="662" t="s">
        <v>2081</v>
      </c>
      <c r="E146" s="662" t="s">
        <v>2082</v>
      </c>
      <c r="F146" s="662" t="s">
        <v>2083</v>
      </c>
      <c r="G146" s="662">
        <v>36</v>
      </c>
      <c r="H146" s="662">
        <v>32.9</v>
      </c>
      <c r="I146" s="662">
        <v>137</v>
      </c>
      <c r="J146" s="662">
        <v>59.8</v>
      </c>
      <c r="K146" s="662">
        <v>509</v>
      </c>
      <c r="L146" s="662">
        <v>9.5</v>
      </c>
      <c r="M146" s="662">
        <v>1.5</v>
      </c>
      <c r="N146" s="662" t="s">
        <v>2054</v>
      </c>
      <c r="O146" s="662" t="s">
        <v>22</v>
      </c>
      <c r="P146" s="662" t="s">
        <v>40</v>
      </c>
      <c r="Q146" s="667">
        <v>36.548333</v>
      </c>
      <c r="R146" s="667">
        <v>137.996667</v>
      </c>
      <c r="S146" s="662">
        <v>171.37104231196659</v>
      </c>
      <c r="T146" s="668" t="s">
        <v>4605</v>
      </c>
      <c r="U146" s="668" t="s">
        <v>4605</v>
      </c>
      <c r="V146" s="668" t="s">
        <v>4605</v>
      </c>
      <c r="W146" s="668" t="s">
        <v>22</v>
      </c>
      <c r="X146" s="668" t="s">
        <v>22</v>
      </c>
      <c r="Y146" s="668" t="s">
        <v>22</v>
      </c>
      <c r="Z146" s="668" t="s">
        <v>22</v>
      </c>
      <c r="AB146" s="662" t="s">
        <v>4745</v>
      </c>
      <c r="AC146" s="662" t="s">
        <v>2464</v>
      </c>
      <c r="AE146" s="662" t="s">
        <v>5012</v>
      </c>
      <c r="AF146" s="662" t="s">
        <v>14332</v>
      </c>
      <c r="AG146" s="662" t="s">
        <v>15997</v>
      </c>
    </row>
    <row r="147" spans="1:33">
      <c r="A147" s="662" t="s">
        <v>2984</v>
      </c>
      <c r="B147" s="662">
        <v>61001</v>
      </c>
      <c r="C147" s="662" t="s">
        <v>17</v>
      </c>
      <c r="D147" s="662" t="s">
        <v>2985</v>
      </c>
      <c r="E147" s="662" t="s">
        <v>2986</v>
      </c>
      <c r="F147" s="662" t="s">
        <v>2987</v>
      </c>
      <c r="G147" s="662">
        <v>35</v>
      </c>
      <c r="H147" s="662">
        <v>44.2</v>
      </c>
      <c r="I147" s="662">
        <v>135</v>
      </c>
      <c r="J147" s="662">
        <v>5.2</v>
      </c>
      <c r="K147" s="662">
        <v>42</v>
      </c>
      <c r="L147" s="662">
        <v>11.2</v>
      </c>
      <c r="M147" s="662">
        <v>1.5</v>
      </c>
      <c r="N147" s="662" t="s">
        <v>2988</v>
      </c>
      <c r="O147" s="662" t="s">
        <v>22</v>
      </c>
      <c r="P147" s="662" t="s">
        <v>40</v>
      </c>
      <c r="Q147" s="667">
        <v>35.736666999999997</v>
      </c>
      <c r="R147" s="667">
        <v>135.08666700000001</v>
      </c>
      <c r="S147" s="662">
        <v>171.43574441284679</v>
      </c>
      <c r="T147" s="668" t="s">
        <v>4605</v>
      </c>
      <c r="U147" s="668" t="s">
        <v>4605</v>
      </c>
      <c r="V147" s="668" t="s">
        <v>4605</v>
      </c>
      <c r="W147" s="668" t="s">
        <v>22</v>
      </c>
      <c r="X147" s="668" t="s">
        <v>22</v>
      </c>
      <c r="Y147" s="668" t="s">
        <v>22</v>
      </c>
      <c r="Z147" s="668" t="s">
        <v>22</v>
      </c>
      <c r="AB147" s="662" t="s">
        <v>3018</v>
      </c>
      <c r="AC147" s="662" t="s">
        <v>4852</v>
      </c>
      <c r="AE147" s="662" t="s">
        <v>5012</v>
      </c>
      <c r="AF147" s="662" t="s">
        <v>14333</v>
      </c>
      <c r="AG147" s="662" t="s">
        <v>15998</v>
      </c>
    </row>
    <row r="148" spans="1:33">
      <c r="A148" s="662" t="s">
        <v>3177</v>
      </c>
      <c r="B148" s="662">
        <v>64227</v>
      </c>
      <c r="C148" s="662" t="s">
        <v>17</v>
      </c>
      <c r="D148" s="662" t="s">
        <v>3212</v>
      </c>
      <c r="E148" s="662" t="s">
        <v>3213</v>
      </c>
      <c r="F148" s="662" t="s">
        <v>3214</v>
      </c>
      <c r="G148" s="662">
        <v>34</v>
      </c>
      <c r="H148" s="662">
        <v>2.7</v>
      </c>
      <c r="I148" s="662">
        <v>135</v>
      </c>
      <c r="J148" s="662">
        <v>47.2</v>
      </c>
      <c r="K148" s="662">
        <v>301</v>
      </c>
      <c r="L148" s="662">
        <v>6.5</v>
      </c>
      <c r="M148" s="662">
        <v>1.5</v>
      </c>
      <c r="N148" s="662" t="s">
        <v>3215</v>
      </c>
      <c r="O148" s="662" t="s">
        <v>22</v>
      </c>
      <c r="P148" s="662" t="s">
        <v>40</v>
      </c>
      <c r="Q148" s="667">
        <v>34.045000000000002</v>
      </c>
      <c r="R148" s="667">
        <v>135.78666699999999</v>
      </c>
      <c r="S148" s="662">
        <v>171.45119568262626</v>
      </c>
      <c r="T148" s="668" t="s">
        <v>4605</v>
      </c>
      <c r="U148" s="668" t="s">
        <v>4605</v>
      </c>
      <c r="V148" s="668" t="s">
        <v>4605</v>
      </c>
      <c r="W148" s="668" t="s">
        <v>22</v>
      </c>
      <c r="X148" s="668" t="s">
        <v>22</v>
      </c>
      <c r="Y148" s="668" t="s">
        <v>22</v>
      </c>
      <c r="Z148" s="668" t="s">
        <v>22</v>
      </c>
      <c r="AB148" s="662" t="s">
        <v>3215</v>
      </c>
      <c r="AC148" s="662" t="s">
        <v>3215</v>
      </c>
      <c r="AE148" s="662" t="s">
        <v>5012</v>
      </c>
      <c r="AF148" s="662" t="s">
        <v>14335</v>
      </c>
      <c r="AG148" s="662" t="s">
        <v>16000</v>
      </c>
    </row>
    <row r="149" spans="1:33">
      <c r="A149" s="662" t="s">
        <v>3043</v>
      </c>
      <c r="B149" s="662">
        <v>62131</v>
      </c>
      <c r="C149" s="662" t="s">
        <v>17</v>
      </c>
      <c r="D149" s="662" t="s">
        <v>3079</v>
      </c>
      <c r="E149" s="662" t="s">
        <v>3080</v>
      </c>
      <c r="F149" s="662" t="s">
        <v>3081</v>
      </c>
      <c r="G149" s="662">
        <v>34</v>
      </c>
      <c r="H149" s="662">
        <v>23.1</v>
      </c>
      <c r="I149" s="662">
        <v>135</v>
      </c>
      <c r="J149" s="662">
        <v>21</v>
      </c>
      <c r="K149" s="662">
        <v>68</v>
      </c>
      <c r="L149" s="662">
        <v>10</v>
      </c>
      <c r="M149" s="662">
        <v>1.5</v>
      </c>
      <c r="N149" s="662" t="s">
        <v>3082</v>
      </c>
      <c r="O149" s="662" t="s">
        <v>22</v>
      </c>
      <c r="P149" s="662" t="s">
        <v>40</v>
      </c>
      <c r="Q149" s="667">
        <v>34.384999999999998</v>
      </c>
      <c r="R149" s="667">
        <v>135.35</v>
      </c>
      <c r="S149" s="662">
        <v>173.37980567895249</v>
      </c>
      <c r="T149" s="668" t="s">
        <v>4605</v>
      </c>
      <c r="U149" s="668" t="s">
        <v>4605</v>
      </c>
      <c r="V149" s="668" t="s">
        <v>4605</v>
      </c>
      <c r="W149" s="668" t="s">
        <v>22</v>
      </c>
      <c r="X149" s="668" t="s">
        <v>22</v>
      </c>
      <c r="Y149" s="668" t="s">
        <v>22</v>
      </c>
      <c r="Z149" s="668" t="s">
        <v>22</v>
      </c>
      <c r="AB149" s="662" t="s">
        <v>4745</v>
      </c>
      <c r="AC149" s="662" t="s">
        <v>4858</v>
      </c>
      <c r="AE149" s="662" t="s">
        <v>5012</v>
      </c>
      <c r="AF149" s="662" t="s">
        <v>14336</v>
      </c>
      <c r="AG149" s="662" t="s">
        <v>16001</v>
      </c>
    </row>
    <row r="150" spans="1:33" ht="18.75" customHeight="1">
      <c r="A150" s="662" t="s">
        <v>2046</v>
      </c>
      <c r="B150" s="662">
        <v>48256</v>
      </c>
      <c r="C150" s="662" t="s">
        <v>17</v>
      </c>
      <c r="D150" s="662" t="s">
        <v>2092</v>
      </c>
      <c r="E150" s="662" t="s">
        <v>2093</v>
      </c>
      <c r="F150" s="662" t="s">
        <v>2094</v>
      </c>
      <c r="G150" s="662">
        <v>36</v>
      </c>
      <c r="H150" s="662">
        <v>24</v>
      </c>
      <c r="I150" s="662">
        <v>138</v>
      </c>
      <c r="J150" s="662">
        <v>15.9</v>
      </c>
      <c r="K150" s="662">
        <v>502</v>
      </c>
      <c r="L150" s="662">
        <v>6.5</v>
      </c>
      <c r="M150" s="662">
        <v>1.5</v>
      </c>
      <c r="N150" s="662" t="s">
        <v>2095</v>
      </c>
      <c r="O150" s="662" t="s">
        <v>22</v>
      </c>
      <c r="P150" s="662" t="s">
        <v>22</v>
      </c>
      <c r="Q150" s="667">
        <v>36.4</v>
      </c>
      <c r="R150" s="667">
        <v>138.26499999999999</v>
      </c>
      <c r="S150" s="662">
        <v>174.55129956826914</v>
      </c>
      <c r="T150" s="668" t="s">
        <v>4605</v>
      </c>
      <c r="U150" s="668" t="s">
        <v>4605</v>
      </c>
      <c r="V150" s="668" t="s">
        <v>4605</v>
      </c>
      <c r="W150" s="668" t="s">
        <v>22</v>
      </c>
      <c r="X150" s="668" t="s">
        <v>22</v>
      </c>
      <c r="Y150" s="668" t="s">
        <v>22</v>
      </c>
      <c r="Z150" s="668" t="s">
        <v>22</v>
      </c>
      <c r="AB150" s="662" t="s">
        <v>4745</v>
      </c>
      <c r="AC150" s="662" t="s">
        <v>4826</v>
      </c>
      <c r="AE150" s="662" t="s">
        <v>5012</v>
      </c>
      <c r="AF150" s="662" t="s">
        <v>14337</v>
      </c>
      <c r="AG150" s="662" t="s">
        <v>16002</v>
      </c>
    </row>
    <row r="151" spans="1:33">
      <c r="A151" s="662" t="s">
        <v>2787</v>
      </c>
      <c r="B151" s="662">
        <v>55041</v>
      </c>
      <c r="C151" s="662" t="s">
        <v>17</v>
      </c>
      <c r="D151" s="662" t="s">
        <v>2790</v>
      </c>
      <c r="E151" s="662" t="s">
        <v>2791</v>
      </c>
      <c r="F151" s="662" t="s">
        <v>2792</v>
      </c>
      <c r="G151" s="662">
        <v>36</v>
      </c>
      <c r="H151" s="662">
        <v>51.8</v>
      </c>
      <c r="I151" s="662">
        <v>136</v>
      </c>
      <c r="J151" s="662">
        <v>57.6</v>
      </c>
      <c r="K151" s="662">
        <v>7</v>
      </c>
      <c r="L151" s="662">
        <v>10.199999999999999</v>
      </c>
      <c r="M151" s="662">
        <v>1.6</v>
      </c>
      <c r="N151" s="662" t="s">
        <v>2457</v>
      </c>
      <c r="O151" s="662">
        <v>55915</v>
      </c>
      <c r="P151" s="662" t="s">
        <v>40</v>
      </c>
      <c r="Q151" s="667">
        <v>36.863332999999997</v>
      </c>
      <c r="R151" s="667">
        <v>136.96</v>
      </c>
      <c r="S151" s="662">
        <v>174.69159670281368</v>
      </c>
      <c r="T151" s="668" t="s">
        <v>4605</v>
      </c>
      <c r="U151" s="668" t="s">
        <v>4605</v>
      </c>
      <c r="V151" s="668" t="s">
        <v>4605</v>
      </c>
      <c r="W151" s="668" t="s">
        <v>22</v>
      </c>
      <c r="X151" s="668" t="s">
        <v>22</v>
      </c>
      <c r="Y151" s="668" t="s">
        <v>22</v>
      </c>
      <c r="Z151" s="668" t="s">
        <v>22</v>
      </c>
      <c r="AB151" s="662" t="s">
        <v>2457</v>
      </c>
      <c r="AC151" s="662" t="s">
        <v>2457</v>
      </c>
      <c r="AE151" s="662" t="s">
        <v>5012</v>
      </c>
      <c r="AF151" s="662" t="s">
        <v>14339</v>
      </c>
      <c r="AG151" s="662" t="s">
        <v>16004</v>
      </c>
    </row>
    <row r="152" spans="1:33">
      <c r="A152" s="662" t="s">
        <v>3083</v>
      </c>
      <c r="B152" s="662">
        <v>63331</v>
      </c>
      <c r="C152" s="662" t="s">
        <v>17</v>
      </c>
      <c r="D152" s="662" t="s">
        <v>3125</v>
      </c>
      <c r="E152" s="662" t="s">
        <v>3126</v>
      </c>
      <c r="F152" s="662" t="s">
        <v>3127</v>
      </c>
      <c r="G152" s="662">
        <v>34</v>
      </c>
      <c r="H152" s="662">
        <v>59.9</v>
      </c>
      <c r="I152" s="662">
        <v>134</v>
      </c>
      <c r="J152" s="662">
        <v>59.8</v>
      </c>
      <c r="K152" s="662">
        <v>72</v>
      </c>
      <c r="L152" s="662">
        <v>6.5</v>
      </c>
      <c r="M152" s="662">
        <v>1.5</v>
      </c>
      <c r="N152" s="662" t="s">
        <v>3128</v>
      </c>
      <c r="O152" s="662" t="s">
        <v>22</v>
      </c>
      <c r="P152" s="662" t="s">
        <v>40</v>
      </c>
      <c r="Q152" s="667">
        <v>34.998333000000002</v>
      </c>
      <c r="R152" s="667">
        <v>134.996667</v>
      </c>
      <c r="S152" s="662">
        <v>176.04710855103826</v>
      </c>
      <c r="T152" s="668" t="s">
        <v>4605</v>
      </c>
      <c r="U152" s="668" t="s">
        <v>4605</v>
      </c>
      <c r="V152" s="668" t="s">
        <v>4605</v>
      </c>
      <c r="W152" s="668" t="s">
        <v>22</v>
      </c>
      <c r="X152" s="668" t="s">
        <v>22</v>
      </c>
      <c r="Y152" s="668" t="s">
        <v>22</v>
      </c>
      <c r="Z152" s="668" t="s">
        <v>22</v>
      </c>
      <c r="AB152" s="662" t="s">
        <v>4860</v>
      </c>
      <c r="AC152" s="662" t="s">
        <v>1128</v>
      </c>
      <c r="AE152" s="662" t="s">
        <v>5012</v>
      </c>
      <c r="AF152" s="662" t="s">
        <v>14340</v>
      </c>
      <c r="AG152" s="662" t="s">
        <v>16005</v>
      </c>
    </row>
    <row r="153" spans="1:33">
      <c r="A153" s="662" t="s">
        <v>2787</v>
      </c>
      <c r="B153" s="662">
        <v>55056</v>
      </c>
      <c r="C153" s="662" t="s">
        <v>17</v>
      </c>
      <c r="D153" s="662" t="s">
        <v>2793</v>
      </c>
      <c r="E153" s="662" t="s">
        <v>2794</v>
      </c>
      <c r="F153" s="662" t="s">
        <v>2795</v>
      </c>
      <c r="G153" s="662">
        <v>36</v>
      </c>
      <c r="H153" s="662">
        <v>49.3</v>
      </c>
      <c r="I153" s="662">
        <v>137</v>
      </c>
      <c r="J153" s="662">
        <v>25.7</v>
      </c>
      <c r="K153" s="662">
        <v>48</v>
      </c>
      <c r="L153" s="662">
        <v>10</v>
      </c>
      <c r="M153" s="662">
        <v>1.8</v>
      </c>
      <c r="N153" s="662" t="s">
        <v>2050</v>
      </c>
      <c r="O153" s="662">
        <v>55905</v>
      </c>
      <c r="P153" s="662" t="s">
        <v>22</v>
      </c>
      <c r="Q153" s="667">
        <v>36.821666999999998</v>
      </c>
      <c r="R153" s="667">
        <v>137.42833300000001</v>
      </c>
      <c r="S153" s="662">
        <v>176.61064873509522</v>
      </c>
      <c r="T153" s="668" t="s">
        <v>4605</v>
      </c>
      <c r="U153" s="668" t="s">
        <v>4605</v>
      </c>
      <c r="V153" s="668" t="s">
        <v>4605</v>
      </c>
      <c r="W153" s="668" t="s">
        <v>22</v>
      </c>
      <c r="X153" s="668" t="s">
        <v>22</v>
      </c>
      <c r="Y153" s="668" t="s">
        <v>22</v>
      </c>
      <c r="Z153" s="668" t="s">
        <v>22</v>
      </c>
      <c r="AB153" s="662" t="s">
        <v>4745</v>
      </c>
      <c r="AC153" s="662" t="s">
        <v>2491</v>
      </c>
      <c r="AE153" s="662" t="s">
        <v>5016</v>
      </c>
      <c r="AF153" s="662" t="s">
        <v>14361</v>
      </c>
      <c r="AG153" s="662" t="s">
        <v>16026</v>
      </c>
    </row>
    <row r="154" spans="1:33">
      <c r="A154" s="662" t="s">
        <v>2217</v>
      </c>
      <c r="B154" s="662">
        <v>49256</v>
      </c>
      <c r="C154" s="662" t="s">
        <v>17</v>
      </c>
      <c r="D154" s="662" t="s">
        <v>2258</v>
      </c>
      <c r="E154" s="662" t="s">
        <v>2259</v>
      </c>
      <c r="F154" s="662" t="s">
        <v>2260</v>
      </c>
      <c r="G154" s="662">
        <v>35</v>
      </c>
      <c r="H154" s="662">
        <v>26.2</v>
      </c>
      <c r="I154" s="662">
        <v>138</v>
      </c>
      <c r="J154" s="662">
        <v>50.2</v>
      </c>
      <c r="K154" s="662">
        <v>992</v>
      </c>
      <c r="L154" s="662">
        <v>6.5</v>
      </c>
      <c r="M154" s="662">
        <v>2</v>
      </c>
      <c r="N154" s="662" t="s">
        <v>2261</v>
      </c>
      <c r="O154" s="662" t="s">
        <v>22</v>
      </c>
      <c r="P154" s="662" t="s">
        <v>40</v>
      </c>
      <c r="Q154" s="667">
        <v>35.436667</v>
      </c>
      <c r="R154" s="667">
        <v>138.83666700000001</v>
      </c>
      <c r="S154" s="662">
        <v>177.11132620275816</v>
      </c>
      <c r="T154" s="668" t="s">
        <v>4605</v>
      </c>
      <c r="U154" s="668" t="s">
        <v>4605</v>
      </c>
      <c r="V154" s="668" t="s">
        <v>4605</v>
      </c>
      <c r="W154" s="668" t="s">
        <v>22</v>
      </c>
      <c r="X154" s="668" t="s">
        <v>22</v>
      </c>
      <c r="Y154" s="668" t="s">
        <v>22</v>
      </c>
      <c r="Z154" s="668" t="s">
        <v>22</v>
      </c>
      <c r="AB154" s="662" t="s">
        <v>4745</v>
      </c>
      <c r="AC154" s="662" t="s">
        <v>4830</v>
      </c>
      <c r="AE154" s="662" t="s">
        <v>5016</v>
      </c>
      <c r="AF154" s="662" t="s">
        <v>14352</v>
      </c>
      <c r="AG154" s="662" t="s">
        <v>16017</v>
      </c>
    </row>
    <row r="155" spans="1:33">
      <c r="A155" s="662" t="s">
        <v>2046</v>
      </c>
      <c r="B155" s="662">
        <v>48386</v>
      </c>
      <c r="C155" s="662" t="s">
        <v>17</v>
      </c>
      <c r="D155" s="662" t="s">
        <v>2125</v>
      </c>
      <c r="E155" s="662" t="s">
        <v>2126</v>
      </c>
      <c r="F155" s="662" t="s">
        <v>2127</v>
      </c>
      <c r="G155" s="662">
        <v>36</v>
      </c>
      <c r="H155" s="662">
        <v>14.8</v>
      </c>
      <c r="I155" s="662">
        <v>138</v>
      </c>
      <c r="J155" s="662">
        <v>28.6</v>
      </c>
      <c r="K155" s="662">
        <v>683</v>
      </c>
      <c r="L155" s="662">
        <v>10</v>
      </c>
      <c r="M155" s="662">
        <v>1.5</v>
      </c>
      <c r="N155" s="662" t="s">
        <v>2128</v>
      </c>
      <c r="O155" s="662" t="s">
        <v>22</v>
      </c>
      <c r="P155" s="662" t="s">
        <v>40</v>
      </c>
      <c r="Q155" s="667">
        <v>36.246667000000002</v>
      </c>
      <c r="R155" s="667">
        <v>138.47666699999999</v>
      </c>
      <c r="S155" s="662">
        <v>178.04460723904424</v>
      </c>
      <c r="T155" s="668" t="s">
        <v>4605</v>
      </c>
      <c r="U155" s="668" t="s">
        <v>4605</v>
      </c>
      <c r="V155" s="668" t="s">
        <v>4605</v>
      </c>
      <c r="W155" s="668" t="s">
        <v>22</v>
      </c>
      <c r="X155" s="668" t="s">
        <v>22</v>
      </c>
      <c r="Y155" s="668" t="s">
        <v>22</v>
      </c>
      <c r="Z155" s="668" t="s">
        <v>22</v>
      </c>
      <c r="AB155" s="662" t="s">
        <v>4745</v>
      </c>
      <c r="AC155" s="662" t="s">
        <v>2124</v>
      </c>
      <c r="AE155" s="662" t="s">
        <v>5016</v>
      </c>
      <c r="AF155" s="662" t="s">
        <v>14353</v>
      </c>
      <c r="AG155" s="662" t="s">
        <v>16018</v>
      </c>
    </row>
    <row r="156" spans="1:33">
      <c r="A156" s="662" t="s">
        <v>1556</v>
      </c>
      <c r="B156" s="662">
        <v>56176</v>
      </c>
      <c r="C156" s="662" t="s">
        <v>17</v>
      </c>
      <c r="D156" s="662" t="s">
        <v>2860</v>
      </c>
      <c r="E156" s="662" t="s">
        <v>2861</v>
      </c>
      <c r="F156" s="662" t="s">
        <v>2862</v>
      </c>
      <c r="G156" s="662">
        <v>36</v>
      </c>
      <c r="H156" s="662">
        <v>53.6</v>
      </c>
      <c r="I156" s="662">
        <v>136</v>
      </c>
      <c r="J156" s="662">
        <v>46.6</v>
      </c>
      <c r="K156" s="662">
        <v>15</v>
      </c>
      <c r="L156" s="662">
        <v>19.5</v>
      </c>
      <c r="M156" s="662">
        <v>2</v>
      </c>
      <c r="N156" s="662" t="s">
        <v>2522</v>
      </c>
      <c r="O156" s="662" t="s">
        <v>22</v>
      </c>
      <c r="P156" s="662" t="s">
        <v>22</v>
      </c>
      <c r="Q156" s="667">
        <v>36.893332999999998</v>
      </c>
      <c r="R156" s="667">
        <v>136.776667</v>
      </c>
      <c r="S156" s="662">
        <v>178.24898652452572</v>
      </c>
      <c r="T156" s="668" t="s">
        <v>4605</v>
      </c>
      <c r="U156" s="668" t="s">
        <v>4605</v>
      </c>
      <c r="V156" s="668" t="s">
        <v>4605</v>
      </c>
      <c r="W156" s="668" t="s">
        <v>22</v>
      </c>
      <c r="X156" s="668" t="s">
        <v>22</v>
      </c>
      <c r="Y156" s="668" t="s">
        <v>22</v>
      </c>
      <c r="Z156" s="668" t="s">
        <v>22</v>
      </c>
      <c r="AB156" s="662" t="s">
        <v>4745</v>
      </c>
      <c r="AC156" s="662" t="s">
        <v>2135</v>
      </c>
      <c r="AE156" s="662" t="s">
        <v>5016</v>
      </c>
      <c r="AF156" s="662" t="s">
        <v>14356</v>
      </c>
      <c r="AG156" s="662" t="s">
        <v>16021</v>
      </c>
    </row>
    <row r="157" spans="1:33">
      <c r="A157" s="662" t="s">
        <v>2046</v>
      </c>
      <c r="B157" s="662">
        <v>48141</v>
      </c>
      <c r="C157" s="662" t="s">
        <v>17</v>
      </c>
      <c r="D157" s="662" t="s">
        <v>2062</v>
      </c>
      <c r="E157" s="662" t="s">
        <v>2063</v>
      </c>
      <c r="F157" s="662" t="s">
        <v>2064</v>
      </c>
      <c r="G157" s="662">
        <v>36</v>
      </c>
      <c r="H157" s="662">
        <v>41.9</v>
      </c>
      <c r="I157" s="662">
        <v>137</v>
      </c>
      <c r="J157" s="662">
        <v>51.7</v>
      </c>
      <c r="K157" s="662">
        <v>703</v>
      </c>
      <c r="L157" s="662">
        <v>10</v>
      </c>
      <c r="M157" s="662">
        <v>3</v>
      </c>
      <c r="N157" s="662" t="s">
        <v>2065</v>
      </c>
      <c r="O157" s="662">
        <v>48920</v>
      </c>
      <c r="P157" s="662" t="s">
        <v>40</v>
      </c>
      <c r="Q157" s="667">
        <v>36.698332999999998</v>
      </c>
      <c r="R157" s="667">
        <v>137.86166700000001</v>
      </c>
      <c r="S157" s="662">
        <v>178.90528702434025</v>
      </c>
      <c r="T157" s="668" t="s">
        <v>4605</v>
      </c>
      <c r="U157" s="668" t="s">
        <v>4605</v>
      </c>
      <c r="V157" s="668" t="s">
        <v>4605</v>
      </c>
      <c r="W157" s="668" t="s">
        <v>22</v>
      </c>
      <c r="X157" s="668" t="s">
        <v>22</v>
      </c>
      <c r="Y157" s="668" t="s">
        <v>22</v>
      </c>
      <c r="Z157" s="668" t="s">
        <v>22</v>
      </c>
      <c r="AB157" s="662" t="s">
        <v>4745</v>
      </c>
      <c r="AC157" s="662" t="s">
        <v>2499</v>
      </c>
      <c r="AE157" s="662" t="s">
        <v>5016</v>
      </c>
      <c r="AF157" s="662" t="s">
        <v>14360</v>
      </c>
      <c r="AG157" s="662" t="s">
        <v>16025</v>
      </c>
    </row>
    <row r="158" spans="1:33">
      <c r="A158" s="662" t="s">
        <v>3043</v>
      </c>
      <c r="B158" s="662">
        <v>62101</v>
      </c>
      <c r="C158" s="662" t="s">
        <v>23</v>
      </c>
      <c r="D158" s="662" t="s">
        <v>3073</v>
      </c>
      <c r="E158" s="662" t="s">
        <v>3074</v>
      </c>
      <c r="F158" s="662" t="s">
        <v>3075</v>
      </c>
      <c r="G158" s="662">
        <v>34</v>
      </c>
      <c r="H158" s="662">
        <v>26</v>
      </c>
      <c r="I158" s="662">
        <v>135</v>
      </c>
      <c r="J158" s="662">
        <v>13.9</v>
      </c>
      <c r="K158" s="662">
        <v>5</v>
      </c>
      <c r="L158" s="662">
        <v>10</v>
      </c>
      <c r="M158" s="662" t="s">
        <v>22</v>
      </c>
      <c r="N158" s="662" t="s">
        <v>35</v>
      </c>
      <c r="O158" s="662" t="s">
        <v>22</v>
      </c>
      <c r="P158" s="662" t="s">
        <v>36</v>
      </c>
      <c r="Q158" s="667">
        <v>34.433332999999998</v>
      </c>
      <c r="R158" s="667">
        <v>135.23166699999999</v>
      </c>
      <c r="S158" s="662">
        <v>179.38010922641996</v>
      </c>
      <c r="T158" s="668" t="s">
        <v>4605</v>
      </c>
      <c r="U158" s="668" t="s">
        <v>4605</v>
      </c>
      <c r="V158" s="668" t="s">
        <v>4605</v>
      </c>
      <c r="W158" s="668" t="s">
        <v>22</v>
      </c>
      <c r="X158" s="668" t="s">
        <v>22</v>
      </c>
      <c r="Y158" s="668" t="s">
        <v>22</v>
      </c>
      <c r="Z158" s="668" t="s">
        <v>22</v>
      </c>
      <c r="AB158" s="662" t="s">
        <v>35</v>
      </c>
      <c r="AC158" s="662" t="s">
        <v>35</v>
      </c>
      <c r="AE158" s="662" t="s">
        <v>5016</v>
      </c>
      <c r="AF158" s="662" t="s">
        <v>14364</v>
      </c>
      <c r="AG158" s="662" t="s">
        <v>16029</v>
      </c>
    </row>
    <row r="159" spans="1:33">
      <c r="A159" s="662" t="s">
        <v>3083</v>
      </c>
      <c r="B159" s="662">
        <v>63461</v>
      </c>
      <c r="C159" s="662" t="s">
        <v>17</v>
      </c>
      <c r="D159" s="662" t="s">
        <v>3141</v>
      </c>
      <c r="E159" s="662" t="s">
        <v>3142</v>
      </c>
      <c r="F159" s="662" t="s">
        <v>3143</v>
      </c>
      <c r="G159" s="662">
        <v>34</v>
      </c>
      <c r="H159" s="662">
        <v>46.6</v>
      </c>
      <c r="I159" s="662">
        <v>135</v>
      </c>
      <c r="J159" s="662">
        <v>0.8</v>
      </c>
      <c r="K159" s="662">
        <v>145</v>
      </c>
      <c r="L159" s="662">
        <v>10</v>
      </c>
      <c r="M159" s="662">
        <v>1.5</v>
      </c>
      <c r="N159" s="662" t="s">
        <v>3144</v>
      </c>
      <c r="O159" s="662" t="s">
        <v>22</v>
      </c>
      <c r="P159" s="662" t="s">
        <v>40</v>
      </c>
      <c r="Q159" s="667">
        <v>34.776667000000003</v>
      </c>
      <c r="R159" s="667">
        <v>135.01333299999999</v>
      </c>
      <c r="S159" s="662">
        <v>180.95010446453034</v>
      </c>
      <c r="T159" s="668" t="s">
        <v>4605</v>
      </c>
      <c r="U159" s="668" t="s">
        <v>4605</v>
      </c>
      <c r="V159" s="668" t="s">
        <v>4605</v>
      </c>
      <c r="W159" s="668" t="s">
        <v>22</v>
      </c>
      <c r="X159" s="668" t="s">
        <v>22</v>
      </c>
      <c r="Y159" s="668" t="s">
        <v>22</v>
      </c>
      <c r="Z159" s="668" t="s">
        <v>22</v>
      </c>
      <c r="AB159" s="662" t="s">
        <v>3144</v>
      </c>
      <c r="AC159" s="662" t="s">
        <v>3144</v>
      </c>
      <c r="AE159" s="662" t="s">
        <v>5016</v>
      </c>
      <c r="AF159" s="662" t="s">
        <v>14358</v>
      </c>
      <c r="AG159" s="662" t="s">
        <v>16023</v>
      </c>
    </row>
    <row r="160" spans="1:33">
      <c r="A160" s="662" t="s">
        <v>2046</v>
      </c>
      <c r="B160" s="662">
        <v>48321</v>
      </c>
      <c r="C160" s="662" t="s">
        <v>17</v>
      </c>
      <c r="D160" s="662" t="s">
        <v>2099</v>
      </c>
      <c r="E160" s="662" t="s">
        <v>2100</v>
      </c>
      <c r="F160" s="662" t="s">
        <v>2101</v>
      </c>
      <c r="G160" s="662">
        <v>36</v>
      </c>
      <c r="H160" s="662">
        <v>23</v>
      </c>
      <c r="I160" s="662">
        <v>138</v>
      </c>
      <c r="J160" s="662">
        <v>23</v>
      </c>
      <c r="K160" s="662">
        <v>958</v>
      </c>
      <c r="L160" s="662">
        <v>10</v>
      </c>
      <c r="M160" s="662">
        <v>1.5</v>
      </c>
      <c r="N160" s="662" t="s">
        <v>2102</v>
      </c>
      <c r="O160" s="662" t="s">
        <v>22</v>
      </c>
      <c r="P160" s="662" t="s">
        <v>40</v>
      </c>
      <c r="Q160" s="667">
        <v>36.383333</v>
      </c>
      <c r="R160" s="667">
        <v>138.38333299999999</v>
      </c>
      <c r="S160" s="662">
        <v>181.04621566139494</v>
      </c>
      <c r="T160" s="668" t="s">
        <v>4605</v>
      </c>
      <c r="U160" s="668" t="s">
        <v>4605</v>
      </c>
      <c r="V160" s="668" t="s">
        <v>4605</v>
      </c>
      <c r="W160" s="668" t="s">
        <v>22</v>
      </c>
      <c r="X160" s="668" t="s">
        <v>22</v>
      </c>
      <c r="Y160" s="668" t="s">
        <v>22</v>
      </c>
      <c r="Z160" s="668" t="s">
        <v>22</v>
      </c>
      <c r="AB160" s="662" t="s">
        <v>2111</v>
      </c>
      <c r="AC160" s="662" t="s">
        <v>2124</v>
      </c>
      <c r="AE160" s="662" t="s">
        <v>5016</v>
      </c>
      <c r="AF160" s="662" t="s">
        <v>14365</v>
      </c>
      <c r="AG160" s="662" t="s">
        <v>16030</v>
      </c>
    </row>
    <row r="161" spans="1:33">
      <c r="A161" s="662" t="s">
        <v>1937</v>
      </c>
      <c r="B161" s="662">
        <v>50491</v>
      </c>
      <c r="C161" s="662" t="s">
        <v>17</v>
      </c>
      <c r="D161" s="662" t="s">
        <v>2362</v>
      </c>
      <c r="E161" s="662" t="s">
        <v>2363</v>
      </c>
      <c r="F161" s="662" t="s">
        <v>2364</v>
      </c>
      <c r="G161" s="662">
        <v>34</v>
      </c>
      <c r="H161" s="662">
        <v>45.3</v>
      </c>
      <c r="I161" s="662">
        <v>138</v>
      </c>
      <c r="J161" s="662">
        <v>47</v>
      </c>
      <c r="K161" s="662">
        <v>4</v>
      </c>
      <c r="L161" s="662">
        <v>10</v>
      </c>
      <c r="M161" s="662">
        <v>1.5</v>
      </c>
      <c r="N161" s="662" t="s">
        <v>2365</v>
      </c>
      <c r="O161" s="662" t="s">
        <v>22</v>
      </c>
      <c r="P161" s="662" t="s">
        <v>22</v>
      </c>
      <c r="Q161" s="667">
        <v>34.755000000000003</v>
      </c>
      <c r="R161" s="667">
        <v>138.783333</v>
      </c>
      <c r="S161" s="662">
        <v>182.15630389559439</v>
      </c>
      <c r="T161" s="668" t="s">
        <v>4605</v>
      </c>
      <c r="U161" s="668" t="s">
        <v>4605</v>
      </c>
      <c r="V161" s="668" t="s">
        <v>4605</v>
      </c>
      <c r="W161" s="668" t="s">
        <v>22</v>
      </c>
      <c r="X161" s="668" t="s">
        <v>22</v>
      </c>
      <c r="Y161" s="668" t="s">
        <v>22</v>
      </c>
      <c r="Z161" s="668" t="s">
        <v>22</v>
      </c>
      <c r="AB161" s="662" t="s">
        <v>4745</v>
      </c>
      <c r="AC161" s="662" t="s">
        <v>761</v>
      </c>
      <c r="AE161" s="662" t="s">
        <v>5423</v>
      </c>
      <c r="AF161" s="662" t="s">
        <v>14368</v>
      </c>
      <c r="AG161" s="662" t="s">
        <v>16033</v>
      </c>
    </row>
    <row r="162" spans="1:33" ht="18.75" customHeight="1">
      <c r="A162" s="662" t="s">
        <v>1937</v>
      </c>
      <c r="B162" s="662">
        <v>50136</v>
      </c>
      <c r="C162" s="662" t="s">
        <v>17</v>
      </c>
      <c r="D162" s="662" t="s">
        <v>2276</v>
      </c>
      <c r="E162" s="662" t="s">
        <v>2277</v>
      </c>
      <c r="F162" s="662" t="s">
        <v>2278</v>
      </c>
      <c r="G162" s="662">
        <v>35</v>
      </c>
      <c r="H162" s="662">
        <v>18.3</v>
      </c>
      <c r="I162" s="662">
        <v>138</v>
      </c>
      <c r="J162" s="662">
        <v>55.6</v>
      </c>
      <c r="K162" s="662">
        <v>472</v>
      </c>
      <c r="L162" s="662">
        <v>10</v>
      </c>
      <c r="M162" s="662">
        <v>1.5</v>
      </c>
      <c r="N162" s="662" t="s">
        <v>1342</v>
      </c>
      <c r="O162" s="662" t="s">
        <v>22</v>
      </c>
      <c r="P162" s="662" t="s">
        <v>40</v>
      </c>
      <c r="Q162" s="667">
        <v>35.305</v>
      </c>
      <c r="R162" s="667">
        <v>138.92666700000001</v>
      </c>
      <c r="S162" s="662">
        <v>184.69497191401118</v>
      </c>
      <c r="T162" s="668" t="s">
        <v>4605</v>
      </c>
      <c r="U162" s="668" t="s">
        <v>4605</v>
      </c>
      <c r="V162" s="668" t="s">
        <v>4605</v>
      </c>
      <c r="W162" s="668" t="s">
        <v>22</v>
      </c>
      <c r="X162" s="668" t="s">
        <v>22</v>
      </c>
      <c r="Y162" s="668" t="s">
        <v>22</v>
      </c>
      <c r="Z162" s="668" t="s">
        <v>22</v>
      </c>
      <c r="AB162" s="662" t="s">
        <v>4745</v>
      </c>
      <c r="AC162" s="662" t="s">
        <v>1266</v>
      </c>
      <c r="AE162" s="662" t="s">
        <v>5423</v>
      </c>
      <c r="AF162" s="662" t="s">
        <v>14369</v>
      </c>
      <c r="AG162" s="662" t="s">
        <v>16034</v>
      </c>
    </row>
    <row r="163" spans="1:33" ht="18.75" customHeight="1">
      <c r="A163" s="662" t="s">
        <v>1937</v>
      </c>
      <c r="B163" s="662">
        <v>50206</v>
      </c>
      <c r="C163" s="662" t="s">
        <v>23</v>
      </c>
      <c r="D163" s="662" t="s">
        <v>2283</v>
      </c>
      <c r="E163" s="662" t="s">
        <v>2284</v>
      </c>
      <c r="F163" s="662" t="s">
        <v>2285</v>
      </c>
      <c r="G163" s="662">
        <v>35</v>
      </c>
      <c r="H163" s="662">
        <v>6.8</v>
      </c>
      <c r="I163" s="662">
        <v>138</v>
      </c>
      <c r="J163" s="662">
        <v>55.5</v>
      </c>
      <c r="K163" s="662">
        <v>21</v>
      </c>
      <c r="L163" s="662">
        <v>15.8</v>
      </c>
      <c r="M163" s="662" t="s">
        <v>22</v>
      </c>
      <c r="N163" s="662" t="s">
        <v>2286</v>
      </c>
      <c r="O163" s="662" t="s">
        <v>22</v>
      </c>
      <c r="P163" s="662" t="s">
        <v>22</v>
      </c>
      <c r="Q163" s="667">
        <v>35.113332999999997</v>
      </c>
      <c r="R163" s="667">
        <v>138.92500000000001</v>
      </c>
      <c r="S163" s="662">
        <v>185.78545695517619</v>
      </c>
      <c r="T163" s="668" t="s">
        <v>4605</v>
      </c>
      <c r="U163" s="668" t="s">
        <v>4605</v>
      </c>
      <c r="V163" s="668" t="s">
        <v>4605</v>
      </c>
      <c r="W163" s="668" t="s">
        <v>22</v>
      </c>
      <c r="X163" s="668" t="s">
        <v>22</v>
      </c>
      <c r="Y163" s="668" t="s">
        <v>4605</v>
      </c>
      <c r="Z163" s="668" t="s">
        <v>22</v>
      </c>
      <c r="AB163" s="662" t="s">
        <v>4745</v>
      </c>
      <c r="AC163" s="662" t="s">
        <v>4831</v>
      </c>
      <c r="AE163" s="662" t="s">
        <v>5423</v>
      </c>
      <c r="AF163" s="662" t="s">
        <v>14370</v>
      </c>
      <c r="AG163" s="662" t="s">
        <v>16035</v>
      </c>
    </row>
    <row r="164" spans="1:33" ht="18.75" customHeight="1">
      <c r="A164" s="662" t="s">
        <v>3083</v>
      </c>
      <c r="B164" s="662">
        <v>63121</v>
      </c>
      <c r="C164" s="662" t="s">
        <v>17</v>
      </c>
      <c r="D164" s="662" t="s">
        <v>3106</v>
      </c>
      <c r="E164" s="662" t="s">
        <v>3107</v>
      </c>
      <c r="F164" s="662" t="s">
        <v>3108</v>
      </c>
      <c r="G164" s="662">
        <v>35</v>
      </c>
      <c r="H164" s="662">
        <v>19.399999999999999</v>
      </c>
      <c r="I164" s="662">
        <v>134</v>
      </c>
      <c r="J164" s="662">
        <v>50.9</v>
      </c>
      <c r="K164" s="662">
        <v>80</v>
      </c>
      <c r="L164" s="662">
        <v>10</v>
      </c>
      <c r="M164" s="662">
        <v>1.5</v>
      </c>
      <c r="N164" s="662" t="s">
        <v>1787</v>
      </c>
      <c r="O164" s="662">
        <v>63915</v>
      </c>
      <c r="P164" s="662" t="s">
        <v>40</v>
      </c>
      <c r="Q164" s="667">
        <v>35.323332999999998</v>
      </c>
      <c r="R164" s="667">
        <v>134.848333</v>
      </c>
      <c r="S164" s="662">
        <v>186.23693077893196</v>
      </c>
      <c r="T164" s="668" t="s">
        <v>4605</v>
      </c>
      <c r="U164" s="668" t="s">
        <v>4605</v>
      </c>
      <c r="V164" s="668" t="s">
        <v>4605</v>
      </c>
      <c r="W164" s="668" t="s">
        <v>22</v>
      </c>
      <c r="X164" s="668" t="s">
        <v>22</v>
      </c>
      <c r="Y164" s="668" t="s">
        <v>22</v>
      </c>
      <c r="Z164" s="668" t="s">
        <v>22</v>
      </c>
      <c r="AB164" s="662" t="s">
        <v>4745</v>
      </c>
      <c r="AC164" s="662" t="s">
        <v>3215</v>
      </c>
      <c r="AE164" s="662" t="s">
        <v>5423</v>
      </c>
      <c r="AF164" s="662" t="s">
        <v>14372</v>
      </c>
      <c r="AG164" s="662" t="s">
        <v>16037</v>
      </c>
    </row>
    <row r="165" spans="1:33">
      <c r="A165" s="662" t="s">
        <v>2046</v>
      </c>
      <c r="B165" s="662">
        <v>48216</v>
      </c>
      <c r="C165" s="662" t="s">
        <v>17</v>
      </c>
      <c r="D165" s="662" t="s">
        <v>2084</v>
      </c>
      <c r="E165" s="662" t="s">
        <v>2085</v>
      </c>
      <c r="F165" s="662" t="s">
        <v>2086</v>
      </c>
      <c r="G165" s="662">
        <v>36</v>
      </c>
      <c r="H165" s="662">
        <v>31.9</v>
      </c>
      <c r="I165" s="662">
        <v>138</v>
      </c>
      <c r="J165" s="662">
        <v>19.5</v>
      </c>
      <c r="K165" s="662">
        <v>1253</v>
      </c>
      <c r="L165" s="662">
        <v>10</v>
      </c>
      <c r="M165" s="662">
        <v>2</v>
      </c>
      <c r="N165" s="662" t="s">
        <v>2087</v>
      </c>
      <c r="O165" s="662">
        <v>48935</v>
      </c>
      <c r="P165" s="662" t="s">
        <v>40</v>
      </c>
      <c r="Q165" s="667">
        <v>36.531666999999999</v>
      </c>
      <c r="R165" s="667">
        <v>138.32499999999999</v>
      </c>
      <c r="S165" s="662">
        <v>188.74103688632434</v>
      </c>
      <c r="T165" s="668" t="s">
        <v>4605</v>
      </c>
      <c r="U165" s="668" t="s">
        <v>4605</v>
      </c>
      <c r="V165" s="668" t="s">
        <v>4605</v>
      </c>
      <c r="W165" s="668" t="s">
        <v>22</v>
      </c>
      <c r="X165" s="668" t="s">
        <v>22</v>
      </c>
      <c r="Y165" s="668" t="s">
        <v>22</v>
      </c>
      <c r="Z165" s="668" t="s">
        <v>22</v>
      </c>
      <c r="AB165" s="662" t="s">
        <v>2111</v>
      </c>
      <c r="AC165" s="662" t="s">
        <v>2820</v>
      </c>
      <c r="AE165" s="662" t="s">
        <v>5423</v>
      </c>
      <c r="AF165" s="662" t="s">
        <v>14373</v>
      </c>
      <c r="AG165" s="662" t="s">
        <v>16038</v>
      </c>
    </row>
    <row r="166" spans="1:33">
      <c r="A166" s="662" t="s">
        <v>2217</v>
      </c>
      <c r="B166" s="662">
        <v>49161</v>
      </c>
      <c r="C166" s="662" t="s">
        <v>17</v>
      </c>
      <c r="D166" s="662" t="s">
        <v>2235</v>
      </c>
      <c r="E166" s="662" t="s">
        <v>2236</v>
      </c>
      <c r="F166" s="662" t="s">
        <v>2237</v>
      </c>
      <c r="G166" s="662">
        <v>35</v>
      </c>
      <c r="H166" s="662">
        <v>36.5</v>
      </c>
      <c r="I166" s="662">
        <v>138</v>
      </c>
      <c r="J166" s="662">
        <v>56.3</v>
      </c>
      <c r="K166" s="662">
        <v>364</v>
      </c>
      <c r="L166" s="662">
        <v>10</v>
      </c>
      <c r="M166" s="662">
        <v>1.7</v>
      </c>
      <c r="N166" s="662" t="s">
        <v>1759</v>
      </c>
      <c r="O166" s="662" t="s">
        <v>22</v>
      </c>
      <c r="P166" s="662" t="s">
        <v>22</v>
      </c>
      <c r="Q166" s="667">
        <v>35.608333000000002</v>
      </c>
      <c r="R166" s="667">
        <v>138.938333</v>
      </c>
      <c r="S166" s="662">
        <v>188.7412644206272</v>
      </c>
      <c r="T166" s="668" t="s">
        <v>4605</v>
      </c>
      <c r="U166" s="668" t="s">
        <v>4605</v>
      </c>
      <c r="V166" s="668" t="s">
        <v>4605</v>
      </c>
      <c r="W166" s="668" t="s">
        <v>22</v>
      </c>
      <c r="X166" s="668" t="s">
        <v>22</v>
      </c>
      <c r="Y166" s="668" t="s">
        <v>22</v>
      </c>
      <c r="Z166" s="668" t="s">
        <v>22</v>
      </c>
      <c r="AB166" s="662" t="s">
        <v>4745</v>
      </c>
      <c r="AC166" s="662" t="s">
        <v>1837</v>
      </c>
      <c r="AE166" s="662" t="s">
        <v>5423</v>
      </c>
      <c r="AF166" s="662" t="s">
        <v>14374</v>
      </c>
      <c r="AG166" s="662" t="s">
        <v>16039</v>
      </c>
    </row>
    <row r="167" spans="1:33" ht="18.75" customHeight="1">
      <c r="A167" s="662" t="s">
        <v>3223</v>
      </c>
      <c r="B167" s="662">
        <v>65121</v>
      </c>
      <c r="C167" s="662" t="s">
        <v>17</v>
      </c>
      <c r="D167" s="662" t="s">
        <v>2308</v>
      </c>
      <c r="E167" s="662" t="s">
        <v>2309</v>
      </c>
      <c r="F167" s="662" t="s">
        <v>3246</v>
      </c>
      <c r="G167" s="662">
        <v>34</v>
      </c>
      <c r="H167" s="662">
        <v>5.2</v>
      </c>
      <c r="I167" s="662">
        <v>135</v>
      </c>
      <c r="J167" s="662">
        <v>25.5</v>
      </c>
      <c r="K167" s="662">
        <v>240</v>
      </c>
      <c r="L167" s="662">
        <v>6.5</v>
      </c>
      <c r="M167" s="662">
        <v>1.5</v>
      </c>
      <c r="N167" s="662" t="s">
        <v>3247</v>
      </c>
      <c r="O167" s="662" t="s">
        <v>22</v>
      </c>
      <c r="P167" s="662" t="s">
        <v>40</v>
      </c>
      <c r="Q167" s="667">
        <v>34.086666999999998</v>
      </c>
      <c r="R167" s="667">
        <v>135.42500000000001</v>
      </c>
      <c r="S167" s="662">
        <v>189.65560643389779</v>
      </c>
      <c r="T167" s="668" t="s">
        <v>4605</v>
      </c>
      <c r="U167" s="668" t="s">
        <v>4605</v>
      </c>
      <c r="V167" s="668" t="s">
        <v>4605</v>
      </c>
      <c r="W167" s="668" t="s">
        <v>22</v>
      </c>
      <c r="X167" s="668" t="s">
        <v>22</v>
      </c>
      <c r="Y167" s="668" t="s">
        <v>22</v>
      </c>
      <c r="Z167" s="668" t="s">
        <v>22</v>
      </c>
      <c r="AB167" s="662" t="s">
        <v>4838</v>
      </c>
      <c r="AC167" s="662" t="s">
        <v>4837</v>
      </c>
      <c r="AE167" s="662" t="s">
        <v>5423</v>
      </c>
      <c r="AF167" s="662" t="s">
        <v>14381</v>
      </c>
      <c r="AG167" s="662" t="s">
        <v>16046</v>
      </c>
    </row>
    <row r="168" spans="1:33" ht="18.75" customHeight="1">
      <c r="A168" s="662" t="s">
        <v>2046</v>
      </c>
      <c r="B168" s="662">
        <v>48331</v>
      </c>
      <c r="C168" s="662" t="s">
        <v>23</v>
      </c>
      <c r="D168" s="662" t="s">
        <v>2103</v>
      </c>
      <c r="E168" s="662" t="s">
        <v>2104</v>
      </c>
      <c r="F168" s="662" t="s">
        <v>2107</v>
      </c>
      <c r="G168" s="662">
        <v>36</v>
      </c>
      <c r="H168" s="662">
        <v>20.100000000000001</v>
      </c>
      <c r="I168" s="662">
        <v>138</v>
      </c>
      <c r="J168" s="662">
        <v>33.799999999999997</v>
      </c>
      <c r="K168" s="662">
        <v>950</v>
      </c>
      <c r="L168" s="662">
        <v>18.5</v>
      </c>
      <c r="M168" s="662" t="s">
        <v>22</v>
      </c>
      <c r="N168" s="662" t="s">
        <v>2106</v>
      </c>
      <c r="O168" s="662" t="s">
        <v>22</v>
      </c>
      <c r="P168" s="662" t="s">
        <v>632</v>
      </c>
      <c r="Q168" s="667">
        <v>36.335000000000001</v>
      </c>
      <c r="R168" s="667">
        <v>138.563333</v>
      </c>
      <c r="S168" s="662">
        <v>190.14008710093086</v>
      </c>
      <c r="T168" s="668" t="s">
        <v>22</v>
      </c>
      <c r="U168" s="668" t="s">
        <v>22</v>
      </c>
      <c r="V168" s="668" t="s">
        <v>4605</v>
      </c>
      <c r="W168" s="668" t="s">
        <v>22</v>
      </c>
      <c r="X168" s="668" t="s">
        <v>22</v>
      </c>
      <c r="Y168" s="668" t="s">
        <v>4605</v>
      </c>
      <c r="Z168" s="668" t="s">
        <v>22</v>
      </c>
      <c r="AB168" s="662" t="s">
        <v>4758</v>
      </c>
      <c r="AC168" s="662" t="s">
        <v>4827</v>
      </c>
      <c r="AE168" s="662" t="s">
        <v>5423</v>
      </c>
      <c r="AF168" s="662" t="s">
        <v>14378</v>
      </c>
      <c r="AG168" s="662" t="s">
        <v>16043</v>
      </c>
    </row>
    <row r="169" spans="1:33">
      <c r="A169" s="662" t="s">
        <v>3083</v>
      </c>
      <c r="B169" s="662">
        <v>63051</v>
      </c>
      <c r="C169" s="662" t="s">
        <v>23</v>
      </c>
      <c r="D169" s="662" t="s">
        <v>3091</v>
      </c>
      <c r="E169" s="662" t="s">
        <v>3092</v>
      </c>
      <c r="F169" s="662" t="s">
        <v>3093</v>
      </c>
      <c r="G169" s="662">
        <v>35</v>
      </c>
      <c r="H169" s="662">
        <v>32.1</v>
      </c>
      <c r="I169" s="662">
        <v>134</v>
      </c>
      <c r="J169" s="662">
        <v>49.3</v>
      </c>
      <c r="K169" s="662">
        <v>3</v>
      </c>
      <c r="L169" s="662">
        <v>16</v>
      </c>
      <c r="M169" s="662" t="s">
        <v>22</v>
      </c>
      <c r="N169" s="662" t="s">
        <v>3094</v>
      </c>
      <c r="O169" s="662">
        <v>63905</v>
      </c>
      <c r="P169" s="662" t="s">
        <v>22</v>
      </c>
      <c r="Q169" s="667">
        <v>35.534999999999997</v>
      </c>
      <c r="R169" s="667">
        <v>134.82166699999999</v>
      </c>
      <c r="S169" s="662">
        <v>190.33433189355409</v>
      </c>
      <c r="T169" s="668" t="s">
        <v>4605</v>
      </c>
      <c r="U169" s="668" t="s">
        <v>4605</v>
      </c>
      <c r="V169" s="668" t="s">
        <v>4605</v>
      </c>
      <c r="W169" s="668" t="s">
        <v>22</v>
      </c>
      <c r="X169" s="668" t="s">
        <v>22</v>
      </c>
      <c r="Y169" s="668" t="s">
        <v>4605</v>
      </c>
      <c r="Z169" s="668" t="s">
        <v>22</v>
      </c>
      <c r="AB169" s="662" t="s">
        <v>4745</v>
      </c>
      <c r="AC169" s="662" t="s">
        <v>4859</v>
      </c>
      <c r="AE169" s="662" t="s">
        <v>5423</v>
      </c>
      <c r="AF169" s="662" t="s">
        <v>14377</v>
      </c>
      <c r="AG169" s="662" t="s">
        <v>16042</v>
      </c>
    </row>
    <row r="170" spans="1:33">
      <c r="A170" s="662" t="s">
        <v>2046</v>
      </c>
      <c r="B170" s="662">
        <v>48156</v>
      </c>
      <c r="C170" s="662" t="s">
        <v>23</v>
      </c>
      <c r="D170" s="662" t="s">
        <v>2046</v>
      </c>
      <c r="E170" s="662" t="s">
        <v>2070</v>
      </c>
      <c r="F170" s="662" t="s">
        <v>2071</v>
      </c>
      <c r="G170" s="662">
        <v>36</v>
      </c>
      <c r="H170" s="662">
        <v>39.700000000000003</v>
      </c>
      <c r="I170" s="662">
        <v>138</v>
      </c>
      <c r="J170" s="662">
        <v>11.5</v>
      </c>
      <c r="K170" s="662">
        <v>418</v>
      </c>
      <c r="L170" s="662">
        <v>18.8</v>
      </c>
      <c r="M170" s="662" t="s">
        <v>22</v>
      </c>
      <c r="N170" s="662" t="s">
        <v>2072</v>
      </c>
      <c r="O170" s="662">
        <v>48925</v>
      </c>
      <c r="P170" s="662" t="s">
        <v>22</v>
      </c>
      <c r="Q170" s="667">
        <v>36.661667000000001</v>
      </c>
      <c r="R170" s="667">
        <v>138.191667</v>
      </c>
      <c r="S170" s="662">
        <v>191.89755332355276</v>
      </c>
      <c r="T170" s="668" t="s">
        <v>4605</v>
      </c>
      <c r="U170" s="668" t="s">
        <v>4605</v>
      </c>
      <c r="V170" s="668" t="s">
        <v>4605</v>
      </c>
      <c r="W170" s="668" t="s">
        <v>4605</v>
      </c>
      <c r="X170" s="668" t="s">
        <v>22</v>
      </c>
      <c r="Y170" s="668" t="s">
        <v>4605</v>
      </c>
      <c r="Z170" s="668" t="s">
        <v>4605</v>
      </c>
      <c r="AB170" s="662" t="s">
        <v>4745</v>
      </c>
      <c r="AC170" s="662" t="s">
        <v>4825</v>
      </c>
      <c r="AE170" s="662" t="s">
        <v>5427</v>
      </c>
      <c r="AF170" s="662" t="s">
        <v>14385</v>
      </c>
      <c r="AG170" s="662" t="s">
        <v>16050</v>
      </c>
    </row>
    <row r="171" spans="1:33" ht="18.75" customHeight="1">
      <c r="A171" s="662" t="s">
        <v>3083</v>
      </c>
      <c r="B171" s="662">
        <v>63201</v>
      </c>
      <c r="C171" s="662" t="s">
        <v>17</v>
      </c>
      <c r="D171" s="662" t="s">
        <v>3109</v>
      </c>
      <c r="E171" s="662" t="s">
        <v>3110</v>
      </c>
      <c r="F171" s="662" t="s">
        <v>3111</v>
      </c>
      <c r="G171" s="662">
        <v>35</v>
      </c>
      <c r="H171" s="662">
        <v>10</v>
      </c>
      <c r="I171" s="662">
        <v>134</v>
      </c>
      <c r="J171" s="662">
        <v>47.5</v>
      </c>
      <c r="K171" s="662">
        <v>320</v>
      </c>
      <c r="L171" s="662">
        <v>10.8</v>
      </c>
      <c r="M171" s="662">
        <v>1.5</v>
      </c>
      <c r="N171" s="662" t="s">
        <v>2249</v>
      </c>
      <c r="O171" s="662" t="s">
        <v>22</v>
      </c>
      <c r="P171" s="662" t="s">
        <v>40</v>
      </c>
      <c r="Q171" s="667">
        <v>35.166666999999997</v>
      </c>
      <c r="R171" s="667">
        <v>134.79166699999999</v>
      </c>
      <c r="S171" s="662">
        <v>192.0220913737331</v>
      </c>
      <c r="T171" s="668" t="s">
        <v>4605</v>
      </c>
      <c r="U171" s="668" t="s">
        <v>4605</v>
      </c>
      <c r="V171" s="668" t="s">
        <v>4605</v>
      </c>
      <c r="W171" s="668" t="s">
        <v>22</v>
      </c>
      <c r="X171" s="668" t="s">
        <v>22</v>
      </c>
      <c r="Y171" s="668" t="s">
        <v>22</v>
      </c>
      <c r="Z171" s="668" t="s">
        <v>22</v>
      </c>
      <c r="AB171" s="662" t="s">
        <v>4745</v>
      </c>
      <c r="AC171" s="662" t="s">
        <v>4828</v>
      </c>
      <c r="AE171" s="662" t="s">
        <v>5427</v>
      </c>
      <c r="AF171" s="662" t="s">
        <v>14386</v>
      </c>
      <c r="AG171" s="662" t="s">
        <v>16051</v>
      </c>
    </row>
    <row r="172" spans="1:33" ht="18.75" customHeight="1">
      <c r="A172" s="662" t="s">
        <v>1733</v>
      </c>
      <c r="B172" s="662">
        <v>42221</v>
      </c>
      <c r="C172" s="662" t="s">
        <v>17</v>
      </c>
      <c r="D172" s="662" t="s">
        <v>1756</v>
      </c>
      <c r="E172" s="662" t="s">
        <v>1757</v>
      </c>
      <c r="F172" s="662" t="s">
        <v>1758</v>
      </c>
      <c r="G172" s="662">
        <v>36</v>
      </c>
      <c r="H172" s="662">
        <v>27.8</v>
      </c>
      <c r="I172" s="662">
        <v>138</v>
      </c>
      <c r="J172" s="662">
        <v>27.8</v>
      </c>
      <c r="K172" s="662">
        <v>1230</v>
      </c>
      <c r="L172" s="662">
        <v>10</v>
      </c>
      <c r="M172" s="662">
        <v>2</v>
      </c>
      <c r="N172" s="662" t="s">
        <v>1759</v>
      </c>
      <c r="O172" s="662" t="s">
        <v>22</v>
      </c>
      <c r="P172" s="662" t="s">
        <v>40</v>
      </c>
      <c r="Q172" s="667">
        <v>36.463332999999999</v>
      </c>
      <c r="R172" s="667">
        <v>138.46333300000001</v>
      </c>
      <c r="S172" s="662">
        <v>192.31454378322039</v>
      </c>
      <c r="T172" s="668" t="s">
        <v>4605</v>
      </c>
      <c r="U172" s="668" t="s">
        <v>4605</v>
      </c>
      <c r="V172" s="668" t="s">
        <v>4605</v>
      </c>
      <c r="W172" s="668" t="s">
        <v>22</v>
      </c>
      <c r="X172" s="668" t="s">
        <v>22</v>
      </c>
      <c r="Y172" s="668" t="s">
        <v>22</v>
      </c>
      <c r="Z172" s="668" t="s">
        <v>22</v>
      </c>
      <c r="AB172" s="662" t="s">
        <v>4745</v>
      </c>
      <c r="AC172" s="662" t="s">
        <v>1837</v>
      </c>
      <c r="AE172" s="662" t="s">
        <v>5427</v>
      </c>
      <c r="AF172" s="662" t="s">
        <v>14389</v>
      </c>
      <c r="AG172" s="662" t="s">
        <v>16054</v>
      </c>
    </row>
    <row r="173" spans="1:33" ht="18.75" customHeight="1">
      <c r="A173" s="662" t="s">
        <v>2787</v>
      </c>
      <c r="B173" s="662">
        <v>55022</v>
      </c>
      <c r="C173" s="662" t="s">
        <v>17</v>
      </c>
      <c r="D173" s="662" t="s">
        <v>114</v>
      </c>
      <c r="E173" s="662" t="s">
        <v>115</v>
      </c>
      <c r="F173" s="662" t="s">
        <v>2788</v>
      </c>
      <c r="G173" s="662">
        <v>36</v>
      </c>
      <c r="H173" s="662">
        <v>56.2</v>
      </c>
      <c r="I173" s="662">
        <v>137</v>
      </c>
      <c r="J173" s="662">
        <v>33.799999999999997</v>
      </c>
      <c r="K173" s="662">
        <v>43</v>
      </c>
      <c r="L173" s="662">
        <v>10.1</v>
      </c>
      <c r="M173" s="662">
        <v>2</v>
      </c>
      <c r="N173" s="662" t="s">
        <v>2789</v>
      </c>
      <c r="O173" s="662">
        <v>55900</v>
      </c>
      <c r="P173" s="662" t="s">
        <v>22</v>
      </c>
      <c r="Q173" s="667">
        <v>36.936667</v>
      </c>
      <c r="R173" s="667">
        <v>137.563333</v>
      </c>
      <c r="S173" s="662">
        <v>192.35767987900783</v>
      </c>
      <c r="T173" s="668" t="s">
        <v>4605</v>
      </c>
      <c r="U173" s="668" t="s">
        <v>4605</v>
      </c>
      <c r="V173" s="668" t="s">
        <v>4605</v>
      </c>
      <c r="W173" s="668" t="s">
        <v>22</v>
      </c>
      <c r="X173" s="668" t="s">
        <v>22</v>
      </c>
      <c r="Y173" s="668" t="s">
        <v>22</v>
      </c>
      <c r="Z173" s="668" t="s">
        <v>22</v>
      </c>
      <c r="AB173" s="662" t="s">
        <v>2789</v>
      </c>
      <c r="AC173" s="662" t="s">
        <v>2789</v>
      </c>
      <c r="AE173" s="662">
        <v>23</v>
      </c>
      <c r="AF173" s="662" t="s">
        <v>14384</v>
      </c>
      <c r="AG173" s="662" t="s">
        <v>16049</v>
      </c>
    </row>
    <row r="174" spans="1:33">
      <c r="A174" s="662" t="s">
        <v>3223</v>
      </c>
      <c r="B174" s="662">
        <v>65162</v>
      </c>
      <c r="C174" s="662" t="s">
        <v>17</v>
      </c>
      <c r="D174" s="662" t="s">
        <v>3251</v>
      </c>
      <c r="E174" s="662" t="s">
        <v>3252</v>
      </c>
      <c r="F174" s="662" t="s">
        <v>3253</v>
      </c>
      <c r="G174" s="662">
        <v>33</v>
      </c>
      <c r="H174" s="662">
        <v>56.7</v>
      </c>
      <c r="I174" s="662">
        <v>135</v>
      </c>
      <c r="J174" s="662">
        <v>33.4</v>
      </c>
      <c r="K174" s="662">
        <v>410</v>
      </c>
      <c r="L174" s="662">
        <v>6.5</v>
      </c>
      <c r="M174" s="662">
        <v>1.5</v>
      </c>
      <c r="N174" s="662" t="s">
        <v>3254</v>
      </c>
      <c r="O174" s="662" t="s">
        <v>22</v>
      </c>
      <c r="P174" s="662" t="s">
        <v>22</v>
      </c>
      <c r="Q174" s="667">
        <v>33.945</v>
      </c>
      <c r="R174" s="667">
        <v>135.556667</v>
      </c>
      <c r="S174" s="662">
        <v>193.20718542078873</v>
      </c>
      <c r="T174" s="668" t="s">
        <v>4605</v>
      </c>
      <c r="U174" s="668" t="s">
        <v>4605</v>
      </c>
      <c r="V174" s="668" t="s">
        <v>4605</v>
      </c>
      <c r="W174" s="668" t="s">
        <v>22</v>
      </c>
      <c r="X174" s="668" t="s">
        <v>22</v>
      </c>
      <c r="Y174" s="668" t="s">
        <v>22</v>
      </c>
      <c r="Z174" s="668" t="s">
        <v>22</v>
      </c>
      <c r="AB174" s="662" t="s">
        <v>3254</v>
      </c>
      <c r="AC174" s="662" t="s">
        <v>3254</v>
      </c>
      <c r="AE174" s="662" t="s">
        <v>5427</v>
      </c>
      <c r="AF174" s="662" t="s">
        <v>14392</v>
      </c>
      <c r="AG174" s="662" t="s">
        <v>16057</v>
      </c>
    </row>
    <row r="175" spans="1:33">
      <c r="A175" s="662" t="s">
        <v>1556</v>
      </c>
      <c r="B175" s="662">
        <v>56146</v>
      </c>
      <c r="C175" s="662" t="s">
        <v>17</v>
      </c>
      <c r="D175" s="662" t="s">
        <v>2857</v>
      </c>
      <c r="E175" s="662" t="s">
        <v>2858</v>
      </c>
      <c r="F175" s="662" t="s">
        <v>2859</v>
      </c>
      <c r="G175" s="662">
        <v>37</v>
      </c>
      <c r="H175" s="662">
        <v>1.8</v>
      </c>
      <c r="I175" s="662">
        <v>136</v>
      </c>
      <c r="J175" s="662">
        <v>59.5</v>
      </c>
      <c r="K175" s="662">
        <v>58</v>
      </c>
      <c r="L175" s="662">
        <v>10</v>
      </c>
      <c r="M175" s="662">
        <v>1.5</v>
      </c>
      <c r="N175" s="662" t="s">
        <v>2065</v>
      </c>
      <c r="O175" s="662">
        <v>56905</v>
      </c>
      <c r="P175" s="662" t="s">
        <v>22</v>
      </c>
      <c r="Q175" s="667">
        <v>37.03</v>
      </c>
      <c r="R175" s="667">
        <v>136.99166700000001</v>
      </c>
      <c r="S175" s="662">
        <v>193.28244540923495</v>
      </c>
      <c r="T175" s="668" t="s">
        <v>4605</v>
      </c>
      <c r="U175" s="668" t="s">
        <v>4605</v>
      </c>
      <c r="V175" s="668" t="s">
        <v>4605</v>
      </c>
      <c r="W175" s="668" t="s">
        <v>22</v>
      </c>
      <c r="X175" s="668" t="s">
        <v>22</v>
      </c>
      <c r="Y175" s="668" t="s">
        <v>22</v>
      </c>
      <c r="Z175" s="668" t="s">
        <v>22</v>
      </c>
      <c r="AB175" s="662" t="s">
        <v>4745</v>
      </c>
      <c r="AC175" s="662" t="s">
        <v>2499</v>
      </c>
      <c r="AE175" s="662" t="s">
        <v>5427</v>
      </c>
      <c r="AF175" s="662" t="s">
        <v>14390</v>
      </c>
      <c r="AG175" s="662" t="s">
        <v>16055</v>
      </c>
    </row>
    <row r="176" spans="1:33">
      <c r="A176" s="662" t="s">
        <v>1937</v>
      </c>
      <c r="B176" s="662">
        <v>50561</v>
      </c>
      <c r="C176" s="662" t="s">
        <v>23</v>
      </c>
      <c r="D176" s="662" t="s">
        <v>2377</v>
      </c>
      <c r="E176" s="662" t="s">
        <v>2378</v>
      </c>
      <c r="F176" s="662" t="s">
        <v>2379</v>
      </c>
      <c r="G176" s="662">
        <v>34</v>
      </c>
      <c r="H176" s="662">
        <v>36.200000000000003</v>
      </c>
      <c r="I176" s="662">
        <v>138</v>
      </c>
      <c r="J176" s="662">
        <v>50.5</v>
      </c>
      <c r="K176" s="662">
        <v>52</v>
      </c>
      <c r="L176" s="662">
        <v>15</v>
      </c>
      <c r="M176" s="662" t="s">
        <v>22</v>
      </c>
      <c r="N176" s="662" t="s">
        <v>2380</v>
      </c>
      <c r="O176" s="662" t="s">
        <v>22</v>
      </c>
      <c r="P176" s="662" t="s">
        <v>22</v>
      </c>
      <c r="Q176" s="667">
        <v>34.603332999999999</v>
      </c>
      <c r="R176" s="667">
        <v>138.841667</v>
      </c>
      <c r="S176" s="662">
        <v>193.33820622807343</v>
      </c>
      <c r="T176" s="668" t="s">
        <v>4605</v>
      </c>
      <c r="U176" s="668" t="s">
        <v>4605</v>
      </c>
      <c r="V176" s="668" t="s">
        <v>4605</v>
      </c>
      <c r="W176" s="668" t="s">
        <v>22</v>
      </c>
      <c r="X176" s="668" t="s">
        <v>22</v>
      </c>
      <c r="Y176" s="668" t="s">
        <v>4605</v>
      </c>
      <c r="Z176" s="668" t="s">
        <v>22</v>
      </c>
      <c r="AB176" s="662" t="s">
        <v>4745</v>
      </c>
      <c r="AC176" s="662" t="s">
        <v>4836</v>
      </c>
      <c r="AE176" s="662" t="s">
        <v>5427</v>
      </c>
      <c r="AF176" s="662" t="s">
        <v>14388</v>
      </c>
      <c r="AG176" s="662" t="s">
        <v>16053</v>
      </c>
    </row>
    <row r="177" spans="1:33">
      <c r="A177" s="662" t="s">
        <v>1733</v>
      </c>
      <c r="B177" s="662">
        <v>42326</v>
      </c>
      <c r="C177" s="662" t="s">
        <v>17</v>
      </c>
      <c r="D177" s="662" t="s">
        <v>1784</v>
      </c>
      <c r="E177" s="662" t="s">
        <v>1785</v>
      </c>
      <c r="F177" s="662" t="s">
        <v>1786</v>
      </c>
      <c r="G177" s="662">
        <v>36</v>
      </c>
      <c r="H177" s="662">
        <v>14.7</v>
      </c>
      <c r="I177" s="662">
        <v>138</v>
      </c>
      <c r="J177" s="662">
        <v>42.4</v>
      </c>
      <c r="K177" s="662">
        <v>375</v>
      </c>
      <c r="L177" s="662">
        <v>10</v>
      </c>
      <c r="M177" s="662">
        <v>1.5</v>
      </c>
      <c r="N177" s="662" t="s">
        <v>1787</v>
      </c>
      <c r="O177" s="662" t="s">
        <v>22</v>
      </c>
      <c r="P177" s="662" t="s">
        <v>40</v>
      </c>
      <c r="Q177" s="667">
        <v>36.244999999999997</v>
      </c>
      <c r="R177" s="667">
        <v>138.70666700000001</v>
      </c>
      <c r="S177" s="662">
        <v>195.03350490937939</v>
      </c>
      <c r="T177" s="668" t="s">
        <v>4605</v>
      </c>
      <c r="U177" s="668" t="s">
        <v>4605</v>
      </c>
      <c r="V177" s="668" t="s">
        <v>4605</v>
      </c>
      <c r="W177" s="668" t="s">
        <v>22</v>
      </c>
      <c r="X177" s="668" t="s">
        <v>22</v>
      </c>
      <c r="Y177" s="668" t="s">
        <v>22</v>
      </c>
      <c r="Z177" s="668" t="s">
        <v>22</v>
      </c>
      <c r="AB177" s="662" t="s">
        <v>4745</v>
      </c>
      <c r="AC177" s="662" t="s">
        <v>3215</v>
      </c>
      <c r="AE177" s="662" t="s">
        <v>5028</v>
      </c>
      <c r="AF177" s="662" t="s">
        <v>14417</v>
      </c>
      <c r="AG177" s="662" t="s">
        <v>16082</v>
      </c>
    </row>
    <row r="178" spans="1:33">
      <c r="A178" s="662" t="s">
        <v>3083</v>
      </c>
      <c r="B178" s="662">
        <v>63496</v>
      </c>
      <c r="C178" s="662" t="s">
        <v>17</v>
      </c>
      <c r="D178" s="662" t="s">
        <v>3152</v>
      </c>
      <c r="E178" s="662" t="s">
        <v>3153</v>
      </c>
      <c r="F178" s="662" t="s">
        <v>3154</v>
      </c>
      <c r="G178" s="662">
        <v>34</v>
      </c>
      <c r="H178" s="662">
        <v>41.2</v>
      </c>
      <c r="I178" s="662">
        <v>134</v>
      </c>
      <c r="J178" s="662">
        <v>52.6</v>
      </c>
      <c r="K178" s="662">
        <v>3</v>
      </c>
      <c r="L178" s="662">
        <v>28.6</v>
      </c>
      <c r="M178" s="662">
        <v>1.5</v>
      </c>
      <c r="N178" s="662" t="s">
        <v>3155</v>
      </c>
      <c r="O178" s="662" t="s">
        <v>22</v>
      </c>
      <c r="P178" s="662" t="s">
        <v>40</v>
      </c>
      <c r="Q178" s="667">
        <v>34.686667</v>
      </c>
      <c r="R178" s="667">
        <v>134.876667</v>
      </c>
      <c r="S178" s="662">
        <v>196.10008287212915</v>
      </c>
      <c r="T178" s="668" t="s">
        <v>4605</v>
      </c>
      <c r="U178" s="668" t="s">
        <v>4605</v>
      </c>
      <c r="V178" s="668" t="s">
        <v>4605</v>
      </c>
      <c r="W178" s="668" t="s">
        <v>22</v>
      </c>
      <c r="X178" s="668" t="s">
        <v>22</v>
      </c>
      <c r="Y178" s="668" t="s">
        <v>22</v>
      </c>
      <c r="Z178" s="668" t="s">
        <v>22</v>
      </c>
      <c r="AB178" s="662" t="s">
        <v>3155</v>
      </c>
      <c r="AC178" s="662" t="s">
        <v>3155</v>
      </c>
      <c r="AE178" s="662" t="s">
        <v>5028</v>
      </c>
      <c r="AF178" s="662" t="s">
        <v>14394</v>
      </c>
      <c r="AG178" s="662" t="s">
        <v>16059</v>
      </c>
    </row>
    <row r="179" spans="1:33" ht="18.75" customHeight="1">
      <c r="A179" s="662" t="s">
        <v>3223</v>
      </c>
      <c r="B179" s="662">
        <v>65276</v>
      </c>
      <c r="C179" s="662" t="s">
        <v>17</v>
      </c>
      <c r="D179" s="662" t="s">
        <v>3267</v>
      </c>
      <c r="E179" s="662" t="s">
        <v>3268</v>
      </c>
      <c r="F179" s="662" t="s">
        <v>3269</v>
      </c>
      <c r="G179" s="662">
        <v>33</v>
      </c>
      <c r="H179" s="662">
        <v>41.2</v>
      </c>
      <c r="I179" s="662">
        <v>135</v>
      </c>
      <c r="J179" s="662">
        <v>58.2</v>
      </c>
      <c r="K179" s="662">
        <v>18</v>
      </c>
      <c r="L179" s="662">
        <v>9.4</v>
      </c>
      <c r="M179" s="662">
        <v>1.5</v>
      </c>
      <c r="N179" s="662" t="s">
        <v>3270</v>
      </c>
      <c r="O179" s="662" t="s">
        <v>22</v>
      </c>
      <c r="P179" s="662" t="s">
        <v>40</v>
      </c>
      <c r="Q179" s="667">
        <v>33.686667</v>
      </c>
      <c r="R179" s="667">
        <v>135.97</v>
      </c>
      <c r="S179" s="662">
        <v>197.09357558777995</v>
      </c>
      <c r="T179" s="668" t="s">
        <v>4605</v>
      </c>
      <c r="U179" s="668" t="s">
        <v>4605</v>
      </c>
      <c r="V179" s="668" t="s">
        <v>4605</v>
      </c>
      <c r="W179" s="668" t="s">
        <v>22</v>
      </c>
      <c r="X179" s="668" t="s">
        <v>22</v>
      </c>
      <c r="Y179" s="668" t="s">
        <v>22</v>
      </c>
      <c r="Z179" s="668" t="s">
        <v>22</v>
      </c>
      <c r="AB179" s="662" t="s">
        <v>4745</v>
      </c>
      <c r="AC179" s="662" t="s">
        <v>4861</v>
      </c>
      <c r="AE179" s="662" t="s">
        <v>5028</v>
      </c>
      <c r="AF179" s="662" t="s">
        <v>14423</v>
      </c>
      <c r="AG179" s="662" t="s">
        <v>16088</v>
      </c>
    </row>
    <row r="180" spans="1:33">
      <c r="A180" s="662" t="s">
        <v>3223</v>
      </c>
      <c r="B180" s="662">
        <v>65042</v>
      </c>
      <c r="C180" s="662" t="s">
        <v>23</v>
      </c>
      <c r="D180" s="662" t="s">
        <v>3223</v>
      </c>
      <c r="E180" s="662" t="s">
        <v>3234</v>
      </c>
      <c r="F180" s="662" t="s">
        <v>3237</v>
      </c>
      <c r="G180" s="662">
        <v>34</v>
      </c>
      <c r="H180" s="662">
        <v>13.7</v>
      </c>
      <c r="I180" s="662">
        <v>135</v>
      </c>
      <c r="J180" s="662">
        <v>9.8000000000000007</v>
      </c>
      <c r="K180" s="662">
        <v>14</v>
      </c>
      <c r="L180" s="662">
        <v>42.1</v>
      </c>
      <c r="M180" s="662" t="s">
        <v>22</v>
      </c>
      <c r="N180" s="662" t="s">
        <v>3236</v>
      </c>
      <c r="O180" s="662" t="s">
        <v>22</v>
      </c>
      <c r="P180" s="662" t="s">
        <v>632</v>
      </c>
      <c r="Q180" s="667">
        <v>34.228332999999999</v>
      </c>
      <c r="R180" s="667">
        <v>135.16333299999999</v>
      </c>
      <c r="S180" s="662">
        <v>197.52629223734925</v>
      </c>
      <c r="T180" s="668" t="s">
        <v>22</v>
      </c>
      <c r="U180" s="668" t="s">
        <v>22</v>
      </c>
      <c r="V180" s="668" t="s">
        <v>4605</v>
      </c>
      <c r="W180" s="668" t="s">
        <v>22</v>
      </c>
      <c r="X180" s="668" t="s">
        <v>22</v>
      </c>
      <c r="Y180" s="668" t="s">
        <v>4605</v>
      </c>
      <c r="Z180" s="668" t="s">
        <v>22</v>
      </c>
      <c r="AB180" s="662" t="s">
        <v>4758</v>
      </c>
      <c r="AC180" s="662" t="s">
        <v>3236</v>
      </c>
      <c r="AE180" s="662" t="s">
        <v>5028</v>
      </c>
      <c r="AF180" s="662" t="s">
        <v>14415</v>
      </c>
      <c r="AG180" s="662" t="s">
        <v>16080</v>
      </c>
    </row>
    <row r="181" spans="1:33" ht="18.75" customHeight="1">
      <c r="A181" s="662" t="s">
        <v>3083</v>
      </c>
      <c r="B181" s="662">
        <v>63321</v>
      </c>
      <c r="C181" s="662" t="s">
        <v>17</v>
      </c>
      <c r="D181" s="662" t="s">
        <v>3121</v>
      </c>
      <c r="E181" s="662" t="s">
        <v>3122</v>
      </c>
      <c r="F181" s="662" t="s">
        <v>3123</v>
      </c>
      <c r="G181" s="662">
        <v>34</v>
      </c>
      <c r="H181" s="662">
        <v>57</v>
      </c>
      <c r="I181" s="662">
        <v>134</v>
      </c>
      <c r="J181" s="662">
        <v>44.9</v>
      </c>
      <c r="K181" s="662">
        <v>72</v>
      </c>
      <c r="L181" s="662">
        <v>13.9</v>
      </c>
      <c r="M181" s="662">
        <v>1.5</v>
      </c>
      <c r="N181" s="662" t="s">
        <v>3124</v>
      </c>
      <c r="O181" s="662" t="s">
        <v>22</v>
      </c>
      <c r="P181" s="662" t="s">
        <v>40</v>
      </c>
      <c r="Q181" s="667">
        <v>34.950000000000003</v>
      </c>
      <c r="R181" s="667">
        <v>134.748333</v>
      </c>
      <c r="S181" s="662">
        <v>199.3341879712406</v>
      </c>
      <c r="T181" s="668" t="s">
        <v>4605</v>
      </c>
      <c r="U181" s="668" t="s">
        <v>4605</v>
      </c>
      <c r="V181" s="668" t="s">
        <v>4605</v>
      </c>
      <c r="W181" s="668" t="s">
        <v>22</v>
      </c>
      <c r="X181" s="668" t="s">
        <v>22</v>
      </c>
      <c r="Y181" s="668" t="s">
        <v>22</v>
      </c>
      <c r="Z181" s="668" t="s">
        <v>22</v>
      </c>
      <c r="AB181" s="662" t="s">
        <v>3018</v>
      </c>
      <c r="AC181" s="662" t="s">
        <v>3144</v>
      </c>
      <c r="AE181" s="662" t="s">
        <v>5028</v>
      </c>
      <c r="AF181" s="662" t="s">
        <v>14424</v>
      </c>
      <c r="AG181" s="662" t="s">
        <v>16089</v>
      </c>
    </row>
    <row r="182" spans="1:33">
      <c r="A182" s="662" t="s">
        <v>1937</v>
      </c>
      <c r="B182" s="662">
        <v>50211</v>
      </c>
      <c r="C182" s="662" t="s">
        <v>2287</v>
      </c>
      <c r="D182" s="662" t="s">
        <v>2288</v>
      </c>
      <c r="E182" s="662" t="s">
        <v>2289</v>
      </c>
      <c r="F182" s="662" t="s">
        <v>2290</v>
      </c>
      <c r="G182" s="662">
        <v>35</v>
      </c>
      <c r="H182" s="662">
        <v>6.9</v>
      </c>
      <c r="I182" s="662">
        <v>139</v>
      </c>
      <c r="J182" s="662">
        <v>5</v>
      </c>
      <c r="K182" s="662">
        <v>144</v>
      </c>
      <c r="L182" s="662">
        <v>5.5</v>
      </c>
      <c r="M182" s="662">
        <v>1.5</v>
      </c>
      <c r="N182" s="662" t="s">
        <v>2291</v>
      </c>
      <c r="O182" s="662" t="s">
        <v>22</v>
      </c>
      <c r="P182" s="662" t="s">
        <v>2292</v>
      </c>
      <c r="Q182" s="667">
        <v>35.115000000000002</v>
      </c>
      <c r="R182" s="667">
        <v>139.08333300000001</v>
      </c>
      <c r="S182" s="662">
        <v>200.10775371327517</v>
      </c>
      <c r="T182" s="668" t="s">
        <v>4605</v>
      </c>
      <c r="U182" s="668" t="s">
        <v>4605</v>
      </c>
      <c r="V182" s="668" t="s">
        <v>4605</v>
      </c>
      <c r="W182" s="668" t="s">
        <v>22</v>
      </c>
      <c r="X182" s="668" t="s">
        <v>22</v>
      </c>
      <c r="Y182" s="668" t="s">
        <v>22</v>
      </c>
      <c r="Z182" s="668" t="s">
        <v>22</v>
      </c>
      <c r="AB182" s="662" t="s">
        <v>2291</v>
      </c>
      <c r="AC182" s="662" t="s">
        <v>2291</v>
      </c>
      <c r="AE182" s="662" t="s">
        <v>5028</v>
      </c>
      <c r="AF182" s="662" t="s">
        <v>14422</v>
      </c>
      <c r="AG182" s="662" t="s">
        <v>16087</v>
      </c>
    </row>
    <row r="183" spans="1:33">
      <c r="A183" s="662" t="s">
        <v>1937</v>
      </c>
      <c r="B183" s="662">
        <v>50281</v>
      </c>
      <c r="C183" s="662" t="s">
        <v>23</v>
      </c>
      <c r="D183" s="662" t="s">
        <v>2312</v>
      </c>
      <c r="E183" s="662" t="s">
        <v>2313</v>
      </c>
      <c r="F183" s="662" t="s">
        <v>2314</v>
      </c>
      <c r="G183" s="662">
        <v>35</v>
      </c>
      <c r="H183" s="662">
        <v>2.7</v>
      </c>
      <c r="I183" s="662">
        <v>139</v>
      </c>
      <c r="J183" s="662">
        <v>5.5</v>
      </c>
      <c r="K183" s="662">
        <v>67</v>
      </c>
      <c r="L183" s="662">
        <v>12.5</v>
      </c>
      <c r="M183" s="662" t="s">
        <v>22</v>
      </c>
      <c r="N183" s="662" t="s">
        <v>2315</v>
      </c>
      <c r="O183" s="662" t="s">
        <v>22</v>
      </c>
      <c r="P183" s="662" t="s">
        <v>22</v>
      </c>
      <c r="Q183" s="667">
        <v>35.045000000000002</v>
      </c>
      <c r="R183" s="667">
        <v>139.091667</v>
      </c>
      <c r="S183" s="662">
        <v>201.84513419073932</v>
      </c>
      <c r="T183" s="668" t="s">
        <v>4605</v>
      </c>
      <c r="U183" s="668" t="s">
        <v>4605</v>
      </c>
      <c r="V183" s="668" t="s">
        <v>4605</v>
      </c>
      <c r="W183" s="668" t="s">
        <v>22</v>
      </c>
      <c r="X183" s="668" t="s">
        <v>22</v>
      </c>
      <c r="Y183" s="668" t="s">
        <v>4605</v>
      </c>
      <c r="Z183" s="668" t="s">
        <v>22</v>
      </c>
      <c r="AB183" s="662" t="s">
        <v>4745</v>
      </c>
      <c r="AC183" s="662" t="s">
        <v>4832</v>
      </c>
      <c r="AE183" s="662" t="s">
        <v>5028</v>
      </c>
      <c r="AF183" s="662" t="s">
        <v>14395</v>
      </c>
      <c r="AG183" s="662" t="s">
        <v>16060</v>
      </c>
    </row>
    <row r="184" spans="1:33" ht="18.75" customHeight="1">
      <c r="A184" s="662" t="s">
        <v>1733</v>
      </c>
      <c r="B184" s="662">
        <v>42396</v>
      </c>
      <c r="C184" s="662" t="s">
        <v>17</v>
      </c>
      <c r="D184" s="662" t="s">
        <v>1795</v>
      </c>
      <c r="E184" s="662" t="s">
        <v>1796</v>
      </c>
      <c r="F184" s="662" t="s">
        <v>1797</v>
      </c>
      <c r="G184" s="662">
        <v>36</v>
      </c>
      <c r="H184" s="662">
        <v>6.5</v>
      </c>
      <c r="I184" s="662">
        <v>138</v>
      </c>
      <c r="J184" s="662">
        <v>53.8</v>
      </c>
      <c r="K184" s="662">
        <v>357</v>
      </c>
      <c r="L184" s="662">
        <v>8.5</v>
      </c>
      <c r="M184" s="662">
        <v>1.5</v>
      </c>
      <c r="N184" s="662" t="s">
        <v>1798</v>
      </c>
      <c r="O184" s="662" t="s">
        <v>22</v>
      </c>
      <c r="P184" s="662" t="s">
        <v>40</v>
      </c>
      <c r="Q184" s="667">
        <v>36.108333000000002</v>
      </c>
      <c r="R184" s="667">
        <v>138.89666700000001</v>
      </c>
      <c r="S184" s="662">
        <v>202.55877064546993</v>
      </c>
      <c r="T184" s="668" t="s">
        <v>4605</v>
      </c>
      <c r="U184" s="668" t="s">
        <v>4605</v>
      </c>
      <c r="V184" s="668" t="s">
        <v>4605</v>
      </c>
      <c r="W184" s="668" t="s">
        <v>22</v>
      </c>
      <c r="X184" s="668" t="s">
        <v>22</v>
      </c>
      <c r="Y184" s="668" t="s">
        <v>22</v>
      </c>
      <c r="Z184" s="668" t="s">
        <v>22</v>
      </c>
      <c r="AB184" s="662" t="s">
        <v>1798</v>
      </c>
      <c r="AC184" s="662" t="s">
        <v>1798</v>
      </c>
      <c r="AE184" s="662" t="s">
        <v>5028</v>
      </c>
      <c r="AF184" s="662" t="s">
        <v>14399</v>
      </c>
      <c r="AG184" s="662" t="s">
        <v>16064</v>
      </c>
    </row>
    <row r="185" spans="1:33">
      <c r="A185" s="662" t="s">
        <v>1851</v>
      </c>
      <c r="B185" s="662">
        <v>44046</v>
      </c>
      <c r="C185" s="662" t="s">
        <v>17</v>
      </c>
      <c r="D185" s="662" t="s">
        <v>1852</v>
      </c>
      <c r="E185" s="662" t="s">
        <v>1853</v>
      </c>
      <c r="F185" s="662" t="s">
        <v>1854</v>
      </c>
      <c r="G185" s="662">
        <v>35</v>
      </c>
      <c r="H185" s="662">
        <v>47.5</v>
      </c>
      <c r="I185" s="662">
        <v>139</v>
      </c>
      <c r="J185" s="662">
        <v>3</v>
      </c>
      <c r="K185" s="662">
        <v>530</v>
      </c>
      <c r="L185" s="662">
        <v>9.5</v>
      </c>
      <c r="M185" s="662">
        <v>1.5</v>
      </c>
      <c r="N185" s="662" t="s">
        <v>1855</v>
      </c>
      <c r="O185" s="662" t="s">
        <v>22</v>
      </c>
      <c r="P185" s="662" t="s">
        <v>22</v>
      </c>
      <c r="Q185" s="667">
        <v>35.791666999999997</v>
      </c>
      <c r="R185" s="667">
        <v>139.05000000000001</v>
      </c>
      <c r="S185" s="662">
        <v>203.10026009748387</v>
      </c>
      <c r="T185" s="668" t="s">
        <v>4605</v>
      </c>
      <c r="U185" s="668" t="s">
        <v>4605</v>
      </c>
      <c r="V185" s="668" t="s">
        <v>4605</v>
      </c>
      <c r="W185" s="668" t="s">
        <v>22</v>
      </c>
      <c r="X185" s="668" t="s">
        <v>22</v>
      </c>
      <c r="Y185" s="668" t="s">
        <v>22</v>
      </c>
      <c r="Z185" s="668" t="s">
        <v>22</v>
      </c>
      <c r="AB185" s="662" t="s">
        <v>4745</v>
      </c>
      <c r="AC185" s="662" t="s">
        <v>4817</v>
      </c>
      <c r="AE185" s="662" t="s">
        <v>5028</v>
      </c>
      <c r="AF185" s="662" t="s">
        <v>14396</v>
      </c>
      <c r="AG185" s="662" t="s">
        <v>16061</v>
      </c>
    </row>
    <row r="186" spans="1:33">
      <c r="A186" s="662" t="s">
        <v>1937</v>
      </c>
      <c r="B186" s="662">
        <v>50506</v>
      </c>
      <c r="C186" s="662" t="s">
        <v>17</v>
      </c>
      <c r="D186" s="662" t="s">
        <v>2366</v>
      </c>
      <c r="E186" s="662" t="s">
        <v>2367</v>
      </c>
      <c r="F186" s="662" t="s">
        <v>2368</v>
      </c>
      <c r="G186" s="662">
        <v>34</v>
      </c>
      <c r="H186" s="662">
        <v>46.9</v>
      </c>
      <c r="I186" s="662">
        <v>139</v>
      </c>
      <c r="J186" s="662">
        <v>2.9</v>
      </c>
      <c r="K186" s="662">
        <v>130</v>
      </c>
      <c r="L186" s="662">
        <v>8.5</v>
      </c>
      <c r="M186" s="662">
        <v>1.5</v>
      </c>
      <c r="N186" s="662" t="s">
        <v>2365</v>
      </c>
      <c r="O186" s="662" t="s">
        <v>22</v>
      </c>
      <c r="P186" s="662" t="s">
        <v>40</v>
      </c>
      <c r="Q186" s="667">
        <v>34.781666999999999</v>
      </c>
      <c r="R186" s="667">
        <v>139.04833300000001</v>
      </c>
      <c r="S186" s="662">
        <v>204.30549005635515</v>
      </c>
      <c r="T186" s="668" t="s">
        <v>4605</v>
      </c>
      <c r="U186" s="668" t="s">
        <v>4605</v>
      </c>
      <c r="V186" s="668" t="s">
        <v>4605</v>
      </c>
      <c r="W186" s="668" t="s">
        <v>22</v>
      </c>
      <c r="X186" s="668" t="s">
        <v>22</v>
      </c>
      <c r="Y186" s="668" t="s">
        <v>22</v>
      </c>
      <c r="Z186" s="668" t="s">
        <v>22</v>
      </c>
      <c r="AB186" s="662" t="s">
        <v>4745</v>
      </c>
      <c r="AC186" s="662" t="s">
        <v>761</v>
      </c>
      <c r="AE186" s="662" t="s">
        <v>5028</v>
      </c>
      <c r="AF186" s="662" t="s">
        <v>14397</v>
      </c>
      <c r="AG186" s="662" t="s">
        <v>16062</v>
      </c>
    </row>
    <row r="187" spans="1:33">
      <c r="A187" s="662" t="s">
        <v>2046</v>
      </c>
      <c r="B187" s="662">
        <v>48061</v>
      </c>
      <c r="C187" s="662" t="s">
        <v>17</v>
      </c>
      <c r="D187" s="662" t="s">
        <v>2051</v>
      </c>
      <c r="E187" s="662" t="s">
        <v>2052</v>
      </c>
      <c r="F187" s="662" t="s">
        <v>2053</v>
      </c>
      <c r="G187" s="662">
        <v>36</v>
      </c>
      <c r="H187" s="662">
        <v>48.5</v>
      </c>
      <c r="I187" s="662">
        <v>138</v>
      </c>
      <c r="J187" s="662">
        <v>11.8</v>
      </c>
      <c r="K187" s="662">
        <v>685</v>
      </c>
      <c r="L187" s="662">
        <v>9.5</v>
      </c>
      <c r="M187" s="662">
        <v>3</v>
      </c>
      <c r="N187" s="662" t="s">
        <v>2054</v>
      </c>
      <c r="O187" s="662">
        <v>48905</v>
      </c>
      <c r="P187" s="662" t="s">
        <v>40</v>
      </c>
      <c r="Q187" s="667">
        <v>36.808332999999998</v>
      </c>
      <c r="R187" s="667">
        <v>138.19666699999999</v>
      </c>
      <c r="S187" s="662">
        <v>205.24160293827794</v>
      </c>
      <c r="T187" s="668" t="s">
        <v>4605</v>
      </c>
      <c r="U187" s="668" t="s">
        <v>4605</v>
      </c>
      <c r="V187" s="668" t="s">
        <v>4605</v>
      </c>
      <c r="W187" s="668" t="s">
        <v>22</v>
      </c>
      <c r="X187" s="668" t="s">
        <v>22</v>
      </c>
      <c r="Y187" s="668" t="s">
        <v>22</v>
      </c>
      <c r="Z187" s="668" t="s">
        <v>22</v>
      </c>
      <c r="AB187" s="662" t="s">
        <v>4745</v>
      </c>
      <c r="AC187" s="662" t="s">
        <v>2464</v>
      </c>
      <c r="AE187" s="662" t="s">
        <v>5028</v>
      </c>
      <c r="AF187" s="662" t="s">
        <v>14416</v>
      </c>
      <c r="AG187" s="662" t="s">
        <v>16081</v>
      </c>
    </row>
    <row r="188" spans="1:33">
      <c r="A188" s="662" t="s">
        <v>2007</v>
      </c>
      <c r="B188" s="662">
        <v>46166</v>
      </c>
      <c r="C188" s="662" t="s">
        <v>17</v>
      </c>
      <c r="D188" s="662" t="s">
        <v>2038</v>
      </c>
      <c r="E188" s="662" t="s">
        <v>2039</v>
      </c>
      <c r="F188" s="662" t="s">
        <v>2040</v>
      </c>
      <c r="G188" s="662">
        <v>35</v>
      </c>
      <c r="H188" s="662">
        <v>16.600000000000001</v>
      </c>
      <c r="I188" s="662">
        <v>139</v>
      </c>
      <c r="J188" s="662">
        <v>9.3000000000000007</v>
      </c>
      <c r="K188" s="662">
        <v>14</v>
      </c>
      <c r="L188" s="662">
        <v>10</v>
      </c>
      <c r="M188" s="662">
        <v>1.5</v>
      </c>
      <c r="N188" s="662" t="s">
        <v>2041</v>
      </c>
      <c r="O188" s="662" t="s">
        <v>22</v>
      </c>
      <c r="P188" s="662" t="s">
        <v>22</v>
      </c>
      <c r="Q188" s="667">
        <v>35.276667000000003</v>
      </c>
      <c r="R188" s="667">
        <v>139.155</v>
      </c>
      <c r="S188" s="662">
        <v>205.493936412377</v>
      </c>
      <c r="T188" s="668" t="s">
        <v>4605</v>
      </c>
      <c r="U188" s="668" t="s">
        <v>4605</v>
      </c>
      <c r="V188" s="668" t="s">
        <v>4605</v>
      </c>
      <c r="W188" s="668" t="s">
        <v>22</v>
      </c>
      <c r="X188" s="668" t="s">
        <v>22</v>
      </c>
      <c r="Y188" s="668" t="s">
        <v>22</v>
      </c>
      <c r="Z188" s="668" t="s">
        <v>22</v>
      </c>
      <c r="AB188" s="662" t="s">
        <v>1821</v>
      </c>
      <c r="AC188" s="662" t="s">
        <v>4807</v>
      </c>
      <c r="AE188" s="662" t="s">
        <v>5028</v>
      </c>
      <c r="AF188" s="662" t="s">
        <v>14398</v>
      </c>
      <c r="AG188" s="662" t="s">
        <v>16063</v>
      </c>
    </row>
    <row r="189" spans="1:33" ht="18.75" customHeight="1">
      <c r="A189" s="662" t="s">
        <v>1556</v>
      </c>
      <c r="B189" s="662">
        <v>56116</v>
      </c>
      <c r="C189" s="662" t="s">
        <v>17</v>
      </c>
      <c r="D189" s="662" t="s">
        <v>2854</v>
      </c>
      <c r="E189" s="662" t="s">
        <v>2855</v>
      </c>
      <c r="F189" s="662" t="s">
        <v>2856</v>
      </c>
      <c r="G189" s="662">
        <v>37</v>
      </c>
      <c r="H189" s="662">
        <v>8.6</v>
      </c>
      <c r="I189" s="662">
        <v>136</v>
      </c>
      <c r="J189" s="662">
        <v>43.5</v>
      </c>
      <c r="K189" s="662">
        <v>6</v>
      </c>
      <c r="L189" s="662">
        <v>8.5</v>
      </c>
      <c r="M189" s="662">
        <v>2</v>
      </c>
      <c r="N189" s="662" t="s">
        <v>2065</v>
      </c>
      <c r="O189" s="662" t="s">
        <v>22</v>
      </c>
      <c r="P189" s="662" t="s">
        <v>22</v>
      </c>
      <c r="Q189" s="667">
        <v>37.143332999999998</v>
      </c>
      <c r="R189" s="667">
        <v>136.72499999999999</v>
      </c>
      <c r="S189" s="662">
        <v>206.24002401348312</v>
      </c>
      <c r="T189" s="668" t="s">
        <v>4605</v>
      </c>
      <c r="U189" s="668" t="s">
        <v>4605</v>
      </c>
      <c r="V189" s="668" t="s">
        <v>4605</v>
      </c>
      <c r="W189" s="668" t="s">
        <v>22</v>
      </c>
      <c r="X189" s="668" t="s">
        <v>22</v>
      </c>
      <c r="Y189" s="668" t="s">
        <v>22</v>
      </c>
      <c r="Z189" s="668" t="s">
        <v>22</v>
      </c>
      <c r="AB189" s="662" t="s">
        <v>4745</v>
      </c>
      <c r="AC189" s="662" t="s">
        <v>2499</v>
      </c>
      <c r="AE189" s="662" t="s">
        <v>5028</v>
      </c>
      <c r="AF189" s="662" t="s">
        <v>14428</v>
      </c>
      <c r="AG189" s="662" t="s">
        <v>16093</v>
      </c>
    </row>
    <row r="190" spans="1:33" ht="18.75" customHeight="1">
      <c r="A190" s="662" t="s">
        <v>3223</v>
      </c>
      <c r="B190" s="662">
        <v>65036</v>
      </c>
      <c r="C190" s="662" t="s">
        <v>17</v>
      </c>
      <c r="D190" s="662" t="s">
        <v>3230</v>
      </c>
      <c r="E190" s="662" t="s">
        <v>3231</v>
      </c>
      <c r="F190" s="662" t="s">
        <v>3232</v>
      </c>
      <c r="G190" s="662">
        <v>34</v>
      </c>
      <c r="H190" s="662">
        <v>16.8</v>
      </c>
      <c r="I190" s="662">
        <v>134</v>
      </c>
      <c r="J190" s="662">
        <v>59.9</v>
      </c>
      <c r="K190" s="662">
        <v>44</v>
      </c>
      <c r="L190" s="662">
        <v>9.4</v>
      </c>
      <c r="M190" s="662">
        <v>1.5</v>
      </c>
      <c r="N190" s="662" t="s">
        <v>3233</v>
      </c>
      <c r="O190" s="662" t="s">
        <v>22</v>
      </c>
      <c r="P190" s="662" t="s">
        <v>40</v>
      </c>
      <c r="Q190" s="667">
        <v>34.28</v>
      </c>
      <c r="R190" s="667">
        <v>134.998333</v>
      </c>
      <c r="S190" s="662">
        <v>206.64225576863251</v>
      </c>
      <c r="T190" s="668" t="s">
        <v>4605</v>
      </c>
      <c r="U190" s="668" t="s">
        <v>4605</v>
      </c>
      <c r="V190" s="668" t="s">
        <v>4605</v>
      </c>
      <c r="W190" s="668" t="s">
        <v>22</v>
      </c>
      <c r="X190" s="668" t="s">
        <v>22</v>
      </c>
      <c r="Y190" s="668" t="s">
        <v>22</v>
      </c>
      <c r="Z190" s="668" t="s">
        <v>22</v>
      </c>
      <c r="AB190" s="662" t="s">
        <v>3233</v>
      </c>
      <c r="AC190" s="662" t="s">
        <v>3233</v>
      </c>
      <c r="AE190" s="662" t="s">
        <v>5028</v>
      </c>
      <c r="AF190" s="662" t="s">
        <v>14400</v>
      </c>
      <c r="AG190" s="662" t="s">
        <v>16065</v>
      </c>
    </row>
    <row r="191" spans="1:33">
      <c r="A191" s="662" t="s">
        <v>3083</v>
      </c>
      <c r="B191" s="662">
        <v>63551</v>
      </c>
      <c r="C191" s="662" t="s">
        <v>17</v>
      </c>
      <c r="D191" s="662" t="s">
        <v>3165</v>
      </c>
      <c r="E191" s="662" t="s">
        <v>3166</v>
      </c>
      <c r="F191" s="662" t="s">
        <v>3167</v>
      </c>
      <c r="G191" s="662">
        <v>34</v>
      </c>
      <c r="H191" s="662">
        <v>28</v>
      </c>
      <c r="I191" s="662">
        <v>134</v>
      </c>
      <c r="J191" s="662">
        <v>50.9</v>
      </c>
      <c r="K191" s="662">
        <v>5</v>
      </c>
      <c r="L191" s="662">
        <v>9.3000000000000007</v>
      </c>
      <c r="M191" s="662">
        <v>1.5</v>
      </c>
      <c r="N191" s="662" t="s">
        <v>3168</v>
      </c>
      <c r="O191" s="662" t="s">
        <v>22</v>
      </c>
      <c r="P191" s="662" t="s">
        <v>22</v>
      </c>
      <c r="Q191" s="667">
        <v>34.466667000000001</v>
      </c>
      <c r="R191" s="667">
        <v>134.848333</v>
      </c>
      <c r="S191" s="662">
        <v>208.2523568900755</v>
      </c>
      <c r="T191" s="668" t="s">
        <v>4605</v>
      </c>
      <c r="U191" s="668" t="s">
        <v>4605</v>
      </c>
      <c r="V191" s="668" t="s">
        <v>4605</v>
      </c>
      <c r="W191" s="668" t="s">
        <v>22</v>
      </c>
      <c r="X191" s="668" t="s">
        <v>22</v>
      </c>
      <c r="Y191" s="668" t="s">
        <v>22</v>
      </c>
      <c r="Z191" s="668" t="s">
        <v>22</v>
      </c>
      <c r="AB191" s="662" t="s">
        <v>3018</v>
      </c>
      <c r="AC191" s="662" t="s">
        <v>4814</v>
      </c>
      <c r="AE191" s="662" t="s">
        <v>5028</v>
      </c>
      <c r="AF191" s="662" t="s">
        <v>14401</v>
      </c>
      <c r="AG191" s="662" t="s">
        <v>16066</v>
      </c>
    </row>
    <row r="192" spans="1:33">
      <c r="A192" s="662" t="s">
        <v>3223</v>
      </c>
      <c r="B192" s="662">
        <v>65256</v>
      </c>
      <c r="C192" s="662" t="s">
        <v>17</v>
      </c>
      <c r="D192" s="662" t="s">
        <v>3263</v>
      </c>
      <c r="E192" s="662" t="s">
        <v>3264</v>
      </c>
      <c r="F192" s="662" t="s">
        <v>3265</v>
      </c>
      <c r="G192" s="662">
        <v>33</v>
      </c>
      <c r="H192" s="662">
        <v>47.5</v>
      </c>
      <c r="I192" s="662">
        <v>135</v>
      </c>
      <c r="J192" s="662">
        <v>30.8</v>
      </c>
      <c r="K192" s="662">
        <v>160</v>
      </c>
      <c r="L192" s="662">
        <v>10</v>
      </c>
      <c r="M192" s="662">
        <v>1.5</v>
      </c>
      <c r="N192" s="662" t="s">
        <v>3266</v>
      </c>
      <c r="O192" s="662" t="s">
        <v>22</v>
      </c>
      <c r="P192" s="662" t="s">
        <v>22</v>
      </c>
      <c r="Q192" s="667">
        <v>33.791666999999997</v>
      </c>
      <c r="R192" s="667">
        <v>135.51333299999999</v>
      </c>
      <c r="S192" s="662">
        <v>209.075445962874</v>
      </c>
      <c r="T192" s="668" t="s">
        <v>4605</v>
      </c>
      <c r="U192" s="668" t="s">
        <v>4605</v>
      </c>
      <c r="V192" s="668" t="s">
        <v>4605</v>
      </c>
      <c r="W192" s="668" t="s">
        <v>22</v>
      </c>
      <c r="X192" s="668" t="s">
        <v>22</v>
      </c>
      <c r="Y192" s="668" t="s">
        <v>22</v>
      </c>
      <c r="Z192" s="668" t="s">
        <v>22</v>
      </c>
      <c r="AB192" s="662" t="s">
        <v>3018</v>
      </c>
      <c r="AC192" s="662" t="s">
        <v>2388</v>
      </c>
      <c r="AE192" s="662" t="s">
        <v>5028</v>
      </c>
      <c r="AF192" s="662" t="s">
        <v>14402</v>
      </c>
      <c r="AG192" s="662" t="s">
        <v>16067</v>
      </c>
    </row>
    <row r="193" spans="1:33" ht="18.75" customHeight="1">
      <c r="A193" s="662" t="s">
        <v>3083</v>
      </c>
      <c r="B193" s="662">
        <v>63383</v>
      </c>
      <c r="C193" s="662" t="s">
        <v>23</v>
      </c>
      <c r="D193" s="662" t="s">
        <v>3135</v>
      </c>
      <c r="E193" s="662" t="s">
        <v>3136</v>
      </c>
      <c r="F193" s="662" t="s">
        <v>3137</v>
      </c>
      <c r="G193" s="662">
        <v>34</v>
      </c>
      <c r="H193" s="662">
        <v>50.3</v>
      </c>
      <c r="I193" s="662">
        <v>134</v>
      </c>
      <c r="J193" s="662">
        <v>40.200000000000003</v>
      </c>
      <c r="K193" s="662">
        <v>38</v>
      </c>
      <c r="L193" s="662">
        <v>16.2</v>
      </c>
      <c r="M193" s="662" t="s">
        <v>22</v>
      </c>
      <c r="N193" s="662" t="s">
        <v>886</v>
      </c>
      <c r="O193" s="662" t="s">
        <v>22</v>
      </c>
      <c r="P193" s="662" t="s">
        <v>22</v>
      </c>
      <c r="Q193" s="667">
        <v>34.838332999999999</v>
      </c>
      <c r="R193" s="667">
        <v>134.66999999999999</v>
      </c>
      <c r="S193" s="662">
        <v>209.10080945061142</v>
      </c>
      <c r="T193" s="668" t="s">
        <v>4605</v>
      </c>
      <c r="U193" s="668" t="s">
        <v>4605</v>
      </c>
      <c r="V193" s="668" t="s">
        <v>4605</v>
      </c>
      <c r="W193" s="668" t="s">
        <v>22</v>
      </c>
      <c r="X193" s="668" t="s">
        <v>22</v>
      </c>
      <c r="Y193" s="668" t="s">
        <v>4605</v>
      </c>
      <c r="Z193" s="668" t="s">
        <v>22</v>
      </c>
      <c r="AB193" s="662" t="s">
        <v>886</v>
      </c>
      <c r="AC193" s="662" t="s">
        <v>886</v>
      </c>
      <c r="AE193" s="662" t="s">
        <v>5028</v>
      </c>
      <c r="AF193" s="662" t="s">
        <v>14419</v>
      </c>
      <c r="AG193" s="662" t="s">
        <v>16084</v>
      </c>
    </row>
    <row r="194" spans="1:33">
      <c r="A194" s="662" t="s">
        <v>3083</v>
      </c>
      <c r="B194" s="662">
        <v>63016</v>
      </c>
      <c r="C194" s="662" t="s">
        <v>17</v>
      </c>
      <c r="D194" s="662" t="s">
        <v>3084</v>
      </c>
      <c r="E194" s="662" t="s">
        <v>3085</v>
      </c>
      <c r="F194" s="662" t="s">
        <v>3086</v>
      </c>
      <c r="G194" s="662">
        <v>35</v>
      </c>
      <c r="H194" s="662">
        <v>37.5</v>
      </c>
      <c r="I194" s="662">
        <v>134</v>
      </c>
      <c r="J194" s="662">
        <v>37.6</v>
      </c>
      <c r="K194" s="662">
        <v>5</v>
      </c>
      <c r="L194" s="662">
        <v>9.3000000000000007</v>
      </c>
      <c r="M194" s="662">
        <v>1.5</v>
      </c>
      <c r="N194" s="662" t="s">
        <v>97</v>
      </c>
      <c r="O194" s="662">
        <v>63900</v>
      </c>
      <c r="P194" s="662" t="s">
        <v>22</v>
      </c>
      <c r="Q194" s="667">
        <v>35.625</v>
      </c>
      <c r="R194" s="667">
        <v>134.626667</v>
      </c>
      <c r="S194" s="662">
        <v>209.30558879071333</v>
      </c>
      <c r="T194" s="668" t="s">
        <v>4605</v>
      </c>
      <c r="U194" s="668" t="s">
        <v>4605</v>
      </c>
      <c r="V194" s="668" t="s">
        <v>4605</v>
      </c>
      <c r="W194" s="668" t="s">
        <v>22</v>
      </c>
      <c r="X194" s="668" t="s">
        <v>22</v>
      </c>
      <c r="Y194" s="668" t="s">
        <v>22</v>
      </c>
      <c r="Z194" s="668" t="s">
        <v>22</v>
      </c>
      <c r="AB194" s="662" t="s">
        <v>4745</v>
      </c>
      <c r="AC194" s="662" t="s">
        <v>592</v>
      </c>
      <c r="AE194" s="662" t="s">
        <v>5028</v>
      </c>
      <c r="AF194" s="662" t="s">
        <v>14404</v>
      </c>
      <c r="AG194" s="662" t="s">
        <v>16069</v>
      </c>
    </row>
    <row r="195" spans="1:33" ht="18.75" customHeight="1">
      <c r="A195" s="662" t="s">
        <v>3083</v>
      </c>
      <c r="B195" s="662">
        <v>63071</v>
      </c>
      <c r="C195" s="662" t="s">
        <v>17</v>
      </c>
      <c r="D195" s="662" t="s">
        <v>3095</v>
      </c>
      <c r="E195" s="662" t="s">
        <v>3096</v>
      </c>
      <c r="F195" s="662" t="s">
        <v>3097</v>
      </c>
      <c r="G195" s="662">
        <v>35</v>
      </c>
      <c r="H195" s="662">
        <v>25.9</v>
      </c>
      <c r="I195" s="662">
        <v>134</v>
      </c>
      <c r="J195" s="662">
        <v>35</v>
      </c>
      <c r="K195" s="662">
        <v>540</v>
      </c>
      <c r="L195" s="662">
        <v>6.5</v>
      </c>
      <c r="M195" s="662">
        <v>1.5</v>
      </c>
      <c r="N195" s="662" t="s">
        <v>3098</v>
      </c>
      <c r="O195" s="662">
        <v>63911</v>
      </c>
      <c r="P195" s="662" t="s">
        <v>22</v>
      </c>
      <c r="Q195" s="667">
        <v>35.431666999999997</v>
      </c>
      <c r="R195" s="667">
        <v>134.58333300000001</v>
      </c>
      <c r="S195" s="662">
        <v>210.74672613661443</v>
      </c>
      <c r="T195" s="668" t="s">
        <v>4605</v>
      </c>
      <c r="U195" s="668" t="s">
        <v>4605</v>
      </c>
      <c r="V195" s="668" t="s">
        <v>4605</v>
      </c>
      <c r="W195" s="668" t="s">
        <v>22</v>
      </c>
      <c r="X195" s="668" t="s">
        <v>22</v>
      </c>
      <c r="Y195" s="668" t="s">
        <v>22</v>
      </c>
      <c r="Z195" s="668" t="s">
        <v>22</v>
      </c>
      <c r="AB195" s="662" t="s">
        <v>3098</v>
      </c>
      <c r="AC195" s="662" t="s">
        <v>3098</v>
      </c>
      <c r="AE195" s="662" t="s">
        <v>5028</v>
      </c>
      <c r="AF195" s="662" t="s">
        <v>14407</v>
      </c>
      <c r="AG195" s="662" t="s">
        <v>16072</v>
      </c>
    </row>
    <row r="196" spans="1:33">
      <c r="A196" s="662" t="s">
        <v>3083</v>
      </c>
      <c r="B196" s="662">
        <v>63251</v>
      </c>
      <c r="C196" s="662" t="s">
        <v>17</v>
      </c>
      <c r="D196" s="662" t="s">
        <v>2382</v>
      </c>
      <c r="E196" s="662" t="s">
        <v>2383</v>
      </c>
      <c r="F196" s="662" t="s">
        <v>3120</v>
      </c>
      <c r="G196" s="662">
        <v>35</v>
      </c>
      <c r="H196" s="662">
        <v>5.8</v>
      </c>
      <c r="I196" s="662">
        <v>134</v>
      </c>
      <c r="J196" s="662">
        <v>35.1</v>
      </c>
      <c r="K196" s="662">
        <v>195</v>
      </c>
      <c r="L196" s="662">
        <v>10</v>
      </c>
      <c r="M196" s="662">
        <v>1.5</v>
      </c>
      <c r="N196" s="662" t="s">
        <v>2249</v>
      </c>
      <c r="O196" s="662" t="s">
        <v>22</v>
      </c>
      <c r="P196" s="662" t="s">
        <v>40</v>
      </c>
      <c r="Q196" s="667">
        <v>35.096666999999997</v>
      </c>
      <c r="R196" s="667">
        <v>134.58500000000001</v>
      </c>
      <c r="S196" s="662">
        <v>211.5247832271836</v>
      </c>
      <c r="T196" s="668" t="s">
        <v>4605</v>
      </c>
      <c r="U196" s="668" t="s">
        <v>4605</v>
      </c>
      <c r="V196" s="668" t="s">
        <v>4605</v>
      </c>
      <c r="W196" s="668" t="s">
        <v>22</v>
      </c>
      <c r="X196" s="668" t="s">
        <v>22</v>
      </c>
      <c r="Y196" s="668" t="s">
        <v>22</v>
      </c>
      <c r="Z196" s="668" t="s">
        <v>22</v>
      </c>
      <c r="AB196" s="662" t="s">
        <v>4745</v>
      </c>
      <c r="AC196" s="662" t="s">
        <v>4828</v>
      </c>
      <c r="AE196" s="662" t="s">
        <v>5028</v>
      </c>
      <c r="AF196" s="662" t="s">
        <v>14408</v>
      </c>
      <c r="AG196" s="662" t="s">
        <v>16073</v>
      </c>
    </row>
    <row r="197" spans="1:33">
      <c r="A197" s="662" t="s">
        <v>1799</v>
      </c>
      <c r="B197" s="662">
        <v>43156</v>
      </c>
      <c r="C197" s="662" t="s">
        <v>23</v>
      </c>
      <c r="D197" s="662" t="s">
        <v>1822</v>
      </c>
      <c r="E197" s="662" t="s">
        <v>1823</v>
      </c>
      <c r="F197" s="662" t="s">
        <v>1824</v>
      </c>
      <c r="G197" s="662">
        <v>35</v>
      </c>
      <c r="H197" s="662">
        <v>59.4</v>
      </c>
      <c r="I197" s="662">
        <v>139</v>
      </c>
      <c r="J197" s="662">
        <v>4.4000000000000004</v>
      </c>
      <c r="K197" s="662">
        <v>232</v>
      </c>
      <c r="L197" s="662">
        <v>17.2</v>
      </c>
      <c r="M197" s="662" t="s">
        <v>22</v>
      </c>
      <c r="N197" s="662" t="s">
        <v>1825</v>
      </c>
      <c r="O197" s="662">
        <v>43900</v>
      </c>
      <c r="P197" s="662" t="s">
        <v>22</v>
      </c>
      <c r="Q197" s="667">
        <v>35.99</v>
      </c>
      <c r="R197" s="667">
        <v>139.07333299999999</v>
      </c>
      <c r="S197" s="662">
        <v>211.94262810936326</v>
      </c>
      <c r="T197" s="668" t="s">
        <v>4605</v>
      </c>
      <c r="U197" s="668" t="s">
        <v>4605</v>
      </c>
      <c r="V197" s="668" t="s">
        <v>4605</v>
      </c>
      <c r="W197" s="668" t="s">
        <v>22</v>
      </c>
      <c r="X197" s="668" t="s">
        <v>22</v>
      </c>
      <c r="Y197" s="668" t="s">
        <v>4605</v>
      </c>
      <c r="Z197" s="668" t="s">
        <v>22</v>
      </c>
      <c r="AB197" s="662" t="s">
        <v>4745</v>
      </c>
      <c r="AC197" s="662" t="s">
        <v>4816</v>
      </c>
      <c r="AE197" s="662" t="s">
        <v>5028</v>
      </c>
      <c r="AF197" s="662" t="s">
        <v>14410</v>
      </c>
      <c r="AG197" s="662" t="s">
        <v>16075</v>
      </c>
    </row>
    <row r="198" spans="1:33">
      <c r="A198" s="662" t="s">
        <v>1733</v>
      </c>
      <c r="B198" s="662">
        <v>42121</v>
      </c>
      <c r="C198" s="662" t="s">
        <v>17</v>
      </c>
      <c r="D198" s="662" t="s">
        <v>1744</v>
      </c>
      <c r="E198" s="662" t="s">
        <v>1745</v>
      </c>
      <c r="F198" s="662" t="s">
        <v>1746</v>
      </c>
      <c r="G198" s="662">
        <v>36</v>
      </c>
      <c r="H198" s="662">
        <v>37</v>
      </c>
      <c r="I198" s="662">
        <v>138</v>
      </c>
      <c r="J198" s="662">
        <v>35.5</v>
      </c>
      <c r="K198" s="662">
        <v>1223</v>
      </c>
      <c r="L198" s="662">
        <v>7.5</v>
      </c>
      <c r="M198" s="662">
        <v>2.5</v>
      </c>
      <c r="N198" s="662" t="s">
        <v>1747</v>
      </c>
      <c r="O198" s="662">
        <v>42910</v>
      </c>
      <c r="P198" s="662" t="s">
        <v>40</v>
      </c>
      <c r="Q198" s="667">
        <v>36.616667</v>
      </c>
      <c r="R198" s="667">
        <v>138.591667</v>
      </c>
      <c r="S198" s="662">
        <v>212.30657512732009</v>
      </c>
      <c r="T198" s="668" t="s">
        <v>4605</v>
      </c>
      <c r="U198" s="668" t="s">
        <v>4605</v>
      </c>
      <c r="V198" s="668" t="s">
        <v>4605</v>
      </c>
      <c r="W198" s="668" t="s">
        <v>22</v>
      </c>
      <c r="X198" s="668" t="s">
        <v>22</v>
      </c>
      <c r="Y198" s="668" t="s">
        <v>22</v>
      </c>
      <c r="Z198" s="668" t="s">
        <v>22</v>
      </c>
      <c r="AB198" s="662" t="s">
        <v>4745</v>
      </c>
      <c r="AC198" s="662" t="s">
        <v>3832</v>
      </c>
      <c r="AE198" s="662" t="s">
        <v>5028</v>
      </c>
      <c r="AF198" s="662" t="s">
        <v>14412</v>
      </c>
      <c r="AG198" s="662" t="s">
        <v>16077</v>
      </c>
    </row>
    <row r="199" spans="1:33">
      <c r="A199" s="662" t="s">
        <v>3223</v>
      </c>
      <c r="B199" s="662">
        <v>65306</v>
      </c>
      <c r="C199" s="662" t="s">
        <v>17</v>
      </c>
      <c r="D199" s="662" t="s">
        <v>3275</v>
      </c>
      <c r="E199" s="662" t="s">
        <v>3276</v>
      </c>
      <c r="F199" s="662" t="s">
        <v>3277</v>
      </c>
      <c r="G199" s="662">
        <v>33</v>
      </c>
      <c r="H199" s="662">
        <v>38.299999999999997</v>
      </c>
      <c r="I199" s="662">
        <v>135</v>
      </c>
      <c r="J199" s="662">
        <v>42.6</v>
      </c>
      <c r="K199" s="662">
        <v>150</v>
      </c>
      <c r="L199" s="662">
        <v>10</v>
      </c>
      <c r="M199" s="662">
        <v>1.5</v>
      </c>
      <c r="N199" s="662" t="s">
        <v>3278</v>
      </c>
      <c r="O199" s="662" t="s">
        <v>22</v>
      </c>
      <c r="P199" s="662" t="s">
        <v>40</v>
      </c>
      <c r="Q199" s="667">
        <v>33.638333000000003</v>
      </c>
      <c r="R199" s="667">
        <v>135.71</v>
      </c>
      <c r="S199" s="662">
        <v>213.11773877329009</v>
      </c>
      <c r="T199" s="668" t="s">
        <v>4605</v>
      </c>
      <c r="U199" s="668" t="s">
        <v>4605</v>
      </c>
      <c r="V199" s="668" t="s">
        <v>4605</v>
      </c>
      <c r="W199" s="668" t="s">
        <v>22</v>
      </c>
      <c r="X199" s="668" t="s">
        <v>22</v>
      </c>
      <c r="Y199" s="668" t="s">
        <v>22</v>
      </c>
      <c r="Z199" s="668" t="s">
        <v>22</v>
      </c>
      <c r="AB199" s="662" t="s">
        <v>3278</v>
      </c>
      <c r="AC199" s="662" t="s">
        <v>3278</v>
      </c>
      <c r="AE199" s="662" t="s">
        <v>5028</v>
      </c>
      <c r="AF199" s="662" t="s">
        <v>14414</v>
      </c>
      <c r="AG199" s="662" t="s">
        <v>16079</v>
      </c>
    </row>
    <row r="200" spans="1:33">
      <c r="A200" s="662" t="s">
        <v>2641</v>
      </c>
      <c r="B200" s="662">
        <v>54711</v>
      </c>
      <c r="C200" s="662" t="s">
        <v>17</v>
      </c>
      <c r="D200" s="662" t="s">
        <v>2759</v>
      </c>
      <c r="E200" s="662" t="s">
        <v>2760</v>
      </c>
      <c r="F200" s="662" t="s">
        <v>2761</v>
      </c>
      <c r="G200" s="662">
        <v>37</v>
      </c>
      <c r="H200" s="662">
        <v>2.6</v>
      </c>
      <c r="I200" s="662">
        <v>137</v>
      </c>
      <c r="J200" s="662">
        <v>52.5</v>
      </c>
      <c r="K200" s="662">
        <v>8</v>
      </c>
      <c r="L200" s="662">
        <v>10</v>
      </c>
      <c r="M200" s="662">
        <v>2.5</v>
      </c>
      <c r="N200" s="662" t="s">
        <v>2249</v>
      </c>
      <c r="O200" s="662" t="s">
        <v>22</v>
      </c>
      <c r="P200" s="662" t="s">
        <v>40</v>
      </c>
      <c r="Q200" s="667">
        <v>37.043332999999997</v>
      </c>
      <c r="R200" s="667">
        <v>137.875</v>
      </c>
      <c r="S200" s="662">
        <v>213.57800773015947</v>
      </c>
      <c r="T200" s="668" t="s">
        <v>4605</v>
      </c>
      <c r="U200" s="668" t="s">
        <v>4605</v>
      </c>
      <c r="V200" s="668" t="s">
        <v>4605</v>
      </c>
      <c r="W200" s="668" t="s">
        <v>22</v>
      </c>
      <c r="X200" s="668" t="s">
        <v>22</v>
      </c>
      <c r="Y200" s="668" t="s">
        <v>22</v>
      </c>
      <c r="Z200" s="668" t="s">
        <v>22</v>
      </c>
      <c r="AB200" s="662" t="s">
        <v>4745</v>
      </c>
      <c r="AC200" s="662" t="s">
        <v>4828</v>
      </c>
      <c r="AE200" s="662" t="s">
        <v>5032</v>
      </c>
      <c r="AF200" s="662" t="s">
        <v>14458</v>
      </c>
      <c r="AG200" s="662" t="s">
        <v>16123</v>
      </c>
    </row>
    <row r="201" spans="1:33" ht="18.75" customHeight="1">
      <c r="A201" s="662" t="s">
        <v>3083</v>
      </c>
      <c r="B201" s="662">
        <v>63571</v>
      </c>
      <c r="C201" s="662" t="s">
        <v>23</v>
      </c>
      <c r="D201" s="662" t="s">
        <v>3169</v>
      </c>
      <c r="E201" s="662" t="s">
        <v>3170</v>
      </c>
      <c r="F201" s="662" t="s">
        <v>3171</v>
      </c>
      <c r="G201" s="662">
        <v>34</v>
      </c>
      <c r="H201" s="662">
        <v>18.600000000000001</v>
      </c>
      <c r="I201" s="662">
        <v>134</v>
      </c>
      <c r="J201" s="662">
        <v>50.9</v>
      </c>
      <c r="K201" s="662">
        <v>69</v>
      </c>
      <c r="L201" s="662">
        <v>14.6</v>
      </c>
      <c r="M201" s="662" t="s">
        <v>22</v>
      </c>
      <c r="N201" s="662" t="s">
        <v>3172</v>
      </c>
      <c r="O201" s="662" t="s">
        <v>22</v>
      </c>
      <c r="P201" s="662" t="s">
        <v>22</v>
      </c>
      <c r="Q201" s="667">
        <v>34.31</v>
      </c>
      <c r="R201" s="667">
        <v>134.848333</v>
      </c>
      <c r="S201" s="662">
        <v>216.58774790331094</v>
      </c>
      <c r="T201" s="668" t="s">
        <v>4605</v>
      </c>
      <c r="U201" s="668" t="s">
        <v>4605</v>
      </c>
      <c r="V201" s="668" t="s">
        <v>4605</v>
      </c>
      <c r="W201" s="668" t="s">
        <v>22</v>
      </c>
      <c r="X201" s="668" t="s">
        <v>22</v>
      </c>
      <c r="Y201" s="668" t="s">
        <v>4605</v>
      </c>
      <c r="Z201" s="668" t="s">
        <v>22</v>
      </c>
      <c r="AB201" s="662" t="s">
        <v>3172</v>
      </c>
      <c r="AC201" s="662" t="s">
        <v>3172</v>
      </c>
      <c r="AE201" s="662" t="s">
        <v>5032</v>
      </c>
      <c r="AF201" s="662" t="s">
        <v>14433</v>
      </c>
      <c r="AG201" s="662" t="s">
        <v>16098</v>
      </c>
    </row>
    <row r="202" spans="1:33" ht="18.75" customHeight="1">
      <c r="A202" s="662" t="s">
        <v>1733</v>
      </c>
      <c r="B202" s="662">
        <v>42286</v>
      </c>
      <c r="C202" s="662" t="s">
        <v>17</v>
      </c>
      <c r="D202" s="662" t="s">
        <v>1776</v>
      </c>
      <c r="E202" s="662" t="s">
        <v>1777</v>
      </c>
      <c r="F202" s="662" t="s">
        <v>1778</v>
      </c>
      <c r="G202" s="662">
        <v>36</v>
      </c>
      <c r="H202" s="662">
        <v>22.6</v>
      </c>
      <c r="I202" s="662">
        <v>138</v>
      </c>
      <c r="J202" s="662">
        <v>53.7</v>
      </c>
      <c r="K202" s="662">
        <v>183</v>
      </c>
      <c r="L202" s="662">
        <v>6.5</v>
      </c>
      <c r="M202" s="662">
        <v>1.5</v>
      </c>
      <c r="N202" s="662" t="s">
        <v>1779</v>
      </c>
      <c r="O202" s="662" t="s">
        <v>22</v>
      </c>
      <c r="P202" s="662" t="s">
        <v>40</v>
      </c>
      <c r="Q202" s="667">
        <v>36.376666999999998</v>
      </c>
      <c r="R202" s="667">
        <v>138.89500000000001</v>
      </c>
      <c r="S202" s="662">
        <v>217.16390889916471</v>
      </c>
      <c r="T202" s="668" t="s">
        <v>4605</v>
      </c>
      <c r="U202" s="668" t="s">
        <v>4605</v>
      </c>
      <c r="V202" s="668" t="s">
        <v>4605</v>
      </c>
      <c r="W202" s="668" t="s">
        <v>22</v>
      </c>
      <c r="X202" s="668" t="s">
        <v>22</v>
      </c>
      <c r="Y202" s="668" t="s">
        <v>22</v>
      </c>
      <c r="Z202" s="668" t="s">
        <v>22</v>
      </c>
      <c r="AB202" s="662" t="s">
        <v>4745</v>
      </c>
      <c r="AC202" s="662" t="s">
        <v>3144</v>
      </c>
      <c r="AE202" s="662" t="s">
        <v>5032</v>
      </c>
      <c r="AF202" s="662" t="s">
        <v>14434</v>
      </c>
      <c r="AG202" s="662" t="s">
        <v>16099</v>
      </c>
    </row>
    <row r="203" spans="1:33" ht="18.75" customHeight="1">
      <c r="A203" s="662" t="s">
        <v>2641</v>
      </c>
      <c r="B203" s="662">
        <v>54816</v>
      </c>
      <c r="C203" s="662" t="s">
        <v>17</v>
      </c>
      <c r="D203" s="662" t="s">
        <v>2771</v>
      </c>
      <c r="E203" s="662" t="s">
        <v>2772</v>
      </c>
      <c r="F203" s="662" t="s">
        <v>2773</v>
      </c>
      <c r="G203" s="662">
        <v>36</v>
      </c>
      <c r="H203" s="662">
        <v>56</v>
      </c>
      <c r="I203" s="662">
        <v>138</v>
      </c>
      <c r="J203" s="662">
        <v>13.3</v>
      </c>
      <c r="K203" s="662">
        <v>350</v>
      </c>
      <c r="L203" s="662">
        <v>10</v>
      </c>
      <c r="M203" s="662">
        <v>4.3</v>
      </c>
      <c r="N203" s="662" t="s">
        <v>2774</v>
      </c>
      <c r="O203" s="662">
        <v>54955</v>
      </c>
      <c r="P203" s="662" t="s">
        <v>40</v>
      </c>
      <c r="Q203" s="667">
        <v>36.933332999999998</v>
      </c>
      <c r="R203" s="667">
        <v>138.221667</v>
      </c>
      <c r="S203" s="662">
        <v>217.94745633954307</v>
      </c>
      <c r="T203" s="668" t="s">
        <v>4605</v>
      </c>
      <c r="U203" s="668" t="s">
        <v>4605</v>
      </c>
      <c r="V203" s="668" t="s">
        <v>4605</v>
      </c>
      <c r="W203" s="668" t="s">
        <v>22</v>
      </c>
      <c r="X203" s="668" t="s">
        <v>22</v>
      </c>
      <c r="Y203" s="668" t="s">
        <v>22</v>
      </c>
      <c r="Z203" s="668" t="s">
        <v>22</v>
      </c>
      <c r="AB203" s="662" t="s">
        <v>2111</v>
      </c>
      <c r="AC203" s="662" t="s">
        <v>2541</v>
      </c>
      <c r="AE203" s="662" t="s">
        <v>5032</v>
      </c>
      <c r="AF203" s="662" t="s">
        <v>14455</v>
      </c>
      <c r="AG203" s="662" t="s">
        <v>16120</v>
      </c>
    </row>
    <row r="204" spans="1:33" ht="18.75" customHeight="1">
      <c r="A204" s="662" t="s">
        <v>3223</v>
      </c>
      <c r="B204" s="662">
        <v>65201</v>
      </c>
      <c r="C204" s="662" t="s">
        <v>17</v>
      </c>
      <c r="D204" s="662" t="s">
        <v>3255</v>
      </c>
      <c r="E204" s="662" t="s">
        <v>3256</v>
      </c>
      <c r="F204" s="662" t="s">
        <v>3257</v>
      </c>
      <c r="G204" s="662">
        <v>33</v>
      </c>
      <c r="H204" s="662">
        <v>53.6</v>
      </c>
      <c r="I204" s="662">
        <v>135</v>
      </c>
      <c r="J204" s="662">
        <v>13</v>
      </c>
      <c r="K204" s="662">
        <v>84</v>
      </c>
      <c r="L204" s="662">
        <v>9.4</v>
      </c>
      <c r="M204" s="662">
        <v>1.5</v>
      </c>
      <c r="N204" s="662" t="s">
        <v>3258</v>
      </c>
      <c r="O204" s="662" t="s">
        <v>22</v>
      </c>
      <c r="P204" s="662" t="s">
        <v>40</v>
      </c>
      <c r="Q204" s="667">
        <v>33.893332999999998</v>
      </c>
      <c r="R204" s="667">
        <v>135.216667</v>
      </c>
      <c r="S204" s="662">
        <v>218.43993922150435</v>
      </c>
      <c r="T204" s="668" t="s">
        <v>4605</v>
      </c>
      <c r="U204" s="668" t="s">
        <v>4605</v>
      </c>
      <c r="V204" s="668" t="s">
        <v>4605</v>
      </c>
      <c r="W204" s="668" t="s">
        <v>22</v>
      </c>
      <c r="X204" s="668" t="s">
        <v>22</v>
      </c>
      <c r="Y204" s="668" t="s">
        <v>22</v>
      </c>
      <c r="Z204" s="668" t="s">
        <v>22</v>
      </c>
      <c r="AB204" s="662" t="s">
        <v>3258</v>
      </c>
      <c r="AC204" s="662" t="s">
        <v>3258</v>
      </c>
      <c r="AE204" s="662" t="s">
        <v>5032</v>
      </c>
      <c r="AF204" s="662" t="s">
        <v>14435</v>
      </c>
      <c r="AG204" s="662" t="s">
        <v>16100</v>
      </c>
    </row>
    <row r="205" spans="1:33" ht="18.75" customHeight="1">
      <c r="A205" s="662" t="s">
        <v>2046</v>
      </c>
      <c r="B205" s="662">
        <v>48066</v>
      </c>
      <c r="C205" s="662" t="s">
        <v>17</v>
      </c>
      <c r="D205" s="662" t="s">
        <v>2055</v>
      </c>
      <c r="E205" s="662" t="s">
        <v>2056</v>
      </c>
      <c r="F205" s="662" t="s">
        <v>2057</v>
      </c>
      <c r="G205" s="662">
        <v>36</v>
      </c>
      <c r="H205" s="662">
        <v>52.5</v>
      </c>
      <c r="I205" s="662">
        <v>138</v>
      </c>
      <c r="J205" s="662">
        <v>22.5</v>
      </c>
      <c r="K205" s="662">
        <v>313</v>
      </c>
      <c r="L205" s="662">
        <v>10</v>
      </c>
      <c r="M205" s="662">
        <v>3</v>
      </c>
      <c r="N205" s="662" t="s">
        <v>2050</v>
      </c>
      <c r="O205" s="662">
        <v>48910</v>
      </c>
      <c r="P205" s="662" t="s">
        <v>22</v>
      </c>
      <c r="Q205" s="667">
        <v>36.875</v>
      </c>
      <c r="R205" s="667">
        <v>138.375</v>
      </c>
      <c r="S205" s="662">
        <v>220.63733674183669</v>
      </c>
      <c r="T205" s="668" t="s">
        <v>4605</v>
      </c>
      <c r="U205" s="668" t="s">
        <v>4605</v>
      </c>
      <c r="V205" s="668" t="s">
        <v>4605</v>
      </c>
      <c r="W205" s="668" t="s">
        <v>22</v>
      </c>
      <c r="X205" s="668" t="s">
        <v>22</v>
      </c>
      <c r="Y205" s="668" t="s">
        <v>22</v>
      </c>
      <c r="Z205" s="668" t="s">
        <v>22</v>
      </c>
      <c r="AB205" s="662" t="s">
        <v>4745</v>
      </c>
      <c r="AC205" s="662" t="s">
        <v>2491</v>
      </c>
      <c r="AE205" s="662" t="s">
        <v>5032</v>
      </c>
      <c r="AF205" s="662" t="s">
        <v>14472</v>
      </c>
      <c r="AG205" s="662" t="s">
        <v>16137</v>
      </c>
    </row>
    <row r="206" spans="1:33">
      <c r="A206" s="662" t="s">
        <v>1556</v>
      </c>
      <c r="B206" s="662">
        <v>56093</v>
      </c>
      <c r="C206" s="662" t="s">
        <v>23</v>
      </c>
      <c r="D206" s="662" t="s">
        <v>2850</v>
      </c>
      <c r="E206" s="662" t="s">
        <v>2851</v>
      </c>
      <c r="F206" s="662" t="s">
        <v>2852</v>
      </c>
      <c r="G206" s="662">
        <v>37</v>
      </c>
      <c r="H206" s="662">
        <v>17.600000000000001</v>
      </c>
      <c r="I206" s="662">
        <v>136</v>
      </c>
      <c r="J206" s="662">
        <v>57.7</v>
      </c>
      <c r="K206" s="662">
        <v>219</v>
      </c>
      <c r="L206" s="662">
        <v>10</v>
      </c>
      <c r="M206" s="662" t="s">
        <v>22</v>
      </c>
      <c r="N206" s="662" t="s">
        <v>2853</v>
      </c>
      <c r="O206" s="662" t="s">
        <v>22</v>
      </c>
      <c r="P206" s="662" t="s">
        <v>36</v>
      </c>
      <c r="Q206" s="667">
        <v>37.293332999999997</v>
      </c>
      <c r="R206" s="667">
        <v>136.96166700000001</v>
      </c>
      <c r="S206" s="662">
        <v>222.3905467363827</v>
      </c>
      <c r="T206" s="668" t="s">
        <v>4605</v>
      </c>
      <c r="U206" s="668" t="s">
        <v>4605</v>
      </c>
      <c r="V206" s="668" t="s">
        <v>4605</v>
      </c>
      <c r="W206" s="668" t="s">
        <v>22</v>
      </c>
      <c r="X206" s="668" t="s">
        <v>22</v>
      </c>
      <c r="Y206" s="668" t="s">
        <v>22</v>
      </c>
      <c r="Z206" s="668" t="s">
        <v>22</v>
      </c>
      <c r="AB206" s="662" t="s">
        <v>2853</v>
      </c>
      <c r="AC206" s="662" t="s">
        <v>2853</v>
      </c>
      <c r="AE206" s="662" t="s">
        <v>5032</v>
      </c>
      <c r="AF206" s="662" t="s">
        <v>14436</v>
      </c>
      <c r="AG206" s="662" t="s">
        <v>16101</v>
      </c>
    </row>
    <row r="207" spans="1:33">
      <c r="A207" s="662" t="s">
        <v>2641</v>
      </c>
      <c r="B207" s="662">
        <v>54721</v>
      </c>
      <c r="C207" s="662" t="s">
        <v>17</v>
      </c>
      <c r="D207" s="662" t="s">
        <v>2762</v>
      </c>
      <c r="E207" s="662" t="s">
        <v>2763</v>
      </c>
      <c r="F207" s="662" t="s">
        <v>2764</v>
      </c>
      <c r="G207" s="662">
        <v>37</v>
      </c>
      <c r="H207" s="662">
        <v>5</v>
      </c>
      <c r="I207" s="662">
        <v>138</v>
      </c>
      <c r="J207" s="662">
        <v>1.4</v>
      </c>
      <c r="K207" s="662">
        <v>55</v>
      </c>
      <c r="L207" s="662">
        <v>10.199999999999999</v>
      </c>
      <c r="M207" s="662">
        <v>3.5</v>
      </c>
      <c r="N207" s="662" t="s">
        <v>2249</v>
      </c>
      <c r="O207" s="662">
        <v>54950</v>
      </c>
      <c r="P207" s="662" t="s">
        <v>40</v>
      </c>
      <c r="Q207" s="667">
        <v>37.083333000000003</v>
      </c>
      <c r="R207" s="667">
        <v>138.02333300000001</v>
      </c>
      <c r="S207" s="662">
        <v>223.35207272295742</v>
      </c>
      <c r="T207" s="668" t="s">
        <v>4605</v>
      </c>
      <c r="U207" s="668" t="s">
        <v>4605</v>
      </c>
      <c r="V207" s="668" t="s">
        <v>4605</v>
      </c>
      <c r="W207" s="668" t="s">
        <v>22</v>
      </c>
      <c r="X207" s="668" t="s">
        <v>22</v>
      </c>
      <c r="Y207" s="668" t="s">
        <v>22</v>
      </c>
      <c r="Z207" s="668" t="s">
        <v>22</v>
      </c>
      <c r="AB207" s="662" t="s">
        <v>4745</v>
      </c>
      <c r="AC207" s="662" t="s">
        <v>4828</v>
      </c>
      <c r="AE207" s="662" t="s">
        <v>5032</v>
      </c>
      <c r="AF207" s="662" t="s">
        <v>14467</v>
      </c>
      <c r="AG207" s="662" t="s">
        <v>16132</v>
      </c>
    </row>
    <row r="208" spans="1:33">
      <c r="A208" s="662" t="s">
        <v>1851</v>
      </c>
      <c r="B208" s="662">
        <v>44112</v>
      </c>
      <c r="C208" s="662" t="s">
        <v>17</v>
      </c>
      <c r="D208" s="662" t="s">
        <v>1868</v>
      </c>
      <c r="E208" s="662" t="s">
        <v>1869</v>
      </c>
      <c r="F208" s="662" t="s">
        <v>1870</v>
      </c>
      <c r="G208" s="662">
        <v>35</v>
      </c>
      <c r="H208" s="662">
        <v>40</v>
      </c>
      <c r="I208" s="662">
        <v>139</v>
      </c>
      <c r="J208" s="662">
        <v>19</v>
      </c>
      <c r="K208" s="662">
        <v>123</v>
      </c>
      <c r="L208" s="662">
        <v>49.8</v>
      </c>
      <c r="M208" s="662">
        <v>1.5</v>
      </c>
      <c r="N208" s="662" t="s">
        <v>1871</v>
      </c>
      <c r="O208" s="662" t="s">
        <v>22</v>
      </c>
      <c r="P208" s="662" t="s">
        <v>40</v>
      </c>
      <c r="Q208" s="667">
        <v>35.666666999999997</v>
      </c>
      <c r="R208" s="667">
        <v>139.316667</v>
      </c>
      <c r="S208" s="662">
        <v>223.61130195422763</v>
      </c>
      <c r="T208" s="668" t="s">
        <v>4605</v>
      </c>
      <c r="U208" s="668" t="s">
        <v>4605</v>
      </c>
      <c r="V208" s="668" t="s">
        <v>4605</v>
      </c>
      <c r="W208" s="668" t="s">
        <v>22</v>
      </c>
      <c r="X208" s="668" t="s">
        <v>22</v>
      </c>
      <c r="Y208" s="668" t="s">
        <v>22</v>
      </c>
      <c r="Z208" s="668" t="s">
        <v>22</v>
      </c>
      <c r="AB208" s="662" t="s">
        <v>1871</v>
      </c>
      <c r="AC208" s="662" t="s">
        <v>1871</v>
      </c>
      <c r="AE208" s="662" t="s">
        <v>5032</v>
      </c>
      <c r="AF208" s="662" t="s">
        <v>14457</v>
      </c>
      <c r="AG208" s="662" t="s">
        <v>16122</v>
      </c>
    </row>
    <row r="209" spans="1:33">
      <c r="A209" s="662" t="s">
        <v>1799</v>
      </c>
      <c r="B209" s="662">
        <v>43051</v>
      </c>
      <c r="C209" s="662" t="s">
        <v>17</v>
      </c>
      <c r="D209" s="662" t="s">
        <v>1800</v>
      </c>
      <c r="E209" s="662" t="s">
        <v>1801</v>
      </c>
      <c r="F209" s="662" t="s">
        <v>1802</v>
      </c>
      <c r="G209" s="662">
        <v>36</v>
      </c>
      <c r="H209" s="662">
        <v>6.3</v>
      </c>
      <c r="I209" s="662">
        <v>139</v>
      </c>
      <c r="J209" s="662">
        <v>11</v>
      </c>
      <c r="K209" s="662">
        <v>128</v>
      </c>
      <c r="L209" s="662">
        <v>10</v>
      </c>
      <c r="M209" s="662">
        <v>1.5</v>
      </c>
      <c r="N209" s="662" t="s">
        <v>1803</v>
      </c>
      <c r="O209" s="662" t="s">
        <v>22</v>
      </c>
      <c r="P209" s="662" t="s">
        <v>40</v>
      </c>
      <c r="Q209" s="667">
        <v>36.104999999999997</v>
      </c>
      <c r="R209" s="667">
        <v>139.183333</v>
      </c>
      <c r="S209" s="662">
        <v>225.90153932695421</v>
      </c>
      <c r="T209" s="668" t="s">
        <v>4605</v>
      </c>
      <c r="U209" s="668" t="s">
        <v>4605</v>
      </c>
      <c r="V209" s="668" t="s">
        <v>4605</v>
      </c>
      <c r="W209" s="668" t="s">
        <v>22</v>
      </c>
      <c r="X209" s="668" t="s">
        <v>22</v>
      </c>
      <c r="Y209" s="668" t="s">
        <v>22</v>
      </c>
      <c r="Z209" s="668" t="s">
        <v>22</v>
      </c>
      <c r="AB209" s="662" t="s">
        <v>4815</v>
      </c>
      <c r="AC209" s="662" t="s">
        <v>3144</v>
      </c>
      <c r="AE209" s="662" t="s">
        <v>5032</v>
      </c>
      <c r="AF209" s="662" t="s">
        <v>14456</v>
      </c>
      <c r="AG209" s="662" t="s">
        <v>16121</v>
      </c>
    </row>
    <row r="210" spans="1:33" ht="18.75" customHeight="1">
      <c r="A210" s="662" t="s">
        <v>1851</v>
      </c>
      <c r="B210" s="662">
        <v>44056</v>
      </c>
      <c r="C210" s="662" t="s">
        <v>17</v>
      </c>
      <c r="D210" s="662" t="s">
        <v>1860</v>
      </c>
      <c r="E210" s="662" t="s">
        <v>1861</v>
      </c>
      <c r="F210" s="662" t="s">
        <v>1862</v>
      </c>
      <c r="G210" s="662">
        <v>35</v>
      </c>
      <c r="H210" s="662">
        <v>47.3</v>
      </c>
      <c r="I210" s="662">
        <v>139</v>
      </c>
      <c r="J210" s="662">
        <v>18.7</v>
      </c>
      <c r="K210" s="662">
        <v>155</v>
      </c>
      <c r="L210" s="662">
        <v>10</v>
      </c>
      <c r="M210" s="662">
        <v>1.5</v>
      </c>
      <c r="N210" s="662" t="s">
        <v>1863</v>
      </c>
      <c r="O210" s="662" t="s">
        <v>22</v>
      </c>
      <c r="P210" s="662" t="s">
        <v>40</v>
      </c>
      <c r="Q210" s="667">
        <v>35.788333000000002</v>
      </c>
      <c r="R210" s="667">
        <v>139.311667</v>
      </c>
      <c r="S210" s="662">
        <v>225.92413333422357</v>
      </c>
      <c r="T210" s="668" t="s">
        <v>4605</v>
      </c>
      <c r="U210" s="668" t="s">
        <v>4605</v>
      </c>
      <c r="V210" s="668" t="s">
        <v>4605</v>
      </c>
      <c r="W210" s="668" t="s">
        <v>22</v>
      </c>
      <c r="X210" s="668" t="s">
        <v>22</v>
      </c>
      <c r="Y210" s="668" t="s">
        <v>22</v>
      </c>
      <c r="Z210" s="668" t="s">
        <v>22</v>
      </c>
      <c r="AB210" s="662" t="s">
        <v>1821</v>
      </c>
      <c r="AC210" s="662" t="s">
        <v>1117</v>
      </c>
      <c r="AE210" s="662" t="s">
        <v>5032</v>
      </c>
      <c r="AF210" s="662" t="s">
        <v>14438</v>
      </c>
      <c r="AG210" s="662" t="s">
        <v>16103</v>
      </c>
    </row>
    <row r="211" spans="1:33" ht="18.75" customHeight="1">
      <c r="A211" s="662" t="s">
        <v>2007</v>
      </c>
      <c r="B211" s="662">
        <v>46091</v>
      </c>
      <c r="C211" s="662" t="s">
        <v>17</v>
      </c>
      <c r="D211" s="662" t="s">
        <v>2021</v>
      </c>
      <c r="E211" s="662" t="s">
        <v>2022</v>
      </c>
      <c r="F211" s="662" t="s">
        <v>2023</v>
      </c>
      <c r="G211" s="662">
        <v>35</v>
      </c>
      <c r="H211" s="662">
        <v>26</v>
      </c>
      <c r="I211" s="662">
        <v>139</v>
      </c>
      <c r="J211" s="662">
        <v>23.2</v>
      </c>
      <c r="K211" s="662">
        <v>18</v>
      </c>
      <c r="L211" s="662">
        <v>6.5</v>
      </c>
      <c r="M211" s="662">
        <v>1.5</v>
      </c>
      <c r="N211" s="662" t="s">
        <v>1660</v>
      </c>
      <c r="O211" s="662" t="s">
        <v>22</v>
      </c>
      <c r="P211" s="662" t="s">
        <v>40</v>
      </c>
      <c r="Q211" s="667">
        <v>35.433332999999998</v>
      </c>
      <c r="R211" s="667">
        <v>139.38666699999999</v>
      </c>
      <c r="S211" s="662">
        <v>226.90372455375228</v>
      </c>
      <c r="T211" s="668" t="s">
        <v>4605</v>
      </c>
      <c r="U211" s="668" t="s">
        <v>4605</v>
      </c>
      <c r="V211" s="668" t="s">
        <v>4605</v>
      </c>
      <c r="W211" s="668" t="s">
        <v>22</v>
      </c>
      <c r="X211" s="668" t="s">
        <v>22</v>
      </c>
      <c r="Y211" s="668" t="s">
        <v>22</v>
      </c>
      <c r="Z211" s="668" t="s">
        <v>22</v>
      </c>
      <c r="AB211" s="662" t="s">
        <v>4745</v>
      </c>
      <c r="AC211" s="662" t="s">
        <v>4807</v>
      </c>
      <c r="AE211" s="662" t="s">
        <v>5032</v>
      </c>
      <c r="AF211" s="662" t="s">
        <v>14463</v>
      </c>
      <c r="AG211" s="662" t="s">
        <v>16128</v>
      </c>
    </row>
    <row r="212" spans="1:33">
      <c r="A212" s="662" t="s">
        <v>3083</v>
      </c>
      <c r="B212" s="662">
        <v>63491</v>
      </c>
      <c r="C212" s="662" t="s">
        <v>17</v>
      </c>
      <c r="D212" s="662" t="s">
        <v>3149</v>
      </c>
      <c r="E212" s="662" t="s">
        <v>3150</v>
      </c>
      <c r="F212" s="662" t="s">
        <v>3151</v>
      </c>
      <c r="G212" s="662">
        <v>34</v>
      </c>
      <c r="H212" s="662">
        <v>40.299999999999997</v>
      </c>
      <c r="I212" s="662">
        <v>134</v>
      </c>
      <c r="J212" s="662">
        <v>31.6</v>
      </c>
      <c r="K212" s="662">
        <v>88</v>
      </c>
      <c r="L212" s="662">
        <v>6.5</v>
      </c>
      <c r="M212" s="662">
        <v>1.5</v>
      </c>
      <c r="N212" s="662" t="s">
        <v>2271</v>
      </c>
      <c r="O212" s="662" t="s">
        <v>22</v>
      </c>
      <c r="P212" s="662" t="s">
        <v>40</v>
      </c>
      <c r="Q212" s="667">
        <v>34.671666999999999</v>
      </c>
      <c r="R212" s="667">
        <v>134.526667</v>
      </c>
      <c r="S212" s="662">
        <v>226.91393142030927</v>
      </c>
      <c r="T212" s="668" t="s">
        <v>4605</v>
      </c>
      <c r="U212" s="668" t="s">
        <v>4605</v>
      </c>
      <c r="V212" s="668" t="s">
        <v>4605</v>
      </c>
      <c r="W212" s="668" t="s">
        <v>22</v>
      </c>
      <c r="X212" s="668" t="s">
        <v>22</v>
      </c>
      <c r="Y212" s="668" t="s">
        <v>22</v>
      </c>
      <c r="Z212" s="668" t="s">
        <v>22</v>
      </c>
      <c r="AB212" s="662" t="s">
        <v>2271</v>
      </c>
      <c r="AC212" s="662" t="s">
        <v>2271</v>
      </c>
      <c r="AE212" s="662" t="s">
        <v>5032</v>
      </c>
      <c r="AF212" s="662" t="s">
        <v>14440</v>
      </c>
      <c r="AG212" s="662" t="s">
        <v>16105</v>
      </c>
    </row>
    <row r="213" spans="1:33">
      <c r="A213" s="662" t="s">
        <v>2046</v>
      </c>
      <c r="B213" s="662">
        <v>48031</v>
      </c>
      <c r="C213" s="662" t="s">
        <v>17</v>
      </c>
      <c r="D213" s="662" t="s">
        <v>2047</v>
      </c>
      <c r="E213" s="662" t="s">
        <v>2048</v>
      </c>
      <c r="F213" s="662" t="s">
        <v>2049</v>
      </c>
      <c r="G213" s="662">
        <v>36</v>
      </c>
      <c r="H213" s="662">
        <v>54.7</v>
      </c>
      <c r="I213" s="662">
        <v>138</v>
      </c>
      <c r="J213" s="662">
        <v>26.5</v>
      </c>
      <c r="K213" s="662">
        <v>576</v>
      </c>
      <c r="L213" s="662">
        <v>10</v>
      </c>
      <c r="M213" s="662">
        <v>3</v>
      </c>
      <c r="N213" s="662" t="s">
        <v>2050</v>
      </c>
      <c r="O213" s="662">
        <v>48900</v>
      </c>
      <c r="P213" s="662" t="s">
        <v>40</v>
      </c>
      <c r="Q213" s="667">
        <v>36.911667000000001</v>
      </c>
      <c r="R213" s="667">
        <v>138.441667</v>
      </c>
      <c r="S213" s="662">
        <v>227.49777378519678</v>
      </c>
      <c r="T213" s="668" t="s">
        <v>4605</v>
      </c>
      <c r="U213" s="668" t="s">
        <v>4605</v>
      </c>
      <c r="V213" s="668" t="s">
        <v>4605</v>
      </c>
      <c r="W213" s="668" t="s">
        <v>22</v>
      </c>
      <c r="X213" s="668" t="s">
        <v>22</v>
      </c>
      <c r="Y213" s="668" t="s">
        <v>22</v>
      </c>
      <c r="Z213" s="668" t="s">
        <v>22</v>
      </c>
      <c r="AB213" s="662" t="s">
        <v>4745</v>
      </c>
      <c r="AC213" s="662" t="s">
        <v>2491</v>
      </c>
      <c r="AE213" s="662" t="s">
        <v>5032</v>
      </c>
      <c r="AF213" s="662" t="s">
        <v>14442</v>
      </c>
      <c r="AG213" s="662" t="s">
        <v>16107</v>
      </c>
    </row>
    <row r="214" spans="1:33">
      <c r="A214" s="662" t="s">
        <v>1733</v>
      </c>
      <c r="B214" s="662">
        <v>42186</v>
      </c>
      <c r="C214" s="662" t="s">
        <v>17</v>
      </c>
      <c r="D214" s="662" t="s">
        <v>1752</v>
      </c>
      <c r="E214" s="662" t="s">
        <v>1753</v>
      </c>
      <c r="F214" s="662" t="s">
        <v>1754</v>
      </c>
      <c r="G214" s="662">
        <v>36</v>
      </c>
      <c r="H214" s="662">
        <v>35.200000000000003</v>
      </c>
      <c r="I214" s="662">
        <v>138</v>
      </c>
      <c r="J214" s="662">
        <v>51</v>
      </c>
      <c r="K214" s="662">
        <v>354</v>
      </c>
      <c r="L214" s="662">
        <v>10</v>
      </c>
      <c r="M214" s="662">
        <v>1.5</v>
      </c>
      <c r="N214" s="662" t="s">
        <v>1755</v>
      </c>
      <c r="O214" s="662" t="s">
        <v>22</v>
      </c>
      <c r="P214" s="662" t="s">
        <v>40</v>
      </c>
      <c r="Q214" s="667">
        <v>36.586666999999998</v>
      </c>
      <c r="R214" s="667">
        <v>138.85</v>
      </c>
      <c r="S214" s="662">
        <v>227.5719620624871</v>
      </c>
      <c r="T214" s="668" t="s">
        <v>4605</v>
      </c>
      <c r="U214" s="668" t="s">
        <v>4605</v>
      </c>
      <c r="V214" s="668" t="s">
        <v>4605</v>
      </c>
      <c r="W214" s="668" t="s">
        <v>22</v>
      </c>
      <c r="X214" s="668" t="s">
        <v>22</v>
      </c>
      <c r="Y214" s="668" t="s">
        <v>22</v>
      </c>
      <c r="Z214" s="668" t="s">
        <v>22</v>
      </c>
      <c r="AB214" s="662" t="s">
        <v>1632</v>
      </c>
      <c r="AC214" s="662" t="s">
        <v>3581</v>
      </c>
      <c r="AE214" s="662" t="s">
        <v>5032</v>
      </c>
      <c r="AF214" s="662" t="s">
        <v>14473</v>
      </c>
      <c r="AG214" s="662" t="s">
        <v>16138</v>
      </c>
    </row>
    <row r="215" spans="1:33">
      <c r="A215" s="662" t="s">
        <v>1733</v>
      </c>
      <c r="B215" s="662">
        <v>42251</v>
      </c>
      <c r="C215" s="662" t="s">
        <v>23</v>
      </c>
      <c r="D215" s="662" t="s">
        <v>1763</v>
      </c>
      <c r="E215" s="662" t="s">
        <v>1764</v>
      </c>
      <c r="F215" s="662" t="s">
        <v>1767</v>
      </c>
      <c r="G215" s="662">
        <v>36</v>
      </c>
      <c r="H215" s="662">
        <v>23.2</v>
      </c>
      <c r="I215" s="662">
        <v>139</v>
      </c>
      <c r="J215" s="662">
        <v>2.2999999999999998</v>
      </c>
      <c r="K215" s="662">
        <v>112</v>
      </c>
      <c r="L215" s="662">
        <v>12.6</v>
      </c>
      <c r="M215" s="662" t="s">
        <v>22</v>
      </c>
      <c r="N215" s="662" t="s">
        <v>1766</v>
      </c>
      <c r="O215" s="662" t="s">
        <v>22</v>
      </c>
      <c r="P215" s="662" t="s">
        <v>632</v>
      </c>
      <c r="Q215" s="667">
        <v>36.386667000000003</v>
      </c>
      <c r="R215" s="667">
        <v>139.03833299999999</v>
      </c>
      <c r="S215" s="662">
        <v>228.62459131890023</v>
      </c>
      <c r="T215" s="668" t="s">
        <v>22</v>
      </c>
      <c r="U215" s="668" t="s">
        <v>22</v>
      </c>
      <c r="V215" s="668" t="s">
        <v>4605</v>
      </c>
      <c r="W215" s="668" t="s">
        <v>22</v>
      </c>
      <c r="X215" s="668" t="s">
        <v>22</v>
      </c>
      <c r="Y215" s="668" t="s">
        <v>4605</v>
      </c>
      <c r="Z215" s="668" t="s">
        <v>22</v>
      </c>
      <c r="AB215" s="662" t="s">
        <v>4758</v>
      </c>
      <c r="AC215" s="662" t="s">
        <v>4812</v>
      </c>
      <c r="AE215" s="662" t="s">
        <v>5032</v>
      </c>
      <c r="AF215" s="662" t="s">
        <v>14443</v>
      </c>
      <c r="AG215" s="662" t="s">
        <v>16108</v>
      </c>
    </row>
    <row r="216" spans="1:33">
      <c r="A216" s="662" t="s">
        <v>3223</v>
      </c>
      <c r="B216" s="662">
        <v>65288</v>
      </c>
      <c r="C216" s="662" t="s">
        <v>23</v>
      </c>
      <c r="D216" s="662" t="s">
        <v>3271</v>
      </c>
      <c r="E216" s="662" t="s">
        <v>3272</v>
      </c>
      <c r="F216" s="662" t="s">
        <v>3273</v>
      </c>
      <c r="G216" s="662">
        <v>33</v>
      </c>
      <c r="H216" s="662">
        <v>39.700000000000003</v>
      </c>
      <c r="I216" s="662">
        <v>135</v>
      </c>
      <c r="J216" s="662">
        <v>21.8</v>
      </c>
      <c r="K216" s="662">
        <v>89</v>
      </c>
      <c r="L216" s="662">
        <v>9.6999999999999993</v>
      </c>
      <c r="M216" s="662" t="s">
        <v>22</v>
      </c>
      <c r="N216" s="662" t="s">
        <v>3274</v>
      </c>
      <c r="O216" s="662" t="s">
        <v>22</v>
      </c>
      <c r="P216" s="662" t="s">
        <v>36</v>
      </c>
      <c r="Q216" s="667">
        <v>33.661667000000001</v>
      </c>
      <c r="R216" s="667">
        <v>135.36333300000001</v>
      </c>
      <c r="S216" s="662">
        <v>228.96776057619977</v>
      </c>
      <c r="T216" s="668" t="s">
        <v>4605</v>
      </c>
      <c r="U216" s="668" t="s">
        <v>4605</v>
      </c>
      <c r="V216" s="668" t="s">
        <v>4605</v>
      </c>
      <c r="W216" s="668" t="s">
        <v>22</v>
      </c>
      <c r="X216" s="668" t="s">
        <v>22</v>
      </c>
      <c r="Y216" s="668" t="s">
        <v>22</v>
      </c>
      <c r="Z216" s="668" t="s">
        <v>22</v>
      </c>
      <c r="AB216" s="662" t="s">
        <v>3274</v>
      </c>
      <c r="AC216" s="662" t="s">
        <v>3274</v>
      </c>
      <c r="AE216" s="662" t="s">
        <v>5032</v>
      </c>
      <c r="AF216" s="662" t="s">
        <v>14444</v>
      </c>
      <c r="AG216" s="662" t="s">
        <v>16109</v>
      </c>
    </row>
    <row r="217" spans="1:33">
      <c r="A217" s="662" t="s">
        <v>3223</v>
      </c>
      <c r="B217" s="662">
        <v>65356</v>
      </c>
      <c r="C217" s="662" t="s">
        <v>23</v>
      </c>
      <c r="D217" s="662" t="s">
        <v>3286</v>
      </c>
      <c r="E217" s="662" t="s">
        <v>3287</v>
      </c>
      <c r="F217" s="662" t="s">
        <v>3288</v>
      </c>
      <c r="G217" s="662">
        <v>33</v>
      </c>
      <c r="H217" s="662">
        <v>27</v>
      </c>
      <c r="I217" s="662">
        <v>135</v>
      </c>
      <c r="J217" s="662">
        <v>45.4</v>
      </c>
      <c r="K217" s="662">
        <v>68</v>
      </c>
      <c r="L217" s="662">
        <v>14.9</v>
      </c>
      <c r="M217" s="662" t="s">
        <v>22</v>
      </c>
      <c r="N217" s="662" t="s">
        <v>3289</v>
      </c>
      <c r="O217" s="662" t="s">
        <v>22</v>
      </c>
      <c r="P217" s="662" t="s">
        <v>22</v>
      </c>
      <c r="Q217" s="667">
        <v>33.450000000000003</v>
      </c>
      <c r="R217" s="667">
        <v>135.75666699999999</v>
      </c>
      <c r="S217" s="662">
        <v>229.3808111022735</v>
      </c>
      <c r="T217" s="668" t="s">
        <v>4605</v>
      </c>
      <c r="U217" s="668" t="s">
        <v>4605</v>
      </c>
      <c r="V217" s="668" t="s">
        <v>4605</v>
      </c>
      <c r="W217" s="668" t="s">
        <v>22</v>
      </c>
      <c r="X217" s="668" t="s">
        <v>22</v>
      </c>
      <c r="Y217" s="668" t="s">
        <v>4605</v>
      </c>
      <c r="Z217" s="668" t="s">
        <v>22</v>
      </c>
      <c r="AB217" s="662" t="s">
        <v>4745</v>
      </c>
      <c r="AC217" s="662" t="s">
        <v>1919</v>
      </c>
      <c r="AE217" s="662" t="s">
        <v>5032</v>
      </c>
      <c r="AF217" s="662" t="s">
        <v>14459</v>
      </c>
      <c r="AG217" s="662" t="s">
        <v>16124</v>
      </c>
    </row>
    <row r="218" spans="1:33">
      <c r="A218" s="662" t="s">
        <v>1851</v>
      </c>
      <c r="B218" s="662">
        <v>44173</v>
      </c>
      <c r="C218" s="662" t="s">
        <v>23</v>
      </c>
      <c r="D218" s="662" t="s">
        <v>1893</v>
      </c>
      <c r="E218" s="662" t="s">
        <v>1894</v>
      </c>
      <c r="F218" s="662" t="s">
        <v>1895</v>
      </c>
      <c r="G218" s="662">
        <v>34</v>
      </c>
      <c r="H218" s="662">
        <v>46.9</v>
      </c>
      <c r="I218" s="662">
        <v>139</v>
      </c>
      <c r="J218" s="662">
        <v>21.6</v>
      </c>
      <c r="K218" s="662">
        <v>38</v>
      </c>
      <c r="L218" s="662">
        <v>9</v>
      </c>
      <c r="M218" s="662" t="s">
        <v>22</v>
      </c>
      <c r="N218" s="662" t="s">
        <v>35</v>
      </c>
      <c r="O218" s="662" t="s">
        <v>22</v>
      </c>
      <c r="P218" s="662" t="s">
        <v>36</v>
      </c>
      <c r="Q218" s="667">
        <v>34.781666999999999</v>
      </c>
      <c r="R218" s="667">
        <v>139.36000000000001</v>
      </c>
      <c r="S218" s="662">
        <v>231.77094139283423</v>
      </c>
      <c r="T218" s="668" t="s">
        <v>4605</v>
      </c>
      <c r="U218" s="668" t="s">
        <v>4605</v>
      </c>
      <c r="V218" s="668" t="s">
        <v>4605</v>
      </c>
      <c r="W218" s="668" t="s">
        <v>22</v>
      </c>
      <c r="X218" s="668" t="s">
        <v>22</v>
      </c>
      <c r="Y218" s="668" t="s">
        <v>22</v>
      </c>
      <c r="Z218" s="668" t="s">
        <v>22</v>
      </c>
      <c r="AB218" s="662" t="s">
        <v>35</v>
      </c>
      <c r="AC218" s="662" t="s">
        <v>35</v>
      </c>
      <c r="AE218" s="662" t="s">
        <v>5032</v>
      </c>
      <c r="AF218" s="662" t="s">
        <v>14445</v>
      </c>
      <c r="AG218" s="662" t="s">
        <v>16110</v>
      </c>
    </row>
    <row r="219" spans="1:33" ht="18.75" customHeight="1">
      <c r="A219" s="662" t="s">
        <v>3083</v>
      </c>
      <c r="B219" s="662">
        <v>63588</v>
      </c>
      <c r="C219" s="662" t="s">
        <v>17</v>
      </c>
      <c r="D219" s="662" t="s">
        <v>3173</v>
      </c>
      <c r="E219" s="662" t="s">
        <v>3174</v>
      </c>
      <c r="F219" s="662" t="s">
        <v>3175</v>
      </c>
      <c r="G219" s="662">
        <v>34</v>
      </c>
      <c r="H219" s="662">
        <v>13.1</v>
      </c>
      <c r="I219" s="662">
        <v>134</v>
      </c>
      <c r="J219" s="662">
        <v>43.2</v>
      </c>
      <c r="K219" s="662">
        <v>5</v>
      </c>
      <c r="L219" s="662">
        <v>9.6</v>
      </c>
      <c r="M219" s="662">
        <v>1.5</v>
      </c>
      <c r="N219" s="662" t="s">
        <v>3176</v>
      </c>
      <c r="O219" s="662" t="s">
        <v>22</v>
      </c>
      <c r="P219" s="662" t="s">
        <v>40</v>
      </c>
      <c r="Q219" s="667">
        <v>34.218333000000001</v>
      </c>
      <c r="R219" s="667">
        <v>134.72</v>
      </c>
      <c r="S219" s="662">
        <v>231.95915621350338</v>
      </c>
      <c r="T219" s="668" t="s">
        <v>4605</v>
      </c>
      <c r="U219" s="668" t="s">
        <v>4605</v>
      </c>
      <c r="V219" s="668" t="s">
        <v>4605</v>
      </c>
      <c r="W219" s="668" t="s">
        <v>22</v>
      </c>
      <c r="X219" s="668" t="s">
        <v>22</v>
      </c>
      <c r="Y219" s="668" t="s">
        <v>22</v>
      </c>
      <c r="Z219" s="668" t="s">
        <v>22</v>
      </c>
      <c r="AB219" s="662" t="s">
        <v>3176</v>
      </c>
      <c r="AC219" s="662" t="s">
        <v>3176</v>
      </c>
      <c r="AE219" s="662" t="s">
        <v>5032</v>
      </c>
      <c r="AF219" s="662" t="s">
        <v>14446</v>
      </c>
      <c r="AG219" s="662" t="s">
        <v>16111</v>
      </c>
    </row>
    <row r="220" spans="1:33" ht="18.75" customHeight="1">
      <c r="A220" s="662" t="s">
        <v>3574</v>
      </c>
      <c r="B220" s="662">
        <v>69061</v>
      </c>
      <c r="C220" s="662" t="s">
        <v>17</v>
      </c>
      <c r="D220" s="662" t="s">
        <v>3588</v>
      </c>
      <c r="E220" s="662" t="s">
        <v>3589</v>
      </c>
      <c r="F220" s="662" t="s">
        <v>3590</v>
      </c>
      <c r="G220" s="662">
        <v>35</v>
      </c>
      <c r="H220" s="662">
        <v>33.5</v>
      </c>
      <c r="I220" s="662">
        <v>134</v>
      </c>
      <c r="J220" s="662">
        <v>21.6</v>
      </c>
      <c r="K220" s="662">
        <v>19</v>
      </c>
      <c r="L220" s="662">
        <v>10</v>
      </c>
      <c r="M220" s="662">
        <v>1.5</v>
      </c>
      <c r="N220" s="662" t="s">
        <v>2249</v>
      </c>
      <c r="O220" s="662" t="s">
        <v>22</v>
      </c>
      <c r="P220" s="662" t="s">
        <v>40</v>
      </c>
      <c r="Q220" s="667">
        <v>35.558332999999998</v>
      </c>
      <c r="R220" s="667">
        <v>134.36000000000001</v>
      </c>
      <c r="S220" s="662">
        <v>232.19329849189819</v>
      </c>
      <c r="T220" s="668" t="s">
        <v>4605</v>
      </c>
      <c r="U220" s="668" t="s">
        <v>4605</v>
      </c>
      <c r="V220" s="668" t="s">
        <v>4605</v>
      </c>
      <c r="W220" s="668" t="s">
        <v>22</v>
      </c>
      <c r="X220" s="668" t="s">
        <v>22</v>
      </c>
      <c r="Y220" s="668" t="s">
        <v>22</v>
      </c>
      <c r="Z220" s="668" t="s">
        <v>22</v>
      </c>
      <c r="AB220" s="662" t="s">
        <v>4745</v>
      </c>
      <c r="AC220" s="662" t="s">
        <v>4828</v>
      </c>
      <c r="AE220" s="662" t="s">
        <v>5032</v>
      </c>
      <c r="AF220" s="662" t="s">
        <v>14462</v>
      </c>
      <c r="AG220" s="662" t="s">
        <v>16127</v>
      </c>
    </row>
    <row r="221" spans="1:33">
      <c r="A221" s="662" t="s">
        <v>2007</v>
      </c>
      <c r="B221" s="662">
        <v>46141</v>
      </c>
      <c r="C221" s="662" t="s">
        <v>17</v>
      </c>
      <c r="D221" s="662" t="s">
        <v>2031</v>
      </c>
      <c r="E221" s="662" t="s">
        <v>2032</v>
      </c>
      <c r="F221" s="662" t="s">
        <v>2033</v>
      </c>
      <c r="G221" s="662">
        <v>35</v>
      </c>
      <c r="H221" s="662">
        <v>19.2</v>
      </c>
      <c r="I221" s="662">
        <v>139</v>
      </c>
      <c r="J221" s="662">
        <v>27</v>
      </c>
      <c r="K221" s="662">
        <v>5</v>
      </c>
      <c r="L221" s="662">
        <v>9.9</v>
      </c>
      <c r="M221" s="662">
        <v>1.5</v>
      </c>
      <c r="N221" s="662" t="s">
        <v>2034</v>
      </c>
      <c r="O221" s="662" t="s">
        <v>22</v>
      </c>
      <c r="P221" s="662" t="s">
        <v>22</v>
      </c>
      <c r="Q221" s="667">
        <v>35.32</v>
      </c>
      <c r="R221" s="667">
        <v>139.44999999999999</v>
      </c>
      <c r="S221" s="662">
        <v>232.28505478637135</v>
      </c>
      <c r="T221" s="668" t="s">
        <v>4605</v>
      </c>
      <c r="U221" s="668" t="s">
        <v>4605</v>
      </c>
      <c r="V221" s="668" t="s">
        <v>4605</v>
      </c>
      <c r="W221" s="668" t="s">
        <v>22</v>
      </c>
      <c r="X221" s="668" t="s">
        <v>22</v>
      </c>
      <c r="Y221" s="668" t="s">
        <v>22</v>
      </c>
      <c r="Z221" s="668" t="s">
        <v>22</v>
      </c>
      <c r="AB221" s="662" t="s">
        <v>2034</v>
      </c>
      <c r="AC221" s="662" t="s">
        <v>2034</v>
      </c>
      <c r="AE221" s="662" t="s">
        <v>5032</v>
      </c>
      <c r="AF221" s="662" t="s">
        <v>14448</v>
      </c>
      <c r="AG221" s="662" t="s">
        <v>16113</v>
      </c>
    </row>
    <row r="222" spans="1:33">
      <c r="A222" s="662" t="s">
        <v>1851</v>
      </c>
      <c r="B222" s="662">
        <v>44172</v>
      </c>
      <c r="C222" s="662" t="s">
        <v>23</v>
      </c>
      <c r="D222" s="662" t="s">
        <v>1889</v>
      </c>
      <c r="E222" s="662" t="s">
        <v>1890</v>
      </c>
      <c r="F222" s="662" t="s">
        <v>1891</v>
      </c>
      <c r="G222" s="662">
        <v>34</v>
      </c>
      <c r="H222" s="662">
        <v>44.9</v>
      </c>
      <c r="I222" s="662">
        <v>139</v>
      </c>
      <c r="J222" s="662">
        <v>21.7</v>
      </c>
      <c r="K222" s="662">
        <v>74</v>
      </c>
      <c r="L222" s="662">
        <v>27.1</v>
      </c>
      <c r="M222" s="662" t="s">
        <v>22</v>
      </c>
      <c r="N222" s="662" t="s">
        <v>1892</v>
      </c>
      <c r="O222" s="662" t="s">
        <v>22</v>
      </c>
      <c r="P222" s="662" t="s">
        <v>22</v>
      </c>
      <c r="Q222" s="667">
        <v>34.748333000000002</v>
      </c>
      <c r="R222" s="667">
        <v>139.36166700000001</v>
      </c>
      <c r="S222" s="662">
        <v>232.88866419083095</v>
      </c>
      <c r="T222" s="668" t="s">
        <v>4605</v>
      </c>
      <c r="U222" s="668" t="s">
        <v>4605</v>
      </c>
      <c r="V222" s="668" t="s">
        <v>4605</v>
      </c>
      <c r="W222" s="668" t="s">
        <v>22</v>
      </c>
      <c r="X222" s="668" t="s">
        <v>22</v>
      </c>
      <c r="Y222" s="668" t="s">
        <v>4605</v>
      </c>
      <c r="Z222" s="668" t="s">
        <v>22</v>
      </c>
      <c r="AB222" s="662" t="s">
        <v>1892</v>
      </c>
      <c r="AC222" s="662" t="s">
        <v>1892</v>
      </c>
      <c r="AE222" s="662" t="s">
        <v>5032</v>
      </c>
      <c r="AF222" s="662" t="s">
        <v>14449</v>
      </c>
      <c r="AG222" s="662" t="s">
        <v>16114</v>
      </c>
    </row>
    <row r="223" spans="1:33" ht="18.75" customHeight="1">
      <c r="A223" s="662" t="s">
        <v>1556</v>
      </c>
      <c r="B223" s="662">
        <v>56052</v>
      </c>
      <c r="C223" s="662" t="s">
        <v>23</v>
      </c>
      <c r="D223" s="662" t="s">
        <v>2843</v>
      </c>
      <c r="E223" s="662" t="s">
        <v>2844</v>
      </c>
      <c r="F223" s="662" t="s">
        <v>2845</v>
      </c>
      <c r="G223" s="662">
        <v>37</v>
      </c>
      <c r="H223" s="662">
        <v>23.4</v>
      </c>
      <c r="I223" s="662">
        <v>136</v>
      </c>
      <c r="J223" s="662">
        <v>53.7</v>
      </c>
      <c r="K223" s="662">
        <v>5</v>
      </c>
      <c r="L223" s="662">
        <v>28.1</v>
      </c>
      <c r="M223" s="662" t="s">
        <v>22</v>
      </c>
      <c r="N223" s="662" t="s">
        <v>2846</v>
      </c>
      <c r="O223" s="662">
        <v>56903</v>
      </c>
      <c r="P223" s="662" t="s">
        <v>22</v>
      </c>
      <c r="Q223" s="667">
        <v>37.39</v>
      </c>
      <c r="R223" s="667">
        <v>136.89500000000001</v>
      </c>
      <c r="S223" s="662">
        <v>233.03950380078305</v>
      </c>
      <c r="T223" s="668" t="s">
        <v>4605</v>
      </c>
      <c r="U223" s="668" t="s">
        <v>4605</v>
      </c>
      <c r="V223" s="668" t="s">
        <v>4605</v>
      </c>
      <c r="W223" s="668" t="s">
        <v>22</v>
      </c>
      <c r="X223" s="668" t="s">
        <v>22</v>
      </c>
      <c r="Y223" s="668" t="s">
        <v>4605</v>
      </c>
      <c r="Z223" s="668" t="s">
        <v>22</v>
      </c>
      <c r="AB223" s="662" t="s">
        <v>2846</v>
      </c>
      <c r="AC223" s="662" t="s">
        <v>2846</v>
      </c>
      <c r="AE223" s="662" t="s">
        <v>5032</v>
      </c>
      <c r="AF223" s="662" t="s">
        <v>14450</v>
      </c>
      <c r="AG223" s="662" t="s">
        <v>16115</v>
      </c>
    </row>
    <row r="224" spans="1:33" ht="18.75" customHeight="1">
      <c r="A224" s="662" t="s">
        <v>1799</v>
      </c>
      <c r="B224" s="662">
        <v>43171</v>
      </c>
      <c r="C224" s="662" t="s">
        <v>17</v>
      </c>
      <c r="D224" s="662" t="s">
        <v>1834</v>
      </c>
      <c r="E224" s="662" t="s">
        <v>1835</v>
      </c>
      <c r="F224" s="662" t="s">
        <v>1836</v>
      </c>
      <c r="G224" s="662">
        <v>35</v>
      </c>
      <c r="H224" s="662">
        <v>59.1</v>
      </c>
      <c r="I224" s="662">
        <v>139</v>
      </c>
      <c r="J224" s="662">
        <v>20.100000000000001</v>
      </c>
      <c r="K224" s="662">
        <v>44</v>
      </c>
      <c r="L224" s="662">
        <v>6.5</v>
      </c>
      <c r="M224" s="662">
        <v>1.5</v>
      </c>
      <c r="N224" s="662" t="s">
        <v>1837</v>
      </c>
      <c r="O224" s="662" t="s">
        <v>22</v>
      </c>
      <c r="P224" s="662" t="s">
        <v>40</v>
      </c>
      <c r="Q224" s="667">
        <v>35.984999999999999</v>
      </c>
      <c r="R224" s="667">
        <v>139.33500000000001</v>
      </c>
      <c r="S224" s="662">
        <v>233.97398776224711</v>
      </c>
      <c r="T224" s="668" t="s">
        <v>4605</v>
      </c>
      <c r="U224" s="668" t="s">
        <v>4605</v>
      </c>
      <c r="V224" s="668" t="s">
        <v>4605</v>
      </c>
      <c r="W224" s="668" t="s">
        <v>22</v>
      </c>
      <c r="X224" s="668" t="s">
        <v>22</v>
      </c>
      <c r="Y224" s="668" t="s">
        <v>22</v>
      </c>
      <c r="Z224" s="668" t="s">
        <v>22</v>
      </c>
      <c r="AB224" s="662" t="s">
        <v>1837</v>
      </c>
      <c r="AC224" s="662" t="s">
        <v>1837</v>
      </c>
      <c r="AE224" s="662" t="s">
        <v>5032</v>
      </c>
      <c r="AF224" s="662" t="s">
        <v>14452</v>
      </c>
      <c r="AG224" s="662" t="s">
        <v>16117</v>
      </c>
    </row>
    <row r="225" spans="1:33">
      <c r="A225" s="662" t="s">
        <v>1799</v>
      </c>
      <c r="B225" s="662">
        <v>43266</v>
      </c>
      <c r="C225" s="662" t="s">
        <v>17</v>
      </c>
      <c r="D225" s="662" t="s">
        <v>1847</v>
      </c>
      <c r="E225" s="662" t="s">
        <v>1848</v>
      </c>
      <c r="F225" s="662" t="s">
        <v>1849</v>
      </c>
      <c r="G225" s="662">
        <v>35</v>
      </c>
      <c r="H225" s="662">
        <v>46.4</v>
      </c>
      <c r="I225" s="662">
        <v>139</v>
      </c>
      <c r="J225" s="662">
        <v>24.8</v>
      </c>
      <c r="K225" s="662">
        <v>119</v>
      </c>
      <c r="L225" s="662">
        <v>10</v>
      </c>
      <c r="M225" s="662">
        <v>1.5</v>
      </c>
      <c r="N225" s="662" t="s">
        <v>1850</v>
      </c>
      <c r="O225" s="662" t="s">
        <v>22</v>
      </c>
      <c r="P225" s="662" t="s">
        <v>40</v>
      </c>
      <c r="Q225" s="667">
        <v>35.773333000000001</v>
      </c>
      <c r="R225" s="667">
        <v>139.41333299999999</v>
      </c>
      <c r="S225" s="662">
        <v>234.50716007883725</v>
      </c>
      <c r="T225" s="668" t="s">
        <v>4605</v>
      </c>
      <c r="U225" s="668" t="s">
        <v>4605</v>
      </c>
      <c r="V225" s="668" t="s">
        <v>4605</v>
      </c>
      <c r="W225" s="668" t="s">
        <v>22</v>
      </c>
      <c r="X225" s="668" t="s">
        <v>22</v>
      </c>
      <c r="Y225" s="668" t="s">
        <v>22</v>
      </c>
      <c r="Z225" s="668" t="s">
        <v>22</v>
      </c>
      <c r="AB225" s="662" t="s">
        <v>1814</v>
      </c>
      <c r="AC225" s="662" t="s">
        <v>3581</v>
      </c>
      <c r="AE225" s="662" t="s">
        <v>5032</v>
      </c>
      <c r="AF225" s="662" t="s">
        <v>14454</v>
      </c>
      <c r="AG225" s="662" t="s">
        <v>16119</v>
      </c>
    </row>
    <row r="226" spans="1:33" ht="18.75" customHeight="1">
      <c r="A226" s="662" t="s">
        <v>3083</v>
      </c>
      <c r="B226" s="662">
        <v>63366</v>
      </c>
      <c r="C226" s="662" t="s">
        <v>17</v>
      </c>
      <c r="D226" s="662" t="s">
        <v>3132</v>
      </c>
      <c r="E226" s="662" t="s">
        <v>3133</v>
      </c>
      <c r="F226" s="662" t="s">
        <v>3134</v>
      </c>
      <c r="G226" s="662">
        <v>34</v>
      </c>
      <c r="H226" s="662">
        <v>51.5</v>
      </c>
      <c r="I226" s="662">
        <v>134</v>
      </c>
      <c r="J226" s="662">
        <v>22.4</v>
      </c>
      <c r="K226" s="662">
        <v>20</v>
      </c>
      <c r="L226" s="662">
        <v>10</v>
      </c>
      <c r="M226" s="662">
        <v>1.5</v>
      </c>
      <c r="N226" s="662" t="s">
        <v>2213</v>
      </c>
      <c r="O226" s="662" t="s">
        <v>22</v>
      </c>
      <c r="P226" s="662" t="s">
        <v>40</v>
      </c>
      <c r="Q226" s="667">
        <v>34.858333000000002</v>
      </c>
      <c r="R226" s="667">
        <v>134.373333</v>
      </c>
      <c r="S226" s="662">
        <v>234.97155258644608</v>
      </c>
      <c r="T226" s="668" t="s">
        <v>4605</v>
      </c>
      <c r="U226" s="668" t="s">
        <v>4605</v>
      </c>
      <c r="V226" s="668" t="s">
        <v>4605</v>
      </c>
      <c r="W226" s="668" t="s">
        <v>22</v>
      </c>
      <c r="X226" s="668" t="s">
        <v>22</v>
      </c>
      <c r="Y226" s="668" t="s">
        <v>22</v>
      </c>
      <c r="Z226" s="668" t="s">
        <v>22</v>
      </c>
      <c r="AB226" s="662" t="s">
        <v>2213</v>
      </c>
      <c r="AC226" s="662" t="s">
        <v>2213</v>
      </c>
      <c r="AE226" s="662" t="s">
        <v>5036</v>
      </c>
      <c r="AF226" s="662" t="s">
        <v>14475</v>
      </c>
      <c r="AG226" s="662" t="s">
        <v>16140</v>
      </c>
    </row>
    <row r="227" spans="1:33">
      <c r="A227" s="662" t="s">
        <v>3290</v>
      </c>
      <c r="B227" s="662">
        <v>66136</v>
      </c>
      <c r="C227" s="662" t="s">
        <v>17</v>
      </c>
      <c r="D227" s="662" t="s">
        <v>3310</v>
      </c>
      <c r="E227" s="662" t="s">
        <v>3311</v>
      </c>
      <c r="F227" s="662" t="s">
        <v>3312</v>
      </c>
      <c r="G227" s="662">
        <v>35</v>
      </c>
      <c r="H227" s="662">
        <v>5.9</v>
      </c>
      <c r="I227" s="662">
        <v>134</v>
      </c>
      <c r="J227" s="662">
        <v>19.5</v>
      </c>
      <c r="K227" s="662">
        <v>207</v>
      </c>
      <c r="L227" s="662">
        <v>6.5</v>
      </c>
      <c r="M227" s="662">
        <v>1.5</v>
      </c>
      <c r="N227" s="662" t="s">
        <v>2050</v>
      </c>
      <c r="O227" s="662">
        <v>66915</v>
      </c>
      <c r="P227" s="662" t="s">
        <v>40</v>
      </c>
      <c r="Q227" s="667">
        <v>35.098332999999997</v>
      </c>
      <c r="R227" s="667">
        <v>134.32499999999999</v>
      </c>
      <c r="S227" s="662">
        <v>235.07245380768896</v>
      </c>
      <c r="T227" s="668" t="s">
        <v>4605</v>
      </c>
      <c r="U227" s="668" t="s">
        <v>4605</v>
      </c>
      <c r="V227" s="668" t="s">
        <v>4605</v>
      </c>
      <c r="W227" s="668" t="s">
        <v>22</v>
      </c>
      <c r="X227" s="668" t="s">
        <v>22</v>
      </c>
      <c r="Y227" s="668" t="s">
        <v>22</v>
      </c>
      <c r="Z227" s="668" t="s">
        <v>22</v>
      </c>
      <c r="AB227" s="662" t="s">
        <v>4745</v>
      </c>
      <c r="AC227" s="662" t="s">
        <v>2491</v>
      </c>
      <c r="AE227" s="662" t="s">
        <v>5036</v>
      </c>
      <c r="AF227" s="662" t="s">
        <v>14476</v>
      </c>
      <c r="AG227" s="662" t="s">
        <v>16141</v>
      </c>
    </row>
    <row r="228" spans="1:33" ht="18.75" customHeight="1">
      <c r="A228" s="662" t="s">
        <v>2641</v>
      </c>
      <c r="B228" s="662">
        <v>54651</v>
      </c>
      <c r="C228" s="662" t="s">
        <v>23</v>
      </c>
      <c r="D228" s="662" t="s">
        <v>2743</v>
      </c>
      <c r="E228" s="662" t="s">
        <v>2744</v>
      </c>
      <c r="F228" s="662" t="s">
        <v>2745</v>
      </c>
      <c r="G228" s="662">
        <v>37</v>
      </c>
      <c r="H228" s="662">
        <v>6.4</v>
      </c>
      <c r="I228" s="662">
        <v>138</v>
      </c>
      <c r="J228" s="662">
        <v>14.8</v>
      </c>
      <c r="K228" s="662">
        <v>13</v>
      </c>
      <c r="L228" s="662">
        <v>18</v>
      </c>
      <c r="M228" s="662" t="s">
        <v>22</v>
      </c>
      <c r="N228" s="662" t="s">
        <v>2746</v>
      </c>
      <c r="O228" s="662">
        <v>54937</v>
      </c>
      <c r="P228" s="662" t="s">
        <v>22</v>
      </c>
      <c r="Q228" s="667">
        <v>37.106667000000002</v>
      </c>
      <c r="R228" s="667">
        <v>138.246667</v>
      </c>
      <c r="S228" s="662">
        <v>235.36371268975498</v>
      </c>
      <c r="T228" s="668" t="s">
        <v>4605</v>
      </c>
      <c r="U228" s="668" t="s">
        <v>4605</v>
      </c>
      <c r="V228" s="668" t="s">
        <v>4605</v>
      </c>
      <c r="W228" s="668" t="s">
        <v>22</v>
      </c>
      <c r="X228" s="668" t="s">
        <v>22</v>
      </c>
      <c r="Y228" s="668" t="s">
        <v>4605</v>
      </c>
      <c r="Z228" s="668" t="s">
        <v>22</v>
      </c>
      <c r="AB228" s="662" t="s">
        <v>4745</v>
      </c>
      <c r="AC228" s="662" t="s">
        <v>4844</v>
      </c>
      <c r="AE228" s="662" t="s">
        <v>5036</v>
      </c>
      <c r="AF228" s="662" t="s">
        <v>14477</v>
      </c>
      <c r="AG228" s="662" t="s">
        <v>16142</v>
      </c>
    </row>
    <row r="229" spans="1:33">
      <c r="A229" s="662" t="s">
        <v>1733</v>
      </c>
      <c r="B229" s="662">
        <v>42302</v>
      </c>
      <c r="C229" s="662" t="s">
        <v>17</v>
      </c>
      <c r="D229" s="662" t="s">
        <v>1780</v>
      </c>
      <c r="E229" s="662" t="s">
        <v>1781</v>
      </c>
      <c r="F229" s="662" t="s">
        <v>1782</v>
      </c>
      <c r="G229" s="662">
        <v>36</v>
      </c>
      <c r="H229" s="662">
        <v>19.899999999999999</v>
      </c>
      <c r="I229" s="662">
        <v>139</v>
      </c>
      <c r="J229" s="662">
        <v>9.9</v>
      </c>
      <c r="K229" s="662">
        <v>64</v>
      </c>
      <c r="L229" s="662">
        <v>12</v>
      </c>
      <c r="M229" s="662">
        <v>1.5</v>
      </c>
      <c r="N229" s="662" t="s">
        <v>1783</v>
      </c>
      <c r="O229" s="662" t="s">
        <v>22</v>
      </c>
      <c r="P229" s="662" t="s">
        <v>40</v>
      </c>
      <c r="Q229" s="667">
        <v>36.331667000000003</v>
      </c>
      <c r="R229" s="667">
        <v>139.16499999999999</v>
      </c>
      <c r="S229" s="662">
        <v>235.39360008405177</v>
      </c>
      <c r="T229" s="668" t="s">
        <v>4605</v>
      </c>
      <c r="U229" s="668" t="s">
        <v>4605</v>
      </c>
      <c r="V229" s="668" t="s">
        <v>4605</v>
      </c>
      <c r="W229" s="668" t="s">
        <v>22</v>
      </c>
      <c r="X229" s="668" t="s">
        <v>22</v>
      </c>
      <c r="Y229" s="668" t="s">
        <v>22</v>
      </c>
      <c r="Z229" s="668" t="s">
        <v>22</v>
      </c>
      <c r="AB229" s="662" t="s">
        <v>1783</v>
      </c>
      <c r="AC229" s="662" t="s">
        <v>1783</v>
      </c>
      <c r="AE229" s="662" t="s">
        <v>5036</v>
      </c>
      <c r="AF229" s="662" t="s">
        <v>14526</v>
      </c>
      <c r="AG229" s="662" t="s">
        <v>16191</v>
      </c>
    </row>
    <row r="230" spans="1:33" ht="18.75" customHeight="1">
      <c r="A230" s="662" t="s">
        <v>1851</v>
      </c>
      <c r="B230" s="662">
        <v>44216</v>
      </c>
      <c r="C230" s="662" t="s">
        <v>23</v>
      </c>
      <c r="D230" s="662" t="s">
        <v>1903</v>
      </c>
      <c r="E230" s="662" t="s">
        <v>1904</v>
      </c>
      <c r="F230" s="662" t="s">
        <v>1905</v>
      </c>
      <c r="G230" s="662">
        <v>34</v>
      </c>
      <c r="H230" s="662">
        <v>11.3</v>
      </c>
      <c r="I230" s="662">
        <v>139</v>
      </c>
      <c r="J230" s="662">
        <v>8</v>
      </c>
      <c r="K230" s="662">
        <v>138</v>
      </c>
      <c r="L230" s="662">
        <v>10</v>
      </c>
      <c r="M230" s="662" t="s">
        <v>22</v>
      </c>
      <c r="N230" s="662" t="s">
        <v>35</v>
      </c>
      <c r="O230" s="662" t="s">
        <v>22</v>
      </c>
      <c r="P230" s="662" t="s">
        <v>36</v>
      </c>
      <c r="Q230" s="667">
        <v>34.188333</v>
      </c>
      <c r="R230" s="667">
        <v>139.13333299999999</v>
      </c>
      <c r="S230" s="662">
        <v>238.52882894572411</v>
      </c>
      <c r="T230" s="668" t="s">
        <v>4605</v>
      </c>
      <c r="U230" s="668" t="s">
        <v>4605</v>
      </c>
      <c r="V230" s="668" t="s">
        <v>4605</v>
      </c>
      <c r="W230" s="668" t="s">
        <v>22</v>
      </c>
      <c r="X230" s="668" t="s">
        <v>22</v>
      </c>
      <c r="Y230" s="668" t="s">
        <v>22</v>
      </c>
      <c r="Z230" s="668" t="s">
        <v>22</v>
      </c>
      <c r="AB230" s="662" t="s">
        <v>35</v>
      </c>
      <c r="AC230" s="662" t="s">
        <v>35</v>
      </c>
      <c r="AE230" s="662" t="s">
        <v>5036</v>
      </c>
      <c r="AF230" s="662" t="s">
        <v>14479</v>
      </c>
      <c r="AG230" s="662" t="s">
        <v>16144</v>
      </c>
    </row>
    <row r="231" spans="1:33" ht="18.75" customHeight="1">
      <c r="A231" s="662" t="s">
        <v>1851</v>
      </c>
      <c r="B231" s="662">
        <v>44116</v>
      </c>
      <c r="C231" s="662" t="s">
        <v>17</v>
      </c>
      <c r="D231" s="662" t="s">
        <v>1872</v>
      </c>
      <c r="E231" s="662" t="s">
        <v>1873</v>
      </c>
      <c r="F231" s="662" t="s">
        <v>1874</v>
      </c>
      <c r="G231" s="662">
        <v>35</v>
      </c>
      <c r="H231" s="662">
        <v>41</v>
      </c>
      <c r="I231" s="662">
        <v>139</v>
      </c>
      <c r="J231" s="662">
        <v>29</v>
      </c>
      <c r="K231" s="662">
        <v>59</v>
      </c>
      <c r="L231" s="662">
        <v>9.3000000000000007</v>
      </c>
      <c r="M231" s="662">
        <v>1.5</v>
      </c>
      <c r="N231" s="662" t="s">
        <v>1117</v>
      </c>
      <c r="O231" s="662" t="s">
        <v>22</v>
      </c>
      <c r="P231" s="662" t="s">
        <v>40</v>
      </c>
      <c r="Q231" s="667">
        <v>35.683332999999998</v>
      </c>
      <c r="R231" s="667">
        <v>139.48333299999999</v>
      </c>
      <c r="S231" s="662">
        <v>238.79234413375639</v>
      </c>
      <c r="T231" s="668" t="s">
        <v>4605</v>
      </c>
      <c r="U231" s="668" t="s">
        <v>4605</v>
      </c>
      <c r="V231" s="668" t="s">
        <v>4605</v>
      </c>
      <c r="W231" s="668" t="s">
        <v>22</v>
      </c>
      <c r="X231" s="668" t="s">
        <v>22</v>
      </c>
      <c r="Y231" s="668" t="s">
        <v>22</v>
      </c>
      <c r="Z231" s="668" t="s">
        <v>22</v>
      </c>
      <c r="AB231" s="662" t="s">
        <v>1117</v>
      </c>
      <c r="AC231" s="662" t="s">
        <v>1117</v>
      </c>
      <c r="AE231" s="662" t="s">
        <v>5036</v>
      </c>
      <c r="AF231" s="662" t="s">
        <v>14519</v>
      </c>
      <c r="AG231" s="662" t="s">
        <v>16184</v>
      </c>
    </row>
    <row r="232" spans="1:33" ht="18.75" customHeight="1">
      <c r="A232" s="662" t="s">
        <v>1851</v>
      </c>
      <c r="B232" s="662">
        <v>44207</v>
      </c>
      <c r="C232" s="662" t="s">
        <v>23</v>
      </c>
      <c r="D232" s="662" t="s">
        <v>1900</v>
      </c>
      <c r="E232" s="662" t="s">
        <v>1901</v>
      </c>
      <c r="F232" s="662" t="s">
        <v>1902</v>
      </c>
      <c r="G232" s="662">
        <v>34</v>
      </c>
      <c r="H232" s="662">
        <v>22.1</v>
      </c>
      <c r="I232" s="662">
        <v>139</v>
      </c>
      <c r="J232" s="662">
        <v>16.100000000000001</v>
      </c>
      <c r="K232" s="662">
        <v>29</v>
      </c>
      <c r="L232" s="662">
        <v>10</v>
      </c>
      <c r="M232" s="662" t="s">
        <v>22</v>
      </c>
      <c r="N232" s="662" t="s">
        <v>35</v>
      </c>
      <c r="O232" s="662" t="s">
        <v>22</v>
      </c>
      <c r="P232" s="662" t="s">
        <v>36</v>
      </c>
      <c r="Q232" s="667">
        <v>34.368333</v>
      </c>
      <c r="R232" s="667">
        <v>139.26833300000001</v>
      </c>
      <c r="S232" s="662">
        <v>239.85830838826132</v>
      </c>
      <c r="T232" s="668" t="s">
        <v>4605</v>
      </c>
      <c r="U232" s="668" t="s">
        <v>4605</v>
      </c>
      <c r="V232" s="668" t="s">
        <v>4605</v>
      </c>
      <c r="W232" s="668" t="s">
        <v>22</v>
      </c>
      <c r="X232" s="668" t="s">
        <v>22</v>
      </c>
      <c r="Y232" s="668" t="s">
        <v>22</v>
      </c>
      <c r="Z232" s="668" t="s">
        <v>22</v>
      </c>
      <c r="AB232" s="662" t="s">
        <v>35</v>
      </c>
      <c r="AC232" s="662" t="s">
        <v>35</v>
      </c>
      <c r="AE232" s="662" t="s">
        <v>5036</v>
      </c>
      <c r="AF232" s="662" t="s">
        <v>14525</v>
      </c>
      <c r="AG232" s="662" t="s">
        <v>16190</v>
      </c>
    </row>
    <row r="233" spans="1:33" ht="18.75" customHeight="1">
      <c r="A233" s="662" t="s">
        <v>3574</v>
      </c>
      <c r="B233" s="662">
        <v>69246</v>
      </c>
      <c r="C233" s="662" t="s">
        <v>17</v>
      </c>
      <c r="D233" s="662" t="s">
        <v>3618</v>
      </c>
      <c r="E233" s="662" t="s">
        <v>3619</v>
      </c>
      <c r="F233" s="662" t="s">
        <v>3620</v>
      </c>
      <c r="G233" s="662">
        <v>35</v>
      </c>
      <c r="H233" s="662">
        <v>15.8</v>
      </c>
      <c r="I233" s="662">
        <v>134</v>
      </c>
      <c r="J233" s="662">
        <v>14.4</v>
      </c>
      <c r="K233" s="662">
        <v>182</v>
      </c>
      <c r="L233" s="662">
        <v>6.5</v>
      </c>
      <c r="M233" s="662">
        <v>1.5</v>
      </c>
      <c r="N233" s="662" t="s">
        <v>2249</v>
      </c>
      <c r="O233" s="662">
        <v>69915</v>
      </c>
      <c r="P233" s="662" t="s">
        <v>22</v>
      </c>
      <c r="Q233" s="667">
        <v>35.263333000000003</v>
      </c>
      <c r="R233" s="667">
        <v>134.24</v>
      </c>
      <c r="S233" s="662">
        <v>241.62539355448124</v>
      </c>
      <c r="T233" s="668" t="s">
        <v>4605</v>
      </c>
      <c r="U233" s="668" t="s">
        <v>4605</v>
      </c>
      <c r="V233" s="668" t="s">
        <v>4605</v>
      </c>
      <c r="W233" s="668" t="s">
        <v>22</v>
      </c>
      <c r="X233" s="668" t="s">
        <v>22</v>
      </c>
      <c r="Y233" s="668" t="s">
        <v>22</v>
      </c>
      <c r="Z233" s="668" t="s">
        <v>22</v>
      </c>
      <c r="AB233" s="662" t="s">
        <v>4745</v>
      </c>
      <c r="AC233" s="662" t="s">
        <v>4828</v>
      </c>
      <c r="AE233" s="662" t="s">
        <v>5036</v>
      </c>
      <c r="AF233" s="662" t="s">
        <v>14481</v>
      </c>
      <c r="AG233" s="662" t="s">
        <v>16146</v>
      </c>
    </row>
    <row r="234" spans="1:33">
      <c r="A234" s="662" t="s">
        <v>1556</v>
      </c>
      <c r="B234" s="662">
        <v>56036</v>
      </c>
      <c r="C234" s="662" t="s">
        <v>17</v>
      </c>
      <c r="D234" s="662" t="s">
        <v>2840</v>
      </c>
      <c r="E234" s="662" t="s">
        <v>2841</v>
      </c>
      <c r="F234" s="662" t="s">
        <v>2842</v>
      </c>
      <c r="G234" s="662">
        <v>37</v>
      </c>
      <c r="H234" s="662">
        <v>26.8</v>
      </c>
      <c r="I234" s="662">
        <v>137</v>
      </c>
      <c r="J234" s="662">
        <v>17.2</v>
      </c>
      <c r="K234" s="662">
        <v>4</v>
      </c>
      <c r="L234" s="662">
        <v>7.5</v>
      </c>
      <c r="M234" s="662">
        <v>2</v>
      </c>
      <c r="N234" s="662" t="s">
        <v>2080</v>
      </c>
      <c r="O234" s="662">
        <v>56900</v>
      </c>
      <c r="P234" s="662" t="s">
        <v>22</v>
      </c>
      <c r="Q234" s="667">
        <v>37.446666999999998</v>
      </c>
      <c r="R234" s="667">
        <v>137.28666699999999</v>
      </c>
      <c r="S234" s="662">
        <v>241.88265931754017</v>
      </c>
      <c r="T234" s="668" t="s">
        <v>4605</v>
      </c>
      <c r="U234" s="668" t="s">
        <v>4605</v>
      </c>
      <c r="V234" s="668" t="s">
        <v>4605</v>
      </c>
      <c r="W234" s="668" t="s">
        <v>22</v>
      </c>
      <c r="X234" s="668" t="s">
        <v>22</v>
      </c>
      <c r="Y234" s="668" t="s">
        <v>22</v>
      </c>
      <c r="Z234" s="668" t="s">
        <v>22</v>
      </c>
      <c r="AB234" s="662" t="s">
        <v>4745</v>
      </c>
      <c r="AC234" s="662" t="s">
        <v>2461</v>
      </c>
      <c r="AE234" s="662" t="s">
        <v>5036</v>
      </c>
      <c r="AF234" s="662" t="s">
        <v>14520</v>
      </c>
      <c r="AG234" s="662" t="s">
        <v>16185</v>
      </c>
    </row>
    <row r="235" spans="1:33" ht="18.75" customHeight="1">
      <c r="A235" s="662" t="s">
        <v>3574</v>
      </c>
      <c r="B235" s="662">
        <v>69122</v>
      </c>
      <c r="C235" s="662" t="s">
        <v>23</v>
      </c>
      <c r="D235" s="662" t="s">
        <v>3574</v>
      </c>
      <c r="E235" s="662" t="s">
        <v>3601</v>
      </c>
      <c r="F235" s="662" t="s">
        <v>3602</v>
      </c>
      <c r="G235" s="662">
        <v>35</v>
      </c>
      <c r="H235" s="662">
        <v>29.2</v>
      </c>
      <c r="I235" s="662">
        <v>134</v>
      </c>
      <c r="J235" s="662">
        <v>14.3</v>
      </c>
      <c r="K235" s="662">
        <v>7</v>
      </c>
      <c r="L235" s="662">
        <v>33.200000000000003</v>
      </c>
      <c r="M235" s="662" t="s">
        <v>22</v>
      </c>
      <c r="N235" s="662" t="s">
        <v>219</v>
      </c>
      <c r="O235" s="662">
        <v>69940</v>
      </c>
      <c r="P235" s="662" t="s">
        <v>22</v>
      </c>
      <c r="Q235" s="667">
        <v>35.486666999999997</v>
      </c>
      <c r="R235" s="667">
        <v>134.23833300000001</v>
      </c>
      <c r="S235" s="662">
        <v>242.41422966411938</v>
      </c>
      <c r="T235" s="668" t="s">
        <v>4605</v>
      </c>
      <c r="U235" s="668" t="s">
        <v>4605</v>
      </c>
      <c r="V235" s="668" t="s">
        <v>4605</v>
      </c>
      <c r="W235" s="668" t="s">
        <v>4605</v>
      </c>
      <c r="X235" s="668" t="s">
        <v>22</v>
      </c>
      <c r="Y235" s="668" t="s">
        <v>4605</v>
      </c>
      <c r="Z235" s="668" t="s">
        <v>22</v>
      </c>
      <c r="AB235" s="662" t="s">
        <v>219</v>
      </c>
      <c r="AC235" s="662" t="s">
        <v>219</v>
      </c>
      <c r="AE235" s="662" t="s">
        <v>5036</v>
      </c>
      <c r="AF235" s="662" t="s">
        <v>14484</v>
      </c>
      <c r="AG235" s="662" t="s">
        <v>16149</v>
      </c>
    </row>
    <row r="236" spans="1:33">
      <c r="A236" s="662" t="s">
        <v>1799</v>
      </c>
      <c r="B236" s="662">
        <v>43056</v>
      </c>
      <c r="C236" s="662" t="s">
        <v>23</v>
      </c>
      <c r="D236" s="662" t="s">
        <v>1804</v>
      </c>
      <c r="E236" s="662" t="s">
        <v>1805</v>
      </c>
      <c r="F236" s="662" t="s">
        <v>1806</v>
      </c>
      <c r="G236" s="662">
        <v>36</v>
      </c>
      <c r="H236" s="662">
        <v>9</v>
      </c>
      <c r="I236" s="662">
        <v>139</v>
      </c>
      <c r="J236" s="662">
        <v>22.8</v>
      </c>
      <c r="K236" s="662">
        <v>30</v>
      </c>
      <c r="L236" s="662">
        <v>16.7</v>
      </c>
      <c r="M236" s="662" t="s">
        <v>22</v>
      </c>
      <c r="N236" s="662" t="s">
        <v>1620</v>
      </c>
      <c r="O236" s="662">
        <v>43905</v>
      </c>
      <c r="P236" s="662" t="s">
        <v>22</v>
      </c>
      <c r="Q236" s="667">
        <v>36.15</v>
      </c>
      <c r="R236" s="667">
        <v>139.38</v>
      </c>
      <c r="S236" s="662">
        <v>244.1644375283974</v>
      </c>
      <c r="T236" s="668" t="s">
        <v>4605</v>
      </c>
      <c r="U236" s="668" t="s">
        <v>4605</v>
      </c>
      <c r="V236" s="668" t="s">
        <v>4605</v>
      </c>
      <c r="W236" s="668" t="s">
        <v>4605</v>
      </c>
      <c r="X236" s="668" t="s">
        <v>22</v>
      </c>
      <c r="Y236" s="668" t="s">
        <v>4605</v>
      </c>
      <c r="Z236" s="668" t="s">
        <v>22</v>
      </c>
      <c r="AB236" s="662" t="s">
        <v>4745</v>
      </c>
      <c r="AC236" s="662" t="s">
        <v>4806</v>
      </c>
      <c r="AE236" s="662" t="s">
        <v>5036</v>
      </c>
      <c r="AF236" s="662" t="s">
        <v>14512</v>
      </c>
      <c r="AG236" s="662" t="s">
        <v>16177</v>
      </c>
    </row>
    <row r="237" spans="1:33">
      <c r="A237" s="662" t="s">
        <v>1733</v>
      </c>
      <c r="B237" s="662">
        <v>42146</v>
      </c>
      <c r="C237" s="662" t="s">
        <v>17</v>
      </c>
      <c r="D237" s="662" t="s">
        <v>1748</v>
      </c>
      <c r="E237" s="662" t="s">
        <v>1749</v>
      </c>
      <c r="F237" s="662" t="s">
        <v>1750</v>
      </c>
      <c r="G237" s="662">
        <v>36</v>
      </c>
      <c r="H237" s="662">
        <v>40.1</v>
      </c>
      <c r="I237" s="662">
        <v>139</v>
      </c>
      <c r="J237" s="662">
        <v>1.3</v>
      </c>
      <c r="K237" s="662">
        <v>390</v>
      </c>
      <c r="L237" s="662">
        <v>10</v>
      </c>
      <c r="M237" s="662">
        <v>1.5</v>
      </c>
      <c r="N237" s="662" t="s">
        <v>1751</v>
      </c>
      <c r="O237" s="662" t="s">
        <v>22</v>
      </c>
      <c r="P237" s="662" t="s">
        <v>22</v>
      </c>
      <c r="Q237" s="667">
        <v>36.668332999999997</v>
      </c>
      <c r="R237" s="667">
        <v>139.02166700000001</v>
      </c>
      <c r="S237" s="662">
        <v>245.23925055433966</v>
      </c>
      <c r="T237" s="668" t="s">
        <v>4605</v>
      </c>
      <c r="U237" s="668" t="s">
        <v>4605</v>
      </c>
      <c r="V237" s="668" t="s">
        <v>4605</v>
      </c>
      <c r="W237" s="668" t="s">
        <v>22</v>
      </c>
      <c r="X237" s="668" t="s">
        <v>22</v>
      </c>
      <c r="Y237" s="668" t="s">
        <v>22</v>
      </c>
      <c r="Z237" s="668" t="s">
        <v>22</v>
      </c>
      <c r="AB237" s="662" t="s">
        <v>4745</v>
      </c>
      <c r="AC237" s="662" t="s">
        <v>3581</v>
      </c>
      <c r="AE237" s="662" t="s">
        <v>5036</v>
      </c>
      <c r="AF237" s="662" t="s">
        <v>14488</v>
      </c>
      <c r="AG237" s="662" t="s">
        <v>16153</v>
      </c>
    </row>
    <row r="238" spans="1:33" ht="18.75" customHeight="1">
      <c r="A238" s="662" t="s">
        <v>2641</v>
      </c>
      <c r="B238" s="662">
        <v>54661</v>
      </c>
      <c r="C238" s="662" t="s">
        <v>17</v>
      </c>
      <c r="D238" s="662" t="s">
        <v>2747</v>
      </c>
      <c r="E238" s="662" t="s">
        <v>2748</v>
      </c>
      <c r="F238" s="662" t="s">
        <v>2749</v>
      </c>
      <c r="G238" s="662">
        <v>37</v>
      </c>
      <c r="H238" s="662">
        <v>6.4</v>
      </c>
      <c r="I238" s="662">
        <v>138</v>
      </c>
      <c r="J238" s="662">
        <v>27.4</v>
      </c>
      <c r="K238" s="662">
        <v>126</v>
      </c>
      <c r="L238" s="662">
        <v>6.5</v>
      </c>
      <c r="M238" s="662">
        <v>3.5</v>
      </c>
      <c r="N238" s="662" t="s">
        <v>2167</v>
      </c>
      <c r="O238" s="662">
        <v>54940</v>
      </c>
      <c r="P238" s="662" t="s">
        <v>40</v>
      </c>
      <c r="Q238" s="667">
        <v>37.106667000000002</v>
      </c>
      <c r="R238" s="667">
        <v>138.45666700000001</v>
      </c>
      <c r="S238" s="662">
        <v>245.64292169470497</v>
      </c>
      <c r="T238" s="668" t="s">
        <v>4605</v>
      </c>
      <c r="U238" s="668" t="s">
        <v>4605</v>
      </c>
      <c r="V238" s="668" t="s">
        <v>4605</v>
      </c>
      <c r="W238" s="668" t="s">
        <v>22</v>
      </c>
      <c r="X238" s="668" t="s">
        <v>22</v>
      </c>
      <c r="Y238" s="668" t="s">
        <v>22</v>
      </c>
      <c r="Z238" s="668" t="s">
        <v>22</v>
      </c>
      <c r="AB238" s="662" t="s">
        <v>4745</v>
      </c>
      <c r="AC238" s="662" t="s">
        <v>2820</v>
      </c>
      <c r="AE238" s="662" t="s">
        <v>5036</v>
      </c>
      <c r="AF238" s="662" t="s">
        <v>14524</v>
      </c>
      <c r="AG238" s="662" t="s">
        <v>16189</v>
      </c>
    </row>
    <row r="239" spans="1:33" ht="18.75" customHeight="1">
      <c r="A239" s="662" t="s">
        <v>2641</v>
      </c>
      <c r="B239" s="662">
        <v>54836</v>
      </c>
      <c r="C239" s="662" t="s">
        <v>17</v>
      </c>
      <c r="D239" s="662" t="s">
        <v>2775</v>
      </c>
      <c r="E239" s="662" t="s">
        <v>2776</v>
      </c>
      <c r="F239" s="662" t="s">
        <v>2777</v>
      </c>
      <c r="G239" s="662">
        <v>36</v>
      </c>
      <c r="H239" s="662">
        <v>59.8</v>
      </c>
      <c r="I239" s="662">
        <v>138</v>
      </c>
      <c r="J239" s="662">
        <v>41</v>
      </c>
      <c r="K239" s="662">
        <v>452</v>
      </c>
      <c r="L239" s="662">
        <v>10</v>
      </c>
      <c r="M239" s="662">
        <v>4.9000000000000004</v>
      </c>
      <c r="N239" s="662" t="s">
        <v>2050</v>
      </c>
      <c r="O239" s="662">
        <v>54965</v>
      </c>
      <c r="P239" s="662" t="s">
        <v>40</v>
      </c>
      <c r="Q239" s="667">
        <v>36.996667000000002</v>
      </c>
      <c r="R239" s="667">
        <v>138.683333</v>
      </c>
      <c r="S239" s="662">
        <v>248.47777009919136</v>
      </c>
      <c r="T239" s="668" t="s">
        <v>4605</v>
      </c>
      <c r="U239" s="668" t="s">
        <v>4605</v>
      </c>
      <c r="V239" s="668" t="s">
        <v>4605</v>
      </c>
      <c r="W239" s="668" t="s">
        <v>22</v>
      </c>
      <c r="X239" s="668" t="s">
        <v>22</v>
      </c>
      <c r="Y239" s="668" t="s">
        <v>22</v>
      </c>
      <c r="Z239" s="668" t="s">
        <v>22</v>
      </c>
      <c r="AB239" s="662" t="s">
        <v>4745</v>
      </c>
      <c r="AC239" s="662" t="s">
        <v>2491</v>
      </c>
      <c r="AE239" s="662" t="s">
        <v>5036</v>
      </c>
      <c r="AF239" s="662" t="s">
        <v>14516</v>
      </c>
      <c r="AG239" s="662" t="s">
        <v>16181</v>
      </c>
    </row>
    <row r="240" spans="1:33">
      <c r="A240" s="662" t="s">
        <v>1733</v>
      </c>
      <c r="B240" s="662">
        <v>42091</v>
      </c>
      <c r="C240" s="662" t="s">
        <v>17</v>
      </c>
      <c r="D240" s="662" t="s">
        <v>1736</v>
      </c>
      <c r="E240" s="662" t="s">
        <v>1737</v>
      </c>
      <c r="F240" s="662" t="s">
        <v>1738</v>
      </c>
      <c r="G240" s="662">
        <v>36</v>
      </c>
      <c r="H240" s="662">
        <v>46.4</v>
      </c>
      <c r="I240" s="662">
        <v>138</v>
      </c>
      <c r="J240" s="662">
        <v>57.9</v>
      </c>
      <c r="K240" s="662">
        <v>524</v>
      </c>
      <c r="L240" s="662">
        <v>10.199999999999999</v>
      </c>
      <c r="M240" s="662">
        <v>3</v>
      </c>
      <c r="N240" s="662" t="s">
        <v>1739</v>
      </c>
      <c r="O240" s="662">
        <v>42905</v>
      </c>
      <c r="P240" s="662" t="s">
        <v>22</v>
      </c>
      <c r="Q240" s="667">
        <v>36.773333000000001</v>
      </c>
      <c r="R240" s="667">
        <v>138.965</v>
      </c>
      <c r="S240" s="662">
        <v>248.72295109763039</v>
      </c>
      <c r="T240" s="668" t="s">
        <v>4605</v>
      </c>
      <c r="U240" s="668" t="s">
        <v>4605</v>
      </c>
      <c r="V240" s="668" t="s">
        <v>4605</v>
      </c>
      <c r="W240" s="668" t="s">
        <v>22</v>
      </c>
      <c r="X240" s="668" t="s">
        <v>22</v>
      </c>
      <c r="Y240" s="668" t="s">
        <v>22</v>
      </c>
      <c r="Z240" s="668" t="s">
        <v>22</v>
      </c>
      <c r="AB240" s="662" t="s">
        <v>1632</v>
      </c>
      <c r="AC240" s="662" t="s">
        <v>3832</v>
      </c>
      <c r="AE240" s="662" t="s">
        <v>5036</v>
      </c>
      <c r="AF240" s="662" t="s">
        <v>14491</v>
      </c>
      <c r="AG240" s="662" t="s">
        <v>16156</v>
      </c>
    </row>
    <row r="241" spans="1:33">
      <c r="A241" s="662" t="s">
        <v>3290</v>
      </c>
      <c r="B241" s="662">
        <v>66127</v>
      </c>
      <c r="C241" s="662" t="s">
        <v>17</v>
      </c>
      <c r="D241" s="662" t="s">
        <v>3306</v>
      </c>
      <c r="E241" s="662" t="s">
        <v>3307</v>
      </c>
      <c r="F241" s="662" t="s">
        <v>3308</v>
      </c>
      <c r="G241" s="662">
        <v>35</v>
      </c>
      <c r="H241" s="662">
        <v>6.7</v>
      </c>
      <c r="I241" s="662">
        <v>134</v>
      </c>
      <c r="J241" s="662">
        <v>10.199999999999999</v>
      </c>
      <c r="K241" s="662">
        <v>212</v>
      </c>
      <c r="L241" s="662">
        <v>6.5</v>
      </c>
      <c r="M241" s="662">
        <v>1.5</v>
      </c>
      <c r="N241" s="662" t="s">
        <v>3309</v>
      </c>
      <c r="O241" s="662" t="s">
        <v>22</v>
      </c>
      <c r="P241" s="662" t="s">
        <v>40</v>
      </c>
      <c r="Q241" s="667">
        <v>35.111666999999997</v>
      </c>
      <c r="R241" s="667">
        <v>134.16999999999999</v>
      </c>
      <c r="S241" s="662">
        <v>248.99069316345722</v>
      </c>
      <c r="T241" s="668" t="s">
        <v>4605</v>
      </c>
      <c r="U241" s="668" t="s">
        <v>4605</v>
      </c>
      <c r="V241" s="668" t="s">
        <v>4605</v>
      </c>
      <c r="W241" s="668" t="s">
        <v>22</v>
      </c>
      <c r="X241" s="668" t="s">
        <v>22</v>
      </c>
      <c r="Y241" s="668" t="s">
        <v>22</v>
      </c>
      <c r="Z241" s="668" t="s">
        <v>22</v>
      </c>
      <c r="AB241" s="662" t="s">
        <v>3309</v>
      </c>
      <c r="AC241" s="662" t="s">
        <v>3309</v>
      </c>
      <c r="AE241" s="662" t="s">
        <v>5036</v>
      </c>
      <c r="AF241" s="662" t="s">
        <v>14492</v>
      </c>
      <c r="AG241" s="662" t="s">
        <v>16157</v>
      </c>
    </row>
    <row r="242" spans="1:33">
      <c r="A242" s="662" t="s">
        <v>2007</v>
      </c>
      <c r="B242" s="662">
        <v>46211</v>
      </c>
      <c r="C242" s="662" t="s">
        <v>17</v>
      </c>
      <c r="D242" s="662" t="s">
        <v>2042</v>
      </c>
      <c r="E242" s="662" t="s">
        <v>2043</v>
      </c>
      <c r="F242" s="662" t="s">
        <v>2044</v>
      </c>
      <c r="G242" s="662">
        <v>35</v>
      </c>
      <c r="H242" s="662">
        <v>10.7</v>
      </c>
      <c r="I242" s="662">
        <v>139</v>
      </c>
      <c r="J242" s="662">
        <v>37.799999999999997</v>
      </c>
      <c r="K242" s="662">
        <v>42</v>
      </c>
      <c r="L242" s="662">
        <v>10</v>
      </c>
      <c r="M242" s="662">
        <v>1.5</v>
      </c>
      <c r="N242" s="662" t="s">
        <v>2045</v>
      </c>
      <c r="O242" s="662" t="s">
        <v>22</v>
      </c>
      <c r="P242" s="662" t="s">
        <v>40</v>
      </c>
      <c r="Q242" s="667">
        <v>35.178333000000002</v>
      </c>
      <c r="R242" s="667">
        <v>139.63</v>
      </c>
      <c r="S242" s="662">
        <v>249.15222867765146</v>
      </c>
      <c r="T242" s="668" t="s">
        <v>4605</v>
      </c>
      <c r="U242" s="668" t="s">
        <v>4605</v>
      </c>
      <c r="V242" s="668" t="s">
        <v>4605</v>
      </c>
      <c r="W242" s="668" t="s">
        <v>22</v>
      </c>
      <c r="X242" s="668" t="s">
        <v>22</v>
      </c>
      <c r="Y242" s="668" t="s">
        <v>22</v>
      </c>
      <c r="Z242" s="668" t="s">
        <v>22</v>
      </c>
      <c r="AB242" s="662" t="s">
        <v>4745</v>
      </c>
      <c r="AC242" s="662" t="s">
        <v>4824</v>
      </c>
      <c r="AE242" s="662" t="s">
        <v>5036</v>
      </c>
      <c r="AF242" s="662" t="s">
        <v>14530</v>
      </c>
      <c r="AG242" s="662" t="s">
        <v>16195</v>
      </c>
    </row>
    <row r="243" spans="1:33">
      <c r="A243" s="662" t="s">
        <v>3574</v>
      </c>
      <c r="B243" s="662">
        <v>69052</v>
      </c>
      <c r="C243" s="662" t="s">
        <v>23</v>
      </c>
      <c r="D243" s="662" t="s">
        <v>3585</v>
      </c>
      <c r="E243" s="662" t="s">
        <v>3586</v>
      </c>
      <c r="F243" s="662" t="s">
        <v>3587</v>
      </c>
      <c r="G243" s="662">
        <v>35</v>
      </c>
      <c r="H243" s="662">
        <v>31.8</v>
      </c>
      <c r="I243" s="662">
        <v>134</v>
      </c>
      <c r="J243" s="662">
        <v>9.9</v>
      </c>
      <c r="K243" s="662">
        <v>15</v>
      </c>
      <c r="L243" s="662">
        <v>10.199999999999999</v>
      </c>
      <c r="M243" s="662" t="s">
        <v>22</v>
      </c>
      <c r="N243" s="662" t="s">
        <v>35</v>
      </c>
      <c r="O243" s="662" t="s">
        <v>22</v>
      </c>
      <c r="P243" s="662" t="s">
        <v>36</v>
      </c>
      <c r="Q243" s="667">
        <v>35.53</v>
      </c>
      <c r="R243" s="667">
        <v>134.16499999999999</v>
      </c>
      <c r="S243" s="662">
        <v>249.45151975131733</v>
      </c>
      <c r="T243" s="668" t="s">
        <v>4605</v>
      </c>
      <c r="U243" s="668" t="s">
        <v>4605</v>
      </c>
      <c r="V243" s="668" t="s">
        <v>4605</v>
      </c>
      <c r="W243" s="668" t="s">
        <v>22</v>
      </c>
      <c r="X243" s="668" t="s">
        <v>22</v>
      </c>
      <c r="Y243" s="668" t="s">
        <v>22</v>
      </c>
      <c r="Z243" s="668" t="s">
        <v>22</v>
      </c>
      <c r="AB243" s="662" t="s">
        <v>35</v>
      </c>
      <c r="AC243" s="662" t="s">
        <v>35</v>
      </c>
      <c r="AE243" s="662" t="s">
        <v>5036</v>
      </c>
      <c r="AF243" s="662" t="s">
        <v>14493</v>
      </c>
      <c r="AG243" s="662" t="s">
        <v>16158</v>
      </c>
    </row>
    <row r="244" spans="1:33">
      <c r="A244" s="662" t="s">
        <v>1851</v>
      </c>
      <c r="B244" s="662">
        <v>44071</v>
      </c>
      <c r="C244" s="662" t="s">
        <v>17</v>
      </c>
      <c r="D244" s="662" t="s">
        <v>1864</v>
      </c>
      <c r="E244" s="662" t="s">
        <v>1865</v>
      </c>
      <c r="F244" s="662" t="s">
        <v>1866</v>
      </c>
      <c r="G244" s="662">
        <v>35</v>
      </c>
      <c r="H244" s="662">
        <v>44.3</v>
      </c>
      <c r="I244" s="662">
        <v>139</v>
      </c>
      <c r="J244" s="662">
        <v>35.5</v>
      </c>
      <c r="K244" s="662">
        <v>51</v>
      </c>
      <c r="L244" s="662">
        <v>11.3</v>
      </c>
      <c r="M244" s="662">
        <v>1.5</v>
      </c>
      <c r="N244" s="662" t="s">
        <v>1867</v>
      </c>
      <c r="O244" s="662" t="s">
        <v>22</v>
      </c>
      <c r="P244" s="662" t="s">
        <v>40</v>
      </c>
      <c r="Q244" s="667">
        <v>35.738332999999997</v>
      </c>
      <c r="R244" s="667">
        <v>139.591667</v>
      </c>
      <c r="S244" s="662">
        <v>249.5257366621577</v>
      </c>
      <c r="T244" s="668" t="s">
        <v>4605</v>
      </c>
      <c r="U244" s="668" t="s">
        <v>4605</v>
      </c>
      <c r="V244" s="668" t="s">
        <v>4605</v>
      </c>
      <c r="W244" s="668" t="s">
        <v>22</v>
      </c>
      <c r="X244" s="668" t="s">
        <v>22</v>
      </c>
      <c r="Y244" s="668" t="s">
        <v>22</v>
      </c>
      <c r="Z244" s="668" t="s">
        <v>22</v>
      </c>
      <c r="AB244" s="662" t="s">
        <v>1867</v>
      </c>
      <c r="AC244" s="662" t="s">
        <v>1867</v>
      </c>
      <c r="AE244" s="662" t="s">
        <v>5036</v>
      </c>
      <c r="AF244" s="662" t="s">
        <v>14518</v>
      </c>
      <c r="AG244" s="662" t="s">
        <v>16183</v>
      </c>
    </row>
    <row r="245" spans="1:33">
      <c r="A245" s="662" t="s">
        <v>2641</v>
      </c>
      <c r="B245" s="662">
        <v>54586</v>
      </c>
      <c r="C245" s="662" t="s">
        <v>17</v>
      </c>
      <c r="D245" s="662" t="s">
        <v>1008</v>
      </c>
      <c r="E245" s="662" t="s">
        <v>1009</v>
      </c>
      <c r="F245" s="662" t="s">
        <v>2733</v>
      </c>
      <c r="G245" s="662">
        <v>37</v>
      </c>
      <c r="H245" s="662">
        <v>13.5</v>
      </c>
      <c r="I245" s="662">
        <v>138</v>
      </c>
      <c r="J245" s="662">
        <v>19.5</v>
      </c>
      <c r="K245" s="662">
        <v>13</v>
      </c>
      <c r="L245" s="662">
        <v>10</v>
      </c>
      <c r="M245" s="662">
        <v>2.2999999999999998</v>
      </c>
      <c r="N245" s="662" t="s">
        <v>2541</v>
      </c>
      <c r="O245" s="662" t="s">
        <v>22</v>
      </c>
      <c r="P245" s="662" t="s">
        <v>22</v>
      </c>
      <c r="Q245" s="667">
        <v>37.225000000000001</v>
      </c>
      <c r="R245" s="667">
        <v>138.32499999999999</v>
      </c>
      <c r="S245" s="662">
        <v>250.19798828214516</v>
      </c>
      <c r="T245" s="668" t="s">
        <v>4605</v>
      </c>
      <c r="U245" s="668" t="s">
        <v>4605</v>
      </c>
      <c r="V245" s="668" t="s">
        <v>4605</v>
      </c>
      <c r="W245" s="668" t="s">
        <v>22</v>
      </c>
      <c r="X245" s="668" t="s">
        <v>22</v>
      </c>
      <c r="Y245" s="668" t="s">
        <v>22</v>
      </c>
      <c r="Z245" s="668" t="s">
        <v>22</v>
      </c>
      <c r="AB245" s="662" t="s">
        <v>2541</v>
      </c>
      <c r="AC245" s="662" t="s">
        <v>2541</v>
      </c>
      <c r="AE245" s="662" t="s">
        <v>5036</v>
      </c>
      <c r="AF245" s="662" t="s">
        <v>14521</v>
      </c>
      <c r="AG245" s="662" t="s">
        <v>16186</v>
      </c>
    </row>
    <row r="246" spans="1:33">
      <c r="A246" s="662" t="s">
        <v>2007</v>
      </c>
      <c r="B246" s="662">
        <v>46106</v>
      </c>
      <c r="C246" s="662" t="s">
        <v>23</v>
      </c>
      <c r="D246" s="662" t="s">
        <v>2024</v>
      </c>
      <c r="E246" s="662" t="s">
        <v>2025</v>
      </c>
      <c r="F246" s="662" t="s">
        <v>2026</v>
      </c>
      <c r="G246" s="662">
        <v>35</v>
      </c>
      <c r="H246" s="662">
        <v>26.3</v>
      </c>
      <c r="I246" s="662">
        <v>139</v>
      </c>
      <c r="J246" s="662">
        <v>39.1</v>
      </c>
      <c r="K246" s="662">
        <v>39</v>
      </c>
      <c r="L246" s="662">
        <v>19.8</v>
      </c>
      <c r="M246" s="662" t="s">
        <v>22</v>
      </c>
      <c r="N246" s="662" t="s">
        <v>2027</v>
      </c>
      <c r="O246" s="662">
        <v>46900</v>
      </c>
      <c r="P246" s="662" t="s">
        <v>22</v>
      </c>
      <c r="Q246" s="667">
        <v>35.438333</v>
      </c>
      <c r="R246" s="667">
        <v>139.651667</v>
      </c>
      <c r="S246" s="662">
        <v>250.95969964275849</v>
      </c>
      <c r="T246" s="668" t="s">
        <v>4605</v>
      </c>
      <c r="U246" s="668" t="s">
        <v>4605</v>
      </c>
      <c r="V246" s="668" t="s">
        <v>4605</v>
      </c>
      <c r="W246" s="668" t="s">
        <v>4605</v>
      </c>
      <c r="X246" s="668" t="s">
        <v>22</v>
      </c>
      <c r="Y246" s="668" t="s">
        <v>4605</v>
      </c>
      <c r="Z246" s="668" t="s">
        <v>22</v>
      </c>
      <c r="AB246" s="662" t="s">
        <v>4745</v>
      </c>
      <c r="AC246" s="662" t="s">
        <v>4823</v>
      </c>
      <c r="AE246" s="662" t="s">
        <v>5036</v>
      </c>
      <c r="AF246" s="662" t="s">
        <v>14527</v>
      </c>
      <c r="AG246" s="662" t="s">
        <v>16192</v>
      </c>
    </row>
    <row r="247" spans="1:33">
      <c r="A247" s="662" t="s">
        <v>2641</v>
      </c>
      <c r="B247" s="662">
        <v>54841</v>
      </c>
      <c r="C247" s="662" t="s">
        <v>17</v>
      </c>
      <c r="D247" s="662" t="s">
        <v>1083</v>
      </c>
      <c r="E247" s="662" t="s">
        <v>1084</v>
      </c>
      <c r="F247" s="662" t="s">
        <v>2778</v>
      </c>
      <c r="G247" s="662">
        <v>36</v>
      </c>
      <c r="H247" s="662">
        <v>56.5</v>
      </c>
      <c r="I247" s="662">
        <v>138</v>
      </c>
      <c r="J247" s="662">
        <v>48.6</v>
      </c>
      <c r="K247" s="662">
        <v>340</v>
      </c>
      <c r="L247" s="662">
        <v>10</v>
      </c>
      <c r="M247" s="662">
        <v>4</v>
      </c>
      <c r="N247" s="662" t="s">
        <v>2779</v>
      </c>
      <c r="O247" s="662">
        <v>54960</v>
      </c>
      <c r="P247" s="662" t="s">
        <v>40</v>
      </c>
      <c r="Q247" s="667">
        <v>36.941667000000002</v>
      </c>
      <c r="R247" s="667">
        <v>138.81</v>
      </c>
      <c r="S247" s="662">
        <v>251.56363498351917</v>
      </c>
      <c r="T247" s="668" t="s">
        <v>4605</v>
      </c>
      <c r="U247" s="668" t="s">
        <v>4605</v>
      </c>
      <c r="V247" s="668" t="s">
        <v>4605</v>
      </c>
      <c r="W247" s="668" t="s">
        <v>22</v>
      </c>
      <c r="X247" s="668" t="s">
        <v>22</v>
      </c>
      <c r="Y247" s="668" t="s">
        <v>22</v>
      </c>
      <c r="Z247" s="668" t="s">
        <v>22</v>
      </c>
      <c r="AB247" s="662" t="s">
        <v>4745</v>
      </c>
      <c r="AC247" s="662" t="s">
        <v>2457</v>
      </c>
      <c r="AE247" s="662" t="s">
        <v>5036</v>
      </c>
      <c r="AF247" s="662" t="s">
        <v>14497</v>
      </c>
      <c r="AG247" s="662" t="s">
        <v>16162</v>
      </c>
    </row>
    <row r="248" spans="1:33">
      <c r="A248" s="662" t="s">
        <v>1733</v>
      </c>
      <c r="B248" s="662">
        <v>42266</v>
      </c>
      <c r="C248" s="662" t="s">
        <v>17</v>
      </c>
      <c r="D248" s="662" t="s">
        <v>1772</v>
      </c>
      <c r="E248" s="662" t="s">
        <v>1773</v>
      </c>
      <c r="F248" s="662" t="s">
        <v>1774</v>
      </c>
      <c r="G248" s="662">
        <v>36</v>
      </c>
      <c r="H248" s="662">
        <v>24.6</v>
      </c>
      <c r="I248" s="662">
        <v>139</v>
      </c>
      <c r="J248" s="662">
        <v>19.5</v>
      </c>
      <c r="K248" s="662">
        <v>117</v>
      </c>
      <c r="L248" s="662">
        <v>10</v>
      </c>
      <c r="M248" s="662">
        <v>1.5</v>
      </c>
      <c r="N248" s="662" t="s">
        <v>1775</v>
      </c>
      <c r="O248" s="662" t="s">
        <v>22</v>
      </c>
      <c r="P248" s="662" t="s">
        <v>40</v>
      </c>
      <c r="Q248" s="667">
        <v>36.409999999999997</v>
      </c>
      <c r="R248" s="667">
        <v>139.32499999999999</v>
      </c>
      <c r="S248" s="662">
        <v>252.16370177049032</v>
      </c>
      <c r="T248" s="668" t="s">
        <v>4605</v>
      </c>
      <c r="U248" s="668" t="s">
        <v>4605</v>
      </c>
      <c r="V248" s="668" t="s">
        <v>4605</v>
      </c>
      <c r="W248" s="668" t="s">
        <v>22</v>
      </c>
      <c r="X248" s="668" t="s">
        <v>22</v>
      </c>
      <c r="Y248" s="668" t="s">
        <v>22</v>
      </c>
      <c r="Z248" s="668" t="s">
        <v>22</v>
      </c>
      <c r="AB248" s="662" t="s">
        <v>4745</v>
      </c>
      <c r="AC248" s="662" t="s">
        <v>4813</v>
      </c>
      <c r="AE248" s="662" t="s">
        <v>5036</v>
      </c>
      <c r="AF248" s="662" t="s">
        <v>14498</v>
      </c>
      <c r="AG248" s="662" t="s">
        <v>16163</v>
      </c>
    </row>
    <row r="249" spans="1:33">
      <c r="A249" s="662" t="s">
        <v>1799</v>
      </c>
      <c r="B249" s="662">
        <v>43241</v>
      </c>
      <c r="C249" s="662" t="s">
        <v>17</v>
      </c>
      <c r="D249" s="662" t="s">
        <v>1841</v>
      </c>
      <c r="E249" s="662" t="s">
        <v>1842</v>
      </c>
      <c r="F249" s="662" t="s">
        <v>1843</v>
      </c>
      <c r="G249" s="662">
        <v>35</v>
      </c>
      <c r="H249" s="662">
        <v>52.5</v>
      </c>
      <c r="I249" s="662">
        <v>139</v>
      </c>
      <c r="J249" s="662">
        <v>35.200000000000003</v>
      </c>
      <c r="K249" s="662">
        <v>8</v>
      </c>
      <c r="L249" s="662">
        <v>9.9</v>
      </c>
      <c r="M249" s="662">
        <v>1.5</v>
      </c>
      <c r="N249" s="662" t="s">
        <v>1759</v>
      </c>
      <c r="O249" s="662">
        <v>43910</v>
      </c>
      <c r="P249" s="662" t="s">
        <v>22</v>
      </c>
      <c r="Q249" s="667">
        <v>35.875</v>
      </c>
      <c r="R249" s="667">
        <v>139.58666700000001</v>
      </c>
      <c r="S249" s="662">
        <v>252.34861087856891</v>
      </c>
      <c r="T249" s="668" t="s">
        <v>4605</v>
      </c>
      <c r="U249" s="668" t="s">
        <v>4605</v>
      </c>
      <c r="V249" s="668" t="s">
        <v>4605</v>
      </c>
      <c r="W249" s="668" t="s">
        <v>22</v>
      </c>
      <c r="X249" s="668" t="s">
        <v>22</v>
      </c>
      <c r="Y249" s="668" t="s">
        <v>22</v>
      </c>
      <c r="Z249" s="668" t="s">
        <v>22</v>
      </c>
      <c r="AB249" s="662" t="s">
        <v>4745</v>
      </c>
      <c r="AC249" s="662" t="s">
        <v>1837</v>
      </c>
      <c r="AE249" s="662" t="s">
        <v>5036</v>
      </c>
      <c r="AF249" s="662" t="s">
        <v>14513</v>
      </c>
      <c r="AG249" s="662" t="s">
        <v>16178</v>
      </c>
    </row>
    <row r="250" spans="1:33" ht="18.75" customHeight="1">
      <c r="A250" s="662" t="s">
        <v>3624</v>
      </c>
      <c r="B250" s="662">
        <v>71106</v>
      </c>
      <c r="C250" s="662" t="s">
        <v>23</v>
      </c>
      <c r="D250" s="662" t="s">
        <v>3624</v>
      </c>
      <c r="E250" s="662" t="s">
        <v>3631</v>
      </c>
      <c r="F250" s="662" t="s">
        <v>3632</v>
      </c>
      <c r="G250" s="662">
        <v>34</v>
      </c>
      <c r="H250" s="662">
        <v>4</v>
      </c>
      <c r="I250" s="662">
        <v>134</v>
      </c>
      <c r="J250" s="662">
        <v>34.4</v>
      </c>
      <c r="K250" s="662">
        <v>2</v>
      </c>
      <c r="L250" s="662">
        <v>17.8</v>
      </c>
      <c r="M250" s="662" t="s">
        <v>22</v>
      </c>
      <c r="N250" s="662" t="s">
        <v>27</v>
      </c>
      <c r="O250" s="662">
        <v>71900</v>
      </c>
      <c r="P250" s="662" t="s">
        <v>3465</v>
      </c>
      <c r="Q250" s="667">
        <v>34.066667000000002</v>
      </c>
      <c r="R250" s="667">
        <v>134.57333299999999</v>
      </c>
      <c r="S250" s="662">
        <v>252.3858485002352</v>
      </c>
      <c r="T250" s="668" t="s">
        <v>4605</v>
      </c>
      <c r="U250" s="668" t="s">
        <v>4605</v>
      </c>
      <c r="V250" s="668" t="s">
        <v>4605</v>
      </c>
      <c r="W250" s="668" t="s">
        <v>4605</v>
      </c>
      <c r="X250" s="668" t="s">
        <v>22</v>
      </c>
      <c r="Y250" s="668" t="s">
        <v>22</v>
      </c>
      <c r="Z250" s="668" t="s">
        <v>22</v>
      </c>
      <c r="AB250" s="662" t="s">
        <v>4745</v>
      </c>
      <c r="AC250" s="662" t="s">
        <v>4744</v>
      </c>
      <c r="AE250" s="662" t="s">
        <v>5036</v>
      </c>
      <c r="AF250" s="662" t="s">
        <v>14499</v>
      </c>
      <c r="AG250" s="662" t="s">
        <v>16164</v>
      </c>
    </row>
    <row r="251" spans="1:33">
      <c r="A251" s="662" t="s">
        <v>3290</v>
      </c>
      <c r="B251" s="662">
        <v>66306</v>
      </c>
      <c r="C251" s="662" t="s">
        <v>17</v>
      </c>
      <c r="D251" s="662" t="s">
        <v>3341</v>
      </c>
      <c r="E251" s="662" t="s">
        <v>3342</v>
      </c>
      <c r="F251" s="662" t="s">
        <v>3343</v>
      </c>
      <c r="G251" s="662">
        <v>34</v>
      </c>
      <c r="H251" s="662">
        <v>48.9</v>
      </c>
      <c r="I251" s="662">
        <v>134</v>
      </c>
      <c r="J251" s="662">
        <v>11</v>
      </c>
      <c r="K251" s="662">
        <v>35</v>
      </c>
      <c r="L251" s="662">
        <v>10</v>
      </c>
      <c r="M251" s="662">
        <v>1.5</v>
      </c>
      <c r="N251" s="662" t="s">
        <v>2411</v>
      </c>
      <c r="O251" s="662" t="s">
        <v>22</v>
      </c>
      <c r="P251" s="662" t="s">
        <v>40</v>
      </c>
      <c r="Q251" s="667">
        <v>34.814999999999998</v>
      </c>
      <c r="R251" s="667">
        <v>134.183333</v>
      </c>
      <c r="S251" s="662">
        <v>252.98105060870159</v>
      </c>
      <c r="T251" s="668" t="s">
        <v>4605</v>
      </c>
      <c r="U251" s="668" t="s">
        <v>4605</v>
      </c>
      <c r="V251" s="668" t="s">
        <v>4605</v>
      </c>
      <c r="W251" s="668" t="s">
        <v>22</v>
      </c>
      <c r="X251" s="668" t="s">
        <v>22</v>
      </c>
      <c r="Y251" s="668" t="s">
        <v>22</v>
      </c>
      <c r="Z251" s="668" t="s">
        <v>22</v>
      </c>
      <c r="AB251" s="662" t="s">
        <v>4745</v>
      </c>
      <c r="AC251" s="662" t="s">
        <v>4837</v>
      </c>
      <c r="AE251" s="662" t="s">
        <v>5036</v>
      </c>
      <c r="AF251" s="662" t="s">
        <v>14501</v>
      </c>
      <c r="AG251" s="662" t="s">
        <v>16166</v>
      </c>
    </row>
    <row r="252" spans="1:33">
      <c r="A252" s="662" t="s">
        <v>3290</v>
      </c>
      <c r="B252" s="662">
        <v>66421</v>
      </c>
      <c r="C252" s="662" t="s">
        <v>17</v>
      </c>
      <c r="D252" s="662" t="s">
        <v>3361</v>
      </c>
      <c r="E252" s="662" t="s">
        <v>3362</v>
      </c>
      <c r="F252" s="662" t="s">
        <v>3363</v>
      </c>
      <c r="G252" s="662">
        <v>34</v>
      </c>
      <c r="H252" s="662">
        <v>40.9</v>
      </c>
      <c r="I252" s="662">
        <v>134</v>
      </c>
      <c r="J252" s="662">
        <v>12.4</v>
      </c>
      <c r="K252" s="662">
        <v>10</v>
      </c>
      <c r="L252" s="662">
        <v>10</v>
      </c>
      <c r="M252" s="662">
        <v>1.5</v>
      </c>
      <c r="N252" s="662" t="s">
        <v>3364</v>
      </c>
      <c r="O252" s="662" t="s">
        <v>22</v>
      </c>
      <c r="P252" s="662" t="s">
        <v>40</v>
      </c>
      <c r="Q252" s="667">
        <v>34.681666999999997</v>
      </c>
      <c r="R252" s="667">
        <v>134.20666700000001</v>
      </c>
      <c r="S252" s="662">
        <v>254.60674813055709</v>
      </c>
      <c r="T252" s="668" t="s">
        <v>4605</v>
      </c>
      <c r="U252" s="668" t="s">
        <v>4605</v>
      </c>
      <c r="V252" s="668" t="s">
        <v>4605</v>
      </c>
      <c r="W252" s="668" t="s">
        <v>22</v>
      </c>
      <c r="X252" s="668" t="s">
        <v>22</v>
      </c>
      <c r="Y252" s="668" t="s">
        <v>22</v>
      </c>
      <c r="Z252" s="668" t="s">
        <v>22</v>
      </c>
      <c r="AB252" s="662" t="s">
        <v>4745</v>
      </c>
      <c r="AC252" s="662" t="s">
        <v>4863</v>
      </c>
      <c r="AE252" s="662" t="s">
        <v>5036</v>
      </c>
      <c r="AF252" s="662" t="s">
        <v>14500</v>
      </c>
      <c r="AG252" s="662" t="s">
        <v>16165</v>
      </c>
    </row>
    <row r="253" spans="1:33">
      <c r="A253" s="662" t="s">
        <v>3624</v>
      </c>
      <c r="B253" s="662">
        <v>71231</v>
      </c>
      <c r="C253" s="662" t="s">
        <v>17</v>
      </c>
      <c r="D253" s="662" t="s">
        <v>3645</v>
      </c>
      <c r="E253" s="662" t="s">
        <v>3646</v>
      </c>
      <c r="F253" s="662" t="s">
        <v>3647</v>
      </c>
      <c r="G253" s="662">
        <v>33</v>
      </c>
      <c r="H253" s="662">
        <v>50.2</v>
      </c>
      <c r="I253" s="662">
        <v>134</v>
      </c>
      <c r="J253" s="662">
        <v>44.5</v>
      </c>
      <c r="K253" s="662">
        <v>10</v>
      </c>
      <c r="L253" s="662">
        <v>10</v>
      </c>
      <c r="M253" s="662">
        <v>1.5</v>
      </c>
      <c r="N253" s="662" t="s">
        <v>3648</v>
      </c>
      <c r="O253" s="662" t="s">
        <v>22</v>
      </c>
      <c r="P253" s="662" t="s">
        <v>40</v>
      </c>
      <c r="Q253" s="667">
        <v>33.836666999999998</v>
      </c>
      <c r="R253" s="667">
        <v>134.74166700000001</v>
      </c>
      <c r="S253" s="662">
        <v>255.04962768581987</v>
      </c>
      <c r="T253" s="668" t="s">
        <v>4605</v>
      </c>
      <c r="U253" s="668" t="s">
        <v>4605</v>
      </c>
      <c r="V253" s="668" t="s">
        <v>4605</v>
      </c>
      <c r="W253" s="668" t="s">
        <v>22</v>
      </c>
      <c r="X253" s="668" t="s">
        <v>22</v>
      </c>
      <c r="Y253" s="668" t="s">
        <v>22</v>
      </c>
      <c r="Z253" s="668" t="s">
        <v>22</v>
      </c>
      <c r="AB253" s="662" t="s">
        <v>3648</v>
      </c>
      <c r="AC253" s="662" t="s">
        <v>3648</v>
      </c>
      <c r="AE253" s="662" t="s">
        <v>5036</v>
      </c>
      <c r="AF253" s="662" t="s">
        <v>14503</v>
      </c>
      <c r="AG253" s="662" t="s">
        <v>16168</v>
      </c>
    </row>
    <row r="254" spans="1:33">
      <c r="A254" s="662" t="s">
        <v>3661</v>
      </c>
      <c r="B254" s="662">
        <v>72061</v>
      </c>
      <c r="C254" s="662" t="s">
        <v>17</v>
      </c>
      <c r="D254" s="662" t="s">
        <v>3662</v>
      </c>
      <c r="E254" s="662" t="s">
        <v>3663</v>
      </c>
      <c r="F254" s="662" t="s">
        <v>3664</v>
      </c>
      <c r="G254" s="662">
        <v>34</v>
      </c>
      <c r="H254" s="662">
        <v>28.3</v>
      </c>
      <c r="I254" s="662">
        <v>134</v>
      </c>
      <c r="J254" s="662">
        <v>16.399999999999999</v>
      </c>
      <c r="K254" s="662">
        <v>20</v>
      </c>
      <c r="L254" s="662">
        <v>9.4</v>
      </c>
      <c r="M254" s="662">
        <v>1.5</v>
      </c>
      <c r="N254" s="662" t="s">
        <v>1720</v>
      </c>
      <c r="O254" s="662" t="s">
        <v>22</v>
      </c>
      <c r="P254" s="662" t="s">
        <v>22</v>
      </c>
      <c r="Q254" s="667">
        <v>34.471666999999997</v>
      </c>
      <c r="R254" s="667">
        <v>134.27333300000001</v>
      </c>
      <c r="S254" s="662">
        <v>256.32807946321117</v>
      </c>
      <c r="T254" s="668" t="s">
        <v>4605</v>
      </c>
      <c r="U254" s="668" t="s">
        <v>4605</v>
      </c>
      <c r="V254" s="668" t="s">
        <v>4605</v>
      </c>
      <c r="W254" s="668" t="s">
        <v>22</v>
      </c>
      <c r="X254" s="668" t="s">
        <v>22</v>
      </c>
      <c r="Y254" s="668" t="s">
        <v>22</v>
      </c>
      <c r="Z254" s="668" t="s">
        <v>22</v>
      </c>
      <c r="AB254" s="662" t="s">
        <v>4745</v>
      </c>
      <c r="AC254" s="662" t="s">
        <v>4013</v>
      </c>
      <c r="AE254" s="662" t="s">
        <v>5036</v>
      </c>
      <c r="AF254" s="662" t="s">
        <v>14505</v>
      </c>
      <c r="AG254" s="662" t="s">
        <v>16170</v>
      </c>
    </row>
    <row r="255" spans="1:33">
      <c r="A255" s="662" t="s">
        <v>3661</v>
      </c>
      <c r="B255" s="662">
        <v>72146</v>
      </c>
      <c r="C255" s="662" t="s">
        <v>17</v>
      </c>
      <c r="D255" s="662" t="s">
        <v>3675</v>
      </c>
      <c r="E255" s="662" t="s">
        <v>3676</v>
      </c>
      <c r="F255" s="662" t="s">
        <v>3677</v>
      </c>
      <c r="G255" s="662">
        <v>34</v>
      </c>
      <c r="H255" s="662">
        <v>12.8</v>
      </c>
      <c r="I255" s="662">
        <v>134</v>
      </c>
      <c r="J255" s="662">
        <v>24.4</v>
      </c>
      <c r="K255" s="662">
        <v>12</v>
      </c>
      <c r="L255" s="662">
        <v>10</v>
      </c>
      <c r="M255" s="662">
        <v>1.5</v>
      </c>
      <c r="N255" s="662" t="s">
        <v>1653</v>
      </c>
      <c r="O255" s="662" t="s">
        <v>22</v>
      </c>
      <c r="P255" s="662" t="s">
        <v>22</v>
      </c>
      <c r="Q255" s="667">
        <v>34.213332999999999</v>
      </c>
      <c r="R255" s="667">
        <v>134.406667</v>
      </c>
      <c r="S255" s="662">
        <v>257.27763633855108</v>
      </c>
      <c r="T255" s="668" t="s">
        <v>4605</v>
      </c>
      <c r="U255" s="668" t="s">
        <v>4605</v>
      </c>
      <c r="V255" s="668" t="s">
        <v>4605</v>
      </c>
      <c r="W255" s="668" t="s">
        <v>22</v>
      </c>
      <c r="X255" s="668" t="s">
        <v>22</v>
      </c>
      <c r="Y255" s="668" t="s">
        <v>22</v>
      </c>
      <c r="Z255" s="668" t="s">
        <v>22</v>
      </c>
      <c r="AB255" s="662" t="s">
        <v>4745</v>
      </c>
      <c r="AC255" s="662" t="s">
        <v>1990</v>
      </c>
      <c r="AE255" s="662" t="s">
        <v>5036</v>
      </c>
      <c r="AF255" s="662" t="s">
        <v>14506</v>
      </c>
      <c r="AG255" s="662" t="s">
        <v>16171</v>
      </c>
    </row>
    <row r="256" spans="1:33">
      <c r="A256" s="662" t="s">
        <v>1733</v>
      </c>
      <c r="B256" s="662">
        <v>42366</v>
      </c>
      <c r="C256" s="662" t="s">
        <v>17</v>
      </c>
      <c r="D256" s="662" t="s">
        <v>1791</v>
      </c>
      <c r="E256" s="662" t="s">
        <v>1792</v>
      </c>
      <c r="F256" s="662" t="s">
        <v>1793</v>
      </c>
      <c r="G256" s="662">
        <v>36</v>
      </c>
      <c r="H256" s="662">
        <v>14.4</v>
      </c>
      <c r="I256" s="662">
        <v>139</v>
      </c>
      <c r="J256" s="662">
        <v>30.8</v>
      </c>
      <c r="K256" s="662">
        <v>23</v>
      </c>
      <c r="L256" s="662">
        <v>10.1</v>
      </c>
      <c r="M256" s="662">
        <v>1.5</v>
      </c>
      <c r="N256" s="662" t="s">
        <v>1794</v>
      </c>
      <c r="O256" s="662" t="s">
        <v>22</v>
      </c>
      <c r="P256" s="662" t="s">
        <v>40</v>
      </c>
      <c r="Q256" s="667">
        <v>36.24</v>
      </c>
      <c r="R256" s="667">
        <v>139.51333299999999</v>
      </c>
      <c r="S256" s="662">
        <v>259.08774563832435</v>
      </c>
      <c r="T256" s="668" t="s">
        <v>4605</v>
      </c>
      <c r="U256" s="668" t="s">
        <v>4605</v>
      </c>
      <c r="V256" s="668" t="s">
        <v>4605</v>
      </c>
      <c r="W256" s="668" t="s">
        <v>22</v>
      </c>
      <c r="X256" s="668" t="s">
        <v>22</v>
      </c>
      <c r="Y256" s="668" t="s">
        <v>22</v>
      </c>
      <c r="Z256" s="668" t="s">
        <v>22</v>
      </c>
      <c r="AB256" s="662" t="s">
        <v>4745</v>
      </c>
      <c r="AC256" s="662" t="s">
        <v>4814</v>
      </c>
      <c r="AE256" s="662" t="s">
        <v>5036</v>
      </c>
      <c r="AF256" s="662" t="s">
        <v>14523</v>
      </c>
      <c r="AG256" s="662" t="s">
        <v>16188</v>
      </c>
    </row>
    <row r="257" spans="1:33">
      <c r="A257" s="662" t="s">
        <v>1733</v>
      </c>
      <c r="B257" s="662">
        <v>42046</v>
      </c>
      <c r="C257" s="662" t="s">
        <v>17</v>
      </c>
      <c r="D257" s="662" t="s">
        <v>970</v>
      </c>
      <c r="E257" s="662" t="s">
        <v>971</v>
      </c>
      <c r="F257" s="662" t="s">
        <v>1734</v>
      </c>
      <c r="G257" s="662">
        <v>36</v>
      </c>
      <c r="H257" s="662">
        <v>51.8</v>
      </c>
      <c r="I257" s="662">
        <v>139</v>
      </c>
      <c r="J257" s="662">
        <v>3.5</v>
      </c>
      <c r="K257" s="662">
        <v>700</v>
      </c>
      <c r="L257" s="662">
        <v>10</v>
      </c>
      <c r="M257" s="662">
        <v>4</v>
      </c>
      <c r="N257" s="662" t="s">
        <v>1735</v>
      </c>
      <c r="O257" s="662">
        <v>42900</v>
      </c>
      <c r="P257" s="662" t="s">
        <v>22</v>
      </c>
      <c r="Q257" s="667">
        <v>36.863332999999997</v>
      </c>
      <c r="R257" s="667">
        <v>139.058333</v>
      </c>
      <c r="S257" s="662">
        <v>261.56208275594321</v>
      </c>
      <c r="T257" s="668" t="s">
        <v>4605</v>
      </c>
      <c r="U257" s="668" t="s">
        <v>4605</v>
      </c>
      <c r="V257" s="668" t="s">
        <v>4605</v>
      </c>
      <c r="W257" s="668" t="s">
        <v>22</v>
      </c>
      <c r="X257" s="668" t="s">
        <v>22</v>
      </c>
      <c r="Y257" s="668" t="s">
        <v>22</v>
      </c>
      <c r="Z257" s="668" t="s">
        <v>22</v>
      </c>
      <c r="AB257" s="662" t="s">
        <v>1735</v>
      </c>
      <c r="AC257" s="662" t="s">
        <v>1735</v>
      </c>
      <c r="AE257" s="662" t="s">
        <v>5036</v>
      </c>
      <c r="AF257" s="662" t="s">
        <v>14507</v>
      </c>
      <c r="AG257" s="662" t="s">
        <v>16172</v>
      </c>
    </row>
    <row r="258" spans="1:33">
      <c r="A258" s="662" t="s">
        <v>1851</v>
      </c>
      <c r="B258" s="662">
        <v>44132</v>
      </c>
      <c r="C258" s="662" t="s">
        <v>23</v>
      </c>
      <c r="D258" s="662" t="s">
        <v>1851</v>
      </c>
      <c r="E258" s="662" t="s">
        <v>1878</v>
      </c>
      <c r="F258" s="662" t="s">
        <v>1881</v>
      </c>
      <c r="G258" s="662">
        <v>35</v>
      </c>
      <c r="H258" s="662">
        <v>41.5</v>
      </c>
      <c r="I258" s="662">
        <v>139</v>
      </c>
      <c r="J258" s="662">
        <v>45.1</v>
      </c>
      <c r="K258" s="662">
        <v>20</v>
      </c>
      <c r="L258" s="662">
        <v>35.299999999999997</v>
      </c>
      <c r="M258" s="662" t="s">
        <v>22</v>
      </c>
      <c r="N258" s="662" t="s">
        <v>1880</v>
      </c>
      <c r="O258" s="662" t="s">
        <v>22</v>
      </c>
      <c r="P258" s="662" t="s">
        <v>632</v>
      </c>
      <c r="Q258" s="667">
        <v>35.691667000000002</v>
      </c>
      <c r="R258" s="667">
        <v>139.751667</v>
      </c>
      <c r="S258" s="662">
        <v>262.90844124611999</v>
      </c>
      <c r="T258" s="668" t="s">
        <v>22</v>
      </c>
      <c r="U258" s="668" t="s">
        <v>22</v>
      </c>
      <c r="V258" s="668" t="s">
        <v>4605</v>
      </c>
      <c r="W258" s="668" t="s">
        <v>22</v>
      </c>
      <c r="X258" s="668" t="s">
        <v>22</v>
      </c>
      <c r="Y258" s="668" t="s">
        <v>4605</v>
      </c>
      <c r="Z258" s="668" t="s">
        <v>22</v>
      </c>
      <c r="AB258" s="662" t="s">
        <v>4758</v>
      </c>
      <c r="AC258" s="662" t="s">
        <v>1880</v>
      </c>
      <c r="AE258" s="662" t="s">
        <v>5036</v>
      </c>
      <c r="AF258" s="662" t="s">
        <v>14508</v>
      </c>
      <c r="AG258" s="662" t="s">
        <v>16173</v>
      </c>
    </row>
    <row r="259" spans="1:33" ht="18.75" customHeight="1">
      <c r="A259" s="662" t="s">
        <v>1799</v>
      </c>
      <c r="B259" s="662">
        <v>43126</v>
      </c>
      <c r="C259" s="662" t="s">
        <v>17</v>
      </c>
      <c r="D259" s="662" t="s">
        <v>1815</v>
      </c>
      <c r="E259" s="662" t="s">
        <v>1816</v>
      </c>
      <c r="F259" s="662" t="s">
        <v>1817</v>
      </c>
      <c r="G259" s="662">
        <v>36</v>
      </c>
      <c r="H259" s="662">
        <v>5.2</v>
      </c>
      <c r="I259" s="662">
        <v>139</v>
      </c>
      <c r="J259" s="662">
        <v>38.1</v>
      </c>
      <c r="K259" s="662">
        <v>12</v>
      </c>
      <c r="L259" s="662">
        <v>10</v>
      </c>
      <c r="M259" s="662">
        <v>1.5</v>
      </c>
      <c r="N259" s="662" t="s">
        <v>1787</v>
      </c>
      <c r="O259" s="662" t="s">
        <v>22</v>
      </c>
      <c r="P259" s="662" t="s">
        <v>40</v>
      </c>
      <c r="Q259" s="667">
        <v>36.086666999999998</v>
      </c>
      <c r="R259" s="667">
        <v>139.63499999999999</v>
      </c>
      <c r="S259" s="662">
        <v>263.20031593400705</v>
      </c>
      <c r="T259" s="668" t="s">
        <v>4605</v>
      </c>
      <c r="U259" s="668" t="s">
        <v>4605</v>
      </c>
      <c r="V259" s="668" t="s">
        <v>4605</v>
      </c>
      <c r="W259" s="668" t="s">
        <v>22</v>
      </c>
      <c r="X259" s="668" t="s">
        <v>22</v>
      </c>
      <c r="Y259" s="668" t="s">
        <v>22</v>
      </c>
      <c r="Z259" s="668" t="s">
        <v>22</v>
      </c>
      <c r="AB259" s="662" t="s">
        <v>4745</v>
      </c>
      <c r="AC259" s="662" t="s">
        <v>3215</v>
      </c>
      <c r="AE259" s="662" t="s">
        <v>5036</v>
      </c>
      <c r="AF259" s="662" t="s">
        <v>14509</v>
      </c>
      <c r="AG259" s="662" t="s">
        <v>16174</v>
      </c>
    </row>
    <row r="260" spans="1:33" ht="18.75" customHeight="1">
      <c r="A260" s="662" t="s">
        <v>2641</v>
      </c>
      <c r="B260" s="662">
        <v>54676</v>
      </c>
      <c r="C260" s="662" t="s">
        <v>17</v>
      </c>
      <c r="D260" s="662" t="s">
        <v>2756</v>
      </c>
      <c r="E260" s="662" t="s">
        <v>2757</v>
      </c>
      <c r="F260" s="662" t="s">
        <v>2758</v>
      </c>
      <c r="G260" s="662">
        <v>37</v>
      </c>
      <c r="H260" s="662">
        <v>8.6</v>
      </c>
      <c r="I260" s="662">
        <v>138</v>
      </c>
      <c r="J260" s="662">
        <v>43.6</v>
      </c>
      <c r="K260" s="662">
        <v>170</v>
      </c>
      <c r="L260" s="662">
        <v>10</v>
      </c>
      <c r="M260" s="662">
        <v>4.5</v>
      </c>
      <c r="N260" s="662" t="s">
        <v>2050</v>
      </c>
      <c r="O260" s="662">
        <v>54945</v>
      </c>
      <c r="P260" s="662" t="s">
        <v>40</v>
      </c>
      <c r="Q260" s="667">
        <v>37.143332999999998</v>
      </c>
      <c r="R260" s="667">
        <v>138.72666699999999</v>
      </c>
      <c r="S260" s="662">
        <v>263.41974661080803</v>
      </c>
      <c r="T260" s="668" t="s">
        <v>4605</v>
      </c>
      <c r="U260" s="668" t="s">
        <v>4605</v>
      </c>
      <c r="V260" s="668" t="s">
        <v>4605</v>
      </c>
      <c r="W260" s="668" t="s">
        <v>22</v>
      </c>
      <c r="X260" s="668" t="s">
        <v>22</v>
      </c>
      <c r="Y260" s="668" t="s">
        <v>22</v>
      </c>
      <c r="Z260" s="668" t="s">
        <v>22</v>
      </c>
      <c r="AB260" s="662" t="s">
        <v>4745</v>
      </c>
      <c r="AC260" s="662" t="s">
        <v>2491</v>
      </c>
      <c r="AE260" s="662" t="s">
        <v>5455</v>
      </c>
      <c r="AF260" s="662" t="s">
        <v>14561</v>
      </c>
      <c r="AG260" s="662" t="s">
        <v>16226</v>
      </c>
    </row>
    <row r="261" spans="1:33" ht="18.75" customHeight="1">
      <c r="A261" s="662" t="s">
        <v>1851</v>
      </c>
      <c r="B261" s="662">
        <v>44166</v>
      </c>
      <c r="C261" s="662" t="s">
        <v>23</v>
      </c>
      <c r="D261" s="662" t="s">
        <v>1885</v>
      </c>
      <c r="E261" s="662" t="s">
        <v>1886</v>
      </c>
      <c r="F261" s="662" t="s">
        <v>1887</v>
      </c>
      <c r="G261" s="662">
        <v>35</v>
      </c>
      <c r="H261" s="662">
        <v>33.200000000000003</v>
      </c>
      <c r="I261" s="662">
        <v>139</v>
      </c>
      <c r="J261" s="662">
        <v>46.8</v>
      </c>
      <c r="K261" s="662">
        <v>6</v>
      </c>
      <c r="L261" s="662">
        <v>10</v>
      </c>
      <c r="M261" s="662" t="s">
        <v>22</v>
      </c>
      <c r="N261" s="662" t="s">
        <v>1888</v>
      </c>
      <c r="O261" s="662" t="s">
        <v>22</v>
      </c>
      <c r="P261" s="662" t="s">
        <v>36</v>
      </c>
      <c r="Q261" s="667">
        <v>35.553333000000002</v>
      </c>
      <c r="R261" s="667">
        <v>139.78</v>
      </c>
      <c r="S261" s="662">
        <v>263.52139648401049</v>
      </c>
      <c r="T261" s="668" t="s">
        <v>4605</v>
      </c>
      <c r="U261" s="668" t="s">
        <v>4605</v>
      </c>
      <c r="V261" s="668" t="s">
        <v>4605</v>
      </c>
      <c r="W261" s="668" t="s">
        <v>22</v>
      </c>
      <c r="X261" s="668" t="s">
        <v>22</v>
      </c>
      <c r="Y261" s="668" t="s">
        <v>22</v>
      </c>
      <c r="Z261" s="668" t="s">
        <v>22</v>
      </c>
      <c r="AB261" s="662" t="s">
        <v>4745</v>
      </c>
      <c r="AC261" s="662" t="s">
        <v>4818</v>
      </c>
      <c r="AE261" s="662" t="s">
        <v>5455</v>
      </c>
      <c r="AF261" s="662" t="s">
        <v>14542</v>
      </c>
      <c r="AG261" s="662" t="s">
        <v>16207</v>
      </c>
    </row>
    <row r="262" spans="1:33">
      <c r="A262" s="662" t="s">
        <v>3290</v>
      </c>
      <c r="B262" s="662">
        <v>66186</v>
      </c>
      <c r="C262" s="662" t="s">
        <v>23</v>
      </c>
      <c r="D262" s="662" t="s">
        <v>3316</v>
      </c>
      <c r="E262" s="662" t="s">
        <v>3317</v>
      </c>
      <c r="F262" s="662" t="s">
        <v>3318</v>
      </c>
      <c r="G262" s="662">
        <v>35</v>
      </c>
      <c r="H262" s="662">
        <v>3.8</v>
      </c>
      <c r="I262" s="662">
        <v>134</v>
      </c>
      <c r="J262" s="662">
        <v>0.5</v>
      </c>
      <c r="K262" s="662">
        <v>146</v>
      </c>
      <c r="L262" s="662">
        <v>12.4</v>
      </c>
      <c r="M262" s="662" t="s">
        <v>22</v>
      </c>
      <c r="N262" s="662" t="s">
        <v>3319</v>
      </c>
      <c r="O262" s="662">
        <v>66920</v>
      </c>
      <c r="P262" s="662" t="s">
        <v>22</v>
      </c>
      <c r="Q262" s="667">
        <v>35.063333</v>
      </c>
      <c r="R262" s="667">
        <v>134.00833299999999</v>
      </c>
      <c r="S262" s="662">
        <v>264.2004879360058</v>
      </c>
      <c r="T262" s="668" t="s">
        <v>4605</v>
      </c>
      <c r="U262" s="668" t="s">
        <v>4605</v>
      </c>
      <c r="V262" s="668" t="s">
        <v>4605</v>
      </c>
      <c r="W262" s="668" t="s">
        <v>22</v>
      </c>
      <c r="X262" s="668" t="s">
        <v>22</v>
      </c>
      <c r="Y262" s="668" t="s">
        <v>4605</v>
      </c>
      <c r="Z262" s="668" t="s">
        <v>22</v>
      </c>
      <c r="AB262" s="662" t="s">
        <v>4745</v>
      </c>
      <c r="AC262" s="662" t="s">
        <v>4862</v>
      </c>
      <c r="AE262" s="662" t="s">
        <v>5455</v>
      </c>
      <c r="AF262" s="662" t="s">
        <v>14543</v>
      </c>
      <c r="AG262" s="662" t="s">
        <v>16208</v>
      </c>
    </row>
    <row r="263" spans="1:33">
      <c r="A263" s="662" t="s">
        <v>3574</v>
      </c>
      <c r="B263" s="662">
        <v>69041</v>
      </c>
      <c r="C263" s="662" t="s">
        <v>17</v>
      </c>
      <c r="D263" s="662" t="s">
        <v>3582</v>
      </c>
      <c r="E263" s="662" t="s">
        <v>3583</v>
      </c>
      <c r="F263" s="662" t="s">
        <v>3584</v>
      </c>
      <c r="G263" s="662">
        <v>35</v>
      </c>
      <c r="H263" s="662">
        <v>31.2</v>
      </c>
      <c r="I263" s="662">
        <v>133</v>
      </c>
      <c r="J263" s="662">
        <v>59.8</v>
      </c>
      <c r="K263" s="662">
        <v>13</v>
      </c>
      <c r="L263" s="662">
        <v>10</v>
      </c>
      <c r="M263" s="662">
        <v>1.5</v>
      </c>
      <c r="N263" s="662" t="s">
        <v>2520</v>
      </c>
      <c r="O263" s="662" t="s">
        <v>22</v>
      </c>
      <c r="P263" s="662" t="s">
        <v>22</v>
      </c>
      <c r="Q263" s="667">
        <v>35.520000000000003</v>
      </c>
      <c r="R263" s="667">
        <v>133.996667</v>
      </c>
      <c r="S263" s="662">
        <v>264.56369257857813</v>
      </c>
      <c r="T263" s="668" t="s">
        <v>4605</v>
      </c>
      <c r="U263" s="668" t="s">
        <v>4605</v>
      </c>
      <c r="V263" s="668" t="s">
        <v>4605</v>
      </c>
      <c r="W263" s="668" t="s">
        <v>22</v>
      </c>
      <c r="X263" s="668" t="s">
        <v>22</v>
      </c>
      <c r="Y263" s="668" t="s">
        <v>22</v>
      </c>
      <c r="Z263" s="668" t="s">
        <v>22</v>
      </c>
      <c r="AB263" s="662" t="s">
        <v>4745</v>
      </c>
      <c r="AC263" s="662" t="s">
        <v>2541</v>
      </c>
      <c r="AE263" s="662" t="s">
        <v>5455</v>
      </c>
      <c r="AF263" s="662" t="s">
        <v>14544</v>
      </c>
      <c r="AG263" s="662" t="s">
        <v>16209</v>
      </c>
    </row>
    <row r="264" spans="1:33">
      <c r="A264" s="662" t="s">
        <v>1799</v>
      </c>
      <c r="B264" s="662">
        <v>43256</v>
      </c>
      <c r="C264" s="662" t="s">
        <v>17</v>
      </c>
      <c r="D264" s="662" t="s">
        <v>1844</v>
      </c>
      <c r="E264" s="662" t="s">
        <v>1845</v>
      </c>
      <c r="F264" s="662" t="s">
        <v>1846</v>
      </c>
      <c r="G264" s="662">
        <v>35</v>
      </c>
      <c r="H264" s="662">
        <v>53</v>
      </c>
      <c r="I264" s="662">
        <v>139</v>
      </c>
      <c r="J264" s="662">
        <v>45.4</v>
      </c>
      <c r="K264" s="662">
        <v>3</v>
      </c>
      <c r="L264" s="662">
        <v>10</v>
      </c>
      <c r="M264" s="662">
        <v>1.5</v>
      </c>
      <c r="N264" s="662" t="s">
        <v>1787</v>
      </c>
      <c r="O264" s="662" t="s">
        <v>22</v>
      </c>
      <c r="P264" s="662" t="s">
        <v>22</v>
      </c>
      <c r="Q264" s="667">
        <v>35.883333</v>
      </c>
      <c r="R264" s="667">
        <v>139.75666699999999</v>
      </c>
      <c r="S264" s="662">
        <v>267.4786995594597</v>
      </c>
      <c r="T264" s="668" t="s">
        <v>4605</v>
      </c>
      <c r="U264" s="668" t="s">
        <v>4605</v>
      </c>
      <c r="V264" s="668" t="s">
        <v>4605</v>
      </c>
      <c r="W264" s="668" t="s">
        <v>22</v>
      </c>
      <c r="X264" s="668" t="s">
        <v>22</v>
      </c>
      <c r="Y264" s="668" t="s">
        <v>22</v>
      </c>
      <c r="Z264" s="668" t="s">
        <v>22</v>
      </c>
      <c r="AB264" s="662" t="s">
        <v>4745</v>
      </c>
      <c r="AC264" s="662" t="s">
        <v>3215</v>
      </c>
      <c r="AE264" s="662" t="s">
        <v>5455</v>
      </c>
      <c r="AF264" s="662" t="s">
        <v>14559</v>
      </c>
      <c r="AG264" s="662" t="s">
        <v>16224</v>
      </c>
    </row>
    <row r="265" spans="1:33" ht="18.75" customHeight="1">
      <c r="A265" s="662" t="s">
        <v>1665</v>
      </c>
      <c r="B265" s="662">
        <v>41361</v>
      </c>
      <c r="C265" s="662" t="s">
        <v>17</v>
      </c>
      <c r="D265" s="662" t="s">
        <v>1724</v>
      </c>
      <c r="E265" s="662" t="s">
        <v>1725</v>
      </c>
      <c r="F265" s="662" t="s">
        <v>1726</v>
      </c>
      <c r="G265" s="662">
        <v>36</v>
      </c>
      <c r="H265" s="662">
        <v>21.8</v>
      </c>
      <c r="I265" s="662">
        <v>139</v>
      </c>
      <c r="J265" s="662">
        <v>34.200000000000003</v>
      </c>
      <c r="K265" s="662">
        <v>68</v>
      </c>
      <c r="L265" s="662">
        <v>10.8</v>
      </c>
      <c r="M265" s="662">
        <v>1.5</v>
      </c>
      <c r="N265" s="662" t="s">
        <v>1727</v>
      </c>
      <c r="O265" s="662" t="s">
        <v>22</v>
      </c>
      <c r="P265" s="662" t="s">
        <v>40</v>
      </c>
      <c r="Q265" s="667">
        <v>36.363332999999997</v>
      </c>
      <c r="R265" s="667">
        <v>139.57</v>
      </c>
      <c r="S265" s="662">
        <v>269.37049944766432</v>
      </c>
      <c r="T265" s="668" t="s">
        <v>4605</v>
      </c>
      <c r="U265" s="668" t="s">
        <v>4605</v>
      </c>
      <c r="V265" s="668" t="s">
        <v>4605</v>
      </c>
      <c r="W265" s="668" t="s">
        <v>22</v>
      </c>
      <c r="X265" s="668" t="s">
        <v>22</v>
      </c>
      <c r="Y265" s="668" t="s">
        <v>22</v>
      </c>
      <c r="Z265" s="668" t="s">
        <v>22</v>
      </c>
      <c r="AB265" s="662" t="s">
        <v>1632</v>
      </c>
      <c r="AC265" s="662" t="s">
        <v>4811</v>
      </c>
      <c r="AE265" s="662" t="s">
        <v>5455</v>
      </c>
      <c r="AF265" s="662" t="s">
        <v>14546</v>
      </c>
      <c r="AG265" s="662" t="s">
        <v>16211</v>
      </c>
    </row>
    <row r="266" spans="1:33">
      <c r="A266" s="662" t="s">
        <v>1851</v>
      </c>
      <c r="B266" s="662">
        <v>44136</v>
      </c>
      <c r="C266" s="662" t="s">
        <v>17</v>
      </c>
      <c r="D266" s="662" t="s">
        <v>1882</v>
      </c>
      <c r="E266" s="662" t="s">
        <v>1883</v>
      </c>
      <c r="F266" s="662" t="s">
        <v>1884</v>
      </c>
      <c r="G266" s="662">
        <v>35</v>
      </c>
      <c r="H266" s="662">
        <v>38.299999999999997</v>
      </c>
      <c r="I266" s="662">
        <v>139</v>
      </c>
      <c r="J266" s="662">
        <v>51.8</v>
      </c>
      <c r="K266" s="662">
        <v>5</v>
      </c>
      <c r="L266" s="662">
        <v>10.199999999999999</v>
      </c>
      <c r="M266" s="662">
        <v>1.5</v>
      </c>
      <c r="N266" s="662" t="s">
        <v>1124</v>
      </c>
      <c r="O266" s="662" t="s">
        <v>22</v>
      </c>
      <c r="P266" s="662" t="s">
        <v>40</v>
      </c>
      <c r="Q266" s="667">
        <v>35.638333000000003</v>
      </c>
      <c r="R266" s="667">
        <v>139.86333300000001</v>
      </c>
      <c r="S266" s="662">
        <v>272.08209743426841</v>
      </c>
      <c r="T266" s="668" t="s">
        <v>4605</v>
      </c>
      <c r="U266" s="668" t="s">
        <v>4605</v>
      </c>
      <c r="V266" s="668" t="s">
        <v>4605</v>
      </c>
      <c r="W266" s="668" t="s">
        <v>22</v>
      </c>
      <c r="X266" s="668" t="s">
        <v>22</v>
      </c>
      <c r="Y266" s="668" t="s">
        <v>22</v>
      </c>
      <c r="Z266" s="668" t="s">
        <v>22</v>
      </c>
      <c r="AB266" s="662" t="s">
        <v>4745</v>
      </c>
      <c r="AC266" s="662" t="s">
        <v>4786</v>
      </c>
      <c r="AE266" s="662" t="s">
        <v>5455</v>
      </c>
      <c r="AF266" s="662" t="s">
        <v>14547</v>
      </c>
      <c r="AG266" s="662" t="s">
        <v>16212</v>
      </c>
    </row>
    <row r="267" spans="1:33" ht="18.75" customHeight="1">
      <c r="A267" s="662" t="s">
        <v>1943</v>
      </c>
      <c r="B267" s="662">
        <v>45401</v>
      </c>
      <c r="C267" s="662" t="s">
        <v>23</v>
      </c>
      <c r="D267" s="662" t="s">
        <v>2003</v>
      </c>
      <c r="E267" s="662" t="s">
        <v>2004</v>
      </c>
      <c r="F267" s="662" t="s">
        <v>2005</v>
      </c>
      <c r="G267" s="662">
        <v>34</v>
      </c>
      <c r="H267" s="662">
        <v>59.2</v>
      </c>
      <c r="I267" s="662">
        <v>139</v>
      </c>
      <c r="J267" s="662">
        <v>51.9</v>
      </c>
      <c r="K267" s="662">
        <v>6</v>
      </c>
      <c r="L267" s="662">
        <v>21.8</v>
      </c>
      <c r="M267" s="662" t="s">
        <v>22</v>
      </c>
      <c r="N267" s="662" t="s">
        <v>2006</v>
      </c>
      <c r="O267" s="662" t="s">
        <v>22</v>
      </c>
      <c r="P267" s="662" t="s">
        <v>22</v>
      </c>
      <c r="Q267" s="667">
        <v>34.986666999999997</v>
      </c>
      <c r="R267" s="667">
        <v>139.86500000000001</v>
      </c>
      <c r="S267" s="662">
        <v>272.63219456490219</v>
      </c>
      <c r="T267" s="668" t="s">
        <v>4605</v>
      </c>
      <c r="U267" s="668" t="s">
        <v>4605</v>
      </c>
      <c r="V267" s="668" t="s">
        <v>4605</v>
      </c>
      <c r="W267" s="668" t="s">
        <v>22</v>
      </c>
      <c r="X267" s="668" t="s">
        <v>22</v>
      </c>
      <c r="Y267" s="668" t="s">
        <v>4605</v>
      </c>
      <c r="Z267" s="668" t="s">
        <v>22</v>
      </c>
      <c r="AB267" s="662" t="s">
        <v>4745</v>
      </c>
      <c r="AC267" s="662" t="s">
        <v>4822</v>
      </c>
      <c r="AE267" s="662" t="s">
        <v>5455</v>
      </c>
      <c r="AF267" s="662" t="s">
        <v>14548</v>
      </c>
      <c r="AG267" s="662" t="s">
        <v>16213</v>
      </c>
    </row>
    <row r="268" spans="1:33">
      <c r="A268" s="662" t="s">
        <v>2641</v>
      </c>
      <c r="B268" s="662">
        <v>54541</v>
      </c>
      <c r="C268" s="662" t="s">
        <v>17</v>
      </c>
      <c r="D268" s="662" t="s">
        <v>2726</v>
      </c>
      <c r="E268" s="662" t="s">
        <v>2727</v>
      </c>
      <c r="F268" s="662" t="s">
        <v>2728</v>
      </c>
      <c r="G268" s="662">
        <v>37</v>
      </c>
      <c r="H268" s="662">
        <v>21.1</v>
      </c>
      <c r="I268" s="662">
        <v>138</v>
      </c>
      <c r="J268" s="662">
        <v>33.200000000000003</v>
      </c>
      <c r="K268" s="662">
        <v>7</v>
      </c>
      <c r="L268" s="662">
        <v>10</v>
      </c>
      <c r="M268" s="662">
        <v>2.5</v>
      </c>
      <c r="N268" s="662" t="s">
        <v>2167</v>
      </c>
      <c r="O268" s="662">
        <v>54925</v>
      </c>
      <c r="P268" s="662" t="s">
        <v>22</v>
      </c>
      <c r="Q268" s="667">
        <v>37.351666999999999</v>
      </c>
      <c r="R268" s="667">
        <v>138.55333300000001</v>
      </c>
      <c r="S268" s="662">
        <v>272.92487611531482</v>
      </c>
      <c r="T268" s="668" t="s">
        <v>4605</v>
      </c>
      <c r="U268" s="668" t="s">
        <v>4605</v>
      </c>
      <c r="V268" s="668" t="s">
        <v>4605</v>
      </c>
      <c r="W268" s="668" t="s">
        <v>22</v>
      </c>
      <c r="X268" s="668" t="s">
        <v>22</v>
      </c>
      <c r="Y268" s="668" t="s">
        <v>22</v>
      </c>
      <c r="Z268" s="668" t="s">
        <v>22</v>
      </c>
      <c r="AB268" s="662" t="s">
        <v>4745</v>
      </c>
      <c r="AC268" s="662" t="s">
        <v>2820</v>
      </c>
      <c r="AE268" s="662" t="s">
        <v>5455</v>
      </c>
      <c r="AF268" s="662" t="s">
        <v>14549</v>
      </c>
      <c r="AG268" s="662" t="s">
        <v>16214</v>
      </c>
    </row>
    <row r="269" spans="1:33">
      <c r="A269" s="662" t="s">
        <v>1851</v>
      </c>
      <c r="B269" s="662">
        <v>44226</v>
      </c>
      <c r="C269" s="662" t="s">
        <v>23</v>
      </c>
      <c r="D269" s="662" t="s">
        <v>1906</v>
      </c>
      <c r="E269" s="662" t="s">
        <v>1907</v>
      </c>
      <c r="F269" s="662" t="s">
        <v>1908</v>
      </c>
      <c r="G269" s="662">
        <v>34</v>
      </c>
      <c r="H269" s="662">
        <v>7.4</v>
      </c>
      <c r="I269" s="662">
        <v>139</v>
      </c>
      <c r="J269" s="662">
        <v>31.2</v>
      </c>
      <c r="K269" s="662">
        <v>38</v>
      </c>
      <c r="L269" s="662">
        <v>13.2</v>
      </c>
      <c r="M269" s="662" t="s">
        <v>22</v>
      </c>
      <c r="N269" s="662" t="s">
        <v>851</v>
      </c>
      <c r="O269" s="662" t="s">
        <v>22</v>
      </c>
      <c r="P269" s="662" t="s">
        <v>22</v>
      </c>
      <c r="Q269" s="667">
        <v>34.123333000000002</v>
      </c>
      <c r="R269" s="667">
        <v>139.52000000000001</v>
      </c>
      <c r="S269" s="662">
        <v>272.97494463768265</v>
      </c>
      <c r="T269" s="668" t="s">
        <v>4605</v>
      </c>
      <c r="U269" s="668" t="s">
        <v>4605</v>
      </c>
      <c r="V269" s="668" t="s">
        <v>4605</v>
      </c>
      <c r="W269" s="668" t="s">
        <v>22</v>
      </c>
      <c r="X269" s="668" t="s">
        <v>22</v>
      </c>
      <c r="Y269" s="668" t="s">
        <v>4605</v>
      </c>
      <c r="Z269" s="668" t="s">
        <v>22</v>
      </c>
      <c r="AB269" s="662" t="s">
        <v>4745</v>
      </c>
      <c r="AC269" s="662" t="s">
        <v>4776</v>
      </c>
      <c r="AE269" s="662" t="s">
        <v>5455</v>
      </c>
      <c r="AF269" s="662" t="s">
        <v>14550</v>
      </c>
      <c r="AG269" s="662" t="s">
        <v>16215</v>
      </c>
    </row>
    <row r="270" spans="1:33">
      <c r="A270" s="662" t="s">
        <v>1578</v>
      </c>
      <c r="B270" s="662">
        <v>40221</v>
      </c>
      <c r="C270" s="662" t="s">
        <v>17</v>
      </c>
      <c r="D270" s="662" t="s">
        <v>1621</v>
      </c>
      <c r="E270" s="662" t="s">
        <v>1622</v>
      </c>
      <c r="F270" s="662" t="s">
        <v>1623</v>
      </c>
      <c r="G270" s="662">
        <v>36</v>
      </c>
      <c r="H270" s="662">
        <v>12.1</v>
      </c>
      <c r="I270" s="662">
        <v>139</v>
      </c>
      <c r="J270" s="662">
        <v>43</v>
      </c>
      <c r="K270" s="662">
        <v>20</v>
      </c>
      <c r="L270" s="662">
        <v>10</v>
      </c>
      <c r="M270" s="662">
        <v>1.5</v>
      </c>
      <c r="N270" s="662" t="s">
        <v>1624</v>
      </c>
      <c r="O270" s="662" t="s">
        <v>22</v>
      </c>
      <c r="P270" s="662" t="s">
        <v>40</v>
      </c>
      <c r="Q270" s="667">
        <v>36.201667</v>
      </c>
      <c r="R270" s="667">
        <v>139.716667</v>
      </c>
      <c r="S270" s="662">
        <v>274.44366157510927</v>
      </c>
      <c r="T270" s="668" t="s">
        <v>4605</v>
      </c>
      <c r="U270" s="668" t="s">
        <v>4605</v>
      </c>
      <c r="V270" s="668" t="s">
        <v>4605</v>
      </c>
      <c r="W270" s="668" t="s">
        <v>22</v>
      </c>
      <c r="X270" s="668" t="s">
        <v>22</v>
      </c>
      <c r="Y270" s="668" t="s">
        <v>22</v>
      </c>
      <c r="Z270" s="668" t="s">
        <v>22</v>
      </c>
      <c r="AB270" s="662" t="s">
        <v>4745</v>
      </c>
      <c r="AC270" s="662" t="s">
        <v>1986</v>
      </c>
      <c r="AE270" s="662" t="s">
        <v>5455</v>
      </c>
      <c r="AF270" s="662" t="s">
        <v>14573</v>
      </c>
      <c r="AG270" s="662" t="s">
        <v>16238</v>
      </c>
    </row>
    <row r="271" spans="1:33" ht="18.75" customHeight="1">
      <c r="A271" s="662" t="s">
        <v>1943</v>
      </c>
      <c r="B271" s="662">
        <v>45282</v>
      </c>
      <c r="C271" s="662" t="s">
        <v>17</v>
      </c>
      <c r="D271" s="662" t="s">
        <v>1979</v>
      </c>
      <c r="E271" s="662" t="s">
        <v>1980</v>
      </c>
      <c r="F271" s="662" t="s">
        <v>1981</v>
      </c>
      <c r="G271" s="662">
        <v>35</v>
      </c>
      <c r="H271" s="662">
        <v>21.7</v>
      </c>
      <c r="I271" s="662">
        <v>139</v>
      </c>
      <c r="J271" s="662">
        <v>56.4</v>
      </c>
      <c r="K271" s="662">
        <v>60</v>
      </c>
      <c r="L271" s="662">
        <v>10.1</v>
      </c>
      <c r="M271" s="662">
        <v>1.5</v>
      </c>
      <c r="N271" s="662" t="s">
        <v>1982</v>
      </c>
      <c r="O271" s="662" t="s">
        <v>22</v>
      </c>
      <c r="P271" s="662" t="s">
        <v>40</v>
      </c>
      <c r="Q271" s="667">
        <v>35.361666999999997</v>
      </c>
      <c r="R271" s="667">
        <v>139.94</v>
      </c>
      <c r="S271" s="662">
        <v>276.86430112511823</v>
      </c>
      <c r="T271" s="668" t="s">
        <v>4605</v>
      </c>
      <c r="U271" s="668" t="s">
        <v>4605</v>
      </c>
      <c r="V271" s="668" t="s">
        <v>4605</v>
      </c>
      <c r="W271" s="668" t="s">
        <v>22</v>
      </c>
      <c r="X271" s="668" t="s">
        <v>22</v>
      </c>
      <c r="Y271" s="668" t="s">
        <v>22</v>
      </c>
      <c r="Z271" s="668" t="s">
        <v>22</v>
      </c>
      <c r="AB271" s="662" t="s">
        <v>1982</v>
      </c>
      <c r="AC271" s="662" t="s">
        <v>1982</v>
      </c>
      <c r="AE271" s="662" t="s">
        <v>5455</v>
      </c>
      <c r="AF271" s="662" t="s">
        <v>14551</v>
      </c>
      <c r="AG271" s="662" t="s">
        <v>16216</v>
      </c>
    </row>
    <row r="272" spans="1:33">
      <c r="A272" s="662" t="s">
        <v>3290</v>
      </c>
      <c r="B272" s="662">
        <v>66296</v>
      </c>
      <c r="C272" s="662" t="s">
        <v>17</v>
      </c>
      <c r="D272" s="662" t="s">
        <v>3338</v>
      </c>
      <c r="E272" s="662" t="s">
        <v>3339</v>
      </c>
      <c r="F272" s="662" t="s">
        <v>3340</v>
      </c>
      <c r="G272" s="662">
        <v>34</v>
      </c>
      <c r="H272" s="662">
        <v>52</v>
      </c>
      <c r="I272" s="662">
        <v>133</v>
      </c>
      <c r="J272" s="662">
        <v>54.2</v>
      </c>
      <c r="K272" s="662">
        <v>63</v>
      </c>
      <c r="L272" s="662">
        <v>7.9</v>
      </c>
      <c r="M272" s="662">
        <v>1.5</v>
      </c>
      <c r="N272" s="662" t="s">
        <v>2411</v>
      </c>
      <c r="O272" s="662" t="s">
        <v>22</v>
      </c>
      <c r="P272" s="662" t="s">
        <v>40</v>
      </c>
      <c r="Q272" s="667">
        <v>34.866667</v>
      </c>
      <c r="R272" s="667">
        <v>133.903333</v>
      </c>
      <c r="S272" s="662">
        <v>276.90083664727069</v>
      </c>
      <c r="T272" s="668" t="s">
        <v>4605</v>
      </c>
      <c r="U272" s="668" t="s">
        <v>4605</v>
      </c>
      <c r="V272" s="668" t="s">
        <v>4605</v>
      </c>
      <c r="W272" s="668" t="s">
        <v>22</v>
      </c>
      <c r="X272" s="668" t="s">
        <v>22</v>
      </c>
      <c r="Y272" s="668" t="s">
        <v>22</v>
      </c>
      <c r="Z272" s="668" t="s">
        <v>22</v>
      </c>
      <c r="AB272" s="662" t="s">
        <v>4745</v>
      </c>
      <c r="AC272" s="662" t="s">
        <v>4837</v>
      </c>
      <c r="AE272" s="662" t="s">
        <v>5455</v>
      </c>
      <c r="AF272" s="662" t="s">
        <v>14560</v>
      </c>
      <c r="AG272" s="662" t="s">
        <v>16225</v>
      </c>
    </row>
    <row r="273" spans="1:33" ht="18.75" customHeight="1">
      <c r="A273" s="662" t="s">
        <v>3624</v>
      </c>
      <c r="B273" s="662">
        <v>71266</v>
      </c>
      <c r="C273" s="662" t="s">
        <v>17</v>
      </c>
      <c r="D273" s="662" t="s">
        <v>3653</v>
      </c>
      <c r="E273" s="662" t="s">
        <v>3654</v>
      </c>
      <c r="F273" s="662" t="s">
        <v>3655</v>
      </c>
      <c r="G273" s="662">
        <v>33</v>
      </c>
      <c r="H273" s="662">
        <v>43.9</v>
      </c>
      <c r="I273" s="662">
        <v>134</v>
      </c>
      <c r="J273" s="662">
        <v>32.299999999999997</v>
      </c>
      <c r="K273" s="662">
        <v>3</v>
      </c>
      <c r="L273" s="662">
        <v>15.4</v>
      </c>
      <c r="M273" s="662">
        <v>1.5</v>
      </c>
      <c r="N273" s="662" t="s">
        <v>3656</v>
      </c>
      <c r="O273" s="662" t="s">
        <v>22</v>
      </c>
      <c r="P273" s="662" t="s">
        <v>40</v>
      </c>
      <c r="Q273" s="667">
        <v>33.731667000000002</v>
      </c>
      <c r="R273" s="667">
        <v>134.53833299999999</v>
      </c>
      <c r="S273" s="662">
        <v>276.98894223919461</v>
      </c>
      <c r="T273" s="668" t="s">
        <v>4605</v>
      </c>
      <c r="U273" s="668" t="s">
        <v>4605</v>
      </c>
      <c r="V273" s="668" t="s">
        <v>4605</v>
      </c>
      <c r="W273" s="668" t="s">
        <v>22</v>
      </c>
      <c r="X273" s="668" t="s">
        <v>22</v>
      </c>
      <c r="Y273" s="668" t="s">
        <v>22</v>
      </c>
      <c r="Z273" s="668" t="s">
        <v>22</v>
      </c>
      <c r="AB273" s="662" t="s">
        <v>4745</v>
      </c>
      <c r="AC273" s="662" t="s">
        <v>4869</v>
      </c>
      <c r="AE273" s="662" t="s">
        <v>5455</v>
      </c>
      <c r="AF273" s="662" t="s">
        <v>14553</v>
      </c>
      <c r="AG273" s="662" t="s">
        <v>16218</v>
      </c>
    </row>
    <row r="274" spans="1:33">
      <c r="A274" s="662" t="s">
        <v>3574</v>
      </c>
      <c r="B274" s="662">
        <v>69101</v>
      </c>
      <c r="C274" s="662" t="s">
        <v>17</v>
      </c>
      <c r="D274" s="662" t="s">
        <v>3594</v>
      </c>
      <c r="E274" s="662" t="s">
        <v>3595</v>
      </c>
      <c r="F274" s="662" t="s">
        <v>3596</v>
      </c>
      <c r="G274" s="662">
        <v>35</v>
      </c>
      <c r="H274" s="662">
        <v>28.4</v>
      </c>
      <c r="I274" s="662">
        <v>133</v>
      </c>
      <c r="J274" s="662">
        <v>50.3</v>
      </c>
      <c r="K274" s="662">
        <v>8</v>
      </c>
      <c r="L274" s="662">
        <v>10</v>
      </c>
      <c r="M274" s="662">
        <v>1.5</v>
      </c>
      <c r="N274" s="662" t="s">
        <v>2520</v>
      </c>
      <c r="O274" s="662">
        <v>69900</v>
      </c>
      <c r="P274" s="662" t="s">
        <v>40</v>
      </c>
      <c r="Q274" s="667">
        <v>35.473332999999997</v>
      </c>
      <c r="R274" s="667">
        <v>133.83833300000001</v>
      </c>
      <c r="S274" s="662">
        <v>278.53383915374519</v>
      </c>
      <c r="T274" s="668" t="s">
        <v>4605</v>
      </c>
      <c r="U274" s="668" t="s">
        <v>4605</v>
      </c>
      <c r="V274" s="668" t="s">
        <v>4605</v>
      </c>
      <c r="W274" s="668" t="s">
        <v>22</v>
      </c>
      <c r="X274" s="668" t="s">
        <v>22</v>
      </c>
      <c r="Y274" s="668" t="s">
        <v>22</v>
      </c>
      <c r="Z274" s="668" t="s">
        <v>22</v>
      </c>
      <c r="AB274" s="662" t="s">
        <v>4745</v>
      </c>
      <c r="AC274" s="662" t="s">
        <v>2541</v>
      </c>
      <c r="AE274" s="662" t="s">
        <v>5455</v>
      </c>
      <c r="AF274" s="662" t="s">
        <v>14567</v>
      </c>
      <c r="AG274" s="662" t="s">
        <v>16232</v>
      </c>
    </row>
    <row r="275" spans="1:33">
      <c r="A275" s="662" t="s">
        <v>1851</v>
      </c>
      <c r="B275" s="662">
        <v>44228</v>
      </c>
      <c r="C275" s="662" t="s">
        <v>23</v>
      </c>
      <c r="D275" s="662" t="s">
        <v>1909</v>
      </c>
      <c r="E275" s="662" t="s">
        <v>1910</v>
      </c>
      <c r="F275" s="662" t="s">
        <v>1911</v>
      </c>
      <c r="G275" s="662">
        <v>34</v>
      </c>
      <c r="H275" s="662">
        <v>4.4000000000000004</v>
      </c>
      <c r="I275" s="662">
        <v>139</v>
      </c>
      <c r="J275" s="662">
        <v>33.6</v>
      </c>
      <c r="K275" s="662">
        <v>20</v>
      </c>
      <c r="L275" s="662">
        <v>6.5</v>
      </c>
      <c r="M275" s="662" t="s">
        <v>22</v>
      </c>
      <c r="N275" s="662" t="s">
        <v>1912</v>
      </c>
      <c r="O275" s="662" t="s">
        <v>22</v>
      </c>
      <c r="P275" s="662" t="s">
        <v>36</v>
      </c>
      <c r="Q275" s="667">
        <v>34.073332999999998</v>
      </c>
      <c r="R275" s="667">
        <v>139.56</v>
      </c>
      <c r="S275" s="662">
        <v>278.91165379083878</v>
      </c>
      <c r="T275" s="668" t="s">
        <v>4605</v>
      </c>
      <c r="U275" s="668" t="s">
        <v>4605</v>
      </c>
      <c r="V275" s="668" t="s">
        <v>4605</v>
      </c>
      <c r="W275" s="668" t="s">
        <v>22</v>
      </c>
      <c r="X275" s="668" t="s">
        <v>22</v>
      </c>
      <c r="Y275" s="668" t="s">
        <v>22</v>
      </c>
      <c r="Z275" s="668" t="s">
        <v>22</v>
      </c>
      <c r="AB275" s="662" t="s">
        <v>1912</v>
      </c>
      <c r="AC275" s="662" t="s">
        <v>1912</v>
      </c>
      <c r="AE275" s="662" t="s">
        <v>5455</v>
      </c>
      <c r="AF275" s="662" t="s">
        <v>14556</v>
      </c>
      <c r="AG275" s="662" t="s">
        <v>16221</v>
      </c>
    </row>
    <row r="276" spans="1:33" ht="18.75" customHeight="1">
      <c r="A276" s="662" t="s">
        <v>3290</v>
      </c>
      <c r="B276" s="662">
        <v>66408</v>
      </c>
      <c r="C276" s="662" t="s">
        <v>23</v>
      </c>
      <c r="D276" s="662" t="s">
        <v>3290</v>
      </c>
      <c r="E276" s="662" t="s">
        <v>3357</v>
      </c>
      <c r="F276" s="662" t="s">
        <v>3360</v>
      </c>
      <c r="G276" s="662">
        <v>34</v>
      </c>
      <c r="H276" s="662">
        <v>39.6</v>
      </c>
      <c r="I276" s="662">
        <v>133</v>
      </c>
      <c r="J276" s="662">
        <v>54.9</v>
      </c>
      <c r="K276" s="662">
        <v>3</v>
      </c>
      <c r="L276" s="662">
        <v>70.099999999999994</v>
      </c>
      <c r="M276" s="662" t="s">
        <v>22</v>
      </c>
      <c r="N276" s="662" t="s">
        <v>3359</v>
      </c>
      <c r="O276" s="662" t="s">
        <v>22</v>
      </c>
      <c r="P276" s="662" t="s">
        <v>632</v>
      </c>
      <c r="Q276" s="667">
        <v>34.659999999999997</v>
      </c>
      <c r="R276" s="667">
        <v>133.91499999999999</v>
      </c>
      <c r="S276" s="662">
        <v>280.99403312232226</v>
      </c>
      <c r="T276" s="668" t="s">
        <v>22</v>
      </c>
      <c r="U276" s="668" t="s">
        <v>22</v>
      </c>
      <c r="V276" s="668" t="s">
        <v>4605</v>
      </c>
      <c r="W276" s="668" t="s">
        <v>22</v>
      </c>
      <c r="X276" s="668" t="s">
        <v>22</v>
      </c>
      <c r="Y276" s="668" t="s">
        <v>4605</v>
      </c>
      <c r="Z276" s="668" t="s">
        <v>22</v>
      </c>
      <c r="AB276" s="662" t="s">
        <v>4758</v>
      </c>
      <c r="AC276" s="662" t="s">
        <v>3359</v>
      </c>
      <c r="AE276" s="662" t="s">
        <v>5455</v>
      </c>
      <c r="AF276" s="662" t="s">
        <v>14570</v>
      </c>
      <c r="AG276" s="662" t="s">
        <v>16235</v>
      </c>
    </row>
    <row r="277" spans="1:33">
      <c r="A277" s="662" t="s">
        <v>3661</v>
      </c>
      <c r="B277" s="662">
        <v>72086</v>
      </c>
      <c r="C277" s="662" t="s">
        <v>23</v>
      </c>
      <c r="D277" s="662" t="s">
        <v>786</v>
      </c>
      <c r="E277" s="662" t="s">
        <v>787</v>
      </c>
      <c r="F277" s="662" t="s">
        <v>3665</v>
      </c>
      <c r="G277" s="662">
        <v>34</v>
      </c>
      <c r="H277" s="662">
        <v>19.100000000000001</v>
      </c>
      <c r="I277" s="662">
        <v>134</v>
      </c>
      <c r="J277" s="662">
        <v>3.2</v>
      </c>
      <c r="K277" s="662">
        <v>9</v>
      </c>
      <c r="L277" s="662">
        <v>17.5</v>
      </c>
      <c r="M277" s="662" t="s">
        <v>22</v>
      </c>
      <c r="N277" s="662" t="s">
        <v>27</v>
      </c>
      <c r="O277" s="662">
        <v>72900</v>
      </c>
      <c r="P277" s="662" t="s">
        <v>22</v>
      </c>
      <c r="Q277" s="667">
        <v>34.318333000000003</v>
      </c>
      <c r="R277" s="667">
        <v>134.05333300000001</v>
      </c>
      <c r="S277" s="662">
        <v>281.51650484554494</v>
      </c>
      <c r="T277" s="668" t="s">
        <v>4605</v>
      </c>
      <c r="U277" s="668" t="s">
        <v>4605</v>
      </c>
      <c r="V277" s="668" t="s">
        <v>4605</v>
      </c>
      <c r="W277" s="668" t="s">
        <v>4605</v>
      </c>
      <c r="X277" s="668" t="s">
        <v>22</v>
      </c>
      <c r="Y277" s="668" t="s">
        <v>4605</v>
      </c>
      <c r="Z277" s="668" t="s">
        <v>4605</v>
      </c>
      <c r="AB277" s="662" t="s">
        <v>4745</v>
      </c>
      <c r="AC277" s="662" t="s">
        <v>4744</v>
      </c>
      <c r="AE277" s="662" t="s">
        <v>5455</v>
      </c>
      <c r="AF277" s="662" t="s">
        <v>14557</v>
      </c>
      <c r="AG277" s="662" t="s">
        <v>16222</v>
      </c>
    </row>
    <row r="278" spans="1:33">
      <c r="A278" s="662" t="s">
        <v>3290</v>
      </c>
      <c r="B278" s="662">
        <v>66501</v>
      </c>
      <c r="C278" s="662" t="s">
        <v>17</v>
      </c>
      <c r="D278" s="662" t="s">
        <v>3371</v>
      </c>
      <c r="E278" s="662" t="s">
        <v>3372</v>
      </c>
      <c r="F278" s="662" t="s">
        <v>3373</v>
      </c>
      <c r="G278" s="662">
        <v>34</v>
      </c>
      <c r="H278" s="662">
        <v>29.2</v>
      </c>
      <c r="I278" s="662">
        <v>133</v>
      </c>
      <c r="J278" s="662">
        <v>57</v>
      </c>
      <c r="K278" s="662">
        <v>2</v>
      </c>
      <c r="L278" s="662">
        <v>6.5</v>
      </c>
      <c r="M278" s="662">
        <v>1.5</v>
      </c>
      <c r="N278" s="662" t="s">
        <v>97</v>
      </c>
      <c r="O278" s="662" t="s">
        <v>22</v>
      </c>
      <c r="P278" s="662" t="s">
        <v>22</v>
      </c>
      <c r="Q278" s="667">
        <v>34.486666999999997</v>
      </c>
      <c r="R278" s="667">
        <v>133.94999999999999</v>
      </c>
      <c r="S278" s="662">
        <v>283.61260271014811</v>
      </c>
      <c r="T278" s="668" t="s">
        <v>4605</v>
      </c>
      <c r="U278" s="668" t="s">
        <v>4605</v>
      </c>
      <c r="V278" s="668" t="s">
        <v>4605</v>
      </c>
      <c r="W278" s="668" t="s">
        <v>22</v>
      </c>
      <c r="X278" s="668" t="s">
        <v>22</v>
      </c>
      <c r="Y278" s="668" t="s">
        <v>22</v>
      </c>
      <c r="Z278" s="668" t="s">
        <v>22</v>
      </c>
      <c r="AB278" s="662" t="s">
        <v>4745</v>
      </c>
      <c r="AC278" s="662" t="s">
        <v>592</v>
      </c>
      <c r="AE278" s="662" t="s">
        <v>5455</v>
      </c>
      <c r="AF278" s="662" t="s">
        <v>14562</v>
      </c>
      <c r="AG278" s="662" t="s">
        <v>16227</v>
      </c>
    </row>
    <row r="279" spans="1:33">
      <c r="A279" s="662" t="s">
        <v>3290</v>
      </c>
      <c r="B279" s="662">
        <v>66346</v>
      </c>
      <c r="C279" s="662" t="s">
        <v>23</v>
      </c>
      <c r="D279" s="662" t="s">
        <v>3348</v>
      </c>
      <c r="E279" s="662" t="s">
        <v>3349</v>
      </c>
      <c r="F279" s="662" t="s">
        <v>3350</v>
      </c>
      <c r="G279" s="662">
        <v>34</v>
      </c>
      <c r="H279" s="662">
        <v>45.4</v>
      </c>
      <c r="I279" s="662">
        <v>133</v>
      </c>
      <c r="J279" s="662">
        <v>51.3</v>
      </c>
      <c r="K279" s="662">
        <v>239</v>
      </c>
      <c r="L279" s="662">
        <v>9.6999999999999993</v>
      </c>
      <c r="M279" s="662" t="s">
        <v>22</v>
      </c>
      <c r="N279" s="662" t="s">
        <v>35</v>
      </c>
      <c r="O279" s="662" t="s">
        <v>22</v>
      </c>
      <c r="P279" s="662" t="s">
        <v>36</v>
      </c>
      <c r="Q279" s="667">
        <v>34.756667</v>
      </c>
      <c r="R279" s="667">
        <v>133.85499999999999</v>
      </c>
      <c r="S279" s="662">
        <v>283.71858463791665</v>
      </c>
      <c r="T279" s="668" t="s">
        <v>4605</v>
      </c>
      <c r="U279" s="668" t="s">
        <v>4605</v>
      </c>
      <c r="V279" s="668" t="s">
        <v>4605</v>
      </c>
      <c r="W279" s="668" t="s">
        <v>22</v>
      </c>
      <c r="X279" s="668" t="s">
        <v>22</v>
      </c>
      <c r="Y279" s="668" t="s">
        <v>22</v>
      </c>
      <c r="Z279" s="668" t="s">
        <v>22</v>
      </c>
      <c r="AB279" s="662" t="s">
        <v>35</v>
      </c>
      <c r="AC279" s="662" t="s">
        <v>35</v>
      </c>
      <c r="AE279" s="662" t="s">
        <v>6161</v>
      </c>
      <c r="AF279" s="662" t="s">
        <v>14608</v>
      </c>
      <c r="AG279" s="662" t="s">
        <v>16273</v>
      </c>
    </row>
    <row r="280" spans="1:33">
      <c r="A280" s="662" t="s">
        <v>2641</v>
      </c>
      <c r="B280" s="662">
        <v>54616</v>
      </c>
      <c r="C280" s="662" t="s">
        <v>17</v>
      </c>
      <c r="D280" s="662" t="s">
        <v>2736</v>
      </c>
      <c r="E280" s="662" t="s">
        <v>2737</v>
      </c>
      <c r="F280" s="662" t="s">
        <v>2738</v>
      </c>
      <c r="G280" s="662">
        <v>37</v>
      </c>
      <c r="H280" s="662">
        <v>13.6</v>
      </c>
      <c r="I280" s="662">
        <v>138</v>
      </c>
      <c r="J280" s="662">
        <v>57.8</v>
      </c>
      <c r="K280" s="662">
        <v>98</v>
      </c>
      <c r="L280" s="662">
        <v>10</v>
      </c>
      <c r="M280" s="662">
        <v>4</v>
      </c>
      <c r="N280" s="662" t="s">
        <v>2054</v>
      </c>
      <c r="O280" s="662">
        <v>54935</v>
      </c>
      <c r="P280" s="662" t="s">
        <v>40</v>
      </c>
      <c r="Q280" s="667">
        <v>37.226666999999999</v>
      </c>
      <c r="R280" s="667">
        <v>138.96333300000001</v>
      </c>
      <c r="S280" s="662">
        <v>284.07697422703404</v>
      </c>
      <c r="T280" s="668" t="s">
        <v>4605</v>
      </c>
      <c r="U280" s="668" t="s">
        <v>4605</v>
      </c>
      <c r="V280" s="668" t="s">
        <v>4605</v>
      </c>
      <c r="W280" s="668" t="s">
        <v>22</v>
      </c>
      <c r="X280" s="668" t="s">
        <v>22</v>
      </c>
      <c r="Y280" s="668" t="s">
        <v>22</v>
      </c>
      <c r="Z280" s="668" t="s">
        <v>22</v>
      </c>
      <c r="AB280" s="662" t="s">
        <v>4745</v>
      </c>
      <c r="AC280" s="662" t="s">
        <v>2464</v>
      </c>
      <c r="AE280" s="662" t="s">
        <v>6161</v>
      </c>
      <c r="AF280" s="662" t="s">
        <v>14578</v>
      </c>
      <c r="AG280" s="662" t="s">
        <v>16243</v>
      </c>
    </row>
    <row r="281" spans="1:33">
      <c r="A281" s="662" t="s">
        <v>1665</v>
      </c>
      <c r="B281" s="662">
        <v>41166</v>
      </c>
      <c r="C281" s="662" t="s">
        <v>23</v>
      </c>
      <c r="D281" s="662" t="s">
        <v>1686</v>
      </c>
      <c r="E281" s="662" t="s">
        <v>1687</v>
      </c>
      <c r="F281" s="662" t="s">
        <v>1688</v>
      </c>
      <c r="G281" s="662">
        <v>36</v>
      </c>
      <c r="H281" s="662">
        <v>44.3</v>
      </c>
      <c r="I281" s="662">
        <v>139</v>
      </c>
      <c r="J281" s="662">
        <v>30</v>
      </c>
      <c r="K281" s="662">
        <v>1292</v>
      </c>
      <c r="L281" s="662">
        <v>11.3</v>
      </c>
      <c r="M281" s="662" t="s">
        <v>22</v>
      </c>
      <c r="N281" s="662" t="s">
        <v>1689</v>
      </c>
      <c r="O281" s="662">
        <v>41910</v>
      </c>
      <c r="P281" s="662" t="s">
        <v>22</v>
      </c>
      <c r="Q281" s="667">
        <v>36.738332999999997</v>
      </c>
      <c r="R281" s="667">
        <v>139.5</v>
      </c>
      <c r="S281" s="662">
        <v>284.47801679334032</v>
      </c>
      <c r="T281" s="668" t="s">
        <v>4605</v>
      </c>
      <c r="U281" s="668" t="s">
        <v>4605</v>
      </c>
      <c r="V281" s="668" t="s">
        <v>4605</v>
      </c>
      <c r="W281" s="668" t="s">
        <v>22</v>
      </c>
      <c r="X281" s="668" t="s">
        <v>22</v>
      </c>
      <c r="Y281" s="668" t="s">
        <v>4605</v>
      </c>
      <c r="Z281" s="668" t="s">
        <v>22</v>
      </c>
      <c r="AB281" s="662" t="s">
        <v>4745</v>
      </c>
      <c r="AC281" s="662" t="s">
        <v>4780</v>
      </c>
      <c r="AE281" s="662" t="s">
        <v>6161</v>
      </c>
      <c r="AF281" s="662" t="s">
        <v>14579</v>
      </c>
      <c r="AG281" s="662" t="s">
        <v>16244</v>
      </c>
    </row>
    <row r="282" spans="1:33">
      <c r="A282" s="662" t="s">
        <v>3624</v>
      </c>
      <c r="B282" s="662">
        <v>71087</v>
      </c>
      <c r="C282" s="662" t="s">
        <v>17</v>
      </c>
      <c r="D282" s="662" t="s">
        <v>3627</v>
      </c>
      <c r="E282" s="662" t="s">
        <v>3628</v>
      </c>
      <c r="F282" s="662" t="s">
        <v>3629</v>
      </c>
      <c r="G282" s="662">
        <v>34</v>
      </c>
      <c r="H282" s="662">
        <v>2.4</v>
      </c>
      <c r="I282" s="662">
        <v>134</v>
      </c>
      <c r="J282" s="662">
        <v>9.4</v>
      </c>
      <c r="K282" s="662">
        <v>160</v>
      </c>
      <c r="L282" s="662">
        <v>9.4</v>
      </c>
      <c r="M282" s="662">
        <v>1.5</v>
      </c>
      <c r="N282" s="662" t="s">
        <v>3630</v>
      </c>
      <c r="O282" s="662" t="s">
        <v>22</v>
      </c>
      <c r="P282" s="662" t="s">
        <v>22</v>
      </c>
      <c r="Q282" s="667">
        <v>34.04</v>
      </c>
      <c r="R282" s="667">
        <v>134.156667</v>
      </c>
      <c r="S282" s="662">
        <v>286.77419858732878</v>
      </c>
      <c r="T282" s="668" t="s">
        <v>4605</v>
      </c>
      <c r="U282" s="668" t="s">
        <v>4605</v>
      </c>
      <c r="V282" s="668" t="s">
        <v>4605</v>
      </c>
      <c r="W282" s="668" t="s">
        <v>22</v>
      </c>
      <c r="X282" s="668" t="s">
        <v>22</v>
      </c>
      <c r="Y282" s="668" t="s">
        <v>22</v>
      </c>
      <c r="Z282" s="668" t="s">
        <v>22</v>
      </c>
      <c r="AB282" s="662" t="s">
        <v>3630</v>
      </c>
      <c r="AC282" s="662" t="s">
        <v>3630</v>
      </c>
      <c r="AE282" s="662" t="s">
        <v>6161</v>
      </c>
      <c r="AF282" s="662" t="s">
        <v>14613</v>
      </c>
      <c r="AG282" s="662" t="s">
        <v>16278</v>
      </c>
    </row>
    <row r="283" spans="1:33">
      <c r="A283" s="662" t="s">
        <v>3290</v>
      </c>
      <c r="B283" s="662">
        <v>66171</v>
      </c>
      <c r="C283" s="662" t="s">
        <v>17</v>
      </c>
      <c r="D283" s="662" t="s">
        <v>3313</v>
      </c>
      <c r="E283" s="662" t="s">
        <v>3314</v>
      </c>
      <c r="F283" s="662" t="s">
        <v>3315</v>
      </c>
      <c r="G283" s="662">
        <v>35</v>
      </c>
      <c r="H283" s="662">
        <v>4.0999999999999996</v>
      </c>
      <c r="I283" s="662">
        <v>133</v>
      </c>
      <c r="J283" s="662">
        <v>45.2</v>
      </c>
      <c r="K283" s="662">
        <v>144</v>
      </c>
      <c r="L283" s="662">
        <v>10</v>
      </c>
      <c r="M283" s="662">
        <v>1.5</v>
      </c>
      <c r="N283" s="662" t="s">
        <v>2464</v>
      </c>
      <c r="O283" s="662" t="s">
        <v>22</v>
      </c>
      <c r="P283" s="662" t="s">
        <v>40</v>
      </c>
      <c r="Q283" s="667">
        <v>35.068333000000003</v>
      </c>
      <c r="R283" s="667">
        <v>133.753333</v>
      </c>
      <c r="S283" s="662">
        <v>287.27280032024356</v>
      </c>
      <c r="T283" s="668" t="s">
        <v>4605</v>
      </c>
      <c r="U283" s="668" t="s">
        <v>4605</v>
      </c>
      <c r="V283" s="668" t="s">
        <v>4605</v>
      </c>
      <c r="W283" s="668" t="s">
        <v>22</v>
      </c>
      <c r="X283" s="668" t="s">
        <v>22</v>
      </c>
      <c r="Y283" s="668" t="s">
        <v>22</v>
      </c>
      <c r="Z283" s="668" t="s">
        <v>22</v>
      </c>
      <c r="AB283" s="662" t="s">
        <v>2464</v>
      </c>
      <c r="AC283" s="662" t="s">
        <v>2464</v>
      </c>
      <c r="AE283" s="662" t="s">
        <v>6161</v>
      </c>
      <c r="AF283" s="662" t="s">
        <v>14581</v>
      </c>
      <c r="AG283" s="662" t="s">
        <v>16246</v>
      </c>
    </row>
    <row r="284" spans="1:33">
      <c r="A284" s="662" t="s">
        <v>3290</v>
      </c>
      <c r="B284" s="662">
        <v>66046</v>
      </c>
      <c r="C284" s="662" t="s">
        <v>17</v>
      </c>
      <c r="D284" s="662" t="s">
        <v>3291</v>
      </c>
      <c r="E284" s="662" t="s">
        <v>3292</v>
      </c>
      <c r="F284" s="662" t="s">
        <v>3293</v>
      </c>
      <c r="G284" s="662">
        <v>35</v>
      </c>
      <c r="H284" s="662">
        <v>17.8</v>
      </c>
      <c r="I284" s="662">
        <v>133</v>
      </c>
      <c r="J284" s="662">
        <v>43.5</v>
      </c>
      <c r="K284" s="662">
        <v>430</v>
      </c>
      <c r="L284" s="662">
        <v>6.5</v>
      </c>
      <c r="M284" s="662">
        <v>1.5</v>
      </c>
      <c r="N284" s="662" t="s">
        <v>3294</v>
      </c>
      <c r="O284" s="662">
        <v>66900</v>
      </c>
      <c r="P284" s="662" t="s">
        <v>22</v>
      </c>
      <c r="Q284" s="667">
        <v>35.296666999999999</v>
      </c>
      <c r="R284" s="667">
        <v>133.72499999999999</v>
      </c>
      <c r="S284" s="662">
        <v>288.39879420577199</v>
      </c>
      <c r="T284" s="668" t="s">
        <v>4605</v>
      </c>
      <c r="U284" s="668" t="s">
        <v>4605</v>
      </c>
      <c r="V284" s="668" t="s">
        <v>4605</v>
      </c>
      <c r="W284" s="668" t="s">
        <v>22</v>
      </c>
      <c r="X284" s="668" t="s">
        <v>22</v>
      </c>
      <c r="Y284" s="668" t="s">
        <v>22</v>
      </c>
      <c r="Z284" s="668" t="s">
        <v>22</v>
      </c>
      <c r="AB284" s="662" t="s">
        <v>3294</v>
      </c>
      <c r="AC284" s="662" t="s">
        <v>3294</v>
      </c>
      <c r="AE284" s="662" t="s">
        <v>6161</v>
      </c>
      <c r="AF284" s="662" t="s">
        <v>14582</v>
      </c>
      <c r="AG284" s="662" t="s">
        <v>16247</v>
      </c>
    </row>
    <row r="285" spans="1:33">
      <c r="A285" s="662" t="s">
        <v>1943</v>
      </c>
      <c r="B285" s="662">
        <v>45106</v>
      </c>
      <c r="C285" s="662" t="s">
        <v>17</v>
      </c>
      <c r="D285" s="662" t="s">
        <v>1954</v>
      </c>
      <c r="E285" s="662" t="s">
        <v>1955</v>
      </c>
      <c r="F285" s="662" t="s">
        <v>1956</v>
      </c>
      <c r="G285" s="662">
        <v>35</v>
      </c>
      <c r="H285" s="662">
        <v>42.7</v>
      </c>
      <c r="I285" s="662">
        <v>140</v>
      </c>
      <c r="J285" s="662">
        <v>2.6</v>
      </c>
      <c r="K285" s="662">
        <v>28</v>
      </c>
      <c r="L285" s="662">
        <v>7.9</v>
      </c>
      <c r="M285" s="662">
        <v>1.5</v>
      </c>
      <c r="N285" s="662" t="s">
        <v>1957</v>
      </c>
      <c r="O285" s="662" t="s">
        <v>22</v>
      </c>
      <c r="P285" s="662" t="s">
        <v>40</v>
      </c>
      <c r="Q285" s="667">
        <v>35.711666999999998</v>
      </c>
      <c r="R285" s="667">
        <v>140.04333299999999</v>
      </c>
      <c r="S285" s="662">
        <v>289.3381407003381</v>
      </c>
      <c r="T285" s="668" t="s">
        <v>4605</v>
      </c>
      <c r="U285" s="668" t="s">
        <v>4605</v>
      </c>
      <c r="V285" s="668" t="s">
        <v>4605</v>
      </c>
      <c r="W285" s="668" t="s">
        <v>22</v>
      </c>
      <c r="X285" s="668" t="s">
        <v>22</v>
      </c>
      <c r="Y285" s="668" t="s">
        <v>22</v>
      </c>
      <c r="Z285" s="668" t="s">
        <v>22</v>
      </c>
      <c r="AB285" s="662" t="s">
        <v>1957</v>
      </c>
      <c r="AC285" s="662" t="s">
        <v>1957</v>
      </c>
      <c r="AE285" s="662" t="s">
        <v>6161</v>
      </c>
      <c r="AF285" s="662" t="s">
        <v>14583</v>
      </c>
      <c r="AG285" s="662" t="s">
        <v>16248</v>
      </c>
    </row>
    <row r="286" spans="1:33" ht="18.75" customHeight="1">
      <c r="A286" s="662" t="s">
        <v>3661</v>
      </c>
      <c r="B286" s="662">
        <v>72126</v>
      </c>
      <c r="C286" s="662" t="s">
        <v>23</v>
      </c>
      <c r="D286" s="662" t="s">
        <v>3672</v>
      </c>
      <c r="E286" s="662" t="s">
        <v>3673</v>
      </c>
      <c r="F286" s="662" t="s">
        <v>3674</v>
      </c>
      <c r="G286" s="662">
        <v>34</v>
      </c>
      <c r="H286" s="662">
        <v>12.8</v>
      </c>
      <c r="I286" s="662">
        <v>134</v>
      </c>
      <c r="J286" s="662">
        <v>0.9</v>
      </c>
      <c r="K286" s="662">
        <v>185</v>
      </c>
      <c r="L286" s="662">
        <v>10</v>
      </c>
      <c r="M286" s="662" t="s">
        <v>22</v>
      </c>
      <c r="N286" s="662" t="s">
        <v>35</v>
      </c>
      <c r="O286" s="662" t="s">
        <v>22</v>
      </c>
      <c r="P286" s="662" t="s">
        <v>36</v>
      </c>
      <c r="Q286" s="667">
        <v>34.213332999999999</v>
      </c>
      <c r="R286" s="667">
        <v>134.01499999999999</v>
      </c>
      <c r="S286" s="662">
        <v>289.51948095072862</v>
      </c>
      <c r="T286" s="668" t="s">
        <v>4605</v>
      </c>
      <c r="U286" s="668" t="s">
        <v>4605</v>
      </c>
      <c r="V286" s="668" t="s">
        <v>4605</v>
      </c>
      <c r="W286" s="668" t="s">
        <v>22</v>
      </c>
      <c r="X286" s="668" t="s">
        <v>22</v>
      </c>
      <c r="Y286" s="668" t="s">
        <v>22</v>
      </c>
      <c r="Z286" s="668" t="s">
        <v>22</v>
      </c>
      <c r="AB286" s="662" t="s">
        <v>35</v>
      </c>
      <c r="AC286" s="662" t="s">
        <v>35</v>
      </c>
      <c r="AE286" s="662" t="s">
        <v>6161</v>
      </c>
      <c r="AF286" s="662" t="s">
        <v>14584</v>
      </c>
      <c r="AG286" s="662" t="s">
        <v>16249</v>
      </c>
    </row>
    <row r="287" spans="1:33">
      <c r="A287" s="662" t="s">
        <v>1665</v>
      </c>
      <c r="B287" s="662">
        <v>41376</v>
      </c>
      <c r="C287" s="662" t="s">
        <v>17</v>
      </c>
      <c r="D287" s="662" t="s">
        <v>1730</v>
      </c>
      <c r="E287" s="662" t="s">
        <v>1731</v>
      </c>
      <c r="F287" s="662" t="s">
        <v>1732</v>
      </c>
      <c r="G287" s="662">
        <v>36</v>
      </c>
      <c r="H287" s="662">
        <v>20.3</v>
      </c>
      <c r="I287" s="662">
        <v>139</v>
      </c>
      <c r="J287" s="662">
        <v>49.8</v>
      </c>
      <c r="K287" s="662">
        <v>44</v>
      </c>
      <c r="L287" s="662">
        <v>15.8</v>
      </c>
      <c r="M287" s="662">
        <v>1.5</v>
      </c>
      <c r="N287" s="662" t="s">
        <v>1720</v>
      </c>
      <c r="O287" s="662" t="s">
        <v>22</v>
      </c>
      <c r="P287" s="662" t="s">
        <v>40</v>
      </c>
      <c r="Q287" s="667">
        <v>36.338332999999999</v>
      </c>
      <c r="R287" s="667">
        <v>139.83000000000001</v>
      </c>
      <c r="S287" s="662">
        <v>289.53782362225007</v>
      </c>
      <c r="T287" s="668" t="s">
        <v>4605</v>
      </c>
      <c r="U287" s="668" t="s">
        <v>4605</v>
      </c>
      <c r="V287" s="668" t="s">
        <v>4605</v>
      </c>
      <c r="W287" s="668" t="s">
        <v>22</v>
      </c>
      <c r="X287" s="668" t="s">
        <v>22</v>
      </c>
      <c r="Y287" s="668" t="s">
        <v>22</v>
      </c>
      <c r="Z287" s="668" t="s">
        <v>22</v>
      </c>
      <c r="AB287" s="662" t="s">
        <v>4745</v>
      </c>
      <c r="AC287" s="662" t="s">
        <v>4013</v>
      </c>
      <c r="AE287" s="662" t="s">
        <v>6161</v>
      </c>
      <c r="AF287" s="662" t="s">
        <v>14600</v>
      </c>
      <c r="AG287" s="662" t="s">
        <v>16265</v>
      </c>
    </row>
    <row r="288" spans="1:33" ht="18.75" customHeight="1">
      <c r="A288" s="662" t="s">
        <v>1943</v>
      </c>
      <c r="B288" s="662">
        <v>45326</v>
      </c>
      <c r="C288" s="662" t="s">
        <v>17</v>
      </c>
      <c r="D288" s="662" t="s">
        <v>1987</v>
      </c>
      <c r="E288" s="662" t="s">
        <v>1988</v>
      </c>
      <c r="F288" s="662" t="s">
        <v>1989</v>
      </c>
      <c r="G288" s="662">
        <v>35</v>
      </c>
      <c r="H288" s="662">
        <v>14.1</v>
      </c>
      <c r="I288" s="662">
        <v>140</v>
      </c>
      <c r="J288" s="662">
        <v>5.9</v>
      </c>
      <c r="K288" s="662">
        <v>120</v>
      </c>
      <c r="L288" s="662">
        <v>10</v>
      </c>
      <c r="M288" s="662">
        <v>1.5</v>
      </c>
      <c r="N288" s="662" t="s">
        <v>1990</v>
      </c>
      <c r="O288" s="662" t="s">
        <v>22</v>
      </c>
      <c r="P288" s="662" t="s">
        <v>40</v>
      </c>
      <c r="Q288" s="667">
        <v>35.234999999999999</v>
      </c>
      <c r="R288" s="667">
        <v>140.098333</v>
      </c>
      <c r="S288" s="662">
        <v>291.43375582944435</v>
      </c>
      <c r="T288" s="668" t="s">
        <v>4605</v>
      </c>
      <c r="U288" s="668" t="s">
        <v>4605</v>
      </c>
      <c r="V288" s="668" t="s">
        <v>4605</v>
      </c>
      <c r="W288" s="668" t="s">
        <v>22</v>
      </c>
      <c r="X288" s="668" t="s">
        <v>22</v>
      </c>
      <c r="Y288" s="668" t="s">
        <v>22</v>
      </c>
      <c r="Z288" s="668" t="s">
        <v>22</v>
      </c>
      <c r="AB288" s="662" t="s">
        <v>1990</v>
      </c>
      <c r="AC288" s="662" t="s">
        <v>1990</v>
      </c>
      <c r="AE288" s="662" t="s">
        <v>6161</v>
      </c>
      <c r="AF288" s="662" t="s">
        <v>14605</v>
      </c>
      <c r="AG288" s="662" t="s">
        <v>16270</v>
      </c>
    </row>
    <row r="289" spans="1:33" ht="18.75" customHeight="1">
      <c r="A289" s="662" t="s">
        <v>1943</v>
      </c>
      <c r="B289" s="662">
        <v>45361</v>
      </c>
      <c r="C289" s="662" t="s">
        <v>17</v>
      </c>
      <c r="D289" s="662" t="s">
        <v>1996</v>
      </c>
      <c r="E289" s="662" t="s">
        <v>1997</v>
      </c>
      <c r="F289" s="662" t="s">
        <v>1998</v>
      </c>
      <c r="G289" s="662">
        <v>35</v>
      </c>
      <c r="H289" s="662">
        <v>6.7</v>
      </c>
      <c r="I289" s="662">
        <v>140</v>
      </c>
      <c r="J289" s="662">
        <v>6</v>
      </c>
      <c r="K289" s="662">
        <v>5</v>
      </c>
      <c r="L289" s="662">
        <v>10</v>
      </c>
      <c r="M289" s="662">
        <v>1.5</v>
      </c>
      <c r="N289" s="662" t="s">
        <v>1589</v>
      </c>
      <c r="O289" s="662" t="s">
        <v>22</v>
      </c>
      <c r="P289" s="662" t="s">
        <v>22</v>
      </c>
      <c r="Q289" s="667">
        <v>35.111666999999997</v>
      </c>
      <c r="R289" s="667">
        <v>140.1</v>
      </c>
      <c r="S289" s="662">
        <v>292.41047089140017</v>
      </c>
      <c r="T289" s="668" t="s">
        <v>4605</v>
      </c>
      <c r="U289" s="668" t="s">
        <v>4605</v>
      </c>
      <c r="V289" s="668" t="s">
        <v>4605</v>
      </c>
      <c r="W289" s="668" t="s">
        <v>22</v>
      </c>
      <c r="X289" s="668" t="s">
        <v>22</v>
      </c>
      <c r="Y289" s="668" t="s">
        <v>22</v>
      </c>
      <c r="Z289" s="668" t="s">
        <v>22</v>
      </c>
      <c r="AB289" s="662" t="s">
        <v>4745</v>
      </c>
      <c r="AC289" s="662" t="s">
        <v>3648</v>
      </c>
      <c r="AE289" s="662" t="s">
        <v>6161</v>
      </c>
      <c r="AF289" s="662" t="s">
        <v>14602</v>
      </c>
      <c r="AG289" s="662" t="s">
        <v>16267</v>
      </c>
    </row>
    <row r="290" spans="1:33" ht="18.75" customHeight="1">
      <c r="A290" s="662" t="s">
        <v>1578</v>
      </c>
      <c r="B290" s="662">
        <v>40281</v>
      </c>
      <c r="C290" s="662" t="s">
        <v>17</v>
      </c>
      <c r="D290" s="662" t="s">
        <v>1636</v>
      </c>
      <c r="E290" s="662" t="s">
        <v>1637</v>
      </c>
      <c r="F290" s="662" t="s">
        <v>1638</v>
      </c>
      <c r="G290" s="662">
        <v>36</v>
      </c>
      <c r="H290" s="662">
        <v>10.1</v>
      </c>
      <c r="I290" s="662">
        <v>139</v>
      </c>
      <c r="J290" s="662">
        <v>56.7</v>
      </c>
      <c r="K290" s="662">
        <v>20</v>
      </c>
      <c r="L290" s="662">
        <v>10</v>
      </c>
      <c r="M290" s="662">
        <v>1.5</v>
      </c>
      <c r="N290" s="662" t="s">
        <v>1624</v>
      </c>
      <c r="O290" s="662" t="s">
        <v>22</v>
      </c>
      <c r="P290" s="662" t="s">
        <v>40</v>
      </c>
      <c r="Q290" s="667">
        <v>36.168332999999997</v>
      </c>
      <c r="R290" s="667">
        <v>139.94499999999999</v>
      </c>
      <c r="S290" s="662">
        <v>292.53932507873856</v>
      </c>
      <c r="T290" s="668" t="s">
        <v>4605</v>
      </c>
      <c r="U290" s="668" t="s">
        <v>4605</v>
      </c>
      <c r="V290" s="668" t="s">
        <v>4605</v>
      </c>
      <c r="W290" s="668" t="s">
        <v>22</v>
      </c>
      <c r="X290" s="668" t="s">
        <v>22</v>
      </c>
      <c r="Y290" s="668" t="s">
        <v>22</v>
      </c>
      <c r="Z290" s="668" t="s">
        <v>22</v>
      </c>
      <c r="AB290" s="662" t="s">
        <v>4745</v>
      </c>
      <c r="AC290" s="662" t="s">
        <v>1986</v>
      </c>
      <c r="AE290" s="662" t="s">
        <v>6161</v>
      </c>
      <c r="AF290" s="662" t="s">
        <v>14603</v>
      </c>
      <c r="AG290" s="662" t="s">
        <v>16268</v>
      </c>
    </row>
    <row r="291" spans="1:33" ht="18.75" customHeight="1">
      <c r="A291" s="662" t="s">
        <v>1943</v>
      </c>
      <c r="B291" s="662">
        <v>45212</v>
      </c>
      <c r="C291" s="662" t="s">
        <v>23</v>
      </c>
      <c r="D291" s="662" t="s">
        <v>1943</v>
      </c>
      <c r="E291" s="662" t="s">
        <v>1973</v>
      </c>
      <c r="F291" s="662" t="s">
        <v>1974</v>
      </c>
      <c r="G291" s="662">
        <v>35</v>
      </c>
      <c r="H291" s="662">
        <v>36.1</v>
      </c>
      <c r="I291" s="662">
        <v>140</v>
      </c>
      <c r="J291" s="662">
        <v>6.2</v>
      </c>
      <c r="K291" s="662">
        <v>3</v>
      </c>
      <c r="L291" s="662">
        <v>47.9</v>
      </c>
      <c r="M291" s="662" t="s">
        <v>22</v>
      </c>
      <c r="N291" s="662" t="s">
        <v>1975</v>
      </c>
      <c r="O291" s="662">
        <v>45905</v>
      </c>
      <c r="P291" s="662" t="s">
        <v>22</v>
      </c>
      <c r="Q291" s="667">
        <v>35.601666999999999</v>
      </c>
      <c r="R291" s="667">
        <v>140.10333299999999</v>
      </c>
      <c r="S291" s="662">
        <v>293.21686974512596</v>
      </c>
      <c r="T291" s="668" t="s">
        <v>4605</v>
      </c>
      <c r="U291" s="668" t="s">
        <v>4605</v>
      </c>
      <c r="V291" s="668" t="s">
        <v>4605</v>
      </c>
      <c r="W291" s="668" t="s">
        <v>22</v>
      </c>
      <c r="X291" s="668" t="s">
        <v>22</v>
      </c>
      <c r="Y291" s="668" t="s">
        <v>4605</v>
      </c>
      <c r="Z291" s="668" t="s">
        <v>22</v>
      </c>
      <c r="AB291" s="662" t="s">
        <v>1975</v>
      </c>
      <c r="AC291" s="662" t="s">
        <v>1975</v>
      </c>
      <c r="AE291" s="662" t="s">
        <v>6161</v>
      </c>
      <c r="AF291" s="662" t="s">
        <v>14615</v>
      </c>
      <c r="AG291" s="662" t="s">
        <v>16280</v>
      </c>
    </row>
    <row r="292" spans="1:33" ht="18.75" customHeight="1">
      <c r="A292" s="662" t="s">
        <v>1448</v>
      </c>
      <c r="B292" s="662">
        <v>36716</v>
      </c>
      <c r="C292" s="662" t="s">
        <v>17</v>
      </c>
      <c r="D292" s="662" t="s">
        <v>1559</v>
      </c>
      <c r="E292" s="662" t="s">
        <v>1560</v>
      </c>
      <c r="F292" s="662" t="s">
        <v>1561</v>
      </c>
      <c r="G292" s="662">
        <v>37</v>
      </c>
      <c r="H292" s="662">
        <v>0.6</v>
      </c>
      <c r="I292" s="662">
        <v>139</v>
      </c>
      <c r="J292" s="662">
        <v>22.5</v>
      </c>
      <c r="K292" s="662">
        <v>973</v>
      </c>
      <c r="L292" s="662">
        <v>10</v>
      </c>
      <c r="M292" s="662">
        <v>4.5</v>
      </c>
      <c r="N292" s="662" t="s">
        <v>745</v>
      </c>
      <c r="O292" s="662">
        <v>36940</v>
      </c>
      <c r="P292" s="662" t="s">
        <v>40</v>
      </c>
      <c r="Q292" s="667">
        <v>37.01</v>
      </c>
      <c r="R292" s="667">
        <v>139.375</v>
      </c>
      <c r="S292" s="662">
        <v>293.58615355756342</v>
      </c>
      <c r="T292" s="668" t="s">
        <v>4605</v>
      </c>
      <c r="U292" s="668" t="s">
        <v>4605</v>
      </c>
      <c r="V292" s="668" t="s">
        <v>4605</v>
      </c>
      <c r="W292" s="668" t="s">
        <v>22</v>
      </c>
      <c r="X292" s="668" t="s">
        <v>22</v>
      </c>
      <c r="Y292" s="668" t="s">
        <v>22</v>
      </c>
      <c r="Z292" s="668" t="s">
        <v>22</v>
      </c>
      <c r="AB292" s="662" t="s">
        <v>745</v>
      </c>
      <c r="AC292" s="662" t="s">
        <v>745</v>
      </c>
      <c r="AE292" s="662" t="s">
        <v>6161</v>
      </c>
      <c r="AF292" s="662" t="s">
        <v>14614</v>
      </c>
      <c r="AG292" s="662" t="s">
        <v>16279</v>
      </c>
    </row>
    <row r="293" spans="1:33">
      <c r="A293" s="662" t="s">
        <v>1665</v>
      </c>
      <c r="B293" s="662">
        <v>41271</v>
      </c>
      <c r="C293" s="662" t="s">
        <v>17</v>
      </c>
      <c r="D293" s="662" t="s">
        <v>1706</v>
      </c>
      <c r="E293" s="662" t="s">
        <v>1707</v>
      </c>
      <c r="F293" s="662" t="s">
        <v>1708</v>
      </c>
      <c r="G293" s="662">
        <v>36</v>
      </c>
      <c r="H293" s="662">
        <v>35.5</v>
      </c>
      <c r="I293" s="662">
        <v>139</v>
      </c>
      <c r="J293" s="662">
        <v>44.1</v>
      </c>
      <c r="K293" s="662">
        <v>165</v>
      </c>
      <c r="L293" s="662">
        <v>10.5</v>
      </c>
      <c r="M293" s="662">
        <v>1.5</v>
      </c>
      <c r="N293" s="662" t="s">
        <v>1709</v>
      </c>
      <c r="O293" s="662" t="s">
        <v>22</v>
      </c>
      <c r="P293" s="662" t="s">
        <v>40</v>
      </c>
      <c r="Q293" s="667">
        <v>36.591667000000001</v>
      </c>
      <c r="R293" s="667">
        <v>139.73500000000001</v>
      </c>
      <c r="S293" s="662">
        <v>294.06654175611766</v>
      </c>
      <c r="T293" s="668" t="s">
        <v>4605</v>
      </c>
      <c r="U293" s="668" t="s">
        <v>4605</v>
      </c>
      <c r="V293" s="668" t="s">
        <v>4605</v>
      </c>
      <c r="W293" s="668" t="s">
        <v>22</v>
      </c>
      <c r="X293" s="668" t="s">
        <v>22</v>
      </c>
      <c r="Y293" s="668" t="s">
        <v>22</v>
      </c>
      <c r="Z293" s="668" t="s">
        <v>22</v>
      </c>
      <c r="AB293" s="662" t="s">
        <v>4745</v>
      </c>
      <c r="AC293" s="662" t="s">
        <v>4811</v>
      </c>
      <c r="AE293" s="662" t="s">
        <v>6161</v>
      </c>
      <c r="AF293" s="662" t="s">
        <v>14609</v>
      </c>
      <c r="AG293" s="662" t="s">
        <v>16274</v>
      </c>
    </row>
    <row r="294" spans="1:33">
      <c r="A294" s="662" t="s">
        <v>2641</v>
      </c>
      <c r="B294" s="662">
        <v>54501</v>
      </c>
      <c r="C294" s="662" t="s">
        <v>17</v>
      </c>
      <c r="D294" s="662" t="s">
        <v>2721</v>
      </c>
      <c r="E294" s="662" t="s">
        <v>2722</v>
      </c>
      <c r="F294" s="662" t="s">
        <v>2723</v>
      </c>
      <c r="G294" s="662">
        <v>37</v>
      </c>
      <c r="H294" s="662">
        <v>27</v>
      </c>
      <c r="I294" s="662">
        <v>138</v>
      </c>
      <c r="J294" s="662">
        <v>49.4</v>
      </c>
      <c r="K294" s="662">
        <v>23</v>
      </c>
      <c r="L294" s="662">
        <v>9.5</v>
      </c>
      <c r="M294" s="662">
        <v>3</v>
      </c>
      <c r="N294" s="662" t="s">
        <v>2724</v>
      </c>
      <c r="O294" s="662">
        <v>54920</v>
      </c>
      <c r="P294" s="662" t="s">
        <v>40</v>
      </c>
      <c r="Q294" s="667">
        <v>37.450000000000003</v>
      </c>
      <c r="R294" s="667">
        <v>138.82333299999999</v>
      </c>
      <c r="S294" s="662">
        <v>295.57642972028532</v>
      </c>
      <c r="T294" s="668" t="s">
        <v>4605</v>
      </c>
      <c r="U294" s="668" t="s">
        <v>4605</v>
      </c>
      <c r="V294" s="668" t="s">
        <v>4605</v>
      </c>
      <c r="W294" s="668" t="s">
        <v>22</v>
      </c>
      <c r="X294" s="668" t="s">
        <v>22</v>
      </c>
      <c r="Y294" s="668" t="s">
        <v>22</v>
      </c>
      <c r="Z294" s="668" t="s">
        <v>22</v>
      </c>
      <c r="AB294" s="662" t="s">
        <v>4745</v>
      </c>
      <c r="AC294" s="662" t="s">
        <v>4843</v>
      </c>
      <c r="AE294" s="662" t="s">
        <v>6161</v>
      </c>
      <c r="AF294" s="662" t="s">
        <v>14591</v>
      </c>
      <c r="AG294" s="662" t="s">
        <v>16256</v>
      </c>
    </row>
    <row r="295" spans="1:33">
      <c r="A295" s="662" t="s">
        <v>1943</v>
      </c>
      <c r="B295" s="662">
        <v>45291</v>
      </c>
      <c r="C295" s="662" t="s">
        <v>17</v>
      </c>
      <c r="D295" s="662" t="s">
        <v>1983</v>
      </c>
      <c r="E295" s="662" t="s">
        <v>1984</v>
      </c>
      <c r="F295" s="662" t="s">
        <v>1985</v>
      </c>
      <c r="G295" s="662">
        <v>35</v>
      </c>
      <c r="H295" s="662">
        <v>23.8</v>
      </c>
      <c r="I295" s="662">
        <v>140</v>
      </c>
      <c r="J295" s="662">
        <v>8.9</v>
      </c>
      <c r="K295" s="662">
        <v>30</v>
      </c>
      <c r="L295" s="662">
        <v>9.4</v>
      </c>
      <c r="M295" s="662">
        <v>1.5</v>
      </c>
      <c r="N295" s="662" t="s">
        <v>1986</v>
      </c>
      <c r="O295" s="662" t="s">
        <v>22</v>
      </c>
      <c r="P295" s="662" t="s">
        <v>40</v>
      </c>
      <c r="Q295" s="667">
        <v>35.396667000000001</v>
      </c>
      <c r="R295" s="667">
        <v>140.14833300000001</v>
      </c>
      <c r="S295" s="662">
        <v>295.86395872825955</v>
      </c>
      <c r="T295" s="668" t="s">
        <v>4605</v>
      </c>
      <c r="U295" s="668" t="s">
        <v>4605</v>
      </c>
      <c r="V295" s="668" t="s">
        <v>4605</v>
      </c>
      <c r="W295" s="668" t="s">
        <v>22</v>
      </c>
      <c r="X295" s="668" t="s">
        <v>22</v>
      </c>
      <c r="Y295" s="668" t="s">
        <v>22</v>
      </c>
      <c r="Z295" s="668" t="s">
        <v>22</v>
      </c>
      <c r="AB295" s="662" t="s">
        <v>1986</v>
      </c>
      <c r="AC295" s="662" t="s">
        <v>1986</v>
      </c>
      <c r="AE295" s="662" t="s">
        <v>6161</v>
      </c>
      <c r="AF295" s="662" t="s">
        <v>14592</v>
      </c>
      <c r="AG295" s="662" t="s">
        <v>16257</v>
      </c>
    </row>
    <row r="296" spans="1:33">
      <c r="A296" s="662" t="s">
        <v>3290</v>
      </c>
      <c r="B296" s="662">
        <v>66446</v>
      </c>
      <c r="C296" s="662" t="s">
        <v>17</v>
      </c>
      <c r="D296" s="662" t="s">
        <v>3365</v>
      </c>
      <c r="E296" s="662" t="s">
        <v>3366</v>
      </c>
      <c r="F296" s="662" t="s">
        <v>3367</v>
      </c>
      <c r="G296" s="662">
        <v>34</v>
      </c>
      <c r="H296" s="662">
        <v>35.4</v>
      </c>
      <c r="I296" s="662">
        <v>133</v>
      </c>
      <c r="J296" s="662">
        <v>46.1</v>
      </c>
      <c r="K296" s="662">
        <v>3</v>
      </c>
      <c r="L296" s="662">
        <v>10</v>
      </c>
      <c r="M296" s="662">
        <v>1.5</v>
      </c>
      <c r="N296" s="662" t="s">
        <v>2411</v>
      </c>
      <c r="O296" s="662" t="s">
        <v>22</v>
      </c>
      <c r="P296" s="662" t="s">
        <v>40</v>
      </c>
      <c r="Q296" s="667">
        <v>34.590000000000003</v>
      </c>
      <c r="R296" s="667">
        <v>133.76833300000001</v>
      </c>
      <c r="S296" s="662">
        <v>296.04211358420525</v>
      </c>
      <c r="T296" s="668" t="s">
        <v>4605</v>
      </c>
      <c r="U296" s="668" t="s">
        <v>4605</v>
      </c>
      <c r="V296" s="668" t="s">
        <v>4605</v>
      </c>
      <c r="W296" s="668" t="s">
        <v>22</v>
      </c>
      <c r="X296" s="668" t="s">
        <v>22</v>
      </c>
      <c r="Y296" s="668" t="s">
        <v>22</v>
      </c>
      <c r="Z296" s="668" t="s">
        <v>22</v>
      </c>
      <c r="AB296" s="662" t="s">
        <v>4745</v>
      </c>
      <c r="AC296" s="662" t="s">
        <v>4837</v>
      </c>
      <c r="AE296" s="662" t="s">
        <v>6161</v>
      </c>
      <c r="AF296" s="662" t="s">
        <v>14594</v>
      </c>
      <c r="AG296" s="662" t="s">
        <v>16259</v>
      </c>
    </row>
    <row r="297" spans="1:33">
      <c r="A297" s="662" t="s">
        <v>3661</v>
      </c>
      <c r="B297" s="662">
        <v>72121</v>
      </c>
      <c r="C297" s="662" t="s">
        <v>17</v>
      </c>
      <c r="D297" s="662" t="s">
        <v>3669</v>
      </c>
      <c r="E297" s="662" t="s">
        <v>3670</v>
      </c>
      <c r="F297" s="662" t="s">
        <v>3671</v>
      </c>
      <c r="G297" s="662">
        <v>34</v>
      </c>
      <c r="H297" s="662">
        <v>14.2</v>
      </c>
      <c r="I297" s="662">
        <v>133</v>
      </c>
      <c r="J297" s="662">
        <v>55.4</v>
      </c>
      <c r="K297" s="662">
        <v>60</v>
      </c>
      <c r="L297" s="662">
        <v>10</v>
      </c>
      <c r="M297" s="662">
        <v>1.5</v>
      </c>
      <c r="N297" s="662" t="s">
        <v>1624</v>
      </c>
      <c r="O297" s="662" t="s">
        <v>22</v>
      </c>
      <c r="P297" s="662" t="s">
        <v>40</v>
      </c>
      <c r="Q297" s="667">
        <v>34.236666999999997</v>
      </c>
      <c r="R297" s="667">
        <v>133.92333300000001</v>
      </c>
      <c r="S297" s="662">
        <v>296.11972418425097</v>
      </c>
      <c r="T297" s="668" t="s">
        <v>4605</v>
      </c>
      <c r="U297" s="668" t="s">
        <v>4605</v>
      </c>
      <c r="V297" s="668" t="s">
        <v>4605</v>
      </c>
      <c r="W297" s="668" t="s">
        <v>22</v>
      </c>
      <c r="X297" s="668" t="s">
        <v>22</v>
      </c>
      <c r="Y297" s="668" t="s">
        <v>22</v>
      </c>
      <c r="Z297" s="668" t="s">
        <v>22</v>
      </c>
      <c r="AB297" s="662" t="s">
        <v>4745</v>
      </c>
      <c r="AC297" s="662" t="s">
        <v>1986</v>
      </c>
      <c r="AE297" s="662" t="s">
        <v>6161</v>
      </c>
      <c r="AF297" s="662" t="s">
        <v>14596</v>
      </c>
      <c r="AG297" s="662" t="s">
        <v>16261</v>
      </c>
    </row>
    <row r="298" spans="1:33">
      <c r="A298" s="662" t="s">
        <v>1665</v>
      </c>
      <c r="B298" s="662">
        <v>41171</v>
      </c>
      <c r="C298" s="662" t="s">
        <v>17</v>
      </c>
      <c r="D298" s="662" t="s">
        <v>1690</v>
      </c>
      <c r="E298" s="662" t="s">
        <v>1691</v>
      </c>
      <c r="F298" s="662" t="s">
        <v>1692</v>
      </c>
      <c r="G298" s="662">
        <v>36</v>
      </c>
      <c r="H298" s="662">
        <v>43.6</v>
      </c>
      <c r="I298" s="662">
        <v>139</v>
      </c>
      <c r="J298" s="662">
        <v>40.6</v>
      </c>
      <c r="K298" s="662">
        <v>414</v>
      </c>
      <c r="L298" s="662">
        <v>10</v>
      </c>
      <c r="M298" s="662">
        <v>1.5</v>
      </c>
      <c r="N298" s="662" t="s">
        <v>1128</v>
      </c>
      <c r="O298" s="662" t="s">
        <v>22</v>
      </c>
      <c r="P298" s="662" t="s">
        <v>40</v>
      </c>
      <c r="Q298" s="667">
        <v>36.726666999999999</v>
      </c>
      <c r="R298" s="667">
        <v>139.67666700000001</v>
      </c>
      <c r="S298" s="662">
        <v>297.07189896921909</v>
      </c>
      <c r="T298" s="668" t="s">
        <v>4605</v>
      </c>
      <c r="U298" s="668" t="s">
        <v>4605</v>
      </c>
      <c r="V298" s="668" t="s">
        <v>4605</v>
      </c>
      <c r="W298" s="668" t="s">
        <v>22</v>
      </c>
      <c r="X298" s="668" t="s">
        <v>22</v>
      </c>
      <c r="Y298" s="668" t="s">
        <v>22</v>
      </c>
      <c r="Z298" s="668" t="s">
        <v>22</v>
      </c>
      <c r="AB298" s="662" t="s">
        <v>1128</v>
      </c>
      <c r="AC298" s="662" t="s">
        <v>1128</v>
      </c>
      <c r="AE298" s="662" t="s">
        <v>6161</v>
      </c>
      <c r="AF298" s="662" t="s">
        <v>14606</v>
      </c>
      <c r="AG298" s="662" t="s">
        <v>16271</v>
      </c>
    </row>
    <row r="299" spans="1:33" ht="18.75" customHeight="1">
      <c r="A299" s="662" t="s">
        <v>1943</v>
      </c>
      <c r="B299" s="662">
        <v>45061</v>
      </c>
      <c r="C299" s="662" t="s">
        <v>17</v>
      </c>
      <c r="D299" s="662" t="s">
        <v>1944</v>
      </c>
      <c r="E299" s="662" t="s">
        <v>1945</v>
      </c>
      <c r="F299" s="662" t="s">
        <v>1946</v>
      </c>
      <c r="G299" s="662">
        <v>35</v>
      </c>
      <c r="H299" s="662">
        <v>51.8</v>
      </c>
      <c r="I299" s="662">
        <v>140</v>
      </c>
      <c r="J299" s="662">
        <v>6.6</v>
      </c>
      <c r="K299" s="662">
        <v>20</v>
      </c>
      <c r="L299" s="662">
        <v>10</v>
      </c>
      <c r="M299" s="662">
        <v>1.5</v>
      </c>
      <c r="N299" s="662" t="s">
        <v>377</v>
      </c>
      <c r="O299" s="662" t="s">
        <v>22</v>
      </c>
      <c r="P299" s="662" t="s">
        <v>40</v>
      </c>
      <c r="Q299" s="667">
        <v>35.863332999999997</v>
      </c>
      <c r="R299" s="667">
        <v>140.11000000000001</v>
      </c>
      <c r="S299" s="662">
        <v>298.17026867849887</v>
      </c>
      <c r="T299" s="668" t="s">
        <v>4605</v>
      </c>
      <c r="U299" s="668" t="s">
        <v>4605</v>
      </c>
      <c r="V299" s="668" t="s">
        <v>4605</v>
      </c>
      <c r="W299" s="668" t="s">
        <v>22</v>
      </c>
      <c r="X299" s="668" t="s">
        <v>22</v>
      </c>
      <c r="Y299" s="668" t="s">
        <v>22</v>
      </c>
      <c r="Z299" s="668" t="s">
        <v>22</v>
      </c>
      <c r="AB299" s="662" t="s">
        <v>377</v>
      </c>
      <c r="AC299" s="662" t="s">
        <v>377</v>
      </c>
      <c r="AE299" s="662" t="s">
        <v>6161</v>
      </c>
      <c r="AF299" s="662" t="s">
        <v>14597</v>
      </c>
      <c r="AG299" s="662" t="s">
        <v>16262</v>
      </c>
    </row>
    <row r="300" spans="1:33">
      <c r="A300" s="662" t="s">
        <v>3624</v>
      </c>
      <c r="B300" s="662">
        <v>71291</v>
      </c>
      <c r="C300" s="662" t="s">
        <v>17</v>
      </c>
      <c r="D300" s="662" t="s">
        <v>3657</v>
      </c>
      <c r="E300" s="662" t="s">
        <v>3658</v>
      </c>
      <c r="F300" s="662" t="s">
        <v>3659</v>
      </c>
      <c r="G300" s="662">
        <v>33</v>
      </c>
      <c r="H300" s="662">
        <v>36.700000000000003</v>
      </c>
      <c r="I300" s="662">
        <v>134</v>
      </c>
      <c r="J300" s="662">
        <v>21.3</v>
      </c>
      <c r="K300" s="662">
        <v>5</v>
      </c>
      <c r="L300" s="662">
        <v>10</v>
      </c>
      <c r="M300" s="662">
        <v>1.5</v>
      </c>
      <c r="N300" s="662" t="s">
        <v>3660</v>
      </c>
      <c r="O300" s="662" t="s">
        <v>22</v>
      </c>
      <c r="P300" s="662" t="s">
        <v>40</v>
      </c>
      <c r="Q300" s="667">
        <v>33.611666999999997</v>
      </c>
      <c r="R300" s="667">
        <v>134.35499999999999</v>
      </c>
      <c r="S300" s="662">
        <v>298.57798343046454</v>
      </c>
      <c r="T300" s="668" t="s">
        <v>4605</v>
      </c>
      <c r="U300" s="668" t="s">
        <v>4605</v>
      </c>
      <c r="V300" s="668" t="s">
        <v>4605</v>
      </c>
      <c r="W300" s="668" t="s">
        <v>22</v>
      </c>
      <c r="X300" s="668" t="s">
        <v>22</v>
      </c>
      <c r="Y300" s="668" t="s">
        <v>22</v>
      </c>
      <c r="Z300" s="668" t="s">
        <v>22</v>
      </c>
      <c r="AB300" s="662" t="s">
        <v>3660</v>
      </c>
      <c r="AC300" s="662" t="s">
        <v>3660</v>
      </c>
      <c r="AE300" s="662" t="s">
        <v>6161</v>
      </c>
      <c r="AF300" s="662" t="s">
        <v>14598</v>
      </c>
      <c r="AG300" s="662" t="s">
        <v>16263</v>
      </c>
    </row>
    <row r="301" spans="1:33" ht="18.75" customHeight="1">
      <c r="A301" s="662" t="s">
        <v>2641</v>
      </c>
      <c r="B301" s="662">
        <v>54566</v>
      </c>
      <c r="C301" s="662" t="s">
        <v>17</v>
      </c>
      <c r="D301" s="662" t="s">
        <v>2729</v>
      </c>
      <c r="E301" s="662" t="s">
        <v>2730</v>
      </c>
      <c r="F301" s="662" t="s">
        <v>2731</v>
      </c>
      <c r="G301" s="662">
        <v>37</v>
      </c>
      <c r="H301" s="662">
        <v>20.8</v>
      </c>
      <c r="I301" s="662">
        <v>139</v>
      </c>
      <c r="J301" s="662">
        <v>2.6</v>
      </c>
      <c r="K301" s="662">
        <v>222</v>
      </c>
      <c r="L301" s="662">
        <v>10</v>
      </c>
      <c r="M301" s="662">
        <v>5.4</v>
      </c>
      <c r="N301" s="662" t="s">
        <v>2732</v>
      </c>
      <c r="O301" s="662">
        <v>54930</v>
      </c>
      <c r="P301" s="662" t="s">
        <v>40</v>
      </c>
      <c r="Q301" s="667">
        <v>37.346666999999997</v>
      </c>
      <c r="R301" s="667">
        <v>139.04333299999999</v>
      </c>
      <c r="S301" s="662">
        <v>298.77500520296513</v>
      </c>
      <c r="T301" s="668" t="s">
        <v>4605</v>
      </c>
      <c r="U301" s="668" t="s">
        <v>4605</v>
      </c>
      <c r="V301" s="668" t="s">
        <v>4605</v>
      </c>
      <c r="W301" s="668" t="s">
        <v>22</v>
      </c>
      <c r="X301" s="668" t="s">
        <v>22</v>
      </c>
      <c r="Y301" s="668" t="s">
        <v>22</v>
      </c>
      <c r="Z301" s="668" t="s">
        <v>22</v>
      </c>
      <c r="AB301" s="662" t="s">
        <v>1242</v>
      </c>
      <c r="AC301" s="662" t="s">
        <v>2464</v>
      </c>
      <c r="AE301" s="662" t="s">
        <v>5040</v>
      </c>
      <c r="AF301" s="662" t="s">
        <v>14662</v>
      </c>
      <c r="AG301" s="662" t="s">
        <v>16327</v>
      </c>
    </row>
    <row r="302" spans="1:33">
      <c r="A302" s="662" t="s">
        <v>1665</v>
      </c>
      <c r="B302" s="662">
        <v>41116</v>
      </c>
      <c r="C302" s="662" t="s">
        <v>17</v>
      </c>
      <c r="D302" s="662" t="s">
        <v>1678</v>
      </c>
      <c r="E302" s="662" t="s">
        <v>1679</v>
      </c>
      <c r="F302" s="662" t="s">
        <v>1680</v>
      </c>
      <c r="G302" s="662">
        <v>36</v>
      </c>
      <c r="H302" s="662">
        <v>53.5</v>
      </c>
      <c r="I302" s="662">
        <v>139</v>
      </c>
      <c r="J302" s="662">
        <v>34.1</v>
      </c>
      <c r="K302" s="662">
        <v>925</v>
      </c>
      <c r="L302" s="662">
        <v>10</v>
      </c>
      <c r="M302" s="662">
        <v>1.5</v>
      </c>
      <c r="N302" s="662" t="s">
        <v>1681</v>
      </c>
      <c r="O302" s="662">
        <v>41905</v>
      </c>
      <c r="P302" s="662" t="s">
        <v>40</v>
      </c>
      <c r="Q302" s="667">
        <v>36.891666999999998</v>
      </c>
      <c r="R302" s="667">
        <v>139.568333</v>
      </c>
      <c r="S302" s="662">
        <v>299.17132710676333</v>
      </c>
      <c r="T302" s="668" t="s">
        <v>4605</v>
      </c>
      <c r="U302" s="668" t="s">
        <v>4605</v>
      </c>
      <c r="V302" s="668" t="s">
        <v>4605</v>
      </c>
      <c r="W302" s="668" t="s">
        <v>22</v>
      </c>
      <c r="X302" s="668" t="s">
        <v>22</v>
      </c>
      <c r="Y302" s="668" t="s">
        <v>22</v>
      </c>
      <c r="Z302" s="668" t="s">
        <v>22</v>
      </c>
      <c r="AB302" s="662" t="s">
        <v>1681</v>
      </c>
      <c r="AC302" s="662" t="s">
        <v>1681</v>
      </c>
      <c r="AE302" s="662" t="s">
        <v>5040</v>
      </c>
      <c r="AF302" s="662" t="s">
        <v>14623</v>
      </c>
      <c r="AG302" s="662" t="s">
        <v>16288</v>
      </c>
    </row>
    <row r="303" spans="1:33">
      <c r="A303" s="662" t="s">
        <v>3624</v>
      </c>
      <c r="B303" s="662">
        <v>71251</v>
      </c>
      <c r="C303" s="662" t="s">
        <v>17</v>
      </c>
      <c r="D303" s="662" t="s">
        <v>3649</v>
      </c>
      <c r="E303" s="662" t="s">
        <v>3650</v>
      </c>
      <c r="F303" s="662" t="s">
        <v>3651</v>
      </c>
      <c r="G303" s="662">
        <v>33</v>
      </c>
      <c r="H303" s="662">
        <v>46.3</v>
      </c>
      <c r="I303" s="662">
        <v>134</v>
      </c>
      <c r="J303" s="662">
        <v>11.9</v>
      </c>
      <c r="K303" s="662">
        <v>363</v>
      </c>
      <c r="L303" s="662">
        <v>10</v>
      </c>
      <c r="M303" s="662">
        <v>1.5</v>
      </c>
      <c r="N303" s="662" t="s">
        <v>3652</v>
      </c>
      <c r="O303" s="662" t="s">
        <v>22</v>
      </c>
      <c r="P303" s="662" t="s">
        <v>40</v>
      </c>
      <c r="Q303" s="667">
        <v>33.771667000000001</v>
      </c>
      <c r="R303" s="667">
        <v>134.19833299999999</v>
      </c>
      <c r="S303" s="662">
        <v>299.44929061517894</v>
      </c>
      <c r="T303" s="668" t="s">
        <v>4605</v>
      </c>
      <c r="U303" s="668" t="s">
        <v>4605</v>
      </c>
      <c r="V303" s="668" t="s">
        <v>4605</v>
      </c>
      <c r="W303" s="668" t="s">
        <v>22</v>
      </c>
      <c r="X303" s="668" t="s">
        <v>22</v>
      </c>
      <c r="Y303" s="668" t="s">
        <v>22</v>
      </c>
      <c r="Z303" s="668" t="s">
        <v>22</v>
      </c>
      <c r="AB303" s="662" t="s">
        <v>3652</v>
      </c>
      <c r="AC303" s="662" t="s">
        <v>3652</v>
      </c>
      <c r="AE303" s="662" t="s">
        <v>5040</v>
      </c>
      <c r="AF303" s="662" t="s">
        <v>14661</v>
      </c>
      <c r="AG303" s="662" t="s">
        <v>16326</v>
      </c>
    </row>
    <row r="304" spans="1:33">
      <c r="A304" s="662" t="s">
        <v>1578</v>
      </c>
      <c r="B304" s="662">
        <v>40231</v>
      </c>
      <c r="C304" s="662" t="s">
        <v>17</v>
      </c>
      <c r="D304" s="662" t="s">
        <v>1625</v>
      </c>
      <c r="E304" s="662" t="s">
        <v>1626</v>
      </c>
      <c r="F304" s="662" t="s">
        <v>1627</v>
      </c>
      <c r="G304" s="662">
        <v>36</v>
      </c>
      <c r="H304" s="662">
        <v>16.899999999999999</v>
      </c>
      <c r="I304" s="662">
        <v>139</v>
      </c>
      <c r="J304" s="662">
        <v>59.3</v>
      </c>
      <c r="K304" s="662">
        <v>24</v>
      </c>
      <c r="L304" s="662">
        <v>6.5</v>
      </c>
      <c r="M304" s="662">
        <v>1.5</v>
      </c>
      <c r="N304" s="662" t="s">
        <v>1628</v>
      </c>
      <c r="O304" s="662" t="s">
        <v>22</v>
      </c>
      <c r="P304" s="662" t="s">
        <v>40</v>
      </c>
      <c r="Q304" s="667">
        <v>36.281666999999999</v>
      </c>
      <c r="R304" s="667">
        <v>139.98833300000001</v>
      </c>
      <c r="S304" s="662">
        <v>300.42603279197056</v>
      </c>
      <c r="T304" s="668" t="s">
        <v>4605</v>
      </c>
      <c r="U304" s="668" t="s">
        <v>4605</v>
      </c>
      <c r="V304" s="668" t="s">
        <v>4605</v>
      </c>
      <c r="W304" s="668" t="s">
        <v>22</v>
      </c>
      <c r="X304" s="668" t="s">
        <v>22</v>
      </c>
      <c r="Y304" s="668" t="s">
        <v>22</v>
      </c>
      <c r="Z304" s="668" t="s">
        <v>22</v>
      </c>
      <c r="AB304" s="662" t="s">
        <v>1628</v>
      </c>
      <c r="AC304" s="662" t="s">
        <v>1628</v>
      </c>
      <c r="AE304" s="662" t="s">
        <v>5040</v>
      </c>
      <c r="AF304" s="662" t="s">
        <v>14626</v>
      </c>
      <c r="AG304" s="662" t="s">
        <v>16291</v>
      </c>
    </row>
    <row r="305" spans="1:33">
      <c r="A305" s="662" t="s">
        <v>1665</v>
      </c>
      <c r="B305" s="662">
        <v>41277</v>
      </c>
      <c r="C305" s="662" t="s">
        <v>23</v>
      </c>
      <c r="D305" s="662" t="s">
        <v>1710</v>
      </c>
      <c r="E305" s="662" t="s">
        <v>1711</v>
      </c>
      <c r="F305" s="662" t="s">
        <v>1712</v>
      </c>
      <c r="G305" s="662">
        <v>36</v>
      </c>
      <c r="H305" s="662">
        <v>32.9</v>
      </c>
      <c r="I305" s="662">
        <v>139</v>
      </c>
      <c r="J305" s="662">
        <v>52.1</v>
      </c>
      <c r="K305" s="662">
        <v>119</v>
      </c>
      <c r="L305" s="662">
        <v>49.4</v>
      </c>
      <c r="M305" s="662" t="s">
        <v>22</v>
      </c>
      <c r="N305" s="662" t="s">
        <v>1713</v>
      </c>
      <c r="O305" s="662">
        <v>41915</v>
      </c>
      <c r="P305" s="662" t="s">
        <v>22</v>
      </c>
      <c r="Q305" s="667">
        <v>36.548333</v>
      </c>
      <c r="R305" s="667">
        <v>139.86833300000001</v>
      </c>
      <c r="S305" s="662">
        <v>302.4161646033948</v>
      </c>
      <c r="T305" s="668" t="s">
        <v>4605</v>
      </c>
      <c r="U305" s="668" t="s">
        <v>4605</v>
      </c>
      <c r="V305" s="668" t="s">
        <v>4605</v>
      </c>
      <c r="W305" s="668" t="s">
        <v>4605</v>
      </c>
      <c r="X305" s="668" t="s">
        <v>22</v>
      </c>
      <c r="Y305" s="668" t="s">
        <v>4605</v>
      </c>
      <c r="Z305" s="668" t="s">
        <v>4605</v>
      </c>
      <c r="AB305" s="662" t="s">
        <v>1713</v>
      </c>
      <c r="AC305" s="662" t="s">
        <v>1713</v>
      </c>
      <c r="AE305" s="662" t="s">
        <v>5040</v>
      </c>
      <c r="AF305" s="662" t="s">
        <v>14621</v>
      </c>
      <c r="AG305" s="662" t="s">
        <v>16286</v>
      </c>
    </row>
    <row r="306" spans="1:33">
      <c r="A306" s="662" t="s">
        <v>3574</v>
      </c>
      <c r="B306" s="662">
        <v>69021</v>
      </c>
      <c r="C306" s="662" t="s">
        <v>17</v>
      </c>
      <c r="D306" s="662" t="s">
        <v>3578</v>
      </c>
      <c r="E306" s="662" t="s">
        <v>3579</v>
      </c>
      <c r="F306" s="662" t="s">
        <v>3580</v>
      </c>
      <c r="G306" s="662">
        <v>35</v>
      </c>
      <c r="H306" s="662">
        <v>31.4</v>
      </c>
      <c r="I306" s="662">
        <v>133</v>
      </c>
      <c r="J306" s="662">
        <v>34</v>
      </c>
      <c r="K306" s="662">
        <v>15</v>
      </c>
      <c r="L306" s="662">
        <v>6.5</v>
      </c>
      <c r="M306" s="662">
        <v>1.5</v>
      </c>
      <c r="N306" s="662" t="s">
        <v>3581</v>
      </c>
      <c r="O306" s="662" t="s">
        <v>22</v>
      </c>
      <c r="P306" s="662" t="s">
        <v>40</v>
      </c>
      <c r="Q306" s="667">
        <v>35.523333000000001</v>
      </c>
      <c r="R306" s="667">
        <v>133.566667</v>
      </c>
      <c r="S306" s="662">
        <v>303.48464747258737</v>
      </c>
      <c r="T306" s="668" t="s">
        <v>4605</v>
      </c>
      <c r="U306" s="668" t="s">
        <v>4605</v>
      </c>
      <c r="V306" s="668" t="s">
        <v>4605</v>
      </c>
      <c r="W306" s="668" t="s">
        <v>22</v>
      </c>
      <c r="X306" s="668" t="s">
        <v>22</v>
      </c>
      <c r="Y306" s="668" t="s">
        <v>22</v>
      </c>
      <c r="Z306" s="668" t="s">
        <v>22</v>
      </c>
      <c r="AB306" s="662" t="s">
        <v>3581</v>
      </c>
      <c r="AC306" s="662" t="s">
        <v>3581</v>
      </c>
      <c r="AE306" s="662" t="s">
        <v>5040</v>
      </c>
      <c r="AF306" s="662" t="s">
        <v>14627</v>
      </c>
      <c r="AG306" s="662" t="s">
        <v>16292</v>
      </c>
    </row>
    <row r="307" spans="1:33">
      <c r="A307" s="662" t="s">
        <v>1578</v>
      </c>
      <c r="B307" s="662">
        <v>40336</v>
      </c>
      <c r="C307" s="662" t="s">
        <v>23</v>
      </c>
      <c r="D307" s="662" t="s">
        <v>1646</v>
      </c>
      <c r="E307" s="662" t="s">
        <v>1647</v>
      </c>
      <c r="F307" s="662" t="s">
        <v>1648</v>
      </c>
      <c r="G307" s="662">
        <v>36</v>
      </c>
      <c r="H307" s="662">
        <v>3.4</v>
      </c>
      <c r="I307" s="662">
        <v>140</v>
      </c>
      <c r="J307" s="662">
        <v>7.5</v>
      </c>
      <c r="K307" s="662">
        <v>25</v>
      </c>
      <c r="L307" s="662">
        <v>20.399999999999999</v>
      </c>
      <c r="M307" s="662" t="s">
        <v>22</v>
      </c>
      <c r="N307" s="662" t="s">
        <v>1649</v>
      </c>
      <c r="O307" s="662">
        <v>40905</v>
      </c>
      <c r="P307" s="662" t="s">
        <v>22</v>
      </c>
      <c r="Q307" s="667">
        <v>36.056666999999997</v>
      </c>
      <c r="R307" s="667">
        <v>140.125</v>
      </c>
      <c r="S307" s="662">
        <v>304.44009128210342</v>
      </c>
      <c r="T307" s="668" t="s">
        <v>4605</v>
      </c>
      <c r="U307" s="668" t="s">
        <v>4605</v>
      </c>
      <c r="V307" s="668" t="s">
        <v>4605</v>
      </c>
      <c r="W307" s="668" t="s">
        <v>22</v>
      </c>
      <c r="X307" s="668" t="s">
        <v>22</v>
      </c>
      <c r="Y307" s="668" t="s">
        <v>4605</v>
      </c>
      <c r="Z307" s="668" t="s">
        <v>4605</v>
      </c>
      <c r="AB307" s="662" t="s">
        <v>1649</v>
      </c>
      <c r="AC307" s="662" t="s">
        <v>1649</v>
      </c>
      <c r="AE307" s="662" t="s">
        <v>5040</v>
      </c>
      <c r="AF307" s="662" t="s">
        <v>14654</v>
      </c>
      <c r="AG307" s="662" t="s">
        <v>16319</v>
      </c>
    </row>
    <row r="308" spans="1:33">
      <c r="A308" s="662" t="s">
        <v>1943</v>
      </c>
      <c r="B308" s="662">
        <v>45116</v>
      </c>
      <c r="C308" s="662" t="s">
        <v>17</v>
      </c>
      <c r="D308" s="662" t="s">
        <v>1958</v>
      </c>
      <c r="E308" s="662" t="s">
        <v>1959</v>
      </c>
      <c r="F308" s="662" t="s">
        <v>1960</v>
      </c>
      <c r="G308" s="662">
        <v>35</v>
      </c>
      <c r="H308" s="662">
        <v>43.7</v>
      </c>
      <c r="I308" s="662">
        <v>140</v>
      </c>
      <c r="J308" s="662">
        <v>12.7</v>
      </c>
      <c r="K308" s="662">
        <v>5</v>
      </c>
      <c r="L308" s="662">
        <v>10.4</v>
      </c>
      <c r="M308" s="662">
        <v>1.5</v>
      </c>
      <c r="N308" s="662" t="s">
        <v>1961</v>
      </c>
      <c r="O308" s="662" t="s">
        <v>22</v>
      </c>
      <c r="P308" s="662" t="s">
        <v>22</v>
      </c>
      <c r="Q308" s="667">
        <v>35.728332999999999</v>
      </c>
      <c r="R308" s="667">
        <v>140.21166700000001</v>
      </c>
      <c r="S308" s="662">
        <v>304.67699011512633</v>
      </c>
      <c r="T308" s="668" t="s">
        <v>4605</v>
      </c>
      <c r="U308" s="668" t="s">
        <v>4605</v>
      </c>
      <c r="V308" s="668" t="s">
        <v>4605</v>
      </c>
      <c r="W308" s="668" t="s">
        <v>22</v>
      </c>
      <c r="X308" s="668" t="s">
        <v>22</v>
      </c>
      <c r="Y308" s="668" t="s">
        <v>22</v>
      </c>
      <c r="Z308" s="668" t="s">
        <v>22</v>
      </c>
      <c r="AB308" s="662" t="s">
        <v>4819</v>
      </c>
      <c r="AC308" s="662" t="s">
        <v>4820</v>
      </c>
      <c r="AE308" s="662" t="s">
        <v>5040</v>
      </c>
      <c r="AF308" s="662" t="s">
        <v>14656</v>
      </c>
      <c r="AG308" s="662" t="s">
        <v>16321</v>
      </c>
    </row>
    <row r="309" spans="1:33">
      <c r="A309" s="662" t="s">
        <v>3290</v>
      </c>
      <c r="B309" s="662">
        <v>66336</v>
      </c>
      <c r="C309" s="662" t="s">
        <v>17</v>
      </c>
      <c r="D309" s="662" t="s">
        <v>3344</v>
      </c>
      <c r="E309" s="662" t="s">
        <v>3345</v>
      </c>
      <c r="F309" s="662" t="s">
        <v>3346</v>
      </c>
      <c r="G309" s="662">
        <v>34</v>
      </c>
      <c r="H309" s="662">
        <v>47.5</v>
      </c>
      <c r="I309" s="662">
        <v>133</v>
      </c>
      <c r="J309" s="662">
        <v>36.6</v>
      </c>
      <c r="K309" s="662">
        <v>60</v>
      </c>
      <c r="L309" s="662">
        <v>10</v>
      </c>
      <c r="M309" s="662">
        <v>1.5</v>
      </c>
      <c r="N309" s="662" t="s">
        <v>3347</v>
      </c>
      <c r="O309" s="662" t="s">
        <v>22</v>
      </c>
      <c r="P309" s="662" t="s">
        <v>40</v>
      </c>
      <c r="Q309" s="667">
        <v>34.791666999999997</v>
      </c>
      <c r="R309" s="667">
        <v>133.61000000000001</v>
      </c>
      <c r="S309" s="662">
        <v>304.82975122458163</v>
      </c>
      <c r="T309" s="668" t="s">
        <v>4605</v>
      </c>
      <c r="U309" s="668" t="s">
        <v>4605</v>
      </c>
      <c r="V309" s="668" t="s">
        <v>4605</v>
      </c>
      <c r="W309" s="668" t="s">
        <v>22</v>
      </c>
      <c r="X309" s="668" t="s">
        <v>22</v>
      </c>
      <c r="Y309" s="668" t="s">
        <v>22</v>
      </c>
      <c r="Z309" s="668" t="s">
        <v>22</v>
      </c>
      <c r="AB309" s="662" t="s">
        <v>3031</v>
      </c>
      <c r="AC309" s="662" t="s">
        <v>2439</v>
      </c>
      <c r="AE309" s="662" t="s">
        <v>5040</v>
      </c>
      <c r="AF309" s="662" t="s">
        <v>14652</v>
      </c>
      <c r="AG309" s="662" t="s">
        <v>16317</v>
      </c>
    </row>
    <row r="310" spans="1:33">
      <c r="A310" s="662" t="s">
        <v>1578</v>
      </c>
      <c r="B310" s="662">
        <v>40426</v>
      </c>
      <c r="C310" s="662" t="s">
        <v>17</v>
      </c>
      <c r="D310" s="662" t="s">
        <v>1661</v>
      </c>
      <c r="E310" s="662" t="s">
        <v>1662</v>
      </c>
      <c r="F310" s="662" t="s">
        <v>1663</v>
      </c>
      <c r="G310" s="662">
        <v>35</v>
      </c>
      <c r="H310" s="662">
        <v>53.4</v>
      </c>
      <c r="I310" s="662">
        <v>140</v>
      </c>
      <c r="J310" s="662">
        <v>12.7</v>
      </c>
      <c r="K310" s="662">
        <v>4</v>
      </c>
      <c r="L310" s="662">
        <v>9.4</v>
      </c>
      <c r="M310" s="662">
        <v>1.5</v>
      </c>
      <c r="N310" s="662" t="s">
        <v>1664</v>
      </c>
      <c r="O310" s="662" t="s">
        <v>22</v>
      </c>
      <c r="P310" s="662" t="s">
        <v>40</v>
      </c>
      <c r="Q310" s="667">
        <v>35.89</v>
      </c>
      <c r="R310" s="667">
        <v>140.21166700000001</v>
      </c>
      <c r="S310" s="662">
        <v>307.7565008420633</v>
      </c>
      <c r="T310" s="668" t="s">
        <v>4605</v>
      </c>
      <c r="U310" s="668" t="s">
        <v>4605</v>
      </c>
      <c r="V310" s="668" t="s">
        <v>4605</v>
      </c>
      <c r="W310" s="668" t="s">
        <v>22</v>
      </c>
      <c r="X310" s="668" t="s">
        <v>22</v>
      </c>
      <c r="Y310" s="668" t="s">
        <v>22</v>
      </c>
      <c r="Z310" s="668" t="s">
        <v>22</v>
      </c>
      <c r="AB310" s="662" t="s">
        <v>1632</v>
      </c>
      <c r="AC310" s="662" t="s">
        <v>4808</v>
      </c>
      <c r="AE310" s="662" t="s">
        <v>5040</v>
      </c>
      <c r="AF310" s="662" t="s">
        <v>14631</v>
      </c>
      <c r="AG310" s="662" t="s">
        <v>16296</v>
      </c>
    </row>
    <row r="311" spans="1:33">
      <c r="A311" s="662" t="s">
        <v>1665</v>
      </c>
      <c r="B311" s="662">
        <v>41331</v>
      </c>
      <c r="C311" s="662" t="s">
        <v>17</v>
      </c>
      <c r="D311" s="662" t="s">
        <v>1717</v>
      </c>
      <c r="E311" s="662" t="s">
        <v>1718</v>
      </c>
      <c r="F311" s="662" t="s">
        <v>1719</v>
      </c>
      <c r="G311" s="662">
        <v>36</v>
      </c>
      <c r="H311" s="662">
        <v>28.6</v>
      </c>
      <c r="I311" s="662">
        <v>139</v>
      </c>
      <c r="J311" s="662">
        <v>59.2</v>
      </c>
      <c r="K311" s="662">
        <v>91</v>
      </c>
      <c r="L311" s="662">
        <v>10</v>
      </c>
      <c r="M311" s="662">
        <v>1.5</v>
      </c>
      <c r="N311" s="662" t="s">
        <v>1720</v>
      </c>
      <c r="O311" s="662" t="s">
        <v>22</v>
      </c>
      <c r="P311" s="662" t="s">
        <v>40</v>
      </c>
      <c r="Q311" s="667">
        <v>36.476666999999999</v>
      </c>
      <c r="R311" s="667">
        <v>139.98666700000001</v>
      </c>
      <c r="S311" s="662">
        <v>308.5633302356747</v>
      </c>
      <c r="T311" s="668" t="s">
        <v>4605</v>
      </c>
      <c r="U311" s="668" t="s">
        <v>4605</v>
      </c>
      <c r="V311" s="668" t="s">
        <v>4605</v>
      </c>
      <c r="W311" s="668" t="s">
        <v>22</v>
      </c>
      <c r="X311" s="668" t="s">
        <v>22</v>
      </c>
      <c r="Y311" s="668" t="s">
        <v>22</v>
      </c>
      <c r="Z311" s="668" t="s">
        <v>22</v>
      </c>
      <c r="AB311" s="662" t="s">
        <v>4745</v>
      </c>
      <c r="AC311" s="662" t="s">
        <v>4013</v>
      </c>
      <c r="AE311" s="662" t="s">
        <v>5040</v>
      </c>
      <c r="AF311" s="662" t="s">
        <v>14632</v>
      </c>
      <c r="AG311" s="662" t="s">
        <v>16297</v>
      </c>
    </row>
    <row r="312" spans="1:33">
      <c r="A312" s="662" t="s">
        <v>3661</v>
      </c>
      <c r="B312" s="662">
        <v>72111</v>
      </c>
      <c r="C312" s="662" t="s">
        <v>23</v>
      </c>
      <c r="D312" s="662" t="s">
        <v>3666</v>
      </c>
      <c r="E312" s="662" t="s">
        <v>3667</v>
      </c>
      <c r="F312" s="662" t="s">
        <v>3668</v>
      </c>
      <c r="G312" s="662">
        <v>34</v>
      </c>
      <c r="H312" s="662">
        <v>16.5</v>
      </c>
      <c r="I312" s="662">
        <v>133</v>
      </c>
      <c r="J312" s="662">
        <v>45.1</v>
      </c>
      <c r="K312" s="662">
        <v>4</v>
      </c>
      <c r="L312" s="662">
        <v>12.1</v>
      </c>
      <c r="M312" s="662" t="s">
        <v>22</v>
      </c>
      <c r="N312" s="662" t="s">
        <v>3577</v>
      </c>
      <c r="O312" s="662" t="s">
        <v>22</v>
      </c>
      <c r="P312" s="662" t="s">
        <v>22</v>
      </c>
      <c r="Q312" s="667">
        <v>34.274999999999999</v>
      </c>
      <c r="R312" s="667">
        <v>133.751667</v>
      </c>
      <c r="S312" s="662">
        <v>308.98603426214493</v>
      </c>
      <c r="T312" s="668" t="s">
        <v>4605</v>
      </c>
      <c r="U312" s="668" t="s">
        <v>4605</v>
      </c>
      <c r="V312" s="668" t="s">
        <v>4605</v>
      </c>
      <c r="W312" s="668" t="s">
        <v>22</v>
      </c>
      <c r="X312" s="668" t="s">
        <v>22</v>
      </c>
      <c r="Y312" s="668" t="s">
        <v>4605</v>
      </c>
      <c r="Z312" s="668" t="s">
        <v>22</v>
      </c>
      <c r="AB312" s="662" t="s">
        <v>4745</v>
      </c>
      <c r="AC312" s="662" t="s">
        <v>4867</v>
      </c>
      <c r="AE312" s="662" t="s">
        <v>5040</v>
      </c>
      <c r="AF312" s="662" t="s">
        <v>14653</v>
      </c>
      <c r="AG312" s="662" t="s">
        <v>16318</v>
      </c>
    </row>
    <row r="313" spans="1:33" ht="18.75" customHeight="1">
      <c r="A313" s="662" t="s">
        <v>1943</v>
      </c>
      <c r="B313" s="662">
        <v>45261</v>
      </c>
      <c r="C313" s="662" t="s">
        <v>17</v>
      </c>
      <c r="D313" s="662" t="s">
        <v>1976</v>
      </c>
      <c r="E313" s="662" t="s">
        <v>1977</v>
      </c>
      <c r="F313" s="662" t="s">
        <v>1978</v>
      </c>
      <c r="G313" s="662">
        <v>35</v>
      </c>
      <c r="H313" s="662">
        <v>26.2</v>
      </c>
      <c r="I313" s="662">
        <v>140</v>
      </c>
      <c r="J313" s="662">
        <v>17.600000000000001</v>
      </c>
      <c r="K313" s="662">
        <v>11</v>
      </c>
      <c r="L313" s="662">
        <v>10</v>
      </c>
      <c r="M313" s="662">
        <v>1.5</v>
      </c>
      <c r="N313" s="662" t="s">
        <v>1624</v>
      </c>
      <c r="O313" s="662" t="s">
        <v>22</v>
      </c>
      <c r="P313" s="662" t="s">
        <v>40</v>
      </c>
      <c r="Q313" s="667">
        <v>35.436667</v>
      </c>
      <c r="R313" s="667">
        <v>140.29333299999999</v>
      </c>
      <c r="S313" s="662">
        <v>309.15973333438649</v>
      </c>
      <c r="T313" s="668" t="s">
        <v>4605</v>
      </c>
      <c r="U313" s="668" t="s">
        <v>4605</v>
      </c>
      <c r="V313" s="668" t="s">
        <v>4605</v>
      </c>
      <c r="W313" s="668" t="s">
        <v>22</v>
      </c>
      <c r="X313" s="668" t="s">
        <v>22</v>
      </c>
      <c r="Y313" s="668" t="s">
        <v>22</v>
      </c>
      <c r="Z313" s="668" t="s">
        <v>22</v>
      </c>
      <c r="AB313" s="662" t="s">
        <v>4745</v>
      </c>
      <c r="AC313" s="662" t="s">
        <v>1986</v>
      </c>
      <c r="AE313" s="662" t="s">
        <v>5040</v>
      </c>
      <c r="AF313" s="662" t="s">
        <v>14634</v>
      </c>
      <c r="AG313" s="662" t="s">
        <v>16299</v>
      </c>
    </row>
    <row r="314" spans="1:33">
      <c r="A314" s="662" t="s">
        <v>2641</v>
      </c>
      <c r="B314" s="662">
        <v>54387</v>
      </c>
      <c r="C314" s="662" t="s">
        <v>17</v>
      </c>
      <c r="D314" s="662" t="s">
        <v>2700</v>
      </c>
      <c r="E314" s="662" t="s">
        <v>2701</v>
      </c>
      <c r="F314" s="662" t="s">
        <v>2702</v>
      </c>
      <c r="G314" s="662">
        <v>37</v>
      </c>
      <c r="H314" s="662">
        <v>38.4</v>
      </c>
      <c r="I314" s="662">
        <v>138</v>
      </c>
      <c r="J314" s="662">
        <v>46</v>
      </c>
      <c r="K314" s="662">
        <v>44</v>
      </c>
      <c r="L314" s="662">
        <v>7.9</v>
      </c>
      <c r="M314" s="662">
        <v>1.5</v>
      </c>
      <c r="N314" s="662" t="s">
        <v>2703</v>
      </c>
      <c r="O314" s="662" t="s">
        <v>22</v>
      </c>
      <c r="P314" s="662" t="s">
        <v>40</v>
      </c>
      <c r="Q314" s="667">
        <v>37.64</v>
      </c>
      <c r="R314" s="667">
        <v>138.76666700000001</v>
      </c>
      <c r="S314" s="662">
        <v>310.02716738746693</v>
      </c>
      <c r="T314" s="668" t="s">
        <v>4605</v>
      </c>
      <c r="U314" s="668" t="s">
        <v>4605</v>
      </c>
      <c r="V314" s="668" t="s">
        <v>4605</v>
      </c>
      <c r="W314" s="668" t="s">
        <v>22</v>
      </c>
      <c r="X314" s="668" t="s">
        <v>22</v>
      </c>
      <c r="Y314" s="668" t="s">
        <v>22</v>
      </c>
      <c r="Z314" s="668" t="s">
        <v>22</v>
      </c>
      <c r="AB314" s="662" t="s">
        <v>2703</v>
      </c>
      <c r="AC314" s="662" t="s">
        <v>2703</v>
      </c>
      <c r="AE314" s="662" t="s">
        <v>5040</v>
      </c>
      <c r="AF314" s="662" t="s">
        <v>14635</v>
      </c>
      <c r="AG314" s="662" t="s">
        <v>16300</v>
      </c>
    </row>
    <row r="315" spans="1:33" ht="18.75" customHeight="1">
      <c r="A315" s="662" t="s">
        <v>3290</v>
      </c>
      <c r="B315" s="662">
        <v>66221</v>
      </c>
      <c r="C315" s="662" t="s">
        <v>17</v>
      </c>
      <c r="D315" s="662" t="s">
        <v>3320</v>
      </c>
      <c r="E315" s="662" t="s">
        <v>3321</v>
      </c>
      <c r="F315" s="662" t="s">
        <v>3322</v>
      </c>
      <c r="G315" s="662">
        <v>34</v>
      </c>
      <c r="H315" s="662">
        <v>56.6</v>
      </c>
      <c r="I315" s="662">
        <v>133</v>
      </c>
      <c r="J315" s="662">
        <v>31.1</v>
      </c>
      <c r="K315" s="662">
        <v>393</v>
      </c>
      <c r="L315" s="662">
        <v>10</v>
      </c>
      <c r="M315" s="662">
        <v>1.5</v>
      </c>
      <c r="N315" s="662" t="s">
        <v>2461</v>
      </c>
      <c r="O315" s="662" t="s">
        <v>22</v>
      </c>
      <c r="P315" s="662" t="s">
        <v>40</v>
      </c>
      <c r="Q315" s="667">
        <v>34.943333000000003</v>
      </c>
      <c r="R315" s="667">
        <v>133.51833300000001</v>
      </c>
      <c r="S315" s="662">
        <v>310.24822010620392</v>
      </c>
      <c r="T315" s="668" t="s">
        <v>4605</v>
      </c>
      <c r="U315" s="668" t="s">
        <v>4605</v>
      </c>
      <c r="V315" s="668" t="s">
        <v>4605</v>
      </c>
      <c r="W315" s="668" t="s">
        <v>22</v>
      </c>
      <c r="X315" s="668" t="s">
        <v>22</v>
      </c>
      <c r="Y315" s="668" t="s">
        <v>22</v>
      </c>
      <c r="Z315" s="668" t="s">
        <v>22</v>
      </c>
      <c r="AB315" s="662" t="s">
        <v>2461</v>
      </c>
      <c r="AC315" s="662" t="s">
        <v>2461</v>
      </c>
      <c r="AE315" s="662" t="s">
        <v>5040</v>
      </c>
      <c r="AF315" s="662" t="s">
        <v>14617</v>
      </c>
      <c r="AG315" s="662" t="s">
        <v>16282</v>
      </c>
    </row>
    <row r="316" spans="1:33">
      <c r="A316" s="662" t="s">
        <v>2641</v>
      </c>
      <c r="B316" s="662">
        <v>54271</v>
      </c>
      <c r="C316" s="662" t="s">
        <v>17</v>
      </c>
      <c r="D316" s="662" t="s">
        <v>2682</v>
      </c>
      <c r="E316" s="662" t="s">
        <v>2683</v>
      </c>
      <c r="F316" s="662" t="s">
        <v>2684</v>
      </c>
      <c r="G316" s="662">
        <v>37</v>
      </c>
      <c r="H316" s="662">
        <v>50.5</v>
      </c>
      <c r="I316" s="662">
        <v>138</v>
      </c>
      <c r="J316" s="662">
        <v>18.8</v>
      </c>
      <c r="K316" s="662">
        <v>11</v>
      </c>
      <c r="L316" s="662">
        <v>10</v>
      </c>
      <c r="M316" s="662">
        <v>1.5</v>
      </c>
      <c r="N316" s="662" t="s">
        <v>2685</v>
      </c>
      <c r="O316" s="662" t="s">
        <v>22</v>
      </c>
      <c r="P316" s="662" t="s">
        <v>40</v>
      </c>
      <c r="Q316" s="667">
        <v>37.841667000000001</v>
      </c>
      <c r="R316" s="667">
        <v>138.313333</v>
      </c>
      <c r="S316" s="662">
        <v>310.28456582381745</v>
      </c>
      <c r="T316" s="668" t="s">
        <v>4605</v>
      </c>
      <c r="U316" s="668" t="s">
        <v>4605</v>
      </c>
      <c r="V316" s="668" t="s">
        <v>4605</v>
      </c>
      <c r="W316" s="668" t="s">
        <v>22</v>
      </c>
      <c r="X316" s="668" t="s">
        <v>22</v>
      </c>
      <c r="Y316" s="668" t="s">
        <v>22</v>
      </c>
      <c r="Z316" s="668" t="s">
        <v>22</v>
      </c>
      <c r="AB316" s="662" t="s">
        <v>4840</v>
      </c>
      <c r="AC316" s="662" t="s">
        <v>2148</v>
      </c>
      <c r="AE316" s="662" t="s">
        <v>5040</v>
      </c>
      <c r="AF316" s="662" t="s">
        <v>14637</v>
      </c>
      <c r="AG316" s="662" t="s">
        <v>16302</v>
      </c>
    </row>
    <row r="317" spans="1:33">
      <c r="A317" s="662" t="s">
        <v>1665</v>
      </c>
      <c r="B317" s="662">
        <v>41076</v>
      </c>
      <c r="C317" s="662" t="s">
        <v>17</v>
      </c>
      <c r="D317" s="662" t="s">
        <v>1670</v>
      </c>
      <c r="E317" s="662" t="s">
        <v>1671</v>
      </c>
      <c r="F317" s="662" t="s">
        <v>1672</v>
      </c>
      <c r="G317" s="662">
        <v>36</v>
      </c>
      <c r="H317" s="662">
        <v>55.3</v>
      </c>
      <c r="I317" s="662">
        <v>139</v>
      </c>
      <c r="J317" s="662">
        <v>41.7</v>
      </c>
      <c r="K317" s="662">
        <v>620</v>
      </c>
      <c r="L317" s="662">
        <v>10</v>
      </c>
      <c r="M317" s="662">
        <v>1.5</v>
      </c>
      <c r="N317" s="662" t="s">
        <v>1673</v>
      </c>
      <c r="O317" s="662" t="s">
        <v>22</v>
      </c>
      <c r="P317" s="662" t="s">
        <v>40</v>
      </c>
      <c r="Q317" s="667">
        <v>36.921666999999999</v>
      </c>
      <c r="R317" s="667">
        <v>139.69499999999999</v>
      </c>
      <c r="S317" s="662">
        <v>310.3122980586765</v>
      </c>
      <c r="T317" s="668" t="s">
        <v>4605</v>
      </c>
      <c r="U317" s="668" t="s">
        <v>4605</v>
      </c>
      <c r="V317" s="668" t="s">
        <v>4605</v>
      </c>
      <c r="W317" s="668" t="s">
        <v>22</v>
      </c>
      <c r="X317" s="668" t="s">
        <v>22</v>
      </c>
      <c r="Y317" s="668" t="s">
        <v>22</v>
      </c>
      <c r="Z317" s="668" t="s">
        <v>22</v>
      </c>
      <c r="AB317" s="662" t="s">
        <v>1632</v>
      </c>
      <c r="AC317" s="662" t="s">
        <v>1681</v>
      </c>
      <c r="AE317" s="662" t="s">
        <v>5040</v>
      </c>
      <c r="AF317" s="662" t="s">
        <v>14622</v>
      </c>
      <c r="AG317" s="662" t="s">
        <v>16287</v>
      </c>
    </row>
    <row r="318" spans="1:33">
      <c r="A318" s="662" t="s">
        <v>1943</v>
      </c>
      <c r="B318" s="662">
        <v>45371</v>
      </c>
      <c r="C318" s="662" t="s">
        <v>23</v>
      </c>
      <c r="D318" s="662" t="s">
        <v>1999</v>
      </c>
      <c r="E318" s="662" t="s">
        <v>2000</v>
      </c>
      <c r="F318" s="662" t="s">
        <v>2001</v>
      </c>
      <c r="G318" s="662">
        <v>35</v>
      </c>
      <c r="H318" s="662">
        <v>9</v>
      </c>
      <c r="I318" s="662">
        <v>140</v>
      </c>
      <c r="J318" s="662">
        <v>18.7</v>
      </c>
      <c r="K318" s="662">
        <v>12</v>
      </c>
      <c r="L318" s="662">
        <v>15.2</v>
      </c>
      <c r="M318" s="662" t="s">
        <v>22</v>
      </c>
      <c r="N318" s="662" t="s">
        <v>2002</v>
      </c>
      <c r="O318" s="662" t="s">
        <v>22</v>
      </c>
      <c r="P318" s="662" t="s">
        <v>22</v>
      </c>
      <c r="Q318" s="667">
        <v>35.15</v>
      </c>
      <c r="R318" s="667">
        <v>140.311667</v>
      </c>
      <c r="S318" s="662">
        <v>311.32879316564271</v>
      </c>
      <c r="T318" s="668" t="s">
        <v>4605</v>
      </c>
      <c r="U318" s="668" t="s">
        <v>4605</v>
      </c>
      <c r="V318" s="668" t="s">
        <v>4605</v>
      </c>
      <c r="W318" s="668" t="s">
        <v>22</v>
      </c>
      <c r="X318" s="668" t="s">
        <v>22</v>
      </c>
      <c r="Y318" s="668" t="s">
        <v>4605</v>
      </c>
      <c r="Z318" s="668" t="s">
        <v>22</v>
      </c>
      <c r="AB318" s="662" t="s">
        <v>4745</v>
      </c>
      <c r="AC318" s="662" t="s">
        <v>4821</v>
      </c>
      <c r="AE318" s="662" t="s">
        <v>5040</v>
      </c>
      <c r="AF318" s="662" t="s">
        <v>14620</v>
      </c>
      <c r="AG318" s="662" t="s">
        <v>16285</v>
      </c>
    </row>
    <row r="319" spans="1:33">
      <c r="A319" s="662" t="s">
        <v>1578</v>
      </c>
      <c r="B319" s="662">
        <v>40341</v>
      </c>
      <c r="C319" s="662" t="s">
        <v>17</v>
      </c>
      <c r="D319" s="662" t="s">
        <v>1650</v>
      </c>
      <c r="E319" s="662" t="s">
        <v>1651</v>
      </c>
      <c r="F319" s="662" t="s">
        <v>1652</v>
      </c>
      <c r="G319" s="662">
        <v>36</v>
      </c>
      <c r="H319" s="662">
        <v>6.2</v>
      </c>
      <c r="I319" s="662">
        <v>140</v>
      </c>
      <c r="J319" s="662">
        <v>13.2</v>
      </c>
      <c r="K319" s="662">
        <v>26</v>
      </c>
      <c r="L319" s="662">
        <v>10</v>
      </c>
      <c r="M319" s="662">
        <v>1.5</v>
      </c>
      <c r="N319" s="662" t="s">
        <v>1653</v>
      </c>
      <c r="O319" s="662" t="s">
        <v>22</v>
      </c>
      <c r="P319" s="662" t="s">
        <v>40</v>
      </c>
      <c r="Q319" s="667">
        <v>36.103332999999999</v>
      </c>
      <c r="R319" s="667">
        <v>140.22</v>
      </c>
      <c r="S319" s="662">
        <v>314.07079491450799</v>
      </c>
      <c r="T319" s="668" t="s">
        <v>4605</v>
      </c>
      <c r="U319" s="668" t="s">
        <v>4605</v>
      </c>
      <c r="V319" s="668" t="s">
        <v>4605</v>
      </c>
      <c r="W319" s="668" t="s">
        <v>22</v>
      </c>
      <c r="X319" s="668" t="s">
        <v>22</v>
      </c>
      <c r="Y319" s="668" t="s">
        <v>22</v>
      </c>
      <c r="Z319" s="668" t="s">
        <v>22</v>
      </c>
      <c r="AB319" s="662" t="s">
        <v>4745</v>
      </c>
      <c r="AC319" s="662" t="s">
        <v>1990</v>
      </c>
      <c r="AE319" s="662" t="s">
        <v>5040</v>
      </c>
      <c r="AF319" s="662" t="s">
        <v>14640</v>
      </c>
      <c r="AG319" s="662" t="s">
        <v>16305</v>
      </c>
    </row>
    <row r="320" spans="1:33" ht="18.75" customHeight="1">
      <c r="A320" s="662" t="s">
        <v>3661</v>
      </c>
      <c r="B320" s="662">
        <v>72161</v>
      </c>
      <c r="C320" s="662" t="s">
        <v>17</v>
      </c>
      <c r="D320" s="662" t="s">
        <v>3678</v>
      </c>
      <c r="E320" s="662" t="s">
        <v>3679</v>
      </c>
      <c r="F320" s="662" t="s">
        <v>3680</v>
      </c>
      <c r="G320" s="662">
        <v>34</v>
      </c>
      <c r="H320" s="662">
        <v>7.2</v>
      </c>
      <c r="I320" s="662">
        <v>133</v>
      </c>
      <c r="J320" s="662">
        <v>46.3</v>
      </c>
      <c r="K320" s="662">
        <v>65</v>
      </c>
      <c r="L320" s="662">
        <v>9.3000000000000007</v>
      </c>
      <c r="M320" s="662">
        <v>1.5</v>
      </c>
      <c r="N320" s="662" t="s">
        <v>1986</v>
      </c>
      <c r="O320" s="662" t="s">
        <v>22</v>
      </c>
      <c r="P320" s="662" t="s">
        <v>40</v>
      </c>
      <c r="Q320" s="667">
        <v>34.119999999999997</v>
      </c>
      <c r="R320" s="667">
        <v>133.77166700000001</v>
      </c>
      <c r="S320" s="662">
        <v>314.23020473327364</v>
      </c>
      <c r="T320" s="668" t="s">
        <v>4605</v>
      </c>
      <c r="U320" s="668" t="s">
        <v>4605</v>
      </c>
      <c r="V320" s="668" t="s">
        <v>4605</v>
      </c>
      <c r="W320" s="668" t="s">
        <v>22</v>
      </c>
      <c r="X320" s="668" t="s">
        <v>22</v>
      </c>
      <c r="Y320" s="668" t="s">
        <v>22</v>
      </c>
      <c r="Z320" s="668" t="s">
        <v>22</v>
      </c>
      <c r="AB320" s="662" t="s">
        <v>1986</v>
      </c>
      <c r="AC320" s="662" t="s">
        <v>1986</v>
      </c>
      <c r="AE320" s="662" t="s">
        <v>5040</v>
      </c>
      <c r="AF320" s="662" t="s">
        <v>14663</v>
      </c>
      <c r="AG320" s="662" t="s">
        <v>16328</v>
      </c>
    </row>
    <row r="321" spans="1:33">
      <c r="A321" s="662" t="s">
        <v>1665</v>
      </c>
      <c r="B321" s="662">
        <v>41181</v>
      </c>
      <c r="C321" s="662" t="s">
        <v>17</v>
      </c>
      <c r="D321" s="662" t="s">
        <v>1693</v>
      </c>
      <c r="E321" s="662" t="s">
        <v>1694</v>
      </c>
      <c r="F321" s="662" t="s">
        <v>1695</v>
      </c>
      <c r="G321" s="662">
        <v>36</v>
      </c>
      <c r="H321" s="662">
        <v>45.4</v>
      </c>
      <c r="I321" s="662">
        <v>139</v>
      </c>
      <c r="J321" s="662">
        <v>53</v>
      </c>
      <c r="K321" s="662">
        <v>225</v>
      </c>
      <c r="L321" s="662">
        <v>10.5</v>
      </c>
      <c r="M321" s="662">
        <v>1.5</v>
      </c>
      <c r="N321" s="662" t="s">
        <v>1128</v>
      </c>
      <c r="O321" s="662" t="s">
        <v>22</v>
      </c>
      <c r="P321" s="662" t="s">
        <v>40</v>
      </c>
      <c r="Q321" s="667">
        <v>36.756667</v>
      </c>
      <c r="R321" s="667">
        <v>139.88333299999999</v>
      </c>
      <c r="S321" s="662">
        <v>314.61632848866725</v>
      </c>
      <c r="T321" s="668" t="s">
        <v>4605</v>
      </c>
      <c r="U321" s="668" t="s">
        <v>4605</v>
      </c>
      <c r="V321" s="668" t="s">
        <v>4605</v>
      </c>
      <c r="W321" s="668" t="s">
        <v>22</v>
      </c>
      <c r="X321" s="668" t="s">
        <v>22</v>
      </c>
      <c r="Y321" s="668" t="s">
        <v>22</v>
      </c>
      <c r="Z321" s="668" t="s">
        <v>22</v>
      </c>
      <c r="AB321" s="662" t="s">
        <v>1128</v>
      </c>
      <c r="AC321" s="662" t="s">
        <v>1128</v>
      </c>
      <c r="AE321" s="662" t="s">
        <v>5040</v>
      </c>
      <c r="AF321" s="662" t="s">
        <v>14668</v>
      </c>
      <c r="AG321" s="662" t="s">
        <v>16333</v>
      </c>
    </row>
    <row r="322" spans="1:33">
      <c r="A322" s="662" t="s">
        <v>1448</v>
      </c>
      <c r="B322" s="662">
        <v>36426</v>
      </c>
      <c r="C322" s="662" t="s">
        <v>17</v>
      </c>
      <c r="D322" s="662" t="s">
        <v>1507</v>
      </c>
      <c r="E322" s="662" t="s">
        <v>1508</v>
      </c>
      <c r="F322" s="662" t="s">
        <v>1509</v>
      </c>
      <c r="G322" s="662">
        <v>37</v>
      </c>
      <c r="H322" s="662">
        <v>20.6</v>
      </c>
      <c r="I322" s="662">
        <v>139</v>
      </c>
      <c r="J322" s="662">
        <v>18.8</v>
      </c>
      <c r="K322" s="662">
        <v>377</v>
      </c>
      <c r="L322" s="662">
        <v>10.5</v>
      </c>
      <c r="M322" s="662">
        <v>4.5</v>
      </c>
      <c r="N322" s="662" t="s">
        <v>1510</v>
      </c>
      <c r="O322" s="662">
        <v>36915</v>
      </c>
      <c r="P322" s="662" t="s">
        <v>40</v>
      </c>
      <c r="Q322" s="667">
        <v>37.343333000000001</v>
      </c>
      <c r="R322" s="667">
        <v>139.313333</v>
      </c>
      <c r="S322" s="662">
        <v>314.70037732133619</v>
      </c>
      <c r="T322" s="668" t="s">
        <v>4605</v>
      </c>
      <c r="U322" s="668" t="s">
        <v>4605</v>
      </c>
      <c r="V322" s="668" t="s">
        <v>4605</v>
      </c>
      <c r="W322" s="668" t="s">
        <v>22</v>
      </c>
      <c r="X322" s="668" t="s">
        <v>22</v>
      </c>
      <c r="Y322" s="668" t="s">
        <v>22</v>
      </c>
      <c r="Z322" s="668" t="s">
        <v>22</v>
      </c>
      <c r="AB322" s="662" t="s">
        <v>1510</v>
      </c>
      <c r="AC322" s="662" t="s">
        <v>1510</v>
      </c>
      <c r="AE322" s="662" t="s">
        <v>5040</v>
      </c>
      <c r="AF322" s="662" t="s">
        <v>14618</v>
      </c>
      <c r="AG322" s="662" t="s">
        <v>16283</v>
      </c>
    </row>
    <row r="323" spans="1:33">
      <c r="A323" s="662" t="s">
        <v>3290</v>
      </c>
      <c r="B323" s="662">
        <v>66091</v>
      </c>
      <c r="C323" s="662" t="s">
        <v>17</v>
      </c>
      <c r="D323" s="662" t="s">
        <v>3299</v>
      </c>
      <c r="E323" s="662" t="s">
        <v>3300</v>
      </c>
      <c r="F323" s="662" t="s">
        <v>3301</v>
      </c>
      <c r="G323" s="662">
        <v>35</v>
      </c>
      <c r="H323" s="662">
        <v>6.2</v>
      </c>
      <c r="I323" s="662">
        <v>133</v>
      </c>
      <c r="J323" s="662">
        <v>26.1</v>
      </c>
      <c r="K323" s="662">
        <v>525</v>
      </c>
      <c r="L323" s="662">
        <v>10</v>
      </c>
      <c r="M323" s="662">
        <v>1.5</v>
      </c>
      <c r="N323" s="662" t="s">
        <v>691</v>
      </c>
      <c r="O323" s="662">
        <v>66910</v>
      </c>
      <c r="P323" s="662" t="s">
        <v>22</v>
      </c>
      <c r="Q323" s="667">
        <v>35.103332999999999</v>
      </c>
      <c r="R323" s="667">
        <v>133.435</v>
      </c>
      <c r="S323" s="662">
        <v>315.82434995244074</v>
      </c>
      <c r="T323" s="668" t="s">
        <v>4605</v>
      </c>
      <c r="U323" s="668" t="s">
        <v>4605</v>
      </c>
      <c r="V323" s="668" t="s">
        <v>4605</v>
      </c>
      <c r="W323" s="668" t="s">
        <v>22</v>
      </c>
      <c r="X323" s="668" t="s">
        <v>22</v>
      </c>
      <c r="Y323" s="668" t="s">
        <v>22</v>
      </c>
      <c r="Z323" s="668" t="s">
        <v>22</v>
      </c>
      <c r="AB323" s="662" t="s">
        <v>691</v>
      </c>
      <c r="AC323" s="662" t="s">
        <v>691</v>
      </c>
      <c r="AE323" s="662" t="s">
        <v>5040</v>
      </c>
      <c r="AF323" s="662" t="s">
        <v>14619</v>
      </c>
      <c r="AG323" s="662" t="s">
        <v>16284</v>
      </c>
    </row>
    <row r="324" spans="1:33" ht="18.75" customHeight="1">
      <c r="A324" s="662" t="s">
        <v>3624</v>
      </c>
      <c r="B324" s="662">
        <v>71191</v>
      </c>
      <c r="C324" s="662" t="s">
        <v>17</v>
      </c>
      <c r="D324" s="662" t="s">
        <v>3637</v>
      </c>
      <c r="E324" s="662" t="s">
        <v>3638</v>
      </c>
      <c r="F324" s="662" t="s">
        <v>3639</v>
      </c>
      <c r="G324" s="662">
        <v>33</v>
      </c>
      <c r="H324" s="662">
        <v>52</v>
      </c>
      <c r="I324" s="662">
        <v>133</v>
      </c>
      <c r="J324" s="662">
        <v>54.2</v>
      </c>
      <c r="K324" s="662">
        <v>532</v>
      </c>
      <c r="L324" s="662">
        <v>6.5</v>
      </c>
      <c r="M324" s="662">
        <v>1.5</v>
      </c>
      <c r="N324" s="662" t="s">
        <v>3640</v>
      </c>
      <c r="O324" s="662" t="s">
        <v>22</v>
      </c>
      <c r="P324" s="662" t="s">
        <v>40</v>
      </c>
      <c r="Q324" s="667">
        <v>33.866667</v>
      </c>
      <c r="R324" s="667">
        <v>133.903333</v>
      </c>
      <c r="S324" s="662">
        <v>316.68858539040241</v>
      </c>
      <c r="T324" s="668" t="s">
        <v>4605</v>
      </c>
      <c r="U324" s="668" t="s">
        <v>4605</v>
      </c>
      <c r="V324" s="668" t="s">
        <v>4605</v>
      </c>
      <c r="W324" s="668" t="s">
        <v>22</v>
      </c>
      <c r="X324" s="668" t="s">
        <v>22</v>
      </c>
      <c r="Y324" s="668" t="s">
        <v>22</v>
      </c>
      <c r="Z324" s="668" t="s">
        <v>22</v>
      </c>
      <c r="AB324" s="662" t="s">
        <v>3640</v>
      </c>
      <c r="AC324" s="662" t="s">
        <v>3640</v>
      </c>
      <c r="AE324" s="662" t="s">
        <v>5040</v>
      </c>
      <c r="AF324" s="662" t="s">
        <v>14642</v>
      </c>
      <c r="AG324" s="662" t="s">
        <v>16307</v>
      </c>
    </row>
    <row r="325" spans="1:33" ht="18.75" customHeight="1">
      <c r="A325" s="662" t="s">
        <v>3624</v>
      </c>
      <c r="B325" s="662">
        <v>71066</v>
      </c>
      <c r="C325" s="662" t="s">
        <v>17</v>
      </c>
      <c r="D325" s="662" t="s">
        <v>633</v>
      </c>
      <c r="E325" s="662" t="s">
        <v>634</v>
      </c>
      <c r="F325" s="662" t="s">
        <v>3625</v>
      </c>
      <c r="G325" s="662">
        <v>34</v>
      </c>
      <c r="H325" s="662">
        <v>1.4</v>
      </c>
      <c r="I325" s="662">
        <v>133</v>
      </c>
      <c r="J325" s="662">
        <v>47.7</v>
      </c>
      <c r="K325" s="662">
        <v>214</v>
      </c>
      <c r="L325" s="662">
        <v>10</v>
      </c>
      <c r="M325" s="662">
        <v>1.5</v>
      </c>
      <c r="N325" s="662" t="s">
        <v>3626</v>
      </c>
      <c r="O325" s="662" t="s">
        <v>22</v>
      </c>
      <c r="P325" s="662" t="s">
        <v>40</v>
      </c>
      <c r="Q325" s="667">
        <v>34.023333000000001</v>
      </c>
      <c r="R325" s="667">
        <v>133.79499999999999</v>
      </c>
      <c r="S325" s="662">
        <v>317.0372825582491</v>
      </c>
      <c r="T325" s="668" t="s">
        <v>4605</v>
      </c>
      <c r="U325" s="668" t="s">
        <v>4605</v>
      </c>
      <c r="V325" s="668" t="s">
        <v>4605</v>
      </c>
      <c r="W325" s="668" t="s">
        <v>22</v>
      </c>
      <c r="X325" s="668" t="s">
        <v>22</v>
      </c>
      <c r="Y325" s="668" t="s">
        <v>22</v>
      </c>
      <c r="Z325" s="668" t="s">
        <v>22</v>
      </c>
      <c r="AB325" s="662" t="s">
        <v>4745</v>
      </c>
      <c r="AC325" s="662" t="s">
        <v>4868</v>
      </c>
      <c r="AE325" s="662" t="s">
        <v>5040</v>
      </c>
      <c r="AF325" s="662" t="s">
        <v>14644</v>
      </c>
      <c r="AG325" s="662" t="s">
        <v>16309</v>
      </c>
    </row>
    <row r="326" spans="1:33">
      <c r="A326" s="662" t="s">
        <v>2641</v>
      </c>
      <c r="B326" s="662">
        <v>54396</v>
      </c>
      <c r="C326" s="662" t="s">
        <v>17</v>
      </c>
      <c r="D326" s="662" t="s">
        <v>2704</v>
      </c>
      <c r="E326" s="662" t="s">
        <v>2705</v>
      </c>
      <c r="F326" s="662" t="s">
        <v>2706</v>
      </c>
      <c r="G326" s="662">
        <v>37</v>
      </c>
      <c r="H326" s="662">
        <v>38.4</v>
      </c>
      <c r="I326" s="662">
        <v>138</v>
      </c>
      <c r="J326" s="662">
        <v>57.3</v>
      </c>
      <c r="K326" s="662">
        <v>9</v>
      </c>
      <c r="L326" s="662">
        <v>12.5</v>
      </c>
      <c r="M326" s="662">
        <v>2.5</v>
      </c>
      <c r="N326" s="662" t="s">
        <v>2080</v>
      </c>
      <c r="O326" s="662" t="s">
        <v>22</v>
      </c>
      <c r="P326" s="662" t="s">
        <v>40</v>
      </c>
      <c r="Q326" s="667">
        <v>37.64</v>
      </c>
      <c r="R326" s="667">
        <v>138.95500000000001</v>
      </c>
      <c r="S326" s="662">
        <v>319.47042886569795</v>
      </c>
      <c r="T326" s="668" t="s">
        <v>4605</v>
      </c>
      <c r="U326" s="668" t="s">
        <v>4605</v>
      </c>
      <c r="V326" s="668" t="s">
        <v>4605</v>
      </c>
      <c r="W326" s="668" t="s">
        <v>22</v>
      </c>
      <c r="X326" s="668" t="s">
        <v>22</v>
      </c>
      <c r="Y326" s="668" t="s">
        <v>22</v>
      </c>
      <c r="Z326" s="668" t="s">
        <v>22</v>
      </c>
      <c r="AB326" s="662" t="s">
        <v>4745</v>
      </c>
      <c r="AC326" s="662" t="s">
        <v>2461</v>
      </c>
      <c r="AE326" s="662" t="s">
        <v>5040</v>
      </c>
      <c r="AF326" s="662" t="s">
        <v>14645</v>
      </c>
      <c r="AG326" s="662" t="s">
        <v>16310</v>
      </c>
    </row>
    <row r="327" spans="1:33" ht="18.75" customHeight="1">
      <c r="A327" s="662" t="s">
        <v>1943</v>
      </c>
      <c r="B327" s="662">
        <v>45121</v>
      </c>
      <c r="C327" s="662" t="s">
        <v>23</v>
      </c>
      <c r="D327" s="662" t="s">
        <v>1962</v>
      </c>
      <c r="E327" s="662" t="s">
        <v>1963</v>
      </c>
      <c r="F327" s="662" t="s">
        <v>1964</v>
      </c>
      <c r="G327" s="662">
        <v>35</v>
      </c>
      <c r="H327" s="662">
        <v>45.8</v>
      </c>
      <c r="I327" s="662">
        <v>140</v>
      </c>
      <c r="J327" s="662">
        <v>23.1</v>
      </c>
      <c r="K327" s="662">
        <v>41</v>
      </c>
      <c r="L327" s="662">
        <v>10</v>
      </c>
      <c r="M327" s="662" t="s">
        <v>22</v>
      </c>
      <c r="N327" s="662" t="s">
        <v>35</v>
      </c>
      <c r="O327" s="662" t="s">
        <v>22</v>
      </c>
      <c r="P327" s="662" t="s">
        <v>36</v>
      </c>
      <c r="Q327" s="667">
        <v>35.763333000000003</v>
      </c>
      <c r="R327" s="667">
        <v>140.38499999999999</v>
      </c>
      <c r="S327" s="662">
        <v>320.75308023267036</v>
      </c>
      <c r="T327" s="668" t="s">
        <v>4605</v>
      </c>
      <c r="U327" s="668" t="s">
        <v>4605</v>
      </c>
      <c r="V327" s="668" t="s">
        <v>4605</v>
      </c>
      <c r="W327" s="668" t="s">
        <v>22</v>
      </c>
      <c r="X327" s="668" t="s">
        <v>22</v>
      </c>
      <c r="Y327" s="668" t="s">
        <v>22</v>
      </c>
      <c r="Z327" s="668" t="s">
        <v>22</v>
      </c>
      <c r="AB327" s="662" t="s">
        <v>35</v>
      </c>
      <c r="AC327" s="662" t="s">
        <v>35</v>
      </c>
      <c r="AE327" s="662" t="s">
        <v>5040</v>
      </c>
      <c r="AF327" s="662" t="s">
        <v>14664</v>
      </c>
      <c r="AG327" s="662" t="s">
        <v>16329</v>
      </c>
    </row>
    <row r="328" spans="1:33">
      <c r="A328" s="662" t="s">
        <v>3290</v>
      </c>
      <c r="B328" s="662">
        <v>66481</v>
      </c>
      <c r="C328" s="662" t="s">
        <v>17</v>
      </c>
      <c r="D328" s="662" t="s">
        <v>3368</v>
      </c>
      <c r="E328" s="662" t="s">
        <v>3369</v>
      </c>
      <c r="F328" s="662" t="s">
        <v>3370</v>
      </c>
      <c r="G328" s="662">
        <v>34</v>
      </c>
      <c r="H328" s="662">
        <v>30.1</v>
      </c>
      <c r="I328" s="662">
        <v>133</v>
      </c>
      <c r="J328" s="662">
        <v>29.7</v>
      </c>
      <c r="K328" s="662">
        <v>0</v>
      </c>
      <c r="L328" s="662">
        <v>6.5</v>
      </c>
      <c r="M328" s="662">
        <v>1.5</v>
      </c>
      <c r="N328" s="662" t="s">
        <v>2439</v>
      </c>
      <c r="O328" s="662" t="s">
        <v>22</v>
      </c>
      <c r="P328" s="662" t="s">
        <v>40</v>
      </c>
      <c r="Q328" s="667">
        <v>34.501666999999998</v>
      </c>
      <c r="R328" s="667">
        <v>133.495</v>
      </c>
      <c r="S328" s="662">
        <v>322.87821321507766</v>
      </c>
      <c r="T328" s="668" t="s">
        <v>4605</v>
      </c>
      <c r="U328" s="668" t="s">
        <v>4605</v>
      </c>
      <c r="V328" s="668" t="s">
        <v>4605</v>
      </c>
      <c r="W328" s="668" t="s">
        <v>22</v>
      </c>
      <c r="X328" s="668" t="s">
        <v>22</v>
      </c>
      <c r="Y328" s="668" t="s">
        <v>22</v>
      </c>
      <c r="Z328" s="668" t="s">
        <v>22</v>
      </c>
      <c r="AB328" s="662" t="s">
        <v>2439</v>
      </c>
      <c r="AC328" s="662" t="s">
        <v>2439</v>
      </c>
      <c r="AE328" s="662" t="s">
        <v>5040</v>
      </c>
      <c r="AF328" s="662" t="s">
        <v>14650</v>
      </c>
      <c r="AG328" s="662" t="s">
        <v>16315</v>
      </c>
    </row>
    <row r="329" spans="1:33">
      <c r="A329" s="662" t="s">
        <v>1448</v>
      </c>
      <c r="B329" s="662">
        <v>36536</v>
      </c>
      <c r="C329" s="662" t="s">
        <v>17</v>
      </c>
      <c r="D329" s="662" t="s">
        <v>1526</v>
      </c>
      <c r="E329" s="662" t="s">
        <v>1527</v>
      </c>
      <c r="F329" s="662" t="s">
        <v>1528</v>
      </c>
      <c r="G329" s="662">
        <v>37</v>
      </c>
      <c r="H329" s="662">
        <v>15.9</v>
      </c>
      <c r="I329" s="662">
        <v>139</v>
      </c>
      <c r="J329" s="662">
        <v>32.200000000000003</v>
      </c>
      <c r="K329" s="662">
        <v>494</v>
      </c>
      <c r="L329" s="662">
        <v>7.9</v>
      </c>
      <c r="M329" s="662">
        <v>4.3</v>
      </c>
      <c r="N329" s="662" t="s">
        <v>875</v>
      </c>
      <c r="O329" s="662">
        <v>36925</v>
      </c>
      <c r="P329" s="662" t="s">
        <v>22</v>
      </c>
      <c r="Q329" s="667">
        <v>37.265000000000001</v>
      </c>
      <c r="R329" s="667">
        <v>139.53666699999999</v>
      </c>
      <c r="S329" s="662">
        <v>322.97753548006341</v>
      </c>
      <c r="T329" s="668" t="s">
        <v>4605</v>
      </c>
      <c r="U329" s="668" t="s">
        <v>4605</v>
      </c>
      <c r="V329" s="668" t="s">
        <v>4605</v>
      </c>
      <c r="W329" s="668" t="s">
        <v>22</v>
      </c>
      <c r="X329" s="668" t="s">
        <v>22</v>
      </c>
      <c r="Y329" s="668" t="s">
        <v>22</v>
      </c>
      <c r="Z329" s="668" t="s">
        <v>22</v>
      </c>
      <c r="AB329" s="662" t="s">
        <v>4745</v>
      </c>
      <c r="AC329" s="662" t="s">
        <v>4777</v>
      </c>
      <c r="AE329" s="662" t="s">
        <v>5040</v>
      </c>
      <c r="AF329" s="662" t="s">
        <v>14669</v>
      </c>
      <c r="AG329" s="662" t="s">
        <v>16334</v>
      </c>
    </row>
    <row r="330" spans="1:33" ht="18.75" customHeight="1">
      <c r="A330" s="662" t="s">
        <v>3574</v>
      </c>
      <c r="B330" s="662">
        <v>69076</v>
      </c>
      <c r="C330" s="662" t="s">
        <v>23</v>
      </c>
      <c r="D330" s="662" t="s">
        <v>3591</v>
      </c>
      <c r="E330" s="662" t="s">
        <v>3592</v>
      </c>
      <c r="F330" s="662" t="s">
        <v>3593</v>
      </c>
      <c r="G330" s="662">
        <v>35</v>
      </c>
      <c r="H330" s="662">
        <v>26</v>
      </c>
      <c r="I330" s="662">
        <v>133</v>
      </c>
      <c r="J330" s="662">
        <v>20.3</v>
      </c>
      <c r="K330" s="662">
        <v>7</v>
      </c>
      <c r="L330" s="662">
        <v>18.100000000000001</v>
      </c>
      <c r="M330" s="662" t="s">
        <v>22</v>
      </c>
      <c r="N330" s="662" t="s">
        <v>3289</v>
      </c>
      <c r="O330" s="662">
        <v>69930</v>
      </c>
      <c r="P330" s="662" t="s">
        <v>22</v>
      </c>
      <c r="Q330" s="667">
        <v>35.433332999999998</v>
      </c>
      <c r="R330" s="667">
        <v>133.33833300000001</v>
      </c>
      <c r="S330" s="662">
        <v>323.68575843448372</v>
      </c>
      <c r="T330" s="668" t="s">
        <v>4605</v>
      </c>
      <c r="U330" s="668" t="s">
        <v>4605</v>
      </c>
      <c r="V330" s="668" t="s">
        <v>4605</v>
      </c>
      <c r="W330" s="668" t="s">
        <v>22</v>
      </c>
      <c r="X330" s="668" t="s">
        <v>22</v>
      </c>
      <c r="Y330" s="668" t="s">
        <v>4605</v>
      </c>
      <c r="Z330" s="668" t="s">
        <v>22</v>
      </c>
      <c r="AB330" s="662" t="s">
        <v>4745</v>
      </c>
      <c r="AC330" s="662" t="s">
        <v>1919</v>
      </c>
      <c r="AE330" s="662" t="s">
        <v>5040</v>
      </c>
      <c r="AF330" s="662" t="s">
        <v>14651</v>
      </c>
      <c r="AG330" s="662" t="s">
        <v>16316</v>
      </c>
    </row>
    <row r="331" spans="1:33">
      <c r="A331" s="662" t="s">
        <v>1578</v>
      </c>
      <c r="B331" s="662">
        <v>40191</v>
      </c>
      <c r="C331" s="662" t="s">
        <v>17</v>
      </c>
      <c r="D331" s="662" t="s">
        <v>1613</v>
      </c>
      <c r="E331" s="662" t="s">
        <v>1614</v>
      </c>
      <c r="F331" s="662" t="s">
        <v>1615</v>
      </c>
      <c r="G331" s="662">
        <v>36</v>
      </c>
      <c r="H331" s="662">
        <v>23.7</v>
      </c>
      <c r="I331" s="662">
        <v>140</v>
      </c>
      <c r="J331" s="662">
        <v>14.4</v>
      </c>
      <c r="K331" s="662">
        <v>72</v>
      </c>
      <c r="L331" s="662">
        <v>10</v>
      </c>
      <c r="M331" s="662">
        <v>1.5</v>
      </c>
      <c r="N331" s="662" t="s">
        <v>1616</v>
      </c>
      <c r="O331" s="662" t="s">
        <v>22</v>
      </c>
      <c r="P331" s="662" t="s">
        <v>40</v>
      </c>
      <c r="Q331" s="667">
        <v>36.395000000000003</v>
      </c>
      <c r="R331" s="667">
        <v>140.24</v>
      </c>
      <c r="S331" s="662">
        <v>326.01924766353125</v>
      </c>
      <c r="T331" s="668" t="s">
        <v>4605</v>
      </c>
      <c r="U331" s="668" t="s">
        <v>4605</v>
      </c>
      <c r="V331" s="668" t="s">
        <v>4605</v>
      </c>
      <c r="W331" s="668" t="s">
        <v>22</v>
      </c>
      <c r="X331" s="668" t="s">
        <v>22</v>
      </c>
      <c r="Y331" s="668" t="s">
        <v>22</v>
      </c>
      <c r="Z331" s="668" t="s">
        <v>22</v>
      </c>
      <c r="AB331" s="662" t="s">
        <v>4745</v>
      </c>
      <c r="AC331" s="662" t="s">
        <v>1642</v>
      </c>
      <c r="AE331" s="662" t="s">
        <v>5052</v>
      </c>
      <c r="AF331" s="662" t="s">
        <v>14673</v>
      </c>
      <c r="AG331" s="662" t="s">
        <v>16338</v>
      </c>
    </row>
    <row r="332" spans="1:33" ht="18.75" customHeight="1">
      <c r="A332" s="662" t="s">
        <v>2641</v>
      </c>
      <c r="B332" s="662">
        <v>54157</v>
      </c>
      <c r="C332" s="662" t="s">
        <v>23</v>
      </c>
      <c r="D332" s="662" t="s">
        <v>2660</v>
      </c>
      <c r="E332" s="662" t="s">
        <v>2661</v>
      </c>
      <c r="F332" s="662" t="s">
        <v>2662</v>
      </c>
      <c r="G332" s="662">
        <v>38</v>
      </c>
      <c r="H332" s="662">
        <v>1.7</v>
      </c>
      <c r="I332" s="662">
        <v>138</v>
      </c>
      <c r="J332" s="662">
        <v>14.4</v>
      </c>
      <c r="K332" s="662">
        <v>6</v>
      </c>
      <c r="L332" s="662">
        <v>33.799999999999997</v>
      </c>
      <c r="M332" s="662" t="s">
        <v>22</v>
      </c>
      <c r="N332" s="662" t="s">
        <v>2663</v>
      </c>
      <c r="O332" s="662">
        <v>54900</v>
      </c>
      <c r="P332" s="662" t="s">
        <v>22</v>
      </c>
      <c r="Q332" s="667">
        <v>38.028333000000003</v>
      </c>
      <c r="R332" s="667">
        <v>138.24</v>
      </c>
      <c r="S332" s="662">
        <v>326.77371515616261</v>
      </c>
      <c r="T332" s="668" t="s">
        <v>4605</v>
      </c>
      <c r="U332" s="668" t="s">
        <v>4605</v>
      </c>
      <c r="V332" s="668" t="s">
        <v>4605</v>
      </c>
      <c r="W332" s="668" t="s">
        <v>22</v>
      </c>
      <c r="X332" s="668" t="s">
        <v>22</v>
      </c>
      <c r="Y332" s="668" t="s">
        <v>4605</v>
      </c>
      <c r="Z332" s="668" t="s">
        <v>22</v>
      </c>
      <c r="AB332" s="662" t="s">
        <v>2663</v>
      </c>
      <c r="AC332" s="662" t="s">
        <v>2663</v>
      </c>
      <c r="AE332" s="662" t="s">
        <v>5052</v>
      </c>
      <c r="AF332" s="662" t="s">
        <v>14674</v>
      </c>
      <c r="AG332" s="662" t="s">
        <v>16339</v>
      </c>
    </row>
    <row r="333" spans="1:33">
      <c r="A333" s="662" t="s">
        <v>1665</v>
      </c>
      <c r="B333" s="662">
        <v>41247</v>
      </c>
      <c r="C333" s="662" t="s">
        <v>17</v>
      </c>
      <c r="D333" s="662" t="s">
        <v>1702</v>
      </c>
      <c r="E333" s="662" t="s">
        <v>1703</v>
      </c>
      <c r="F333" s="662" t="s">
        <v>1704</v>
      </c>
      <c r="G333" s="662">
        <v>36</v>
      </c>
      <c r="H333" s="662">
        <v>38.5</v>
      </c>
      <c r="I333" s="662">
        <v>140</v>
      </c>
      <c r="J333" s="662">
        <v>7</v>
      </c>
      <c r="K333" s="662">
        <v>82</v>
      </c>
      <c r="L333" s="662">
        <v>10.5</v>
      </c>
      <c r="M333" s="662">
        <v>1.5</v>
      </c>
      <c r="N333" s="662" t="s">
        <v>1705</v>
      </c>
      <c r="O333" s="662" t="s">
        <v>22</v>
      </c>
      <c r="P333" s="662" t="s">
        <v>40</v>
      </c>
      <c r="Q333" s="667">
        <v>36.641666999999998</v>
      </c>
      <c r="R333" s="667">
        <v>140.11666700000001</v>
      </c>
      <c r="S333" s="662">
        <v>326.92708112617908</v>
      </c>
      <c r="T333" s="668" t="s">
        <v>4605</v>
      </c>
      <c r="U333" s="668" t="s">
        <v>4605</v>
      </c>
      <c r="V333" s="668" t="s">
        <v>4605</v>
      </c>
      <c r="W333" s="668" t="s">
        <v>22</v>
      </c>
      <c r="X333" s="668" t="s">
        <v>22</v>
      </c>
      <c r="Y333" s="668" t="s">
        <v>22</v>
      </c>
      <c r="Z333" s="668" t="s">
        <v>22</v>
      </c>
      <c r="AB333" s="662" t="s">
        <v>1705</v>
      </c>
      <c r="AC333" s="662" t="s">
        <v>1705</v>
      </c>
      <c r="AE333" s="662" t="s">
        <v>5052</v>
      </c>
      <c r="AF333" s="662" t="s">
        <v>14693</v>
      </c>
      <c r="AG333" s="662" t="s">
        <v>16358</v>
      </c>
    </row>
    <row r="334" spans="1:33">
      <c r="A334" s="662" t="s">
        <v>3759</v>
      </c>
      <c r="B334" s="662">
        <v>74136</v>
      </c>
      <c r="C334" s="662" t="s">
        <v>17</v>
      </c>
      <c r="D334" s="662" t="s">
        <v>3775</v>
      </c>
      <c r="E334" s="662" t="s">
        <v>3776</v>
      </c>
      <c r="F334" s="662" t="s">
        <v>3777</v>
      </c>
      <c r="G334" s="662">
        <v>33</v>
      </c>
      <c r="H334" s="662">
        <v>41.9</v>
      </c>
      <c r="I334" s="662">
        <v>133</v>
      </c>
      <c r="J334" s="662">
        <v>52.5</v>
      </c>
      <c r="K334" s="662">
        <v>210</v>
      </c>
      <c r="L334" s="662">
        <v>6.5</v>
      </c>
      <c r="M334" s="662">
        <v>1.5</v>
      </c>
      <c r="N334" s="662" t="s">
        <v>3215</v>
      </c>
      <c r="O334" s="662" t="s">
        <v>22</v>
      </c>
      <c r="P334" s="662" t="s">
        <v>40</v>
      </c>
      <c r="Q334" s="667">
        <v>33.698332999999998</v>
      </c>
      <c r="R334" s="667">
        <v>133.875</v>
      </c>
      <c r="S334" s="662">
        <v>328.82002111814182</v>
      </c>
      <c r="T334" s="668" t="s">
        <v>4605</v>
      </c>
      <c r="U334" s="668" t="s">
        <v>4605</v>
      </c>
      <c r="V334" s="668" t="s">
        <v>4605</v>
      </c>
      <c r="W334" s="668" t="s">
        <v>22</v>
      </c>
      <c r="X334" s="668" t="s">
        <v>22</v>
      </c>
      <c r="Y334" s="668" t="s">
        <v>22</v>
      </c>
      <c r="Z334" s="668" t="s">
        <v>22</v>
      </c>
      <c r="AB334" s="662" t="s">
        <v>3215</v>
      </c>
      <c r="AC334" s="662" t="s">
        <v>3215</v>
      </c>
      <c r="AE334" s="662" t="s">
        <v>5052</v>
      </c>
      <c r="AF334" s="662" t="s">
        <v>14685</v>
      </c>
      <c r="AG334" s="662" t="s">
        <v>16350</v>
      </c>
    </row>
    <row r="335" spans="1:33">
      <c r="A335" s="662" t="s">
        <v>2641</v>
      </c>
      <c r="B335" s="662">
        <v>54341</v>
      </c>
      <c r="C335" s="662" t="s">
        <v>17</v>
      </c>
      <c r="D335" s="662" t="s">
        <v>2697</v>
      </c>
      <c r="E335" s="662" t="s">
        <v>2698</v>
      </c>
      <c r="F335" s="662" t="s">
        <v>2699</v>
      </c>
      <c r="G335" s="662">
        <v>37</v>
      </c>
      <c r="H335" s="662">
        <v>46.1</v>
      </c>
      <c r="I335" s="662">
        <v>138</v>
      </c>
      <c r="J335" s="662">
        <v>54.8</v>
      </c>
      <c r="K335" s="662">
        <v>2</v>
      </c>
      <c r="L335" s="662">
        <v>10</v>
      </c>
      <c r="M335" s="662">
        <v>2.2999999999999998</v>
      </c>
      <c r="N335" s="662" t="s">
        <v>1794</v>
      </c>
      <c r="O335" s="662" t="s">
        <v>22</v>
      </c>
      <c r="P335" s="662" t="s">
        <v>40</v>
      </c>
      <c r="Q335" s="667">
        <v>37.768332999999998</v>
      </c>
      <c r="R335" s="667">
        <v>138.91333299999999</v>
      </c>
      <c r="S335" s="662">
        <v>329.05065099917499</v>
      </c>
      <c r="T335" s="668" t="s">
        <v>4605</v>
      </c>
      <c r="U335" s="668" t="s">
        <v>4605</v>
      </c>
      <c r="V335" s="668" t="s">
        <v>4605</v>
      </c>
      <c r="W335" s="668" t="s">
        <v>22</v>
      </c>
      <c r="X335" s="668" t="s">
        <v>22</v>
      </c>
      <c r="Y335" s="668" t="s">
        <v>22</v>
      </c>
      <c r="Z335" s="668" t="s">
        <v>22</v>
      </c>
      <c r="AB335" s="662" t="s">
        <v>4745</v>
      </c>
      <c r="AC335" s="662" t="s">
        <v>4814</v>
      </c>
      <c r="AE335" s="662" t="s">
        <v>5052</v>
      </c>
      <c r="AF335" s="662" t="s">
        <v>14676</v>
      </c>
      <c r="AG335" s="662" t="s">
        <v>16341</v>
      </c>
    </row>
    <row r="336" spans="1:33">
      <c r="A336" s="662" t="s">
        <v>1943</v>
      </c>
      <c r="B336" s="662">
        <v>45181</v>
      </c>
      <c r="C336" s="662" t="s">
        <v>17</v>
      </c>
      <c r="D336" s="662" t="s">
        <v>1969</v>
      </c>
      <c r="E336" s="662" t="s">
        <v>1970</v>
      </c>
      <c r="F336" s="662" t="s">
        <v>1971</v>
      </c>
      <c r="G336" s="662">
        <v>35</v>
      </c>
      <c r="H336" s="662">
        <v>39.299999999999997</v>
      </c>
      <c r="I336" s="662">
        <v>140</v>
      </c>
      <c r="J336" s="662">
        <v>30.3</v>
      </c>
      <c r="K336" s="662">
        <v>5</v>
      </c>
      <c r="L336" s="662">
        <v>10</v>
      </c>
      <c r="M336" s="662">
        <v>1.5</v>
      </c>
      <c r="N336" s="662" t="s">
        <v>1972</v>
      </c>
      <c r="O336" s="662" t="s">
        <v>22</v>
      </c>
      <c r="P336" s="662" t="s">
        <v>40</v>
      </c>
      <c r="Q336" s="667">
        <v>35.655000000000001</v>
      </c>
      <c r="R336" s="667">
        <v>140.505</v>
      </c>
      <c r="S336" s="662">
        <v>330.02000203583157</v>
      </c>
      <c r="T336" s="668" t="s">
        <v>4605</v>
      </c>
      <c r="U336" s="668" t="s">
        <v>4605</v>
      </c>
      <c r="V336" s="668" t="s">
        <v>4605</v>
      </c>
      <c r="W336" s="668" t="s">
        <v>22</v>
      </c>
      <c r="X336" s="668" t="s">
        <v>22</v>
      </c>
      <c r="Y336" s="668" t="s">
        <v>22</v>
      </c>
      <c r="Z336" s="668" t="s">
        <v>22</v>
      </c>
      <c r="AB336" s="662" t="s">
        <v>1821</v>
      </c>
      <c r="AC336" s="662" t="s">
        <v>4013</v>
      </c>
      <c r="AE336" s="662" t="s">
        <v>5052</v>
      </c>
      <c r="AF336" s="662" t="s">
        <v>14677</v>
      </c>
      <c r="AG336" s="662" t="s">
        <v>16342</v>
      </c>
    </row>
    <row r="337" spans="1:33">
      <c r="A337" s="662" t="s">
        <v>1665</v>
      </c>
      <c r="B337" s="662">
        <v>41141</v>
      </c>
      <c r="C337" s="662" t="s">
        <v>17</v>
      </c>
      <c r="D337" s="662" t="s">
        <v>1682</v>
      </c>
      <c r="E337" s="662" t="s">
        <v>1683</v>
      </c>
      <c r="F337" s="662" t="s">
        <v>1684</v>
      </c>
      <c r="G337" s="662">
        <v>36</v>
      </c>
      <c r="H337" s="662">
        <v>50.4</v>
      </c>
      <c r="I337" s="662">
        <v>140</v>
      </c>
      <c r="J337" s="662">
        <v>2.1</v>
      </c>
      <c r="K337" s="662">
        <v>188</v>
      </c>
      <c r="L337" s="662">
        <v>9.9</v>
      </c>
      <c r="M337" s="662">
        <v>1.5</v>
      </c>
      <c r="N337" s="662" t="s">
        <v>1685</v>
      </c>
      <c r="O337" s="662" t="s">
        <v>22</v>
      </c>
      <c r="P337" s="662" t="s">
        <v>22</v>
      </c>
      <c r="Q337" s="667">
        <v>36.840000000000003</v>
      </c>
      <c r="R337" s="667">
        <v>140.035</v>
      </c>
      <c r="S337" s="662">
        <v>330.97164220224874</v>
      </c>
      <c r="T337" s="668" t="s">
        <v>4605</v>
      </c>
      <c r="U337" s="668" t="s">
        <v>4605</v>
      </c>
      <c r="V337" s="668" t="s">
        <v>4605</v>
      </c>
      <c r="W337" s="668" t="s">
        <v>22</v>
      </c>
      <c r="X337" s="668" t="s">
        <v>22</v>
      </c>
      <c r="Y337" s="668" t="s">
        <v>22</v>
      </c>
      <c r="Z337" s="668" t="s">
        <v>22</v>
      </c>
      <c r="AB337" s="662" t="s">
        <v>4745</v>
      </c>
      <c r="AC337" s="662" t="s">
        <v>4810</v>
      </c>
      <c r="AE337" s="662" t="s">
        <v>5052</v>
      </c>
      <c r="AF337" s="662" t="s">
        <v>14678</v>
      </c>
      <c r="AG337" s="662" t="s">
        <v>16343</v>
      </c>
    </row>
    <row r="338" spans="1:33">
      <c r="A338" s="662" t="s">
        <v>1943</v>
      </c>
      <c r="B338" s="662">
        <v>45081</v>
      </c>
      <c r="C338" s="662" t="s">
        <v>17</v>
      </c>
      <c r="D338" s="662" t="s">
        <v>1947</v>
      </c>
      <c r="E338" s="662" t="s">
        <v>1948</v>
      </c>
      <c r="F338" s="662" t="s">
        <v>1949</v>
      </c>
      <c r="G338" s="662">
        <v>35</v>
      </c>
      <c r="H338" s="662">
        <v>51.5</v>
      </c>
      <c r="I338" s="662">
        <v>140</v>
      </c>
      <c r="J338" s="662">
        <v>30.1</v>
      </c>
      <c r="K338" s="662">
        <v>37</v>
      </c>
      <c r="L338" s="662">
        <v>7.9</v>
      </c>
      <c r="M338" s="662">
        <v>1.5</v>
      </c>
      <c r="N338" s="662" t="s">
        <v>1950</v>
      </c>
      <c r="O338" s="662" t="s">
        <v>22</v>
      </c>
      <c r="P338" s="662" t="s">
        <v>40</v>
      </c>
      <c r="Q338" s="667">
        <v>35.858333000000002</v>
      </c>
      <c r="R338" s="667">
        <v>140.501667</v>
      </c>
      <c r="S338" s="662">
        <v>332.84058964590423</v>
      </c>
      <c r="T338" s="668" t="s">
        <v>4605</v>
      </c>
      <c r="U338" s="668" t="s">
        <v>4605</v>
      </c>
      <c r="V338" s="668" t="s">
        <v>4605</v>
      </c>
      <c r="W338" s="668" t="s">
        <v>22</v>
      </c>
      <c r="X338" s="668" t="s">
        <v>22</v>
      </c>
      <c r="Y338" s="668" t="s">
        <v>22</v>
      </c>
      <c r="Z338" s="668" t="s">
        <v>22</v>
      </c>
      <c r="AB338" s="662" t="s">
        <v>1950</v>
      </c>
      <c r="AC338" s="662" t="s">
        <v>1950</v>
      </c>
      <c r="AE338" s="662" t="s">
        <v>5052</v>
      </c>
      <c r="AF338" s="662" t="s">
        <v>14696</v>
      </c>
      <c r="AG338" s="662" t="s">
        <v>16362</v>
      </c>
    </row>
    <row r="339" spans="1:33" ht="18.75" customHeight="1">
      <c r="A339" s="662" t="s">
        <v>3574</v>
      </c>
      <c r="B339" s="662">
        <v>69006</v>
      </c>
      <c r="C339" s="662" t="s">
        <v>23</v>
      </c>
      <c r="D339" s="662" t="s">
        <v>3575</v>
      </c>
      <c r="E339" s="662" t="s">
        <v>3068</v>
      </c>
      <c r="F339" s="662" t="s">
        <v>3576</v>
      </c>
      <c r="G339" s="662">
        <v>35</v>
      </c>
      <c r="H339" s="662">
        <v>32.6</v>
      </c>
      <c r="I339" s="662">
        <v>133</v>
      </c>
      <c r="J339" s="662">
        <v>14.1</v>
      </c>
      <c r="K339" s="662">
        <v>2</v>
      </c>
      <c r="L339" s="662">
        <v>11.7</v>
      </c>
      <c r="M339" s="662" t="s">
        <v>22</v>
      </c>
      <c r="N339" s="662" t="s">
        <v>3577</v>
      </c>
      <c r="O339" s="662">
        <v>69910</v>
      </c>
      <c r="P339" s="662" t="s">
        <v>22</v>
      </c>
      <c r="Q339" s="667">
        <v>35.543332999999997</v>
      </c>
      <c r="R339" s="667">
        <v>133.23500000000001</v>
      </c>
      <c r="S339" s="662">
        <v>333.64652837456356</v>
      </c>
      <c r="T339" s="668" t="s">
        <v>4605</v>
      </c>
      <c r="U339" s="668" t="s">
        <v>4605</v>
      </c>
      <c r="V339" s="668" t="s">
        <v>4605</v>
      </c>
      <c r="W339" s="668" t="s">
        <v>22</v>
      </c>
      <c r="X339" s="668" t="s">
        <v>22</v>
      </c>
      <c r="Y339" s="668" t="s">
        <v>4605</v>
      </c>
      <c r="Z339" s="668" t="s">
        <v>22</v>
      </c>
      <c r="AB339" s="662" t="s">
        <v>4745</v>
      </c>
      <c r="AC339" s="662" t="s">
        <v>4867</v>
      </c>
      <c r="AE339" s="662" t="s">
        <v>5052</v>
      </c>
      <c r="AF339" s="662" t="s">
        <v>14680</v>
      </c>
      <c r="AG339" s="662" t="s">
        <v>16345</v>
      </c>
    </row>
    <row r="340" spans="1:33" ht="18.75" customHeight="1">
      <c r="A340" s="662" t="s">
        <v>3574</v>
      </c>
      <c r="B340" s="662">
        <v>69271</v>
      </c>
      <c r="C340" s="662" t="s">
        <v>17</v>
      </c>
      <c r="D340" s="662" t="s">
        <v>3621</v>
      </c>
      <c r="E340" s="662" t="s">
        <v>3622</v>
      </c>
      <c r="F340" s="662" t="s">
        <v>3623</v>
      </c>
      <c r="G340" s="662">
        <v>35</v>
      </c>
      <c r="H340" s="662">
        <v>11.2</v>
      </c>
      <c r="I340" s="662">
        <v>133</v>
      </c>
      <c r="J340" s="662">
        <v>13.8</v>
      </c>
      <c r="K340" s="662">
        <v>490</v>
      </c>
      <c r="L340" s="662">
        <v>10</v>
      </c>
      <c r="M340" s="662">
        <v>1.5</v>
      </c>
      <c r="N340" s="662" t="s">
        <v>2820</v>
      </c>
      <c r="O340" s="662" t="s">
        <v>22</v>
      </c>
      <c r="P340" s="662" t="s">
        <v>40</v>
      </c>
      <c r="Q340" s="667">
        <v>35.186667</v>
      </c>
      <c r="R340" s="667">
        <v>133.22999999999999</v>
      </c>
      <c r="S340" s="662">
        <v>333.83924055043531</v>
      </c>
      <c r="T340" s="668" t="s">
        <v>4605</v>
      </c>
      <c r="U340" s="668" t="s">
        <v>4605</v>
      </c>
      <c r="V340" s="668" t="s">
        <v>4605</v>
      </c>
      <c r="W340" s="668" t="s">
        <v>22</v>
      </c>
      <c r="X340" s="668" t="s">
        <v>22</v>
      </c>
      <c r="Y340" s="668" t="s">
        <v>22</v>
      </c>
      <c r="Z340" s="668" t="s">
        <v>22</v>
      </c>
      <c r="AB340" s="662" t="s">
        <v>2820</v>
      </c>
      <c r="AC340" s="662" t="s">
        <v>2820</v>
      </c>
      <c r="AE340" s="662" t="s">
        <v>5052</v>
      </c>
      <c r="AF340" s="662" t="s">
        <v>14692</v>
      </c>
      <c r="AG340" s="662" t="s">
        <v>16357</v>
      </c>
    </row>
    <row r="341" spans="1:33">
      <c r="A341" s="662" t="s">
        <v>3374</v>
      </c>
      <c r="B341" s="662">
        <v>67191</v>
      </c>
      <c r="C341" s="662" t="s">
        <v>17</v>
      </c>
      <c r="D341" s="662" t="s">
        <v>3405</v>
      </c>
      <c r="E341" s="662" t="s">
        <v>3406</v>
      </c>
      <c r="F341" s="662" t="s">
        <v>3407</v>
      </c>
      <c r="G341" s="662">
        <v>34</v>
      </c>
      <c r="H341" s="662">
        <v>45.8</v>
      </c>
      <c r="I341" s="662">
        <v>133</v>
      </c>
      <c r="J341" s="662">
        <v>16.7</v>
      </c>
      <c r="K341" s="662">
        <v>510</v>
      </c>
      <c r="L341" s="662">
        <v>10</v>
      </c>
      <c r="M341" s="662">
        <v>1.5</v>
      </c>
      <c r="N341" s="662" t="s">
        <v>3408</v>
      </c>
      <c r="O341" s="662" t="s">
        <v>22</v>
      </c>
      <c r="P341" s="662" t="s">
        <v>40</v>
      </c>
      <c r="Q341" s="667">
        <v>34.763333000000003</v>
      </c>
      <c r="R341" s="667">
        <v>133.278333</v>
      </c>
      <c r="S341" s="662">
        <v>335.22160466808424</v>
      </c>
      <c r="T341" s="668" t="s">
        <v>4605</v>
      </c>
      <c r="U341" s="668" t="s">
        <v>4605</v>
      </c>
      <c r="V341" s="668" t="s">
        <v>4605</v>
      </c>
      <c r="W341" s="668" t="s">
        <v>22</v>
      </c>
      <c r="X341" s="668" t="s">
        <v>22</v>
      </c>
      <c r="Y341" s="668" t="s">
        <v>22</v>
      </c>
      <c r="Z341" s="668" t="s">
        <v>22</v>
      </c>
      <c r="AB341" s="662" t="s">
        <v>3408</v>
      </c>
      <c r="AC341" s="662" t="s">
        <v>3408</v>
      </c>
      <c r="AE341" s="662" t="s">
        <v>5052</v>
      </c>
      <c r="AF341" s="662" t="s">
        <v>15772</v>
      </c>
      <c r="AG341" s="662" t="s">
        <v>16361</v>
      </c>
    </row>
    <row r="342" spans="1:33" ht="18.75" customHeight="1">
      <c r="A342" s="662" t="s">
        <v>1448</v>
      </c>
      <c r="B342" s="662">
        <v>36641</v>
      </c>
      <c r="C342" s="662" t="s">
        <v>17</v>
      </c>
      <c r="D342" s="662" t="s">
        <v>1549</v>
      </c>
      <c r="E342" s="662" t="s">
        <v>1550</v>
      </c>
      <c r="F342" s="662" t="s">
        <v>1551</v>
      </c>
      <c r="G342" s="662">
        <v>37</v>
      </c>
      <c r="H342" s="662">
        <v>12.4</v>
      </c>
      <c r="I342" s="662">
        <v>139</v>
      </c>
      <c r="J342" s="662">
        <v>47.7</v>
      </c>
      <c r="K342" s="662">
        <v>544</v>
      </c>
      <c r="L342" s="662">
        <v>10</v>
      </c>
      <c r="M342" s="662">
        <v>3</v>
      </c>
      <c r="N342" s="662" t="s">
        <v>1051</v>
      </c>
      <c r="O342" s="662">
        <v>36935</v>
      </c>
      <c r="P342" s="662" t="s">
        <v>40</v>
      </c>
      <c r="Q342" s="667">
        <v>37.206667000000003</v>
      </c>
      <c r="R342" s="667">
        <v>139.79499999999999</v>
      </c>
      <c r="S342" s="662">
        <v>336.33209567662323</v>
      </c>
      <c r="T342" s="668" t="s">
        <v>4605</v>
      </c>
      <c r="U342" s="668" t="s">
        <v>4605</v>
      </c>
      <c r="V342" s="668" t="s">
        <v>4605</v>
      </c>
      <c r="W342" s="668" t="s">
        <v>22</v>
      </c>
      <c r="X342" s="668" t="s">
        <v>22</v>
      </c>
      <c r="Y342" s="668" t="s">
        <v>22</v>
      </c>
      <c r="Z342" s="668" t="s">
        <v>22</v>
      </c>
      <c r="AB342" s="662" t="s">
        <v>4745</v>
      </c>
      <c r="AC342" s="662" t="s">
        <v>867</v>
      </c>
      <c r="AE342" s="662" t="s">
        <v>5052</v>
      </c>
      <c r="AF342" s="662" t="s">
        <v>14682</v>
      </c>
      <c r="AG342" s="662" t="s">
        <v>16347</v>
      </c>
    </row>
    <row r="343" spans="1:33" ht="18.75" customHeight="1">
      <c r="A343" s="662" t="s">
        <v>3684</v>
      </c>
      <c r="B343" s="662">
        <v>73151</v>
      </c>
      <c r="C343" s="662" t="s">
        <v>17</v>
      </c>
      <c r="D343" s="662" t="s">
        <v>3703</v>
      </c>
      <c r="E343" s="662" t="s">
        <v>3704</v>
      </c>
      <c r="F343" s="662" t="s">
        <v>3705</v>
      </c>
      <c r="G343" s="662">
        <v>33</v>
      </c>
      <c r="H343" s="662">
        <v>58.9</v>
      </c>
      <c r="I343" s="662">
        <v>133</v>
      </c>
      <c r="J343" s="662">
        <v>34.9</v>
      </c>
      <c r="K343" s="662">
        <v>75</v>
      </c>
      <c r="L343" s="662">
        <v>10</v>
      </c>
      <c r="M343" s="662">
        <v>1.5</v>
      </c>
      <c r="N343" s="662" t="s">
        <v>1660</v>
      </c>
      <c r="O343" s="662" t="s">
        <v>22</v>
      </c>
      <c r="P343" s="662" t="s">
        <v>40</v>
      </c>
      <c r="Q343" s="667">
        <v>33.981667000000002</v>
      </c>
      <c r="R343" s="667">
        <v>133.58166700000001</v>
      </c>
      <c r="S343" s="662">
        <v>336.71324407454273</v>
      </c>
      <c r="T343" s="668" t="s">
        <v>4605</v>
      </c>
      <c r="U343" s="668" t="s">
        <v>4605</v>
      </c>
      <c r="V343" s="668" t="s">
        <v>4605</v>
      </c>
      <c r="W343" s="668" t="s">
        <v>22</v>
      </c>
      <c r="X343" s="668" t="s">
        <v>22</v>
      </c>
      <c r="Y343" s="668" t="s">
        <v>22</v>
      </c>
      <c r="Z343" s="668" t="s">
        <v>22</v>
      </c>
      <c r="AB343" s="662" t="s">
        <v>4745</v>
      </c>
      <c r="AC343" s="662" t="s">
        <v>4807</v>
      </c>
      <c r="AE343" s="662" t="s">
        <v>5052</v>
      </c>
      <c r="AF343" s="662" t="s">
        <v>14683</v>
      </c>
      <c r="AG343" s="662" t="s">
        <v>16348</v>
      </c>
    </row>
    <row r="344" spans="1:33">
      <c r="A344" s="662" t="s">
        <v>3487</v>
      </c>
      <c r="B344" s="662">
        <v>68022</v>
      </c>
      <c r="C344" s="662" t="s">
        <v>23</v>
      </c>
      <c r="D344" s="662" t="s">
        <v>3488</v>
      </c>
      <c r="E344" s="662" t="s">
        <v>3489</v>
      </c>
      <c r="F344" s="662" t="s">
        <v>3490</v>
      </c>
      <c r="G344" s="662">
        <v>36</v>
      </c>
      <c r="H344" s="662">
        <v>12.2</v>
      </c>
      <c r="I344" s="662">
        <v>133</v>
      </c>
      <c r="J344" s="662">
        <v>20</v>
      </c>
      <c r="K344" s="662">
        <v>27</v>
      </c>
      <c r="L344" s="662">
        <v>17</v>
      </c>
      <c r="M344" s="662" t="s">
        <v>22</v>
      </c>
      <c r="N344" s="662" t="s">
        <v>3491</v>
      </c>
      <c r="O344" s="662">
        <v>68955</v>
      </c>
      <c r="P344" s="662" t="s">
        <v>22</v>
      </c>
      <c r="Q344" s="667">
        <v>36.203333000000001</v>
      </c>
      <c r="R344" s="667">
        <v>133.33333300000001</v>
      </c>
      <c r="S344" s="662">
        <v>337.77171245279067</v>
      </c>
      <c r="T344" s="668" t="s">
        <v>4605</v>
      </c>
      <c r="U344" s="668" t="s">
        <v>4605</v>
      </c>
      <c r="V344" s="668" t="s">
        <v>4605</v>
      </c>
      <c r="W344" s="668" t="s">
        <v>22</v>
      </c>
      <c r="X344" s="668" t="s">
        <v>22</v>
      </c>
      <c r="Y344" s="668" t="s">
        <v>4605</v>
      </c>
      <c r="Z344" s="668" t="s">
        <v>22</v>
      </c>
      <c r="AB344" s="662" t="s">
        <v>3491</v>
      </c>
      <c r="AC344" s="662" t="s">
        <v>3491</v>
      </c>
      <c r="AE344" s="662" t="s">
        <v>5052</v>
      </c>
      <c r="AF344" s="662" t="s">
        <v>14688</v>
      </c>
      <c r="AG344" s="662" t="s">
        <v>16353</v>
      </c>
    </row>
    <row r="345" spans="1:33">
      <c r="A345" s="662" t="s">
        <v>3759</v>
      </c>
      <c r="B345" s="662">
        <v>74372</v>
      </c>
      <c r="C345" s="662" t="s">
        <v>23</v>
      </c>
      <c r="D345" s="662" t="s">
        <v>3818</v>
      </c>
      <c r="E345" s="662" t="s">
        <v>3819</v>
      </c>
      <c r="F345" s="662" t="s">
        <v>3822</v>
      </c>
      <c r="G345" s="662">
        <v>33</v>
      </c>
      <c r="H345" s="662">
        <v>14.8</v>
      </c>
      <c r="I345" s="662">
        <v>134</v>
      </c>
      <c r="J345" s="662">
        <v>10.5</v>
      </c>
      <c r="K345" s="662">
        <v>161</v>
      </c>
      <c r="L345" s="662">
        <v>21.8</v>
      </c>
      <c r="M345" s="662" t="s">
        <v>22</v>
      </c>
      <c r="N345" s="662" t="s">
        <v>3821</v>
      </c>
      <c r="O345" s="662" t="s">
        <v>22</v>
      </c>
      <c r="P345" s="662" t="s">
        <v>262</v>
      </c>
      <c r="Q345" s="667">
        <v>33.246667000000002</v>
      </c>
      <c r="R345" s="667">
        <v>134.17500000000001</v>
      </c>
      <c r="S345" s="662">
        <v>337.82094580967487</v>
      </c>
      <c r="T345" s="668" t="s">
        <v>22</v>
      </c>
      <c r="U345" s="668" t="s">
        <v>22</v>
      </c>
      <c r="V345" s="668" t="s">
        <v>4605</v>
      </c>
      <c r="W345" s="668" t="s">
        <v>22</v>
      </c>
      <c r="X345" s="668" t="s">
        <v>22</v>
      </c>
      <c r="Y345" s="668" t="s">
        <v>22</v>
      </c>
      <c r="Z345" s="668" t="s">
        <v>22</v>
      </c>
      <c r="AB345" s="662" t="s">
        <v>4758</v>
      </c>
      <c r="AC345" s="662" t="s">
        <v>3821</v>
      </c>
      <c r="AE345" s="662" t="s">
        <v>5056</v>
      </c>
      <c r="AF345" s="662" t="s">
        <v>14699</v>
      </c>
      <c r="AG345" s="662" t="s">
        <v>16365</v>
      </c>
    </row>
    <row r="346" spans="1:33">
      <c r="A346" s="662" t="s">
        <v>3759</v>
      </c>
      <c r="B346" s="662">
        <v>74271</v>
      </c>
      <c r="C346" s="662" t="s">
        <v>17</v>
      </c>
      <c r="D346" s="662" t="s">
        <v>3799</v>
      </c>
      <c r="E346" s="662" t="s">
        <v>3800</v>
      </c>
      <c r="F346" s="662" t="s">
        <v>3801</v>
      </c>
      <c r="G346" s="662">
        <v>33</v>
      </c>
      <c r="H346" s="662">
        <v>29.3</v>
      </c>
      <c r="I346" s="662">
        <v>133</v>
      </c>
      <c r="J346" s="662">
        <v>56</v>
      </c>
      <c r="K346" s="662">
        <v>6</v>
      </c>
      <c r="L346" s="662">
        <v>6.5</v>
      </c>
      <c r="M346" s="662">
        <v>1.5</v>
      </c>
      <c r="N346" s="662" t="s">
        <v>1779</v>
      </c>
      <c r="O346" s="662" t="s">
        <v>22</v>
      </c>
      <c r="P346" s="662" t="s">
        <v>22</v>
      </c>
      <c r="Q346" s="667">
        <v>33.488332999999997</v>
      </c>
      <c r="R346" s="667">
        <v>133.933333</v>
      </c>
      <c r="S346" s="662">
        <v>337.82907969952993</v>
      </c>
      <c r="T346" s="668" t="s">
        <v>4605</v>
      </c>
      <c r="U346" s="668" t="s">
        <v>4605</v>
      </c>
      <c r="V346" s="668" t="s">
        <v>4605</v>
      </c>
      <c r="W346" s="668" t="s">
        <v>22</v>
      </c>
      <c r="X346" s="668" t="s">
        <v>22</v>
      </c>
      <c r="Y346" s="668" t="s">
        <v>22</v>
      </c>
      <c r="Z346" s="668" t="s">
        <v>22</v>
      </c>
      <c r="AB346" s="662" t="s">
        <v>4745</v>
      </c>
      <c r="AC346" s="662" t="s">
        <v>3144</v>
      </c>
      <c r="AE346" s="662" t="s">
        <v>5056</v>
      </c>
      <c r="AF346" s="662" t="s">
        <v>14714</v>
      </c>
      <c r="AG346" s="662" t="s">
        <v>16381</v>
      </c>
    </row>
    <row r="347" spans="1:33" ht="18.75" customHeight="1">
      <c r="A347" s="662" t="s">
        <v>3487</v>
      </c>
      <c r="B347" s="662">
        <v>68046</v>
      </c>
      <c r="C347" s="662" t="s">
        <v>23</v>
      </c>
      <c r="D347" s="662" t="s">
        <v>3492</v>
      </c>
      <c r="E347" s="662" t="s">
        <v>3493</v>
      </c>
      <c r="F347" s="662" t="s">
        <v>3494</v>
      </c>
      <c r="G347" s="662">
        <v>36</v>
      </c>
      <c r="H347" s="662">
        <v>10.7</v>
      </c>
      <c r="I347" s="662">
        <v>133</v>
      </c>
      <c r="J347" s="662">
        <v>19.399999999999999</v>
      </c>
      <c r="K347" s="662">
        <v>80</v>
      </c>
      <c r="L347" s="662">
        <v>10</v>
      </c>
      <c r="M347" s="662" t="s">
        <v>22</v>
      </c>
      <c r="N347" s="662" t="s">
        <v>35</v>
      </c>
      <c r="O347" s="662" t="s">
        <v>22</v>
      </c>
      <c r="P347" s="662" t="s">
        <v>36</v>
      </c>
      <c r="Q347" s="667">
        <v>36.178333000000002</v>
      </c>
      <c r="R347" s="667">
        <v>133.32333299999999</v>
      </c>
      <c r="S347" s="662">
        <v>337.86293747706503</v>
      </c>
      <c r="T347" s="668" t="s">
        <v>4605</v>
      </c>
      <c r="U347" s="668" t="s">
        <v>4605</v>
      </c>
      <c r="V347" s="668" t="s">
        <v>4605</v>
      </c>
      <c r="W347" s="668" t="s">
        <v>22</v>
      </c>
      <c r="X347" s="668" t="s">
        <v>22</v>
      </c>
      <c r="Y347" s="668" t="s">
        <v>22</v>
      </c>
      <c r="Z347" s="668" t="s">
        <v>22</v>
      </c>
      <c r="AB347" s="662" t="s">
        <v>35</v>
      </c>
      <c r="AC347" s="662" t="s">
        <v>35</v>
      </c>
      <c r="AE347" s="662" t="s">
        <v>5056</v>
      </c>
      <c r="AF347" s="662" t="s">
        <v>14702</v>
      </c>
      <c r="AG347" s="662" t="s">
        <v>16368</v>
      </c>
    </row>
    <row r="348" spans="1:33" ht="18.75" customHeight="1">
      <c r="A348" s="662" t="s">
        <v>1665</v>
      </c>
      <c r="B348" s="662">
        <v>41091</v>
      </c>
      <c r="C348" s="662" t="s">
        <v>17</v>
      </c>
      <c r="D348" s="662" t="s">
        <v>1674</v>
      </c>
      <c r="E348" s="662" t="s">
        <v>1675</v>
      </c>
      <c r="F348" s="662" t="s">
        <v>1676</v>
      </c>
      <c r="G348" s="662">
        <v>36</v>
      </c>
      <c r="H348" s="662">
        <v>58.9</v>
      </c>
      <c r="I348" s="662">
        <v>140</v>
      </c>
      <c r="J348" s="662">
        <v>1.1000000000000001</v>
      </c>
      <c r="K348" s="662">
        <v>343</v>
      </c>
      <c r="L348" s="662">
        <v>9.9</v>
      </c>
      <c r="M348" s="662">
        <v>1.5</v>
      </c>
      <c r="N348" s="662" t="s">
        <v>1677</v>
      </c>
      <c r="O348" s="662" t="s">
        <v>22</v>
      </c>
      <c r="P348" s="662" t="s">
        <v>22</v>
      </c>
      <c r="Q348" s="667">
        <v>36.981667000000002</v>
      </c>
      <c r="R348" s="667">
        <v>140.01833300000001</v>
      </c>
      <c r="S348" s="662">
        <v>337.94754574585238</v>
      </c>
      <c r="T348" s="668" t="s">
        <v>4605</v>
      </c>
      <c r="U348" s="668" t="s">
        <v>4605</v>
      </c>
      <c r="V348" s="668" t="s">
        <v>4605</v>
      </c>
      <c r="W348" s="668" t="s">
        <v>22</v>
      </c>
      <c r="X348" s="668" t="s">
        <v>22</v>
      </c>
      <c r="Y348" s="668" t="s">
        <v>22</v>
      </c>
      <c r="Z348" s="668" t="s">
        <v>22</v>
      </c>
      <c r="AB348" s="662" t="s">
        <v>4745</v>
      </c>
      <c r="AC348" s="662" t="s">
        <v>2253</v>
      </c>
      <c r="AE348" s="662" t="s">
        <v>5056</v>
      </c>
      <c r="AF348" s="662" t="s">
        <v>14718</v>
      </c>
      <c r="AG348" s="662" t="s">
        <v>16385</v>
      </c>
    </row>
    <row r="349" spans="1:33">
      <c r="A349" s="662" t="s">
        <v>2641</v>
      </c>
      <c r="B349" s="662">
        <v>54166</v>
      </c>
      <c r="C349" s="662" t="s">
        <v>17</v>
      </c>
      <c r="D349" s="662" t="s">
        <v>2664</v>
      </c>
      <c r="E349" s="662" t="s">
        <v>2665</v>
      </c>
      <c r="F349" s="662" t="s">
        <v>2666</v>
      </c>
      <c r="G349" s="662">
        <v>38</v>
      </c>
      <c r="H349" s="662">
        <v>4.4000000000000004</v>
      </c>
      <c r="I349" s="662">
        <v>138</v>
      </c>
      <c r="J349" s="662">
        <v>26.4</v>
      </c>
      <c r="K349" s="662">
        <v>2</v>
      </c>
      <c r="L349" s="662">
        <v>18.8</v>
      </c>
      <c r="M349" s="662">
        <v>1.5</v>
      </c>
      <c r="N349" s="662" t="s">
        <v>2667</v>
      </c>
      <c r="O349" s="662" t="s">
        <v>22</v>
      </c>
      <c r="P349" s="662" t="s">
        <v>40</v>
      </c>
      <c r="Q349" s="667">
        <v>38.073332999999998</v>
      </c>
      <c r="R349" s="667">
        <v>138.44</v>
      </c>
      <c r="S349" s="662">
        <v>338.29953305605687</v>
      </c>
      <c r="T349" s="668" t="s">
        <v>4605</v>
      </c>
      <c r="U349" s="668" t="s">
        <v>4605</v>
      </c>
      <c r="V349" s="668" t="s">
        <v>4605</v>
      </c>
      <c r="W349" s="668" t="s">
        <v>22</v>
      </c>
      <c r="X349" s="668" t="s">
        <v>22</v>
      </c>
      <c r="Y349" s="668" t="s">
        <v>22</v>
      </c>
      <c r="Z349" s="668" t="s">
        <v>22</v>
      </c>
      <c r="AB349" s="662" t="s">
        <v>4745</v>
      </c>
      <c r="AC349" s="662" t="s">
        <v>2148</v>
      </c>
      <c r="AE349" s="662" t="s">
        <v>5056</v>
      </c>
      <c r="AF349" s="662" t="s">
        <v>14704</v>
      </c>
      <c r="AG349" s="662" t="s">
        <v>16370</v>
      </c>
    </row>
    <row r="350" spans="1:33" ht="18.75" customHeight="1">
      <c r="A350" s="662" t="s">
        <v>1448</v>
      </c>
      <c r="B350" s="662">
        <v>36342</v>
      </c>
      <c r="C350" s="662" t="s">
        <v>17</v>
      </c>
      <c r="D350" s="662" t="s">
        <v>174</v>
      </c>
      <c r="E350" s="662" t="s">
        <v>1369</v>
      </c>
      <c r="F350" s="662" t="s">
        <v>1496</v>
      </c>
      <c r="G350" s="662">
        <v>37</v>
      </c>
      <c r="H350" s="662">
        <v>28.4</v>
      </c>
      <c r="I350" s="662">
        <v>139</v>
      </c>
      <c r="J350" s="662">
        <v>31.7</v>
      </c>
      <c r="K350" s="662">
        <v>296</v>
      </c>
      <c r="L350" s="662">
        <v>10</v>
      </c>
      <c r="M350" s="662">
        <v>4.5</v>
      </c>
      <c r="N350" s="662" t="s">
        <v>1497</v>
      </c>
      <c r="O350" s="662">
        <v>36921</v>
      </c>
      <c r="P350" s="662" t="s">
        <v>40</v>
      </c>
      <c r="Q350" s="667">
        <v>37.473332999999997</v>
      </c>
      <c r="R350" s="667">
        <v>139.528333</v>
      </c>
      <c r="S350" s="662">
        <v>338.3483867902583</v>
      </c>
      <c r="T350" s="668" t="s">
        <v>4605</v>
      </c>
      <c r="U350" s="668" t="s">
        <v>4605</v>
      </c>
      <c r="V350" s="668" t="s">
        <v>4605</v>
      </c>
      <c r="W350" s="668" t="s">
        <v>22</v>
      </c>
      <c r="X350" s="668" t="s">
        <v>22</v>
      </c>
      <c r="Y350" s="668" t="s">
        <v>22</v>
      </c>
      <c r="Z350" s="668" t="s">
        <v>22</v>
      </c>
      <c r="AB350" s="662" t="s">
        <v>1497</v>
      </c>
      <c r="AC350" s="662" t="s">
        <v>1497</v>
      </c>
      <c r="AE350" s="662" t="s">
        <v>5056</v>
      </c>
      <c r="AF350" s="662" t="s">
        <v>15770</v>
      </c>
      <c r="AG350" s="662" t="s">
        <v>16371</v>
      </c>
    </row>
    <row r="351" spans="1:33">
      <c r="A351" s="662" t="s">
        <v>2641</v>
      </c>
      <c r="B351" s="662">
        <v>54296</v>
      </c>
      <c r="C351" s="662" t="s">
        <v>17</v>
      </c>
      <c r="D351" s="662" t="s">
        <v>2686</v>
      </c>
      <c r="E351" s="662" t="s">
        <v>2687</v>
      </c>
      <c r="F351" s="662" t="s">
        <v>2688</v>
      </c>
      <c r="G351" s="662">
        <v>37</v>
      </c>
      <c r="H351" s="662">
        <v>47.5</v>
      </c>
      <c r="I351" s="662">
        <v>139</v>
      </c>
      <c r="J351" s="662">
        <v>5.2</v>
      </c>
      <c r="K351" s="662">
        <v>3</v>
      </c>
      <c r="L351" s="662">
        <v>10</v>
      </c>
      <c r="M351" s="662">
        <v>2.5</v>
      </c>
      <c r="N351" s="662" t="s">
        <v>2065</v>
      </c>
      <c r="O351" s="662">
        <v>54910</v>
      </c>
      <c r="P351" s="662" t="s">
        <v>22</v>
      </c>
      <c r="Q351" s="667">
        <v>37.791666999999997</v>
      </c>
      <c r="R351" s="667">
        <v>139.08666700000001</v>
      </c>
      <c r="S351" s="662">
        <v>339.91589867410971</v>
      </c>
      <c r="T351" s="668" t="s">
        <v>4605</v>
      </c>
      <c r="U351" s="668" t="s">
        <v>4605</v>
      </c>
      <c r="V351" s="668" t="s">
        <v>4605</v>
      </c>
      <c r="W351" s="668" t="s">
        <v>22</v>
      </c>
      <c r="X351" s="668" t="s">
        <v>22</v>
      </c>
      <c r="Y351" s="668" t="s">
        <v>22</v>
      </c>
      <c r="Z351" s="668" t="s">
        <v>22</v>
      </c>
      <c r="AB351" s="662" t="s">
        <v>4745</v>
      </c>
      <c r="AC351" s="662" t="s">
        <v>2499</v>
      </c>
      <c r="AE351" s="662" t="s">
        <v>5056</v>
      </c>
      <c r="AF351" s="662" t="s">
        <v>14719</v>
      </c>
      <c r="AG351" s="662" t="s">
        <v>16386</v>
      </c>
    </row>
    <row r="352" spans="1:33">
      <c r="A352" s="662" t="s">
        <v>1578</v>
      </c>
      <c r="B352" s="662">
        <v>40091</v>
      </c>
      <c r="C352" s="662" t="s">
        <v>17</v>
      </c>
      <c r="D352" s="662" t="s">
        <v>1598</v>
      </c>
      <c r="E352" s="662" t="s">
        <v>1599</v>
      </c>
      <c r="F352" s="662" t="s">
        <v>1600</v>
      </c>
      <c r="G352" s="662">
        <v>36</v>
      </c>
      <c r="H352" s="662">
        <v>36.4</v>
      </c>
      <c r="I352" s="662">
        <v>140</v>
      </c>
      <c r="J352" s="662">
        <v>19.5</v>
      </c>
      <c r="K352" s="662">
        <v>95</v>
      </c>
      <c r="L352" s="662">
        <v>6.5</v>
      </c>
      <c r="M352" s="662">
        <v>1.5</v>
      </c>
      <c r="N352" s="662" t="s">
        <v>1415</v>
      </c>
      <c r="O352" s="662" t="s">
        <v>22</v>
      </c>
      <c r="P352" s="662" t="s">
        <v>40</v>
      </c>
      <c r="Q352" s="667">
        <v>36.606667000000002</v>
      </c>
      <c r="R352" s="667">
        <v>140.32499999999999</v>
      </c>
      <c r="S352" s="662">
        <v>342.11547149622226</v>
      </c>
      <c r="T352" s="668" t="s">
        <v>4605</v>
      </c>
      <c r="U352" s="668" t="s">
        <v>4605</v>
      </c>
      <c r="V352" s="668" t="s">
        <v>4605</v>
      </c>
      <c r="W352" s="668" t="s">
        <v>22</v>
      </c>
      <c r="X352" s="668" t="s">
        <v>22</v>
      </c>
      <c r="Y352" s="668" t="s">
        <v>22</v>
      </c>
      <c r="Z352" s="668" t="s">
        <v>22</v>
      </c>
      <c r="AB352" s="662" t="s">
        <v>1415</v>
      </c>
      <c r="AC352" s="662" t="s">
        <v>1415</v>
      </c>
      <c r="AE352" s="662" t="s">
        <v>5056</v>
      </c>
      <c r="AF352" s="662" t="s">
        <v>14720</v>
      </c>
      <c r="AG352" s="662" t="s">
        <v>16387</v>
      </c>
    </row>
    <row r="353" spans="1:33" ht="18.75" customHeight="1">
      <c r="A353" s="662" t="s">
        <v>1578</v>
      </c>
      <c r="B353" s="662">
        <v>40311</v>
      </c>
      <c r="C353" s="662" t="s">
        <v>17</v>
      </c>
      <c r="D353" s="662" t="s">
        <v>1639</v>
      </c>
      <c r="E353" s="662" t="s">
        <v>1640</v>
      </c>
      <c r="F353" s="662" t="s">
        <v>1641</v>
      </c>
      <c r="G353" s="662">
        <v>36</v>
      </c>
      <c r="H353" s="662">
        <v>10.1</v>
      </c>
      <c r="I353" s="662">
        <v>140</v>
      </c>
      <c r="J353" s="662">
        <v>31.6</v>
      </c>
      <c r="K353" s="662">
        <v>32</v>
      </c>
      <c r="L353" s="662">
        <v>10</v>
      </c>
      <c r="M353" s="662">
        <v>1.5</v>
      </c>
      <c r="N353" s="662" t="s">
        <v>1642</v>
      </c>
      <c r="O353" s="662" t="s">
        <v>22</v>
      </c>
      <c r="P353" s="662" t="s">
        <v>22</v>
      </c>
      <c r="Q353" s="667">
        <v>36.168332999999997</v>
      </c>
      <c r="R353" s="667">
        <v>140.526667</v>
      </c>
      <c r="S353" s="662">
        <v>342.59884619174534</v>
      </c>
      <c r="T353" s="668" t="s">
        <v>4605</v>
      </c>
      <c r="U353" s="668" t="s">
        <v>4605</v>
      </c>
      <c r="V353" s="668" t="s">
        <v>4605</v>
      </c>
      <c r="W353" s="668" t="s">
        <v>22</v>
      </c>
      <c r="X353" s="668" t="s">
        <v>22</v>
      </c>
      <c r="Y353" s="668" t="s">
        <v>22</v>
      </c>
      <c r="Z353" s="668" t="s">
        <v>22</v>
      </c>
      <c r="AB353" s="662" t="s">
        <v>1642</v>
      </c>
      <c r="AC353" s="662" t="s">
        <v>1642</v>
      </c>
      <c r="AE353" s="662" t="s">
        <v>5056</v>
      </c>
      <c r="AF353" s="662" t="s">
        <v>14721</v>
      </c>
      <c r="AG353" s="662" t="s">
        <v>16388</v>
      </c>
    </row>
    <row r="354" spans="1:33">
      <c r="A354" s="662" t="s">
        <v>3374</v>
      </c>
      <c r="B354" s="662">
        <v>67326</v>
      </c>
      <c r="C354" s="662" t="s">
        <v>17</v>
      </c>
      <c r="D354" s="662" t="s">
        <v>1872</v>
      </c>
      <c r="E354" s="662" t="s">
        <v>1873</v>
      </c>
      <c r="F354" s="662" t="s">
        <v>3440</v>
      </c>
      <c r="G354" s="662">
        <v>34</v>
      </c>
      <c r="H354" s="662">
        <v>33.700000000000003</v>
      </c>
      <c r="I354" s="662">
        <v>133</v>
      </c>
      <c r="J354" s="662">
        <v>13.9</v>
      </c>
      <c r="K354" s="662">
        <v>70</v>
      </c>
      <c r="L354" s="662">
        <v>9.5</v>
      </c>
      <c r="M354" s="662">
        <v>1.5</v>
      </c>
      <c r="N354" s="662" t="s">
        <v>3441</v>
      </c>
      <c r="O354" s="662" t="s">
        <v>22</v>
      </c>
      <c r="P354" s="662" t="s">
        <v>40</v>
      </c>
      <c r="Q354" s="667">
        <v>34.561667</v>
      </c>
      <c r="R354" s="667">
        <v>133.23166699999999</v>
      </c>
      <c r="S354" s="662">
        <v>344.36861866605813</v>
      </c>
      <c r="T354" s="668" t="s">
        <v>4605</v>
      </c>
      <c r="U354" s="668" t="s">
        <v>4605</v>
      </c>
      <c r="V354" s="668" t="s">
        <v>4605</v>
      </c>
      <c r="W354" s="668" t="s">
        <v>22</v>
      </c>
      <c r="X354" s="668" t="s">
        <v>22</v>
      </c>
      <c r="Y354" s="668" t="s">
        <v>22</v>
      </c>
      <c r="Z354" s="668" t="s">
        <v>22</v>
      </c>
      <c r="AB354" s="662" t="s">
        <v>3395</v>
      </c>
      <c r="AC354" s="662" t="s">
        <v>2388</v>
      </c>
      <c r="AE354" s="662" t="s">
        <v>5056</v>
      </c>
      <c r="AF354" s="662" t="s">
        <v>14707</v>
      </c>
      <c r="AG354" s="662" t="s">
        <v>16374</v>
      </c>
    </row>
    <row r="355" spans="1:33">
      <c r="A355" s="662" t="s">
        <v>1578</v>
      </c>
      <c r="B355" s="662">
        <v>40201</v>
      </c>
      <c r="C355" s="662" t="s">
        <v>23</v>
      </c>
      <c r="D355" s="662" t="s">
        <v>1617</v>
      </c>
      <c r="E355" s="662" t="s">
        <v>1618</v>
      </c>
      <c r="F355" s="662" t="s">
        <v>1619</v>
      </c>
      <c r="G355" s="662">
        <v>36</v>
      </c>
      <c r="H355" s="662">
        <v>22.8</v>
      </c>
      <c r="I355" s="662">
        <v>140</v>
      </c>
      <c r="J355" s="662">
        <v>28</v>
      </c>
      <c r="K355" s="662">
        <v>29</v>
      </c>
      <c r="L355" s="662">
        <v>14.1</v>
      </c>
      <c r="M355" s="662" t="s">
        <v>22</v>
      </c>
      <c r="N355" s="662" t="s">
        <v>1620</v>
      </c>
      <c r="O355" s="662">
        <v>40900</v>
      </c>
      <c r="P355" s="662" t="s">
        <v>22</v>
      </c>
      <c r="Q355" s="667">
        <v>36.380000000000003</v>
      </c>
      <c r="R355" s="667">
        <v>140.466667</v>
      </c>
      <c r="S355" s="662">
        <v>344.51729442926512</v>
      </c>
      <c r="T355" s="668" t="s">
        <v>4605</v>
      </c>
      <c r="U355" s="668" t="s">
        <v>4605</v>
      </c>
      <c r="V355" s="668" t="s">
        <v>4605</v>
      </c>
      <c r="W355" s="668" t="s">
        <v>4605</v>
      </c>
      <c r="X355" s="668" t="s">
        <v>22</v>
      </c>
      <c r="Y355" s="668" t="s">
        <v>4605</v>
      </c>
      <c r="Z355" s="668" t="s">
        <v>22</v>
      </c>
      <c r="AB355" s="662" t="s">
        <v>4745</v>
      </c>
      <c r="AC355" s="662" t="s">
        <v>4806</v>
      </c>
      <c r="AE355" s="662" t="s">
        <v>5056</v>
      </c>
      <c r="AF355" s="662" t="s">
        <v>14708</v>
      </c>
      <c r="AG355" s="662" t="s">
        <v>16375</v>
      </c>
    </row>
    <row r="356" spans="1:33">
      <c r="A356" s="662" t="s">
        <v>3487</v>
      </c>
      <c r="B356" s="662">
        <v>68276</v>
      </c>
      <c r="C356" s="662" t="s">
        <v>17</v>
      </c>
      <c r="D356" s="662" t="s">
        <v>3523</v>
      </c>
      <c r="E356" s="662" t="s">
        <v>3524</v>
      </c>
      <c r="F356" s="662" t="s">
        <v>3525</v>
      </c>
      <c r="G356" s="662">
        <v>35</v>
      </c>
      <c r="H356" s="662">
        <v>10.4</v>
      </c>
      <c r="I356" s="662">
        <v>133</v>
      </c>
      <c r="J356" s="662">
        <v>6.2</v>
      </c>
      <c r="K356" s="662">
        <v>369</v>
      </c>
      <c r="L356" s="662">
        <v>10</v>
      </c>
      <c r="M356" s="662">
        <v>1.5</v>
      </c>
      <c r="N356" s="662" t="s">
        <v>2050</v>
      </c>
      <c r="O356" s="662">
        <v>68900</v>
      </c>
      <c r="P356" s="662" t="s">
        <v>40</v>
      </c>
      <c r="Q356" s="667">
        <v>35.173333</v>
      </c>
      <c r="R356" s="667">
        <v>133.10333299999999</v>
      </c>
      <c r="S356" s="662">
        <v>345.44125502694851</v>
      </c>
      <c r="T356" s="668" t="s">
        <v>4605</v>
      </c>
      <c r="U356" s="668" t="s">
        <v>4605</v>
      </c>
      <c r="V356" s="668" t="s">
        <v>4605</v>
      </c>
      <c r="W356" s="668" t="s">
        <v>22</v>
      </c>
      <c r="X356" s="668" t="s">
        <v>22</v>
      </c>
      <c r="Y356" s="668" t="s">
        <v>22</v>
      </c>
      <c r="Z356" s="668" t="s">
        <v>22</v>
      </c>
      <c r="AB356" s="662" t="s">
        <v>4745</v>
      </c>
      <c r="AC356" s="662" t="s">
        <v>2491</v>
      </c>
      <c r="AE356" s="662" t="s">
        <v>5056</v>
      </c>
      <c r="AF356" s="662" t="s">
        <v>14710</v>
      </c>
      <c r="AG356" s="662" t="s">
        <v>16377</v>
      </c>
    </row>
    <row r="357" spans="1:33">
      <c r="A357" s="662" t="s">
        <v>1578</v>
      </c>
      <c r="B357" s="662">
        <v>40406</v>
      </c>
      <c r="C357" s="662" t="s">
        <v>17</v>
      </c>
      <c r="D357" s="662" t="s">
        <v>1658</v>
      </c>
      <c r="E357" s="662" t="s">
        <v>334</v>
      </c>
      <c r="F357" s="662" t="s">
        <v>1659</v>
      </c>
      <c r="G357" s="662">
        <v>35</v>
      </c>
      <c r="H357" s="662">
        <v>57.8</v>
      </c>
      <c r="I357" s="662">
        <v>140</v>
      </c>
      <c r="J357" s="662">
        <v>37.299999999999997</v>
      </c>
      <c r="K357" s="662">
        <v>37</v>
      </c>
      <c r="L357" s="662">
        <v>10</v>
      </c>
      <c r="M357" s="662">
        <v>1.5</v>
      </c>
      <c r="N357" s="662" t="s">
        <v>1660</v>
      </c>
      <c r="O357" s="662" t="s">
        <v>22</v>
      </c>
      <c r="P357" s="662" t="s">
        <v>40</v>
      </c>
      <c r="Q357" s="667">
        <v>35.963332999999999</v>
      </c>
      <c r="R357" s="667">
        <v>140.621667</v>
      </c>
      <c r="S357" s="662">
        <v>345.63957405098563</v>
      </c>
      <c r="T357" s="668" t="s">
        <v>4605</v>
      </c>
      <c r="U357" s="668" t="s">
        <v>4605</v>
      </c>
      <c r="V357" s="668" t="s">
        <v>4605</v>
      </c>
      <c r="W357" s="668" t="s">
        <v>22</v>
      </c>
      <c r="X357" s="668" t="s">
        <v>22</v>
      </c>
      <c r="Y357" s="668" t="s">
        <v>22</v>
      </c>
      <c r="Z357" s="668" t="s">
        <v>22</v>
      </c>
      <c r="AB357" s="662" t="s">
        <v>4745</v>
      </c>
      <c r="AC357" s="662" t="s">
        <v>4807</v>
      </c>
      <c r="AE357" s="662" t="s">
        <v>5056</v>
      </c>
      <c r="AF357" s="662" t="s">
        <v>14717</v>
      </c>
      <c r="AG357" s="662" t="s">
        <v>16384</v>
      </c>
    </row>
    <row r="358" spans="1:33" ht="18.75" customHeight="1">
      <c r="A358" s="662" t="s">
        <v>3374</v>
      </c>
      <c r="B358" s="662">
        <v>67401</v>
      </c>
      <c r="C358" s="662" t="s">
        <v>23</v>
      </c>
      <c r="D358" s="662" t="s">
        <v>3456</v>
      </c>
      <c r="E358" s="662" t="s">
        <v>3457</v>
      </c>
      <c r="F358" s="662" t="s">
        <v>3458</v>
      </c>
      <c r="G358" s="662">
        <v>34</v>
      </c>
      <c r="H358" s="662">
        <v>26.8</v>
      </c>
      <c r="I358" s="662">
        <v>133</v>
      </c>
      <c r="J358" s="662">
        <v>14.8</v>
      </c>
      <c r="K358" s="662">
        <v>2</v>
      </c>
      <c r="L358" s="662">
        <v>14.4</v>
      </c>
      <c r="M358" s="662" t="s">
        <v>22</v>
      </c>
      <c r="N358" s="662" t="s">
        <v>2315</v>
      </c>
      <c r="O358" s="662" t="s">
        <v>22</v>
      </c>
      <c r="P358" s="662" t="s">
        <v>22</v>
      </c>
      <c r="Q358" s="667">
        <v>34.446666999999998</v>
      </c>
      <c r="R358" s="667">
        <v>133.246667</v>
      </c>
      <c r="S358" s="662">
        <v>346.48523822342457</v>
      </c>
      <c r="T358" s="668" t="s">
        <v>4605</v>
      </c>
      <c r="U358" s="668" t="s">
        <v>4605</v>
      </c>
      <c r="V358" s="668" t="s">
        <v>4605</v>
      </c>
      <c r="W358" s="668" t="s">
        <v>22</v>
      </c>
      <c r="X358" s="668" t="s">
        <v>22</v>
      </c>
      <c r="Y358" s="668" t="s">
        <v>4605</v>
      </c>
      <c r="Z358" s="668" t="s">
        <v>22</v>
      </c>
      <c r="AB358" s="662" t="s">
        <v>4745</v>
      </c>
      <c r="AC358" s="662" t="s">
        <v>4832</v>
      </c>
      <c r="AE358" s="662" t="s">
        <v>5056</v>
      </c>
      <c r="AF358" s="662" t="s">
        <v>14713</v>
      </c>
      <c r="AG358" s="662" t="s">
        <v>16380</v>
      </c>
    </row>
    <row r="359" spans="1:33">
      <c r="A359" s="662" t="s">
        <v>2641</v>
      </c>
      <c r="B359" s="662">
        <v>54232</v>
      </c>
      <c r="C359" s="662" t="s">
        <v>23</v>
      </c>
      <c r="D359" s="662" t="s">
        <v>2641</v>
      </c>
      <c r="E359" s="662" t="s">
        <v>2675</v>
      </c>
      <c r="F359" s="662" t="s">
        <v>2678</v>
      </c>
      <c r="G359" s="662">
        <v>37</v>
      </c>
      <c r="H359" s="662">
        <v>53.3</v>
      </c>
      <c r="I359" s="662">
        <v>139</v>
      </c>
      <c r="J359" s="662">
        <v>2.9</v>
      </c>
      <c r="K359" s="662">
        <v>0</v>
      </c>
      <c r="L359" s="662">
        <v>15.1</v>
      </c>
      <c r="M359" s="662" t="s">
        <v>22</v>
      </c>
      <c r="N359" s="662" t="s">
        <v>2677</v>
      </c>
      <c r="O359" s="662" t="s">
        <v>22</v>
      </c>
      <c r="P359" s="662" t="s">
        <v>632</v>
      </c>
      <c r="Q359" s="667">
        <v>37.888333000000003</v>
      </c>
      <c r="R359" s="667">
        <v>139.04833300000001</v>
      </c>
      <c r="S359" s="662">
        <v>346.7472045682191</v>
      </c>
      <c r="T359" s="668" t="s">
        <v>22</v>
      </c>
      <c r="U359" s="668" t="s">
        <v>22</v>
      </c>
      <c r="V359" s="668" t="s">
        <v>4605</v>
      </c>
      <c r="W359" s="668" t="s">
        <v>22</v>
      </c>
      <c r="X359" s="668" t="s">
        <v>22</v>
      </c>
      <c r="Y359" s="668" t="s">
        <v>4605</v>
      </c>
      <c r="Z359" s="668" t="s">
        <v>22</v>
      </c>
      <c r="AB359" s="662" t="s">
        <v>4758</v>
      </c>
      <c r="AC359" s="662" t="s">
        <v>2677</v>
      </c>
      <c r="AE359" s="662" t="s">
        <v>5060</v>
      </c>
      <c r="AF359" s="662" t="s">
        <v>14742</v>
      </c>
      <c r="AG359" s="662" t="s">
        <v>16409</v>
      </c>
    </row>
    <row r="360" spans="1:33">
      <c r="A360" s="662" t="s">
        <v>1665</v>
      </c>
      <c r="B360" s="662">
        <v>41011</v>
      </c>
      <c r="C360" s="662" t="s">
        <v>17</v>
      </c>
      <c r="D360" s="662" t="s">
        <v>1666</v>
      </c>
      <c r="E360" s="662" t="s">
        <v>1667</v>
      </c>
      <c r="F360" s="662" t="s">
        <v>1668</v>
      </c>
      <c r="G360" s="662">
        <v>37</v>
      </c>
      <c r="H360" s="662">
        <v>7.4</v>
      </c>
      <c r="I360" s="662">
        <v>140</v>
      </c>
      <c r="J360" s="662">
        <v>2.1</v>
      </c>
      <c r="K360" s="662">
        <v>749</v>
      </c>
      <c r="L360" s="662">
        <v>6.6</v>
      </c>
      <c r="M360" s="662">
        <v>1.5</v>
      </c>
      <c r="N360" s="662" t="s">
        <v>1669</v>
      </c>
      <c r="O360" s="662">
        <v>41900</v>
      </c>
      <c r="P360" s="662" t="s">
        <v>22</v>
      </c>
      <c r="Q360" s="667">
        <v>37.123333000000002</v>
      </c>
      <c r="R360" s="667">
        <v>140.035</v>
      </c>
      <c r="S360" s="662">
        <v>347.93627390389656</v>
      </c>
      <c r="T360" s="668" t="s">
        <v>4605</v>
      </c>
      <c r="U360" s="668" t="s">
        <v>4605</v>
      </c>
      <c r="V360" s="668" t="s">
        <v>4605</v>
      </c>
      <c r="W360" s="668" t="s">
        <v>22</v>
      </c>
      <c r="X360" s="668" t="s">
        <v>22</v>
      </c>
      <c r="Y360" s="668" t="s">
        <v>22</v>
      </c>
      <c r="Z360" s="668" t="s">
        <v>22</v>
      </c>
      <c r="AB360" s="662" t="s">
        <v>4745</v>
      </c>
      <c r="AC360" s="662" t="s">
        <v>4809</v>
      </c>
      <c r="AE360" s="662" t="s">
        <v>5060</v>
      </c>
      <c r="AF360" s="662" t="s">
        <v>14738</v>
      </c>
      <c r="AG360" s="662" t="s">
        <v>16405</v>
      </c>
    </row>
    <row r="361" spans="1:33">
      <c r="A361" s="662" t="s">
        <v>3487</v>
      </c>
      <c r="B361" s="662">
        <v>68132</v>
      </c>
      <c r="C361" s="662" t="s">
        <v>23</v>
      </c>
      <c r="D361" s="662" t="s">
        <v>3502</v>
      </c>
      <c r="E361" s="662" t="s">
        <v>3503</v>
      </c>
      <c r="F361" s="662" t="s">
        <v>3504</v>
      </c>
      <c r="G361" s="662">
        <v>35</v>
      </c>
      <c r="H361" s="662">
        <v>27.4</v>
      </c>
      <c r="I361" s="662">
        <v>133</v>
      </c>
      <c r="J361" s="662">
        <v>3.9</v>
      </c>
      <c r="K361" s="662">
        <v>17</v>
      </c>
      <c r="L361" s="662">
        <v>26.8</v>
      </c>
      <c r="M361" s="662" t="s">
        <v>22</v>
      </c>
      <c r="N361" s="662" t="s">
        <v>3505</v>
      </c>
      <c r="O361" s="662">
        <v>68960</v>
      </c>
      <c r="P361" s="662" t="s">
        <v>22</v>
      </c>
      <c r="Q361" s="667">
        <v>35.456667000000003</v>
      </c>
      <c r="R361" s="667">
        <v>133.065</v>
      </c>
      <c r="S361" s="662">
        <v>348.57460097160532</v>
      </c>
      <c r="T361" s="668" t="s">
        <v>4605</v>
      </c>
      <c r="U361" s="668" t="s">
        <v>4605</v>
      </c>
      <c r="V361" s="668" t="s">
        <v>4605</v>
      </c>
      <c r="W361" s="668" t="s">
        <v>4605</v>
      </c>
      <c r="X361" s="668" t="s">
        <v>22</v>
      </c>
      <c r="Y361" s="668" t="s">
        <v>4605</v>
      </c>
      <c r="Z361" s="668" t="s">
        <v>4605</v>
      </c>
      <c r="AB361" s="662" t="s">
        <v>3505</v>
      </c>
      <c r="AC361" s="662" t="s">
        <v>3505</v>
      </c>
      <c r="AE361" s="662" t="s">
        <v>5060</v>
      </c>
      <c r="AF361" s="662" t="s">
        <v>14723</v>
      </c>
      <c r="AG361" s="662" t="s">
        <v>16390</v>
      </c>
    </row>
    <row r="362" spans="1:33" ht="18.75" customHeight="1">
      <c r="A362" s="662" t="s">
        <v>3759</v>
      </c>
      <c r="B362" s="662">
        <v>74071</v>
      </c>
      <c r="C362" s="662" t="s">
        <v>17</v>
      </c>
      <c r="D362" s="662" t="s">
        <v>3764</v>
      </c>
      <c r="E362" s="662" t="s">
        <v>3765</v>
      </c>
      <c r="F362" s="662" t="s">
        <v>3766</v>
      </c>
      <c r="G362" s="662">
        <v>33</v>
      </c>
      <c r="H362" s="662">
        <v>45.2</v>
      </c>
      <c r="I362" s="662">
        <v>133</v>
      </c>
      <c r="J362" s="662">
        <v>34.5</v>
      </c>
      <c r="K362" s="662">
        <v>252</v>
      </c>
      <c r="L362" s="662">
        <v>9.4</v>
      </c>
      <c r="M362" s="662">
        <v>1.5</v>
      </c>
      <c r="N362" s="662" t="s">
        <v>3767</v>
      </c>
      <c r="O362" s="662" t="s">
        <v>22</v>
      </c>
      <c r="P362" s="662" t="s">
        <v>40</v>
      </c>
      <c r="Q362" s="667">
        <v>33.753332999999998</v>
      </c>
      <c r="R362" s="667">
        <v>133.57499999999999</v>
      </c>
      <c r="S362" s="662">
        <v>349.27228507655155</v>
      </c>
      <c r="T362" s="668" t="s">
        <v>4605</v>
      </c>
      <c r="U362" s="668" t="s">
        <v>4605</v>
      </c>
      <c r="V362" s="668" t="s">
        <v>4605</v>
      </c>
      <c r="W362" s="668" t="s">
        <v>22</v>
      </c>
      <c r="X362" s="668" t="s">
        <v>22</v>
      </c>
      <c r="Y362" s="668" t="s">
        <v>22</v>
      </c>
      <c r="Z362" s="668" t="s">
        <v>22</v>
      </c>
      <c r="AB362" s="662" t="s">
        <v>4745</v>
      </c>
      <c r="AC362" s="662" t="s">
        <v>4873</v>
      </c>
      <c r="AE362" s="662" t="s">
        <v>5060</v>
      </c>
      <c r="AF362" s="662" t="s">
        <v>14726</v>
      </c>
      <c r="AG362" s="662" t="s">
        <v>16393</v>
      </c>
    </row>
    <row r="363" spans="1:33">
      <c r="A363" s="662" t="s">
        <v>2641</v>
      </c>
      <c r="B363" s="662">
        <v>54421</v>
      </c>
      <c r="C363" s="662" t="s">
        <v>17</v>
      </c>
      <c r="D363" s="662" t="s">
        <v>2710</v>
      </c>
      <c r="E363" s="662" t="s">
        <v>2711</v>
      </c>
      <c r="F363" s="662" t="s">
        <v>2712</v>
      </c>
      <c r="G363" s="662">
        <v>37</v>
      </c>
      <c r="H363" s="662">
        <v>40.299999999999997</v>
      </c>
      <c r="I363" s="662">
        <v>139</v>
      </c>
      <c r="J363" s="662">
        <v>26.8</v>
      </c>
      <c r="K363" s="662">
        <v>100</v>
      </c>
      <c r="L363" s="662">
        <v>9.6</v>
      </c>
      <c r="M363" s="662">
        <v>3</v>
      </c>
      <c r="N363" s="662" t="s">
        <v>2065</v>
      </c>
      <c r="O363" s="662">
        <v>54915</v>
      </c>
      <c r="P363" s="662" t="s">
        <v>40</v>
      </c>
      <c r="Q363" s="667">
        <v>37.671666999999999</v>
      </c>
      <c r="R363" s="667">
        <v>139.44666699999999</v>
      </c>
      <c r="S363" s="662">
        <v>349.41328052856079</v>
      </c>
      <c r="T363" s="668" t="s">
        <v>4605</v>
      </c>
      <c r="U363" s="668" t="s">
        <v>4605</v>
      </c>
      <c r="V363" s="668" t="s">
        <v>4605</v>
      </c>
      <c r="W363" s="668" t="s">
        <v>22</v>
      </c>
      <c r="X363" s="668" t="s">
        <v>22</v>
      </c>
      <c r="Y363" s="668" t="s">
        <v>22</v>
      </c>
      <c r="Z363" s="668" t="s">
        <v>22</v>
      </c>
      <c r="AB363" s="662" t="s">
        <v>4745</v>
      </c>
      <c r="AC363" s="662" t="s">
        <v>2499</v>
      </c>
      <c r="AE363" s="662" t="s">
        <v>5060</v>
      </c>
      <c r="AF363" s="662" t="s">
        <v>14739</v>
      </c>
      <c r="AG363" s="662" t="s">
        <v>16406</v>
      </c>
    </row>
    <row r="364" spans="1:33">
      <c r="A364" s="662" t="s">
        <v>1578</v>
      </c>
      <c r="B364" s="662">
        <v>40061</v>
      </c>
      <c r="C364" s="662" t="s">
        <v>17</v>
      </c>
      <c r="D364" s="662" t="s">
        <v>1586</v>
      </c>
      <c r="E364" s="662" t="s">
        <v>1587</v>
      </c>
      <c r="F364" s="662" t="s">
        <v>1588</v>
      </c>
      <c r="G364" s="662">
        <v>36</v>
      </c>
      <c r="H364" s="662">
        <v>46.7</v>
      </c>
      <c r="I364" s="662">
        <v>140</v>
      </c>
      <c r="J364" s="662">
        <v>20.7</v>
      </c>
      <c r="K364" s="662">
        <v>120</v>
      </c>
      <c r="L364" s="662">
        <v>10</v>
      </c>
      <c r="M364" s="662">
        <v>1.5</v>
      </c>
      <c r="N364" s="662" t="s">
        <v>1589</v>
      </c>
      <c r="O364" s="662" t="s">
        <v>22</v>
      </c>
      <c r="P364" s="662" t="s">
        <v>40</v>
      </c>
      <c r="Q364" s="667">
        <v>36.778333000000003</v>
      </c>
      <c r="R364" s="667">
        <v>140.345</v>
      </c>
      <c r="S364" s="662">
        <v>351.96914480333157</v>
      </c>
      <c r="T364" s="668" t="s">
        <v>4605</v>
      </c>
      <c r="U364" s="668" t="s">
        <v>4605</v>
      </c>
      <c r="V364" s="668" t="s">
        <v>4605</v>
      </c>
      <c r="W364" s="668" t="s">
        <v>22</v>
      </c>
      <c r="X364" s="668" t="s">
        <v>22</v>
      </c>
      <c r="Y364" s="668" t="s">
        <v>22</v>
      </c>
      <c r="Z364" s="668" t="s">
        <v>22</v>
      </c>
      <c r="AB364" s="662" t="s">
        <v>4745</v>
      </c>
      <c r="AC364" s="662" t="s">
        <v>3648</v>
      </c>
      <c r="AE364" s="662" t="s">
        <v>5060</v>
      </c>
      <c r="AF364" s="662" t="s">
        <v>14728</v>
      </c>
      <c r="AG364" s="662" t="s">
        <v>16395</v>
      </c>
    </row>
    <row r="365" spans="1:33">
      <c r="A365" s="662" t="s">
        <v>3759</v>
      </c>
      <c r="B365" s="662">
        <v>74187</v>
      </c>
      <c r="C365" s="662" t="s">
        <v>17</v>
      </c>
      <c r="D365" s="662" t="s">
        <v>3786</v>
      </c>
      <c r="E365" s="662" t="s">
        <v>3787</v>
      </c>
      <c r="F365" s="662" t="s">
        <v>3788</v>
      </c>
      <c r="G365" s="662">
        <v>33</v>
      </c>
      <c r="H365" s="662">
        <v>35.4</v>
      </c>
      <c r="I365" s="662">
        <v>133</v>
      </c>
      <c r="J365" s="662">
        <v>38.6</v>
      </c>
      <c r="K365" s="662">
        <v>12</v>
      </c>
      <c r="L365" s="662">
        <v>6.5</v>
      </c>
      <c r="M365" s="662">
        <v>1.5</v>
      </c>
      <c r="N365" s="662" t="s">
        <v>3215</v>
      </c>
      <c r="O365" s="662" t="s">
        <v>22</v>
      </c>
      <c r="P365" s="662" t="s">
        <v>40</v>
      </c>
      <c r="Q365" s="667">
        <v>33.590000000000003</v>
      </c>
      <c r="R365" s="667">
        <v>133.64333300000001</v>
      </c>
      <c r="S365" s="662">
        <v>353.38519009547696</v>
      </c>
      <c r="T365" s="668" t="s">
        <v>4605</v>
      </c>
      <c r="U365" s="668" t="s">
        <v>4605</v>
      </c>
      <c r="V365" s="668" t="s">
        <v>4605</v>
      </c>
      <c r="W365" s="668" t="s">
        <v>22</v>
      </c>
      <c r="X365" s="668" t="s">
        <v>22</v>
      </c>
      <c r="Y365" s="668" t="s">
        <v>22</v>
      </c>
      <c r="Z365" s="668" t="s">
        <v>22</v>
      </c>
      <c r="AB365" s="662" t="s">
        <v>3215</v>
      </c>
      <c r="AC365" s="662" t="s">
        <v>3215</v>
      </c>
      <c r="AE365" s="662" t="s">
        <v>5060</v>
      </c>
      <c r="AF365" s="662" t="s">
        <v>14730</v>
      </c>
      <c r="AG365" s="662" t="s">
        <v>16397</v>
      </c>
    </row>
    <row r="366" spans="1:33">
      <c r="A366" s="662" t="s">
        <v>3759</v>
      </c>
      <c r="B366" s="662">
        <v>74188</v>
      </c>
      <c r="C366" s="662" t="s">
        <v>23</v>
      </c>
      <c r="D366" s="662" t="s">
        <v>3789</v>
      </c>
      <c r="E366" s="662" t="s">
        <v>3790</v>
      </c>
      <c r="F366" s="662" t="s">
        <v>3791</v>
      </c>
      <c r="G366" s="662">
        <v>33</v>
      </c>
      <c r="H366" s="662">
        <v>32.700000000000003</v>
      </c>
      <c r="I366" s="662">
        <v>133</v>
      </c>
      <c r="J366" s="662">
        <v>40.1</v>
      </c>
      <c r="K366" s="662">
        <v>9</v>
      </c>
      <c r="L366" s="662">
        <v>10.199999999999999</v>
      </c>
      <c r="M366" s="662" t="s">
        <v>22</v>
      </c>
      <c r="N366" s="662" t="s">
        <v>35</v>
      </c>
      <c r="O366" s="662" t="s">
        <v>22</v>
      </c>
      <c r="P366" s="662" t="s">
        <v>36</v>
      </c>
      <c r="Q366" s="667">
        <v>33.545000000000002</v>
      </c>
      <c r="R366" s="667">
        <v>133.66833299999999</v>
      </c>
      <c r="S366" s="662">
        <v>354.21291374156635</v>
      </c>
      <c r="T366" s="668" t="s">
        <v>4605</v>
      </c>
      <c r="U366" s="668" t="s">
        <v>4605</v>
      </c>
      <c r="V366" s="668" t="s">
        <v>4605</v>
      </c>
      <c r="W366" s="668" t="s">
        <v>22</v>
      </c>
      <c r="X366" s="668" t="s">
        <v>22</v>
      </c>
      <c r="Y366" s="668" t="s">
        <v>22</v>
      </c>
      <c r="Z366" s="668" t="s">
        <v>22</v>
      </c>
      <c r="AB366" s="662" t="s">
        <v>35</v>
      </c>
      <c r="AC366" s="662" t="s">
        <v>35</v>
      </c>
      <c r="AE366" s="662" t="s">
        <v>5060</v>
      </c>
      <c r="AF366" s="662" t="s">
        <v>14731</v>
      </c>
      <c r="AG366" s="662" t="s">
        <v>16398</v>
      </c>
    </row>
    <row r="367" spans="1:33" ht="18.75" customHeight="1">
      <c r="A367" s="662" t="s">
        <v>3487</v>
      </c>
      <c r="B367" s="662">
        <v>68056</v>
      </c>
      <c r="C367" s="662" t="s">
        <v>17</v>
      </c>
      <c r="D367" s="662" t="s">
        <v>3495</v>
      </c>
      <c r="E367" s="662" t="s">
        <v>3496</v>
      </c>
      <c r="F367" s="662" t="s">
        <v>3497</v>
      </c>
      <c r="G367" s="662">
        <v>36</v>
      </c>
      <c r="H367" s="662">
        <v>5.8</v>
      </c>
      <c r="I367" s="662">
        <v>133</v>
      </c>
      <c r="J367" s="662">
        <v>5.8</v>
      </c>
      <c r="K367" s="662">
        <v>3</v>
      </c>
      <c r="L367" s="662">
        <v>9.3000000000000007</v>
      </c>
      <c r="M367" s="662">
        <v>1.5</v>
      </c>
      <c r="N367" s="662" t="s">
        <v>2464</v>
      </c>
      <c r="O367" s="662" t="s">
        <v>22</v>
      </c>
      <c r="P367" s="662" t="s">
        <v>40</v>
      </c>
      <c r="Q367" s="667">
        <v>36.096666999999997</v>
      </c>
      <c r="R367" s="667">
        <v>133.096667</v>
      </c>
      <c r="S367" s="662">
        <v>355.30154335312761</v>
      </c>
      <c r="T367" s="668" t="s">
        <v>4605</v>
      </c>
      <c r="U367" s="668" t="s">
        <v>4605</v>
      </c>
      <c r="V367" s="668" t="s">
        <v>4605</v>
      </c>
      <c r="W367" s="668" t="s">
        <v>22</v>
      </c>
      <c r="X367" s="668" t="s">
        <v>22</v>
      </c>
      <c r="Y367" s="668" t="s">
        <v>22</v>
      </c>
      <c r="Z367" s="668" t="s">
        <v>22</v>
      </c>
      <c r="AB367" s="662" t="s">
        <v>2464</v>
      </c>
      <c r="AC367" s="662" t="s">
        <v>2464</v>
      </c>
      <c r="AE367" s="662" t="s">
        <v>5060</v>
      </c>
      <c r="AF367" s="662" t="s">
        <v>14733</v>
      </c>
      <c r="AG367" s="662" t="s">
        <v>16400</v>
      </c>
    </row>
    <row r="368" spans="1:33">
      <c r="A368" s="662" t="s">
        <v>1448</v>
      </c>
      <c r="B368" s="662">
        <v>36251</v>
      </c>
      <c r="C368" s="662" t="s">
        <v>17</v>
      </c>
      <c r="D368" s="662" t="s">
        <v>1482</v>
      </c>
      <c r="E368" s="662" t="s">
        <v>1483</v>
      </c>
      <c r="F368" s="662" t="s">
        <v>1484</v>
      </c>
      <c r="G368" s="662">
        <v>37</v>
      </c>
      <c r="H368" s="662">
        <v>35.299999999999997</v>
      </c>
      <c r="I368" s="662">
        <v>139</v>
      </c>
      <c r="J368" s="662">
        <v>39.4</v>
      </c>
      <c r="K368" s="662">
        <v>165</v>
      </c>
      <c r="L368" s="662">
        <v>10</v>
      </c>
      <c r="M368" s="662">
        <v>3.5</v>
      </c>
      <c r="N368" s="662" t="s">
        <v>1485</v>
      </c>
      <c r="O368" s="662">
        <v>36905</v>
      </c>
      <c r="P368" s="662" t="s">
        <v>40</v>
      </c>
      <c r="Q368" s="667">
        <v>37.588332999999999</v>
      </c>
      <c r="R368" s="667">
        <v>139.656667</v>
      </c>
      <c r="S368" s="662">
        <v>355.39744568697546</v>
      </c>
      <c r="T368" s="668" t="s">
        <v>4605</v>
      </c>
      <c r="U368" s="668" t="s">
        <v>4605</v>
      </c>
      <c r="V368" s="668" t="s">
        <v>4605</v>
      </c>
      <c r="W368" s="668" t="s">
        <v>22</v>
      </c>
      <c r="X368" s="668" t="s">
        <v>22</v>
      </c>
      <c r="Y368" s="668" t="s">
        <v>22</v>
      </c>
      <c r="Z368" s="668" t="s">
        <v>22</v>
      </c>
      <c r="AB368" s="662" t="s">
        <v>1242</v>
      </c>
      <c r="AC368" s="662" t="s">
        <v>4775</v>
      </c>
      <c r="AE368" s="662" t="s">
        <v>5060</v>
      </c>
      <c r="AF368" s="662" t="s">
        <v>14740</v>
      </c>
      <c r="AG368" s="662" t="s">
        <v>16407</v>
      </c>
    </row>
    <row r="369" spans="1:33" ht="18.75" customHeight="1">
      <c r="A369" s="662" t="s">
        <v>2641</v>
      </c>
      <c r="B369" s="662">
        <v>54236</v>
      </c>
      <c r="C369" s="662" t="s">
        <v>23</v>
      </c>
      <c r="D369" s="662" t="s">
        <v>2679</v>
      </c>
      <c r="E369" s="662" t="s">
        <v>2680</v>
      </c>
      <c r="F369" s="662" t="s">
        <v>2681</v>
      </c>
      <c r="G369" s="662">
        <v>37</v>
      </c>
      <c r="H369" s="662">
        <v>57.3</v>
      </c>
      <c r="I369" s="662">
        <v>139</v>
      </c>
      <c r="J369" s="662">
        <v>6.7</v>
      </c>
      <c r="K369" s="662">
        <v>1</v>
      </c>
      <c r="L369" s="662">
        <v>10</v>
      </c>
      <c r="M369" s="662" t="s">
        <v>22</v>
      </c>
      <c r="N369" s="662" t="s">
        <v>35</v>
      </c>
      <c r="O369" s="662">
        <v>54908</v>
      </c>
      <c r="P369" s="662" t="s">
        <v>36</v>
      </c>
      <c r="Q369" s="667">
        <v>37.954999999999998</v>
      </c>
      <c r="R369" s="667">
        <v>139.11166700000001</v>
      </c>
      <c r="S369" s="662">
        <v>356.0004918637934</v>
      </c>
      <c r="T369" s="668" t="s">
        <v>4605</v>
      </c>
      <c r="U369" s="668" t="s">
        <v>4605</v>
      </c>
      <c r="V369" s="668" t="s">
        <v>4605</v>
      </c>
      <c r="W369" s="668" t="s">
        <v>22</v>
      </c>
      <c r="X369" s="668" t="s">
        <v>22</v>
      </c>
      <c r="Y369" s="668" t="s">
        <v>22</v>
      </c>
      <c r="Z369" s="668" t="s">
        <v>22</v>
      </c>
      <c r="AB369" s="662" t="s">
        <v>35</v>
      </c>
      <c r="AC369" s="662" t="s">
        <v>35</v>
      </c>
      <c r="AE369" s="662" t="s">
        <v>5060</v>
      </c>
      <c r="AF369" s="662" t="s">
        <v>14734</v>
      </c>
      <c r="AG369" s="662" t="s">
        <v>16401</v>
      </c>
    </row>
    <row r="370" spans="1:33">
      <c r="A370" s="662" t="s">
        <v>3487</v>
      </c>
      <c r="B370" s="662">
        <v>68091</v>
      </c>
      <c r="C370" s="662" t="s">
        <v>17</v>
      </c>
      <c r="D370" s="662" t="s">
        <v>333</v>
      </c>
      <c r="E370" s="662" t="s">
        <v>334</v>
      </c>
      <c r="F370" s="662" t="s">
        <v>3498</v>
      </c>
      <c r="G370" s="662">
        <v>35</v>
      </c>
      <c r="H370" s="662">
        <v>31.2</v>
      </c>
      <c r="I370" s="662">
        <v>132</v>
      </c>
      <c r="J370" s="662">
        <v>59</v>
      </c>
      <c r="K370" s="662">
        <v>3</v>
      </c>
      <c r="L370" s="662">
        <v>10</v>
      </c>
      <c r="M370" s="662">
        <v>1.5</v>
      </c>
      <c r="N370" s="662" t="s">
        <v>2128</v>
      </c>
      <c r="O370" s="662" t="s">
        <v>22</v>
      </c>
      <c r="P370" s="662" t="s">
        <v>40</v>
      </c>
      <c r="Q370" s="667">
        <v>35.520000000000003</v>
      </c>
      <c r="R370" s="667">
        <v>132.98333299999999</v>
      </c>
      <c r="S370" s="662">
        <v>356.28082714044274</v>
      </c>
      <c r="T370" s="668" t="s">
        <v>4605</v>
      </c>
      <c r="U370" s="668" t="s">
        <v>4605</v>
      </c>
      <c r="V370" s="668" t="s">
        <v>4605</v>
      </c>
      <c r="W370" s="668" t="s">
        <v>22</v>
      </c>
      <c r="X370" s="668" t="s">
        <v>22</v>
      </c>
      <c r="Y370" s="668" t="s">
        <v>22</v>
      </c>
      <c r="Z370" s="668" t="s">
        <v>22</v>
      </c>
      <c r="AB370" s="662" t="s">
        <v>4745</v>
      </c>
      <c r="AC370" s="662" t="s">
        <v>2124</v>
      </c>
      <c r="AE370" s="662" t="s">
        <v>5060</v>
      </c>
      <c r="AF370" s="662" t="s">
        <v>14736</v>
      </c>
      <c r="AG370" s="662" t="s">
        <v>16403</v>
      </c>
    </row>
    <row r="371" spans="1:33" ht="18.75" customHeight="1">
      <c r="A371" s="662" t="s">
        <v>3374</v>
      </c>
      <c r="B371" s="662">
        <v>67116</v>
      </c>
      <c r="C371" s="662" t="s">
        <v>17</v>
      </c>
      <c r="D371" s="662" t="s">
        <v>3389</v>
      </c>
      <c r="E371" s="662" t="s">
        <v>3390</v>
      </c>
      <c r="F371" s="662" t="s">
        <v>3391</v>
      </c>
      <c r="G371" s="662">
        <v>34</v>
      </c>
      <c r="H371" s="662">
        <v>51.6</v>
      </c>
      <c r="I371" s="662">
        <v>133</v>
      </c>
      <c r="J371" s="662">
        <v>1.4</v>
      </c>
      <c r="K371" s="662">
        <v>300</v>
      </c>
      <c r="L371" s="662">
        <v>15.4</v>
      </c>
      <c r="M371" s="662">
        <v>1.5</v>
      </c>
      <c r="N371" s="662" t="s">
        <v>97</v>
      </c>
      <c r="O371" s="662" t="s">
        <v>22</v>
      </c>
      <c r="P371" s="662" t="s">
        <v>40</v>
      </c>
      <c r="Q371" s="667">
        <v>34.86</v>
      </c>
      <c r="R371" s="667">
        <v>133.02333300000001</v>
      </c>
      <c r="S371" s="662">
        <v>356.3598173182915</v>
      </c>
      <c r="T371" s="668" t="s">
        <v>4605</v>
      </c>
      <c r="U371" s="668" t="s">
        <v>4605</v>
      </c>
      <c r="V371" s="668" t="s">
        <v>4605</v>
      </c>
      <c r="W371" s="668" t="s">
        <v>22</v>
      </c>
      <c r="X371" s="668" t="s">
        <v>22</v>
      </c>
      <c r="Y371" s="668" t="s">
        <v>22</v>
      </c>
      <c r="Z371" s="668" t="s">
        <v>22</v>
      </c>
      <c r="AB371" s="662" t="s">
        <v>4745</v>
      </c>
      <c r="AC371" s="662" t="s">
        <v>592</v>
      </c>
      <c r="AE371" s="662" t="s">
        <v>5060</v>
      </c>
      <c r="AF371" s="662" t="s">
        <v>14743</v>
      </c>
      <c r="AG371" s="662" t="s">
        <v>16410</v>
      </c>
    </row>
    <row r="372" spans="1:33">
      <c r="A372" s="662" t="s">
        <v>3684</v>
      </c>
      <c r="B372" s="662">
        <v>73141</v>
      </c>
      <c r="C372" s="662" t="s">
        <v>17</v>
      </c>
      <c r="D372" s="662" t="s">
        <v>3699</v>
      </c>
      <c r="E372" s="662" t="s">
        <v>3700</v>
      </c>
      <c r="F372" s="662" t="s">
        <v>3701</v>
      </c>
      <c r="G372" s="662">
        <v>33</v>
      </c>
      <c r="H372" s="662">
        <v>56.2</v>
      </c>
      <c r="I372" s="662">
        <v>133</v>
      </c>
      <c r="J372" s="662">
        <v>20.3</v>
      </c>
      <c r="K372" s="662">
        <v>90</v>
      </c>
      <c r="L372" s="662">
        <v>10</v>
      </c>
      <c r="M372" s="662">
        <v>1.5</v>
      </c>
      <c r="N372" s="662" t="s">
        <v>3702</v>
      </c>
      <c r="O372" s="662" t="s">
        <v>22</v>
      </c>
      <c r="P372" s="662" t="s">
        <v>40</v>
      </c>
      <c r="Q372" s="667">
        <v>33.936667</v>
      </c>
      <c r="R372" s="667">
        <v>133.33833300000001</v>
      </c>
      <c r="S372" s="662">
        <v>359.11175721278408</v>
      </c>
      <c r="T372" s="668" t="s">
        <v>4605</v>
      </c>
      <c r="U372" s="668" t="s">
        <v>4605</v>
      </c>
      <c r="V372" s="668" t="s">
        <v>4605</v>
      </c>
      <c r="W372" s="668" t="s">
        <v>22</v>
      </c>
      <c r="X372" s="668" t="s">
        <v>22</v>
      </c>
      <c r="Y372" s="668" t="s">
        <v>22</v>
      </c>
      <c r="Z372" s="668" t="s">
        <v>22</v>
      </c>
      <c r="AB372" s="662" t="s">
        <v>3702</v>
      </c>
      <c r="AC372" s="662" t="s">
        <v>3702</v>
      </c>
      <c r="AE372" s="662" t="s">
        <v>6349</v>
      </c>
      <c r="AF372" s="662" t="s">
        <v>14754</v>
      </c>
      <c r="AG372" s="662" t="s">
        <v>16421</v>
      </c>
    </row>
    <row r="373" spans="1:33">
      <c r="A373" s="662" t="s">
        <v>1851</v>
      </c>
      <c r="B373" s="662">
        <v>44262</v>
      </c>
      <c r="C373" s="662" t="s">
        <v>23</v>
      </c>
      <c r="D373" s="662" t="s">
        <v>1913</v>
      </c>
      <c r="E373" s="662" t="s">
        <v>1914</v>
      </c>
      <c r="F373" s="662" t="s">
        <v>1915</v>
      </c>
      <c r="G373" s="662">
        <v>33</v>
      </c>
      <c r="H373" s="662">
        <v>6.9</v>
      </c>
      <c r="I373" s="662">
        <v>139</v>
      </c>
      <c r="J373" s="662">
        <v>47.1</v>
      </c>
      <c r="K373" s="662">
        <v>92</v>
      </c>
      <c r="L373" s="662">
        <v>10.3</v>
      </c>
      <c r="M373" s="662" t="s">
        <v>22</v>
      </c>
      <c r="N373" s="662" t="s">
        <v>35</v>
      </c>
      <c r="O373" s="662" t="s">
        <v>22</v>
      </c>
      <c r="P373" s="662" t="s">
        <v>36</v>
      </c>
      <c r="Q373" s="667">
        <v>33.115000000000002</v>
      </c>
      <c r="R373" s="667">
        <v>139.785</v>
      </c>
      <c r="S373" s="662">
        <v>359.25186572127342</v>
      </c>
      <c r="T373" s="668" t="s">
        <v>4605</v>
      </c>
      <c r="U373" s="668" t="s">
        <v>4605</v>
      </c>
      <c r="V373" s="668" t="s">
        <v>4605</v>
      </c>
      <c r="W373" s="668" t="s">
        <v>22</v>
      </c>
      <c r="X373" s="668" t="s">
        <v>22</v>
      </c>
      <c r="Y373" s="668" t="s">
        <v>22</v>
      </c>
      <c r="Z373" s="668" t="s">
        <v>22</v>
      </c>
      <c r="AB373" s="662" t="s">
        <v>35</v>
      </c>
      <c r="AC373" s="662" t="s">
        <v>35</v>
      </c>
      <c r="AE373" s="662" t="s">
        <v>6349</v>
      </c>
      <c r="AF373" s="662" t="s">
        <v>14746</v>
      </c>
      <c r="AG373" s="662" t="s">
        <v>16413</v>
      </c>
    </row>
    <row r="374" spans="1:33" ht="18.75" customHeight="1">
      <c r="A374" s="662" t="s">
        <v>1448</v>
      </c>
      <c r="B374" s="662">
        <v>36562</v>
      </c>
      <c r="C374" s="662" t="s">
        <v>17</v>
      </c>
      <c r="D374" s="662" t="s">
        <v>1529</v>
      </c>
      <c r="E374" s="662" t="s">
        <v>1530</v>
      </c>
      <c r="F374" s="662" t="s">
        <v>1531</v>
      </c>
      <c r="G374" s="662">
        <v>37</v>
      </c>
      <c r="H374" s="662">
        <v>16.600000000000001</v>
      </c>
      <c r="I374" s="662">
        <v>140</v>
      </c>
      <c r="J374" s="662">
        <v>3.8</v>
      </c>
      <c r="K374" s="662">
        <v>646</v>
      </c>
      <c r="L374" s="662">
        <v>9.9</v>
      </c>
      <c r="M374" s="662">
        <v>2.5</v>
      </c>
      <c r="N374" s="662" t="s">
        <v>1532</v>
      </c>
      <c r="O374" s="662">
        <v>36945</v>
      </c>
      <c r="P374" s="662" t="s">
        <v>40</v>
      </c>
      <c r="Q374" s="667">
        <v>37.276667000000003</v>
      </c>
      <c r="R374" s="667">
        <v>140.063333</v>
      </c>
      <c r="S374" s="662">
        <v>359.94307311629342</v>
      </c>
      <c r="T374" s="668" t="s">
        <v>4605</v>
      </c>
      <c r="U374" s="668" t="s">
        <v>4605</v>
      </c>
      <c r="V374" s="668" t="s">
        <v>4605</v>
      </c>
      <c r="W374" s="668" t="s">
        <v>22</v>
      </c>
      <c r="X374" s="668" t="s">
        <v>22</v>
      </c>
      <c r="Y374" s="668" t="s">
        <v>22</v>
      </c>
      <c r="Z374" s="668" t="s">
        <v>22</v>
      </c>
      <c r="AB374" s="662" t="s">
        <v>1532</v>
      </c>
      <c r="AC374" s="662" t="s">
        <v>1532</v>
      </c>
      <c r="AE374" s="662" t="s">
        <v>6349</v>
      </c>
      <c r="AF374" s="662" t="s">
        <v>14747</v>
      </c>
      <c r="AG374" s="662" t="s">
        <v>16414</v>
      </c>
    </row>
    <row r="375" spans="1:33">
      <c r="A375" s="662" t="s">
        <v>3374</v>
      </c>
      <c r="B375" s="662">
        <v>67316</v>
      </c>
      <c r="C375" s="662" t="s">
        <v>17</v>
      </c>
      <c r="D375" s="662" t="s">
        <v>3436</v>
      </c>
      <c r="E375" s="662" t="s">
        <v>3437</v>
      </c>
      <c r="F375" s="662" t="s">
        <v>3438</v>
      </c>
      <c r="G375" s="662">
        <v>34</v>
      </c>
      <c r="H375" s="662">
        <v>35</v>
      </c>
      <c r="I375" s="662">
        <v>133</v>
      </c>
      <c r="J375" s="662">
        <v>3</v>
      </c>
      <c r="K375" s="662">
        <v>350</v>
      </c>
      <c r="L375" s="662">
        <v>8</v>
      </c>
      <c r="M375" s="662">
        <v>1.5</v>
      </c>
      <c r="N375" s="662" t="s">
        <v>3439</v>
      </c>
      <c r="O375" s="662" t="s">
        <v>22</v>
      </c>
      <c r="P375" s="662" t="s">
        <v>40</v>
      </c>
      <c r="Q375" s="667">
        <v>34.583333000000003</v>
      </c>
      <c r="R375" s="667">
        <v>133.05000000000001</v>
      </c>
      <c r="S375" s="662">
        <v>359.94811768640221</v>
      </c>
      <c r="T375" s="668" t="s">
        <v>4605</v>
      </c>
      <c r="U375" s="668" t="s">
        <v>4605</v>
      </c>
      <c r="V375" s="668" t="s">
        <v>4605</v>
      </c>
      <c r="W375" s="668" t="s">
        <v>22</v>
      </c>
      <c r="X375" s="668" t="s">
        <v>22</v>
      </c>
      <c r="Y375" s="668" t="s">
        <v>22</v>
      </c>
      <c r="Z375" s="668" t="s">
        <v>22</v>
      </c>
      <c r="AB375" s="662" t="s">
        <v>4745</v>
      </c>
      <c r="AC375" s="662" t="s">
        <v>4864</v>
      </c>
      <c r="AE375" s="662" t="s">
        <v>6349</v>
      </c>
      <c r="AF375" s="662" t="s">
        <v>14748</v>
      </c>
      <c r="AG375" s="662" t="s">
        <v>16415</v>
      </c>
    </row>
    <row r="376" spans="1:33" ht="18.75" customHeight="1">
      <c r="A376" s="662" t="s">
        <v>1851</v>
      </c>
      <c r="B376" s="662">
        <v>44263</v>
      </c>
      <c r="C376" s="662" t="s">
        <v>23</v>
      </c>
      <c r="D376" s="662" t="s">
        <v>1916</v>
      </c>
      <c r="E376" s="662" t="s">
        <v>1917</v>
      </c>
      <c r="F376" s="662" t="s">
        <v>1920</v>
      </c>
      <c r="G376" s="662">
        <v>33</v>
      </c>
      <c r="H376" s="662">
        <v>6.2</v>
      </c>
      <c r="I376" s="662">
        <v>139</v>
      </c>
      <c r="J376" s="662">
        <v>47</v>
      </c>
      <c r="K376" s="662">
        <v>74</v>
      </c>
      <c r="L376" s="662">
        <v>18.100000000000001</v>
      </c>
      <c r="M376" s="662" t="s">
        <v>22</v>
      </c>
      <c r="N376" s="662" t="s">
        <v>1919</v>
      </c>
      <c r="O376" s="662" t="s">
        <v>22</v>
      </c>
      <c r="P376" s="662" t="s">
        <v>632</v>
      </c>
      <c r="Q376" s="667">
        <v>33.103332999999999</v>
      </c>
      <c r="R376" s="667">
        <v>139.783333</v>
      </c>
      <c r="S376" s="662">
        <v>360.02179234102238</v>
      </c>
      <c r="T376" s="668" t="s">
        <v>22</v>
      </c>
      <c r="U376" s="668" t="s">
        <v>22</v>
      </c>
      <c r="V376" s="668" t="s">
        <v>4605</v>
      </c>
      <c r="W376" s="668" t="s">
        <v>22</v>
      </c>
      <c r="X376" s="668" t="s">
        <v>22</v>
      </c>
      <c r="Y376" s="668" t="s">
        <v>4605</v>
      </c>
      <c r="Z376" s="668" t="s">
        <v>22</v>
      </c>
      <c r="AB376" s="662" t="s">
        <v>4758</v>
      </c>
      <c r="AC376" s="662" t="s">
        <v>1919</v>
      </c>
      <c r="AE376" s="662" t="s">
        <v>6349</v>
      </c>
      <c r="AF376" s="662" t="s">
        <v>14759</v>
      </c>
      <c r="AG376" s="662" t="s">
        <v>16426</v>
      </c>
    </row>
    <row r="377" spans="1:33">
      <c r="A377" s="662" t="s">
        <v>1448</v>
      </c>
      <c r="B377" s="662">
        <v>36667</v>
      </c>
      <c r="C377" s="662" t="s">
        <v>23</v>
      </c>
      <c r="D377" s="662" t="s">
        <v>1552</v>
      </c>
      <c r="E377" s="662" t="s">
        <v>1553</v>
      </c>
      <c r="F377" s="662" t="s">
        <v>1554</v>
      </c>
      <c r="G377" s="662">
        <v>37</v>
      </c>
      <c r="H377" s="662">
        <v>7.9</v>
      </c>
      <c r="I377" s="662">
        <v>140</v>
      </c>
      <c r="J377" s="662">
        <v>12.9</v>
      </c>
      <c r="K377" s="662">
        <v>355</v>
      </c>
      <c r="L377" s="662">
        <v>45.3</v>
      </c>
      <c r="M377" s="662" t="s">
        <v>22</v>
      </c>
      <c r="N377" s="662" t="s">
        <v>1555</v>
      </c>
      <c r="O377" s="662">
        <v>36937</v>
      </c>
      <c r="P377" s="662" t="s">
        <v>22</v>
      </c>
      <c r="Q377" s="667">
        <v>37.131667</v>
      </c>
      <c r="R377" s="667">
        <v>140.215</v>
      </c>
      <c r="S377" s="662">
        <v>361.6988156810952</v>
      </c>
      <c r="T377" s="668" t="s">
        <v>4605</v>
      </c>
      <c r="U377" s="668" t="s">
        <v>4605</v>
      </c>
      <c r="V377" s="668" t="s">
        <v>4605</v>
      </c>
      <c r="W377" s="668" t="s">
        <v>22</v>
      </c>
      <c r="X377" s="668" t="s">
        <v>22</v>
      </c>
      <c r="Y377" s="668" t="s">
        <v>4605</v>
      </c>
      <c r="Z377" s="668" t="s">
        <v>22</v>
      </c>
      <c r="AB377" s="662" t="s">
        <v>1555</v>
      </c>
      <c r="AC377" s="662" t="s">
        <v>1555</v>
      </c>
      <c r="AE377" s="662" t="s">
        <v>6349</v>
      </c>
      <c r="AF377" s="662" t="s">
        <v>14751</v>
      </c>
      <c r="AG377" s="662" t="s">
        <v>16418</v>
      </c>
    </row>
    <row r="378" spans="1:33">
      <c r="A378" s="662" t="s">
        <v>3759</v>
      </c>
      <c r="B378" s="662">
        <v>74181</v>
      </c>
      <c r="C378" s="662" t="s">
        <v>23</v>
      </c>
      <c r="D378" s="662" t="s">
        <v>3759</v>
      </c>
      <c r="E378" s="662" t="s">
        <v>3784</v>
      </c>
      <c r="F378" s="662" t="s">
        <v>3785</v>
      </c>
      <c r="G378" s="662">
        <v>33</v>
      </c>
      <c r="H378" s="662">
        <v>34</v>
      </c>
      <c r="I378" s="662">
        <v>133</v>
      </c>
      <c r="J378" s="662">
        <v>32.9</v>
      </c>
      <c r="K378" s="662">
        <v>1</v>
      </c>
      <c r="L378" s="662">
        <v>15.5</v>
      </c>
      <c r="M378" s="662" t="s">
        <v>22</v>
      </c>
      <c r="N378" s="662" t="s">
        <v>2315</v>
      </c>
      <c r="O378" s="662">
        <v>74900</v>
      </c>
      <c r="P378" s="662" t="s">
        <v>22</v>
      </c>
      <c r="Q378" s="667">
        <v>33.566667000000002</v>
      </c>
      <c r="R378" s="667">
        <v>133.54833300000001</v>
      </c>
      <c r="S378" s="662">
        <v>362.19436240134439</v>
      </c>
      <c r="T378" s="668" t="s">
        <v>4605</v>
      </c>
      <c r="U378" s="668" t="s">
        <v>4605</v>
      </c>
      <c r="V378" s="668" t="s">
        <v>4605</v>
      </c>
      <c r="W378" s="668" t="s">
        <v>4605</v>
      </c>
      <c r="X378" s="668" t="s">
        <v>22</v>
      </c>
      <c r="Y378" s="668" t="s">
        <v>4605</v>
      </c>
      <c r="Z378" s="668" t="s">
        <v>4605</v>
      </c>
      <c r="AB378" s="662" t="s">
        <v>4745</v>
      </c>
      <c r="AC378" s="662" t="s">
        <v>4832</v>
      </c>
      <c r="AE378" s="662" t="s">
        <v>6349</v>
      </c>
      <c r="AF378" s="662" t="s">
        <v>14752</v>
      </c>
      <c r="AG378" s="662" t="s">
        <v>16419</v>
      </c>
    </row>
    <row r="379" spans="1:33">
      <c r="A379" s="662" t="s">
        <v>1943</v>
      </c>
      <c r="B379" s="662">
        <v>45147</v>
      </c>
      <c r="C379" s="662" t="s">
        <v>23</v>
      </c>
      <c r="D379" s="662" t="s">
        <v>1965</v>
      </c>
      <c r="E379" s="662" t="s">
        <v>1966</v>
      </c>
      <c r="F379" s="662" t="s">
        <v>1967</v>
      </c>
      <c r="G379" s="662">
        <v>35</v>
      </c>
      <c r="H379" s="662">
        <v>44.3</v>
      </c>
      <c r="I379" s="662">
        <v>140</v>
      </c>
      <c r="J379" s="662">
        <v>51.4</v>
      </c>
      <c r="K379" s="662">
        <v>20</v>
      </c>
      <c r="L379" s="662">
        <v>28.2</v>
      </c>
      <c r="M379" s="662" t="s">
        <v>22</v>
      </c>
      <c r="N379" s="662" t="s">
        <v>1968</v>
      </c>
      <c r="O379" s="662">
        <v>45900</v>
      </c>
      <c r="P379" s="662" t="s">
        <v>22</v>
      </c>
      <c r="Q379" s="667">
        <v>35.738332999999997</v>
      </c>
      <c r="R379" s="667">
        <v>140.85666699999999</v>
      </c>
      <c r="S379" s="662">
        <v>362.681760684371</v>
      </c>
      <c r="T379" s="668" t="s">
        <v>4605</v>
      </c>
      <c r="U379" s="668" t="s">
        <v>4605</v>
      </c>
      <c r="V379" s="668" t="s">
        <v>4605</v>
      </c>
      <c r="W379" s="668" t="s">
        <v>4605</v>
      </c>
      <c r="X379" s="668" t="s">
        <v>22</v>
      </c>
      <c r="Y379" s="668" t="s">
        <v>4605</v>
      </c>
      <c r="Z379" s="668" t="s">
        <v>4605</v>
      </c>
      <c r="AB379" s="662" t="s">
        <v>1968</v>
      </c>
      <c r="AC379" s="662" t="s">
        <v>1968</v>
      </c>
      <c r="AE379" s="662" t="s">
        <v>6349</v>
      </c>
      <c r="AF379" s="662" t="s">
        <v>14756</v>
      </c>
      <c r="AG379" s="662" t="s">
        <v>16423</v>
      </c>
    </row>
    <row r="380" spans="1:33">
      <c r="A380" s="662" t="s">
        <v>3374</v>
      </c>
      <c r="B380" s="662">
        <v>67471</v>
      </c>
      <c r="C380" s="662" t="s">
        <v>17</v>
      </c>
      <c r="D380" s="662" t="s">
        <v>3471</v>
      </c>
      <c r="E380" s="662" t="s">
        <v>3472</v>
      </c>
      <c r="F380" s="662" t="s">
        <v>3473</v>
      </c>
      <c r="G380" s="662">
        <v>34</v>
      </c>
      <c r="H380" s="662">
        <v>16.7</v>
      </c>
      <c r="I380" s="662">
        <v>133</v>
      </c>
      <c r="J380" s="662">
        <v>7.4</v>
      </c>
      <c r="K380" s="662">
        <v>3</v>
      </c>
      <c r="L380" s="662">
        <v>10</v>
      </c>
      <c r="M380" s="662">
        <v>1.5</v>
      </c>
      <c r="N380" s="662" t="s">
        <v>2574</v>
      </c>
      <c r="O380" s="662" t="s">
        <v>22</v>
      </c>
      <c r="P380" s="662" t="s">
        <v>40</v>
      </c>
      <c r="Q380" s="667">
        <v>34.278333000000003</v>
      </c>
      <c r="R380" s="667">
        <v>133.123333</v>
      </c>
      <c r="S380" s="662">
        <v>363.02300194152792</v>
      </c>
      <c r="T380" s="668" t="s">
        <v>4605</v>
      </c>
      <c r="U380" s="668" t="s">
        <v>4605</v>
      </c>
      <c r="V380" s="668" t="s">
        <v>4605</v>
      </c>
      <c r="W380" s="668" t="s">
        <v>22</v>
      </c>
      <c r="X380" s="668" t="s">
        <v>22</v>
      </c>
      <c r="Y380" s="668" t="s">
        <v>22</v>
      </c>
      <c r="Z380" s="668" t="s">
        <v>22</v>
      </c>
      <c r="AB380" s="662" t="s">
        <v>4745</v>
      </c>
      <c r="AC380" s="662" t="s">
        <v>3278</v>
      </c>
      <c r="AE380" s="662" t="s">
        <v>5064</v>
      </c>
      <c r="AF380" s="662" t="s">
        <v>14761</v>
      </c>
      <c r="AG380" s="662" t="s">
        <v>16428</v>
      </c>
    </row>
    <row r="381" spans="1:33">
      <c r="A381" s="662" t="s">
        <v>1448</v>
      </c>
      <c r="B381" s="662">
        <v>36361</v>
      </c>
      <c r="C381" s="662" t="s">
        <v>23</v>
      </c>
      <c r="D381" s="662" t="s">
        <v>1498</v>
      </c>
      <c r="E381" s="662" t="s">
        <v>1499</v>
      </c>
      <c r="F381" s="662" t="s">
        <v>1500</v>
      </c>
      <c r="G381" s="662">
        <v>37</v>
      </c>
      <c r="H381" s="662">
        <v>29.3</v>
      </c>
      <c r="I381" s="662">
        <v>139</v>
      </c>
      <c r="J381" s="662">
        <v>54.6</v>
      </c>
      <c r="K381" s="662">
        <v>212</v>
      </c>
      <c r="L381" s="662">
        <v>19.100000000000001</v>
      </c>
      <c r="M381" s="662" t="s">
        <v>22</v>
      </c>
      <c r="N381" s="662" t="s">
        <v>1420</v>
      </c>
      <c r="O381" s="662">
        <v>36923</v>
      </c>
      <c r="P381" s="662" t="s">
        <v>22</v>
      </c>
      <c r="Q381" s="667">
        <v>37.488332999999997</v>
      </c>
      <c r="R381" s="667">
        <v>139.91</v>
      </c>
      <c r="S381" s="662">
        <v>364.17214976875749</v>
      </c>
      <c r="T381" s="668" t="s">
        <v>4605</v>
      </c>
      <c r="U381" s="668" t="s">
        <v>4605</v>
      </c>
      <c r="V381" s="668" t="s">
        <v>4605</v>
      </c>
      <c r="W381" s="668" t="s">
        <v>22</v>
      </c>
      <c r="X381" s="668" t="s">
        <v>22</v>
      </c>
      <c r="Y381" s="668" t="s">
        <v>4605</v>
      </c>
      <c r="Z381" s="668" t="s">
        <v>22</v>
      </c>
      <c r="AB381" s="662" t="s">
        <v>4745</v>
      </c>
      <c r="AC381" s="662" t="s">
        <v>4801</v>
      </c>
      <c r="AE381" s="662" t="s">
        <v>5064</v>
      </c>
      <c r="AF381" s="662" t="s">
        <v>14771</v>
      </c>
      <c r="AG381" s="662" t="s">
        <v>16438</v>
      </c>
    </row>
    <row r="382" spans="1:33">
      <c r="A382" s="662" t="s">
        <v>3487</v>
      </c>
      <c r="B382" s="662">
        <v>68121</v>
      </c>
      <c r="C382" s="662" t="s">
        <v>23</v>
      </c>
      <c r="D382" s="662" t="s">
        <v>3499</v>
      </c>
      <c r="E382" s="662" t="s">
        <v>3500</v>
      </c>
      <c r="F382" s="662" t="s">
        <v>3501</v>
      </c>
      <c r="G382" s="662">
        <v>35</v>
      </c>
      <c r="H382" s="662">
        <v>24.8</v>
      </c>
      <c r="I382" s="662">
        <v>132</v>
      </c>
      <c r="J382" s="662">
        <v>53.4</v>
      </c>
      <c r="K382" s="662">
        <v>2</v>
      </c>
      <c r="L382" s="662">
        <v>10.199999999999999</v>
      </c>
      <c r="M382" s="662" t="s">
        <v>22</v>
      </c>
      <c r="N382" s="662" t="s">
        <v>35</v>
      </c>
      <c r="O382" s="662">
        <v>68920</v>
      </c>
      <c r="P382" s="662" t="s">
        <v>36</v>
      </c>
      <c r="Q382" s="667">
        <v>35.413333000000002</v>
      </c>
      <c r="R382" s="667">
        <v>132.88999999999999</v>
      </c>
      <c r="S382" s="662">
        <v>364.33823399799411</v>
      </c>
      <c r="T382" s="668" t="s">
        <v>4605</v>
      </c>
      <c r="U382" s="668" t="s">
        <v>4605</v>
      </c>
      <c r="V382" s="668" t="s">
        <v>4605</v>
      </c>
      <c r="W382" s="668" t="s">
        <v>22</v>
      </c>
      <c r="X382" s="668" t="s">
        <v>22</v>
      </c>
      <c r="Y382" s="668" t="s">
        <v>22</v>
      </c>
      <c r="Z382" s="668" t="s">
        <v>22</v>
      </c>
      <c r="AB382" s="662" t="s">
        <v>35</v>
      </c>
      <c r="AC382" s="662" t="s">
        <v>35</v>
      </c>
      <c r="AE382" s="662" t="s">
        <v>5064</v>
      </c>
      <c r="AF382" s="662" t="s">
        <v>14772</v>
      </c>
      <c r="AG382" s="662" t="s">
        <v>16439</v>
      </c>
    </row>
    <row r="383" spans="1:33">
      <c r="A383" s="662" t="s">
        <v>3374</v>
      </c>
      <c r="B383" s="662">
        <v>67016</v>
      </c>
      <c r="C383" s="662" t="s">
        <v>17</v>
      </c>
      <c r="D383" s="662" t="s">
        <v>3375</v>
      </c>
      <c r="E383" s="662" t="s">
        <v>3376</v>
      </c>
      <c r="F383" s="662" t="s">
        <v>3377</v>
      </c>
      <c r="G383" s="662">
        <v>35</v>
      </c>
      <c r="H383" s="662">
        <v>2</v>
      </c>
      <c r="I383" s="662">
        <v>132</v>
      </c>
      <c r="J383" s="662">
        <v>54.1</v>
      </c>
      <c r="K383" s="662">
        <v>570</v>
      </c>
      <c r="L383" s="662">
        <v>10</v>
      </c>
      <c r="M383" s="662">
        <v>2.8</v>
      </c>
      <c r="N383" s="662" t="s">
        <v>3378</v>
      </c>
      <c r="O383" s="662">
        <v>67900</v>
      </c>
      <c r="P383" s="662" t="s">
        <v>22</v>
      </c>
      <c r="Q383" s="667">
        <v>35.033332999999999</v>
      </c>
      <c r="R383" s="667">
        <v>132.901667</v>
      </c>
      <c r="S383" s="662">
        <v>364.97705241586647</v>
      </c>
      <c r="T383" s="668" t="s">
        <v>4605</v>
      </c>
      <c r="U383" s="668" t="s">
        <v>4605</v>
      </c>
      <c r="V383" s="668" t="s">
        <v>4605</v>
      </c>
      <c r="W383" s="668" t="s">
        <v>22</v>
      </c>
      <c r="X383" s="668" t="s">
        <v>22</v>
      </c>
      <c r="Y383" s="668" t="s">
        <v>22</v>
      </c>
      <c r="Z383" s="668" t="s">
        <v>22</v>
      </c>
      <c r="AB383" s="662" t="s">
        <v>4744</v>
      </c>
      <c r="AC383" s="662" t="s">
        <v>2135</v>
      </c>
      <c r="AE383" s="662" t="s">
        <v>5064</v>
      </c>
      <c r="AF383" s="662" t="s">
        <v>14762</v>
      </c>
      <c r="AG383" s="662" t="s">
        <v>16429</v>
      </c>
    </row>
    <row r="384" spans="1:33">
      <c r="A384" s="662" t="s">
        <v>1448</v>
      </c>
      <c r="B384" s="662">
        <v>36821</v>
      </c>
      <c r="C384" s="662" t="s">
        <v>17</v>
      </c>
      <c r="D384" s="662" t="s">
        <v>1569</v>
      </c>
      <c r="E384" s="662" t="s">
        <v>1570</v>
      </c>
      <c r="F384" s="662" t="s">
        <v>1571</v>
      </c>
      <c r="G384" s="662">
        <v>36</v>
      </c>
      <c r="H384" s="662">
        <v>56.3</v>
      </c>
      <c r="I384" s="662">
        <v>140</v>
      </c>
      <c r="J384" s="662">
        <v>24.5</v>
      </c>
      <c r="K384" s="662">
        <v>183</v>
      </c>
      <c r="L384" s="662">
        <v>6.4</v>
      </c>
      <c r="M384" s="662">
        <v>1.5</v>
      </c>
      <c r="N384" s="662" t="s">
        <v>984</v>
      </c>
      <c r="O384" s="662" t="s">
        <v>22</v>
      </c>
      <c r="P384" s="662" t="s">
        <v>22</v>
      </c>
      <c r="Q384" s="667">
        <v>36.938333</v>
      </c>
      <c r="R384" s="667">
        <v>140.408333</v>
      </c>
      <c r="S384" s="662">
        <v>365.29405416393979</v>
      </c>
      <c r="T384" s="668" t="s">
        <v>4605</v>
      </c>
      <c r="U384" s="668" t="s">
        <v>4605</v>
      </c>
      <c r="V384" s="668" t="s">
        <v>4605</v>
      </c>
      <c r="W384" s="668" t="s">
        <v>22</v>
      </c>
      <c r="X384" s="668" t="s">
        <v>22</v>
      </c>
      <c r="Y384" s="668" t="s">
        <v>22</v>
      </c>
      <c r="Z384" s="668" t="s">
        <v>22</v>
      </c>
      <c r="AB384" s="662" t="s">
        <v>4745</v>
      </c>
      <c r="AC384" s="662" t="s">
        <v>863</v>
      </c>
      <c r="AE384" s="662" t="s">
        <v>5064</v>
      </c>
      <c r="AF384" s="662" t="s">
        <v>14773</v>
      </c>
      <c r="AG384" s="662" t="s">
        <v>16440</v>
      </c>
    </row>
    <row r="385" spans="1:33">
      <c r="A385" s="662" t="s">
        <v>2641</v>
      </c>
      <c r="B385" s="662">
        <v>54041</v>
      </c>
      <c r="C385" s="662" t="s">
        <v>17</v>
      </c>
      <c r="D385" s="662" t="s">
        <v>2646</v>
      </c>
      <c r="E385" s="662" t="s">
        <v>2647</v>
      </c>
      <c r="F385" s="662" t="s">
        <v>2648</v>
      </c>
      <c r="G385" s="662">
        <v>38</v>
      </c>
      <c r="H385" s="662">
        <v>19.8</v>
      </c>
      <c r="I385" s="662">
        <v>138</v>
      </c>
      <c r="J385" s="662">
        <v>30.7</v>
      </c>
      <c r="K385" s="662">
        <v>58</v>
      </c>
      <c r="L385" s="662">
        <v>8.1</v>
      </c>
      <c r="M385" s="662">
        <v>1.5</v>
      </c>
      <c r="N385" s="662" t="s">
        <v>2649</v>
      </c>
      <c r="O385" s="662" t="s">
        <v>22</v>
      </c>
      <c r="P385" s="662" t="s">
        <v>40</v>
      </c>
      <c r="Q385" s="667">
        <v>38.33</v>
      </c>
      <c r="R385" s="667">
        <v>138.51166699999999</v>
      </c>
      <c r="S385" s="662">
        <v>366.87238592562517</v>
      </c>
      <c r="T385" s="668" t="s">
        <v>4605</v>
      </c>
      <c r="U385" s="668" t="s">
        <v>4605</v>
      </c>
      <c r="V385" s="668" t="s">
        <v>4605</v>
      </c>
      <c r="W385" s="668" t="s">
        <v>22</v>
      </c>
      <c r="X385" s="668" t="s">
        <v>22</v>
      </c>
      <c r="Y385" s="668" t="s">
        <v>22</v>
      </c>
      <c r="Z385" s="668" t="s">
        <v>22</v>
      </c>
      <c r="AB385" s="662" t="s">
        <v>2649</v>
      </c>
      <c r="AC385" s="662" t="s">
        <v>2649</v>
      </c>
      <c r="AE385" s="662" t="s">
        <v>5064</v>
      </c>
      <c r="AF385" s="662" t="s">
        <v>14765</v>
      </c>
      <c r="AG385" s="662" t="s">
        <v>16432</v>
      </c>
    </row>
    <row r="386" spans="1:33" ht="18.75" customHeight="1">
      <c r="A386" s="662" t="s">
        <v>1578</v>
      </c>
      <c r="B386" s="662">
        <v>40136</v>
      </c>
      <c r="C386" s="662" t="s">
        <v>17</v>
      </c>
      <c r="D386" s="662" t="s">
        <v>1605</v>
      </c>
      <c r="E386" s="662" t="s">
        <v>1606</v>
      </c>
      <c r="F386" s="662" t="s">
        <v>1607</v>
      </c>
      <c r="G386" s="662">
        <v>36</v>
      </c>
      <c r="H386" s="662">
        <v>34.799999999999997</v>
      </c>
      <c r="I386" s="662">
        <v>140</v>
      </c>
      <c r="J386" s="662">
        <v>38.700000000000003</v>
      </c>
      <c r="K386" s="662">
        <v>34</v>
      </c>
      <c r="L386" s="662">
        <v>10</v>
      </c>
      <c r="M386" s="662">
        <v>1.5</v>
      </c>
      <c r="N386" s="662" t="s">
        <v>1608</v>
      </c>
      <c r="O386" s="662" t="s">
        <v>22</v>
      </c>
      <c r="P386" s="662" t="s">
        <v>40</v>
      </c>
      <c r="Q386" s="667">
        <v>36.58</v>
      </c>
      <c r="R386" s="667">
        <v>140.64500000000001</v>
      </c>
      <c r="S386" s="662">
        <v>367.31313085223633</v>
      </c>
      <c r="T386" s="668" t="s">
        <v>4605</v>
      </c>
      <c r="U386" s="668" t="s">
        <v>4605</v>
      </c>
      <c r="V386" s="668" t="s">
        <v>4605</v>
      </c>
      <c r="W386" s="668" t="s">
        <v>22</v>
      </c>
      <c r="X386" s="668" t="s">
        <v>22</v>
      </c>
      <c r="Y386" s="668" t="s">
        <v>22</v>
      </c>
      <c r="Z386" s="668" t="s">
        <v>22</v>
      </c>
      <c r="AB386" s="662" t="s">
        <v>1632</v>
      </c>
      <c r="AC386" s="662" t="s">
        <v>2311</v>
      </c>
      <c r="AE386" s="662" t="s">
        <v>5064</v>
      </c>
      <c r="AF386" s="662" t="s">
        <v>14766</v>
      </c>
      <c r="AG386" s="662" t="s">
        <v>16433</v>
      </c>
    </row>
    <row r="387" spans="1:33">
      <c r="A387" s="662" t="s">
        <v>3759</v>
      </c>
      <c r="B387" s="662">
        <v>74056</v>
      </c>
      <c r="C387" s="662" t="s">
        <v>17</v>
      </c>
      <c r="D387" s="662" t="s">
        <v>3760</v>
      </c>
      <c r="E387" s="662" t="s">
        <v>3761</v>
      </c>
      <c r="F387" s="662" t="s">
        <v>3762</v>
      </c>
      <c r="G387" s="662">
        <v>33</v>
      </c>
      <c r="H387" s="662">
        <v>45.9</v>
      </c>
      <c r="I387" s="662">
        <v>133</v>
      </c>
      <c r="J387" s="662">
        <v>20.3</v>
      </c>
      <c r="K387" s="662">
        <v>605</v>
      </c>
      <c r="L387" s="662">
        <v>10.4</v>
      </c>
      <c r="M387" s="662">
        <v>1.5</v>
      </c>
      <c r="N387" s="662" t="s">
        <v>3763</v>
      </c>
      <c r="O387" s="662" t="s">
        <v>22</v>
      </c>
      <c r="P387" s="662" t="s">
        <v>40</v>
      </c>
      <c r="Q387" s="667">
        <v>33.765000000000001</v>
      </c>
      <c r="R387" s="667">
        <v>133.33833300000001</v>
      </c>
      <c r="S387" s="662">
        <v>367.77361573444244</v>
      </c>
      <c r="T387" s="668" t="s">
        <v>4605</v>
      </c>
      <c r="U387" s="668" t="s">
        <v>4605</v>
      </c>
      <c r="V387" s="668" t="s">
        <v>4605</v>
      </c>
      <c r="W387" s="668" t="s">
        <v>22</v>
      </c>
      <c r="X387" s="668" t="s">
        <v>22</v>
      </c>
      <c r="Y387" s="668" t="s">
        <v>22</v>
      </c>
      <c r="Z387" s="668" t="s">
        <v>22</v>
      </c>
      <c r="AB387" s="662" t="s">
        <v>3763</v>
      </c>
      <c r="AC387" s="662" t="s">
        <v>3763</v>
      </c>
      <c r="AE387" s="662" t="s">
        <v>5064</v>
      </c>
      <c r="AF387" s="662" t="s">
        <v>14767</v>
      </c>
      <c r="AG387" s="662" t="s">
        <v>16434</v>
      </c>
    </row>
    <row r="388" spans="1:33">
      <c r="A388" s="662" t="s">
        <v>3487</v>
      </c>
      <c r="B388" s="662">
        <v>68261</v>
      </c>
      <c r="C388" s="662" t="s">
        <v>17</v>
      </c>
      <c r="D388" s="662" t="s">
        <v>3520</v>
      </c>
      <c r="E388" s="662" t="s">
        <v>3521</v>
      </c>
      <c r="F388" s="662" t="s">
        <v>3522</v>
      </c>
      <c r="G388" s="662">
        <v>35</v>
      </c>
      <c r="H388" s="662">
        <v>11.8</v>
      </c>
      <c r="I388" s="662">
        <v>132</v>
      </c>
      <c r="J388" s="662">
        <v>48.9</v>
      </c>
      <c r="K388" s="662">
        <v>215</v>
      </c>
      <c r="L388" s="662">
        <v>7.9</v>
      </c>
      <c r="M388" s="662">
        <v>1.5</v>
      </c>
      <c r="N388" s="662" t="s">
        <v>2050</v>
      </c>
      <c r="O388" s="662" t="s">
        <v>22</v>
      </c>
      <c r="P388" s="662" t="s">
        <v>40</v>
      </c>
      <c r="Q388" s="667">
        <v>35.196666999999998</v>
      </c>
      <c r="R388" s="667">
        <v>132.815</v>
      </c>
      <c r="S388" s="662">
        <v>371.53410165570517</v>
      </c>
      <c r="T388" s="668" t="s">
        <v>4605</v>
      </c>
      <c r="U388" s="668" t="s">
        <v>4605</v>
      </c>
      <c r="V388" s="668" t="s">
        <v>4605</v>
      </c>
      <c r="W388" s="668" t="s">
        <v>22</v>
      </c>
      <c r="X388" s="668" t="s">
        <v>22</v>
      </c>
      <c r="Y388" s="668" t="s">
        <v>22</v>
      </c>
      <c r="Z388" s="668" t="s">
        <v>22</v>
      </c>
      <c r="AB388" s="662" t="s">
        <v>4745</v>
      </c>
      <c r="AC388" s="662" t="s">
        <v>2491</v>
      </c>
      <c r="AE388" s="662" t="s">
        <v>5064</v>
      </c>
      <c r="AF388" s="662" t="s">
        <v>14768</v>
      </c>
      <c r="AG388" s="662" t="s">
        <v>16435</v>
      </c>
    </row>
    <row r="389" spans="1:33">
      <c r="A389" s="662" t="s">
        <v>3374</v>
      </c>
      <c r="B389" s="662">
        <v>67106</v>
      </c>
      <c r="C389" s="662" t="s">
        <v>17</v>
      </c>
      <c r="D389" s="662" t="s">
        <v>3386</v>
      </c>
      <c r="E389" s="662" t="s">
        <v>3387</v>
      </c>
      <c r="F389" s="662" t="s">
        <v>3388</v>
      </c>
      <c r="G389" s="662">
        <v>34</v>
      </c>
      <c r="H389" s="662">
        <v>48.7</v>
      </c>
      <c r="I389" s="662">
        <v>132</v>
      </c>
      <c r="J389" s="662">
        <v>51</v>
      </c>
      <c r="K389" s="662">
        <v>159</v>
      </c>
      <c r="L389" s="662">
        <v>10</v>
      </c>
      <c r="M389" s="662">
        <v>1.5</v>
      </c>
      <c r="N389" s="662" t="s">
        <v>2522</v>
      </c>
      <c r="O389" s="662" t="s">
        <v>22</v>
      </c>
      <c r="P389" s="662" t="s">
        <v>40</v>
      </c>
      <c r="Q389" s="667">
        <v>34.811667</v>
      </c>
      <c r="R389" s="667">
        <v>132.85</v>
      </c>
      <c r="S389" s="662">
        <v>372.86319440300917</v>
      </c>
      <c r="T389" s="668" t="s">
        <v>4605</v>
      </c>
      <c r="U389" s="668" t="s">
        <v>4605</v>
      </c>
      <c r="V389" s="668" t="s">
        <v>4605</v>
      </c>
      <c r="W389" s="668" t="s">
        <v>22</v>
      </c>
      <c r="X389" s="668" t="s">
        <v>22</v>
      </c>
      <c r="Y389" s="668" t="s">
        <v>22</v>
      </c>
      <c r="Z389" s="668" t="s">
        <v>22</v>
      </c>
      <c r="AB389" s="662" t="s">
        <v>4745</v>
      </c>
      <c r="AC389" s="662" t="s">
        <v>2135</v>
      </c>
      <c r="AE389" s="662" t="s">
        <v>5064</v>
      </c>
      <c r="AF389" s="662" t="s">
        <v>14777</v>
      </c>
      <c r="AG389" s="662" t="s">
        <v>16444</v>
      </c>
    </row>
    <row r="390" spans="1:33" ht="18.75" customHeight="1">
      <c r="A390" s="662" t="s">
        <v>3374</v>
      </c>
      <c r="B390" s="662">
        <v>67461</v>
      </c>
      <c r="C390" s="662" t="s">
        <v>17</v>
      </c>
      <c r="D390" s="662" t="s">
        <v>3468</v>
      </c>
      <c r="E390" s="662" t="s">
        <v>3469</v>
      </c>
      <c r="F390" s="662" t="s">
        <v>3470</v>
      </c>
      <c r="G390" s="662">
        <v>34</v>
      </c>
      <c r="H390" s="662">
        <v>19.8</v>
      </c>
      <c r="I390" s="662">
        <v>132</v>
      </c>
      <c r="J390" s="662">
        <v>58.9</v>
      </c>
      <c r="K390" s="662">
        <v>5</v>
      </c>
      <c r="L390" s="662">
        <v>10</v>
      </c>
      <c r="M390" s="662">
        <v>1.5</v>
      </c>
      <c r="N390" s="662" t="s">
        <v>2574</v>
      </c>
      <c r="O390" s="662" t="s">
        <v>22</v>
      </c>
      <c r="P390" s="662" t="s">
        <v>40</v>
      </c>
      <c r="Q390" s="667">
        <v>34.33</v>
      </c>
      <c r="R390" s="667">
        <v>132.98166699999999</v>
      </c>
      <c r="S390" s="662">
        <v>373.59488648225806</v>
      </c>
      <c r="T390" s="668" t="s">
        <v>4605</v>
      </c>
      <c r="U390" s="668" t="s">
        <v>4605</v>
      </c>
      <c r="V390" s="668" t="s">
        <v>4605</v>
      </c>
      <c r="W390" s="668" t="s">
        <v>22</v>
      </c>
      <c r="X390" s="668" t="s">
        <v>22</v>
      </c>
      <c r="Y390" s="668" t="s">
        <v>22</v>
      </c>
      <c r="Z390" s="668" t="s">
        <v>22</v>
      </c>
      <c r="AB390" s="662" t="s">
        <v>4745</v>
      </c>
      <c r="AC390" s="662" t="s">
        <v>3278</v>
      </c>
      <c r="AE390" s="662" t="s">
        <v>5064</v>
      </c>
      <c r="AF390" s="662" t="s">
        <v>14774</v>
      </c>
      <c r="AG390" s="662" t="s">
        <v>16441</v>
      </c>
    </row>
    <row r="391" spans="1:33">
      <c r="A391" s="662" t="s">
        <v>1448</v>
      </c>
      <c r="B391" s="662">
        <v>36176</v>
      </c>
      <c r="C391" s="662" t="s">
        <v>17</v>
      </c>
      <c r="D391" s="662" t="s">
        <v>1469</v>
      </c>
      <c r="E391" s="662" t="s">
        <v>1470</v>
      </c>
      <c r="F391" s="662" t="s">
        <v>1471</v>
      </c>
      <c r="G391" s="662">
        <v>37</v>
      </c>
      <c r="H391" s="662">
        <v>39.5</v>
      </c>
      <c r="I391" s="662">
        <v>139</v>
      </c>
      <c r="J391" s="662">
        <v>51.8</v>
      </c>
      <c r="K391" s="662">
        <v>212</v>
      </c>
      <c r="L391" s="662">
        <v>10</v>
      </c>
      <c r="M391" s="662">
        <v>3.5</v>
      </c>
      <c r="N391" s="662" t="s">
        <v>1124</v>
      </c>
      <c r="O391" s="662" t="s">
        <v>22</v>
      </c>
      <c r="P391" s="662" t="s">
        <v>40</v>
      </c>
      <c r="Q391" s="667">
        <v>37.658332999999999</v>
      </c>
      <c r="R391" s="667">
        <v>139.86333300000001</v>
      </c>
      <c r="S391" s="662">
        <v>373.87343872333264</v>
      </c>
      <c r="T391" s="668" t="s">
        <v>4605</v>
      </c>
      <c r="U391" s="668" t="s">
        <v>4605</v>
      </c>
      <c r="V391" s="668" t="s">
        <v>4605</v>
      </c>
      <c r="W391" s="668" t="s">
        <v>22</v>
      </c>
      <c r="X391" s="668" t="s">
        <v>22</v>
      </c>
      <c r="Y391" s="668" t="s">
        <v>22</v>
      </c>
      <c r="Z391" s="668" t="s">
        <v>22</v>
      </c>
      <c r="AB391" s="662" t="s">
        <v>4745</v>
      </c>
      <c r="AC391" s="662" t="s">
        <v>4786</v>
      </c>
      <c r="AE391" s="662" t="s">
        <v>5064</v>
      </c>
      <c r="AF391" s="662" t="s">
        <v>14779</v>
      </c>
      <c r="AG391" s="662" t="s">
        <v>16446</v>
      </c>
    </row>
    <row r="392" spans="1:33">
      <c r="A392" s="662" t="s">
        <v>3684</v>
      </c>
      <c r="B392" s="662">
        <v>73001</v>
      </c>
      <c r="C392" s="662" t="s">
        <v>17</v>
      </c>
      <c r="D392" s="662" t="s">
        <v>3685</v>
      </c>
      <c r="E392" s="662" t="s">
        <v>3686</v>
      </c>
      <c r="F392" s="662" t="s">
        <v>3687</v>
      </c>
      <c r="G392" s="662">
        <v>34</v>
      </c>
      <c r="H392" s="662">
        <v>15</v>
      </c>
      <c r="I392" s="662">
        <v>133</v>
      </c>
      <c r="J392" s="662">
        <v>0.4</v>
      </c>
      <c r="K392" s="662">
        <v>9</v>
      </c>
      <c r="L392" s="662">
        <v>10</v>
      </c>
      <c r="M392" s="662">
        <v>1.5</v>
      </c>
      <c r="N392" s="662" t="s">
        <v>3688</v>
      </c>
      <c r="O392" s="662" t="s">
        <v>22</v>
      </c>
      <c r="P392" s="662" t="s">
        <v>40</v>
      </c>
      <c r="Q392" s="667">
        <v>34.25</v>
      </c>
      <c r="R392" s="667">
        <v>133.00666699999999</v>
      </c>
      <c r="S392" s="662">
        <v>374.20641652584595</v>
      </c>
      <c r="T392" s="668" t="s">
        <v>4605</v>
      </c>
      <c r="U392" s="668" t="s">
        <v>4605</v>
      </c>
      <c r="V392" s="668" t="s">
        <v>4605</v>
      </c>
      <c r="W392" s="668" t="s">
        <v>22</v>
      </c>
      <c r="X392" s="668" t="s">
        <v>22</v>
      </c>
      <c r="Y392" s="668" t="s">
        <v>22</v>
      </c>
      <c r="Z392" s="668" t="s">
        <v>22</v>
      </c>
      <c r="AB392" s="662" t="s">
        <v>4745</v>
      </c>
      <c r="AC392" s="662" t="s">
        <v>2372</v>
      </c>
      <c r="AE392" s="662" t="s">
        <v>5064</v>
      </c>
      <c r="AF392" s="662" t="s">
        <v>14769</v>
      </c>
      <c r="AG392" s="662" t="s">
        <v>16436</v>
      </c>
    </row>
    <row r="393" spans="1:33">
      <c r="A393" s="662" t="s">
        <v>3374</v>
      </c>
      <c r="B393" s="662">
        <v>67386</v>
      </c>
      <c r="C393" s="662" t="s">
        <v>23</v>
      </c>
      <c r="D393" s="662" t="s">
        <v>3453</v>
      </c>
      <c r="E393" s="662" t="s">
        <v>3454</v>
      </c>
      <c r="F393" s="662" t="s">
        <v>3455</v>
      </c>
      <c r="G393" s="662">
        <v>34</v>
      </c>
      <c r="H393" s="662">
        <v>26.1</v>
      </c>
      <c r="I393" s="662">
        <v>132</v>
      </c>
      <c r="J393" s="662">
        <v>55.1</v>
      </c>
      <c r="K393" s="662">
        <v>331</v>
      </c>
      <c r="L393" s="662">
        <v>10.199999999999999</v>
      </c>
      <c r="M393" s="662" t="s">
        <v>22</v>
      </c>
      <c r="N393" s="662" t="s">
        <v>35</v>
      </c>
      <c r="O393" s="662" t="s">
        <v>22</v>
      </c>
      <c r="P393" s="662" t="s">
        <v>36</v>
      </c>
      <c r="Q393" s="667">
        <v>34.435000000000002</v>
      </c>
      <c r="R393" s="667">
        <v>132.91833299999999</v>
      </c>
      <c r="S393" s="662">
        <v>375.82543203899672</v>
      </c>
      <c r="T393" s="668" t="s">
        <v>4605</v>
      </c>
      <c r="U393" s="668" t="s">
        <v>4605</v>
      </c>
      <c r="V393" s="668" t="s">
        <v>4605</v>
      </c>
      <c r="W393" s="668" t="s">
        <v>22</v>
      </c>
      <c r="X393" s="668" t="s">
        <v>22</v>
      </c>
      <c r="Y393" s="668" t="s">
        <v>22</v>
      </c>
      <c r="Z393" s="668" t="s">
        <v>22</v>
      </c>
      <c r="AB393" s="662" t="s">
        <v>35</v>
      </c>
      <c r="AC393" s="662" t="s">
        <v>35</v>
      </c>
      <c r="AE393" s="662" t="s">
        <v>5064</v>
      </c>
      <c r="AF393" s="662" t="s">
        <v>14780</v>
      </c>
      <c r="AG393" s="662" t="s">
        <v>16447</v>
      </c>
    </row>
    <row r="394" spans="1:33">
      <c r="A394" s="662" t="s">
        <v>3487</v>
      </c>
      <c r="B394" s="662">
        <v>68156</v>
      </c>
      <c r="C394" s="662" t="s">
        <v>17</v>
      </c>
      <c r="D394" s="662" t="s">
        <v>3506</v>
      </c>
      <c r="E394" s="662" t="s">
        <v>3507</v>
      </c>
      <c r="F394" s="662" t="s">
        <v>3508</v>
      </c>
      <c r="G394" s="662">
        <v>35</v>
      </c>
      <c r="H394" s="662">
        <v>19.899999999999999</v>
      </c>
      <c r="I394" s="662">
        <v>132</v>
      </c>
      <c r="J394" s="662">
        <v>43.8</v>
      </c>
      <c r="K394" s="662">
        <v>20</v>
      </c>
      <c r="L394" s="662">
        <v>10</v>
      </c>
      <c r="M394" s="662">
        <v>1.5</v>
      </c>
      <c r="N394" s="662" t="s">
        <v>2461</v>
      </c>
      <c r="O394" s="662" t="s">
        <v>22</v>
      </c>
      <c r="P394" s="662" t="s">
        <v>40</v>
      </c>
      <c r="Q394" s="667">
        <v>35.331667000000003</v>
      </c>
      <c r="R394" s="667">
        <v>132.72999999999999</v>
      </c>
      <c r="S394" s="662">
        <v>378.84060579412119</v>
      </c>
      <c r="T394" s="668" t="s">
        <v>4605</v>
      </c>
      <c r="U394" s="668" t="s">
        <v>4605</v>
      </c>
      <c r="V394" s="668" t="s">
        <v>4605</v>
      </c>
      <c r="W394" s="668" t="s">
        <v>22</v>
      </c>
      <c r="X394" s="668" t="s">
        <v>22</v>
      </c>
      <c r="Y394" s="668" t="s">
        <v>22</v>
      </c>
      <c r="Z394" s="668" t="s">
        <v>22</v>
      </c>
      <c r="AB394" s="662" t="s">
        <v>2461</v>
      </c>
      <c r="AC394" s="662" t="s">
        <v>2461</v>
      </c>
      <c r="AE394" s="662" t="s">
        <v>5064</v>
      </c>
      <c r="AF394" s="662" t="s">
        <v>14778</v>
      </c>
      <c r="AG394" s="662" t="s">
        <v>16445</v>
      </c>
    </row>
    <row r="395" spans="1:33">
      <c r="A395" s="662" t="s">
        <v>1448</v>
      </c>
      <c r="B395" s="662">
        <v>36676</v>
      </c>
      <c r="C395" s="662" t="s">
        <v>17</v>
      </c>
      <c r="D395" s="662" t="s">
        <v>1556</v>
      </c>
      <c r="E395" s="662" t="s">
        <v>1557</v>
      </c>
      <c r="F395" s="662" t="s">
        <v>1558</v>
      </c>
      <c r="G395" s="662">
        <v>37</v>
      </c>
      <c r="H395" s="662">
        <v>8.8000000000000007</v>
      </c>
      <c r="I395" s="662">
        <v>140</v>
      </c>
      <c r="J395" s="662">
        <v>27.6</v>
      </c>
      <c r="K395" s="662">
        <v>290</v>
      </c>
      <c r="L395" s="662">
        <v>10</v>
      </c>
      <c r="M395" s="662">
        <v>1.5</v>
      </c>
      <c r="N395" s="662" t="s">
        <v>988</v>
      </c>
      <c r="O395" s="662" t="s">
        <v>22</v>
      </c>
      <c r="P395" s="662" t="s">
        <v>40</v>
      </c>
      <c r="Q395" s="667">
        <v>37.146667000000001</v>
      </c>
      <c r="R395" s="667">
        <v>140.46</v>
      </c>
      <c r="S395" s="662">
        <v>380.94963256446687</v>
      </c>
      <c r="T395" s="668" t="s">
        <v>4605</v>
      </c>
      <c r="U395" s="668" t="s">
        <v>4605</v>
      </c>
      <c r="V395" s="668" t="s">
        <v>4605</v>
      </c>
      <c r="W395" s="668" t="s">
        <v>22</v>
      </c>
      <c r="X395" s="668" t="s">
        <v>22</v>
      </c>
      <c r="Y395" s="668" t="s">
        <v>22</v>
      </c>
      <c r="Z395" s="668" t="s">
        <v>22</v>
      </c>
      <c r="AB395" s="662" t="s">
        <v>4745</v>
      </c>
      <c r="AC395" s="662" t="s">
        <v>4783</v>
      </c>
      <c r="AE395" s="662" t="s">
        <v>5064</v>
      </c>
      <c r="AF395" s="662" t="s">
        <v>14770</v>
      </c>
      <c r="AG395" s="662" t="s">
        <v>16437</v>
      </c>
    </row>
    <row r="396" spans="1:33">
      <c r="A396" s="662" t="s">
        <v>2641</v>
      </c>
      <c r="B396" s="662">
        <v>54181</v>
      </c>
      <c r="C396" s="662" t="s">
        <v>17</v>
      </c>
      <c r="D396" s="662" t="s">
        <v>2668</v>
      </c>
      <c r="E396" s="662" t="s">
        <v>2669</v>
      </c>
      <c r="F396" s="662" t="s">
        <v>2670</v>
      </c>
      <c r="G396" s="662">
        <v>38</v>
      </c>
      <c r="H396" s="662">
        <v>4.5999999999999996</v>
      </c>
      <c r="I396" s="662">
        <v>139</v>
      </c>
      <c r="J396" s="662">
        <v>23.3</v>
      </c>
      <c r="K396" s="662">
        <v>14</v>
      </c>
      <c r="L396" s="662">
        <v>10</v>
      </c>
      <c r="M396" s="662">
        <v>2.6</v>
      </c>
      <c r="N396" s="662" t="s">
        <v>2209</v>
      </c>
      <c r="O396" s="662" t="s">
        <v>22</v>
      </c>
      <c r="P396" s="662" t="s">
        <v>40</v>
      </c>
      <c r="Q396" s="667">
        <v>38.076667</v>
      </c>
      <c r="R396" s="667">
        <v>139.38833299999999</v>
      </c>
      <c r="S396" s="662">
        <v>381.11328906116</v>
      </c>
      <c r="T396" s="668" t="s">
        <v>4605</v>
      </c>
      <c r="U396" s="668" t="s">
        <v>4605</v>
      </c>
      <c r="V396" s="668" t="s">
        <v>4605</v>
      </c>
      <c r="W396" s="668" t="s">
        <v>22</v>
      </c>
      <c r="X396" s="668" t="s">
        <v>22</v>
      </c>
      <c r="Y396" s="668" t="s">
        <v>22</v>
      </c>
      <c r="Z396" s="668" t="s">
        <v>22</v>
      </c>
      <c r="AB396" s="662" t="s">
        <v>2209</v>
      </c>
      <c r="AC396" s="662" t="s">
        <v>2209</v>
      </c>
      <c r="AE396" s="662" t="s">
        <v>5064</v>
      </c>
      <c r="AF396" s="662" t="s">
        <v>14776</v>
      </c>
      <c r="AG396" s="662" t="s">
        <v>16443</v>
      </c>
    </row>
    <row r="397" spans="1:33">
      <c r="A397" s="662" t="s">
        <v>3684</v>
      </c>
      <c r="B397" s="662">
        <v>73126</v>
      </c>
      <c r="C397" s="662" t="s">
        <v>17</v>
      </c>
      <c r="D397" s="662" t="s">
        <v>3695</v>
      </c>
      <c r="E397" s="662" t="s">
        <v>3696</v>
      </c>
      <c r="F397" s="662" t="s">
        <v>3697</v>
      </c>
      <c r="G397" s="662">
        <v>33</v>
      </c>
      <c r="H397" s="662">
        <v>54.9</v>
      </c>
      <c r="I397" s="662">
        <v>133</v>
      </c>
      <c r="J397" s="662">
        <v>4.8</v>
      </c>
      <c r="K397" s="662">
        <v>4</v>
      </c>
      <c r="L397" s="662">
        <v>10.199999999999999</v>
      </c>
      <c r="M397" s="662">
        <v>1.5</v>
      </c>
      <c r="N397" s="662" t="s">
        <v>3698</v>
      </c>
      <c r="O397" s="662" t="s">
        <v>22</v>
      </c>
      <c r="P397" s="662" t="s">
        <v>40</v>
      </c>
      <c r="Q397" s="667">
        <v>33.914999999999999</v>
      </c>
      <c r="R397" s="667">
        <v>133.08000000000001</v>
      </c>
      <c r="S397" s="662">
        <v>381.75812594339828</v>
      </c>
      <c r="T397" s="668" t="s">
        <v>4605</v>
      </c>
      <c r="U397" s="668" t="s">
        <v>4605</v>
      </c>
      <c r="V397" s="668" t="s">
        <v>4605</v>
      </c>
      <c r="W397" s="668" t="s">
        <v>22</v>
      </c>
      <c r="X397" s="668" t="s">
        <v>22</v>
      </c>
      <c r="Y397" s="668" t="s">
        <v>22</v>
      </c>
      <c r="Z397" s="668" t="s">
        <v>22</v>
      </c>
      <c r="AB397" s="662" t="s">
        <v>4860</v>
      </c>
      <c r="AC397" s="662" t="s">
        <v>2311</v>
      </c>
      <c r="AE397" s="662" t="s">
        <v>5064</v>
      </c>
      <c r="AF397" s="662" t="s">
        <v>14783</v>
      </c>
      <c r="AG397" s="662" t="s">
        <v>16452</v>
      </c>
    </row>
    <row r="398" spans="1:33">
      <c r="A398" s="662" t="s">
        <v>1448</v>
      </c>
      <c r="B398" s="662">
        <v>36276</v>
      </c>
      <c r="C398" s="662" t="s">
        <v>17</v>
      </c>
      <c r="D398" s="662" t="s">
        <v>1486</v>
      </c>
      <c r="E398" s="662" t="s">
        <v>1487</v>
      </c>
      <c r="F398" s="662" t="s">
        <v>1488</v>
      </c>
      <c r="G398" s="662">
        <v>37</v>
      </c>
      <c r="H398" s="662">
        <v>33.1</v>
      </c>
      <c r="I398" s="662">
        <v>140</v>
      </c>
      <c r="J398" s="662">
        <v>6.5</v>
      </c>
      <c r="K398" s="662">
        <v>519</v>
      </c>
      <c r="L398" s="662">
        <v>9.9</v>
      </c>
      <c r="M398" s="662">
        <v>3.5</v>
      </c>
      <c r="N398" s="662" t="s">
        <v>977</v>
      </c>
      <c r="O398" s="662">
        <v>36910</v>
      </c>
      <c r="P398" s="662" t="s">
        <v>22</v>
      </c>
      <c r="Q398" s="667">
        <v>37.551667000000002</v>
      </c>
      <c r="R398" s="667">
        <v>140.10833299999999</v>
      </c>
      <c r="S398" s="662">
        <v>382.06105845677598</v>
      </c>
      <c r="T398" s="668" t="s">
        <v>4605</v>
      </c>
      <c r="U398" s="668" t="s">
        <v>4605</v>
      </c>
      <c r="V398" s="668" t="s">
        <v>4605</v>
      </c>
      <c r="W398" s="668" t="s">
        <v>22</v>
      </c>
      <c r="X398" s="668" t="s">
        <v>22</v>
      </c>
      <c r="Y398" s="668" t="s">
        <v>22</v>
      </c>
      <c r="Z398" s="668" t="s">
        <v>22</v>
      </c>
      <c r="AB398" s="662" t="s">
        <v>4745</v>
      </c>
      <c r="AC398" s="662" t="s">
        <v>1522</v>
      </c>
      <c r="AE398" s="662" t="s">
        <v>6353</v>
      </c>
      <c r="AF398" s="662" t="s">
        <v>14791</v>
      </c>
      <c r="AG398" s="662" t="s">
        <v>16460</v>
      </c>
    </row>
    <row r="399" spans="1:33" ht="18.75" customHeight="1">
      <c r="A399" s="662" t="s">
        <v>3487</v>
      </c>
      <c r="B399" s="662">
        <v>68306</v>
      </c>
      <c r="C399" s="662" t="s">
        <v>17</v>
      </c>
      <c r="D399" s="662" t="s">
        <v>3529</v>
      </c>
      <c r="E399" s="662" t="s">
        <v>3530</v>
      </c>
      <c r="F399" s="662" t="s">
        <v>3531</v>
      </c>
      <c r="G399" s="662">
        <v>35</v>
      </c>
      <c r="H399" s="662">
        <v>0.1</v>
      </c>
      <c r="I399" s="662">
        <v>132</v>
      </c>
      <c r="J399" s="662">
        <v>42.7</v>
      </c>
      <c r="K399" s="662">
        <v>444</v>
      </c>
      <c r="L399" s="662">
        <v>10</v>
      </c>
      <c r="M399" s="662">
        <v>1.5</v>
      </c>
      <c r="N399" s="662" t="s">
        <v>3532</v>
      </c>
      <c r="O399" s="662">
        <v>68905</v>
      </c>
      <c r="P399" s="662" t="s">
        <v>40</v>
      </c>
      <c r="Q399" s="667">
        <v>35.001666999999998</v>
      </c>
      <c r="R399" s="667">
        <v>132.71166700000001</v>
      </c>
      <c r="S399" s="662">
        <v>382.58630999589468</v>
      </c>
      <c r="T399" s="668" t="s">
        <v>4605</v>
      </c>
      <c r="U399" s="668" t="s">
        <v>4605</v>
      </c>
      <c r="V399" s="668" t="s">
        <v>4605</v>
      </c>
      <c r="W399" s="668" t="s">
        <v>22</v>
      </c>
      <c r="X399" s="668" t="s">
        <v>22</v>
      </c>
      <c r="Y399" s="668" t="s">
        <v>22</v>
      </c>
      <c r="Z399" s="668" t="s">
        <v>22</v>
      </c>
      <c r="AB399" s="662" t="s">
        <v>3532</v>
      </c>
      <c r="AC399" s="662" t="s">
        <v>3532</v>
      </c>
      <c r="AE399" s="662" t="s">
        <v>6353</v>
      </c>
      <c r="AF399" s="662" t="s">
        <v>14790</v>
      </c>
      <c r="AG399" s="662" t="s">
        <v>16459</v>
      </c>
    </row>
    <row r="400" spans="1:33">
      <c r="A400" s="662" t="s">
        <v>1448</v>
      </c>
      <c r="B400" s="662">
        <v>36581</v>
      </c>
      <c r="C400" s="662" t="s">
        <v>23</v>
      </c>
      <c r="D400" s="662" t="s">
        <v>1535</v>
      </c>
      <c r="E400" s="662" t="s">
        <v>1536</v>
      </c>
      <c r="F400" s="662" t="s">
        <v>1537</v>
      </c>
      <c r="G400" s="662">
        <v>37</v>
      </c>
      <c r="H400" s="662">
        <v>13.6</v>
      </c>
      <c r="I400" s="662">
        <v>140</v>
      </c>
      <c r="J400" s="662">
        <v>25.6</v>
      </c>
      <c r="K400" s="662">
        <v>372</v>
      </c>
      <c r="L400" s="662">
        <v>10</v>
      </c>
      <c r="M400" s="662" t="s">
        <v>22</v>
      </c>
      <c r="N400" s="662" t="s">
        <v>35</v>
      </c>
      <c r="O400" s="662">
        <v>36965</v>
      </c>
      <c r="P400" s="662" t="s">
        <v>36</v>
      </c>
      <c r="Q400" s="667">
        <v>37.226666999999999</v>
      </c>
      <c r="R400" s="667">
        <v>140.42666700000001</v>
      </c>
      <c r="S400" s="662">
        <v>383.20428725478178</v>
      </c>
      <c r="T400" s="668" t="s">
        <v>4605</v>
      </c>
      <c r="U400" s="668" t="s">
        <v>4605</v>
      </c>
      <c r="V400" s="668" t="s">
        <v>4605</v>
      </c>
      <c r="W400" s="668" t="s">
        <v>22</v>
      </c>
      <c r="X400" s="668" t="s">
        <v>22</v>
      </c>
      <c r="Y400" s="668" t="s">
        <v>22</v>
      </c>
      <c r="Z400" s="668" t="s">
        <v>22</v>
      </c>
      <c r="AB400" s="662" t="s">
        <v>35</v>
      </c>
      <c r="AC400" s="662" t="s">
        <v>35</v>
      </c>
      <c r="AE400" s="662" t="s">
        <v>6353</v>
      </c>
      <c r="AF400" s="662" t="s">
        <v>14805</v>
      </c>
      <c r="AG400" s="662" t="s">
        <v>16474</v>
      </c>
    </row>
    <row r="401" spans="1:33" ht="18.75" customHeight="1">
      <c r="A401" s="662" t="s">
        <v>3684</v>
      </c>
      <c r="B401" s="662">
        <v>73076</v>
      </c>
      <c r="C401" s="662" t="s">
        <v>17</v>
      </c>
      <c r="D401" s="662" t="s">
        <v>3691</v>
      </c>
      <c r="E401" s="662" t="s">
        <v>3692</v>
      </c>
      <c r="F401" s="662" t="s">
        <v>3693</v>
      </c>
      <c r="G401" s="662">
        <v>34</v>
      </c>
      <c r="H401" s="662">
        <v>3.2</v>
      </c>
      <c r="I401" s="662">
        <v>132</v>
      </c>
      <c r="J401" s="662">
        <v>58.5</v>
      </c>
      <c r="K401" s="662">
        <v>27</v>
      </c>
      <c r="L401" s="662">
        <v>10</v>
      </c>
      <c r="M401" s="662">
        <v>1.5</v>
      </c>
      <c r="N401" s="662" t="s">
        <v>3694</v>
      </c>
      <c r="O401" s="662" t="s">
        <v>22</v>
      </c>
      <c r="P401" s="662" t="s">
        <v>40</v>
      </c>
      <c r="Q401" s="667">
        <v>34.053333000000002</v>
      </c>
      <c r="R401" s="667">
        <v>132.97499999999999</v>
      </c>
      <c r="S401" s="662">
        <v>384.59702313400442</v>
      </c>
      <c r="T401" s="668" t="s">
        <v>4605</v>
      </c>
      <c r="U401" s="668" t="s">
        <v>4605</v>
      </c>
      <c r="V401" s="668" t="s">
        <v>4605</v>
      </c>
      <c r="W401" s="668" t="s">
        <v>22</v>
      </c>
      <c r="X401" s="668" t="s">
        <v>22</v>
      </c>
      <c r="Y401" s="668" t="s">
        <v>22</v>
      </c>
      <c r="Z401" s="668" t="s">
        <v>22</v>
      </c>
      <c r="AB401" s="662" t="s">
        <v>4870</v>
      </c>
      <c r="AC401" s="662" t="s">
        <v>4871</v>
      </c>
      <c r="AE401" s="662" t="s">
        <v>6353</v>
      </c>
      <c r="AF401" s="662" t="s">
        <v>14802</v>
      </c>
      <c r="AG401" s="662" t="s">
        <v>16471</v>
      </c>
    </row>
    <row r="402" spans="1:33">
      <c r="A402" s="662" t="s">
        <v>1448</v>
      </c>
      <c r="B402" s="662">
        <v>36476</v>
      </c>
      <c r="C402" s="662" t="s">
        <v>17</v>
      </c>
      <c r="D402" s="662" t="s">
        <v>1515</v>
      </c>
      <c r="E402" s="662" t="s">
        <v>1516</v>
      </c>
      <c r="F402" s="662" t="s">
        <v>1517</v>
      </c>
      <c r="G402" s="662">
        <v>37</v>
      </c>
      <c r="H402" s="662">
        <v>22.1</v>
      </c>
      <c r="I402" s="662">
        <v>140</v>
      </c>
      <c r="J402" s="662">
        <v>19.8</v>
      </c>
      <c r="K402" s="662">
        <v>249</v>
      </c>
      <c r="L402" s="662">
        <v>6.4</v>
      </c>
      <c r="M402" s="662">
        <v>1.5</v>
      </c>
      <c r="N402" s="662" t="s">
        <v>1518</v>
      </c>
      <c r="O402" s="662" t="s">
        <v>22</v>
      </c>
      <c r="P402" s="662" t="s">
        <v>22</v>
      </c>
      <c r="Q402" s="667">
        <v>37.368333</v>
      </c>
      <c r="R402" s="667">
        <v>140.33000000000001</v>
      </c>
      <c r="S402" s="662">
        <v>385.02162896304964</v>
      </c>
      <c r="T402" s="668" t="s">
        <v>4605</v>
      </c>
      <c r="U402" s="668" t="s">
        <v>4605</v>
      </c>
      <c r="V402" s="668" t="s">
        <v>4605</v>
      </c>
      <c r="W402" s="668" t="s">
        <v>22</v>
      </c>
      <c r="X402" s="668" t="s">
        <v>22</v>
      </c>
      <c r="Y402" s="668" t="s">
        <v>22</v>
      </c>
      <c r="Z402" s="668" t="s">
        <v>22</v>
      </c>
      <c r="AB402" s="662" t="s">
        <v>4745</v>
      </c>
      <c r="AC402" s="662" t="s">
        <v>4805</v>
      </c>
      <c r="AE402" s="662" t="s">
        <v>6353</v>
      </c>
      <c r="AF402" s="662" t="s">
        <v>14793</v>
      </c>
      <c r="AG402" s="662" t="s">
        <v>16462</v>
      </c>
    </row>
    <row r="403" spans="1:33" ht="18.75" customHeight="1">
      <c r="A403" s="662" t="s">
        <v>1578</v>
      </c>
      <c r="B403" s="662">
        <v>40046</v>
      </c>
      <c r="C403" s="662" t="s">
        <v>17</v>
      </c>
      <c r="D403" s="662" t="s">
        <v>1582</v>
      </c>
      <c r="E403" s="662" t="s">
        <v>1583</v>
      </c>
      <c r="F403" s="662" t="s">
        <v>1584</v>
      </c>
      <c r="G403" s="662">
        <v>36</v>
      </c>
      <c r="H403" s="662">
        <v>50</v>
      </c>
      <c r="I403" s="662">
        <v>140</v>
      </c>
      <c r="J403" s="662">
        <v>46.3</v>
      </c>
      <c r="K403" s="662">
        <v>5</v>
      </c>
      <c r="L403" s="662">
        <v>10</v>
      </c>
      <c r="M403" s="662">
        <v>1.5</v>
      </c>
      <c r="N403" s="662" t="s">
        <v>1585</v>
      </c>
      <c r="O403" s="662" t="s">
        <v>22</v>
      </c>
      <c r="P403" s="662" t="s">
        <v>22</v>
      </c>
      <c r="Q403" s="667">
        <v>36.833333000000003</v>
      </c>
      <c r="R403" s="667">
        <v>140.77166700000001</v>
      </c>
      <c r="S403" s="662">
        <v>388.88238809771877</v>
      </c>
      <c r="T403" s="668" t="s">
        <v>4605</v>
      </c>
      <c r="U403" s="668" t="s">
        <v>4605</v>
      </c>
      <c r="V403" s="668" t="s">
        <v>4605</v>
      </c>
      <c r="W403" s="668" t="s">
        <v>22</v>
      </c>
      <c r="X403" s="668" t="s">
        <v>22</v>
      </c>
      <c r="Y403" s="668" t="s">
        <v>22</v>
      </c>
      <c r="Z403" s="668" t="s">
        <v>22</v>
      </c>
      <c r="AB403" s="662" t="s">
        <v>4745</v>
      </c>
      <c r="AC403" s="662" t="s">
        <v>2311</v>
      </c>
      <c r="AE403" s="662" t="s">
        <v>6353</v>
      </c>
      <c r="AF403" s="662" t="s">
        <v>14794</v>
      </c>
      <c r="AG403" s="662" t="s">
        <v>16463</v>
      </c>
    </row>
    <row r="404" spans="1:33">
      <c r="A404" s="662" t="s">
        <v>1448</v>
      </c>
      <c r="B404" s="662">
        <v>36836</v>
      </c>
      <c r="C404" s="662" t="s">
        <v>17</v>
      </c>
      <c r="D404" s="662" t="s">
        <v>1205</v>
      </c>
      <c r="E404" s="662" t="s">
        <v>1206</v>
      </c>
      <c r="F404" s="662" t="s">
        <v>1572</v>
      </c>
      <c r="G404" s="662">
        <v>36</v>
      </c>
      <c r="H404" s="662">
        <v>56</v>
      </c>
      <c r="I404" s="662">
        <v>140</v>
      </c>
      <c r="J404" s="662">
        <v>44</v>
      </c>
      <c r="K404" s="662">
        <v>25</v>
      </c>
      <c r="L404" s="662">
        <v>10</v>
      </c>
      <c r="M404" s="662">
        <v>1.5</v>
      </c>
      <c r="N404" s="662" t="s">
        <v>1573</v>
      </c>
      <c r="O404" s="662" t="s">
        <v>22</v>
      </c>
      <c r="P404" s="662" t="s">
        <v>40</v>
      </c>
      <c r="Q404" s="667">
        <v>36.933332999999998</v>
      </c>
      <c r="R404" s="667">
        <v>140.73333299999999</v>
      </c>
      <c r="S404" s="662">
        <v>390.64420230715876</v>
      </c>
      <c r="T404" s="668" t="s">
        <v>4605</v>
      </c>
      <c r="U404" s="668" t="s">
        <v>4605</v>
      </c>
      <c r="V404" s="668" t="s">
        <v>4605</v>
      </c>
      <c r="W404" s="668" t="s">
        <v>22</v>
      </c>
      <c r="X404" s="668" t="s">
        <v>22</v>
      </c>
      <c r="Y404" s="668" t="s">
        <v>22</v>
      </c>
      <c r="Z404" s="668" t="s">
        <v>22</v>
      </c>
      <c r="AB404" s="662" t="s">
        <v>1573</v>
      </c>
      <c r="AC404" s="662" t="s">
        <v>1573</v>
      </c>
      <c r="AE404" s="662" t="s">
        <v>6353</v>
      </c>
      <c r="AF404" s="662" t="s">
        <v>14803</v>
      </c>
      <c r="AG404" s="662" t="s">
        <v>16472</v>
      </c>
    </row>
    <row r="405" spans="1:33" ht="18.75" customHeight="1">
      <c r="A405" s="662" t="s">
        <v>1448</v>
      </c>
      <c r="B405" s="662">
        <v>36106</v>
      </c>
      <c r="C405" s="662" t="s">
        <v>17</v>
      </c>
      <c r="D405" s="662" t="s">
        <v>1457</v>
      </c>
      <c r="E405" s="662" t="s">
        <v>1458</v>
      </c>
      <c r="F405" s="662" t="s">
        <v>1459</v>
      </c>
      <c r="G405" s="662">
        <v>37</v>
      </c>
      <c r="H405" s="662">
        <v>43.3</v>
      </c>
      <c r="I405" s="662">
        <v>140</v>
      </c>
      <c r="J405" s="662">
        <v>3.5</v>
      </c>
      <c r="K405" s="662">
        <v>824</v>
      </c>
      <c r="L405" s="662">
        <v>9.4</v>
      </c>
      <c r="M405" s="662">
        <v>4</v>
      </c>
      <c r="N405" s="662" t="s">
        <v>1460</v>
      </c>
      <c r="O405" s="662" t="s">
        <v>22</v>
      </c>
      <c r="P405" s="662" t="s">
        <v>40</v>
      </c>
      <c r="Q405" s="667">
        <v>37.721666999999997</v>
      </c>
      <c r="R405" s="667">
        <v>140.058333</v>
      </c>
      <c r="S405" s="662">
        <v>391.22668108305982</v>
      </c>
      <c r="T405" s="668" t="s">
        <v>4605</v>
      </c>
      <c r="U405" s="668" t="s">
        <v>4605</v>
      </c>
      <c r="V405" s="668" t="s">
        <v>4605</v>
      </c>
      <c r="W405" s="668" t="s">
        <v>22</v>
      </c>
      <c r="X405" s="668" t="s">
        <v>22</v>
      </c>
      <c r="Y405" s="668" t="s">
        <v>22</v>
      </c>
      <c r="Z405" s="668" t="s">
        <v>22</v>
      </c>
      <c r="AB405" s="662" t="s">
        <v>1460</v>
      </c>
      <c r="AC405" s="662" t="s">
        <v>1460</v>
      </c>
      <c r="AE405" s="662" t="s">
        <v>6353</v>
      </c>
      <c r="AF405" s="662" t="s">
        <v>14795</v>
      </c>
      <c r="AG405" s="662" t="s">
        <v>16464</v>
      </c>
    </row>
    <row r="406" spans="1:33">
      <c r="A406" s="662" t="s">
        <v>2641</v>
      </c>
      <c r="B406" s="662">
        <v>54191</v>
      </c>
      <c r="C406" s="662" t="s">
        <v>17</v>
      </c>
      <c r="D406" s="662" t="s">
        <v>2671</v>
      </c>
      <c r="E406" s="662" t="s">
        <v>2672</v>
      </c>
      <c r="F406" s="662" t="s">
        <v>2673</v>
      </c>
      <c r="G406" s="662">
        <v>38</v>
      </c>
      <c r="H406" s="662">
        <v>5.5</v>
      </c>
      <c r="I406" s="662">
        <v>139</v>
      </c>
      <c r="J406" s="662">
        <v>33.799999999999997</v>
      </c>
      <c r="K406" s="662">
        <v>33</v>
      </c>
      <c r="L406" s="662">
        <v>10</v>
      </c>
      <c r="M406" s="662">
        <v>2.8</v>
      </c>
      <c r="N406" s="662" t="s">
        <v>2674</v>
      </c>
      <c r="O406" s="662">
        <v>54905</v>
      </c>
      <c r="P406" s="662" t="s">
        <v>40</v>
      </c>
      <c r="Q406" s="667">
        <v>38.091667000000001</v>
      </c>
      <c r="R406" s="667">
        <v>139.563333</v>
      </c>
      <c r="S406" s="662">
        <v>391.76593633587913</v>
      </c>
      <c r="T406" s="668" t="s">
        <v>4605</v>
      </c>
      <c r="U406" s="668" t="s">
        <v>4605</v>
      </c>
      <c r="V406" s="668" t="s">
        <v>4605</v>
      </c>
      <c r="W406" s="668" t="s">
        <v>22</v>
      </c>
      <c r="X406" s="668" t="s">
        <v>22</v>
      </c>
      <c r="Y406" s="668" t="s">
        <v>22</v>
      </c>
      <c r="Z406" s="668" t="s">
        <v>22</v>
      </c>
      <c r="AB406" s="662" t="s">
        <v>3018</v>
      </c>
      <c r="AC406" s="662" t="s">
        <v>2906</v>
      </c>
      <c r="AE406" s="662" t="s">
        <v>6353</v>
      </c>
      <c r="AF406" s="662" t="s">
        <v>14796</v>
      </c>
      <c r="AG406" s="662" t="s">
        <v>16465</v>
      </c>
    </row>
    <row r="407" spans="1:33">
      <c r="A407" s="662" t="s">
        <v>3759</v>
      </c>
      <c r="B407" s="662">
        <v>74311</v>
      </c>
      <c r="C407" s="662" t="s">
        <v>17</v>
      </c>
      <c r="D407" s="662" t="s">
        <v>3809</v>
      </c>
      <c r="E407" s="662" t="s">
        <v>3810</v>
      </c>
      <c r="F407" s="662" t="s">
        <v>3811</v>
      </c>
      <c r="G407" s="662">
        <v>33</v>
      </c>
      <c r="H407" s="662">
        <v>23.1</v>
      </c>
      <c r="I407" s="662">
        <v>133</v>
      </c>
      <c r="J407" s="662">
        <v>16.600000000000001</v>
      </c>
      <c r="K407" s="662">
        <v>4</v>
      </c>
      <c r="L407" s="662">
        <v>6.5</v>
      </c>
      <c r="M407" s="662">
        <v>1.5</v>
      </c>
      <c r="N407" s="662" t="s">
        <v>1759</v>
      </c>
      <c r="O407" s="662" t="s">
        <v>22</v>
      </c>
      <c r="P407" s="662" t="s">
        <v>40</v>
      </c>
      <c r="Q407" s="667">
        <v>33.384999999999998</v>
      </c>
      <c r="R407" s="667">
        <v>133.276667</v>
      </c>
      <c r="S407" s="662">
        <v>394.35764268049587</v>
      </c>
      <c r="T407" s="668" t="s">
        <v>4605</v>
      </c>
      <c r="U407" s="668" t="s">
        <v>4605</v>
      </c>
      <c r="V407" s="668" t="s">
        <v>4605</v>
      </c>
      <c r="W407" s="668" t="s">
        <v>22</v>
      </c>
      <c r="X407" s="668" t="s">
        <v>22</v>
      </c>
      <c r="Y407" s="668" t="s">
        <v>22</v>
      </c>
      <c r="Z407" s="668" t="s">
        <v>22</v>
      </c>
      <c r="AB407" s="662" t="s">
        <v>4745</v>
      </c>
      <c r="AC407" s="662" t="s">
        <v>1837</v>
      </c>
      <c r="AE407" s="662" t="s">
        <v>6353</v>
      </c>
      <c r="AF407" s="662" t="s">
        <v>14797</v>
      </c>
      <c r="AG407" s="662" t="s">
        <v>16466</v>
      </c>
    </row>
    <row r="408" spans="1:33">
      <c r="A408" s="662" t="s">
        <v>3374</v>
      </c>
      <c r="B408" s="662">
        <v>67376</v>
      </c>
      <c r="C408" s="662" t="s">
        <v>17</v>
      </c>
      <c r="D408" s="662" t="s">
        <v>3449</v>
      </c>
      <c r="E408" s="662" t="s">
        <v>3450</v>
      </c>
      <c r="F408" s="662" t="s">
        <v>3451</v>
      </c>
      <c r="G408" s="662">
        <v>34</v>
      </c>
      <c r="H408" s="662">
        <v>25</v>
      </c>
      <c r="I408" s="662">
        <v>132</v>
      </c>
      <c r="J408" s="662">
        <v>42</v>
      </c>
      <c r="K408" s="662">
        <v>224</v>
      </c>
      <c r="L408" s="662">
        <v>10</v>
      </c>
      <c r="M408" s="662">
        <v>1.5</v>
      </c>
      <c r="N408" s="662" t="s">
        <v>3452</v>
      </c>
      <c r="O408" s="662" t="s">
        <v>22</v>
      </c>
      <c r="P408" s="662" t="s">
        <v>40</v>
      </c>
      <c r="Q408" s="667">
        <v>34.416666999999997</v>
      </c>
      <c r="R408" s="667">
        <v>132.69999999999999</v>
      </c>
      <c r="S408" s="662">
        <v>395.70813643365187</v>
      </c>
      <c r="T408" s="668" t="s">
        <v>4605</v>
      </c>
      <c r="U408" s="668" t="s">
        <v>4605</v>
      </c>
      <c r="V408" s="668" t="s">
        <v>4605</v>
      </c>
      <c r="W408" s="668" t="s">
        <v>22</v>
      </c>
      <c r="X408" s="668" t="s">
        <v>22</v>
      </c>
      <c r="Y408" s="668" t="s">
        <v>22</v>
      </c>
      <c r="Z408" s="668" t="s">
        <v>22</v>
      </c>
      <c r="AB408" s="662" t="s">
        <v>4745</v>
      </c>
      <c r="AC408" s="662" t="s">
        <v>2629</v>
      </c>
      <c r="AE408" s="662" t="s">
        <v>6353</v>
      </c>
      <c r="AF408" s="662" t="s">
        <v>14806</v>
      </c>
      <c r="AG408" s="662" t="s">
        <v>16475</v>
      </c>
    </row>
    <row r="409" spans="1:33">
      <c r="A409" s="662" t="s">
        <v>2641</v>
      </c>
      <c r="B409" s="662">
        <v>54086</v>
      </c>
      <c r="C409" s="662" t="s">
        <v>17</v>
      </c>
      <c r="D409" s="662" t="s">
        <v>2653</v>
      </c>
      <c r="E409" s="662" t="s">
        <v>2654</v>
      </c>
      <c r="F409" s="662" t="s">
        <v>2655</v>
      </c>
      <c r="G409" s="662">
        <v>38</v>
      </c>
      <c r="H409" s="662">
        <v>13.6</v>
      </c>
      <c r="I409" s="662">
        <v>139</v>
      </c>
      <c r="J409" s="662">
        <v>28.7</v>
      </c>
      <c r="K409" s="662">
        <v>10</v>
      </c>
      <c r="L409" s="662">
        <v>8.4</v>
      </c>
      <c r="M409" s="662">
        <v>2.7</v>
      </c>
      <c r="N409" s="662" t="s">
        <v>2197</v>
      </c>
      <c r="O409" s="662" t="s">
        <v>22</v>
      </c>
      <c r="P409" s="662" t="s">
        <v>22</v>
      </c>
      <c r="Q409" s="667">
        <v>38.226666999999999</v>
      </c>
      <c r="R409" s="667">
        <v>139.47833299999999</v>
      </c>
      <c r="S409" s="662">
        <v>399.20615488228179</v>
      </c>
      <c r="T409" s="668" t="s">
        <v>4605</v>
      </c>
      <c r="U409" s="668" t="s">
        <v>4605</v>
      </c>
      <c r="V409" s="668" t="s">
        <v>4605</v>
      </c>
      <c r="W409" s="668" t="s">
        <v>22</v>
      </c>
      <c r="X409" s="668" t="s">
        <v>22</v>
      </c>
      <c r="Y409" s="668" t="s">
        <v>22</v>
      </c>
      <c r="Z409" s="668" t="s">
        <v>22</v>
      </c>
      <c r="AB409" s="662" t="s">
        <v>4745</v>
      </c>
      <c r="AC409" s="662" t="s">
        <v>2209</v>
      </c>
      <c r="AE409" s="662" t="s">
        <v>6353</v>
      </c>
      <c r="AF409" s="662" t="s">
        <v>14807</v>
      </c>
      <c r="AG409" s="662" t="s">
        <v>16476</v>
      </c>
    </row>
    <row r="410" spans="1:33" ht="18.75" customHeight="1">
      <c r="A410" s="662" t="s">
        <v>3374</v>
      </c>
      <c r="B410" s="662">
        <v>67576</v>
      </c>
      <c r="C410" s="662" t="s">
        <v>17</v>
      </c>
      <c r="D410" s="662" t="s">
        <v>3483</v>
      </c>
      <c r="E410" s="662" t="s">
        <v>3484</v>
      </c>
      <c r="F410" s="662" t="s">
        <v>3485</v>
      </c>
      <c r="G410" s="662">
        <v>34</v>
      </c>
      <c r="H410" s="662">
        <v>9.9</v>
      </c>
      <c r="I410" s="662">
        <v>132</v>
      </c>
      <c r="J410" s="662">
        <v>44.9</v>
      </c>
      <c r="K410" s="662">
        <v>48</v>
      </c>
      <c r="L410" s="662">
        <v>10</v>
      </c>
      <c r="M410" s="662">
        <v>1.5</v>
      </c>
      <c r="N410" s="662" t="s">
        <v>3486</v>
      </c>
      <c r="O410" s="662" t="s">
        <v>22</v>
      </c>
      <c r="P410" s="662" t="s">
        <v>40</v>
      </c>
      <c r="Q410" s="667">
        <v>34.164999999999999</v>
      </c>
      <c r="R410" s="667">
        <v>132.748333</v>
      </c>
      <c r="S410" s="662">
        <v>399.79516704223767</v>
      </c>
      <c r="T410" s="668" t="s">
        <v>4605</v>
      </c>
      <c r="U410" s="668" t="s">
        <v>4605</v>
      </c>
      <c r="V410" s="668" t="s">
        <v>4605</v>
      </c>
      <c r="W410" s="668" t="s">
        <v>22</v>
      </c>
      <c r="X410" s="668" t="s">
        <v>22</v>
      </c>
      <c r="Y410" s="668" t="s">
        <v>22</v>
      </c>
      <c r="Z410" s="668" t="s">
        <v>22</v>
      </c>
      <c r="AB410" s="662" t="s">
        <v>3486</v>
      </c>
      <c r="AC410" s="662" t="s">
        <v>3486</v>
      </c>
      <c r="AE410" s="662" t="s">
        <v>6353</v>
      </c>
      <c r="AF410" s="662" t="s">
        <v>14799</v>
      </c>
      <c r="AG410" s="662" t="s">
        <v>16468</v>
      </c>
    </row>
    <row r="411" spans="1:33">
      <c r="A411" s="662" t="s">
        <v>1108</v>
      </c>
      <c r="B411" s="662">
        <v>35486</v>
      </c>
      <c r="C411" s="662" t="s">
        <v>17</v>
      </c>
      <c r="D411" s="662" t="s">
        <v>1429</v>
      </c>
      <c r="E411" s="662" t="s">
        <v>1430</v>
      </c>
      <c r="F411" s="662" t="s">
        <v>1431</v>
      </c>
      <c r="G411" s="662">
        <v>38</v>
      </c>
      <c r="H411" s="662">
        <v>4.7</v>
      </c>
      <c r="I411" s="662">
        <v>139</v>
      </c>
      <c r="J411" s="662">
        <v>44.1</v>
      </c>
      <c r="K411" s="662">
        <v>140</v>
      </c>
      <c r="L411" s="662">
        <v>10</v>
      </c>
      <c r="M411" s="662">
        <v>4</v>
      </c>
      <c r="N411" s="662" t="s">
        <v>1432</v>
      </c>
      <c r="O411" s="662">
        <v>35935</v>
      </c>
      <c r="P411" s="662" t="s">
        <v>40</v>
      </c>
      <c r="Q411" s="667">
        <v>38.078333000000001</v>
      </c>
      <c r="R411" s="667">
        <v>139.73500000000001</v>
      </c>
      <c r="S411" s="662">
        <v>400.1523820049967</v>
      </c>
      <c r="T411" s="668" t="s">
        <v>4605</v>
      </c>
      <c r="U411" s="668" t="s">
        <v>4605</v>
      </c>
      <c r="V411" s="668" t="s">
        <v>4605</v>
      </c>
      <c r="W411" s="668" t="s">
        <v>22</v>
      </c>
      <c r="X411" s="668" t="s">
        <v>22</v>
      </c>
      <c r="Y411" s="668" t="s">
        <v>22</v>
      </c>
      <c r="Z411" s="668" t="s">
        <v>22</v>
      </c>
      <c r="AB411" s="662" t="s">
        <v>4745</v>
      </c>
      <c r="AC411" s="662" t="s">
        <v>4803</v>
      </c>
      <c r="AE411" s="662" t="s">
        <v>6353</v>
      </c>
      <c r="AF411" s="662" t="s">
        <v>14800</v>
      </c>
      <c r="AG411" s="662" t="s">
        <v>16469</v>
      </c>
    </row>
    <row r="412" spans="1:33">
      <c r="A412" s="662" t="s">
        <v>3487</v>
      </c>
      <c r="B412" s="662">
        <v>68246</v>
      </c>
      <c r="C412" s="662" t="s">
        <v>17</v>
      </c>
      <c r="D412" s="662" t="s">
        <v>3517</v>
      </c>
      <c r="E412" s="662" t="s">
        <v>3518</v>
      </c>
      <c r="F412" s="662" t="s">
        <v>3519</v>
      </c>
      <c r="G412" s="662">
        <v>35</v>
      </c>
      <c r="H412" s="662">
        <v>11.4</v>
      </c>
      <c r="I412" s="662">
        <v>132</v>
      </c>
      <c r="J412" s="662">
        <v>29.8</v>
      </c>
      <c r="K412" s="662">
        <v>30</v>
      </c>
      <c r="L412" s="662">
        <v>10.199999999999999</v>
      </c>
      <c r="M412" s="662">
        <v>1.5</v>
      </c>
      <c r="N412" s="662" t="s">
        <v>2065</v>
      </c>
      <c r="O412" s="662" t="s">
        <v>22</v>
      </c>
      <c r="P412" s="662" t="s">
        <v>40</v>
      </c>
      <c r="Q412" s="667">
        <v>35.19</v>
      </c>
      <c r="R412" s="667">
        <v>132.496667</v>
      </c>
      <c r="S412" s="662">
        <v>400.53019803955004</v>
      </c>
      <c r="T412" s="668" t="s">
        <v>4605</v>
      </c>
      <c r="U412" s="668" t="s">
        <v>4605</v>
      </c>
      <c r="V412" s="668" t="s">
        <v>4605</v>
      </c>
      <c r="W412" s="668" t="s">
        <v>22</v>
      </c>
      <c r="X412" s="668" t="s">
        <v>22</v>
      </c>
      <c r="Y412" s="668" t="s">
        <v>22</v>
      </c>
      <c r="Z412" s="668" t="s">
        <v>22</v>
      </c>
      <c r="AB412" s="662" t="s">
        <v>4745</v>
      </c>
      <c r="AC412" s="662" t="s">
        <v>2499</v>
      </c>
      <c r="AE412" s="662" t="s">
        <v>6353</v>
      </c>
      <c r="AF412" s="662" t="s">
        <v>14801</v>
      </c>
      <c r="AG412" s="662" t="s">
        <v>16470</v>
      </c>
    </row>
    <row r="413" spans="1:33">
      <c r="A413" s="662" t="s">
        <v>1448</v>
      </c>
      <c r="B413" s="662">
        <v>36196</v>
      </c>
      <c r="C413" s="662" t="s">
        <v>17</v>
      </c>
      <c r="D413" s="662" t="s">
        <v>1472</v>
      </c>
      <c r="E413" s="662" t="s">
        <v>1473</v>
      </c>
      <c r="F413" s="662" t="s">
        <v>1474</v>
      </c>
      <c r="G413" s="662">
        <v>37</v>
      </c>
      <c r="H413" s="662">
        <v>40.1</v>
      </c>
      <c r="I413" s="662">
        <v>140</v>
      </c>
      <c r="J413" s="662">
        <v>15.6</v>
      </c>
      <c r="K413" s="662">
        <v>1220</v>
      </c>
      <c r="L413" s="662">
        <v>6.5</v>
      </c>
      <c r="M413" s="662">
        <v>3</v>
      </c>
      <c r="N413" s="662" t="s">
        <v>1475</v>
      </c>
      <c r="O413" s="662" t="s">
        <v>22</v>
      </c>
      <c r="P413" s="662" t="s">
        <v>40</v>
      </c>
      <c r="Q413" s="667">
        <v>37.668332999999997</v>
      </c>
      <c r="R413" s="667">
        <v>140.26</v>
      </c>
      <c r="S413" s="662">
        <v>400.65135782749047</v>
      </c>
      <c r="T413" s="668" t="s">
        <v>4605</v>
      </c>
      <c r="U413" s="668" t="s">
        <v>4605</v>
      </c>
      <c r="V413" s="668" t="s">
        <v>4605</v>
      </c>
      <c r="W413" s="668" t="s">
        <v>22</v>
      </c>
      <c r="X413" s="668" t="s">
        <v>22</v>
      </c>
      <c r="Y413" s="668" t="s">
        <v>22</v>
      </c>
      <c r="Z413" s="668" t="s">
        <v>22</v>
      </c>
      <c r="AB413" s="662" t="s">
        <v>1475</v>
      </c>
      <c r="AC413" s="662" t="s">
        <v>1475</v>
      </c>
      <c r="AE413" s="662" t="s">
        <v>5068</v>
      </c>
      <c r="AF413" s="662" t="s">
        <v>14809</v>
      </c>
      <c r="AG413" s="662" t="s">
        <v>16478</v>
      </c>
    </row>
    <row r="414" spans="1:33">
      <c r="A414" s="662" t="s">
        <v>3487</v>
      </c>
      <c r="B414" s="662">
        <v>68401</v>
      </c>
      <c r="C414" s="662" t="s">
        <v>17</v>
      </c>
      <c r="D414" s="662" t="s">
        <v>141</v>
      </c>
      <c r="E414" s="662" t="s">
        <v>142</v>
      </c>
      <c r="F414" s="662" t="s">
        <v>3544</v>
      </c>
      <c r="G414" s="662">
        <v>34</v>
      </c>
      <c r="H414" s="662">
        <v>51.2</v>
      </c>
      <c r="I414" s="662">
        <v>132</v>
      </c>
      <c r="J414" s="662">
        <v>31.8</v>
      </c>
      <c r="K414" s="662">
        <v>327</v>
      </c>
      <c r="L414" s="662">
        <v>10</v>
      </c>
      <c r="M414" s="662">
        <v>1.5</v>
      </c>
      <c r="N414" s="662" t="s">
        <v>3545</v>
      </c>
      <c r="O414" s="662">
        <v>68910</v>
      </c>
      <c r="P414" s="662" t="s">
        <v>40</v>
      </c>
      <c r="Q414" s="667">
        <v>34.853332999999999</v>
      </c>
      <c r="R414" s="667">
        <v>132.53</v>
      </c>
      <c r="S414" s="662">
        <v>401.09445886357224</v>
      </c>
      <c r="T414" s="668" t="s">
        <v>4605</v>
      </c>
      <c r="U414" s="668" t="s">
        <v>4605</v>
      </c>
      <c r="V414" s="668" t="s">
        <v>4605</v>
      </c>
      <c r="W414" s="668" t="s">
        <v>22</v>
      </c>
      <c r="X414" s="668" t="s">
        <v>22</v>
      </c>
      <c r="Y414" s="668" t="s">
        <v>22</v>
      </c>
      <c r="Z414" s="668" t="s">
        <v>22</v>
      </c>
      <c r="AB414" s="662" t="s">
        <v>4866</v>
      </c>
      <c r="AC414" s="662" t="s">
        <v>2135</v>
      </c>
      <c r="AE414" s="662" t="s">
        <v>5068</v>
      </c>
      <c r="AF414" s="662" t="s">
        <v>14810</v>
      </c>
      <c r="AG414" s="662" t="s">
        <v>16479</v>
      </c>
    </row>
    <row r="415" spans="1:33">
      <c r="A415" s="662" t="s">
        <v>1448</v>
      </c>
      <c r="B415" s="662">
        <v>36591</v>
      </c>
      <c r="C415" s="662" t="s">
        <v>17</v>
      </c>
      <c r="D415" s="662" t="s">
        <v>1538</v>
      </c>
      <c r="E415" s="662" t="s">
        <v>1539</v>
      </c>
      <c r="F415" s="662" t="s">
        <v>1540</v>
      </c>
      <c r="G415" s="662">
        <v>37</v>
      </c>
      <c r="H415" s="662">
        <v>17.2</v>
      </c>
      <c r="I415" s="662">
        <v>140</v>
      </c>
      <c r="J415" s="662">
        <v>37.5</v>
      </c>
      <c r="K415" s="662">
        <v>433</v>
      </c>
      <c r="L415" s="662">
        <v>10</v>
      </c>
      <c r="M415" s="662">
        <v>1.5</v>
      </c>
      <c r="N415" s="662" t="s">
        <v>1135</v>
      </c>
      <c r="O415" s="662" t="s">
        <v>22</v>
      </c>
      <c r="P415" s="662" t="s">
        <v>40</v>
      </c>
      <c r="Q415" s="667">
        <v>37.286667000000001</v>
      </c>
      <c r="R415" s="667">
        <v>140.625</v>
      </c>
      <c r="S415" s="662">
        <v>401.61175460670364</v>
      </c>
      <c r="T415" s="668" t="s">
        <v>4605</v>
      </c>
      <c r="U415" s="668" t="s">
        <v>4605</v>
      </c>
      <c r="V415" s="668" t="s">
        <v>4605</v>
      </c>
      <c r="W415" s="668" t="s">
        <v>22</v>
      </c>
      <c r="X415" s="668" t="s">
        <v>22</v>
      </c>
      <c r="Y415" s="668" t="s">
        <v>22</v>
      </c>
      <c r="Z415" s="668" t="s">
        <v>22</v>
      </c>
      <c r="AB415" s="662" t="s">
        <v>4745</v>
      </c>
      <c r="AC415" s="662" t="s">
        <v>4787</v>
      </c>
      <c r="AE415" s="662" t="s">
        <v>5068</v>
      </c>
      <c r="AF415" s="662" t="s">
        <v>14819</v>
      </c>
      <c r="AG415" s="662" t="s">
        <v>16488</v>
      </c>
    </row>
    <row r="416" spans="1:33">
      <c r="A416" s="662" t="s">
        <v>3487</v>
      </c>
      <c r="B416" s="662">
        <v>68351</v>
      </c>
      <c r="C416" s="662" t="s">
        <v>17</v>
      </c>
      <c r="D416" s="662" t="s">
        <v>3537</v>
      </c>
      <c r="E416" s="662" t="s">
        <v>3538</v>
      </c>
      <c r="F416" s="662" t="s">
        <v>3539</v>
      </c>
      <c r="G416" s="662">
        <v>34</v>
      </c>
      <c r="H416" s="662">
        <v>58.6</v>
      </c>
      <c r="I416" s="662">
        <v>132</v>
      </c>
      <c r="J416" s="662">
        <v>29.5</v>
      </c>
      <c r="K416" s="662">
        <v>132</v>
      </c>
      <c r="L416" s="662">
        <v>10</v>
      </c>
      <c r="M416" s="662">
        <v>1.5</v>
      </c>
      <c r="N416" s="662" t="s">
        <v>2522</v>
      </c>
      <c r="O416" s="662" t="s">
        <v>22</v>
      </c>
      <c r="P416" s="662" t="s">
        <v>22</v>
      </c>
      <c r="Q416" s="667">
        <v>34.976666999999999</v>
      </c>
      <c r="R416" s="667">
        <v>132.49166700000001</v>
      </c>
      <c r="S416" s="662">
        <v>402.85582108577307</v>
      </c>
      <c r="T416" s="668" t="s">
        <v>4605</v>
      </c>
      <c r="U416" s="668" t="s">
        <v>4605</v>
      </c>
      <c r="V416" s="668" t="s">
        <v>4605</v>
      </c>
      <c r="W416" s="668" t="s">
        <v>22</v>
      </c>
      <c r="X416" s="668" t="s">
        <v>22</v>
      </c>
      <c r="Y416" s="668" t="s">
        <v>22</v>
      </c>
      <c r="Z416" s="668" t="s">
        <v>22</v>
      </c>
      <c r="AB416" s="662" t="s">
        <v>4745</v>
      </c>
      <c r="AC416" s="662" t="s">
        <v>2135</v>
      </c>
      <c r="AE416" s="662" t="s">
        <v>5068</v>
      </c>
      <c r="AF416" s="662" t="s">
        <v>14817</v>
      </c>
      <c r="AG416" s="662" t="s">
        <v>16486</v>
      </c>
    </row>
    <row r="417" spans="1:33">
      <c r="A417" s="662" t="s">
        <v>1448</v>
      </c>
      <c r="B417" s="662">
        <v>36846</v>
      </c>
      <c r="C417" s="662" t="s">
        <v>23</v>
      </c>
      <c r="D417" s="662" t="s">
        <v>1574</v>
      </c>
      <c r="E417" s="662" t="s">
        <v>1575</v>
      </c>
      <c r="F417" s="662" t="s">
        <v>1577</v>
      </c>
      <c r="G417" s="662">
        <v>36</v>
      </c>
      <c r="H417" s="662">
        <v>57.8</v>
      </c>
      <c r="I417" s="662">
        <v>140</v>
      </c>
      <c r="J417" s="662">
        <v>53</v>
      </c>
      <c r="K417" s="662">
        <v>5</v>
      </c>
      <c r="L417" s="662">
        <v>20</v>
      </c>
      <c r="M417" s="662" t="s">
        <v>22</v>
      </c>
      <c r="N417" s="662" t="s">
        <v>1420</v>
      </c>
      <c r="O417" s="662" t="s">
        <v>22</v>
      </c>
      <c r="P417" s="662" t="s">
        <v>262</v>
      </c>
      <c r="Q417" s="667">
        <v>36.963332999999999</v>
      </c>
      <c r="R417" s="667">
        <v>140.88333299999999</v>
      </c>
      <c r="S417" s="662">
        <v>404.09370250415662</v>
      </c>
      <c r="T417" s="668" t="s">
        <v>22</v>
      </c>
      <c r="U417" s="668" t="s">
        <v>22</v>
      </c>
      <c r="V417" s="668" t="s">
        <v>4605</v>
      </c>
      <c r="W417" s="668" t="s">
        <v>22</v>
      </c>
      <c r="X417" s="668" t="s">
        <v>22</v>
      </c>
      <c r="Y417" s="668" t="s">
        <v>22</v>
      </c>
      <c r="Z417" s="668" t="s">
        <v>22</v>
      </c>
      <c r="AB417" s="662" t="s">
        <v>4758</v>
      </c>
      <c r="AC417" s="662" t="s">
        <v>4801</v>
      </c>
      <c r="AE417" s="662" t="s">
        <v>5068</v>
      </c>
      <c r="AF417" s="662" t="s">
        <v>14813</v>
      </c>
      <c r="AG417" s="662" t="s">
        <v>16482</v>
      </c>
    </row>
    <row r="418" spans="1:33" ht="18.75" customHeight="1">
      <c r="A418" s="662" t="s">
        <v>1108</v>
      </c>
      <c r="B418" s="662">
        <v>35541</v>
      </c>
      <c r="C418" s="662" t="s">
        <v>17</v>
      </c>
      <c r="D418" s="662" t="s">
        <v>1441</v>
      </c>
      <c r="E418" s="662" t="s">
        <v>1442</v>
      </c>
      <c r="F418" s="662" t="s">
        <v>1443</v>
      </c>
      <c r="G418" s="662">
        <v>37</v>
      </c>
      <c r="H418" s="662">
        <v>59.4</v>
      </c>
      <c r="I418" s="662">
        <v>139</v>
      </c>
      <c r="J418" s="662">
        <v>57.2</v>
      </c>
      <c r="K418" s="662">
        <v>260</v>
      </c>
      <c r="L418" s="662">
        <v>10</v>
      </c>
      <c r="M418" s="662">
        <v>1.5</v>
      </c>
      <c r="N418" s="662" t="s">
        <v>894</v>
      </c>
      <c r="O418" s="662" t="s">
        <v>22</v>
      </c>
      <c r="P418" s="662" t="s">
        <v>40</v>
      </c>
      <c r="Q418" s="667">
        <v>37.99</v>
      </c>
      <c r="R418" s="667">
        <v>139.95333299999999</v>
      </c>
      <c r="S418" s="662">
        <v>405.60850282896473</v>
      </c>
      <c r="T418" s="668" t="s">
        <v>4605</v>
      </c>
      <c r="U418" s="668" t="s">
        <v>4605</v>
      </c>
      <c r="V418" s="668" t="s">
        <v>4605</v>
      </c>
      <c r="W418" s="668" t="s">
        <v>22</v>
      </c>
      <c r="X418" s="668" t="s">
        <v>22</v>
      </c>
      <c r="Y418" s="668" t="s">
        <v>22</v>
      </c>
      <c r="Z418" s="668" t="s">
        <v>22</v>
      </c>
      <c r="AB418" s="662" t="s">
        <v>4745</v>
      </c>
      <c r="AC418" s="662" t="s">
        <v>855</v>
      </c>
      <c r="AE418" s="662" t="s">
        <v>6364</v>
      </c>
      <c r="AF418" s="662" t="s">
        <v>14820</v>
      </c>
      <c r="AG418" s="662" t="s">
        <v>16489</v>
      </c>
    </row>
    <row r="419" spans="1:33" ht="18.75" customHeight="1">
      <c r="A419" s="662" t="s">
        <v>1448</v>
      </c>
      <c r="B419" s="662">
        <v>36291</v>
      </c>
      <c r="C419" s="662" t="s">
        <v>17</v>
      </c>
      <c r="D419" s="662" t="s">
        <v>1489</v>
      </c>
      <c r="E419" s="662" t="s">
        <v>1490</v>
      </c>
      <c r="F419" s="662" t="s">
        <v>1491</v>
      </c>
      <c r="G419" s="662">
        <v>37</v>
      </c>
      <c r="H419" s="662">
        <v>35</v>
      </c>
      <c r="I419" s="662">
        <v>140</v>
      </c>
      <c r="J419" s="662">
        <v>25.8</v>
      </c>
      <c r="K419" s="662">
        <v>235</v>
      </c>
      <c r="L419" s="662">
        <v>10</v>
      </c>
      <c r="M419" s="662">
        <v>1.5</v>
      </c>
      <c r="N419" s="662" t="s">
        <v>1296</v>
      </c>
      <c r="O419" s="662" t="s">
        <v>22</v>
      </c>
      <c r="P419" s="662" t="s">
        <v>40</v>
      </c>
      <c r="Q419" s="667">
        <v>37.583333000000003</v>
      </c>
      <c r="R419" s="667">
        <v>140.43</v>
      </c>
      <c r="S419" s="662">
        <v>406.39407480782165</v>
      </c>
      <c r="T419" s="668" t="s">
        <v>4605</v>
      </c>
      <c r="U419" s="668" t="s">
        <v>4605</v>
      </c>
      <c r="V419" s="668" t="s">
        <v>4605</v>
      </c>
      <c r="W419" s="668" t="s">
        <v>22</v>
      </c>
      <c r="X419" s="668" t="s">
        <v>22</v>
      </c>
      <c r="Y419" s="668" t="s">
        <v>22</v>
      </c>
      <c r="Z419" s="668" t="s">
        <v>22</v>
      </c>
      <c r="AB419" s="662" t="s">
        <v>4745</v>
      </c>
      <c r="AC419" s="662" t="s">
        <v>4795</v>
      </c>
      <c r="AE419" s="662" t="s">
        <v>6364</v>
      </c>
      <c r="AF419" s="662" t="s">
        <v>14821</v>
      </c>
      <c r="AG419" s="662" t="s">
        <v>16490</v>
      </c>
    </row>
    <row r="420" spans="1:33" ht="18.75" customHeight="1">
      <c r="A420" s="662" t="s">
        <v>1448</v>
      </c>
      <c r="B420" s="662">
        <v>36391</v>
      </c>
      <c r="C420" s="662" t="s">
        <v>17</v>
      </c>
      <c r="D420" s="662" t="s">
        <v>1501</v>
      </c>
      <c r="E420" s="662" t="s">
        <v>1502</v>
      </c>
      <c r="F420" s="662" t="s">
        <v>1503</v>
      </c>
      <c r="G420" s="662">
        <v>37</v>
      </c>
      <c r="H420" s="662">
        <v>26.1</v>
      </c>
      <c r="I420" s="662">
        <v>140</v>
      </c>
      <c r="J420" s="662">
        <v>34.6</v>
      </c>
      <c r="K420" s="662">
        <v>421</v>
      </c>
      <c r="L420" s="662">
        <v>6.5</v>
      </c>
      <c r="M420" s="662">
        <v>1.5</v>
      </c>
      <c r="N420" s="662" t="s">
        <v>1270</v>
      </c>
      <c r="O420" s="662" t="s">
        <v>22</v>
      </c>
      <c r="P420" s="662" t="s">
        <v>22</v>
      </c>
      <c r="Q420" s="667">
        <v>37.435000000000002</v>
      </c>
      <c r="R420" s="667">
        <v>140.57666699999999</v>
      </c>
      <c r="S420" s="662">
        <v>407.1375383073019</v>
      </c>
      <c r="T420" s="668" t="s">
        <v>4605</v>
      </c>
      <c r="U420" s="668" t="s">
        <v>4605</v>
      </c>
      <c r="V420" s="668" t="s">
        <v>4605</v>
      </c>
      <c r="W420" s="668" t="s">
        <v>22</v>
      </c>
      <c r="X420" s="668" t="s">
        <v>22</v>
      </c>
      <c r="Y420" s="668" t="s">
        <v>22</v>
      </c>
      <c r="Z420" s="668" t="s">
        <v>22</v>
      </c>
      <c r="AB420" s="662" t="s">
        <v>4745</v>
      </c>
      <c r="AC420" s="662" t="s">
        <v>4793</v>
      </c>
      <c r="AE420" s="662" t="s">
        <v>6364</v>
      </c>
      <c r="AF420" s="662" t="s">
        <v>14822</v>
      </c>
      <c r="AG420" s="662" t="s">
        <v>16491</v>
      </c>
    </row>
    <row r="421" spans="1:33">
      <c r="A421" s="662" t="s">
        <v>3374</v>
      </c>
      <c r="B421" s="662">
        <v>67292</v>
      </c>
      <c r="C421" s="662" t="s">
        <v>17</v>
      </c>
      <c r="D421" s="662" t="s">
        <v>3428</v>
      </c>
      <c r="E421" s="662" t="s">
        <v>3429</v>
      </c>
      <c r="F421" s="662" t="s">
        <v>3430</v>
      </c>
      <c r="G421" s="662">
        <v>34</v>
      </c>
      <c r="H421" s="662">
        <v>32.700000000000003</v>
      </c>
      <c r="I421" s="662">
        <v>132</v>
      </c>
      <c r="J421" s="662">
        <v>31.8</v>
      </c>
      <c r="K421" s="662">
        <v>70</v>
      </c>
      <c r="L421" s="662">
        <v>6.4</v>
      </c>
      <c r="M421" s="662">
        <v>1.5</v>
      </c>
      <c r="N421" s="662" t="s">
        <v>3431</v>
      </c>
      <c r="O421" s="662" t="s">
        <v>22</v>
      </c>
      <c r="P421" s="662" t="s">
        <v>40</v>
      </c>
      <c r="Q421" s="667">
        <v>34.545000000000002</v>
      </c>
      <c r="R421" s="667">
        <v>132.53</v>
      </c>
      <c r="S421" s="662">
        <v>407.3733372665792</v>
      </c>
      <c r="T421" s="668" t="s">
        <v>4605</v>
      </c>
      <c r="U421" s="668" t="s">
        <v>4605</v>
      </c>
      <c r="V421" s="668" t="s">
        <v>4605</v>
      </c>
      <c r="W421" s="668" t="s">
        <v>22</v>
      </c>
      <c r="X421" s="668" t="s">
        <v>22</v>
      </c>
      <c r="Y421" s="668" t="s">
        <v>22</v>
      </c>
      <c r="Z421" s="668" t="s">
        <v>22</v>
      </c>
      <c r="AB421" s="662" t="s">
        <v>3431</v>
      </c>
      <c r="AC421" s="662" t="s">
        <v>3431</v>
      </c>
      <c r="AE421" s="662" t="s">
        <v>6364</v>
      </c>
      <c r="AF421" s="662" t="s">
        <v>14823</v>
      </c>
      <c r="AG421" s="662" t="s">
        <v>16492</v>
      </c>
    </row>
    <row r="422" spans="1:33">
      <c r="A422" s="662" t="s">
        <v>3374</v>
      </c>
      <c r="B422" s="662">
        <v>67151</v>
      </c>
      <c r="C422" s="662" t="s">
        <v>17</v>
      </c>
      <c r="D422" s="662" t="s">
        <v>3399</v>
      </c>
      <c r="E422" s="662" t="s">
        <v>3400</v>
      </c>
      <c r="F422" s="662" t="s">
        <v>3401</v>
      </c>
      <c r="G422" s="662">
        <v>34</v>
      </c>
      <c r="H422" s="662">
        <v>46.1</v>
      </c>
      <c r="I422" s="662">
        <v>132</v>
      </c>
      <c r="J422" s="662">
        <v>27.8</v>
      </c>
      <c r="K422" s="662">
        <v>399</v>
      </c>
      <c r="L422" s="662">
        <v>10</v>
      </c>
      <c r="M422" s="662">
        <v>2</v>
      </c>
      <c r="N422" s="662" t="s">
        <v>1747</v>
      </c>
      <c r="O422" s="662">
        <v>67910</v>
      </c>
      <c r="P422" s="662" t="s">
        <v>22</v>
      </c>
      <c r="Q422" s="667">
        <v>34.768332999999998</v>
      </c>
      <c r="R422" s="667">
        <v>132.46333300000001</v>
      </c>
      <c r="S422" s="662">
        <v>408.56619286389133</v>
      </c>
      <c r="T422" s="668" t="s">
        <v>4605</v>
      </c>
      <c r="U422" s="668" t="s">
        <v>4605</v>
      </c>
      <c r="V422" s="668" t="s">
        <v>4605</v>
      </c>
      <c r="W422" s="668" t="s">
        <v>22</v>
      </c>
      <c r="X422" s="668" t="s">
        <v>22</v>
      </c>
      <c r="Y422" s="668" t="s">
        <v>22</v>
      </c>
      <c r="Z422" s="668" t="s">
        <v>22</v>
      </c>
      <c r="AB422" s="662" t="s">
        <v>4745</v>
      </c>
      <c r="AC422" s="662" t="s">
        <v>3832</v>
      </c>
      <c r="AE422" s="662" t="s">
        <v>6364</v>
      </c>
      <c r="AF422" s="662" t="s">
        <v>14824</v>
      </c>
      <c r="AG422" s="662" t="s">
        <v>16493</v>
      </c>
    </row>
    <row r="423" spans="1:33">
      <c r="A423" s="662" t="s">
        <v>3684</v>
      </c>
      <c r="B423" s="662">
        <v>73276</v>
      </c>
      <c r="C423" s="662" t="s">
        <v>17</v>
      </c>
      <c r="D423" s="662" t="s">
        <v>3728</v>
      </c>
      <c r="E423" s="662" t="s">
        <v>2317</v>
      </c>
      <c r="F423" s="662" t="s">
        <v>3729</v>
      </c>
      <c r="G423" s="662">
        <v>33</v>
      </c>
      <c r="H423" s="662">
        <v>39.799999999999997</v>
      </c>
      <c r="I423" s="662">
        <v>132</v>
      </c>
      <c r="J423" s="662">
        <v>53.7</v>
      </c>
      <c r="K423" s="662">
        <v>511</v>
      </c>
      <c r="L423" s="662">
        <v>10</v>
      </c>
      <c r="M423" s="662">
        <v>1.5</v>
      </c>
      <c r="N423" s="662" t="s">
        <v>2045</v>
      </c>
      <c r="O423" s="662" t="s">
        <v>22</v>
      </c>
      <c r="P423" s="662" t="s">
        <v>40</v>
      </c>
      <c r="Q423" s="667">
        <v>33.663333000000002</v>
      </c>
      <c r="R423" s="667">
        <v>132.89500000000001</v>
      </c>
      <c r="S423" s="662">
        <v>409.39075051016556</v>
      </c>
      <c r="T423" s="668" t="s">
        <v>4605</v>
      </c>
      <c r="U423" s="668" t="s">
        <v>4605</v>
      </c>
      <c r="V423" s="668" t="s">
        <v>4605</v>
      </c>
      <c r="W423" s="668" t="s">
        <v>22</v>
      </c>
      <c r="X423" s="668" t="s">
        <v>22</v>
      </c>
      <c r="Y423" s="668" t="s">
        <v>22</v>
      </c>
      <c r="Z423" s="668" t="s">
        <v>22</v>
      </c>
      <c r="AB423" s="662" t="s">
        <v>4745</v>
      </c>
      <c r="AC423" s="662" t="s">
        <v>4824</v>
      </c>
      <c r="AE423" s="662" t="s">
        <v>6364</v>
      </c>
      <c r="AF423" s="662" t="s">
        <v>14826</v>
      </c>
      <c r="AG423" s="662" t="s">
        <v>16495</v>
      </c>
    </row>
    <row r="424" spans="1:33">
      <c r="A424" s="662" t="s">
        <v>3684</v>
      </c>
      <c r="B424" s="662">
        <v>73166</v>
      </c>
      <c r="C424" s="662" t="s">
        <v>23</v>
      </c>
      <c r="D424" s="662" t="s">
        <v>3710</v>
      </c>
      <c r="E424" s="662" t="s">
        <v>3711</v>
      </c>
      <c r="F424" s="662" t="s">
        <v>3713</v>
      </c>
      <c r="G424" s="662">
        <v>33</v>
      </c>
      <c r="H424" s="662">
        <v>50.1</v>
      </c>
      <c r="I424" s="662">
        <v>132</v>
      </c>
      <c r="J424" s="662">
        <v>47.6</v>
      </c>
      <c r="K424" s="662">
        <v>41</v>
      </c>
      <c r="L424" s="662">
        <v>17.8</v>
      </c>
      <c r="M424" s="662" t="s">
        <v>22</v>
      </c>
      <c r="N424" s="662" t="s">
        <v>27</v>
      </c>
      <c r="O424" s="662" t="s">
        <v>22</v>
      </c>
      <c r="P424" s="662" t="s">
        <v>632</v>
      </c>
      <c r="Q424" s="667">
        <v>33.835000000000001</v>
      </c>
      <c r="R424" s="667">
        <v>132.79333299999999</v>
      </c>
      <c r="S424" s="662">
        <v>409.57843512934369</v>
      </c>
      <c r="T424" s="668" t="s">
        <v>22</v>
      </c>
      <c r="U424" s="668" t="s">
        <v>22</v>
      </c>
      <c r="V424" s="668" t="s">
        <v>4605</v>
      </c>
      <c r="W424" s="668" t="s">
        <v>22</v>
      </c>
      <c r="X424" s="668" t="s">
        <v>22</v>
      </c>
      <c r="Y424" s="668" t="s">
        <v>4605</v>
      </c>
      <c r="Z424" s="668" t="s">
        <v>22</v>
      </c>
      <c r="AB424" s="662" t="s">
        <v>4758</v>
      </c>
      <c r="AC424" s="662" t="s">
        <v>4744</v>
      </c>
      <c r="AE424" s="662" t="s">
        <v>6364</v>
      </c>
      <c r="AF424" s="662" t="s">
        <v>14827</v>
      </c>
      <c r="AG424" s="662" t="s">
        <v>16496</v>
      </c>
    </row>
    <row r="425" spans="1:33">
      <c r="A425" s="662" t="s">
        <v>2641</v>
      </c>
      <c r="B425" s="662">
        <v>54012</v>
      </c>
      <c r="C425" s="662" t="s">
        <v>17</v>
      </c>
      <c r="D425" s="662" t="s">
        <v>2642</v>
      </c>
      <c r="E425" s="662" t="s">
        <v>2643</v>
      </c>
      <c r="F425" s="662" t="s">
        <v>2644</v>
      </c>
      <c r="G425" s="662">
        <v>38</v>
      </c>
      <c r="H425" s="662">
        <v>27.9</v>
      </c>
      <c r="I425" s="662">
        <v>139</v>
      </c>
      <c r="J425" s="662">
        <v>15.2</v>
      </c>
      <c r="K425" s="662">
        <v>4</v>
      </c>
      <c r="L425" s="662">
        <v>10.4</v>
      </c>
      <c r="M425" s="662">
        <v>1.5</v>
      </c>
      <c r="N425" s="662" t="s">
        <v>2645</v>
      </c>
      <c r="O425" s="662" t="s">
        <v>22</v>
      </c>
      <c r="P425" s="662" t="s">
        <v>40</v>
      </c>
      <c r="Q425" s="667">
        <v>38.465000000000003</v>
      </c>
      <c r="R425" s="667">
        <v>139.253333</v>
      </c>
      <c r="S425" s="662">
        <v>410.25602615413271</v>
      </c>
      <c r="T425" s="668" t="s">
        <v>4605</v>
      </c>
      <c r="U425" s="668" t="s">
        <v>4605</v>
      </c>
      <c r="V425" s="668" t="s">
        <v>4605</v>
      </c>
      <c r="W425" s="668" t="s">
        <v>22</v>
      </c>
      <c r="X425" s="668" t="s">
        <v>22</v>
      </c>
      <c r="Y425" s="668" t="s">
        <v>22</v>
      </c>
      <c r="Z425" s="668" t="s">
        <v>22</v>
      </c>
      <c r="AB425" s="662" t="s">
        <v>2645</v>
      </c>
      <c r="AC425" s="662" t="s">
        <v>2645</v>
      </c>
      <c r="AE425" s="662" t="s">
        <v>6364</v>
      </c>
      <c r="AF425" s="662" t="s">
        <v>14856</v>
      </c>
      <c r="AG425" s="662" t="s">
        <v>16525</v>
      </c>
    </row>
    <row r="426" spans="1:33">
      <c r="A426" s="662" t="s">
        <v>1108</v>
      </c>
      <c r="B426" s="662">
        <v>35552</v>
      </c>
      <c r="C426" s="662" t="s">
        <v>17</v>
      </c>
      <c r="D426" s="662" t="s">
        <v>1444</v>
      </c>
      <c r="E426" s="662" t="s">
        <v>1445</v>
      </c>
      <c r="F426" s="662" t="s">
        <v>1446</v>
      </c>
      <c r="G426" s="662">
        <v>37</v>
      </c>
      <c r="H426" s="662">
        <v>54.7</v>
      </c>
      <c r="I426" s="662">
        <v>140</v>
      </c>
      <c r="J426" s="662">
        <v>8.6</v>
      </c>
      <c r="K426" s="662">
        <v>245</v>
      </c>
      <c r="L426" s="662">
        <v>9.3000000000000007</v>
      </c>
      <c r="M426" s="662">
        <v>2.5</v>
      </c>
      <c r="N426" s="662" t="s">
        <v>1447</v>
      </c>
      <c r="O426" s="662">
        <v>35940</v>
      </c>
      <c r="P426" s="662" t="s">
        <v>22</v>
      </c>
      <c r="Q426" s="667">
        <v>37.911667000000001</v>
      </c>
      <c r="R426" s="667">
        <v>140.14333300000001</v>
      </c>
      <c r="S426" s="662">
        <v>411.15412351000697</v>
      </c>
      <c r="T426" s="668" t="s">
        <v>4605</v>
      </c>
      <c r="U426" s="668" t="s">
        <v>4605</v>
      </c>
      <c r="V426" s="668" t="s">
        <v>4605</v>
      </c>
      <c r="W426" s="668" t="s">
        <v>22</v>
      </c>
      <c r="X426" s="668" t="s">
        <v>22</v>
      </c>
      <c r="Y426" s="668" t="s">
        <v>22</v>
      </c>
      <c r="Z426" s="668" t="s">
        <v>22</v>
      </c>
      <c r="AB426" s="662" t="s">
        <v>1447</v>
      </c>
      <c r="AC426" s="662" t="s">
        <v>1447</v>
      </c>
      <c r="AE426" s="662" t="s">
        <v>6364</v>
      </c>
      <c r="AF426" s="662" t="s">
        <v>14829</v>
      </c>
      <c r="AG426" s="662" t="s">
        <v>16498</v>
      </c>
    </row>
    <row r="427" spans="1:33">
      <c r="A427" s="662" t="s">
        <v>3374</v>
      </c>
      <c r="B427" s="662">
        <v>67511</v>
      </c>
      <c r="C427" s="662" t="s">
        <v>23</v>
      </c>
      <c r="D427" s="662" t="s">
        <v>3477</v>
      </c>
      <c r="E427" s="662" t="s">
        <v>3478</v>
      </c>
      <c r="F427" s="662" t="s">
        <v>3479</v>
      </c>
      <c r="G427" s="662">
        <v>34</v>
      </c>
      <c r="H427" s="662">
        <v>14.4</v>
      </c>
      <c r="I427" s="662">
        <v>132</v>
      </c>
      <c r="J427" s="662">
        <v>33</v>
      </c>
      <c r="K427" s="662">
        <v>4</v>
      </c>
      <c r="L427" s="662">
        <v>27.3</v>
      </c>
      <c r="M427" s="662" t="s">
        <v>22</v>
      </c>
      <c r="N427" s="662" t="s">
        <v>851</v>
      </c>
      <c r="O427" s="662" t="s">
        <v>22</v>
      </c>
      <c r="P427" s="662" t="s">
        <v>22</v>
      </c>
      <c r="Q427" s="667">
        <v>34.24</v>
      </c>
      <c r="R427" s="667">
        <v>132.55000000000001</v>
      </c>
      <c r="S427" s="662">
        <v>414.50520809534885</v>
      </c>
      <c r="T427" s="668" t="s">
        <v>4605</v>
      </c>
      <c r="U427" s="668" t="s">
        <v>4605</v>
      </c>
      <c r="V427" s="668" t="s">
        <v>4605</v>
      </c>
      <c r="W427" s="668" t="s">
        <v>22</v>
      </c>
      <c r="X427" s="668" t="s">
        <v>22</v>
      </c>
      <c r="Y427" s="668" t="s">
        <v>4605</v>
      </c>
      <c r="Z427" s="668" t="s">
        <v>22</v>
      </c>
      <c r="AB427" s="662" t="s">
        <v>4745</v>
      </c>
      <c r="AC427" s="662" t="s">
        <v>4776</v>
      </c>
      <c r="AE427" s="662" t="s">
        <v>6364</v>
      </c>
      <c r="AF427" s="662" t="s">
        <v>14831</v>
      </c>
      <c r="AG427" s="662" t="s">
        <v>16500</v>
      </c>
    </row>
    <row r="428" spans="1:33">
      <c r="A428" s="662" t="s">
        <v>3759</v>
      </c>
      <c r="B428" s="662">
        <v>74361</v>
      </c>
      <c r="C428" s="662" t="s">
        <v>17</v>
      </c>
      <c r="D428" s="662" t="s">
        <v>3815</v>
      </c>
      <c r="E428" s="662" t="s">
        <v>3816</v>
      </c>
      <c r="F428" s="662" t="s">
        <v>3817</v>
      </c>
      <c r="G428" s="662">
        <v>33</v>
      </c>
      <c r="H428" s="662">
        <v>12.4</v>
      </c>
      <c r="I428" s="662">
        <v>133</v>
      </c>
      <c r="J428" s="662">
        <v>7.7</v>
      </c>
      <c r="K428" s="662">
        <v>205</v>
      </c>
      <c r="L428" s="662">
        <v>6.5</v>
      </c>
      <c r="M428" s="662">
        <v>1.5</v>
      </c>
      <c r="N428" s="662" t="s">
        <v>1747</v>
      </c>
      <c r="O428" s="662" t="s">
        <v>22</v>
      </c>
      <c r="P428" s="662" t="s">
        <v>22</v>
      </c>
      <c r="Q428" s="667">
        <v>33.206667000000003</v>
      </c>
      <c r="R428" s="667">
        <v>133.128333</v>
      </c>
      <c r="S428" s="662">
        <v>416.88715939299067</v>
      </c>
      <c r="T428" s="668" t="s">
        <v>4605</v>
      </c>
      <c r="U428" s="668" t="s">
        <v>4605</v>
      </c>
      <c r="V428" s="668" t="s">
        <v>4605</v>
      </c>
      <c r="W428" s="668" t="s">
        <v>22</v>
      </c>
      <c r="X428" s="668" t="s">
        <v>22</v>
      </c>
      <c r="Y428" s="668" t="s">
        <v>22</v>
      </c>
      <c r="Z428" s="668" t="s">
        <v>22</v>
      </c>
      <c r="AB428" s="662" t="s">
        <v>4745</v>
      </c>
      <c r="AC428" s="662" t="s">
        <v>3832</v>
      </c>
      <c r="AE428" s="662" t="s">
        <v>6364</v>
      </c>
      <c r="AF428" s="662" t="s">
        <v>14857</v>
      </c>
      <c r="AG428" s="662" t="s">
        <v>16526</v>
      </c>
    </row>
    <row r="429" spans="1:33">
      <c r="A429" s="662" t="s">
        <v>3374</v>
      </c>
      <c r="B429" s="662">
        <v>67437</v>
      </c>
      <c r="C429" s="662" t="s">
        <v>23</v>
      </c>
      <c r="D429" s="662" t="s">
        <v>3374</v>
      </c>
      <c r="E429" s="662" t="s">
        <v>3462</v>
      </c>
      <c r="F429" s="662" t="s">
        <v>3463</v>
      </c>
      <c r="G429" s="662">
        <v>34</v>
      </c>
      <c r="H429" s="662">
        <v>23.9</v>
      </c>
      <c r="I429" s="662">
        <v>132</v>
      </c>
      <c r="J429" s="662">
        <v>27.7</v>
      </c>
      <c r="K429" s="662">
        <v>4</v>
      </c>
      <c r="L429" s="662">
        <v>95.4</v>
      </c>
      <c r="M429" s="662" t="s">
        <v>22</v>
      </c>
      <c r="N429" s="662" t="s">
        <v>3464</v>
      </c>
      <c r="O429" s="662">
        <v>67920</v>
      </c>
      <c r="P429" s="662" t="s">
        <v>3465</v>
      </c>
      <c r="Q429" s="667">
        <v>34.398333000000001</v>
      </c>
      <c r="R429" s="667">
        <v>132.46166700000001</v>
      </c>
      <c r="S429" s="662">
        <v>417.39354257713183</v>
      </c>
      <c r="T429" s="668" t="s">
        <v>4605</v>
      </c>
      <c r="U429" s="668" t="s">
        <v>4605</v>
      </c>
      <c r="V429" s="668" t="s">
        <v>4605</v>
      </c>
      <c r="W429" s="668" t="s">
        <v>4605</v>
      </c>
      <c r="X429" s="668" t="s">
        <v>22</v>
      </c>
      <c r="Y429" s="668" t="s">
        <v>22</v>
      </c>
      <c r="Z429" s="668" t="s">
        <v>4605</v>
      </c>
      <c r="AB429" s="662" t="s">
        <v>3464</v>
      </c>
      <c r="AC429" s="662" t="s">
        <v>3464</v>
      </c>
      <c r="AE429" s="662" t="s">
        <v>6364</v>
      </c>
      <c r="AF429" s="662" t="s">
        <v>14832</v>
      </c>
      <c r="AG429" s="662" t="s">
        <v>16501</v>
      </c>
    </row>
    <row r="430" spans="1:33">
      <c r="A430" s="662" t="s">
        <v>3684</v>
      </c>
      <c r="B430" s="662">
        <v>73168</v>
      </c>
      <c r="C430" s="662" t="s">
        <v>23</v>
      </c>
      <c r="D430" s="662" t="s">
        <v>3714</v>
      </c>
      <c r="E430" s="662" t="s">
        <v>3715</v>
      </c>
      <c r="F430" s="662" t="s">
        <v>3716</v>
      </c>
      <c r="G430" s="662">
        <v>33</v>
      </c>
      <c r="H430" s="662">
        <v>49.6</v>
      </c>
      <c r="I430" s="662">
        <v>132</v>
      </c>
      <c r="J430" s="662">
        <v>41.9</v>
      </c>
      <c r="K430" s="662">
        <v>4</v>
      </c>
      <c r="L430" s="662">
        <v>9.6999999999999993</v>
      </c>
      <c r="M430" s="662" t="s">
        <v>22</v>
      </c>
      <c r="N430" s="662" t="s">
        <v>35</v>
      </c>
      <c r="O430" s="662" t="s">
        <v>22</v>
      </c>
      <c r="P430" s="662" t="s">
        <v>36</v>
      </c>
      <c r="Q430" s="667">
        <v>33.826667</v>
      </c>
      <c r="R430" s="667">
        <v>132.69833299999999</v>
      </c>
      <c r="S430" s="662">
        <v>417.98052896882069</v>
      </c>
      <c r="T430" s="668" t="s">
        <v>4605</v>
      </c>
      <c r="U430" s="668" t="s">
        <v>4605</v>
      </c>
      <c r="V430" s="668" t="s">
        <v>4605</v>
      </c>
      <c r="W430" s="668" t="s">
        <v>22</v>
      </c>
      <c r="X430" s="668" t="s">
        <v>22</v>
      </c>
      <c r="Y430" s="668" t="s">
        <v>22</v>
      </c>
      <c r="Z430" s="668" t="s">
        <v>22</v>
      </c>
      <c r="AB430" s="662" t="s">
        <v>35</v>
      </c>
      <c r="AC430" s="662" t="s">
        <v>35</v>
      </c>
      <c r="AE430" s="662" t="s">
        <v>6364</v>
      </c>
      <c r="AF430" s="662" t="s">
        <v>14833</v>
      </c>
      <c r="AG430" s="662" t="s">
        <v>16502</v>
      </c>
    </row>
    <row r="431" spans="1:33">
      <c r="A431" s="662" t="s">
        <v>1448</v>
      </c>
      <c r="B431" s="662">
        <v>36501</v>
      </c>
      <c r="C431" s="662" t="s">
        <v>17</v>
      </c>
      <c r="D431" s="662" t="s">
        <v>1519</v>
      </c>
      <c r="E431" s="662" t="s">
        <v>1520</v>
      </c>
      <c r="F431" s="662" t="s">
        <v>1521</v>
      </c>
      <c r="G431" s="662">
        <v>37</v>
      </c>
      <c r="H431" s="662">
        <v>20.2</v>
      </c>
      <c r="I431" s="662">
        <v>140</v>
      </c>
      <c r="J431" s="662">
        <v>48.5</v>
      </c>
      <c r="K431" s="662">
        <v>410</v>
      </c>
      <c r="L431" s="662">
        <v>10</v>
      </c>
      <c r="M431" s="662">
        <v>1.5</v>
      </c>
      <c r="N431" s="662" t="s">
        <v>1522</v>
      </c>
      <c r="O431" s="662" t="s">
        <v>22</v>
      </c>
      <c r="P431" s="662" t="s">
        <v>40</v>
      </c>
      <c r="Q431" s="667">
        <v>37.336666999999998</v>
      </c>
      <c r="R431" s="667">
        <v>140.808333</v>
      </c>
      <c r="S431" s="662">
        <v>418.33716706097437</v>
      </c>
      <c r="T431" s="668" t="s">
        <v>4605</v>
      </c>
      <c r="U431" s="668" t="s">
        <v>4605</v>
      </c>
      <c r="V431" s="668" t="s">
        <v>4605</v>
      </c>
      <c r="W431" s="668" t="s">
        <v>22</v>
      </c>
      <c r="X431" s="668" t="s">
        <v>22</v>
      </c>
      <c r="Y431" s="668" t="s">
        <v>22</v>
      </c>
      <c r="Z431" s="668" t="s">
        <v>22</v>
      </c>
      <c r="AB431" s="662" t="s">
        <v>1522</v>
      </c>
      <c r="AC431" s="662" t="s">
        <v>1522</v>
      </c>
      <c r="AE431" s="662" t="s">
        <v>6364</v>
      </c>
      <c r="AF431" s="662" t="s">
        <v>14876</v>
      </c>
      <c r="AG431" s="662" t="s">
        <v>16545</v>
      </c>
    </row>
    <row r="432" spans="1:33">
      <c r="A432" s="662" t="s">
        <v>1108</v>
      </c>
      <c r="B432" s="662">
        <v>35456</v>
      </c>
      <c r="C432" s="662" t="s">
        <v>17</v>
      </c>
      <c r="D432" s="662" t="s">
        <v>1421</v>
      </c>
      <c r="E432" s="662" t="s">
        <v>1422</v>
      </c>
      <c r="F432" s="662" t="s">
        <v>1423</v>
      </c>
      <c r="G432" s="662">
        <v>38</v>
      </c>
      <c r="H432" s="662">
        <v>6.3</v>
      </c>
      <c r="I432" s="662">
        <v>140</v>
      </c>
      <c r="J432" s="662">
        <v>0.9</v>
      </c>
      <c r="K432" s="662">
        <v>210</v>
      </c>
      <c r="L432" s="662">
        <v>9</v>
      </c>
      <c r="M432" s="662">
        <v>3</v>
      </c>
      <c r="N432" s="662" t="s">
        <v>1424</v>
      </c>
      <c r="O432" s="662">
        <v>35930</v>
      </c>
      <c r="P432" s="662" t="s">
        <v>40</v>
      </c>
      <c r="Q432" s="667">
        <v>38.104999999999997</v>
      </c>
      <c r="R432" s="667">
        <v>140.01499999999999</v>
      </c>
      <c r="S432" s="662">
        <v>418.63996699221099</v>
      </c>
      <c r="T432" s="668" t="s">
        <v>4605</v>
      </c>
      <c r="U432" s="668" t="s">
        <v>4605</v>
      </c>
      <c r="V432" s="668" t="s">
        <v>4605</v>
      </c>
      <c r="W432" s="668" t="s">
        <v>22</v>
      </c>
      <c r="X432" s="668" t="s">
        <v>22</v>
      </c>
      <c r="Y432" s="668" t="s">
        <v>22</v>
      </c>
      <c r="Z432" s="668" t="s">
        <v>22</v>
      </c>
      <c r="AB432" s="662" t="s">
        <v>4745</v>
      </c>
      <c r="AC432" s="662" t="s">
        <v>4802</v>
      </c>
      <c r="AE432" s="662" t="s">
        <v>6364</v>
      </c>
      <c r="AF432" s="662" t="s">
        <v>14862</v>
      </c>
      <c r="AG432" s="662" t="s">
        <v>16531</v>
      </c>
    </row>
    <row r="433" spans="1:33">
      <c r="A433" s="662" t="s">
        <v>1448</v>
      </c>
      <c r="B433" s="662">
        <v>36127</v>
      </c>
      <c r="C433" s="662" t="s">
        <v>23</v>
      </c>
      <c r="D433" s="662" t="s">
        <v>1448</v>
      </c>
      <c r="E433" s="662" t="s">
        <v>1461</v>
      </c>
      <c r="F433" s="662" t="s">
        <v>1464</v>
      </c>
      <c r="G433" s="662">
        <v>37</v>
      </c>
      <c r="H433" s="662">
        <v>46.1</v>
      </c>
      <c r="I433" s="662">
        <v>140</v>
      </c>
      <c r="J433" s="662">
        <v>26.1</v>
      </c>
      <c r="K433" s="662">
        <v>88</v>
      </c>
      <c r="L433" s="662">
        <v>12</v>
      </c>
      <c r="M433" s="662" t="s">
        <v>22</v>
      </c>
      <c r="N433" s="662" t="s">
        <v>1463</v>
      </c>
      <c r="O433" s="662" t="s">
        <v>22</v>
      </c>
      <c r="P433" s="662" t="s">
        <v>262</v>
      </c>
      <c r="Q433" s="667">
        <v>37.768332999999998</v>
      </c>
      <c r="R433" s="667">
        <v>140.435</v>
      </c>
      <c r="S433" s="662">
        <v>419.61044100014135</v>
      </c>
      <c r="T433" s="668" t="s">
        <v>22</v>
      </c>
      <c r="U433" s="668" t="s">
        <v>22</v>
      </c>
      <c r="V433" s="668" t="s">
        <v>4605</v>
      </c>
      <c r="W433" s="668" t="s">
        <v>22</v>
      </c>
      <c r="X433" s="668" t="s">
        <v>22</v>
      </c>
      <c r="Y433" s="668" t="s">
        <v>22</v>
      </c>
      <c r="Z433" s="668" t="s">
        <v>22</v>
      </c>
      <c r="AB433" s="662" t="s">
        <v>4758</v>
      </c>
      <c r="AC433" s="662" t="s">
        <v>1463</v>
      </c>
      <c r="AE433" s="662" t="s">
        <v>6364</v>
      </c>
      <c r="AF433" s="662" t="s">
        <v>14835</v>
      </c>
      <c r="AG433" s="662" t="s">
        <v>16504</v>
      </c>
    </row>
    <row r="434" spans="1:33">
      <c r="A434" s="662" t="s">
        <v>3759</v>
      </c>
      <c r="B434" s="662">
        <v>74296</v>
      </c>
      <c r="C434" s="662" t="s">
        <v>17</v>
      </c>
      <c r="D434" s="662" t="s">
        <v>3805</v>
      </c>
      <c r="E434" s="662" t="s">
        <v>3806</v>
      </c>
      <c r="F434" s="662" t="s">
        <v>3807</v>
      </c>
      <c r="G434" s="662">
        <v>33</v>
      </c>
      <c r="H434" s="662">
        <v>23.4</v>
      </c>
      <c r="I434" s="662">
        <v>132</v>
      </c>
      <c r="J434" s="662">
        <v>55.3</v>
      </c>
      <c r="K434" s="662">
        <v>415</v>
      </c>
      <c r="L434" s="662">
        <v>6.5</v>
      </c>
      <c r="M434" s="662">
        <v>1.5</v>
      </c>
      <c r="N434" s="662" t="s">
        <v>3808</v>
      </c>
      <c r="O434" s="662" t="s">
        <v>22</v>
      </c>
      <c r="P434" s="662" t="s">
        <v>40</v>
      </c>
      <c r="Q434" s="667">
        <v>33.39</v>
      </c>
      <c r="R434" s="667">
        <v>132.92166700000001</v>
      </c>
      <c r="S434" s="662">
        <v>422.01415043949999</v>
      </c>
      <c r="T434" s="668" t="s">
        <v>4605</v>
      </c>
      <c r="U434" s="668" t="s">
        <v>4605</v>
      </c>
      <c r="V434" s="668" t="s">
        <v>4605</v>
      </c>
      <c r="W434" s="668" t="s">
        <v>22</v>
      </c>
      <c r="X434" s="668" t="s">
        <v>22</v>
      </c>
      <c r="Y434" s="668" t="s">
        <v>22</v>
      </c>
      <c r="Z434" s="668" t="s">
        <v>22</v>
      </c>
      <c r="AB434" s="662" t="s">
        <v>4874</v>
      </c>
      <c r="AC434" s="662" t="s">
        <v>1837</v>
      </c>
      <c r="AE434" s="662" t="s">
        <v>6364</v>
      </c>
      <c r="AF434" s="662" t="s">
        <v>14863</v>
      </c>
      <c r="AG434" s="662" t="s">
        <v>16532</v>
      </c>
    </row>
    <row r="435" spans="1:33">
      <c r="A435" s="662" t="s">
        <v>1108</v>
      </c>
      <c r="B435" s="662">
        <v>35511</v>
      </c>
      <c r="C435" s="662" t="s">
        <v>17</v>
      </c>
      <c r="D435" s="662" t="s">
        <v>1433</v>
      </c>
      <c r="E435" s="662" t="s">
        <v>1434</v>
      </c>
      <c r="F435" s="662" t="s">
        <v>1435</v>
      </c>
      <c r="G435" s="662">
        <v>38</v>
      </c>
      <c r="H435" s="662">
        <v>0.2</v>
      </c>
      <c r="I435" s="662">
        <v>140</v>
      </c>
      <c r="J435" s="662">
        <v>12.4</v>
      </c>
      <c r="K435" s="662">
        <v>220</v>
      </c>
      <c r="L435" s="662">
        <v>10</v>
      </c>
      <c r="M435" s="662">
        <v>1.5</v>
      </c>
      <c r="N435" s="662" t="s">
        <v>1436</v>
      </c>
      <c r="O435" s="662" t="s">
        <v>22</v>
      </c>
      <c r="P435" s="662" t="s">
        <v>40</v>
      </c>
      <c r="Q435" s="667">
        <v>38.003332999999998</v>
      </c>
      <c r="R435" s="667">
        <v>140.20666700000001</v>
      </c>
      <c r="S435" s="662">
        <v>422.24565390628931</v>
      </c>
      <c r="T435" s="668" t="s">
        <v>4605</v>
      </c>
      <c r="U435" s="668" t="s">
        <v>4605</v>
      </c>
      <c r="V435" s="668" t="s">
        <v>4605</v>
      </c>
      <c r="W435" s="668" t="s">
        <v>22</v>
      </c>
      <c r="X435" s="668" t="s">
        <v>22</v>
      </c>
      <c r="Y435" s="668" t="s">
        <v>22</v>
      </c>
      <c r="Z435" s="668" t="s">
        <v>22</v>
      </c>
      <c r="AB435" s="662" t="s">
        <v>1436</v>
      </c>
      <c r="AC435" s="662" t="s">
        <v>1436</v>
      </c>
      <c r="AE435" s="662" t="s">
        <v>6364</v>
      </c>
      <c r="AF435" s="662" t="s">
        <v>14838</v>
      </c>
      <c r="AG435" s="662" t="s">
        <v>16507</v>
      </c>
    </row>
    <row r="436" spans="1:33" ht="18.75" customHeight="1">
      <c r="A436" s="662" t="s">
        <v>3374</v>
      </c>
      <c r="B436" s="662">
        <v>67212</v>
      </c>
      <c r="C436" s="662" t="s">
        <v>17</v>
      </c>
      <c r="D436" s="662" t="s">
        <v>3413</v>
      </c>
      <c r="E436" s="662" t="s">
        <v>3414</v>
      </c>
      <c r="F436" s="662" t="s">
        <v>3415</v>
      </c>
      <c r="G436" s="662">
        <v>34</v>
      </c>
      <c r="H436" s="662">
        <v>36.6</v>
      </c>
      <c r="I436" s="662">
        <v>132</v>
      </c>
      <c r="J436" s="662">
        <v>19.2</v>
      </c>
      <c r="K436" s="662">
        <v>210</v>
      </c>
      <c r="L436" s="662">
        <v>10</v>
      </c>
      <c r="M436" s="662">
        <v>1.5</v>
      </c>
      <c r="N436" s="662" t="s">
        <v>2667</v>
      </c>
      <c r="O436" s="662" t="s">
        <v>22</v>
      </c>
      <c r="P436" s="662" t="s">
        <v>22</v>
      </c>
      <c r="Q436" s="667">
        <v>34.61</v>
      </c>
      <c r="R436" s="667">
        <v>132.32</v>
      </c>
      <c r="S436" s="662">
        <v>424.67916888558472</v>
      </c>
      <c r="T436" s="668" t="s">
        <v>4605</v>
      </c>
      <c r="U436" s="668" t="s">
        <v>4605</v>
      </c>
      <c r="V436" s="668" t="s">
        <v>4605</v>
      </c>
      <c r="W436" s="668" t="s">
        <v>22</v>
      </c>
      <c r="X436" s="668" t="s">
        <v>22</v>
      </c>
      <c r="Y436" s="668" t="s">
        <v>22</v>
      </c>
      <c r="Z436" s="668" t="s">
        <v>22</v>
      </c>
      <c r="AB436" s="662" t="s">
        <v>4745</v>
      </c>
      <c r="AC436" s="662" t="s">
        <v>2148</v>
      </c>
      <c r="AE436" s="662" t="s">
        <v>6364</v>
      </c>
      <c r="AF436" s="662" t="s">
        <v>14864</v>
      </c>
      <c r="AG436" s="662" t="s">
        <v>16533</v>
      </c>
    </row>
    <row r="437" spans="1:33">
      <c r="A437" s="662" t="s">
        <v>3759</v>
      </c>
      <c r="B437" s="662">
        <v>74436</v>
      </c>
      <c r="C437" s="662" t="s">
        <v>17</v>
      </c>
      <c r="D437" s="662" t="s">
        <v>3829</v>
      </c>
      <c r="E437" s="662" t="s">
        <v>3830</v>
      </c>
      <c r="F437" s="662" t="s">
        <v>3831</v>
      </c>
      <c r="G437" s="662">
        <v>33</v>
      </c>
      <c r="H437" s="662">
        <v>4.7</v>
      </c>
      <c r="I437" s="662">
        <v>133</v>
      </c>
      <c r="J437" s="662">
        <v>6.1</v>
      </c>
      <c r="K437" s="662">
        <v>3</v>
      </c>
      <c r="L437" s="662">
        <v>6.5</v>
      </c>
      <c r="M437" s="662">
        <v>1.5</v>
      </c>
      <c r="N437" s="662" t="s">
        <v>3832</v>
      </c>
      <c r="O437" s="662" t="s">
        <v>22</v>
      </c>
      <c r="P437" s="662" t="s">
        <v>40</v>
      </c>
      <c r="Q437" s="667">
        <v>33.078333000000001</v>
      </c>
      <c r="R437" s="667">
        <v>133.10166699999999</v>
      </c>
      <c r="S437" s="662">
        <v>427.16434706528594</v>
      </c>
      <c r="T437" s="668" t="s">
        <v>4605</v>
      </c>
      <c r="U437" s="668" t="s">
        <v>4605</v>
      </c>
      <c r="V437" s="668" t="s">
        <v>4605</v>
      </c>
      <c r="W437" s="668" t="s">
        <v>22</v>
      </c>
      <c r="X437" s="668" t="s">
        <v>22</v>
      </c>
      <c r="Y437" s="668" t="s">
        <v>22</v>
      </c>
      <c r="Z437" s="668" t="s">
        <v>22</v>
      </c>
      <c r="AB437" s="662" t="s">
        <v>3832</v>
      </c>
      <c r="AC437" s="662" t="s">
        <v>3832</v>
      </c>
      <c r="AE437" s="662" t="s">
        <v>6364</v>
      </c>
      <c r="AF437" s="662" t="s">
        <v>17439</v>
      </c>
      <c r="AG437" s="662">
        <v>1666</v>
      </c>
    </row>
    <row r="438" spans="1:33" ht="18.75" customHeight="1">
      <c r="A438" s="662" t="s">
        <v>1448</v>
      </c>
      <c r="B438" s="662">
        <v>36611</v>
      </c>
      <c r="C438" s="662" t="s">
        <v>17</v>
      </c>
      <c r="D438" s="662" t="s">
        <v>1545</v>
      </c>
      <c r="E438" s="662" t="s">
        <v>1546</v>
      </c>
      <c r="F438" s="662" t="s">
        <v>1547</v>
      </c>
      <c r="G438" s="662">
        <v>37</v>
      </c>
      <c r="H438" s="662">
        <v>14</v>
      </c>
      <c r="I438" s="662">
        <v>141</v>
      </c>
      <c r="J438" s="662">
        <v>0</v>
      </c>
      <c r="K438" s="662">
        <v>43</v>
      </c>
      <c r="L438" s="662">
        <v>10</v>
      </c>
      <c r="M438" s="662">
        <v>1.5</v>
      </c>
      <c r="N438" s="662" t="s">
        <v>1548</v>
      </c>
      <c r="O438" s="662" t="s">
        <v>22</v>
      </c>
      <c r="P438" s="662" t="s">
        <v>40</v>
      </c>
      <c r="Q438" s="667">
        <v>37.233333000000002</v>
      </c>
      <c r="R438" s="667">
        <v>141</v>
      </c>
      <c r="S438" s="662">
        <v>427.19647345083337</v>
      </c>
      <c r="T438" s="668" t="s">
        <v>4605</v>
      </c>
      <c r="U438" s="668" t="s">
        <v>4605</v>
      </c>
      <c r="V438" s="668" t="s">
        <v>4605</v>
      </c>
      <c r="W438" s="668" t="s">
        <v>22</v>
      </c>
      <c r="X438" s="668" t="s">
        <v>22</v>
      </c>
      <c r="Y438" s="668" t="s">
        <v>22</v>
      </c>
      <c r="Z438" s="668" t="s">
        <v>22</v>
      </c>
      <c r="AB438" s="662" t="s">
        <v>4788</v>
      </c>
      <c r="AC438" s="662" t="s">
        <v>4786</v>
      </c>
      <c r="AE438" s="662" t="s">
        <v>6364</v>
      </c>
      <c r="AF438" s="662" t="s">
        <v>14866</v>
      </c>
      <c r="AG438" s="662" t="s">
        <v>16535</v>
      </c>
    </row>
    <row r="439" spans="1:33">
      <c r="A439" s="662" t="s">
        <v>1448</v>
      </c>
      <c r="B439" s="662">
        <v>36056</v>
      </c>
      <c r="C439" s="662" t="s">
        <v>17</v>
      </c>
      <c r="D439" s="662" t="s">
        <v>1449</v>
      </c>
      <c r="E439" s="662" t="s">
        <v>1450</v>
      </c>
      <c r="F439" s="662" t="s">
        <v>1451</v>
      </c>
      <c r="G439" s="662">
        <v>37</v>
      </c>
      <c r="H439" s="662">
        <v>53.5</v>
      </c>
      <c r="I439" s="662">
        <v>140</v>
      </c>
      <c r="J439" s="662">
        <v>26.2</v>
      </c>
      <c r="K439" s="662">
        <v>200</v>
      </c>
      <c r="L439" s="662">
        <v>6.5</v>
      </c>
      <c r="M439" s="662">
        <v>3</v>
      </c>
      <c r="N439" s="662" t="s">
        <v>1452</v>
      </c>
      <c r="O439" s="662">
        <v>36950</v>
      </c>
      <c r="P439" s="662" t="s">
        <v>40</v>
      </c>
      <c r="Q439" s="667">
        <v>37.891666999999998</v>
      </c>
      <c r="R439" s="667">
        <v>140.436667</v>
      </c>
      <c r="S439" s="662">
        <v>428.63063881911381</v>
      </c>
      <c r="T439" s="668" t="s">
        <v>4605</v>
      </c>
      <c r="U439" s="668" t="s">
        <v>4605</v>
      </c>
      <c r="V439" s="668" t="s">
        <v>4605</v>
      </c>
      <c r="W439" s="668" t="s">
        <v>22</v>
      </c>
      <c r="X439" s="668" t="s">
        <v>22</v>
      </c>
      <c r="Y439" s="668" t="s">
        <v>22</v>
      </c>
      <c r="Z439" s="668" t="s">
        <v>22</v>
      </c>
      <c r="AB439" s="662" t="s">
        <v>1452</v>
      </c>
      <c r="AC439" s="662" t="s">
        <v>1452</v>
      </c>
      <c r="AE439" s="662" t="s">
        <v>6364</v>
      </c>
      <c r="AF439" s="662" t="s">
        <v>14841</v>
      </c>
      <c r="AG439" s="662" t="s">
        <v>16510</v>
      </c>
    </row>
    <row r="440" spans="1:33">
      <c r="A440" s="662" t="s">
        <v>1448</v>
      </c>
      <c r="B440" s="662">
        <v>36221</v>
      </c>
      <c r="C440" s="662" t="s">
        <v>17</v>
      </c>
      <c r="D440" s="662" t="s">
        <v>1476</v>
      </c>
      <c r="E440" s="662" t="s">
        <v>1477</v>
      </c>
      <c r="F440" s="662" t="s">
        <v>1478</v>
      </c>
      <c r="G440" s="662">
        <v>37</v>
      </c>
      <c r="H440" s="662">
        <v>39.9</v>
      </c>
      <c r="I440" s="662">
        <v>140</v>
      </c>
      <c r="J440" s="662">
        <v>43.6</v>
      </c>
      <c r="K440" s="662">
        <v>463</v>
      </c>
      <c r="L440" s="662">
        <v>10</v>
      </c>
      <c r="M440" s="662">
        <v>1.5</v>
      </c>
      <c r="N440" s="662" t="s">
        <v>1278</v>
      </c>
      <c r="O440" s="662" t="s">
        <v>22</v>
      </c>
      <c r="P440" s="662" t="s">
        <v>40</v>
      </c>
      <c r="Q440" s="667">
        <v>37.664999999999999</v>
      </c>
      <c r="R440" s="667">
        <v>140.72666699999999</v>
      </c>
      <c r="S440" s="662">
        <v>432.76942962307061</v>
      </c>
      <c r="T440" s="668" t="s">
        <v>4605</v>
      </c>
      <c r="U440" s="668" t="s">
        <v>4605</v>
      </c>
      <c r="V440" s="668" t="s">
        <v>4605</v>
      </c>
      <c r="W440" s="668" t="s">
        <v>22</v>
      </c>
      <c r="X440" s="668" t="s">
        <v>22</v>
      </c>
      <c r="Y440" s="668" t="s">
        <v>22</v>
      </c>
      <c r="Z440" s="668" t="s">
        <v>22</v>
      </c>
      <c r="AB440" s="662" t="s">
        <v>1278</v>
      </c>
      <c r="AC440" s="662" t="s">
        <v>1278</v>
      </c>
      <c r="AE440" s="662" t="s">
        <v>6364</v>
      </c>
      <c r="AF440" s="662" t="s">
        <v>14842</v>
      </c>
      <c r="AG440" s="662" t="s">
        <v>16511</v>
      </c>
    </row>
    <row r="441" spans="1:33">
      <c r="A441" s="662" t="s">
        <v>1108</v>
      </c>
      <c r="B441" s="662">
        <v>35246</v>
      </c>
      <c r="C441" s="662" t="s">
        <v>17</v>
      </c>
      <c r="D441" s="662" t="s">
        <v>1397</v>
      </c>
      <c r="E441" s="662" t="s">
        <v>1398</v>
      </c>
      <c r="F441" s="662" t="s">
        <v>1399</v>
      </c>
      <c r="G441" s="662">
        <v>38</v>
      </c>
      <c r="H441" s="662">
        <v>34</v>
      </c>
      <c r="I441" s="662">
        <v>139</v>
      </c>
      <c r="J441" s="662">
        <v>33.1</v>
      </c>
      <c r="K441" s="662">
        <v>18</v>
      </c>
      <c r="L441" s="662">
        <v>10.199999999999999</v>
      </c>
      <c r="M441" s="662">
        <v>2</v>
      </c>
      <c r="N441" s="662" t="s">
        <v>1400</v>
      </c>
      <c r="O441" s="662" t="s">
        <v>22</v>
      </c>
      <c r="P441" s="662" t="s">
        <v>22</v>
      </c>
      <c r="Q441" s="667">
        <v>38.566667000000002</v>
      </c>
      <c r="R441" s="667">
        <v>139.55166700000001</v>
      </c>
      <c r="S441" s="662">
        <v>433.82021004764266</v>
      </c>
      <c r="T441" s="668" t="s">
        <v>4605</v>
      </c>
      <c r="U441" s="668" t="s">
        <v>4605</v>
      </c>
      <c r="V441" s="668" t="s">
        <v>4605</v>
      </c>
      <c r="W441" s="668" t="s">
        <v>22</v>
      </c>
      <c r="X441" s="668" t="s">
        <v>22</v>
      </c>
      <c r="Y441" s="668" t="s">
        <v>22</v>
      </c>
      <c r="Z441" s="668" t="s">
        <v>22</v>
      </c>
      <c r="AB441" s="662" t="s">
        <v>1107</v>
      </c>
      <c r="AC441" s="662" t="s">
        <v>4795</v>
      </c>
      <c r="AE441" s="662" t="s">
        <v>6364</v>
      </c>
      <c r="AF441" s="662" t="s">
        <v>14844</v>
      </c>
      <c r="AG441" s="662" t="s">
        <v>16513</v>
      </c>
    </row>
    <row r="442" spans="1:33">
      <c r="A442" s="662" t="s">
        <v>1448</v>
      </c>
      <c r="B442" s="662">
        <v>36066</v>
      </c>
      <c r="C442" s="662" t="s">
        <v>17</v>
      </c>
      <c r="D442" s="662" t="s">
        <v>1453</v>
      </c>
      <c r="E442" s="662" t="s">
        <v>1454</v>
      </c>
      <c r="F442" s="662" t="s">
        <v>1455</v>
      </c>
      <c r="G442" s="662">
        <v>37</v>
      </c>
      <c r="H442" s="662">
        <v>51.1</v>
      </c>
      <c r="I442" s="662">
        <v>140</v>
      </c>
      <c r="J442" s="662">
        <v>35.299999999999997</v>
      </c>
      <c r="K442" s="662">
        <v>43</v>
      </c>
      <c r="L442" s="662">
        <v>9.4</v>
      </c>
      <c r="M442" s="662">
        <v>1.5</v>
      </c>
      <c r="N442" s="662" t="s">
        <v>1456</v>
      </c>
      <c r="O442" s="662" t="s">
        <v>22</v>
      </c>
      <c r="P442" s="662" t="s">
        <v>40</v>
      </c>
      <c r="Q442" s="667">
        <v>37.851666999999999</v>
      </c>
      <c r="R442" s="667">
        <v>140.58833300000001</v>
      </c>
      <c r="S442" s="662">
        <v>435.91234065577117</v>
      </c>
      <c r="T442" s="668" t="s">
        <v>4605</v>
      </c>
      <c r="U442" s="668" t="s">
        <v>4605</v>
      </c>
      <c r="V442" s="668" t="s">
        <v>4605</v>
      </c>
      <c r="W442" s="668" t="s">
        <v>22</v>
      </c>
      <c r="X442" s="668" t="s">
        <v>22</v>
      </c>
      <c r="Y442" s="668" t="s">
        <v>22</v>
      </c>
      <c r="Z442" s="668" t="s">
        <v>22</v>
      </c>
      <c r="AB442" s="662" t="s">
        <v>4745</v>
      </c>
      <c r="AC442" s="662" t="s">
        <v>4804</v>
      </c>
      <c r="AE442" s="662" t="s">
        <v>6364</v>
      </c>
      <c r="AF442" s="662" t="s">
        <v>14875</v>
      </c>
      <c r="AG442" s="662" t="s">
        <v>16544</v>
      </c>
    </row>
    <row r="443" spans="1:33">
      <c r="A443" s="662" t="s">
        <v>1448</v>
      </c>
      <c r="B443" s="662">
        <v>36411</v>
      </c>
      <c r="C443" s="662" t="s">
        <v>17</v>
      </c>
      <c r="D443" s="662" t="s">
        <v>1504</v>
      </c>
      <c r="E443" s="662" t="s">
        <v>1505</v>
      </c>
      <c r="F443" s="662" t="s">
        <v>1506</v>
      </c>
      <c r="G443" s="662">
        <v>37</v>
      </c>
      <c r="H443" s="662">
        <v>29.5</v>
      </c>
      <c r="I443" s="662">
        <v>140</v>
      </c>
      <c r="J443" s="662">
        <v>57.9</v>
      </c>
      <c r="K443" s="662">
        <v>43</v>
      </c>
      <c r="L443" s="662">
        <v>10</v>
      </c>
      <c r="M443" s="662">
        <v>1.5</v>
      </c>
      <c r="N443" s="662" t="s">
        <v>1432</v>
      </c>
      <c r="O443" s="662" t="s">
        <v>22</v>
      </c>
      <c r="P443" s="662" t="s">
        <v>40</v>
      </c>
      <c r="Q443" s="667">
        <v>37.491667</v>
      </c>
      <c r="R443" s="667">
        <v>140.965</v>
      </c>
      <c r="S443" s="662">
        <v>439.24170997368878</v>
      </c>
      <c r="T443" s="668" t="s">
        <v>4605</v>
      </c>
      <c r="U443" s="668" t="s">
        <v>4605</v>
      </c>
      <c r="V443" s="668" t="s">
        <v>4605</v>
      </c>
      <c r="W443" s="668" t="s">
        <v>22</v>
      </c>
      <c r="X443" s="668" t="s">
        <v>22</v>
      </c>
      <c r="Y443" s="668" t="s">
        <v>22</v>
      </c>
      <c r="Z443" s="668" t="s">
        <v>22</v>
      </c>
      <c r="AB443" s="662" t="s">
        <v>4745</v>
      </c>
      <c r="AC443" s="662" t="s">
        <v>4803</v>
      </c>
      <c r="AE443" s="662" t="s">
        <v>6364</v>
      </c>
      <c r="AF443" s="662" t="s">
        <v>14859</v>
      </c>
      <c r="AG443" s="662" t="s">
        <v>16528</v>
      </c>
    </row>
    <row r="444" spans="1:33">
      <c r="A444" s="662" t="s">
        <v>3487</v>
      </c>
      <c r="B444" s="662">
        <v>68431</v>
      </c>
      <c r="C444" s="662" t="s">
        <v>17</v>
      </c>
      <c r="D444" s="662" t="s">
        <v>3550</v>
      </c>
      <c r="E444" s="662" t="s">
        <v>3551</v>
      </c>
      <c r="F444" s="662" t="s">
        <v>3552</v>
      </c>
      <c r="G444" s="662">
        <v>34</v>
      </c>
      <c r="H444" s="662">
        <v>46.6</v>
      </c>
      <c r="I444" s="662">
        <v>132</v>
      </c>
      <c r="J444" s="662">
        <v>6.5</v>
      </c>
      <c r="K444" s="662">
        <v>380</v>
      </c>
      <c r="L444" s="662">
        <v>9.5</v>
      </c>
      <c r="M444" s="662">
        <v>1.5</v>
      </c>
      <c r="N444" s="662" t="s">
        <v>2124</v>
      </c>
      <c r="O444" s="662">
        <v>68915</v>
      </c>
      <c r="P444" s="662" t="s">
        <v>40</v>
      </c>
      <c r="Q444" s="667">
        <v>34.776667000000003</v>
      </c>
      <c r="R444" s="667">
        <v>132.10833299999999</v>
      </c>
      <c r="S444" s="662">
        <v>440.51355410973883</v>
      </c>
      <c r="T444" s="668" t="s">
        <v>4605</v>
      </c>
      <c r="U444" s="668" t="s">
        <v>4605</v>
      </c>
      <c r="V444" s="668" t="s">
        <v>4605</v>
      </c>
      <c r="W444" s="668" t="s">
        <v>22</v>
      </c>
      <c r="X444" s="668" t="s">
        <v>22</v>
      </c>
      <c r="Y444" s="668" t="s">
        <v>22</v>
      </c>
      <c r="Z444" s="668" t="s">
        <v>22</v>
      </c>
      <c r="AB444" s="662" t="s">
        <v>2124</v>
      </c>
      <c r="AC444" s="662" t="s">
        <v>2124</v>
      </c>
      <c r="AE444" s="662" t="s">
        <v>6364</v>
      </c>
      <c r="AF444" s="662" t="s">
        <v>14851</v>
      </c>
      <c r="AG444" s="662" t="s">
        <v>16520</v>
      </c>
    </row>
    <row r="445" spans="1:33">
      <c r="A445" s="662" t="s">
        <v>1108</v>
      </c>
      <c r="B445" s="662">
        <v>35361</v>
      </c>
      <c r="C445" s="662" t="s">
        <v>17</v>
      </c>
      <c r="D445" s="662" t="s">
        <v>1412</v>
      </c>
      <c r="E445" s="662" t="s">
        <v>1413</v>
      </c>
      <c r="F445" s="662" t="s">
        <v>1414</v>
      </c>
      <c r="G445" s="662">
        <v>38</v>
      </c>
      <c r="H445" s="662">
        <v>23.4</v>
      </c>
      <c r="I445" s="662">
        <v>139</v>
      </c>
      <c r="J445" s="662">
        <v>59.6</v>
      </c>
      <c r="K445" s="662">
        <v>440</v>
      </c>
      <c r="L445" s="662">
        <v>10</v>
      </c>
      <c r="M445" s="662">
        <v>1.5</v>
      </c>
      <c r="N445" s="662" t="s">
        <v>1415</v>
      </c>
      <c r="O445" s="662">
        <v>35925</v>
      </c>
      <c r="P445" s="662" t="s">
        <v>40</v>
      </c>
      <c r="Q445" s="667">
        <v>38.39</v>
      </c>
      <c r="R445" s="667">
        <v>139.99333300000001</v>
      </c>
      <c r="S445" s="662">
        <v>441.20815351513738</v>
      </c>
      <c r="T445" s="668" t="s">
        <v>4605</v>
      </c>
      <c r="U445" s="668" t="s">
        <v>4605</v>
      </c>
      <c r="V445" s="668" t="s">
        <v>4605</v>
      </c>
      <c r="W445" s="668" t="s">
        <v>22</v>
      </c>
      <c r="X445" s="668" t="s">
        <v>22</v>
      </c>
      <c r="Y445" s="668" t="s">
        <v>22</v>
      </c>
      <c r="Z445" s="668" t="s">
        <v>22</v>
      </c>
      <c r="AB445" s="662" t="s">
        <v>1415</v>
      </c>
      <c r="AC445" s="662" t="s">
        <v>1415</v>
      </c>
      <c r="AE445" s="662" t="s">
        <v>6364</v>
      </c>
      <c r="AF445" s="662" t="s">
        <v>14853</v>
      </c>
      <c r="AG445" s="662" t="s">
        <v>16522</v>
      </c>
    </row>
    <row r="446" spans="1:33">
      <c r="A446" s="662" t="s">
        <v>3487</v>
      </c>
      <c r="B446" s="662">
        <v>68376</v>
      </c>
      <c r="C446" s="662" t="s">
        <v>23</v>
      </c>
      <c r="D446" s="662" t="s">
        <v>3540</v>
      </c>
      <c r="E446" s="662" t="s">
        <v>3541</v>
      </c>
      <c r="F446" s="662" t="s">
        <v>3542</v>
      </c>
      <c r="G446" s="662">
        <v>34</v>
      </c>
      <c r="H446" s="662">
        <v>53.8</v>
      </c>
      <c r="I446" s="662">
        <v>132</v>
      </c>
      <c r="J446" s="662">
        <v>4.2</v>
      </c>
      <c r="K446" s="662">
        <v>19</v>
      </c>
      <c r="L446" s="662">
        <v>14.8</v>
      </c>
      <c r="M446" s="662" t="s">
        <v>22</v>
      </c>
      <c r="N446" s="662" t="s">
        <v>3543</v>
      </c>
      <c r="O446" s="662" t="s">
        <v>22</v>
      </c>
      <c r="P446" s="662" t="s">
        <v>22</v>
      </c>
      <c r="Q446" s="667">
        <v>34.896667000000001</v>
      </c>
      <c r="R446" s="667">
        <v>132.07</v>
      </c>
      <c r="S446" s="662">
        <v>442.15235703909701</v>
      </c>
      <c r="T446" s="668" t="s">
        <v>4605</v>
      </c>
      <c r="U446" s="668" t="s">
        <v>4605</v>
      </c>
      <c r="V446" s="668" t="s">
        <v>4605</v>
      </c>
      <c r="W446" s="668" t="s">
        <v>22</v>
      </c>
      <c r="X446" s="668" t="s">
        <v>22</v>
      </c>
      <c r="Y446" s="668" t="s">
        <v>4605</v>
      </c>
      <c r="Z446" s="668" t="s">
        <v>22</v>
      </c>
      <c r="AB446" s="662" t="s">
        <v>4745</v>
      </c>
      <c r="AC446" s="662" t="s">
        <v>4865</v>
      </c>
      <c r="AE446" s="662" t="s">
        <v>6364</v>
      </c>
      <c r="AF446" s="662" t="s">
        <v>14865</v>
      </c>
      <c r="AG446" s="662" t="s">
        <v>16534</v>
      </c>
    </row>
    <row r="447" spans="1:33">
      <c r="A447" s="662" t="s">
        <v>3374</v>
      </c>
      <c r="B447" s="662">
        <v>67421</v>
      </c>
      <c r="C447" s="662" t="s">
        <v>17</v>
      </c>
      <c r="D447" s="662" t="s">
        <v>3459</v>
      </c>
      <c r="E447" s="662" t="s">
        <v>3460</v>
      </c>
      <c r="F447" s="662" t="s">
        <v>3461</v>
      </c>
      <c r="G447" s="662">
        <v>34</v>
      </c>
      <c r="H447" s="662">
        <v>21.9</v>
      </c>
      <c r="I447" s="662">
        <v>132</v>
      </c>
      <c r="J447" s="662">
        <v>11.4</v>
      </c>
      <c r="K447" s="662">
        <v>317</v>
      </c>
      <c r="L447" s="662">
        <v>10</v>
      </c>
      <c r="M447" s="662">
        <v>1.5</v>
      </c>
      <c r="N447" s="662" t="s">
        <v>3294</v>
      </c>
      <c r="O447" s="662" t="s">
        <v>22</v>
      </c>
      <c r="P447" s="662" t="s">
        <v>40</v>
      </c>
      <c r="Q447" s="667">
        <v>34.365000000000002</v>
      </c>
      <c r="R447" s="667">
        <v>132.19</v>
      </c>
      <c r="S447" s="662">
        <v>442.49656575248281</v>
      </c>
      <c r="T447" s="668" t="s">
        <v>4605</v>
      </c>
      <c r="U447" s="668" t="s">
        <v>4605</v>
      </c>
      <c r="V447" s="668" t="s">
        <v>4605</v>
      </c>
      <c r="W447" s="668" t="s">
        <v>22</v>
      </c>
      <c r="X447" s="668" t="s">
        <v>22</v>
      </c>
      <c r="Y447" s="668" t="s">
        <v>22</v>
      </c>
      <c r="Z447" s="668" t="s">
        <v>22</v>
      </c>
      <c r="AB447" s="662" t="s">
        <v>3294</v>
      </c>
      <c r="AC447" s="662" t="s">
        <v>3294</v>
      </c>
      <c r="AE447" s="662" t="s">
        <v>6364</v>
      </c>
      <c r="AF447" s="662" t="s">
        <v>14867</v>
      </c>
      <c r="AG447" s="662" t="s">
        <v>16536</v>
      </c>
    </row>
    <row r="448" spans="1:33" ht="18.75" customHeight="1">
      <c r="A448" s="662" t="s">
        <v>3374</v>
      </c>
      <c r="B448" s="662">
        <v>67496</v>
      </c>
      <c r="C448" s="662" t="s">
        <v>17</v>
      </c>
      <c r="D448" s="662" t="s">
        <v>3474</v>
      </c>
      <c r="E448" s="662" t="s">
        <v>3475</v>
      </c>
      <c r="F448" s="662" t="s">
        <v>3476</v>
      </c>
      <c r="G448" s="662">
        <v>34</v>
      </c>
      <c r="H448" s="662">
        <v>13.3</v>
      </c>
      <c r="I448" s="662">
        <v>132</v>
      </c>
      <c r="J448" s="662">
        <v>13.2</v>
      </c>
      <c r="K448" s="662">
        <v>1</v>
      </c>
      <c r="L448" s="662">
        <v>25.1</v>
      </c>
      <c r="M448" s="662">
        <v>1.5</v>
      </c>
      <c r="N448" s="662" t="s">
        <v>2603</v>
      </c>
      <c r="O448" s="662" t="s">
        <v>22</v>
      </c>
      <c r="P448" s="662" t="s">
        <v>40</v>
      </c>
      <c r="Q448" s="667">
        <v>34.221666999999997</v>
      </c>
      <c r="R448" s="667">
        <v>132.22</v>
      </c>
      <c r="S448" s="662">
        <v>444.16125129959755</v>
      </c>
      <c r="T448" s="668" t="s">
        <v>4605</v>
      </c>
      <c r="U448" s="668" t="s">
        <v>4605</v>
      </c>
      <c r="V448" s="668" t="s">
        <v>4605</v>
      </c>
      <c r="W448" s="668" t="s">
        <v>22</v>
      </c>
      <c r="X448" s="668" t="s">
        <v>22</v>
      </c>
      <c r="Y448" s="668" t="s">
        <v>22</v>
      </c>
      <c r="Z448" s="668" t="s">
        <v>22</v>
      </c>
      <c r="AB448" s="662" t="s">
        <v>4745</v>
      </c>
      <c r="AC448" s="662" t="s">
        <v>4841</v>
      </c>
      <c r="AE448" s="662" t="s">
        <v>6368</v>
      </c>
      <c r="AF448" s="662" t="s">
        <v>14892</v>
      </c>
      <c r="AG448" s="662" t="s">
        <v>16562</v>
      </c>
    </row>
    <row r="449" spans="1:33" ht="18.75" customHeight="1">
      <c r="A449" s="662" t="s">
        <v>3759</v>
      </c>
      <c r="B449" s="662">
        <v>74381</v>
      </c>
      <c r="C449" s="662" t="s">
        <v>17</v>
      </c>
      <c r="D449" s="662" t="s">
        <v>3823</v>
      </c>
      <c r="E449" s="662" t="s">
        <v>3824</v>
      </c>
      <c r="F449" s="662" t="s">
        <v>3825</v>
      </c>
      <c r="G449" s="662">
        <v>33</v>
      </c>
      <c r="H449" s="662">
        <v>10.199999999999999</v>
      </c>
      <c r="I449" s="662">
        <v>132</v>
      </c>
      <c r="J449" s="662">
        <v>47.5</v>
      </c>
      <c r="K449" s="662">
        <v>72</v>
      </c>
      <c r="L449" s="662">
        <v>10</v>
      </c>
      <c r="M449" s="662">
        <v>1.5</v>
      </c>
      <c r="N449" s="662" t="s">
        <v>2253</v>
      </c>
      <c r="O449" s="662" t="s">
        <v>22</v>
      </c>
      <c r="P449" s="662" t="s">
        <v>40</v>
      </c>
      <c r="Q449" s="667">
        <v>33.17</v>
      </c>
      <c r="R449" s="667">
        <v>132.79166699999999</v>
      </c>
      <c r="S449" s="662">
        <v>445.23517984322626</v>
      </c>
      <c r="T449" s="668" t="s">
        <v>4605</v>
      </c>
      <c r="U449" s="668" t="s">
        <v>4605</v>
      </c>
      <c r="V449" s="668" t="s">
        <v>4605</v>
      </c>
      <c r="W449" s="668" t="s">
        <v>22</v>
      </c>
      <c r="X449" s="668" t="s">
        <v>22</v>
      </c>
      <c r="Y449" s="668" t="s">
        <v>22</v>
      </c>
      <c r="Z449" s="668" t="s">
        <v>22</v>
      </c>
      <c r="AB449" s="662" t="s">
        <v>2253</v>
      </c>
      <c r="AC449" s="662" t="s">
        <v>2253</v>
      </c>
      <c r="AE449" s="662" t="s">
        <v>6368</v>
      </c>
      <c r="AF449" s="662" t="s">
        <v>14893</v>
      </c>
      <c r="AG449" s="662" t="s">
        <v>16563</v>
      </c>
    </row>
    <row r="450" spans="1:33">
      <c r="A450" s="662" t="s">
        <v>3684</v>
      </c>
      <c r="B450" s="662">
        <v>73256</v>
      </c>
      <c r="C450" s="662" t="s">
        <v>17</v>
      </c>
      <c r="D450" s="662" t="s">
        <v>2952</v>
      </c>
      <c r="E450" s="662" t="s">
        <v>2953</v>
      </c>
      <c r="F450" s="662" t="s">
        <v>3724</v>
      </c>
      <c r="G450" s="662">
        <v>33</v>
      </c>
      <c r="H450" s="662">
        <v>37</v>
      </c>
      <c r="I450" s="662">
        <v>132</v>
      </c>
      <c r="J450" s="662">
        <v>28.8</v>
      </c>
      <c r="K450" s="662">
        <v>4</v>
      </c>
      <c r="L450" s="662">
        <v>10</v>
      </c>
      <c r="M450" s="662">
        <v>1.5</v>
      </c>
      <c r="N450" s="662" t="s">
        <v>1616</v>
      </c>
      <c r="O450" s="662" t="s">
        <v>22</v>
      </c>
      <c r="P450" s="662" t="s">
        <v>40</v>
      </c>
      <c r="Q450" s="667">
        <v>33.616667</v>
      </c>
      <c r="R450" s="667">
        <v>132.47999999999999</v>
      </c>
      <c r="S450" s="662">
        <v>446.15899553673103</v>
      </c>
      <c r="T450" s="668" t="s">
        <v>4605</v>
      </c>
      <c r="U450" s="668" t="s">
        <v>4605</v>
      </c>
      <c r="V450" s="668" t="s">
        <v>4605</v>
      </c>
      <c r="W450" s="668" t="s">
        <v>22</v>
      </c>
      <c r="X450" s="668" t="s">
        <v>22</v>
      </c>
      <c r="Y450" s="668" t="s">
        <v>22</v>
      </c>
      <c r="Z450" s="668" t="s">
        <v>22</v>
      </c>
      <c r="AB450" s="662" t="s">
        <v>4745</v>
      </c>
      <c r="AC450" s="662" t="s">
        <v>1642</v>
      </c>
      <c r="AE450" s="662" t="s">
        <v>6368</v>
      </c>
      <c r="AF450" s="662" t="s">
        <v>14884</v>
      </c>
      <c r="AG450" s="662" t="s">
        <v>16554</v>
      </c>
    </row>
    <row r="451" spans="1:33">
      <c r="A451" s="662" t="s">
        <v>3759</v>
      </c>
      <c r="B451" s="662">
        <v>74456</v>
      </c>
      <c r="C451" s="662" t="s">
        <v>17</v>
      </c>
      <c r="D451" s="662" t="s">
        <v>3837</v>
      </c>
      <c r="E451" s="662" t="s">
        <v>3838</v>
      </c>
      <c r="F451" s="662" t="s">
        <v>3839</v>
      </c>
      <c r="G451" s="662">
        <v>32</v>
      </c>
      <c r="H451" s="662">
        <v>59.4</v>
      </c>
      <c r="I451" s="662">
        <v>132</v>
      </c>
      <c r="J451" s="662">
        <v>55.2</v>
      </c>
      <c r="K451" s="662">
        <v>8</v>
      </c>
      <c r="L451" s="662">
        <v>6.5</v>
      </c>
      <c r="M451" s="662">
        <v>1.5</v>
      </c>
      <c r="N451" s="662" t="s">
        <v>3840</v>
      </c>
      <c r="O451" s="662" t="s">
        <v>22</v>
      </c>
      <c r="P451" s="662" t="s">
        <v>40</v>
      </c>
      <c r="Q451" s="667">
        <v>32.99</v>
      </c>
      <c r="R451" s="667">
        <v>132.91999999999999</v>
      </c>
      <c r="S451" s="662">
        <v>446.65790554001006</v>
      </c>
      <c r="T451" s="668" t="s">
        <v>4605</v>
      </c>
      <c r="U451" s="668" t="s">
        <v>4605</v>
      </c>
      <c r="V451" s="668" t="s">
        <v>4605</v>
      </c>
      <c r="W451" s="668" t="s">
        <v>22</v>
      </c>
      <c r="X451" s="668" t="s">
        <v>22</v>
      </c>
      <c r="Y451" s="668" t="s">
        <v>22</v>
      </c>
      <c r="Z451" s="668" t="s">
        <v>22</v>
      </c>
      <c r="AB451" s="662" t="s">
        <v>4745</v>
      </c>
      <c r="AC451" s="662" t="s">
        <v>4875</v>
      </c>
      <c r="AE451" s="662" t="s">
        <v>6368</v>
      </c>
      <c r="AF451" s="662" t="s">
        <v>14885</v>
      </c>
      <c r="AG451" s="662" t="s">
        <v>16555</v>
      </c>
    </row>
    <row r="452" spans="1:33">
      <c r="A452" s="662" t="s">
        <v>3684</v>
      </c>
      <c r="B452" s="662">
        <v>73306</v>
      </c>
      <c r="C452" s="662" t="s">
        <v>17</v>
      </c>
      <c r="D452" s="662" t="s">
        <v>3730</v>
      </c>
      <c r="E452" s="662" t="s">
        <v>3731</v>
      </c>
      <c r="F452" s="662" t="s">
        <v>3732</v>
      </c>
      <c r="G452" s="662">
        <v>33</v>
      </c>
      <c r="H452" s="662">
        <v>30.5</v>
      </c>
      <c r="I452" s="662">
        <v>132</v>
      </c>
      <c r="J452" s="662">
        <v>32.1</v>
      </c>
      <c r="K452" s="662">
        <v>20</v>
      </c>
      <c r="L452" s="662">
        <v>10</v>
      </c>
      <c r="M452" s="662">
        <v>1.5</v>
      </c>
      <c r="N452" s="662" t="s">
        <v>3733</v>
      </c>
      <c r="O452" s="662" t="s">
        <v>22</v>
      </c>
      <c r="P452" s="662" t="s">
        <v>40</v>
      </c>
      <c r="Q452" s="667">
        <v>33.508333</v>
      </c>
      <c r="R452" s="667">
        <v>132.535</v>
      </c>
      <c r="S452" s="662">
        <v>446.98239841688127</v>
      </c>
      <c r="T452" s="668" t="s">
        <v>4605</v>
      </c>
      <c r="U452" s="668" t="s">
        <v>4605</v>
      </c>
      <c r="V452" s="668" t="s">
        <v>4605</v>
      </c>
      <c r="W452" s="668" t="s">
        <v>22</v>
      </c>
      <c r="X452" s="668" t="s">
        <v>22</v>
      </c>
      <c r="Y452" s="668" t="s">
        <v>22</v>
      </c>
      <c r="Z452" s="668" t="s">
        <v>22</v>
      </c>
      <c r="AB452" s="662" t="s">
        <v>4860</v>
      </c>
      <c r="AC452" s="662" t="s">
        <v>1642</v>
      </c>
      <c r="AE452" s="662" t="s">
        <v>6368</v>
      </c>
      <c r="AF452" s="662" t="s">
        <v>14886</v>
      </c>
      <c r="AG452" s="662" t="s">
        <v>16556</v>
      </c>
    </row>
    <row r="453" spans="1:33">
      <c r="A453" s="662" t="s">
        <v>1262</v>
      </c>
      <c r="B453" s="662">
        <v>34461</v>
      </c>
      <c r="C453" s="662" t="s">
        <v>17</v>
      </c>
      <c r="D453" s="662" t="s">
        <v>1332</v>
      </c>
      <c r="E453" s="662" t="s">
        <v>1333</v>
      </c>
      <c r="F453" s="662" t="s">
        <v>1334</v>
      </c>
      <c r="G453" s="662">
        <v>38</v>
      </c>
      <c r="H453" s="662">
        <v>0.9</v>
      </c>
      <c r="I453" s="662">
        <v>140</v>
      </c>
      <c r="J453" s="662">
        <v>36.700000000000003</v>
      </c>
      <c r="K453" s="662">
        <v>86</v>
      </c>
      <c r="L453" s="662">
        <v>10.1</v>
      </c>
      <c r="M453" s="662">
        <v>1.7</v>
      </c>
      <c r="N453" s="662" t="s">
        <v>984</v>
      </c>
      <c r="O453" s="662">
        <v>34920</v>
      </c>
      <c r="P453" s="662" t="s">
        <v>22</v>
      </c>
      <c r="Q453" s="667">
        <v>38.015000000000001</v>
      </c>
      <c r="R453" s="667">
        <v>140.61166700000001</v>
      </c>
      <c r="S453" s="662">
        <v>449.22823414676668</v>
      </c>
      <c r="T453" s="668" t="s">
        <v>4605</v>
      </c>
      <c r="U453" s="668" t="s">
        <v>4605</v>
      </c>
      <c r="V453" s="668" t="s">
        <v>4605</v>
      </c>
      <c r="W453" s="668" t="s">
        <v>22</v>
      </c>
      <c r="X453" s="668" t="s">
        <v>22</v>
      </c>
      <c r="Y453" s="668" t="s">
        <v>22</v>
      </c>
      <c r="Z453" s="668" t="s">
        <v>22</v>
      </c>
      <c r="AB453" s="662" t="s">
        <v>4745</v>
      </c>
      <c r="AC453" s="662" t="s">
        <v>863</v>
      </c>
      <c r="AE453" s="662" t="s">
        <v>6368</v>
      </c>
      <c r="AF453" s="662" t="s">
        <v>14888</v>
      </c>
      <c r="AG453" s="662" t="s">
        <v>16558</v>
      </c>
    </row>
    <row r="454" spans="1:33">
      <c r="A454" s="662" t="s">
        <v>241</v>
      </c>
      <c r="B454" s="662">
        <v>81486</v>
      </c>
      <c r="C454" s="662" t="s">
        <v>17</v>
      </c>
      <c r="D454" s="662" t="s">
        <v>3915</v>
      </c>
      <c r="E454" s="662" t="s">
        <v>3916</v>
      </c>
      <c r="F454" s="662" t="s">
        <v>3917</v>
      </c>
      <c r="G454" s="662">
        <v>33</v>
      </c>
      <c r="H454" s="662">
        <v>54.2</v>
      </c>
      <c r="I454" s="662">
        <v>132</v>
      </c>
      <c r="J454" s="662">
        <v>17.600000000000001</v>
      </c>
      <c r="K454" s="662">
        <v>5</v>
      </c>
      <c r="L454" s="662">
        <v>10</v>
      </c>
      <c r="M454" s="662">
        <v>1.5</v>
      </c>
      <c r="N454" s="662" t="s">
        <v>3918</v>
      </c>
      <c r="O454" s="662" t="s">
        <v>22</v>
      </c>
      <c r="P454" s="662" t="s">
        <v>40</v>
      </c>
      <c r="Q454" s="667">
        <v>33.903333000000003</v>
      </c>
      <c r="R454" s="667">
        <v>132.29333299999999</v>
      </c>
      <c r="S454" s="662">
        <v>449.29862356914265</v>
      </c>
      <c r="T454" s="668" t="s">
        <v>4605</v>
      </c>
      <c r="U454" s="668" t="s">
        <v>4605</v>
      </c>
      <c r="V454" s="668" t="s">
        <v>4605</v>
      </c>
      <c r="W454" s="668" t="s">
        <v>22</v>
      </c>
      <c r="X454" s="668" t="s">
        <v>22</v>
      </c>
      <c r="Y454" s="668" t="s">
        <v>22</v>
      </c>
      <c r="Z454" s="668" t="s">
        <v>22</v>
      </c>
      <c r="AB454" s="662" t="s">
        <v>4745</v>
      </c>
      <c r="AC454" s="662" t="s">
        <v>4470</v>
      </c>
      <c r="AE454" s="662" t="s">
        <v>6368</v>
      </c>
      <c r="AF454" s="662" t="s">
        <v>14895</v>
      </c>
      <c r="AG454" s="662" t="s">
        <v>16565</v>
      </c>
    </row>
    <row r="455" spans="1:33">
      <c r="A455" s="662" t="s">
        <v>3684</v>
      </c>
      <c r="B455" s="662">
        <v>73446</v>
      </c>
      <c r="C455" s="662" t="s">
        <v>17</v>
      </c>
      <c r="D455" s="662" t="s">
        <v>3752</v>
      </c>
      <c r="E455" s="662" t="s">
        <v>3753</v>
      </c>
      <c r="F455" s="662" t="s">
        <v>3754</v>
      </c>
      <c r="G455" s="662">
        <v>33</v>
      </c>
      <c r="H455" s="662">
        <v>15.2</v>
      </c>
      <c r="I455" s="662">
        <v>132</v>
      </c>
      <c r="J455" s="662">
        <v>40.5</v>
      </c>
      <c r="K455" s="662">
        <v>129</v>
      </c>
      <c r="L455" s="662">
        <v>8.1</v>
      </c>
      <c r="M455" s="662">
        <v>1.5</v>
      </c>
      <c r="N455" s="662" t="s">
        <v>2629</v>
      </c>
      <c r="O455" s="662" t="s">
        <v>22</v>
      </c>
      <c r="P455" s="662" t="s">
        <v>40</v>
      </c>
      <c r="Q455" s="667">
        <v>33.253332999999998</v>
      </c>
      <c r="R455" s="667">
        <v>132.67500000000001</v>
      </c>
      <c r="S455" s="662">
        <v>449.52036724511186</v>
      </c>
      <c r="T455" s="668" t="s">
        <v>4605</v>
      </c>
      <c r="U455" s="668" t="s">
        <v>4605</v>
      </c>
      <c r="V455" s="668" t="s">
        <v>4605</v>
      </c>
      <c r="W455" s="668" t="s">
        <v>22</v>
      </c>
      <c r="X455" s="668" t="s">
        <v>22</v>
      </c>
      <c r="Y455" s="668" t="s">
        <v>22</v>
      </c>
      <c r="Z455" s="668" t="s">
        <v>22</v>
      </c>
      <c r="AB455" s="662" t="s">
        <v>2629</v>
      </c>
      <c r="AC455" s="662" t="s">
        <v>2629</v>
      </c>
      <c r="AE455" s="662" t="s">
        <v>6368</v>
      </c>
      <c r="AF455" s="662" t="s">
        <v>14889</v>
      </c>
      <c r="AG455" s="662" t="s">
        <v>16559</v>
      </c>
    </row>
    <row r="456" spans="1:33">
      <c r="A456" s="662" t="s">
        <v>241</v>
      </c>
      <c r="B456" s="662">
        <v>81321</v>
      </c>
      <c r="C456" s="662" t="s">
        <v>17</v>
      </c>
      <c r="D456" s="662" t="s">
        <v>3887</v>
      </c>
      <c r="E456" s="662" t="s">
        <v>3888</v>
      </c>
      <c r="F456" s="662" t="s">
        <v>3889</v>
      </c>
      <c r="G456" s="662">
        <v>34</v>
      </c>
      <c r="H456" s="662">
        <v>9.3000000000000007</v>
      </c>
      <c r="I456" s="662">
        <v>132</v>
      </c>
      <c r="J456" s="662">
        <v>10.7</v>
      </c>
      <c r="K456" s="662">
        <v>41</v>
      </c>
      <c r="L456" s="662">
        <v>10.199999999999999</v>
      </c>
      <c r="M456" s="662">
        <v>1.5</v>
      </c>
      <c r="N456" s="662" t="s">
        <v>3890</v>
      </c>
      <c r="O456" s="662" t="s">
        <v>22</v>
      </c>
      <c r="P456" s="662" t="s">
        <v>22</v>
      </c>
      <c r="Q456" s="667">
        <v>34.155000000000001</v>
      </c>
      <c r="R456" s="667">
        <v>132.17833300000001</v>
      </c>
      <c r="S456" s="662">
        <v>450.01784299450856</v>
      </c>
      <c r="T456" s="668" t="s">
        <v>4605</v>
      </c>
      <c r="U456" s="668" t="s">
        <v>4605</v>
      </c>
      <c r="V456" s="668" t="s">
        <v>4605</v>
      </c>
      <c r="W456" s="668" t="s">
        <v>22</v>
      </c>
      <c r="X456" s="668" t="s">
        <v>22</v>
      </c>
      <c r="Y456" s="668" t="s">
        <v>22</v>
      </c>
      <c r="Z456" s="668" t="s">
        <v>22</v>
      </c>
      <c r="AB456" s="662" t="s">
        <v>3986</v>
      </c>
      <c r="AC456" s="662" t="s">
        <v>4876</v>
      </c>
      <c r="AE456" s="662" t="s">
        <v>6368</v>
      </c>
      <c r="AF456" s="662" t="s">
        <v>14890</v>
      </c>
      <c r="AG456" s="662" t="s">
        <v>16560</v>
      </c>
    </row>
    <row r="457" spans="1:33">
      <c r="A457" s="662" t="s">
        <v>1108</v>
      </c>
      <c r="B457" s="662">
        <v>35426</v>
      </c>
      <c r="C457" s="662" t="s">
        <v>23</v>
      </c>
      <c r="D457" s="662" t="s">
        <v>1108</v>
      </c>
      <c r="E457" s="662" t="s">
        <v>1109</v>
      </c>
      <c r="F457" s="662" t="s">
        <v>1419</v>
      </c>
      <c r="G457" s="662">
        <v>38</v>
      </c>
      <c r="H457" s="662">
        <v>15.3</v>
      </c>
      <c r="I457" s="662">
        <v>140</v>
      </c>
      <c r="J457" s="662">
        <v>20.7</v>
      </c>
      <c r="K457" s="662">
        <v>153</v>
      </c>
      <c r="L457" s="662">
        <v>14.9</v>
      </c>
      <c r="M457" s="662" t="s">
        <v>22</v>
      </c>
      <c r="N457" s="662" t="s">
        <v>1420</v>
      </c>
      <c r="O457" s="662">
        <v>35927</v>
      </c>
      <c r="P457" s="662" t="s">
        <v>22</v>
      </c>
      <c r="Q457" s="667">
        <v>38.255000000000003</v>
      </c>
      <c r="R457" s="667">
        <v>140.345</v>
      </c>
      <c r="S457" s="662">
        <v>450.61998763838056</v>
      </c>
      <c r="T457" s="668" t="s">
        <v>4605</v>
      </c>
      <c r="U457" s="668" t="s">
        <v>4605</v>
      </c>
      <c r="V457" s="668" t="s">
        <v>4605</v>
      </c>
      <c r="W457" s="668" t="s">
        <v>4605</v>
      </c>
      <c r="X457" s="668" t="s">
        <v>22</v>
      </c>
      <c r="Y457" s="668" t="s">
        <v>4605</v>
      </c>
      <c r="Z457" s="668" t="s">
        <v>4605</v>
      </c>
      <c r="AB457" s="662" t="s">
        <v>4745</v>
      </c>
      <c r="AC457" s="662" t="s">
        <v>4801</v>
      </c>
      <c r="AE457" s="662" t="s">
        <v>6368</v>
      </c>
      <c r="AF457" s="662" t="s">
        <v>14891</v>
      </c>
      <c r="AG457" s="662" t="s">
        <v>16561</v>
      </c>
    </row>
    <row r="458" spans="1:33">
      <c r="A458" s="662" t="s">
        <v>1108</v>
      </c>
      <c r="B458" s="662">
        <v>35376</v>
      </c>
      <c r="C458" s="662" t="s">
        <v>17</v>
      </c>
      <c r="D458" s="662" t="s">
        <v>1416</v>
      </c>
      <c r="E458" s="662" t="s">
        <v>1417</v>
      </c>
      <c r="F458" s="662" t="s">
        <v>1418</v>
      </c>
      <c r="G458" s="662">
        <v>38</v>
      </c>
      <c r="H458" s="662">
        <v>22.2</v>
      </c>
      <c r="I458" s="662">
        <v>140</v>
      </c>
      <c r="J458" s="662">
        <v>11.5</v>
      </c>
      <c r="K458" s="662">
        <v>133</v>
      </c>
      <c r="L458" s="662">
        <v>6.5</v>
      </c>
      <c r="M458" s="662">
        <v>2</v>
      </c>
      <c r="N458" s="662" t="s">
        <v>1296</v>
      </c>
      <c r="O458" s="662">
        <v>35945</v>
      </c>
      <c r="P458" s="662" t="s">
        <v>40</v>
      </c>
      <c r="Q458" s="667">
        <v>38.369999999999997</v>
      </c>
      <c r="R458" s="667">
        <v>140.191667</v>
      </c>
      <c r="S458" s="662">
        <v>450.83333470372116</v>
      </c>
      <c r="T458" s="668" t="s">
        <v>4605</v>
      </c>
      <c r="U458" s="668" t="s">
        <v>4605</v>
      </c>
      <c r="V458" s="668" t="s">
        <v>4605</v>
      </c>
      <c r="W458" s="668" t="s">
        <v>22</v>
      </c>
      <c r="X458" s="668" t="s">
        <v>22</v>
      </c>
      <c r="Y458" s="668" t="s">
        <v>22</v>
      </c>
      <c r="Z458" s="668" t="s">
        <v>22</v>
      </c>
      <c r="AB458" s="662" t="s">
        <v>4745</v>
      </c>
      <c r="AC458" s="662" t="s">
        <v>4795</v>
      </c>
      <c r="AE458" s="662" t="s">
        <v>5072</v>
      </c>
      <c r="AF458" s="662" t="s">
        <v>14929</v>
      </c>
      <c r="AG458" s="662" t="s">
        <v>16599</v>
      </c>
    </row>
    <row r="459" spans="1:33">
      <c r="A459" s="662" t="s">
        <v>1262</v>
      </c>
      <c r="B459" s="662">
        <v>34506</v>
      </c>
      <c r="C459" s="662" t="s">
        <v>17</v>
      </c>
      <c r="D459" s="662" t="s">
        <v>1343</v>
      </c>
      <c r="E459" s="662" t="s">
        <v>1344</v>
      </c>
      <c r="F459" s="662" t="s">
        <v>1345</v>
      </c>
      <c r="G459" s="662">
        <v>37</v>
      </c>
      <c r="H459" s="662">
        <v>55.9</v>
      </c>
      <c r="I459" s="662">
        <v>140</v>
      </c>
      <c r="J459" s="662">
        <v>46.7</v>
      </c>
      <c r="K459" s="662">
        <v>18</v>
      </c>
      <c r="L459" s="662">
        <v>10</v>
      </c>
      <c r="M459" s="662">
        <v>1.5</v>
      </c>
      <c r="N459" s="662" t="s">
        <v>1346</v>
      </c>
      <c r="O459" s="662" t="s">
        <v>22</v>
      </c>
      <c r="P459" s="662" t="s">
        <v>40</v>
      </c>
      <c r="Q459" s="667">
        <v>37.931666999999997</v>
      </c>
      <c r="R459" s="667">
        <v>140.778333</v>
      </c>
      <c r="S459" s="662">
        <v>454.47764631331182</v>
      </c>
      <c r="T459" s="668" t="s">
        <v>4605</v>
      </c>
      <c r="U459" s="668" t="s">
        <v>4605</v>
      </c>
      <c r="V459" s="668" t="s">
        <v>4605</v>
      </c>
      <c r="W459" s="668" t="s">
        <v>22</v>
      </c>
      <c r="X459" s="668" t="s">
        <v>22</v>
      </c>
      <c r="Y459" s="668" t="s">
        <v>22</v>
      </c>
      <c r="Z459" s="668" t="s">
        <v>22</v>
      </c>
      <c r="AB459" s="662" t="s">
        <v>1346</v>
      </c>
      <c r="AC459" s="662" t="s">
        <v>1346</v>
      </c>
      <c r="AE459" s="662" t="s">
        <v>5072</v>
      </c>
      <c r="AF459" s="662" t="s">
        <v>14900</v>
      </c>
      <c r="AG459" s="662" t="s">
        <v>16570</v>
      </c>
    </row>
    <row r="460" spans="1:33">
      <c r="A460" s="662" t="s">
        <v>1448</v>
      </c>
      <c r="B460" s="662">
        <v>36151</v>
      </c>
      <c r="C460" s="662" t="s">
        <v>17</v>
      </c>
      <c r="D460" s="662" t="s">
        <v>1465</v>
      </c>
      <c r="E460" s="662" t="s">
        <v>1466</v>
      </c>
      <c r="F460" s="662" t="s">
        <v>1467</v>
      </c>
      <c r="G460" s="662">
        <v>37</v>
      </c>
      <c r="H460" s="662">
        <v>47</v>
      </c>
      <c r="I460" s="662">
        <v>140</v>
      </c>
      <c r="J460" s="662">
        <v>55.5</v>
      </c>
      <c r="K460" s="662">
        <v>9</v>
      </c>
      <c r="L460" s="662">
        <v>6.5</v>
      </c>
      <c r="M460" s="662">
        <v>1.5</v>
      </c>
      <c r="N460" s="662" t="s">
        <v>1468</v>
      </c>
      <c r="O460" s="662" t="s">
        <v>22</v>
      </c>
      <c r="P460" s="662" t="s">
        <v>22</v>
      </c>
      <c r="Q460" s="667">
        <v>37.783332999999999</v>
      </c>
      <c r="R460" s="667">
        <v>140.92500000000001</v>
      </c>
      <c r="S460" s="662">
        <v>454.64550996345719</v>
      </c>
      <c r="T460" s="668" t="s">
        <v>4605</v>
      </c>
      <c r="U460" s="668" t="s">
        <v>4605</v>
      </c>
      <c r="V460" s="668" t="s">
        <v>4605</v>
      </c>
      <c r="W460" s="668" t="s">
        <v>22</v>
      </c>
      <c r="X460" s="668" t="s">
        <v>22</v>
      </c>
      <c r="Y460" s="668" t="s">
        <v>22</v>
      </c>
      <c r="Z460" s="668" t="s">
        <v>22</v>
      </c>
      <c r="AB460" s="662" t="s">
        <v>4745</v>
      </c>
      <c r="AC460" s="662" t="s">
        <v>1018</v>
      </c>
      <c r="AE460" s="662" t="s">
        <v>5072</v>
      </c>
      <c r="AF460" s="662" t="s">
        <v>14901</v>
      </c>
      <c r="AG460" s="662" t="s">
        <v>16571</v>
      </c>
    </row>
    <row r="461" spans="1:33">
      <c r="A461" s="662" t="s">
        <v>3684</v>
      </c>
      <c r="B461" s="662">
        <v>73406</v>
      </c>
      <c r="C461" s="662" t="s">
        <v>17</v>
      </c>
      <c r="D461" s="662" t="s">
        <v>3744</v>
      </c>
      <c r="E461" s="662" t="s">
        <v>3745</v>
      </c>
      <c r="F461" s="662" t="s">
        <v>3746</v>
      </c>
      <c r="G461" s="662">
        <v>33</v>
      </c>
      <c r="H461" s="662">
        <v>22</v>
      </c>
      <c r="I461" s="662">
        <v>132</v>
      </c>
      <c r="J461" s="662">
        <v>30.2</v>
      </c>
      <c r="K461" s="662">
        <v>200</v>
      </c>
      <c r="L461" s="662">
        <v>10</v>
      </c>
      <c r="M461" s="662">
        <v>1.5</v>
      </c>
      <c r="N461" s="662" t="s">
        <v>3747</v>
      </c>
      <c r="O461" s="662" t="s">
        <v>22</v>
      </c>
      <c r="P461" s="662" t="s">
        <v>40</v>
      </c>
      <c r="Q461" s="667">
        <v>33.366667</v>
      </c>
      <c r="R461" s="667">
        <v>132.503333</v>
      </c>
      <c r="S461" s="662">
        <v>457.01891129210406</v>
      </c>
      <c r="T461" s="668" t="s">
        <v>4605</v>
      </c>
      <c r="U461" s="668" t="s">
        <v>4605</v>
      </c>
      <c r="V461" s="668" t="s">
        <v>4605</v>
      </c>
      <c r="W461" s="668" t="s">
        <v>22</v>
      </c>
      <c r="X461" s="668" t="s">
        <v>22</v>
      </c>
      <c r="Y461" s="668" t="s">
        <v>22</v>
      </c>
      <c r="Z461" s="668" t="s">
        <v>22</v>
      </c>
      <c r="AB461" s="662" t="s">
        <v>4860</v>
      </c>
      <c r="AC461" s="662" t="s">
        <v>4872</v>
      </c>
      <c r="AE461" s="662" t="s">
        <v>5072</v>
      </c>
      <c r="AF461" s="662" t="s">
        <v>14902</v>
      </c>
      <c r="AG461" s="662" t="s">
        <v>16572</v>
      </c>
    </row>
    <row r="462" spans="1:33">
      <c r="A462" s="662" t="s">
        <v>3759</v>
      </c>
      <c r="B462" s="662">
        <v>74516</v>
      </c>
      <c r="C462" s="662" t="s">
        <v>23</v>
      </c>
      <c r="D462" s="662" t="s">
        <v>2308</v>
      </c>
      <c r="E462" s="662" t="s">
        <v>2309</v>
      </c>
      <c r="F462" s="662" t="s">
        <v>3845</v>
      </c>
      <c r="G462" s="662">
        <v>32</v>
      </c>
      <c r="H462" s="662">
        <v>43.3</v>
      </c>
      <c r="I462" s="662">
        <v>133</v>
      </c>
      <c r="J462" s="662">
        <v>0.6</v>
      </c>
      <c r="K462" s="662">
        <v>31</v>
      </c>
      <c r="L462" s="662">
        <v>14.7</v>
      </c>
      <c r="M462" s="662" t="s">
        <v>22</v>
      </c>
      <c r="N462" s="662" t="s">
        <v>3543</v>
      </c>
      <c r="O462" s="662" t="s">
        <v>22</v>
      </c>
      <c r="P462" s="662" t="s">
        <v>22</v>
      </c>
      <c r="Q462" s="667">
        <v>32.721666999999997</v>
      </c>
      <c r="R462" s="667">
        <v>133.01</v>
      </c>
      <c r="S462" s="662">
        <v>458.20901663440623</v>
      </c>
      <c r="T462" s="668" t="s">
        <v>4605</v>
      </c>
      <c r="U462" s="668" t="s">
        <v>4605</v>
      </c>
      <c r="V462" s="668" t="s">
        <v>4605</v>
      </c>
      <c r="W462" s="668" t="s">
        <v>22</v>
      </c>
      <c r="X462" s="668" t="s">
        <v>22</v>
      </c>
      <c r="Y462" s="668" t="s">
        <v>4605</v>
      </c>
      <c r="Z462" s="668" t="s">
        <v>22</v>
      </c>
      <c r="AB462" s="662" t="s">
        <v>4745</v>
      </c>
      <c r="AC462" s="662" t="s">
        <v>4865</v>
      </c>
      <c r="AE462" s="662" t="s">
        <v>5072</v>
      </c>
      <c r="AF462" s="662" t="s">
        <v>17440</v>
      </c>
      <c r="AG462" s="662">
        <v>1673</v>
      </c>
    </row>
    <row r="463" spans="1:33">
      <c r="A463" s="662" t="s">
        <v>3684</v>
      </c>
      <c r="B463" s="662">
        <v>73442</v>
      </c>
      <c r="C463" s="662" t="s">
        <v>23</v>
      </c>
      <c r="D463" s="662" t="s">
        <v>3748</v>
      </c>
      <c r="E463" s="662" t="s">
        <v>3749</v>
      </c>
      <c r="F463" s="662" t="s">
        <v>3750</v>
      </c>
      <c r="G463" s="662">
        <v>33</v>
      </c>
      <c r="H463" s="662">
        <v>13.6</v>
      </c>
      <c r="I463" s="662">
        <v>132</v>
      </c>
      <c r="J463" s="662">
        <v>33.1</v>
      </c>
      <c r="K463" s="662">
        <v>2</v>
      </c>
      <c r="L463" s="662">
        <v>33.200000000000003</v>
      </c>
      <c r="M463" s="662" t="s">
        <v>22</v>
      </c>
      <c r="N463" s="662" t="s">
        <v>3751</v>
      </c>
      <c r="O463" s="662" t="s">
        <v>22</v>
      </c>
      <c r="P463" s="662" t="s">
        <v>22</v>
      </c>
      <c r="Q463" s="667">
        <v>33.226666999999999</v>
      </c>
      <c r="R463" s="667">
        <v>132.55166700000001</v>
      </c>
      <c r="S463" s="662">
        <v>460.89054625117359</v>
      </c>
      <c r="T463" s="668" t="s">
        <v>4605</v>
      </c>
      <c r="U463" s="668" t="s">
        <v>4605</v>
      </c>
      <c r="V463" s="668" t="s">
        <v>4605</v>
      </c>
      <c r="W463" s="668" t="s">
        <v>22</v>
      </c>
      <c r="X463" s="668" t="s">
        <v>22</v>
      </c>
      <c r="Y463" s="668" t="s">
        <v>4605</v>
      </c>
      <c r="Z463" s="668" t="s">
        <v>22</v>
      </c>
      <c r="AB463" s="662" t="s">
        <v>3751</v>
      </c>
      <c r="AC463" s="662" t="s">
        <v>3751</v>
      </c>
      <c r="AE463" s="662" t="s">
        <v>5072</v>
      </c>
      <c r="AF463" s="662" t="s">
        <v>14919</v>
      </c>
      <c r="AG463" s="662" t="s">
        <v>16589</v>
      </c>
    </row>
    <row r="464" spans="1:33">
      <c r="A464" s="662" t="s">
        <v>241</v>
      </c>
      <c r="B464" s="662">
        <v>81397</v>
      </c>
      <c r="C464" s="662" t="s">
        <v>17</v>
      </c>
      <c r="D464" s="662" t="s">
        <v>3899</v>
      </c>
      <c r="E464" s="662" t="s">
        <v>3900</v>
      </c>
      <c r="F464" s="662" t="s">
        <v>3901</v>
      </c>
      <c r="G464" s="662">
        <v>34</v>
      </c>
      <c r="H464" s="662">
        <v>5.7</v>
      </c>
      <c r="I464" s="662">
        <v>132</v>
      </c>
      <c r="J464" s="662">
        <v>4.5</v>
      </c>
      <c r="K464" s="662">
        <v>68</v>
      </c>
      <c r="L464" s="662">
        <v>7.4</v>
      </c>
      <c r="M464" s="662">
        <v>1.5</v>
      </c>
      <c r="N464" s="662" t="s">
        <v>3902</v>
      </c>
      <c r="O464" s="662" t="s">
        <v>22</v>
      </c>
      <c r="P464" s="662" t="s">
        <v>22</v>
      </c>
      <c r="Q464" s="667">
        <v>34.094999999999999</v>
      </c>
      <c r="R464" s="667">
        <v>132.07499999999999</v>
      </c>
      <c r="S464" s="662">
        <v>461.1329847771068</v>
      </c>
      <c r="T464" s="668" t="s">
        <v>4605</v>
      </c>
      <c r="U464" s="668" t="s">
        <v>4605</v>
      </c>
      <c r="V464" s="668" t="s">
        <v>4605</v>
      </c>
      <c r="W464" s="668" t="s">
        <v>22</v>
      </c>
      <c r="X464" s="668" t="s">
        <v>22</v>
      </c>
      <c r="Y464" s="668" t="s">
        <v>22</v>
      </c>
      <c r="Z464" s="668" t="s">
        <v>22</v>
      </c>
      <c r="AB464" s="662" t="s">
        <v>4744</v>
      </c>
      <c r="AC464" s="662" t="s">
        <v>4852</v>
      </c>
      <c r="AE464" s="662" t="s">
        <v>5072</v>
      </c>
      <c r="AF464" s="662" t="s">
        <v>14904</v>
      </c>
      <c r="AG464" s="662" t="s">
        <v>16574</v>
      </c>
    </row>
    <row r="465" spans="1:33" ht="18.75" customHeight="1">
      <c r="A465" s="662" t="s">
        <v>1262</v>
      </c>
      <c r="B465" s="662">
        <v>34462</v>
      </c>
      <c r="C465" s="662" t="s">
        <v>17</v>
      </c>
      <c r="D465" s="662" t="s">
        <v>1335</v>
      </c>
      <c r="E465" s="662" t="s">
        <v>1336</v>
      </c>
      <c r="F465" s="662" t="s">
        <v>1337</v>
      </c>
      <c r="G465" s="662">
        <v>38</v>
      </c>
      <c r="H465" s="662">
        <v>7.6</v>
      </c>
      <c r="I465" s="662">
        <v>140</v>
      </c>
      <c r="J465" s="662">
        <v>40.799999999999997</v>
      </c>
      <c r="K465" s="662">
        <v>112</v>
      </c>
      <c r="L465" s="662">
        <v>6.6</v>
      </c>
      <c r="M465" s="662">
        <v>1.5</v>
      </c>
      <c r="N465" s="662" t="s">
        <v>1338</v>
      </c>
      <c r="O465" s="662" t="s">
        <v>22</v>
      </c>
      <c r="P465" s="662" t="s">
        <v>22</v>
      </c>
      <c r="Q465" s="667">
        <v>38.126666999999998</v>
      </c>
      <c r="R465" s="667">
        <v>140.68</v>
      </c>
      <c r="S465" s="662">
        <v>461.93749906573021</v>
      </c>
      <c r="T465" s="668" t="s">
        <v>4605</v>
      </c>
      <c r="U465" s="668" t="s">
        <v>4605</v>
      </c>
      <c r="V465" s="668" t="s">
        <v>4605</v>
      </c>
      <c r="W465" s="668" t="s">
        <v>22</v>
      </c>
      <c r="X465" s="668" t="s">
        <v>22</v>
      </c>
      <c r="Y465" s="668" t="s">
        <v>22</v>
      </c>
      <c r="Z465" s="668" t="s">
        <v>22</v>
      </c>
      <c r="AB465" s="662" t="s">
        <v>1338</v>
      </c>
      <c r="AC465" s="662" t="s">
        <v>1338</v>
      </c>
      <c r="AE465" s="662" t="s">
        <v>5072</v>
      </c>
      <c r="AF465" s="662" t="s">
        <v>14926</v>
      </c>
      <c r="AG465" s="662" t="s">
        <v>16596</v>
      </c>
    </row>
    <row r="466" spans="1:33" ht="18.75" customHeight="1">
      <c r="A466" s="662" t="s">
        <v>241</v>
      </c>
      <c r="B466" s="662">
        <v>81481</v>
      </c>
      <c r="C466" s="662" t="s">
        <v>17</v>
      </c>
      <c r="D466" s="662" t="s">
        <v>3911</v>
      </c>
      <c r="E466" s="662" t="s">
        <v>3912</v>
      </c>
      <c r="F466" s="662" t="s">
        <v>3913</v>
      </c>
      <c r="G466" s="662">
        <v>33</v>
      </c>
      <c r="H466" s="662">
        <v>57.5</v>
      </c>
      <c r="I466" s="662">
        <v>132</v>
      </c>
      <c r="J466" s="662">
        <v>6.8</v>
      </c>
      <c r="K466" s="662">
        <v>3</v>
      </c>
      <c r="L466" s="662">
        <v>7.9</v>
      </c>
      <c r="M466" s="662">
        <v>1.5</v>
      </c>
      <c r="N466" s="662" t="s">
        <v>3914</v>
      </c>
      <c r="O466" s="662" t="s">
        <v>22</v>
      </c>
      <c r="P466" s="662" t="s">
        <v>40</v>
      </c>
      <c r="Q466" s="667">
        <v>33.958333000000003</v>
      </c>
      <c r="R466" s="667">
        <v>132.11333300000001</v>
      </c>
      <c r="S466" s="662">
        <v>462.7268503647914</v>
      </c>
      <c r="T466" s="668" t="s">
        <v>4605</v>
      </c>
      <c r="U466" s="668" t="s">
        <v>4605</v>
      </c>
      <c r="V466" s="668" t="s">
        <v>4605</v>
      </c>
      <c r="W466" s="668" t="s">
        <v>22</v>
      </c>
      <c r="X466" s="668" t="s">
        <v>22</v>
      </c>
      <c r="Y466" s="668" t="s">
        <v>22</v>
      </c>
      <c r="Z466" s="668" t="s">
        <v>22</v>
      </c>
      <c r="AB466" s="662" t="s">
        <v>3986</v>
      </c>
      <c r="AC466" s="662" t="s">
        <v>3309</v>
      </c>
      <c r="AE466" s="662" t="s">
        <v>5072</v>
      </c>
      <c r="AF466" s="662" t="s">
        <v>14906</v>
      </c>
      <c r="AG466" s="662" t="s">
        <v>16576</v>
      </c>
    </row>
    <row r="467" spans="1:33">
      <c r="A467" s="662" t="s">
        <v>1108</v>
      </c>
      <c r="B467" s="662">
        <v>35141</v>
      </c>
      <c r="C467" s="662" t="s">
        <v>17</v>
      </c>
      <c r="D467" s="662" t="s">
        <v>1371</v>
      </c>
      <c r="E467" s="662" t="s">
        <v>560</v>
      </c>
      <c r="F467" s="662" t="s">
        <v>1372</v>
      </c>
      <c r="G467" s="662">
        <v>38</v>
      </c>
      <c r="H467" s="662">
        <v>44.1</v>
      </c>
      <c r="I467" s="662">
        <v>139</v>
      </c>
      <c r="J467" s="662">
        <v>49.7</v>
      </c>
      <c r="K467" s="662">
        <v>16</v>
      </c>
      <c r="L467" s="662">
        <v>10.1</v>
      </c>
      <c r="M467" s="662">
        <v>2.5</v>
      </c>
      <c r="N467" s="662" t="s">
        <v>1270</v>
      </c>
      <c r="O467" s="662" t="s">
        <v>22</v>
      </c>
      <c r="P467" s="662" t="s">
        <v>22</v>
      </c>
      <c r="Q467" s="667">
        <v>38.734999999999999</v>
      </c>
      <c r="R467" s="667">
        <v>139.82833299999999</v>
      </c>
      <c r="S467" s="662">
        <v>462.87900672389134</v>
      </c>
      <c r="T467" s="668" t="s">
        <v>4605</v>
      </c>
      <c r="U467" s="668" t="s">
        <v>4605</v>
      </c>
      <c r="V467" s="668" t="s">
        <v>4605</v>
      </c>
      <c r="W467" s="668" t="s">
        <v>22</v>
      </c>
      <c r="X467" s="668" t="s">
        <v>22</v>
      </c>
      <c r="Y467" s="668" t="s">
        <v>22</v>
      </c>
      <c r="Z467" s="668" t="s">
        <v>22</v>
      </c>
      <c r="AB467" s="662" t="s">
        <v>4745</v>
      </c>
      <c r="AC467" s="662" t="s">
        <v>4793</v>
      </c>
      <c r="AE467" s="662" t="s">
        <v>5072</v>
      </c>
      <c r="AF467" s="662" t="s">
        <v>14908</v>
      </c>
      <c r="AG467" s="662" t="s">
        <v>16578</v>
      </c>
    </row>
    <row r="468" spans="1:33">
      <c r="A468" s="662" t="s">
        <v>1108</v>
      </c>
      <c r="B468" s="662">
        <v>35334</v>
      </c>
      <c r="C468" s="662" t="s">
        <v>23</v>
      </c>
      <c r="D468" s="662" t="s">
        <v>1409</v>
      </c>
      <c r="E468" s="662" t="s">
        <v>1410</v>
      </c>
      <c r="F468" s="662" t="s">
        <v>1411</v>
      </c>
      <c r="G468" s="662">
        <v>38</v>
      </c>
      <c r="H468" s="662">
        <v>24.7</v>
      </c>
      <c r="I468" s="662">
        <v>140</v>
      </c>
      <c r="J468" s="662">
        <v>22.2</v>
      </c>
      <c r="K468" s="662">
        <v>105</v>
      </c>
      <c r="L468" s="662">
        <v>10</v>
      </c>
      <c r="M468" s="662" t="s">
        <v>22</v>
      </c>
      <c r="N468" s="662" t="s">
        <v>35</v>
      </c>
      <c r="O468" s="662" t="s">
        <v>22</v>
      </c>
      <c r="P468" s="662" t="s">
        <v>36</v>
      </c>
      <c r="Q468" s="667">
        <v>38.411667000000001</v>
      </c>
      <c r="R468" s="667">
        <v>140.37</v>
      </c>
      <c r="S468" s="662">
        <v>464.74415663732543</v>
      </c>
      <c r="T468" s="668" t="s">
        <v>4605</v>
      </c>
      <c r="U468" s="668" t="s">
        <v>4605</v>
      </c>
      <c r="V468" s="668" t="s">
        <v>4605</v>
      </c>
      <c r="W468" s="668" t="s">
        <v>22</v>
      </c>
      <c r="X468" s="668" t="s">
        <v>22</v>
      </c>
      <c r="Y468" s="668" t="s">
        <v>22</v>
      </c>
      <c r="Z468" s="668" t="s">
        <v>22</v>
      </c>
      <c r="AB468" s="662" t="s">
        <v>35</v>
      </c>
      <c r="AC468" s="662" t="s">
        <v>35</v>
      </c>
      <c r="AE468" s="662" t="s">
        <v>5072</v>
      </c>
      <c r="AF468" s="662" t="s">
        <v>14910</v>
      </c>
      <c r="AG468" s="662" t="s">
        <v>16580</v>
      </c>
    </row>
    <row r="469" spans="1:33">
      <c r="A469" s="662" t="s">
        <v>3487</v>
      </c>
      <c r="B469" s="662">
        <v>68462</v>
      </c>
      <c r="C469" s="662" t="s">
        <v>17</v>
      </c>
      <c r="D469" s="662" t="s">
        <v>3560</v>
      </c>
      <c r="E469" s="662" t="s">
        <v>3561</v>
      </c>
      <c r="F469" s="662" t="s">
        <v>3562</v>
      </c>
      <c r="G469" s="662">
        <v>34</v>
      </c>
      <c r="H469" s="662">
        <v>40.6</v>
      </c>
      <c r="I469" s="662">
        <v>131</v>
      </c>
      <c r="J469" s="662">
        <v>50.6</v>
      </c>
      <c r="K469" s="662">
        <v>4</v>
      </c>
      <c r="L469" s="662">
        <v>12.4</v>
      </c>
      <c r="M469" s="662">
        <v>1.5</v>
      </c>
      <c r="N469" s="662" t="s">
        <v>2148</v>
      </c>
      <c r="O469" s="662" t="s">
        <v>22</v>
      </c>
      <c r="P469" s="662" t="s">
        <v>22</v>
      </c>
      <c r="Q469" s="667">
        <v>34.676667000000002</v>
      </c>
      <c r="R469" s="667">
        <v>131.843333</v>
      </c>
      <c r="S469" s="662">
        <v>466.26677404488441</v>
      </c>
      <c r="T469" s="668" t="s">
        <v>4605</v>
      </c>
      <c r="U469" s="668" t="s">
        <v>4605</v>
      </c>
      <c r="V469" s="668" t="s">
        <v>4605</v>
      </c>
      <c r="W469" s="668" t="s">
        <v>22</v>
      </c>
      <c r="X469" s="668" t="s">
        <v>22</v>
      </c>
      <c r="Y469" s="668" t="s">
        <v>22</v>
      </c>
      <c r="Z469" s="668" t="s">
        <v>22</v>
      </c>
      <c r="AB469" s="662" t="s">
        <v>2148</v>
      </c>
      <c r="AC469" s="662" t="s">
        <v>2148</v>
      </c>
      <c r="AE469" s="662" t="s">
        <v>5072</v>
      </c>
      <c r="AF469" s="662" t="s">
        <v>14914</v>
      </c>
      <c r="AG469" s="662" t="s">
        <v>16584</v>
      </c>
    </row>
    <row r="470" spans="1:33">
      <c r="A470" s="662" t="s">
        <v>1262</v>
      </c>
      <c r="B470" s="662">
        <v>34471</v>
      </c>
      <c r="C470" s="662" t="s">
        <v>17</v>
      </c>
      <c r="D470" s="662" t="s">
        <v>1339</v>
      </c>
      <c r="E470" s="662" t="s">
        <v>1340</v>
      </c>
      <c r="F470" s="662" t="s">
        <v>1341</v>
      </c>
      <c r="G470" s="662">
        <v>38</v>
      </c>
      <c r="H470" s="662">
        <v>1.5</v>
      </c>
      <c r="I470" s="662">
        <v>140</v>
      </c>
      <c r="J470" s="662">
        <v>51.5</v>
      </c>
      <c r="K470" s="662">
        <v>4</v>
      </c>
      <c r="L470" s="662">
        <v>10</v>
      </c>
      <c r="M470" s="662">
        <v>1.5</v>
      </c>
      <c r="N470" s="662" t="s">
        <v>1342</v>
      </c>
      <c r="O470" s="662" t="s">
        <v>22</v>
      </c>
      <c r="P470" s="662" t="s">
        <v>40</v>
      </c>
      <c r="Q470" s="667">
        <v>38.024999999999999</v>
      </c>
      <c r="R470" s="667">
        <v>140.85833299999999</v>
      </c>
      <c r="S470" s="662">
        <v>466.47703622808757</v>
      </c>
      <c r="T470" s="668" t="s">
        <v>4605</v>
      </c>
      <c r="U470" s="668" t="s">
        <v>4605</v>
      </c>
      <c r="V470" s="668" t="s">
        <v>4605</v>
      </c>
      <c r="W470" s="668" t="s">
        <v>22</v>
      </c>
      <c r="X470" s="668" t="s">
        <v>22</v>
      </c>
      <c r="Y470" s="668" t="s">
        <v>22</v>
      </c>
      <c r="Z470" s="668" t="s">
        <v>22</v>
      </c>
      <c r="AB470" s="662" t="s">
        <v>4745</v>
      </c>
      <c r="AC470" s="662" t="s">
        <v>1266</v>
      </c>
      <c r="AE470" s="662" t="s">
        <v>5072</v>
      </c>
      <c r="AF470" s="662" t="s">
        <v>14928</v>
      </c>
      <c r="AG470" s="662" t="s">
        <v>16598</v>
      </c>
    </row>
    <row r="471" spans="1:33">
      <c r="A471" s="662" t="s">
        <v>241</v>
      </c>
      <c r="B471" s="662">
        <v>81231</v>
      </c>
      <c r="C471" s="662" t="s">
        <v>17</v>
      </c>
      <c r="D471" s="662" t="s">
        <v>3874</v>
      </c>
      <c r="E471" s="662" t="s">
        <v>3875</v>
      </c>
      <c r="F471" s="662" t="s">
        <v>3876</v>
      </c>
      <c r="G471" s="662">
        <v>34</v>
      </c>
      <c r="H471" s="662">
        <v>15.7</v>
      </c>
      <c r="I471" s="662">
        <v>131</v>
      </c>
      <c r="J471" s="662">
        <v>57.1</v>
      </c>
      <c r="K471" s="662">
        <v>97</v>
      </c>
      <c r="L471" s="662">
        <v>10.1</v>
      </c>
      <c r="M471" s="662">
        <v>1.5</v>
      </c>
      <c r="N471" s="662" t="s">
        <v>2724</v>
      </c>
      <c r="O471" s="662" t="s">
        <v>22</v>
      </c>
      <c r="P471" s="662" t="s">
        <v>22</v>
      </c>
      <c r="Q471" s="667">
        <v>34.261667000000003</v>
      </c>
      <c r="R471" s="667">
        <v>131.95166699999999</v>
      </c>
      <c r="S471" s="662">
        <v>466.6730501341583</v>
      </c>
      <c r="T471" s="668" t="s">
        <v>4605</v>
      </c>
      <c r="U471" s="668" t="s">
        <v>4605</v>
      </c>
      <c r="V471" s="668" t="s">
        <v>4605</v>
      </c>
      <c r="W471" s="668" t="s">
        <v>22</v>
      </c>
      <c r="X471" s="668" t="s">
        <v>22</v>
      </c>
      <c r="Y471" s="668" t="s">
        <v>22</v>
      </c>
      <c r="Z471" s="668" t="s">
        <v>22</v>
      </c>
      <c r="AB471" s="662" t="s">
        <v>4745</v>
      </c>
      <c r="AC471" s="662" t="s">
        <v>4843</v>
      </c>
      <c r="AE471" s="662" t="s">
        <v>5072</v>
      </c>
      <c r="AF471" s="662" t="s">
        <v>14932</v>
      </c>
      <c r="AG471" s="662" t="s">
        <v>16602</v>
      </c>
    </row>
    <row r="472" spans="1:33" ht="18.75" customHeight="1">
      <c r="A472" s="662" t="s">
        <v>1108</v>
      </c>
      <c r="B472" s="662">
        <v>35332</v>
      </c>
      <c r="C472" s="662" t="s">
        <v>17</v>
      </c>
      <c r="D472" s="662" t="s">
        <v>1405</v>
      </c>
      <c r="E472" s="662" t="s">
        <v>1406</v>
      </c>
      <c r="F472" s="662" t="s">
        <v>1407</v>
      </c>
      <c r="G472" s="662">
        <v>38</v>
      </c>
      <c r="H472" s="662">
        <v>27.6</v>
      </c>
      <c r="I472" s="662">
        <v>140</v>
      </c>
      <c r="J472" s="662">
        <v>20.9</v>
      </c>
      <c r="K472" s="662">
        <v>80</v>
      </c>
      <c r="L472" s="662">
        <v>6.7</v>
      </c>
      <c r="M472" s="662">
        <v>2</v>
      </c>
      <c r="N472" s="662" t="s">
        <v>1408</v>
      </c>
      <c r="O472" s="662" t="s">
        <v>22</v>
      </c>
      <c r="P472" s="662" t="s">
        <v>22</v>
      </c>
      <c r="Q472" s="667">
        <v>38.46</v>
      </c>
      <c r="R472" s="667">
        <v>140.348333</v>
      </c>
      <c r="S472" s="662">
        <v>467.41811520604449</v>
      </c>
      <c r="T472" s="668" t="s">
        <v>4605</v>
      </c>
      <c r="U472" s="668" t="s">
        <v>4605</v>
      </c>
      <c r="V472" s="668" t="s">
        <v>4605</v>
      </c>
      <c r="W472" s="668" t="s">
        <v>22</v>
      </c>
      <c r="X472" s="668" t="s">
        <v>22</v>
      </c>
      <c r="Y472" s="668" t="s">
        <v>22</v>
      </c>
      <c r="Z472" s="668" t="s">
        <v>22</v>
      </c>
      <c r="AB472" s="662" t="s">
        <v>1408</v>
      </c>
      <c r="AC472" s="662" t="s">
        <v>1408</v>
      </c>
      <c r="AE472" s="662" t="s">
        <v>5072</v>
      </c>
      <c r="AF472" s="662" t="s">
        <v>14915</v>
      </c>
      <c r="AG472" s="662" t="s">
        <v>16585</v>
      </c>
    </row>
    <row r="473" spans="1:33" ht="18.75" customHeight="1">
      <c r="A473" s="662" t="s">
        <v>1108</v>
      </c>
      <c r="B473" s="662">
        <v>35086</v>
      </c>
      <c r="C473" s="662" t="s">
        <v>23</v>
      </c>
      <c r="D473" s="662" t="s">
        <v>1366</v>
      </c>
      <c r="E473" s="662" t="s">
        <v>1367</v>
      </c>
      <c r="F473" s="662" t="s">
        <v>1368</v>
      </c>
      <c r="G473" s="662">
        <v>38</v>
      </c>
      <c r="H473" s="662">
        <v>48.7</v>
      </c>
      <c r="I473" s="662">
        <v>139</v>
      </c>
      <c r="J473" s="662">
        <v>47.2</v>
      </c>
      <c r="K473" s="662">
        <v>22</v>
      </c>
      <c r="L473" s="662">
        <v>10</v>
      </c>
      <c r="M473" s="662" t="s">
        <v>22</v>
      </c>
      <c r="N473" s="662" t="s">
        <v>35</v>
      </c>
      <c r="O473" s="662" t="s">
        <v>22</v>
      </c>
      <c r="P473" s="662" t="s">
        <v>36</v>
      </c>
      <c r="Q473" s="667">
        <v>38.811667</v>
      </c>
      <c r="R473" s="667">
        <v>139.78666699999999</v>
      </c>
      <c r="S473" s="662">
        <v>467.81258202283288</v>
      </c>
      <c r="T473" s="668" t="s">
        <v>4605</v>
      </c>
      <c r="U473" s="668" t="s">
        <v>4605</v>
      </c>
      <c r="V473" s="668" t="s">
        <v>4605</v>
      </c>
      <c r="W473" s="668" t="s">
        <v>22</v>
      </c>
      <c r="X473" s="668" t="s">
        <v>22</v>
      </c>
      <c r="Y473" s="668" t="s">
        <v>22</v>
      </c>
      <c r="Z473" s="668" t="s">
        <v>22</v>
      </c>
      <c r="AB473" s="662" t="s">
        <v>35</v>
      </c>
      <c r="AC473" s="662" t="s">
        <v>35</v>
      </c>
      <c r="AE473" s="662" t="s">
        <v>5072</v>
      </c>
      <c r="AF473" s="662" t="s">
        <v>14916</v>
      </c>
      <c r="AG473" s="662" t="s">
        <v>16586</v>
      </c>
    </row>
    <row r="474" spans="1:33" ht="18.75" customHeight="1">
      <c r="A474" s="662" t="s">
        <v>3487</v>
      </c>
      <c r="B474" s="662">
        <v>68541</v>
      </c>
      <c r="C474" s="662" t="s">
        <v>17</v>
      </c>
      <c r="D474" s="662" t="s">
        <v>3570</v>
      </c>
      <c r="E474" s="662" t="s">
        <v>3571</v>
      </c>
      <c r="F474" s="662" t="s">
        <v>3572</v>
      </c>
      <c r="G474" s="662">
        <v>34</v>
      </c>
      <c r="H474" s="662">
        <v>23.5</v>
      </c>
      <c r="I474" s="662">
        <v>131</v>
      </c>
      <c r="J474" s="662">
        <v>53.6</v>
      </c>
      <c r="K474" s="662">
        <v>250</v>
      </c>
      <c r="L474" s="662">
        <v>10</v>
      </c>
      <c r="M474" s="662">
        <v>1.5</v>
      </c>
      <c r="N474" s="662" t="s">
        <v>3573</v>
      </c>
      <c r="O474" s="662" t="s">
        <v>22</v>
      </c>
      <c r="P474" s="662" t="s">
        <v>40</v>
      </c>
      <c r="Q474" s="667">
        <v>34.391666999999998</v>
      </c>
      <c r="R474" s="667">
        <v>131.89333300000001</v>
      </c>
      <c r="S474" s="662">
        <v>468.2252683496996</v>
      </c>
      <c r="T474" s="668" t="s">
        <v>4605</v>
      </c>
      <c r="U474" s="668" t="s">
        <v>4605</v>
      </c>
      <c r="V474" s="668" t="s">
        <v>4605</v>
      </c>
      <c r="W474" s="668" t="s">
        <v>22</v>
      </c>
      <c r="X474" s="668" t="s">
        <v>22</v>
      </c>
      <c r="Y474" s="668" t="s">
        <v>22</v>
      </c>
      <c r="Z474" s="668" t="s">
        <v>22</v>
      </c>
      <c r="AB474" s="662" t="s">
        <v>3573</v>
      </c>
      <c r="AC474" s="662" t="s">
        <v>3573</v>
      </c>
      <c r="AE474" s="662" t="s">
        <v>5072</v>
      </c>
      <c r="AF474" s="662" t="s">
        <v>14927</v>
      </c>
      <c r="AG474" s="662" t="s">
        <v>16597</v>
      </c>
    </row>
    <row r="475" spans="1:33">
      <c r="A475" s="662" t="s">
        <v>3759</v>
      </c>
      <c r="B475" s="662">
        <v>74447</v>
      </c>
      <c r="C475" s="662" t="s">
        <v>23</v>
      </c>
      <c r="D475" s="662" t="s">
        <v>3833</v>
      </c>
      <c r="E475" s="662" t="s">
        <v>3834</v>
      </c>
      <c r="F475" s="662" t="s">
        <v>3835</v>
      </c>
      <c r="G475" s="662">
        <v>32</v>
      </c>
      <c r="H475" s="662">
        <v>55.2</v>
      </c>
      <c r="I475" s="662">
        <v>132</v>
      </c>
      <c r="J475" s="662">
        <v>41.7</v>
      </c>
      <c r="K475" s="662">
        <v>2</v>
      </c>
      <c r="L475" s="662">
        <v>17.2</v>
      </c>
      <c r="M475" s="662" t="s">
        <v>22</v>
      </c>
      <c r="N475" s="662" t="s">
        <v>3836</v>
      </c>
      <c r="O475" s="662" t="s">
        <v>22</v>
      </c>
      <c r="P475" s="662" t="s">
        <v>22</v>
      </c>
      <c r="Q475" s="667">
        <v>32.92</v>
      </c>
      <c r="R475" s="667">
        <v>132.69499999999999</v>
      </c>
      <c r="S475" s="662">
        <v>468.28880365582495</v>
      </c>
      <c r="T475" s="668" t="s">
        <v>4605</v>
      </c>
      <c r="U475" s="668" t="s">
        <v>4605</v>
      </c>
      <c r="V475" s="668" t="s">
        <v>4605</v>
      </c>
      <c r="W475" s="668" t="s">
        <v>22</v>
      </c>
      <c r="X475" s="668" t="s">
        <v>22</v>
      </c>
      <c r="Y475" s="668" t="s">
        <v>4605</v>
      </c>
      <c r="Z475" s="668" t="s">
        <v>22</v>
      </c>
      <c r="AB475" s="662" t="s">
        <v>3836</v>
      </c>
      <c r="AC475" s="662" t="s">
        <v>3836</v>
      </c>
      <c r="AE475" s="662" t="s">
        <v>5072</v>
      </c>
      <c r="AF475" s="662" t="s">
        <v>14917</v>
      </c>
      <c r="AG475" s="662" t="s">
        <v>16587</v>
      </c>
    </row>
    <row r="476" spans="1:33" ht="18.75" customHeight="1">
      <c r="A476" s="662" t="s">
        <v>1108</v>
      </c>
      <c r="B476" s="662">
        <v>35216</v>
      </c>
      <c r="C476" s="662" t="s">
        <v>17</v>
      </c>
      <c r="D476" s="662" t="s">
        <v>1389</v>
      </c>
      <c r="E476" s="662" t="s">
        <v>1390</v>
      </c>
      <c r="F476" s="662" t="s">
        <v>1391</v>
      </c>
      <c r="G476" s="662">
        <v>38</v>
      </c>
      <c r="H476" s="662">
        <v>36.4</v>
      </c>
      <c r="I476" s="662">
        <v>140</v>
      </c>
      <c r="J476" s="662">
        <v>9.8000000000000007</v>
      </c>
      <c r="K476" s="662">
        <v>330</v>
      </c>
      <c r="L476" s="662">
        <v>8.5</v>
      </c>
      <c r="M476" s="662">
        <v>1.5</v>
      </c>
      <c r="N476" s="662" t="s">
        <v>1392</v>
      </c>
      <c r="O476" s="662">
        <v>35920</v>
      </c>
      <c r="P476" s="662" t="s">
        <v>40</v>
      </c>
      <c r="Q476" s="667">
        <v>38.606667000000002</v>
      </c>
      <c r="R476" s="667">
        <v>140.16333299999999</v>
      </c>
      <c r="S476" s="662">
        <v>469.20849268283513</v>
      </c>
      <c r="T476" s="668" t="s">
        <v>4605</v>
      </c>
      <c r="U476" s="668" t="s">
        <v>4605</v>
      </c>
      <c r="V476" s="668" t="s">
        <v>4605</v>
      </c>
      <c r="W476" s="668" t="s">
        <v>22</v>
      </c>
      <c r="X476" s="668" t="s">
        <v>22</v>
      </c>
      <c r="Y476" s="668" t="s">
        <v>22</v>
      </c>
      <c r="Z476" s="668" t="s">
        <v>22</v>
      </c>
      <c r="AB476" s="662" t="s">
        <v>1392</v>
      </c>
      <c r="AC476" s="662" t="s">
        <v>1392</v>
      </c>
      <c r="AE476" s="662" t="s">
        <v>5072</v>
      </c>
      <c r="AF476" s="662" t="s">
        <v>14918</v>
      </c>
      <c r="AG476" s="662" t="s">
        <v>16588</v>
      </c>
    </row>
    <row r="477" spans="1:33">
      <c r="A477" s="662" t="s">
        <v>3487</v>
      </c>
      <c r="B477" s="662">
        <v>68456</v>
      </c>
      <c r="C477" s="662" t="s">
        <v>23</v>
      </c>
      <c r="D477" s="662" t="s">
        <v>3557</v>
      </c>
      <c r="E477" s="662" t="s">
        <v>3558</v>
      </c>
      <c r="F477" s="662" t="s">
        <v>3559</v>
      </c>
      <c r="G477" s="662">
        <v>34</v>
      </c>
      <c r="H477" s="662">
        <v>40.5</v>
      </c>
      <c r="I477" s="662">
        <v>131</v>
      </c>
      <c r="J477" s="662">
        <v>47.4</v>
      </c>
      <c r="K477" s="662">
        <v>54</v>
      </c>
      <c r="L477" s="662">
        <v>10.199999999999999</v>
      </c>
      <c r="M477" s="662" t="s">
        <v>22</v>
      </c>
      <c r="N477" s="662" t="s">
        <v>35</v>
      </c>
      <c r="O477" s="662" t="s">
        <v>22</v>
      </c>
      <c r="P477" s="662" t="s">
        <v>36</v>
      </c>
      <c r="Q477" s="667">
        <v>34.674999999999997</v>
      </c>
      <c r="R477" s="667">
        <v>131.79</v>
      </c>
      <c r="S477" s="662">
        <v>471.11574033883306</v>
      </c>
      <c r="T477" s="668" t="s">
        <v>4605</v>
      </c>
      <c r="U477" s="668" t="s">
        <v>4605</v>
      </c>
      <c r="V477" s="668" t="s">
        <v>4605</v>
      </c>
      <c r="W477" s="668" t="s">
        <v>22</v>
      </c>
      <c r="X477" s="668" t="s">
        <v>22</v>
      </c>
      <c r="Y477" s="668" t="s">
        <v>22</v>
      </c>
      <c r="Z477" s="668" t="s">
        <v>22</v>
      </c>
      <c r="AB477" s="662" t="s">
        <v>35</v>
      </c>
      <c r="AC477" s="662" t="s">
        <v>35</v>
      </c>
      <c r="AE477" s="662" t="s">
        <v>5076</v>
      </c>
      <c r="AF477" s="662" t="s">
        <v>14953</v>
      </c>
      <c r="AG477" s="662" t="s">
        <v>16623</v>
      </c>
    </row>
    <row r="478" spans="1:33">
      <c r="A478" s="662" t="s">
        <v>1262</v>
      </c>
      <c r="B478" s="662">
        <v>34311</v>
      </c>
      <c r="C478" s="662" t="s">
        <v>17</v>
      </c>
      <c r="D478" s="662" t="s">
        <v>1319</v>
      </c>
      <c r="E478" s="662" t="s">
        <v>1320</v>
      </c>
      <c r="F478" s="662" t="s">
        <v>1321</v>
      </c>
      <c r="G478" s="662">
        <v>38</v>
      </c>
      <c r="H478" s="662">
        <v>18.2</v>
      </c>
      <c r="I478" s="662">
        <v>140</v>
      </c>
      <c r="J478" s="662">
        <v>38.200000000000003</v>
      </c>
      <c r="K478" s="662">
        <v>265</v>
      </c>
      <c r="L478" s="662">
        <v>10.1</v>
      </c>
      <c r="M478" s="662">
        <v>2</v>
      </c>
      <c r="N478" s="662" t="s">
        <v>977</v>
      </c>
      <c r="O478" s="662">
        <v>34915</v>
      </c>
      <c r="P478" s="662" t="s">
        <v>22</v>
      </c>
      <c r="Q478" s="667">
        <v>38.303333000000002</v>
      </c>
      <c r="R478" s="667">
        <v>140.63666699999999</v>
      </c>
      <c r="S478" s="662">
        <v>472.50106957631704</v>
      </c>
      <c r="T478" s="668" t="s">
        <v>4605</v>
      </c>
      <c r="U478" s="668" t="s">
        <v>4605</v>
      </c>
      <c r="V478" s="668" t="s">
        <v>4605</v>
      </c>
      <c r="W478" s="668" t="s">
        <v>22</v>
      </c>
      <c r="X478" s="668" t="s">
        <v>22</v>
      </c>
      <c r="Y478" s="668" t="s">
        <v>22</v>
      </c>
      <c r="Z478" s="668" t="s">
        <v>22</v>
      </c>
      <c r="AB478" s="662" t="s">
        <v>4745</v>
      </c>
      <c r="AC478" s="662" t="s">
        <v>1522</v>
      </c>
      <c r="AE478" s="662" t="s">
        <v>5076</v>
      </c>
      <c r="AF478" s="662" t="s">
        <v>14947</v>
      </c>
      <c r="AG478" s="662" t="s">
        <v>16617</v>
      </c>
    </row>
    <row r="479" spans="1:33" ht="18.75" customHeight="1">
      <c r="A479" s="662" t="s">
        <v>3684</v>
      </c>
      <c r="B479" s="662">
        <v>73341</v>
      </c>
      <c r="C479" s="662" t="s">
        <v>17</v>
      </c>
      <c r="D479" s="662" t="s">
        <v>3737</v>
      </c>
      <c r="E479" s="662" t="s">
        <v>3738</v>
      </c>
      <c r="F479" s="662" t="s">
        <v>3739</v>
      </c>
      <c r="G479" s="662">
        <v>33</v>
      </c>
      <c r="H479" s="662">
        <v>26.8</v>
      </c>
      <c r="I479" s="662">
        <v>132</v>
      </c>
      <c r="J479" s="662">
        <v>15.4</v>
      </c>
      <c r="K479" s="662">
        <v>143</v>
      </c>
      <c r="L479" s="662">
        <v>6.6</v>
      </c>
      <c r="M479" s="662">
        <v>1.5</v>
      </c>
      <c r="N479" s="662" t="s">
        <v>3740</v>
      </c>
      <c r="O479" s="662" t="s">
        <v>22</v>
      </c>
      <c r="P479" s="662" t="s">
        <v>40</v>
      </c>
      <c r="Q479" s="667">
        <v>33.446666999999998</v>
      </c>
      <c r="R479" s="667">
        <v>132.25666699999999</v>
      </c>
      <c r="S479" s="662">
        <v>473.12879283574205</v>
      </c>
      <c r="T479" s="668" t="s">
        <v>4605</v>
      </c>
      <c r="U479" s="668" t="s">
        <v>4605</v>
      </c>
      <c r="V479" s="668" t="s">
        <v>4605</v>
      </c>
      <c r="W479" s="668" t="s">
        <v>22</v>
      </c>
      <c r="X479" s="668" t="s">
        <v>22</v>
      </c>
      <c r="Y479" s="668" t="s">
        <v>22</v>
      </c>
      <c r="Z479" s="668" t="s">
        <v>22</v>
      </c>
      <c r="AB479" s="662" t="s">
        <v>3740</v>
      </c>
      <c r="AC479" s="662" t="s">
        <v>3740</v>
      </c>
      <c r="AE479" s="662" t="s">
        <v>5076</v>
      </c>
      <c r="AF479" s="662" t="s">
        <v>14937</v>
      </c>
      <c r="AG479" s="662" t="s">
        <v>16607</v>
      </c>
    </row>
    <row r="480" spans="1:33" ht="18.75" customHeight="1">
      <c r="A480" s="662" t="s">
        <v>3684</v>
      </c>
      <c r="B480" s="662">
        <v>73516</v>
      </c>
      <c r="C480" s="662" t="s">
        <v>17</v>
      </c>
      <c r="D480" s="662" t="s">
        <v>3755</v>
      </c>
      <c r="E480" s="662" t="s">
        <v>3756</v>
      </c>
      <c r="F480" s="662" t="s">
        <v>3757</v>
      </c>
      <c r="G480" s="662">
        <v>32</v>
      </c>
      <c r="H480" s="662">
        <v>57.8</v>
      </c>
      <c r="I480" s="662">
        <v>132</v>
      </c>
      <c r="J480" s="662">
        <v>34.200000000000003</v>
      </c>
      <c r="K480" s="662">
        <v>12</v>
      </c>
      <c r="L480" s="662">
        <v>10.1</v>
      </c>
      <c r="M480" s="662">
        <v>1.5</v>
      </c>
      <c r="N480" s="662" t="s">
        <v>3758</v>
      </c>
      <c r="O480" s="662" t="s">
        <v>22</v>
      </c>
      <c r="P480" s="662" t="s">
        <v>40</v>
      </c>
      <c r="Q480" s="667">
        <v>32.963332999999999</v>
      </c>
      <c r="R480" s="667">
        <v>132.57</v>
      </c>
      <c r="S480" s="662">
        <v>475.16617076095525</v>
      </c>
      <c r="T480" s="668" t="s">
        <v>4605</v>
      </c>
      <c r="U480" s="668" t="s">
        <v>4605</v>
      </c>
      <c r="V480" s="668" t="s">
        <v>4605</v>
      </c>
      <c r="W480" s="668" t="s">
        <v>22</v>
      </c>
      <c r="X480" s="668" t="s">
        <v>22</v>
      </c>
      <c r="Y480" s="668" t="s">
        <v>22</v>
      </c>
      <c r="Z480" s="668" t="s">
        <v>22</v>
      </c>
      <c r="AB480" s="662" t="s">
        <v>4745</v>
      </c>
      <c r="AC480" s="662" t="s">
        <v>4872</v>
      </c>
      <c r="AE480" s="662" t="s">
        <v>5076</v>
      </c>
      <c r="AF480" s="662" t="s">
        <v>14938</v>
      </c>
      <c r="AG480" s="662" t="s">
        <v>16608</v>
      </c>
    </row>
    <row r="481" spans="1:33">
      <c r="A481" s="662" t="s">
        <v>1108</v>
      </c>
      <c r="B481" s="662">
        <v>35146</v>
      </c>
      <c r="C481" s="662" t="s">
        <v>17</v>
      </c>
      <c r="D481" s="662" t="s">
        <v>1373</v>
      </c>
      <c r="E481" s="662" t="s">
        <v>1374</v>
      </c>
      <c r="F481" s="662" t="s">
        <v>1375</v>
      </c>
      <c r="G481" s="662">
        <v>38</v>
      </c>
      <c r="H481" s="662">
        <v>48</v>
      </c>
      <c r="I481" s="662">
        <v>139</v>
      </c>
      <c r="J481" s="662">
        <v>58.4</v>
      </c>
      <c r="K481" s="662">
        <v>17</v>
      </c>
      <c r="L481" s="662">
        <v>10</v>
      </c>
      <c r="M481" s="662">
        <v>3</v>
      </c>
      <c r="N481" s="662" t="s">
        <v>1270</v>
      </c>
      <c r="O481" s="662">
        <v>35905</v>
      </c>
      <c r="P481" s="662" t="s">
        <v>40</v>
      </c>
      <c r="Q481" s="667">
        <v>38.799999999999997</v>
      </c>
      <c r="R481" s="667">
        <v>139.973333</v>
      </c>
      <c r="S481" s="662">
        <v>476.09071073607629</v>
      </c>
      <c r="T481" s="668" t="s">
        <v>4605</v>
      </c>
      <c r="U481" s="668" t="s">
        <v>4605</v>
      </c>
      <c r="V481" s="668" t="s">
        <v>4605</v>
      </c>
      <c r="W481" s="668" t="s">
        <v>22</v>
      </c>
      <c r="X481" s="668" t="s">
        <v>22</v>
      </c>
      <c r="Y481" s="668" t="s">
        <v>22</v>
      </c>
      <c r="Z481" s="668" t="s">
        <v>22</v>
      </c>
      <c r="AB481" s="662" t="s">
        <v>4745</v>
      </c>
      <c r="AC481" s="662" t="s">
        <v>4793</v>
      </c>
      <c r="AE481" s="662" t="s">
        <v>5076</v>
      </c>
      <c r="AF481" s="662" t="s">
        <v>14957</v>
      </c>
      <c r="AG481" s="662" t="s">
        <v>16627</v>
      </c>
    </row>
    <row r="482" spans="1:33">
      <c r="A482" s="662" t="s">
        <v>3487</v>
      </c>
      <c r="B482" s="662">
        <v>68516</v>
      </c>
      <c r="C482" s="662" t="s">
        <v>17</v>
      </c>
      <c r="D482" s="662" t="s">
        <v>3567</v>
      </c>
      <c r="E482" s="662" t="s">
        <v>3568</v>
      </c>
      <c r="F482" s="662" t="s">
        <v>3569</v>
      </c>
      <c r="G482" s="662">
        <v>34</v>
      </c>
      <c r="H482" s="662">
        <v>27.7</v>
      </c>
      <c r="I482" s="662">
        <v>131</v>
      </c>
      <c r="J482" s="662">
        <v>46.2</v>
      </c>
      <c r="K482" s="662">
        <v>165</v>
      </c>
      <c r="L482" s="662">
        <v>10</v>
      </c>
      <c r="M482" s="662">
        <v>1.5</v>
      </c>
      <c r="N482" s="662" t="s">
        <v>2667</v>
      </c>
      <c r="O482" s="662" t="s">
        <v>22</v>
      </c>
      <c r="P482" s="662" t="s">
        <v>40</v>
      </c>
      <c r="Q482" s="667">
        <v>34.461666999999998</v>
      </c>
      <c r="R482" s="667">
        <v>131.77000000000001</v>
      </c>
      <c r="S482" s="662">
        <v>477.5041292662977</v>
      </c>
      <c r="T482" s="668" t="s">
        <v>4605</v>
      </c>
      <c r="U482" s="668" t="s">
        <v>4605</v>
      </c>
      <c r="V482" s="668" t="s">
        <v>4605</v>
      </c>
      <c r="W482" s="668" t="s">
        <v>22</v>
      </c>
      <c r="X482" s="668" t="s">
        <v>22</v>
      </c>
      <c r="Y482" s="668" t="s">
        <v>22</v>
      </c>
      <c r="Z482" s="668" t="s">
        <v>22</v>
      </c>
      <c r="AB482" s="662" t="s">
        <v>4745</v>
      </c>
      <c r="AC482" s="662" t="s">
        <v>2148</v>
      </c>
      <c r="AE482" s="662" t="s">
        <v>5076</v>
      </c>
      <c r="AF482" s="662" t="s">
        <v>14941</v>
      </c>
      <c r="AG482" s="662" t="s">
        <v>16611</v>
      </c>
    </row>
    <row r="483" spans="1:33">
      <c r="A483" s="662" t="s">
        <v>1262</v>
      </c>
      <c r="B483" s="662">
        <v>34436</v>
      </c>
      <c r="C483" s="662" t="s">
        <v>23</v>
      </c>
      <c r="D483" s="662" t="s">
        <v>1329</v>
      </c>
      <c r="E483" s="662" t="s">
        <v>1330</v>
      </c>
      <c r="F483" s="662" t="s">
        <v>1331</v>
      </c>
      <c r="G483" s="662">
        <v>38</v>
      </c>
      <c r="H483" s="662">
        <v>8.3000000000000007</v>
      </c>
      <c r="I483" s="662">
        <v>140</v>
      </c>
      <c r="J483" s="662">
        <v>55</v>
      </c>
      <c r="K483" s="662">
        <v>2</v>
      </c>
      <c r="L483" s="662">
        <v>9.9</v>
      </c>
      <c r="M483" s="662" t="s">
        <v>22</v>
      </c>
      <c r="N483" s="662" t="s">
        <v>35</v>
      </c>
      <c r="O483" s="662">
        <v>34965</v>
      </c>
      <c r="P483" s="662" t="s">
        <v>36</v>
      </c>
      <c r="Q483" s="667">
        <v>38.138333000000003</v>
      </c>
      <c r="R483" s="667">
        <v>140.91666699999999</v>
      </c>
      <c r="S483" s="662">
        <v>478.46295932846857</v>
      </c>
      <c r="T483" s="668" t="s">
        <v>4605</v>
      </c>
      <c r="U483" s="668" t="s">
        <v>4605</v>
      </c>
      <c r="V483" s="668" t="s">
        <v>4605</v>
      </c>
      <c r="W483" s="668" t="s">
        <v>22</v>
      </c>
      <c r="X483" s="668" t="s">
        <v>22</v>
      </c>
      <c r="Y483" s="668" t="s">
        <v>22</v>
      </c>
      <c r="Z483" s="668" t="s">
        <v>22</v>
      </c>
      <c r="AB483" s="662" t="s">
        <v>35</v>
      </c>
      <c r="AC483" s="662" t="s">
        <v>35</v>
      </c>
      <c r="AE483" s="662" t="s">
        <v>5076</v>
      </c>
      <c r="AF483" s="662" t="s">
        <v>14954</v>
      </c>
      <c r="AG483" s="662" t="s">
        <v>16624</v>
      </c>
    </row>
    <row r="484" spans="1:33">
      <c r="A484" s="662" t="s">
        <v>1108</v>
      </c>
      <c r="B484" s="662">
        <v>35052</v>
      </c>
      <c r="C484" s="662" t="s">
        <v>23</v>
      </c>
      <c r="D484" s="662" t="s">
        <v>1355</v>
      </c>
      <c r="E484" s="662" t="s">
        <v>1356</v>
      </c>
      <c r="F484" s="662" t="s">
        <v>1357</v>
      </c>
      <c r="G484" s="662">
        <v>38</v>
      </c>
      <c r="H484" s="662">
        <v>54.5</v>
      </c>
      <c r="I484" s="662">
        <v>139</v>
      </c>
      <c r="J484" s="662">
        <v>50.6</v>
      </c>
      <c r="K484" s="662">
        <v>3</v>
      </c>
      <c r="L484" s="662">
        <v>26.6</v>
      </c>
      <c r="M484" s="662" t="s">
        <v>22</v>
      </c>
      <c r="N484" s="662" t="s">
        <v>1358</v>
      </c>
      <c r="O484" s="662">
        <v>35955</v>
      </c>
      <c r="P484" s="662" t="s">
        <v>22</v>
      </c>
      <c r="Q484" s="667">
        <v>38.908332999999999</v>
      </c>
      <c r="R484" s="667">
        <v>139.843333</v>
      </c>
      <c r="S484" s="662">
        <v>479.45875346727161</v>
      </c>
      <c r="T484" s="668" t="s">
        <v>4605</v>
      </c>
      <c r="U484" s="668" t="s">
        <v>4605</v>
      </c>
      <c r="V484" s="668" t="s">
        <v>4605</v>
      </c>
      <c r="W484" s="668" t="s">
        <v>22</v>
      </c>
      <c r="X484" s="668" t="s">
        <v>22</v>
      </c>
      <c r="Y484" s="668" t="s">
        <v>4605</v>
      </c>
      <c r="Z484" s="668" t="s">
        <v>22</v>
      </c>
      <c r="AB484" s="662" t="s">
        <v>4745</v>
      </c>
      <c r="AC484" s="662" t="s">
        <v>4797</v>
      </c>
      <c r="AE484" s="662" t="s">
        <v>5076</v>
      </c>
      <c r="AF484" s="662" t="s">
        <v>14955</v>
      </c>
      <c r="AG484" s="662" t="s">
        <v>16625</v>
      </c>
    </row>
    <row r="485" spans="1:33" ht="18.75" customHeight="1">
      <c r="A485" s="662" t="s">
        <v>241</v>
      </c>
      <c r="B485" s="662">
        <v>81386</v>
      </c>
      <c r="C485" s="662" t="s">
        <v>17</v>
      </c>
      <c r="D485" s="662" t="s">
        <v>3895</v>
      </c>
      <c r="E485" s="662" t="s">
        <v>3896</v>
      </c>
      <c r="F485" s="662" t="s">
        <v>3897</v>
      </c>
      <c r="G485" s="662">
        <v>34</v>
      </c>
      <c r="H485" s="662">
        <v>0.6</v>
      </c>
      <c r="I485" s="662">
        <v>131</v>
      </c>
      <c r="J485" s="662">
        <v>52.3</v>
      </c>
      <c r="K485" s="662">
        <v>27</v>
      </c>
      <c r="L485" s="662">
        <v>10.199999999999999</v>
      </c>
      <c r="M485" s="662">
        <v>1.5</v>
      </c>
      <c r="N485" s="662" t="s">
        <v>3898</v>
      </c>
      <c r="O485" s="662" t="s">
        <v>22</v>
      </c>
      <c r="P485" s="662" t="s">
        <v>40</v>
      </c>
      <c r="Q485" s="667">
        <v>34.01</v>
      </c>
      <c r="R485" s="667">
        <v>131.871667</v>
      </c>
      <c r="S485" s="662">
        <v>481.92403311470633</v>
      </c>
      <c r="T485" s="668" t="s">
        <v>4605</v>
      </c>
      <c r="U485" s="668" t="s">
        <v>4605</v>
      </c>
      <c r="V485" s="668" t="s">
        <v>4605</v>
      </c>
      <c r="W485" s="668" t="s">
        <v>22</v>
      </c>
      <c r="X485" s="668" t="s">
        <v>22</v>
      </c>
      <c r="Y485" s="668" t="s">
        <v>22</v>
      </c>
      <c r="Z485" s="668" t="s">
        <v>22</v>
      </c>
      <c r="AB485" s="662" t="s">
        <v>3898</v>
      </c>
      <c r="AC485" s="662" t="s">
        <v>3898</v>
      </c>
      <c r="AE485" s="662" t="s">
        <v>5076</v>
      </c>
      <c r="AF485" s="662" t="s">
        <v>14952</v>
      </c>
      <c r="AG485" s="662" t="s">
        <v>16622</v>
      </c>
    </row>
    <row r="486" spans="1:33" ht="18.75" customHeight="1">
      <c r="A486" s="662" t="s">
        <v>241</v>
      </c>
      <c r="B486" s="662">
        <v>81151</v>
      </c>
      <c r="C486" s="662" t="s">
        <v>17</v>
      </c>
      <c r="D486" s="662" t="s">
        <v>3860</v>
      </c>
      <c r="E486" s="662" t="s">
        <v>3861</v>
      </c>
      <c r="F486" s="662" t="s">
        <v>3862</v>
      </c>
      <c r="G486" s="662">
        <v>34</v>
      </c>
      <c r="H486" s="662">
        <v>23.9</v>
      </c>
      <c r="I486" s="662">
        <v>131</v>
      </c>
      <c r="J486" s="662">
        <v>43.5</v>
      </c>
      <c r="K486" s="662">
        <v>310</v>
      </c>
      <c r="L486" s="662">
        <v>6.5</v>
      </c>
      <c r="M486" s="662">
        <v>1.5</v>
      </c>
      <c r="N486" s="662" t="s">
        <v>3082</v>
      </c>
      <c r="O486" s="662" t="s">
        <v>22</v>
      </c>
      <c r="P486" s="662" t="s">
        <v>40</v>
      </c>
      <c r="Q486" s="667">
        <v>34.398333000000001</v>
      </c>
      <c r="R486" s="667">
        <v>131.72499999999999</v>
      </c>
      <c r="S486" s="662">
        <v>483.10814355854893</v>
      </c>
      <c r="T486" s="668" t="s">
        <v>4605</v>
      </c>
      <c r="U486" s="668" t="s">
        <v>4605</v>
      </c>
      <c r="V486" s="668" t="s">
        <v>4605</v>
      </c>
      <c r="W486" s="668" t="s">
        <v>22</v>
      </c>
      <c r="X486" s="668" t="s">
        <v>22</v>
      </c>
      <c r="Y486" s="668" t="s">
        <v>22</v>
      </c>
      <c r="Z486" s="668" t="s">
        <v>22</v>
      </c>
      <c r="AB486" s="662" t="s">
        <v>4745</v>
      </c>
      <c r="AC486" s="662" t="s">
        <v>4858</v>
      </c>
      <c r="AE486" s="662" t="s">
        <v>5076</v>
      </c>
      <c r="AF486" s="662" t="s">
        <v>14949</v>
      </c>
      <c r="AG486" s="662" t="s">
        <v>16619</v>
      </c>
    </row>
    <row r="487" spans="1:33" ht="18.75" customHeight="1">
      <c r="A487" s="662" t="s">
        <v>1108</v>
      </c>
      <c r="B487" s="662">
        <v>35231</v>
      </c>
      <c r="C487" s="662" t="s">
        <v>17</v>
      </c>
      <c r="D487" s="662" t="s">
        <v>1393</v>
      </c>
      <c r="E487" s="662" t="s">
        <v>1394</v>
      </c>
      <c r="F487" s="662" t="s">
        <v>1395</v>
      </c>
      <c r="G487" s="662">
        <v>38</v>
      </c>
      <c r="H487" s="662">
        <v>36.5</v>
      </c>
      <c r="I487" s="662">
        <v>140</v>
      </c>
      <c r="J487" s="662">
        <v>24.7</v>
      </c>
      <c r="K487" s="662">
        <v>106</v>
      </c>
      <c r="L487" s="662">
        <v>8.9</v>
      </c>
      <c r="M487" s="662">
        <v>3.2</v>
      </c>
      <c r="N487" s="662" t="s">
        <v>1396</v>
      </c>
      <c r="O487" s="662">
        <v>35915</v>
      </c>
      <c r="P487" s="662" t="s">
        <v>22</v>
      </c>
      <c r="Q487" s="667">
        <v>38.608333000000002</v>
      </c>
      <c r="R487" s="667">
        <v>140.41166699999999</v>
      </c>
      <c r="S487" s="662">
        <v>483.37547756677986</v>
      </c>
      <c r="T487" s="668" t="s">
        <v>4605</v>
      </c>
      <c r="U487" s="668" t="s">
        <v>4605</v>
      </c>
      <c r="V487" s="668" t="s">
        <v>4605</v>
      </c>
      <c r="W487" s="668" t="s">
        <v>22</v>
      </c>
      <c r="X487" s="668" t="s">
        <v>22</v>
      </c>
      <c r="Y487" s="668" t="s">
        <v>22</v>
      </c>
      <c r="Z487" s="668" t="s">
        <v>22</v>
      </c>
      <c r="AB487" s="662" t="s">
        <v>1107</v>
      </c>
      <c r="AC487" s="662" t="s">
        <v>4800</v>
      </c>
      <c r="AE487" s="662" t="s">
        <v>5076</v>
      </c>
      <c r="AF487" s="662" t="s">
        <v>14944</v>
      </c>
      <c r="AG487" s="662" t="s">
        <v>16614</v>
      </c>
    </row>
    <row r="488" spans="1:33">
      <c r="A488" s="662" t="s">
        <v>1262</v>
      </c>
      <c r="B488" s="662">
        <v>34392</v>
      </c>
      <c r="C488" s="662" t="s">
        <v>23</v>
      </c>
      <c r="D488" s="662" t="s">
        <v>1325</v>
      </c>
      <c r="E488" s="662" t="s">
        <v>1326</v>
      </c>
      <c r="F488" s="662" t="s">
        <v>1327</v>
      </c>
      <c r="G488" s="662">
        <v>38</v>
      </c>
      <c r="H488" s="662">
        <v>15.7</v>
      </c>
      <c r="I488" s="662">
        <v>140</v>
      </c>
      <c r="J488" s="662">
        <v>53.8</v>
      </c>
      <c r="K488" s="662">
        <v>39</v>
      </c>
      <c r="L488" s="662">
        <v>52.6</v>
      </c>
      <c r="M488" s="662" t="s">
        <v>22</v>
      </c>
      <c r="N488" s="662" t="s">
        <v>1328</v>
      </c>
      <c r="O488" s="662">
        <v>34917</v>
      </c>
      <c r="P488" s="662" t="s">
        <v>22</v>
      </c>
      <c r="Q488" s="667">
        <v>38.261667000000003</v>
      </c>
      <c r="R488" s="667">
        <v>140.89666700000001</v>
      </c>
      <c r="S488" s="662">
        <v>486.08980726689509</v>
      </c>
      <c r="T488" s="668" t="s">
        <v>4605</v>
      </c>
      <c r="U488" s="668" t="s">
        <v>4605</v>
      </c>
      <c r="V488" s="668" t="s">
        <v>4605</v>
      </c>
      <c r="W488" s="668" t="s">
        <v>4605</v>
      </c>
      <c r="X488" s="668" t="s">
        <v>22</v>
      </c>
      <c r="Y488" s="668" t="s">
        <v>4605</v>
      </c>
      <c r="Z488" s="668" t="s">
        <v>4605</v>
      </c>
      <c r="AB488" s="662" t="s">
        <v>4745</v>
      </c>
      <c r="AC488" s="662" t="s">
        <v>4796</v>
      </c>
      <c r="AE488" s="662" t="s">
        <v>5076</v>
      </c>
      <c r="AF488" s="662" t="s">
        <v>14945</v>
      </c>
      <c r="AG488" s="662" t="s">
        <v>16615</v>
      </c>
    </row>
    <row r="489" spans="1:33">
      <c r="A489" s="662" t="s">
        <v>241</v>
      </c>
      <c r="B489" s="662">
        <v>81011</v>
      </c>
      <c r="C489" s="662" t="s">
        <v>17</v>
      </c>
      <c r="D489" s="662" t="s">
        <v>3846</v>
      </c>
      <c r="E489" s="662" t="s">
        <v>3847</v>
      </c>
      <c r="F489" s="662" t="s">
        <v>3848</v>
      </c>
      <c r="G489" s="662">
        <v>34</v>
      </c>
      <c r="H489" s="662">
        <v>36.9</v>
      </c>
      <c r="I489" s="662">
        <v>131</v>
      </c>
      <c r="J489" s="662">
        <v>37.4</v>
      </c>
      <c r="K489" s="662">
        <v>50</v>
      </c>
      <c r="L489" s="662">
        <v>6.5</v>
      </c>
      <c r="M489" s="662">
        <v>1.5</v>
      </c>
      <c r="N489" s="662" t="s">
        <v>3047</v>
      </c>
      <c r="O489" s="662" t="s">
        <v>22</v>
      </c>
      <c r="P489" s="662" t="s">
        <v>40</v>
      </c>
      <c r="Q489" s="667">
        <v>34.615000000000002</v>
      </c>
      <c r="R489" s="667">
        <v>131.623333</v>
      </c>
      <c r="S489" s="662">
        <v>487.32807868444905</v>
      </c>
      <c r="T489" s="668" t="s">
        <v>4605</v>
      </c>
      <c r="U489" s="668" t="s">
        <v>4605</v>
      </c>
      <c r="V489" s="668" t="s">
        <v>4605</v>
      </c>
      <c r="W489" s="668" t="s">
        <v>22</v>
      </c>
      <c r="X489" s="668" t="s">
        <v>22</v>
      </c>
      <c r="Y489" s="668" t="s">
        <v>22</v>
      </c>
      <c r="Z489" s="668" t="s">
        <v>22</v>
      </c>
      <c r="AB489" s="662" t="s">
        <v>4745</v>
      </c>
      <c r="AC489" s="662" t="s">
        <v>4853</v>
      </c>
      <c r="AE489" s="662" t="s">
        <v>5080</v>
      </c>
      <c r="AF489" s="662" t="s">
        <v>14994</v>
      </c>
      <c r="AG489" s="662" t="s">
        <v>16664</v>
      </c>
    </row>
    <row r="490" spans="1:33" ht="18.75" customHeight="1">
      <c r="A490" s="662" t="s">
        <v>1108</v>
      </c>
      <c r="B490" s="662">
        <v>35162</v>
      </c>
      <c r="C490" s="662" t="s">
        <v>23</v>
      </c>
      <c r="D490" s="662" t="s">
        <v>1376</v>
      </c>
      <c r="E490" s="662" t="s">
        <v>289</v>
      </c>
      <c r="F490" s="662" t="s">
        <v>1377</v>
      </c>
      <c r="G490" s="662">
        <v>38</v>
      </c>
      <c r="H490" s="662">
        <v>45.4</v>
      </c>
      <c r="I490" s="662">
        <v>140</v>
      </c>
      <c r="J490" s="662">
        <v>18.7</v>
      </c>
      <c r="K490" s="662">
        <v>105</v>
      </c>
      <c r="L490" s="662">
        <v>31.6</v>
      </c>
      <c r="M490" s="662" t="s">
        <v>22</v>
      </c>
      <c r="N490" s="662" t="s">
        <v>1378</v>
      </c>
      <c r="O490" s="662">
        <v>35907</v>
      </c>
      <c r="P490" s="662" t="s">
        <v>22</v>
      </c>
      <c r="Q490" s="667">
        <v>38.756667</v>
      </c>
      <c r="R490" s="667">
        <v>140.311667</v>
      </c>
      <c r="S490" s="662">
        <v>490.27742962534325</v>
      </c>
      <c r="T490" s="668" t="s">
        <v>4605</v>
      </c>
      <c r="U490" s="668" t="s">
        <v>4605</v>
      </c>
      <c r="V490" s="668" t="s">
        <v>4605</v>
      </c>
      <c r="W490" s="668" t="s">
        <v>22</v>
      </c>
      <c r="X490" s="668" t="s">
        <v>22</v>
      </c>
      <c r="Y490" s="668" t="s">
        <v>4605</v>
      </c>
      <c r="Z490" s="668" t="s">
        <v>22</v>
      </c>
      <c r="AB490" s="662" t="s">
        <v>4745</v>
      </c>
      <c r="AC490" s="662" t="s">
        <v>4798</v>
      </c>
      <c r="AE490" s="662" t="s">
        <v>5080</v>
      </c>
      <c r="AF490" s="662" t="s">
        <v>14958</v>
      </c>
      <c r="AG490" s="662" t="s">
        <v>16628</v>
      </c>
    </row>
    <row r="491" spans="1:33">
      <c r="A491" s="662" t="s">
        <v>1108</v>
      </c>
      <c r="B491" s="662">
        <v>35002</v>
      </c>
      <c r="C491" s="662" t="s">
        <v>17</v>
      </c>
      <c r="D491" s="662" t="s">
        <v>1351</v>
      </c>
      <c r="E491" s="662" t="s">
        <v>1352</v>
      </c>
      <c r="F491" s="662" t="s">
        <v>1353</v>
      </c>
      <c r="G491" s="662">
        <v>39</v>
      </c>
      <c r="H491" s="662">
        <v>11</v>
      </c>
      <c r="I491" s="662">
        <v>139</v>
      </c>
      <c r="J491" s="662">
        <v>32.6</v>
      </c>
      <c r="K491" s="662">
        <v>58</v>
      </c>
      <c r="L491" s="662">
        <v>20.399999999999999</v>
      </c>
      <c r="M491" s="662">
        <v>1.6</v>
      </c>
      <c r="N491" s="662" t="s">
        <v>1354</v>
      </c>
      <c r="O491" s="662" t="s">
        <v>22</v>
      </c>
      <c r="P491" s="662" t="s">
        <v>22</v>
      </c>
      <c r="Q491" s="667">
        <v>39.183332999999998</v>
      </c>
      <c r="R491" s="667">
        <v>139.54333299999999</v>
      </c>
      <c r="S491" s="662">
        <v>491.80010795193016</v>
      </c>
      <c r="T491" s="668" t="s">
        <v>4605</v>
      </c>
      <c r="U491" s="668" t="s">
        <v>4605</v>
      </c>
      <c r="V491" s="668" t="s">
        <v>4605</v>
      </c>
      <c r="W491" s="668" t="s">
        <v>22</v>
      </c>
      <c r="X491" s="668" t="s">
        <v>22</v>
      </c>
      <c r="Y491" s="668" t="s">
        <v>22</v>
      </c>
      <c r="Z491" s="668" t="s">
        <v>22</v>
      </c>
      <c r="AB491" s="662" t="s">
        <v>1354</v>
      </c>
      <c r="AC491" s="662" t="s">
        <v>1354</v>
      </c>
      <c r="AE491" s="662" t="s">
        <v>5080</v>
      </c>
      <c r="AF491" s="662" t="s">
        <v>14993</v>
      </c>
      <c r="AG491" s="662" t="s">
        <v>16663</v>
      </c>
    </row>
    <row r="492" spans="1:33">
      <c r="A492" s="662" t="s">
        <v>1108</v>
      </c>
      <c r="B492" s="662">
        <v>35071</v>
      </c>
      <c r="C492" s="662" t="s">
        <v>17</v>
      </c>
      <c r="D492" s="662" t="s">
        <v>1363</v>
      </c>
      <c r="E492" s="662" t="s">
        <v>1364</v>
      </c>
      <c r="F492" s="662" t="s">
        <v>1365</v>
      </c>
      <c r="G492" s="662">
        <v>38</v>
      </c>
      <c r="H492" s="662">
        <v>55.1</v>
      </c>
      <c r="I492" s="662">
        <v>140</v>
      </c>
      <c r="J492" s="662">
        <v>12</v>
      </c>
      <c r="K492" s="662">
        <v>88</v>
      </c>
      <c r="L492" s="662">
        <v>9</v>
      </c>
      <c r="M492" s="662">
        <v>3.5</v>
      </c>
      <c r="N492" s="662" t="s">
        <v>977</v>
      </c>
      <c r="O492" s="662" t="s">
        <v>22</v>
      </c>
      <c r="P492" s="662" t="s">
        <v>40</v>
      </c>
      <c r="Q492" s="667">
        <v>38.918332999999997</v>
      </c>
      <c r="R492" s="667">
        <v>140.19999999999999</v>
      </c>
      <c r="S492" s="662">
        <v>498.37541164283715</v>
      </c>
      <c r="T492" s="668" t="s">
        <v>4605</v>
      </c>
      <c r="U492" s="668" t="s">
        <v>4605</v>
      </c>
      <c r="V492" s="668" t="s">
        <v>4605</v>
      </c>
      <c r="W492" s="668" t="s">
        <v>22</v>
      </c>
      <c r="X492" s="668" t="s">
        <v>22</v>
      </c>
      <c r="Y492" s="668" t="s">
        <v>22</v>
      </c>
      <c r="Z492" s="668" t="s">
        <v>22</v>
      </c>
      <c r="AB492" s="662" t="s">
        <v>4745</v>
      </c>
      <c r="AC492" s="662" t="s">
        <v>1522</v>
      </c>
      <c r="AE492" s="662" t="s">
        <v>5080</v>
      </c>
      <c r="AF492" s="662" t="s">
        <v>14987</v>
      </c>
      <c r="AG492" s="662" t="s">
        <v>16657</v>
      </c>
    </row>
    <row r="493" spans="1:33">
      <c r="A493" s="662" t="s">
        <v>1262</v>
      </c>
      <c r="B493" s="662">
        <v>34331</v>
      </c>
      <c r="C493" s="662" t="s">
        <v>17</v>
      </c>
      <c r="D493" s="662" t="s">
        <v>1322</v>
      </c>
      <c r="E493" s="662" t="s">
        <v>1323</v>
      </c>
      <c r="F493" s="662" t="s">
        <v>1324</v>
      </c>
      <c r="G493" s="662">
        <v>38</v>
      </c>
      <c r="H493" s="662">
        <v>20.3</v>
      </c>
      <c r="I493" s="662">
        <v>141</v>
      </c>
      <c r="J493" s="662">
        <v>0.8</v>
      </c>
      <c r="K493" s="662">
        <v>105</v>
      </c>
      <c r="L493" s="662">
        <v>10</v>
      </c>
      <c r="M493" s="662">
        <v>1.5</v>
      </c>
      <c r="N493" s="662" t="s">
        <v>1286</v>
      </c>
      <c r="O493" s="662" t="s">
        <v>22</v>
      </c>
      <c r="P493" s="662" t="s">
        <v>40</v>
      </c>
      <c r="Q493" s="667">
        <v>38.338332999999999</v>
      </c>
      <c r="R493" s="667">
        <v>141.01333299999999</v>
      </c>
      <c r="S493" s="662">
        <v>499.37931969500141</v>
      </c>
      <c r="T493" s="668" t="s">
        <v>4605</v>
      </c>
      <c r="U493" s="668" t="s">
        <v>4605</v>
      </c>
      <c r="V493" s="668" t="s">
        <v>4605</v>
      </c>
      <c r="W493" s="668" t="s">
        <v>22</v>
      </c>
      <c r="X493" s="668" t="s">
        <v>22</v>
      </c>
      <c r="Y493" s="668" t="s">
        <v>22</v>
      </c>
      <c r="Z493" s="668" t="s">
        <v>22</v>
      </c>
      <c r="AB493" s="662" t="s">
        <v>1242</v>
      </c>
      <c r="AC493" s="662" t="s">
        <v>1522</v>
      </c>
      <c r="AE493" s="662" t="s">
        <v>5080</v>
      </c>
      <c r="AF493" s="662" t="s">
        <v>14961</v>
      </c>
      <c r="AG493" s="662" t="s">
        <v>16631</v>
      </c>
    </row>
    <row r="494" spans="1:33" ht="18.75" customHeight="1">
      <c r="A494" s="662" t="s">
        <v>1262</v>
      </c>
      <c r="B494" s="662">
        <v>34266</v>
      </c>
      <c r="C494" s="662" t="s">
        <v>17</v>
      </c>
      <c r="D494" s="662" t="s">
        <v>1305</v>
      </c>
      <c r="E494" s="662" t="s">
        <v>1306</v>
      </c>
      <c r="F494" s="662" t="s">
        <v>1307</v>
      </c>
      <c r="G494" s="662">
        <v>38</v>
      </c>
      <c r="H494" s="662">
        <v>28.4</v>
      </c>
      <c r="I494" s="662">
        <v>140</v>
      </c>
      <c r="J494" s="662">
        <v>53.3</v>
      </c>
      <c r="K494" s="662">
        <v>57</v>
      </c>
      <c r="L494" s="662">
        <v>10</v>
      </c>
      <c r="M494" s="662">
        <v>1.5</v>
      </c>
      <c r="N494" s="662" t="s">
        <v>1296</v>
      </c>
      <c r="O494" s="662" t="s">
        <v>22</v>
      </c>
      <c r="P494" s="662" t="s">
        <v>40</v>
      </c>
      <c r="Q494" s="667">
        <v>38.473332999999997</v>
      </c>
      <c r="R494" s="667">
        <v>140.88833299999999</v>
      </c>
      <c r="S494" s="662">
        <v>501.44801188015214</v>
      </c>
      <c r="T494" s="668" t="s">
        <v>4605</v>
      </c>
      <c r="U494" s="668" t="s">
        <v>4605</v>
      </c>
      <c r="V494" s="668" t="s">
        <v>4605</v>
      </c>
      <c r="W494" s="668" t="s">
        <v>22</v>
      </c>
      <c r="X494" s="668" t="s">
        <v>22</v>
      </c>
      <c r="Y494" s="668" t="s">
        <v>22</v>
      </c>
      <c r="Z494" s="668" t="s">
        <v>22</v>
      </c>
      <c r="AB494" s="662" t="s">
        <v>4745</v>
      </c>
      <c r="AC494" s="662" t="s">
        <v>4795</v>
      </c>
      <c r="AE494" s="662" t="s">
        <v>5080</v>
      </c>
      <c r="AF494" s="662" t="s">
        <v>14992</v>
      </c>
      <c r="AG494" s="662" t="s">
        <v>16662</v>
      </c>
    </row>
    <row r="495" spans="1:33">
      <c r="A495" s="662" t="s">
        <v>1108</v>
      </c>
      <c r="B495" s="662">
        <v>35116</v>
      </c>
      <c r="C495" s="662" t="s">
        <v>17</v>
      </c>
      <c r="D495" s="662" t="s">
        <v>174</v>
      </c>
      <c r="E495" s="662" t="s">
        <v>1369</v>
      </c>
      <c r="F495" s="662" t="s">
        <v>1370</v>
      </c>
      <c r="G495" s="662">
        <v>38</v>
      </c>
      <c r="H495" s="662">
        <v>52.7</v>
      </c>
      <c r="I495" s="662">
        <v>140</v>
      </c>
      <c r="J495" s="662">
        <v>19.899999999999999</v>
      </c>
      <c r="K495" s="662">
        <v>170</v>
      </c>
      <c r="L495" s="662">
        <v>10</v>
      </c>
      <c r="M495" s="662">
        <v>1.5</v>
      </c>
      <c r="N495" s="662" t="s">
        <v>1342</v>
      </c>
      <c r="O495" s="662">
        <v>35900</v>
      </c>
      <c r="P495" s="662" t="s">
        <v>40</v>
      </c>
      <c r="Q495" s="667">
        <v>38.878332999999998</v>
      </c>
      <c r="R495" s="667">
        <v>140.33166700000001</v>
      </c>
      <c r="S495" s="662">
        <v>501.87773933614653</v>
      </c>
      <c r="T495" s="668" t="s">
        <v>4605</v>
      </c>
      <c r="U495" s="668" t="s">
        <v>4605</v>
      </c>
      <c r="V495" s="668" t="s">
        <v>4605</v>
      </c>
      <c r="W495" s="668" t="s">
        <v>22</v>
      </c>
      <c r="X495" s="668" t="s">
        <v>22</v>
      </c>
      <c r="Y495" s="668" t="s">
        <v>22</v>
      </c>
      <c r="Z495" s="668" t="s">
        <v>22</v>
      </c>
      <c r="AB495" s="662" t="s">
        <v>4745</v>
      </c>
      <c r="AC495" s="662" t="s">
        <v>1266</v>
      </c>
      <c r="AE495" s="662" t="s">
        <v>5080</v>
      </c>
      <c r="AF495" s="662" t="s">
        <v>14995</v>
      </c>
      <c r="AG495" s="662" t="s">
        <v>16665</v>
      </c>
    </row>
    <row r="496" spans="1:33">
      <c r="A496" s="662" t="s">
        <v>1108</v>
      </c>
      <c r="B496" s="662">
        <v>35176</v>
      </c>
      <c r="C496" s="662" t="s">
        <v>17</v>
      </c>
      <c r="D496" s="662" t="s">
        <v>1382</v>
      </c>
      <c r="E496" s="662" t="s">
        <v>1383</v>
      </c>
      <c r="F496" s="662" t="s">
        <v>1384</v>
      </c>
      <c r="G496" s="662">
        <v>38</v>
      </c>
      <c r="H496" s="662">
        <v>45.5</v>
      </c>
      <c r="I496" s="662">
        <v>140</v>
      </c>
      <c r="J496" s="662">
        <v>31</v>
      </c>
      <c r="K496" s="662">
        <v>212</v>
      </c>
      <c r="L496" s="662">
        <v>10</v>
      </c>
      <c r="M496" s="662">
        <v>3.5</v>
      </c>
      <c r="N496" s="662" t="s">
        <v>1385</v>
      </c>
      <c r="O496" s="662">
        <v>35950</v>
      </c>
      <c r="P496" s="662" t="s">
        <v>40</v>
      </c>
      <c r="Q496" s="667">
        <v>38.758333</v>
      </c>
      <c r="R496" s="667">
        <v>140.51666700000001</v>
      </c>
      <c r="S496" s="662">
        <v>501.92748929442917</v>
      </c>
      <c r="T496" s="668" t="s">
        <v>4605</v>
      </c>
      <c r="U496" s="668" t="s">
        <v>4605</v>
      </c>
      <c r="V496" s="668" t="s">
        <v>4605</v>
      </c>
      <c r="W496" s="668" t="s">
        <v>22</v>
      </c>
      <c r="X496" s="668" t="s">
        <v>22</v>
      </c>
      <c r="Y496" s="668" t="s">
        <v>22</v>
      </c>
      <c r="Z496" s="668" t="s">
        <v>22</v>
      </c>
      <c r="AB496" s="662" t="s">
        <v>4799</v>
      </c>
      <c r="AC496" s="662" t="s">
        <v>4783</v>
      </c>
      <c r="AE496" s="662" t="s">
        <v>5080</v>
      </c>
      <c r="AF496" s="662" t="s">
        <v>14990</v>
      </c>
      <c r="AG496" s="662" t="s">
        <v>16660</v>
      </c>
    </row>
    <row r="497" spans="1:33">
      <c r="A497" s="662" t="s">
        <v>241</v>
      </c>
      <c r="B497" s="662">
        <v>81371</v>
      </c>
      <c r="C497" s="662" t="s">
        <v>17</v>
      </c>
      <c r="D497" s="662" t="s">
        <v>3891</v>
      </c>
      <c r="E497" s="662" t="s">
        <v>3892</v>
      </c>
      <c r="F497" s="662" t="s">
        <v>3893</v>
      </c>
      <c r="G497" s="662">
        <v>34</v>
      </c>
      <c r="H497" s="662">
        <v>2.4</v>
      </c>
      <c r="I497" s="662">
        <v>131</v>
      </c>
      <c r="J497" s="662">
        <v>32</v>
      </c>
      <c r="K497" s="662">
        <v>4</v>
      </c>
      <c r="L497" s="662">
        <v>10</v>
      </c>
      <c r="M497" s="662">
        <v>1.5</v>
      </c>
      <c r="N497" s="662" t="s">
        <v>3894</v>
      </c>
      <c r="O497" s="662" t="s">
        <v>22</v>
      </c>
      <c r="P497" s="662" t="s">
        <v>40</v>
      </c>
      <c r="Q497" s="667">
        <v>34.04</v>
      </c>
      <c r="R497" s="667">
        <v>131.533333</v>
      </c>
      <c r="S497" s="662">
        <v>510.64472440038372</v>
      </c>
      <c r="T497" s="668" t="s">
        <v>4605</v>
      </c>
      <c r="U497" s="668" t="s">
        <v>4605</v>
      </c>
      <c r="V497" s="668" t="s">
        <v>4605</v>
      </c>
      <c r="W497" s="668" t="s">
        <v>22</v>
      </c>
      <c r="X497" s="668" t="s">
        <v>22</v>
      </c>
      <c r="Y497" s="668" t="s">
        <v>22</v>
      </c>
      <c r="Z497" s="668" t="s">
        <v>22</v>
      </c>
      <c r="AB497" s="662" t="s">
        <v>4745</v>
      </c>
      <c r="AC497" s="662" t="s">
        <v>3958</v>
      </c>
      <c r="AE497" s="662" t="s">
        <v>5080</v>
      </c>
      <c r="AF497" s="662" t="s">
        <v>14968</v>
      </c>
      <c r="AG497" s="662" t="s">
        <v>16638</v>
      </c>
    </row>
    <row r="498" spans="1:33" ht="18.75" customHeight="1">
      <c r="A498" s="662" t="s">
        <v>241</v>
      </c>
      <c r="B498" s="662">
        <v>81071</v>
      </c>
      <c r="C498" s="662" t="s">
        <v>23</v>
      </c>
      <c r="D498" s="662" t="s">
        <v>3849</v>
      </c>
      <c r="E498" s="662" t="s">
        <v>3850</v>
      </c>
      <c r="F498" s="662" t="s">
        <v>3851</v>
      </c>
      <c r="G498" s="662">
        <v>34</v>
      </c>
      <c r="H498" s="662">
        <v>24.6</v>
      </c>
      <c r="I498" s="662">
        <v>131</v>
      </c>
      <c r="J498" s="662">
        <v>24.3</v>
      </c>
      <c r="K498" s="662">
        <v>2</v>
      </c>
      <c r="L498" s="662">
        <v>11.1</v>
      </c>
      <c r="M498" s="662" t="s">
        <v>22</v>
      </c>
      <c r="N498" s="662" t="s">
        <v>27</v>
      </c>
      <c r="O498" s="662" t="s">
        <v>22</v>
      </c>
      <c r="P498" s="662" t="s">
        <v>22</v>
      </c>
      <c r="Q498" s="667">
        <v>34.409999999999997</v>
      </c>
      <c r="R498" s="667">
        <v>131.405</v>
      </c>
      <c r="S498" s="662">
        <v>511.50461890289728</v>
      </c>
      <c r="T498" s="668" t="s">
        <v>4605</v>
      </c>
      <c r="U498" s="668" t="s">
        <v>4605</v>
      </c>
      <c r="V498" s="668" t="s">
        <v>4605</v>
      </c>
      <c r="W498" s="668" t="s">
        <v>22</v>
      </c>
      <c r="X498" s="668" t="s">
        <v>22</v>
      </c>
      <c r="Y498" s="668" t="s">
        <v>4605</v>
      </c>
      <c r="Z498" s="668" t="s">
        <v>22</v>
      </c>
      <c r="AB498" s="662" t="s">
        <v>4745</v>
      </c>
      <c r="AC498" s="662" t="s">
        <v>4744</v>
      </c>
      <c r="AE498" s="662" t="s">
        <v>5080</v>
      </c>
      <c r="AF498" s="662" t="s">
        <v>14970</v>
      </c>
      <c r="AG498" s="662" t="s">
        <v>16640</v>
      </c>
    </row>
    <row r="499" spans="1:33">
      <c r="A499" s="662" t="s">
        <v>1262</v>
      </c>
      <c r="B499" s="662">
        <v>34216</v>
      </c>
      <c r="C499" s="662" t="s">
        <v>17</v>
      </c>
      <c r="D499" s="662" t="s">
        <v>1293</v>
      </c>
      <c r="E499" s="662" t="s">
        <v>1294</v>
      </c>
      <c r="F499" s="662" t="s">
        <v>1295</v>
      </c>
      <c r="G499" s="662">
        <v>38</v>
      </c>
      <c r="H499" s="662">
        <v>35.9</v>
      </c>
      <c r="I499" s="662">
        <v>140</v>
      </c>
      <c r="J499" s="662">
        <v>54.7</v>
      </c>
      <c r="K499" s="662">
        <v>28</v>
      </c>
      <c r="L499" s="662">
        <v>6.6</v>
      </c>
      <c r="M499" s="662">
        <v>1.8</v>
      </c>
      <c r="N499" s="662" t="s">
        <v>1296</v>
      </c>
      <c r="O499" s="662">
        <v>34910</v>
      </c>
      <c r="P499" s="662" t="s">
        <v>22</v>
      </c>
      <c r="Q499" s="667">
        <v>38.598332999999997</v>
      </c>
      <c r="R499" s="667">
        <v>140.91166699999999</v>
      </c>
      <c r="S499" s="662">
        <v>512.56339333508879</v>
      </c>
      <c r="T499" s="668" t="s">
        <v>4605</v>
      </c>
      <c r="U499" s="668" t="s">
        <v>4605</v>
      </c>
      <c r="V499" s="668" t="s">
        <v>4605</v>
      </c>
      <c r="W499" s="668" t="s">
        <v>22</v>
      </c>
      <c r="X499" s="668" t="s">
        <v>22</v>
      </c>
      <c r="Y499" s="668" t="s">
        <v>22</v>
      </c>
      <c r="Z499" s="668" t="s">
        <v>22</v>
      </c>
      <c r="AB499" s="662" t="s">
        <v>4745</v>
      </c>
      <c r="AC499" s="662" t="s">
        <v>4795</v>
      </c>
      <c r="AE499" s="662" t="s">
        <v>5080</v>
      </c>
      <c r="AF499" s="662" t="s">
        <v>14988</v>
      </c>
      <c r="AG499" s="662" t="s">
        <v>16658</v>
      </c>
    </row>
    <row r="500" spans="1:33" ht="18.75" customHeight="1">
      <c r="A500" s="662" t="s">
        <v>241</v>
      </c>
      <c r="B500" s="662">
        <v>81286</v>
      </c>
      <c r="C500" s="662" t="s">
        <v>23</v>
      </c>
      <c r="D500" s="662" t="s">
        <v>241</v>
      </c>
      <c r="E500" s="662" t="s">
        <v>242</v>
      </c>
      <c r="F500" s="662" t="s">
        <v>3883</v>
      </c>
      <c r="G500" s="662">
        <v>34</v>
      </c>
      <c r="H500" s="662">
        <v>9.6999999999999993</v>
      </c>
      <c r="I500" s="662">
        <v>131</v>
      </c>
      <c r="J500" s="662">
        <v>27.7</v>
      </c>
      <c r="K500" s="662">
        <v>18</v>
      </c>
      <c r="L500" s="662">
        <v>15.4</v>
      </c>
      <c r="M500" s="662" t="s">
        <v>22</v>
      </c>
      <c r="N500" s="662" t="s">
        <v>3577</v>
      </c>
      <c r="O500" s="662">
        <v>81900</v>
      </c>
      <c r="P500" s="662" t="s">
        <v>22</v>
      </c>
      <c r="Q500" s="667">
        <v>34.161667000000001</v>
      </c>
      <c r="R500" s="667">
        <v>131.46166700000001</v>
      </c>
      <c r="S500" s="662">
        <v>513.16220623504898</v>
      </c>
      <c r="T500" s="668" t="s">
        <v>4605</v>
      </c>
      <c r="U500" s="668" t="s">
        <v>4605</v>
      </c>
      <c r="V500" s="668" t="s">
        <v>4605</v>
      </c>
      <c r="W500" s="668" t="s">
        <v>22</v>
      </c>
      <c r="X500" s="668" t="s">
        <v>22</v>
      </c>
      <c r="Y500" s="668" t="s">
        <v>4605</v>
      </c>
      <c r="Z500" s="668" t="s">
        <v>22</v>
      </c>
      <c r="AB500" s="662" t="s">
        <v>4745</v>
      </c>
      <c r="AC500" s="662" t="s">
        <v>4867</v>
      </c>
      <c r="AE500" s="662" t="s">
        <v>5080</v>
      </c>
      <c r="AF500" s="662" t="s">
        <v>14971</v>
      </c>
      <c r="AG500" s="662" t="s">
        <v>16641</v>
      </c>
    </row>
    <row r="501" spans="1:33" ht="18.75" customHeight="1">
      <c r="A501" s="662" t="s">
        <v>1262</v>
      </c>
      <c r="B501" s="662">
        <v>34276</v>
      </c>
      <c r="C501" s="662" t="s">
        <v>17</v>
      </c>
      <c r="D501" s="662" t="s">
        <v>1308</v>
      </c>
      <c r="E501" s="662" t="s">
        <v>1309</v>
      </c>
      <c r="F501" s="662" t="s">
        <v>1310</v>
      </c>
      <c r="G501" s="662">
        <v>38</v>
      </c>
      <c r="H501" s="662">
        <v>27.6</v>
      </c>
      <c r="I501" s="662">
        <v>141</v>
      </c>
      <c r="J501" s="662">
        <v>5.5</v>
      </c>
      <c r="K501" s="662">
        <v>3</v>
      </c>
      <c r="L501" s="662">
        <v>10</v>
      </c>
      <c r="M501" s="662">
        <v>2</v>
      </c>
      <c r="N501" s="662" t="s">
        <v>1135</v>
      </c>
      <c r="O501" s="662" t="s">
        <v>22</v>
      </c>
      <c r="P501" s="662" t="s">
        <v>40</v>
      </c>
      <c r="Q501" s="667">
        <v>38.46</v>
      </c>
      <c r="R501" s="667">
        <v>141.091667</v>
      </c>
      <c r="S501" s="662">
        <v>513.47845553824106</v>
      </c>
      <c r="T501" s="668" t="s">
        <v>4605</v>
      </c>
      <c r="U501" s="668" t="s">
        <v>4605</v>
      </c>
      <c r="V501" s="668" t="s">
        <v>4605</v>
      </c>
      <c r="W501" s="668" t="s">
        <v>22</v>
      </c>
      <c r="X501" s="668" t="s">
        <v>22</v>
      </c>
      <c r="Y501" s="668" t="s">
        <v>22</v>
      </c>
      <c r="Z501" s="668" t="s">
        <v>22</v>
      </c>
      <c r="AB501" s="662" t="s">
        <v>4745</v>
      </c>
      <c r="AC501" s="662" t="s">
        <v>4787</v>
      </c>
      <c r="AE501" s="662" t="s">
        <v>5080</v>
      </c>
      <c r="AF501" s="662" t="s">
        <v>14972</v>
      </c>
      <c r="AG501" s="662" t="s">
        <v>16642</v>
      </c>
    </row>
    <row r="502" spans="1:33">
      <c r="A502" s="662" t="s">
        <v>1262</v>
      </c>
      <c r="B502" s="662">
        <v>34096</v>
      </c>
      <c r="C502" s="662" t="s">
        <v>17</v>
      </c>
      <c r="D502" s="662" t="s">
        <v>1275</v>
      </c>
      <c r="E502" s="662" t="s">
        <v>1276</v>
      </c>
      <c r="F502" s="662" t="s">
        <v>1277</v>
      </c>
      <c r="G502" s="662">
        <v>38</v>
      </c>
      <c r="H502" s="662">
        <v>44.6</v>
      </c>
      <c r="I502" s="662">
        <v>140</v>
      </c>
      <c r="J502" s="662">
        <v>45.6</v>
      </c>
      <c r="K502" s="662">
        <v>170</v>
      </c>
      <c r="L502" s="662">
        <v>10</v>
      </c>
      <c r="M502" s="662">
        <v>2</v>
      </c>
      <c r="N502" s="662" t="s">
        <v>1278</v>
      </c>
      <c r="O502" s="662">
        <v>34900</v>
      </c>
      <c r="P502" s="662" t="s">
        <v>40</v>
      </c>
      <c r="Q502" s="667">
        <v>38.743333</v>
      </c>
      <c r="R502" s="667">
        <v>140.76</v>
      </c>
      <c r="S502" s="662">
        <v>514.87210242450556</v>
      </c>
      <c r="T502" s="668" t="s">
        <v>4605</v>
      </c>
      <c r="U502" s="668" t="s">
        <v>4605</v>
      </c>
      <c r="V502" s="668" t="s">
        <v>4605</v>
      </c>
      <c r="W502" s="668" t="s">
        <v>22</v>
      </c>
      <c r="X502" s="668" t="s">
        <v>22</v>
      </c>
      <c r="Y502" s="668" t="s">
        <v>22</v>
      </c>
      <c r="Z502" s="668" t="s">
        <v>22</v>
      </c>
      <c r="AB502" s="662" t="s">
        <v>1278</v>
      </c>
      <c r="AC502" s="662" t="s">
        <v>1278</v>
      </c>
      <c r="AE502" s="662" t="s">
        <v>5080</v>
      </c>
      <c r="AF502" s="662" t="s">
        <v>14984</v>
      </c>
      <c r="AG502" s="662" t="s">
        <v>16654</v>
      </c>
    </row>
    <row r="503" spans="1:33">
      <c r="A503" s="662" t="s">
        <v>958</v>
      </c>
      <c r="B503" s="662">
        <v>32616</v>
      </c>
      <c r="C503" s="662" t="s">
        <v>17</v>
      </c>
      <c r="D503" s="662" t="s">
        <v>1073</v>
      </c>
      <c r="E503" s="662" t="s">
        <v>1074</v>
      </c>
      <c r="F503" s="662" t="s">
        <v>1075</v>
      </c>
      <c r="G503" s="662">
        <v>39</v>
      </c>
      <c r="H503" s="662">
        <v>15.3</v>
      </c>
      <c r="I503" s="662">
        <v>139</v>
      </c>
      <c r="J503" s="662">
        <v>54.8</v>
      </c>
      <c r="K503" s="662">
        <v>7</v>
      </c>
      <c r="L503" s="662">
        <v>10.1</v>
      </c>
      <c r="M503" s="662">
        <v>2</v>
      </c>
      <c r="N503" s="662" t="s">
        <v>875</v>
      </c>
      <c r="O503" s="662" t="s">
        <v>22</v>
      </c>
      <c r="P503" s="662" t="s">
        <v>22</v>
      </c>
      <c r="Q503" s="667">
        <v>39.255000000000003</v>
      </c>
      <c r="R503" s="667">
        <v>139.91333299999999</v>
      </c>
      <c r="S503" s="662">
        <v>515.0119753618236</v>
      </c>
      <c r="T503" s="668" t="s">
        <v>4605</v>
      </c>
      <c r="U503" s="668" t="s">
        <v>4605</v>
      </c>
      <c r="V503" s="668" t="s">
        <v>4605</v>
      </c>
      <c r="W503" s="668" t="s">
        <v>22</v>
      </c>
      <c r="X503" s="668" t="s">
        <v>22</v>
      </c>
      <c r="Y503" s="668" t="s">
        <v>22</v>
      </c>
      <c r="Z503" s="668" t="s">
        <v>22</v>
      </c>
      <c r="AB503" s="662" t="s">
        <v>4745</v>
      </c>
      <c r="AC503" s="662" t="s">
        <v>4777</v>
      </c>
      <c r="AE503" s="662" t="s">
        <v>5080</v>
      </c>
      <c r="AF503" s="662" t="s">
        <v>14996</v>
      </c>
      <c r="AG503" s="662" t="s">
        <v>16666</v>
      </c>
    </row>
    <row r="504" spans="1:33">
      <c r="A504" s="662" t="s">
        <v>3990</v>
      </c>
      <c r="B504" s="662">
        <v>83126</v>
      </c>
      <c r="C504" s="662" t="s">
        <v>23</v>
      </c>
      <c r="D504" s="662" t="s">
        <v>4014</v>
      </c>
      <c r="E504" s="662" t="s">
        <v>4015</v>
      </c>
      <c r="F504" s="662" t="s">
        <v>4016</v>
      </c>
      <c r="G504" s="662">
        <v>33</v>
      </c>
      <c r="H504" s="662">
        <v>28.7</v>
      </c>
      <c r="I504" s="662">
        <v>131</v>
      </c>
      <c r="J504" s="662">
        <v>44.2</v>
      </c>
      <c r="K504" s="662">
        <v>5</v>
      </c>
      <c r="L504" s="662">
        <v>10</v>
      </c>
      <c r="M504" s="662" t="s">
        <v>22</v>
      </c>
      <c r="N504" s="662" t="s">
        <v>35</v>
      </c>
      <c r="O504" s="662" t="s">
        <v>22</v>
      </c>
      <c r="P504" s="662" t="s">
        <v>36</v>
      </c>
      <c r="Q504" s="667">
        <v>33.478332999999999</v>
      </c>
      <c r="R504" s="667">
        <v>131.73666700000001</v>
      </c>
      <c r="S504" s="662">
        <v>515.21235186813021</v>
      </c>
      <c r="T504" s="668" t="s">
        <v>4605</v>
      </c>
      <c r="U504" s="668" t="s">
        <v>4605</v>
      </c>
      <c r="V504" s="668" t="s">
        <v>4605</v>
      </c>
      <c r="W504" s="668" t="s">
        <v>22</v>
      </c>
      <c r="X504" s="668" t="s">
        <v>22</v>
      </c>
      <c r="Y504" s="668" t="s">
        <v>22</v>
      </c>
      <c r="Z504" s="668" t="s">
        <v>22</v>
      </c>
      <c r="AB504" s="662" t="s">
        <v>35</v>
      </c>
      <c r="AC504" s="662" t="s">
        <v>35</v>
      </c>
      <c r="AE504" s="662" t="s">
        <v>5080</v>
      </c>
      <c r="AF504" s="662" t="s">
        <v>14991</v>
      </c>
      <c r="AG504" s="662" t="s">
        <v>16661</v>
      </c>
    </row>
    <row r="505" spans="1:33">
      <c r="A505" s="662" t="s">
        <v>3990</v>
      </c>
      <c r="B505" s="662">
        <v>83021</v>
      </c>
      <c r="C505" s="662" t="s">
        <v>17</v>
      </c>
      <c r="D505" s="662" t="s">
        <v>3991</v>
      </c>
      <c r="E505" s="662" t="s">
        <v>3992</v>
      </c>
      <c r="F505" s="662" t="s">
        <v>3993</v>
      </c>
      <c r="G505" s="662">
        <v>33</v>
      </c>
      <c r="H505" s="662">
        <v>40.5</v>
      </c>
      <c r="I505" s="662">
        <v>131</v>
      </c>
      <c r="J505" s="662">
        <v>35.4</v>
      </c>
      <c r="K505" s="662">
        <v>14</v>
      </c>
      <c r="L505" s="662">
        <v>6.5</v>
      </c>
      <c r="M505" s="662">
        <v>1.5</v>
      </c>
      <c r="N505" s="662" t="s">
        <v>3994</v>
      </c>
      <c r="O505" s="662" t="s">
        <v>22</v>
      </c>
      <c r="P505" s="662" t="s">
        <v>40</v>
      </c>
      <c r="Q505" s="667">
        <v>33.674999999999997</v>
      </c>
      <c r="R505" s="667">
        <v>131.59</v>
      </c>
      <c r="S505" s="662">
        <v>519.20846734344514</v>
      </c>
      <c r="T505" s="668" t="s">
        <v>4605</v>
      </c>
      <c r="U505" s="668" t="s">
        <v>4605</v>
      </c>
      <c r="V505" s="668" t="s">
        <v>4605</v>
      </c>
      <c r="W505" s="668" t="s">
        <v>22</v>
      </c>
      <c r="X505" s="668" t="s">
        <v>22</v>
      </c>
      <c r="Y505" s="668" t="s">
        <v>22</v>
      </c>
      <c r="Z505" s="668" t="s">
        <v>22</v>
      </c>
      <c r="AB505" s="662" t="s">
        <v>3994</v>
      </c>
      <c r="AC505" s="662" t="s">
        <v>3994</v>
      </c>
      <c r="AE505" s="662" t="s">
        <v>5080</v>
      </c>
      <c r="AF505" s="662" t="s">
        <v>14976</v>
      </c>
      <c r="AG505" s="662" t="s">
        <v>16646</v>
      </c>
    </row>
    <row r="506" spans="1:33" ht="18.75" customHeight="1">
      <c r="A506" s="662" t="s">
        <v>958</v>
      </c>
      <c r="B506" s="662">
        <v>32771</v>
      </c>
      <c r="C506" s="662" t="s">
        <v>17</v>
      </c>
      <c r="D506" s="662" t="s">
        <v>1090</v>
      </c>
      <c r="E506" s="662" t="s">
        <v>1091</v>
      </c>
      <c r="F506" s="662" t="s">
        <v>1092</v>
      </c>
      <c r="G506" s="662">
        <v>38</v>
      </c>
      <c r="H506" s="662">
        <v>57.6</v>
      </c>
      <c r="I506" s="662">
        <v>140</v>
      </c>
      <c r="J506" s="662">
        <v>31.7</v>
      </c>
      <c r="K506" s="662">
        <v>335</v>
      </c>
      <c r="L506" s="662">
        <v>6.5</v>
      </c>
      <c r="M506" s="662">
        <v>3</v>
      </c>
      <c r="N506" s="662" t="s">
        <v>924</v>
      </c>
      <c r="O506" s="662">
        <v>32955</v>
      </c>
      <c r="P506" s="662" t="s">
        <v>40</v>
      </c>
      <c r="Q506" s="667">
        <v>38.96</v>
      </c>
      <c r="R506" s="667">
        <v>140.528333</v>
      </c>
      <c r="S506" s="662">
        <v>519.6712511640435</v>
      </c>
      <c r="T506" s="668" t="s">
        <v>4605</v>
      </c>
      <c r="U506" s="668" t="s">
        <v>4605</v>
      </c>
      <c r="V506" s="668" t="s">
        <v>4605</v>
      </c>
      <c r="W506" s="668" t="s">
        <v>22</v>
      </c>
      <c r="X506" s="668" t="s">
        <v>22</v>
      </c>
      <c r="Y506" s="668" t="s">
        <v>22</v>
      </c>
      <c r="Z506" s="668" t="s">
        <v>22</v>
      </c>
      <c r="AB506" s="662" t="s">
        <v>4745</v>
      </c>
      <c r="AC506" s="662" t="s">
        <v>4781</v>
      </c>
      <c r="AE506" s="662" t="s">
        <v>5080</v>
      </c>
      <c r="AF506" s="662" t="s">
        <v>14978</v>
      </c>
      <c r="AG506" s="662" t="s">
        <v>16648</v>
      </c>
    </row>
    <row r="507" spans="1:33">
      <c r="A507" s="662" t="s">
        <v>958</v>
      </c>
      <c r="B507" s="662">
        <v>32626</v>
      </c>
      <c r="C507" s="662" t="s">
        <v>17</v>
      </c>
      <c r="D507" s="662" t="s">
        <v>1076</v>
      </c>
      <c r="E507" s="662" t="s">
        <v>1077</v>
      </c>
      <c r="F507" s="662" t="s">
        <v>1078</v>
      </c>
      <c r="G507" s="662">
        <v>39</v>
      </c>
      <c r="H507" s="662">
        <v>14.1</v>
      </c>
      <c r="I507" s="662">
        <v>140</v>
      </c>
      <c r="J507" s="662">
        <v>8.1999999999999993</v>
      </c>
      <c r="K507" s="662">
        <v>46</v>
      </c>
      <c r="L507" s="662">
        <v>10</v>
      </c>
      <c r="M507" s="662">
        <v>2.5</v>
      </c>
      <c r="N507" s="662" t="s">
        <v>1051</v>
      </c>
      <c r="O507" s="662">
        <v>32950</v>
      </c>
      <c r="P507" s="662" t="s">
        <v>40</v>
      </c>
      <c r="Q507" s="667">
        <v>39.234999999999999</v>
      </c>
      <c r="R507" s="667">
        <v>140.13666699999999</v>
      </c>
      <c r="S507" s="662">
        <v>523.73869115239938</v>
      </c>
      <c r="T507" s="668" t="s">
        <v>4605</v>
      </c>
      <c r="U507" s="668" t="s">
        <v>4605</v>
      </c>
      <c r="V507" s="668" t="s">
        <v>4605</v>
      </c>
      <c r="W507" s="668" t="s">
        <v>22</v>
      </c>
      <c r="X507" s="668" t="s">
        <v>22</v>
      </c>
      <c r="Y507" s="668" t="s">
        <v>22</v>
      </c>
      <c r="Z507" s="668" t="s">
        <v>22</v>
      </c>
      <c r="AB507" s="662" t="s">
        <v>4745</v>
      </c>
      <c r="AC507" s="662" t="s">
        <v>867</v>
      </c>
      <c r="AE507" s="662" t="s">
        <v>5080</v>
      </c>
      <c r="AF507" s="662" t="s">
        <v>14979</v>
      </c>
      <c r="AG507" s="662" t="s">
        <v>16649</v>
      </c>
    </row>
    <row r="508" spans="1:33">
      <c r="A508" s="662" t="s">
        <v>1262</v>
      </c>
      <c r="B508" s="662">
        <v>34292</v>
      </c>
      <c r="C508" s="662" t="s">
        <v>23</v>
      </c>
      <c r="D508" s="662" t="s">
        <v>1311</v>
      </c>
      <c r="E508" s="662" t="s">
        <v>1312</v>
      </c>
      <c r="F508" s="662" t="s">
        <v>1313</v>
      </c>
      <c r="G508" s="662">
        <v>38</v>
      </c>
      <c r="H508" s="662">
        <v>25.6</v>
      </c>
      <c r="I508" s="662">
        <v>141</v>
      </c>
      <c r="J508" s="662">
        <v>17.899999999999999</v>
      </c>
      <c r="K508" s="662">
        <v>43</v>
      </c>
      <c r="L508" s="662">
        <v>28.6</v>
      </c>
      <c r="M508" s="662" t="s">
        <v>22</v>
      </c>
      <c r="N508" s="662" t="s">
        <v>1314</v>
      </c>
      <c r="O508" s="662">
        <v>34913</v>
      </c>
      <c r="P508" s="662" t="s">
        <v>22</v>
      </c>
      <c r="Q508" s="667">
        <v>38.426667000000002</v>
      </c>
      <c r="R508" s="667">
        <v>141.29833300000001</v>
      </c>
      <c r="S508" s="662">
        <v>524.65158212365122</v>
      </c>
      <c r="T508" s="668" t="s">
        <v>4605</v>
      </c>
      <c r="U508" s="668" t="s">
        <v>4605</v>
      </c>
      <c r="V508" s="668" t="s">
        <v>4605</v>
      </c>
      <c r="W508" s="668" t="s">
        <v>22</v>
      </c>
      <c r="X508" s="668" t="s">
        <v>22</v>
      </c>
      <c r="Y508" s="668" t="s">
        <v>4605</v>
      </c>
      <c r="Z508" s="668" t="s">
        <v>22</v>
      </c>
      <c r="AB508" s="662" t="s">
        <v>1314</v>
      </c>
      <c r="AC508" s="662" t="s">
        <v>1314</v>
      </c>
      <c r="AE508" s="662" t="s">
        <v>5080</v>
      </c>
      <c r="AF508" s="662" t="s">
        <v>14980</v>
      </c>
      <c r="AG508" s="662" t="s">
        <v>16650</v>
      </c>
    </row>
    <row r="509" spans="1:33">
      <c r="A509" s="662" t="s">
        <v>241</v>
      </c>
      <c r="B509" s="662">
        <v>81196</v>
      </c>
      <c r="C509" s="662" t="s">
        <v>17</v>
      </c>
      <c r="D509" s="662" t="s">
        <v>3867</v>
      </c>
      <c r="E509" s="662" t="s">
        <v>3868</v>
      </c>
      <c r="F509" s="662" t="s">
        <v>3869</v>
      </c>
      <c r="G509" s="662">
        <v>34</v>
      </c>
      <c r="H509" s="662">
        <v>14.1</v>
      </c>
      <c r="I509" s="662">
        <v>131</v>
      </c>
      <c r="J509" s="662">
        <v>18.399999999999999</v>
      </c>
      <c r="K509" s="662">
        <v>240</v>
      </c>
      <c r="L509" s="662">
        <v>10</v>
      </c>
      <c r="M509" s="662">
        <v>1.5</v>
      </c>
      <c r="N509" s="662" t="s">
        <v>3870</v>
      </c>
      <c r="O509" s="662" t="s">
        <v>22</v>
      </c>
      <c r="P509" s="662" t="s">
        <v>40</v>
      </c>
      <c r="Q509" s="667">
        <v>34.234999999999999</v>
      </c>
      <c r="R509" s="667">
        <v>131.306667</v>
      </c>
      <c r="S509" s="662">
        <v>524.84786847218311</v>
      </c>
      <c r="T509" s="668" t="s">
        <v>4605</v>
      </c>
      <c r="U509" s="668" t="s">
        <v>4605</v>
      </c>
      <c r="V509" s="668" t="s">
        <v>4605</v>
      </c>
      <c r="W509" s="668" t="s">
        <v>22</v>
      </c>
      <c r="X509" s="668" t="s">
        <v>22</v>
      </c>
      <c r="Y509" s="668" t="s">
        <v>22</v>
      </c>
      <c r="Z509" s="668" t="s">
        <v>22</v>
      </c>
      <c r="AB509" s="662" t="s">
        <v>4745</v>
      </c>
      <c r="AC509" s="662" t="s">
        <v>4374</v>
      </c>
      <c r="AE509" s="662" t="s">
        <v>5080</v>
      </c>
      <c r="AF509" s="662" t="s">
        <v>14981</v>
      </c>
      <c r="AG509" s="662" t="s">
        <v>16651</v>
      </c>
    </row>
    <row r="510" spans="1:33">
      <c r="A510" s="662" t="s">
        <v>3990</v>
      </c>
      <c r="B510" s="662">
        <v>83401</v>
      </c>
      <c r="C510" s="662" t="s">
        <v>17</v>
      </c>
      <c r="D510" s="662" t="s">
        <v>4047</v>
      </c>
      <c r="E510" s="662" t="s">
        <v>4048</v>
      </c>
      <c r="F510" s="662" t="s">
        <v>4049</v>
      </c>
      <c r="G510" s="662">
        <v>32</v>
      </c>
      <c r="H510" s="662">
        <v>57</v>
      </c>
      <c r="I510" s="662">
        <v>131</v>
      </c>
      <c r="J510" s="662">
        <v>54.1</v>
      </c>
      <c r="K510" s="662">
        <v>2</v>
      </c>
      <c r="L510" s="662">
        <v>10</v>
      </c>
      <c r="M510" s="662">
        <v>1.5</v>
      </c>
      <c r="N510" s="662" t="s">
        <v>4050</v>
      </c>
      <c r="O510" s="662" t="s">
        <v>22</v>
      </c>
      <c r="P510" s="662" t="s">
        <v>40</v>
      </c>
      <c r="Q510" s="667">
        <v>32.950000000000003</v>
      </c>
      <c r="R510" s="667">
        <v>131.901667</v>
      </c>
      <c r="S510" s="662">
        <v>528.74862575242207</v>
      </c>
      <c r="T510" s="668" t="s">
        <v>4605</v>
      </c>
      <c r="U510" s="668" t="s">
        <v>4605</v>
      </c>
      <c r="V510" s="668" t="s">
        <v>4605</v>
      </c>
      <c r="W510" s="668" t="s">
        <v>22</v>
      </c>
      <c r="X510" s="668" t="s">
        <v>22</v>
      </c>
      <c r="Y510" s="668" t="s">
        <v>22</v>
      </c>
      <c r="Z510" s="668" t="s">
        <v>22</v>
      </c>
      <c r="AB510" s="662" t="s">
        <v>4745</v>
      </c>
      <c r="AC510" s="662" t="s">
        <v>3898</v>
      </c>
      <c r="AE510" s="662" t="s">
        <v>5080</v>
      </c>
      <c r="AF510" s="662" t="s">
        <v>14982</v>
      </c>
      <c r="AG510" s="662" t="s">
        <v>16652</v>
      </c>
    </row>
    <row r="511" spans="1:33" ht="18.75" customHeight="1">
      <c r="A511" s="662" t="s">
        <v>1262</v>
      </c>
      <c r="B511" s="662">
        <v>34111</v>
      </c>
      <c r="C511" s="662" t="s">
        <v>17</v>
      </c>
      <c r="D511" s="662" t="s">
        <v>1279</v>
      </c>
      <c r="E511" s="662" t="s">
        <v>1280</v>
      </c>
      <c r="F511" s="662" t="s">
        <v>1281</v>
      </c>
      <c r="G511" s="662">
        <v>38</v>
      </c>
      <c r="H511" s="662">
        <v>44.1</v>
      </c>
      <c r="I511" s="662">
        <v>141</v>
      </c>
      <c r="J511" s="662">
        <v>0.3</v>
      </c>
      <c r="K511" s="662">
        <v>25</v>
      </c>
      <c r="L511" s="662">
        <v>6.6</v>
      </c>
      <c r="M511" s="662">
        <v>2.2999999999999998</v>
      </c>
      <c r="N511" s="662" t="s">
        <v>1282</v>
      </c>
      <c r="O511" s="662" t="s">
        <v>22</v>
      </c>
      <c r="P511" s="662" t="s">
        <v>22</v>
      </c>
      <c r="Q511" s="667">
        <v>38.734999999999999</v>
      </c>
      <c r="R511" s="667">
        <v>141.005</v>
      </c>
      <c r="S511" s="662">
        <v>529.02408542722401</v>
      </c>
      <c r="T511" s="668" t="s">
        <v>4605</v>
      </c>
      <c r="U511" s="668" t="s">
        <v>4605</v>
      </c>
      <c r="V511" s="668" t="s">
        <v>4605</v>
      </c>
      <c r="W511" s="668" t="s">
        <v>22</v>
      </c>
      <c r="X511" s="668" t="s">
        <v>22</v>
      </c>
      <c r="Y511" s="668" t="s">
        <v>22</v>
      </c>
      <c r="Z511" s="668" t="s">
        <v>22</v>
      </c>
      <c r="AB511" s="662" t="s">
        <v>4745</v>
      </c>
      <c r="AC511" s="662" t="s">
        <v>4794</v>
      </c>
      <c r="AE511" s="662" t="s">
        <v>5080</v>
      </c>
      <c r="AF511" s="662" t="s">
        <v>14985</v>
      </c>
      <c r="AG511" s="662" t="s">
        <v>16655</v>
      </c>
    </row>
    <row r="512" spans="1:33">
      <c r="A512" s="662" t="s">
        <v>3990</v>
      </c>
      <c r="B512" s="662">
        <v>83121</v>
      </c>
      <c r="C512" s="662" t="s">
        <v>17</v>
      </c>
      <c r="D512" s="662" t="s">
        <v>4010</v>
      </c>
      <c r="E512" s="662" t="s">
        <v>4011</v>
      </c>
      <c r="F512" s="662" t="s">
        <v>4012</v>
      </c>
      <c r="G512" s="662">
        <v>33</v>
      </c>
      <c r="H512" s="662">
        <v>25</v>
      </c>
      <c r="I512" s="662">
        <v>131</v>
      </c>
      <c r="J512" s="662">
        <v>35.799999999999997</v>
      </c>
      <c r="K512" s="662">
        <v>5</v>
      </c>
      <c r="L512" s="662">
        <v>10.1</v>
      </c>
      <c r="M512" s="662">
        <v>1.5</v>
      </c>
      <c r="N512" s="662" t="s">
        <v>4013</v>
      </c>
      <c r="O512" s="662" t="s">
        <v>22</v>
      </c>
      <c r="P512" s="662" t="s">
        <v>40</v>
      </c>
      <c r="Q512" s="667">
        <v>33.416666999999997</v>
      </c>
      <c r="R512" s="667">
        <v>131.596667</v>
      </c>
      <c r="S512" s="662">
        <v>529.8996480727526</v>
      </c>
      <c r="T512" s="668" t="s">
        <v>4605</v>
      </c>
      <c r="U512" s="668" t="s">
        <v>4605</v>
      </c>
      <c r="V512" s="668" t="s">
        <v>4605</v>
      </c>
      <c r="W512" s="668" t="s">
        <v>22</v>
      </c>
      <c r="X512" s="668" t="s">
        <v>22</v>
      </c>
      <c r="Y512" s="668" t="s">
        <v>22</v>
      </c>
      <c r="Z512" s="668" t="s">
        <v>22</v>
      </c>
      <c r="AB512" s="662" t="s">
        <v>4013</v>
      </c>
      <c r="AC512" s="662" t="s">
        <v>4013</v>
      </c>
      <c r="AE512" s="662" t="s">
        <v>6378</v>
      </c>
      <c r="AF512" s="662" t="s">
        <v>15007</v>
      </c>
      <c r="AG512" s="662" t="s">
        <v>16677</v>
      </c>
    </row>
    <row r="513" spans="1:33" ht="18.75" customHeight="1">
      <c r="A513" s="662" t="s">
        <v>958</v>
      </c>
      <c r="B513" s="662">
        <v>32571</v>
      </c>
      <c r="C513" s="662" t="s">
        <v>17</v>
      </c>
      <c r="D513" s="662" t="s">
        <v>1062</v>
      </c>
      <c r="E513" s="662" t="s">
        <v>1063</v>
      </c>
      <c r="F513" s="662" t="s">
        <v>1064</v>
      </c>
      <c r="G513" s="662">
        <v>39</v>
      </c>
      <c r="H513" s="662">
        <v>21.6</v>
      </c>
      <c r="I513" s="662">
        <v>140</v>
      </c>
      <c r="J513" s="662">
        <v>3.3</v>
      </c>
      <c r="K513" s="662">
        <v>11</v>
      </c>
      <c r="L513" s="662">
        <v>6.5</v>
      </c>
      <c r="M513" s="662">
        <v>1.5</v>
      </c>
      <c r="N513" s="662" t="s">
        <v>1065</v>
      </c>
      <c r="O513" s="662">
        <v>32940</v>
      </c>
      <c r="P513" s="662" t="s">
        <v>40</v>
      </c>
      <c r="Q513" s="667">
        <v>39.36</v>
      </c>
      <c r="R513" s="667">
        <v>140.05500000000001</v>
      </c>
      <c r="S513" s="662">
        <v>531.41679151163044</v>
      </c>
      <c r="T513" s="668" t="s">
        <v>4605</v>
      </c>
      <c r="U513" s="668" t="s">
        <v>4605</v>
      </c>
      <c r="V513" s="668" t="s">
        <v>4605</v>
      </c>
      <c r="W513" s="668" t="s">
        <v>22</v>
      </c>
      <c r="X513" s="668" t="s">
        <v>22</v>
      </c>
      <c r="Y513" s="668" t="s">
        <v>22</v>
      </c>
      <c r="Z513" s="668" t="s">
        <v>22</v>
      </c>
      <c r="AB513" s="662" t="s">
        <v>4745</v>
      </c>
      <c r="AC513" s="662" t="s">
        <v>4784</v>
      </c>
      <c r="AE513" s="662" t="s">
        <v>6378</v>
      </c>
      <c r="AF513" s="662" t="s">
        <v>15009</v>
      </c>
      <c r="AG513" s="662" t="s">
        <v>16679</v>
      </c>
    </row>
    <row r="514" spans="1:33">
      <c r="A514" s="662" t="s">
        <v>1262</v>
      </c>
      <c r="B514" s="662">
        <v>34171</v>
      </c>
      <c r="C514" s="662" t="s">
        <v>17</v>
      </c>
      <c r="D514" s="662" t="s">
        <v>1283</v>
      </c>
      <c r="E514" s="662" t="s">
        <v>1284</v>
      </c>
      <c r="F514" s="662" t="s">
        <v>1285</v>
      </c>
      <c r="G514" s="662">
        <v>38</v>
      </c>
      <c r="H514" s="662">
        <v>37.6</v>
      </c>
      <c r="I514" s="662">
        <v>141</v>
      </c>
      <c r="J514" s="662">
        <v>11.3</v>
      </c>
      <c r="K514" s="662">
        <v>5</v>
      </c>
      <c r="L514" s="662">
        <v>6.5</v>
      </c>
      <c r="M514" s="662">
        <v>2</v>
      </c>
      <c r="N514" s="662" t="s">
        <v>1286</v>
      </c>
      <c r="O514" s="662" t="s">
        <v>22</v>
      </c>
      <c r="P514" s="662" t="s">
        <v>40</v>
      </c>
      <c r="Q514" s="667">
        <v>38.626666999999998</v>
      </c>
      <c r="R514" s="667">
        <v>141.188333</v>
      </c>
      <c r="S514" s="662">
        <v>532.18462797213658</v>
      </c>
      <c r="T514" s="668" t="s">
        <v>4605</v>
      </c>
      <c r="U514" s="668" t="s">
        <v>4605</v>
      </c>
      <c r="V514" s="668" t="s">
        <v>4605</v>
      </c>
      <c r="W514" s="668" t="s">
        <v>22</v>
      </c>
      <c r="X514" s="668" t="s">
        <v>22</v>
      </c>
      <c r="Y514" s="668" t="s">
        <v>22</v>
      </c>
      <c r="Z514" s="668" t="s">
        <v>22</v>
      </c>
      <c r="AB514" s="662" t="s">
        <v>1242</v>
      </c>
      <c r="AC514" s="662" t="s">
        <v>1522</v>
      </c>
      <c r="AE514" s="662" t="s">
        <v>6378</v>
      </c>
      <c r="AF514" s="662" t="s">
        <v>15010</v>
      </c>
      <c r="AG514" s="662" t="s">
        <v>16680</v>
      </c>
    </row>
    <row r="515" spans="1:33">
      <c r="A515" s="662" t="s">
        <v>1262</v>
      </c>
      <c r="B515" s="662">
        <v>34012</v>
      </c>
      <c r="C515" s="662" t="s">
        <v>17</v>
      </c>
      <c r="D515" s="662" t="s">
        <v>1263</v>
      </c>
      <c r="E515" s="662" t="s">
        <v>1264</v>
      </c>
      <c r="F515" s="662" t="s">
        <v>1265</v>
      </c>
      <c r="G515" s="662">
        <v>38</v>
      </c>
      <c r="H515" s="662">
        <v>54.8</v>
      </c>
      <c r="I515" s="662">
        <v>140</v>
      </c>
      <c r="J515" s="662">
        <v>49.7</v>
      </c>
      <c r="K515" s="662">
        <v>525</v>
      </c>
      <c r="L515" s="662">
        <v>6.5</v>
      </c>
      <c r="M515" s="662">
        <v>2.5</v>
      </c>
      <c r="N515" s="662" t="s">
        <v>1266</v>
      </c>
      <c r="O515" s="662">
        <v>34906</v>
      </c>
      <c r="P515" s="662" t="s">
        <v>40</v>
      </c>
      <c r="Q515" s="667">
        <v>38.913333000000002</v>
      </c>
      <c r="R515" s="667">
        <v>140.82833299999999</v>
      </c>
      <c r="S515" s="662">
        <v>532.78345000967488</v>
      </c>
      <c r="T515" s="668" t="s">
        <v>4605</v>
      </c>
      <c r="U515" s="668" t="s">
        <v>4605</v>
      </c>
      <c r="V515" s="668" t="s">
        <v>4605</v>
      </c>
      <c r="W515" s="668" t="s">
        <v>22</v>
      </c>
      <c r="X515" s="668" t="s">
        <v>22</v>
      </c>
      <c r="Y515" s="668" t="s">
        <v>22</v>
      </c>
      <c r="Z515" s="668" t="s">
        <v>22</v>
      </c>
      <c r="AB515" s="662" t="s">
        <v>1266</v>
      </c>
      <c r="AC515" s="662" t="s">
        <v>1266</v>
      </c>
      <c r="AE515" s="662" t="s">
        <v>6378</v>
      </c>
      <c r="AF515" s="662" t="s">
        <v>15011</v>
      </c>
      <c r="AG515" s="662" t="s">
        <v>16681</v>
      </c>
    </row>
    <row r="516" spans="1:33">
      <c r="A516" s="662" t="s">
        <v>958</v>
      </c>
      <c r="B516" s="662">
        <v>32691</v>
      </c>
      <c r="C516" s="662" t="s">
        <v>17</v>
      </c>
      <c r="D516" s="662" t="s">
        <v>1083</v>
      </c>
      <c r="E516" s="662" t="s">
        <v>1084</v>
      </c>
      <c r="F516" s="662" t="s">
        <v>1085</v>
      </c>
      <c r="G516" s="662">
        <v>39</v>
      </c>
      <c r="H516" s="662">
        <v>11.2</v>
      </c>
      <c r="I516" s="662">
        <v>140</v>
      </c>
      <c r="J516" s="662">
        <v>27.8</v>
      </c>
      <c r="K516" s="662">
        <v>74</v>
      </c>
      <c r="L516" s="662">
        <v>10</v>
      </c>
      <c r="M516" s="662">
        <v>2.5</v>
      </c>
      <c r="N516" s="662" t="s">
        <v>936</v>
      </c>
      <c r="O516" s="662">
        <v>32960</v>
      </c>
      <c r="P516" s="662" t="s">
        <v>40</v>
      </c>
      <c r="Q516" s="667">
        <v>39.186667</v>
      </c>
      <c r="R516" s="667">
        <v>140.46333300000001</v>
      </c>
      <c r="S516" s="662">
        <v>535.90329086946122</v>
      </c>
      <c r="T516" s="668" t="s">
        <v>4605</v>
      </c>
      <c r="U516" s="668" t="s">
        <v>4605</v>
      </c>
      <c r="V516" s="668" t="s">
        <v>4605</v>
      </c>
      <c r="W516" s="668" t="s">
        <v>22</v>
      </c>
      <c r="X516" s="668" t="s">
        <v>22</v>
      </c>
      <c r="Y516" s="668" t="s">
        <v>22</v>
      </c>
      <c r="Z516" s="668" t="s">
        <v>22</v>
      </c>
      <c r="AB516" s="662" t="s">
        <v>4745</v>
      </c>
      <c r="AC516" s="662" t="s">
        <v>1475</v>
      </c>
      <c r="AE516" s="662" t="s">
        <v>6378</v>
      </c>
      <c r="AF516" s="662" t="s">
        <v>15013</v>
      </c>
      <c r="AG516" s="662" t="s">
        <v>16683</v>
      </c>
    </row>
    <row r="517" spans="1:33">
      <c r="A517" s="662" t="s">
        <v>3990</v>
      </c>
      <c r="B517" s="662">
        <v>83476</v>
      </c>
      <c r="C517" s="662" t="s">
        <v>17</v>
      </c>
      <c r="D517" s="662" t="s">
        <v>4054</v>
      </c>
      <c r="E517" s="662" t="s">
        <v>4055</v>
      </c>
      <c r="F517" s="662" t="s">
        <v>4056</v>
      </c>
      <c r="G517" s="662">
        <v>32</v>
      </c>
      <c r="H517" s="662">
        <v>47.7</v>
      </c>
      <c r="I517" s="662">
        <v>131</v>
      </c>
      <c r="J517" s="662">
        <v>55.4</v>
      </c>
      <c r="K517" s="662">
        <v>2</v>
      </c>
      <c r="L517" s="662">
        <v>10</v>
      </c>
      <c r="M517" s="662">
        <v>1.5</v>
      </c>
      <c r="N517" s="662" t="s">
        <v>4057</v>
      </c>
      <c r="O517" s="662" t="s">
        <v>22</v>
      </c>
      <c r="P517" s="662" t="s">
        <v>40</v>
      </c>
      <c r="Q517" s="667">
        <v>32.795000000000002</v>
      </c>
      <c r="R517" s="667">
        <v>131.92333300000001</v>
      </c>
      <c r="S517" s="662">
        <v>536.03854107036352</v>
      </c>
      <c r="T517" s="668" t="s">
        <v>4605</v>
      </c>
      <c r="U517" s="668" t="s">
        <v>4605</v>
      </c>
      <c r="V517" s="668" t="s">
        <v>4605</v>
      </c>
      <c r="W517" s="668" t="s">
        <v>22</v>
      </c>
      <c r="X517" s="668" t="s">
        <v>22</v>
      </c>
      <c r="Y517" s="668" t="s">
        <v>22</v>
      </c>
      <c r="Z517" s="668" t="s">
        <v>22</v>
      </c>
      <c r="AB517" s="662" t="s">
        <v>4745</v>
      </c>
      <c r="AC517" s="662" t="s">
        <v>4852</v>
      </c>
      <c r="AE517" s="662" t="s">
        <v>6378</v>
      </c>
      <c r="AF517" s="662" t="s">
        <v>15016</v>
      </c>
      <c r="AG517" s="662" t="s">
        <v>16686</v>
      </c>
    </row>
    <row r="518" spans="1:33" ht="18.75" customHeight="1">
      <c r="A518" s="662" t="s">
        <v>1262</v>
      </c>
      <c r="B518" s="662">
        <v>34296</v>
      </c>
      <c r="C518" s="662" t="s">
        <v>17</v>
      </c>
      <c r="D518" s="662" t="s">
        <v>1315</v>
      </c>
      <c r="E518" s="662" t="s">
        <v>1316</v>
      </c>
      <c r="F518" s="662" t="s">
        <v>1317</v>
      </c>
      <c r="G518" s="662">
        <v>38</v>
      </c>
      <c r="H518" s="662">
        <v>26.8</v>
      </c>
      <c r="I518" s="662">
        <v>141</v>
      </c>
      <c r="J518" s="662">
        <v>27</v>
      </c>
      <c r="K518" s="662">
        <v>38</v>
      </c>
      <c r="L518" s="662">
        <v>10</v>
      </c>
      <c r="M518" s="662">
        <v>1.5</v>
      </c>
      <c r="N518" s="662" t="s">
        <v>1318</v>
      </c>
      <c r="O518" s="662" t="s">
        <v>22</v>
      </c>
      <c r="P518" s="662" t="s">
        <v>40</v>
      </c>
      <c r="Q518" s="667">
        <v>38.446666999999998</v>
      </c>
      <c r="R518" s="667">
        <v>141.44999999999999</v>
      </c>
      <c r="S518" s="662">
        <v>536.25251023101487</v>
      </c>
      <c r="T518" s="668" t="s">
        <v>4605</v>
      </c>
      <c r="U518" s="668" t="s">
        <v>4605</v>
      </c>
      <c r="V518" s="668" t="s">
        <v>4605</v>
      </c>
      <c r="W518" s="668" t="s">
        <v>22</v>
      </c>
      <c r="X518" s="668" t="s">
        <v>22</v>
      </c>
      <c r="Y518" s="668" t="s">
        <v>22</v>
      </c>
      <c r="Z518" s="668" t="s">
        <v>22</v>
      </c>
      <c r="AB518" s="662" t="s">
        <v>1318</v>
      </c>
      <c r="AC518" s="662" t="s">
        <v>1318</v>
      </c>
      <c r="AE518" s="662" t="s">
        <v>6378</v>
      </c>
      <c r="AF518" s="662" t="s">
        <v>15017</v>
      </c>
      <c r="AG518" s="662" t="s">
        <v>16687</v>
      </c>
    </row>
    <row r="519" spans="1:33">
      <c r="A519" s="662" t="s">
        <v>3990</v>
      </c>
      <c r="B519" s="662">
        <v>83216</v>
      </c>
      <c r="C519" s="662" t="s">
        <v>23</v>
      </c>
      <c r="D519" s="662" t="s">
        <v>3990</v>
      </c>
      <c r="E519" s="662" t="s">
        <v>4027</v>
      </c>
      <c r="F519" s="662" t="s">
        <v>4028</v>
      </c>
      <c r="G519" s="662">
        <v>33</v>
      </c>
      <c r="H519" s="662">
        <v>14.1</v>
      </c>
      <c r="I519" s="662">
        <v>131</v>
      </c>
      <c r="J519" s="662">
        <v>37.1</v>
      </c>
      <c r="K519" s="662">
        <v>5</v>
      </c>
      <c r="L519" s="662">
        <v>19.8</v>
      </c>
      <c r="M519" s="662" t="s">
        <v>22</v>
      </c>
      <c r="N519" s="662" t="s">
        <v>4029</v>
      </c>
      <c r="O519" s="662">
        <v>83900</v>
      </c>
      <c r="P519" s="662" t="s">
        <v>22</v>
      </c>
      <c r="Q519" s="667">
        <v>33.234999999999999</v>
      </c>
      <c r="R519" s="667">
        <v>131.61833300000001</v>
      </c>
      <c r="S519" s="662">
        <v>536.78610706981726</v>
      </c>
      <c r="T519" s="668" t="s">
        <v>4605</v>
      </c>
      <c r="U519" s="668" t="s">
        <v>4605</v>
      </c>
      <c r="V519" s="668" t="s">
        <v>4605</v>
      </c>
      <c r="W519" s="668" t="s">
        <v>4605</v>
      </c>
      <c r="X519" s="668" t="s">
        <v>22</v>
      </c>
      <c r="Y519" s="668" t="s">
        <v>4605</v>
      </c>
      <c r="Z519" s="668" t="s">
        <v>4605</v>
      </c>
      <c r="AB519" s="662" t="s">
        <v>4745</v>
      </c>
      <c r="AC519" s="662" t="s">
        <v>4882</v>
      </c>
      <c r="AE519" s="662" t="s">
        <v>6378</v>
      </c>
      <c r="AF519" s="662" t="s">
        <v>15025</v>
      </c>
      <c r="AG519" s="662" t="s">
        <v>16695</v>
      </c>
    </row>
    <row r="520" spans="1:33">
      <c r="A520" s="662" t="s">
        <v>241</v>
      </c>
      <c r="B520" s="662">
        <v>81436</v>
      </c>
      <c r="C520" s="662" t="s">
        <v>23</v>
      </c>
      <c r="D520" s="662" t="s">
        <v>3907</v>
      </c>
      <c r="E520" s="662" t="s">
        <v>3908</v>
      </c>
      <c r="F520" s="662" t="s">
        <v>3909</v>
      </c>
      <c r="G520" s="662">
        <v>33</v>
      </c>
      <c r="H520" s="662">
        <v>55.8</v>
      </c>
      <c r="I520" s="662">
        <v>131</v>
      </c>
      <c r="J520" s="662">
        <v>16.7</v>
      </c>
      <c r="K520" s="662">
        <v>5</v>
      </c>
      <c r="L520" s="662">
        <v>10</v>
      </c>
      <c r="M520" s="662" t="s">
        <v>22</v>
      </c>
      <c r="N520" s="662" t="s">
        <v>3910</v>
      </c>
      <c r="O520" s="662" t="s">
        <v>22</v>
      </c>
      <c r="P520" s="662" t="s">
        <v>36</v>
      </c>
      <c r="Q520" s="667">
        <v>33.93</v>
      </c>
      <c r="R520" s="667">
        <v>131.278333</v>
      </c>
      <c r="S520" s="662">
        <v>536.80263052471457</v>
      </c>
      <c r="T520" s="668" t="s">
        <v>4605</v>
      </c>
      <c r="U520" s="668" t="s">
        <v>4605</v>
      </c>
      <c r="V520" s="668" t="s">
        <v>4605</v>
      </c>
      <c r="W520" s="668" t="s">
        <v>22</v>
      </c>
      <c r="X520" s="668" t="s">
        <v>22</v>
      </c>
      <c r="Y520" s="668" t="s">
        <v>22</v>
      </c>
      <c r="Z520" s="668" t="s">
        <v>22</v>
      </c>
      <c r="AB520" s="662" t="s">
        <v>4745</v>
      </c>
      <c r="AC520" s="662" t="s">
        <v>4877</v>
      </c>
      <c r="AE520" s="662" t="s">
        <v>6378</v>
      </c>
      <c r="AF520" s="662" t="s">
        <v>15027</v>
      </c>
      <c r="AG520" s="662" t="s">
        <v>16697</v>
      </c>
    </row>
    <row r="521" spans="1:33">
      <c r="A521" s="662" t="s">
        <v>3990</v>
      </c>
      <c r="B521" s="662">
        <v>83061</v>
      </c>
      <c r="C521" s="662" t="s">
        <v>17</v>
      </c>
      <c r="D521" s="662" t="s">
        <v>3999</v>
      </c>
      <c r="E521" s="662" t="s">
        <v>4000</v>
      </c>
      <c r="F521" s="662" t="s">
        <v>4001</v>
      </c>
      <c r="G521" s="662">
        <v>33</v>
      </c>
      <c r="H521" s="662">
        <v>34.200000000000003</v>
      </c>
      <c r="I521" s="662">
        <v>131</v>
      </c>
      <c r="J521" s="662">
        <v>26</v>
      </c>
      <c r="K521" s="662">
        <v>5</v>
      </c>
      <c r="L521" s="662">
        <v>6.5</v>
      </c>
      <c r="M521" s="662">
        <v>1.5</v>
      </c>
      <c r="N521" s="662" t="s">
        <v>4002</v>
      </c>
      <c r="O521" s="662" t="s">
        <v>22</v>
      </c>
      <c r="P521" s="662" t="s">
        <v>40</v>
      </c>
      <c r="Q521" s="667">
        <v>33.57</v>
      </c>
      <c r="R521" s="667">
        <v>131.433333</v>
      </c>
      <c r="S521" s="662">
        <v>537.05851645360769</v>
      </c>
      <c r="T521" s="668" t="s">
        <v>4605</v>
      </c>
      <c r="U521" s="668" t="s">
        <v>4605</v>
      </c>
      <c r="V521" s="668" t="s">
        <v>4605</v>
      </c>
      <c r="W521" s="668" t="s">
        <v>22</v>
      </c>
      <c r="X521" s="668" t="s">
        <v>22</v>
      </c>
      <c r="Y521" s="668" t="s">
        <v>22</v>
      </c>
      <c r="Z521" s="668" t="s">
        <v>22</v>
      </c>
      <c r="AB521" s="662" t="s">
        <v>4745</v>
      </c>
      <c r="AC521" s="662" t="s">
        <v>4881</v>
      </c>
      <c r="AE521" s="662" t="s">
        <v>6378</v>
      </c>
      <c r="AF521" s="662" t="s">
        <v>15028</v>
      </c>
      <c r="AG521" s="662" t="s">
        <v>16698</v>
      </c>
    </row>
    <row r="522" spans="1:33">
      <c r="A522" s="662" t="s">
        <v>958</v>
      </c>
      <c r="B522" s="662">
        <v>32581</v>
      </c>
      <c r="C522" s="662" t="s">
        <v>17</v>
      </c>
      <c r="D522" s="662" t="s">
        <v>1066</v>
      </c>
      <c r="E522" s="662" t="s">
        <v>1067</v>
      </c>
      <c r="F522" s="662" t="s">
        <v>1068</v>
      </c>
      <c r="G522" s="662">
        <v>39</v>
      </c>
      <c r="H522" s="662">
        <v>18.3</v>
      </c>
      <c r="I522" s="662">
        <v>140</v>
      </c>
      <c r="J522" s="662">
        <v>17.3</v>
      </c>
      <c r="K522" s="662">
        <v>117</v>
      </c>
      <c r="L522" s="662">
        <v>10</v>
      </c>
      <c r="M522" s="662">
        <v>2.5</v>
      </c>
      <c r="N522" s="662" t="s">
        <v>1069</v>
      </c>
      <c r="O522" s="662" t="s">
        <v>22</v>
      </c>
      <c r="P522" s="662" t="s">
        <v>40</v>
      </c>
      <c r="Q522" s="667">
        <v>39.305</v>
      </c>
      <c r="R522" s="667">
        <v>140.28833299999999</v>
      </c>
      <c r="S522" s="662">
        <v>537.58444044943815</v>
      </c>
      <c r="T522" s="668" t="s">
        <v>4605</v>
      </c>
      <c r="U522" s="668" t="s">
        <v>4605</v>
      </c>
      <c r="V522" s="668" t="s">
        <v>4605</v>
      </c>
      <c r="W522" s="668" t="s">
        <v>22</v>
      </c>
      <c r="X522" s="668" t="s">
        <v>22</v>
      </c>
      <c r="Y522" s="668" t="s">
        <v>22</v>
      </c>
      <c r="Z522" s="668" t="s">
        <v>22</v>
      </c>
      <c r="AB522" s="662" t="s">
        <v>1069</v>
      </c>
      <c r="AC522" s="662" t="s">
        <v>1069</v>
      </c>
      <c r="AE522" s="662" t="s">
        <v>6378</v>
      </c>
      <c r="AF522" s="662" t="s">
        <v>15019</v>
      </c>
      <c r="AG522" s="662" t="s">
        <v>16689</v>
      </c>
    </row>
    <row r="523" spans="1:33" ht="18.75" customHeight="1">
      <c r="A523" s="662" t="s">
        <v>241</v>
      </c>
      <c r="B523" s="662">
        <v>81116</v>
      </c>
      <c r="C523" s="662" t="s">
        <v>17</v>
      </c>
      <c r="D523" s="662" t="s">
        <v>3852</v>
      </c>
      <c r="E523" s="662" t="s">
        <v>3853</v>
      </c>
      <c r="F523" s="662" t="s">
        <v>3854</v>
      </c>
      <c r="G523" s="662">
        <v>34</v>
      </c>
      <c r="H523" s="662">
        <v>22.2</v>
      </c>
      <c r="I523" s="662">
        <v>131</v>
      </c>
      <c r="J523" s="662">
        <v>3.3</v>
      </c>
      <c r="K523" s="662">
        <v>20</v>
      </c>
      <c r="L523" s="662">
        <v>10</v>
      </c>
      <c r="M523" s="662">
        <v>1.5</v>
      </c>
      <c r="N523" s="662" t="s">
        <v>3855</v>
      </c>
      <c r="O523" s="662" t="s">
        <v>22</v>
      </c>
      <c r="P523" s="662" t="s">
        <v>40</v>
      </c>
      <c r="Q523" s="667">
        <v>34.369999999999997</v>
      </c>
      <c r="R523" s="667">
        <v>131.05500000000001</v>
      </c>
      <c r="S523" s="662">
        <v>543.89826179669922</v>
      </c>
      <c r="T523" s="668" t="s">
        <v>4605</v>
      </c>
      <c r="U523" s="668" t="s">
        <v>4605</v>
      </c>
      <c r="V523" s="668" t="s">
        <v>4605</v>
      </c>
      <c r="W523" s="668" t="s">
        <v>22</v>
      </c>
      <c r="X523" s="668" t="s">
        <v>22</v>
      </c>
      <c r="Y523" s="668" t="s">
        <v>22</v>
      </c>
      <c r="Z523" s="668" t="s">
        <v>22</v>
      </c>
      <c r="AB523" s="662" t="s">
        <v>3986</v>
      </c>
      <c r="AC523" s="662" t="s">
        <v>4583</v>
      </c>
      <c r="AE523" s="662" t="s">
        <v>6378</v>
      </c>
      <c r="AF523" s="662" t="s">
        <v>15032</v>
      </c>
      <c r="AG523" s="662" t="s">
        <v>16702</v>
      </c>
    </row>
    <row r="524" spans="1:33">
      <c r="A524" s="662" t="s">
        <v>3990</v>
      </c>
      <c r="B524" s="662">
        <v>83341</v>
      </c>
      <c r="C524" s="662" t="s">
        <v>17</v>
      </c>
      <c r="D524" s="662" t="s">
        <v>4040</v>
      </c>
      <c r="E524" s="662" t="s">
        <v>4041</v>
      </c>
      <c r="F524" s="662" t="s">
        <v>4042</v>
      </c>
      <c r="G524" s="662">
        <v>33</v>
      </c>
      <c r="H524" s="662">
        <v>3.9</v>
      </c>
      <c r="I524" s="662">
        <v>131</v>
      </c>
      <c r="J524" s="662">
        <v>37.9</v>
      </c>
      <c r="K524" s="662">
        <v>121</v>
      </c>
      <c r="L524" s="662">
        <v>10.1</v>
      </c>
      <c r="M524" s="662">
        <v>1.5</v>
      </c>
      <c r="N524" s="662" t="s">
        <v>4043</v>
      </c>
      <c r="O524" s="662" t="s">
        <v>22</v>
      </c>
      <c r="P524" s="662" t="s">
        <v>22</v>
      </c>
      <c r="Q524" s="667">
        <v>33.064999999999998</v>
      </c>
      <c r="R524" s="667">
        <v>131.63166699999999</v>
      </c>
      <c r="S524" s="662">
        <v>544.39676918943519</v>
      </c>
      <c r="T524" s="668" t="s">
        <v>4605</v>
      </c>
      <c r="U524" s="668" t="s">
        <v>4605</v>
      </c>
      <c r="V524" s="668" t="s">
        <v>4605</v>
      </c>
      <c r="W524" s="668" t="s">
        <v>22</v>
      </c>
      <c r="X524" s="668" t="s">
        <v>22</v>
      </c>
      <c r="Y524" s="668" t="s">
        <v>22</v>
      </c>
      <c r="Z524" s="668" t="s">
        <v>22</v>
      </c>
      <c r="AB524" s="662" t="s">
        <v>4745</v>
      </c>
      <c r="AC524" s="662" t="s">
        <v>4857</v>
      </c>
      <c r="AE524" s="662" t="s">
        <v>5084</v>
      </c>
      <c r="AF524" s="662" t="s">
        <v>15064</v>
      </c>
      <c r="AG524" s="662" t="s">
        <v>16734</v>
      </c>
    </row>
    <row r="525" spans="1:33" ht="18.75" customHeight="1">
      <c r="A525" s="662" t="s">
        <v>241</v>
      </c>
      <c r="B525" s="662">
        <v>81266</v>
      </c>
      <c r="C525" s="662" t="s">
        <v>17</v>
      </c>
      <c r="D525" s="662" t="s">
        <v>2408</v>
      </c>
      <c r="E525" s="662" t="s">
        <v>2409</v>
      </c>
      <c r="F525" s="662" t="s">
        <v>3877</v>
      </c>
      <c r="G525" s="662">
        <v>34</v>
      </c>
      <c r="H525" s="662">
        <v>11.2</v>
      </c>
      <c r="I525" s="662">
        <v>131</v>
      </c>
      <c r="J525" s="662">
        <v>4.5999999999999996</v>
      </c>
      <c r="K525" s="662">
        <v>40</v>
      </c>
      <c r="L525" s="662">
        <v>10</v>
      </c>
      <c r="M525" s="662">
        <v>1.5</v>
      </c>
      <c r="N525" s="662" t="s">
        <v>3878</v>
      </c>
      <c r="O525" s="662" t="s">
        <v>22</v>
      </c>
      <c r="P525" s="662" t="s">
        <v>40</v>
      </c>
      <c r="Q525" s="667">
        <v>34.186667</v>
      </c>
      <c r="R525" s="667">
        <v>131.07666699999999</v>
      </c>
      <c r="S525" s="662">
        <v>546.71890650813748</v>
      </c>
      <c r="T525" s="668" t="s">
        <v>4605</v>
      </c>
      <c r="U525" s="668" t="s">
        <v>4605</v>
      </c>
      <c r="V525" s="668" t="s">
        <v>4605</v>
      </c>
      <c r="W525" s="668" t="s">
        <v>22</v>
      </c>
      <c r="X525" s="668" t="s">
        <v>22</v>
      </c>
      <c r="Y525" s="668" t="s">
        <v>22</v>
      </c>
      <c r="Z525" s="668" t="s">
        <v>22</v>
      </c>
      <c r="AB525" s="662" t="s">
        <v>4745</v>
      </c>
      <c r="AC525" s="662" t="s">
        <v>4073</v>
      </c>
      <c r="AE525" s="662" t="s">
        <v>5084</v>
      </c>
      <c r="AF525" s="662" t="s">
        <v>15076</v>
      </c>
      <c r="AG525" s="662" t="s">
        <v>16746</v>
      </c>
    </row>
    <row r="526" spans="1:33">
      <c r="A526" s="662" t="s">
        <v>4244</v>
      </c>
      <c r="B526" s="662">
        <v>87066</v>
      </c>
      <c r="C526" s="662" t="s">
        <v>17</v>
      </c>
      <c r="D526" s="662" t="s">
        <v>4249</v>
      </c>
      <c r="E526" s="662" t="s">
        <v>4250</v>
      </c>
      <c r="F526" s="662" t="s">
        <v>4251</v>
      </c>
      <c r="G526" s="662">
        <v>32</v>
      </c>
      <c r="H526" s="662">
        <v>42.7</v>
      </c>
      <c r="I526" s="662">
        <v>131</v>
      </c>
      <c r="J526" s="662">
        <v>49.2</v>
      </c>
      <c r="K526" s="662">
        <v>14</v>
      </c>
      <c r="L526" s="662">
        <v>10.199999999999999</v>
      </c>
      <c r="M526" s="662">
        <v>1.5</v>
      </c>
      <c r="N526" s="662" t="s">
        <v>4252</v>
      </c>
      <c r="O526" s="662" t="s">
        <v>22</v>
      </c>
      <c r="P526" s="662" t="s">
        <v>40</v>
      </c>
      <c r="Q526" s="667">
        <v>32.711666999999998</v>
      </c>
      <c r="R526" s="667">
        <v>131.82</v>
      </c>
      <c r="S526" s="662">
        <v>549.18331202050911</v>
      </c>
      <c r="T526" s="668" t="s">
        <v>4605</v>
      </c>
      <c r="U526" s="668" t="s">
        <v>4605</v>
      </c>
      <c r="V526" s="668" t="s">
        <v>4605</v>
      </c>
      <c r="W526" s="668" t="s">
        <v>22</v>
      </c>
      <c r="X526" s="668" t="s">
        <v>22</v>
      </c>
      <c r="Y526" s="668" t="s">
        <v>22</v>
      </c>
      <c r="Z526" s="668" t="s">
        <v>22</v>
      </c>
      <c r="AB526" s="662" t="s">
        <v>4252</v>
      </c>
      <c r="AC526" s="662" t="s">
        <v>4252</v>
      </c>
      <c r="AE526" s="662" t="s">
        <v>5084</v>
      </c>
      <c r="AF526" s="662" t="s">
        <v>15033</v>
      </c>
      <c r="AG526" s="662" t="s">
        <v>16703</v>
      </c>
    </row>
    <row r="527" spans="1:33">
      <c r="A527" s="662" t="s">
        <v>1093</v>
      </c>
      <c r="B527" s="662">
        <v>33911</v>
      </c>
      <c r="C527" s="662" t="s">
        <v>17</v>
      </c>
      <c r="D527" s="662" t="s">
        <v>1255</v>
      </c>
      <c r="E527" s="662" t="s">
        <v>1256</v>
      </c>
      <c r="F527" s="662" t="s">
        <v>1257</v>
      </c>
      <c r="G527" s="662">
        <v>38</v>
      </c>
      <c r="H527" s="662">
        <v>56</v>
      </c>
      <c r="I527" s="662">
        <v>141</v>
      </c>
      <c r="J527" s="662">
        <v>7.5</v>
      </c>
      <c r="K527" s="662">
        <v>32</v>
      </c>
      <c r="L527" s="662">
        <v>10.1</v>
      </c>
      <c r="M527" s="662">
        <v>2</v>
      </c>
      <c r="N527" s="662" t="s">
        <v>1258</v>
      </c>
      <c r="O527" s="662">
        <v>33950</v>
      </c>
      <c r="P527" s="662" t="s">
        <v>22</v>
      </c>
      <c r="Q527" s="667">
        <v>38.933332999999998</v>
      </c>
      <c r="R527" s="667">
        <v>141.125</v>
      </c>
      <c r="S527" s="662">
        <v>552.03211146232786</v>
      </c>
      <c r="T527" s="668" t="s">
        <v>4605</v>
      </c>
      <c r="U527" s="668" t="s">
        <v>4605</v>
      </c>
      <c r="V527" s="668" t="s">
        <v>4605</v>
      </c>
      <c r="W527" s="668" t="s">
        <v>22</v>
      </c>
      <c r="X527" s="668" t="s">
        <v>22</v>
      </c>
      <c r="Y527" s="668" t="s">
        <v>22</v>
      </c>
      <c r="Z527" s="668" t="s">
        <v>22</v>
      </c>
      <c r="AB527" s="662" t="s">
        <v>4745</v>
      </c>
      <c r="AC527" s="662" t="s">
        <v>4792</v>
      </c>
      <c r="AE527" s="662" t="s">
        <v>5084</v>
      </c>
      <c r="AF527" s="662" t="s">
        <v>15035</v>
      </c>
      <c r="AG527" s="662" t="s">
        <v>16705</v>
      </c>
    </row>
    <row r="528" spans="1:33">
      <c r="A528" s="662" t="s">
        <v>958</v>
      </c>
      <c r="B528" s="662">
        <v>32596</v>
      </c>
      <c r="C528" s="662" t="s">
        <v>17</v>
      </c>
      <c r="D528" s="662" t="s">
        <v>1070</v>
      </c>
      <c r="E528" s="662" t="s">
        <v>1071</v>
      </c>
      <c r="F528" s="662" t="s">
        <v>1072</v>
      </c>
      <c r="G528" s="662">
        <v>39</v>
      </c>
      <c r="H528" s="662">
        <v>19.2</v>
      </c>
      <c r="I528" s="662">
        <v>140</v>
      </c>
      <c r="J528" s="662">
        <v>33.299999999999997</v>
      </c>
      <c r="K528" s="662">
        <v>59</v>
      </c>
      <c r="L528" s="662">
        <v>10</v>
      </c>
      <c r="M528" s="662">
        <v>2.5</v>
      </c>
      <c r="N528" s="662" t="s">
        <v>97</v>
      </c>
      <c r="O528" s="662">
        <v>32945</v>
      </c>
      <c r="P528" s="662" t="s">
        <v>40</v>
      </c>
      <c r="Q528" s="667">
        <v>39.32</v>
      </c>
      <c r="R528" s="667">
        <v>140.55500000000001</v>
      </c>
      <c r="S528" s="662">
        <v>552.48675596537907</v>
      </c>
      <c r="T528" s="668" t="s">
        <v>4605</v>
      </c>
      <c r="U528" s="668" t="s">
        <v>4605</v>
      </c>
      <c r="V528" s="668" t="s">
        <v>4605</v>
      </c>
      <c r="W528" s="668" t="s">
        <v>22</v>
      </c>
      <c r="X528" s="668" t="s">
        <v>22</v>
      </c>
      <c r="Y528" s="668" t="s">
        <v>22</v>
      </c>
      <c r="Z528" s="668" t="s">
        <v>22</v>
      </c>
      <c r="AB528" s="662" t="s">
        <v>4745</v>
      </c>
      <c r="AC528" s="662" t="s">
        <v>592</v>
      </c>
      <c r="AE528" s="662" t="s">
        <v>5084</v>
      </c>
      <c r="AF528" s="662" t="s">
        <v>15036</v>
      </c>
      <c r="AG528" s="662" t="s">
        <v>16706</v>
      </c>
    </row>
    <row r="529" spans="1:33">
      <c r="A529" s="662" t="s">
        <v>3990</v>
      </c>
      <c r="B529" s="662">
        <v>83051</v>
      </c>
      <c r="C529" s="662" t="s">
        <v>17</v>
      </c>
      <c r="D529" s="662" t="s">
        <v>3995</v>
      </c>
      <c r="E529" s="662" t="s">
        <v>3996</v>
      </c>
      <c r="F529" s="662" t="s">
        <v>3997</v>
      </c>
      <c r="G529" s="662">
        <v>33</v>
      </c>
      <c r="H529" s="662">
        <v>35.200000000000003</v>
      </c>
      <c r="I529" s="662">
        <v>131</v>
      </c>
      <c r="J529" s="662">
        <v>14.7</v>
      </c>
      <c r="K529" s="662">
        <v>12</v>
      </c>
      <c r="L529" s="662">
        <v>10</v>
      </c>
      <c r="M529" s="662">
        <v>1.5</v>
      </c>
      <c r="N529" s="662" t="s">
        <v>3998</v>
      </c>
      <c r="O529" s="662" t="s">
        <v>22</v>
      </c>
      <c r="P529" s="662" t="s">
        <v>40</v>
      </c>
      <c r="Q529" s="667">
        <v>33.586666999999998</v>
      </c>
      <c r="R529" s="667">
        <v>131.245</v>
      </c>
      <c r="S529" s="662">
        <v>552.59015717687009</v>
      </c>
      <c r="T529" s="668" t="s">
        <v>4605</v>
      </c>
      <c r="U529" s="668" t="s">
        <v>4605</v>
      </c>
      <c r="V529" s="668" t="s">
        <v>4605</v>
      </c>
      <c r="W529" s="668" t="s">
        <v>22</v>
      </c>
      <c r="X529" s="668" t="s">
        <v>22</v>
      </c>
      <c r="Y529" s="668" t="s">
        <v>22</v>
      </c>
      <c r="Z529" s="668" t="s">
        <v>22</v>
      </c>
      <c r="AB529" s="662" t="s">
        <v>3998</v>
      </c>
      <c r="AC529" s="662" t="s">
        <v>3998</v>
      </c>
      <c r="AE529" s="662" t="s">
        <v>5084</v>
      </c>
      <c r="AF529" s="662" t="s">
        <v>15077</v>
      </c>
      <c r="AG529" s="662" t="s">
        <v>16747</v>
      </c>
    </row>
    <row r="530" spans="1:33">
      <c r="A530" s="662" t="s">
        <v>3990</v>
      </c>
      <c r="B530" s="662">
        <v>83431</v>
      </c>
      <c r="C530" s="662" t="s">
        <v>17</v>
      </c>
      <c r="D530" s="662" t="s">
        <v>4051</v>
      </c>
      <c r="E530" s="662" t="s">
        <v>4052</v>
      </c>
      <c r="F530" s="662" t="s">
        <v>4053</v>
      </c>
      <c r="G530" s="662">
        <v>32</v>
      </c>
      <c r="H530" s="662">
        <v>50.7</v>
      </c>
      <c r="I530" s="662">
        <v>131</v>
      </c>
      <c r="J530" s="662">
        <v>40.5</v>
      </c>
      <c r="K530" s="662">
        <v>200</v>
      </c>
      <c r="L530" s="662">
        <v>10</v>
      </c>
      <c r="M530" s="662">
        <v>1.5</v>
      </c>
      <c r="N530" s="662" t="s">
        <v>3958</v>
      </c>
      <c r="O530" s="662" t="s">
        <v>22</v>
      </c>
      <c r="P530" s="662" t="s">
        <v>40</v>
      </c>
      <c r="Q530" s="667">
        <v>32.844999999999999</v>
      </c>
      <c r="R530" s="667">
        <v>131.67500000000001</v>
      </c>
      <c r="S530" s="662">
        <v>552.93959769978801</v>
      </c>
      <c r="T530" s="668" t="s">
        <v>4605</v>
      </c>
      <c r="U530" s="668" t="s">
        <v>4605</v>
      </c>
      <c r="V530" s="668" t="s">
        <v>4605</v>
      </c>
      <c r="W530" s="668" t="s">
        <v>22</v>
      </c>
      <c r="X530" s="668" t="s">
        <v>22</v>
      </c>
      <c r="Y530" s="668" t="s">
        <v>22</v>
      </c>
      <c r="Z530" s="668" t="s">
        <v>22</v>
      </c>
      <c r="AB530" s="662" t="s">
        <v>3958</v>
      </c>
      <c r="AC530" s="662" t="s">
        <v>3958</v>
      </c>
      <c r="AE530" s="662" t="s">
        <v>5084</v>
      </c>
      <c r="AF530" s="662" t="s">
        <v>15068</v>
      </c>
      <c r="AG530" s="662" t="s">
        <v>16738</v>
      </c>
    </row>
    <row r="531" spans="1:33">
      <c r="A531" s="662" t="s">
        <v>1262</v>
      </c>
      <c r="B531" s="662">
        <v>34186</v>
      </c>
      <c r="C531" s="662" t="s">
        <v>17</v>
      </c>
      <c r="D531" s="662" t="s">
        <v>1287</v>
      </c>
      <c r="E531" s="662" t="s">
        <v>1288</v>
      </c>
      <c r="F531" s="662" t="s">
        <v>1289</v>
      </c>
      <c r="G531" s="662">
        <v>38</v>
      </c>
      <c r="H531" s="662">
        <v>40.9</v>
      </c>
      <c r="I531" s="662">
        <v>141</v>
      </c>
      <c r="J531" s="662">
        <v>26.9</v>
      </c>
      <c r="K531" s="662">
        <v>39</v>
      </c>
      <c r="L531" s="662">
        <v>10</v>
      </c>
      <c r="M531" s="662">
        <v>2</v>
      </c>
      <c r="N531" s="662" t="s">
        <v>1135</v>
      </c>
      <c r="O531" s="662" t="s">
        <v>22</v>
      </c>
      <c r="P531" s="662" t="s">
        <v>40</v>
      </c>
      <c r="Q531" s="667">
        <v>38.681666999999997</v>
      </c>
      <c r="R531" s="667">
        <v>141.44833299999999</v>
      </c>
      <c r="S531" s="662">
        <v>553.07915308196084</v>
      </c>
      <c r="T531" s="668" t="s">
        <v>4605</v>
      </c>
      <c r="U531" s="668" t="s">
        <v>4605</v>
      </c>
      <c r="V531" s="668" t="s">
        <v>4605</v>
      </c>
      <c r="W531" s="668" t="s">
        <v>22</v>
      </c>
      <c r="X531" s="668" t="s">
        <v>22</v>
      </c>
      <c r="Y531" s="668" t="s">
        <v>22</v>
      </c>
      <c r="Z531" s="668" t="s">
        <v>22</v>
      </c>
      <c r="AB531" s="662" t="s">
        <v>4745</v>
      </c>
      <c r="AC531" s="662" t="s">
        <v>4787</v>
      </c>
      <c r="AE531" s="662" t="s">
        <v>5084</v>
      </c>
      <c r="AF531" s="662" t="s">
        <v>15037</v>
      </c>
      <c r="AG531" s="662" t="s">
        <v>16707</v>
      </c>
    </row>
    <row r="532" spans="1:33">
      <c r="A532" s="662" t="s">
        <v>3990</v>
      </c>
      <c r="B532" s="662">
        <v>83106</v>
      </c>
      <c r="C532" s="662" t="s">
        <v>17</v>
      </c>
      <c r="D532" s="662" t="s">
        <v>4006</v>
      </c>
      <c r="E532" s="662" t="s">
        <v>4007</v>
      </c>
      <c r="F532" s="662" t="s">
        <v>4008</v>
      </c>
      <c r="G532" s="662">
        <v>33</v>
      </c>
      <c r="H532" s="662">
        <v>25.2</v>
      </c>
      <c r="I532" s="662">
        <v>131</v>
      </c>
      <c r="J532" s="662">
        <v>19</v>
      </c>
      <c r="K532" s="662">
        <v>90</v>
      </c>
      <c r="L532" s="662">
        <v>13.3</v>
      </c>
      <c r="M532" s="662">
        <v>1.5</v>
      </c>
      <c r="N532" s="662" t="s">
        <v>4009</v>
      </c>
      <c r="O532" s="662" t="s">
        <v>22</v>
      </c>
      <c r="P532" s="662" t="s">
        <v>40</v>
      </c>
      <c r="Q532" s="667">
        <v>33.42</v>
      </c>
      <c r="R532" s="667">
        <v>131.316667</v>
      </c>
      <c r="S532" s="662">
        <v>553.53884414488698</v>
      </c>
      <c r="T532" s="668" t="s">
        <v>4605</v>
      </c>
      <c r="U532" s="668" t="s">
        <v>4605</v>
      </c>
      <c r="V532" s="668" t="s">
        <v>4605</v>
      </c>
      <c r="W532" s="668" t="s">
        <v>22</v>
      </c>
      <c r="X532" s="668" t="s">
        <v>22</v>
      </c>
      <c r="Y532" s="668" t="s">
        <v>22</v>
      </c>
      <c r="Z532" s="668" t="s">
        <v>22</v>
      </c>
      <c r="AB532" s="662" t="s">
        <v>3031</v>
      </c>
      <c r="AC532" s="662" t="s">
        <v>4880</v>
      </c>
      <c r="AE532" s="662" t="s">
        <v>5084</v>
      </c>
      <c r="AF532" s="662" t="s">
        <v>15086</v>
      </c>
      <c r="AG532" s="662" t="s">
        <v>16756</v>
      </c>
    </row>
    <row r="533" spans="1:33">
      <c r="A533" s="662" t="s">
        <v>958</v>
      </c>
      <c r="B533" s="662">
        <v>32496</v>
      </c>
      <c r="C533" s="662" t="s">
        <v>17</v>
      </c>
      <c r="D533" s="662" t="s">
        <v>1055</v>
      </c>
      <c r="E533" s="662" t="s">
        <v>1056</v>
      </c>
      <c r="F533" s="662" t="s">
        <v>1057</v>
      </c>
      <c r="G533" s="662">
        <v>39</v>
      </c>
      <c r="H533" s="662">
        <v>31.6</v>
      </c>
      <c r="I533" s="662">
        <v>140</v>
      </c>
      <c r="J533" s="662">
        <v>14</v>
      </c>
      <c r="K533" s="662">
        <v>20</v>
      </c>
      <c r="L533" s="662">
        <v>6.5</v>
      </c>
      <c r="M533" s="662">
        <v>2</v>
      </c>
      <c r="N533" s="662" t="s">
        <v>1058</v>
      </c>
      <c r="O533" s="662">
        <v>32935</v>
      </c>
      <c r="P533" s="662" t="s">
        <v>40</v>
      </c>
      <c r="Q533" s="667">
        <v>39.526667000000003</v>
      </c>
      <c r="R533" s="667">
        <v>140.23333299999999</v>
      </c>
      <c r="S533" s="662">
        <v>555.30714579166579</v>
      </c>
      <c r="T533" s="668" t="s">
        <v>4605</v>
      </c>
      <c r="U533" s="668" t="s">
        <v>4605</v>
      </c>
      <c r="V533" s="668" t="s">
        <v>4605</v>
      </c>
      <c r="W533" s="668" t="s">
        <v>22</v>
      </c>
      <c r="X533" s="668" t="s">
        <v>22</v>
      </c>
      <c r="Y533" s="668" t="s">
        <v>22</v>
      </c>
      <c r="Z533" s="668" t="s">
        <v>22</v>
      </c>
      <c r="AB533" s="662" t="s">
        <v>148</v>
      </c>
      <c r="AC533" s="662" t="s">
        <v>4784</v>
      </c>
      <c r="AE533" s="662" t="s">
        <v>5084</v>
      </c>
      <c r="AF533" s="662" t="s">
        <v>15065</v>
      </c>
      <c r="AG533" s="662" t="s">
        <v>16735</v>
      </c>
    </row>
    <row r="534" spans="1:33" ht="18.75" customHeight="1">
      <c r="A534" s="662" t="s">
        <v>3990</v>
      </c>
      <c r="B534" s="662">
        <v>83201</v>
      </c>
      <c r="C534" s="662" t="s">
        <v>17</v>
      </c>
      <c r="D534" s="662" t="s">
        <v>4024</v>
      </c>
      <c r="E534" s="662" t="s">
        <v>4025</v>
      </c>
      <c r="F534" s="662" t="s">
        <v>4026</v>
      </c>
      <c r="G534" s="662">
        <v>33</v>
      </c>
      <c r="H534" s="662">
        <v>15.2</v>
      </c>
      <c r="I534" s="662">
        <v>131</v>
      </c>
      <c r="J534" s="662">
        <v>20.8</v>
      </c>
      <c r="K534" s="662">
        <v>435</v>
      </c>
      <c r="L534" s="662">
        <v>6.5</v>
      </c>
      <c r="M534" s="662">
        <v>1.5</v>
      </c>
      <c r="N534" s="662" t="s">
        <v>3439</v>
      </c>
      <c r="O534" s="662" t="s">
        <v>22</v>
      </c>
      <c r="P534" s="662" t="s">
        <v>40</v>
      </c>
      <c r="Q534" s="667">
        <v>33.253332999999998</v>
      </c>
      <c r="R534" s="667">
        <v>131.346667</v>
      </c>
      <c r="S534" s="662">
        <v>558.66208521689327</v>
      </c>
      <c r="T534" s="668" t="s">
        <v>4605</v>
      </c>
      <c r="U534" s="668" t="s">
        <v>4605</v>
      </c>
      <c r="V534" s="668" t="s">
        <v>4605</v>
      </c>
      <c r="W534" s="668" t="s">
        <v>22</v>
      </c>
      <c r="X534" s="668" t="s">
        <v>22</v>
      </c>
      <c r="Y534" s="668" t="s">
        <v>22</v>
      </c>
      <c r="Z534" s="668" t="s">
        <v>22</v>
      </c>
      <c r="AB534" s="662" t="s">
        <v>4745</v>
      </c>
      <c r="AC534" s="662" t="s">
        <v>4864</v>
      </c>
      <c r="AE534" s="662" t="s">
        <v>5084</v>
      </c>
      <c r="AF534" s="662" t="s">
        <v>15039</v>
      </c>
      <c r="AG534" s="662" t="s">
        <v>16709</v>
      </c>
    </row>
    <row r="535" spans="1:33">
      <c r="A535" s="662" t="s">
        <v>3919</v>
      </c>
      <c r="B535" s="662">
        <v>82068</v>
      </c>
      <c r="C535" s="662" t="s">
        <v>23</v>
      </c>
      <c r="D535" s="662" t="s">
        <v>3931</v>
      </c>
      <c r="E535" s="662" t="s">
        <v>3932</v>
      </c>
      <c r="F535" s="662" t="s">
        <v>3933</v>
      </c>
      <c r="G535" s="662">
        <v>33</v>
      </c>
      <c r="H535" s="662">
        <v>50.7</v>
      </c>
      <c r="I535" s="662">
        <v>131</v>
      </c>
      <c r="J535" s="662">
        <v>2.1</v>
      </c>
      <c r="K535" s="662">
        <v>7</v>
      </c>
      <c r="L535" s="662">
        <v>10</v>
      </c>
      <c r="M535" s="662" t="s">
        <v>22</v>
      </c>
      <c r="N535" s="662" t="s">
        <v>35</v>
      </c>
      <c r="O535" s="662" t="s">
        <v>22</v>
      </c>
      <c r="P535" s="662" t="s">
        <v>36</v>
      </c>
      <c r="Q535" s="667">
        <v>33.844999999999999</v>
      </c>
      <c r="R535" s="667">
        <v>131.035</v>
      </c>
      <c r="S535" s="662">
        <v>561.13730883997766</v>
      </c>
      <c r="T535" s="668" t="s">
        <v>4605</v>
      </c>
      <c r="U535" s="668" t="s">
        <v>4605</v>
      </c>
      <c r="V535" s="668" t="s">
        <v>4605</v>
      </c>
      <c r="W535" s="668" t="s">
        <v>22</v>
      </c>
      <c r="X535" s="668" t="s">
        <v>22</v>
      </c>
      <c r="Y535" s="668" t="s">
        <v>22</v>
      </c>
      <c r="Z535" s="668" t="s">
        <v>22</v>
      </c>
      <c r="AB535" s="662" t="s">
        <v>35</v>
      </c>
      <c r="AC535" s="662" t="s">
        <v>35</v>
      </c>
      <c r="AE535" s="662" t="s">
        <v>5084</v>
      </c>
      <c r="AF535" s="662" t="s">
        <v>15040</v>
      </c>
      <c r="AG535" s="662" t="s">
        <v>16710</v>
      </c>
    </row>
    <row r="536" spans="1:33">
      <c r="A536" s="662" t="s">
        <v>958</v>
      </c>
      <c r="B536" s="662">
        <v>32451</v>
      </c>
      <c r="C536" s="662" t="s">
        <v>23</v>
      </c>
      <c r="D536" s="662" t="s">
        <v>1045</v>
      </c>
      <c r="E536" s="662" t="s">
        <v>1046</v>
      </c>
      <c r="F536" s="662" t="s">
        <v>1047</v>
      </c>
      <c r="G536" s="662">
        <v>39</v>
      </c>
      <c r="H536" s="662">
        <v>36.9</v>
      </c>
      <c r="I536" s="662">
        <v>140</v>
      </c>
      <c r="J536" s="662">
        <v>13.1</v>
      </c>
      <c r="K536" s="662">
        <v>93</v>
      </c>
      <c r="L536" s="662">
        <v>10</v>
      </c>
      <c r="M536" s="662" t="s">
        <v>22</v>
      </c>
      <c r="N536" s="662" t="s">
        <v>35</v>
      </c>
      <c r="O536" s="662">
        <v>32965</v>
      </c>
      <c r="P536" s="662" t="s">
        <v>36</v>
      </c>
      <c r="Q536" s="667">
        <v>39.615000000000002</v>
      </c>
      <c r="R536" s="667">
        <v>140.218333</v>
      </c>
      <c r="S536" s="662">
        <v>562.8493824141126</v>
      </c>
      <c r="T536" s="668" t="s">
        <v>4605</v>
      </c>
      <c r="U536" s="668" t="s">
        <v>4605</v>
      </c>
      <c r="V536" s="668" t="s">
        <v>4605</v>
      </c>
      <c r="W536" s="668" t="s">
        <v>22</v>
      </c>
      <c r="X536" s="668" t="s">
        <v>22</v>
      </c>
      <c r="Y536" s="668" t="s">
        <v>22</v>
      </c>
      <c r="Z536" s="668" t="s">
        <v>22</v>
      </c>
      <c r="AB536" s="662" t="s">
        <v>35</v>
      </c>
      <c r="AC536" s="662" t="s">
        <v>35</v>
      </c>
      <c r="AE536" s="662" t="s">
        <v>5084</v>
      </c>
      <c r="AF536" s="662" t="s">
        <v>15042</v>
      </c>
      <c r="AG536" s="662" t="s">
        <v>16712</v>
      </c>
    </row>
    <row r="537" spans="1:33">
      <c r="A537" s="662" t="s">
        <v>1093</v>
      </c>
      <c r="B537" s="662">
        <v>33631</v>
      </c>
      <c r="C537" s="662" t="s">
        <v>17</v>
      </c>
      <c r="D537" s="662" t="s">
        <v>1209</v>
      </c>
      <c r="E537" s="662" t="s">
        <v>1210</v>
      </c>
      <c r="F537" s="662" t="s">
        <v>1211</v>
      </c>
      <c r="G537" s="662">
        <v>39</v>
      </c>
      <c r="H537" s="662">
        <v>18.600000000000001</v>
      </c>
      <c r="I537" s="662">
        <v>140</v>
      </c>
      <c r="J537" s="662">
        <v>46.6</v>
      </c>
      <c r="K537" s="662">
        <v>250</v>
      </c>
      <c r="L537" s="662">
        <v>9.9</v>
      </c>
      <c r="M537" s="662">
        <v>3.5</v>
      </c>
      <c r="N537" s="662" t="s">
        <v>1212</v>
      </c>
      <c r="O537" s="662">
        <v>33935</v>
      </c>
      <c r="P537" s="662" t="s">
        <v>22</v>
      </c>
      <c r="Q537" s="667">
        <v>39.31</v>
      </c>
      <c r="R537" s="667">
        <v>140.776667</v>
      </c>
      <c r="S537" s="662">
        <v>563.38135687501824</v>
      </c>
      <c r="T537" s="668" t="s">
        <v>4605</v>
      </c>
      <c r="U537" s="668" t="s">
        <v>4605</v>
      </c>
      <c r="V537" s="668" t="s">
        <v>4605</v>
      </c>
      <c r="W537" s="668" t="s">
        <v>22</v>
      </c>
      <c r="X537" s="668" t="s">
        <v>22</v>
      </c>
      <c r="Y537" s="668" t="s">
        <v>22</v>
      </c>
      <c r="Z537" s="668" t="s">
        <v>22</v>
      </c>
      <c r="AB537" s="662" t="s">
        <v>4745</v>
      </c>
      <c r="AC537" s="662" t="s">
        <v>4790</v>
      </c>
      <c r="AE537" s="662" t="s">
        <v>5084</v>
      </c>
      <c r="AF537" s="662" t="s">
        <v>15043</v>
      </c>
      <c r="AG537" s="662" t="s">
        <v>16713</v>
      </c>
    </row>
    <row r="538" spans="1:33">
      <c r="A538" s="662" t="s">
        <v>1093</v>
      </c>
      <c r="B538" s="662">
        <v>33921</v>
      </c>
      <c r="C538" s="662" t="s">
        <v>17</v>
      </c>
      <c r="D538" s="662" t="s">
        <v>1259</v>
      </c>
      <c r="E538" s="662" t="s">
        <v>1260</v>
      </c>
      <c r="F538" s="662" t="s">
        <v>1261</v>
      </c>
      <c r="G538" s="662">
        <v>38</v>
      </c>
      <c r="H538" s="662">
        <v>55.3</v>
      </c>
      <c r="I538" s="662">
        <v>141</v>
      </c>
      <c r="J538" s="662">
        <v>19.8</v>
      </c>
      <c r="K538" s="662">
        <v>120</v>
      </c>
      <c r="L538" s="662">
        <v>10</v>
      </c>
      <c r="M538" s="662">
        <v>2</v>
      </c>
      <c r="N538" s="662" t="s">
        <v>995</v>
      </c>
      <c r="O538" s="662" t="s">
        <v>22</v>
      </c>
      <c r="P538" s="662" t="s">
        <v>40</v>
      </c>
      <c r="Q538" s="667">
        <v>38.921666999999999</v>
      </c>
      <c r="R538" s="667">
        <v>141.33000000000001</v>
      </c>
      <c r="S538" s="662">
        <v>563.68807318057827</v>
      </c>
      <c r="T538" s="668" t="s">
        <v>4605</v>
      </c>
      <c r="U538" s="668" t="s">
        <v>4605</v>
      </c>
      <c r="V538" s="668" t="s">
        <v>4605</v>
      </c>
      <c r="W538" s="668" t="s">
        <v>22</v>
      </c>
      <c r="X538" s="668" t="s">
        <v>22</v>
      </c>
      <c r="Y538" s="668" t="s">
        <v>22</v>
      </c>
      <c r="Z538" s="668" t="s">
        <v>22</v>
      </c>
      <c r="AB538" s="662" t="s">
        <v>4745</v>
      </c>
      <c r="AC538" s="662" t="s">
        <v>1392</v>
      </c>
      <c r="AE538" s="662" t="s">
        <v>5084</v>
      </c>
      <c r="AF538" s="662" t="s">
        <v>15045</v>
      </c>
      <c r="AG538" s="662" t="s">
        <v>16715</v>
      </c>
    </row>
    <row r="539" spans="1:33">
      <c r="A539" s="662" t="s">
        <v>958</v>
      </c>
      <c r="B539" s="662">
        <v>32551</v>
      </c>
      <c r="C539" s="662" t="s">
        <v>17</v>
      </c>
      <c r="D539" s="662" t="s">
        <v>1059</v>
      </c>
      <c r="E539" s="662" t="s">
        <v>1060</v>
      </c>
      <c r="F539" s="662" t="s">
        <v>1061</v>
      </c>
      <c r="G539" s="662">
        <v>39</v>
      </c>
      <c r="H539" s="662">
        <v>29.4</v>
      </c>
      <c r="I539" s="662">
        <v>140</v>
      </c>
      <c r="J539" s="662">
        <v>29.7</v>
      </c>
      <c r="K539" s="662">
        <v>30</v>
      </c>
      <c r="L539" s="662">
        <v>10</v>
      </c>
      <c r="M539" s="662">
        <v>2</v>
      </c>
      <c r="N539" s="662" t="s">
        <v>871</v>
      </c>
      <c r="O539" s="662" t="s">
        <v>22</v>
      </c>
      <c r="P539" s="662" t="s">
        <v>40</v>
      </c>
      <c r="Q539" s="667">
        <v>39.49</v>
      </c>
      <c r="R539" s="667">
        <v>140.495</v>
      </c>
      <c r="S539" s="662">
        <v>564.64811411493326</v>
      </c>
      <c r="T539" s="668" t="s">
        <v>4605</v>
      </c>
      <c r="U539" s="668" t="s">
        <v>4605</v>
      </c>
      <c r="V539" s="668" t="s">
        <v>4605</v>
      </c>
      <c r="W539" s="668" t="s">
        <v>22</v>
      </c>
      <c r="X539" s="668" t="s">
        <v>22</v>
      </c>
      <c r="Y539" s="668" t="s">
        <v>22</v>
      </c>
      <c r="Z539" s="668" t="s">
        <v>22</v>
      </c>
      <c r="AB539" s="662" t="s">
        <v>4745</v>
      </c>
      <c r="AC539" s="662" t="s">
        <v>1069</v>
      </c>
      <c r="AE539" s="662" t="s">
        <v>5084</v>
      </c>
      <c r="AF539" s="662" t="s">
        <v>15047</v>
      </c>
      <c r="AG539" s="662" t="s">
        <v>16717</v>
      </c>
    </row>
    <row r="540" spans="1:33">
      <c r="A540" s="662" t="s">
        <v>1093</v>
      </c>
      <c r="B540" s="662">
        <v>33776</v>
      </c>
      <c r="C540" s="662" t="s">
        <v>17</v>
      </c>
      <c r="D540" s="662" t="s">
        <v>1231</v>
      </c>
      <c r="E540" s="662" t="s">
        <v>1232</v>
      </c>
      <c r="F540" s="662" t="s">
        <v>1233</v>
      </c>
      <c r="G540" s="662">
        <v>39</v>
      </c>
      <c r="H540" s="662">
        <v>8.4</v>
      </c>
      <c r="I540" s="662">
        <v>141</v>
      </c>
      <c r="J540" s="662">
        <v>3.8</v>
      </c>
      <c r="K540" s="662">
        <v>97</v>
      </c>
      <c r="L540" s="662">
        <v>10</v>
      </c>
      <c r="M540" s="662">
        <v>2</v>
      </c>
      <c r="N540" s="662" t="s">
        <v>988</v>
      </c>
      <c r="O540" s="662" t="s">
        <v>22</v>
      </c>
      <c r="P540" s="662" t="s">
        <v>40</v>
      </c>
      <c r="Q540" s="667">
        <v>39.14</v>
      </c>
      <c r="R540" s="667">
        <v>141.063333</v>
      </c>
      <c r="S540" s="662">
        <v>565.11472283820297</v>
      </c>
      <c r="T540" s="668" t="s">
        <v>4605</v>
      </c>
      <c r="U540" s="668" t="s">
        <v>4605</v>
      </c>
      <c r="V540" s="668" t="s">
        <v>4605</v>
      </c>
      <c r="W540" s="668" t="s">
        <v>22</v>
      </c>
      <c r="X540" s="668" t="s">
        <v>22</v>
      </c>
      <c r="Y540" s="668" t="s">
        <v>22</v>
      </c>
      <c r="Z540" s="668" t="s">
        <v>22</v>
      </c>
      <c r="AB540" s="662" t="s">
        <v>4745</v>
      </c>
      <c r="AC540" s="662" t="s">
        <v>4783</v>
      </c>
      <c r="AE540" s="662" t="s">
        <v>5084</v>
      </c>
      <c r="AF540" s="662" t="s">
        <v>15050</v>
      </c>
      <c r="AG540" s="662" t="s">
        <v>16720</v>
      </c>
    </row>
    <row r="541" spans="1:33" ht="18.75" customHeight="1">
      <c r="A541" s="662" t="s">
        <v>241</v>
      </c>
      <c r="B541" s="662">
        <v>81428</v>
      </c>
      <c r="C541" s="662" t="s">
        <v>23</v>
      </c>
      <c r="D541" s="662" t="s">
        <v>2671</v>
      </c>
      <c r="E541" s="662" t="s">
        <v>3903</v>
      </c>
      <c r="F541" s="662" t="s">
        <v>3906</v>
      </c>
      <c r="G541" s="662">
        <v>33</v>
      </c>
      <c r="H541" s="662">
        <v>57.4</v>
      </c>
      <c r="I541" s="662">
        <v>130</v>
      </c>
      <c r="J541" s="662">
        <v>56.3</v>
      </c>
      <c r="K541" s="662">
        <v>46</v>
      </c>
      <c r="L541" s="662">
        <v>14.6</v>
      </c>
      <c r="M541" s="662" t="s">
        <v>22</v>
      </c>
      <c r="N541" s="662" t="s">
        <v>3905</v>
      </c>
      <c r="O541" s="662" t="s">
        <v>22</v>
      </c>
      <c r="P541" s="662" t="s">
        <v>632</v>
      </c>
      <c r="Q541" s="667">
        <v>33.956667000000003</v>
      </c>
      <c r="R541" s="667">
        <v>130.938333</v>
      </c>
      <c r="S541" s="662">
        <v>565.9311496202763</v>
      </c>
      <c r="T541" s="668" t="s">
        <v>22</v>
      </c>
      <c r="U541" s="668" t="s">
        <v>22</v>
      </c>
      <c r="V541" s="668" t="s">
        <v>4605</v>
      </c>
      <c r="W541" s="668" t="s">
        <v>22</v>
      </c>
      <c r="X541" s="668" t="s">
        <v>22</v>
      </c>
      <c r="Y541" s="668" t="s">
        <v>4605</v>
      </c>
      <c r="Z541" s="668" t="s">
        <v>22</v>
      </c>
      <c r="AB541" s="662" t="s">
        <v>4758</v>
      </c>
      <c r="AC541" s="662" t="s">
        <v>3905</v>
      </c>
      <c r="AE541" s="662" t="s">
        <v>5084</v>
      </c>
      <c r="AF541" s="662" t="s">
        <v>15066</v>
      </c>
      <c r="AG541" s="662" t="s">
        <v>16736</v>
      </c>
    </row>
    <row r="542" spans="1:33" ht="18.75" customHeight="1">
      <c r="A542" s="662" t="s">
        <v>958</v>
      </c>
      <c r="B542" s="662">
        <v>32402</v>
      </c>
      <c r="C542" s="662" t="s">
        <v>23</v>
      </c>
      <c r="D542" s="662" t="s">
        <v>958</v>
      </c>
      <c r="E542" s="662" t="s">
        <v>1027</v>
      </c>
      <c r="F542" s="662" t="s">
        <v>1028</v>
      </c>
      <c r="G542" s="662">
        <v>39</v>
      </c>
      <c r="H542" s="662">
        <v>43</v>
      </c>
      <c r="I542" s="662">
        <v>140</v>
      </c>
      <c r="J542" s="662">
        <v>5.9</v>
      </c>
      <c r="K542" s="662">
        <v>6</v>
      </c>
      <c r="L542" s="662">
        <v>40.799999999999997</v>
      </c>
      <c r="M542" s="662" t="s">
        <v>22</v>
      </c>
      <c r="N542" s="662" t="s">
        <v>1029</v>
      </c>
      <c r="O542" s="662">
        <v>32927</v>
      </c>
      <c r="P542" s="662" t="s">
        <v>22</v>
      </c>
      <c r="Q542" s="667">
        <v>39.716667000000001</v>
      </c>
      <c r="R542" s="667">
        <v>140.098333</v>
      </c>
      <c r="S542" s="662">
        <v>567.03164573963625</v>
      </c>
      <c r="T542" s="668" t="s">
        <v>4605</v>
      </c>
      <c r="U542" s="668" t="s">
        <v>4605</v>
      </c>
      <c r="V542" s="668" t="s">
        <v>4605</v>
      </c>
      <c r="W542" s="668" t="s">
        <v>4605</v>
      </c>
      <c r="X542" s="668" t="s">
        <v>22</v>
      </c>
      <c r="Y542" s="668" t="s">
        <v>4605</v>
      </c>
      <c r="Z542" s="668" t="s">
        <v>4605</v>
      </c>
      <c r="AB542" s="662" t="s">
        <v>1029</v>
      </c>
      <c r="AC542" s="662" t="s">
        <v>1029</v>
      </c>
      <c r="AE542" s="662" t="s">
        <v>5084</v>
      </c>
      <c r="AF542" s="662" t="s">
        <v>15075</v>
      </c>
      <c r="AG542" s="662" t="s">
        <v>16745</v>
      </c>
    </row>
    <row r="543" spans="1:33" ht="18.75" customHeight="1">
      <c r="A543" s="662" t="s">
        <v>3990</v>
      </c>
      <c r="B543" s="662">
        <v>83371</v>
      </c>
      <c r="C543" s="662" t="s">
        <v>17</v>
      </c>
      <c r="D543" s="662" t="s">
        <v>4044</v>
      </c>
      <c r="E543" s="662" t="s">
        <v>4045</v>
      </c>
      <c r="F543" s="662" t="s">
        <v>4046</v>
      </c>
      <c r="G543" s="662">
        <v>32</v>
      </c>
      <c r="H543" s="662">
        <v>58.4</v>
      </c>
      <c r="I543" s="662">
        <v>131</v>
      </c>
      <c r="J543" s="662">
        <v>23.9</v>
      </c>
      <c r="K543" s="662">
        <v>261</v>
      </c>
      <c r="L543" s="662">
        <v>10.1</v>
      </c>
      <c r="M543" s="662">
        <v>1.5</v>
      </c>
      <c r="N543" s="662" t="s">
        <v>3894</v>
      </c>
      <c r="O543" s="662" t="s">
        <v>22</v>
      </c>
      <c r="P543" s="662" t="s">
        <v>22</v>
      </c>
      <c r="Q543" s="667">
        <v>32.973332999999997</v>
      </c>
      <c r="R543" s="667">
        <v>131.39833300000001</v>
      </c>
      <c r="S543" s="662">
        <v>568.42165668573136</v>
      </c>
      <c r="T543" s="668" t="s">
        <v>4605</v>
      </c>
      <c r="U543" s="668" t="s">
        <v>4605</v>
      </c>
      <c r="V543" s="668" t="s">
        <v>4605</v>
      </c>
      <c r="W543" s="668" t="s">
        <v>22</v>
      </c>
      <c r="X543" s="668" t="s">
        <v>22</v>
      </c>
      <c r="Y543" s="668" t="s">
        <v>22</v>
      </c>
      <c r="Z543" s="668" t="s">
        <v>22</v>
      </c>
      <c r="AB543" s="662" t="s">
        <v>4745</v>
      </c>
      <c r="AC543" s="662" t="s">
        <v>3958</v>
      </c>
      <c r="AE543" s="662" t="s">
        <v>5084</v>
      </c>
      <c r="AF543" s="662" t="s">
        <v>15052</v>
      </c>
      <c r="AG543" s="662" t="s">
        <v>16722</v>
      </c>
    </row>
    <row r="544" spans="1:33" ht="18.75" customHeight="1">
      <c r="A544" s="662" t="s">
        <v>3919</v>
      </c>
      <c r="B544" s="662">
        <v>82101</v>
      </c>
      <c r="C544" s="662" t="s">
        <v>17</v>
      </c>
      <c r="D544" s="662" t="s">
        <v>3938</v>
      </c>
      <c r="E544" s="662" t="s">
        <v>3939</v>
      </c>
      <c r="F544" s="662" t="s">
        <v>3940</v>
      </c>
      <c r="G544" s="662">
        <v>33</v>
      </c>
      <c r="H544" s="662">
        <v>42.8</v>
      </c>
      <c r="I544" s="662">
        <v>130</v>
      </c>
      <c r="J544" s="662">
        <v>58.5</v>
      </c>
      <c r="K544" s="662">
        <v>9</v>
      </c>
      <c r="L544" s="662">
        <v>10</v>
      </c>
      <c r="M544" s="662">
        <v>1.5</v>
      </c>
      <c r="N544" s="662" t="s">
        <v>3941</v>
      </c>
      <c r="O544" s="662" t="s">
        <v>22</v>
      </c>
      <c r="P544" s="662" t="s">
        <v>40</v>
      </c>
      <c r="Q544" s="667">
        <v>33.713332999999999</v>
      </c>
      <c r="R544" s="667">
        <v>130.97499999999999</v>
      </c>
      <c r="S544" s="662">
        <v>571.12591401557779</v>
      </c>
      <c r="T544" s="668" t="s">
        <v>4605</v>
      </c>
      <c r="U544" s="668" t="s">
        <v>4605</v>
      </c>
      <c r="V544" s="668" t="s">
        <v>4605</v>
      </c>
      <c r="W544" s="668" t="s">
        <v>22</v>
      </c>
      <c r="X544" s="668" t="s">
        <v>22</v>
      </c>
      <c r="Y544" s="668" t="s">
        <v>22</v>
      </c>
      <c r="Z544" s="668" t="s">
        <v>22</v>
      </c>
      <c r="AB544" s="662" t="s">
        <v>4745</v>
      </c>
      <c r="AC544" s="662" t="s">
        <v>4879</v>
      </c>
      <c r="AE544" s="662" t="s">
        <v>5084</v>
      </c>
      <c r="AF544" s="662" t="s">
        <v>15053</v>
      </c>
      <c r="AG544" s="662" t="s">
        <v>16723</v>
      </c>
    </row>
    <row r="545" spans="1:33">
      <c r="A545" s="662" t="s">
        <v>4244</v>
      </c>
      <c r="B545" s="662">
        <v>87141</v>
      </c>
      <c r="C545" s="662" t="s">
        <v>23</v>
      </c>
      <c r="D545" s="662" t="s">
        <v>4265</v>
      </c>
      <c r="E545" s="662" t="s">
        <v>4266</v>
      </c>
      <c r="F545" s="662" t="s">
        <v>4268</v>
      </c>
      <c r="G545" s="662">
        <v>32</v>
      </c>
      <c r="H545" s="662">
        <v>34.700000000000003</v>
      </c>
      <c r="I545" s="662">
        <v>131</v>
      </c>
      <c r="J545" s="662">
        <v>38</v>
      </c>
      <c r="K545" s="662">
        <v>8</v>
      </c>
      <c r="L545" s="662">
        <v>10.1</v>
      </c>
      <c r="M545" s="662" t="s">
        <v>22</v>
      </c>
      <c r="N545" s="662" t="s">
        <v>2376</v>
      </c>
      <c r="O545" s="662" t="s">
        <v>22</v>
      </c>
      <c r="P545" s="662" t="s">
        <v>632</v>
      </c>
      <c r="Q545" s="667">
        <v>32.578333000000001</v>
      </c>
      <c r="R545" s="667">
        <v>131.63333299999999</v>
      </c>
      <c r="S545" s="662">
        <v>571.93696255266502</v>
      </c>
      <c r="T545" s="668" t="s">
        <v>22</v>
      </c>
      <c r="U545" s="668" t="s">
        <v>22</v>
      </c>
      <c r="V545" s="668" t="s">
        <v>4605</v>
      </c>
      <c r="W545" s="668" t="s">
        <v>22</v>
      </c>
      <c r="X545" s="668" t="s">
        <v>22</v>
      </c>
      <c r="Y545" s="668" t="s">
        <v>4605</v>
      </c>
      <c r="Z545" s="668" t="s">
        <v>22</v>
      </c>
      <c r="AB545" s="662" t="s">
        <v>4758</v>
      </c>
      <c r="AC545" s="662" t="s">
        <v>4835</v>
      </c>
      <c r="AE545" s="662" t="s">
        <v>5084</v>
      </c>
      <c r="AF545" s="662" t="s">
        <v>15054</v>
      </c>
      <c r="AG545" s="662" t="s">
        <v>16724</v>
      </c>
    </row>
    <row r="546" spans="1:33">
      <c r="A546" s="662" t="s">
        <v>3990</v>
      </c>
      <c r="B546" s="662">
        <v>83191</v>
      </c>
      <c r="C546" s="662" t="s">
        <v>17</v>
      </c>
      <c r="D546" s="662" t="s">
        <v>4020</v>
      </c>
      <c r="E546" s="662" t="s">
        <v>4021</v>
      </c>
      <c r="F546" s="662" t="s">
        <v>4022</v>
      </c>
      <c r="G546" s="662">
        <v>33</v>
      </c>
      <c r="H546" s="662">
        <v>17.5</v>
      </c>
      <c r="I546" s="662">
        <v>131</v>
      </c>
      <c r="J546" s="662">
        <v>9.3000000000000007</v>
      </c>
      <c r="K546" s="662">
        <v>331</v>
      </c>
      <c r="L546" s="662">
        <v>10</v>
      </c>
      <c r="M546" s="662">
        <v>1.5</v>
      </c>
      <c r="N546" s="662" t="s">
        <v>4023</v>
      </c>
      <c r="O546" s="662" t="s">
        <v>22</v>
      </c>
      <c r="P546" s="662" t="s">
        <v>40</v>
      </c>
      <c r="Q546" s="667">
        <v>33.291666999999997</v>
      </c>
      <c r="R546" s="667">
        <v>131.155</v>
      </c>
      <c r="S546" s="662">
        <v>573.08059980072505</v>
      </c>
      <c r="T546" s="668" t="s">
        <v>4605</v>
      </c>
      <c r="U546" s="668" t="s">
        <v>4605</v>
      </c>
      <c r="V546" s="668" t="s">
        <v>4605</v>
      </c>
      <c r="W546" s="668" t="s">
        <v>22</v>
      </c>
      <c r="X546" s="668" t="s">
        <v>22</v>
      </c>
      <c r="Y546" s="668" t="s">
        <v>22</v>
      </c>
      <c r="Z546" s="668" t="s">
        <v>22</v>
      </c>
      <c r="AB546" s="662" t="s">
        <v>3031</v>
      </c>
      <c r="AC546" s="662" t="s">
        <v>4876</v>
      </c>
      <c r="AE546" s="662" t="s">
        <v>5084</v>
      </c>
      <c r="AF546" s="662" t="s">
        <v>15055</v>
      </c>
      <c r="AG546" s="662" t="s">
        <v>16725</v>
      </c>
    </row>
    <row r="547" spans="1:33">
      <c r="A547" s="662" t="s">
        <v>1093</v>
      </c>
      <c r="B547" s="662">
        <v>33781</v>
      </c>
      <c r="C547" s="662" t="s">
        <v>17</v>
      </c>
      <c r="D547" s="662" t="s">
        <v>1234</v>
      </c>
      <c r="E547" s="662" t="s">
        <v>833</v>
      </c>
      <c r="F547" s="662" t="s">
        <v>1235</v>
      </c>
      <c r="G547" s="662">
        <v>39</v>
      </c>
      <c r="H547" s="662">
        <v>11</v>
      </c>
      <c r="I547" s="662">
        <v>141</v>
      </c>
      <c r="J547" s="662">
        <v>9.6999999999999993</v>
      </c>
      <c r="K547" s="662">
        <v>42</v>
      </c>
      <c r="L547" s="662">
        <v>10</v>
      </c>
      <c r="M547" s="662">
        <v>2</v>
      </c>
      <c r="N547" s="662" t="s">
        <v>984</v>
      </c>
      <c r="O547" s="662" t="s">
        <v>22</v>
      </c>
      <c r="P547" s="662" t="s">
        <v>40</v>
      </c>
      <c r="Q547" s="667">
        <v>39.183332999999998</v>
      </c>
      <c r="R547" s="667">
        <v>141.16166699999999</v>
      </c>
      <c r="S547" s="662">
        <v>574.40238996688652</v>
      </c>
      <c r="T547" s="668" t="s">
        <v>4605</v>
      </c>
      <c r="U547" s="668" t="s">
        <v>4605</v>
      </c>
      <c r="V547" s="668" t="s">
        <v>4605</v>
      </c>
      <c r="W547" s="668" t="s">
        <v>22</v>
      </c>
      <c r="X547" s="668" t="s">
        <v>22</v>
      </c>
      <c r="Y547" s="668" t="s">
        <v>22</v>
      </c>
      <c r="Z547" s="668" t="s">
        <v>22</v>
      </c>
      <c r="AB547" s="662" t="s">
        <v>4745</v>
      </c>
      <c r="AC547" s="662" t="s">
        <v>863</v>
      </c>
      <c r="AE547" s="662" t="s">
        <v>5084</v>
      </c>
      <c r="AF547" s="662" t="s">
        <v>15057</v>
      </c>
      <c r="AG547" s="662" t="s">
        <v>16727</v>
      </c>
    </row>
    <row r="548" spans="1:33">
      <c r="A548" s="662" t="s">
        <v>958</v>
      </c>
      <c r="B548" s="662">
        <v>32407</v>
      </c>
      <c r="C548" s="662" t="s">
        <v>17</v>
      </c>
      <c r="D548" s="662" t="s">
        <v>1030</v>
      </c>
      <c r="E548" s="662" t="s">
        <v>1031</v>
      </c>
      <c r="F548" s="662" t="s">
        <v>1032</v>
      </c>
      <c r="G548" s="662">
        <v>39</v>
      </c>
      <c r="H548" s="662">
        <v>42.4</v>
      </c>
      <c r="I548" s="662">
        <v>140</v>
      </c>
      <c r="J548" s="662">
        <v>17.2</v>
      </c>
      <c r="K548" s="662">
        <v>41</v>
      </c>
      <c r="L548" s="662">
        <v>10.1</v>
      </c>
      <c r="M548" s="662">
        <v>2.5</v>
      </c>
      <c r="N548" s="662" t="s">
        <v>984</v>
      </c>
      <c r="O548" s="662" t="s">
        <v>22</v>
      </c>
      <c r="P548" s="662" t="s">
        <v>22</v>
      </c>
      <c r="Q548" s="667">
        <v>39.706667000000003</v>
      </c>
      <c r="R548" s="667">
        <v>140.28666699999999</v>
      </c>
      <c r="S548" s="662">
        <v>574.58955976220648</v>
      </c>
      <c r="T548" s="668" t="s">
        <v>4605</v>
      </c>
      <c r="U548" s="668" t="s">
        <v>4605</v>
      </c>
      <c r="V548" s="668" t="s">
        <v>4605</v>
      </c>
      <c r="W548" s="668" t="s">
        <v>22</v>
      </c>
      <c r="X548" s="668" t="s">
        <v>22</v>
      </c>
      <c r="Y548" s="668" t="s">
        <v>22</v>
      </c>
      <c r="Z548" s="668" t="s">
        <v>22</v>
      </c>
      <c r="AB548" s="662" t="s">
        <v>4745</v>
      </c>
      <c r="AC548" s="662" t="s">
        <v>863</v>
      </c>
      <c r="AE548" s="662" t="s">
        <v>5084</v>
      </c>
      <c r="AF548" s="662" t="s">
        <v>15058</v>
      </c>
      <c r="AG548" s="662" t="s">
        <v>16728</v>
      </c>
    </row>
    <row r="549" spans="1:33">
      <c r="A549" s="662" t="s">
        <v>1262</v>
      </c>
      <c r="B549" s="662">
        <v>34026</v>
      </c>
      <c r="C549" s="662" t="s">
        <v>17</v>
      </c>
      <c r="D549" s="662" t="s">
        <v>1267</v>
      </c>
      <c r="E549" s="662" t="s">
        <v>1268</v>
      </c>
      <c r="F549" s="662" t="s">
        <v>1269</v>
      </c>
      <c r="G549" s="662">
        <v>38</v>
      </c>
      <c r="H549" s="662">
        <v>54.4</v>
      </c>
      <c r="I549" s="662">
        <v>141</v>
      </c>
      <c r="J549" s="662">
        <v>33.4</v>
      </c>
      <c r="K549" s="662">
        <v>62</v>
      </c>
      <c r="L549" s="662">
        <v>10</v>
      </c>
      <c r="M549" s="662">
        <v>1.5</v>
      </c>
      <c r="N549" s="662" t="s">
        <v>1270</v>
      </c>
      <c r="O549" s="662" t="s">
        <v>22</v>
      </c>
      <c r="P549" s="662" t="s">
        <v>40</v>
      </c>
      <c r="Q549" s="667">
        <v>38.906666999999999</v>
      </c>
      <c r="R549" s="667">
        <v>141.556667</v>
      </c>
      <c r="S549" s="662">
        <v>576.82143404148269</v>
      </c>
      <c r="T549" s="668" t="s">
        <v>4605</v>
      </c>
      <c r="U549" s="668" t="s">
        <v>4605</v>
      </c>
      <c r="V549" s="668" t="s">
        <v>4605</v>
      </c>
      <c r="W549" s="668" t="s">
        <v>22</v>
      </c>
      <c r="X549" s="668" t="s">
        <v>22</v>
      </c>
      <c r="Y549" s="668" t="s">
        <v>22</v>
      </c>
      <c r="Z549" s="668" t="s">
        <v>22</v>
      </c>
      <c r="AB549" s="662" t="s">
        <v>4745</v>
      </c>
      <c r="AC549" s="662" t="s">
        <v>4793</v>
      </c>
      <c r="AE549" s="662" t="s">
        <v>5084</v>
      </c>
      <c r="AF549" s="662" t="s">
        <v>15067</v>
      </c>
      <c r="AG549" s="662" t="s">
        <v>16737</v>
      </c>
    </row>
    <row r="550" spans="1:33">
      <c r="A550" s="662" t="s">
        <v>958</v>
      </c>
      <c r="B550" s="662">
        <v>32286</v>
      </c>
      <c r="C550" s="662" t="s">
        <v>17</v>
      </c>
      <c r="D550" s="662" t="s">
        <v>1004</v>
      </c>
      <c r="E550" s="662" t="s">
        <v>1005</v>
      </c>
      <c r="F550" s="662" t="s">
        <v>1006</v>
      </c>
      <c r="G550" s="662">
        <v>39</v>
      </c>
      <c r="H550" s="662">
        <v>54.7</v>
      </c>
      <c r="I550" s="662">
        <v>139</v>
      </c>
      <c r="J550" s="662">
        <v>54</v>
      </c>
      <c r="K550" s="662">
        <v>20</v>
      </c>
      <c r="L550" s="662">
        <v>6.5</v>
      </c>
      <c r="M550" s="662">
        <v>1.5</v>
      </c>
      <c r="N550" s="662" t="s">
        <v>1007</v>
      </c>
      <c r="O550" s="662" t="s">
        <v>22</v>
      </c>
      <c r="P550" s="662" t="s">
        <v>40</v>
      </c>
      <c r="Q550" s="667">
        <v>39.911667000000001</v>
      </c>
      <c r="R550" s="667">
        <v>139.9</v>
      </c>
      <c r="S550" s="662">
        <v>577.45966840670644</v>
      </c>
      <c r="T550" s="668" t="s">
        <v>4605</v>
      </c>
      <c r="U550" s="668" t="s">
        <v>4605</v>
      </c>
      <c r="V550" s="668" t="s">
        <v>4605</v>
      </c>
      <c r="W550" s="668" t="s">
        <v>22</v>
      </c>
      <c r="X550" s="668" t="s">
        <v>22</v>
      </c>
      <c r="Y550" s="668" t="s">
        <v>22</v>
      </c>
      <c r="Z550" s="668" t="s">
        <v>22</v>
      </c>
      <c r="AB550" s="662" t="s">
        <v>1107</v>
      </c>
      <c r="AC550" s="662" t="s">
        <v>4775</v>
      </c>
      <c r="AE550" s="662" t="s">
        <v>5084</v>
      </c>
      <c r="AF550" s="662" t="s">
        <v>15061</v>
      </c>
      <c r="AG550" s="662" t="s">
        <v>16731</v>
      </c>
    </row>
    <row r="551" spans="1:33">
      <c r="A551" s="662" t="s">
        <v>958</v>
      </c>
      <c r="B551" s="662">
        <v>32466</v>
      </c>
      <c r="C551" s="662" t="s">
        <v>17</v>
      </c>
      <c r="D551" s="662" t="s">
        <v>1048</v>
      </c>
      <c r="E551" s="662" t="s">
        <v>1049</v>
      </c>
      <c r="F551" s="662" t="s">
        <v>1050</v>
      </c>
      <c r="G551" s="662">
        <v>39</v>
      </c>
      <c r="H551" s="662">
        <v>36.200000000000003</v>
      </c>
      <c r="I551" s="662">
        <v>140</v>
      </c>
      <c r="J551" s="662">
        <v>33.4</v>
      </c>
      <c r="K551" s="662">
        <v>56</v>
      </c>
      <c r="L551" s="662">
        <v>10</v>
      </c>
      <c r="M551" s="662">
        <v>2</v>
      </c>
      <c r="N551" s="662" t="s">
        <v>1051</v>
      </c>
      <c r="O551" s="662">
        <v>32930</v>
      </c>
      <c r="P551" s="662" t="s">
        <v>40</v>
      </c>
      <c r="Q551" s="667">
        <v>39.603332999999999</v>
      </c>
      <c r="R551" s="667">
        <v>140.556667</v>
      </c>
      <c r="S551" s="662">
        <v>577.98496470586633</v>
      </c>
      <c r="T551" s="668" t="s">
        <v>4605</v>
      </c>
      <c r="U551" s="668" t="s">
        <v>4605</v>
      </c>
      <c r="V551" s="668" t="s">
        <v>4605</v>
      </c>
      <c r="W551" s="668" t="s">
        <v>22</v>
      </c>
      <c r="X551" s="668" t="s">
        <v>22</v>
      </c>
      <c r="Y551" s="668" t="s">
        <v>22</v>
      </c>
      <c r="Z551" s="668" t="s">
        <v>22</v>
      </c>
      <c r="AB551" s="662" t="s">
        <v>4745</v>
      </c>
      <c r="AC551" s="662" t="s">
        <v>867</v>
      </c>
      <c r="AE551" s="662" t="s">
        <v>5084</v>
      </c>
      <c r="AF551" s="662" t="s">
        <v>15062</v>
      </c>
      <c r="AG551" s="662" t="s">
        <v>16732</v>
      </c>
    </row>
    <row r="552" spans="1:33">
      <c r="A552" s="662" t="s">
        <v>1093</v>
      </c>
      <c r="B552" s="662">
        <v>33716</v>
      </c>
      <c r="C552" s="662" t="s">
        <v>17</v>
      </c>
      <c r="D552" s="662" t="s">
        <v>1220</v>
      </c>
      <c r="E552" s="662" t="s">
        <v>1221</v>
      </c>
      <c r="F552" s="662" t="s">
        <v>1222</v>
      </c>
      <c r="G552" s="662">
        <v>39</v>
      </c>
      <c r="H552" s="662">
        <v>17.3</v>
      </c>
      <c r="I552" s="662">
        <v>141</v>
      </c>
      <c r="J552" s="662">
        <v>6.6</v>
      </c>
      <c r="K552" s="662">
        <v>61</v>
      </c>
      <c r="L552" s="662">
        <v>6.5</v>
      </c>
      <c r="M552" s="662">
        <v>2</v>
      </c>
      <c r="N552" s="662" t="s">
        <v>1223</v>
      </c>
      <c r="O552" s="662">
        <v>33940</v>
      </c>
      <c r="P552" s="662" t="s">
        <v>40</v>
      </c>
      <c r="Q552" s="667">
        <v>39.288333000000002</v>
      </c>
      <c r="R552" s="667">
        <v>141.11000000000001</v>
      </c>
      <c r="S552" s="662">
        <v>580.08928450305666</v>
      </c>
      <c r="T552" s="668" t="s">
        <v>4605</v>
      </c>
      <c r="U552" s="668" t="s">
        <v>4605</v>
      </c>
      <c r="V552" s="668" t="s">
        <v>4605</v>
      </c>
      <c r="W552" s="668" t="s">
        <v>22</v>
      </c>
      <c r="X552" s="668" t="s">
        <v>22</v>
      </c>
      <c r="Y552" s="668" t="s">
        <v>22</v>
      </c>
      <c r="Z552" s="668" t="s">
        <v>22</v>
      </c>
      <c r="AB552" s="662" t="s">
        <v>4745</v>
      </c>
      <c r="AC552" s="662" t="s">
        <v>1278</v>
      </c>
      <c r="AE552" s="662" t="s">
        <v>5088</v>
      </c>
      <c r="AF552" s="662" t="s">
        <v>17441</v>
      </c>
      <c r="AG552" s="662" t="s">
        <v>16759</v>
      </c>
    </row>
    <row r="553" spans="1:33">
      <c r="A553" s="662" t="s">
        <v>4244</v>
      </c>
      <c r="B553" s="662">
        <v>87181</v>
      </c>
      <c r="C553" s="662" t="s">
        <v>17</v>
      </c>
      <c r="D553" s="662" t="s">
        <v>4273</v>
      </c>
      <c r="E553" s="662" t="s">
        <v>4274</v>
      </c>
      <c r="F553" s="662" t="s">
        <v>4275</v>
      </c>
      <c r="G553" s="662">
        <v>32</v>
      </c>
      <c r="H553" s="662">
        <v>24.5</v>
      </c>
      <c r="I553" s="662">
        <v>131</v>
      </c>
      <c r="J553" s="662">
        <v>36</v>
      </c>
      <c r="K553" s="662">
        <v>20</v>
      </c>
      <c r="L553" s="662">
        <v>9.3000000000000007</v>
      </c>
      <c r="M553" s="662">
        <v>1.5</v>
      </c>
      <c r="N553" s="662" t="s">
        <v>4157</v>
      </c>
      <c r="O553" s="662" t="s">
        <v>22</v>
      </c>
      <c r="P553" s="662" t="s">
        <v>40</v>
      </c>
      <c r="Q553" s="667">
        <v>32.408332999999999</v>
      </c>
      <c r="R553" s="667">
        <v>131.6</v>
      </c>
      <c r="S553" s="662">
        <v>585.05384718558412</v>
      </c>
      <c r="T553" s="668" t="s">
        <v>4605</v>
      </c>
      <c r="U553" s="668" t="s">
        <v>4605</v>
      </c>
      <c r="V553" s="668" t="s">
        <v>4605</v>
      </c>
      <c r="W553" s="668" t="s">
        <v>22</v>
      </c>
      <c r="X553" s="668" t="s">
        <v>22</v>
      </c>
      <c r="Y553" s="668" t="s">
        <v>22</v>
      </c>
      <c r="Z553" s="668" t="s">
        <v>22</v>
      </c>
      <c r="AB553" s="662" t="s">
        <v>4745</v>
      </c>
      <c r="AC553" s="662" t="s">
        <v>4886</v>
      </c>
      <c r="AE553" s="662" t="s">
        <v>5088</v>
      </c>
      <c r="AF553" s="662" t="s">
        <v>15103</v>
      </c>
      <c r="AG553" s="662" t="s">
        <v>16773</v>
      </c>
    </row>
    <row r="554" spans="1:33">
      <c r="A554" s="662" t="s">
        <v>3919</v>
      </c>
      <c r="B554" s="662">
        <v>82056</v>
      </c>
      <c r="C554" s="662" t="s">
        <v>17</v>
      </c>
      <c r="D554" s="662" t="s">
        <v>2510</v>
      </c>
      <c r="E554" s="662" t="s">
        <v>3928</v>
      </c>
      <c r="F554" s="662" t="s">
        <v>3929</v>
      </c>
      <c r="G554" s="662">
        <v>33</v>
      </c>
      <c r="H554" s="662">
        <v>51.1</v>
      </c>
      <c r="I554" s="662">
        <v>130</v>
      </c>
      <c r="J554" s="662">
        <v>44.6</v>
      </c>
      <c r="K554" s="662">
        <v>20</v>
      </c>
      <c r="L554" s="662">
        <v>9.9</v>
      </c>
      <c r="M554" s="662">
        <v>1.5</v>
      </c>
      <c r="N554" s="662" t="s">
        <v>3930</v>
      </c>
      <c r="O554" s="662" t="s">
        <v>22</v>
      </c>
      <c r="P554" s="662" t="s">
        <v>22</v>
      </c>
      <c r="Q554" s="667">
        <v>33.851666999999999</v>
      </c>
      <c r="R554" s="667">
        <v>130.74333300000001</v>
      </c>
      <c r="S554" s="662">
        <v>586.61144101195862</v>
      </c>
      <c r="T554" s="668" t="s">
        <v>4605</v>
      </c>
      <c r="U554" s="668" t="s">
        <v>4605</v>
      </c>
      <c r="V554" s="668" t="s">
        <v>4605</v>
      </c>
      <c r="W554" s="668" t="s">
        <v>22</v>
      </c>
      <c r="X554" s="668" t="s">
        <v>22</v>
      </c>
      <c r="Y554" s="668" t="s">
        <v>22</v>
      </c>
      <c r="Z554" s="668" t="s">
        <v>22</v>
      </c>
      <c r="AB554" s="662" t="s">
        <v>4745</v>
      </c>
      <c r="AC554" s="662" t="s">
        <v>4878</v>
      </c>
      <c r="AE554" s="662" t="s">
        <v>5088</v>
      </c>
      <c r="AF554" s="662" t="s">
        <v>15090</v>
      </c>
      <c r="AG554" s="662" t="s">
        <v>16760</v>
      </c>
    </row>
    <row r="555" spans="1:33" ht="18.75" customHeight="1">
      <c r="A555" s="662" t="s">
        <v>3919</v>
      </c>
      <c r="B555" s="662">
        <v>82206</v>
      </c>
      <c r="C555" s="662" t="s">
        <v>17</v>
      </c>
      <c r="D555" s="662" t="s">
        <v>3959</v>
      </c>
      <c r="E555" s="662" t="s">
        <v>3960</v>
      </c>
      <c r="F555" s="662" t="s">
        <v>3961</v>
      </c>
      <c r="G555" s="662">
        <v>33</v>
      </c>
      <c r="H555" s="662">
        <v>33.5</v>
      </c>
      <c r="I555" s="662">
        <v>130</v>
      </c>
      <c r="J555" s="662">
        <v>51.3</v>
      </c>
      <c r="K555" s="662">
        <v>92</v>
      </c>
      <c r="L555" s="662">
        <v>6.5</v>
      </c>
      <c r="M555" s="662">
        <v>1.5</v>
      </c>
      <c r="N555" s="662" t="s">
        <v>3962</v>
      </c>
      <c r="O555" s="662" t="s">
        <v>22</v>
      </c>
      <c r="P555" s="662" t="s">
        <v>40</v>
      </c>
      <c r="Q555" s="667">
        <v>33.558332999999998</v>
      </c>
      <c r="R555" s="667">
        <v>130.85499999999999</v>
      </c>
      <c r="S555" s="662">
        <v>587.50720393680717</v>
      </c>
      <c r="T555" s="668" t="s">
        <v>4605</v>
      </c>
      <c r="U555" s="668" t="s">
        <v>4605</v>
      </c>
      <c r="V555" s="668" t="s">
        <v>4605</v>
      </c>
      <c r="W555" s="668" t="s">
        <v>22</v>
      </c>
      <c r="X555" s="668" t="s">
        <v>22</v>
      </c>
      <c r="Y555" s="668" t="s">
        <v>22</v>
      </c>
      <c r="Z555" s="668" t="s">
        <v>22</v>
      </c>
      <c r="AB555" s="662" t="s">
        <v>1246</v>
      </c>
      <c r="AC555" s="662" t="s">
        <v>4880</v>
      </c>
      <c r="AE555" s="662" t="s">
        <v>5088</v>
      </c>
      <c r="AF555" s="662" t="s">
        <v>15093</v>
      </c>
      <c r="AG555" s="662" t="s">
        <v>16763</v>
      </c>
    </row>
    <row r="556" spans="1:33" ht="18.75" customHeight="1">
      <c r="A556" s="662" t="s">
        <v>1093</v>
      </c>
      <c r="B556" s="662">
        <v>33486</v>
      </c>
      <c r="C556" s="662" t="s">
        <v>17</v>
      </c>
      <c r="D556" s="662" t="s">
        <v>1175</v>
      </c>
      <c r="E556" s="662" t="s">
        <v>1176</v>
      </c>
      <c r="F556" s="662" t="s">
        <v>1177</v>
      </c>
      <c r="G556" s="662">
        <v>39</v>
      </c>
      <c r="H556" s="662">
        <v>32.9</v>
      </c>
      <c r="I556" s="662">
        <v>140</v>
      </c>
      <c r="J556" s="662">
        <v>50.6</v>
      </c>
      <c r="K556" s="662">
        <v>407</v>
      </c>
      <c r="L556" s="662">
        <v>10</v>
      </c>
      <c r="M556" s="662">
        <v>3</v>
      </c>
      <c r="N556" s="662" t="s">
        <v>1178</v>
      </c>
      <c r="O556" s="662" t="s">
        <v>22</v>
      </c>
      <c r="P556" s="662" t="s">
        <v>40</v>
      </c>
      <c r="Q556" s="667">
        <v>39.548333</v>
      </c>
      <c r="R556" s="667">
        <v>140.843333</v>
      </c>
      <c r="S556" s="662">
        <v>587.72528932437876</v>
      </c>
      <c r="T556" s="668" t="s">
        <v>4605</v>
      </c>
      <c r="U556" s="668" t="s">
        <v>4605</v>
      </c>
      <c r="V556" s="668" t="s">
        <v>4605</v>
      </c>
      <c r="W556" s="668" t="s">
        <v>22</v>
      </c>
      <c r="X556" s="668" t="s">
        <v>22</v>
      </c>
      <c r="Y556" s="668" t="s">
        <v>22</v>
      </c>
      <c r="Z556" s="668" t="s">
        <v>22</v>
      </c>
      <c r="AB556" s="662" t="s">
        <v>1178</v>
      </c>
      <c r="AC556" s="662" t="s">
        <v>1178</v>
      </c>
      <c r="AE556" s="662" t="s">
        <v>5088</v>
      </c>
      <c r="AF556" s="662" t="s">
        <v>15094</v>
      </c>
      <c r="AG556" s="662" t="s">
        <v>16764</v>
      </c>
    </row>
    <row r="557" spans="1:33" ht="18.75" customHeight="1">
      <c r="A557" s="662" t="s">
        <v>958</v>
      </c>
      <c r="B557" s="662">
        <v>32287</v>
      </c>
      <c r="C557" s="662" t="s">
        <v>17</v>
      </c>
      <c r="D557" s="662" t="s">
        <v>1008</v>
      </c>
      <c r="E557" s="662" t="s">
        <v>1009</v>
      </c>
      <c r="F557" s="662" t="s">
        <v>1010</v>
      </c>
      <c r="G557" s="662">
        <v>40</v>
      </c>
      <c r="H557" s="662">
        <v>0</v>
      </c>
      <c r="I557" s="662">
        <v>139</v>
      </c>
      <c r="J557" s="662">
        <v>57</v>
      </c>
      <c r="K557" s="662">
        <v>-3</v>
      </c>
      <c r="L557" s="662">
        <v>10</v>
      </c>
      <c r="M557" s="662">
        <v>1.5</v>
      </c>
      <c r="N557" s="662" t="s">
        <v>1011</v>
      </c>
      <c r="O557" s="662" t="s">
        <v>22</v>
      </c>
      <c r="P557" s="662" t="s">
        <v>40</v>
      </c>
      <c r="Q557" s="667">
        <v>40</v>
      </c>
      <c r="R557" s="667">
        <v>139.94999999999999</v>
      </c>
      <c r="S557" s="662">
        <v>588.12578744646623</v>
      </c>
      <c r="T557" s="668" t="s">
        <v>4605</v>
      </c>
      <c r="U557" s="668" t="s">
        <v>4605</v>
      </c>
      <c r="V557" s="668" t="s">
        <v>4605</v>
      </c>
      <c r="W557" s="668" t="s">
        <v>22</v>
      </c>
      <c r="X557" s="668" t="s">
        <v>22</v>
      </c>
      <c r="Y557" s="668" t="s">
        <v>22</v>
      </c>
      <c r="Z557" s="668" t="s">
        <v>22</v>
      </c>
      <c r="AB557" s="662" t="s">
        <v>1107</v>
      </c>
      <c r="AC557" s="662" t="s">
        <v>863</v>
      </c>
      <c r="AE557" s="662" t="s">
        <v>5088</v>
      </c>
      <c r="AF557" s="662" t="s">
        <v>15095</v>
      </c>
      <c r="AG557" s="662" t="s">
        <v>16765</v>
      </c>
    </row>
    <row r="558" spans="1:33" ht="18.75" customHeight="1">
      <c r="A558" s="662" t="s">
        <v>958</v>
      </c>
      <c r="B558" s="662">
        <v>32296</v>
      </c>
      <c r="C558" s="662" t="s">
        <v>17</v>
      </c>
      <c r="D558" s="662" t="s">
        <v>1012</v>
      </c>
      <c r="E558" s="662" t="s">
        <v>1013</v>
      </c>
      <c r="F558" s="662" t="s">
        <v>1014</v>
      </c>
      <c r="G558" s="662">
        <v>39</v>
      </c>
      <c r="H558" s="662">
        <v>56.3</v>
      </c>
      <c r="I558" s="662">
        <v>140</v>
      </c>
      <c r="J558" s="662">
        <v>6.9</v>
      </c>
      <c r="K558" s="662">
        <v>6</v>
      </c>
      <c r="L558" s="662">
        <v>6.5</v>
      </c>
      <c r="M558" s="662">
        <v>2</v>
      </c>
      <c r="N558" s="662" t="s">
        <v>988</v>
      </c>
      <c r="O558" s="662">
        <v>32915</v>
      </c>
      <c r="P558" s="662" t="s">
        <v>40</v>
      </c>
      <c r="Q558" s="667">
        <v>39.938333</v>
      </c>
      <c r="R558" s="667">
        <v>140.11500000000001</v>
      </c>
      <c r="S558" s="662">
        <v>588.98877412419893</v>
      </c>
      <c r="T558" s="668" t="s">
        <v>4605</v>
      </c>
      <c r="U558" s="668" t="s">
        <v>4605</v>
      </c>
      <c r="V558" s="668" t="s">
        <v>4605</v>
      </c>
      <c r="W558" s="668" t="s">
        <v>22</v>
      </c>
      <c r="X558" s="668" t="s">
        <v>22</v>
      </c>
      <c r="Y558" s="668" t="s">
        <v>22</v>
      </c>
      <c r="Z558" s="668" t="s">
        <v>22</v>
      </c>
      <c r="AB558" s="662" t="s">
        <v>4745</v>
      </c>
      <c r="AC558" s="662" t="s">
        <v>4783</v>
      </c>
      <c r="AE558" s="662" t="s">
        <v>5088</v>
      </c>
      <c r="AF558" s="662" t="s">
        <v>15108</v>
      </c>
      <c r="AG558" s="662" t="s">
        <v>16779</v>
      </c>
    </row>
    <row r="559" spans="1:33">
      <c r="A559" s="662" t="s">
        <v>4154</v>
      </c>
      <c r="B559" s="662">
        <v>86066</v>
      </c>
      <c r="C559" s="662" t="s">
        <v>17</v>
      </c>
      <c r="D559" s="662" t="s">
        <v>4158</v>
      </c>
      <c r="E559" s="662" t="s">
        <v>4159</v>
      </c>
      <c r="F559" s="662" t="s">
        <v>4160</v>
      </c>
      <c r="G559" s="662">
        <v>33</v>
      </c>
      <c r="H559" s="662">
        <v>6.2</v>
      </c>
      <c r="I559" s="662">
        <v>131</v>
      </c>
      <c r="J559" s="662">
        <v>4</v>
      </c>
      <c r="K559" s="662">
        <v>448</v>
      </c>
      <c r="L559" s="662">
        <v>10</v>
      </c>
      <c r="M559" s="662">
        <v>1.5</v>
      </c>
      <c r="N559" s="662" t="s">
        <v>4161</v>
      </c>
      <c r="O559" s="662" t="s">
        <v>22</v>
      </c>
      <c r="P559" s="662" t="s">
        <v>40</v>
      </c>
      <c r="Q559" s="667">
        <v>33.103332999999999</v>
      </c>
      <c r="R559" s="667">
        <v>131.066667</v>
      </c>
      <c r="S559" s="662">
        <v>589.42169673997375</v>
      </c>
      <c r="T559" s="668" t="s">
        <v>4605</v>
      </c>
      <c r="U559" s="668" t="s">
        <v>4605</v>
      </c>
      <c r="V559" s="668" t="s">
        <v>4605</v>
      </c>
      <c r="W559" s="668" t="s">
        <v>22</v>
      </c>
      <c r="X559" s="668" t="s">
        <v>22</v>
      </c>
      <c r="Y559" s="668" t="s">
        <v>22</v>
      </c>
      <c r="Z559" s="668" t="s">
        <v>22</v>
      </c>
      <c r="AB559" s="662" t="s">
        <v>4745</v>
      </c>
      <c r="AC559" s="662" t="s">
        <v>4412</v>
      </c>
      <c r="AE559" s="662" t="s">
        <v>5088</v>
      </c>
      <c r="AF559" s="662" t="s">
        <v>15096</v>
      </c>
      <c r="AG559" s="662" t="s">
        <v>16766</v>
      </c>
    </row>
    <row r="560" spans="1:33" ht="18.75" customHeight="1">
      <c r="A560" s="662" t="s">
        <v>3990</v>
      </c>
      <c r="B560" s="662">
        <v>83137</v>
      </c>
      <c r="C560" s="662" t="s">
        <v>23</v>
      </c>
      <c r="D560" s="662" t="s">
        <v>4017</v>
      </c>
      <c r="E560" s="662" t="s">
        <v>4018</v>
      </c>
      <c r="F560" s="662" t="s">
        <v>4019</v>
      </c>
      <c r="G560" s="662">
        <v>33</v>
      </c>
      <c r="H560" s="662">
        <v>19.3</v>
      </c>
      <c r="I560" s="662">
        <v>130</v>
      </c>
      <c r="J560" s="662">
        <v>55.7</v>
      </c>
      <c r="K560" s="662">
        <v>83</v>
      </c>
      <c r="L560" s="662">
        <v>22.1</v>
      </c>
      <c r="M560" s="662" t="s">
        <v>22</v>
      </c>
      <c r="N560" s="662" t="s">
        <v>2286</v>
      </c>
      <c r="O560" s="662" t="s">
        <v>22</v>
      </c>
      <c r="P560" s="662" t="s">
        <v>22</v>
      </c>
      <c r="Q560" s="667">
        <v>33.321666999999998</v>
      </c>
      <c r="R560" s="667">
        <v>130.92833300000001</v>
      </c>
      <c r="S560" s="662">
        <v>591.05145901434503</v>
      </c>
      <c r="T560" s="668" t="s">
        <v>4605</v>
      </c>
      <c r="U560" s="668" t="s">
        <v>4605</v>
      </c>
      <c r="V560" s="668" t="s">
        <v>4605</v>
      </c>
      <c r="W560" s="668" t="s">
        <v>22</v>
      </c>
      <c r="X560" s="668" t="s">
        <v>22</v>
      </c>
      <c r="Y560" s="668" t="s">
        <v>4605</v>
      </c>
      <c r="Z560" s="668" t="s">
        <v>22</v>
      </c>
      <c r="AB560" s="662" t="s">
        <v>4745</v>
      </c>
      <c r="AC560" s="662" t="s">
        <v>4831</v>
      </c>
      <c r="AE560" s="662" t="s">
        <v>5088</v>
      </c>
      <c r="AF560" s="662" t="s">
        <v>15097</v>
      </c>
      <c r="AG560" s="662" t="s">
        <v>16767</v>
      </c>
    </row>
    <row r="561" spans="1:33">
      <c r="A561" s="662" t="s">
        <v>4244</v>
      </c>
      <c r="B561" s="662">
        <v>87041</v>
      </c>
      <c r="C561" s="662" t="s">
        <v>17</v>
      </c>
      <c r="D561" s="662" t="s">
        <v>4245</v>
      </c>
      <c r="E561" s="662" t="s">
        <v>4246</v>
      </c>
      <c r="F561" s="662" t="s">
        <v>4247</v>
      </c>
      <c r="G561" s="662">
        <v>32</v>
      </c>
      <c r="H561" s="662">
        <v>42.7</v>
      </c>
      <c r="I561" s="662">
        <v>131</v>
      </c>
      <c r="J561" s="662">
        <v>17.399999999999999</v>
      </c>
      <c r="K561" s="662">
        <v>350</v>
      </c>
      <c r="L561" s="662">
        <v>8</v>
      </c>
      <c r="M561" s="662">
        <v>1.5</v>
      </c>
      <c r="N561" s="662" t="s">
        <v>4248</v>
      </c>
      <c r="O561" s="662" t="s">
        <v>22</v>
      </c>
      <c r="P561" s="662" t="s">
        <v>40</v>
      </c>
      <c r="Q561" s="667">
        <v>32.711666999999998</v>
      </c>
      <c r="R561" s="667">
        <v>131.29</v>
      </c>
      <c r="S561" s="662">
        <v>591.53163963993268</v>
      </c>
      <c r="T561" s="668" t="s">
        <v>4605</v>
      </c>
      <c r="U561" s="668" t="s">
        <v>4605</v>
      </c>
      <c r="V561" s="668" t="s">
        <v>4605</v>
      </c>
      <c r="W561" s="668" t="s">
        <v>22</v>
      </c>
      <c r="X561" s="668" t="s">
        <v>22</v>
      </c>
      <c r="Y561" s="668" t="s">
        <v>22</v>
      </c>
      <c r="Z561" s="668" t="s">
        <v>22</v>
      </c>
      <c r="AB561" s="662" t="s">
        <v>4745</v>
      </c>
      <c r="AC561" s="662" t="s">
        <v>4889</v>
      </c>
      <c r="AE561" s="662" t="s">
        <v>5088</v>
      </c>
      <c r="AF561" s="662" t="s">
        <v>15098</v>
      </c>
      <c r="AG561" s="662" t="s">
        <v>16768</v>
      </c>
    </row>
    <row r="562" spans="1:33">
      <c r="A562" s="662" t="s">
        <v>1093</v>
      </c>
      <c r="B562" s="662">
        <v>33576</v>
      </c>
      <c r="C562" s="662" t="s">
        <v>23</v>
      </c>
      <c r="D562" s="662" t="s">
        <v>1191</v>
      </c>
      <c r="E562" s="662" t="s">
        <v>1192</v>
      </c>
      <c r="F562" s="662" t="s">
        <v>1193</v>
      </c>
      <c r="G562" s="662">
        <v>39</v>
      </c>
      <c r="H562" s="662">
        <v>25.7</v>
      </c>
      <c r="I562" s="662">
        <v>141</v>
      </c>
      <c r="J562" s="662">
        <v>8.1</v>
      </c>
      <c r="K562" s="662">
        <v>90</v>
      </c>
      <c r="L562" s="662">
        <v>10</v>
      </c>
      <c r="M562" s="662" t="s">
        <v>22</v>
      </c>
      <c r="N562" s="662" t="s">
        <v>35</v>
      </c>
      <c r="O562" s="662" t="s">
        <v>22</v>
      </c>
      <c r="P562" s="662" t="s">
        <v>36</v>
      </c>
      <c r="Q562" s="667">
        <v>39.428333000000002</v>
      </c>
      <c r="R562" s="667">
        <v>141.13499999999999</v>
      </c>
      <c r="S562" s="662">
        <v>593.24291889875497</v>
      </c>
      <c r="T562" s="668" t="s">
        <v>4605</v>
      </c>
      <c r="U562" s="668" t="s">
        <v>4605</v>
      </c>
      <c r="V562" s="668" t="s">
        <v>4605</v>
      </c>
      <c r="W562" s="668" t="s">
        <v>22</v>
      </c>
      <c r="X562" s="668" t="s">
        <v>22</v>
      </c>
      <c r="Y562" s="668" t="s">
        <v>22</v>
      </c>
      <c r="Z562" s="668" t="s">
        <v>22</v>
      </c>
      <c r="AB562" s="662" t="s">
        <v>35</v>
      </c>
      <c r="AC562" s="662" t="s">
        <v>35</v>
      </c>
      <c r="AE562" s="662" t="s">
        <v>5091</v>
      </c>
      <c r="AF562" s="662" t="s">
        <v>15111</v>
      </c>
      <c r="AG562" s="662" t="s">
        <v>16782</v>
      </c>
    </row>
    <row r="563" spans="1:33" ht="18.75" customHeight="1">
      <c r="A563" s="662" t="s">
        <v>958</v>
      </c>
      <c r="B563" s="662">
        <v>32476</v>
      </c>
      <c r="C563" s="662" t="s">
        <v>17</v>
      </c>
      <c r="D563" s="662" t="s">
        <v>1052</v>
      </c>
      <c r="E563" s="662" t="s">
        <v>1053</v>
      </c>
      <c r="F563" s="662" t="s">
        <v>1054</v>
      </c>
      <c r="G563" s="662">
        <v>39</v>
      </c>
      <c r="H563" s="662">
        <v>41.9</v>
      </c>
      <c r="I563" s="662">
        <v>140</v>
      </c>
      <c r="J563" s="662">
        <v>43.9</v>
      </c>
      <c r="K563" s="662">
        <v>230</v>
      </c>
      <c r="L563" s="662">
        <v>6.5</v>
      </c>
      <c r="M563" s="662">
        <v>2</v>
      </c>
      <c r="N563" s="662" t="s">
        <v>875</v>
      </c>
      <c r="O563" s="662" t="s">
        <v>22</v>
      </c>
      <c r="P563" s="662" t="s">
        <v>40</v>
      </c>
      <c r="Q563" s="667">
        <v>39.698332999999998</v>
      </c>
      <c r="R563" s="667">
        <v>140.73166699999999</v>
      </c>
      <c r="S563" s="662">
        <v>595.31450199304243</v>
      </c>
      <c r="T563" s="668" t="s">
        <v>4605</v>
      </c>
      <c r="U563" s="668" t="s">
        <v>4605</v>
      </c>
      <c r="V563" s="668" t="s">
        <v>4605</v>
      </c>
      <c r="W563" s="668" t="s">
        <v>22</v>
      </c>
      <c r="X563" s="668" t="s">
        <v>22</v>
      </c>
      <c r="Y563" s="668" t="s">
        <v>22</v>
      </c>
      <c r="Z563" s="668" t="s">
        <v>22</v>
      </c>
      <c r="AB563" s="662" t="s">
        <v>4745</v>
      </c>
      <c r="AC563" s="662" t="s">
        <v>4777</v>
      </c>
      <c r="AE563" s="662" t="s">
        <v>5091</v>
      </c>
      <c r="AF563" s="662" t="s">
        <v>15112</v>
      </c>
      <c r="AG563" s="662" t="s">
        <v>16783</v>
      </c>
    </row>
    <row r="564" spans="1:33" ht="18.75" customHeight="1">
      <c r="A564" s="662" t="s">
        <v>1093</v>
      </c>
      <c r="B564" s="662">
        <v>33801</v>
      </c>
      <c r="C564" s="662" t="s">
        <v>17</v>
      </c>
      <c r="D564" s="662" t="s">
        <v>1236</v>
      </c>
      <c r="E564" s="662" t="s">
        <v>1237</v>
      </c>
      <c r="F564" s="662" t="s">
        <v>1238</v>
      </c>
      <c r="G564" s="662">
        <v>39</v>
      </c>
      <c r="H564" s="662">
        <v>8.5</v>
      </c>
      <c r="I564" s="662">
        <v>141</v>
      </c>
      <c r="J564" s="662">
        <v>34.4</v>
      </c>
      <c r="K564" s="662">
        <v>80</v>
      </c>
      <c r="L564" s="662">
        <v>10</v>
      </c>
      <c r="M564" s="662">
        <v>2</v>
      </c>
      <c r="N564" s="662" t="s">
        <v>47</v>
      </c>
      <c r="O564" s="662" t="s">
        <v>22</v>
      </c>
      <c r="P564" s="662" t="s">
        <v>40</v>
      </c>
      <c r="Q564" s="667">
        <v>39.141666999999998</v>
      </c>
      <c r="R564" s="667">
        <v>141.57333299999999</v>
      </c>
      <c r="S564" s="662">
        <v>595.85151057499593</v>
      </c>
      <c r="T564" s="668" t="s">
        <v>4605</v>
      </c>
      <c r="U564" s="668" t="s">
        <v>4605</v>
      </c>
      <c r="V564" s="668" t="s">
        <v>4605</v>
      </c>
      <c r="W564" s="668" t="s">
        <v>22</v>
      </c>
      <c r="X564" s="668" t="s">
        <v>22</v>
      </c>
      <c r="Y564" s="668" t="s">
        <v>22</v>
      </c>
      <c r="Z564" s="668" t="s">
        <v>22</v>
      </c>
      <c r="AB564" s="662" t="s">
        <v>47</v>
      </c>
      <c r="AC564" s="662" t="s">
        <v>47</v>
      </c>
      <c r="AE564" s="662" t="s">
        <v>5091</v>
      </c>
      <c r="AF564" s="662" t="s">
        <v>15127</v>
      </c>
      <c r="AG564" s="662" t="s">
        <v>16798</v>
      </c>
    </row>
    <row r="565" spans="1:33">
      <c r="A565" s="662" t="s">
        <v>3919</v>
      </c>
      <c r="B565" s="662">
        <v>82136</v>
      </c>
      <c r="C565" s="662" t="s">
        <v>23</v>
      </c>
      <c r="D565" s="662" t="s">
        <v>3942</v>
      </c>
      <c r="E565" s="662" t="s">
        <v>3943</v>
      </c>
      <c r="F565" s="662" t="s">
        <v>3944</v>
      </c>
      <c r="G565" s="662">
        <v>33</v>
      </c>
      <c r="H565" s="662">
        <v>39.1</v>
      </c>
      <c r="I565" s="662">
        <v>130</v>
      </c>
      <c r="J565" s="662">
        <v>41.6</v>
      </c>
      <c r="K565" s="662">
        <v>37</v>
      </c>
      <c r="L565" s="662">
        <v>11</v>
      </c>
      <c r="M565" s="662" t="s">
        <v>22</v>
      </c>
      <c r="N565" s="662" t="s">
        <v>2315</v>
      </c>
      <c r="O565" s="662" t="s">
        <v>22</v>
      </c>
      <c r="P565" s="662" t="s">
        <v>22</v>
      </c>
      <c r="Q565" s="667">
        <v>33.651667000000003</v>
      </c>
      <c r="R565" s="667">
        <v>130.693333</v>
      </c>
      <c r="S565" s="662">
        <v>598.04388180791079</v>
      </c>
      <c r="T565" s="668" t="s">
        <v>4605</v>
      </c>
      <c r="U565" s="668" t="s">
        <v>4605</v>
      </c>
      <c r="V565" s="668" t="s">
        <v>4605</v>
      </c>
      <c r="W565" s="668" t="s">
        <v>22</v>
      </c>
      <c r="X565" s="668" t="s">
        <v>22</v>
      </c>
      <c r="Y565" s="668" t="s">
        <v>4605</v>
      </c>
      <c r="Z565" s="668" t="s">
        <v>22</v>
      </c>
      <c r="AB565" s="662" t="s">
        <v>4745</v>
      </c>
      <c r="AC565" s="662" t="s">
        <v>4832</v>
      </c>
      <c r="AE565" s="662" t="s">
        <v>5091</v>
      </c>
      <c r="AF565" s="662" t="s">
        <v>15115</v>
      </c>
      <c r="AG565" s="662" t="s">
        <v>16786</v>
      </c>
    </row>
    <row r="566" spans="1:33">
      <c r="A566" s="662" t="s">
        <v>1093</v>
      </c>
      <c r="B566" s="662">
        <v>33877</v>
      </c>
      <c r="C566" s="662" t="s">
        <v>23</v>
      </c>
      <c r="D566" s="662" t="s">
        <v>1251</v>
      </c>
      <c r="E566" s="662" t="s">
        <v>1252</v>
      </c>
      <c r="F566" s="662" t="s">
        <v>1253</v>
      </c>
      <c r="G566" s="662">
        <v>39</v>
      </c>
      <c r="H566" s="662">
        <v>3.8</v>
      </c>
      <c r="I566" s="662">
        <v>141</v>
      </c>
      <c r="J566" s="662">
        <v>42.8</v>
      </c>
      <c r="K566" s="662">
        <v>37</v>
      </c>
      <c r="L566" s="662">
        <v>22.2</v>
      </c>
      <c r="M566" s="662" t="s">
        <v>22</v>
      </c>
      <c r="N566" s="662" t="s">
        <v>1254</v>
      </c>
      <c r="O566" s="662">
        <v>33947</v>
      </c>
      <c r="P566" s="662" t="s">
        <v>22</v>
      </c>
      <c r="Q566" s="667">
        <v>39.063333</v>
      </c>
      <c r="R566" s="667">
        <v>141.71333300000001</v>
      </c>
      <c r="S566" s="662">
        <v>598.61472811990063</v>
      </c>
      <c r="T566" s="668" t="s">
        <v>4605</v>
      </c>
      <c r="U566" s="668" t="s">
        <v>4605</v>
      </c>
      <c r="V566" s="668" t="s">
        <v>4605</v>
      </c>
      <c r="W566" s="668" t="s">
        <v>22</v>
      </c>
      <c r="X566" s="668" t="s">
        <v>22</v>
      </c>
      <c r="Y566" s="668" t="s">
        <v>4605</v>
      </c>
      <c r="Z566" s="668" t="s">
        <v>22</v>
      </c>
      <c r="AB566" s="662" t="s">
        <v>4745</v>
      </c>
      <c r="AC566" s="662" t="s">
        <v>4791</v>
      </c>
      <c r="AE566" s="662" t="s">
        <v>5091</v>
      </c>
      <c r="AF566" s="662" t="s">
        <v>15116</v>
      </c>
      <c r="AG566" s="662" t="s">
        <v>16787</v>
      </c>
    </row>
    <row r="567" spans="1:33">
      <c r="A567" s="662" t="s">
        <v>4154</v>
      </c>
      <c r="B567" s="662">
        <v>86161</v>
      </c>
      <c r="C567" s="662" t="s">
        <v>17</v>
      </c>
      <c r="D567" s="662" t="s">
        <v>4182</v>
      </c>
      <c r="E567" s="662" t="s">
        <v>4183</v>
      </c>
      <c r="F567" s="662" t="s">
        <v>4184</v>
      </c>
      <c r="G567" s="662">
        <v>32</v>
      </c>
      <c r="H567" s="662">
        <v>49.3</v>
      </c>
      <c r="I567" s="662">
        <v>131</v>
      </c>
      <c r="J567" s="662">
        <v>7.5</v>
      </c>
      <c r="K567" s="662">
        <v>555</v>
      </c>
      <c r="L567" s="662">
        <v>10.3</v>
      </c>
      <c r="M567" s="662">
        <v>1.5</v>
      </c>
      <c r="N567" s="662" t="s">
        <v>4185</v>
      </c>
      <c r="O567" s="662" t="s">
        <v>22</v>
      </c>
      <c r="P567" s="662" t="s">
        <v>40</v>
      </c>
      <c r="Q567" s="667">
        <v>32.821666999999998</v>
      </c>
      <c r="R567" s="667">
        <v>131.125</v>
      </c>
      <c r="S567" s="662">
        <v>598.94428383497552</v>
      </c>
      <c r="T567" s="668" t="s">
        <v>4605</v>
      </c>
      <c r="U567" s="668" t="s">
        <v>4605</v>
      </c>
      <c r="V567" s="668" t="s">
        <v>4605</v>
      </c>
      <c r="W567" s="668" t="s">
        <v>22</v>
      </c>
      <c r="X567" s="668" t="s">
        <v>22</v>
      </c>
      <c r="Y567" s="668" t="s">
        <v>22</v>
      </c>
      <c r="Z567" s="668" t="s">
        <v>22</v>
      </c>
      <c r="AB567" s="662" t="s">
        <v>4745</v>
      </c>
      <c r="AC567" s="662" t="s">
        <v>3994</v>
      </c>
      <c r="AE567" s="662" t="s">
        <v>5091</v>
      </c>
      <c r="AF567" s="662" t="s">
        <v>15117</v>
      </c>
      <c r="AG567" s="662" t="s">
        <v>16788</v>
      </c>
    </row>
    <row r="568" spans="1:33">
      <c r="A568" s="662" t="s">
        <v>4154</v>
      </c>
      <c r="B568" s="662">
        <v>86111</v>
      </c>
      <c r="C568" s="662" t="s">
        <v>17</v>
      </c>
      <c r="D568" s="662" t="s">
        <v>4169</v>
      </c>
      <c r="E568" s="662" t="s">
        <v>4170</v>
      </c>
      <c r="F568" s="662" t="s">
        <v>4171</v>
      </c>
      <c r="G568" s="662">
        <v>32</v>
      </c>
      <c r="H568" s="662">
        <v>56.8</v>
      </c>
      <c r="I568" s="662">
        <v>131</v>
      </c>
      <c r="J568" s="662">
        <v>2.4</v>
      </c>
      <c r="K568" s="662">
        <v>487</v>
      </c>
      <c r="L568" s="662">
        <v>10</v>
      </c>
      <c r="M568" s="662">
        <v>1.5</v>
      </c>
      <c r="N568" s="662" t="s">
        <v>1986</v>
      </c>
      <c r="O568" s="662" t="s">
        <v>22</v>
      </c>
      <c r="P568" s="662" t="s">
        <v>40</v>
      </c>
      <c r="Q568" s="667">
        <v>32.946666999999998</v>
      </c>
      <c r="R568" s="667">
        <v>131.04</v>
      </c>
      <c r="S568" s="662">
        <v>599.44195759549643</v>
      </c>
      <c r="T568" s="668" t="s">
        <v>4605</v>
      </c>
      <c r="U568" s="668" t="s">
        <v>4605</v>
      </c>
      <c r="V568" s="668" t="s">
        <v>4605</v>
      </c>
      <c r="W568" s="668" t="s">
        <v>22</v>
      </c>
      <c r="X568" s="668" t="s">
        <v>22</v>
      </c>
      <c r="Y568" s="668" t="s">
        <v>22</v>
      </c>
      <c r="Z568" s="668" t="s">
        <v>22</v>
      </c>
      <c r="AB568" s="662" t="s">
        <v>1986</v>
      </c>
      <c r="AC568" s="662" t="s">
        <v>1986</v>
      </c>
      <c r="AE568" s="662" t="s">
        <v>5091</v>
      </c>
      <c r="AF568" s="662" t="s">
        <v>15118</v>
      </c>
      <c r="AG568" s="662" t="s">
        <v>16789</v>
      </c>
    </row>
    <row r="569" spans="1:33">
      <c r="A569" s="662" t="s">
        <v>1093</v>
      </c>
      <c r="B569" s="662">
        <v>33501</v>
      </c>
      <c r="C569" s="662" t="s">
        <v>17</v>
      </c>
      <c r="D569" s="662" t="s">
        <v>1179</v>
      </c>
      <c r="E569" s="662" t="s">
        <v>1180</v>
      </c>
      <c r="F569" s="662" t="s">
        <v>1181</v>
      </c>
      <c r="G569" s="662">
        <v>39</v>
      </c>
      <c r="H569" s="662">
        <v>32.799999999999997</v>
      </c>
      <c r="I569" s="662">
        <v>141</v>
      </c>
      <c r="J569" s="662">
        <v>7.6</v>
      </c>
      <c r="K569" s="662">
        <v>125</v>
      </c>
      <c r="L569" s="662">
        <v>10</v>
      </c>
      <c r="M569" s="662">
        <v>2</v>
      </c>
      <c r="N569" s="662" t="s">
        <v>1182</v>
      </c>
      <c r="O569" s="662" t="s">
        <v>22</v>
      </c>
      <c r="P569" s="662" t="s">
        <v>40</v>
      </c>
      <c r="Q569" s="667">
        <v>39.546666999999999</v>
      </c>
      <c r="R569" s="667">
        <v>141.126667</v>
      </c>
      <c r="S569" s="662">
        <v>602.82834896975135</v>
      </c>
      <c r="T569" s="668" t="s">
        <v>4605</v>
      </c>
      <c r="U569" s="668" t="s">
        <v>4605</v>
      </c>
      <c r="V569" s="668" t="s">
        <v>4605</v>
      </c>
      <c r="W569" s="668" t="s">
        <v>22</v>
      </c>
      <c r="X569" s="668" t="s">
        <v>22</v>
      </c>
      <c r="Y569" s="668" t="s">
        <v>22</v>
      </c>
      <c r="Z569" s="668" t="s">
        <v>22</v>
      </c>
      <c r="AB569" s="662" t="s">
        <v>1182</v>
      </c>
      <c r="AC569" s="662" t="s">
        <v>1182</v>
      </c>
      <c r="AE569" s="662" t="s">
        <v>5091</v>
      </c>
      <c r="AF569" s="662" t="s">
        <v>15120</v>
      </c>
      <c r="AG569" s="662" t="s">
        <v>16791</v>
      </c>
    </row>
    <row r="570" spans="1:33">
      <c r="A570" s="662" t="s">
        <v>1093</v>
      </c>
      <c r="B570" s="662">
        <v>33581</v>
      </c>
      <c r="C570" s="662" t="s">
        <v>17</v>
      </c>
      <c r="D570" s="662" t="s">
        <v>1194</v>
      </c>
      <c r="E570" s="662" t="s">
        <v>1195</v>
      </c>
      <c r="F570" s="662" t="s">
        <v>1196</v>
      </c>
      <c r="G570" s="662">
        <v>39</v>
      </c>
      <c r="H570" s="662">
        <v>28.2</v>
      </c>
      <c r="I570" s="662">
        <v>141</v>
      </c>
      <c r="J570" s="662">
        <v>16.7</v>
      </c>
      <c r="K570" s="662">
        <v>150</v>
      </c>
      <c r="L570" s="662">
        <v>10</v>
      </c>
      <c r="M570" s="662">
        <v>2</v>
      </c>
      <c r="N570" s="662" t="s">
        <v>1051</v>
      </c>
      <c r="O570" s="662" t="s">
        <v>22</v>
      </c>
      <c r="P570" s="662" t="s">
        <v>40</v>
      </c>
      <c r="Q570" s="667">
        <v>39.47</v>
      </c>
      <c r="R570" s="667">
        <v>141.278333</v>
      </c>
      <c r="S570" s="662">
        <v>604.83086243524804</v>
      </c>
      <c r="T570" s="668" t="s">
        <v>4605</v>
      </c>
      <c r="U570" s="668" t="s">
        <v>4605</v>
      </c>
      <c r="V570" s="668" t="s">
        <v>4605</v>
      </c>
      <c r="W570" s="668" t="s">
        <v>22</v>
      </c>
      <c r="X570" s="668" t="s">
        <v>22</v>
      </c>
      <c r="Y570" s="668" t="s">
        <v>22</v>
      </c>
      <c r="Z570" s="668" t="s">
        <v>22</v>
      </c>
      <c r="AB570" s="662" t="s">
        <v>4745</v>
      </c>
      <c r="AC570" s="662" t="s">
        <v>867</v>
      </c>
      <c r="AE570" s="662" t="s">
        <v>5091</v>
      </c>
      <c r="AF570" s="662" t="s">
        <v>15125</v>
      </c>
      <c r="AG570" s="662" t="s">
        <v>16796</v>
      </c>
    </row>
    <row r="571" spans="1:33">
      <c r="A571" s="662" t="s">
        <v>4244</v>
      </c>
      <c r="B571" s="662">
        <v>87071</v>
      </c>
      <c r="C571" s="662" t="s">
        <v>17</v>
      </c>
      <c r="D571" s="662" t="s">
        <v>4253</v>
      </c>
      <c r="E571" s="662" t="s">
        <v>4254</v>
      </c>
      <c r="F571" s="662" t="s">
        <v>4255</v>
      </c>
      <c r="G571" s="662">
        <v>32</v>
      </c>
      <c r="H571" s="662">
        <v>38.6</v>
      </c>
      <c r="I571" s="662">
        <v>131</v>
      </c>
      <c r="J571" s="662">
        <v>9.4</v>
      </c>
      <c r="K571" s="662">
        <v>590</v>
      </c>
      <c r="L571" s="662">
        <v>6.5</v>
      </c>
      <c r="M571" s="662">
        <v>1.5</v>
      </c>
      <c r="N571" s="662" t="s">
        <v>3278</v>
      </c>
      <c r="O571" s="662" t="s">
        <v>22</v>
      </c>
      <c r="P571" s="662" t="s">
        <v>40</v>
      </c>
      <c r="Q571" s="667">
        <v>32.643332999999998</v>
      </c>
      <c r="R571" s="667">
        <v>131.156667</v>
      </c>
      <c r="S571" s="662">
        <v>606.16227010086152</v>
      </c>
      <c r="T571" s="668" t="s">
        <v>4605</v>
      </c>
      <c r="U571" s="668" t="s">
        <v>4605</v>
      </c>
      <c r="V571" s="668" t="s">
        <v>4605</v>
      </c>
      <c r="W571" s="668" t="s">
        <v>22</v>
      </c>
      <c r="X571" s="668" t="s">
        <v>22</v>
      </c>
      <c r="Y571" s="668" t="s">
        <v>22</v>
      </c>
      <c r="Z571" s="668" t="s">
        <v>22</v>
      </c>
      <c r="AB571" s="662" t="s">
        <v>3278</v>
      </c>
      <c r="AC571" s="662" t="s">
        <v>3278</v>
      </c>
      <c r="AE571" s="662" t="s">
        <v>5091</v>
      </c>
      <c r="AF571" s="662" t="s">
        <v>15123</v>
      </c>
      <c r="AG571" s="662" t="s">
        <v>16794</v>
      </c>
    </row>
    <row r="572" spans="1:33">
      <c r="A572" s="662" t="s">
        <v>3919</v>
      </c>
      <c r="B572" s="662">
        <v>82046</v>
      </c>
      <c r="C572" s="662" t="s">
        <v>17</v>
      </c>
      <c r="D572" s="662" t="s">
        <v>3924</v>
      </c>
      <c r="E572" s="662" t="s">
        <v>3925</v>
      </c>
      <c r="F572" s="662" t="s">
        <v>3926</v>
      </c>
      <c r="G572" s="662">
        <v>33</v>
      </c>
      <c r="H572" s="662">
        <v>48.5</v>
      </c>
      <c r="I572" s="662">
        <v>130</v>
      </c>
      <c r="J572" s="662">
        <v>32.299999999999997</v>
      </c>
      <c r="K572" s="662">
        <v>7</v>
      </c>
      <c r="L572" s="662">
        <v>10.3</v>
      </c>
      <c r="M572" s="662">
        <v>1.5</v>
      </c>
      <c r="N572" s="662" t="s">
        <v>3927</v>
      </c>
      <c r="O572" s="662" t="s">
        <v>22</v>
      </c>
      <c r="P572" s="662" t="s">
        <v>22</v>
      </c>
      <c r="Q572" s="667">
        <v>33.808332999999998</v>
      </c>
      <c r="R572" s="667">
        <v>130.53833299999999</v>
      </c>
      <c r="S572" s="662">
        <v>606.16444680930249</v>
      </c>
      <c r="T572" s="668" t="s">
        <v>4605</v>
      </c>
      <c r="U572" s="668" t="s">
        <v>4605</v>
      </c>
      <c r="V572" s="668" t="s">
        <v>4605</v>
      </c>
      <c r="W572" s="668" t="s">
        <v>22</v>
      </c>
      <c r="X572" s="668" t="s">
        <v>22</v>
      </c>
      <c r="Y572" s="668" t="s">
        <v>22</v>
      </c>
      <c r="Z572" s="668" t="s">
        <v>22</v>
      </c>
      <c r="AB572" s="662" t="s">
        <v>3986</v>
      </c>
      <c r="AC572" s="662" t="s">
        <v>3994</v>
      </c>
      <c r="AE572" s="662" t="s">
        <v>5091</v>
      </c>
      <c r="AF572" s="662" t="s">
        <v>15122</v>
      </c>
      <c r="AG572" s="662" t="s">
        <v>16793</v>
      </c>
    </row>
    <row r="573" spans="1:33">
      <c r="A573" s="662" t="s">
        <v>958</v>
      </c>
      <c r="B573" s="662">
        <v>32311</v>
      </c>
      <c r="C573" s="662" t="s">
        <v>17</v>
      </c>
      <c r="D573" s="662" t="s">
        <v>1015</v>
      </c>
      <c r="E573" s="662" t="s">
        <v>1016</v>
      </c>
      <c r="F573" s="662" t="s">
        <v>1017</v>
      </c>
      <c r="G573" s="662">
        <v>39</v>
      </c>
      <c r="H573" s="662">
        <v>59.6</v>
      </c>
      <c r="I573" s="662">
        <v>140</v>
      </c>
      <c r="J573" s="662">
        <v>24.2</v>
      </c>
      <c r="K573" s="662">
        <v>120</v>
      </c>
      <c r="L573" s="662">
        <v>6.5</v>
      </c>
      <c r="M573" s="662">
        <v>3.5</v>
      </c>
      <c r="N573" s="662" t="s">
        <v>1018</v>
      </c>
      <c r="O573" s="662">
        <v>32920</v>
      </c>
      <c r="P573" s="662" t="s">
        <v>40</v>
      </c>
      <c r="Q573" s="667">
        <v>39.993333</v>
      </c>
      <c r="R573" s="667">
        <v>140.403333</v>
      </c>
      <c r="S573" s="662">
        <v>606.86884019203148</v>
      </c>
      <c r="T573" s="668" t="s">
        <v>4605</v>
      </c>
      <c r="U573" s="668" t="s">
        <v>4605</v>
      </c>
      <c r="V573" s="668" t="s">
        <v>4605</v>
      </c>
      <c r="W573" s="668" t="s">
        <v>22</v>
      </c>
      <c r="X573" s="668" t="s">
        <v>22</v>
      </c>
      <c r="Y573" s="668" t="s">
        <v>22</v>
      </c>
      <c r="Z573" s="668" t="s">
        <v>22</v>
      </c>
      <c r="AB573" s="662" t="s">
        <v>1018</v>
      </c>
      <c r="AC573" s="662" t="s">
        <v>1018</v>
      </c>
      <c r="AE573" s="662" t="s">
        <v>5095</v>
      </c>
      <c r="AF573" s="662" t="s">
        <v>15141</v>
      </c>
      <c r="AG573" s="662" t="s">
        <v>16812</v>
      </c>
    </row>
    <row r="574" spans="1:33">
      <c r="A574" s="662" t="s">
        <v>4244</v>
      </c>
      <c r="B574" s="662">
        <v>87206</v>
      </c>
      <c r="C574" s="662" t="s">
        <v>17</v>
      </c>
      <c r="D574" s="662" t="s">
        <v>4276</v>
      </c>
      <c r="E574" s="662" t="s">
        <v>4277</v>
      </c>
      <c r="F574" s="662" t="s">
        <v>4278</v>
      </c>
      <c r="G574" s="662">
        <v>32</v>
      </c>
      <c r="H574" s="662">
        <v>23.1</v>
      </c>
      <c r="I574" s="662">
        <v>131</v>
      </c>
      <c r="J574" s="662">
        <v>19.899999999999999</v>
      </c>
      <c r="K574" s="662">
        <v>250</v>
      </c>
      <c r="L574" s="662">
        <v>6.5</v>
      </c>
      <c r="M574" s="662">
        <v>1.5</v>
      </c>
      <c r="N574" s="662" t="s">
        <v>2388</v>
      </c>
      <c r="O574" s="662" t="s">
        <v>22</v>
      </c>
      <c r="P574" s="662" t="s">
        <v>40</v>
      </c>
      <c r="Q574" s="667">
        <v>32.384999999999998</v>
      </c>
      <c r="R574" s="667">
        <v>131.33166700000001</v>
      </c>
      <c r="S574" s="662">
        <v>607.43263270952104</v>
      </c>
      <c r="T574" s="668" t="s">
        <v>4605</v>
      </c>
      <c r="U574" s="668" t="s">
        <v>4605</v>
      </c>
      <c r="V574" s="668" t="s">
        <v>4605</v>
      </c>
      <c r="W574" s="668" t="s">
        <v>22</v>
      </c>
      <c r="X574" s="668" t="s">
        <v>22</v>
      </c>
      <c r="Y574" s="668" t="s">
        <v>22</v>
      </c>
      <c r="Z574" s="668" t="s">
        <v>22</v>
      </c>
      <c r="AB574" s="662" t="s">
        <v>2388</v>
      </c>
      <c r="AC574" s="662" t="s">
        <v>2388</v>
      </c>
      <c r="AE574" s="662" t="s">
        <v>5095</v>
      </c>
      <c r="AF574" s="662" t="s">
        <v>15146</v>
      </c>
      <c r="AG574" s="662" t="s">
        <v>16817</v>
      </c>
    </row>
    <row r="575" spans="1:33">
      <c r="A575" s="662" t="s">
        <v>3919</v>
      </c>
      <c r="B575" s="662">
        <v>82261</v>
      </c>
      <c r="C575" s="662" t="s">
        <v>17</v>
      </c>
      <c r="D575" s="662" t="s">
        <v>3967</v>
      </c>
      <c r="E575" s="662" t="s">
        <v>3968</v>
      </c>
      <c r="F575" s="662" t="s">
        <v>3969</v>
      </c>
      <c r="G575" s="662">
        <v>33</v>
      </c>
      <c r="H575" s="662">
        <v>24.4</v>
      </c>
      <c r="I575" s="662">
        <v>130</v>
      </c>
      <c r="J575" s="662">
        <v>41.7</v>
      </c>
      <c r="K575" s="662">
        <v>38</v>
      </c>
      <c r="L575" s="662">
        <v>10.1</v>
      </c>
      <c r="M575" s="662">
        <v>1.5</v>
      </c>
      <c r="N575" s="662" t="s">
        <v>3941</v>
      </c>
      <c r="O575" s="662" t="s">
        <v>22</v>
      </c>
      <c r="P575" s="662" t="s">
        <v>40</v>
      </c>
      <c r="Q575" s="667">
        <v>33.406666999999999</v>
      </c>
      <c r="R575" s="667">
        <v>130.69499999999999</v>
      </c>
      <c r="S575" s="662">
        <v>607.48731524915479</v>
      </c>
      <c r="T575" s="668" t="s">
        <v>4605</v>
      </c>
      <c r="U575" s="668" t="s">
        <v>4605</v>
      </c>
      <c r="V575" s="668" t="s">
        <v>4605</v>
      </c>
      <c r="W575" s="668" t="s">
        <v>22</v>
      </c>
      <c r="X575" s="668" t="s">
        <v>22</v>
      </c>
      <c r="Y575" s="668" t="s">
        <v>22</v>
      </c>
      <c r="Z575" s="668" t="s">
        <v>22</v>
      </c>
      <c r="AB575" s="662" t="s">
        <v>4745</v>
      </c>
      <c r="AC575" s="662" t="s">
        <v>4879</v>
      </c>
      <c r="AE575" s="662" t="s">
        <v>5095</v>
      </c>
      <c r="AF575" s="662" t="s">
        <v>15143</v>
      </c>
      <c r="AG575" s="662" t="s">
        <v>16814</v>
      </c>
    </row>
    <row r="576" spans="1:33" ht="18.75" customHeight="1">
      <c r="A576" s="662" t="s">
        <v>4154</v>
      </c>
      <c r="B576" s="662">
        <v>86157</v>
      </c>
      <c r="C576" s="662" t="s">
        <v>17</v>
      </c>
      <c r="D576" s="662" t="s">
        <v>4178</v>
      </c>
      <c r="E576" s="662" t="s">
        <v>4179</v>
      </c>
      <c r="F576" s="662" t="s">
        <v>4180</v>
      </c>
      <c r="G576" s="662">
        <v>32</v>
      </c>
      <c r="H576" s="662">
        <v>49.9</v>
      </c>
      <c r="I576" s="662">
        <v>131</v>
      </c>
      <c r="J576" s="662">
        <v>0.8</v>
      </c>
      <c r="K576" s="662">
        <v>394</v>
      </c>
      <c r="L576" s="662">
        <v>10</v>
      </c>
      <c r="M576" s="662">
        <v>1.5</v>
      </c>
      <c r="N576" s="662" t="s">
        <v>4181</v>
      </c>
      <c r="O576" s="662">
        <v>86901</v>
      </c>
      <c r="P576" s="662" t="s">
        <v>40</v>
      </c>
      <c r="Q576" s="667">
        <v>32.831667000000003</v>
      </c>
      <c r="R576" s="667">
        <v>131.01333299999999</v>
      </c>
      <c r="S576" s="662">
        <v>607.60455182010003</v>
      </c>
      <c r="T576" s="668" t="s">
        <v>4605</v>
      </c>
      <c r="U576" s="668" t="s">
        <v>4605</v>
      </c>
      <c r="V576" s="668" t="s">
        <v>4605</v>
      </c>
      <c r="W576" s="668" t="s">
        <v>22</v>
      </c>
      <c r="X576" s="668" t="s">
        <v>22</v>
      </c>
      <c r="Y576" s="668" t="s">
        <v>22</v>
      </c>
      <c r="Z576" s="668" t="s">
        <v>22</v>
      </c>
      <c r="AB576" s="662" t="s">
        <v>4181</v>
      </c>
      <c r="AC576" s="662" t="s">
        <v>4181</v>
      </c>
      <c r="AE576" s="662" t="s">
        <v>5095</v>
      </c>
      <c r="AF576" s="662" t="s">
        <v>15130</v>
      </c>
      <c r="AG576" s="662" t="s">
        <v>16801</v>
      </c>
    </row>
    <row r="577" spans="1:33">
      <c r="A577" s="662" t="s">
        <v>1093</v>
      </c>
      <c r="B577" s="662">
        <v>33421</v>
      </c>
      <c r="C577" s="662" t="s">
        <v>17</v>
      </c>
      <c r="D577" s="662" t="s">
        <v>1161</v>
      </c>
      <c r="E577" s="662" t="s">
        <v>1162</v>
      </c>
      <c r="F577" s="662" t="s">
        <v>1163</v>
      </c>
      <c r="G577" s="662">
        <v>39</v>
      </c>
      <c r="H577" s="662">
        <v>41.8</v>
      </c>
      <c r="I577" s="662">
        <v>140</v>
      </c>
      <c r="J577" s="662">
        <v>58.5</v>
      </c>
      <c r="K577" s="662">
        <v>195</v>
      </c>
      <c r="L577" s="662">
        <v>8.5</v>
      </c>
      <c r="M577" s="662">
        <v>2.5</v>
      </c>
      <c r="N577" s="662" t="s">
        <v>988</v>
      </c>
      <c r="O577" s="662">
        <v>33925</v>
      </c>
      <c r="P577" s="662" t="s">
        <v>40</v>
      </c>
      <c r="Q577" s="667">
        <v>39.696666999999998</v>
      </c>
      <c r="R577" s="667">
        <v>140.97499999999999</v>
      </c>
      <c r="S577" s="662">
        <v>607.68338525960223</v>
      </c>
      <c r="T577" s="668" t="s">
        <v>4605</v>
      </c>
      <c r="U577" s="668" t="s">
        <v>4605</v>
      </c>
      <c r="V577" s="668" t="s">
        <v>4605</v>
      </c>
      <c r="W577" s="668" t="s">
        <v>22</v>
      </c>
      <c r="X577" s="668" t="s">
        <v>22</v>
      </c>
      <c r="Y577" s="668" t="s">
        <v>22</v>
      </c>
      <c r="Z577" s="668" t="s">
        <v>22</v>
      </c>
      <c r="AB577" s="662" t="s">
        <v>4745</v>
      </c>
      <c r="AC577" s="662" t="s">
        <v>4783</v>
      </c>
      <c r="AE577" s="662" t="s">
        <v>5095</v>
      </c>
      <c r="AF577" s="662" t="s">
        <v>15142</v>
      </c>
      <c r="AG577" s="662" t="s">
        <v>16813</v>
      </c>
    </row>
    <row r="578" spans="1:33">
      <c r="A578" s="662" t="s">
        <v>1093</v>
      </c>
      <c r="B578" s="662">
        <v>33671</v>
      </c>
      <c r="C578" s="662" t="s">
        <v>17</v>
      </c>
      <c r="D578" s="662" t="s">
        <v>1213</v>
      </c>
      <c r="E578" s="662" t="s">
        <v>1214</v>
      </c>
      <c r="F578" s="662" t="s">
        <v>1215</v>
      </c>
      <c r="G578" s="662">
        <v>39</v>
      </c>
      <c r="H578" s="662">
        <v>20.3</v>
      </c>
      <c r="I578" s="662">
        <v>141</v>
      </c>
      <c r="J578" s="662">
        <v>32.6</v>
      </c>
      <c r="K578" s="662">
        <v>275</v>
      </c>
      <c r="L578" s="662">
        <v>10.1</v>
      </c>
      <c r="M578" s="662">
        <v>2</v>
      </c>
      <c r="N578" s="662" t="s">
        <v>894</v>
      </c>
      <c r="O578" s="662">
        <v>33930</v>
      </c>
      <c r="P578" s="662" t="s">
        <v>22</v>
      </c>
      <c r="Q578" s="667">
        <v>39.338332999999999</v>
      </c>
      <c r="R578" s="667">
        <v>141.54333299999999</v>
      </c>
      <c r="S578" s="662">
        <v>609.53623593122222</v>
      </c>
      <c r="T578" s="668" t="s">
        <v>4605</v>
      </c>
      <c r="U578" s="668" t="s">
        <v>4605</v>
      </c>
      <c r="V578" s="668" t="s">
        <v>4605</v>
      </c>
      <c r="W578" s="668" t="s">
        <v>22</v>
      </c>
      <c r="X578" s="668" t="s">
        <v>22</v>
      </c>
      <c r="Y578" s="668" t="s">
        <v>22</v>
      </c>
      <c r="Z578" s="668" t="s">
        <v>22</v>
      </c>
      <c r="AB578" s="662" t="s">
        <v>4745</v>
      </c>
      <c r="AC578" s="662" t="s">
        <v>855</v>
      </c>
      <c r="AE578" s="662" t="s">
        <v>5095</v>
      </c>
      <c r="AF578" s="662" t="s">
        <v>15131</v>
      </c>
      <c r="AG578" s="662" t="s">
        <v>16802</v>
      </c>
    </row>
    <row r="579" spans="1:33">
      <c r="A579" s="662" t="s">
        <v>958</v>
      </c>
      <c r="B579" s="662">
        <v>32111</v>
      </c>
      <c r="C579" s="662" t="s">
        <v>17</v>
      </c>
      <c r="D579" s="662" t="s">
        <v>974</v>
      </c>
      <c r="E579" s="662" t="s">
        <v>975</v>
      </c>
      <c r="F579" s="662" t="s">
        <v>976</v>
      </c>
      <c r="G579" s="662">
        <v>40</v>
      </c>
      <c r="H579" s="662">
        <v>11.9</v>
      </c>
      <c r="I579" s="662">
        <v>140</v>
      </c>
      <c r="J579" s="662">
        <v>1.9</v>
      </c>
      <c r="K579" s="662">
        <v>6</v>
      </c>
      <c r="L579" s="662">
        <v>19</v>
      </c>
      <c r="M579" s="662">
        <v>2</v>
      </c>
      <c r="N579" s="662" t="s">
        <v>977</v>
      </c>
      <c r="O579" s="662">
        <v>32900</v>
      </c>
      <c r="P579" s="662" t="s">
        <v>40</v>
      </c>
      <c r="Q579" s="667">
        <v>40.198332999999998</v>
      </c>
      <c r="R579" s="667">
        <v>140.031667</v>
      </c>
      <c r="S579" s="662">
        <v>610.84432400362948</v>
      </c>
      <c r="T579" s="668" t="s">
        <v>4605</v>
      </c>
      <c r="U579" s="668" t="s">
        <v>4605</v>
      </c>
      <c r="V579" s="668" t="s">
        <v>4605</v>
      </c>
      <c r="W579" s="668" t="s">
        <v>22</v>
      </c>
      <c r="X579" s="668" t="s">
        <v>22</v>
      </c>
      <c r="Y579" s="668" t="s">
        <v>22</v>
      </c>
      <c r="Z579" s="668" t="s">
        <v>22</v>
      </c>
      <c r="AB579" s="662" t="s">
        <v>4745</v>
      </c>
      <c r="AC579" s="662" t="s">
        <v>1522</v>
      </c>
      <c r="AE579" s="662" t="s">
        <v>5095</v>
      </c>
      <c r="AF579" s="662" t="s">
        <v>15135</v>
      </c>
      <c r="AG579" s="662" t="s">
        <v>16806</v>
      </c>
    </row>
    <row r="580" spans="1:33">
      <c r="A580" s="662" t="s">
        <v>4244</v>
      </c>
      <c r="B580" s="662">
        <v>87293</v>
      </c>
      <c r="C580" s="662" t="s">
        <v>17</v>
      </c>
      <c r="D580" s="662" t="s">
        <v>4286</v>
      </c>
      <c r="E580" s="662" t="s">
        <v>4287</v>
      </c>
      <c r="F580" s="662" t="s">
        <v>4288</v>
      </c>
      <c r="G580" s="662">
        <v>32</v>
      </c>
      <c r="H580" s="662">
        <v>7.4</v>
      </c>
      <c r="I580" s="662">
        <v>131</v>
      </c>
      <c r="J580" s="662">
        <v>28.5</v>
      </c>
      <c r="K580" s="662">
        <v>57</v>
      </c>
      <c r="L580" s="662">
        <v>10</v>
      </c>
      <c r="M580" s="662">
        <v>1.5</v>
      </c>
      <c r="N580" s="662" t="s">
        <v>4289</v>
      </c>
      <c r="O580" s="662" t="s">
        <v>22</v>
      </c>
      <c r="P580" s="662" t="s">
        <v>22</v>
      </c>
      <c r="Q580" s="667">
        <v>32.123333000000002</v>
      </c>
      <c r="R580" s="667">
        <v>131.47499999999999</v>
      </c>
      <c r="S580" s="662">
        <v>613.0165784240279</v>
      </c>
      <c r="T580" s="668" t="s">
        <v>4605</v>
      </c>
      <c r="U580" s="668" t="s">
        <v>4605</v>
      </c>
      <c r="V580" s="668" t="s">
        <v>4605</v>
      </c>
      <c r="W580" s="668" t="s">
        <v>22</v>
      </c>
      <c r="X580" s="668" t="s">
        <v>22</v>
      </c>
      <c r="Y580" s="668" t="s">
        <v>22</v>
      </c>
      <c r="Z580" s="668" t="s">
        <v>22</v>
      </c>
      <c r="AB580" s="662" t="s">
        <v>4289</v>
      </c>
      <c r="AC580" s="662" t="s">
        <v>4289</v>
      </c>
      <c r="AE580" s="662" t="s">
        <v>5095</v>
      </c>
      <c r="AF580" s="662" t="s">
        <v>15136</v>
      </c>
      <c r="AG580" s="662" t="s">
        <v>16807</v>
      </c>
    </row>
    <row r="581" spans="1:33" ht="18.75" customHeight="1">
      <c r="A581" s="662" t="s">
        <v>1093</v>
      </c>
      <c r="B581" s="662">
        <v>33431</v>
      </c>
      <c r="C581" s="662" t="s">
        <v>23</v>
      </c>
      <c r="D581" s="662" t="s">
        <v>1164</v>
      </c>
      <c r="E581" s="662" t="s">
        <v>1165</v>
      </c>
      <c r="F581" s="662" t="s">
        <v>1166</v>
      </c>
      <c r="G581" s="662">
        <v>39</v>
      </c>
      <c r="H581" s="662">
        <v>41.9</v>
      </c>
      <c r="I581" s="662">
        <v>141</v>
      </c>
      <c r="J581" s="662">
        <v>9.9</v>
      </c>
      <c r="K581" s="662">
        <v>155</v>
      </c>
      <c r="L581" s="662">
        <v>15.5</v>
      </c>
      <c r="M581" s="662" t="s">
        <v>22</v>
      </c>
      <c r="N581" s="662" t="s">
        <v>27</v>
      </c>
      <c r="O581" s="662">
        <v>33927</v>
      </c>
      <c r="P581" s="662" t="s">
        <v>22</v>
      </c>
      <c r="Q581" s="667">
        <v>39.698332999999998</v>
      </c>
      <c r="R581" s="667">
        <v>141.16499999999999</v>
      </c>
      <c r="S581" s="662">
        <v>617.94687469646567</v>
      </c>
      <c r="T581" s="668" t="s">
        <v>4605</v>
      </c>
      <c r="U581" s="668" t="s">
        <v>4605</v>
      </c>
      <c r="V581" s="668" t="s">
        <v>4605</v>
      </c>
      <c r="W581" s="668" t="s">
        <v>4605</v>
      </c>
      <c r="X581" s="668" t="s">
        <v>22</v>
      </c>
      <c r="Y581" s="668" t="s">
        <v>4605</v>
      </c>
      <c r="Z581" s="668" t="s">
        <v>4605</v>
      </c>
      <c r="AB581" s="662" t="s">
        <v>4745</v>
      </c>
      <c r="AC581" s="662" t="s">
        <v>4744</v>
      </c>
      <c r="AE581" s="662" t="s">
        <v>5095</v>
      </c>
      <c r="AF581" s="662" t="s">
        <v>15140</v>
      </c>
      <c r="AG581" s="662" t="s">
        <v>16811</v>
      </c>
    </row>
    <row r="582" spans="1:33">
      <c r="A582" s="662" t="s">
        <v>3919</v>
      </c>
      <c r="B582" s="662">
        <v>82317</v>
      </c>
      <c r="C582" s="662" t="s">
        <v>17</v>
      </c>
      <c r="D582" s="662" t="s">
        <v>3980</v>
      </c>
      <c r="E582" s="662" t="s">
        <v>3981</v>
      </c>
      <c r="F582" s="662" t="s">
        <v>3982</v>
      </c>
      <c r="G582" s="662">
        <v>33</v>
      </c>
      <c r="H582" s="662">
        <v>13.5</v>
      </c>
      <c r="I582" s="662">
        <v>130</v>
      </c>
      <c r="J582" s="662">
        <v>38.700000000000003</v>
      </c>
      <c r="K582" s="662">
        <v>144</v>
      </c>
      <c r="L582" s="662">
        <v>10.1</v>
      </c>
      <c r="M582" s="662">
        <v>1.5</v>
      </c>
      <c r="N582" s="662" t="s">
        <v>3983</v>
      </c>
      <c r="O582" s="662" t="s">
        <v>22</v>
      </c>
      <c r="P582" s="662" t="s">
        <v>40</v>
      </c>
      <c r="Q582" s="667">
        <v>33.225000000000001</v>
      </c>
      <c r="R582" s="667">
        <v>130.64500000000001</v>
      </c>
      <c r="S582" s="662">
        <v>619.5515352162522</v>
      </c>
      <c r="T582" s="668" t="s">
        <v>4605</v>
      </c>
      <c r="U582" s="668" t="s">
        <v>4605</v>
      </c>
      <c r="V582" s="668" t="s">
        <v>4605</v>
      </c>
      <c r="W582" s="668" t="s">
        <v>22</v>
      </c>
      <c r="X582" s="668" t="s">
        <v>22</v>
      </c>
      <c r="Y582" s="668" t="s">
        <v>22</v>
      </c>
      <c r="Z582" s="668" t="s">
        <v>22</v>
      </c>
      <c r="AB582" s="662" t="s">
        <v>4745</v>
      </c>
      <c r="AC582" s="662" t="s">
        <v>3309</v>
      </c>
      <c r="AE582" s="662" t="s">
        <v>5095</v>
      </c>
      <c r="AF582" s="662" t="s">
        <v>15137</v>
      </c>
      <c r="AG582" s="662" t="s">
        <v>16808</v>
      </c>
    </row>
    <row r="583" spans="1:33">
      <c r="A583" s="662" t="s">
        <v>4154</v>
      </c>
      <c r="B583" s="662">
        <v>86146</v>
      </c>
      <c r="C583" s="662" t="s">
        <v>23</v>
      </c>
      <c r="D583" s="662" t="s">
        <v>4175</v>
      </c>
      <c r="E583" s="662" t="s">
        <v>4176</v>
      </c>
      <c r="F583" s="662" t="s">
        <v>4177</v>
      </c>
      <c r="G583" s="662">
        <v>32</v>
      </c>
      <c r="H583" s="662">
        <v>50.2</v>
      </c>
      <c r="I583" s="662">
        <v>130</v>
      </c>
      <c r="J583" s="662">
        <v>51.3</v>
      </c>
      <c r="K583" s="662">
        <v>193</v>
      </c>
      <c r="L583" s="662">
        <v>10</v>
      </c>
      <c r="M583" s="662" t="s">
        <v>22</v>
      </c>
      <c r="N583" s="662" t="s">
        <v>35</v>
      </c>
      <c r="O583" s="662" t="s">
        <v>22</v>
      </c>
      <c r="P583" s="662" t="s">
        <v>36</v>
      </c>
      <c r="Q583" s="667">
        <v>32.836666999999998</v>
      </c>
      <c r="R583" s="667">
        <v>130.85499999999999</v>
      </c>
      <c r="S583" s="662">
        <v>620.4428270328516</v>
      </c>
      <c r="T583" s="668" t="s">
        <v>4605</v>
      </c>
      <c r="U583" s="668" t="s">
        <v>4605</v>
      </c>
      <c r="V583" s="668" t="s">
        <v>4605</v>
      </c>
      <c r="W583" s="668" t="s">
        <v>22</v>
      </c>
      <c r="X583" s="668" t="s">
        <v>22</v>
      </c>
      <c r="Y583" s="668" t="s">
        <v>22</v>
      </c>
      <c r="Z583" s="668" t="s">
        <v>22</v>
      </c>
      <c r="AB583" s="662" t="s">
        <v>35</v>
      </c>
      <c r="AC583" s="662" t="s">
        <v>35</v>
      </c>
      <c r="AE583" s="662" t="s">
        <v>4964</v>
      </c>
      <c r="AF583" s="662" t="s">
        <v>15148</v>
      </c>
      <c r="AG583" s="662" t="s">
        <v>16819</v>
      </c>
    </row>
    <row r="584" spans="1:33">
      <c r="A584" s="662" t="s">
        <v>4154</v>
      </c>
      <c r="B584" s="662">
        <v>86006</v>
      </c>
      <c r="C584" s="662" t="s">
        <v>17</v>
      </c>
      <c r="D584" s="662" t="s">
        <v>4155</v>
      </c>
      <c r="E584" s="662" t="s">
        <v>2864</v>
      </c>
      <c r="F584" s="662" t="s">
        <v>4156</v>
      </c>
      <c r="G584" s="662">
        <v>33</v>
      </c>
      <c r="H584" s="662">
        <v>6.9</v>
      </c>
      <c r="I584" s="662">
        <v>130</v>
      </c>
      <c r="J584" s="662">
        <v>41.5</v>
      </c>
      <c r="K584" s="662">
        <v>119</v>
      </c>
      <c r="L584" s="662">
        <v>10</v>
      </c>
      <c r="M584" s="662">
        <v>1.5</v>
      </c>
      <c r="N584" s="662" t="s">
        <v>4157</v>
      </c>
      <c r="O584" s="662" t="s">
        <v>22</v>
      </c>
      <c r="P584" s="662" t="s">
        <v>40</v>
      </c>
      <c r="Q584" s="667">
        <v>33.115000000000002</v>
      </c>
      <c r="R584" s="667">
        <v>130.691667</v>
      </c>
      <c r="S584" s="662">
        <v>620.54404640390521</v>
      </c>
      <c r="T584" s="668" t="s">
        <v>4605</v>
      </c>
      <c r="U584" s="668" t="s">
        <v>4605</v>
      </c>
      <c r="V584" s="668" t="s">
        <v>4605</v>
      </c>
      <c r="W584" s="668" t="s">
        <v>22</v>
      </c>
      <c r="X584" s="668" t="s">
        <v>22</v>
      </c>
      <c r="Y584" s="668" t="s">
        <v>22</v>
      </c>
      <c r="Z584" s="668" t="s">
        <v>22</v>
      </c>
      <c r="AB584" s="662" t="s">
        <v>4745</v>
      </c>
      <c r="AC584" s="662" t="s">
        <v>4886</v>
      </c>
      <c r="AE584" s="662" t="s">
        <v>4964</v>
      </c>
      <c r="AF584" s="662" t="s">
        <v>15158</v>
      </c>
      <c r="AG584" s="662" t="s">
        <v>16829</v>
      </c>
    </row>
    <row r="585" spans="1:33">
      <c r="A585" s="662" t="s">
        <v>4154</v>
      </c>
      <c r="B585" s="662">
        <v>86101</v>
      </c>
      <c r="C585" s="662" t="s">
        <v>17</v>
      </c>
      <c r="D585" s="662" t="s">
        <v>4166</v>
      </c>
      <c r="E585" s="662" t="s">
        <v>4167</v>
      </c>
      <c r="F585" s="662" t="s">
        <v>4168</v>
      </c>
      <c r="G585" s="662">
        <v>32</v>
      </c>
      <c r="H585" s="662">
        <v>56.7</v>
      </c>
      <c r="I585" s="662">
        <v>130</v>
      </c>
      <c r="J585" s="662">
        <v>46.9</v>
      </c>
      <c r="K585" s="662">
        <v>83</v>
      </c>
      <c r="L585" s="662">
        <v>6.5</v>
      </c>
      <c r="M585" s="662">
        <v>1.5</v>
      </c>
      <c r="N585" s="662" t="s">
        <v>4165</v>
      </c>
      <c r="O585" s="662" t="s">
        <v>22</v>
      </c>
      <c r="P585" s="662" t="s">
        <v>40</v>
      </c>
      <c r="Q585" s="667">
        <v>32.945</v>
      </c>
      <c r="R585" s="667">
        <v>130.781667</v>
      </c>
      <c r="S585" s="662">
        <v>621.08467666977867</v>
      </c>
      <c r="T585" s="668" t="s">
        <v>4605</v>
      </c>
      <c r="U585" s="668" t="s">
        <v>4605</v>
      </c>
      <c r="V585" s="668" t="s">
        <v>4605</v>
      </c>
      <c r="W585" s="668" t="s">
        <v>22</v>
      </c>
      <c r="X585" s="668" t="s">
        <v>22</v>
      </c>
      <c r="Y585" s="668" t="s">
        <v>22</v>
      </c>
      <c r="Z585" s="668" t="s">
        <v>22</v>
      </c>
      <c r="AB585" s="662" t="s">
        <v>4745</v>
      </c>
      <c r="AC585" s="662" t="s">
        <v>4887</v>
      </c>
      <c r="AE585" s="662" t="s">
        <v>4964</v>
      </c>
      <c r="AF585" s="662" t="s">
        <v>15162</v>
      </c>
      <c r="AG585" s="662" t="s">
        <v>16833</v>
      </c>
    </row>
    <row r="586" spans="1:33">
      <c r="A586" s="662" t="s">
        <v>4244</v>
      </c>
      <c r="B586" s="662">
        <v>87331</v>
      </c>
      <c r="C586" s="662" t="s">
        <v>17</v>
      </c>
      <c r="D586" s="662" t="s">
        <v>4294</v>
      </c>
      <c r="E586" s="662" t="s">
        <v>4295</v>
      </c>
      <c r="F586" s="662" t="s">
        <v>4296</v>
      </c>
      <c r="G586" s="662">
        <v>32</v>
      </c>
      <c r="H586" s="662">
        <v>3.8</v>
      </c>
      <c r="I586" s="662">
        <v>131</v>
      </c>
      <c r="J586" s="662">
        <v>24.8</v>
      </c>
      <c r="K586" s="662">
        <v>8</v>
      </c>
      <c r="L586" s="662">
        <v>10</v>
      </c>
      <c r="M586" s="662">
        <v>1.5</v>
      </c>
      <c r="N586" s="662" t="s">
        <v>4165</v>
      </c>
      <c r="O586" s="662" t="s">
        <v>22</v>
      </c>
      <c r="P586" s="662" t="s">
        <v>40</v>
      </c>
      <c r="Q586" s="667">
        <v>32.063333</v>
      </c>
      <c r="R586" s="667">
        <v>131.41333299999999</v>
      </c>
      <c r="S586" s="662">
        <v>621.66085350055948</v>
      </c>
      <c r="T586" s="668" t="s">
        <v>4605</v>
      </c>
      <c r="U586" s="668" t="s">
        <v>4605</v>
      </c>
      <c r="V586" s="668" t="s">
        <v>4605</v>
      </c>
      <c r="W586" s="668" t="s">
        <v>22</v>
      </c>
      <c r="X586" s="668" t="s">
        <v>22</v>
      </c>
      <c r="Y586" s="668" t="s">
        <v>22</v>
      </c>
      <c r="Z586" s="668" t="s">
        <v>22</v>
      </c>
      <c r="AB586" s="662" t="s">
        <v>4745</v>
      </c>
      <c r="AC586" s="662" t="s">
        <v>4887</v>
      </c>
      <c r="AE586" s="662" t="s">
        <v>4964</v>
      </c>
      <c r="AF586" s="662" t="s">
        <v>15159</v>
      </c>
      <c r="AG586" s="662" t="s">
        <v>16830</v>
      </c>
    </row>
    <row r="587" spans="1:33" ht="18.75" customHeight="1">
      <c r="A587" s="662" t="s">
        <v>3919</v>
      </c>
      <c r="B587" s="662">
        <v>82191</v>
      </c>
      <c r="C587" s="662" t="s">
        <v>17</v>
      </c>
      <c r="D587" s="662" t="s">
        <v>3955</v>
      </c>
      <c r="E587" s="662" t="s">
        <v>3956</v>
      </c>
      <c r="F587" s="662" t="s">
        <v>3957</v>
      </c>
      <c r="G587" s="662">
        <v>33</v>
      </c>
      <c r="H587" s="662">
        <v>29.8</v>
      </c>
      <c r="I587" s="662">
        <v>130</v>
      </c>
      <c r="J587" s="662">
        <v>29.4</v>
      </c>
      <c r="K587" s="662">
        <v>52</v>
      </c>
      <c r="L587" s="662">
        <v>10.199999999999999</v>
      </c>
      <c r="M587" s="662">
        <v>1.5</v>
      </c>
      <c r="N587" s="662" t="s">
        <v>3958</v>
      </c>
      <c r="O587" s="662" t="s">
        <v>22</v>
      </c>
      <c r="P587" s="662" t="s">
        <v>40</v>
      </c>
      <c r="Q587" s="667">
        <v>33.496667000000002</v>
      </c>
      <c r="R587" s="667">
        <v>130.49</v>
      </c>
      <c r="S587" s="662">
        <v>621.66884142973424</v>
      </c>
      <c r="T587" s="668" t="s">
        <v>4605</v>
      </c>
      <c r="U587" s="668" t="s">
        <v>4605</v>
      </c>
      <c r="V587" s="668" t="s">
        <v>4605</v>
      </c>
      <c r="W587" s="668" t="s">
        <v>22</v>
      </c>
      <c r="X587" s="668" t="s">
        <v>22</v>
      </c>
      <c r="Y587" s="668" t="s">
        <v>22</v>
      </c>
      <c r="Z587" s="668" t="s">
        <v>22</v>
      </c>
      <c r="AB587" s="662" t="s">
        <v>3958</v>
      </c>
      <c r="AC587" s="662" t="s">
        <v>3958</v>
      </c>
      <c r="AE587" s="662" t="s">
        <v>4964</v>
      </c>
      <c r="AF587" s="662" t="s">
        <v>15151</v>
      </c>
      <c r="AG587" s="662" t="s">
        <v>16822</v>
      </c>
    </row>
    <row r="588" spans="1:33">
      <c r="A588" s="662" t="s">
        <v>3919</v>
      </c>
      <c r="B588" s="662">
        <v>82186</v>
      </c>
      <c r="C588" s="662" t="s">
        <v>23</v>
      </c>
      <c r="D588" s="662" t="s">
        <v>3952</v>
      </c>
      <c r="E588" s="662" t="s">
        <v>3953</v>
      </c>
      <c r="F588" s="662" t="s">
        <v>3954</v>
      </c>
      <c r="G588" s="662">
        <v>33</v>
      </c>
      <c r="H588" s="662">
        <v>35</v>
      </c>
      <c r="I588" s="662">
        <v>130</v>
      </c>
      <c r="J588" s="662">
        <v>27.1</v>
      </c>
      <c r="K588" s="662">
        <v>9</v>
      </c>
      <c r="L588" s="662">
        <v>10</v>
      </c>
      <c r="M588" s="662" t="s">
        <v>22</v>
      </c>
      <c r="N588" s="662" t="s">
        <v>35</v>
      </c>
      <c r="O588" s="662" t="s">
        <v>22</v>
      </c>
      <c r="P588" s="662" t="s">
        <v>36</v>
      </c>
      <c r="Q588" s="667">
        <v>33.583333000000003</v>
      </c>
      <c r="R588" s="667">
        <v>130.45166699999999</v>
      </c>
      <c r="S588" s="662">
        <v>621.72658090421692</v>
      </c>
      <c r="T588" s="668" t="s">
        <v>4605</v>
      </c>
      <c r="U588" s="668" t="s">
        <v>4605</v>
      </c>
      <c r="V588" s="668" t="s">
        <v>4605</v>
      </c>
      <c r="W588" s="668" t="s">
        <v>22</v>
      </c>
      <c r="X588" s="668" t="s">
        <v>22</v>
      </c>
      <c r="Y588" s="668" t="s">
        <v>22</v>
      </c>
      <c r="Z588" s="668" t="s">
        <v>22</v>
      </c>
      <c r="AB588" s="662" t="s">
        <v>35</v>
      </c>
      <c r="AC588" s="662" t="s">
        <v>35</v>
      </c>
      <c r="AE588" s="662" t="s">
        <v>4964</v>
      </c>
      <c r="AF588" s="662" t="s">
        <v>15156</v>
      </c>
      <c r="AG588" s="662" t="s">
        <v>16827</v>
      </c>
    </row>
    <row r="589" spans="1:33">
      <c r="A589" s="662" t="s">
        <v>1093</v>
      </c>
      <c r="B589" s="662">
        <v>33441</v>
      </c>
      <c r="C589" s="662" t="s">
        <v>17</v>
      </c>
      <c r="D589" s="662" t="s">
        <v>1167</v>
      </c>
      <c r="E589" s="662" t="s">
        <v>1168</v>
      </c>
      <c r="F589" s="662" t="s">
        <v>1169</v>
      </c>
      <c r="G589" s="662">
        <v>39</v>
      </c>
      <c r="H589" s="662">
        <v>39</v>
      </c>
      <c r="I589" s="662">
        <v>141</v>
      </c>
      <c r="J589" s="662">
        <v>21.2</v>
      </c>
      <c r="K589" s="662">
        <v>734</v>
      </c>
      <c r="L589" s="662">
        <v>10</v>
      </c>
      <c r="M589" s="662">
        <v>2.5</v>
      </c>
      <c r="N589" s="662" t="s">
        <v>1170</v>
      </c>
      <c r="O589" s="662">
        <v>33955</v>
      </c>
      <c r="P589" s="662" t="s">
        <v>40</v>
      </c>
      <c r="Q589" s="667">
        <v>39.65</v>
      </c>
      <c r="R589" s="667">
        <v>141.35333299999999</v>
      </c>
      <c r="S589" s="662">
        <v>624.16848666857197</v>
      </c>
      <c r="T589" s="668" t="s">
        <v>4605</v>
      </c>
      <c r="U589" s="668" t="s">
        <v>4605</v>
      </c>
      <c r="V589" s="668" t="s">
        <v>4605</v>
      </c>
      <c r="W589" s="668" t="s">
        <v>22</v>
      </c>
      <c r="X589" s="668" t="s">
        <v>22</v>
      </c>
      <c r="Y589" s="668" t="s">
        <v>22</v>
      </c>
      <c r="Z589" s="668" t="s">
        <v>22</v>
      </c>
      <c r="AB589" s="662" t="s">
        <v>1170</v>
      </c>
      <c r="AC589" s="662" t="s">
        <v>1170</v>
      </c>
      <c r="AE589" s="662" t="s">
        <v>4964</v>
      </c>
      <c r="AF589" s="662" t="s">
        <v>15154</v>
      </c>
      <c r="AG589" s="662" t="s">
        <v>16825</v>
      </c>
    </row>
    <row r="590" spans="1:33" ht="18.75" customHeight="1">
      <c r="A590" s="662" t="s">
        <v>958</v>
      </c>
      <c r="B590" s="662">
        <v>32181</v>
      </c>
      <c r="C590" s="662" t="s">
        <v>23</v>
      </c>
      <c r="D590" s="662" t="s">
        <v>989</v>
      </c>
      <c r="E590" s="662" t="s">
        <v>990</v>
      </c>
      <c r="F590" s="662" t="s">
        <v>991</v>
      </c>
      <c r="G590" s="662">
        <v>40</v>
      </c>
      <c r="H590" s="662">
        <v>11.5</v>
      </c>
      <c r="I590" s="662">
        <v>140</v>
      </c>
      <c r="J590" s="662">
        <v>22.3</v>
      </c>
      <c r="K590" s="662">
        <v>84</v>
      </c>
      <c r="L590" s="662">
        <v>9.5</v>
      </c>
      <c r="M590" s="662" t="s">
        <v>22</v>
      </c>
      <c r="N590" s="662" t="s">
        <v>35</v>
      </c>
      <c r="O590" s="662" t="s">
        <v>22</v>
      </c>
      <c r="P590" s="662" t="s">
        <v>36</v>
      </c>
      <c r="Q590" s="667">
        <v>40.191667000000002</v>
      </c>
      <c r="R590" s="667">
        <v>140.371667</v>
      </c>
      <c r="S590" s="662">
        <v>624.33257734334131</v>
      </c>
      <c r="T590" s="668" t="s">
        <v>4605</v>
      </c>
      <c r="U590" s="668" t="s">
        <v>4605</v>
      </c>
      <c r="V590" s="668" t="s">
        <v>4605</v>
      </c>
      <c r="W590" s="668" t="s">
        <v>22</v>
      </c>
      <c r="X590" s="668" t="s">
        <v>22</v>
      </c>
      <c r="Y590" s="668" t="s">
        <v>22</v>
      </c>
      <c r="Z590" s="668" t="s">
        <v>22</v>
      </c>
      <c r="AB590" s="662" t="s">
        <v>35</v>
      </c>
      <c r="AC590" s="662" t="s">
        <v>35</v>
      </c>
      <c r="AE590" s="662" t="s">
        <v>4964</v>
      </c>
      <c r="AF590" s="662" t="s">
        <v>15157</v>
      </c>
      <c r="AG590" s="662" t="s">
        <v>16828</v>
      </c>
    </row>
    <row r="591" spans="1:33" ht="18.75" customHeight="1">
      <c r="A591" s="662" t="s">
        <v>1093</v>
      </c>
      <c r="B591" s="662">
        <v>33751</v>
      </c>
      <c r="C591" s="662" t="s">
        <v>17</v>
      </c>
      <c r="D591" s="662" t="s">
        <v>1228</v>
      </c>
      <c r="E591" s="662" t="s">
        <v>1229</v>
      </c>
      <c r="F591" s="662" t="s">
        <v>1230</v>
      </c>
      <c r="G591" s="662">
        <v>39</v>
      </c>
      <c r="H591" s="662">
        <v>16.2</v>
      </c>
      <c r="I591" s="662">
        <v>141</v>
      </c>
      <c r="J591" s="662">
        <v>52.7</v>
      </c>
      <c r="K591" s="662">
        <v>5</v>
      </c>
      <c r="L591" s="662">
        <v>10</v>
      </c>
      <c r="M591" s="662">
        <v>2</v>
      </c>
      <c r="N591" s="662" t="s">
        <v>1065</v>
      </c>
      <c r="O591" s="662" t="s">
        <v>22</v>
      </c>
      <c r="P591" s="662" t="s">
        <v>40</v>
      </c>
      <c r="Q591" s="667">
        <v>39.270000000000003</v>
      </c>
      <c r="R591" s="667">
        <v>141.878333</v>
      </c>
      <c r="S591" s="662">
        <v>624.73624286177983</v>
      </c>
      <c r="T591" s="668" t="s">
        <v>4605</v>
      </c>
      <c r="U591" s="668" t="s">
        <v>4605</v>
      </c>
      <c r="V591" s="668" t="s">
        <v>4605</v>
      </c>
      <c r="W591" s="668" t="s">
        <v>22</v>
      </c>
      <c r="X591" s="668" t="s">
        <v>22</v>
      </c>
      <c r="Y591" s="668" t="s">
        <v>22</v>
      </c>
      <c r="Z591" s="668" t="s">
        <v>22</v>
      </c>
      <c r="AB591" s="662" t="s">
        <v>4745</v>
      </c>
      <c r="AC591" s="662" t="s">
        <v>4784</v>
      </c>
      <c r="AE591" s="662" t="s">
        <v>4964</v>
      </c>
      <c r="AF591" s="662" t="s">
        <v>15155</v>
      </c>
      <c r="AG591" s="662" t="s">
        <v>16826</v>
      </c>
    </row>
    <row r="592" spans="1:33" ht="18.75" customHeight="1">
      <c r="A592" s="662" t="s">
        <v>958</v>
      </c>
      <c r="B592" s="662">
        <v>32266</v>
      </c>
      <c r="C592" s="662" t="s">
        <v>17</v>
      </c>
      <c r="D592" s="662" t="s">
        <v>996</v>
      </c>
      <c r="E592" s="662" t="s">
        <v>997</v>
      </c>
      <c r="F592" s="662" t="s">
        <v>998</v>
      </c>
      <c r="G592" s="662">
        <v>40</v>
      </c>
      <c r="H592" s="662">
        <v>0.8</v>
      </c>
      <c r="I592" s="662">
        <v>140</v>
      </c>
      <c r="J592" s="662">
        <v>48.1</v>
      </c>
      <c r="K592" s="662">
        <v>578</v>
      </c>
      <c r="L592" s="662">
        <v>10</v>
      </c>
      <c r="M592" s="662">
        <v>3.5</v>
      </c>
      <c r="N592" s="662" t="s">
        <v>999</v>
      </c>
      <c r="O592" s="662" t="s">
        <v>22</v>
      </c>
      <c r="P592" s="662" t="s">
        <v>40</v>
      </c>
      <c r="Q592" s="667">
        <v>40.013333000000003</v>
      </c>
      <c r="R592" s="667">
        <v>140.80166700000001</v>
      </c>
      <c r="S592" s="662">
        <v>627.35736676157103</v>
      </c>
      <c r="T592" s="668" t="s">
        <v>4605</v>
      </c>
      <c r="U592" s="668" t="s">
        <v>4605</v>
      </c>
      <c r="V592" s="668" t="s">
        <v>4605</v>
      </c>
      <c r="W592" s="668" t="s">
        <v>22</v>
      </c>
      <c r="X592" s="668" t="s">
        <v>22</v>
      </c>
      <c r="Y592" s="668" t="s">
        <v>22</v>
      </c>
      <c r="Z592" s="668" t="s">
        <v>22</v>
      </c>
      <c r="AB592" s="662" t="s">
        <v>999</v>
      </c>
      <c r="AC592" s="662" t="s">
        <v>999</v>
      </c>
      <c r="AE592" s="662" t="s">
        <v>5102</v>
      </c>
      <c r="AF592" s="662" t="s">
        <v>15180</v>
      </c>
      <c r="AG592" s="662" t="s">
        <v>16851</v>
      </c>
    </row>
    <row r="593" spans="1:33">
      <c r="A593" s="662" t="s">
        <v>958</v>
      </c>
      <c r="B593" s="662">
        <v>32126</v>
      </c>
      <c r="C593" s="662" t="s">
        <v>17</v>
      </c>
      <c r="D593" s="662" t="s">
        <v>978</v>
      </c>
      <c r="E593" s="662" t="s">
        <v>979</v>
      </c>
      <c r="F593" s="662" t="s">
        <v>980</v>
      </c>
      <c r="G593" s="662">
        <v>40</v>
      </c>
      <c r="H593" s="662">
        <v>13.6</v>
      </c>
      <c r="I593" s="662">
        <v>140</v>
      </c>
      <c r="J593" s="662">
        <v>22.3</v>
      </c>
      <c r="K593" s="662">
        <v>29</v>
      </c>
      <c r="L593" s="662">
        <v>10.3</v>
      </c>
      <c r="M593" s="662">
        <v>3</v>
      </c>
      <c r="N593" s="662" t="s">
        <v>97</v>
      </c>
      <c r="O593" s="662">
        <v>32905</v>
      </c>
      <c r="P593" s="662" t="s">
        <v>22</v>
      </c>
      <c r="Q593" s="667">
        <v>40.226666999999999</v>
      </c>
      <c r="R593" s="667">
        <v>140.371667</v>
      </c>
      <c r="S593" s="662">
        <v>627.68633528997782</v>
      </c>
      <c r="T593" s="668" t="s">
        <v>4605</v>
      </c>
      <c r="U593" s="668" t="s">
        <v>4605</v>
      </c>
      <c r="V593" s="668" t="s">
        <v>4605</v>
      </c>
      <c r="W593" s="668" t="s">
        <v>22</v>
      </c>
      <c r="X593" s="668" t="s">
        <v>22</v>
      </c>
      <c r="Y593" s="668" t="s">
        <v>22</v>
      </c>
      <c r="Z593" s="668" t="s">
        <v>22</v>
      </c>
      <c r="AB593" s="662" t="s">
        <v>4745</v>
      </c>
      <c r="AC593" s="662" t="s">
        <v>592</v>
      </c>
      <c r="AE593" s="662" t="s">
        <v>5102</v>
      </c>
      <c r="AF593" s="662" t="s">
        <v>15166</v>
      </c>
      <c r="AG593" s="662" t="s">
        <v>16837</v>
      </c>
    </row>
    <row r="594" spans="1:33" ht="18.75" customHeight="1">
      <c r="A594" s="662" t="s">
        <v>3919</v>
      </c>
      <c r="B594" s="662">
        <v>82182</v>
      </c>
      <c r="C594" s="662" t="s">
        <v>23</v>
      </c>
      <c r="D594" s="662" t="s">
        <v>3919</v>
      </c>
      <c r="E594" s="662" t="s">
        <v>3948</v>
      </c>
      <c r="F594" s="662" t="s">
        <v>3951</v>
      </c>
      <c r="G594" s="662">
        <v>33</v>
      </c>
      <c r="H594" s="662">
        <v>34.9</v>
      </c>
      <c r="I594" s="662">
        <v>130</v>
      </c>
      <c r="J594" s="662">
        <v>22.6</v>
      </c>
      <c r="K594" s="662">
        <v>3</v>
      </c>
      <c r="L594" s="662">
        <v>34.6</v>
      </c>
      <c r="M594" s="662" t="s">
        <v>22</v>
      </c>
      <c r="N594" s="662" t="s">
        <v>3950</v>
      </c>
      <c r="O594" s="662" t="s">
        <v>22</v>
      </c>
      <c r="P594" s="662" t="s">
        <v>262</v>
      </c>
      <c r="Q594" s="667">
        <v>33.581667000000003</v>
      </c>
      <c r="R594" s="667">
        <v>130.376667</v>
      </c>
      <c r="S594" s="662">
        <v>628.35670972658875</v>
      </c>
      <c r="T594" s="668" t="s">
        <v>22</v>
      </c>
      <c r="U594" s="668" t="s">
        <v>22</v>
      </c>
      <c r="V594" s="668" t="s">
        <v>4605</v>
      </c>
      <c r="W594" s="668" t="s">
        <v>22</v>
      </c>
      <c r="X594" s="668" t="s">
        <v>22</v>
      </c>
      <c r="Y594" s="668" t="s">
        <v>22</v>
      </c>
      <c r="Z594" s="668" t="s">
        <v>22</v>
      </c>
      <c r="AB594" s="662" t="s">
        <v>4758</v>
      </c>
      <c r="AC594" s="662" t="s">
        <v>3950</v>
      </c>
      <c r="AE594" s="662" t="s">
        <v>5102</v>
      </c>
      <c r="AF594" s="662" t="s">
        <v>15167</v>
      </c>
      <c r="AG594" s="662" t="s">
        <v>16838</v>
      </c>
    </row>
    <row r="595" spans="1:33" ht="18.75" customHeight="1">
      <c r="A595" s="662" t="s">
        <v>958</v>
      </c>
      <c r="B595" s="662">
        <v>32056</v>
      </c>
      <c r="C595" s="662" t="s">
        <v>17</v>
      </c>
      <c r="D595" s="662" t="s">
        <v>959</v>
      </c>
      <c r="E595" s="662" t="s">
        <v>960</v>
      </c>
      <c r="F595" s="662" t="s">
        <v>961</v>
      </c>
      <c r="G595" s="662">
        <v>40</v>
      </c>
      <c r="H595" s="662">
        <v>24.8</v>
      </c>
      <c r="I595" s="662">
        <v>139</v>
      </c>
      <c r="J595" s="662">
        <v>56.9</v>
      </c>
      <c r="K595" s="662">
        <v>34</v>
      </c>
      <c r="L595" s="662">
        <v>10.1</v>
      </c>
      <c r="M595" s="662">
        <v>2</v>
      </c>
      <c r="N595" s="662" t="s">
        <v>962</v>
      </c>
      <c r="O595" s="662" t="s">
        <v>22</v>
      </c>
      <c r="P595" s="662" t="s">
        <v>22</v>
      </c>
      <c r="Q595" s="667">
        <v>40.413333000000002</v>
      </c>
      <c r="R595" s="667">
        <v>139.94833299999999</v>
      </c>
      <c r="S595" s="662">
        <v>628.88341932916069</v>
      </c>
      <c r="T595" s="668" t="s">
        <v>4605</v>
      </c>
      <c r="U595" s="668" t="s">
        <v>4605</v>
      </c>
      <c r="V595" s="668" t="s">
        <v>4605</v>
      </c>
      <c r="W595" s="668" t="s">
        <v>22</v>
      </c>
      <c r="X595" s="668" t="s">
        <v>22</v>
      </c>
      <c r="Y595" s="668" t="s">
        <v>22</v>
      </c>
      <c r="Z595" s="668" t="s">
        <v>22</v>
      </c>
      <c r="AB595" s="662" t="s">
        <v>882</v>
      </c>
      <c r="AC595" s="662" t="s">
        <v>1392</v>
      </c>
      <c r="AE595" s="662" t="s">
        <v>5102</v>
      </c>
      <c r="AF595" s="662" t="s">
        <v>15170</v>
      </c>
      <c r="AG595" s="662" t="s">
        <v>16841</v>
      </c>
    </row>
    <row r="596" spans="1:33" ht="18.75" customHeight="1">
      <c r="A596" s="662" t="s">
        <v>3919</v>
      </c>
      <c r="B596" s="662">
        <v>82306</v>
      </c>
      <c r="C596" s="662" t="s">
        <v>17</v>
      </c>
      <c r="D596" s="662" t="s">
        <v>3974</v>
      </c>
      <c r="E596" s="662" t="s">
        <v>3975</v>
      </c>
      <c r="F596" s="662" t="s">
        <v>3976</v>
      </c>
      <c r="G596" s="662">
        <v>33</v>
      </c>
      <c r="H596" s="662">
        <v>18.2</v>
      </c>
      <c r="I596" s="662">
        <v>130</v>
      </c>
      <c r="J596" s="662">
        <v>29.6</v>
      </c>
      <c r="K596" s="662">
        <v>7</v>
      </c>
      <c r="L596" s="662">
        <v>12.9</v>
      </c>
      <c r="M596" s="662">
        <v>1.5</v>
      </c>
      <c r="N596" s="662" t="s">
        <v>3898</v>
      </c>
      <c r="O596" s="662" t="s">
        <v>22</v>
      </c>
      <c r="P596" s="662" t="s">
        <v>22</v>
      </c>
      <c r="Q596" s="667">
        <v>33.303333000000002</v>
      </c>
      <c r="R596" s="667">
        <v>130.49333300000001</v>
      </c>
      <c r="S596" s="662">
        <v>629.20213495042015</v>
      </c>
      <c r="T596" s="668" t="s">
        <v>4605</v>
      </c>
      <c r="U596" s="668" t="s">
        <v>4605</v>
      </c>
      <c r="V596" s="668" t="s">
        <v>4605</v>
      </c>
      <c r="W596" s="668" t="s">
        <v>22</v>
      </c>
      <c r="X596" s="668" t="s">
        <v>22</v>
      </c>
      <c r="Y596" s="668" t="s">
        <v>22</v>
      </c>
      <c r="Z596" s="668" t="s">
        <v>22</v>
      </c>
      <c r="AB596" s="662" t="s">
        <v>3898</v>
      </c>
      <c r="AC596" s="662" t="s">
        <v>3898</v>
      </c>
      <c r="AE596" s="662" t="s">
        <v>5102</v>
      </c>
      <c r="AF596" s="662" t="s">
        <v>15184</v>
      </c>
      <c r="AG596" s="662" t="s">
        <v>16855</v>
      </c>
    </row>
    <row r="597" spans="1:33" ht="18.75" customHeight="1">
      <c r="A597" s="662" t="s">
        <v>4244</v>
      </c>
      <c r="B597" s="662">
        <v>87376</v>
      </c>
      <c r="C597" s="662" t="s">
        <v>23</v>
      </c>
      <c r="D597" s="662" t="s">
        <v>4244</v>
      </c>
      <c r="E597" s="662" t="s">
        <v>4310</v>
      </c>
      <c r="F597" s="662" t="s">
        <v>4311</v>
      </c>
      <c r="G597" s="662">
        <v>31</v>
      </c>
      <c r="H597" s="662">
        <v>56.3</v>
      </c>
      <c r="I597" s="662">
        <v>131</v>
      </c>
      <c r="J597" s="662">
        <v>24.8</v>
      </c>
      <c r="K597" s="662">
        <v>9</v>
      </c>
      <c r="L597" s="662">
        <v>25.5</v>
      </c>
      <c r="M597" s="662" t="s">
        <v>22</v>
      </c>
      <c r="N597" s="662" t="s">
        <v>4312</v>
      </c>
      <c r="O597" s="662">
        <v>87900</v>
      </c>
      <c r="P597" s="662" t="s">
        <v>22</v>
      </c>
      <c r="Q597" s="667">
        <v>31.938333</v>
      </c>
      <c r="R597" s="667">
        <v>131.41333299999999</v>
      </c>
      <c r="S597" s="662">
        <v>630.0367191396017</v>
      </c>
      <c r="T597" s="668" t="s">
        <v>4605</v>
      </c>
      <c r="U597" s="668" t="s">
        <v>4605</v>
      </c>
      <c r="V597" s="668" t="s">
        <v>4605</v>
      </c>
      <c r="W597" s="668" t="s">
        <v>4605</v>
      </c>
      <c r="X597" s="668" t="s">
        <v>22</v>
      </c>
      <c r="Y597" s="668" t="s">
        <v>4605</v>
      </c>
      <c r="Z597" s="668" t="s">
        <v>4605</v>
      </c>
      <c r="AB597" s="662" t="s">
        <v>4745</v>
      </c>
      <c r="AC597" s="662" t="s">
        <v>4891</v>
      </c>
      <c r="AE597" s="662" t="s">
        <v>5102</v>
      </c>
      <c r="AF597" s="662" t="s">
        <v>15173</v>
      </c>
      <c r="AG597" s="662" t="s">
        <v>16844</v>
      </c>
    </row>
    <row r="598" spans="1:33" ht="18.75" customHeight="1">
      <c r="A598" s="662" t="s">
        <v>4244</v>
      </c>
      <c r="B598" s="662">
        <v>87231</v>
      </c>
      <c r="C598" s="662" t="s">
        <v>17</v>
      </c>
      <c r="D598" s="662" t="s">
        <v>4279</v>
      </c>
      <c r="E598" s="662" t="s">
        <v>4280</v>
      </c>
      <c r="F598" s="662" t="s">
        <v>4281</v>
      </c>
      <c r="G598" s="662">
        <v>32</v>
      </c>
      <c r="H598" s="662">
        <v>14.4</v>
      </c>
      <c r="I598" s="662">
        <v>131</v>
      </c>
      <c r="J598" s="662">
        <v>9.1</v>
      </c>
      <c r="K598" s="662">
        <v>260</v>
      </c>
      <c r="L598" s="662">
        <v>10</v>
      </c>
      <c r="M598" s="662">
        <v>1.5</v>
      </c>
      <c r="N598" s="662" t="s">
        <v>2439</v>
      </c>
      <c r="O598" s="662" t="s">
        <v>22</v>
      </c>
      <c r="P598" s="662" t="s">
        <v>40</v>
      </c>
      <c r="Q598" s="667">
        <v>32.24</v>
      </c>
      <c r="R598" s="667">
        <v>131.151667</v>
      </c>
      <c r="S598" s="662">
        <v>630.47914137572434</v>
      </c>
      <c r="T598" s="668" t="s">
        <v>4605</v>
      </c>
      <c r="U598" s="668" t="s">
        <v>4605</v>
      </c>
      <c r="V598" s="668" t="s">
        <v>4605</v>
      </c>
      <c r="W598" s="668" t="s">
        <v>22</v>
      </c>
      <c r="X598" s="668" t="s">
        <v>22</v>
      </c>
      <c r="Y598" s="668" t="s">
        <v>22</v>
      </c>
      <c r="Z598" s="668" t="s">
        <v>22</v>
      </c>
      <c r="AB598" s="662" t="s">
        <v>2439</v>
      </c>
      <c r="AC598" s="662" t="s">
        <v>2439</v>
      </c>
      <c r="AE598" s="662" t="s">
        <v>5102</v>
      </c>
      <c r="AF598" s="662" t="s">
        <v>15174</v>
      </c>
      <c r="AG598" s="662" t="s">
        <v>16845</v>
      </c>
    </row>
    <row r="599" spans="1:33" ht="18.75" customHeight="1">
      <c r="A599" s="662" t="s">
        <v>4244</v>
      </c>
      <c r="B599" s="662">
        <v>87412</v>
      </c>
      <c r="C599" s="662" t="s">
        <v>23</v>
      </c>
      <c r="D599" s="662" t="s">
        <v>4315</v>
      </c>
      <c r="E599" s="662" t="s">
        <v>4316</v>
      </c>
      <c r="F599" s="662" t="s">
        <v>4317</v>
      </c>
      <c r="G599" s="662">
        <v>31</v>
      </c>
      <c r="H599" s="662">
        <v>52.6</v>
      </c>
      <c r="I599" s="662">
        <v>131</v>
      </c>
      <c r="J599" s="662">
        <v>26.9</v>
      </c>
      <c r="K599" s="662">
        <v>6</v>
      </c>
      <c r="L599" s="662">
        <v>10</v>
      </c>
      <c r="M599" s="662" t="s">
        <v>22</v>
      </c>
      <c r="N599" s="662" t="s">
        <v>35</v>
      </c>
      <c r="O599" s="662" t="s">
        <v>22</v>
      </c>
      <c r="P599" s="662" t="s">
        <v>36</v>
      </c>
      <c r="Q599" s="667">
        <v>31.876667000000001</v>
      </c>
      <c r="R599" s="667">
        <v>131.44833299999999</v>
      </c>
      <c r="S599" s="662">
        <v>631.63559683429639</v>
      </c>
      <c r="T599" s="668" t="s">
        <v>4605</v>
      </c>
      <c r="U599" s="668" t="s">
        <v>4605</v>
      </c>
      <c r="V599" s="668" t="s">
        <v>4605</v>
      </c>
      <c r="W599" s="668" t="s">
        <v>22</v>
      </c>
      <c r="X599" s="668" t="s">
        <v>22</v>
      </c>
      <c r="Y599" s="668" t="s">
        <v>22</v>
      </c>
      <c r="Z599" s="668" t="s">
        <v>22</v>
      </c>
      <c r="AB599" s="662" t="s">
        <v>35</v>
      </c>
      <c r="AC599" s="662" t="s">
        <v>35</v>
      </c>
      <c r="AE599" s="662" t="s">
        <v>5102</v>
      </c>
      <c r="AF599" s="662" t="s">
        <v>15175</v>
      </c>
      <c r="AG599" s="662" t="s">
        <v>16846</v>
      </c>
    </row>
    <row r="600" spans="1:33" ht="18.75" customHeight="1">
      <c r="A600" s="662" t="s">
        <v>1093</v>
      </c>
      <c r="B600" s="662">
        <v>33296</v>
      </c>
      <c r="C600" s="662" t="s">
        <v>17</v>
      </c>
      <c r="D600" s="662" t="s">
        <v>1140</v>
      </c>
      <c r="E600" s="662" t="s">
        <v>1141</v>
      </c>
      <c r="F600" s="662" t="s">
        <v>1142</v>
      </c>
      <c r="G600" s="662">
        <v>39</v>
      </c>
      <c r="H600" s="662">
        <v>52.1</v>
      </c>
      <c r="I600" s="662">
        <v>141</v>
      </c>
      <c r="J600" s="662">
        <v>10</v>
      </c>
      <c r="K600" s="662">
        <v>205</v>
      </c>
      <c r="L600" s="662">
        <v>10</v>
      </c>
      <c r="M600" s="662">
        <v>2</v>
      </c>
      <c r="N600" s="662" t="s">
        <v>1143</v>
      </c>
      <c r="O600" s="662" t="s">
        <v>22</v>
      </c>
      <c r="P600" s="662" t="s">
        <v>40</v>
      </c>
      <c r="Q600" s="667">
        <v>39.868333</v>
      </c>
      <c r="R600" s="667">
        <v>141.16666699999999</v>
      </c>
      <c r="S600" s="662">
        <v>632.8268763764296</v>
      </c>
      <c r="T600" s="668" t="s">
        <v>4605</v>
      </c>
      <c r="U600" s="668" t="s">
        <v>4605</v>
      </c>
      <c r="V600" s="668" t="s">
        <v>4605</v>
      </c>
      <c r="W600" s="668" t="s">
        <v>22</v>
      </c>
      <c r="X600" s="668" t="s">
        <v>22</v>
      </c>
      <c r="Y600" s="668" t="s">
        <v>22</v>
      </c>
      <c r="Z600" s="668" t="s">
        <v>22</v>
      </c>
      <c r="AB600" s="662" t="s">
        <v>4788</v>
      </c>
      <c r="AC600" s="662" t="s">
        <v>1117</v>
      </c>
      <c r="AE600" s="662" t="s">
        <v>5106</v>
      </c>
      <c r="AF600" s="662" t="s">
        <v>15190</v>
      </c>
      <c r="AG600" s="662" t="s">
        <v>16861</v>
      </c>
    </row>
    <row r="601" spans="1:33">
      <c r="A601" s="662" t="s">
        <v>4154</v>
      </c>
      <c r="B601" s="662">
        <v>86141</v>
      </c>
      <c r="C601" s="662" t="s">
        <v>23</v>
      </c>
      <c r="D601" s="662" t="s">
        <v>4154</v>
      </c>
      <c r="E601" s="662" t="s">
        <v>4172</v>
      </c>
      <c r="F601" s="662" t="s">
        <v>4174</v>
      </c>
      <c r="G601" s="662">
        <v>32</v>
      </c>
      <c r="H601" s="662">
        <v>49.3</v>
      </c>
      <c r="I601" s="662">
        <v>130</v>
      </c>
      <c r="J601" s="662">
        <v>42.9</v>
      </c>
      <c r="K601" s="662">
        <v>15</v>
      </c>
      <c r="L601" s="662">
        <v>15.3</v>
      </c>
      <c r="M601" s="662" t="s">
        <v>22</v>
      </c>
      <c r="N601" s="662" t="s">
        <v>2380</v>
      </c>
      <c r="O601" s="662" t="s">
        <v>22</v>
      </c>
      <c r="P601" s="662" t="s">
        <v>262</v>
      </c>
      <c r="Q601" s="667">
        <v>32.821666999999998</v>
      </c>
      <c r="R601" s="667">
        <v>130.715</v>
      </c>
      <c r="S601" s="662">
        <v>632.8453267550874</v>
      </c>
      <c r="T601" s="668" t="s">
        <v>22</v>
      </c>
      <c r="U601" s="668" t="s">
        <v>22</v>
      </c>
      <c r="V601" s="668" t="s">
        <v>4605</v>
      </c>
      <c r="W601" s="668" t="s">
        <v>22</v>
      </c>
      <c r="X601" s="668" t="s">
        <v>22</v>
      </c>
      <c r="Y601" s="668" t="s">
        <v>22</v>
      </c>
      <c r="Z601" s="668" t="s">
        <v>22</v>
      </c>
      <c r="AB601" s="662" t="s">
        <v>4758</v>
      </c>
      <c r="AC601" s="662" t="s">
        <v>4836</v>
      </c>
      <c r="AE601" s="662" t="s">
        <v>5106</v>
      </c>
      <c r="AF601" s="662" t="s">
        <v>15198</v>
      </c>
      <c r="AG601" s="662" t="s">
        <v>16869</v>
      </c>
    </row>
    <row r="602" spans="1:33" ht="18.75" customHeight="1">
      <c r="A602" s="662" t="s">
        <v>1093</v>
      </c>
      <c r="B602" s="662">
        <v>33371</v>
      </c>
      <c r="C602" s="662" t="s">
        <v>17</v>
      </c>
      <c r="D602" s="662" t="s">
        <v>1157</v>
      </c>
      <c r="E602" s="662" t="s">
        <v>1158</v>
      </c>
      <c r="F602" s="662" t="s">
        <v>1159</v>
      </c>
      <c r="G602" s="662">
        <v>39</v>
      </c>
      <c r="H602" s="662">
        <v>47</v>
      </c>
      <c r="I602" s="662">
        <v>141</v>
      </c>
      <c r="J602" s="662">
        <v>19.7</v>
      </c>
      <c r="K602" s="662">
        <v>680</v>
      </c>
      <c r="L602" s="662">
        <v>10</v>
      </c>
      <c r="M602" s="662">
        <v>2.5</v>
      </c>
      <c r="N602" s="662" t="s">
        <v>1160</v>
      </c>
      <c r="O602" s="662" t="s">
        <v>22</v>
      </c>
      <c r="P602" s="662" t="s">
        <v>40</v>
      </c>
      <c r="Q602" s="667">
        <v>39.783332999999999</v>
      </c>
      <c r="R602" s="667">
        <v>141.32833299999999</v>
      </c>
      <c r="S602" s="662">
        <v>634.12834069341579</v>
      </c>
      <c r="T602" s="668" t="s">
        <v>4605</v>
      </c>
      <c r="U602" s="668" t="s">
        <v>4605</v>
      </c>
      <c r="V602" s="668" t="s">
        <v>4605</v>
      </c>
      <c r="W602" s="668" t="s">
        <v>22</v>
      </c>
      <c r="X602" s="668" t="s">
        <v>22</v>
      </c>
      <c r="Y602" s="668" t="s">
        <v>22</v>
      </c>
      <c r="Z602" s="668" t="s">
        <v>22</v>
      </c>
      <c r="AB602" s="662" t="s">
        <v>4789</v>
      </c>
      <c r="AC602" s="662" t="s">
        <v>863</v>
      </c>
      <c r="AE602" s="662" t="s">
        <v>5106</v>
      </c>
      <c r="AF602" s="662" t="s">
        <v>15192</v>
      </c>
      <c r="AG602" s="662" t="s">
        <v>16863</v>
      </c>
    </row>
    <row r="603" spans="1:33">
      <c r="A603" s="662" t="s">
        <v>4154</v>
      </c>
      <c r="B603" s="662">
        <v>86236</v>
      </c>
      <c r="C603" s="662" t="s">
        <v>17</v>
      </c>
      <c r="D603" s="662" t="s">
        <v>4195</v>
      </c>
      <c r="E603" s="662" t="s">
        <v>4196</v>
      </c>
      <c r="F603" s="662" t="s">
        <v>4197</v>
      </c>
      <c r="G603" s="662">
        <v>32</v>
      </c>
      <c r="H603" s="662">
        <v>38.700000000000003</v>
      </c>
      <c r="I603" s="662">
        <v>130</v>
      </c>
      <c r="J603" s="662">
        <v>48.6</v>
      </c>
      <c r="K603" s="662">
        <v>36</v>
      </c>
      <c r="L603" s="662">
        <v>9.9</v>
      </c>
      <c r="M603" s="662">
        <v>1.5</v>
      </c>
      <c r="N603" s="662" t="s">
        <v>4002</v>
      </c>
      <c r="O603" s="662" t="s">
        <v>22</v>
      </c>
      <c r="P603" s="662" t="s">
        <v>22</v>
      </c>
      <c r="Q603" s="667">
        <v>32.645000000000003</v>
      </c>
      <c r="R603" s="667">
        <v>130.81</v>
      </c>
      <c r="S603" s="662">
        <v>634.29124182531098</v>
      </c>
      <c r="T603" s="668" t="s">
        <v>4605</v>
      </c>
      <c r="U603" s="668" t="s">
        <v>4605</v>
      </c>
      <c r="V603" s="668" t="s">
        <v>4605</v>
      </c>
      <c r="W603" s="668" t="s">
        <v>22</v>
      </c>
      <c r="X603" s="668" t="s">
        <v>22</v>
      </c>
      <c r="Y603" s="668" t="s">
        <v>22</v>
      </c>
      <c r="Z603" s="668" t="s">
        <v>22</v>
      </c>
      <c r="AB603" s="662" t="s">
        <v>4745</v>
      </c>
      <c r="AC603" s="662" t="s">
        <v>4881</v>
      </c>
      <c r="AE603" s="662" t="s">
        <v>5106</v>
      </c>
      <c r="AF603" s="662" t="s">
        <v>15193</v>
      </c>
      <c r="AG603" s="662" t="s">
        <v>16864</v>
      </c>
    </row>
    <row r="604" spans="1:33" ht="18.75" customHeight="1">
      <c r="A604" s="662" t="s">
        <v>1093</v>
      </c>
      <c r="B604" s="662">
        <v>33226</v>
      </c>
      <c r="C604" s="662" t="s">
        <v>17</v>
      </c>
      <c r="D604" s="662" t="s">
        <v>1132</v>
      </c>
      <c r="E604" s="662" t="s">
        <v>1133</v>
      </c>
      <c r="F604" s="662" t="s">
        <v>1134</v>
      </c>
      <c r="G604" s="662">
        <v>39</v>
      </c>
      <c r="H604" s="662">
        <v>57.1</v>
      </c>
      <c r="I604" s="662">
        <v>141</v>
      </c>
      <c r="J604" s="662">
        <v>3.9</v>
      </c>
      <c r="K604" s="662">
        <v>275</v>
      </c>
      <c r="L604" s="662">
        <v>10</v>
      </c>
      <c r="M604" s="662">
        <v>2</v>
      </c>
      <c r="N604" s="662" t="s">
        <v>1135</v>
      </c>
      <c r="O604" s="662">
        <v>33910</v>
      </c>
      <c r="P604" s="662" t="s">
        <v>40</v>
      </c>
      <c r="Q604" s="667">
        <v>39.951667</v>
      </c>
      <c r="R604" s="667">
        <v>141.065</v>
      </c>
      <c r="S604" s="662">
        <v>634.91183095239489</v>
      </c>
      <c r="T604" s="668" t="s">
        <v>4605</v>
      </c>
      <c r="U604" s="668" t="s">
        <v>4605</v>
      </c>
      <c r="V604" s="668" t="s">
        <v>4605</v>
      </c>
      <c r="W604" s="668" t="s">
        <v>22</v>
      </c>
      <c r="X604" s="668" t="s">
        <v>22</v>
      </c>
      <c r="Y604" s="668" t="s">
        <v>22</v>
      </c>
      <c r="Z604" s="668" t="s">
        <v>22</v>
      </c>
      <c r="AB604" s="662" t="s">
        <v>4745</v>
      </c>
      <c r="AC604" s="662" t="s">
        <v>4787</v>
      </c>
      <c r="AE604" s="662" t="s">
        <v>5106</v>
      </c>
      <c r="AF604" s="662" t="s">
        <v>15194</v>
      </c>
      <c r="AG604" s="662" t="s">
        <v>16865</v>
      </c>
    </row>
    <row r="605" spans="1:33" ht="18.75" customHeight="1">
      <c r="A605" s="662" t="s">
        <v>958</v>
      </c>
      <c r="B605" s="662">
        <v>32136</v>
      </c>
      <c r="C605" s="662" t="s">
        <v>17</v>
      </c>
      <c r="D605" s="662" t="s">
        <v>981</v>
      </c>
      <c r="E605" s="662" t="s">
        <v>982</v>
      </c>
      <c r="F605" s="662" t="s">
        <v>983</v>
      </c>
      <c r="G605" s="662">
        <v>40</v>
      </c>
      <c r="H605" s="662">
        <v>15.1</v>
      </c>
      <c r="I605" s="662">
        <v>140</v>
      </c>
      <c r="J605" s="662">
        <v>30.3</v>
      </c>
      <c r="K605" s="662">
        <v>49</v>
      </c>
      <c r="L605" s="662">
        <v>10</v>
      </c>
      <c r="M605" s="662">
        <v>2.5</v>
      </c>
      <c r="N605" s="662" t="s">
        <v>984</v>
      </c>
      <c r="O605" s="662" t="s">
        <v>22</v>
      </c>
      <c r="P605" s="662" t="s">
        <v>40</v>
      </c>
      <c r="Q605" s="667">
        <v>40.251666999999998</v>
      </c>
      <c r="R605" s="667">
        <v>140.505</v>
      </c>
      <c r="S605" s="662">
        <v>635.87651231333973</v>
      </c>
      <c r="T605" s="668" t="s">
        <v>4605</v>
      </c>
      <c r="U605" s="668" t="s">
        <v>4605</v>
      </c>
      <c r="V605" s="668" t="s">
        <v>4605</v>
      </c>
      <c r="W605" s="668" t="s">
        <v>22</v>
      </c>
      <c r="X605" s="668" t="s">
        <v>22</v>
      </c>
      <c r="Y605" s="668" t="s">
        <v>22</v>
      </c>
      <c r="Z605" s="668" t="s">
        <v>22</v>
      </c>
      <c r="AB605" s="662" t="s">
        <v>4745</v>
      </c>
      <c r="AC605" s="662" t="s">
        <v>863</v>
      </c>
      <c r="AE605" s="662" t="s">
        <v>5106</v>
      </c>
      <c r="AF605" s="662" t="s">
        <v>15197</v>
      </c>
      <c r="AG605" s="662" t="s">
        <v>16868</v>
      </c>
    </row>
    <row r="606" spans="1:33" ht="18.75" customHeight="1">
      <c r="A606" s="662" t="s">
        <v>1093</v>
      </c>
      <c r="B606" s="662">
        <v>33526</v>
      </c>
      <c r="C606" s="662" t="s">
        <v>17</v>
      </c>
      <c r="D606" s="662" t="s">
        <v>1183</v>
      </c>
      <c r="E606" s="662" t="s">
        <v>1184</v>
      </c>
      <c r="F606" s="662" t="s">
        <v>1185</v>
      </c>
      <c r="G606" s="662">
        <v>39</v>
      </c>
      <c r="H606" s="662">
        <v>35.9</v>
      </c>
      <c r="I606" s="662">
        <v>141</v>
      </c>
      <c r="J606" s="662">
        <v>40.9</v>
      </c>
      <c r="K606" s="662">
        <v>192</v>
      </c>
      <c r="L606" s="662">
        <v>6.5</v>
      </c>
      <c r="M606" s="662">
        <v>2</v>
      </c>
      <c r="N606" s="662" t="s">
        <v>1186</v>
      </c>
      <c r="O606" s="662" t="s">
        <v>22</v>
      </c>
      <c r="P606" s="662" t="s">
        <v>40</v>
      </c>
      <c r="Q606" s="667">
        <v>39.598332999999997</v>
      </c>
      <c r="R606" s="667">
        <v>141.681667</v>
      </c>
      <c r="S606" s="662">
        <v>638.69752134706641</v>
      </c>
      <c r="T606" s="668" t="s">
        <v>4605</v>
      </c>
      <c r="U606" s="668" t="s">
        <v>4605</v>
      </c>
      <c r="V606" s="668" t="s">
        <v>4605</v>
      </c>
      <c r="W606" s="668" t="s">
        <v>22</v>
      </c>
      <c r="X606" s="668" t="s">
        <v>22</v>
      </c>
      <c r="Y606" s="668" t="s">
        <v>22</v>
      </c>
      <c r="Z606" s="668" t="s">
        <v>22</v>
      </c>
      <c r="AB606" s="662" t="s">
        <v>1186</v>
      </c>
      <c r="AC606" s="662" t="s">
        <v>1186</v>
      </c>
      <c r="AE606" s="662" t="s">
        <v>5106</v>
      </c>
      <c r="AF606" s="662" t="s">
        <v>15199</v>
      </c>
      <c r="AG606" s="662" t="s">
        <v>16870</v>
      </c>
    </row>
    <row r="607" spans="1:33" ht="18.75" customHeight="1">
      <c r="A607" s="662" t="s">
        <v>958</v>
      </c>
      <c r="B607" s="662">
        <v>32206</v>
      </c>
      <c r="C607" s="662" t="s">
        <v>17</v>
      </c>
      <c r="D607" s="662" t="s">
        <v>992</v>
      </c>
      <c r="E607" s="662" t="s">
        <v>993</v>
      </c>
      <c r="F607" s="662" t="s">
        <v>994</v>
      </c>
      <c r="G607" s="662">
        <v>40</v>
      </c>
      <c r="H607" s="662">
        <v>7.2</v>
      </c>
      <c r="I607" s="662">
        <v>140</v>
      </c>
      <c r="J607" s="662">
        <v>50.4</v>
      </c>
      <c r="K607" s="662">
        <v>214</v>
      </c>
      <c r="L607" s="662">
        <v>10</v>
      </c>
      <c r="M607" s="662">
        <v>2.5</v>
      </c>
      <c r="N607" s="662" t="s">
        <v>995</v>
      </c>
      <c r="O607" s="662" t="s">
        <v>22</v>
      </c>
      <c r="P607" s="662" t="s">
        <v>40</v>
      </c>
      <c r="Q607" s="667">
        <v>40.119999999999997</v>
      </c>
      <c r="R607" s="667">
        <v>140.84</v>
      </c>
      <c r="S607" s="662">
        <v>638.98610098348604</v>
      </c>
      <c r="T607" s="668" t="s">
        <v>4605</v>
      </c>
      <c r="U607" s="668" t="s">
        <v>4605</v>
      </c>
      <c r="V607" s="668" t="s">
        <v>4605</v>
      </c>
      <c r="W607" s="668" t="s">
        <v>22</v>
      </c>
      <c r="X607" s="668" t="s">
        <v>22</v>
      </c>
      <c r="Y607" s="668" t="s">
        <v>22</v>
      </c>
      <c r="Z607" s="668" t="s">
        <v>22</v>
      </c>
      <c r="AB607" s="662" t="s">
        <v>4745</v>
      </c>
      <c r="AC607" s="662" t="s">
        <v>1392</v>
      </c>
      <c r="AE607" s="662" t="s">
        <v>5106</v>
      </c>
      <c r="AF607" s="662" t="s">
        <v>15200</v>
      </c>
      <c r="AG607" s="662" t="s">
        <v>16871</v>
      </c>
    </row>
    <row r="608" spans="1:33" ht="18.75" customHeight="1">
      <c r="A608" s="662" t="s">
        <v>1093</v>
      </c>
      <c r="B608" s="662">
        <v>33616</v>
      </c>
      <c r="C608" s="662" t="s">
        <v>17</v>
      </c>
      <c r="D608" s="662" t="s">
        <v>1205</v>
      </c>
      <c r="E608" s="662" t="s">
        <v>1206</v>
      </c>
      <c r="F608" s="662" t="s">
        <v>1207</v>
      </c>
      <c r="G608" s="662">
        <v>39</v>
      </c>
      <c r="H608" s="662">
        <v>27</v>
      </c>
      <c r="I608" s="662">
        <v>141</v>
      </c>
      <c r="J608" s="662">
        <v>57.4</v>
      </c>
      <c r="K608" s="662">
        <v>24</v>
      </c>
      <c r="L608" s="662">
        <v>6.5</v>
      </c>
      <c r="M608" s="662">
        <v>2</v>
      </c>
      <c r="N608" s="662" t="s">
        <v>1208</v>
      </c>
      <c r="O608" s="662" t="s">
        <v>22</v>
      </c>
      <c r="P608" s="662" t="s">
        <v>40</v>
      </c>
      <c r="Q608" s="667">
        <v>39.450000000000003</v>
      </c>
      <c r="R608" s="667">
        <v>141.95666700000001</v>
      </c>
      <c r="S608" s="662">
        <v>643.46940701425194</v>
      </c>
      <c r="T608" s="668" t="s">
        <v>4605</v>
      </c>
      <c r="U608" s="668" t="s">
        <v>4605</v>
      </c>
      <c r="V608" s="668" t="s">
        <v>4605</v>
      </c>
      <c r="W608" s="668" t="s">
        <v>22</v>
      </c>
      <c r="X608" s="668" t="s">
        <v>22</v>
      </c>
      <c r="Y608" s="668" t="s">
        <v>22</v>
      </c>
      <c r="Z608" s="668" t="s">
        <v>22</v>
      </c>
      <c r="AB608" s="662" t="s">
        <v>4788</v>
      </c>
      <c r="AC608" s="662" t="s">
        <v>4777</v>
      </c>
      <c r="AE608" s="662" t="s">
        <v>5106</v>
      </c>
      <c r="AF608" s="662" t="s">
        <v>15196</v>
      </c>
      <c r="AG608" s="662" t="s">
        <v>16867</v>
      </c>
    </row>
    <row r="609" spans="1:33" ht="18.75" customHeight="1">
      <c r="A609" s="662" t="s">
        <v>4244</v>
      </c>
      <c r="B609" s="662">
        <v>87406</v>
      </c>
      <c r="C609" s="662" t="s">
        <v>17</v>
      </c>
      <c r="D609" s="662" t="s">
        <v>3802</v>
      </c>
      <c r="E609" s="662" t="s">
        <v>3803</v>
      </c>
      <c r="F609" s="662" t="s">
        <v>4313</v>
      </c>
      <c r="G609" s="662">
        <v>31</v>
      </c>
      <c r="H609" s="662">
        <v>50.6</v>
      </c>
      <c r="I609" s="662">
        <v>131</v>
      </c>
      <c r="J609" s="662">
        <v>18.5</v>
      </c>
      <c r="K609" s="662">
        <v>134</v>
      </c>
      <c r="L609" s="662">
        <v>10</v>
      </c>
      <c r="M609" s="662">
        <v>1.5</v>
      </c>
      <c r="N609" s="662" t="s">
        <v>4314</v>
      </c>
      <c r="O609" s="662" t="s">
        <v>22</v>
      </c>
      <c r="P609" s="662" t="s">
        <v>40</v>
      </c>
      <c r="Q609" s="667">
        <v>31.843333000000001</v>
      </c>
      <c r="R609" s="667">
        <v>131.308333</v>
      </c>
      <c r="S609" s="662">
        <v>644.35204758972782</v>
      </c>
      <c r="T609" s="668" t="s">
        <v>4605</v>
      </c>
      <c r="U609" s="668" t="s">
        <v>4605</v>
      </c>
      <c r="V609" s="668" t="s">
        <v>4605</v>
      </c>
      <c r="W609" s="668" t="s">
        <v>22</v>
      </c>
      <c r="X609" s="668" t="s">
        <v>22</v>
      </c>
      <c r="Y609" s="668" t="s">
        <v>22</v>
      </c>
      <c r="Z609" s="668" t="s">
        <v>22</v>
      </c>
      <c r="AB609" s="662" t="s">
        <v>4314</v>
      </c>
      <c r="AC609" s="662" t="s">
        <v>4314</v>
      </c>
      <c r="AE609" s="662" t="s">
        <v>6177</v>
      </c>
      <c r="AF609" s="662" t="s">
        <v>15202</v>
      </c>
      <c r="AG609" s="662" t="s">
        <v>16873</v>
      </c>
    </row>
    <row r="610" spans="1:33" ht="18.75" customHeight="1">
      <c r="A610" s="662" t="s">
        <v>3919</v>
      </c>
      <c r="B610" s="662">
        <v>82361</v>
      </c>
      <c r="C610" s="662" t="s">
        <v>17</v>
      </c>
      <c r="D610" s="662" t="s">
        <v>3987</v>
      </c>
      <c r="E610" s="662" t="s">
        <v>3988</v>
      </c>
      <c r="F610" s="662" t="s">
        <v>3989</v>
      </c>
      <c r="G610" s="662">
        <v>33</v>
      </c>
      <c r="H610" s="662">
        <v>0.4</v>
      </c>
      <c r="I610" s="662">
        <v>130</v>
      </c>
      <c r="J610" s="662">
        <v>28</v>
      </c>
      <c r="K610" s="662">
        <v>40</v>
      </c>
      <c r="L610" s="662">
        <v>10</v>
      </c>
      <c r="M610" s="662">
        <v>1.5</v>
      </c>
      <c r="N610" s="662" t="s">
        <v>3439</v>
      </c>
      <c r="O610" s="662" t="s">
        <v>22</v>
      </c>
      <c r="P610" s="662" t="s">
        <v>40</v>
      </c>
      <c r="Q610" s="667">
        <v>33.006667</v>
      </c>
      <c r="R610" s="667">
        <v>130.466667</v>
      </c>
      <c r="S610" s="662">
        <v>644.6731245053528</v>
      </c>
      <c r="T610" s="668" t="s">
        <v>4605</v>
      </c>
      <c r="U610" s="668" t="s">
        <v>4605</v>
      </c>
      <c r="V610" s="668" t="s">
        <v>4605</v>
      </c>
      <c r="W610" s="668" t="s">
        <v>22</v>
      </c>
      <c r="X610" s="668" t="s">
        <v>22</v>
      </c>
      <c r="Y610" s="668" t="s">
        <v>22</v>
      </c>
      <c r="Z610" s="668" t="s">
        <v>22</v>
      </c>
      <c r="AB610" s="662" t="s">
        <v>4745</v>
      </c>
      <c r="AC610" s="662" t="s">
        <v>4864</v>
      </c>
      <c r="AE610" s="662" t="s">
        <v>6177</v>
      </c>
      <c r="AF610" s="662" t="s">
        <v>15205</v>
      </c>
      <c r="AG610" s="662" t="s">
        <v>16876</v>
      </c>
    </row>
    <row r="611" spans="1:33" ht="18.75" customHeight="1">
      <c r="A611" s="662" t="s">
        <v>958</v>
      </c>
      <c r="B611" s="662">
        <v>32146</v>
      </c>
      <c r="C611" s="662" t="s">
        <v>17</v>
      </c>
      <c r="D611" s="662" t="s">
        <v>985</v>
      </c>
      <c r="E611" s="662" t="s">
        <v>986</v>
      </c>
      <c r="F611" s="662" t="s">
        <v>987</v>
      </c>
      <c r="G611" s="662">
        <v>40</v>
      </c>
      <c r="H611" s="662">
        <v>12.9</v>
      </c>
      <c r="I611" s="662">
        <v>140</v>
      </c>
      <c r="J611" s="662">
        <v>47.2</v>
      </c>
      <c r="K611" s="662">
        <v>123</v>
      </c>
      <c r="L611" s="662">
        <v>10</v>
      </c>
      <c r="M611" s="662">
        <v>2.5</v>
      </c>
      <c r="N611" s="662" t="s">
        <v>988</v>
      </c>
      <c r="O611" s="662">
        <v>32910</v>
      </c>
      <c r="P611" s="662" t="s">
        <v>40</v>
      </c>
      <c r="Q611" s="667">
        <v>40.215000000000003</v>
      </c>
      <c r="R611" s="667">
        <v>140.78666699999999</v>
      </c>
      <c r="S611" s="662">
        <v>645.23164161156842</v>
      </c>
      <c r="T611" s="668" t="s">
        <v>4605</v>
      </c>
      <c r="U611" s="668" t="s">
        <v>4605</v>
      </c>
      <c r="V611" s="668" t="s">
        <v>4605</v>
      </c>
      <c r="W611" s="668" t="s">
        <v>22</v>
      </c>
      <c r="X611" s="668" t="s">
        <v>22</v>
      </c>
      <c r="Y611" s="668" t="s">
        <v>22</v>
      </c>
      <c r="Z611" s="668" t="s">
        <v>22</v>
      </c>
      <c r="AB611" s="662" t="s">
        <v>4745</v>
      </c>
      <c r="AC611" s="662" t="s">
        <v>4783</v>
      </c>
      <c r="AE611" s="662" t="s">
        <v>6177</v>
      </c>
      <c r="AF611" s="662" t="s">
        <v>15229</v>
      </c>
      <c r="AG611" s="662" t="s">
        <v>16900</v>
      </c>
    </row>
    <row r="612" spans="1:33">
      <c r="A612" s="662" t="s">
        <v>4154</v>
      </c>
      <c r="B612" s="662">
        <v>86086</v>
      </c>
      <c r="C612" s="662" t="s">
        <v>17</v>
      </c>
      <c r="D612" s="662" t="s">
        <v>4162</v>
      </c>
      <c r="E612" s="662" t="s">
        <v>4163</v>
      </c>
      <c r="F612" s="662" t="s">
        <v>4164</v>
      </c>
      <c r="G612" s="662">
        <v>32</v>
      </c>
      <c r="H612" s="662">
        <v>54.9</v>
      </c>
      <c r="I612" s="662">
        <v>130</v>
      </c>
      <c r="J612" s="662">
        <v>30.7</v>
      </c>
      <c r="K612" s="662">
        <v>15</v>
      </c>
      <c r="L612" s="662">
        <v>10</v>
      </c>
      <c r="M612" s="662">
        <v>1.5</v>
      </c>
      <c r="N612" s="662" t="s">
        <v>4165</v>
      </c>
      <c r="O612" s="662" t="s">
        <v>22</v>
      </c>
      <c r="P612" s="662" t="s">
        <v>40</v>
      </c>
      <c r="Q612" s="667">
        <v>32.914999999999999</v>
      </c>
      <c r="R612" s="667">
        <v>130.51166699999999</v>
      </c>
      <c r="S612" s="662">
        <v>645.23321736317416</v>
      </c>
      <c r="T612" s="668" t="s">
        <v>4605</v>
      </c>
      <c r="U612" s="668" t="s">
        <v>4605</v>
      </c>
      <c r="V612" s="668" t="s">
        <v>4605</v>
      </c>
      <c r="W612" s="668" t="s">
        <v>22</v>
      </c>
      <c r="X612" s="668" t="s">
        <v>22</v>
      </c>
      <c r="Y612" s="668" t="s">
        <v>22</v>
      </c>
      <c r="Z612" s="668" t="s">
        <v>22</v>
      </c>
      <c r="AB612" s="662" t="s">
        <v>4745</v>
      </c>
      <c r="AC612" s="662" t="s">
        <v>4887</v>
      </c>
      <c r="AE612" s="662" t="s">
        <v>6177</v>
      </c>
      <c r="AF612" s="662" t="s">
        <v>15207</v>
      </c>
      <c r="AG612" s="662" t="s">
        <v>16878</v>
      </c>
    </row>
    <row r="613" spans="1:33" ht="18.75" customHeight="1">
      <c r="A613" s="662" t="s">
        <v>3919</v>
      </c>
      <c r="B613" s="662">
        <v>82171</v>
      </c>
      <c r="C613" s="662" t="s">
        <v>17</v>
      </c>
      <c r="D613" s="662" t="s">
        <v>3945</v>
      </c>
      <c r="E613" s="662" t="s">
        <v>3946</v>
      </c>
      <c r="F613" s="662" t="s">
        <v>3947</v>
      </c>
      <c r="G613" s="662">
        <v>33</v>
      </c>
      <c r="H613" s="662">
        <v>33.6</v>
      </c>
      <c r="I613" s="662">
        <v>130</v>
      </c>
      <c r="J613" s="662">
        <v>11.4</v>
      </c>
      <c r="K613" s="662">
        <v>5</v>
      </c>
      <c r="L613" s="662">
        <v>9.9</v>
      </c>
      <c r="M613" s="662">
        <v>1.5</v>
      </c>
      <c r="N613" s="662" t="s">
        <v>3082</v>
      </c>
      <c r="O613" s="662" t="s">
        <v>22</v>
      </c>
      <c r="P613" s="662" t="s">
        <v>22</v>
      </c>
      <c r="Q613" s="667">
        <v>33.56</v>
      </c>
      <c r="R613" s="667">
        <v>130.19</v>
      </c>
      <c r="S613" s="662">
        <v>645.51989019270275</v>
      </c>
      <c r="T613" s="668" t="s">
        <v>4605</v>
      </c>
      <c r="U613" s="668" t="s">
        <v>4605</v>
      </c>
      <c r="V613" s="668" t="s">
        <v>4605</v>
      </c>
      <c r="W613" s="668" t="s">
        <v>22</v>
      </c>
      <c r="X613" s="668" t="s">
        <v>22</v>
      </c>
      <c r="Y613" s="668" t="s">
        <v>22</v>
      </c>
      <c r="Z613" s="668" t="s">
        <v>22</v>
      </c>
      <c r="AB613" s="662" t="s">
        <v>4745</v>
      </c>
      <c r="AC613" s="662" t="s">
        <v>4858</v>
      </c>
      <c r="AE613" s="662" t="s">
        <v>6177</v>
      </c>
      <c r="AF613" s="662" t="s">
        <v>15208</v>
      </c>
      <c r="AG613" s="662" t="s">
        <v>16879</v>
      </c>
    </row>
    <row r="614" spans="1:33">
      <c r="A614" s="662" t="s">
        <v>3829</v>
      </c>
      <c r="B614" s="662">
        <v>85142</v>
      </c>
      <c r="C614" s="662" t="s">
        <v>23</v>
      </c>
      <c r="D614" s="662" t="s">
        <v>3829</v>
      </c>
      <c r="E614" s="662" t="s">
        <v>3830</v>
      </c>
      <c r="F614" s="662" t="s">
        <v>4145</v>
      </c>
      <c r="G614" s="662">
        <v>33</v>
      </c>
      <c r="H614" s="662">
        <v>15.9</v>
      </c>
      <c r="I614" s="662">
        <v>130</v>
      </c>
      <c r="J614" s="662">
        <v>18.3</v>
      </c>
      <c r="K614" s="662">
        <v>6</v>
      </c>
      <c r="L614" s="662">
        <v>56.1</v>
      </c>
      <c r="M614" s="662" t="s">
        <v>22</v>
      </c>
      <c r="N614" s="662" t="s">
        <v>4146</v>
      </c>
      <c r="O614" s="662">
        <v>85900</v>
      </c>
      <c r="P614" s="662" t="s">
        <v>22</v>
      </c>
      <c r="Q614" s="667">
        <v>33.265000000000001</v>
      </c>
      <c r="R614" s="667">
        <v>130.30500000000001</v>
      </c>
      <c r="S614" s="662">
        <v>647.06205405322203</v>
      </c>
      <c r="T614" s="668" t="s">
        <v>4605</v>
      </c>
      <c r="U614" s="668" t="s">
        <v>4605</v>
      </c>
      <c r="V614" s="668" t="s">
        <v>4605</v>
      </c>
      <c r="W614" s="668" t="s">
        <v>4605</v>
      </c>
      <c r="X614" s="668" t="s">
        <v>22</v>
      </c>
      <c r="Y614" s="668" t="s">
        <v>4605</v>
      </c>
      <c r="Z614" s="668" t="s">
        <v>4605</v>
      </c>
      <c r="AB614" s="662" t="s">
        <v>4146</v>
      </c>
      <c r="AC614" s="662" t="s">
        <v>4146</v>
      </c>
      <c r="AE614" s="662" t="s">
        <v>6177</v>
      </c>
      <c r="AF614" s="662" t="s">
        <v>15209</v>
      </c>
      <c r="AG614" s="662" t="s">
        <v>16880</v>
      </c>
    </row>
    <row r="615" spans="1:33" ht="18.75" customHeight="1">
      <c r="A615" s="662" t="s">
        <v>1093</v>
      </c>
      <c r="B615" s="662">
        <v>33166</v>
      </c>
      <c r="C615" s="662" t="s">
        <v>17</v>
      </c>
      <c r="D615" s="662" t="s">
        <v>1114</v>
      </c>
      <c r="E615" s="662" t="s">
        <v>1115</v>
      </c>
      <c r="F615" s="662" t="s">
        <v>1116</v>
      </c>
      <c r="G615" s="662">
        <v>40</v>
      </c>
      <c r="H615" s="662">
        <v>6.2</v>
      </c>
      <c r="I615" s="662">
        <v>141</v>
      </c>
      <c r="J615" s="662">
        <v>3</v>
      </c>
      <c r="K615" s="662">
        <v>290</v>
      </c>
      <c r="L615" s="662">
        <v>10.1</v>
      </c>
      <c r="M615" s="662">
        <v>2</v>
      </c>
      <c r="N615" s="662" t="s">
        <v>1117</v>
      </c>
      <c r="O615" s="662" t="s">
        <v>22</v>
      </c>
      <c r="P615" s="662" t="s">
        <v>22</v>
      </c>
      <c r="Q615" s="667">
        <v>40.103332999999999</v>
      </c>
      <c r="R615" s="667">
        <v>141.05000000000001</v>
      </c>
      <c r="S615" s="662">
        <v>647.7453722212025</v>
      </c>
      <c r="T615" s="668" t="s">
        <v>4605</v>
      </c>
      <c r="U615" s="668" t="s">
        <v>4605</v>
      </c>
      <c r="V615" s="668" t="s">
        <v>4605</v>
      </c>
      <c r="W615" s="668" t="s">
        <v>22</v>
      </c>
      <c r="X615" s="668" t="s">
        <v>22</v>
      </c>
      <c r="Y615" s="668" t="s">
        <v>22</v>
      </c>
      <c r="Z615" s="668" t="s">
        <v>22</v>
      </c>
      <c r="AB615" s="662" t="s">
        <v>1117</v>
      </c>
      <c r="AC615" s="662" t="s">
        <v>1117</v>
      </c>
      <c r="AE615" s="662" t="s">
        <v>6177</v>
      </c>
      <c r="AF615" s="662" t="s">
        <v>15210</v>
      </c>
      <c r="AG615" s="662" t="s">
        <v>16881</v>
      </c>
    </row>
    <row r="616" spans="1:33" ht="18.75" customHeight="1">
      <c r="A616" s="662" t="s">
        <v>4154</v>
      </c>
      <c r="B616" s="662">
        <v>86477</v>
      </c>
      <c r="C616" s="662" t="s">
        <v>17</v>
      </c>
      <c r="D616" s="662" t="s">
        <v>4230</v>
      </c>
      <c r="E616" s="662" t="s">
        <v>4231</v>
      </c>
      <c r="F616" s="662" t="s">
        <v>4232</v>
      </c>
      <c r="G616" s="662">
        <v>32</v>
      </c>
      <c r="H616" s="662">
        <v>13.5</v>
      </c>
      <c r="I616" s="662">
        <v>130</v>
      </c>
      <c r="J616" s="662">
        <v>54.3</v>
      </c>
      <c r="K616" s="662">
        <v>166</v>
      </c>
      <c r="L616" s="662">
        <v>10</v>
      </c>
      <c r="M616" s="662">
        <v>1.5</v>
      </c>
      <c r="N616" s="662" t="s">
        <v>4233</v>
      </c>
      <c r="O616" s="662" t="s">
        <v>22</v>
      </c>
      <c r="P616" s="662" t="s">
        <v>22</v>
      </c>
      <c r="Q616" s="667">
        <v>32.225000000000001</v>
      </c>
      <c r="R616" s="667">
        <v>130.905</v>
      </c>
      <c r="S616" s="662">
        <v>650.78524459980235</v>
      </c>
      <c r="T616" s="668" t="s">
        <v>4605</v>
      </c>
      <c r="U616" s="668" t="s">
        <v>4605</v>
      </c>
      <c r="V616" s="668" t="s">
        <v>4605</v>
      </c>
      <c r="W616" s="668" t="s">
        <v>22</v>
      </c>
      <c r="X616" s="668" t="s">
        <v>22</v>
      </c>
      <c r="Y616" s="668" t="s">
        <v>22</v>
      </c>
      <c r="Z616" s="668" t="s">
        <v>22</v>
      </c>
      <c r="AB616" s="662" t="s">
        <v>4874</v>
      </c>
      <c r="AC616" s="662" t="s">
        <v>4888</v>
      </c>
      <c r="AE616" s="662" t="s">
        <v>6177</v>
      </c>
      <c r="AF616" s="662" t="s">
        <v>15226</v>
      </c>
      <c r="AG616" s="662" t="s">
        <v>16897</v>
      </c>
    </row>
    <row r="617" spans="1:33" ht="18.75" customHeight="1">
      <c r="A617" s="662" t="s">
        <v>839</v>
      </c>
      <c r="B617" s="662">
        <v>31436</v>
      </c>
      <c r="C617" s="662" t="s">
        <v>23</v>
      </c>
      <c r="D617" s="662" t="s">
        <v>902</v>
      </c>
      <c r="E617" s="662" t="s">
        <v>903</v>
      </c>
      <c r="F617" s="662" t="s">
        <v>904</v>
      </c>
      <c r="G617" s="662">
        <v>40</v>
      </c>
      <c r="H617" s="662">
        <v>38.700000000000003</v>
      </c>
      <c r="I617" s="662">
        <v>139</v>
      </c>
      <c r="J617" s="662">
        <v>55.9</v>
      </c>
      <c r="K617" s="662">
        <v>66</v>
      </c>
      <c r="L617" s="662">
        <v>22.2</v>
      </c>
      <c r="M617" s="662" t="s">
        <v>22</v>
      </c>
      <c r="N617" s="662" t="s">
        <v>905</v>
      </c>
      <c r="O617" s="662">
        <v>31923</v>
      </c>
      <c r="P617" s="662" t="s">
        <v>22</v>
      </c>
      <c r="Q617" s="667">
        <v>40.645000000000003</v>
      </c>
      <c r="R617" s="667">
        <v>139.931667</v>
      </c>
      <c r="S617" s="662">
        <v>651.46007464687636</v>
      </c>
      <c r="T617" s="668" t="s">
        <v>4605</v>
      </c>
      <c r="U617" s="668" t="s">
        <v>4605</v>
      </c>
      <c r="V617" s="668" t="s">
        <v>4605</v>
      </c>
      <c r="W617" s="668" t="s">
        <v>22</v>
      </c>
      <c r="X617" s="668" t="s">
        <v>22</v>
      </c>
      <c r="Y617" s="668" t="s">
        <v>4605</v>
      </c>
      <c r="Z617" s="668" t="s">
        <v>22</v>
      </c>
      <c r="AB617" s="662" t="s">
        <v>4745</v>
      </c>
      <c r="AC617" s="662" t="s">
        <v>4778</v>
      </c>
      <c r="AE617" s="662" t="s">
        <v>6177</v>
      </c>
      <c r="AF617" s="662" t="s">
        <v>15224</v>
      </c>
      <c r="AG617" s="662" t="s">
        <v>16895</v>
      </c>
    </row>
    <row r="618" spans="1:33" ht="18.75" customHeight="1">
      <c r="A618" s="662" t="s">
        <v>3829</v>
      </c>
      <c r="B618" s="662">
        <v>85176</v>
      </c>
      <c r="C618" s="662" t="s">
        <v>23</v>
      </c>
      <c r="D618" s="662" t="s">
        <v>4151</v>
      </c>
      <c r="E618" s="662" t="s">
        <v>4152</v>
      </c>
      <c r="F618" s="662" t="s">
        <v>4153</v>
      </c>
      <c r="G618" s="662">
        <v>33</v>
      </c>
      <c r="H618" s="662">
        <v>8.9</v>
      </c>
      <c r="I618" s="662">
        <v>130</v>
      </c>
      <c r="J618" s="662">
        <v>18.100000000000001</v>
      </c>
      <c r="K618" s="662">
        <v>2</v>
      </c>
      <c r="L618" s="662">
        <v>10.1</v>
      </c>
      <c r="M618" s="662" t="s">
        <v>22</v>
      </c>
      <c r="N618" s="662" t="s">
        <v>35</v>
      </c>
      <c r="O618" s="662" t="s">
        <v>22</v>
      </c>
      <c r="P618" s="662" t="s">
        <v>36</v>
      </c>
      <c r="Q618" s="667">
        <v>33.148333000000001</v>
      </c>
      <c r="R618" s="667">
        <v>130.30166700000001</v>
      </c>
      <c r="S618" s="662">
        <v>652.34130133846202</v>
      </c>
      <c r="T618" s="668" t="s">
        <v>4605</v>
      </c>
      <c r="U618" s="668" t="s">
        <v>4605</v>
      </c>
      <c r="V618" s="668" t="s">
        <v>4605</v>
      </c>
      <c r="W618" s="668" t="s">
        <v>22</v>
      </c>
      <c r="X618" s="668" t="s">
        <v>22</v>
      </c>
      <c r="Y618" s="668" t="s">
        <v>22</v>
      </c>
      <c r="Z618" s="668" t="s">
        <v>22</v>
      </c>
      <c r="AB618" s="662" t="s">
        <v>35</v>
      </c>
      <c r="AC618" s="662" t="s">
        <v>35</v>
      </c>
      <c r="AE618" s="662" t="s">
        <v>6177</v>
      </c>
      <c r="AF618" s="662" t="s">
        <v>15214</v>
      </c>
      <c r="AG618" s="662" t="s">
        <v>16885</v>
      </c>
    </row>
    <row r="619" spans="1:33">
      <c r="A619" s="662" t="s">
        <v>1093</v>
      </c>
      <c r="B619" s="662">
        <v>33176</v>
      </c>
      <c r="C619" s="662" t="s">
        <v>17</v>
      </c>
      <c r="D619" s="662" t="s">
        <v>1118</v>
      </c>
      <c r="E619" s="662" t="s">
        <v>1119</v>
      </c>
      <c r="F619" s="662" t="s">
        <v>1120</v>
      </c>
      <c r="G619" s="662">
        <v>40</v>
      </c>
      <c r="H619" s="662">
        <v>3.6</v>
      </c>
      <c r="I619" s="662">
        <v>141</v>
      </c>
      <c r="J619" s="662">
        <v>13.5</v>
      </c>
      <c r="K619" s="662">
        <v>430</v>
      </c>
      <c r="L619" s="662">
        <v>10</v>
      </c>
      <c r="M619" s="662">
        <v>2</v>
      </c>
      <c r="N619" s="662" t="s">
        <v>208</v>
      </c>
      <c r="O619" s="662">
        <v>33915</v>
      </c>
      <c r="P619" s="662" t="s">
        <v>40</v>
      </c>
      <c r="Q619" s="667">
        <v>40.06</v>
      </c>
      <c r="R619" s="667">
        <v>141.22499999999999</v>
      </c>
      <c r="S619" s="662">
        <v>652.75258351683749</v>
      </c>
      <c r="T619" s="668" t="s">
        <v>4605</v>
      </c>
      <c r="U619" s="668" t="s">
        <v>4605</v>
      </c>
      <c r="V619" s="668" t="s">
        <v>4605</v>
      </c>
      <c r="W619" s="668" t="s">
        <v>22</v>
      </c>
      <c r="X619" s="668" t="s">
        <v>22</v>
      </c>
      <c r="Y619" s="668" t="s">
        <v>22</v>
      </c>
      <c r="Z619" s="668" t="s">
        <v>22</v>
      </c>
      <c r="AB619" s="662" t="s">
        <v>208</v>
      </c>
      <c r="AC619" s="662" t="s">
        <v>208</v>
      </c>
      <c r="AE619" s="662" t="s">
        <v>6177</v>
      </c>
      <c r="AF619" s="662" t="s">
        <v>15216</v>
      </c>
      <c r="AG619" s="662" t="s">
        <v>16887</v>
      </c>
    </row>
    <row r="620" spans="1:33" ht="18.75" customHeight="1">
      <c r="A620" s="662" t="s">
        <v>4244</v>
      </c>
      <c r="B620" s="662">
        <v>87492</v>
      </c>
      <c r="C620" s="662" t="s">
        <v>23</v>
      </c>
      <c r="D620" s="662" t="s">
        <v>4324</v>
      </c>
      <c r="E620" s="662" t="s">
        <v>4325</v>
      </c>
      <c r="F620" s="662" t="s">
        <v>4328</v>
      </c>
      <c r="G620" s="662">
        <v>31</v>
      </c>
      <c r="H620" s="662">
        <v>35.799999999999997</v>
      </c>
      <c r="I620" s="662">
        <v>131</v>
      </c>
      <c r="J620" s="662">
        <v>24.5</v>
      </c>
      <c r="K620" s="662">
        <v>5</v>
      </c>
      <c r="L620" s="662">
        <v>10</v>
      </c>
      <c r="M620" s="662" t="s">
        <v>22</v>
      </c>
      <c r="N620" s="662" t="s">
        <v>4327</v>
      </c>
      <c r="O620" s="662" t="s">
        <v>22</v>
      </c>
      <c r="P620" s="662" t="s">
        <v>262</v>
      </c>
      <c r="Q620" s="667">
        <v>31.596667</v>
      </c>
      <c r="R620" s="667">
        <v>131.408333</v>
      </c>
      <c r="S620" s="662">
        <v>654.24299059676264</v>
      </c>
      <c r="T620" s="668" t="s">
        <v>22</v>
      </c>
      <c r="U620" s="668" t="s">
        <v>22</v>
      </c>
      <c r="V620" s="668" t="s">
        <v>4605</v>
      </c>
      <c r="W620" s="668" t="s">
        <v>22</v>
      </c>
      <c r="X620" s="668" t="s">
        <v>22</v>
      </c>
      <c r="Y620" s="668" t="s">
        <v>22</v>
      </c>
      <c r="Z620" s="668" t="s">
        <v>22</v>
      </c>
      <c r="AB620" s="662" t="s">
        <v>4758</v>
      </c>
      <c r="AC620" s="662" t="s">
        <v>4327</v>
      </c>
      <c r="AE620" s="662" t="s">
        <v>6177</v>
      </c>
      <c r="AF620" s="662" t="s">
        <v>15227</v>
      </c>
      <c r="AG620" s="662" t="s">
        <v>16898</v>
      </c>
    </row>
    <row r="621" spans="1:33" ht="18.75" customHeight="1">
      <c r="A621" s="662" t="s">
        <v>1093</v>
      </c>
      <c r="B621" s="662">
        <v>33472</v>
      </c>
      <c r="C621" s="662" t="s">
        <v>23</v>
      </c>
      <c r="D621" s="662" t="s">
        <v>1171</v>
      </c>
      <c r="E621" s="662" t="s">
        <v>1172</v>
      </c>
      <c r="F621" s="662" t="s">
        <v>1173</v>
      </c>
      <c r="G621" s="662">
        <v>39</v>
      </c>
      <c r="H621" s="662">
        <v>38.799999999999997</v>
      </c>
      <c r="I621" s="662">
        <v>141</v>
      </c>
      <c r="J621" s="662">
        <v>57.9</v>
      </c>
      <c r="K621" s="662">
        <v>43</v>
      </c>
      <c r="L621" s="662">
        <v>20.3</v>
      </c>
      <c r="M621" s="662" t="s">
        <v>22</v>
      </c>
      <c r="N621" s="662" t="s">
        <v>1174</v>
      </c>
      <c r="O621" s="662">
        <v>33933</v>
      </c>
      <c r="P621" s="662" t="s">
        <v>22</v>
      </c>
      <c r="Q621" s="667">
        <v>39.646667000000001</v>
      </c>
      <c r="R621" s="667">
        <v>141.965</v>
      </c>
      <c r="S621" s="662">
        <v>659.41253869526167</v>
      </c>
      <c r="T621" s="668" t="s">
        <v>4605</v>
      </c>
      <c r="U621" s="668" t="s">
        <v>4605</v>
      </c>
      <c r="V621" s="668" t="s">
        <v>4605</v>
      </c>
      <c r="W621" s="668" t="s">
        <v>22</v>
      </c>
      <c r="X621" s="668" t="s">
        <v>22</v>
      </c>
      <c r="Y621" s="668" t="s">
        <v>4605</v>
      </c>
      <c r="Z621" s="668" t="s">
        <v>22</v>
      </c>
      <c r="AB621" s="662" t="s">
        <v>1174</v>
      </c>
      <c r="AC621" s="662" t="s">
        <v>1174</v>
      </c>
      <c r="AE621" s="662" t="s">
        <v>6177</v>
      </c>
      <c r="AF621" s="662" t="s">
        <v>15230</v>
      </c>
      <c r="AG621" s="662" t="s">
        <v>16901</v>
      </c>
    </row>
    <row r="622" spans="1:33">
      <c r="A622" s="662" t="s">
        <v>4154</v>
      </c>
      <c r="B622" s="662">
        <v>86336</v>
      </c>
      <c r="C622" s="662" t="s">
        <v>17</v>
      </c>
      <c r="D622" s="662" t="s">
        <v>4204</v>
      </c>
      <c r="E622" s="662" t="s">
        <v>4205</v>
      </c>
      <c r="F622" s="662" t="s">
        <v>4206</v>
      </c>
      <c r="G622" s="662">
        <v>32</v>
      </c>
      <c r="H622" s="662">
        <v>28.4</v>
      </c>
      <c r="I622" s="662">
        <v>130</v>
      </c>
      <c r="J622" s="662">
        <v>36.4</v>
      </c>
      <c r="K622" s="662">
        <v>8</v>
      </c>
      <c r="L622" s="662">
        <v>10</v>
      </c>
      <c r="M622" s="662">
        <v>1.5</v>
      </c>
      <c r="N622" s="662" t="s">
        <v>4207</v>
      </c>
      <c r="O622" s="662" t="s">
        <v>22</v>
      </c>
      <c r="P622" s="662" t="s">
        <v>40</v>
      </c>
      <c r="Q622" s="667">
        <v>32.473332999999997</v>
      </c>
      <c r="R622" s="667">
        <v>130.60666699999999</v>
      </c>
      <c r="S622" s="662">
        <v>660.31846984535571</v>
      </c>
      <c r="T622" s="668" t="s">
        <v>4605</v>
      </c>
      <c r="U622" s="668" t="s">
        <v>4605</v>
      </c>
      <c r="V622" s="668" t="s">
        <v>4605</v>
      </c>
      <c r="W622" s="668" t="s">
        <v>22</v>
      </c>
      <c r="X622" s="668" t="s">
        <v>22</v>
      </c>
      <c r="Y622" s="668" t="s">
        <v>22</v>
      </c>
      <c r="Z622" s="668" t="s">
        <v>22</v>
      </c>
      <c r="AB622" s="662" t="s">
        <v>4745</v>
      </c>
      <c r="AC622" s="662" t="s">
        <v>4876</v>
      </c>
      <c r="AE622" s="662" t="s">
        <v>6177</v>
      </c>
      <c r="AF622" s="662" t="s">
        <v>15219</v>
      </c>
      <c r="AG622" s="662" t="s">
        <v>16890</v>
      </c>
    </row>
    <row r="623" spans="1:33" ht="18.75" customHeight="1">
      <c r="A623" s="662" t="s">
        <v>4244</v>
      </c>
      <c r="B623" s="662">
        <v>87352</v>
      </c>
      <c r="C623" s="662" t="s">
        <v>17</v>
      </c>
      <c r="D623" s="662" t="s">
        <v>4300</v>
      </c>
      <c r="E623" s="662" t="s">
        <v>4301</v>
      </c>
      <c r="F623" s="662" t="s">
        <v>4302</v>
      </c>
      <c r="G623" s="662">
        <v>32</v>
      </c>
      <c r="H623" s="662">
        <v>0</v>
      </c>
      <c r="I623" s="662">
        <v>130</v>
      </c>
      <c r="J623" s="662">
        <v>57.2</v>
      </c>
      <c r="K623" s="662">
        <v>276</v>
      </c>
      <c r="L623" s="662">
        <v>9.3000000000000007</v>
      </c>
      <c r="M623" s="662">
        <v>1.5</v>
      </c>
      <c r="N623" s="662" t="s">
        <v>4303</v>
      </c>
      <c r="O623" s="662" t="s">
        <v>22</v>
      </c>
      <c r="P623" s="662" t="s">
        <v>40</v>
      </c>
      <c r="Q623" s="667">
        <v>32</v>
      </c>
      <c r="R623" s="667">
        <v>130.95333299999999</v>
      </c>
      <c r="S623" s="662">
        <v>661.01739172996781</v>
      </c>
      <c r="T623" s="668" t="s">
        <v>4605</v>
      </c>
      <c r="U623" s="668" t="s">
        <v>4605</v>
      </c>
      <c r="V623" s="668" t="s">
        <v>4605</v>
      </c>
      <c r="W623" s="668" t="s">
        <v>22</v>
      </c>
      <c r="X623" s="668" t="s">
        <v>22</v>
      </c>
      <c r="Y623" s="668" t="s">
        <v>22</v>
      </c>
      <c r="Z623" s="668" t="s">
        <v>22</v>
      </c>
      <c r="AB623" s="662" t="s">
        <v>4303</v>
      </c>
      <c r="AC623" s="662" t="s">
        <v>4303</v>
      </c>
      <c r="AE623" s="662" t="s">
        <v>6177</v>
      </c>
      <c r="AF623" s="662" t="s">
        <v>15220</v>
      </c>
      <c r="AG623" s="662" t="s">
        <v>16891</v>
      </c>
    </row>
    <row r="624" spans="1:33" ht="18.75" customHeight="1">
      <c r="A624" s="662" t="s">
        <v>839</v>
      </c>
      <c r="B624" s="662">
        <v>31646</v>
      </c>
      <c r="C624" s="662" t="s">
        <v>17</v>
      </c>
      <c r="D624" s="662" t="s">
        <v>942</v>
      </c>
      <c r="E624" s="662" t="s">
        <v>943</v>
      </c>
      <c r="F624" s="662" t="s">
        <v>944</v>
      </c>
      <c r="G624" s="662">
        <v>40</v>
      </c>
      <c r="H624" s="662">
        <v>28.9</v>
      </c>
      <c r="I624" s="662">
        <v>140</v>
      </c>
      <c r="J624" s="662">
        <v>37.200000000000003</v>
      </c>
      <c r="K624" s="662">
        <v>135</v>
      </c>
      <c r="L624" s="662">
        <v>10.1</v>
      </c>
      <c r="M624" s="662">
        <v>2</v>
      </c>
      <c r="N624" s="662" t="s">
        <v>945</v>
      </c>
      <c r="O624" s="662">
        <v>31935</v>
      </c>
      <c r="P624" s="662" t="s">
        <v>22</v>
      </c>
      <c r="Q624" s="667">
        <v>40.481667000000002</v>
      </c>
      <c r="R624" s="667">
        <v>140.62</v>
      </c>
      <c r="S624" s="662">
        <v>662.8178395118108</v>
      </c>
      <c r="T624" s="668" t="s">
        <v>4605</v>
      </c>
      <c r="U624" s="668" t="s">
        <v>4605</v>
      </c>
      <c r="V624" s="668" t="s">
        <v>4605</v>
      </c>
      <c r="W624" s="668" t="s">
        <v>22</v>
      </c>
      <c r="X624" s="668" t="s">
        <v>22</v>
      </c>
      <c r="Y624" s="668" t="s">
        <v>22</v>
      </c>
      <c r="Z624" s="668" t="s">
        <v>22</v>
      </c>
      <c r="AB624" s="662" t="s">
        <v>4745</v>
      </c>
      <c r="AC624" s="662" t="s">
        <v>4775</v>
      </c>
      <c r="AE624" s="662" t="s">
        <v>6177</v>
      </c>
      <c r="AF624" s="662" t="s">
        <v>15235</v>
      </c>
      <c r="AG624" s="662" t="s">
        <v>16906</v>
      </c>
    </row>
    <row r="625" spans="1:33" ht="18.75" customHeight="1">
      <c r="A625" s="662" t="s">
        <v>4154</v>
      </c>
      <c r="B625" s="662">
        <v>86467</v>
      </c>
      <c r="C625" s="662" t="s">
        <v>23</v>
      </c>
      <c r="D625" s="662" t="s">
        <v>4227</v>
      </c>
      <c r="E625" s="662" t="s">
        <v>4228</v>
      </c>
      <c r="F625" s="662" t="s">
        <v>4229</v>
      </c>
      <c r="G625" s="662">
        <v>32</v>
      </c>
      <c r="H625" s="662">
        <v>13</v>
      </c>
      <c r="I625" s="662">
        <v>130</v>
      </c>
      <c r="J625" s="662">
        <v>45.3</v>
      </c>
      <c r="K625" s="662">
        <v>146</v>
      </c>
      <c r="L625" s="662">
        <v>14.7</v>
      </c>
      <c r="M625" s="662" t="s">
        <v>22</v>
      </c>
      <c r="N625" s="662" t="s">
        <v>2286</v>
      </c>
      <c r="O625" s="662" t="s">
        <v>22</v>
      </c>
      <c r="P625" s="662" t="s">
        <v>22</v>
      </c>
      <c r="Q625" s="667">
        <v>32.216667000000001</v>
      </c>
      <c r="R625" s="667">
        <v>130.755</v>
      </c>
      <c r="S625" s="662">
        <v>663.17257384418099</v>
      </c>
      <c r="T625" s="668" t="s">
        <v>4605</v>
      </c>
      <c r="U625" s="668" t="s">
        <v>4605</v>
      </c>
      <c r="V625" s="668" t="s">
        <v>4605</v>
      </c>
      <c r="W625" s="668" t="s">
        <v>22</v>
      </c>
      <c r="X625" s="668" t="s">
        <v>22</v>
      </c>
      <c r="Y625" s="668" t="s">
        <v>4605</v>
      </c>
      <c r="Z625" s="668" t="s">
        <v>22</v>
      </c>
      <c r="AB625" s="662" t="s">
        <v>4745</v>
      </c>
      <c r="AC625" s="662" t="s">
        <v>4831</v>
      </c>
      <c r="AE625" s="662" t="s">
        <v>6177</v>
      </c>
      <c r="AF625" s="662" t="s">
        <v>15221</v>
      </c>
      <c r="AG625" s="662" t="s">
        <v>16892</v>
      </c>
    </row>
    <row r="626" spans="1:33">
      <c r="A626" s="662" t="s">
        <v>1093</v>
      </c>
      <c r="B626" s="662">
        <v>33186</v>
      </c>
      <c r="C626" s="662" t="s">
        <v>17</v>
      </c>
      <c r="D626" s="662" t="s">
        <v>1121</v>
      </c>
      <c r="E626" s="662" t="s">
        <v>1122</v>
      </c>
      <c r="F626" s="662" t="s">
        <v>1123</v>
      </c>
      <c r="G626" s="662">
        <v>40</v>
      </c>
      <c r="H626" s="662">
        <v>2.4</v>
      </c>
      <c r="I626" s="662">
        <v>141</v>
      </c>
      <c r="J626" s="662">
        <v>27.4</v>
      </c>
      <c r="K626" s="662">
        <v>418</v>
      </c>
      <c r="L626" s="662">
        <v>10</v>
      </c>
      <c r="M626" s="662">
        <v>2</v>
      </c>
      <c r="N626" s="662" t="s">
        <v>1124</v>
      </c>
      <c r="O626" s="662">
        <v>33920</v>
      </c>
      <c r="P626" s="662" t="s">
        <v>40</v>
      </c>
      <c r="Q626" s="667">
        <v>40.04</v>
      </c>
      <c r="R626" s="667">
        <v>141.45666700000001</v>
      </c>
      <c r="S626" s="662">
        <v>663.17978324438582</v>
      </c>
      <c r="T626" s="668" t="s">
        <v>4605</v>
      </c>
      <c r="U626" s="668" t="s">
        <v>4605</v>
      </c>
      <c r="V626" s="668" t="s">
        <v>4605</v>
      </c>
      <c r="W626" s="668" t="s">
        <v>22</v>
      </c>
      <c r="X626" s="668" t="s">
        <v>22</v>
      </c>
      <c r="Y626" s="668" t="s">
        <v>22</v>
      </c>
      <c r="Z626" s="668" t="s">
        <v>22</v>
      </c>
      <c r="AB626" s="662" t="s">
        <v>4745</v>
      </c>
      <c r="AC626" s="662" t="s">
        <v>4786</v>
      </c>
      <c r="AE626" s="662" t="s">
        <v>6177</v>
      </c>
      <c r="AF626" s="662" t="s">
        <v>15228</v>
      </c>
      <c r="AG626" s="662" t="s">
        <v>16899</v>
      </c>
    </row>
    <row r="627" spans="1:33" ht="18.75" customHeight="1">
      <c r="A627" s="662" t="s">
        <v>4154</v>
      </c>
      <c r="B627" s="662">
        <v>86216</v>
      </c>
      <c r="C627" s="662" t="s">
        <v>17</v>
      </c>
      <c r="D627" s="662" t="s">
        <v>4192</v>
      </c>
      <c r="E627" s="662" t="s">
        <v>3547</v>
      </c>
      <c r="F627" s="662" t="s">
        <v>4193</v>
      </c>
      <c r="G627" s="662">
        <v>32</v>
      </c>
      <c r="H627" s="662">
        <v>36.700000000000003</v>
      </c>
      <c r="I627" s="662">
        <v>130</v>
      </c>
      <c r="J627" s="662">
        <v>28.7</v>
      </c>
      <c r="K627" s="662">
        <v>60</v>
      </c>
      <c r="L627" s="662">
        <v>10</v>
      </c>
      <c r="M627" s="662">
        <v>1.5</v>
      </c>
      <c r="N627" s="662" t="s">
        <v>4194</v>
      </c>
      <c r="O627" s="662" t="s">
        <v>22</v>
      </c>
      <c r="P627" s="662" t="s">
        <v>40</v>
      </c>
      <c r="Q627" s="667">
        <v>32.611666999999997</v>
      </c>
      <c r="R627" s="667">
        <v>130.47833299999999</v>
      </c>
      <c r="S627" s="662">
        <v>663.36844789252689</v>
      </c>
      <c r="T627" s="668" t="s">
        <v>4605</v>
      </c>
      <c r="U627" s="668" t="s">
        <v>4605</v>
      </c>
      <c r="V627" s="668" t="s">
        <v>4605</v>
      </c>
      <c r="W627" s="668" t="s">
        <v>22</v>
      </c>
      <c r="X627" s="668" t="s">
        <v>22</v>
      </c>
      <c r="Y627" s="668" t="s">
        <v>22</v>
      </c>
      <c r="Z627" s="668" t="s">
        <v>22</v>
      </c>
      <c r="AB627" s="662" t="s">
        <v>4874</v>
      </c>
      <c r="AC627" s="662" t="s">
        <v>4864</v>
      </c>
      <c r="AE627" s="662" t="s">
        <v>6177</v>
      </c>
      <c r="AF627" s="662" t="s">
        <v>15222</v>
      </c>
      <c r="AG627" s="662" t="s">
        <v>16893</v>
      </c>
    </row>
    <row r="628" spans="1:33" ht="18.75" customHeight="1">
      <c r="A628" s="662" t="s">
        <v>3829</v>
      </c>
      <c r="B628" s="662">
        <v>85166</v>
      </c>
      <c r="C628" s="662" t="s">
        <v>17</v>
      </c>
      <c r="D628" s="662" t="s">
        <v>1332</v>
      </c>
      <c r="E628" s="662" t="s">
        <v>1333</v>
      </c>
      <c r="F628" s="662" t="s">
        <v>4150</v>
      </c>
      <c r="G628" s="662">
        <v>33</v>
      </c>
      <c r="H628" s="662">
        <v>11</v>
      </c>
      <c r="I628" s="662">
        <v>130</v>
      </c>
      <c r="J628" s="662">
        <v>8.9</v>
      </c>
      <c r="K628" s="662">
        <v>2</v>
      </c>
      <c r="L628" s="662">
        <v>10</v>
      </c>
      <c r="M628" s="662">
        <v>1.5</v>
      </c>
      <c r="N628" s="662" t="s">
        <v>3894</v>
      </c>
      <c r="O628" s="662" t="s">
        <v>22</v>
      </c>
      <c r="P628" s="662" t="s">
        <v>40</v>
      </c>
      <c r="Q628" s="667">
        <v>33.183332999999998</v>
      </c>
      <c r="R628" s="667">
        <v>130.14833300000001</v>
      </c>
      <c r="S628" s="662">
        <v>664.02354638182521</v>
      </c>
      <c r="T628" s="668" t="s">
        <v>4605</v>
      </c>
      <c r="U628" s="668" t="s">
        <v>4605</v>
      </c>
      <c r="V628" s="668" t="s">
        <v>4605</v>
      </c>
      <c r="W628" s="668" t="s">
        <v>22</v>
      </c>
      <c r="X628" s="668" t="s">
        <v>22</v>
      </c>
      <c r="Y628" s="668" t="s">
        <v>22</v>
      </c>
      <c r="Z628" s="668" t="s">
        <v>22</v>
      </c>
      <c r="AB628" s="662" t="s">
        <v>4745</v>
      </c>
      <c r="AC628" s="662" t="s">
        <v>3958</v>
      </c>
      <c r="AE628" s="662" t="s">
        <v>6177</v>
      </c>
      <c r="AF628" s="662" t="s">
        <v>15231</v>
      </c>
      <c r="AG628" s="662" t="s">
        <v>16902</v>
      </c>
    </row>
    <row r="629" spans="1:33" ht="18.75" customHeight="1">
      <c r="A629" s="662" t="s">
        <v>4058</v>
      </c>
      <c r="B629" s="662">
        <v>84523</v>
      </c>
      <c r="C629" s="662" t="s">
        <v>17</v>
      </c>
      <c r="D629" s="662" t="s">
        <v>4112</v>
      </c>
      <c r="E629" s="662" t="s">
        <v>4113</v>
      </c>
      <c r="F629" s="662" t="s">
        <v>4114</v>
      </c>
      <c r="G629" s="662">
        <v>32</v>
      </c>
      <c r="H629" s="662">
        <v>45.6</v>
      </c>
      <c r="I629" s="662">
        <v>130</v>
      </c>
      <c r="J629" s="662">
        <v>21.7</v>
      </c>
      <c r="K629" s="662">
        <v>14</v>
      </c>
      <c r="L629" s="662">
        <v>9.9</v>
      </c>
      <c r="M629" s="662">
        <v>1.5</v>
      </c>
      <c r="N629" s="662" t="s">
        <v>4115</v>
      </c>
      <c r="O629" s="662" t="s">
        <v>22</v>
      </c>
      <c r="P629" s="662" t="s">
        <v>22</v>
      </c>
      <c r="Q629" s="667">
        <v>32.76</v>
      </c>
      <c r="R629" s="667">
        <v>130.36166700000001</v>
      </c>
      <c r="S629" s="662">
        <v>665.45683381748154</v>
      </c>
      <c r="T629" s="668" t="s">
        <v>4605</v>
      </c>
      <c r="U629" s="668" t="s">
        <v>4605</v>
      </c>
      <c r="V629" s="668" t="s">
        <v>4605</v>
      </c>
      <c r="W629" s="668" t="s">
        <v>22</v>
      </c>
      <c r="X629" s="668" t="s">
        <v>22</v>
      </c>
      <c r="Y629" s="668" t="s">
        <v>22</v>
      </c>
      <c r="Z629" s="668" t="s">
        <v>22</v>
      </c>
      <c r="AB629" s="662" t="s">
        <v>4115</v>
      </c>
      <c r="AC629" s="662" t="s">
        <v>4115</v>
      </c>
      <c r="AE629" s="662" t="s">
        <v>5110</v>
      </c>
      <c r="AF629" s="662" t="s">
        <v>15237</v>
      </c>
      <c r="AG629" s="662" t="s">
        <v>16908</v>
      </c>
    </row>
    <row r="630" spans="1:33">
      <c r="A630" s="662" t="s">
        <v>1093</v>
      </c>
      <c r="B630" s="662">
        <v>33326</v>
      </c>
      <c r="C630" s="662" t="s">
        <v>17</v>
      </c>
      <c r="D630" s="662" t="s">
        <v>1144</v>
      </c>
      <c r="E630" s="662" t="s">
        <v>1145</v>
      </c>
      <c r="F630" s="662" t="s">
        <v>1146</v>
      </c>
      <c r="G630" s="662">
        <v>39</v>
      </c>
      <c r="H630" s="662">
        <v>50.8</v>
      </c>
      <c r="I630" s="662">
        <v>141</v>
      </c>
      <c r="J630" s="662">
        <v>47.7</v>
      </c>
      <c r="K630" s="662">
        <v>105</v>
      </c>
      <c r="L630" s="662">
        <v>9.9</v>
      </c>
      <c r="M630" s="662">
        <v>2.5</v>
      </c>
      <c r="N630" s="662" t="s">
        <v>945</v>
      </c>
      <c r="O630" s="662">
        <v>33965</v>
      </c>
      <c r="P630" s="662" t="s">
        <v>22</v>
      </c>
      <c r="Q630" s="667">
        <v>39.846666999999997</v>
      </c>
      <c r="R630" s="667">
        <v>141.79499999999999</v>
      </c>
      <c r="S630" s="662">
        <v>665.60554653902352</v>
      </c>
      <c r="T630" s="668" t="s">
        <v>4605</v>
      </c>
      <c r="U630" s="668" t="s">
        <v>4605</v>
      </c>
      <c r="V630" s="668" t="s">
        <v>4605</v>
      </c>
      <c r="W630" s="668" t="s">
        <v>22</v>
      </c>
      <c r="X630" s="668" t="s">
        <v>22</v>
      </c>
      <c r="Y630" s="668" t="s">
        <v>22</v>
      </c>
      <c r="Z630" s="668" t="s">
        <v>22</v>
      </c>
      <c r="AB630" s="662" t="s">
        <v>4745</v>
      </c>
      <c r="AC630" s="662" t="s">
        <v>4775</v>
      </c>
      <c r="AE630" s="662" t="s">
        <v>5110</v>
      </c>
      <c r="AF630" s="662" t="s">
        <v>15238</v>
      </c>
      <c r="AG630" s="662" t="s">
        <v>16909</v>
      </c>
    </row>
    <row r="631" spans="1:33" ht="18.75" customHeight="1">
      <c r="A631" s="662" t="s">
        <v>839</v>
      </c>
      <c r="B631" s="662">
        <v>31461</v>
      </c>
      <c r="C631" s="662" t="s">
        <v>17</v>
      </c>
      <c r="D631" s="662" t="s">
        <v>910</v>
      </c>
      <c r="E631" s="662" t="s">
        <v>911</v>
      </c>
      <c r="F631" s="662" t="s">
        <v>912</v>
      </c>
      <c r="G631" s="662">
        <v>40</v>
      </c>
      <c r="H631" s="662">
        <v>36.700000000000003</v>
      </c>
      <c r="I631" s="662">
        <v>140</v>
      </c>
      <c r="J631" s="662">
        <v>27.3</v>
      </c>
      <c r="K631" s="662">
        <v>30</v>
      </c>
      <c r="L631" s="662">
        <v>10</v>
      </c>
      <c r="M631" s="662">
        <v>2</v>
      </c>
      <c r="N631" s="662" t="s">
        <v>913</v>
      </c>
      <c r="O631" s="662">
        <v>31920</v>
      </c>
      <c r="P631" s="662" t="s">
        <v>22</v>
      </c>
      <c r="Q631" s="667">
        <v>40.611666999999997</v>
      </c>
      <c r="R631" s="667">
        <v>140.45500000000001</v>
      </c>
      <c r="S631" s="662">
        <v>668.35683912189279</v>
      </c>
      <c r="T631" s="668" t="s">
        <v>4605</v>
      </c>
      <c r="U631" s="668" t="s">
        <v>4605</v>
      </c>
      <c r="V631" s="668" t="s">
        <v>4605</v>
      </c>
      <c r="W631" s="668" t="s">
        <v>22</v>
      </c>
      <c r="X631" s="668" t="s">
        <v>22</v>
      </c>
      <c r="Y631" s="668" t="s">
        <v>22</v>
      </c>
      <c r="Z631" s="668" t="s">
        <v>22</v>
      </c>
      <c r="AB631" s="662" t="s">
        <v>4745</v>
      </c>
      <c r="AC631" s="662" t="s">
        <v>4779</v>
      </c>
      <c r="AE631" s="662" t="s">
        <v>5110</v>
      </c>
      <c r="AF631" s="662" t="s">
        <v>15241</v>
      </c>
      <c r="AG631" s="662" t="s">
        <v>16912</v>
      </c>
    </row>
    <row r="632" spans="1:33" ht="18.75" customHeight="1">
      <c r="A632" s="662" t="s">
        <v>4244</v>
      </c>
      <c r="B632" s="662">
        <v>87426</v>
      </c>
      <c r="C632" s="662" t="s">
        <v>23</v>
      </c>
      <c r="D632" s="662" t="s">
        <v>4318</v>
      </c>
      <c r="E632" s="662" t="s">
        <v>4319</v>
      </c>
      <c r="F632" s="662" t="s">
        <v>4320</v>
      </c>
      <c r="G632" s="662">
        <v>31</v>
      </c>
      <c r="H632" s="662">
        <v>43.8</v>
      </c>
      <c r="I632" s="662">
        <v>131</v>
      </c>
      <c r="J632" s="662">
        <v>4.9000000000000004</v>
      </c>
      <c r="K632" s="662">
        <v>154</v>
      </c>
      <c r="L632" s="662">
        <v>12.4</v>
      </c>
      <c r="M632" s="662" t="s">
        <v>22</v>
      </c>
      <c r="N632" s="662" t="s">
        <v>2315</v>
      </c>
      <c r="O632" s="662" t="s">
        <v>22</v>
      </c>
      <c r="P632" s="662" t="s">
        <v>22</v>
      </c>
      <c r="Q632" s="667">
        <v>31.73</v>
      </c>
      <c r="R632" s="667">
        <v>131.08166700000001</v>
      </c>
      <c r="S632" s="662">
        <v>669.03591778106193</v>
      </c>
      <c r="T632" s="668" t="s">
        <v>4605</v>
      </c>
      <c r="U632" s="668" t="s">
        <v>4605</v>
      </c>
      <c r="V632" s="668" t="s">
        <v>4605</v>
      </c>
      <c r="W632" s="668" t="s">
        <v>22</v>
      </c>
      <c r="X632" s="668" t="s">
        <v>22</v>
      </c>
      <c r="Y632" s="668" t="s">
        <v>4605</v>
      </c>
      <c r="Z632" s="668" t="s">
        <v>22</v>
      </c>
      <c r="AB632" s="662" t="s">
        <v>4745</v>
      </c>
      <c r="AC632" s="662" t="s">
        <v>4832</v>
      </c>
      <c r="AE632" s="662" t="s">
        <v>5110</v>
      </c>
      <c r="AF632" s="662" t="s">
        <v>15243</v>
      </c>
      <c r="AG632" s="662" t="s">
        <v>16914</v>
      </c>
    </row>
    <row r="633" spans="1:33" ht="18.75" customHeight="1">
      <c r="A633" s="662" t="s">
        <v>4244</v>
      </c>
      <c r="B633" s="662">
        <v>87301</v>
      </c>
      <c r="C633" s="662" t="s">
        <v>17</v>
      </c>
      <c r="D633" s="662" t="s">
        <v>4290</v>
      </c>
      <c r="E633" s="662" t="s">
        <v>4291</v>
      </c>
      <c r="F633" s="662" t="s">
        <v>4292</v>
      </c>
      <c r="G633" s="662">
        <v>32</v>
      </c>
      <c r="H633" s="662">
        <v>2.8</v>
      </c>
      <c r="I633" s="662">
        <v>130</v>
      </c>
      <c r="J633" s="662">
        <v>48.6</v>
      </c>
      <c r="K633" s="662">
        <v>228</v>
      </c>
      <c r="L633" s="662">
        <v>10</v>
      </c>
      <c r="M633" s="662">
        <v>1.5</v>
      </c>
      <c r="N633" s="662" t="s">
        <v>4293</v>
      </c>
      <c r="O633" s="662" t="s">
        <v>22</v>
      </c>
      <c r="P633" s="662" t="s">
        <v>40</v>
      </c>
      <c r="Q633" s="667">
        <v>32.046666999999999</v>
      </c>
      <c r="R633" s="667">
        <v>130.81</v>
      </c>
      <c r="S633" s="662">
        <v>669.22111719498798</v>
      </c>
      <c r="T633" s="668" t="s">
        <v>4605</v>
      </c>
      <c r="U633" s="668" t="s">
        <v>4605</v>
      </c>
      <c r="V633" s="668" t="s">
        <v>4605</v>
      </c>
      <c r="W633" s="668" t="s">
        <v>22</v>
      </c>
      <c r="X633" s="668" t="s">
        <v>22</v>
      </c>
      <c r="Y633" s="668" t="s">
        <v>22</v>
      </c>
      <c r="Z633" s="668" t="s">
        <v>22</v>
      </c>
      <c r="AB633" s="662" t="s">
        <v>4745</v>
      </c>
      <c r="AC633" s="662" t="s">
        <v>4890</v>
      </c>
      <c r="AE633" s="662" t="s">
        <v>5110</v>
      </c>
      <c r="AF633" s="662" t="s">
        <v>15250</v>
      </c>
      <c r="AG633" s="662" t="s">
        <v>16921</v>
      </c>
    </row>
    <row r="634" spans="1:33">
      <c r="A634" s="662" t="s">
        <v>3829</v>
      </c>
      <c r="B634" s="662">
        <v>85033</v>
      </c>
      <c r="C634" s="662" t="s">
        <v>17</v>
      </c>
      <c r="D634" s="662" t="s">
        <v>4130</v>
      </c>
      <c r="E634" s="662" t="s">
        <v>4131</v>
      </c>
      <c r="F634" s="662" t="s">
        <v>4132</v>
      </c>
      <c r="G634" s="662">
        <v>33</v>
      </c>
      <c r="H634" s="662">
        <v>27.5</v>
      </c>
      <c r="I634" s="662">
        <v>129</v>
      </c>
      <c r="J634" s="662">
        <v>57.3</v>
      </c>
      <c r="K634" s="662">
        <v>23</v>
      </c>
      <c r="L634" s="662">
        <v>9.9</v>
      </c>
      <c r="M634" s="662">
        <v>1.5</v>
      </c>
      <c r="N634" s="662" t="s">
        <v>4133</v>
      </c>
      <c r="O634" s="662" t="s">
        <v>22</v>
      </c>
      <c r="P634" s="662" t="s">
        <v>22</v>
      </c>
      <c r="Q634" s="667">
        <v>33.458333000000003</v>
      </c>
      <c r="R634" s="667">
        <v>129.95500000000001</v>
      </c>
      <c r="S634" s="662">
        <v>669.87589647695529</v>
      </c>
      <c r="T634" s="668" t="s">
        <v>4605</v>
      </c>
      <c r="U634" s="668" t="s">
        <v>4605</v>
      </c>
      <c r="V634" s="668" t="s">
        <v>4605</v>
      </c>
      <c r="W634" s="668" t="s">
        <v>22</v>
      </c>
      <c r="X634" s="668" t="s">
        <v>22</v>
      </c>
      <c r="Y634" s="668" t="s">
        <v>22</v>
      </c>
      <c r="Z634" s="668" t="s">
        <v>22</v>
      </c>
      <c r="AB634" s="662" t="s">
        <v>4133</v>
      </c>
      <c r="AC634" s="662" t="s">
        <v>4133</v>
      </c>
      <c r="AE634" s="662" t="s">
        <v>5110</v>
      </c>
      <c r="AF634" s="662" t="s">
        <v>15251</v>
      </c>
      <c r="AG634" s="662" t="s">
        <v>16922</v>
      </c>
    </row>
    <row r="635" spans="1:33">
      <c r="A635" s="662" t="s">
        <v>839</v>
      </c>
      <c r="B635" s="662">
        <v>31662</v>
      </c>
      <c r="C635" s="662" t="s">
        <v>17</v>
      </c>
      <c r="D635" s="662" t="s">
        <v>946</v>
      </c>
      <c r="E635" s="662" t="s">
        <v>947</v>
      </c>
      <c r="F635" s="662" t="s">
        <v>948</v>
      </c>
      <c r="G635" s="662">
        <v>40</v>
      </c>
      <c r="H635" s="662">
        <v>25.6</v>
      </c>
      <c r="I635" s="662">
        <v>140</v>
      </c>
      <c r="J635" s="662">
        <v>53.9</v>
      </c>
      <c r="K635" s="662">
        <v>414</v>
      </c>
      <c r="L635" s="662">
        <v>10</v>
      </c>
      <c r="M635" s="662">
        <v>2</v>
      </c>
      <c r="N635" s="662" t="s">
        <v>949</v>
      </c>
      <c r="O635" s="662" t="s">
        <v>22</v>
      </c>
      <c r="P635" s="662" t="s">
        <v>40</v>
      </c>
      <c r="Q635" s="667">
        <v>40.426667000000002</v>
      </c>
      <c r="R635" s="667">
        <v>140.89833300000001</v>
      </c>
      <c r="S635" s="662">
        <v>670.11731277029264</v>
      </c>
      <c r="T635" s="668" t="s">
        <v>4605</v>
      </c>
      <c r="U635" s="668" t="s">
        <v>4605</v>
      </c>
      <c r="V635" s="668" t="s">
        <v>4605</v>
      </c>
      <c r="W635" s="668" t="s">
        <v>22</v>
      </c>
      <c r="X635" s="668" t="s">
        <v>22</v>
      </c>
      <c r="Y635" s="668" t="s">
        <v>22</v>
      </c>
      <c r="Z635" s="668" t="s">
        <v>22</v>
      </c>
      <c r="AB635" s="662" t="s">
        <v>949</v>
      </c>
      <c r="AC635" s="662" t="s">
        <v>949</v>
      </c>
      <c r="AE635" s="662" t="s">
        <v>7142</v>
      </c>
      <c r="AF635" s="662" t="s">
        <v>15275</v>
      </c>
      <c r="AG635" s="662" t="s">
        <v>16946</v>
      </c>
    </row>
    <row r="636" spans="1:33" ht="18.75" customHeight="1">
      <c r="A636" s="662" t="s">
        <v>4154</v>
      </c>
      <c r="B636" s="662">
        <v>86271</v>
      </c>
      <c r="C636" s="662" t="s">
        <v>17</v>
      </c>
      <c r="D636" s="662" t="s">
        <v>4198</v>
      </c>
      <c r="E636" s="662" t="s">
        <v>4199</v>
      </c>
      <c r="F636" s="662" t="s">
        <v>4200</v>
      </c>
      <c r="G636" s="662">
        <v>32</v>
      </c>
      <c r="H636" s="662">
        <v>30.9</v>
      </c>
      <c r="I636" s="662">
        <v>130</v>
      </c>
      <c r="J636" s="662">
        <v>26.8</v>
      </c>
      <c r="K636" s="662">
        <v>2</v>
      </c>
      <c r="L636" s="662">
        <v>8.1</v>
      </c>
      <c r="M636" s="662">
        <v>1.5</v>
      </c>
      <c r="N636" s="662" t="s">
        <v>3918</v>
      </c>
      <c r="O636" s="662" t="s">
        <v>22</v>
      </c>
      <c r="P636" s="662" t="s">
        <v>40</v>
      </c>
      <c r="Q636" s="667">
        <v>32.515000000000001</v>
      </c>
      <c r="R636" s="667">
        <v>130.44666699999999</v>
      </c>
      <c r="S636" s="662">
        <v>671.13505837189155</v>
      </c>
      <c r="T636" s="668" t="s">
        <v>4605</v>
      </c>
      <c r="U636" s="668" t="s">
        <v>4605</v>
      </c>
      <c r="V636" s="668" t="s">
        <v>4605</v>
      </c>
      <c r="W636" s="668" t="s">
        <v>22</v>
      </c>
      <c r="X636" s="668" t="s">
        <v>22</v>
      </c>
      <c r="Y636" s="668" t="s">
        <v>22</v>
      </c>
      <c r="Z636" s="668" t="s">
        <v>22</v>
      </c>
      <c r="AB636" s="662" t="s">
        <v>4745</v>
      </c>
      <c r="AC636" s="662" t="s">
        <v>4470</v>
      </c>
      <c r="AE636" s="662" t="s">
        <v>7142</v>
      </c>
      <c r="AF636" s="662" t="s">
        <v>15277</v>
      </c>
      <c r="AG636" s="662" t="s">
        <v>16948</v>
      </c>
    </row>
    <row r="637" spans="1:33" ht="18.75" customHeight="1">
      <c r="A637" s="662" t="s">
        <v>839</v>
      </c>
      <c r="B637" s="662">
        <v>31366</v>
      </c>
      <c r="C637" s="662" t="s">
        <v>17</v>
      </c>
      <c r="D637" s="662" t="s">
        <v>891</v>
      </c>
      <c r="E637" s="662" t="s">
        <v>892</v>
      </c>
      <c r="F637" s="662" t="s">
        <v>893</v>
      </c>
      <c r="G637" s="662">
        <v>40</v>
      </c>
      <c r="H637" s="662">
        <v>46.6</v>
      </c>
      <c r="I637" s="662">
        <v>140</v>
      </c>
      <c r="J637" s="662">
        <v>12.3</v>
      </c>
      <c r="K637" s="662">
        <v>40</v>
      </c>
      <c r="L637" s="662">
        <v>10.1</v>
      </c>
      <c r="M637" s="662">
        <v>2</v>
      </c>
      <c r="N637" s="662" t="s">
        <v>894</v>
      </c>
      <c r="O637" s="662">
        <v>31945</v>
      </c>
      <c r="P637" s="662" t="s">
        <v>22</v>
      </c>
      <c r="Q637" s="667">
        <v>40.776667000000003</v>
      </c>
      <c r="R637" s="667">
        <v>140.20500000000001</v>
      </c>
      <c r="S637" s="662">
        <v>674.70674923641695</v>
      </c>
      <c r="T637" s="668" t="s">
        <v>4605</v>
      </c>
      <c r="U637" s="668" t="s">
        <v>4605</v>
      </c>
      <c r="V637" s="668" t="s">
        <v>4605</v>
      </c>
      <c r="W637" s="668" t="s">
        <v>22</v>
      </c>
      <c r="X637" s="668" t="s">
        <v>22</v>
      </c>
      <c r="Y637" s="668" t="s">
        <v>22</v>
      </c>
      <c r="Z637" s="668" t="s">
        <v>22</v>
      </c>
      <c r="AB637" s="662" t="s">
        <v>4745</v>
      </c>
      <c r="AC637" s="662" t="s">
        <v>855</v>
      </c>
      <c r="AE637" s="662" t="s">
        <v>7142</v>
      </c>
      <c r="AF637" s="662" t="s">
        <v>15259</v>
      </c>
      <c r="AG637" s="662" t="s">
        <v>16930</v>
      </c>
    </row>
    <row r="638" spans="1:33" ht="18.75" customHeight="1">
      <c r="A638" s="662" t="s">
        <v>4058</v>
      </c>
      <c r="B638" s="662">
        <v>84122</v>
      </c>
      <c r="C638" s="662" t="s">
        <v>23</v>
      </c>
      <c r="D638" s="662" t="s">
        <v>4074</v>
      </c>
      <c r="E638" s="662" t="s">
        <v>4075</v>
      </c>
      <c r="F638" s="662" t="s">
        <v>4076</v>
      </c>
      <c r="G638" s="662">
        <v>33</v>
      </c>
      <c r="H638" s="662">
        <v>44.9</v>
      </c>
      <c r="I638" s="662">
        <v>129</v>
      </c>
      <c r="J638" s="662">
        <v>47.1</v>
      </c>
      <c r="K638" s="662">
        <v>12</v>
      </c>
      <c r="L638" s="662">
        <v>10</v>
      </c>
      <c r="M638" s="662" t="s">
        <v>22</v>
      </c>
      <c r="N638" s="662" t="s">
        <v>35</v>
      </c>
      <c r="O638" s="662" t="s">
        <v>22</v>
      </c>
      <c r="P638" s="662" t="s">
        <v>36</v>
      </c>
      <c r="Q638" s="667">
        <v>33.748333000000002</v>
      </c>
      <c r="R638" s="667">
        <v>129.785</v>
      </c>
      <c r="S638" s="662">
        <v>674.85639016254652</v>
      </c>
      <c r="T638" s="668" t="s">
        <v>4605</v>
      </c>
      <c r="U638" s="668" t="s">
        <v>4605</v>
      </c>
      <c r="V638" s="668" t="s">
        <v>4605</v>
      </c>
      <c r="W638" s="668" t="s">
        <v>22</v>
      </c>
      <c r="X638" s="668" t="s">
        <v>22</v>
      </c>
      <c r="Y638" s="668" t="s">
        <v>22</v>
      </c>
      <c r="Z638" s="668" t="s">
        <v>22</v>
      </c>
      <c r="AB638" s="662" t="s">
        <v>35</v>
      </c>
      <c r="AC638" s="662" t="s">
        <v>35</v>
      </c>
      <c r="AE638" s="662" t="s">
        <v>7142</v>
      </c>
      <c r="AF638" s="662" t="s">
        <v>15261</v>
      </c>
      <c r="AG638" s="662" t="s">
        <v>16932</v>
      </c>
    </row>
    <row r="639" spans="1:33">
      <c r="A639" s="662" t="s">
        <v>1093</v>
      </c>
      <c r="B639" s="662">
        <v>33336</v>
      </c>
      <c r="C639" s="662" t="s">
        <v>17</v>
      </c>
      <c r="D639" s="662" t="s">
        <v>1147</v>
      </c>
      <c r="E639" s="662" t="s">
        <v>1148</v>
      </c>
      <c r="F639" s="662" t="s">
        <v>1149</v>
      </c>
      <c r="G639" s="662">
        <v>39</v>
      </c>
      <c r="H639" s="662">
        <v>50.8</v>
      </c>
      <c r="I639" s="662">
        <v>141</v>
      </c>
      <c r="J639" s="662">
        <v>57.8</v>
      </c>
      <c r="K639" s="662">
        <v>3</v>
      </c>
      <c r="L639" s="662">
        <v>10</v>
      </c>
      <c r="M639" s="662">
        <v>2</v>
      </c>
      <c r="N639" s="662" t="s">
        <v>1150</v>
      </c>
      <c r="O639" s="662" t="s">
        <v>22</v>
      </c>
      <c r="P639" s="662" t="s">
        <v>40</v>
      </c>
      <c r="Q639" s="667">
        <v>39.846666999999997</v>
      </c>
      <c r="R639" s="667">
        <v>141.96333300000001</v>
      </c>
      <c r="S639" s="662">
        <v>675.36781045879161</v>
      </c>
      <c r="T639" s="668" t="s">
        <v>4605</v>
      </c>
      <c r="U639" s="668" t="s">
        <v>4605</v>
      </c>
      <c r="V639" s="668" t="s">
        <v>4605</v>
      </c>
      <c r="W639" s="668" t="s">
        <v>22</v>
      </c>
      <c r="X639" s="668" t="s">
        <v>22</v>
      </c>
      <c r="Y639" s="668" t="s">
        <v>22</v>
      </c>
      <c r="Z639" s="668" t="s">
        <v>22</v>
      </c>
      <c r="AB639" s="662" t="s">
        <v>1150</v>
      </c>
      <c r="AC639" s="662" t="s">
        <v>1150</v>
      </c>
      <c r="AE639" s="662" t="s">
        <v>7142</v>
      </c>
      <c r="AF639" s="662" t="s">
        <v>15271</v>
      </c>
      <c r="AG639" s="662" t="s">
        <v>16942</v>
      </c>
    </row>
    <row r="640" spans="1:33">
      <c r="A640" s="662" t="s">
        <v>4058</v>
      </c>
      <c r="B640" s="662">
        <v>84519</v>
      </c>
      <c r="C640" s="662" t="s">
        <v>23</v>
      </c>
      <c r="D640" s="662" t="s">
        <v>4107</v>
      </c>
      <c r="E640" s="662" t="s">
        <v>4108</v>
      </c>
      <c r="F640" s="662" t="s">
        <v>4111</v>
      </c>
      <c r="G640" s="662">
        <v>32</v>
      </c>
      <c r="H640" s="662">
        <v>44.2</v>
      </c>
      <c r="I640" s="662">
        <v>130</v>
      </c>
      <c r="J640" s="662">
        <v>15</v>
      </c>
      <c r="K640" s="662">
        <v>870</v>
      </c>
      <c r="L640" s="662">
        <v>10.5</v>
      </c>
      <c r="M640" s="662" t="s">
        <v>22</v>
      </c>
      <c r="N640" s="662" t="s">
        <v>4110</v>
      </c>
      <c r="O640" s="662" t="s">
        <v>22</v>
      </c>
      <c r="P640" s="662" t="s">
        <v>262</v>
      </c>
      <c r="Q640" s="667">
        <v>32.736666999999997</v>
      </c>
      <c r="R640" s="667">
        <v>130.25</v>
      </c>
      <c r="S640" s="662">
        <v>675.97766085532544</v>
      </c>
      <c r="T640" s="668" t="s">
        <v>22</v>
      </c>
      <c r="U640" s="668" t="s">
        <v>22</v>
      </c>
      <c r="V640" s="668" t="s">
        <v>4605</v>
      </c>
      <c r="W640" s="668" t="s">
        <v>22</v>
      </c>
      <c r="X640" s="668" t="s">
        <v>22</v>
      </c>
      <c r="Y640" s="668" t="s">
        <v>22</v>
      </c>
      <c r="Z640" s="668" t="s">
        <v>22</v>
      </c>
      <c r="AB640" s="662" t="s">
        <v>4758</v>
      </c>
      <c r="AC640" s="662" t="s">
        <v>4110</v>
      </c>
      <c r="AE640" s="662" t="s">
        <v>7142</v>
      </c>
      <c r="AF640" s="662" t="s">
        <v>15273</v>
      </c>
      <c r="AG640" s="662" t="s">
        <v>16944</v>
      </c>
    </row>
    <row r="641" spans="1:33" ht="18.75" customHeight="1">
      <c r="A641" s="662" t="s">
        <v>4244</v>
      </c>
      <c r="B641" s="662">
        <v>87501</v>
      </c>
      <c r="C641" s="662" t="s">
        <v>17</v>
      </c>
      <c r="D641" s="662" t="s">
        <v>4329</v>
      </c>
      <c r="E641" s="662" t="s">
        <v>4330</v>
      </c>
      <c r="F641" s="662" t="s">
        <v>4331</v>
      </c>
      <c r="G641" s="662">
        <v>31</v>
      </c>
      <c r="H641" s="662">
        <v>27.9</v>
      </c>
      <c r="I641" s="662">
        <v>131</v>
      </c>
      <c r="J641" s="662">
        <v>13.2</v>
      </c>
      <c r="K641" s="662">
        <v>20</v>
      </c>
      <c r="L641" s="662">
        <v>10.199999999999999</v>
      </c>
      <c r="M641" s="662">
        <v>1.5</v>
      </c>
      <c r="N641" s="662" t="s">
        <v>4332</v>
      </c>
      <c r="O641" s="662" t="s">
        <v>22</v>
      </c>
      <c r="P641" s="662" t="s">
        <v>40</v>
      </c>
      <c r="Q641" s="667">
        <v>31.465</v>
      </c>
      <c r="R641" s="667">
        <v>131.22</v>
      </c>
      <c r="S641" s="662">
        <v>677.34607937525516</v>
      </c>
      <c r="T641" s="668" t="s">
        <v>4605</v>
      </c>
      <c r="U641" s="668" t="s">
        <v>4605</v>
      </c>
      <c r="V641" s="668" t="s">
        <v>4605</v>
      </c>
      <c r="W641" s="668" t="s">
        <v>22</v>
      </c>
      <c r="X641" s="668" t="s">
        <v>22</v>
      </c>
      <c r="Y641" s="668" t="s">
        <v>22</v>
      </c>
      <c r="Z641" s="668" t="s">
        <v>22</v>
      </c>
      <c r="AB641" s="662" t="s">
        <v>4745</v>
      </c>
      <c r="AC641" s="662" t="s">
        <v>4892</v>
      </c>
      <c r="AE641" s="662" t="s">
        <v>7142</v>
      </c>
      <c r="AF641" s="662" t="s">
        <v>15278</v>
      </c>
      <c r="AG641" s="662" t="s">
        <v>16949</v>
      </c>
    </row>
    <row r="642" spans="1:33" ht="18.75" customHeight="1">
      <c r="A642" s="662" t="s">
        <v>1093</v>
      </c>
      <c r="B642" s="662">
        <v>33071</v>
      </c>
      <c r="C642" s="662" t="s">
        <v>17</v>
      </c>
      <c r="D642" s="662" t="s">
        <v>1101</v>
      </c>
      <c r="E642" s="662" t="s">
        <v>1102</v>
      </c>
      <c r="F642" s="662" t="s">
        <v>1103</v>
      </c>
      <c r="G642" s="662">
        <v>40</v>
      </c>
      <c r="H642" s="662">
        <v>17.899999999999999</v>
      </c>
      <c r="I642" s="662">
        <v>141</v>
      </c>
      <c r="J642" s="662">
        <v>17.899999999999999</v>
      </c>
      <c r="K642" s="662">
        <v>87</v>
      </c>
      <c r="L642" s="662">
        <v>6.5</v>
      </c>
      <c r="M642" s="662">
        <v>2</v>
      </c>
      <c r="N642" s="662" t="s">
        <v>894</v>
      </c>
      <c r="O642" s="662">
        <v>33905</v>
      </c>
      <c r="P642" s="662" t="s">
        <v>40</v>
      </c>
      <c r="Q642" s="667">
        <v>40.298333</v>
      </c>
      <c r="R642" s="667">
        <v>141.29833300000001</v>
      </c>
      <c r="S642" s="662">
        <v>677.71877111179981</v>
      </c>
      <c r="T642" s="668" t="s">
        <v>4605</v>
      </c>
      <c r="U642" s="668" t="s">
        <v>4605</v>
      </c>
      <c r="V642" s="668" t="s">
        <v>4605</v>
      </c>
      <c r="W642" s="668" t="s">
        <v>22</v>
      </c>
      <c r="X642" s="668" t="s">
        <v>22</v>
      </c>
      <c r="Y642" s="668" t="s">
        <v>22</v>
      </c>
      <c r="Z642" s="668" t="s">
        <v>22</v>
      </c>
      <c r="AB642" s="662" t="s">
        <v>4745</v>
      </c>
      <c r="AC642" s="662" t="s">
        <v>855</v>
      </c>
      <c r="AE642" s="662" t="s">
        <v>7142</v>
      </c>
      <c r="AF642" s="662" t="s">
        <v>15269</v>
      </c>
      <c r="AG642" s="662" t="s">
        <v>16940</v>
      </c>
    </row>
    <row r="643" spans="1:33" ht="18.75" customHeight="1">
      <c r="A643" s="662" t="s">
        <v>1093</v>
      </c>
      <c r="B643" s="662">
        <v>33136</v>
      </c>
      <c r="C643" s="662" t="s">
        <v>17</v>
      </c>
      <c r="D643" s="662" t="s">
        <v>1108</v>
      </c>
      <c r="E643" s="662" t="s">
        <v>1109</v>
      </c>
      <c r="F643" s="662" t="s">
        <v>1110</v>
      </c>
      <c r="G643" s="662">
        <v>40</v>
      </c>
      <c r="H643" s="662">
        <v>8.9</v>
      </c>
      <c r="I643" s="662">
        <v>141</v>
      </c>
      <c r="J643" s="662">
        <v>34.299999999999997</v>
      </c>
      <c r="K643" s="662">
        <v>290</v>
      </c>
      <c r="L643" s="662">
        <v>10</v>
      </c>
      <c r="M643" s="662">
        <v>2.5</v>
      </c>
      <c r="N643" s="662" t="s">
        <v>219</v>
      </c>
      <c r="O643" s="662" t="s">
        <v>22</v>
      </c>
      <c r="P643" s="662" t="s">
        <v>40</v>
      </c>
      <c r="Q643" s="667">
        <v>40.148333000000001</v>
      </c>
      <c r="R643" s="667">
        <v>141.57166699999999</v>
      </c>
      <c r="S643" s="662">
        <v>678.71425439112784</v>
      </c>
      <c r="T643" s="668" t="s">
        <v>4605</v>
      </c>
      <c r="U643" s="668" t="s">
        <v>4605</v>
      </c>
      <c r="V643" s="668" t="s">
        <v>4605</v>
      </c>
      <c r="W643" s="668" t="s">
        <v>22</v>
      </c>
      <c r="X643" s="668" t="s">
        <v>22</v>
      </c>
      <c r="Y643" s="668" t="s">
        <v>22</v>
      </c>
      <c r="Z643" s="668" t="s">
        <v>22</v>
      </c>
      <c r="AB643" s="662" t="s">
        <v>219</v>
      </c>
      <c r="AC643" s="662" t="s">
        <v>219</v>
      </c>
      <c r="AE643" s="662" t="s">
        <v>7142</v>
      </c>
      <c r="AF643" s="662" t="s">
        <v>15265</v>
      </c>
      <c r="AG643" s="662" t="s">
        <v>16936</v>
      </c>
    </row>
    <row r="644" spans="1:33">
      <c r="A644" s="662" t="s">
        <v>4058</v>
      </c>
      <c r="B644" s="662">
        <v>84121</v>
      </c>
      <c r="C644" s="662" t="s">
        <v>17</v>
      </c>
      <c r="D644" s="662" t="s">
        <v>4070</v>
      </c>
      <c r="E644" s="662" t="s">
        <v>4071</v>
      </c>
      <c r="F644" s="662" t="s">
        <v>4072</v>
      </c>
      <c r="G644" s="662">
        <v>33</v>
      </c>
      <c r="H644" s="662">
        <v>48</v>
      </c>
      <c r="I644" s="662">
        <v>129</v>
      </c>
      <c r="J644" s="662">
        <v>43.3</v>
      </c>
      <c r="K644" s="662">
        <v>97</v>
      </c>
      <c r="L644" s="662">
        <v>10</v>
      </c>
      <c r="M644" s="662">
        <v>1.5</v>
      </c>
      <c r="N644" s="662" t="s">
        <v>4073</v>
      </c>
      <c r="O644" s="662" t="s">
        <v>22</v>
      </c>
      <c r="P644" s="662" t="s">
        <v>40</v>
      </c>
      <c r="Q644" s="667">
        <v>33.799999999999997</v>
      </c>
      <c r="R644" s="667">
        <v>129.721667</v>
      </c>
      <c r="S644" s="662">
        <v>678.86851253261977</v>
      </c>
      <c r="T644" s="668" t="s">
        <v>4605</v>
      </c>
      <c r="U644" s="668" t="s">
        <v>4605</v>
      </c>
      <c r="V644" s="668" t="s">
        <v>4605</v>
      </c>
      <c r="W644" s="668" t="s">
        <v>22</v>
      </c>
      <c r="X644" s="668" t="s">
        <v>22</v>
      </c>
      <c r="Y644" s="668" t="s">
        <v>22</v>
      </c>
      <c r="Z644" s="668" t="s">
        <v>22</v>
      </c>
      <c r="AB644" s="662" t="s">
        <v>4073</v>
      </c>
      <c r="AC644" s="662" t="s">
        <v>4073</v>
      </c>
      <c r="AE644" s="662" t="s">
        <v>7142</v>
      </c>
      <c r="AF644" s="662" t="s">
        <v>15279</v>
      </c>
      <c r="AG644" s="662" t="s">
        <v>16950</v>
      </c>
    </row>
    <row r="645" spans="1:33" ht="18.75" customHeight="1">
      <c r="A645" s="662" t="s">
        <v>839</v>
      </c>
      <c r="B645" s="662">
        <v>31466</v>
      </c>
      <c r="C645" s="662" t="s">
        <v>17</v>
      </c>
      <c r="D645" s="662" t="s">
        <v>914</v>
      </c>
      <c r="E645" s="662" t="s">
        <v>915</v>
      </c>
      <c r="F645" s="662" t="s">
        <v>916</v>
      </c>
      <c r="G645" s="662">
        <v>40</v>
      </c>
      <c r="H645" s="662">
        <v>40</v>
      </c>
      <c r="I645" s="662">
        <v>140</v>
      </c>
      <c r="J645" s="662">
        <v>35.1</v>
      </c>
      <c r="K645" s="662">
        <v>30</v>
      </c>
      <c r="L645" s="662">
        <v>10</v>
      </c>
      <c r="M645" s="662">
        <v>2</v>
      </c>
      <c r="N645" s="662" t="s">
        <v>894</v>
      </c>
      <c r="O645" s="662" t="s">
        <v>22</v>
      </c>
      <c r="P645" s="662" t="s">
        <v>40</v>
      </c>
      <c r="Q645" s="667">
        <v>40.666666999999997</v>
      </c>
      <c r="R645" s="667">
        <v>140.58500000000001</v>
      </c>
      <c r="S645" s="662">
        <v>679.0809989983054</v>
      </c>
      <c r="T645" s="668" t="s">
        <v>4605</v>
      </c>
      <c r="U645" s="668" t="s">
        <v>4605</v>
      </c>
      <c r="V645" s="668" t="s">
        <v>4605</v>
      </c>
      <c r="W645" s="668" t="s">
        <v>22</v>
      </c>
      <c r="X645" s="668" t="s">
        <v>22</v>
      </c>
      <c r="Y645" s="668" t="s">
        <v>22</v>
      </c>
      <c r="Z645" s="668" t="s">
        <v>22</v>
      </c>
      <c r="AB645" s="662" t="s">
        <v>4745</v>
      </c>
      <c r="AC645" s="662" t="s">
        <v>855</v>
      </c>
      <c r="AE645" s="662" t="s">
        <v>7142</v>
      </c>
      <c r="AF645" s="662" t="s">
        <v>15276</v>
      </c>
      <c r="AG645" s="662" t="s">
        <v>16947</v>
      </c>
    </row>
    <row r="646" spans="1:33" ht="18.75" customHeight="1">
      <c r="A646" s="662" t="s">
        <v>3829</v>
      </c>
      <c r="B646" s="662">
        <v>85161</v>
      </c>
      <c r="C646" s="662" t="s">
        <v>17</v>
      </c>
      <c r="D646" s="662" t="s">
        <v>4147</v>
      </c>
      <c r="E646" s="662" t="s">
        <v>4148</v>
      </c>
      <c r="F646" s="662" t="s">
        <v>4149</v>
      </c>
      <c r="G646" s="662">
        <v>33</v>
      </c>
      <c r="H646" s="662">
        <v>7</v>
      </c>
      <c r="I646" s="662">
        <v>129</v>
      </c>
      <c r="J646" s="662">
        <v>59.7</v>
      </c>
      <c r="K646" s="662">
        <v>81</v>
      </c>
      <c r="L646" s="662">
        <v>10</v>
      </c>
      <c r="M646" s="662">
        <v>1.5</v>
      </c>
      <c r="N646" s="662" t="s">
        <v>3918</v>
      </c>
      <c r="O646" s="662" t="s">
        <v>22</v>
      </c>
      <c r="P646" s="662" t="s">
        <v>40</v>
      </c>
      <c r="Q646" s="667">
        <v>33.116667</v>
      </c>
      <c r="R646" s="667">
        <v>129.995</v>
      </c>
      <c r="S646" s="662">
        <v>680.08307433035361</v>
      </c>
      <c r="T646" s="668" t="s">
        <v>4605</v>
      </c>
      <c r="U646" s="668" t="s">
        <v>4605</v>
      </c>
      <c r="V646" s="668" t="s">
        <v>4605</v>
      </c>
      <c r="W646" s="668" t="s">
        <v>22</v>
      </c>
      <c r="X646" s="668" t="s">
        <v>22</v>
      </c>
      <c r="Y646" s="668" t="s">
        <v>22</v>
      </c>
      <c r="Z646" s="668" t="s">
        <v>22</v>
      </c>
      <c r="AB646" s="662" t="s">
        <v>4745</v>
      </c>
      <c r="AC646" s="662" t="s">
        <v>4470</v>
      </c>
      <c r="AE646" s="662" t="s">
        <v>7142</v>
      </c>
      <c r="AF646" s="662" t="s">
        <v>15268</v>
      </c>
      <c r="AG646" s="662" t="s">
        <v>16939</v>
      </c>
    </row>
    <row r="647" spans="1:33" ht="18.75" customHeight="1">
      <c r="A647" s="662" t="s">
        <v>839</v>
      </c>
      <c r="B647" s="662">
        <v>31721</v>
      </c>
      <c r="C647" s="662" t="s">
        <v>17</v>
      </c>
      <c r="D647" s="662" t="s">
        <v>954</v>
      </c>
      <c r="E647" s="662" t="s">
        <v>955</v>
      </c>
      <c r="F647" s="662" t="s">
        <v>956</v>
      </c>
      <c r="G647" s="662">
        <v>40</v>
      </c>
      <c r="H647" s="662">
        <v>23</v>
      </c>
      <c r="I647" s="662">
        <v>141</v>
      </c>
      <c r="J647" s="662">
        <v>15.4</v>
      </c>
      <c r="K647" s="662">
        <v>60</v>
      </c>
      <c r="L647" s="662">
        <v>9.9</v>
      </c>
      <c r="M647" s="662">
        <v>2</v>
      </c>
      <c r="N647" s="662" t="s">
        <v>957</v>
      </c>
      <c r="O647" s="662">
        <v>31955</v>
      </c>
      <c r="P647" s="662" t="s">
        <v>22</v>
      </c>
      <c r="Q647" s="667">
        <v>40.383333</v>
      </c>
      <c r="R647" s="667">
        <v>141.25666699999999</v>
      </c>
      <c r="S647" s="662">
        <v>683.28825804220492</v>
      </c>
      <c r="T647" s="668" t="s">
        <v>4605</v>
      </c>
      <c r="U647" s="668" t="s">
        <v>4605</v>
      </c>
      <c r="V647" s="668" t="s">
        <v>4605</v>
      </c>
      <c r="W647" s="668" t="s">
        <v>22</v>
      </c>
      <c r="X647" s="668" t="s">
        <v>22</v>
      </c>
      <c r="Y647" s="668" t="s">
        <v>22</v>
      </c>
      <c r="Z647" s="668" t="s">
        <v>22</v>
      </c>
      <c r="AB647" s="662" t="s">
        <v>4745</v>
      </c>
      <c r="AC647" s="662" t="s">
        <v>4782</v>
      </c>
      <c r="AE647" s="662" t="s">
        <v>5114</v>
      </c>
      <c r="AF647" s="662" t="s">
        <v>15302</v>
      </c>
      <c r="AG647" s="662" t="s">
        <v>16973</v>
      </c>
    </row>
    <row r="648" spans="1:33" ht="18.75" customHeight="1">
      <c r="A648" s="662" t="s">
        <v>4058</v>
      </c>
      <c r="B648" s="662">
        <v>84012</v>
      </c>
      <c r="C648" s="662" t="s">
        <v>17</v>
      </c>
      <c r="D648" s="662" t="s">
        <v>4059</v>
      </c>
      <c r="E648" s="662" t="s">
        <v>4060</v>
      </c>
      <c r="F648" s="662" t="s">
        <v>4061</v>
      </c>
      <c r="G648" s="662">
        <v>34</v>
      </c>
      <c r="H648" s="662">
        <v>41.9</v>
      </c>
      <c r="I648" s="662">
        <v>129</v>
      </c>
      <c r="J648" s="662">
        <v>26.7</v>
      </c>
      <c r="K648" s="662">
        <v>63</v>
      </c>
      <c r="L648" s="662">
        <v>8</v>
      </c>
      <c r="M648" s="662">
        <v>1.5</v>
      </c>
      <c r="N648" s="662" t="s">
        <v>4062</v>
      </c>
      <c r="O648" s="662" t="s">
        <v>22</v>
      </c>
      <c r="P648" s="662" t="s">
        <v>40</v>
      </c>
      <c r="Q648" s="667">
        <v>34.698332999999998</v>
      </c>
      <c r="R648" s="667">
        <v>129.44499999999999</v>
      </c>
      <c r="S648" s="662">
        <v>683.30606719855462</v>
      </c>
      <c r="T648" s="668" t="s">
        <v>4605</v>
      </c>
      <c r="U648" s="668" t="s">
        <v>4605</v>
      </c>
      <c r="V648" s="668" t="s">
        <v>4605</v>
      </c>
      <c r="W648" s="668" t="s">
        <v>22</v>
      </c>
      <c r="X648" s="668" t="s">
        <v>22</v>
      </c>
      <c r="Y648" s="668" t="s">
        <v>22</v>
      </c>
      <c r="Z648" s="668" t="s">
        <v>22</v>
      </c>
      <c r="AB648" s="662" t="s">
        <v>4062</v>
      </c>
      <c r="AC648" s="662" t="s">
        <v>4062</v>
      </c>
      <c r="AE648" s="662" t="s">
        <v>5114</v>
      </c>
      <c r="AF648" s="662" t="s">
        <v>15303</v>
      </c>
      <c r="AG648" s="662" t="s">
        <v>16974</v>
      </c>
    </row>
    <row r="649" spans="1:33" ht="18.75" customHeight="1">
      <c r="A649" s="662" t="s">
        <v>1093</v>
      </c>
      <c r="B649" s="662">
        <v>33206</v>
      </c>
      <c r="C649" s="662" t="s">
        <v>17</v>
      </c>
      <c r="D649" s="662" t="s">
        <v>1129</v>
      </c>
      <c r="E649" s="662" t="s">
        <v>1130</v>
      </c>
      <c r="F649" s="662" t="s">
        <v>1131</v>
      </c>
      <c r="G649" s="662">
        <v>40</v>
      </c>
      <c r="H649" s="662">
        <v>0.2</v>
      </c>
      <c r="I649" s="662">
        <v>141</v>
      </c>
      <c r="J649" s="662">
        <v>53</v>
      </c>
      <c r="K649" s="662">
        <v>8</v>
      </c>
      <c r="L649" s="662">
        <v>9.4</v>
      </c>
      <c r="M649" s="662">
        <v>2</v>
      </c>
      <c r="N649" s="662" t="s">
        <v>855</v>
      </c>
      <c r="O649" s="662" t="s">
        <v>22</v>
      </c>
      <c r="P649" s="662" t="s">
        <v>40</v>
      </c>
      <c r="Q649" s="667">
        <v>40.003332999999998</v>
      </c>
      <c r="R649" s="667">
        <v>141.88333299999999</v>
      </c>
      <c r="S649" s="662">
        <v>683.61764978092094</v>
      </c>
      <c r="T649" s="668" t="s">
        <v>4605</v>
      </c>
      <c r="U649" s="668" t="s">
        <v>4605</v>
      </c>
      <c r="V649" s="668" t="s">
        <v>4605</v>
      </c>
      <c r="W649" s="668" t="s">
        <v>22</v>
      </c>
      <c r="X649" s="668" t="s">
        <v>22</v>
      </c>
      <c r="Y649" s="668" t="s">
        <v>22</v>
      </c>
      <c r="Z649" s="668" t="s">
        <v>22</v>
      </c>
      <c r="AB649" s="662" t="s">
        <v>855</v>
      </c>
      <c r="AC649" s="662" t="s">
        <v>855</v>
      </c>
      <c r="AE649" s="662" t="s">
        <v>5114</v>
      </c>
      <c r="AF649" s="662" t="s">
        <v>15301</v>
      </c>
      <c r="AG649" s="662" t="s">
        <v>16972</v>
      </c>
    </row>
    <row r="650" spans="1:33" ht="18.75" customHeight="1">
      <c r="A650" s="662" t="s">
        <v>4333</v>
      </c>
      <c r="B650" s="662">
        <v>88081</v>
      </c>
      <c r="C650" s="662" t="s">
        <v>17</v>
      </c>
      <c r="D650" s="662" t="s">
        <v>4340</v>
      </c>
      <c r="E650" s="662" t="s">
        <v>4341</v>
      </c>
      <c r="F650" s="662" t="s">
        <v>4342</v>
      </c>
      <c r="G650" s="662">
        <v>32</v>
      </c>
      <c r="H650" s="662">
        <v>2.8</v>
      </c>
      <c r="I650" s="662">
        <v>130</v>
      </c>
      <c r="J650" s="662">
        <v>37.6</v>
      </c>
      <c r="K650" s="662">
        <v>175</v>
      </c>
      <c r="L650" s="662">
        <v>6.5</v>
      </c>
      <c r="M650" s="662">
        <v>1.5</v>
      </c>
      <c r="N650" s="662" t="s">
        <v>4161</v>
      </c>
      <c r="O650" s="662" t="s">
        <v>22</v>
      </c>
      <c r="P650" s="662" t="s">
        <v>40</v>
      </c>
      <c r="Q650" s="667">
        <v>32.046666999999999</v>
      </c>
      <c r="R650" s="667">
        <v>130.626667</v>
      </c>
      <c r="S650" s="662">
        <v>683.61896467502982</v>
      </c>
      <c r="T650" s="668" t="s">
        <v>4605</v>
      </c>
      <c r="U650" s="668" t="s">
        <v>4605</v>
      </c>
      <c r="V650" s="668" t="s">
        <v>4605</v>
      </c>
      <c r="W650" s="668" t="s">
        <v>22</v>
      </c>
      <c r="X650" s="668" t="s">
        <v>22</v>
      </c>
      <c r="Y650" s="668" t="s">
        <v>22</v>
      </c>
      <c r="Z650" s="668" t="s">
        <v>22</v>
      </c>
      <c r="AB650" s="662" t="s">
        <v>4745</v>
      </c>
      <c r="AC650" s="662" t="s">
        <v>4412</v>
      </c>
      <c r="AE650" s="662" t="s">
        <v>5114</v>
      </c>
      <c r="AF650" s="662" t="s">
        <v>15282</v>
      </c>
      <c r="AG650" s="662" t="s">
        <v>16953</v>
      </c>
    </row>
    <row r="651" spans="1:33">
      <c r="A651" s="662" t="s">
        <v>3829</v>
      </c>
      <c r="B651" s="662">
        <v>85116</v>
      </c>
      <c r="C651" s="662" t="s">
        <v>17</v>
      </c>
      <c r="D651" s="662" t="s">
        <v>4141</v>
      </c>
      <c r="E651" s="662" t="s">
        <v>4142</v>
      </c>
      <c r="F651" s="662" t="s">
        <v>4143</v>
      </c>
      <c r="G651" s="662">
        <v>33</v>
      </c>
      <c r="H651" s="662">
        <v>16</v>
      </c>
      <c r="I651" s="662">
        <v>129</v>
      </c>
      <c r="J651" s="662">
        <v>52.7</v>
      </c>
      <c r="K651" s="662">
        <v>25</v>
      </c>
      <c r="L651" s="662">
        <v>10</v>
      </c>
      <c r="M651" s="662">
        <v>1.5</v>
      </c>
      <c r="N651" s="662" t="s">
        <v>4144</v>
      </c>
      <c r="O651" s="662" t="s">
        <v>22</v>
      </c>
      <c r="P651" s="662" t="s">
        <v>40</v>
      </c>
      <c r="Q651" s="667">
        <v>33.266666999999998</v>
      </c>
      <c r="R651" s="667">
        <v>129.878333</v>
      </c>
      <c r="S651" s="662">
        <v>683.97379284166459</v>
      </c>
      <c r="T651" s="668" t="s">
        <v>4605</v>
      </c>
      <c r="U651" s="668" t="s">
        <v>4605</v>
      </c>
      <c r="V651" s="668" t="s">
        <v>4605</v>
      </c>
      <c r="W651" s="668" t="s">
        <v>22</v>
      </c>
      <c r="X651" s="668" t="s">
        <v>22</v>
      </c>
      <c r="Y651" s="668" t="s">
        <v>22</v>
      </c>
      <c r="Z651" s="668" t="s">
        <v>22</v>
      </c>
      <c r="AB651" s="662" t="s">
        <v>4885</v>
      </c>
      <c r="AC651" s="662" t="s">
        <v>4857</v>
      </c>
      <c r="AE651" s="662" t="s">
        <v>5114</v>
      </c>
      <c r="AF651" s="662" t="s">
        <v>15283</v>
      </c>
      <c r="AG651" s="662" t="s">
        <v>16954</v>
      </c>
    </row>
    <row r="652" spans="1:33">
      <c r="A652" s="662" t="s">
        <v>4333</v>
      </c>
      <c r="B652" s="662">
        <v>88406</v>
      </c>
      <c r="C652" s="662" t="s">
        <v>17</v>
      </c>
      <c r="D652" s="662" t="s">
        <v>4387</v>
      </c>
      <c r="E652" s="662" t="s">
        <v>4388</v>
      </c>
      <c r="F652" s="662" t="s">
        <v>4389</v>
      </c>
      <c r="G652" s="662">
        <v>31</v>
      </c>
      <c r="H652" s="662">
        <v>28.7</v>
      </c>
      <c r="I652" s="662">
        <v>131</v>
      </c>
      <c r="J652" s="662">
        <v>5.7</v>
      </c>
      <c r="K652" s="662">
        <v>70</v>
      </c>
      <c r="L652" s="662">
        <v>10</v>
      </c>
      <c r="M652" s="662">
        <v>1.5</v>
      </c>
      <c r="N652" s="662" t="s">
        <v>4390</v>
      </c>
      <c r="O652" s="662" t="s">
        <v>22</v>
      </c>
      <c r="P652" s="662" t="s">
        <v>40</v>
      </c>
      <c r="Q652" s="667">
        <v>31.478332999999999</v>
      </c>
      <c r="R652" s="667">
        <v>131.095</v>
      </c>
      <c r="S652" s="662">
        <v>685.50763202251994</v>
      </c>
      <c r="T652" s="668" t="s">
        <v>4605</v>
      </c>
      <c r="U652" s="668" t="s">
        <v>4605</v>
      </c>
      <c r="V652" s="668" t="s">
        <v>4605</v>
      </c>
      <c r="W652" s="668" t="s">
        <v>22</v>
      </c>
      <c r="X652" s="668" t="s">
        <v>22</v>
      </c>
      <c r="Y652" s="668" t="s">
        <v>22</v>
      </c>
      <c r="Z652" s="668" t="s">
        <v>22</v>
      </c>
      <c r="AB652" s="662" t="s">
        <v>3031</v>
      </c>
      <c r="AC652" s="662" t="s">
        <v>4881</v>
      </c>
      <c r="AE652" s="662" t="s">
        <v>5114</v>
      </c>
      <c r="AF652" s="662" t="s">
        <v>15284</v>
      </c>
      <c r="AG652" s="662" t="s">
        <v>16955</v>
      </c>
    </row>
    <row r="653" spans="1:33" ht="18.75" customHeight="1">
      <c r="A653" s="662" t="s">
        <v>4058</v>
      </c>
      <c r="B653" s="662">
        <v>84561</v>
      </c>
      <c r="C653" s="662" t="s">
        <v>17</v>
      </c>
      <c r="D653" s="662" t="s">
        <v>4123</v>
      </c>
      <c r="E653" s="662" t="s">
        <v>4124</v>
      </c>
      <c r="F653" s="662" t="s">
        <v>4125</v>
      </c>
      <c r="G653" s="662">
        <v>32</v>
      </c>
      <c r="H653" s="662">
        <v>36.700000000000003</v>
      </c>
      <c r="I653" s="662">
        <v>130</v>
      </c>
      <c r="J653" s="662">
        <v>11.6</v>
      </c>
      <c r="K653" s="662">
        <v>13</v>
      </c>
      <c r="L653" s="662">
        <v>9.9</v>
      </c>
      <c r="M653" s="662">
        <v>1.5</v>
      </c>
      <c r="N653" s="662" t="s">
        <v>4126</v>
      </c>
      <c r="O653" s="662" t="s">
        <v>22</v>
      </c>
      <c r="P653" s="662" t="s">
        <v>22</v>
      </c>
      <c r="Q653" s="667">
        <v>32.611666999999997</v>
      </c>
      <c r="R653" s="667">
        <v>130.193333</v>
      </c>
      <c r="S653" s="662">
        <v>687.02352497809068</v>
      </c>
      <c r="T653" s="668" t="s">
        <v>4605</v>
      </c>
      <c r="U653" s="668" t="s">
        <v>4605</v>
      </c>
      <c r="V653" s="668" t="s">
        <v>4605</v>
      </c>
      <c r="W653" s="668" t="s">
        <v>22</v>
      </c>
      <c r="X653" s="668" t="s">
        <v>22</v>
      </c>
      <c r="Y653" s="668" t="s">
        <v>22</v>
      </c>
      <c r="Z653" s="668" t="s">
        <v>22</v>
      </c>
      <c r="AB653" s="662" t="s">
        <v>4874</v>
      </c>
      <c r="AC653" s="662" t="s">
        <v>592</v>
      </c>
      <c r="AE653" s="662" t="s">
        <v>5114</v>
      </c>
      <c r="AF653" s="662" t="s">
        <v>15285</v>
      </c>
      <c r="AG653" s="662" t="s">
        <v>16956</v>
      </c>
    </row>
    <row r="654" spans="1:33" ht="18.75" customHeight="1">
      <c r="A654" s="662" t="s">
        <v>839</v>
      </c>
      <c r="B654" s="662">
        <v>31296</v>
      </c>
      <c r="C654" s="662" t="s">
        <v>17</v>
      </c>
      <c r="D654" s="662" t="s">
        <v>872</v>
      </c>
      <c r="E654" s="662" t="s">
        <v>873</v>
      </c>
      <c r="F654" s="662" t="s">
        <v>874</v>
      </c>
      <c r="G654" s="662">
        <v>40</v>
      </c>
      <c r="H654" s="662">
        <v>48.5</v>
      </c>
      <c r="I654" s="662">
        <v>140</v>
      </c>
      <c r="J654" s="662">
        <v>27.5</v>
      </c>
      <c r="K654" s="662">
        <v>9</v>
      </c>
      <c r="L654" s="662">
        <v>9.9</v>
      </c>
      <c r="M654" s="662">
        <v>2</v>
      </c>
      <c r="N654" s="662" t="s">
        <v>875</v>
      </c>
      <c r="O654" s="662">
        <v>31910</v>
      </c>
      <c r="P654" s="662" t="s">
        <v>22</v>
      </c>
      <c r="Q654" s="667">
        <v>40.808332999999998</v>
      </c>
      <c r="R654" s="667">
        <v>140.45833300000001</v>
      </c>
      <c r="S654" s="662">
        <v>687.67422579049878</v>
      </c>
      <c r="T654" s="668" t="s">
        <v>4605</v>
      </c>
      <c r="U654" s="668" t="s">
        <v>4605</v>
      </c>
      <c r="V654" s="668" t="s">
        <v>4605</v>
      </c>
      <c r="W654" s="668" t="s">
        <v>22</v>
      </c>
      <c r="X654" s="668" t="s">
        <v>22</v>
      </c>
      <c r="Y654" s="668" t="s">
        <v>22</v>
      </c>
      <c r="Z654" s="668" t="s">
        <v>22</v>
      </c>
      <c r="AB654" s="662" t="s">
        <v>4745</v>
      </c>
      <c r="AC654" s="662" t="s">
        <v>4777</v>
      </c>
      <c r="AE654" s="662" t="s">
        <v>5114</v>
      </c>
      <c r="AF654" s="662" t="s">
        <v>15290</v>
      </c>
      <c r="AG654" s="662" t="s">
        <v>16961</v>
      </c>
    </row>
    <row r="655" spans="1:33">
      <c r="A655" s="662" t="s">
        <v>1093</v>
      </c>
      <c r="B655" s="662">
        <v>33026</v>
      </c>
      <c r="C655" s="662" t="s">
        <v>17</v>
      </c>
      <c r="D655" s="662" t="s">
        <v>1097</v>
      </c>
      <c r="E655" s="662" t="s">
        <v>1098</v>
      </c>
      <c r="F655" s="662" t="s">
        <v>1099</v>
      </c>
      <c r="G655" s="662">
        <v>40</v>
      </c>
      <c r="H655" s="662">
        <v>19.5</v>
      </c>
      <c r="I655" s="662">
        <v>141</v>
      </c>
      <c r="J655" s="662">
        <v>28</v>
      </c>
      <c r="K655" s="662">
        <v>148</v>
      </c>
      <c r="L655" s="662">
        <v>10</v>
      </c>
      <c r="M655" s="662">
        <v>2</v>
      </c>
      <c r="N655" s="662" t="s">
        <v>1100</v>
      </c>
      <c r="O655" s="662" t="s">
        <v>22</v>
      </c>
      <c r="P655" s="662" t="s">
        <v>40</v>
      </c>
      <c r="Q655" s="667">
        <v>40.325000000000003</v>
      </c>
      <c r="R655" s="667">
        <v>141.466667</v>
      </c>
      <c r="S655" s="662">
        <v>688.66528419923873</v>
      </c>
      <c r="T655" s="668" t="s">
        <v>4605</v>
      </c>
      <c r="U655" s="668" t="s">
        <v>4605</v>
      </c>
      <c r="V655" s="668" t="s">
        <v>4605</v>
      </c>
      <c r="W655" s="668" t="s">
        <v>22</v>
      </c>
      <c r="X655" s="668" t="s">
        <v>22</v>
      </c>
      <c r="Y655" s="668" t="s">
        <v>22</v>
      </c>
      <c r="Z655" s="668" t="s">
        <v>22</v>
      </c>
      <c r="AB655" s="662" t="s">
        <v>4745</v>
      </c>
      <c r="AC655" s="662" t="s">
        <v>4785</v>
      </c>
      <c r="AE655" s="662" t="s">
        <v>5114</v>
      </c>
      <c r="AF655" s="662" t="s">
        <v>15291</v>
      </c>
      <c r="AG655" s="662" t="s">
        <v>16962</v>
      </c>
    </row>
    <row r="656" spans="1:33" ht="18.75" customHeight="1">
      <c r="A656" s="662" t="s">
        <v>839</v>
      </c>
      <c r="B656" s="662">
        <v>31482</v>
      </c>
      <c r="C656" s="662" t="s">
        <v>17</v>
      </c>
      <c r="D656" s="662" t="s">
        <v>917</v>
      </c>
      <c r="E656" s="662" t="s">
        <v>918</v>
      </c>
      <c r="F656" s="662" t="s">
        <v>919</v>
      </c>
      <c r="G656" s="662">
        <v>40</v>
      </c>
      <c r="H656" s="662">
        <v>38.9</v>
      </c>
      <c r="I656" s="662">
        <v>140</v>
      </c>
      <c r="J656" s="662">
        <v>50.9</v>
      </c>
      <c r="K656" s="662">
        <v>890</v>
      </c>
      <c r="L656" s="662">
        <v>10</v>
      </c>
      <c r="M656" s="662">
        <v>6</v>
      </c>
      <c r="N656" s="662" t="s">
        <v>920</v>
      </c>
      <c r="O656" s="662">
        <v>31925</v>
      </c>
      <c r="P656" s="662" t="s">
        <v>40</v>
      </c>
      <c r="Q656" s="667">
        <v>40.648333000000001</v>
      </c>
      <c r="R656" s="667">
        <v>140.848333</v>
      </c>
      <c r="S656" s="662">
        <v>688.68320113774405</v>
      </c>
      <c r="T656" s="668" t="s">
        <v>4605</v>
      </c>
      <c r="U656" s="668" t="s">
        <v>4605</v>
      </c>
      <c r="V656" s="668" t="s">
        <v>4605</v>
      </c>
      <c r="W656" s="668" t="s">
        <v>22</v>
      </c>
      <c r="X656" s="668" t="s">
        <v>22</v>
      </c>
      <c r="Y656" s="668" t="s">
        <v>22</v>
      </c>
      <c r="Z656" s="668" t="s">
        <v>22</v>
      </c>
      <c r="AB656" s="662" t="s">
        <v>4780</v>
      </c>
      <c r="AC656" s="662" t="s">
        <v>4781</v>
      </c>
      <c r="AE656" s="662" t="s">
        <v>5114</v>
      </c>
      <c r="AF656" s="662" t="s">
        <v>15300</v>
      </c>
      <c r="AG656" s="662" t="s">
        <v>16971</v>
      </c>
    </row>
    <row r="657" spans="1:33" ht="18.75" customHeight="1">
      <c r="A657" s="662" t="s">
        <v>839</v>
      </c>
      <c r="B657" s="662">
        <v>31386</v>
      </c>
      <c r="C657" s="662" t="s">
        <v>23</v>
      </c>
      <c r="D657" s="662" t="s">
        <v>895</v>
      </c>
      <c r="E657" s="662" t="s">
        <v>896</v>
      </c>
      <c r="F657" s="662" t="s">
        <v>897</v>
      </c>
      <c r="G657" s="662">
        <v>40</v>
      </c>
      <c r="H657" s="662">
        <v>44</v>
      </c>
      <c r="I657" s="662">
        <v>140</v>
      </c>
      <c r="J657" s="662">
        <v>41.3</v>
      </c>
      <c r="K657" s="662">
        <v>198</v>
      </c>
      <c r="L657" s="662">
        <v>10</v>
      </c>
      <c r="M657" s="662" t="s">
        <v>22</v>
      </c>
      <c r="N657" s="662" t="s">
        <v>35</v>
      </c>
      <c r="O657" s="662">
        <v>31965</v>
      </c>
      <c r="P657" s="662" t="s">
        <v>36</v>
      </c>
      <c r="Q657" s="667">
        <v>40.733333000000002</v>
      </c>
      <c r="R657" s="667">
        <v>140.688333</v>
      </c>
      <c r="S657" s="662">
        <v>689.85961188067051</v>
      </c>
      <c r="T657" s="668" t="s">
        <v>4605</v>
      </c>
      <c r="U657" s="668" t="s">
        <v>4605</v>
      </c>
      <c r="V657" s="668" t="s">
        <v>4605</v>
      </c>
      <c r="W657" s="668" t="s">
        <v>22</v>
      </c>
      <c r="X657" s="668" t="s">
        <v>22</v>
      </c>
      <c r="Y657" s="668" t="s">
        <v>22</v>
      </c>
      <c r="Z657" s="668" t="s">
        <v>22</v>
      </c>
      <c r="AB657" s="662" t="s">
        <v>35</v>
      </c>
      <c r="AC657" s="662" t="s">
        <v>35</v>
      </c>
      <c r="AE657" s="662" t="s">
        <v>5114</v>
      </c>
      <c r="AF657" s="662" t="s">
        <v>15305</v>
      </c>
      <c r="AG657" s="662" t="s">
        <v>16976</v>
      </c>
    </row>
    <row r="658" spans="1:33">
      <c r="A658" s="662" t="s">
        <v>1093</v>
      </c>
      <c r="B658" s="662">
        <v>33146</v>
      </c>
      <c r="C658" s="662" t="s">
        <v>17</v>
      </c>
      <c r="D658" s="662" t="s">
        <v>1111</v>
      </c>
      <c r="E658" s="662" t="s">
        <v>1112</v>
      </c>
      <c r="F658" s="662" t="s">
        <v>1113</v>
      </c>
      <c r="G658" s="662">
        <v>40</v>
      </c>
      <c r="H658" s="662">
        <v>10.1</v>
      </c>
      <c r="I658" s="662">
        <v>141</v>
      </c>
      <c r="J658" s="662">
        <v>44.9</v>
      </c>
      <c r="K658" s="662">
        <v>13</v>
      </c>
      <c r="L658" s="662">
        <v>9.9</v>
      </c>
      <c r="M658" s="662">
        <v>2</v>
      </c>
      <c r="N658" s="662" t="s">
        <v>875</v>
      </c>
      <c r="O658" s="662">
        <v>33960</v>
      </c>
      <c r="P658" s="662" t="s">
        <v>22</v>
      </c>
      <c r="Q658" s="667">
        <v>40.168332999999997</v>
      </c>
      <c r="R658" s="667">
        <v>141.748333</v>
      </c>
      <c r="S658" s="662">
        <v>689.98922594310829</v>
      </c>
      <c r="T658" s="668" t="s">
        <v>4605</v>
      </c>
      <c r="U658" s="668" t="s">
        <v>4605</v>
      </c>
      <c r="V658" s="668" t="s">
        <v>4605</v>
      </c>
      <c r="W658" s="668" t="s">
        <v>22</v>
      </c>
      <c r="X658" s="668" t="s">
        <v>22</v>
      </c>
      <c r="Y658" s="668" t="s">
        <v>22</v>
      </c>
      <c r="Z658" s="668" t="s">
        <v>22</v>
      </c>
      <c r="AB658" s="662" t="s">
        <v>4745</v>
      </c>
      <c r="AC658" s="662" t="s">
        <v>4777</v>
      </c>
      <c r="AE658" s="662" t="s">
        <v>5114</v>
      </c>
      <c r="AF658" s="662" t="s">
        <v>15294</v>
      </c>
      <c r="AG658" s="662" t="s">
        <v>16965</v>
      </c>
    </row>
    <row r="659" spans="1:33" ht="18.75" customHeight="1">
      <c r="A659" s="662" t="s">
        <v>4333</v>
      </c>
      <c r="B659" s="662">
        <v>88286</v>
      </c>
      <c r="C659" s="662" t="s">
        <v>17</v>
      </c>
      <c r="D659" s="662" t="s">
        <v>4364</v>
      </c>
      <c r="E659" s="662" t="s">
        <v>4365</v>
      </c>
      <c r="F659" s="662" t="s">
        <v>4366</v>
      </c>
      <c r="G659" s="662">
        <v>31</v>
      </c>
      <c r="H659" s="662">
        <v>39.700000000000003</v>
      </c>
      <c r="I659" s="662">
        <v>130</v>
      </c>
      <c r="J659" s="662">
        <v>50.6</v>
      </c>
      <c r="K659" s="662">
        <v>387</v>
      </c>
      <c r="L659" s="662">
        <v>10</v>
      </c>
      <c r="M659" s="662">
        <v>1.5</v>
      </c>
      <c r="N659" s="662" t="s">
        <v>4367</v>
      </c>
      <c r="O659" s="662" t="s">
        <v>22</v>
      </c>
      <c r="P659" s="662" t="s">
        <v>40</v>
      </c>
      <c r="Q659" s="667">
        <v>31.661667000000001</v>
      </c>
      <c r="R659" s="667">
        <v>130.843333</v>
      </c>
      <c r="S659" s="662">
        <v>691.59688373353652</v>
      </c>
      <c r="T659" s="668" t="s">
        <v>4605</v>
      </c>
      <c r="U659" s="668" t="s">
        <v>4605</v>
      </c>
      <c r="V659" s="668" t="s">
        <v>4605</v>
      </c>
      <c r="W659" s="668" t="s">
        <v>22</v>
      </c>
      <c r="X659" s="668" t="s">
        <v>22</v>
      </c>
      <c r="Y659" s="668" t="s">
        <v>22</v>
      </c>
      <c r="Z659" s="668" t="s">
        <v>22</v>
      </c>
      <c r="AB659" s="662" t="s">
        <v>3031</v>
      </c>
      <c r="AC659" s="662" t="s">
        <v>4886</v>
      </c>
      <c r="AE659" s="662" t="s">
        <v>5114</v>
      </c>
      <c r="AF659" s="662" t="s">
        <v>15295</v>
      </c>
      <c r="AG659" s="662" t="s">
        <v>16966</v>
      </c>
    </row>
    <row r="660" spans="1:33" ht="18.75" customHeight="1">
      <c r="A660" s="662" t="s">
        <v>4154</v>
      </c>
      <c r="B660" s="662">
        <v>86451</v>
      </c>
      <c r="C660" s="662" t="s">
        <v>17</v>
      </c>
      <c r="D660" s="662" t="s">
        <v>4219</v>
      </c>
      <c r="E660" s="662" t="s">
        <v>4220</v>
      </c>
      <c r="F660" s="662" t="s">
        <v>4221</v>
      </c>
      <c r="G660" s="662">
        <v>32</v>
      </c>
      <c r="H660" s="662">
        <v>12.3</v>
      </c>
      <c r="I660" s="662">
        <v>130</v>
      </c>
      <c r="J660" s="662">
        <v>24.4</v>
      </c>
      <c r="K660" s="662">
        <v>6</v>
      </c>
      <c r="L660" s="662">
        <v>6.5</v>
      </c>
      <c r="M660" s="662">
        <v>1.5</v>
      </c>
      <c r="N660" s="662" t="s">
        <v>4222</v>
      </c>
      <c r="O660" s="662" t="s">
        <v>22</v>
      </c>
      <c r="P660" s="662" t="s">
        <v>40</v>
      </c>
      <c r="Q660" s="667">
        <v>32.204999999999998</v>
      </c>
      <c r="R660" s="667">
        <v>130.406667</v>
      </c>
      <c r="S660" s="662">
        <v>691.72806070637318</v>
      </c>
      <c r="T660" s="668" t="s">
        <v>4605</v>
      </c>
      <c r="U660" s="668" t="s">
        <v>4605</v>
      </c>
      <c r="V660" s="668" t="s">
        <v>4605</v>
      </c>
      <c r="W660" s="668" t="s">
        <v>22</v>
      </c>
      <c r="X660" s="668" t="s">
        <v>22</v>
      </c>
      <c r="Y660" s="668" t="s">
        <v>22</v>
      </c>
      <c r="Z660" s="668" t="s">
        <v>22</v>
      </c>
      <c r="AB660" s="662" t="s">
        <v>4874</v>
      </c>
      <c r="AC660" s="662" t="s">
        <v>4880</v>
      </c>
      <c r="AE660" s="662" t="s">
        <v>5114</v>
      </c>
      <c r="AF660" s="662" t="s">
        <v>15296</v>
      </c>
      <c r="AG660" s="662" t="s">
        <v>16967</v>
      </c>
    </row>
    <row r="661" spans="1:33" ht="18.75" customHeight="1">
      <c r="A661" s="662" t="s">
        <v>4333</v>
      </c>
      <c r="B661" s="662">
        <v>88166</v>
      </c>
      <c r="C661" s="662" t="s">
        <v>23</v>
      </c>
      <c r="D661" s="662" t="s">
        <v>4354</v>
      </c>
      <c r="E661" s="662" t="s">
        <v>4355</v>
      </c>
      <c r="F661" s="662" t="s">
        <v>4356</v>
      </c>
      <c r="G661" s="662">
        <v>31</v>
      </c>
      <c r="H661" s="662">
        <v>48.2</v>
      </c>
      <c r="I661" s="662">
        <v>130</v>
      </c>
      <c r="J661" s="662">
        <v>43.1</v>
      </c>
      <c r="K661" s="662">
        <v>272</v>
      </c>
      <c r="L661" s="662">
        <v>10</v>
      </c>
      <c r="M661" s="662" t="s">
        <v>22</v>
      </c>
      <c r="N661" s="662" t="s">
        <v>4357</v>
      </c>
      <c r="O661" s="662" t="s">
        <v>22</v>
      </c>
      <c r="P661" s="662" t="s">
        <v>36</v>
      </c>
      <c r="Q661" s="667">
        <v>31.803332999999999</v>
      </c>
      <c r="R661" s="667">
        <v>130.718333</v>
      </c>
      <c r="S661" s="662">
        <v>691.79605148202722</v>
      </c>
      <c r="T661" s="668" t="s">
        <v>4605</v>
      </c>
      <c r="U661" s="668" t="s">
        <v>4605</v>
      </c>
      <c r="V661" s="668" t="s">
        <v>4605</v>
      </c>
      <c r="W661" s="668" t="s">
        <v>22</v>
      </c>
      <c r="X661" s="668" t="s">
        <v>22</v>
      </c>
      <c r="Y661" s="668" t="s">
        <v>22</v>
      </c>
      <c r="Z661" s="668" t="s">
        <v>22</v>
      </c>
      <c r="AB661" s="662" t="s">
        <v>4745</v>
      </c>
      <c r="AC661" s="662" t="s">
        <v>4894</v>
      </c>
      <c r="AE661" s="662" t="s">
        <v>5114</v>
      </c>
      <c r="AF661" s="662" t="s">
        <v>15298</v>
      </c>
      <c r="AG661" s="662" t="s">
        <v>16969</v>
      </c>
    </row>
    <row r="662" spans="1:33" ht="18.75" customHeight="1">
      <c r="A662" s="662" t="s">
        <v>4058</v>
      </c>
      <c r="B662" s="662">
        <v>84183</v>
      </c>
      <c r="C662" s="662" t="s">
        <v>17</v>
      </c>
      <c r="D662" s="662" t="s">
        <v>4080</v>
      </c>
      <c r="E662" s="662" t="s">
        <v>4081</v>
      </c>
      <c r="F662" s="662" t="s">
        <v>4082</v>
      </c>
      <c r="G662" s="662">
        <v>33</v>
      </c>
      <c r="H662" s="662">
        <v>20.5</v>
      </c>
      <c r="I662" s="662">
        <v>129</v>
      </c>
      <c r="J662" s="662">
        <v>42.7</v>
      </c>
      <c r="K662" s="662">
        <v>14</v>
      </c>
      <c r="L662" s="662">
        <v>10</v>
      </c>
      <c r="M662" s="662">
        <v>1.5</v>
      </c>
      <c r="N662" s="662" t="s">
        <v>3998</v>
      </c>
      <c r="O662" s="662" t="s">
        <v>22</v>
      </c>
      <c r="P662" s="662" t="s">
        <v>40</v>
      </c>
      <c r="Q662" s="667">
        <v>33.341667000000001</v>
      </c>
      <c r="R662" s="667">
        <v>129.71166700000001</v>
      </c>
      <c r="S662" s="662">
        <v>695.58126631706273</v>
      </c>
      <c r="T662" s="668" t="s">
        <v>4605</v>
      </c>
      <c r="U662" s="668" t="s">
        <v>4605</v>
      </c>
      <c r="V662" s="668" t="s">
        <v>4605</v>
      </c>
      <c r="W662" s="668" t="s">
        <v>22</v>
      </c>
      <c r="X662" s="668" t="s">
        <v>22</v>
      </c>
      <c r="Y662" s="668" t="s">
        <v>22</v>
      </c>
      <c r="Z662" s="668" t="s">
        <v>22</v>
      </c>
      <c r="AB662" s="662" t="s">
        <v>3998</v>
      </c>
      <c r="AC662" s="662" t="s">
        <v>3998</v>
      </c>
      <c r="AE662" s="662" t="s">
        <v>5114</v>
      </c>
      <c r="AF662" s="662" t="s">
        <v>15297</v>
      </c>
      <c r="AG662" s="662" t="s">
        <v>16968</v>
      </c>
    </row>
    <row r="663" spans="1:33" ht="18.75" customHeight="1">
      <c r="A663" s="662" t="s">
        <v>4154</v>
      </c>
      <c r="B663" s="662">
        <v>86316</v>
      </c>
      <c r="C663" s="662" t="s">
        <v>17</v>
      </c>
      <c r="D663" s="662" t="s">
        <v>4201</v>
      </c>
      <c r="E663" s="662" t="s">
        <v>4202</v>
      </c>
      <c r="F663" s="662" t="s">
        <v>4203</v>
      </c>
      <c r="G663" s="662">
        <v>32</v>
      </c>
      <c r="H663" s="662">
        <v>28.1</v>
      </c>
      <c r="I663" s="662">
        <v>130</v>
      </c>
      <c r="J663" s="662">
        <v>10.8</v>
      </c>
      <c r="K663" s="662">
        <v>30</v>
      </c>
      <c r="L663" s="662">
        <v>10</v>
      </c>
      <c r="M663" s="662">
        <v>1.5</v>
      </c>
      <c r="N663" s="662" t="s">
        <v>3983</v>
      </c>
      <c r="O663" s="662" t="s">
        <v>22</v>
      </c>
      <c r="P663" s="662" t="s">
        <v>40</v>
      </c>
      <c r="Q663" s="667">
        <v>32.468333000000001</v>
      </c>
      <c r="R663" s="667">
        <v>130.18</v>
      </c>
      <c r="S663" s="662">
        <v>695.60708373397017</v>
      </c>
      <c r="T663" s="668" t="s">
        <v>4605</v>
      </c>
      <c r="U663" s="668" t="s">
        <v>4605</v>
      </c>
      <c r="V663" s="668" t="s">
        <v>4605</v>
      </c>
      <c r="W663" s="668" t="s">
        <v>22</v>
      </c>
      <c r="X663" s="668" t="s">
        <v>22</v>
      </c>
      <c r="Y663" s="668" t="s">
        <v>22</v>
      </c>
      <c r="Z663" s="668" t="s">
        <v>22</v>
      </c>
      <c r="AB663" s="662" t="s">
        <v>4745</v>
      </c>
      <c r="AC663" s="662" t="s">
        <v>3309</v>
      </c>
      <c r="AE663" s="662" t="s">
        <v>5118</v>
      </c>
      <c r="AF663" s="662" t="s">
        <v>15329</v>
      </c>
      <c r="AG663" s="662" t="s">
        <v>17000</v>
      </c>
    </row>
    <row r="664" spans="1:33" ht="18.75" customHeight="1">
      <c r="A664" s="662" t="s">
        <v>4333</v>
      </c>
      <c r="B664" s="662">
        <v>88331</v>
      </c>
      <c r="C664" s="662" t="s">
        <v>17</v>
      </c>
      <c r="D664" s="662" t="s">
        <v>4371</v>
      </c>
      <c r="E664" s="662" t="s">
        <v>4372</v>
      </c>
      <c r="F664" s="662" t="s">
        <v>4373</v>
      </c>
      <c r="G664" s="662">
        <v>31</v>
      </c>
      <c r="H664" s="662">
        <v>35.299999999999997</v>
      </c>
      <c r="I664" s="662">
        <v>130</v>
      </c>
      <c r="J664" s="662">
        <v>51.3</v>
      </c>
      <c r="K664" s="662">
        <v>360</v>
      </c>
      <c r="L664" s="662">
        <v>6.5</v>
      </c>
      <c r="M664" s="662">
        <v>1.5</v>
      </c>
      <c r="N664" s="662" t="s">
        <v>4374</v>
      </c>
      <c r="O664" s="662" t="s">
        <v>22</v>
      </c>
      <c r="P664" s="662" t="s">
        <v>40</v>
      </c>
      <c r="Q664" s="667">
        <v>31.588332999999999</v>
      </c>
      <c r="R664" s="667">
        <v>130.85499999999999</v>
      </c>
      <c r="S664" s="662">
        <v>695.67353394494478</v>
      </c>
      <c r="T664" s="668" t="s">
        <v>4605</v>
      </c>
      <c r="U664" s="668" t="s">
        <v>4605</v>
      </c>
      <c r="V664" s="668" t="s">
        <v>4605</v>
      </c>
      <c r="W664" s="668" t="s">
        <v>22</v>
      </c>
      <c r="X664" s="668" t="s">
        <v>22</v>
      </c>
      <c r="Y664" s="668" t="s">
        <v>22</v>
      </c>
      <c r="Z664" s="668" t="s">
        <v>22</v>
      </c>
      <c r="AB664" s="662" t="s">
        <v>4374</v>
      </c>
      <c r="AC664" s="662" t="s">
        <v>4374</v>
      </c>
      <c r="AE664" s="662" t="s">
        <v>5118</v>
      </c>
      <c r="AF664" s="662" t="s">
        <v>15312</v>
      </c>
      <c r="AG664" s="662" t="s">
        <v>16983</v>
      </c>
    </row>
    <row r="665" spans="1:33">
      <c r="A665" s="662" t="s">
        <v>4058</v>
      </c>
      <c r="B665" s="662">
        <v>84371</v>
      </c>
      <c r="C665" s="662" t="s">
        <v>23</v>
      </c>
      <c r="D665" s="662" t="s">
        <v>4098</v>
      </c>
      <c r="E665" s="662" t="s">
        <v>4099</v>
      </c>
      <c r="F665" s="662" t="s">
        <v>4100</v>
      </c>
      <c r="G665" s="662">
        <v>32</v>
      </c>
      <c r="H665" s="662">
        <v>55</v>
      </c>
      <c r="I665" s="662">
        <v>129</v>
      </c>
      <c r="J665" s="662">
        <v>54.8</v>
      </c>
      <c r="K665" s="662">
        <v>3</v>
      </c>
      <c r="L665" s="662">
        <v>10</v>
      </c>
      <c r="M665" s="662" t="s">
        <v>22</v>
      </c>
      <c r="N665" s="662" t="s">
        <v>4101</v>
      </c>
      <c r="O665" s="662" t="s">
        <v>22</v>
      </c>
      <c r="P665" s="662" t="s">
        <v>36</v>
      </c>
      <c r="Q665" s="667">
        <v>32.916666999999997</v>
      </c>
      <c r="R665" s="667">
        <v>129.91333299999999</v>
      </c>
      <c r="S665" s="662">
        <v>695.91779737757815</v>
      </c>
      <c r="T665" s="668" t="s">
        <v>4605</v>
      </c>
      <c r="U665" s="668" t="s">
        <v>4605</v>
      </c>
      <c r="V665" s="668" t="s">
        <v>4605</v>
      </c>
      <c r="W665" s="668" t="s">
        <v>22</v>
      </c>
      <c r="X665" s="668" t="s">
        <v>22</v>
      </c>
      <c r="Y665" s="668" t="s">
        <v>22</v>
      </c>
      <c r="Z665" s="668" t="s">
        <v>22</v>
      </c>
      <c r="AB665" s="662" t="s">
        <v>4883</v>
      </c>
      <c r="AC665" s="662" t="s">
        <v>3359</v>
      </c>
      <c r="AE665" s="662" t="s">
        <v>5118</v>
      </c>
      <c r="AF665" s="662" t="s">
        <v>15313</v>
      </c>
      <c r="AG665" s="662" t="s">
        <v>16984</v>
      </c>
    </row>
    <row r="666" spans="1:33" ht="18.75" customHeight="1">
      <c r="A666" s="662" t="s">
        <v>4058</v>
      </c>
      <c r="B666" s="662">
        <v>84076</v>
      </c>
      <c r="C666" s="662" t="s">
        <v>23</v>
      </c>
      <c r="D666" s="662" t="s">
        <v>4067</v>
      </c>
      <c r="E666" s="662" t="s">
        <v>4068</v>
      </c>
      <c r="F666" s="662" t="s">
        <v>4069</v>
      </c>
      <c r="G666" s="662">
        <v>34</v>
      </c>
      <c r="H666" s="662">
        <v>17.100000000000001</v>
      </c>
      <c r="I666" s="662">
        <v>129</v>
      </c>
      <c r="J666" s="662">
        <v>19.8</v>
      </c>
      <c r="K666" s="662">
        <v>63</v>
      </c>
      <c r="L666" s="662">
        <v>10.1</v>
      </c>
      <c r="M666" s="662" t="s">
        <v>22</v>
      </c>
      <c r="N666" s="662" t="s">
        <v>35</v>
      </c>
      <c r="O666" s="662" t="s">
        <v>22</v>
      </c>
      <c r="P666" s="662" t="s">
        <v>36</v>
      </c>
      <c r="Q666" s="667">
        <v>34.284999999999997</v>
      </c>
      <c r="R666" s="667">
        <v>129.33000000000001</v>
      </c>
      <c r="S666" s="662">
        <v>701.29083828644343</v>
      </c>
      <c r="T666" s="668" t="s">
        <v>4605</v>
      </c>
      <c r="U666" s="668" t="s">
        <v>4605</v>
      </c>
      <c r="V666" s="668" t="s">
        <v>4605</v>
      </c>
      <c r="W666" s="668" t="s">
        <v>22</v>
      </c>
      <c r="X666" s="668" t="s">
        <v>22</v>
      </c>
      <c r="Y666" s="668" t="s">
        <v>22</v>
      </c>
      <c r="Z666" s="668" t="s">
        <v>22</v>
      </c>
      <c r="AB666" s="662" t="s">
        <v>35</v>
      </c>
      <c r="AC666" s="662" t="s">
        <v>35</v>
      </c>
      <c r="AE666" s="662" t="s">
        <v>5118</v>
      </c>
      <c r="AF666" s="662" t="s">
        <v>15314</v>
      </c>
      <c r="AG666" s="662" t="s">
        <v>16985</v>
      </c>
    </row>
    <row r="667" spans="1:33">
      <c r="A667" s="662" t="s">
        <v>4058</v>
      </c>
      <c r="B667" s="662">
        <v>84266</v>
      </c>
      <c r="C667" s="662" t="s">
        <v>23</v>
      </c>
      <c r="D667" s="662" t="s">
        <v>4083</v>
      </c>
      <c r="E667" s="662" t="s">
        <v>4084</v>
      </c>
      <c r="F667" s="662" t="s">
        <v>4085</v>
      </c>
      <c r="G667" s="662">
        <v>33</v>
      </c>
      <c r="H667" s="662">
        <v>9.5</v>
      </c>
      <c r="I667" s="662">
        <v>129</v>
      </c>
      <c r="J667" s="662">
        <v>43.6</v>
      </c>
      <c r="K667" s="662">
        <v>4</v>
      </c>
      <c r="L667" s="662">
        <v>35</v>
      </c>
      <c r="M667" s="662" t="s">
        <v>22</v>
      </c>
      <c r="N667" s="662" t="s">
        <v>4086</v>
      </c>
      <c r="O667" s="662" t="s">
        <v>22</v>
      </c>
      <c r="P667" s="662" t="s">
        <v>22</v>
      </c>
      <c r="Q667" s="667">
        <v>33.158332999999999</v>
      </c>
      <c r="R667" s="667">
        <v>129.72666699999999</v>
      </c>
      <c r="S667" s="662">
        <v>701.53735896885416</v>
      </c>
      <c r="T667" s="668" t="s">
        <v>4605</v>
      </c>
      <c r="U667" s="668" t="s">
        <v>4605</v>
      </c>
      <c r="V667" s="668" t="s">
        <v>4605</v>
      </c>
      <c r="W667" s="668" t="s">
        <v>22</v>
      </c>
      <c r="X667" s="668" t="s">
        <v>22</v>
      </c>
      <c r="Y667" s="668" t="s">
        <v>4605</v>
      </c>
      <c r="Z667" s="668" t="s">
        <v>22</v>
      </c>
      <c r="AB667" s="662" t="s">
        <v>4086</v>
      </c>
      <c r="AC667" s="662" t="s">
        <v>4086</v>
      </c>
      <c r="AE667" s="662" t="s">
        <v>5118</v>
      </c>
      <c r="AF667" s="662" t="s">
        <v>15339</v>
      </c>
      <c r="AG667" s="662" t="s">
        <v>17010</v>
      </c>
    </row>
    <row r="668" spans="1:33" ht="18.75" customHeight="1">
      <c r="A668" s="662" t="s">
        <v>839</v>
      </c>
      <c r="B668" s="662">
        <v>31312</v>
      </c>
      <c r="C668" s="662" t="s">
        <v>23</v>
      </c>
      <c r="D668" s="662" t="s">
        <v>839</v>
      </c>
      <c r="E668" s="662" t="s">
        <v>876</v>
      </c>
      <c r="F668" s="662" t="s">
        <v>877</v>
      </c>
      <c r="G668" s="662">
        <v>40</v>
      </c>
      <c r="H668" s="662">
        <v>49.3</v>
      </c>
      <c r="I668" s="662">
        <v>140</v>
      </c>
      <c r="J668" s="662">
        <v>46.1</v>
      </c>
      <c r="K668" s="662">
        <v>3</v>
      </c>
      <c r="L668" s="662">
        <v>31.8</v>
      </c>
      <c r="M668" s="662" t="s">
        <v>22</v>
      </c>
      <c r="N668" s="662" t="s">
        <v>878</v>
      </c>
      <c r="O668" s="662">
        <v>31913</v>
      </c>
      <c r="P668" s="662" t="s">
        <v>22</v>
      </c>
      <c r="Q668" s="667">
        <v>40.821666999999998</v>
      </c>
      <c r="R668" s="667">
        <v>140.76833300000001</v>
      </c>
      <c r="S668" s="662">
        <v>701.74300174175937</v>
      </c>
      <c r="T668" s="668" t="s">
        <v>4605</v>
      </c>
      <c r="U668" s="668" t="s">
        <v>4605</v>
      </c>
      <c r="V668" s="668" t="s">
        <v>4605</v>
      </c>
      <c r="W668" s="668" t="s">
        <v>4605</v>
      </c>
      <c r="X668" s="668" t="s">
        <v>22</v>
      </c>
      <c r="Y668" s="668" t="s">
        <v>4605</v>
      </c>
      <c r="Z668" s="668" t="s">
        <v>4605</v>
      </c>
      <c r="AB668" s="662" t="s">
        <v>878</v>
      </c>
      <c r="AC668" s="662" t="s">
        <v>878</v>
      </c>
      <c r="AE668" s="662" t="s">
        <v>5118</v>
      </c>
      <c r="AF668" s="662" t="s">
        <v>15315</v>
      </c>
      <c r="AG668" s="662" t="s">
        <v>16986</v>
      </c>
    </row>
    <row r="669" spans="1:33" ht="18.75" customHeight="1">
      <c r="A669" s="662" t="s">
        <v>839</v>
      </c>
      <c r="B669" s="662">
        <v>31586</v>
      </c>
      <c r="C669" s="662" t="s">
        <v>17</v>
      </c>
      <c r="D669" s="662" t="s">
        <v>933</v>
      </c>
      <c r="E669" s="662" t="s">
        <v>934</v>
      </c>
      <c r="F669" s="662" t="s">
        <v>935</v>
      </c>
      <c r="G669" s="662">
        <v>40</v>
      </c>
      <c r="H669" s="662">
        <v>36.4</v>
      </c>
      <c r="I669" s="662">
        <v>141</v>
      </c>
      <c r="J669" s="662">
        <v>14</v>
      </c>
      <c r="K669" s="662">
        <v>55</v>
      </c>
      <c r="L669" s="662">
        <v>10</v>
      </c>
      <c r="M669" s="662">
        <v>1.5</v>
      </c>
      <c r="N669" s="662" t="s">
        <v>936</v>
      </c>
      <c r="O669" s="662">
        <v>31950</v>
      </c>
      <c r="P669" s="662" t="s">
        <v>40</v>
      </c>
      <c r="Q669" s="667">
        <v>40.606667000000002</v>
      </c>
      <c r="R669" s="667">
        <v>141.23333299999999</v>
      </c>
      <c r="S669" s="662">
        <v>702.51089841674536</v>
      </c>
      <c r="T669" s="668" t="s">
        <v>4605</v>
      </c>
      <c r="U669" s="668" t="s">
        <v>4605</v>
      </c>
      <c r="V669" s="668" t="s">
        <v>4605</v>
      </c>
      <c r="W669" s="668" t="s">
        <v>22</v>
      </c>
      <c r="X669" s="668" t="s">
        <v>22</v>
      </c>
      <c r="Y669" s="668" t="s">
        <v>22</v>
      </c>
      <c r="Z669" s="668" t="s">
        <v>22</v>
      </c>
      <c r="AB669" s="662" t="s">
        <v>4745</v>
      </c>
      <c r="AC669" s="662" t="s">
        <v>1475</v>
      </c>
      <c r="AE669" s="662" t="s">
        <v>5118</v>
      </c>
      <c r="AF669" s="662" t="s">
        <v>15332</v>
      </c>
      <c r="AG669" s="662" t="s">
        <v>17003</v>
      </c>
    </row>
    <row r="670" spans="1:33" ht="18.75" customHeight="1">
      <c r="A670" s="662" t="s">
        <v>4333</v>
      </c>
      <c r="B670" s="662">
        <v>88506</v>
      </c>
      <c r="C670" s="662" t="s">
        <v>17</v>
      </c>
      <c r="D670" s="662" t="s">
        <v>4408</v>
      </c>
      <c r="E670" s="662" t="s">
        <v>4409</v>
      </c>
      <c r="F670" s="662" t="s">
        <v>4410</v>
      </c>
      <c r="G670" s="662">
        <v>31</v>
      </c>
      <c r="H670" s="662">
        <v>16.600000000000001</v>
      </c>
      <c r="I670" s="662">
        <v>131</v>
      </c>
      <c r="J670" s="662">
        <v>3.3</v>
      </c>
      <c r="K670" s="662">
        <v>8</v>
      </c>
      <c r="L670" s="662">
        <v>10</v>
      </c>
      <c r="M670" s="662">
        <v>1.5</v>
      </c>
      <c r="N670" s="662" t="s">
        <v>4185</v>
      </c>
      <c r="O670" s="662" t="s">
        <v>22</v>
      </c>
      <c r="P670" s="662" t="s">
        <v>40</v>
      </c>
      <c r="Q670" s="667">
        <v>31.276667</v>
      </c>
      <c r="R670" s="667">
        <v>131.05500000000001</v>
      </c>
      <c r="S670" s="662">
        <v>702.87435423700413</v>
      </c>
      <c r="T670" s="668" t="s">
        <v>4605</v>
      </c>
      <c r="U670" s="668" t="s">
        <v>4605</v>
      </c>
      <c r="V670" s="668" t="s">
        <v>4605</v>
      </c>
      <c r="W670" s="668" t="s">
        <v>22</v>
      </c>
      <c r="X670" s="668" t="s">
        <v>22</v>
      </c>
      <c r="Y670" s="668" t="s">
        <v>22</v>
      </c>
      <c r="Z670" s="668" t="s">
        <v>22</v>
      </c>
      <c r="AB670" s="662" t="s">
        <v>4745</v>
      </c>
      <c r="AC670" s="662" t="s">
        <v>3994</v>
      </c>
      <c r="AE670" s="662" t="s">
        <v>5118</v>
      </c>
      <c r="AF670" s="662" t="s">
        <v>15319</v>
      </c>
      <c r="AG670" s="662" t="s">
        <v>16990</v>
      </c>
    </row>
    <row r="671" spans="1:33" ht="18.75" customHeight="1">
      <c r="A671" s="662" t="s">
        <v>4333</v>
      </c>
      <c r="B671" s="662">
        <v>88107</v>
      </c>
      <c r="C671" s="662" t="s">
        <v>17</v>
      </c>
      <c r="D671" s="662" t="s">
        <v>4346</v>
      </c>
      <c r="E671" s="662" t="s">
        <v>4347</v>
      </c>
      <c r="F671" s="662" t="s">
        <v>4348</v>
      </c>
      <c r="G671" s="662">
        <v>31</v>
      </c>
      <c r="H671" s="662">
        <v>55</v>
      </c>
      <c r="I671" s="662">
        <v>130</v>
      </c>
      <c r="J671" s="662">
        <v>27.3</v>
      </c>
      <c r="K671" s="662">
        <v>59</v>
      </c>
      <c r="L671" s="662">
        <v>10.1</v>
      </c>
      <c r="M671" s="662">
        <v>1.5</v>
      </c>
      <c r="N671" s="662" t="s">
        <v>97</v>
      </c>
      <c r="O671" s="662" t="s">
        <v>22</v>
      </c>
      <c r="P671" s="662" t="s">
        <v>22</v>
      </c>
      <c r="Q671" s="667">
        <v>31.916667</v>
      </c>
      <c r="R671" s="667">
        <v>130.45500000000001</v>
      </c>
      <c r="S671" s="662">
        <v>705.13105961226529</v>
      </c>
      <c r="T671" s="668" t="s">
        <v>4605</v>
      </c>
      <c r="U671" s="668" t="s">
        <v>4605</v>
      </c>
      <c r="V671" s="668" t="s">
        <v>4605</v>
      </c>
      <c r="W671" s="668" t="s">
        <v>22</v>
      </c>
      <c r="X671" s="668" t="s">
        <v>22</v>
      </c>
      <c r="Y671" s="668" t="s">
        <v>22</v>
      </c>
      <c r="Z671" s="668" t="s">
        <v>22</v>
      </c>
      <c r="AB671" s="662" t="s">
        <v>4745</v>
      </c>
      <c r="AC671" s="662" t="s">
        <v>592</v>
      </c>
      <c r="AE671" s="662" t="s">
        <v>5118</v>
      </c>
      <c r="AF671" s="662" t="s">
        <v>15333</v>
      </c>
      <c r="AG671" s="662" t="s">
        <v>17004</v>
      </c>
    </row>
    <row r="672" spans="1:33" ht="18.75" customHeight="1">
      <c r="A672" s="662" t="s">
        <v>4058</v>
      </c>
      <c r="B672" s="662">
        <v>84072</v>
      </c>
      <c r="C672" s="662" t="s">
        <v>23</v>
      </c>
      <c r="D672" s="662" t="s">
        <v>4063</v>
      </c>
      <c r="E672" s="662" t="s">
        <v>4064</v>
      </c>
      <c r="F672" s="662" t="s">
        <v>4065</v>
      </c>
      <c r="G672" s="662">
        <v>34</v>
      </c>
      <c r="H672" s="662">
        <v>11.8</v>
      </c>
      <c r="I672" s="662">
        <v>129</v>
      </c>
      <c r="J672" s="662">
        <v>17.5</v>
      </c>
      <c r="K672" s="662">
        <v>4</v>
      </c>
      <c r="L672" s="662">
        <v>36.1</v>
      </c>
      <c r="M672" s="662" t="s">
        <v>22</v>
      </c>
      <c r="N672" s="662" t="s">
        <v>4066</v>
      </c>
      <c r="O672" s="662" t="s">
        <v>22</v>
      </c>
      <c r="P672" s="662" t="s">
        <v>22</v>
      </c>
      <c r="Q672" s="667">
        <v>34.196666999999998</v>
      </c>
      <c r="R672" s="667">
        <v>129.29166699999999</v>
      </c>
      <c r="S672" s="662">
        <v>706.73522279914414</v>
      </c>
      <c r="T672" s="668" t="s">
        <v>4605</v>
      </c>
      <c r="U672" s="668" t="s">
        <v>4605</v>
      </c>
      <c r="V672" s="668" t="s">
        <v>4605</v>
      </c>
      <c r="W672" s="668" t="s">
        <v>22</v>
      </c>
      <c r="X672" s="668" t="s">
        <v>22</v>
      </c>
      <c r="Y672" s="668" t="s">
        <v>4605</v>
      </c>
      <c r="Z672" s="668" t="s">
        <v>22</v>
      </c>
      <c r="AB672" s="662" t="s">
        <v>4066</v>
      </c>
      <c r="AC672" s="662" t="s">
        <v>4066</v>
      </c>
      <c r="AE672" s="662" t="s">
        <v>5118</v>
      </c>
      <c r="AF672" s="662" t="s">
        <v>15321</v>
      </c>
      <c r="AG672" s="662" t="s">
        <v>16992</v>
      </c>
    </row>
    <row r="673" spans="1:33" ht="18.75" customHeight="1">
      <c r="A673" s="662" t="s">
        <v>4333</v>
      </c>
      <c r="B673" s="662">
        <v>88447</v>
      </c>
      <c r="C673" s="662" t="s">
        <v>17</v>
      </c>
      <c r="D673" s="662" t="s">
        <v>4398</v>
      </c>
      <c r="E673" s="662" t="s">
        <v>4399</v>
      </c>
      <c r="F673" s="662" t="s">
        <v>4400</v>
      </c>
      <c r="G673" s="662">
        <v>31</v>
      </c>
      <c r="H673" s="662">
        <v>20.399999999999999</v>
      </c>
      <c r="I673" s="662">
        <v>130</v>
      </c>
      <c r="J673" s="662">
        <v>56.3</v>
      </c>
      <c r="K673" s="662">
        <v>31</v>
      </c>
      <c r="L673" s="662">
        <v>9.3000000000000007</v>
      </c>
      <c r="M673" s="662">
        <v>1.5</v>
      </c>
      <c r="N673" s="662" t="s">
        <v>4401</v>
      </c>
      <c r="O673" s="662" t="s">
        <v>22</v>
      </c>
      <c r="P673" s="662" t="s">
        <v>22</v>
      </c>
      <c r="Q673" s="667">
        <v>31.34</v>
      </c>
      <c r="R673" s="667">
        <v>130.938333</v>
      </c>
      <c r="S673" s="662">
        <v>706.78968713743518</v>
      </c>
      <c r="T673" s="668" t="s">
        <v>4605</v>
      </c>
      <c r="U673" s="668" t="s">
        <v>4605</v>
      </c>
      <c r="V673" s="668" t="s">
        <v>4605</v>
      </c>
      <c r="W673" s="668" t="s">
        <v>22</v>
      </c>
      <c r="X673" s="668" t="s">
        <v>22</v>
      </c>
      <c r="Y673" s="668" t="s">
        <v>22</v>
      </c>
      <c r="Z673" s="668" t="s">
        <v>22</v>
      </c>
      <c r="AB673" s="662" t="s">
        <v>4401</v>
      </c>
      <c r="AC673" s="662" t="s">
        <v>4401</v>
      </c>
      <c r="AE673" s="662" t="s">
        <v>5118</v>
      </c>
      <c r="AF673" s="662" t="s">
        <v>15341</v>
      </c>
      <c r="AG673" s="662" t="s">
        <v>17012</v>
      </c>
    </row>
    <row r="674" spans="1:33">
      <c r="A674" s="662" t="s">
        <v>1093</v>
      </c>
      <c r="B674" s="662">
        <v>33006</v>
      </c>
      <c r="C674" s="662" t="s">
        <v>17</v>
      </c>
      <c r="D674" s="662" t="s">
        <v>1094</v>
      </c>
      <c r="E674" s="662" t="s">
        <v>1095</v>
      </c>
      <c r="F674" s="662" t="s">
        <v>1096</v>
      </c>
      <c r="G674" s="662">
        <v>40</v>
      </c>
      <c r="H674" s="662">
        <v>24.2</v>
      </c>
      <c r="I674" s="662">
        <v>141</v>
      </c>
      <c r="J674" s="662">
        <v>42</v>
      </c>
      <c r="K674" s="662">
        <v>70</v>
      </c>
      <c r="L674" s="662">
        <v>6.5</v>
      </c>
      <c r="M674" s="662">
        <v>2</v>
      </c>
      <c r="N674" s="662" t="s">
        <v>1065</v>
      </c>
      <c r="O674" s="662" t="s">
        <v>22</v>
      </c>
      <c r="P674" s="662" t="s">
        <v>40</v>
      </c>
      <c r="Q674" s="667">
        <v>40.403333000000003</v>
      </c>
      <c r="R674" s="667">
        <v>141.69999999999999</v>
      </c>
      <c r="S674" s="662">
        <v>707.69082949721064</v>
      </c>
      <c r="T674" s="668" t="s">
        <v>4605</v>
      </c>
      <c r="U674" s="668" t="s">
        <v>4605</v>
      </c>
      <c r="V674" s="668" t="s">
        <v>4605</v>
      </c>
      <c r="W674" s="668" t="s">
        <v>22</v>
      </c>
      <c r="X674" s="668" t="s">
        <v>22</v>
      </c>
      <c r="Y674" s="668" t="s">
        <v>22</v>
      </c>
      <c r="Z674" s="668" t="s">
        <v>22</v>
      </c>
      <c r="AB674" s="662" t="s">
        <v>4745</v>
      </c>
      <c r="AC674" s="662" t="s">
        <v>4784</v>
      </c>
      <c r="AE674" s="662" t="s">
        <v>5118</v>
      </c>
      <c r="AF674" s="662" t="s">
        <v>15322</v>
      </c>
      <c r="AG674" s="662" t="s">
        <v>16993</v>
      </c>
    </row>
    <row r="675" spans="1:33" ht="18.75" customHeight="1">
      <c r="A675" s="662" t="s">
        <v>839</v>
      </c>
      <c r="B675" s="662">
        <v>31186</v>
      </c>
      <c r="C675" s="662" t="s">
        <v>17</v>
      </c>
      <c r="D675" s="662" t="s">
        <v>864</v>
      </c>
      <c r="E675" s="662" t="s">
        <v>865</v>
      </c>
      <c r="F675" s="662" t="s">
        <v>866</v>
      </c>
      <c r="G675" s="662">
        <v>41</v>
      </c>
      <c r="H675" s="662">
        <v>3.4</v>
      </c>
      <c r="I675" s="662">
        <v>140</v>
      </c>
      <c r="J675" s="662">
        <v>20.8</v>
      </c>
      <c r="K675" s="662">
        <v>20</v>
      </c>
      <c r="L675" s="662">
        <v>9.9</v>
      </c>
      <c r="M675" s="662">
        <v>2.1</v>
      </c>
      <c r="N675" s="662" t="s">
        <v>867</v>
      </c>
      <c r="O675" s="662" t="s">
        <v>22</v>
      </c>
      <c r="P675" s="662" t="s">
        <v>22</v>
      </c>
      <c r="Q675" s="667">
        <v>41.056666999999997</v>
      </c>
      <c r="R675" s="667">
        <v>140.346667</v>
      </c>
      <c r="S675" s="662">
        <v>707.87933124422364</v>
      </c>
      <c r="T675" s="668" t="s">
        <v>4605</v>
      </c>
      <c r="U675" s="668" t="s">
        <v>4605</v>
      </c>
      <c r="V675" s="668" t="s">
        <v>4605</v>
      </c>
      <c r="W675" s="668" t="s">
        <v>22</v>
      </c>
      <c r="X675" s="668" t="s">
        <v>22</v>
      </c>
      <c r="Y675" s="668" t="s">
        <v>22</v>
      </c>
      <c r="Z675" s="668" t="s">
        <v>22</v>
      </c>
      <c r="AB675" s="662" t="s">
        <v>867</v>
      </c>
      <c r="AC675" s="662" t="s">
        <v>867</v>
      </c>
      <c r="AE675" s="662" t="s">
        <v>5118</v>
      </c>
      <c r="AF675" s="662" t="s">
        <v>15340</v>
      </c>
      <c r="AG675" s="662" t="s">
        <v>17011</v>
      </c>
    </row>
    <row r="676" spans="1:33" ht="18.75" customHeight="1">
      <c r="A676" s="662" t="s">
        <v>4058</v>
      </c>
      <c r="B676" s="662">
        <v>84496</v>
      </c>
      <c r="C676" s="662" t="s">
        <v>23</v>
      </c>
      <c r="D676" s="662" t="s">
        <v>4058</v>
      </c>
      <c r="E676" s="662" t="s">
        <v>4105</v>
      </c>
      <c r="F676" s="662" t="s">
        <v>4106</v>
      </c>
      <c r="G676" s="662">
        <v>32</v>
      </c>
      <c r="H676" s="662">
        <v>44</v>
      </c>
      <c r="I676" s="662">
        <v>129</v>
      </c>
      <c r="J676" s="662">
        <v>52</v>
      </c>
      <c r="K676" s="662">
        <v>27</v>
      </c>
      <c r="L676" s="662">
        <v>18.600000000000001</v>
      </c>
      <c r="M676" s="662" t="s">
        <v>22</v>
      </c>
      <c r="N676" s="662" t="s">
        <v>4029</v>
      </c>
      <c r="O676" s="662">
        <v>84900</v>
      </c>
      <c r="P676" s="662" t="s">
        <v>22</v>
      </c>
      <c r="Q676" s="667">
        <v>32.733333000000002</v>
      </c>
      <c r="R676" s="667">
        <v>129.86666700000001</v>
      </c>
      <c r="S676" s="662">
        <v>708.44111671907842</v>
      </c>
      <c r="T676" s="668" t="s">
        <v>4605</v>
      </c>
      <c r="U676" s="668" t="s">
        <v>4605</v>
      </c>
      <c r="V676" s="668" t="s">
        <v>4605</v>
      </c>
      <c r="W676" s="668" t="s">
        <v>4605</v>
      </c>
      <c r="X676" s="668" t="s">
        <v>22</v>
      </c>
      <c r="Y676" s="668" t="s">
        <v>4605</v>
      </c>
      <c r="Z676" s="668" t="s">
        <v>4605</v>
      </c>
      <c r="AB676" s="662" t="s">
        <v>4745</v>
      </c>
      <c r="AC676" s="662" t="s">
        <v>4882</v>
      </c>
      <c r="AE676" s="662" t="s">
        <v>5118</v>
      </c>
      <c r="AF676" s="662" t="s">
        <v>15323</v>
      </c>
      <c r="AG676" s="662" t="s">
        <v>16994</v>
      </c>
    </row>
    <row r="677" spans="1:33">
      <c r="A677" s="662" t="s">
        <v>4333</v>
      </c>
      <c r="B677" s="662">
        <v>88442</v>
      </c>
      <c r="C677" s="662" t="s">
        <v>17</v>
      </c>
      <c r="D677" s="662" t="s">
        <v>4394</v>
      </c>
      <c r="E677" s="662" t="s">
        <v>4395</v>
      </c>
      <c r="F677" s="662" t="s">
        <v>4396</v>
      </c>
      <c r="G677" s="662">
        <v>31</v>
      </c>
      <c r="H677" s="662">
        <v>23.5</v>
      </c>
      <c r="I677" s="662">
        <v>130</v>
      </c>
      <c r="J677" s="662">
        <v>51.8</v>
      </c>
      <c r="K677" s="662">
        <v>63</v>
      </c>
      <c r="L677" s="662">
        <v>10</v>
      </c>
      <c r="M677" s="662">
        <v>1.5</v>
      </c>
      <c r="N677" s="662" t="s">
        <v>4397</v>
      </c>
      <c r="O677" s="662" t="s">
        <v>22</v>
      </c>
      <c r="P677" s="662" t="s">
        <v>40</v>
      </c>
      <c r="Q677" s="667">
        <v>31.391666999999998</v>
      </c>
      <c r="R677" s="667">
        <v>130.86333300000001</v>
      </c>
      <c r="S677" s="662">
        <v>708.64406802127155</v>
      </c>
      <c r="T677" s="668" t="s">
        <v>4605</v>
      </c>
      <c r="U677" s="668" t="s">
        <v>4605</v>
      </c>
      <c r="V677" s="668" t="s">
        <v>4605</v>
      </c>
      <c r="W677" s="668" t="s">
        <v>22</v>
      </c>
      <c r="X677" s="668" t="s">
        <v>22</v>
      </c>
      <c r="Y677" s="668" t="s">
        <v>22</v>
      </c>
      <c r="Z677" s="668" t="s">
        <v>22</v>
      </c>
      <c r="AB677" s="662" t="s">
        <v>3031</v>
      </c>
      <c r="AC677" s="662" t="s">
        <v>3309</v>
      </c>
      <c r="AE677" s="662" t="s">
        <v>5118</v>
      </c>
      <c r="AF677" s="662" t="s">
        <v>15324</v>
      </c>
      <c r="AG677" s="662" t="s">
        <v>16995</v>
      </c>
    </row>
    <row r="678" spans="1:33" ht="18.75" customHeight="1">
      <c r="A678" s="662" t="s">
        <v>4058</v>
      </c>
      <c r="B678" s="662">
        <v>84171</v>
      </c>
      <c r="C678" s="662" t="s">
        <v>23</v>
      </c>
      <c r="D678" s="662" t="s">
        <v>4077</v>
      </c>
      <c r="E678" s="662" t="s">
        <v>4078</v>
      </c>
      <c r="F678" s="662" t="s">
        <v>4079</v>
      </c>
      <c r="G678" s="662">
        <v>33</v>
      </c>
      <c r="H678" s="662">
        <v>21.6</v>
      </c>
      <c r="I678" s="662">
        <v>129</v>
      </c>
      <c r="J678" s="662">
        <v>33</v>
      </c>
      <c r="K678" s="662">
        <v>58</v>
      </c>
      <c r="L678" s="662">
        <v>12.5</v>
      </c>
      <c r="M678" s="662" t="s">
        <v>22</v>
      </c>
      <c r="N678" s="662" t="s">
        <v>2376</v>
      </c>
      <c r="O678" s="662" t="s">
        <v>22</v>
      </c>
      <c r="P678" s="662" t="s">
        <v>22</v>
      </c>
      <c r="Q678" s="667">
        <v>33.36</v>
      </c>
      <c r="R678" s="667">
        <v>129.55000000000001</v>
      </c>
      <c r="S678" s="662">
        <v>709.05228330927264</v>
      </c>
      <c r="T678" s="668" t="s">
        <v>4605</v>
      </c>
      <c r="U678" s="668" t="s">
        <v>4605</v>
      </c>
      <c r="V678" s="668" t="s">
        <v>4605</v>
      </c>
      <c r="W678" s="668" t="s">
        <v>22</v>
      </c>
      <c r="X678" s="668" t="s">
        <v>22</v>
      </c>
      <c r="Y678" s="668" t="s">
        <v>4605</v>
      </c>
      <c r="Z678" s="668" t="s">
        <v>22</v>
      </c>
      <c r="AB678" s="662" t="s">
        <v>4745</v>
      </c>
      <c r="AC678" s="662" t="s">
        <v>4835</v>
      </c>
      <c r="AE678" s="662" t="s">
        <v>5118</v>
      </c>
      <c r="AF678" s="662" t="s">
        <v>15325</v>
      </c>
      <c r="AG678" s="662" t="s">
        <v>16996</v>
      </c>
    </row>
    <row r="679" spans="1:33">
      <c r="A679" s="662" t="s">
        <v>839</v>
      </c>
      <c r="B679" s="662">
        <v>31602</v>
      </c>
      <c r="C679" s="662" t="s">
        <v>23</v>
      </c>
      <c r="D679" s="662" t="s">
        <v>937</v>
      </c>
      <c r="E679" s="662" t="s">
        <v>938</v>
      </c>
      <c r="F679" s="662" t="s">
        <v>941</v>
      </c>
      <c r="G679" s="662">
        <v>40</v>
      </c>
      <c r="H679" s="662">
        <v>31.6</v>
      </c>
      <c r="I679" s="662">
        <v>141</v>
      </c>
      <c r="J679" s="662">
        <v>31.3</v>
      </c>
      <c r="K679" s="662">
        <v>26</v>
      </c>
      <c r="L679" s="662">
        <v>27.5</v>
      </c>
      <c r="M679" s="662" t="s">
        <v>22</v>
      </c>
      <c r="N679" s="662" t="s">
        <v>940</v>
      </c>
      <c r="O679" s="662" t="s">
        <v>22</v>
      </c>
      <c r="P679" s="662" t="s">
        <v>262</v>
      </c>
      <c r="Q679" s="667">
        <v>40.526667000000003</v>
      </c>
      <c r="R679" s="667">
        <v>141.52166700000001</v>
      </c>
      <c r="S679" s="662">
        <v>709.40602658606724</v>
      </c>
      <c r="T679" s="668" t="s">
        <v>22</v>
      </c>
      <c r="U679" s="668" t="s">
        <v>22</v>
      </c>
      <c r="V679" s="668" t="s">
        <v>4605</v>
      </c>
      <c r="W679" s="668" t="s">
        <v>22</v>
      </c>
      <c r="X679" s="668" t="s">
        <v>22</v>
      </c>
      <c r="Y679" s="668" t="s">
        <v>22</v>
      </c>
      <c r="Z679" s="668" t="s">
        <v>22</v>
      </c>
      <c r="AB679" s="662" t="s">
        <v>4758</v>
      </c>
      <c r="AC679" s="662" t="s">
        <v>940</v>
      </c>
      <c r="AE679" s="662" t="s">
        <v>5118</v>
      </c>
      <c r="AF679" s="662" t="s">
        <v>15326</v>
      </c>
      <c r="AG679" s="662" t="s">
        <v>16997</v>
      </c>
    </row>
    <row r="680" spans="1:33" ht="18.75" customHeight="1">
      <c r="A680" s="662" t="s">
        <v>4058</v>
      </c>
      <c r="B680" s="662">
        <v>84306</v>
      </c>
      <c r="C680" s="662" t="s">
        <v>17</v>
      </c>
      <c r="D680" s="662" t="s">
        <v>4087</v>
      </c>
      <c r="E680" s="662" t="s">
        <v>4088</v>
      </c>
      <c r="F680" s="662" t="s">
        <v>4089</v>
      </c>
      <c r="G680" s="662">
        <v>33</v>
      </c>
      <c r="H680" s="662">
        <v>0.8</v>
      </c>
      <c r="I680" s="662">
        <v>129</v>
      </c>
      <c r="J680" s="662">
        <v>39.1</v>
      </c>
      <c r="K680" s="662">
        <v>18</v>
      </c>
      <c r="L680" s="662">
        <v>10</v>
      </c>
      <c r="M680" s="662">
        <v>1.5</v>
      </c>
      <c r="N680" s="662" t="s">
        <v>4090</v>
      </c>
      <c r="O680" s="662" t="s">
        <v>22</v>
      </c>
      <c r="P680" s="662" t="s">
        <v>40</v>
      </c>
      <c r="Q680" s="667">
        <v>33.013333000000003</v>
      </c>
      <c r="R680" s="667">
        <v>129.651667</v>
      </c>
      <c r="S680" s="662">
        <v>714.11075916437642</v>
      </c>
      <c r="T680" s="668" t="s">
        <v>4605</v>
      </c>
      <c r="U680" s="668" t="s">
        <v>4605</v>
      </c>
      <c r="V680" s="668" t="s">
        <v>4605</v>
      </c>
      <c r="W680" s="668" t="s">
        <v>22</v>
      </c>
      <c r="X680" s="668" t="s">
        <v>22</v>
      </c>
      <c r="Y680" s="668" t="s">
        <v>22</v>
      </c>
      <c r="Z680" s="668" t="s">
        <v>22</v>
      </c>
      <c r="AB680" s="662" t="s">
        <v>4090</v>
      </c>
      <c r="AC680" s="662" t="s">
        <v>4090</v>
      </c>
      <c r="AE680" s="662" t="s">
        <v>5118</v>
      </c>
      <c r="AF680" s="662" t="s">
        <v>15327</v>
      </c>
      <c r="AG680" s="662" t="s">
        <v>16998</v>
      </c>
    </row>
    <row r="681" spans="1:33" ht="18.75" customHeight="1">
      <c r="A681" s="662" t="s">
        <v>839</v>
      </c>
      <c r="B681" s="662">
        <v>31506</v>
      </c>
      <c r="C681" s="662" t="s">
        <v>17</v>
      </c>
      <c r="D681" s="662" t="s">
        <v>921</v>
      </c>
      <c r="E681" s="662" t="s">
        <v>922</v>
      </c>
      <c r="F681" s="662" t="s">
        <v>923</v>
      </c>
      <c r="G681" s="662">
        <v>40</v>
      </c>
      <c r="H681" s="662">
        <v>40.5</v>
      </c>
      <c r="I681" s="662">
        <v>141</v>
      </c>
      <c r="J681" s="662">
        <v>22.5</v>
      </c>
      <c r="K681" s="662">
        <v>39</v>
      </c>
      <c r="L681" s="662">
        <v>8.1</v>
      </c>
      <c r="M681" s="662">
        <v>1.5</v>
      </c>
      <c r="N681" s="662" t="s">
        <v>924</v>
      </c>
      <c r="O681" s="662" t="s">
        <v>22</v>
      </c>
      <c r="P681" s="662" t="s">
        <v>40</v>
      </c>
      <c r="Q681" s="667">
        <v>40.674999999999997</v>
      </c>
      <c r="R681" s="667">
        <v>141.375</v>
      </c>
      <c r="S681" s="662">
        <v>715.567520739207</v>
      </c>
      <c r="T681" s="668" t="s">
        <v>4605</v>
      </c>
      <c r="U681" s="668" t="s">
        <v>4605</v>
      </c>
      <c r="V681" s="668" t="s">
        <v>4605</v>
      </c>
      <c r="W681" s="668" t="s">
        <v>22</v>
      </c>
      <c r="X681" s="668" t="s">
        <v>22</v>
      </c>
      <c r="Y681" s="668" t="s">
        <v>22</v>
      </c>
      <c r="Z681" s="668" t="s">
        <v>22</v>
      </c>
      <c r="AB681" s="662" t="s">
        <v>4745</v>
      </c>
      <c r="AC681" s="662" t="s">
        <v>4781</v>
      </c>
      <c r="AE681" s="662" t="s">
        <v>5118</v>
      </c>
      <c r="AF681" s="662" t="s">
        <v>15347</v>
      </c>
      <c r="AG681" s="662" t="s">
        <v>17018</v>
      </c>
    </row>
    <row r="682" spans="1:33" ht="18.75" customHeight="1">
      <c r="A682" s="662" t="s">
        <v>839</v>
      </c>
      <c r="B682" s="662">
        <v>31201</v>
      </c>
      <c r="C682" s="662" t="s">
        <v>17</v>
      </c>
      <c r="D682" s="662" t="s">
        <v>868</v>
      </c>
      <c r="E682" s="662" t="s">
        <v>869</v>
      </c>
      <c r="F682" s="662" t="s">
        <v>870</v>
      </c>
      <c r="G682" s="662">
        <v>41</v>
      </c>
      <c r="H682" s="662">
        <v>2.7</v>
      </c>
      <c r="I682" s="662">
        <v>140</v>
      </c>
      <c r="J682" s="662">
        <v>38</v>
      </c>
      <c r="K682" s="662">
        <v>5</v>
      </c>
      <c r="L682" s="662">
        <v>8.1999999999999993</v>
      </c>
      <c r="M682" s="662">
        <v>1.5</v>
      </c>
      <c r="N682" s="662" t="s">
        <v>871</v>
      </c>
      <c r="O682" s="662" t="s">
        <v>22</v>
      </c>
      <c r="P682" s="662" t="s">
        <v>40</v>
      </c>
      <c r="Q682" s="667">
        <v>41.045000000000002</v>
      </c>
      <c r="R682" s="667">
        <v>140.63333299999999</v>
      </c>
      <c r="S682" s="662">
        <v>717.82407813815712</v>
      </c>
      <c r="T682" s="668" t="s">
        <v>4605</v>
      </c>
      <c r="U682" s="668" t="s">
        <v>4605</v>
      </c>
      <c r="V682" s="668" t="s">
        <v>4605</v>
      </c>
      <c r="W682" s="668" t="s">
        <v>22</v>
      </c>
      <c r="X682" s="668" t="s">
        <v>22</v>
      </c>
      <c r="Y682" s="668" t="s">
        <v>22</v>
      </c>
      <c r="Z682" s="668" t="s">
        <v>22</v>
      </c>
      <c r="AB682" s="662" t="s">
        <v>4745</v>
      </c>
      <c r="AC682" s="662" t="s">
        <v>1069</v>
      </c>
      <c r="AE682" s="662" t="s">
        <v>5122</v>
      </c>
      <c r="AF682" s="662" t="s">
        <v>15348</v>
      </c>
      <c r="AG682" s="662" t="s">
        <v>17019</v>
      </c>
    </row>
    <row r="683" spans="1:33">
      <c r="A683" s="662" t="s">
        <v>4333</v>
      </c>
      <c r="B683" s="662">
        <v>88061</v>
      </c>
      <c r="C683" s="662" t="s">
        <v>23</v>
      </c>
      <c r="D683" s="662" t="s">
        <v>4334</v>
      </c>
      <c r="E683" s="662" t="s">
        <v>4335</v>
      </c>
      <c r="F683" s="662" t="s">
        <v>4336</v>
      </c>
      <c r="G683" s="662">
        <v>32</v>
      </c>
      <c r="H683" s="662">
        <v>1.6</v>
      </c>
      <c r="I683" s="662">
        <v>130</v>
      </c>
      <c r="J683" s="662">
        <v>12</v>
      </c>
      <c r="K683" s="662">
        <v>40</v>
      </c>
      <c r="L683" s="662">
        <v>12.6</v>
      </c>
      <c r="M683" s="662" t="s">
        <v>22</v>
      </c>
      <c r="N683" s="662" t="s">
        <v>851</v>
      </c>
      <c r="O683" s="662" t="s">
        <v>22</v>
      </c>
      <c r="P683" s="662" t="s">
        <v>22</v>
      </c>
      <c r="Q683" s="667">
        <v>32.026667000000003</v>
      </c>
      <c r="R683" s="667">
        <v>130.19999999999999</v>
      </c>
      <c r="S683" s="662">
        <v>718.74398378517174</v>
      </c>
      <c r="T683" s="668" t="s">
        <v>4605</v>
      </c>
      <c r="U683" s="668" t="s">
        <v>4605</v>
      </c>
      <c r="V683" s="668" t="s">
        <v>4605</v>
      </c>
      <c r="W683" s="668" t="s">
        <v>22</v>
      </c>
      <c r="X683" s="668" t="s">
        <v>22</v>
      </c>
      <c r="Y683" s="668" t="s">
        <v>4605</v>
      </c>
      <c r="Z683" s="668" t="s">
        <v>22</v>
      </c>
      <c r="AB683" s="662" t="s">
        <v>4745</v>
      </c>
      <c r="AC683" s="662" t="s">
        <v>4776</v>
      </c>
      <c r="AE683" s="662" t="s">
        <v>5122</v>
      </c>
      <c r="AF683" s="662" t="s">
        <v>15378</v>
      </c>
      <c r="AG683" s="662" t="s">
        <v>17049</v>
      </c>
    </row>
    <row r="684" spans="1:33" ht="18.75" customHeight="1">
      <c r="A684" s="662" t="s">
        <v>4333</v>
      </c>
      <c r="B684" s="662">
        <v>88317</v>
      </c>
      <c r="C684" s="662" t="s">
        <v>23</v>
      </c>
      <c r="D684" s="662" t="s">
        <v>4333</v>
      </c>
      <c r="E684" s="662" t="s">
        <v>4368</v>
      </c>
      <c r="F684" s="662" t="s">
        <v>4369</v>
      </c>
      <c r="G684" s="662">
        <v>31</v>
      </c>
      <c r="H684" s="662">
        <v>33.299999999999997</v>
      </c>
      <c r="I684" s="662">
        <v>130</v>
      </c>
      <c r="J684" s="662">
        <v>32.799999999999997</v>
      </c>
      <c r="K684" s="662">
        <v>4</v>
      </c>
      <c r="L684" s="662">
        <v>44.9</v>
      </c>
      <c r="M684" s="662" t="s">
        <v>22</v>
      </c>
      <c r="N684" s="662" t="s">
        <v>4370</v>
      </c>
      <c r="O684" s="662">
        <v>88905</v>
      </c>
      <c r="P684" s="662" t="s">
        <v>22</v>
      </c>
      <c r="Q684" s="667">
        <v>31.555</v>
      </c>
      <c r="R684" s="667">
        <v>130.54666700000001</v>
      </c>
      <c r="S684" s="662">
        <v>721.22649035018571</v>
      </c>
      <c r="T684" s="668" t="s">
        <v>4605</v>
      </c>
      <c r="U684" s="668" t="s">
        <v>4605</v>
      </c>
      <c r="V684" s="668" t="s">
        <v>4605</v>
      </c>
      <c r="W684" s="668" t="s">
        <v>4605</v>
      </c>
      <c r="X684" s="668" t="s">
        <v>22</v>
      </c>
      <c r="Y684" s="668" t="s">
        <v>4605</v>
      </c>
      <c r="Z684" s="668" t="s">
        <v>4605</v>
      </c>
      <c r="AB684" s="662" t="s">
        <v>4370</v>
      </c>
      <c r="AC684" s="662" t="s">
        <v>4370</v>
      </c>
      <c r="AE684" s="662" t="s">
        <v>5122</v>
      </c>
      <c r="AF684" s="662" t="s">
        <v>15371</v>
      </c>
      <c r="AG684" s="662" t="s">
        <v>17042</v>
      </c>
    </row>
    <row r="685" spans="1:33" ht="18.75" customHeight="1">
      <c r="A685" s="662" t="s">
        <v>4333</v>
      </c>
      <c r="B685" s="662">
        <v>88151</v>
      </c>
      <c r="C685" s="662" t="s">
        <v>17</v>
      </c>
      <c r="D685" s="662" t="s">
        <v>1519</v>
      </c>
      <c r="E685" s="662" t="s">
        <v>1326</v>
      </c>
      <c r="F685" s="662" t="s">
        <v>4353</v>
      </c>
      <c r="G685" s="662">
        <v>31</v>
      </c>
      <c r="H685" s="662">
        <v>50</v>
      </c>
      <c r="I685" s="662">
        <v>130</v>
      </c>
      <c r="J685" s="662">
        <v>18.899999999999999</v>
      </c>
      <c r="K685" s="662">
        <v>5</v>
      </c>
      <c r="L685" s="662">
        <v>6.4</v>
      </c>
      <c r="M685" s="662">
        <v>1.5</v>
      </c>
      <c r="N685" s="662" t="s">
        <v>4185</v>
      </c>
      <c r="O685" s="662" t="s">
        <v>22</v>
      </c>
      <c r="P685" s="662" t="s">
        <v>40</v>
      </c>
      <c r="Q685" s="667">
        <v>31.833333</v>
      </c>
      <c r="R685" s="667">
        <v>130.315</v>
      </c>
      <c r="S685" s="662">
        <v>721.29514900817662</v>
      </c>
      <c r="T685" s="668" t="s">
        <v>4605</v>
      </c>
      <c r="U685" s="668" t="s">
        <v>4605</v>
      </c>
      <c r="V685" s="668" t="s">
        <v>4605</v>
      </c>
      <c r="W685" s="668" t="s">
        <v>22</v>
      </c>
      <c r="X685" s="668" t="s">
        <v>22</v>
      </c>
      <c r="Y685" s="668" t="s">
        <v>22</v>
      </c>
      <c r="Z685" s="668" t="s">
        <v>22</v>
      </c>
      <c r="AB685" s="662" t="s">
        <v>4745</v>
      </c>
      <c r="AC685" s="662" t="s">
        <v>3994</v>
      </c>
      <c r="AE685" s="662" t="s">
        <v>5122</v>
      </c>
      <c r="AF685" s="662" t="s">
        <v>15350</v>
      </c>
      <c r="AG685" s="662" t="s">
        <v>17021</v>
      </c>
    </row>
    <row r="686" spans="1:33" ht="18.75" customHeight="1">
      <c r="A686" s="662" t="s">
        <v>4154</v>
      </c>
      <c r="B686" s="662">
        <v>86491</v>
      </c>
      <c r="C686" s="662" t="s">
        <v>23</v>
      </c>
      <c r="D686" s="662" t="s">
        <v>4241</v>
      </c>
      <c r="E686" s="662" t="s">
        <v>4242</v>
      </c>
      <c r="F686" s="662" t="s">
        <v>4243</v>
      </c>
      <c r="G686" s="662">
        <v>32</v>
      </c>
      <c r="H686" s="662">
        <v>11.8</v>
      </c>
      <c r="I686" s="662">
        <v>130</v>
      </c>
      <c r="J686" s="662">
        <v>1.6</v>
      </c>
      <c r="K686" s="662">
        <v>3</v>
      </c>
      <c r="L686" s="662">
        <v>20.5</v>
      </c>
      <c r="M686" s="662" t="s">
        <v>22</v>
      </c>
      <c r="N686" s="662" t="s">
        <v>663</v>
      </c>
      <c r="O686" s="662" t="s">
        <v>22</v>
      </c>
      <c r="P686" s="662" t="s">
        <v>22</v>
      </c>
      <c r="Q686" s="667">
        <v>32.196666999999998</v>
      </c>
      <c r="R686" s="667">
        <v>130.026667</v>
      </c>
      <c r="S686" s="662">
        <v>723.00143297650482</v>
      </c>
      <c r="T686" s="668" t="s">
        <v>4605</v>
      </c>
      <c r="U686" s="668" t="s">
        <v>4605</v>
      </c>
      <c r="V686" s="668" t="s">
        <v>4605</v>
      </c>
      <c r="W686" s="668" t="s">
        <v>22</v>
      </c>
      <c r="X686" s="668" t="s">
        <v>22</v>
      </c>
      <c r="Y686" s="668" t="s">
        <v>4605</v>
      </c>
      <c r="Z686" s="668" t="s">
        <v>22</v>
      </c>
      <c r="AB686" s="662" t="s">
        <v>4745</v>
      </c>
      <c r="AC686" s="662" t="s">
        <v>4768</v>
      </c>
      <c r="AE686" s="662" t="s">
        <v>5122</v>
      </c>
      <c r="AF686" s="662" t="s">
        <v>15351</v>
      </c>
      <c r="AG686" s="662" t="s">
        <v>17022</v>
      </c>
    </row>
    <row r="687" spans="1:33">
      <c r="A687" s="662" t="s">
        <v>4058</v>
      </c>
      <c r="B687" s="662">
        <v>84597</v>
      </c>
      <c r="C687" s="662" t="s">
        <v>17</v>
      </c>
      <c r="D687" s="662" t="s">
        <v>4127</v>
      </c>
      <c r="E687" s="662" t="s">
        <v>4128</v>
      </c>
      <c r="F687" s="662" t="s">
        <v>4129</v>
      </c>
      <c r="G687" s="662">
        <v>32</v>
      </c>
      <c r="H687" s="662">
        <v>34.9</v>
      </c>
      <c r="I687" s="662">
        <v>129</v>
      </c>
      <c r="J687" s="662">
        <v>46.6</v>
      </c>
      <c r="K687" s="662">
        <v>4</v>
      </c>
      <c r="L687" s="662">
        <v>9.9</v>
      </c>
      <c r="M687" s="662">
        <v>1.5</v>
      </c>
      <c r="N687" s="662" t="s">
        <v>3222</v>
      </c>
      <c r="O687" s="662" t="s">
        <v>22</v>
      </c>
      <c r="P687" s="662" t="s">
        <v>22</v>
      </c>
      <c r="Q687" s="667">
        <v>32.581667000000003</v>
      </c>
      <c r="R687" s="667">
        <v>129.776667</v>
      </c>
      <c r="S687" s="662">
        <v>723.42179559088368</v>
      </c>
      <c r="T687" s="668" t="s">
        <v>4605</v>
      </c>
      <c r="U687" s="668" t="s">
        <v>4605</v>
      </c>
      <c r="V687" s="668" t="s">
        <v>4605</v>
      </c>
      <c r="W687" s="668" t="s">
        <v>22</v>
      </c>
      <c r="X687" s="668" t="s">
        <v>22</v>
      </c>
      <c r="Y687" s="668" t="s">
        <v>22</v>
      </c>
      <c r="Z687" s="668" t="s">
        <v>22</v>
      </c>
      <c r="AB687" s="662" t="s">
        <v>3222</v>
      </c>
      <c r="AC687" s="662" t="s">
        <v>3222</v>
      </c>
      <c r="AE687" s="662" t="s">
        <v>5122</v>
      </c>
      <c r="AF687" s="662" t="s">
        <v>15352</v>
      </c>
      <c r="AG687" s="662" t="s">
        <v>17023</v>
      </c>
    </row>
    <row r="688" spans="1:33" ht="18.75" customHeight="1">
      <c r="A688" s="662" t="s">
        <v>4333</v>
      </c>
      <c r="B688" s="662">
        <v>88536</v>
      </c>
      <c r="C688" s="662" t="s">
        <v>17</v>
      </c>
      <c r="D688" s="662" t="s">
        <v>1756</v>
      </c>
      <c r="E688" s="662" t="s">
        <v>1757</v>
      </c>
      <c r="F688" s="662" t="s">
        <v>4411</v>
      </c>
      <c r="G688" s="662">
        <v>31</v>
      </c>
      <c r="H688" s="662">
        <v>11.9</v>
      </c>
      <c r="I688" s="662">
        <v>130</v>
      </c>
      <c r="J688" s="662">
        <v>50.6</v>
      </c>
      <c r="K688" s="662">
        <v>182</v>
      </c>
      <c r="L688" s="662">
        <v>6.5</v>
      </c>
      <c r="M688" s="662">
        <v>1.5</v>
      </c>
      <c r="N688" s="662" t="s">
        <v>4412</v>
      </c>
      <c r="O688" s="662" t="s">
        <v>22</v>
      </c>
      <c r="P688" s="662" t="s">
        <v>40</v>
      </c>
      <c r="Q688" s="667">
        <v>31.198333000000002</v>
      </c>
      <c r="R688" s="667">
        <v>130.843333</v>
      </c>
      <c r="S688" s="662">
        <v>723.85182062465276</v>
      </c>
      <c r="T688" s="668" t="s">
        <v>4605</v>
      </c>
      <c r="U688" s="668" t="s">
        <v>4605</v>
      </c>
      <c r="V688" s="668" t="s">
        <v>4605</v>
      </c>
      <c r="W688" s="668" t="s">
        <v>22</v>
      </c>
      <c r="X688" s="668" t="s">
        <v>22</v>
      </c>
      <c r="Y688" s="668" t="s">
        <v>22</v>
      </c>
      <c r="Z688" s="668" t="s">
        <v>22</v>
      </c>
      <c r="AB688" s="662" t="s">
        <v>4412</v>
      </c>
      <c r="AC688" s="662" t="s">
        <v>4412</v>
      </c>
      <c r="AE688" s="662" t="s">
        <v>5122</v>
      </c>
      <c r="AF688" s="662" t="s">
        <v>15372</v>
      </c>
      <c r="AG688" s="662" t="s">
        <v>17043</v>
      </c>
    </row>
    <row r="689" spans="1:33" ht="18.75" customHeight="1">
      <c r="A689" s="662" t="s">
        <v>839</v>
      </c>
      <c r="B689" s="662">
        <v>31332</v>
      </c>
      <c r="C689" s="662" t="s">
        <v>17</v>
      </c>
      <c r="D689" s="662" t="s">
        <v>883</v>
      </c>
      <c r="E689" s="662" t="s">
        <v>884</v>
      </c>
      <c r="F689" s="662" t="s">
        <v>885</v>
      </c>
      <c r="G689" s="662">
        <v>40</v>
      </c>
      <c r="H689" s="662">
        <v>53.1</v>
      </c>
      <c r="I689" s="662">
        <v>141</v>
      </c>
      <c r="J689" s="662">
        <v>9.6</v>
      </c>
      <c r="K689" s="662">
        <v>14</v>
      </c>
      <c r="L689" s="662">
        <v>10</v>
      </c>
      <c r="M689" s="662">
        <v>2</v>
      </c>
      <c r="N689" s="662" t="s">
        <v>886</v>
      </c>
      <c r="O689" s="662">
        <v>31916</v>
      </c>
      <c r="P689" s="662" t="s">
        <v>40</v>
      </c>
      <c r="Q689" s="667">
        <v>40.884999999999998</v>
      </c>
      <c r="R689" s="667">
        <v>141.16</v>
      </c>
      <c r="S689" s="662">
        <v>724.94755821423121</v>
      </c>
      <c r="T689" s="668" t="s">
        <v>4605</v>
      </c>
      <c r="U689" s="668" t="s">
        <v>4605</v>
      </c>
      <c r="V689" s="668" t="s">
        <v>4605</v>
      </c>
      <c r="W689" s="668" t="s">
        <v>22</v>
      </c>
      <c r="X689" s="668" t="s">
        <v>22</v>
      </c>
      <c r="Y689" s="668" t="s">
        <v>22</v>
      </c>
      <c r="Z689" s="668" t="s">
        <v>22</v>
      </c>
      <c r="AB689" s="662" t="s">
        <v>886</v>
      </c>
      <c r="AC689" s="662" t="s">
        <v>886</v>
      </c>
      <c r="AE689" s="662" t="s">
        <v>5122</v>
      </c>
      <c r="AF689" s="662" t="s">
        <v>15354</v>
      </c>
      <c r="AG689" s="662" t="s">
        <v>17025</v>
      </c>
    </row>
    <row r="690" spans="1:33" ht="18.75" customHeight="1">
      <c r="A690" s="662" t="s">
        <v>839</v>
      </c>
      <c r="B690" s="662">
        <v>31136</v>
      </c>
      <c r="C690" s="662" t="s">
        <v>17</v>
      </c>
      <c r="D690" s="662" t="s">
        <v>856</v>
      </c>
      <c r="E690" s="662" t="s">
        <v>857</v>
      </c>
      <c r="F690" s="662" t="s">
        <v>858</v>
      </c>
      <c r="G690" s="662">
        <v>41</v>
      </c>
      <c r="H690" s="662">
        <v>10.8</v>
      </c>
      <c r="I690" s="662">
        <v>140</v>
      </c>
      <c r="J690" s="662">
        <v>28.9</v>
      </c>
      <c r="K690" s="662">
        <v>30</v>
      </c>
      <c r="L690" s="662">
        <v>10</v>
      </c>
      <c r="M690" s="662">
        <v>1.5</v>
      </c>
      <c r="N690" s="662" t="s">
        <v>859</v>
      </c>
      <c r="O690" s="662">
        <v>31905</v>
      </c>
      <c r="P690" s="662" t="s">
        <v>40</v>
      </c>
      <c r="Q690" s="667">
        <v>41.18</v>
      </c>
      <c r="R690" s="667">
        <v>140.48166699999999</v>
      </c>
      <c r="S690" s="662">
        <v>725.21595134401343</v>
      </c>
      <c r="T690" s="668" t="s">
        <v>4605</v>
      </c>
      <c r="U690" s="668" t="s">
        <v>4605</v>
      </c>
      <c r="V690" s="668" t="s">
        <v>4605</v>
      </c>
      <c r="W690" s="668" t="s">
        <v>22</v>
      </c>
      <c r="X690" s="668" t="s">
        <v>22</v>
      </c>
      <c r="Y690" s="668" t="s">
        <v>22</v>
      </c>
      <c r="Z690" s="668" t="s">
        <v>22</v>
      </c>
      <c r="AB690" s="662" t="s">
        <v>1242</v>
      </c>
      <c r="AC690" s="662" t="s">
        <v>1475</v>
      </c>
      <c r="AE690" s="662" t="s">
        <v>5122</v>
      </c>
      <c r="AF690" s="662" t="s">
        <v>15355</v>
      </c>
      <c r="AG690" s="662" t="s">
        <v>17026</v>
      </c>
    </row>
    <row r="691" spans="1:33">
      <c r="A691" s="662" t="s">
        <v>839</v>
      </c>
      <c r="B691" s="662">
        <v>31336</v>
      </c>
      <c r="C691" s="662" t="s">
        <v>17</v>
      </c>
      <c r="D691" s="662" t="s">
        <v>887</v>
      </c>
      <c r="E691" s="662" t="s">
        <v>888</v>
      </c>
      <c r="F691" s="662" t="s">
        <v>889</v>
      </c>
      <c r="G691" s="662">
        <v>40</v>
      </c>
      <c r="H691" s="662">
        <v>53.1</v>
      </c>
      <c r="I691" s="662">
        <v>141</v>
      </c>
      <c r="J691" s="662">
        <v>16.3</v>
      </c>
      <c r="K691" s="662">
        <v>80</v>
      </c>
      <c r="L691" s="662">
        <v>8.3000000000000007</v>
      </c>
      <c r="M691" s="662">
        <v>2</v>
      </c>
      <c r="N691" s="662" t="s">
        <v>890</v>
      </c>
      <c r="O691" s="662" t="s">
        <v>22</v>
      </c>
      <c r="P691" s="662" t="s">
        <v>40</v>
      </c>
      <c r="Q691" s="667">
        <v>40.884999999999998</v>
      </c>
      <c r="R691" s="667">
        <v>141.27166700000001</v>
      </c>
      <c r="S691" s="662">
        <v>730.04956576524739</v>
      </c>
      <c r="T691" s="668" t="s">
        <v>4605</v>
      </c>
      <c r="U691" s="668" t="s">
        <v>4605</v>
      </c>
      <c r="V691" s="668" t="s">
        <v>4605</v>
      </c>
      <c r="W691" s="668" t="s">
        <v>22</v>
      </c>
      <c r="X691" s="668" t="s">
        <v>22</v>
      </c>
      <c r="Y691" s="668" t="s">
        <v>22</v>
      </c>
      <c r="Z691" s="668" t="s">
        <v>22</v>
      </c>
      <c r="AB691" s="662" t="s">
        <v>890</v>
      </c>
      <c r="AC691" s="662" t="s">
        <v>890</v>
      </c>
      <c r="AE691" s="662" t="s">
        <v>5122</v>
      </c>
      <c r="AF691" s="662" t="s">
        <v>15356</v>
      </c>
      <c r="AG691" s="662" t="s">
        <v>17027</v>
      </c>
    </row>
    <row r="692" spans="1:33" ht="18.75" customHeight="1">
      <c r="A692" s="662" t="s">
        <v>4333</v>
      </c>
      <c r="B692" s="662">
        <v>88261</v>
      </c>
      <c r="C692" s="662" t="s">
        <v>17</v>
      </c>
      <c r="D692" s="662" t="s">
        <v>4361</v>
      </c>
      <c r="E692" s="662" t="s">
        <v>4362</v>
      </c>
      <c r="F692" s="662" t="s">
        <v>4363</v>
      </c>
      <c r="G692" s="662">
        <v>31</v>
      </c>
      <c r="H692" s="662">
        <v>40.1</v>
      </c>
      <c r="I692" s="662">
        <v>130</v>
      </c>
      <c r="J692" s="662">
        <v>19.7</v>
      </c>
      <c r="K692" s="662">
        <v>40</v>
      </c>
      <c r="L692" s="662">
        <v>6.5</v>
      </c>
      <c r="M692" s="662">
        <v>1.5</v>
      </c>
      <c r="N692" s="662" t="s">
        <v>4002</v>
      </c>
      <c r="O692" s="662" t="s">
        <v>22</v>
      </c>
      <c r="P692" s="662" t="s">
        <v>40</v>
      </c>
      <c r="Q692" s="667">
        <v>31.668333000000001</v>
      </c>
      <c r="R692" s="667">
        <v>130.32833299999999</v>
      </c>
      <c r="S692" s="662">
        <v>730.63074981369402</v>
      </c>
      <c r="T692" s="668" t="s">
        <v>4605</v>
      </c>
      <c r="U692" s="668" t="s">
        <v>4605</v>
      </c>
      <c r="V692" s="668" t="s">
        <v>4605</v>
      </c>
      <c r="W692" s="668" t="s">
        <v>22</v>
      </c>
      <c r="X692" s="668" t="s">
        <v>22</v>
      </c>
      <c r="Y692" s="668" t="s">
        <v>22</v>
      </c>
      <c r="Z692" s="668" t="s">
        <v>22</v>
      </c>
      <c r="AB692" s="662" t="s">
        <v>4745</v>
      </c>
      <c r="AC692" s="662" t="s">
        <v>4881</v>
      </c>
      <c r="AE692" s="662" t="s">
        <v>5122</v>
      </c>
      <c r="AF692" s="662" t="s">
        <v>15373</v>
      </c>
      <c r="AG692" s="662" t="s">
        <v>17044</v>
      </c>
    </row>
    <row r="693" spans="1:33" ht="18.75" customHeight="1">
      <c r="A693" s="662" t="s">
        <v>4333</v>
      </c>
      <c r="B693" s="662">
        <v>88432</v>
      </c>
      <c r="C693" s="662" t="s">
        <v>17</v>
      </c>
      <c r="D693" s="662" t="s">
        <v>4391</v>
      </c>
      <c r="E693" s="662" t="s">
        <v>4392</v>
      </c>
      <c r="F693" s="662" t="s">
        <v>4393</v>
      </c>
      <c r="G693" s="662">
        <v>31</v>
      </c>
      <c r="H693" s="662">
        <v>23.2</v>
      </c>
      <c r="I693" s="662">
        <v>130</v>
      </c>
      <c r="J693" s="662">
        <v>32.4</v>
      </c>
      <c r="K693" s="662">
        <v>4</v>
      </c>
      <c r="L693" s="662">
        <v>8.9</v>
      </c>
      <c r="M693" s="662">
        <v>1.5</v>
      </c>
      <c r="N693" s="662" t="s">
        <v>3439</v>
      </c>
      <c r="O693" s="662" t="s">
        <v>22</v>
      </c>
      <c r="P693" s="662" t="s">
        <v>40</v>
      </c>
      <c r="Q693" s="667">
        <v>31.386666999999999</v>
      </c>
      <c r="R693" s="667">
        <v>130.54</v>
      </c>
      <c r="S693" s="662">
        <v>733.06289249764632</v>
      </c>
      <c r="T693" s="668" t="s">
        <v>4605</v>
      </c>
      <c r="U693" s="668" t="s">
        <v>4605</v>
      </c>
      <c r="V693" s="668" t="s">
        <v>4605</v>
      </c>
      <c r="W693" s="668" t="s">
        <v>22</v>
      </c>
      <c r="X693" s="668" t="s">
        <v>22</v>
      </c>
      <c r="Y693" s="668" t="s">
        <v>22</v>
      </c>
      <c r="Z693" s="668" t="s">
        <v>22</v>
      </c>
      <c r="AB693" s="662" t="s">
        <v>4745</v>
      </c>
      <c r="AC693" s="662" t="s">
        <v>4864</v>
      </c>
      <c r="AE693" s="662" t="s">
        <v>5122</v>
      </c>
      <c r="AF693" s="662" t="s">
        <v>15358</v>
      </c>
      <c r="AG693" s="662" t="s">
        <v>17029</v>
      </c>
    </row>
    <row r="694" spans="1:33" ht="18.75" customHeight="1">
      <c r="A694" s="662" t="s">
        <v>839</v>
      </c>
      <c r="B694" s="662">
        <v>31156</v>
      </c>
      <c r="C694" s="662" t="s">
        <v>17</v>
      </c>
      <c r="D694" s="662" t="s">
        <v>860</v>
      </c>
      <c r="E694" s="662" t="s">
        <v>861</v>
      </c>
      <c r="F694" s="662" t="s">
        <v>862</v>
      </c>
      <c r="G694" s="662">
        <v>41</v>
      </c>
      <c r="H694" s="662">
        <v>8.6999999999999993</v>
      </c>
      <c r="I694" s="662">
        <v>140</v>
      </c>
      <c r="J694" s="662">
        <v>49.3</v>
      </c>
      <c r="K694" s="662">
        <v>15</v>
      </c>
      <c r="L694" s="662">
        <v>10</v>
      </c>
      <c r="M694" s="662">
        <v>1.5</v>
      </c>
      <c r="N694" s="662" t="s">
        <v>863</v>
      </c>
      <c r="O694" s="662">
        <v>31940</v>
      </c>
      <c r="P694" s="662" t="s">
        <v>40</v>
      </c>
      <c r="Q694" s="667">
        <v>41.145000000000003</v>
      </c>
      <c r="R694" s="667">
        <v>140.82166699999999</v>
      </c>
      <c r="S694" s="662">
        <v>735.18693096078368</v>
      </c>
      <c r="T694" s="668" t="s">
        <v>4605</v>
      </c>
      <c r="U694" s="668" t="s">
        <v>4605</v>
      </c>
      <c r="V694" s="668" t="s">
        <v>4605</v>
      </c>
      <c r="W694" s="668" t="s">
        <v>22</v>
      </c>
      <c r="X694" s="668" t="s">
        <v>22</v>
      </c>
      <c r="Y694" s="668" t="s">
        <v>22</v>
      </c>
      <c r="Z694" s="668" t="s">
        <v>22</v>
      </c>
      <c r="AB694" s="662" t="s">
        <v>863</v>
      </c>
      <c r="AC694" s="662" t="s">
        <v>863</v>
      </c>
      <c r="AE694" s="662" t="s">
        <v>5122</v>
      </c>
      <c r="AF694" s="662" t="s">
        <v>15359</v>
      </c>
      <c r="AG694" s="662" t="s">
        <v>17030</v>
      </c>
    </row>
    <row r="695" spans="1:33" ht="18.75" customHeight="1">
      <c r="A695" s="662" t="s">
        <v>4333</v>
      </c>
      <c r="B695" s="662">
        <v>88486</v>
      </c>
      <c r="C695" s="662" t="s">
        <v>17</v>
      </c>
      <c r="D695" s="662" t="s">
        <v>4405</v>
      </c>
      <c r="E695" s="662" t="s">
        <v>4406</v>
      </c>
      <c r="F695" s="662" t="s">
        <v>4407</v>
      </c>
      <c r="G695" s="662">
        <v>31</v>
      </c>
      <c r="H695" s="662">
        <v>15</v>
      </c>
      <c r="I695" s="662">
        <v>130</v>
      </c>
      <c r="J695" s="662">
        <v>38.200000000000003</v>
      </c>
      <c r="K695" s="662">
        <v>5</v>
      </c>
      <c r="L695" s="662">
        <v>10</v>
      </c>
      <c r="M695" s="662">
        <v>1.5</v>
      </c>
      <c r="N695" s="662" t="s">
        <v>3918</v>
      </c>
      <c r="O695" s="662" t="s">
        <v>22</v>
      </c>
      <c r="P695" s="662" t="s">
        <v>40</v>
      </c>
      <c r="Q695" s="667">
        <v>31.25</v>
      </c>
      <c r="R695" s="667">
        <v>130.63666699999999</v>
      </c>
      <c r="S695" s="662">
        <v>735.31659501989384</v>
      </c>
      <c r="T695" s="668" t="s">
        <v>4605</v>
      </c>
      <c r="U695" s="668" t="s">
        <v>4605</v>
      </c>
      <c r="V695" s="668" t="s">
        <v>4605</v>
      </c>
      <c r="W695" s="668" t="s">
        <v>22</v>
      </c>
      <c r="X695" s="668" t="s">
        <v>22</v>
      </c>
      <c r="Y695" s="668" t="s">
        <v>22</v>
      </c>
      <c r="Z695" s="668" t="s">
        <v>22</v>
      </c>
      <c r="AB695" s="662" t="s">
        <v>4745</v>
      </c>
      <c r="AC695" s="662" t="s">
        <v>4470</v>
      </c>
      <c r="AE695" s="662" t="s">
        <v>5122</v>
      </c>
      <c r="AF695" s="662" t="s">
        <v>15367</v>
      </c>
      <c r="AG695" s="662" t="s">
        <v>17038</v>
      </c>
    </row>
    <row r="696" spans="1:33" ht="18.75" customHeight="1">
      <c r="A696" s="662" t="s">
        <v>762</v>
      </c>
      <c r="B696" s="662">
        <v>23376</v>
      </c>
      <c r="C696" s="662" t="s">
        <v>17</v>
      </c>
      <c r="D696" s="662" t="s">
        <v>805</v>
      </c>
      <c r="E696" s="662" t="s">
        <v>806</v>
      </c>
      <c r="F696" s="662" t="s">
        <v>807</v>
      </c>
      <c r="G696" s="662">
        <v>41</v>
      </c>
      <c r="H696" s="662">
        <v>25.4</v>
      </c>
      <c r="I696" s="662">
        <v>140</v>
      </c>
      <c r="J696" s="662">
        <v>5.2</v>
      </c>
      <c r="K696" s="662">
        <v>30</v>
      </c>
      <c r="L696" s="662">
        <v>10.1</v>
      </c>
      <c r="M696" s="662">
        <v>1.5</v>
      </c>
      <c r="N696" s="662" t="s">
        <v>105</v>
      </c>
      <c r="O696" s="662" t="s">
        <v>22</v>
      </c>
      <c r="P696" s="662" t="s">
        <v>22</v>
      </c>
      <c r="Q696" s="667">
        <v>41.423333</v>
      </c>
      <c r="R696" s="667">
        <v>140.08666700000001</v>
      </c>
      <c r="S696" s="662">
        <v>735.68100247782093</v>
      </c>
      <c r="T696" s="668" t="s">
        <v>4605</v>
      </c>
      <c r="U696" s="668" t="s">
        <v>4605</v>
      </c>
      <c r="V696" s="668" t="s">
        <v>4605</v>
      </c>
      <c r="W696" s="668" t="s">
        <v>22</v>
      </c>
      <c r="X696" s="668" t="s">
        <v>22</v>
      </c>
      <c r="Y696" s="668" t="s">
        <v>22</v>
      </c>
      <c r="Z696" s="668" t="s">
        <v>22</v>
      </c>
      <c r="AB696" s="662" t="s">
        <v>4745</v>
      </c>
      <c r="AC696" s="662" t="s">
        <v>525</v>
      </c>
      <c r="AE696" s="662" t="s">
        <v>5122</v>
      </c>
      <c r="AF696" s="662" t="s">
        <v>15374</v>
      </c>
      <c r="AG696" s="662" t="s">
        <v>17045</v>
      </c>
    </row>
    <row r="697" spans="1:33">
      <c r="A697" s="662" t="s">
        <v>4333</v>
      </c>
      <c r="B697" s="662">
        <v>88371</v>
      </c>
      <c r="C697" s="662" t="s">
        <v>17</v>
      </c>
      <c r="D697" s="662" t="s">
        <v>4379</v>
      </c>
      <c r="E697" s="662" t="s">
        <v>4380</v>
      </c>
      <c r="F697" s="662" t="s">
        <v>4381</v>
      </c>
      <c r="G697" s="662">
        <v>31</v>
      </c>
      <c r="H697" s="662">
        <v>24.9</v>
      </c>
      <c r="I697" s="662">
        <v>130</v>
      </c>
      <c r="J697" s="662">
        <v>19.5</v>
      </c>
      <c r="K697" s="662">
        <v>9</v>
      </c>
      <c r="L697" s="662">
        <v>8.8000000000000007</v>
      </c>
      <c r="M697" s="662">
        <v>1.5</v>
      </c>
      <c r="N697" s="662" t="s">
        <v>4382</v>
      </c>
      <c r="O697" s="662" t="s">
        <v>22</v>
      </c>
      <c r="P697" s="662" t="s">
        <v>40</v>
      </c>
      <c r="Q697" s="667">
        <v>31.414999999999999</v>
      </c>
      <c r="R697" s="667">
        <v>130.32499999999999</v>
      </c>
      <c r="S697" s="662">
        <v>747.41697057832596</v>
      </c>
      <c r="T697" s="668" t="s">
        <v>4605</v>
      </c>
      <c r="U697" s="668" t="s">
        <v>4605</v>
      </c>
      <c r="V697" s="668" t="s">
        <v>4605</v>
      </c>
      <c r="W697" s="668" t="s">
        <v>22</v>
      </c>
      <c r="X697" s="668" t="s">
        <v>22</v>
      </c>
      <c r="Y697" s="668" t="s">
        <v>22</v>
      </c>
      <c r="Z697" s="668" t="s">
        <v>22</v>
      </c>
      <c r="AB697" s="662" t="s">
        <v>4745</v>
      </c>
      <c r="AC697" s="662" t="s">
        <v>4880</v>
      </c>
      <c r="AE697" s="662" t="s">
        <v>5122</v>
      </c>
      <c r="AF697" s="662" t="s">
        <v>15379</v>
      </c>
      <c r="AG697" s="662" t="s">
        <v>17050</v>
      </c>
    </row>
    <row r="698" spans="1:33" ht="18.75" customHeight="1">
      <c r="A698" s="662" t="s">
        <v>4333</v>
      </c>
      <c r="B698" s="662">
        <v>88612</v>
      </c>
      <c r="C698" s="662" t="s">
        <v>23</v>
      </c>
      <c r="D698" s="662" t="s">
        <v>4416</v>
      </c>
      <c r="E698" s="662" t="s">
        <v>4417</v>
      </c>
      <c r="F698" s="662" t="s">
        <v>4418</v>
      </c>
      <c r="G698" s="662">
        <v>30</v>
      </c>
      <c r="H698" s="662">
        <v>43.2</v>
      </c>
      <c r="I698" s="662">
        <v>130</v>
      </c>
      <c r="J698" s="662">
        <v>58.9</v>
      </c>
      <c r="K698" s="662">
        <v>25</v>
      </c>
      <c r="L698" s="662">
        <v>29.8</v>
      </c>
      <c r="M698" s="662" t="s">
        <v>22</v>
      </c>
      <c r="N698" s="662" t="s">
        <v>2380</v>
      </c>
      <c r="O698" s="662" t="s">
        <v>22</v>
      </c>
      <c r="P698" s="662" t="s">
        <v>22</v>
      </c>
      <c r="Q698" s="667">
        <v>30.72</v>
      </c>
      <c r="R698" s="667">
        <v>130.98166699999999</v>
      </c>
      <c r="S698" s="662">
        <v>749.77859560960337</v>
      </c>
      <c r="T698" s="668" t="s">
        <v>4605</v>
      </c>
      <c r="U698" s="668" t="s">
        <v>4605</v>
      </c>
      <c r="V698" s="668" t="s">
        <v>4605</v>
      </c>
      <c r="W698" s="668" t="s">
        <v>22</v>
      </c>
      <c r="X698" s="668" t="s">
        <v>22</v>
      </c>
      <c r="Y698" s="668" t="s">
        <v>4605</v>
      </c>
      <c r="Z698" s="668" t="s">
        <v>22</v>
      </c>
      <c r="AB698" s="662" t="s">
        <v>4745</v>
      </c>
      <c r="AC698" s="662" t="s">
        <v>4836</v>
      </c>
      <c r="AE698" s="662" t="s">
        <v>5122</v>
      </c>
      <c r="AF698" s="662" t="s">
        <v>15361</v>
      </c>
      <c r="AG698" s="662" t="s">
        <v>17032</v>
      </c>
    </row>
    <row r="699" spans="1:33" ht="18.75" customHeight="1">
      <c r="A699" s="662" t="s">
        <v>4333</v>
      </c>
      <c r="B699" s="662">
        <v>88131</v>
      </c>
      <c r="C699" s="662" t="s">
        <v>17</v>
      </c>
      <c r="D699" s="662" t="s">
        <v>4349</v>
      </c>
      <c r="E699" s="662" t="s">
        <v>4350</v>
      </c>
      <c r="F699" s="662" t="s">
        <v>4351</v>
      </c>
      <c r="G699" s="662">
        <v>31</v>
      </c>
      <c r="H699" s="662">
        <v>50.1</v>
      </c>
      <c r="I699" s="662">
        <v>129</v>
      </c>
      <c r="J699" s="662">
        <v>52</v>
      </c>
      <c r="K699" s="662">
        <v>10</v>
      </c>
      <c r="L699" s="662">
        <v>6.5</v>
      </c>
      <c r="M699" s="662">
        <v>1.5</v>
      </c>
      <c r="N699" s="662" t="s">
        <v>4352</v>
      </c>
      <c r="O699" s="662" t="s">
        <v>22</v>
      </c>
      <c r="P699" s="662" t="s">
        <v>40</v>
      </c>
      <c r="Q699" s="667">
        <v>31.835000000000001</v>
      </c>
      <c r="R699" s="667">
        <v>129.86666700000001</v>
      </c>
      <c r="S699" s="662">
        <v>756.78082922252725</v>
      </c>
      <c r="T699" s="668" t="s">
        <v>4605</v>
      </c>
      <c r="U699" s="668" t="s">
        <v>4605</v>
      </c>
      <c r="V699" s="668" t="s">
        <v>4605</v>
      </c>
      <c r="W699" s="668" t="s">
        <v>22</v>
      </c>
      <c r="X699" s="668" t="s">
        <v>22</v>
      </c>
      <c r="Y699" s="668" t="s">
        <v>22</v>
      </c>
      <c r="Z699" s="668" t="s">
        <v>22</v>
      </c>
      <c r="AB699" s="662" t="s">
        <v>4745</v>
      </c>
      <c r="AC699" s="662" t="s">
        <v>4893</v>
      </c>
      <c r="AE699" s="662" t="s">
        <v>5122</v>
      </c>
      <c r="AF699" s="662" t="s">
        <v>15364</v>
      </c>
      <c r="AG699" s="662" t="s">
        <v>17035</v>
      </c>
    </row>
    <row r="700" spans="1:33">
      <c r="A700" s="662" t="s">
        <v>4333</v>
      </c>
      <c r="B700" s="662">
        <v>88621</v>
      </c>
      <c r="C700" s="662" t="s">
        <v>23</v>
      </c>
      <c r="D700" s="662" t="s">
        <v>4419</v>
      </c>
      <c r="E700" s="662" t="s">
        <v>4420</v>
      </c>
      <c r="F700" s="662" t="s">
        <v>4421</v>
      </c>
      <c r="G700" s="662">
        <v>30</v>
      </c>
      <c r="H700" s="662">
        <v>36.299999999999997</v>
      </c>
      <c r="I700" s="662">
        <v>130</v>
      </c>
      <c r="J700" s="662">
        <v>59.5</v>
      </c>
      <c r="K700" s="662">
        <v>234</v>
      </c>
      <c r="L700" s="662">
        <v>10</v>
      </c>
      <c r="M700" s="662" t="s">
        <v>22</v>
      </c>
      <c r="N700" s="662" t="s">
        <v>35</v>
      </c>
      <c r="O700" s="662" t="s">
        <v>22</v>
      </c>
      <c r="P700" s="662" t="s">
        <v>36</v>
      </c>
      <c r="Q700" s="667">
        <v>30.605</v>
      </c>
      <c r="R700" s="667">
        <v>130.99166700000001</v>
      </c>
      <c r="S700" s="662">
        <v>758.03245886078366</v>
      </c>
      <c r="T700" s="668" t="s">
        <v>4605</v>
      </c>
      <c r="U700" s="668" t="s">
        <v>4605</v>
      </c>
      <c r="V700" s="668" t="s">
        <v>4605</v>
      </c>
      <c r="W700" s="668" t="s">
        <v>22</v>
      </c>
      <c r="X700" s="668" t="s">
        <v>22</v>
      </c>
      <c r="Y700" s="668" t="s">
        <v>22</v>
      </c>
      <c r="Z700" s="668" t="s">
        <v>22</v>
      </c>
      <c r="AB700" s="662" t="s">
        <v>35</v>
      </c>
      <c r="AC700" s="662" t="s">
        <v>35</v>
      </c>
      <c r="AE700" s="662" t="s">
        <v>5122</v>
      </c>
      <c r="AF700" s="662" t="s">
        <v>15380</v>
      </c>
      <c r="AG700" s="662" t="s">
        <v>17051</v>
      </c>
    </row>
    <row r="701" spans="1:33" ht="18.75" customHeight="1">
      <c r="A701" s="662" t="s">
        <v>4333</v>
      </c>
      <c r="B701" s="662">
        <v>88466</v>
      </c>
      <c r="C701" s="662" t="s">
        <v>23</v>
      </c>
      <c r="D701" s="662" t="s">
        <v>4402</v>
      </c>
      <c r="E701" s="662" t="s">
        <v>4403</v>
      </c>
      <c r="F701" s="662" t="s">
        <v>4404</v>
      </c>
      <c r="G701" s="662">
        <v>31</v>
      </c>
      <c r="H701" s="662">
        <v>16.3</v>
      </c>
      <c r="I701" s="662">
        <v>130</v>
      </c>
      <c r="J701" s="662">
        <v>17.5</v>
      </c>
      <c r="K701" s="662">
        <v>30</v>
      </c>
      <c r="L701" s="662">
        <v>11</v>
      </c>
      <c r="M701" s="662" t="s">
        <v>22</v>
      </c>
      <c r="N701" s="662" t="s">
        <v>2072</v>
      </c>
      <c r="O701" s="662" t="s">
        <v>22</v>
      </c>
      <c r="P701" s="662" t="s">
        <v>22</v>
      </c>
      <c r="Q701" s="667">
        <v>31.271667000000001</v>
      </c>
      <c r="R701" s="667">
        <v>130.29166699999999</v>
      </c>
      <c r="S701" s="662">
        <v>759.58115727722532</v>
      </c>
      <c r="T701" s="668" t="s">
        <v>4605</v>
      </c>
      <c r="U701" s="668" t="s">
        <v>4605</v>
      </c>
      <c r="V701" s="668" t="s">
        <v>4605</v>
      </c>
      <c r="W701" s="668" t="s">
        <v>22</v>
      </c>
      <c r="X701" s="668" t="s">
        <v>22</v>
      </c>
      <c r="Y701" s="668" t="s">
        <v>4605</v>
      </c>
      <c r="Z701" s="668" t="s">
        <v>22</v>
      </c>
      <c r="AB701" s="662" t="s">
        <v>4745</v>
      </c>
      <c r="AC701" s="662" t="s">
        <v>4825</v>
      </c>
      <c r="AE701" s="662" t="s">
        <v>17442</v>
      </c>
      <c r="AF701" s="662" t="s">
        <v>15381</v>
      </c>
      <c r="AG701" s="662" t="s">
        <v>17052</v>
      </c>
    </row>
    <row r="702" spans="1:33" ht="18.75" customHeight="1">
      <c r="A702" s="662" t="s">
        <v>4058</v>
      </c>
      <c r="B702" s="662">
        <v>84341</v>
      </c>
      <c r="C702" s="662" t="s">
        <v>17</v>
      </c>
      <c r="D702" s="662" t="s">
        <v>4091</v>
      </c>
      <c r="E702" s="662" t="s">
        <v>4092</v>
      </c>
      <c r="F702" s="662" t="s">
        <v>4093</v>
      </c>
      <c r="G702" s="662">
        <v>32</v>
      </c>
      <c r="H702" s="662">
        <v>58.9</v>
      </c>
      <c r="I702" s="662">
        <v>129</v>
      </c>
      <c r="J702" s="662">
        <v>7.1</v>
      </c>
      <c r="K702" s="662">
        <v>11</v>
      </c>
      <c r="L702" s="662">
        <v>9.9</v>
      </c>
      <c r="M702" s="662">
        <v>1.5</v>
      </c>
      <c r="N702" s="662" t="s">
        <v>4094</v>
      </c>
      <c r="O702" s="662" t="s">
        <v>22</v>
      </c>
      <c r="P702" s="662" t="s">
        <v>22</v>
      </c>
      <c r="Q702" s="667">
        <v>32.981667000000002</v>
      </c>
      <c r="R702" s="667">
        <v>129.11833300000001</v>
      </c>
      <c r="S702" s="662">
        <v>761.61110800195183</v>
      </c>
      <c r="T702" s="668" t="s">
        <v>4605</v>
      </c>
      <c r="U702" s="668" t="s">
        <v>4605</v>
      </c>
      <c r="V702" s="668" t="s">
        <v>4605</v>
      </c>
      <c r="W702" s="668" t="s">
        <v>22</v>
      </c>
      <c r="X702" s="668" t="s">
        <v>22</v>
      </c>
      <c r="Y702" s="668" t="s">
        <v>22</v>
      </c>
      <c r="Z702" s="668" t="s">
        <v>22</v>
      </c>
      <c r="AB702" s="662" t="s">
        <v>4094</v>
      </c>
      <c r="AC702" s="662" t="s">
        <v>4094</v>
      </c>
      <c r="AE702" s="662" t="s">
        <v>17442</v>
      </c>
      <c r="AF702" s="662" t="s">
        <v>15395</v>
      </c>
      <c r="AG702" s="662" t="s">
        <v>17066</v>
      </c>
    </row>
    <row r="703" spans="1:33" ht="18.75" customHeight="1">
      <c r="A703" s="662" t="s">
        <v>839</v>
      </c>
      <c r="B703" s="662">
        <v>31111</v>
      </c>
      <c r="C703" s="662" t="s">
        <v>23</v>
      </c>
      <c r="D703" s="662" t="s">
        <v>848</v>
      </c>
      <c r="E703" s="662" t="s">
        <v>849</v>
      </c>
      <c r="F703" s="662" t="s">
        <v>850</v>
      </c>
      <c r="G703" s="662">
        <v>41</v>
      </c>
      <c r="H703" s="662">
        <v>17</v>
      </c>
      <c r="I703" s="662">
        <v>141</v>
      </c>
      <c r="J703" s="662">
        <v>12.6</v>
      </c>
      <c r="K703" s="662">
        <v>3</v>
      </c>
      <c r="L703" s="662">
        <v>11.1</v>
      </c>
      <c r="M703" s="662" t="s">
        <v>22</v>
      </c>
      <c r="N703" s="662" t="s">
        <v>851</v>
      </c>
      <c r="O703" s="662">
        <v>31903</v>
      </c>
      <c r="P703" s="662" t="s">
        <v>22</v>
      </c>
      <c r="Q703" s="667">
        <v>41.283332999999999</v>
      </c>
      <c r="R703" s="667">
        <v>141.21</v>
      </c>
      <c r="S703" s="662">
        <v>764.8297374824333</v>
      </c>
      <c r="T703" s="668" t="s">
        <v>4605</v>
      </c>
      <c r="U703" s="668" t="s">
        <v>4605</v>
      </c>
      <c r="V703" s="668" t="s">
        <v>4605</v>
      </c>
      <c r="W703" s="668" t="s">
        <v>22</v>
      </c>
      <c r="X703" s="668" t="s">
        <v>22</v>
      </c>
      <c r="Y703" s="668" t="s">
        <v>4605</v>
      </c>
      <c r="Z703" s="668" t="s">
        <v>22</v>
      </c>
      <c r="AB703" s="662" t="s">
        <v>4745</v>
      </c>
      <c r="AC703" s="662" t="s">
        <v>4776</v>
      </c>
      <c r="AE703" s="662" t="s">
        <v>17442</v>
      </c>
      <c r="AF703" s="662" t="s">
        <v>15382</v>
      </c>
      <c r="AG703" s="662" t="s">
        <v>17053</v>
      </c>
    </row>
    <row r="704" spans="1:33">
      <c r="A704" s="662" t="s">
        <v>839</v>
      </c>
      <c r="B704" s="662">
        <v>31121</v>
      </c>
      <c r="C704" s="662" t="s">
        <v>17</v>
      </c>
      <c r="D704" s="662" t="s">
        <v>852</v>
      </c>
      <c r="E704" s="662" t="s">
        <v>853</v>
      </c>
      <c r="F704" s="662" t="s">
        <v>854</v>
      </c>
      <c r="G704" s="662">
        <v>41</v>
      </c>
      <c r="H704" s="662">
        <v>14.1</v>
      </c>
      <c r="I704" s="662">
        <v>141</v>
      </c>
      <c r="J704" s="662">
        <v>23.8</v>
      </c>
      <c r="K704" s="662">
        <v>6</v>
      </c>
      <c r="L704" s="662">
        <v>10</v>
      </c>
      <c r="M704" s="662">
        <v>1.5</v>
      </c>
      <c r="N704" s="662" t="s">
        <v>855</v>
      </c>
      <c r="O704" s="662" t="s">
        <v>22</v>
      </c>
      <c r="P704" s="662" t="s">
        <v>40</v>
      </c>
      <c r="Q704" s="667">
        <v>41.234999999999999</v>
      </c>
      <c r="R704" s="667">
        <v>141.39666700000001</v>
      </c>
      <c r="S704" s="662">
        <v>768.4705977563849</v>
      </c>
      <c r="T704" s="668" t="s">
        <v>4605</v>
      </c>
      <c r="U704" s="668" t="s">
        <v>4605</v>
      </c>
      <c r="V704" s="668" t="s">
        <v>4605</v>
      </c>
      <c r="W704" s="668" t="s">
        <v>22</v>
      </c>
      <c r="X704" s="668" t="s">
        <v>22</v>
      </c>
      <c r="Y704" s="668" t="s">
        <v>22</v>
      </c>
      <c r="Z704" s="668" t="s">
        <v>22</v>
      </c>
      <c r="AB704" s="662" t="s">
        <v>855</v>
      </c>
      <c r="AC704" s="662" t="s">
        <v>855</v>
      </c>
      <c r="AE704" s="662" t="s">
        <v>17442</v>
      </c>
      <c r="AF704" s="662" t="s">
        <v>15400</v>
      </c>
      <c r="AG704" s="662" t="s">
        <v>17071</v>
      </c>
    </row>
    <row r="705" spans="1:33" ht="18.75" customHeight="1">
      <c r="A705" s="662" t="s">
        <v>762</v>
      </c>
      <c r="B705" s="662">
        <v>23326</v>
      </c>
      <c r="C705" s="662" t="s">
        <v>17</v>
      </c>
      <c r="D705" s="662" t="s">
        <v>797</v>
      </c>
      <c r="E705" s="662" t="s">
        <v>798</v>
      </c>
      <c r="F705" s="662" t="s">
        <v>799</v>
      </c>
      <c r="G705" s="662">
        <v>41</v>
      </c>
      <c r="H705" s="662">
        <v>40.799999999999997</v>
      </c>
      <c r="I705" s="662">
        <v>140</v>
      </c>
      <c r="J705" s="662">
        <v>26.2</v>
      </c>
      <c r="K705" s="662">
        <v>10</v>
      </c>
      <c r="L705" s="662">
        <v>9.9</v>
      </c>
      <c r="M705" s="662">
        <v>1.5</v>
      </c>
      <c r="N705" s="662" t="s">
        <v>800</v>
      </c>
      <c r="O705" s="662" t="s">
        <v>22</v>
      </c>
      <c r="P705" s="662" t="s">
        <v>22</v>
      </c>
      <c r="Q705" s="667">
        <v>41.68</v>
      </c>
      <c r="R705" s="667">
        <v>140.436667</v>
      </c>
      <c r="S705" s="662">
        <v>773.63102966046711</v>
      </c>
      <c r="T705" s="668" t="s">
        <v>4605</v>
      </c>
      <c r="U705" s="668" t="s">
        <v>4605</v>
      </c>
      <c r="V705" s="668" t="s">
        <v>4605</v>
      </c>
      <c r="W705" s="668" t="s">
        <v>22</v>
      </c>
      <c r="X705" s="668" t="s">
        <v>22</v>
      </c>
      <c r="Y705" s="668" t="s">
        <v>22</v>
      </c>
      <c r="Z705" s="668" t="s">
        <v>22</v>
      </c>
      <c r="AB705" s="662" t="s">
        <v>4774</v>
      </c>
      <c r="AC705" s="662" t="s">
        <v>525</v>
      </c>
      <c r="AE705" s="662" t="s">
        <v>17442</v>
      </c>
      <c r="AF705" s="662" t="s">
        <v>15384</v>
      </c>
      <c r="AG705" s="662" t="s">
        <v>17055</v>
      </c>
    </row>
    <row r="706" spans="1:33">
      <c r="A706" s="662" t="s">
        <v>839</v>
      </c>
      <c r="B706" s="662">
        <v>31001</v>
      </c>
      <c r="C706" s="662" t="s">
        <v>17</v>
      </c>
      <c r="D706" s="662" t="s">
        <v>840</v>
      </c>
      <c r="E706" s="662" t="s">
        <v>841</v>
      </c>
      <c r="F706" s="662" t="s">
        <v>842</v>
      </c>
      <c r="G706" s="662">
        <v>41</v>
      </c>
      <c r="H706" s="662">
        <v>31.6</v>
      </c>
      <c r="I706" s="662">
        <v>140</v>
      </c>
      <c r="J706" s="662">
        <v>54.7</v>
      </c>
      <c r="K706" s="662">
        <v>14</v>
      </c>
      <c r="L706" s="662">
        <v>10</v>
      </c>
      <c r="M706" s="662">
        <v>2</v>
      </c>
      <c r="N706" s="662" t="s">
        <v>843</v>
      </c>
      <c r="O706" s="662">
        <v>31900</v>
      </c>
      <c r="P706" s="662" t="s">
        <v>40</v>
      </c>
      <c r="Q706" s="667">
        <v>41.526667000000003</v>
      </c>
      <c r="R706" s="667">
        <v>140.91166699999999</v>
      </c>
      <c r="S706" s="662">
        <v>776.02667781631692</v>
      </c>
      <c r="T706" s="668" t="s">
        <v>4605</v>
      </c>
      <c r="U706" s="668" t="s">
        <v>4605</v>
      </c>
      <c r="V706" s="668" t="s">
        <v>4605</v>
      </c>
      <c r="W706" s="668" t="s">
        <v>22</v>
      </c>
      <c r="X706" s="668" t="s">
        <v>22</v>
      </c>
      <c r="Y706" s="668" t="s">
        <v>22</v>
      </c>
      <c r="Z706" s="668" t="s">
        <v>22</v>
      </c>
      <c r="AB706" s="662" t="s">
        <v>882</v>
      </c>
      <c r="AC706" s="662" t="s">
        <v>4775</v>
      </c>
      <c r="AE706" s="662" t="s">
        <v>17442</v>
      </c>
      <c r="AF706" s="662" t="s">
        <v>15385</v>
      </c>
      <c r="AG706" s="662" t="s">
        <v>17056</v>
      </c>
    </row>
    <row r="707" spans="1:33" ht="18.75" customHeight="1">
      <c r="A707" s="662" t="s">
        <v>4333</v>
      </c>
      <c r="B707" s="662">
        <v>88666</v>
      </c>
      <c r="C707" s="662" t="s">
        <v>17</v>
      </c>
      <c r="D707" s="662" t="s">
        <v>4422</v>
      </c>
      <c r="E707" s="662" t="s">
        <v>4423</v>
      </c>
      <c r="F707" s="662" t="s">
        <v>4424</v>
      </c>
      <c r="G707" s="662">
        <v>30</v>
      </c>
      <c r="H707" s="662">
        <v>24.4</v>
      </c>
      <c r="I707" s="662">
        <v>130</v>
      </c>
      <c r="J707" s="662">
        <v>54.1</v>
      </c>
      <c r="K707" s="662">
        <v>150</v>
      </c>
      <c r="L707" s="662">
        <v>10.1</v>
      </c>
      <c r="M707" s="662">
        <v>1.5</v>
      </c>
      <c r="N707" s="662" t="s">
        <v>3941</v>
      </c>
      <c r="O707" s="662" t="s">
        <v>22</v>
      </c>
      <c r="P707" s="662" t="s">
        <v>22</v>
      </c>
      <c r="Q707" s="667">
        <v>30.406666999999999</v>
      </c>
      <c r="R707" s="667">
        <v>130.901667</v>
      </c>
      <c r="S707" s="662">
        <v>779.74395812925684</v>
      </c>
      <c r="T707" s="668" t="s">
        <v>4605</v>
      </c>
      <c r="U707" s="668" t="s">
        <v>4605</v>
      </c>
      <c r="V707" s="668" t="s">
        <v>4605</v>
      </c>
      <c r="W707" s="668" t="s">
        <v>22</v>
      </c>
      <c r="X707" s="668" t="s">
        <v>22</v>
      </c>
      <c r="Y707" s="668" t="s">
        <v>22</v>
      </c>
      <c r="Z707" s="668" t="s">
        <v>22</v>
      </c>
      <c r="AB707" s="662" t="s">
        <v>4745</v>
      </c>
      <c r="AC707" s="662" t="s">
        <v>4879</v>
      </c>
      <c r="AE707" s="662" t="s">
        <v>17442</v>
      </c>
      <c r="AF707" s="662" t="s">
        <v>15386</v>
      </c>
      <c r="AG707" s="662" t="s">
        <v>17057</v>
      </c>
    </row>
    <row r="708" spans="1:33" ht="18.75" customHeight="1">
      <c r="A708" s="662" t="s">
        <v>811</v>
      </c>
      <c r="B708" s="662">
        <v>24217</v>
      </c>
      <c r="C708" s="662" t="s">
        <v>23</v>
      </c>
      <c r="D708" s="662" t="s">
        <v>832</v>
      </c>
      <c r="E708" s="662" t="s">
        <v>833</v>
      </c>
      <c r="F708" s="662" t="s">
        <v>834</v>
      </c>
      <c r="G708" s="662">
        <v>41</v>
      </c>
      <c r="H708" s="662">
        <v>52</v>
      </c>
      <c r="I708" s="662">
        <v>140</v>
      </c>
      <c r="J708" s="662">
        <v>7.4</v>
      </c>
      <c r="K708" s="662">
        <v>4</v>
      </c>
      <c r="L708" s="662">
        <v>19.5</v>
      </c>
      <c r="M708" s="662" t="s">
        <v>22</v>
      </c>
      <c r="N708" s="662" t="s">
        <v>835</v>
      </c>
      <c r="O708" s="662">
        <v>24915</v>
      </c>
      <c r="P708" s="662" t="s">
        <v>22</v>
      </c>
      <c r="Q708" s="667">
        <v>41.866667</v>
      </c>
      <c r="R708" s="667">
        <v>140.123333</v>
      </c>
      <c r="S708" s="662">
        <v>782.30270123680884</v>
      </c>
      <c r="T708" s="668" t="s">
        <v>4605</v>
      </c>
      <c r="U708" s="668" t="s">
        <v>4605</v>
      </c>
      <c r="V708" s="668" t="s">
        <v>4605</v>
      </c>
      <c r="W708" s="668" t="s">
        <v>22</v>
      </c>
      <c r="X708" s="668" t="s">
        <v>22</v>
      </c>
      <c r="Y708" s="668" t="s">
        <v>4605</v>
      </c>
      <c r="Z708" s="668" t="s">
        <v>22</v>
      </c>
      <c r="AB708" s="662" t="s">
        <v>835</v>
      </c>
      <c r="AC708" s="662" t="s">
        <v>835</v>
      </c>
      <c r="AE708" s="662" t="s">
        <v>17442</v>
      </c>
      <c r="AF708" s="662" t="s">
        <v>15383</v>
      </c>
      <c r="AG708" s="662" t="s">
        <v>17054</v>
      </c>
    </row>
    <row r="709" spans="1:33">
      <c r="A709" s="662" t="s">
        <v>811</v>
      </c>
      <c r="B709" s="662">
        <v>24156</v>
      </c>
      <c r="C709" s="662" t="s">
        <v>23</v>
      </c>
      <c r="D709" s="662" t="s">
        <v>822</v>
      </c>
      <c r="E709" s="662" t="s">
        <v>823</v>
      </c>
      <c r="F709" s="662" t="s">
        <v>824</v>
      </c>
      <c r="G709" s="662">
        <v>42</v>
      </c>
      <c r="H709" s="662">
        <v>4.3</v>
      </c>
      <c r="I709" s="662">
        <v>139</v>
      </c>
      <c r="J709" s="662">
        <v>25.9</v>
      </c>
      <c r="K709" s="662">
        <v>49</v>
      </c>
      <c r="L709" s="662">
        <v>10</v>
      </c>
      <c r="M709" s="662" t="s">
        <v>22</v>
      </c>
      <c r="N709" s="662" t="s">
        <v>35</v>
      </c>
      <c r="O709" s="662" t="s">
        <v>22</v>
      </c>
      <c r="P709" s="662" t="s">
        <v>36</v>
      </c>
      <c r="Q709" s="667">
        <v>42.071666999999998</v>
      </c>
      <c r="R709" s="667">
        <v>139.431667</v>
      </c>
      <c r="S709" s="662">
        <v>784.44754471829287</v>
      </c>
      <c r="T709" s="668" t="s">
        <v>4605</v>
      </c>
      <c r="U709" s="668" t="s">
        <v>4605</v>
      </c>
      <c r="V709" s="668" t="s">
        <v>4605</v>
      </c>
      <c r="W709" s="668" t="s">
        <v>22</v>
      </c>
      <c r="X709" s="668" t="s">
        <v>22</v>
      </c>
      <c r="Y709" s="668" t="s">
        <v>22</v>
      </c>
      <c r="Z709" s="668" t="s">
        <v>22</v>
      </c>
      <c r="AB709" s="662" t="s">
        <v>35</v>
      </c>
      <c r="AC709" s="662" t="s">
        <v>35</v>
      </c>
      <c r="AE709" s="662" t="s">
        <v>17442</v>
      </c>
      <c r="AF709" s="662" t="s">
        <v>15391</v>
      </c>
      <c r="AG709" s="662" t="s">
        <v>17062</v>
      </c>
    </row>
    <row r="710" spans="1:33" ht="18.75" customHeight="1">
      <c r="A710" s="662" t="s">
        <v>811</v>
      </c>
      <c r="B710" s="662">
        <v>24201</v>
      </c>
      <c r="C710" s="662" t="s">
        <v>17</v>
      </c>
      <c r="D710" s="662" t="s">
        <v>828</v>
      </c>
      <c r="E710" s="662" t="s">
        <v>829</v>
      </c>
      <c r="F710" s="662" t="s">
        <v>830</v>
      </c>
      <c r="G710" s="662">
        <v>41</v>
      </c>
      <c r="H710" s="662">
        <v>55.8</v>
      </c>
      <c r="I710" s="662">
        <v>140</v>
      </c>
      <c r="J710" s="662">
        <v>18.7</v>
      </c>
      <c r="K710" s="662">
        <v>53</v>
      </c>
      <c r="L710" s="662">
        <v>10</v>
      </c>
      <c r="M710" s="662">
        <v>1.5</v>
      </c>
      <c r="N710" s="662" t="s">
        <v>831</v>
      </c>
      <c r="O710" s="662">
        <v>24910</v>
      </c>
      <c r="P710" s="662" t="s">
        <v>40</v>
      </c>
      <c r="Q710" s="667">
        <v>41.93</v>
      </c>
      <c r="R710" s="667">
        <v>140.311667</v>
      </c>
      <c r="S710" s="662">
        <v>794.81839350772952</v>
      </c>
      <c r="T710" s="668" t="s">
        <v>4605</v>
      </c>
      <c r="U710" s="668" t="s">
        <v>4605</v>
      </c>
      <c r="V710" s="668" t="s">
        <v>4605</v>
      </c>
      <c r="W710" s="668" t="s">
        <v>22</v>
      </c>
      <c r="X710" s="668" t="s">
        <v>22</v>
      </c>
      <c r="Y710" s="668" t="s">
        <v>22</v>
      </c>
      <c r="Z710" s="668" t="s">
        <v>22</v>
      </c>
      <c r="AB710" s="662" t="s">
        <v>831</v>
      </c>
      <c r="AC710" s="662" t="s">
        <v>831</v>
      </c>
      <c r="AE710" s="662" t="s">
        <v>17442</v>
      </c>
      <c r="AF710" s="662" t="s">
        <v>15396</v>
      </c>
      <c r="AG710" s="662" t="s">
        <v>17067</v>
      </c>
    </row>
    <row r="711" spans="1:33" ht="18.75" customHeight="1">
      <c r="A711" s="662" t="s">
        <v>762</v>
      </c>
      <c r="B711" s="662">
        <v>23281</v>
      </c>
      <c r="C711" s="662" t="s">
        <v>23</v>
      </c>
      <c r="D711" s="662" t="s">
        <v>786</v>
      </c>
      <c r="E711" s="662" t="s">
        <v>787</v>
      </c>
      <c r="F711" s="662" t="s">
        <v>788</v>
      </c>
      <c r="G711" s="662">
        <v>41</v>
      </c>
      <c r="H711" s="662">
        <v>46.2</v>
      </c>
      <c r="I711" s="662">
        <v>140</v>
      </c>
      <c r="J711" s="662">
        <v>49.3</v>
      </c>
      <c r="K711" s="662">
        <v>34</v>
      </c>
      <c r="L711" s="662">
        <v>10</v>
      </c>
      <c r="M711" s="662" t="s">
        <v>22</v>
      </c>
      <c r="N711" s="662" t="s">
        <v>35</v>
      </c>
      <c r="O711" s="662">
        <v>23930</v>
      </c>
      <c r="P711" s="662" t="s">
        <v>36</v>
      </c>
      <c r="Q711" s="667">
        <v>41.77</v>
      </c>
      <c r="R711" s="667">
        <v>140.82166699999999</v>
      </c>
      <c r="S711" s="662">
        <v>796.56503791751254</v>
      </c>
      <c r="T711" s="668" t="s">
        <v>4605</v>
      </c>
      <c r="U711" s="668" t="s">
        <v>4605</v>
      </c>
      <c r="V711" s="668" t="s">
        <v>4605</v>
      </c>
      <c r="W711" s="668" t="s">
        <v>22</v>
      </c>
      <c r="X711" s="668" t="s">
        <v>22</v>
      </c>
      <c r="Y711" s="668" t="s">
        <v>22</v>
      </c>
      <c r="Z711" s="668" t="s">
        <v>22</v>
      </c>
      <c r="AB711" s="662" t="s">
        <v>35</v>
      </c>
      <c r="AC711" s="662" t="s">
        <v>35</v>
      </c>
      <c r="AE711" s="662" t="s">
        <v>5255</v>
      </c>
      <c r="AF711" s="662" t="s">
        <v>15402</v>
      </c>
      <c r="AG711" s="662" t="s">
        <v>17073</v>
      </c>
    </row>
    <row r="712" spans="1:33">
      <c r="A712" s="662" t="s">
        <v>4333</v>
      </c>
      <c r="B712" s="662">
        <v>88686</v>
      </c>
      <c r="C712" s="662" t="s">
        <v>23</v>
      </c>
      <c r="D712" s="662" t="s">
        <v>4425</v>
      </c>
      <c r="E712" s="662" t="s">
        <v>4426</v>
      </c>
      <c r="F712" s="662" t="s">
        <v>4427</v>
      </c>
      <c r="G712" s="662">
        <v>30</v>
      </c>
      <c r="H712" s="662">
        <v>23.1</v>
      </c>
      <c r="I712" s="662">
        <v>130</v>
      </c>
      <c r="J712" s="662">
        <v>39.5</v>
      </c>
      <c r="K712" s="662">
        <v>37</v>
      </c>
      <c r="L712" s="662">
        <v>7</v>
      </c>
      <c r="M712" s="662" t="s">
        <v>22</v>
      </c>
      <c r="N712" s="662" t="s">
        <v>663</v>
      </c>
      <c r="O712" s="662" t="s">
        <v>22</v>
      </c>
      <c r="P712" s="662" t="s">
        <v>22</v>
      </c>
      <c r="Q712" s="667">
        <v>30.385000000000002</v>
      </c>
      <c r="R712" s="667">
        <v>130.658333</v>
      </c>
      <c r="S712" s="662">
        <v>797.97716637423264</v>
      </c>
      <c r="T712" s="668" t="s">
        <v>4605</v>
      </c>
      <c r="U712" s="668" t="s">
        <v>4605</v>
      </c>
      <c r="V712" s="668" t="s">
        <v>4605</v>
      </c>
      <c r="W712" s="668" t="s">
        <v>22</v>
      </c>
      <c r="X712" s="668" t="s">
        <v>22</v>
      </c>
      <c r="Y712" s="668" t="s">
        <v>4605</v>
      </c>
      <c r="Z712" s="668" t="s">
        <v>22</v>
      </c>
      <c r="AB712" s="662" t="s">
        <v>4745</v>
      </c>
      <c r="AC712" s="662" t="s">
        <v>4768</v>
      </c>
      <c r="AE712" s="662" t="s">
        <v>5255</v>
      </c>
      <c r="AF712" s="662" t="s">
        <v>15408</v>
      </c>
      <c r="AG712" s="662" t="s">
        <v>17079</v>
      </c>
    </row>
    <row r="713" spans="1:33" ht="18.75" customHeight="1">
      <c r="A713" s="662" t="s">
        <v>762</v>
      </c>
      <c r="B713" s="662">
        <v>23232</v>
      </c>
      <c r="C713" s="662" t="s">
        <v>23</v>
      </c>
      <c r="D713" s="662" t="s">
        <v>782</v>
      </c>
      <c r="E713" s="662" t="s">
        <v>783</v>
      </c>
      <c r="F713" s="662" t="s">
        <v>784</v>
      </c>
      <c r="G713" s="662">
        <v>41</v>
      </c>
      <c r="H713" s="662">
        <v>49</v>
      </c>
      <c r="I713" s="662">
        <v>140</v>
      </c>
      <c r="J713" s="662">
        <v>45.2</v>
      </c>
      <c r="K713" s="662">
        <v>35</v>
      </c>
      <c r="L713" s="662">
        <v>25.9</v>
      </c>
      <c r="M713" s="662" t="s">
        <v>22</v>
      </c>
      <c r="N713" s="662" t="s">
        <v>785</v>
      </c>
      <c r="O713" s="662">
        <v>23915</v>
      </c>
      <c r="P713" s="662" t="s">
        <v>22</v>
      </c>
      <c r="Q713" s="667">
        <v>41.816667000000002</v>
      </c>
      <c r="R713" s="667">
        <v>140.753333</v>
      </c>
      <c r="S713" s="662">
        <v>798.67540566734021</v>
      </c>
      <c r="T713" s="668" t="s">
        <v>4605</v>
      </c>
      <c r="U713" s="668" t="s">
        <v>4605</v>
      </c>
      <c r="V713" s="668" t="s">
        <v>4605</v>
      </c>
      <c r="W713" s="668" t="s">
        <v>4605</v>
      </c>
      <c r="X713" s="668" t="s">
        <v>22</v>
      </c>
      <c r="Y713" s="668" t="s">
        <v>4605</v>
      </c>
      <c r="Z713" s="668" t="s">
        <v>4605</v>
      </c>
      <c r="AB713" s="662" t="s">
        <v>785</v>
      </c>
      <c r="AC713" s="662" t="s">
        <v>785</v>
      </c>
      <c r="AE713" s="662" t="s">
        <v>5255</v>
      </c>
      <c r="AF713" s="662" t="s">
        <v>15403</v>
      </c>
      <c r="AG713" s="662" t="s">
        <v>17074</v>
      </c>
    </row>
    <row r="714" spans="1:33" ht="18.75" customHeight="1">
      <c r="A714" s="662" t="s">
        <v>4058</v>
      </c>
      <c r="B714" s="662">
        <v>84536</v>
      </c>
      <c r="C714" s="662" t="s">
        <v>23</v>
      </c>
      <c r="D714" s="662" t="s">
        <v>4116</v>
      </c>
      <c r="E714" s="662" t="s">
        <v>4117</v>
      </c>
      <c r="F714" s="662" t="s">
        <v>4118</v>
      </c>
      <c r="G714" s="662">
        <v>32</v>
      </c>
      <c r="H714" s="662">
        <v>41.6</v>
      </c>
      <c r="I714" s="662">
        <v>128</v>
      </c>
      <c r="J714" s="662">
        <v>49.6</v>
      </c>
      <c r="K714" s="662">
        <v>25</v>
      </c>
      <c r="L714" s="662">
        <v>10.1</v>
      </c>
      <c r="M714" s="662" t="s">
        <v>22</v>
      </c>
      <c r="N714" s="662" t="s">
        <v>4119</v>
      </c>
      <c r="O714" s="662" t="s">
        <v>22</v>
      </c>
      <c r="P714" s="662" t="s">
        <v>22</v>
      </c>
      <c r="Q714" s="667">
        <v>32.693333000000003</v>
      </c>
      <c r="R714" s="667">
        <v>128.82666699999999</v>
      </c>
      <c r="S714" s="662">
        <v>799.14690963703026</v>
      </c>
      <c r="T714" s="668" t="s">
        <v>4605</v>
      </c>
      <c r="U714" s="668" t="s">
        <v>4605</v>
      </c>
      <c r="V714" s="668" t="s">
        <v>4605</v>
      </c>
      <c r="W714" s="668" t="s">
        <v>22</v>
      </c>
      <c r="X714" s="668" t="s">
        <v>22</v>
      </c>
      <c r="Y714" s="668" t="s">
        <v>4605</v>
      </c>
      <c r="Z714" s="668" t="s">
        <v>22</v>
      </c>
      <c r="AB714" s="662" t="s">
        <v>4745</v>
      </c>
      <c r="AC714" s="662" t="s">
        <v>4884</v>
      </c>
      <c r="AE714" s="662" t="s">
        <v>5255</v>
      </c>
      <c r="AF714" s="662" t="s">
        <v>15411</v>
      </c>
      <c r="AG714" s="662" t="s">
        <v>17082</v>
      </c>
    </row>
    <row r="715" spans="1:33" ht="18.75" customHeight="1">
      <c r="A715" s="662" t="s">
        <v>4058</v>
      </c>
      <c r="B715" s="662">
        <v>84537</v>
      </c>
      <c r="C715" s="662" t="s">
        <v>23</v>
      </c>
      <c r="D715" s="662" t="s">
        <v>4120</v>
      </c>
      <c r="E715" s="662" t="s">
        <v>4121</v>
      </c>
      <c r="F715" s="662" t="s">
        <v>4122</v>
      </c>
      <c r="G715" s="662">
        <v>32</v>
      </c>
      <c r="H715" s="662">
        <v>39.9</v>
      </c>
      <c r="I715" s="662">
        <v>128</v>
      </c>
      <c r="J715" s="662">
        <v>49.9</v>
      </c>
      <c r="K715" s="662">
        <v>77</v>
      </c>
      <c r="L715" s="662">
        <v>10.1</v>
      </c>
      <c r="M715" s="662" t="s">
        <v>22</v>
      </c>
      <c r="N715" s="662" t="s">
        <v>35</v>
      </c>
      <c r="O715" s="662" t="s">
        <v>22</v>
      </c>
      <c r="P715" s="662" t="s">
        <v>36</v>
      </c>
      <c r="Q715" s="667">
        <v>32.664999999999999</v>
      </c>
      <c r="R715" s="667">
        <v>128.83166700000001</v>
      </c>
      <c r="S715" s="662">
        <v>799.96924410693657</v>
      </c>
      <c r="T715" s="668" t="s">
        <v>4605</v>
      </c>
      <c r="U715" s="668" t="s">
        <v>4605</v>
      </c>
      <c r="V715" s="668" t="s">
        <v>4605</v>
      </c>
      <c r="W715" s="668" t="s">
        <v>22</v>
      </c>
      <c r="X715" s="668" t="s">
        <v>22</v>
      </c>
      <c r="Y715" s="668" t="s">
        <v>22</v>
      </c>
      <c r="Z715" s="668" t="s">
        <v>22</v>
      </c>
      <c r="AB715" s="662" t="s">
        <v>35</v>
      </c>
      <c r="AC715" s="662" t="s">
        <v>35</v>
      </c>
      <c r="AE715" s="662" t="s">
        <v>5255</v>
      </c>
      <c r="AF715" s="662" t="s">
        <v>15410</v>
      </c>
      <c r="AG715" s="662" t="s">
        <v>17081</v>
      </c>
    </row>
    <row r="716" spans="1:33" ht="18.75" customHeight="1">
      <c r="A716" s="662" t="s">
        <v>762</v>
      </c>
      <c r="B716" s="662">
        <v>23226</v>
      </c>
      <c r="C716" s="662" t="s">
        <v>17</v>
      </c>
      <c r="D716" s="662" t="s">
        <v>779</v>
      </c>
      <c r="E716" s="662" t="s">
        <v>780</v>
      </c>
      <c r="F716" s="662" t="s">
        <v>781</v>
      </c>
      <c r="G716" s="662">
        <v>41</v>
      </c>
      <c r="H716" s="662">
        <v>53.2</v>
      </c>
      <c r="I716" s="662">
        <v>140</v>
      </c>
      <c r="J716" s="662">
        <v>39.200000000000003</v>
      </c>
      <c r="K716" s="662">
        <v>25</v>
      </c>
      <c r="L716" s="662">
        <v>10</v>
      </c>
      <c r="M716" s="662">
        <v>1.5</v>
      </c>
      <c r="N716" s="662" t="s">
        <v>113</v>
      </c>
      <c r="O716" s="662" t="s">
        <v>22</v>
      </c>
      <c r="P716" s="662" t="s">
        <v>40</v>
      </c>
      <c r="Q716" s="667">
        <v>41.886667000000003</v>
      </c>
      <c r="R716" s="667">
        <v>140.653333</v>
      </c>
      <c r="S716" s="662">
        <v>802.07121104065266</v>
      </c>
      <c r="T716" s="668" t="s">
        <v>4605</v>
      </c>
      <c r="U716" s="668" t="s">
        <v>4605</v>
      </c>
      <c r="V716" s="668" t="s">
        <v>4605</v>
      </c>
      <c r="W716" s="668" t="s">
        <v>22</v>
      </c>
      <c r="X716" s="668" t="s">
        <v>22</v>
      </c>
      <c r="Y716" s="668" t="s">
        <v>22</v>
      </c>
      <c r="Z716" s="668" t="s">
        <v>22</v>
      </c>
      <c r="AB716" s="662" t="s">
        <v>4745</v>
      </c>
      <c r="AC716" s="662" t="s">
        <v>117</v>
      </c>
      <c r="AE716" s="662" t="s">
        <v>5255</v>
      </c>
      <c r="AF716" s="662" t="s">
        <v>15413</v>
      </c>
      <c r="AG716" s="662" t="s">
        <v>17084</v>
      </c>
    </row>
    <row r="717" spans="1:33" ht="18.75" customHeight="1">
      <c r="A717" s="662" t="s">
        <v>762</v>
      </c>
      <c r="B717" s="662">
        <v>24141</v>
      </c>
      <c r="C717" s="662" t="s">
        <v>17</v>
      </c>
      <c r="D717" s="662" t="s">
        <v>808</v>
      </c>
      <c r="E717" s="662" t="s">
        <v>809</v>
      </c>
      <c r="F717" s="662" t="s">
        <v>810</v>
      </c>
      <c r="G717" s="662">
        <v>42</v>
      </c>
      <c r="H717" s="662">
        <v>7.7</v>
      </c>
      <c r="I717" s="662">
        <v>139</v>
      </c>
      <c r="J717" s="662">
        <v>59.1</v>
      </c>
      <c r="K717" s="662">
        <v>12</v>
      </c>
      <c r="L717" s="662">
        <v>10</v>
      </c>
      <c r="M717" s="662">
        <v>1.5</v>
      </c>
      <c r="N717" s="662" t="s">
        <v>501</v>
      </c>
      <c r="O717" s="662">
        <v>24905</v>
      </c>
      <c r="P717" s="662" t="s">
        <v>40</v>
      </c>
      <c r="Q717" s="667">
        <v>42.128332999999998</v>
      </c>
      <c r="R717" s="667">
        <v>139.98500000000001</v>
      </c>
      <c r="S717" s="662">
        <v>805.21778967059254</v>
      </c>
      <c r="T717" s="668" t="s">
        <v>4605</v>
      </c>
      <c r="U717" s="668" t="s">
        <v>4605</v>
      </c>
      <c r="V717" s="668" t="s">
        <v>4605</v>
      </c>
      <c r="W717" s="668" t="s">
        <v>22</v>
      </c>
      <c r="X717" s="668" t="s">
        <v>22</v>
      </c>
      <c r="Y717" s="668" t="s">
        <v>22</v>
      </c>
      <c r="Z717" s="668" t="s">
        <v>22</v>
      </c>
      <c r="AB717" s="662" t="s">
        <v>4745</v>
      </c>
      <c r="AC717" s="662" t="s">
        <v>831</v>
      </c>
      <c r="AE717" s="662" t="s">
        <v>5255</v>
      </c>
      <c r="AF717" s="662" t="s">
        <v>15406</v>
      </c>
      <c r="AG717" s="662" t="s">
        <v>17077</v>
      </c>
    </row>
    <row r="718" spans="1:33">
      <c r="A718" s="662" t="s">
        <v>811</v>
      </c>
      <c r="B718" s="662">
        <v>24101</v>
      </c>
      <c r="C718" s="662" t="s">
        <v>17</v>
      </c>
      <c r="D718" s="662" t="s">
        <v>818</v>
      </c>
      <c r="E718" s="662" t="s">
        <v>819</v>
      </c>
      <c r="F718" s="662" t="s">
        <v>820</v>
      </c>
      <c r="G718" s="662">
        <v>42</v>
      </c>
      <c r="H718" s="662">
        <v>14.9</v>
      </c>
      <c r="I718" s="662">
        <v>139</v>
      </c>
      <c r="J718" s="662">
        <v>33.4</v>
      </c>
      <c r="K718" s="662">
        <v>5</v>
      </c>
      <c r="L718" s="662">
        <v>9.9</v>
      </c>
      <c r="M718" s="662">
        <v>1.5</v>
      </c>
      <c r="N718" s="662" t="s">
        <v>821</v>
      </c>
      <c r="O718" s="662" t="s">
        <v>22</v>
      </c>
      <c r="P718" s="662" t="s">
        <v>22</v>
      </c>
      <c r="Q718" s="667">
        <v>42.248333000000002</v>
      </c>
      <c r="R718" s="667">
        <v>139.556667</v>
      </c>
      <c r="S718" s="662">
        <v>806.26863306132373</v>
      </c>
      <c r="T718" s="668" t="s">
        <v>4605</v>
      </c>
      <c r="U718" s="668" t="s">
        <v>4605</v>
      </c>
      <c r="V718" s="668" t="s">
        <v>4605</v>
      </c>
      <c r="W718" s="668" t="s">
        <v>22</v>
      </c>
      <c r="X718" s="668" t="s">
        <v>22</v>
      </c>
      <c r="Y718" s="668" t="s">
        <v>22</v>
      </c>
      <c r="Z718" s="668" t="s">
        <v>22</v>
      </c>
      <c r="AB718" s="662" t="s">
        <v>821</v>
      </c>
      <c r="AC718" s="662" t="s">
        <v>821</v>
      </c>
      <c r="AE718" s="662" t="s">
        <v>5255</v>
      </c>
      <c r="AF718" s="662" t="s">
        <v>15416</v>
      </c>
      <c r="AG718" s="662" t="s">
        <v>17087</v>
      </c>
    </row>
    <row r="719" spans="1:33" ht="18.75" customHeight="1">
      <c r="A719" s="662" t="s">
        <v>762</v>
      </c>
      <c r="B719" s="662">
        <v>23206</v>
      </c>
      <c r="C719" s="662" t="s">
        <v>17</v>
      </c>
      <c r="D719" s="662" t="s">
        <v>776</v>
      </c>
      <c r="E719" s="662" t="s">
        <v>777</v>
      </c>
      <c r="F719" s="662" t="s">
        <v>778</v>
      </c>
      <c r="G719" s="662">
        <v>41</v>
      </c>
      <c r="H719" s="662">
        <v>54.3</v>
      </c>
      <c r="I719" s="662">
        <v>140</v>
      </c>
      <c r="J719" s="662">
        <v>58.2</v>
      </c>
      <c r="K719" s="662">
        <v>25</v>
      </c>
      <c r="L719" s="662">
        <v>10.1</v>
      </c>
      <c r="M719" s="662">
        <v>1.5</v>
      </c>
      <c r="N719" s="662" t="s">
        <v>113</v>
      </c>
      <c r="O719" s="662" t="s">
        <v>22</v>
      </c>
      <c r="P719" s="662" t="s">
        <v>22</v>
      </c>
      <c r="Q719" s="667">
        <v>41.905000000000001</v>
      </c>
      <c r="R719" s="667">
        <v>140.97</v>
      </c>
      <c r="S719" s="662">
        <v>815.5323361833216</v>
      </c>
      <c r="T719" s="668" t="s">
        <v>4605</v>
      </c>
      <c r="U719" s="668" t="s">
        <v>4605</v>
      </c>
      <c r="V719" s="668" t="s">
        <v>4605</v>
      </c>
      <c r="W719" s="668" t="s">
        <v>22</v>
      </c>
      <c r="X719" s="668" t="s">
        <v>22</v>
      </c>
      <c r="Y719" s="668" t="s">
        <v>22</v>
      </c>
      <c r="Z719" s="668" t="s">
        <v>22</v>
      </c>
      <c r="AB719" s="662" t="s">
        <v>4745</v>
      </c>
      <c r="AC719" s="662" t="s">
        <v>117</v>
      </c>
      <c r="AE719" s="662" t="s">
        <v>5259</v>
      </c>
      <c r="AF719" s="662" t="s">
        <v>15417</v>
      </c>
      <c r="AG719" s="662" t="s">
        <v>17088</v>
      </c>
    </row>
    <row r="720" spans="1:33">
      <c r="A720" s="662" t="s">
        <v>4333</v>
      </c>
      <c r="B720" s="662">
        <v>88706</v>
      </c>
      <c r="C720" s="662" t="s">
        <v>17</v>
      </c>
      <c r="D720" s="662" t="s">
        <v>4428</v>
      </c>
      <c r="E720" s="662" t="s">
        <v>4429</v>
      </c>
      <c r="F720" s="662" t="s">
        <v>4430</v>
      </c>
      <c r="G720" s="662">
        <v>30</v>
      </c>
      <c r="H720" s="662">
        <v>14.1</v>
      </c>
      <c r="I720" s="662">
        <v>130</v>
      </c>
      <c r="J720" s="662">
        <v>33.299999999999997</v>
      </c>
      <c r="K720" s="662">
        <v>60</v>
      </c>
      <c r="L720" s="662">
        <v>10.199999999999999</v>
      </c>
      <c r="M720" s="662">
        <v>1.5</v>
      </c>
      <c r="N720" s="662" t="s">
        <v>3082</v>
      </c>
      <c r="O720" s="662" t="s">
        <v>22</v>
      </c>
      <c r="P720" s="662" t="s">
        <v>22</v>
      </c>
      <c r="Q720" s="667">
        <v>30.234999999999999</v>
      </c>
      <c r="R720" s="667">
        <v>130.55500000000001</v>
      </c>
      <c r="S720" s="662">
        <v>816.76959907630078</v>
      </c>
      <c r="T720" s="668" t="s">
        <v>4605</v>
      </c>
      <c r="U720" s="668" t="s">
        <v>4605</v>
      </c>
      <c r="V720" s="668" t="s">
        <v>4605</v>
      </c>
      <c r="W720" s="668" t="s">
        <v>22</v>
      </c>
      <c r="X720" s="668" t="s">
        <v>22</v>
      </c>
      <c r="Y720" s="668" t="s">
        <v>22</v>
      </c>
      <c r="Z720" s="668" t="s">
        <v>22</v>
      </c>
      <c r="AB720" s="662" t="s">
        <v>4745</v>
      </c>
      <c r="AC720" s="662" t="s">
        <v>4858</v>
      </c>
      <c r="AE720" s="662" t="s">
        <v>5259</v>
      </c>
      <c r="AF720" s="662" t="s">
        <v>15418</v>
      </c>
      <c r="AG720" s="662" t="s">
        <v>17089</v>
      </c>
    </row>
    <row r="721" spans="1:33" ht="18.75" customHeight="1">
      <c r="A721" s="662" t="s">
        <v>762</v>
      </c>
      <c r="B721" s="662">
        <v>23166</v>
      </c>
      <c r="C721" s="662" t="s">
        <v>17</v>
      </c>
      <c r="D721" s="662" t="s">
        <v>769</v>
      </c>
      <c r="E721" s="662" t="s">
        <v>770</v>
      </c>
      <c r="F721" s="662" t="s">
        <v>771</v>
      </c>
      <c r="G721" s="662">
        <v>42</v>
      </c>
      <c r="H721" s="662">
        <v>4</v>
      </c>
      <c r="I721" s="662">
        <v>140</v>
      </c>
      <c r="J721" s="662">
        <v>35.299999999999997</v>
      </c>
      <c r="K721" s="662">
        <v>125</v>
      </c>
      <c r="L721" s="662">
        <v>8</v>
      </c>
      <c r="M721" s="662">
        <v>1.5</v>
      </c>
      <c r="N721" s="662" t="s">
        <v>772</v>
      </c>
      <c r="O721" s="662">
        <v>23925</v>
      </c>
      <c r="P721" s="662" t="s">
        <v>40</v>
      </c>
      <c r="Q721" s="667">
        <v>42.066667000000002</v>
      </c>
      <c r="R721" s="667">
        <v>140.58833300000001</v>
      </c>
      <c r="S721" s="662">
        <v>817.96121537663998</v>
      </c>
      <c r="T721" s="668" t="s">
        <v>4605</v>
      </c>
      <c r="U721" s="668" t="s">
        <v>4605</v>
      </c>
      <c r="V721" s="668" t="s">
        <v>4605</v>
      </c>
      <c r="W721" s="668" t="s">
        <v>22</v>
      </c>
      <c r="X721" s="668" t="s">
        <v>22</v>
      </c>
      <c r="Y721" s="668" t="s">
        <v>22</v>
      </c>
      <c r="Z721" s="668" t="s">
        <v>22</v>
      </c>
      <c r="AB721" s="662" t="s">
        <v>772</v>
      </c>
      <c r="AC721" s="662" t="s">
        <v>772</v>
      </c>
      <c r="AE721" s="662" t="s">
        <v>5259</v>
      </c>
      <c r="AF721" s="662" t="s">
        <v>15419</v>
      </c>
      <c r="AG721" s="662" t="s">
        <v>17090</v>
      </c>
    </row>
    <row r="722" spans="1:33" ht="18.75" customHeight="1">
      <c r="A722" s="662" t="s">
        <v>762</v>
      </c>
      <c r="B722" s="662">
        <v>23086</v>
      </c>
      <c r="C722" s="662" t="s">
        <v>17</v>
      </c>
      <c r="D722" s="662" t="s">
        <v>766</v>
      </c>
      <c r="E722" s="662" t="s">
        <v>767</v>
      </c>
      <c r="F722" s="662" t="s">
        <v>768</v>
      </c>
      <c r="G722" s="662">
        <v>42</v>
      </c>
      <c r="H722" s="662">
        <v>15.1</v>
      </c>
      <c r="I722" s="662">
        <v>140</v>
      </c>
      <c r="J722" s="662">
        <v>16.3</v>
      </c>
      <c r="K722" s="662">
        <v>8</v>
      </c>
      <c r="L722" s="662">
        <v>9.4</v>
      </c>
      <c r="M722" s="662">
        <v>1.5</v>
      </c>
      <c r="N722" s="662" t="s">
        <v>132</v>
      </c>
      <c r="O722" s="662">
        <v>23905</v>
      </c>
      <c r="P722" s="662" t="s">
        <v>40</v>
      </c>
      <c r="Q722" s="667">
        <v>42.251666999999998</v>
      </c>
      <c r="R722" s="667">
        <v>140.27166700000001</v>
      </c>
      <c r="S722" s="662">
        <v>826.57626782475097</v>
      </c>
      <c r="T722" s="668" t="s">
        <v>4605</v>
      </c>
      <c r="U722" s="668" t="s">
        <v>4605</v>
      </c>
      <c r="V722" s="668" t="s">
        <v>4605</v>
      </c>
      <c r="W722" s="668" t="s">
        <v>22</v>
      </c>
      <c r="X722" s="668" t="s">
        <v>22</v>
      </c>
      <c r="Y722" s="668" t="s">
        <v>22</v>
      </c>
      <c r="Z722" s="668" t="s">
        <v>22</v>
      </c>
      <c r="AB722" s="662" t="s">
        <v>4745</v>
      </c>
      <c r="AC722" s="662" t="s">
        <v>121</v>
      </c>
      <c r="AE722" s="662" t="s">
        <v>5259</v>
      </c>
      <c r="AF722" s="662" t="s">
        <v>15420</v>
      </c>
      <c r="AG722" s="662" t="s">
        <v>17091</v>
      </c>
    </row>
    <row r="723" spans="1:33" ht="18.75" customHeight="1">
      <c r="A723" s="662" t="s">
        <v>811</v>
      </c>
      <c r="B723" s="662">
        <v>24041</v>
      </c>
      <c r="C723" s="662" t="s">
        <v>17</v>
      </c>
      <c r="D723" s="662" t="s">
        <v>812</v>
      </c>
      <c r="E723" s="662" t="s">
        <v>813</v>
      </c>
      <c r="F723" s="662" t="s">
        <v>814</v>
      </c>
      <c r="G723" s="662">
        <v>42</v>
      </c>
      <c r="H723" s="662">
        <v>27</v>
      </c>
      <c r="I723" s="662">
        <v>139</v>
      </c>
      <c r="J723" s="662">
        <v>51.1</v>
      </c>
      <c r="K723" s="662">
        <v>10</v>
      </c>
      <c r="L723" s="662">
        <v>10</v>
      </c>
      <c r="M723" s="662">
        <v>1.5</v>
      </c>
      <c r="N723" s="662" t="s">
        <v>59</v>
      </c>
      <c r="O723" s="662" t="s">
        <v>22</v>
      </c>
      <c r="P723" s="662" t="s">
        <v>40</v>
      </c>
      <c r="Q723" s="667">
        <v>42.45</v>
      </c>
      <c r="R723" s="667">
        <v>139.85166699999999</v>
      </c>
      <c r="S723" s="662">
        <v>835.16326381655142</v>
      </c>
      <c r="T723" s="668" t="s">
        <v>4605</v>
      </c>
      <c r="U723" s="668" t="s">
        <v>4605</v>
      </c>
      <c r="V723" s="668" t="s">
        <v>4605</v>
      </c>
      <c r="W723" s="668" t="s">
        <v>22</v>
      </c>
      <c r="X723" s="668" t="s">
        <v>22</v>
      </c>
      <c r="Y723" s="668" t="s">
        <v>22</v>
      </c>
      <c r="Z723" s="668" t="s">
        <v>22</v>
      </c>
      <c r="AB723" s="662" t="s">
        <v>4745</v>
      </c>
      <c r="AC723" s="662" t="s">
        <v>81</v>
      </c>
      <c r="AE723" s="662" t="s">
        <v>5259</v>
      </c>
      <c r="AF723" s="662" t="s">
        <v>15424</v>
      </c>
      <c r="AG723" s="662" t="s">
        <v>17095</v>
      </c>
    </row>
    <row r="724" spans="1:33" ht="18.75" customHeight="1">
      <c r="A724" s="662" t="s">
        <v>811</v>
      </c>
      <c r="B724" s="662">
        <v>24051</v>
      </c>
      <c r="C724" s="662" t="s">
        <v>17</v>
      </c>
      <c r="D724" s="662" t="s">
        <v>815</v>
      </c>
      <c r="E724" s="662" t="s">
        <v>816</v>
      </c>
      <c r="F724" s="662" t="s">
        <v>817</v>
      </c>
      <c r="G724" s="662">
        <v>42</v>
      </c>
      <c r="H724" s="662">
        <v>25.7</v>
      </c>
      <c r="I724" s="662">
        <v>140</v>
      </c>
      <c r="J724" s="662">
        <v>0.5</v>
      </c>
      <c r="K724" s="662">
        <v>19</v>
      </c>
      <c r="L724" s="662">
        <v>10</v>
      </c>
      <c r="M724" s="662">
        <v>1.5</v>
      </c>
      <c r="N724" s="662" t="s">
        <v>59</v>
      </c>
      <c r="O724" s="662">
        <v>24900</v>
      </c>
      <c r="P724" s="662" t="s">
        <v>40</v>
      </c>
      <c r="Q724" s="667">
        <v>42.428333000000002</v>
      </c>
      <c r="R724" s="667">
        <v>140.00833299999999</v>
      </c>
      <c r="S724" s="662">
        <v>837.17294848431106</v>
      </c>
      <c r="T724" s="668" t="s">
        <v>4605</v>
      </c>
      <c r="U724" s="668" t="s">
        <v>4605</v>
      </c>
      <c r="V724" s="668" t="s">
        <v>4605</v>
      </c>
      <c r="W724" s="668" t="s">
        <v>22</v>
      </c>
      <c r="X724" s="668" t="s">
        <v>22</v>
      </c>
      <c r="Y724" s="668" t="s">
        <v>22</v>
      </c>
      <c r="Z724" s="668" t="s">
        <v>22</v>
      </c>
      <c r="AB724" s="662" t="s">
        <v>4745</v>
      </c>
      <c r="AC724" s="662" t="s">
        <v>81</v>
      </c>
      <c r="AE724" s="662" t="s">
        <v>5259</v>
      </c>
      <c r="AF724" s="662" t="s">
        <v>15421</v>
      </c>
      <c r="AG724" s="662" t="s">
        <v>17092</v>
      </c>
    </row>
    <row r="725" spans="1:33" ht="18.75" customHeight="1">
      <c r="A725" s="662" t="s">
        <v>664</v>
      </c>
      <c r="B725" s="662">
        <v>21323</v>
      </c>
      <c r="C725" s="662" t="s">
        <v>23</v>
      </c>
      <c r="D725" s="662" t="s">
        <v>710</v>
      </c>
      <c r="E725" s="662" t="s">
        <v>711</v>
      </c>
      <c r="F725" s="662" t="s">
        <v>712</v>
      </c>
      <c r="G725" s="662">
        <v>42</v>
      </c>
      <c r="H725" s="662">
        <v>18.7</v>
      </c>
      <c r="I725" s="662">
        <v>140</v>
      </c>
      <c r="J725" s="662">
        <v>58.5</v>
      </c>
      <c r="K725" s="662">
        <v>40</v>
      </c>
      <c r="L725" s="662">
        <v>18.399999999999999</v>
      </c>
      <c r="M725" s="662" t="s">
        <v>22</v>
      </c>
      <c r="N725" s="662" t="s">
        <v>713</v>
      </c>
      <c r="O725" s="662">
        <v>21930</v>
      </c>
      <c r="P725" s="662" t="s">
        <v>22</v>
      </c>
      <c r="Q725" s="667">
        <v>42.311667</v>
      </c>
      <c r="R725" s="667">
        <v>140.97499999999999</v>
      </c>
      <c r="S725" s="662">
        <v>856.18749931816785</v>
      </c>
      <c r="T725" s="668" t="s">
        <v>4605</v>
      </c>
      <c r="U725" s="668" t="s">
        <v>4605</v>
      </c>
      <c r="V725" s="668" t="s">
        <v>4605</v>
      </c>
      <c r="W725" s="668" t="s">
        <v>4605</v>
      </c>
      <c r="X725" s="668" t="s">
        <v>22</v>
      </c>
      <c r="Y725" s="668" t="s">
        <v>4605</v>
      </c>
      <c r="Z725" s="668" t="s">
        <v>4605</v>
      </c>
      <c r="AB725" s="662" t="s">
        <v>4745</v>
      </c>
      <c r="AC725" s="662" t="s">
        <v>4771</v>
      </c>
      <c r="AE725" s="662" t="s">
        <v>5259</v>
      </c>
      <c r="AF725" s="662" t="s">
        <v>15423</v>
      </c>
      <c r="AG725" s="662" t="s">
        <v>17094</v>
      </c>
    </row>
    <row r="726" spans="1:33">
      <c r="A726" s="662" t="s">
        <v>762</v>
      </c>
      <c r="B726" s="662">
        <v>23031</v>
      </c>
      <c r="C726" s="662" t="s">
        <v>17</v>
      </c>
      <c r="D726" s="662" t="s">
        <v>763</v>
      </c>
      <c r="E726" s="662" t="s">
        <v>764</v>
      </c>
      <c r="F726" s="662" t="s">
        <v>765</v>
      </c>
      <c r="G726" s="662">
        <v>42</v>
      </c>
      <c r="H726" s="662">
        <v>31.4</v>
      </c>
      <c r="I726" s="662">
        <v>140</v>
      </c>
      <c r="J726" s="662">
        <v>22.9</v>
      </c>
      <c r="K726" s="662">
        <v>10</v>
      </c>
      <c r="L726" s="662">
        <v>10</v>
      </c>
      <c r="M726" s="662">
        <v>1.5</v>
      </c>
      <c r="N726" s="662" t="s">
        <v>132</v>
      </c>
      <c r="O726" s="662">
        <v>23900</v>
      </c>
      <c r="P726" s="662" t="s">
        <v>40</v>
      </c>
      <c r="Q726" s="667">
        <v>42.523333000000001</v>
      </c>
      <c r="R726" s="667">
        <v>140.38166699999999</v>
      </c>
      <c r="S726" s="662">
        <v>857.97676967743064</v>
      </c>
      <c r="T726" s="668" t="s">
        <v>4605</v>
      </c>
      <c r="U726" s="668" t="s">
        <v>4605</v>
      </c>
      <c r="V726" s="668" t="s">
        <v>4605</v>
      </c>
      <c r="W726" s="668" t="s">
        <v>22</v>
      </c>
      <c r="X726" s="668" t="s">
        <v>22</v>
      </c>
      <c r="Y726" s="668" t="s">
        <v>22</v>
      </c>
      <c r="Z726" s="668" t="s">
        <v>22</v>
      </c>
      <c r="AB726" s="662" t="s">
        <v>4745</v>
      </c>
      <c r="AC726" s="662" t="s">
        <v>121</v>
      </c>
      <c r="AE726" s="662" t="s">
        <v>4972</v>
      </c>
      <c r="AF726" s="662" t="s">
        <v>15425</v>
      </c>
      <c r="AG726" s="662" t="s">
        <v>17096</v>
      </c>
    </row>
    <row r="727" spans="1:33" ht="18.75" customHeight="1">
      <c r="A727" s="662" t="s">
        <v>664</v>
      </c>
      <c r="B727" s="662">
        <v>21297</v>
      </c>
      <c r="C727" s="662" t="s">
        <v>17</v>
      </c>
      <c r="D727" s="662" t="s">
        <v>703</v>
      </c>
      <c r="E727" s="662" t="s">
        <v>704</v>
      </c>
      <c r="F727" s="662" t="s">
        <v>705</v>
      </c>
      <c r="G727" s="662">
        <v>42</v>
      </c>
      <c r="H727" s="662">
        <v>28.5</v>
      </c>
      <c r="I727" s="662">
        <v>140</v>
      </c>
      <c r="J727" s="662">
        <v>50.9</v>
      </c>
      <c r="K727" s="662">
        <v>3</v>
      </c>
      <c r="L727" s="662">
        <v>10</v>
      </c>
      <c r="M727" s="662">
        <v>1.5</v>
      </c>
      <c r="N727" s="662" t="s">
        <v>244</v>
      </c>
      <c r="O727" s="662" t="s">
        <v>22</v>
      </c>
      <c r="P727" s="662" t="s">
        <v>40</v>
      </c>
      <c r="Q727" s="667">
        <v>42.475000000000001</v>
      </c>
      <c r="R727" s="667">
        <v>140.848333</v>
      </c>
      <c r="S727" s="662">
        <v>868.17145639118075</v>
      </c>
      <c r="T727" s="668" t="s">
        <v>4605</v>
      </c>
      <c r="U727" s="668" t="s">
        <v>4605</v>
      </c>
      <c r="V727" s="668" t="s">
        <v>4605</v>
      </c>
      <c r="W727" s="668" t="s">
        <v>22</v>
      </c>
      <c r="X727" s="668" t="s">
        <v>22</v>
      </c>
      <c r="Y727" s="668" t="s">
        <v>22</v>
      </c>
      <c r="Z727" s="668" t="s">
        <v>22</v>
      </c>
      <c r="AB727" s="662" t="s">
        <v>4745</v>
      </c>
      <c r="AC727" s="662" t="s">
        <v>125</v>
      </c>
      <c r="AE727" s="662" t="s">
        <v>4972</v>
      </c>
      <c r="AF727" s="662" t="s">
        <v>15443</v>
      </c>
      <c r="AG727" s="662" t="s">
        <v>17114</v>
      </c>
    </row>
    <row r="728" spans="1:33" ht="18.75" customHeight="1">
      <c r="A728" s="662" t="s">
        <v>339</v>
      </c>
      <c r="B728" s="662">
        <v>16321</v>
      </c>
      <c r="C728" s="662" t="s">
        <v>17</v>
      </c>
      <c r="D728" s="662" t="s">
        <v>386</v>
      </c>
      <c r="E728" s="662" t="s">
        <v>387</v>
      </c>
      <c r="F728" s="662" t="s">
        <v>388</v>
      </c>
      <c r="G728" s="662">
        <v>42</v>
      </c>
      <c r="H728" s="662">
        <v>39.799999999999997</v>
      </c>
      <c r="I728" s="662">
        <v>140</v>
      </c>
      <c r="J728" s="662">
        <v>18.600000000000001</v>
      </c>
      <c r="K728" s="662">
        <v>27</v>
      </c>
      <c r="L728" s="662">
        <v>10</v>
      </c>
      <c r="M728" s="662">
        <v>1.5</v>
      </c>
      <c r="N728" s="662" t="s">
        <v>365</v>
      </c>
      <c r="O728" s="662">
        <v>16925</v>
      </c>
      <c r="P728" s="662" t="s">
        <v>40</v>
      </c>
      <c r="Q728" s="667">
        <v>42.663333000000002</v>
      </c>
      <c r="R728" s="667">
        <v>140.31</v>
      </c>
      <c r="S728" s="662">
        <v>870.3137016994566</v>
      </c>
      <c r="T728" s="668" t="s">
        <v>4605</v>
      </c>
      <c r="U728" s="668" t="s">
        <v>4605</v>
      </c>
      <c r="V728" s="668" t="s">
        <v>4605</v>
      </c>
      <c r="W728" s="668" t="s">
        <v>22</v>
      </c>
      <c r="X728" s="668" t="s">
        <v>22</v>
      </c>
      <c r="Y728" s="668" t="s">
        <v>22</v>
      </c>
      <c r="Z728" s="668" t="s">
        <v>22</v>
      </c>
      <c r="AB728" s="662" t="s">
        <v>4745</v>
      </c>
      <c r="AC728" s="662" t="s">
        <v>47</v>
      </c>
      <c r="AE728" s="662" t="s">
        <v>4972</v>
      </c>
      <c r="AF728" s="662" t="s">
        <v>15439</v>
      </c>
      <c r="AG728" s="662" t="s">
        <v>17110</v>
      </c>
    </row>
    <row r="729" spans="1:33" ht="18.75" customHeight="1">
      <c r="A729" s="662" t="s">
        <v>664</v>
      </c>
      <c r="B729" s="662">
        <v>21226</v>
      </c>
      <c r="C729" s="662" t="s">
        <v>17</v>
      </c>
      <c r="D729" s="662" t="s">
        <v>685</v>
      </c>
      <c r="E729" s="662" t="s">
        <v>686</v>
      </c>
      <c r="F729" s="662" t="s">
        <v>687</v>
      </c>
      <c r="G729" s="662">
        <v>42</v>
      </c>
      <c r="H729" s="662">
        <v>35.4</v>
      </c>
      <c r="I729" s="662">
        <v>140</v>
      </c>
      <c r="J729" s="662">
        <v>38.6</v>
      </c>
      <c r="K729" s="662">
        <v>4</v>
      </c>
      <c r="L729" s="662">
        <v>10.1</v>
      </c>
      <c r="M729" s="662">
        <v>1.5</v>
      </c>
      <c r="N729" s="662" t="s">
        <v>244</v>
      </c>
      <c r="O729" s="662">
        <v>21915</v>
      </c>
      <c r="P729" s="662" t="s">
        <v>22</v>
      </c>
      <c r="Q729" s="667">
        <v>42.59</v>
      </c>
      <c r="R729" s="667">
        <v>140.64333300000001</v>
      </c>
      <c r="S729" s="662">
        <v>873.0453997337064</v>
      </c>
      <c r="T729" s="668" t="s">
        <v>4605</v>
      </c>
      <c r="U729" s="668" t="s">
        <v>4605</v>
      </c>
      <c r="V729" s="668" t="s">
        <v>4605</v>
      </c>
      <c r="W729" s="668" t="s">
        <v>22</v>
      </c>
      <c r="X729" s="668" t="s">
        <v>22</v>
      </c>
      <c r="Y729" s="668" t="s">
        <v>22</v>
      </c>
      <c r="Z729" s="668" t="s">
        <v>22</v>
      </c>
      <c r="AB729" s="662" t="s">
        <v>4745</v>
      </c>
      <c r="AC729" s="662" t="s">
        <v>125</v>
      </c>
      <c r="AE729" s="662" t="s">
        <v>4972</v>
      </c>
      <c r="AF729" s="662" t="s">
        <v>15427</v>
      </c>
      <c r="AG729" s="662" t="s">
        <v>17098</v>
      </c>
    </row>
    <row r="730" spans="1:33" ht="18.75" customHeight="1">
      <c r="A730" s="662" t="s">
        <v>664</v>
      </c>
      <c r="B730" s="662">
        <v>21312</v>
      </c>
      <c r="C730" s="662" t="s">
        <v>17</v>
      </c>
      <c r="D730" s="662" t="s">
        <v>706</v>
      </c>
      <c r="E730" s="662" t="s">
        <v>707</v>
      </c>
      <c r="F730" s="662" t="s">
        <v>708</v>
      </c>
      <c r="G730" s="662">
        <v>42</v>
      </c>
      <c r="H730" s="662">
        <v>27.5</v>
      </c>
      <c r="I730" s="662">
        <v>141</v>
      </c>
      <c r="J730" s="662">
        <v>7.1</v>
      </c>
      <c r="K730" s="662">
        <v>197</v>
      </c>
      <c r="L730" s="662">
        <v>10</v>
      </c>
      <c r="M730" s="662">
        <v>1.5</v>
      </c>
      <c r="N730" s="662" t="s">
        <v>709</v>
      </c>
      <c r="O730" s="662">
        <v>21925</v>
      </c>
      <c r="P730" s="662" t="s">
        <v>40</v>
      </c>
      <c r="Q730" s="667">
        <v>42.458333000000003</v>
      </c>
      <c r="R730" s="667">
        <v>141.11833300000001</v>
      </c>
      <c r="S730" s="662">
        <v>876.0236656311738</v>
      </c>
      <c r="T730" s="668" t="s">
        <v>4605</v>
      </c>
      <c r="U730" s="668" t="s">
        <v>4605</v>
      </c>
      <c r="V730" s="668" t="s">
        <v>4605</v>
      </c>
      <c r="W730" s="668" t="s">
        <v>22</v>
      </c>
      <c r="X730" s="668" t="s">
        <v>22</v>
      </c>
      <c r="Y730" s="668" t="s">
        <v>22</v>
      </c>
      <c r="Z730" s="668" t="s">
        <v>22</v>
      </c>
      <c r="AB730" s="662" t="s">
        <v>4745</v>
      </c>
      <c r="AC730" s="662" t="s">
        <v>4770</v>
      </c>
      <c r="AE730" s="662" t="s">
        <v>4972</v>
      </c>
      <c r="AF730" s="662" t="s">
        <v>15428</v>
      </c>
      <c r="AG730" s="662" t="s">
        <v>17099</v>
      </c>
    </row>
    <row r="731" spans="1:33" ht="18.75" customHeight="1">
      <c r="A731" s="662" t="s">
        <v>339</v>
      </c>
      <c r="B731" s="662">
        <v>16252</v>
      </c>
      <c r="C731" s="662" t="s">
        <v>23</v>
      </c>
      <c r="D731" s="662" t="s">
        <v>370</v>
      </c>
      <c r="E731" s="662" t="s">
        <v>371</v>
      </c>
      <c r="F731" s="662" t="s">
        <v>372</v>
      </c>
      <c r="G731" s="662">
        <v>42</v>
      </c>
      <c r="H731" s="662">
        <v>47.7</v>
      </c>
      <c r="I731" s="662">
        <v>140</v>
      </c>
      <c r="J731" s="662">
        <v>13.4</v>
      </c>
      <c r="K731" s="662">
        <v>33</v>
      </c>
      <c r="L731" s="662">
        <v>17.600000000000001</v>
      </c>
      <c r="M731" s="662" t="s">
        <v>22</v>
      </c>
      <c r="N731" s="662" t="s">
        <v>373</v>
      </c>
      <c r="O731" s="662">
        <v>16918</v>
      </c>
      <c r="P731" s="662" t="s">
        <v>22</v>
      </c>
      <c r="Q731" s="667">
        <v>42.795000000000002</v>
      </c>
      <c r="R731" s="667">
        <v>140.223333</v>
      </c>
      <c r="S731" s="662">
        <v>881.51034418911377</v>
      </c>
      <c r="T731" s="668" t="s">
        <v>4605</v>
      </c>
      <c r="U731" s="668" t="s">
        <v>4605</v>
      </c>
      <c r="V731" s="668" t="s">
        <v>4605</v>
      </c>
      <c r="W731" s="668" t="s">
        <v>22</v>
      </c>
      <c r="X731" s="668" t="s">
        <v>22</v>
      </c>
      <c r="Y731" s="668" t="s">
        <v>4605</v>
      </c>
      <c r="Z731" s="668" t="s">
        <v>22</v>
      </c>
      <c r="AB731" s="662" t="s">
        <v>373</v>
      </c>
      <c r="AC731" s="662" t="s">
        <v>373</v>
      </c>
      <c r="AE731" s="662" t="s">
        <v>4972</v>
      </c>
      <c r="AF731" s="662" t="s">
        <v>15429</v>
      </c>
      <c r="AG731" s="662" t="s">
        <v>17100</v>
      </c>
    </row>
    <row r="732" spans="1:33" ht="18.75" customHeight="1">
      <c r="A732" s="662" t="s">
        <v>339</v>
      </c>
      <c r="B732" s="662">
        <v>16206</v>
      </c>
      <c r="C732" s="662" t="s">
        <v>17</v>
      </c>
      <c r="D732" s="662" t="s">
        <v>362</v>
      </c>
      <c r="E732" s="662" t="s">
        <v>363</v>
      </c>
      <c r="F732" s="662" t="s">
        <v>364</v>
      </c>
      <c r="G732" s="662">
        <v>42</v>
      </c>
      <c r="H732" s="662">
        <v>48.6</v>
      </c>
      <c r="I732" s="662">
        <v>140</v>
      </c>
      <c r="J732" s="662">
        <v>32.5</v>
      </c>
      <c r="K732" s="662">
        <v>39</v>
      </c>
      <c r="L732" s="662">
        <v>8</v>
      </c>
      <c r="M732" s="662">
        <v>1.5</v>
      </c>
      <c r="N732" s="662" t="s">
        <v>365</v>
      </c>
      <c r="O732" s="662">
        <v>16915</v>
      </c>
      <c r="P732" s="662" t="s">
        <v>40</v>
      </c>
      <c r="Q732" s="667">
        <v>42.81</v>
      </c>
      <c r="R732" s="667">
        <v>140.54166699999999</v>
      </c>
      <c r="S732" s="662">
        <v>892.44167219063468</v>
      </c>
      <c r="T732" s="668" t="s">
        <v>4605</v>
      </c>
      <c r="U732" s="668" t="s">
        <v>4605</v>
      </c>
      <c r="V732" s="668" t="s">
        <v>4605</v>
      </c>
      <c r="W732" s="668" t="s">
        <v>22</v>
      </c>
      <c r="X732" s="668" t="s">
        <v>22</v>
      </c>
      <c r="Y732" s="668" t="s">
        <v>22</v>
      </c>
      <c r="Z732" s="668" t="s">
        <v>22</v>
      </c>
      <c r="AB732" s="662" t="s">
        <v>4745</v>
      </c>
      <c r="AC732" s="662" t="s">
        <v>47</v>
      </c>
      <c r="AE732" s="662" t="s">
        <v>4972</v>
      </c>
      <c r="AF732" s="662" t="s">
        <v>15447</v>
      </c>
      <c r="AG732" s="662" t="s">
        <v>17118</v>
      </c>
    </row>
    <row r="733" spans="1:33" ht="18.75" customHeight="1">
      <c r="A733" s="662" t="s">
        <v>664</v>
      </c>
      <c r="B733" s="662">
        <v>21261</v>
      </c>
      <c r="C733" s="662" t="s">
        <v>17</v>
      </c>
      <c r="D733" s="662" t="s">
        <v>696</v>
      </c>
      <c r="E733" s="662" t="s">
        <v>697</v>
      </c>
      <c r="F733" s="662" t="s">
        <v>698</v>
      </c>
      <c r="G733" s="662">
        <v>42</v>
      </c>
      <c r="H733" s="662">
        <v>32.6</v>
      </c>
      <c r="I733" s="662">
        <v>141</v>
      </c>
      <c r="J733" s="662">
        <v>21.1</v>
      </c>
      <c r="K733" s="662">
        <v>6</v>
      </c>
      <c r="L733" s="662">
        <v>6.5</v>
      </c>
      <c r="M733" s="662">
        <v>1.5</v>
      </c>
      <c r="N733" s="662" t="s">
        <v>93</v>
      </c>
      <c r="O733" s="662">
        <v>21920</v>
      </c>
      <c r="P733" s="662" t="s">
        <v>40</v>
      </c>
      <c r="Q733" s="667">
        <v>42.543332999999997</v>
      </c>
      <c r="R733" s="667">
        <v>141.35166699999999</v>
      </c>
      <c r="S733" s="662">
        <v>893.08387306908003</v>
      </c>
      <c r="T733" s="668" t="s">
        <v>4605</v>
      </c>
      <c r="U733" s="668" t="s">
        <v>4605</v>
      </c>
      <c r="V733" s="668" t="s">
        <v>4605</v>
      </c>
      <c r="W733" s="668" t="s">
        <v>22</v>
      </c>
      <c r="X733" s="668" t="s">
        <v>22</v>
      </c>
      <c r="Y733" s="668" t="s">
        <v>22</v>
      </c>
      <c r="Z733" s="668" t="s">
        <v>22</v>
      </c>
      <c r="AB733" s="662" t="s">
        <v>4745</v>
      </c>
      <c r="AC733" s="662" t="s">
        <v>533</v>
      </c>
      <c r="AE733" s="662" t="s">
        <v>4972</v>
      </c>
      <c r="AF733" s="662" t="s">
        <v>15432</v>
      </c>
      <c r="AG733" s="662" t="s">
        <v>17103</v>
      </c>
    </row>
    <row r="734" spans="1:33">
      <c r="A734" s="662" t="s">
        <v>4333</v>
      </c>
      <c r="B734" s="662">
        <v>88736</v>
      </c>
      <c r="C734" s="662" t="s">
        <v>17</v>
      </c>
      <c r="D734" s="662" t="s">
        <v>4431</v>
      </c>
      <c r="E734" s="662" t="s">
        <v>4432</v>
      </c>
      <c r="F734" s="662" t="s">
        <v>4433</v>
      </c>
      <c r="G734" s="662">
        <v>29</v>
      </c>
      <c r="H734" s="662">
        <v>50.4</v>
      </c>
      <c r="I734" s="662">
        <v>129</v>
      </c>
      <c r="J734" s="662">
        <v>52</v>
      </c>
      <c r="K734" s="662">
        <v>220</v>
      </c>
      <c r="L734" s="662">
        <v>6.5</v>
      </c>
      <c r="M734" s="662">
        <v>1.5</v>
      </c>
      <c r="N734" s="662" t="s">
        <v>4434</v>
      </c>
      <c r="O734" s="662" t="s">
        <v>22</v>
      </c>
      <c r="P734" s="662" t="s">
        <v>40</v>
      </c>
      <c r="Q734" s="667">
        <v>29.84</v>
      </c>
      <c r="R734" s="667">
        <v>129.86666700000001</v>
      </c>
      <c r="S734" s="662">
        <v>894.87891507458414</v>
      </c>
      <c r="T734" s="668" t="s">
        <v>4605</v>
      </c>
      <c r="U734" s="668" t="s">
        <v>4605</v>
      </c>
      <c r="V734" s="668" t="s">
        <v>4605</v>
      </c>
      <c r="W734" s="668" t="s">
        <v>22</v>
      </c>
      <c r="X734" s="668" t="s">
        <v>22</v>
      </c>
      <c r="Y734" s="668" t="s">
        <v>22</v>
      </c>
      <c r="Z734" s="668" t="s">
        <v>22</v>
      </c>
      <c r="AB734" s="662" t="s">
        <v>4434</v>
      </c>
      <c r="AC734" s="662" t="s">
        <v>4434</v>
      </c>
      <c r="AE734" s="662" t="s">
        <v>4972</v>
      </c>
      <c r="AF734" s="662" t="s">
        <v>15434</v>
      </c>
      <c r="AG734" s="662" t="s">
        <v>17105</v>
      </c>
    </row>
    <row r="735" spans="1:33" ht="18.75" customHeight="1">
      <c r="A735" s="662" t="s">
        <v>664</v>
      </c>
      <c r="B735" s="662">
        <v>21161</v>
      </c>
      <c r="C735" s="662" t="s">
        <v>17</v>
      </c>
      <c r="D735" s="662" t="s">
        <v>674</v>
      </c>
      <c r="E735" s="662" t="s">
        <v>675</v>
      </c>
      <c r="F735" s="662" t="s">
        <v>676</v>
      </c>
      <c r="G735" s="662">
        <v>42</v>
      </c>
      <c r="H735" s="662">
        <v>40.200000000000003</v>
      </c>
      <c r="I735" s="662">
        <v>141</v>
      </c>
      <c r="J735" s="662">
        <v>4.7</v>
      </c>
      <c r="K735" s="662">
        <v>390</v>
      </c>
      <c r="L735" s="662">
        <v>10</v>
      </c>
      <c r="M735" s="662">
        <v>2.5</v>
      </c>
      <c r="N735" s="662" t="s">
        <v>677</v>
      </c>
      <c r="O735" s="662">
        <v>21910</v>
      </c>
      <c r="P735" s="662" t="s">
        <v>40</v>
      </c>
      <c r="Q735" s="667">
        <v>42.67</v>
      </c>
      <c r="R735" s="667">
        <v>141.07833299999999</v>
      </c>
      <c r="S735" s="662">
        <v>895.803359008592</v>
      </c>
      <c r="T735" s="668" t="s">
        <v>4605</v>
      </c>
      <c r="U735" s="668" t="s">
        <v>4605</v>
      </c>
      <c r="V735" s="668" t="s">
        <v>4605</v>
      </c>
      <c r="W735" s="668" t="s">
        <v>22</v>
      </c>
      <c r="X735" s="668" t="s">
        <v>22</v>
      </c>
      <c r="Y735" s="668" t="s">
        <v>22</v>
      </c>
      <c r="Z735" s="668" t="s">
        <v>22</v>
      </c>
      <c r="AB735" s="662" t="s">
        <v>4769</v>
      </c>
      <c r="AC735" s="662" t="s">
        <v>181</v>
      </c>
      <c r="AE735" s="662" t="s">
        <v>4972</v>
      </c>
      <c r="AF735" s="662" t="s">
        <v>15440</v>
      </c>
      <c r="AG735" s="662" t="s">
        <v>17111</v>
      </c>
    </row>
    <row r="736" spans="1:33" ht="18.75" customHeight="1">
      <c r="A736" s="662" t="s">
        <v>664</v>
      </c>
      <c r="B736" s="662">
        <v>21171</v>
      </c>
      <c r="C736" s="662" t="s">
        <v>17</v>
      </c>
      <c r="D736" s="662" t="s">
        <v>678</v>
      </c>
      <c r="E736" s="662" t="s">
        <v>679</v>
      </c>
      <c r="F736" s="662" t="s">
        <v>680</v>
      </c>
      <c r="G736" s="662">
        <v>42</v>
      </c>
      <c r="H736" s="662">
        <v>37.799999999999997</v>
      </c>
      <c r="I736" s="662">
        <v>141</v>
      </c>
      <c r="J736" s="662">
        <v>14.8</v>
      </c>
      <c r="K736" s="662">
        <v>170</v>
      </c>
      <c r="L736" s="662">
        <v>10</v>
      </c>
      <c r="M736" s="662">
        <v>1.5</v>
      </c>
      <c r="N736" s="662" t="s">
        <v>415</v>
      </c>
      <c r="O736" s="662" t="s">
        <v>22</v>
      </c>
      <c r="P736" s="662" t="s">
        <v>40</v>
      </c>
      <c r="Q736" s="667">
        <v>42.63</v>
      </c>
      <c r="R736" s="667">
        <v>141.246667</v>
      </c>
      <c r="S736" s="662">
        <v>897.811955054176</v>
      </c>
      <c r="T736" s="668" t="s">
        <v>4605</v>
      </c>
      <c r="U736" s="668" t="s">
        <v>4605</v>
      </c>
      <c r="V736" s="668" t="s">
        <v>4605</v>
      </c>
      <c r="W736" s="668" t="s">
        <v>22</v>
      </c>
      <c r="X736" s="668" t="s">
        <v>22</v>
      </c>
      <c r="Y736" s="668" t="s">
        <v>22</v>
      </c>
      <c r="Z736" s="668" t="s">
        <v>22</v>
      </c>
      <c r="AB736" s="662" t="s">
        <v>4745</v>
      </c>
      <c r="AC736" s="662" t="s">
        <v>208</v>
      </c>
      <c r="AE736" s="662" t="s">
        <v>4972</v>
      </c>
      <c r="AF736" s="662" t="s">
        <v>15446</v>
      </c>
      <c r="AG736" s="662" t="s">
        <v>17117</v>
      </c>
    </row>
    <row r="737" spans="1:33" ht="18.75" customHeight="1">
      <c r="A737" s="662" t="s">
        <v>339</v>
      </c>
      <c r="B737" s="662">
        <v>16281</v>
      </c>
      <c r="C737" s="662" t="s">
        <v>17</v>
      </c>
      <c r="D737" s="662" t="s">
        <v>378</v>
      </c>
      <c r="E737" s="662" t="s">
        <v>379</v>
      </c>
      <c r="F737" s="662" t="s">
        <v>380</v>
      </c>
      <c r="G737" s="662">
        <v>42</v>
      </c>
      <c r="H737" s="662">
        <v>46.5</v>
      </c>
      <c r="I737" s="662">
        <v>140</v>
      </c>
      <c r="J737" s="662">
        <v>52.8</v>
      </c>
      <c r="K737" s="662">
        <v>440</v>
      </c>
      <c r="L737" s="662">
        <v>10</v>
      </c>
      <c r="M737" s="662">
        <v>3.3</v>
      </c>
      <c r="N737" s="662" t="s">
        <v>381</v>
      </c>
      <c r="O737" s="662" t="s">
        <v>22</v>
      </c>
      <c r="P737" s="662" t="s">
        <v>40</v>
      </c>
      <c r="Q737" s="667">
        <v>42.774999999999999</v>
      </c>
      <c r="R737" s="667">
        <v>140.88</v>
      </c>
      <c r="S737" s="662">
        <v>899.65252044546014</v>
      </c>
      <c r="T737" s="668" t="s">
        <v>4605</v>
      </c>
      <c r="U737" s="668" t="s">
        <v>4605</v>
      </c>
      <c r="V737" s="668" t="s">
        <v>4605</v>
      </c>
      <c r="W737" s="668" t="s">
        <v>22</v>
      </c>
      <c r="X737" s="668" t="s">
        <v>22</v>
      </c>
      <c r="Y737" s="668" t="s">
        <v>22</v>
      </c>
      <c r="Z737" s="668" t="s">
        <v>22</v>
      </c>
      <c r="AB737" s="662" t="s">
        <v>4762</v>
      </c>
      <c r="AC737" s="662" t="s">
        <v>578</v>
      </c>
      <c r="AE737" s="662" t="s">
        <v>4972</v>
      </c>
      <c r="AF737" s="662" t="s">
        <v>15442</v>
      </c>
      <c r="AG737" s="662" t="s">
        <v>17113</v>
      </c>
    </row>
    <row r="738" spans="1:33" ht="18.75" customHeight="1">
      <c r="A738" s="662" t="s">
        <v>339</v>
      </c>
      <c r="B738" s="662">
        <v>16286</v>
      </c>
      <c r="C738" s="662" t="s">
        <v>17</v>
      </c>
      <c r="D738" s="662" t="s">
        <v>382</v>
      </c>
      <c r="E738" s="662" t="s">
        <v>383</v>
      </c>
      <c r="F738" s="662" t="s">
        <v>384</v>
      </c>
      <c r="G738" s="662">
        <v>42</v>
      </c>
      <c r="H738" s="662">
        <v>47.6</v>
      </c>
      <c r="I738" s="662">
        <v>140</v>
      </c>
      <c r="J738" s="662">
        <v>56.9</v>
      </c>
      <c r="K738" s="662">
        <v>264</v>
      </c>
      <c r="L738" s="662">
        <v>10</v>
      </c>
      <c r="M738" s="662">
        <v>2.9</v>
      </c>
      <c r="N738" s="662" t="s">
        <v>385</v>
      </c>
      <c r="O738" s="662">
        <v>16920</v>
      </c>
      <c r="P738" s="662" t="s">
        <v>40</v>
      </c>
      <c r="Q738" s="667">
        <v>42.793332999999997</v>
      </c>
      <c r="R738" s="667">
        <v>140.94833299999999</v>
      </c>
      <c r="S738" s="662">
        <v>903.79600545671531</v>
      </c>
      <c r="T738" s="668" t="s">
        <v>4605</v>
      </c>
      <c r="U738" s="668" t="s">
        <v>4605</v>
      </c>
      <c r="V738" s="668" t="s">
        <v>4605</v>
      </c>
      <c r="W738" s="668" t="s">
        <v>22</v>
      </c>
      <c r="X738" s="668" t="s">
        <v>22</v>
      </c>
      <c r="Y738" s="668" t="s">
        <v>22</v>
      </c>
      <c r="Z738" s="668" t="s">
        <v>22</v>
      </c>
      <c r="AB738" s="662" t="s">
        <v>4745</v>
      </c>
      <c r="AC738" s="662" t="s">
        <v>4763</v>
      </c>
      <c r="AE738" s="662" t="s">
        <v>4972</v>
      </c>
      <c r="AF738" s="662" t="s">
        <v>15437</v>
      </c>
      <c r="AG738" s="662" t="s">
        <v>17108</v>
      </c>
    </row>
    <row r="739" spans="1:33" ht="18.75" customHeight="1">
      <c r="A739" s="662" t="s">
        <v>664</v>
      </c>
      <c r="B739" s="662">
        <v>21187</v>
      </c>
      <c r="C739" s="662" t="s">
        <v>23</v>
      </c>
      <c r="D739" s="662" t="s">
        <v>681</v>
      </c>
      <c r="E739" s="662" t="s">
        <v>682</v>
      </c>
      <c r="F739" s="662" t="s">
        <v>683</v>
      </c>
      <c r="G739" s="662">
        <v>42</v>
      </c>
      <c r="H739" s="662">
        <v>37.4</v>
      </c>
      <c r="I739" s="662">
        <v>141</v>
      </c>
      <c r="J739" s="662">
        <v>32.799999999999997</v>
      </c>
      <c r="K739" s="662">
        <v>6</v>
      </c>
      <c r="L739" s="662">
        <v>20.2</v>
      </c>
      <c r="M739" s="662" t="s">
        <v>22</v>
      </c>
      <c r="N739" s="662" t="s">
        <v>684</v>
      </c>
      <c r="O739" s="662">
        <v>21913</v>
      </c>
      <c r="P739" s="662" t="s">
        <v>22</v>
      </c>
      <c r="Q739" s="667">
        <v>42.623333000000002</v>
      </c>
      <c r="R739" s="667">
        <v>141.54666700000001</v>
      </c>
      <c r="S739" s="662">
        <v>908.38199838847834</v>
      </c>
      <c r="T739" s="668" t="s">
        <v>4605</v>
      </c>
      <c r="U739" s="668" t="s">
        <v>4605</v>
      </c>
      <c r="V739" s="668" t="s">
        <v>4605</v>
      </c>
      <c r="W739" s="668" t="s">
        <v>22</v>
      </c>
      <c r="X739" s="668" t="s">
        <v>22</v>
      </c>
      <c r="Y739" s="668" t="s">
        <v>4605</v>
      </c>
      <c r="Z739" s="668" t="s">
        <v>22</v>
      </c>
      <c r="AB739" s="662" t="s">
        <v>684</v>
      </c>
      <c r="AC739" s="662" t="s">
        <v>684</v>
      </c>
      <c r="AE739" s="662" t="s">
        <v>4972</v>
      </c>
      <c r="AF739" s="662" t="s">
        <v>15445</v>
      </c>
      <c r="AG739" s="662" t="s">
        <v>17116</v>
      </c>
    </row>
    <row r="740" spans="1:33">
      <c r="A740" s="662" t="s">
        <v>339</v>
      </c>
      <c r="B740" s="662">
        <v>16217</v>
      </c>
      <c r="C740" s="662" t="s">
        <v>23</v>
      </c>
      <c r="D740" s="662" t="s">
        <v>366</v>
      </c>
      <c r="E740" s="662" t="s">
        <v>367</v>
      </c>
      <c r="F740" s="662" t="s">
        <v>368</v>
      </c>
      <c r="G740" s="662">
        <v>42</v>
      </c>
      <c r="H740" s="662">
        <v>54</v>
      </c>
      <c r="I740" s="662">
        <v>140</v>
      </c>
      <c r="J740" s="662">
        <v>45.4</v>
      </c>
      <c r="K740" s="662">
        <v>176</v>
      </c>
      <c r="L740" s="662">
        <v>30.8</v>
      </c>
      <c r="M740" s="662" t="s">
        <v>22</v>
      </c>
      <c r="N740" s="662" t="s">
        <v>369</v>
      </c>
      <c r="O740" s="662">
        <v>16917</v>
      </c>
      <c r="P740" s="662" t="s">
        <v>22</v>
      </c>
      <c r="Q740" s="667">
        <v>42.9</v>
      </c>
      <c r="R740" s="667">
        <v>140.75666699999999</v>
      </c>
      <c r="S740" s="662">
        <v>908.40077620947045</v>
      </c>
      <c r="T740" s="668" t="s">
        <v>4605</v>
      </c>
      <c r="U740" s="668" t="s">
        <v>4605</v>
      </c>
      <c r="V740" s="668" t="s">
        <v>4605</v>
      </c>
      <c r="W740" s="668" t="s">
        <v>22</v>
      </c>
      <c r="X740" s="668" t="s">
        <v>22</v>
      </c>
      <c r="Y740" s="668" t="s">
        <v>4605</v>
      </c>
      <c r="Z740" s="668" t="s">
        <v>22</v>
      </c>
      <c r="AB740" s="662" t="s">
        <v>369</v>
      </c>
      <c r="AC740" s="662" t="s">
        <v>369</v>
      </c>
      <c r="AE740" s="662" t="s">
        <v>4972</v>
      </c>
      <c r="AF740" s="662" t="s">
        <v>15438</v>
      </c>
      <c r="AG740" s="662" t="s">
        <v>17109</v>
      </c>
    </row>
    <row r="741" spans="1:33" ht="18.75" customHeight="1">
      <c r="A741" s="662" t="s">
        <v>339</v>
      </c>
      <c r="B741" s="662">
        <v>16156</v>
      </c>
      <c r="C741" s="662" t="s">
        <v>17</v>
      </c>
      <c r="D741" s="662" t="s">
        <v>359</v>
      </c>
      <c r="E741" s="662" t="s">
        <v>360</v>
      </c>
      <c r="F741" s="662" t="s">
        <v>361</v>
      </c>
      <c r="G741" s="662">
        <v>42</v>
      </c>
      <c r="H741" s="662">
        <v>58.8</v>
      </c>
      <c r="I741" s="662">
        <v>140</v>
      </c>
      <c r="J741" s="662">
        <v>36.200000000000003</v>
      </c>
      <c r="K741" s="662">
        <v>15</v>
      </c>
      <c r="L741" s="662">
        <v>10</v>
      </c>
      <c r="M741" s="662">
        <v>1.5</v>
      </c>
      <c r="N741" s="662" t="s">
        <v>51</v>
      </c>
      <c r="O741" s="662">
        <v>16910</v>
      </c>
      <c r="P741" s="662" t="s">
        <v>40</v>
      </c>
      <c r="Q741" s="667">
        <v>42.98</v>
      </c>
      <c r="R741" s="667">
        <v>140.60333299999999</v>
      </c>
      <c r="S741" s="662">
        <v>911.85848777943545</v>
      </c>
      <c r="T741" s="668" t="s">
        <v>4605</v>
      </c>
      <c r="U741" s="668" t="s">
        <v>4605</v>
      </c>
      <c r="V741" s="668" t="s">
        <v>4605</v>
      </c>
      <c r="W741" s="668" t="s">
        <v>22</v>
      </c>
      <c r="X741" s="668" t="s">
        <v>22</v>
      </c>
      <c r="Y741" s="668" t="s">
        <v>22</v>
      </c>
      <c r="Z741" s="668" t="s">
        <v>22</v>
      </c>
      <c r="AB741" s="662" t="s">
        <v>4745</v>
      </c>
      <c r="AC741" s="662" t="s">
        <v>346</v>
      </c>
      <c r="AE741" s="662" t="s">
        <v>5466</v>
      </c>
      <c r="AF741" s="662" t="s">
        <v>15475</v>
      </c>
      <c r="AG741" s="662" t="s">
        <v>17146</v>
      </c>
    </row>
    <row r="742" spans="1:33">
      <c r="A742" s="662" t="s">
        <v>714</v>
      </c>
      <c r="B742" s="662">
        <v>22241</v>
      </c>
      <c r="C742" s="662" t="s">
        <v>17</v>
      </c>
      <c r="D742" s="662" t="s">
        <v>735</v>
      </c>
      <c r="E742" s="662" t="s">
        <v>736</v>
      </c>
      <c r="F742" s="662" t="s">
        <v>737</v>
      </c>
      <c r="G742" s="662">
        <v>42</v>
      </c>
      <c r="H742" s="662">
        <v>20.6</v>
      </c>
      <c r="I742" s="662">
        <v>142</v>
      </c>
      <c r="J742" s="662">
        <v>21.7</v>
      </c>
      <c r="K742" s="662">
        <v>10</v>
      </c>
      <c r="L742" s="662">
        <v>9.9</v>
      </c>
      <c r="M742" s="662">
        <v>1.5</v>
      </c>
      <c r="N742" s="662" t="s">
        <v>738</v>
      </c>
      <c r="O742" s="662">
        <v>22920</v>
      </c>
      <c r="P742" s="662" t="s">
        <v>22</v>
      </c>
      <c r="Q742" s="667">
        <v>42.343333000000001</v>
      </c>
      <c r="R742" s="667">
        <v>142.36166700000001</v>
      </c>
      <c r="S742" s="662">
        <v>915.59051707634808</v>
      </c>
      <c r="T742" s="668" t="s">
        <v>4605</v>
      </c>
      <c r="U742" s="668" t="s">
        <v>4605</v>
      </c>
      <c r="V742" s="668" t="s">
        <v>4605</v>
      </c>
      <c r="W742" s="668" t="s">
        <v>22</v>
      </c>
      <c r="X742" s="668" t="s">
        <v>22</v>
      </c>
      <c r="Y742" s="668" t="s">
        <v>22</v>
      </c>
      <c r="Z742" s="668" t="s">
        <v>22</v>
      </c>
      <c r="AB742" s="662" t="s">
        <v>4745</v>
      </c>
      <c r="AC742" s="662" t="s">
        <v>85</v>
      </c>
      <c r="AE742" s="662" t="s">
        <v>5466</v>
      </c>
      <c r="AF742" s="662" t="s">
        <v>15448</v>
      </c>
      <c r="AG742" s="662" t="s">
        <v>17119</v>
      </c>
    </row>
    <row r="743" spans="1:33" ht="18.75" customHeight="1">
      <c r="A743" s="662" t="s">
        <v>714</v>
      </c>
      <c r="B743" s="662">
        <v>22141</v>
      </c>
      <c r="C743" s="662" t="s">
        <v>17</v>
      </c>
      <c r="D743" s="662" t="s">
        <v>724</v>
      </c>
      <c r="E743" s="662" t="s">
        <v>725</v>
      </c>
      <c r="F743" s="662" t="s">
        <v>726</v>
      </c>
      <c r="G743" s="662">
        <v>42</v>
      </c>
      <c r="H743" s="662">
        <v>29.8</v>
      </c>
      <c r="I743" s="662">
        <v>142</v>
      </c>
      <c r="J743" s="662">
        <v>3.2</v>
      </c>
      <c r="K743" s="662">
        <v>47</v>
      </c>
      <c r="L743" s="662">
        <v>9.9</v>
      </c>
      <c r="M743" s="662">
        <v>1.5</v>
      </c>
      <c r="N743" s="662" t="s">
        <v>727</v>
      </c>
      <c r="O743" s="662" t="s">
        <v>22</v>
      </c>
      <c r="P743" s="662" t="s">
        <v>22</v>
      </c>
      <c r="Q743" s="667">
        <v>42.496667000000002</v>
      </c>
      <c r="R743" s="667">
        <v>142.05333300000001</v>
      </c>
      <c r="S743" s="662">
        <v>916.58806113832679</v>
      </c>
      <c r="T743" s="668" t="s">
        <v>4605</v>
      </c>
      <c r="U743" s="668" t="s">
        <v>4605</v>
      </c>
      <c r="V743" s="668" t="s">
        <v>4605</v>
      </c>
      <c r="W743" s="668" t="s">
        <v>22</v>
      </c>
      <c r="X743" s="668" t="s">
        <v>22</v>
      </c>
      <c r="Y743" s="668" t="s">
        <v>22</v>
      </c>
      <c r="Z743" s="668" t="s">
        <v>22</v>
      </c>
      <c r="AB743" s="662" t="s">
        <v>4745</v>
      </c>
      <c r="AC743" s="662" t="s">
        <v>4772</v>
      </c>
      <c r="AE743" s="662" t="s">
        <v>5466</v>
      </c>
      <c r="AF743" s="662" t="s">
        <v>15470</v>
      </c>
      <c r="AG743" s="662" t="s">
        <v>17141</v>
      </c>
    </row>
    <row r="744" spans="1:33" ht="18.75" customHeight="1">
      <c r="A744" s="662" t="s">
        <v>230</v>
      </c>
      <c r="B744" s="662">
        <v>14286</v>
      </c>
      <c r="C744" s="662" t="s">
        <v>17</v>
      </c>
      <c r="D744" s="662" t="s">
        <v>270</v>
      </c>
      <c r="E744" s="662" t="s">
        <v>271</v>
      </c>
      <c r="F744" s="662" t="s">
        <v>272</v>
      </c>
      <c r="G744" s="662">
        <v>42</v>
      </c>
      <c r="H744" s="662">
        <v>46.3</v>
      </c>
      <c r="I744" s="662">
        <v>141</v>
      </c>
      <c r="J744" s="662">
        <v>24.4</v>
      </c>
      <c r="K744" s="662">
        <v>290</v>
      </c>
      <c r="L744" s="662">
        <v>10</v>
      </c>
      <c r="M744" s="662">
        <v>1.5</v>
      </c>
      <c r="N744" s="662" t="s">
        <v>105</v>
      </c>
      <c r="O744" s="662" t="s">
        <v>22</v>
      </c>
      <c r="P744" s="662" t="s">
        <v>40</v>
      </c>
      <c r="Q744" s="667">
        <v>42.771667000000001</v>
      </c>
      <c r="R744" s="667">
        <v>141.406667</v>
      </c>
      <c r="S744" s="662">
        <v>917.76964789905003</v>
      </c>
      <c r="T744" s="668" t="s">
        <v>4605</v>
      </c>
      <c r="U744" s="668" t="s">
        <v>4605</v>
      </c>
      <c r="V744" s="668" t="s">
        <v>4605</v>
      </c>
      <c r="W744" s="668" t="s">
        <v>22</v>
      </c>
      <c r="X744" s="668" t="s">
        <v>22</v>
      </c>
      <c r="Y744" s="668" t="s">
        <v>22</v>
      </c>
      <c r="Z744" s="668" t="s">
        <v>22</v>
      </c>
      <c r="AB744" s="662" t="s">
        <v>4745</v>
      </c>
      <c r="AC744" s="662" t="s">
        <v>525</v>
      </c>
      <c r="AE744" s="662" t="s">
        <v>5466</v>
      </c>
      <c r="AF744" s="662" t="s">
        <v>15452</v>
      </c>
      <c r="AG744" s="662" t="s">
        <v>17123</v>
      </c>
    </row>
    <row r="745" spans="1:33" ht="18.75" customHeight="1">
      <c r="A745" s="662" t="s">
        <v>714</v>
      </c>
      <c r="B745" s="662">
        <v>22327</v>
      </c>
      <c r="C745" s="662" t="s">
        <v>23</v>
      </c>
      <c r="D745" s="662" t="s">
        <v>746</v>
      </c>
      <c r="E745" s="662" t="s">
        <v>747</v>
      </c>
      <c r="F745" s="662" t="s">
        <v>748</v>
      </c>
      <c r="G745" s="662">
        <v>42</v>
      </c>
      <c r="H745" s="662">
        <v>9.6999999999999993</v>
      </c>
      <c r="I745" s="662">
        <v>142</v>
      </c>
      <c r="J745" s="662">
        <v>46.6</v>
      </c>
      <c r="K745" s="662">
        <v>37</v>
      </c>
      <c r="L745" s="662">
        <v>18.100000000000001</v>
      </c>
      <c r="M745" s="662" t="s">
        <v>22</v>
      </c>
      <c r="N745" s="662" t="s">
        <v>749</v>
      </c>
      <c r="O745" s="662">
        <v>22913</v>
      </c>
      <c r="P745" s="662" t="s">
        <v>22</v>
      </c>
      <c r="Q745" s="667">
        <v>42.161667000000001</v>
      </c>
      <c r="R745" s="667">
        <v>142.776667</v>
      </c>
      <c r="S745" s="662">
        <v>918.30796665709272</v>
      </c>
      <c r="T745" s="668" t="s">
        <v>4605</v>
      </c>
      <c r="U745" s="668" t="s">
        <v>4605</v>
      </c>
      <c r="V745" s="668" t="s">
        <v>4605</v>
      </c>
      <c r="W745" s="668" t="s">
        <v>22</v>
      </c>
      <c r="X745" s="668" t="s">
        <v>22</v>
      </c>
      <c r="Y745" s="668" t="s">
        <v>4605</v>
      </c>
      <c r="Z745" s="668" t="s">
        <v>22</v>
      </c>
      <c r="AB745" s="662" t="s">
        <v>4745</v>
      </c>
      <c r="AC745" s="662" t="s">
        <v>4773</v>
      </c>
      <c r="AE745" s="662" t="s">
        <v>5466</v>
      </c>
      <c r="AF745" s="662" t="s">
        <v>15473</v>
      </c>
      <c r="AG745" s="662" t="s">
        <v>17144</v>
      </c>
    </row>
    <row r="746" spans="1:33">
      <c r="A746" s="662" t="s">
        <v>714</v>
      </c>
      <c r="B746" s="662">
        <v>22291</v>
      </c>
      <c r="C746" s="662" t="s">
        <v>17</v>
      </c>
      <c r="D746" s="662" t="s">
        <v>739</v>
      </c>
      <c r="E746" s="662" t="s">
        <v>740</v>
      </c>
      <c r="F746" s="662" t="s">
        <v>741</v>
      </c>
      <c r="G746" s="662">
        <v>42</v>
      </c>
      <c r="H746" s="662">
        <v>14.7</v>
      </c>
      <c r="I746" s="662">
        <v>142</v>
      </c>
      <c r="J746" s="662">
        <v>39.700000000000003</v>
      </c>
      <c r="K746" s="662">
        <v>10</v>
      </c>
      <c r="L746" s="662">
        <v>10</v>
      </c>
      <c r="M746" s="662">
        <v>1.5</v>
      </c>
      <c r="N746" s="662" t="s">
        <v>85</v>
      </c>
      <c r="O746" s="662" t="s">
        <v>22</v>
      </c>
      <c r="P746" s="662" t="s">
        <v>40</v>
      </c>
      <c r="Q746" s="667">
        <v>42.244999999999997</v>
      </c>
      <c r="R746" s="667">
        <v>142.66166699999999</v>
      </c>
      <c r="S746" s="662">
        <v>920.36787992413861</v>
      </c>
      <c r="T746" s="668" t="s">
        <v>4605</v>
      </c>
      <c r="U746" s="668" t="s">
        <v>4605</v>
      </c>
      <c r="V746" s="668" t="s">
        <v>4605</v>
      </c>
      <c r="W746" s="668" t="s">
        <v>22</v>
      </c>
      <c r="X746" s="668" t="s">
        <v>22</v>
      </c>
      <c r="Y746" s="668" t="s">
        <v>22</v>
      </c>
      <c r="Z746" s="668" t="s">
        <v>22</v>
      </c>
      <c r="AB746" s="662" t="s">
        <v>85</v>
      </c>
      <c r="AC746" s="662" t="s">
        <v>85</v>
      </c>
      <c r="AE746" s="662" t="s">
        <v>5466</v>
      </c>
      <c r="AF746" s="662" t="s">
        <v>15476</v>
      </c>
      <c r="AG746" s="662" t="s">
        <v>17147</v>
      </c>
    </row>
    <row r="747" spans="1:33" ht="18.75" customHeight="1">
      <c r="A747" s="662" t="s">
        <v>664</v>
      </c>
      <c r="B747" s="662">
        <v>21276</v>
      </c>
      <c r="C747" s="662" t="s">
        <v>17</v>
      </c>
      <c r="D747" s="662" t="s">
        <v>699</v>
      </c>
      <c r="E747" s="662" t="s">
        <v>700</v>
      </c>
      <c r="F747" s="662" t="s">
        <v>701</v>
      </c>
      <c r="G747" s="662">
        <v>42</v>
      </c>
      <c r="H747" s="662">
        <v>35.4</v>
      </c>
      <c r="I747" s="662">
        <v>141</v>
      </c>
      <c r="J747" s="662">
        <v>56</v>
      </c>
      <c r="K747" s="662">
        <v>10</v>
      </c>
      <c r="L747" s="662">
        <v>10</v>
      </c>
      <c r="M747" s="662">
        <v>1.5</v>
      </c>
      <c r="N747" s="662" t="s">
        <v>702</v>
      </c>
      <c r="O747" s="662" t="s">
        <v>22</v>
      </c>
      <c r="P747" s="662" t="s">
        <v>40</v>
      </c>
      <c r="Q747" s="667">
        <v>42.59</v>
      </c>
      <c r="R747" s="667">
        <v>141.933333</v>
      </c>
      <c r="S747" s="662">
        <v>920.52794092235865</v>
      </c>
      <c r="T747" s="668" t="s">
        <v>4605</v>
      </c>
      <c r="U747" s="668" t="s">
        <v>4605</v>
      </c>
      <c r="V747" s="668" t="s">
        <v>4605</v>
      </c>
      <c r="W747" s="668" t="s">
        <v>22</v>
      </c>
      <c r="X747" s="668" t="s">
        <v>22</v>
      </c>
      <c r="Y747" s="668" t="s">
        <v>22</v>
      </c>
      <c r="Z747" s="668" t="s">
        <v>22</v>
      </c>
      <c r="AB747" s="662" t="s">
        <v>4745</v>
      </c>
      <c r="AC747" s="662" t="s">
        <v>1460</v>
      </c>
      <c r="AE747" s="662" t="s">
        <v>5466</v>
      </c>
      <c r="AF747" s="662" t="s">
        <v>15457</v>
      </c>
      <c r="AG747" s="662" t="s">
        <v>17128</v>
      </c>
    </row>
    <row r="748" spans="1:33" ht="18.75" customHeight="1">
      <c r="A748" s="662" t="s">
        <v>714</v>
      </c>
      <c r="B748" s="662">
        <v>22391</v>
      </c>
      <c r="C748" s="662" t="s">
        <v>17</v>
      </c>
      <c r="D748" s="662" t="s">
        <v>758</v>
      </c>
      <c r="E748" s="662" t="s">
        <v>759</v>
      </c>
      <c r="F748" s="662" t="s">
        <v>760</v>
      </c>
      <c r="G748" s="662">
        <v>41</v>
      </c>
      <c r="H748" s="662">
        <v>55.5</v>
      </c>
      <c r="I748" s="662">
        <v>143</v>
      </c>
      <c r="J748" s="662">
        <v>14.6</v>
      </c>
      <c r="K748" s="662">
        <v>63</v>
      </c>
      <c r="L748" s="662">
        <v>8.1</v>
      </c>
      <c r="M748" s="662">
        <v>1.5</v>
      </c>
      <c r="N748" s="662" t="s">
        <v>761</v>
      </c>
      <c r="O748" s="662" t="s">
        <v>22</v>
      </c>
      <c r="P748" s="662" t="s">
        <v>22</v>
      </c>
      <c r="Q748" s="667">
        <v>41.924999999999997</v>
      </c>
      <c r="R748" s="667">
        <v>143.24333300000001</v>
      </c>
      <c r="S748" s="662">
        <v>920.88441316633043</v>
      </c>
      <c r="T748" s="668" t="s">
        <v>4605</v>
      </c>
      <c r="U748" s="668" t="s">
        <v>4605</v>
      </c>
      <c r="V748" s="668" t="s">
        <v>4605</v>
      </c>
      <c r="W748" s="668" t="s">
        <v>22</v>
      </c>
      <c r="X748" s="668" t="s">
        <v>22</v>
      </c>
      <c r="Y748" s="668" t="s">
        <v>22</v>
      </c>
      <c r="Z748" s="668" t="s">
        <v>22</v>
      </c>
      <c r="AB748" s="662" t="s">
        <v>761</v>
      </c>
      <c r="AC748" s="662" t="s">
        <v>761</v>
      </c>
      <c r="AE748" s="662" t="s">
        <v>5466</v>
      </c>
      <c r="AF748" s="662" t="s">
        <v>15467</v>
      </c>
      <c r="AG748" s="662" t="s">
        <v>17138</v>
      </c>
    </row>
    <row r="749" spans="1:33" ht="18.75" customHeight="1">
      <c r="A749" s="662" t="s">
        <v>339</v>
      </c>
      <c r="B749" s="662">
        <v>16061</v>
      </c>
      <c r="C749" s="662" t="s">
        <v>17</v>
      </c>
      <c r="D749" s="662" t="s">
        <v>343</v>
      </c>
      <c r="E749" s="662" t="s">
        <v>344</v>
      </c>
      <c r="F749" s="662" t="s">
        <v>345</v>
      </c>
      <c r="G749" s="662">
        <v>43</v>
      </c>
      <c r="H749" s="662">
        <v>8.6999999999999993</v>
      </c>
      <c r="I749" s="662">
        <v>140</v>
      </c>
      <c r="J749" s="662">
        <v>25.4</v>
      </c>
      <c r="K749" s="662">
        <v>50</v>
      </c>
      <c r="L749" s="662">
        <v>9.9</v>
      </c>
      <c r="M749" s="662">
        <v>1.5</v>
      </c>
      <c r="N749" s="662" t="s">
        <v>346</v>
      </c>
      <c r="O749" s="662" t="s">
        <v>22</v>
      </c>
      <c r="P749" s="662" t="s">
        <v>22</v>
      </c>
      <c r="Q749" s="667">
        <v>43.145000000000003</v>
      </c>
      <c r="R749" s="667">
        <v>140.42333300000001</v>
      </c>
      <c r="S749" s="662">
        <v>923.66913804383171</v>
      </c>
      <c r="T749" s="668" t="s">
        <v>4605</v>
      </c>
      <c r="U749" s="668" t="s">
        <v>4605</v>
      </c>
      <c r="V749" s="668" t="s">
        <v>4605</v>
      </c>
      <c r="W749" s="668" t="s">
        <v>22</v>
      </c>
      <c r="X749" s="668" t="s">
        <v>22</v>
      </c>
      <c r="Y749" s="668" t="s">
        <v>22</v>
      </c>
      <c r="Z749" s="668" t="s">
        <v>22</v>
      </c>
      <c r="AB749" s="662" t="s">
        <v>346</v>
      </c>
      <c r="AC749" s="662" t="s">
        <v>346</v>
      </c>
      <c r="AE749" s="662" t="s">
        <v>5466</v>
      </c>
      <c r="AF749" s="662" t="s">
        <v>15458</v>
      </c>
      <c r="AG749" s="662" t="s">
        <v>17129</v>
      </c>
    </row>
    <row r="750" spans="1:33" ht="18.75" customHeight="1">
      <c r="A750" s="662" t="s">
        <v>230</v>
      </c>
      <c r="B750" s="662">
        <v>14296</v>
      </c>
      <c r="C750" s="662" t="s">
        <v>23</v>
      </c>
      <c r="D750" s="662" t="s">
        <v>273</v>
      </c>
      <c r="E750" s="662" t="s">
        <v>274</v>
      </c>
      <c r="F750" s="662" t="s">
        <v>275</v>
      </c>
      <c r="G750" s="662">
        <v>42</v>
      </c>
      <c r="H750" s="662">
        <v>46.5</v>
      </c>
      <c r="I750" s="662">
        <v>141</v>
      </c>
      <c r="J750" s="662">
        <v>41.5</v>
      </c>
      <c r="K750" s="662">
        <v>22</v>
      </c>
      <c r="L750" s="662">
        <v>9.8000000000000007</v>
      </c>
      <c r="M750" s="662" t="s">
        <v>22</v>
      </c>
      <c r="N750" s="662" t="s">
        <v>35</v>
      </c>
      <c r="O750" s="662">
        <v>14923</v>
      </c>
      <c r="P750" s="662" t="s">
        <v>36</v>
      </c>
      <c r="Q750" s="667">
        <v>42.774999999999999</v>
      </c>
      <c r="R750" s="667">
        <v>141.691667</v>
      </c>
      <c r="S750" s="662">
        <v>928.86474386182431</v>
      </c>
      <c r="T750" s="668" t="s">
        <v>4605</v>
      </c>
      <c r="U750" s="668" t="s">
        <v>4605</v>
      </c>
      <c r="V750" s="668" t="s">
        <v>4605</v>
      </c>
      <c r="W750" s="668" t="s">
        <v>22</v>
      </c>
      <c r="X750" s="668" t="s">
        <v>22</v>
      </c>
      <c r="Y750" s="668" t="s">
        <v>22</v>
      </c>
      <c r="Z750" s="668" t="s">
        <v>22</v>
      </c>
      <c r="AB750" s="662" t="s">
        <v>35</v>
      </c>
      <c r="AC750" s="662" t="s">
        <v>35</v>
      </c>
      <c r="AE750" s="662" t="s">
        <v>5466</v>
      </c>
      <c r="AF750" s="662" t="s">
        <v>15460</v>
      </c>
      <c r="AG750" s="662" t="s">
        <v>17131</v>
      </c>
    </row>
    <row r="751" spans="1:33" ht="18.75" customHeight="1">
      <c r="A751" s="662" t="s">
        <v>714</v>
      </c>
      <c r="B751" s="662">
        <v>22306</v>
      </c>
      <c r="C751" s="662" t="s">
        <v>17</v>
      </c>
      <c r="D751" s="662" t="s">
        <v>742</v>
      </c>
      <c r="E751" s="662" t="s">
        <v>743</v>
      </c>
      <c r="F751" s="662" t="s">
        <v>744</v>
      </c>
      <c r="G751" s="662">
        <v>42</v>
      </c>
      <c r="H751" s="662">
        <v>13.4</v>
      </c>
      <c r="I751" s="662">
        <v>142</v>
      </c>
      <c r="J751" s="662">
        <v>56.9</v>
      </c>
      <c r="K751" s="662">
        <v>98</v>
      </c>
      <c r="L751" s="662">
        <v>10</v>
      </c>
      <c r="M751" s="662">
        <v>1.5</v>
      </c>
      <c r="N751" s="662" t="s">
        <v>745</v>
      </c>
      <c r="O751" s="662">
        <v>22910</v>
      </c>
      <c r="P751" s="662" t="s">
        <v>40</v>
      </c>
      <c r="Q751" s="667">
        <v>42.223332999999997</v>
      </c>
      <c r="R751" s="667">
        <v>142.94833299999999</v>
      </c>
      <c r="S751" s="662">
        <v>932.21990370451272</v>
      </c>
      <c r="T751" s="668" t="s">
        <v>4605</v>
      </c>
      <c r="U751" s="668" t="s">
        <v>4605</v>
      </c>
      <c r="V751" s="668" t="s">
        <v>4605</v>
      </c>
      <c r="W751" s="668" t="s">
        <v>22</v>
      </c>
      <c r="X751" s="668" t="s">
        <v>22</v>
      </c>
      <c r="Y751" s="668" t="s">
        <v>22</v>
      </c>
      <c r="Z751" s="668" t="s">
        <v>22</v>
      </c>
      <c r="AB751" s="662" t="s">
        <v>745</v>
      </c>
      <c r="AC751" s="662" t="s">
        <v>745</v>
      </c>
      <c r="AE751" s="662" t="s">
        <v>5466</v>
      </c>
      <c r="AF751" s="662" t="s">
        <v>15461</v>
      </c>
      <c r="AG751" s="662" t="s">
        <v>17132</v>
      </c>
    </row>
    <row r="752" spans="1:33" ht="18.75" customHeight="1">
      <c r="A752" s="662" t="s">
        <v>664</v>
      </c>
      <c r="B752" s="662">
        <v>21111</v>
      </c>
      <c r="C752" s="662" t="s">
        <v>17</v>
      </c>
      <c r="D752" s="662" t="s">
        <v>668</v>
      </c>
      <c r="E752" s="662" t="s">
        <v>669</v>
      </c>
      <c r="F752" s="662" t="s">
        <v>670</v>
      </c>
      <c r="G752" s="662">
        <v>42</v>
      </c>
      <c r="H752" s="662">
        <v>43.8</v>
      </c>
      <c r="I752" s="662">
        <v>141</v>
      </c>
      <c r="J752" s="662">
        <v>53.3</v>
      </c>
      <c r="K752" s="662">
        <v>20</v>
      </c>
      <c r="L752" s="662">
        <v>10</v>
      </c>
      <c r="M752" s="662">
        <v>1.5</v>
      </c>
      <c r="N752" s="662" t="s">
        <v>318</v>
      </c>
      <c r="O752" s="662" t="s">
        <v>22</v>
      </c>
      <c r="P752" s="662" t="s">
        <v>40</v>
      </c>
      <c r="Q752" s="667">
        <v>42.73</v>
      </c>
      <c r="R752" s="667">
        <v>141.88833299999999</v>
      </c>
      <c r="S752" s="662">
        <v>932.23153689154412</v>
      </c>
      <c r="T752" s="668" t="s">
        <v>4605</v>
      </c>
      <c r="U752" s="668" t="s">
        <v>4605</v>
      </c>
      <c r="V752" s="668" t="s">
        <v>4605</v>
      </c>
      <c r="W752" s="668" t="s">
        <v>22</v>
      </c>
      <c r="X752" s="668" t="s">
        <v>22</v>
      </c>
      <c r="Y752" s="668" t="s">
        <v>22</v>
      </c>
      <c r="Z752" s="668" t="s">
        <v>22</v>
      </c>
      <c r="AB752" s="662" t="s">
        <v>4745</v>
      </c>
      <c r="AC752" s="662" t="s">
        <v>140</v>
      </c>
      <c r="AE752" s="662" t="s">
        <v>5466</v>
      </c>
      <c r="AF752" s="662" t="s">
        <v>15472</v>
      </c>
      <c r="AG752" s="662" t="s">
        <v>17143</v>
      </c>
    </row>
    <row r="753" spans="1:33" ht="18.75" customHeight="1">
      <c r="A753" s="662" t="s">
        <v>714</v>
      </c>
      <c r="B753" s="662">
        <v>22156</v>
      </c>
      <c r="C753" s="662" t="s">
        <v>17</v>
      </c>
      <c r="D753" s="662" t="s">
        <v>728</v>
      </c>
      <c r="E753" s="662" t="s">
        <v>729</v>
      </c>
      <c r="F753" s="662" t="s">
        <v>730</v>
      </c>
      <c r="G753" s="662">
        <v>42</v>
      </c>
      <c r="H753" s="662">
        <v>32.6</v>
      </c>
      <c r="I753" s="662">
        <v>142</v>
      </c>
      <c r="J753" s="662">
        <v>20</v>
      </c>
      <c r="K753" s="662">
        <v>60</v>
      </c>
      <c r="L753" s="662">
        <v>10</v>
      </c>
      <c r="M753" s="662">
        <v>1.9</v>
      </c>
      <c r="N753" s="662" t="s">
        <v>501</v>
      </c>
      <c r="O753" s="662" t="s">
        <v>22</v>
      </c>
      <c r="P753" s="662" t="s">
        <v>40</v>
      </c>
      <c r="Q753" s="667">
        <v>42.543332999999997</v>
      </c>
      <c r="R753" s="667">
        <v>142.33333300000001</v>
      </c>
      <c r="S753" s="662">
        <v>933.07603319399425</v>
      </c>
      <c r="T753" s="668" t="s">
        <v>4605</v>
      </c>
      <c r="U753" s="668" t="s">
        <v>4605</v>
      </c>
      <c r="V753" s="668" t="s">
        <v>4605</v>
      </c>
      <c r="W753" s="668" t="s">
        <v>22</v>
      </c>
      <c r="X753" s="668" t="s">
        <v>22</v>
      </c>
      <c r="Y753" s="668" t="s">
        <v>22</v>
      </c>
      <c r="Z753" s="668" t="s">
        <v>22</v>
      </c>
      <c r="AB753" s="662" t="s">
        <v>4745</v>
      </c>
      <c r="AC753" s="662" t="s">
        <v>831</v>
      </c>
      <c r="AE753" s="662" t="s">
        <v>5466</v>
      </c>
      <c r="AF753" s="662" t="s">
        <v>15471</v>
      </c>
      <c r="AG753" s="662" t="s">
        <v>17142</v>
      </c>
    </row>
    <row r="754" spans="1:33">
      <c r="A754" s="662" t="s">
        <v>339</v>
      </c>
      <c r="B754" s="662">
        <v>16076</v>
      </c>
      <c r="C754" s="662" t="s">
        <v>17</v>
      </c>
      <c r="D754" s="662" t="s">
        <v>347</v>
      </c>
      <c r="E754" s="662" t="s">
        <v>348</v>
      </c>
      <c r="F754" s="662" t="s">
        <v>349</v>
      </c>
      <c r="G754" s="662">
        <v>43</v>
      </c>
      <c r="H754" s="662">
        <v>10.9</v>
      </c>
      <c r="I754" s="662">
        <v>140</v>
      </c>
      <c r="J754" s="662">
        <v>45.5</v>
      </c>
      <c r="K754" s="662">
        <v>20</v>
      </c>
      <c r="L754" s="662">
        <v>10</v>
      </c>
      <c r="M754" s="662">
        <v>1.5</v>
      </c>
      <c r="N754" s="662" t="s">
        <v>350</v>
      </c>
      <c r="O754" s="662">
        <v>16905</v>
      </c>
      <c r="P754" s="662" t="s">
        <v>40</v>
      </c>
      <c r="Q754" s="667">
        <v>43.181666999999997</v>
      </c>
      <c r="R754" s="667">
        <v>140.75833299999999</v>
      </c>
      <c r="S754" s="662">
        <v>937.38241796374905</v>
      </c>
      <c r="T754" s="668" t="s">
        <v>4605</v>
      </c>
      <c r="U754" s="668" t="s">
        <v>4605</v>
      </c>
      <c r="V754" s="668" t="s">
        <v>4605</v>
      </c>
      <c r="W754" s="668" t="s">
        <v>22</v>
      </c>
      <c r="X754" s="668" t="s">
        <v>22</v>
      </c>
      <c r="Y754" s="668" t="s">
        <v>22</v>
      </c>
      <c r="Z754" s="668" t="s">
        <v>22</v>
      </c>
      <c r="AB754" s="662" t="s">
        <v>4745</v>
      </c>
      <c r="AC754" s="662" t="s">
        <v>219</v>
      </c>
      <c r="AE754" s="662" t="s">
        <v>5466</v>
      </c>
      <c r="AF754" s="662" t="s">
        <v>15464</v>
      </c>
      <c r="AG754" s="662" t="s">
        <v>17135</v>
      </c>
    </row>
    <row r="755" spans="1:33" ht="18.75" customHeight="1">
      <c r="A755" s="662" t="s">
        <v>230</v>
      </c>
      <c r="B755" s="662">
        <v>14206</v>
      </c>
      <c r="C755" s="662" t="s">
        <v>17</v>
      </c>
      <c r="D755" s="662" t="s">
        <v>267</v>
      </c>
      <c r="E755" s="662" t="s">
        <v>268</v>
      </c>
      <c r="F755" s="662" t="s">
        <v>269</v>
      </c>
      <c r="G755" s="662">
        <v>42</v>
      </c>
      <c r="H755" s="662">
        <v>55.6</v>
      </c>
      <c r="I755" s="662">
        <v>141</v>
      </c>
      <c r="J755" s="662">
        <v>33.9</v>
      </c>
      <c r="K755" s="662">
        <v>30</v>
      </c>
      <c r="L755" s="662">
        <v>10</v>
      </c>
      <c r="M755" s="662">
        <v>1.5</v>
      </c>
      <c r="N755" s="662" t="s">
        <v>113</v>
      </c>
      <c r="O755" s="662">
        <v>14920</v>
      </c>
      <c r="P755" s="662" t="s">
        <v>40</v>
      </c>
      <c r="Q755" s="667">
        <v>42.926667000000002</v>
      </c>
      <c r="R755" s="667">
        <v>141.565</v>
      </c>
      <c r="S755" s="662">
        <v>939.00686627905475</v>
      </c>
      <c r="T755" s="668" t="s">
        <v>4605</v>
      </c>
      <c r="U755" s="668" t="s">
        <v>4605</v>
      </c>
      <c r="V755" s="668" t="s">
        <v>4605</v>
      </c>
      <c r="W755" s="668" t="s">
        <v>22</v>
      </c>
      <c r="X755" s="668" t="s">
        <v>22</v>
      </c>
      <c r="Y755" s="668" t="s">
        <v>22</v>
      </c>
      <c r="Z755" s="668" t="s">
        <v>22</v>
      </c>
      <c r="AB755" s="662" t="s">
        <v>4745</v>
      </c>
      <c r="AC755" s="662" t="s">
        <v>117</v>
      </c>
      <c r="AE755" s="662" t="s">
        <v>5466</v>
      </c>
      <c r="AF755" s="662" t="s">
        <v>15465</v>
      </c>
      <c r="AG755" s="662" t="s">
        <v>17136</v>
      </c>
    </row>
    <row r="756" spans="1:33">
      <c r="A756" s="662" t="s">
        <v>339</v>
      </c>
      <c r="B756" s="662">
        <v>16026</v>
      </c>
      <c r="C756" s="662" t="s">
        <v>17</v>
      </c>
      <c r="D756" s="662" t="s">
        <v>340</v>
      </c>
      <c r="E756" s="662" t="s">
        <v>341</v>
      </c>
      <c r="F756" s="662" t="s">
        <v>342</v>
      </c>
      <c r="G756" s="662">
        <v>43</v>
      </c>
      <c r="H756" s="662">
        <v>16.3</v>
      </c>
      <c r="I756" s="662">
        <v>140</v>
      </c>
      <c r="J756" s="662">
        <v>33.799999999999997</v>
      </c>
      <c r="K756" s="662">
        <v>75</v>
      </c>
      <c r="L756" s="662">
        <v>10</v>
      </c>
      <c r="M756" s="662">
        <v>1.5</v>
      </c>
      <c r="N756" s="662" t="s">
        <v>71</v>
      </c>
      <c r="O756" s="662" t="s">
        <v>22</v>
      </c>
      <c r="P756" s="662" t="s">
        <v>40</v>
      </c>
      <c r="Q756" s="667">
        <v>43.271667000000001</v>
      </c>
      <c r="R756" s="667">
        <v>140.563333</v>
      </c>
      <c r="S756" s="662">
        <v>940.86784091654488</v>
      </c>
      <c r="T756" s="668" t="s">
        <v>4605</v>
      </c>
      <c r="U756" s="668" t="s">
        <v>4605</v>
      </c>
      <c r="V756" s="668" t="s">
        <v>4605</v>
      </c>
      <c r="W756" s="668" t="s">
        <v>22</v>
      </c>
      <c r="X756" s="668" t="s">
        <v>22</v>
      </c>
      <c r="Y756" s="668" t="s">
        <v>22</v>
      </c>
      <c r="Z756" s="668" t="s">
        <v>22</v>
      </c>
      <c r="AB756" s="662" t="s">
        <v>4745</v>
      </c>
      <c r="AC756" s="662" t="s">
        <v>472</v>
      </c>
      <c r="AE756" s="662" t="s">
        <v>5466</v>
      </c>
      <c r="AF756" s="662" t="s">
        <v>15466</v>
      </c>
      <c r="AG756" s="662" t="s">
        <v>17137</v>
      </c>
    </row>
    <row r="757" spans="1:33" ht="18.75" customHeight="1">
      <c r="A757" s="662" t="s">
        <v>230</v>
      </c>
      <c r="B757" s="662">
        <v>14163</v>
      </c>
      <c r="C757" s="662" t="s">
        <v>23</v>
      </c>
      <c r="D757" s="662" t="s">
        <v>256</v>
      </c>
      <c r="E757" s="662" t="s">
        <v>257</v>
      </c>
      <c r="F757" s="662" t="s">
        <v>261</v>
      </c>
      <c r="G757" s="662">
        <v>43</v>
      </c>
      <c r="H757" s="662">
        <v>3.6</v>
      </c>
      <c r="I757" s="662">
        <v>141</v>
      </c>
      <c r="J757" s="662">
        <v>19.600000000000001</v>
      </c>
      <c r="K757" s="662">
        <v>17</v>
      </c>
      <c r="L757" s="662">
        <v>59.7</v>
      </c>
      <c r="M757" s="662" t="s">
        <v>22</v>
      </c>
      <c r="N757" s="662" t="s">
        <v>259</v>
      </c>
      <c r="O757" s="662" t="s">
        <v>22</v>
      </c>
      <c r="P757" s="662" t="s">
        <v>262</v>
      </c>
      <c r="Q757" s="667">
        <v>43.06</v>
      </c>
      <c r="R757" s="667">
        <v>141.32666699999999</v>
      </c>
      <c r="S757" s="662">
        <v>943.69829429760216</v>
      </c>
      <c r="T757" s="668" t="s">
        <v>22</v>
      </c>
      <c r="U757" s="668" t="s">
        <v>22</v>
      </c>
      <c r="V757" s="668" t="s">
        <v>4605</v>
      </c>
      <c r="W757" s="668" t="s">
        <v>22</v>
      </c>
      <c r="X757" s="668" t="s">
        <v>22</v>
      </c>
      <c r="Y757" s="668" t="s">
        <v>22</v>
      </c>
      <c r="Z757" s="668" t="s">
        <v>22</v>
      </c>
      <c r="AB757" s="662" t="s">
        <v>4758</v>
      </c>
      <c r="AC757" s="662" t="s">
        <v>259</v>
      </c>
      <c r="AE757" s="662" t="s">
        <v>8549</v>
      </c>
      <c r="AF757" s="662" t="s">
        <v>15478</v>
      </c>
      <c r="AG757" s="662" t="s">
        <v>17149</v>
      </c>
    </row>
    <row r="758" spans="1:33" ht="18.75" customHeight="1">
      <c r="A758" s="662" t="s">
        <v>339</v>
      </c>
      <c r="B758" s="662">
        <v>16091</v>
      </c>
      <c r="C758" s="662" t="s">
        <v>23</v>
      </c>
      <c r="D758" s="662" t="s">
        <v>351</v>
      </c>
      <c r="E758" s="662" t="s">
        <v>352</v>
      </c>
      <c r="F758" s="662" t="s">
        <v>353</v>
      </c>
      <c r="G758" s="662">
        <v>43</v>
      </c>
      <c r="H758" s="662">
        <v>10.9</v>
      </c>
      <c r="I758" s="662">
        <v>141</v>
      </c>
      <c r="J758" s="662">
        <v>0.9</v>
      </c>
      <c r="K758" s="662">
        <v>25</v>
      </c>
      <c r="L758" s="662">
        <v>13.6</v>
      </c>
      <c r="M758" s="662" t="s">
        <v>22</v>
      </c>
      <c r="N758" s="662" t="s">
        <v>354</v>
      </c>
      <c r="O758" s="662">
        <v>16903</v>
      </c>
      <c r="P758" s="662" t="s">
        <v>22</v>
      </c>
      <c r="Q758" s="667">
        <v>43.181666999999997</v>
      </c>
      <c r="R758" s="667">
        <v>141.01499999999999</v>
      </c>
      <c r="S758" s="662">
        <v>945.49081140061696</v>
      </c>
      <c r="T758" s="668" t="s">
        <v>4605</v>
      </c>
      <c r="U758" s="668" t="s">
        <v>4605</v>
      </c>
      <c r="V758" s="668" t="s">
        <v>4605</v>
      </c>
      <c r="W758" s="668" t="s">
        <v>22</v>
      </c>
      <c r="X758" s="668" t="s">
        <v>22</v>
      </c>
      <c r="Y758" s="668" t="s">
        <v>4605</v>
      </c>
      <c r="Z758" s="668" t="s">
        <v>22</v>
      </c>
      <c r="AB758" s="662" t="s">
        <v>4745</v>
      </c>
      <c r="AC758" s="662" t="s">
        <v>4761</v>
      </c>
      <c r="AE758" s="662" t="s">
        <v>8549</v>
      </c>
      <c r="AF758" s="662" t="s">
        <v>15479</v>
      </c>
      <c r="AG758" s="662" t="s">
        <v>17150</v>
      </c>
    </row>
    <row r="759" spans="1:33" ht="18.75" customHeight="1">
      <c r="A759" s="662" t="s">
        <v>664</v>
      </c>
      <c r="B759" s="662">
        <v>21126</v>
      </c>
      <c r="C759" s="662" t="s">
        <v>17</v>
      </c>
      <c r="D759" s="662" t="s">
        <v>671</v>
      </c>
      <c r="E759" s="662" t="s">
        <v>672</v>
      </c>
      <c r="F759" s="662" t="s">
        <v>673</v>
      </c>
      <c r="G759" s="662">
        <v>42</v>
      </c>
      <c r="H759" s="662">
        <v>45.7</v>
      </c>
      <c r="I759" s="662">
        <v>142</v>
      </c>
      <c r="J759" s="662">
        <v>8.6</v>
      </c>
      <c r="K759" s="662">
        <v>56</v>
      </c>
      <c r="L759" s="662">
        <v>10</v>
      </c>
      <c r="M759" s="662">
        <v>1.5</v>
      </c>
      <c r="N759" s="662" t="s">
        <v>318</v>
      </c>
      <c r="O759" s="662">
        <v>21905</v>
      </c>
      <c r="P759" s="662" t="s">
        <v>40</v>
      </c>
      <c r="Q759" s="667">
        <v>42.761667000000003</v>
      </c>
      <c r="R759" s="667">
        <v>142.14333300000001</v>
      </c>
      <c r="S759" s="662">
        <v>945.7115294383251</v>
      </c>
      <c r="T759" s="668" t="s">
        <v>4605</v>
      </c>
      <c r="U759" s="668" t="s">
        <v>4605</v>
      </c>
      <c r="V759" s="668" t="s">
        <v>4605</v>
      </c>
      <c r="W759" s="668" t="s">
        <v>22</v>
      </c>
      <c r="X759" s="668" t="s">
        <v>22</v>
      </c>
      <c r="Y759" s="668" t="s">
        <v>22</v>
      </c>
      <c r="Z759" s="668" t="s">
        <v>22</v>
      </c>
      <c r="AB759" s="662" t="s">
        <v>4745</v>
      </c>
      <c r="AC759" s="662" t="s">
        <v>140</v>
      </c>
      <c r="AE759" s="662" t="s">
        <v>8549</v>
      </c>
      <c r="AF759" s="662" t="s">
        <v>15494</v>
      </c>
      <c r="AG759" s="662" t="s">
        <v>17165</v>
      </c>
    </row>
    <row r="760" spans="1:33" ht="18.75" customHeight="1">
      <c r="A760" s="662" t="s">
        <v>230</v>
      </c>
      <c r="B760" s="662">
        <v>14116</v>
      </c>
      <c r="C760" s="662" t="s">
        <v>17</v>
      </c>
      <c r="D760" s="662" t="s">
        <v>241</v>
      </c>
      <c r="E760" s="662" t="s">
        <v>242</v>
      </c>
      <c r="F760" s="662" t="s">
        <v>243</v>
      </c>
      <c r="G760" s="662">
        <v>43</v>
      </c>
      <c r="H760" s="662">
        <v>8.9</v>
      </c>
      <c r="I760" s="662">
        <v>141</v>
      </c>
      <c r="J760" s="662">
        <v>13.3</v>
      </c>
      <c r="K760" s="662">
        <v>5</v>
      </c>
      <c r="L760" s="662">
        <v>10</v>
      </c>
      <c r="M760" s="662">
        <v>1.5</v>
      </c>
      <c r="N760" s="662" t="s">
        <v>244</v>
      </c>
      <c r="O760" s="662" t="s">
        <v>22</v>
      </c>
      <c r="P760" s="662" t="s">
        <v>40</v>
      </c>
      <c r="Q760" s="667">
        <v>43.148333000000001</v>
      </c>
      <c r="R760" s="667">
        <v>141.221667</v>
      </c>
      <c r="S760" s="662">
        <v>948.97378116822176</v>
      </c>
      <c r="T760" s="668" t="s">
        <v>4605</v>
      </c>
      <c r="U760" s="668" t="s">
        <v>4605</v>
      </c>
      <c r="V760" s="668" t="s">
        <v>4605</v>
      </c>
      <c r="W760" s="668" t="s">
        <v>22</v>
      </c>
      <c r="X760" s="668" t="s">
        <v>22</v>
      </c>
      <c r="Y760" s="668" t="s">
        <v>22</v>
      </c>
      <c r="Z760" s="668" t="s">
        <v>22</v>
      </c>
      <c r="AB760" s="662" t="s">
        <v>4745</v>
      </c>
      <c r="AC760" s="662" t="s">
        <v>125</v>
      </c>
      <c r="AE760" s="662" t="s">
        <v>8549</v>
      </c>
      <c r="AF760" s="662" t="s">
        <v>15480</v>
      </c>
      <c r="AG760" s="662" t="s">
        <v>17151</v>
      </c>
    </row>
    <row r="761" spans="1:33">
      <c r="A761" s="662" t="s">
        <v>276</v>
      </c>
      <c r="B761" s="662">
        <v>15431</v>
      </c>
      <c r="C761" s="662" t="s">
        <v>17</v>
      </c>
      <c r="D761" s="662" t="s">
        <v>327</v>
      </c>
      <c r="E761" s="662" t="s">
        <v>328</v>
      </c>
      <c r="F761" s="662" t="s">
        <v>329</v>
      </c>
      <c r="G761" s="662">
        <v>43</v>
      </c>
      <c r="H761" s="662">
        <v>0.7</v>
      </c>
      <c r="I761" s="662">
        <v>141</v>
      </c>
      <c r="J761" s="662">
        <v>41.6</v>
      </c>
      <c r="K761" s="662">
        <v>13</v>
      </c>
      <c r="L761" s="662">
        <v>10.1</v>
      </c>
      <c r="M761" s="662">
        <v>2.5</v>
      </c>
      <c r="N761" s="662" t="s">
        <v>318</v>
      </c>
      <c r="O761" s="662" t="s">
        <v>22</v>
      </c>
      <c r="P761" s="662" t="s">
        <v>22</v>
      </c>
      <c r="Q761" s="667">
        <v>43.011667000000003</v>
      </c>
      <c r="R761" s="667">
        <v>141.693333</v>
      </c>
      <c r="S761" s="662">
        <v>952.21384586461988</v>
      </c>
      <c r="T761" s="668" t="s">
        <v>4605</v>
      </c>
      <c r="U761" s="668" t="s">
        <v>4605</v>
      </c>
      <c r="V761" s="668" t="s">
        <v>4605</v>
      </c>
      <c r="W761" s="668" t="s">
        <v>22</v>
      </c>
      <c r="X761" s="668" t="s">
        <v>22</v>
      </c>
      <c r="Y761" s="668" t="s">
        <v>22</v>
      </c>
      <c r="Z761" s="668" t="s">
        <v>22</v>
      </c>
      <c r="AB761" s="662" t="s">
        <v>4745</v>
      </c>
      <c r="AC761" s="662" t="s">
        <v>140</v>
      </c>
      <c r="AE761" s="662" t="s">
        <v>8549</v>
      </c>
      <c r="AF761" s="662" t="s">
        <v>15482</v>
      </c>
      <c r="AG761" s="662" t="s">
        <v>17153</v>
      </c>
    </row>
    <row r="762" spans="1:33" ht="18.75" customHeight="1">
      <c r="A762" s="662" t="s">
        <v>579</v>
      </c>
      <c r="B762" s="662">
        <v>20751</v>
      </c>
      <c r="C762" s="662" t="s">
        <v>23</v>
      </c>
      <c r="D762" s="662" t="s">
        <v>660</v>
      </c>
      <c r="E762" s="662" t="s">
        <v>661</v>
      </c>
      <c r="F762" s="662" t="s">
        <v>662</v>
      </c>
      <c r="G762" s="662">
        <v>42</v>
      </c>
      <c r="H762" s="662">
        <v>17.600000000000001</v>
      </c>
      <c r="I762" s="662">
        <v>143</v>
      </c>
      <c r="J762" s="662">
        <v>19</v>
      </c>
      <c r="K762" s="662">
        <v>32</v>
      </c>
      <c r="L762" s="662">
        <v>20.100000000000001</v>
      </c>
      <c r="M762" s="662" t="s">
        <v>22</v>
      </c>
      <c r="N762" s="662" t="s">
        <v>663</v>
      </c>
      <c r="O762" s="662">
        <v>20965</v>
      </c>
      <c r="P762" s="662" t="s">
        <v>22</v>
      </c>
      <c r="Q762" s="667">
        <v>42.293332999999997</v>
      </c>
      <c r="R762" s="667">
        <v>143.316667</v>
      </c>
      <c r="S762" s="662">
        <v>956.79734095483786</v>
      </c>
      <c r="T762" s="668" t="s">
        <v>4605</v>
      </c>
      <c r="U762" s="668" t="s">
        <v>4605</v>
      </c>
      <c r="V762" s="668" t="s">
        <v>4605</v>
      </c>
      <c r="W762" s="668" t="s">
        <v>22</v>
      </c>
      <c r="X762" s="668" t="s">
        <v>22</v>
      </c>
      <c r="Y762" s="668" t="s">
        <v>4605</v>
      </c>
      <c r="Z762" s="668" t="s">
        <v>22</v>
      </c>
      <c r="AB762" s="662" t="s">
        <v>4745</v>
      </c>
      <c r="AC762" s="662" t="s">
        <v>4768</v>
      </c>
      <c r="AE762" s="662" t="s">
        <v>8549</v>
      </c>
      <c r="AF762" s="662" t="s">
        <v>15484</v>
      </c>
      <c r="AG762" s="662" t="s">
        <v>17155</v>
      </c>
    </row>
    <row r="763" spans="1:33" ht="18.75" customHeight="1">
      <c r="A763" s="662" t="s">
        <v>230</v>
      </c>
      <c r="B763" s="662">
        <v>14136</v>
      </c>
      <c r="C763" s="662" t="s">
        <v>17</v>
      </c>
      <c r="D763" s="662" t="s">
        <v>248</v>
      </c>
      <c r="E763" s="662" t="s">
        <v>249</v>
      </c>
      <c r="F763" s="662" t="s">
        <v>250</v>
      </c>
      <c r="G763" s="662">
        <v>43</v>
      </c>
      <c r="H763" s="662">
        <v>6.6</v>
      </c>
      <c r="I763" s="662">
        <v>141</v>
      </c>
      <c r="J763" s="662">
        <v>36.1</v>
      </c>
      <c r="K763" s="662">
        <v>8</v>
      </c>
      <c r="L763" s="662">
        <v>8</v>
      </c>
      <c r="M763" s="662">
        <v>1.5</v>
      </c>
      <c r="N763" s="662" t="s">
        <v>251</v>
      </c>
      <c r="O763" s="662" t="s">
        <v>22</v>
      </c>
      <c r="P763" s="662" t="s">
        <v>40</v>
      </c>
      <c r="Q763" s="667">
        <v>43.11</v>
      </c>
      <c r="R763" s="667">
        <v>141.60166699999999</v>
      </c>
      <c r="S763" s="662">
        <v>958.55029252394127</v>
      </c>
      <c r="T763" s="668" t="s">
        <v>4605</v>
      </c>
      <c r="U763" s="668" t="s">
        <v>4605</v>
      </c>
      <c r="V763" s="668" t="s">
        <v>4605</v>
      </c>
      <c r="W763" s="668" t="s">
        <v>22</v>
      </c>
      <c r="X763" s="668" t="s">
        <v>22</v>
      </c>
      <c r="Y763" s="668" t="s">
        <v>22</v>
      </c>
      <c r="Z763" s="668" t="s">
        <v>22</v>
      </c>
      <c r="AB763" s="662" t="s">
        <v>251</v>
      </c>
      <c r="AC763" s="662" t="s">
        <v>251</v>
      </c>
      <c r="AE763" s="662" t="s">
        <v>8549</v>
      </c>
      <c r="AF763" s="662" t="s">
        <v>15485</v>
      </c>
      <c r="AG763" s="662" t="s">
        <v>17156</v>
      </c>
    </row>
    <row r="764" spans="1:33" ht="18.75" customHeight="1">
      <c r="A764" s="662" t="s">
        <v>230</v>
      </c>
      <c r="B764" s="662">
        <v>14121</v>
      </c>
      <c r="C764" s="662" t="s">
        <v>17</v>
      </c>
      <c r="D764" s="662" t="s">
        <v>230</v>
      </c>
      <c r="E764" s="662" t="s">
        <v>245</v>
      </c>
      <c r="F764" s="662" t="s">
        <v>246</v>
      </c>
      <c r="G764" s="662">
        <v>43</v>
      </c>
      <c r="H764" s="662">
        <v>11.6</v>
      </c>
      <c r="I764" s="662">
        <v>141</v>
      </c>
      <c r="J764" s="662">
        <v>22.2</v>
      </c>
      <c r="K764" s="662">
        <v>5</v>
      </c>
      <c r="L764" s="662">
        <v>10.1</v>
      </c>
      <c r="M764" s="662">
        <v>1.5</v>
      </c>
      <c r="N764" s="662" t="s">
        <v>247</v>
      </c>
      <c r="O764" s="662">
        <v>14905</v>
      </c>
      <c r="P764" s="662" t="s">
        <v>22</v>
      </c>
      <c r="Q764" s="667">
        <v>43.193333000000003</v>
      </c>
      <c r="R764" s="667">
        <v>141.37</v>
      </c>
      <c r="S764" s="662">
        <v>958.61088755024332</v>
      </c>
      <c r="T764" s="668" t="s">
        <v>4605</v>
      </c>
      <c r="U764" s="668" t="s">
        <v>4605</v>
      </c>
      <c r="V764" s="668" t="s">
        <v>4605</v>
      </c>
      <c r="W764" s="668" t="s">
        <v>22</v>
      </c>
      <c r="X764" s="668" t="s">
        <v>22</v>
      </c>
      <c r="Y764" s="668" t="s">
        <v>22</v>
      </c>
      <c r="Z764" s="668" t="s">
        <v>22</v>
      </c>
      <c r="AB764" s="662" t="s">
        <v>247</v>
      </c>
      <c r="AC764" s="662" t="s">
        <v>247</v>
      </c>
      <c r="AE764" s="662" t="s">
        <v>8549</v>
      </c>
      <c r="AF764" s="662" t="s">
        <v>15487</v>
      </c>
      <c r="AG764" s="662" t="s">
        <v>17158</v>
      </c>
    </row>
    <row r="765" spans="1:33" ht="18.75" customHeight="1">
      <c r="A765" s="662" t="s">
        <v>276</v>
      </c>
      <c r="B765" s="662">
        <v>15442</v>
      </c>
      <c r="C765" s="662" t="s">
        <v>17</v>
      </c>
      <c r="D765" s="662" t="s">
        <v>330</v>
      </c>
      <c r="E765" s="662" t="s">
        <v>331</v>
      </c>
      <c r="F765" s="662" t="s">
        <v>332</v>
      </c>
      <c r="G765" s="662">
        <v>43</v>
      </c>
      <c r="H765" s="662">
        <v>2.2999999999999998</v>
      </c>
      <c r="I765" s="662">
        <v>141</v>
      </c>
      <c r="J765" s="662">
        <v>57.4</v>
      </c>
      <c r="K765" s="662">
        <v>293</v>
      </c>
      <c r="L765" s="662">
        <v>10.1</v>
      </c>
      <c r="M765" s="662">
        <v>1.5</v>
      </c>
      <c r="N765" s="662" t="s">
        <v>97</v>
      </c>
      <c r="O765" s="662">
        <v>15925</v>
      </c>
      <c r="P765" s="662" t="s">
        <v>22</v>
      </c>
      <c r="Q765" s="667">
        <v>43.038333000000002</v>
      </c>
      <c r="R765" s="667">
        <v>141.95666700000001</v>
      </c>
      <c r="S765" s="662">
        <v>964.94516028529654</v>
      </c>
      <c r="T765" s="668" t="s">
        <v>4605</v>
      </c>
      <c r="U765" s="668" t="s">
        <v>4605</v>
      </c>
      <c r="V765" s="668" t="s">
        <v>4605</v>
      </c>
      <c r="W765" s="668" t="s">
        <v>22</v>
      </c>
      <c r="X765" s="668" t="s">
        <v>22</v>
      </c>
      <c r="Y765" s="668" t="s">
        <v>22</v>
      </c>
      <c r="Z765" s="668" t="s">
        <v>22</v>
      </c>
      <c r="AB765" s="662" t="s">
        <v>4745</v>
      </c>
      <c r="AC765" s="662" t="s">
        <v>592</v>
      </c>
      <c r="AE765" s="662" t="s">
        <v>8549</v>
      </c>
      <c r="AF765" s="662" t="s">
        <v>15495</v>
      </c>
      <c r="AG765" s="662" t="s">
        <v>17166</v>
      </c>
    </row>
    <row r="766" spans="1:33">
      <c r="A766" s="662" t="s">
        <v>714</v>
      </c>
      <c r="B766" s="662">
        <v>22036</v>
      </c>
      <c r="C766" s="662" t="s">
        <v>17</v>
      </c>
      <c r="D766" s="662" t="s">
        <v>714</v>
      </c>
      <c r="E766" s="662" t="s">
        <v>715</v>
      </c>
      <c r="F766" s="662" t="s">
        <v>716</v>
      </c>
      <c r="G766" s="662">
        <v>42</v>
      </c>
      <c r="H766" s="662">
        <v>52.6</v>
      </c>
      <c r="I766" s="662">
        <v>142</v>
      </c>
      <c r="J766" s="662">
        <v>26.5</v>
      </c>
      <c r="K766" s="662">
        <v>280</v>
      </c>
      <c r="L766" s="662">
        <v>10</v>
      </c>
      <c r="M766" s="662">
        <v>1.5</v>
      </c>
      <c r="N766" s="662" t="s">
        <v>81</v>
      </c>
      <c r="O766" s="662">
        <v>22900</v>
      </c>
      <c r="P766" s="662" t="s">
        <v>40</v>
      </c>
      <c r="Q766" s="667">
        <v>42.876666999999998</v>
      </c>
      <c r="R766" s="667">
        <v>142.441667</v>
      </c>
      <c r="S766" s="662">
        <v>969.27253475364216</v>
      </c>
      <c r="T766" s="668" t="s">
        <v>4605</v>
      </c>
      <c r="U766" s="668" t="s">
        <v>4605</v>
      </c>
      <c r="V766" s="668" t="s">
        <v>4605</v>
      </c>
      <c r="W766" s="668" t="s">
        <v>22</v>
      </c>
      <c r="X766" s="668" t="s">
        <v>22</v>
      </c>
      <c r="Y766" s="668" t="s">
        <v>22</v>
      </c>
      <c r="Z766" s="668" t="s">
        <v>22</v>
      </c>
      <c r="AB766" s="662" t="s">
        <v>81</v>
      </c>
      <c r="AC766" s="662" t="s">
        <v>81</v>
      </c>
      <c r="AE766" s="662" t="s">
        <v>8549</v>
      </c>
      <c r="AF766" s="662" t="s">
        <v>15488</v>
      </c>
      <c r="AG766" s="662" t="s">
        <v>17159</v>
      </c>
    </row>
    <row r="767" spans="1:33" ht="18.75" customHeight="1">
      <c r="A767" s="662" t="s">
        <v>230</v>
      </c>
      <c r="B767" s="662">
        <v>14101</v>
      </c>
      <c r="C767" s="662" t="s">
        <v>17</v>
      </c>
      <c r="D767" s="662" t="s">
        <v>237</v>
      </c>
      <c r="E767" s="662" t="s">
        <v>238</v>
      </c>
      <c r="F767" s="662" t="s">
        <v>239</v>
      </c>
      <c r="G767" s="662">
        <v>43</v>
      </c>
      <c r="H767" s="662">
        <v>13.2</v>
      </c>
      <c r="I767" s="662">
        <v>141</v>
      </c>
      <c r="J767" s="662">
        <v>38.700000000000003</v>
      </c>
      <c r="K767" s="662">
        <v>9</v>
      </c>
      <c r="L767" s="662">
        <v>10</v>
      </c>
      <c r="M767" s="662">
        <v>1.5</v>
      </c>
      <c r="N767" s="662" t="s">
        <v>240</v>
      </c>
      <c r="O767" s="662">
        <v>14910</v>
      </c>
      <c r="P767" s="662" t="s">
        <v>40</v>
      </c>
      <c r="Q767" s="667">
        <v>43.22</v>
      </c>
      <c r="R767" s="667">
        <v>141.64500000000001</v>
      </c>
      <c r="S767" s="662">
        <v>971.07010503426318</v>
      </c>
      <c r="T767" s="668" t="s">
        <v>4605</v>
      </c>
      <c r="U767" s="668" t="s">
        <v>4605</v>
      </c>
      <c r="V767" s="668" t="s">
        <v>4605</v>
      </c>
      <c r="W767" s="668" t="s">
        <v>22</v>
      </c>
      <c r="X767" s="668" t="s">
        <v>22</v>
      </c>
      <c r="Y767" s="668" t="s">
        <v>22</v>
      </c>
      <c r="Z767" s="668" t="s">
        <v>22</v>
      </c>
      <c r="AB767" s="662" t="s">
        <v>4745</v>
      </c>
      <c r="AC767" s="662" t="s">
        <v>4759</v>
      </c>
      <c r="AE767" s="662" t="s">
        <v>8549</v>
      </c>
      <c r="AF767" s="662" t="s">
        <v>15489</v>
      </c>
      <c r="AG767" s="662" t="s">
        <v>17160</v>
      </c>
    </row>
    <row r="768" spans="1:33" ht="18.75" customHeight="1">
      <c r="A768" s="662" t="s">
        <v>579</v>
      </c>
      <c r="B768" s="662">
        <v>20696</v>
      </c>
      <c r="C768" s="662" t="s">
        <v>17</v>
      </c>
      <c r="D768" s="662" t="s">
        <v>657</v>
      </c>
      <c r="E768" s="662" t="s">
        <v>658</v>
      </c>
      <c r="F768" s="662" t="s">
        <v>659</v>
      </c>
      <c r="G768" s="662">
        <v>42</v>
      </c>
      <c r="H768" s="662">
        <v>30</v>
      </c>
      <c r="I768" s="662">
        <v>143</v>
      </c>
      <c r="J768" s="662">
        <v>16.399999999999999</v>
      </c>
      <c r="K768" s="662">
        <v>87</v>
      </c>
      <c r="L768" s="662">
        <v>10</v>
      </c>
      <c r="M768" s="662">
        <v>1.5</v>
      </c>
      <c r="N768" s="662" t="s">
        <v>197</v>
      </c>
      <c r="O768" s="662">
        <v>20960</v>
      </c>
      <c r="P768" s="662" t="s">
        <v>40</v>
      </c>
      <c r="Q768" s="667">
        <v>42.5</v>
      </c>
      <c r="R768" s="667">
        <v>143.27333300000001</v>
      </c>
      <c r="S768" s="662">
        <v>972.93654992351321</v>
      </c>
      <c r="T768" s="668" t="s">
        <v>4605</v>
      </c>
      <c r="U768" s="668" t="s">
        <v>4605</v>
      </c>
      <c r="V768" s="668" t="s">
        <v>4605</v>
      </c>
      <c r="W768" s="668" t="s">
        <v>22</v>
      </c>
      <c r="X768" s="668" t="s">
        <v>22</v>
      </c>
      <c r="Y768" s="668" t="s">
        <v>22</v>
      </c>
      <c r="Z768" s="668" t="s">
        <v>22</v>
      </c>
      <c r="AB768" s="662" t="s">
        <v>4745</v>
      </c>
      <c r="AC768" s="662" t="s">
        <v>1150</v>
      </c>
      <c r="AE768" s="662" t="s">
        <v>8549</v>
      </c>
      <c r="AF768" s="662" t="s">
        <v>15493</v>
      </c>
      <c r="AG768" s="662" t="s">
        <v>17164</v>
      </c>
    </row>
    <row r="769" spans="1:33" ht="18.75" customHeight="1">
      <c r="A769" s="662" t="s">
        <v>276</v>
      </c>
      <c r="B769" s="662">
        <v>15356</v>
      </c>
      <c r="C769" s="662" t="s">
        <v>23</v>
      </c>
      <c r="D769" s="662" t="s">
        <v>319</v>
      </c>
      <c r="E769" s="662" t="s">
        <v>320</v>
      </c>
      <c r="F769" s="662" t="s">
        <v>321</v>
      </c>
      <c r="G769" s="662">
        <v>43</v>
      </c>
      <c r="H769" s="662">
        <v>12.7</v>
      </c>
      <c r="I769" s="662">
        <v>141</v>
      </c>
      <c r="J769" s="662">
        <v>47.1</v>
      </c>
      <c r="K769" s="662">
        <v>42</v>
      </c>
      <c r="L769" s="662">
        <v>22.1</v>
      </c>
      <c r="M769" s="662" t="s">
        <v>22</v>
      </c>
      <c r="N769" s="662" t="s">
        <v>322</v>
      </c>
      <c r="O769" s="662">
        <v>15923</v>
      </c>
      <c r="P769" s="662" t="s">
        <v>22</v>
      </c>
      <c r="Q769" s="667">
        <v>43.211666999999998</v>
      </c>
      <c r="R769" s="667">
        <v>141.785</v>
      </c>
      <c r="S769" s="662">
        <v>975.40750367090698</v>
      </c>
      <c r="T769" s="668" t="s">
        <v>4605</v>
      </c>
      <c r="U769" s="668" t="s">
        <v>4605</v>
      </c>
      <c r="V769" s="668" t="s">
        <v>4605</v>
      </c>
      <c r="W769" s="668" t="s">
        <v>22</v>
      </c>
      <c r="X769" s="668" t="s">
        <v>22</v>
      </c>
      <c r="Y769" s="668" t="s">
        <v>4605</v>
      </c>
      <c r="Z769" s="668" t="s">
        <v>22</v>
      </c>
      <c r="AB769" s="662" t="s">
        <v>4745</v>
      </c>
      <c r="AC769" s="662" t="s">
        <v>4760</v>
      </c>
      <c r="AE769" s="662" t="s">
        <v>8549</v>
      </c>
      <c r="AF769" s="662" t="s">
        <v>15490</v>
      </c>
      <c r="AG769" s="662" t="s">
        <v>17161</v>
      </c>
    </row>
    <row r="770" spans="1:33" ht="18.75" customHeight="1">
      <c r="A770" s="662" t="s">
        <v>77</v>
      </c>
      <c r="B770" s="662">
        <v>12746</v>
      </c>
      <c r="C770" s="662" t="s">
        <v>17</v>
      </c>
      <c r="D770" s="662" t="s">
        <v>182</v>
      </c>
      <c r="E770" s="662" t="s">
        <v>183</v>
      </c>
      <c r="F770" s="662" t="s">
        <v>184</v>
      </c>
      <c r="G770" s="662">
        <v>42</v>
      </c>
      <c r="H770" s="662">
        <v>58.7</v>
      </c>
      <c r="I770" s="662">
        <v>142</v>
      </c>
      <c r="J770" s="662">
        <v>23.7</v>
      </c>
      <c r="K770" s="662">
        <v>332</v>
      </c>
      <c r="L770" s="662">
        <v>10</v>
      </c>
      <c r="M770" s="662">
        <v>1.5</v>
      </c>
      <c r="N770" s="662" t="s">
        <v>181</v>
      </c>
      <c r="O770" s="662">
        <v>12950</v>
      </c>
      <c r="P770" s="662" t="s">
        <v>40</v>
      </c>
      <c r="Q770" s="667">
        <v>42.978332999999999</v>
      </c>
      <c r="R770" s="667">
        <v>142.39500000000001</v>
      </c>
      <c r="S770" s="662">
        <v>976.96244975995774</v>
      </c>
      <c r="T770" s="668" t="s">
        <v>4605</v>
      </c>
      <c r="U770" s="668" t="s">
        <v>4605</v>
      </c>
      <c r="V770" s="668" t="s">
        <v>4605</v>
      </c>
      <c r="W770" s="668" t="s">
        <v>22</v>
      </c>
      <c r="X770" s="668" t="s">
        <v>22</v>
      </c>
      <c r="Y770" s="668" t="s">
        <v>22</v>
      </c>
      <c r="Z770" s="668" t="s">
        <v>22</v>
      </c>
      <c r="AB770" s="662" t="s">
        <v>181</v>
      </c>
      <c r="AC770" s="662" t="s">
        <v>181</v>
      </c>
      <c r="AE770" s="662" t="s">
        <v>8549</v>
      </c>
      <c r="AF770" s="662" t="s">
        <v>15491</v>
      </c>
      <c r="AG770" s="662" t="s">
        <v>17162</v>
      </c>
    </row>
    <row r="771" spans="1:33" ht="18.75" customHeight="1">
      <c r="A771" s="662" t="s">
        <v>579</v>
      </c>
      <c r="B771" s="662">
        <v>20601</v>
      </c>
      <c r="C771" s="662" t="s">
        <v>17</v>
      </c>
      <c r="D771" s="662" t="s">
        <v>648</v>
      </c>
      <c r="E771" s="662" t="s">
        <v>649</v>
      </c>
      <c r="F771" s="662" t="s">
        <v>650</v>
      </c>
      <c r="G771" s="662">
        <v>42</v>
      </c>
      <c r="H771" s="662">
        <v>38.5</v>
      </c>
      <c r="I771" s="662">
        <v>143</v>
      </c>
      <c r="J771" s="662">
        <v>5.8</v>
      </c>
      <c r="K771" s="662">
        <v>251</v>
      </c>
      <c r="L771" s="662">
        <v>10</v>
      </c>
      <c r="M771" s="662">
        <v>1.5</v>
      </c>
      <c r="N771" s="662" t="s">
        <v>472</v>
      </c>
      <c r="O771" s="662">
        <v>20950</v>
      </c>
      <c r="P771" s="662" t="s">
        <v>40</v>
      </c>
      <c r="Q771" s="667">
        <v>42.641666999999998</v>
      </c>
      <c r="R771" s="667">
        <v>143.096667</v>
      </c>
      <c r="S771" s="662">
        <v>977.11065077782291</v>
      </c>
      <c r="T771" s="668" t="s">
        <v>4605</v>
      </c>
      <c r="U771" s="668" t="s">
        <v>4605</v>
      </c>
      <c r="V771" s="668" t="s">
        <v>4605</v>
      </c>
      <c r="W771" s="668" t="s">
        <v>22</v>
      </c>
      <c r="X771" s="668" t="s">
        <v>22</v>
      </c>
      <c r="Y771" s="668" t="s">
        <v>22</v>
      </c>
      <c r="Z771" s="668" t="s">
        <v>22</v>
      </c>
      <c r="AB771" s="662" t="s">
        <v>472</v>
      </c>
      <c r="AC771" s="662" t="s">
        <v>472</v>
      </c>
      <c r="AE771" s="662" t="s">
        <v>8549</v>
      </c>
      <c r="AF771" s="662" t="s">
        <v>15497</v>
      </c>
      <c r="AG771" s="662" t="s">
        <v>17168</v>
      </c>
    </row>
    <row r="772" spans="1:33">
      <c r="A772" s="662" t="s">
        <v>276</v>
      </c>
      <c r="B772" s="662">
        <v>15311</v>
      </c>
      <c r="C772" s="662" t="s">
        <v>17</v>
      </c>
      <c r="D772" s="662" t="s">
        <v>311</v>
      </c>
      <c r="E772" s="662" t="s">
        <v>312</v>
      </c>
      <c r="F772" s="662" t="s">
        <v>313</v>
      </c>
      <c r="G772" s="662">
        <v>43</v>
      </c>
      <c r="H772" s="662">
        <v>19.8</v>
      </c>
      <c r="I772" s="662">
        <v>141</v>
      </c>
      <c r="J772" s="662">
        <v>37</v>
      </c>
      <c r="K772" s="662">
        <v>50</v>
      </c>
      <c r="L772" s="662">
        <v>10</v>
      </c>
      <c r="M772" s="662">
        <v>1.5</v>
      </c>
      <c r="N772" s="662" t="s">
        <v>314</v>
      </c>
      <c r="O772" s="662" t="s">
        <v>22</v>
      </c>
      <c r="P772" s="662" t="s">
        <v>40</v>
      </c>
      <c r="Q772" s="667">
        <v>43.33</v>
      </c>
      <c r="R772" s="667">
        <v>141.61666700000001</v>
      </c>
      <c r="S772" s="662">
        <v>981.0110920831811</v>
      </c>
      <c r="T772" s="668" t="s">
        <v>4605</v>
      </c>
      <c r="U772" s="668" t="s">
        <v>4605</v>
      </c>
      <c r="V772" s="668" t="s">
        <v>4605</v>
      </c>
      <c r="W772" s="668" t="s">
        <v>22</v>
      </c>
      <c r="X772" s="668" t="s">
        <v>22</v>
      </c>
      <c r="Y772" s="668" t="s">
        <v>22</v>
      </c>
      <c r="Z772" s="668" t="s">
        <v>22</v>
      </c>
      <c r="AB772" s="662" t="s">
        <v>1821</v>
      </c>
      <c r="AC772" s="662" t="s">
        <v>533</v>
      </c>
      <c r="AE772" s="662" t="s">
        <v>8549</v>
      </c>
      <c r="AF772" s="662" t="s">
        <v>15492</v>
      </c>
      <c r="AG772" s="662" t="s">
        <v>17163</v>
      </c>
    </row>
    <row r="773" spans="1:33" ht="18.75" customHeight="1">
      <c r="A773" s="662" t="s">
        <v>230</v>
      </c>
      <c r="B773" s="662">
        <v>14071</v>
      </c>
      <c r="C773" s="662" t="s">
        <v>17</v>
      </c>
      <c r="D773" s="662" t="s">
        <v>234</v>
      </c>
      <c r="E773" s="662" t="s">
        <v>235</v>
      </c>
      <c r="F773" s="662" t="s">
        <v>236</v>
      </c>
      <c r="G773" s="662">
        <v>43</v>
      </c>
      <c r="H773" s="662">
        <v>23.8</v>
      </c>
      <c r="I773" s="662">
        <v>141</v>
      </c>
      <c r="J773" s="662">
        <v>26.2</v>
      </c>
      <c r="K773" s="662">
        <v>5</v>
      </c>
      <c r="L773" s="662">
        <v>10</v>
      </c>
      <c r="M773" s="662">
        <v>1.5</v>
      </c>
      <c r="N773" s="662" t="s">
        <v>121</v>
      </c>
      <c r="O773" s="662">
        <v>14900</v>
      </c>
      <c r="P773" s="662" t="s">
        <v>40</v>
      </c>
      <c r="Q773" s="667">
        <v>43.396667000000001</v>
      </c>
      <c r="R773" s="667">
        <v>141.436667</v>
      </c>
      <c r="S773" s="662">
        <v>981.38402435961598</v>
      </c>
      <c r="T773" s="668" t="s">
        <v>4605</v>
      </c>
      <c r="U773" s="668" t="s">
        <v>4605</v>
      </c>
      <c r="V773" s="668" t="s">
        <v>4605</v>
      </c>
      <c r="W773" s="668" t="s">
        <v>22</v>
      </c>
      <c r="X773" s="668" t="s">
        <v>22</v>
      </c>
      <c r="Y773" s="668" t="s">
        <v>22</v>
      </c>
      <c r="Z773" s="668" t="s">
        <v>22</v>
      </c>
      <c r="AB773" s="662" t="s">
        <v>121</v>
      </c>
      <c r="AC773" s="662" t="s">
        <v>121</v>
      </c>
      <c r="AE773" s="662" t="s">
        <v>17443</v>
      </c>
      <c r="AF773" s="662" t="s">
        <v>15518</v>
      </c>
      <c r="AG773" s="662" t="s">
        <v>17189</v>
      </c>
    </row>
    <row r="774" spans="1:33" ht="18.75" customHeight="1">
      <c r="A774" s="662" t="s">
        <v>579</v>
      </c>
      <c r="B774" s="662">
        <v>20606</v>
      </c>
      <c r="C774" s="662" t="s">
        <v>17</v>
      </c>
      <c r="D774" s="662" t="s">
        <v>651</v>
      </c>
      <c r="E774" s="662" t="s">
        <v>652</v>
      </c>
      <c r="F774" s="662" t="s">
        <v>653</v>
      </c>
      <c r="G774" s="662">
        <v>42</v>
      </c>
      <c r="H774" s="662">
        <v>39.1</v>
      </c>
      <c r="I774" s="662">
        <v>143</v>
      </c>
      <c r="J774" s="662">
        <v>11.7</v>
      </c>
      <c r="K774" s="662">
        <v>185</v>
      </c>
      <c r="L774" s="662">
        <v>10</v>
      </c>
      <c r="M774" s="662">
        <v>1.5</v>
      </c>
      <c r="N774" s="662" t="s">
        <v>472</v>
      </c>
      <c r="O774" s="662" t="s">
        <v>22</v>
      </c>
      <c r="P774" s="662" t="s">
        <v>40</v>
      </c>
      <c r="Q774" s="667">
        <v>42.651667000000003</v>
      </c>
      <c r="R774" s="667">
        <v>143.19499999999999</v>
      </c>
      <c r="S774" s="662">
        <v>982.72470134814387</v>
      </c>
      <c r="T774" s="668" t="s">
        <v>4605</v>
      </c>
      <c r="U774" s="668" t="s">
        <v>4605</v>
      </c>
      <c r="V774" s="668" t="s">
        <v>4605</v>
      </c>
      <c r="W774" s="668" t="s">
        <v>22</v>
      </c>
      <c r="X774" s="668" t="s">
        <v>22</v>
      </c>
      <c r="Y774" s="668" t="s">
        <v>22</v>
      </c>
      <c r="Z774" s="668" t="s">
        <v>22</v>
      </c>
      <c r="AB774" s="662" t="s">
        <v>472</v>
      </c>
      <c r="AC774" s="662" t="s">
        <v>472</v>
      </c>
      <c r="AE774" s="662" t="s">
        <v>17443</v>
      </c>
      <c r="AF774" s="662" t="s">
        <v>15504</v>
      </c>
      <c r="AG774" s="662" t="s">
        <v>17175</v>
      </c>
    </row>
    <row r="775" spans="1:33" ht="18.75" customHeight="1">
      <c r="A775" s="662" t="s">
        <v>579</v>
      </c>
      <c r="B775" s="662">
        <v>20551</v>
      </c>
      <c r="C775" s="662" t="s">
        <v>23</v>
      </c>
      <c r="D775" s="662" t="s">
        <v>642</v>
      </c>
      <c r="E775" s="662" t="s">
        <v>643</v>
      </c>
      <c r="F775" s="662" t="s">
        <v>644</v>
      </c>
      <c r="G775" s="662">
        <v>42</v>
      </c>
      <c r="H775" s="662">
        <v>44</v>
      </c>
      <c r="I775" s="662">
        <v>143</v>
      </c>
      <c r="J775" s="662">
        <v>13</v>
      </c>
      <c r="K775" s="662">
        <v>149</v>
      </c>
      <c r="L775" s="662">
        <v>10</v>
      </c>
      <c r="M775" s="662" t="s">
        <v>22</v>
      </c>
      <c r="N775" s="662" t="s">
        <v>35</v>
      </c>
      <c r="O775" s="662">
        <v>20955</v>
      </c>
      <c r="P775" s="662" t="s">
        <v>36</v>
      </c>
      <c r="Q775" s="667">
        <v>42.733333000000002</v>
      </c>
      <c r="R775" s="667">
        <v>143.216667</v>
      </c>
      <c r="S775" s="662">
        <v>991.14292655308907</v>
      </c>
      <c r="T775" s="668" t="s">
        <v>4605</v>
      </c>
      <c r="U775" s="668" t="s">
        <v>4605</v>
      </c>
      <c r="V775" s="668" t="s">
        <v>4605</v>
      </c>
      <c r="W775" s="668" t="s">
        <v>22</v>
      </c>
      <c r="X775" s="668" t="s">
        <v>22</v>
      </c>
      <c r="Y775" s="668" t="s">
        <v>22</v>
      </c>
      <c r="Z775" s="668" t="s">
        <v>22</v>
      </c>
      <c r="AB775" s="662" t="s">
        <v>35</v>
      </c>
      <c r="AC775" s="662" t="s">
        <v>35</v>
      </c>
      <c r="AE775" s="662" t="s">
        <v>17443</v>
      </c>
      <c r="AF775" s="662" t="s">
        <v>15525</v>
      </c>
      <c r="AG775" s="662" t="s">
        <v>17196</v>
      </c>
    </row>
    <row r="776" spans="1:33" ht="18.75" customHeight="1">
      <c r="A776" s="662" t="s">
        <v>276</v>
      </c>
      <c r="B776" s="662">
        <v>15321</v>
      </c>
      <c r="C776" s="662" t="s">
        <v>17</v>
      </c>
      <c r="D776" s="662" t="s">
        <v>315</v>
      </c>
      <c r="E776" s="662" t="s">
        <v>316</v>
      </c>
      <c r="F776" s="662" t="s">
        <v>317</v>
      </c>
      <c r="G776" s="662">
        <v>43</v>
      </c>
      <c r="H776" s="662">
        <v>21.8</v>
      </c>
      <c r="I776" s="662">
        <v>141</v>
      </c>
      <c r="J776" s="662">
        <v>49.6</v>
      </c>
      <c r="K776" s="662">
        <v>16</v>
      </c>
      <c r="L776" s="662">
        <v>10</v>
      </c>
      <c r="M776" s="662">
        <v>1.5</v>
      </c>
      <c r="N776" s="662" t="s">
        <v>318</v>
      </c>
      <c r="O776" s="662">
        <v>15920</v>
      </c>
      <c r="P776" s="662" t="s">
        <v>40</v>
      </c>
      <c r="Q776" s="667">
        <v>43.363332999999997</v>
      </c>
      <c r="R776" s="667">
        <v>141.82666699999999</v>
      </c>
      <c r="S776" s="662">
        <v>991.9645494314683</v>
      </c>
      <c r="T776" s="668" t="s">
        <v>4605</v>
      </c>
      <c r="U776" s="668" t="s">
        <v>4605</v>
      </c>
      <c r="V776" s="668" t="s">
        <v>4605</v>
      </c>
      <c r="W776" s="668" t="s">
        <v>22</v>
      </c>
      <c r="X776" s="668" t="s">
        <v>22</v>
      </c>
      <c r="Y776" s="668" t="s">
        <v>22</v>
      </c>
      <c r="Z776" s="668" t="s">
        <v>22</v>
      </c>
      <c r="AB776" s="662" t="s">
        <v>4745</v>
      </c>
      <c r="AC776" s="662" t="s">
        <v>140</v>
      </c>
      <c r="AE776" s="662" t="s">
        <v>17443</v>
      </c>
      <c r="AF776" s="662" t="s">
        <v>15506</v>
      </c>
      <c r="AG776" s="662" t="s">
        <v>17177</v>
      </c>
    </row>
    <row r="777" spans="1:33">
      <c r="A777" s="662" t="s">
        <v>579</v>
      </c>
      <c r="B777" s="662">
        <v>20421</v>
      </c>
      <c r="C777" s="662" t="s">
        <v>17</v>
      </c>
      <c r="D777" s="662" t="s">
        <v>623</v>
      </c>
      <c r="E777" s="662" t="s">
        <v>624</v>
      </c>
      <c r="F777" s="662" t="s">
        <v>625</v>
      </c>
      <c r="G777" s="662">
        <v>42</v>
      </c>
      <c r="H777" s="662">
        <v>54</v>
      </c>
      <c r="I777" s="662">
        <v>143</v>
      </c>
      <c r="J777" s="662">
        <v>2.6</v>
      </c>
      <c r="K777" s="662">
        <v>90</v>
      </c>
      <c r="L777" s="662">
        <v>10</v>
      </c>
      <c r="M777" s="662">
        <v>1.5</v>
      </c>
      <c r="N777" s="662" t="s">
        <v>51</v>
      </c>
      <c r="O777" s="662">
        <v>20940</v>
      </c>
      <c r="P777" s="662" t="s">
        <v>40</v>
      </c>
      <c r="Q777" s="667">
        <v>42.9</v>
      </c>
      <c r="R777" s="667">
        <v>143.04333299999999</v>
      </c>
      <c r="S777" s="662">
        <v>998.21158834816458</v>
      </c>
      <c r="T777" s="668" t="s">
        <v>4605</v>
      </c>
      <c r="U777" s="668" t="s">
        <v>4605</v>
      </c>
      <c r="V777" s="668" t="s">
        <v>4605</v>
      </c>
      <c r="W777" s="668" t="s">
        <v>22</v>
      </c>
      <c r="X777" s="668" t="s">
        <v>22</v>
      </c>
      <c r="Y777" s="668" t="s">
        <v>22</v>
      </c>
      <c r="Z777" s="668" t="s">
        <v>22</v>
      </c>
      <c r="AB777" s="662" t="s">
        <v>4745</v>
      </c>
      <c r="AC777" s="662" t="s">
        <v>346</v>
      </c>
      <c r="AE777" s="662" t="s">
        <v>17443</v>
      </c>
      <c r="AF777" s="662" t="s">
        <v>15508</v>
      </c>
      <c r="AG777" s="662" t="s">
        <v>17179</v>
      </c>
    </row>
    <row r="778" spans="1:33" ht="18.75" customHeight="1">
      <c r="A778" s="662" t="s">
        <v>230</v>
      </c>
      <c r="B778" s="662">
        <v>14026</v>
      </c>
      <c r="C778" s="662" t="s">
        <v>17</v>
      </c>
      <c r="D778" s="662" t="s">
        <v>231</v>
      </c>
      <c r="E778" s="662" t="s">
        <v>232</v>
      </c>
      <c r="F778" s="662" t="s">
        <v>233</v>
      </c>
      <c r="G778" s="662">
        <v>43</v>
      </c>
      <c r="H778" s="662">
        <v>34.9</v>
      </c>
      <c r="I778" s="662">
        <v>141</v>
      </c>
      <c r="J778" s="662">
        <v>23.2</v>
      </c>
      <c r="K778" s="662">
        <v>3</v>
      </c>
      <c r="L778" s="662">
        <v>10</v>
      </c>
      <c r="M778" s="662">
        <v>1.5</v>
      </c>
      <c r="N778" s="662" t="s">
        <v>121</v>
      </c>
      <c r="O778" s="662" t="s">
        <v>22</v>
      </c>
      <c r="P778" s="662" t="s">
        <v>40</v>
      </c>
      <c r="Q778" s="667">
        <v>43.581667000000003</v>
      </c>
      <c r="R778" s="667">
        <v>141.38666699999999</v>
      </c>
      <c r="S778" s="662">
        <v>998.38756981116887</v>
      </c>
      <c r="T778" s="668" t="s">
        <v>4605</v>
      </c>
      <c r="U778" s="668" t="s">
        <v>4605</v>
      </c>
      <c r="V778" s="668" t="s">
        <v>4605</v>
      </c>
      <c r="W778" s="668" t="s">
        <v>22</v>
      </c>
      <c r="X778" s="668" t="s">
        <v>22</v>
      </c>
      <c r="Y778" s="668" t="s">
        <v>22</v>
      </c>
      <c r="Z778" s="668" t="s">
        <v>22</v>
      </c>
      <c r="AB778" s="662" t="s">
        <v>121</v>
      </c>
      <c r="AC778" s="662" t="s">
        <v>121</v>
      </c>
      <c r="AE778" s="662" t="s">
        <v>17443</v>
      </c>
      <c r="AF778" s="662" t="s">
        <v>15509</v>
      </c>
      <c r="AG778" s="662" t="s">
        <v>17180</v>
      </c>
    </row>
    <row r="779" spans="1:33" ht="18.75" customHeight="1">
      <c r="A779" s="662" t="s">
        <v>579</v>
      </c>
      <c r="B779" s="662">
        <v>20556</v>
      </c>
      <c r="C779" s="662" t="s">
        <v>17</v>
      </c>
      <c r="D779" s="662" t="s">
        <v>645</v>
      </c>
      <c r="E779" s="662" t="s">
        <v>646</v>
      </c>
      <c r="F779" s="662" t="s">
        <v>647</v>
      </c>
      <c r="G779" s="662">
        <v>42</v>
      </c>
      <c r="H779" s="662">
        <v>47.2</v>
      </c>
      <c r="I779" s="662">
        <v>143</v>
      </c>
      <c r="J779" s="662">
        <v>19.7</v>
      </c>
      <c r="K779" s="662">
        <v>70</v>
      </c>
      <c r="L779" s="662">
        <v>10</v>
      </c>
      <c r="M779" s="662">
        <v>1.5</v>
      </c>
      <c r="N779" s="662" t="s">
        <v>21</v>
      </c>
      <c r="O779" s="662" t="s">
        <v>22</v>
      </c>
      <c r="P779" s="662" t="s">
        <v>40</v>
      </c>
      <c r="Q779" s="667">
        <v>42.786667000000001</v>
      </c>
      <c r="R779" s="667">
        <v>143.32833299999999</v>
      </c>
      <c r="S779" s="662">
        <v>1001.3174804763925</v>
      </c>
      <c r="T779" s="668" t="s">
        <v>4605</v>
      </c>
      <c r="U779" s="668" t="s">
        <v>4605</v>
      </c>
      <c r="V779" s="668" t="s">
        <v>4605</v>
      </c>
      <c r="W779" s="668" t="s">
        <v>22</v>
      </c>
      <c r="X779" s="668" t="s">
        <v>22</v>
      </c>
      <c r="Y779" s="668" t="s">
        <v>22</v>
      </c>
      <c r="Z779" s="668" t="s">
        <v>22</v>
      </c>
      <c r="AB779" s="662" t="s">
        <v>21</v>
      </c>
      <c r="AC779" s="662" t="s">
        <v>21</v>
      </c>
      <c r="AE779" s="662" t="s">
        <v>17443</v>
      </c>
      <c r="AF779" s="662" t="s">
        <v>15510</v>
      </c>
      <c r="AG779" s="662" t="s">
        <v>17181</v>
      </c>
    </row>
    <row r="780" spans="1:33">
      <c r="A780" s="662" t="s">
        <v>77</v>
      </c>
      <c r="B780" s="662">
        <v>12691</v>
      </c>
      <c r="C780" s="662" t="s">
        <v>17</v>
      </c>
      <c r="D780" s="662" t="s">
        <v>178</v>
      </c>
      <c r="E780" s="662" t="s">
        <v>179</v>
      </c>
      <c r="F780" s="662" t="s">
        <v>180</v>
      </c>
      <c r="G780" s="662">
        <v>43</v>
      </c>
      <c r="H780" s="662">
        <v>10.1</v>
      </c>
      <c r="I780" s="662">
        <v>142</v>
      </c>
      <c r="J780" s="662">
        <v>34.1</v>
      </c>
      <c r="K780" s="662">
        <v>350</v>
      </c>
      <c r="L780" s="662">
        <v>9.9</v>
      </c>
      <c r="M780" s="662">
        <v>1.5</v>
      </c>
      <c r="N780" s="662" t="s">
        <v>181</v>
      </c>
      <c r="O780" s="662">
        <v>12945</v>
      </c>
      <c r="P780" s="662" t="s">
        <v>22</v>
      </c>
      <c r="Q780" s="667">
        <v>43.168332999999997</v>
      </c>
      <c r="R780" s="667">
        <v>142.568333</v>
      </c>
      <c r="S780" s="662">
        <v>1002.3739852124128</v>
      </c>
      <c r="T780" s="668" t="s">
        <v>4605</v>
      </c>
      <c r="U780" s="668" t="s">
        <v>4605</v>
      </c>
      <c r="V780" s="668" t="s">
        <v>4605</v>
      </c>
      <c r="W780" s="668" t="s">
        <v>22</v>
      </c>
      <c r="X780" s="668" t="s">
        <v>22</v>
      </c>
      <c r="Y780" s="668" t="s">
        <v>22</v>
      </c>
      <c r="Z780" s="668" t="s">
        <v>22</v>
      </c>
      <c r="AB780" s="662" t="s">
        <v>181</v>
      </c>
      <c r="AC780" s="662" t="s">
        <v>181</v>
      </c>
      <c r="AE780" s="662" t="s">
        <v>17443</v>
      </c>
      <c r="AF780" s="662" t="s">
        <v>15523</v>
      </c>
      <c r="AG780" s="662" t="s">
        <v>17194</v>
      </c>
    </row>
    <row r="781" spans="1:33" ht="18.75" customHeight="1">
      <c r="A781" s="662" t="s">
        <v>579</v>
      </c>
      <c r="B781" s="662">
        <v>20356</v>
      </c>
      <c r="C781" s="662" t="s">
        <v>17</v>
      </c>
      <c r="D781" s="662" t="s">
        <v>613</v>
      </c>
      <c r="E781" s="662" t="s">
        <v>614</v>
      </c>
      <c r="F781" s="662" t="s">
        <v>615</v>
      </c>
      <c r="G781" s="662">
        <v>43</v>
      </c>
      <c r="H781" s="662">
        <v>4.5999999999999996</v>
      </c>
      <c r="I781" s="662">
        <v>142</v>
      </c>
      <c r="J781" s="662">
        <v>50.4</v>
      </c>
      <c r="K781" s="662">
        <v>178</v>
      </c>
      <c r="L781" s="662">
        <v>8.3000000000000007</v>
      </c>
      <c r="M781" s="662">
        <v>1.5</v>
      </c>
      <c r="N781" s="662" t="s">
        <v>51</v>
      </c>
      <c r="O781" s="662">
        <v>20930</v>
      </c>
      <c r="P781" s="662" t="s">
        <v>40</v>
      </c>
      <c r="Q781" s="667">
        <v>43.076667</v>
      </c>
      <c r="R781" s="667">
        <v>142.84</v>
      </c>
      <c r="S781" s="662">
        <v>1005.4412038702542</v>
      </c>
      <c r="T781" s="668" t="s">
        <v>4605</v>
      </c>
      <c r="U781" s="668" t="s">
        <v>4605</v>
      </c>
      <c r="V781" s="668" t="s">
        <v>4605</v>
      </c>
      <c r="W781" s="668" t="s">
        <v>22</v>
      </c>
      <c r="X781" s="668" t="s">
        <v>22</v>
      </c>
      <c r="Y781" s="668" t="s">
        <v>22</v>
      </c>
      <c r="Z781" s="668" t="s">
        <v>22</v>
      </c>
      <c r="AB781" s="662" t="s">
        <v>4745</v>
      </c>
      <c r="AC781" s="662" t="s">
        <v>346</v>
      </c>
      <c r="AE781" s="662" t="s">
        <v>17443</v>
      </c>
      <c r="AF781" s="662" t="s">
        <v>15522</v>
      </c>
      <c r="AG781" s="662" t="s">
        <v>17193</v>
      </c>
    </row>
    <row r="782" spans="1:33" ht="18.75" customHeight="1">
      <c r="A782" s="662" t="s">
        <v>579</v>
      </c>
      <c r="B782" s="662">
        <v>20432</v>
      </c>
      <c r="C782" s="662" t="s">
        <v>23</v>
      </c>
      <c r="D782" s="662" t="s">
        <v>626</v>
      </c>
      <c r="E782" s="662" t="s">
        <v>627</v>
      </c>
      <c r="F782" s="662" t="s">
        <v>631</v>
      </c>
      <c r="G782" s="662">
        <v>42</v>
      </c>
      <c r="H782" s="662">
        <v>54.5</v>
      </c>
      <c r="I782" s="662">
        <v>143</v>
      </c>
      <c r="J782" s="662">
        <v>13.4</v>
      </c>
      <c r="K782" s="662">
        <v>45</v>
      </c>
      <c r="L782" s="662">
        <v>11.2</v>
      </c>
      <c r="M782" s="662" t="s">
        <v>22</v>
      </c>
      <c r="N782" s="662" t="s">
        <v>629</v>
      </c>
      <c r="O782" s="662" t="s">
        <v>22</v>
      </c>
      <c r="P782" s="662" t="s">
        <v>632</v>
      </c>
      <c r="Q782" s="667">
        <v>42.908332999999999</v>
      </c>
      <c r="R782" s="667">
        <v>143.223333</v>
      </c>
      <c r="S782" s="662">
        <v>1007.3515277063591</v>
      </c>
      <c r="T782" s="668" t="s">
        <v>22</v>
      </c>
      <c r="U782" s="668" t="s">
        <v>22</v>
      </c>
      <c r="V782" s="668" t="s">
        <v>4605</v>
      </c>
      <c r="W782" s="668" t="s">
        <v>22</v>
      </c>
      <c r="X782" s="668" t="s">
        <v>22</v>
      </c>
      <c r="Y782" s="668" t="s">
        <v>4605</v>
      </c>
      <c r="Z782" s="668" t="s">
        <v>22</v>
      </c>
      <c r="AB782" s="662" t="s">
        <v>4758</v>
      </c>
      <c r="AC782" s="662" t="s">
        <v>629</v>
      </c>
      <c r="AE782" s="662" t="s">
        <v>17443</v>
      </c>
      <c r="AF782" s="662" t="s">
        <v>15521</v>
      </c>
      <c r="AG782" s="662" t="s">
        <v>17192</v>
      </c>
    </row>
    <row r="783" spans="1:33" ht="18.75" customHeight="1">
      <c r="A783" s="662" t="s">
        <v>579</v>
      </c>
      <c r="B783" s="662">
        <v>20631</v>
      </c>
      <c r="C783" s="662" t="s">
        <v>17</v>
      </c>
      <c r="D783" s="662" t="s">
        <v>654</v>
      </c>
      <c r="E783" s="662" t="s">
        <v>655</v>
      </c>
      <c r="F783" s="662" t="s">
        <v>656</v>
      </c>
      <c r="G783" s="662">
        <v>42</v>
      </c>
      <c r="H783" s="662">
        <v>41.2</v>
      </c>
      <c r="I783" s="662">
        <v>143</v>
      </c>
      <c r="J783" s="662">
        <v>38.799999999999997</v>
      </c>
      <c r="K783" s="662">
        <v>4</v>
      </c>
      <c r="L783" s="662">
        <v>10</v>
      </c>
      <c r="M783" s="662">
        <v>1.5</v>
      </c>
      <c r="N783" s="662" t="s">
        <v>208</v>
      </c>
      <c r="O783" s="662" t="s">
        <v>22</v>
      </c>
      <c r="P783" s="662" t="s">
        <v>40</v>
      </c>
      <c r="Q783" s="667">
        <v>42.686667</v>
      </c>
      <c r="R783" s="667">
        <v>143.64666700000001</v>
      </c>
      <c r="S783" s="662">
        <v>1008.0699004415003</v>
      </c>
      <c r="T783" s="668" t="s">
        <v>4605</v>
      </c>
      <c r="U783" s="668" t="s">
        <v>4605</v>
      </c>
      <c r="V783" s="668" t="s">
        <v>4605</v>
      </c>
      <c r="W783" s="668" t="s">
        <v>22</v>
      </c>
      <c r="X783" s="668" t="s">
        <v>22</v>
      </c>
      <c r="Y783" s="668" t="s">
        <v>22</v>
      </c>
      <c r="Z783" s="668" t="s">
        <v>22</v>
      </c>
      <c r="AB783" s="662" t="s">
        <v>208</v>
      </c>
      <c r="AC783" s="662" t="s">
        <v>208</v>
      </c>
      <c r="AE783" s="662" t="s">
        <v>17443</v>
      </c>
      <c r="AF783" s="662" t="s">
        <v>15512</v>
      </c>
      <c r="AG783" s="662" t="s">
        <v>17183</v>
      </c>
    </row>
    <row r="784" spans="1:33">
      <c r="A784" s="662" t="s">
        <v>77</v>
      </c>
      <c r="B784" s="662">
        <v>12626</v>
      </c>
      <c r="C784" s="662" t="s">
        <v>17</v>
      </c>
      <c r="D784" s="662" t="s">
        <v>167</v>
      </c>
      <c r="E784" s="662" t="s">
        <v>168</v>
      </c>
      <c r="F784" s="662" t="s">
        <v>169</v>
      </c>
      <c r="G784" s="662">
        <v>43</v>
      </c>
      <c r="H784" s="662">
        <v>20</v>
      </c>
      <c r="I784" s="662">
        <v>142</v>
      </c>
      <c r="J784" s="662">
        <v>24</v>
      </c>
      <c r="K784" s="662">
        <v>174</v>
      </c>
      <c r="L784" s="662">
        <v>9.9</v>
      </c>
      <c r="M784" s="662">
        <v>1.5</v>
      </c>
      <c r="N784" s="662" t="s">
        <v>97</v>
      </c>
      <c r="O784" s="662">
        <v>12940</v>
      </c>
      <c r="P784" s="662" t="s">
        <v>22</v>
      </c>
      <c r="Q784" s="667">
        <v>43.333333000000003</v>
      </c>
      <c r="R784" s="667">
        <v>142.4</v>
      </c>
      <c r="S784" s="662">
        <v>1011.2357821826439</v>
      </c>
      <c r="T784" s="668" t="s">
        <v>4605</v>
      </c>
      <c r="U784" s="668" t="s">
        <v>4605</v>
      </c>
      <c r="V784" s="668" t="s">
        <v>4605</v>
      </c>
      <c r="W784" s="668" t="s">
        <v>22</v>
      </c>
      <c r="X784" s="668" t="s">
        <v>22</v>
      </c>
      <c r="Y784" s="668" t="s">
        <v>22</v>
      </c>
      <c r="Z784" s="668" t="s">
        <v>22</v>
      </c>
      <c r="AB784" s="662" t="s">
        <v>4745</v>
      </c>
      <c r="AC784" s="662" t="s">
        <v>592</v>
      </c>
      <c r="AE784" s="662" t="s">
        <v>17443</v>
      </c>
      <c r="AF784" s="662" t="s">
        <v>15514</v>
      </c>
      <c r="AG784" s="662" t="s">
        <v>17185</v>
      </c>
    </row>
    <row r="785" spans="1:33">
      <c r="A785" s="662" t="s">
        <v>276</v>
      </c>
      <c r="B785" s="662">
        <v>15231</v>
      </c>
      <c r="C785" s="662" t="s">
        <v>17</v>
      </c>
      <c r="D785" s="662" t="s">
        <v>292</v>
      </c>
      <c r="E785" s="662" t="s">
        <v>293</v>
      </c>
      <c r="F785" s="662" t="s">
        <v>294</v>
      </c>
      <c r="G785" s="662">
        <v>43</v>
      </c>
      <c r="H785" s="662">
        <v>35.700000000000003</v>
      </c>
      <c r="I785" s="662">
        <v>141</v>
      </c>
      <c r="J785" s="662">
        <v>43.9</v>
      </c>
      <c r="K785" s="662">
        <v>100</v>
      </c>
      <c r="L785" s="662">
        <v>10</v>
      </c>
      <c r="M785" s="662">
        <v>1.5</v>
      </c>
      <c r="N785" s="662" t="s">
        <v>295</v>
      </c>
      <c r="O785" s="662" t="s">
        <v>22</v>
      </c>
      <c r="P785" s="662" t="s">
        <v>40</v>
      </c>
      <c r="Q785" s="667">
        <v>43.594999999999999</v>
      </c>
      <c r="R785" s="667">
        <v>141.73166699999999</v>
      </c>
      <c r="S785" s="662">
        <v>1011.5913103978902</v>
      </c>
      <c r="T785" s="668" t="s">
        <v>4605</v>
      </c>
      <c r="U785" s="668" t="s">
        <v>4605</v>
      </c>
      <c r="V785" s="668" t="s">
        <v>4605</v>
      </c>
      <c r="W785" s="668" t="s">
        <v>22</v>
      </c>
      <c r="X785" s="668" t="s">
        <v>22</v>
      </c>
      <c r="Y785" s="668" t="s">
        <v>22</v>
      </c>
      <c r="Z785" s="668" t="s">
        <v>22</v>
      </c>
      <c r="AB785" s="662" t="s">
        <v>295</v>
      </c>
      <c r="AC785" s="662" t="s">
        <v>295</v>
      </c>
      <c r="AE785" s="662" t="s">
        <v>17443</v>
      </c>
      <c r="AF785" s="662" t="s">
        <v>15516</v>
      </c>
      <c r="AG785" s="662" t="s">
        <v>17187</v>
      </c>
    </row>
    <row r="786" spans="1:33">
      <c r="A786" s="662" t="s">
        <v>77</v>
      </c>
      <c r="B786" s="662">
        <v>12632</v>
      </c>
      <c r="C786" s="662" t="s">
        <v>17</v>
      </c>
      <c r="D786" s="662" t="s">
        <v>170</v>
      </c>
      <c r="E786" s="662" t="s">
        <v>171</v>
      </c>
      <c r="F786" s="662" t="s">
        <v>172</v>
      </c>
      <c r="G786" s="662">
        <v>43</v>
      </c>
      <c r="H786" s="662">
        <v>18.100000000000001</v>
      </c>
      <c r="I786" s="662">
        <v>142</v>
      </c>
      <c r="J786" s="662">
        <v>31.3</v>
      </c>
      <c r="K786" s="662">
        <v>315</v>
      </c>
      <c r="L786" s="662">
        <v>10</v>
      </c>
      <c r="M786" s="662">
        <v>2.2999999999999998</v>
      </c>
      <c r="N786" s="662" t="s">
        <v>173</v>
      </c>
      <c r="O786" s="662" t="s">
        <v>22</v>
      </c>
      <c r="P786" s="662" t="s">
        <v>40</v>
      </c>
      <c r="Q786" s="667">
        <v>43.301667000000002</v>
      </c>
      <c r="R786" s="667">
        <v>142.52166700000001</v>
      </c>
      <c r="S786" s="662">
        <v>1013.1654495242572</v>
      </c>
      <c r="T786" s="668" t="s">
        <v>4605</v>
      </c>
      <c r="U786" s="668" t="s">
        <v>4605</v>
      </c>
      <c r="V786" s="668" t="s">
        <v>4605</v>
      </c>
      <c r="W786" s="668" t="s">
        <v>22</v>
      </c>
      <c r="X786" s="668" t="s">
        <v>22</v>
      </c>
      <c r="Y786" s="668" t="s">
        <v>22</v>
      </c>
      <c r="Z786" s="668" t="s">
        <v>22</v>
      </c>
      <c r="AB786" s="662" t="s">
        <v>173</v>
      </c>
      <c r="AC786" s="662" t="s">
        <v>173</v>
      </c>
      <c r="AE786" s="662" t="s">
        <v>17443</v>
      </c>
      <c r="AF786" s="662" t="s">
        <v>15517</v>
      </c>
      <c r="AG786" s="662" t="s">
        <v>17188</v>
      </c>
    </row>
    <row r="787" spans="1:33">
      <c r="A787" s="662" t="s">
        <v>579</v>
      </c>
      <c r="B787" s="662">
        <v>20361</v>
      </c>
      <c r="C787" s="662" t="s">
        <v>17</v>
      </c>
      <c r="D787" s="662" t="s">
        <v>616</v>
      </c>
      <c r="E787" s="662" t="s">
        <v>617</v>
      </c>
      <c r="F787" s="662" t="s">
        <v>618</v>
      </c>
      <c r="G787" s="662">
        <v>43</v>
      </c>
      <c r="H787" s="662">
        <v>6.2</v>
      </c>
      <c r="I787" s="662">
        <v>142</v>
      </c>
      <c r="J787" s="662">
        <v>59.7</v>
      </c>
      <c r="K787" s="662">
        <v>206</v>
      </c>
      <c r="L787" s="662">
        <v>8</v>
      </c>
      <c r="M787" s="662">
        <v>1.5</v>
      </c>
      <c r="N787" s="662" t="s">
        <v>619</v>
      </c>
      <c r="O787" s="662" t="s">
        <v>22</v>
      </c>
      <c r="P787" s="662" t="s">
        <v>40</v>
      </c>
      <c r="Q787" s="667">
        <v>43.103332999999999</v>
      </c>
      <c r="R787" s="667">
        <v>142.995</v>
      </c>
      <c r="S787" s="662">
        <v>1014.8246492988603</v>
      </c>
      <c r="T787" s="668" t="s">
        <v>4605</v>
      </c>
      <c r="U787" s="668" t="s">
        <v>4605</v>
      </c>
      <c r="V787" s="668" t="s">
        <v>4605</v>
      </c>
      <c r="W787" s="668" t="s">
        <v>22</v>
      </c>
      <c r="X787" s="668" t="s">
        <v>22</v>
      </c>
      <c r="Y787" s="668" t="s">
        <v>22</v>
      </c>
      <c r="Z787" s="668" t="s">
        <v>22</v>
      </c>
      <c r="AB787" s="662" t="s">
        <v>4745</v>
      </c>
      <c r="AC787" s="662" t="s">
        <v>21</v>
      </c>
      <c r="AE787" s="662" t="s">
        <v>5129</v>
      </c>
      <c r="AF787" s="662" t="s">
        <v>15550</v>
      </c>
      <c r="AG787" s="662" t="s">
        <v>17221</v>
      </c>
    </row>
    <row r="788" spans="1:33" ht="18.75" customHeight="1">
      <c r="A788" s="662" t="s">
        <v>4333</v>
      </c>
      <c r="B788" s="662">
        <v>88851</v>
      </c>
      <c r="C788" s="662" t="s">
        <v>23</v>
      </c>
      <c r="D788" s="662" t="s">
        <v>4455</v>
      </c>
      <c r="E788" s="662" t="s">
        <v>4456</v>
      </c>
      <c r="F788" s="662" t="s">
        <v>4457</v>
      </c>
      <c r="G788" s="662">
        <v>28</v>
      </c>
      <c r="H788" s="662">
        <v>19.2</v>
      </c>
      <c r="I788" s="662">
        <v>129</v>
      </c>
      <c r="J788" s="662">
        <v>55.6</v>
      </c>
      <c r="K788" s="662">
        <v>5</v>
      </c>
      <c r="L788" s="662">
        <v>10</v>
      </c>
      <c r="M788" s="662" t="s">
        <v>22</v>
      </c>
      <c r="N788" s="662" t="s">
        <v>4458</v>
      </c>
      <c r="O788" s="662" t="s">
        <v>22</v>
      </c>
      <c r="P788" s="662" t="s">
        <v>36</v>
      </c>
      <c r="Q788" s="667">
        <v>28.32</v>
      </c>
      <c r="R788" s="667">
        <v>129.92666700000001</v>
      </c>
      <c r="S788" s="662">
        <v>1016.1408339895511</v>
      </c>
      <c r="T788" s="668" t="s">
        <v>4605</v>
      </c>
      <c r="U788" s="668" t="s">
        <v>4605</v>
      </c>
      <c r="V788" s="668" t="s">
        <v>4605</v>
      </c>
      <c r="W788" s="668" t="s">
        <v>22</v>
      </c>
      <c r="X788" s="668" t="s">
        <v>22</v>
      </c>
      <c r="Y788" s="668" t="s">
        <v>22</v>
      </c>
      <c r="Z788" s="668" t="s">
        <v>22</v>
      </c>
      <c r="AB788" s="662" t="s">
        <v>4895</v>
      </c>
      <c r="AC788" s="662" t="s">
        <v>4896</v>
      </c>
      <c r="AE788" s="662" t="s">
        <v>5129</v>
      </c>
      <c r="AF788" s="662" t="s">
        <v>15529</v>
      </c>
      <c r="AG788" s="662" t="s">
        <v>17200</v>
      </c>
    </row>
    <row r="789" spans="1:33" ht="18.75" customHeight="1">
      <c r="A789" s="662" t="s">
        <v>276</v>
      </c>
      <c r="B789" s="662">
        <v>15241</v>
      </c>
      <c r="C789" s="662" t="s">
        <v>17</v>
      </c>
      <c r="D789" s="662" t="s">
        <v>296</v>
      </c>
      <c r="E789" s="662" t="s">
        <v>297</v>
      </c>
      <c r="F789" s="662" t="s">
        <v>298</v>
      </c>
      <c r="G789" s="662">
        <v>43</v>
      </c>
      <c r="H789" s="662">
        <v>34.200000000000003</v>
      </c>
      <c r="I789" s="662">
        <v>141</v>
      </c>
      <c r="J789" s="662">
        <v>56.3</v>
      </c>
      <c r="K789" s="662">
        <v>50</v>
      </c>
      <c r="L789" s="662">
        <v>9.9</v>
      </c>
      <c r="M789" s="662">
        <v>1.5</v>
      </c>
      <c r="N789" s="662" t="s">
        <v>97</v>
      </c>
      <c r="O789" s="662">
        <v>15930</v>
      </c>
      <c r="P789" s="662" t="s">
        <v>22</v>
      </c>
      <c r="Q789" s="667">
        <v>43.57</v>
      </c>
      <c r="R789" s="667">
        <v>141.938333</v>
      </c>
      <c r="S789" s="662">
        <v>1016.5606633277628</v>
      </c>
      <c r="T789" s="668" t="s">
        <v>4605</v>
      </c>
      <c r="U789" s="668" t="s">
        <v>4605</v>
      </c>
      <c r="V789" s="668" t="s">
        <v>4605</v>
      </c>
      <c r="W789" s="668" t="s">
        <v>22</v>
      </c>
      <c r="X789" s="668" t="s">
        <v>22</v>
      </c>
      <c r="Y789" s="668" t="s">
        <v>22</v>
      </c>
      <c r="Z789" s="668" t="s">
        <v>22</v>
      </c>
      <c r="AB789" s="662" t="s">
        <v>4745</v>
      </c>
      <c r="AC789" s="662" t="s">
        <v>592</v>
      </c>
      <c r="AE789" s="662" t="s">
        <v>5129</v>
      </c>
      <c r="AF789" s="662" t="s">
        <v>15530</v>
      </c>
      <c r="AG789" s="662" t="s">
        <v>17201</v>
      </c>
    </row>
    <row r="790" spans="1:33">
      <c r="A790" s="662" t="s">
        <v>579</v>
      </c>
      <c r="B790" s="662">
        <v>20371</v>
      </c>
      <c r="C790" s="662" t="s">
        <v>17</v>
      </c>
      <c r="D790" s="662" t="s">
        <v>620</v>
      </c>
      <c r="E790" s="662" t="s">
        <v>621</v>
      </c>
      <c r="F790" s="662" t="s">
        <v>622</v>
      </c>
      <c r="G790" s="662">
        <v>43</v>
      </c>
      <c r="H790" s="662">
        <v>3</v>
      </c>
      <c r="I790" s="662">
        <v>143</v>
      </c>
      <c r="J790" s="662">
        <v>11</v>
      </c>
      <c r="K790" s="662">
        <v>112</v>
      </c>
      <c r="L790" s="662">
        <v>10</v>
      </c>
      <c r="M790" s="662">
        <v>1.5</v>
      </c>
      <c r="N790" s="662" t="s">
        <v>47</v>
      </c>
      <c r="O790" s="662" t="s">
        <v>22</v>
      </c>
      <c r="P790" s="662" t="s">
        <v>40</v>
      </c>
      <c r="Q790" s="667">
        <v>43.05</v>
      </c>
      <c r="R790" s="667">
        <v>143.183333</v>
      </c>
      <c r="S790" s="662">
        <v>1018.4568664848945</v>
      </c>
      <c r="T790" s="668" t="s">
        <v>4605</v>
      </c>
      <c r="U790" s="668" t="s">
        <v>4605</v>
      </c>
      <c r="V790" s="668" t="s">
        <v>4605</v>
      </c>
      <c r="W790" s="668" t="s">
        <v>22</v>
      </c>
      <c r="X790" s="668" t="s">
        <v>22</v>
      </c>
      <c r="Y790" s="668" t="s">
        <v>22</v>
      </c>
      <c r="Z790" s="668" t="s">
        <v>22</v>
      </c>
      <c r="AB790" s="662" t="s">
        <v>47</v>
      </c>
      <c r="AC790" s="662" t="s">
        <v>47</v>
      </c>
      <c r="AE790" s="662" t="s">
        <v>5129</v>
      </c>
      <c r="AF790" s="662" t="s">
        <v>15546</v>
      </c>
      <c r="AG790" s="662" t="s">
        <v>17217</v>
      </c>
    </row>
    <row r="791" spans="1:33">
      <c r="A791" s="662" t="s">
        <v>579</v>
      </c>
      <c r="B791" s="662">
        <v>20506</v>
      </c>
      <c r="C791" s="662" t="s">
        <v>17</v>
      </c>
      <c r="D791" s="662" t="s">
        <v>639</v>
      </c>
      <c r="E791" s="662" t="s">
        <v>640</v>
      </c>
      <c r="F791" s="662" t="s">
        <v>641</v>
      </c>
      <c r="G791" s="662">
        <v>42</v>
      </c>
      <c r="H791" s="662">
        <v>48.5</v>
      </c>
      <c r="I791" s="662">
        <v>143</v>
      </c>
      <c r="J791" s="662">
        <v>39.4</v>
      </c>
      <c r="K791" s="662">
        <v>20</v>
      </c>
      <c r="L791" s="662">
        <v>8.3000000000000007</v>
      </c>
      <c r="M791" s="662">
        <v>1.5</v>
      </c>
      <c r="N791" s="662" t="s">
        <v>415</v>
      </c>
      <c r="O791" s="662">
        <v>20945</v>
      </c>
      <c r="P791" s="662" t="s">
        <v>40</v>
      </c>
      <c r="Q791" s="667">
        <v>42.808332999999998</v>
      </c>
      <c r="R791" s="667">
        <v>143.656667</v>
      </c>
      <c r="S791" s="662">
        <v>1019.3167893856302</v>
      </c>
      <c r="T791" s="668" t="s">
        <v>4605</v>
      </c>
      <c r="U791" s="668" t="s">
        <v>4605</v>
      </c>
      <c r="V791" s="668" t="s">
        <v>4605</v>
      </c>
      <c r="W791" s="668" t="s">
        <v>22</v>
      </c>
      <c r="X791" s="668" t="s">
        <v>22</v>
      </c>
      <c r="Y791" s="668" t="s">
        <v>22</v>
      </c>
      <c r="Z791" s="668" t="s">
        <v>22</v>
      </c>
      <c r="AB791" s="662" t="s">
        <v>4745</v>
      </c>
      <c r="AC791" s="662" t="s">
        <v>208</v>
      </c>
      <c r="AE791" s="662" t="s">
        <v>5129</v>
      </c>
      <c r="AF791" s="662" t="s">
        <v>15553</v>
      </c>
      <c r="AG791" s="662" t="s">
        <v>17224</v>
      </c>
    </row>
    <row r="792" spans="1:33" ht="18.75" customHeight="1">
      <c r="A792" s="662" t="s">
        <v>579</v>
      </c>
      <c r="B792" s="662">
        <v>20441</v>
      </c>
      <c r="C792" s="662" t="s">
        <v>17</v>
      </c>
      <c r="D792" s="662" t="s">
        <v>633</v>
      </c>
      <c r="E792" s="662" t="s">
        <v>634</v>
      </c>
      <c r="F792" s="662" t="s">
        <v>635</v>
      </c>
      <c r="G792" s="662">
        <v>42</v>
      </c>
      <c r="H792" s="662">
        <v>55.2</v>
      </c>
      <c r="I792" s="662">
        <v>143</v>
      </c>
      <c r="J792" s="662">
        <v>27.5</v>
      </c>
      <c r="K792" s="662">
        <v>42</v>
      </c>
      <c r="L792" s="662">
        <v>10</v>
      </c>
      <c r="M792" s="662">
        <v>1.5</v>
      </c>
      <c r="N792" s="662" t="s">
        <v>197</v>
      </c>
      <c r="O792" s="662" t="s">
        <v>22</v>
      </c>
      <c r="P792" s="662" t="s">
        <v>40</v>
      </c>
      <c r="Q792" s="667">
        <v>42.92</v>
      </c>
      <c r="R792" s="667">
        <v>143.45833300000001</v>
      </c>
      <c r="S792" s="662">
        <v>1019.5879895962534</v>
      </c>
      <c r="T792" s="668" t="s">
        <v>4605</v>
      </c>
      <c r="U792" s="668" t="s">
        <v>4605</v>
      </c>
      <c r="V792" s="668" t="s">
        <v>4605</v>
      </c>
      <c r="W792" s="668" t="s">
        <v>22</v>
      </c>
      <c r="X792" s="668" t="s">
        <v>22</v>
      </c>
      <c r="Y792" s="668" t="s">
        <v>22</v>
      </c>
      <c r="Z792" s="668" t="s">
        <v>22</v>
      </c>
      <c r="AB792" s="662" t="s">
        <v>4745</v>
      </c>
      <c r="AC792" s="662" t="s">
        <v>1150</v>
      </c>
      <c r="AE792" s="662" t="s">
        <v>5129</v>
      </c>
      <c r="AF792" s="662" t="s">
        <v>15531</v>
      </c>
      <c r="AG792" s="662" t="s">
        <v>17202</v>
      </c>
    </row>
    <row r="793" spans="1:33" ht="18.75" customHeight="1">
      <c r="A793" s="662" t="s">
        <v>4333</v>
      </c>
      <c r="B793" s="662">
        <v>88821</v>
      </c>
      <c r="C793" s="662" t="s">
        <v>23</v>
      </c>
      <c r="D793" s="662" t="s">
        <v>4449</v>
      </c>
      <c r="E793" s="662" t="s">
        <v>4450</v>
      </c>
      <c r="F793" s="662" t="s">
        <v>4451</v>
      </c>
      <c r="G793" s="662">
        <v>28</v>
      </c>
      <c r="H793" s="662">
        <v>25.8</v>
      </c>
      <c r="I793" s="662">
        <v>129</v>
      </c>
      <c r="J793" s="662">
        <v>42.7</v>
      </c>
      <c r="K793" s="662">
        <v>4</v>
      </c>
      <c r="L793" s="662">
        <v>10</v>
      </c>
      <c r="M793" s="662" t="s">
        <v>22</v>
      </c>
      <c r="N793" s="662" t="s">
        <v>35</v>
      </c>
      <c r="O793" s="662" t="s">
        <v>22</v>
      </c>
      <c r="P793" s="662" t="s">
        <v>36</v>
      </c>
      <c r="Q793" s="667">
        <v>28.43</v>
      </c>
      <c r="R793" s="667">
        <v>129.71166700000001</v>
      </c>
      <c r="S793" s="662">
        <v>1020.089814181999</v>
      </c>
      <c r="T793" s="668" t="s">
        <v>4605</v>
      </c>
      <c r="U793" s="668" t="s">
        <v>4605</v>
      </c>
      <c r="V793" s="668" t="s">
        <v>4605</v>
      </c>
      <c r="W793" s="668" t="s">
        <v>22</v>
      </c>
      <c r="X793" s="668" t="s">
        <v>22</v>
      </c>
      <c r="Y793" s="668" t="s">
        <v>22</v>
      </c>
      <c r="Z793" s="668" t="s">
        <v>22</v>
      </c>
      <c r="AB793" s="662" t="s">
        <v>35</v>
      </c>
      <c r="AC793" s="662" t="s">
        <v>35</v>
      </c>
      <c r="AE793" s="662" t="s">
        <v>5129</v>
      </c>
      <c r="AF793" s="662" t="s">
        <v>15533</v>
      </c>
      <c r="AG793" s="662" t="s">
        <v>17204</v>
      </c>
    </row>
    <row r="794" spans="1:33" ht="18.75" customHeight="1">
      <c r="A794" s="662" t="s">
        <v>276</v>
      </c>
      <c r="B794" s="662">
        <v>15251</v>
      </c>
      <c r="C794" s="662" t="s">
        <v>17</v>
      </c>
      <c r="D794" s="662" t="s">
        <v>303</v>
      </c>
      <c r="E794" s="662" t="s">
        <v>304</v>
      </c>
      <c r="F794" s="662" t="s">
        <v>305</v>
      </c>
      <c r="G794" s="662">
        <v>43</v>
      </c>
      <c r="H794" s="662">
        <v>31.2</v>
      </c>
      <c r="I794" s="662">
        <v>142</v>
      </c>
      <c r="J794" s="662">
        <v>11.4</v>
      </c>
      <c r="K794" s="662">
        <v>91</v>
      </c>
      <c r="L794" s="662">
        <v>10</v>
      </c>
      <c r="M794" s="662">
        <v>1.5</v>
      </c>
      <c r="N794" s="662" t="s">
        <v>306</v>
      </c>
      <c r="O794" s="662">
        <v>15915</v>
      </c>
      <c r="P794" s="662" t="s">
        <v>40</v>
      </c>
      <c r="Q794" s="667">
        <v>43.52</v>
      </c>
      <c r="R794" s="667">
        <v>142.19</v>
      </c>
      <c r="S794" s="662">
        <v>1021.0988970977395</v>
      </c>
      <c r="T794" s="668" t="s">
        <v>4605</v>
      </c>
      <c r="U794" s="668" t="s">
        <v>4605</v>
      </c>
      <c r="V794" s="668" t="s">
        <v>4605</v>
      </c>
      <c r="W794" s="668" t="s">
        <v>22</v>
      </c>
      <c r="X794" s="668" t="s">
        <v>22</v>
      </c>
      <c r="Y794" s="668" t="s">
        <v>22</v>
      </c>
      <c r="Z794" s="668" t="s">
        <v>22</v>
      </c>
      <c r="AB794" s="662" t="s">
        <v>4745</v>
      </c>
      <c r="AC794" s="662" t="s">
        <v>173</v>
      </c>
      <c r="AE794" s="662" t="s">
        <v>5129</v>
      </c>
      <c r="AF794" s="662" t="s">
        <v>15547</v>
      </c>
      <c r="AG794" s="662" t="s">
        <v>17218</v>
      </c>
    </row>
    <row r="795" spans="1:33">
      <c r="A795" s="662" t="s">
        <v>77</v>
      </c>
      <c r="B795" s="662">
        <v>12596</v>
      </c>
      <c r="C795" s="662" t="s">
        <v>17</v>
      </c>
      <c r="D795" s="662" t="s">
        <v>160</v>
      </c>
      <c r="E795" s="662" t="s">
        <v>161</v>
      </c>
      <c r="F795" s="662" t="s">
        <v>162</v>
      </c>
      <c r="G795" s="662">
        <v>43</v>
      </c>
      <c r="H795" s="662">
        <v>27.3</v>
      </c>
      <c r="I795" s="662">
        <v>142</v>
      </c>
      <c r="J795" s="662">
        <v>27.9</v>
      </c>
      <c r="K795" s="662">
        <v>220</v>
      </c>
      <c r="L795" s="662">
        <v>10</v>
      </c>
      <c r="M795" s="662">
        <v>2.1</v>
      </c>
      <c r="N795" s="662" t="s">
        <v>163</v>
      </c>
      <c r="O795" s="662" t="s">
        <v>22</v>
      </c>
      <c r="P795" s="662" t="s">
        <v>40</v>
      </c>
      <c r="Q795" s="667">
        <v>43.454999999999998</v>
      </c>
      <c r="R795" s="667">
        <v>142.465</v>
      </c>
      <c r="S795" s="662">
        <v>1025.6072778925834</v>
      </c>
      <c r="T795" s="668" t="s">
        <v>4605</v>
      </c>
      <c r="U795" s="668" t="s">
        <v>4605</v>
      </c>
      <c r="V795" s="668" t="s">
        <v>4605</v>
      </c>
      <c r="W795" s="668" t="s">
        <v>22</v>
      </c>
      <c r="X795" s="668" t="s">
        <v>22</v>
      </c>
      <c r="Y795" s="668" t="s">
        <v>22</v>
      </c>
      <c r="Z795" s="668" t="s">
        <v>22</v>
      </c>
      <c r="AB795" s="662" t="s">
        <v>163</v>
      </c>
      <c r="AC795" s="662" t="s">
        <v>163</v>
      </c>
      <c r="AE795" s="662" t="s">
        <v>5129</v>
      </c>
      <c r="AF795" s="662" t="s">
        <v>15534</v>
      </c>
      <c r="AG795" s="662" t="s">
        <v>17205</v>
      </c>
    </row>
    <row r="796" spans="1:33">
      <c r="A796" s="662" t="s">
        <v>193</v>
      </c>
      <c r="B796" s="662">
        <v>13311</v>
      </c>
      <c r="C796" s="662" t="s">
        <v>17</v>
      </c>
      <c r="D796" s="662" t="s">
        <v>223</v>
      </c>
      <c r="E796" s="662" t="s">
        <v>224</v>
      </c>
      <c r="F796" s="662" t="s">
        <v>225</v>
      </c>
      <c r="G796" s="662">
        <v>43</v>
      </c>
      <c r="H796" s="662">
        <v>50.9</v>
      </c>
      <c r="I796" s="662">
        <v>141</v>
      </c>
      <c r="J796" s="662">
        <v>30.6</v>
      </c>
      <c r="K796" s="662">
        <v>20</v>
      </c>
      <c r="L796" s="662">
        <v>9.4</v>
      </c>
      <c r="M796" s="662">
        <v>1.5</v>
      </c>
      <c r="N796" s="662" t="s">
        <v>226</v>
      </c>
      <c r="O796" s="662" t="s">
        <v>22</v>
      </c>
      <c r="P796" s="662" t="s">
        <v>40</v>
      </c>
      <c r="Q796" s="667">
        <v>43.848332999999997</v>
      </c>
      <c r="R796" s="667">
        <v>141.51</v>
      </c>
      <c r="S796" s="662">
        <v>1029.5215624650805</v>
      </c>
      <c r="T796" s="668" t="s">
        <v>4605</v>
      </c>
      <c r="U796" s="668" t="s">
        <v>4605</v>
      </c>
      <c r="V796" s="668" t="s">
        <v>4605</v>
      </c>
      <c r="W796" s="668" t="s">
        <v>22</v>
      </c>
      <c r="X796" s="668" t="s">
        <v>22</v>
      </c>
      <c r="Y796" s="668" t="s">
        <v>22</v>
      </c>
      <c r="Z796" s="668" t="s">
        <v>22</v>
      </c>
      <c r="AB796" s="662" t="s">
        <v>4745</v>
      </c>
      <c r="AC796" s="662" t="s">
        <v>188</v>
      </c>
      <c r="AE796" s="662" t="s">
        <v>5129</v>
      </c>
      <c r="AF796" s="662" t="s">
        <v>15535</v>
      </c>
      <c r="AG796" s="662" t="s">
        <v>17206</v>
      </c>
    </row>
    <row r="797" spans="1:33">
      <c r="A797" s="662" t="s">
        <v>276</v>
      </c>
      <c r="B797" s="662">
        <v>15161</v>
      </c>
      <c r="C797" s="662" t="s">
        <v>17</v>
      </c>
      <c r="D797" s="662" t="s">
        <v>280</v>
      </c>
      <c r="E797" s="662" t="s">
        <v>281</v>
      </c>
      <c r="F797" s="662" t="s">
        <v>282</v>
      </c>
      <c r="G797" s="662">
        <v>43</v>
      </c>
      <c r="H797" s="662">
        <v>43.1</v>
      </c>
      <c r="I797" s="662">
        <v>142</v>
      </c>
      <c r="J797" s="662">
        <v>4.4000000000000004</v>
      </c>
      <c r="K797" s="662">
        <v>55</v>
      </c>
      <c r="L797" s="662">
        <v>10</v>
      </c>
      <c r="M797" s="662">
        <v>1.5</v>
      </c>
      <c r="N797" s="662" t="s">
        <v>283</v>
      </c>
      <c r="O797" s="662">
        <v>15910</v>
      </c>
      <c r="P797" s="662" t="s">
        <v>40</v>
      </c>
      <c r="Q797" s="667">
        <v>43.718333000000001</v>
      </c>
      <c r="R797" s="667">
        <v>142.07333299999999</v>
      </c>
      <c r="S797" s="662">
        <v>1036.2267530148354</v>
      </c>
      <c r="T797" s="668" t="s">
        <v>4605</v>
      </c>
      <c r="U797" s="668" t="s">
        <v>4605</v>
      </c>
      <c r="V797" s="668" t="s">
        <v>4605</v>
      </c>
      <c r="W797" s="668" t="s">
        <v>22</v>
      </c>
      <c r="X797" s="668" t="s">
        <v>22</v>
      </c>
      <c r="Y797" s="668" t="s">
        <v>22</v>
      </c>
      <c r="Z797" s="668" t="s">
        <v>22</v>
      </c>
      <c r="AB797" s="662" t="s">
        <v>4745</v>
      </c>
      <c r="AC797" s="662" t="s">
        <v>181</v>
      </c>
      <c r="AE797" s="662" t="s">
        <v>5129</v>
      </c>
      <c r="AF797" s="662" t="s">
        <v>15540</v>
      </c>
      <c r="AG797" s="662" t="s">
        <v>17211</v>
      </c>
    </row>
    <row r="798" spans="1:33" ht="18.75" customHeight="1">
      <c r="A798" s="662" t="s">
        <v>4333</v>
      </c>
      <c r="B798" s="662">
        <v>88836</v>
      </c>
      <c r="C798" s="662" t="s">
        <v>23</v>
      </c>
      <c r="D798" s="662" t="s">
        <v>4452</v>
      </c>
      <c r="E798" s="662" t="s">
        <v>4453</v>
      </c>
      <c r="F798" s="662" t="s">
        <v>4454</v>
      </c>
      <c r="G798" s="662">
        <v>28</v>
      </c>
      <c r="H798" s="662">
        <v>22.7</v>
      </c>
      <c r="I798" s="662">
        <v>129</v>
      </c>
      <c r="J798" s="662">
        <v>29.7</v>
      </c>
      <c r="K798" s="662">
        <v>3</v>
      </c>
      <c r="L798" s="662">
        <v>20.8</v>
      </c>
      <c r="M798" s="662" t="s">
        <v>22</v>
      </c>
      <c r="N798" s="662" t="s">
        <v>1420</v>
      </c>
      <c r="O798" s="662" t="s">
        <v>22</v>
      </c>
      <c r="P798" s="662" t="s">
        <v>22</v>
      </c>
      <c r="Q798" s="667">
        <v>28.378333000000001</v>
      </c>
      <c r="R798" s="667">
        <v>129.495</v>
      </c>
      <c r="S798" s="662">
        <v>1038.2167402278492</v>
      </c>
      <c r="T798" s="668" t="s">
        <v>4605</v>
      </c>
      <c r="U798" s="668" t="s">
        <v>4605</v>
      </c>
      <c r="V798" s="668" t="s">
        <v>4605</v>
      </c>
      <c r="W798" s="668" t="s">
        <v>4605</v>
      </c>
      <c r="X798" s="668" t="s">
        <v>22</v>
      </c>
      <c r="Y798" s="668" t="s">
        <v>4605</v>
      </c>
      <c r="Z798" s="668" t="s">
        <v>4605</v>
      </c>
      <c r="AB798" s="662" t="s">
        <v>4745</v>
      </c>
      <c r="AC798" s="662" t="s">
        <v>4801</v>
      </c>
      <c r="AE798" s="662" t="s">
        <v>5129</v>
      </c>
      <c r="AF798" s="662" t="s">
        <v>15541</v>
      </c>
      <c r="AG798" s="662" t="s">
        <v>17212</v>
      </c>
    </row>
    <row r="799" spans="1:33">
      <c r="A799" s="662" t="s">
        <v>193</v>
      </c>
      <c r="B799" s="662">
        <v>13321</v>
      </c>
      <c r="C799" s="662" t="s">
        <v>17</v>
      </c>
      <c r="D799" s="662" t="s">
        <v>227</v>
      </c>
      <c r="E799" s="662" t="s">
        <v>228</v>
      </c>
      <c r="F799" s="662" t="s">
        <v>229</v>
      </c>
      <c r="G799" s="662">
        <v>43</v>
      </c>
      <c r="H799" s="662">
        <v>51.2</v>
      </c>
      <c r="I799" s="662">
        <v>141</v>
      </c>
      <c r="J799" s="662">
        <v>45.6</v>
      </c>
      <c r="K799" s="662">
        <v>20</v>
      </c>
      <c r="L799" s="662">
        <v>10</v>
      </c>
      <c r="M799" s="662">
        <v>1.5</v>
      </c>
      <c r="N799" s="662" t="s">
        <v>219</v>
      </c>
      <c r="O799" s="662">
        <v>13920</v>
      </c>
      <c r="P799" s="662" t="s">
        <v>40</v>
      </c>
      <c r="Q799" s="667">
        <v>43.853332999999999</v>
      </c>
      <c r="R799" s="667">
        <v>141.76</v>
      </c>
      <c r="S799" s="662">
        <v>1038.4843038450333</v>
      </c>
      <c r="T799" s="668" t="s">
        <v>4605</v>
      </c>
      <c r="U799" s="668" t="s">
        <v>4605</v>
      </c>
      <c r="V799" s="668" t="s">
        <v>4605</v>
      </c>
      <c r="W799" s="668" t="s">
        <v>22</v>
      </c>
      <c r="X799" s="668" t="s">
        <v>22</v>
      </c>
      <c r="Y799" s="668" t="s">
        <v>22</v>
      </c>
      <c r="Z799" s="668" t="s">
        <v>22</v>
      </c>
      <c r="AB799" s="662" t="s">
        <v>219</v>
      </c>
      <c r="AC799" s="662" t="s">
        <v>219</v>
      </c>
      <c r="AE799" s="662" t="s">
        <v>5129</v>
      </c>
      <c r="AF799" s="662" t="s">
        <v>15543</v>
      </c>
      <c r="AG799" s="662" t="s">
        <v>17214</v>
      </c>
    </row>
    <row r="800" spans="1:33">
      <c r="A800" s="662" t="s">
        <v>1851</v>
      </c>
      <c r="B800" s="662">
        <v>44301</v>
      </c>
      <c r="C800" s="662" t="s">
        <v>23</v>
      </c>
      <c r="D800" s="662" t="s">
        <v>1925</v>
      </c>
      <c r="E800" s="662" t="s">
        <v>1926</v>
      </c>
      <c r="F800" s="662" t="s">
        <v>1927</v>
      </c>
      <c r="G800" s="662">
        <v>27</v>
      </c>
      <c r="H800" s="662">
        <v>5.5</v>
      </c>
      <c r="I800" s="662">
        <v>142</v>
      </c>
      <c r="J800" s="662">
        <v>11.4</v>
      </c>
      <c r="K800" s="662">
        <v>3</v>
      </c>
      <c r="L800" s="662">
        <v>15.8</v>
      </c>
      <c r="M800" s="662" t="s">
        <v>22</v>
      </c>
      <c r="N800" s="662" t="s">
        <v>1928</v>
      </c>
      <c r="O800" s="662" t="s">
        <v>22</v>
      </c>
      <c r="P800" s="662" t="s">
        <v>22</v>
      </c>
      <c r="Q800" s="667">
        <v>27.091667000000001</v>
      </c>
      <c r="R800" s="667">
        <v>142.19</v>
      </c>
      <c r="S800" s="662">
        <v>1039.4943898267966</v>
      </c>
      <c r="T800" s="668" t="s">
        <v>4605</v>
      </c>
      <c r="U800" s="668" t="s">
        <v>4605</v>
      </c>
      <c r="V800" s="668" t="s">
        <v>4605</v>
      </c>
      <c r="W800" s="668" t="s">
        <v>22</v>
      </c>
      <c r="X800" s="668" t="s">
        <v>22</v>
      </c>
      <c r="Y800" s="668" t="s">
        <v>4605</v>
      </c>
      <c r="Z800" s="668" t="s">
        <v>4605</v>
      </c>
      <c r="AB800" s="662" t="s">
        <v>1928</v>
      </c>
      <c r="AC800" s="662" t="s">
        <v>1928</v>
      </c>
      <c r="AE800" s="662" t="s">
        <v>5129</v>
      </c>
      <c r="AF800" s="662" t="s">
        <v>15551</v>
      </c>
      <c r="AG800" s="662" t="s">
        <v>17222</v>
      </c>
    </row>
    <row r="801" spans="1:33">
      <c r="A801" s="662" t="s">
        <v>77</v>
      </c>
      <c r="B801" s="662">
        <v>12551</v>
      </c>
      <c r="C801" s="662" t="s">
        <v>17</v>
      </c>
      <c r="D801" s="662" t="s">
        <v>156</v>
      </c>
      <c r="E801" s="662" t="s">
        <v>157</v>
      </c>
      <c r="F801" s="662" t="s">
        <v>158</v>
      </c>
      <c r="G801" s="662">
        <v>43</v>
      </c>
      <c r="H801" s="662">
        <v>35.299999999999997</v>
      </c>
      <c r="I801" s="662">
        <v>142</v>
      </c>
      <c r="J801" s="662">
        <v>29.6</v>
      </c>
      <c r="K801" s="662">
        <v>250</v>
      </c>
      <c r="L801" s="662">
        <v>10</v>
      </c>
      <c r="M801" s="662">
        <v>1.5</v>
      </c>
      <c r="N801" s="662" t="s">
        <v>159</v>
      </c>
      <c r="O801" s="662">
        <v>12935</v>
      </c>
      <c r="P801" s="662" t="s">
        <v>40</v>
      </c>
      <c r="Q801" s="667">
        <v>43.588332999999999</v>
      </c>
      <c r="R801" s="667">
        <v>142.49333300000001</v>
      </c>
      <c r="S801" s="662">
        <v>1039.6384426465302</v>
      </c>
      <c r="T801" s="668" t="s">
        <v>4605</v>
      </c>
      <c r="U801" s="668" t="s">
        <v>4605</v>
      </c>
      <c r="V801" s="668" t="s">
        <v>4605</v>
      </c>
      <c r="W801" s="668" t="s">
        <v>22</v>
      </c>
      <c r="X801" s="668" t="s">
        <v>22</v>
      </c>
      <c r="Y801" s="668" t="s">
        <v>22</v>
      </c>
      <c r="Z801" s="668" t="s">
        <v>22</v>
      </c>
      <c r="AB801" s="662" t="s">
        <v>4756</v>
      </c>
      <c r="AC801" s="662" t="s">
        <v>533</v>
      </c>
      <c r="AE801" s="662" t="s">
        <v>5129</v>
      </c>
      <c r="AF801" s="662" t="s">
        <v>15545</v>
      </c>
      <c r="AG801" s="662" t="s">
        <v>17216</v>
      </c>
    </row>
    <row r="802" spans="1:33">
      <c r="A802" s="662" t="s">
        <v>276</v>
      </c>
      <c r="B802" s="662">
        <v>15116</v>
      </c>
      <c r="C802" s="662" t="s">
        <v>17</v>
      </c>
      <c r="D802" s="662" t="s">
        <v>277</v>
      </c>
      <c r="E802" s="662" t="s">
        <v>278</v>
      </c>
      <c r="F802" s="662" t="s">
        <v>279</v>
      </c>
      <c r="G802" s="662">
        <v>43</v>
      </c>
      <c r="H802" s="662">
        <v>48.9</v>
      </c>
      <c r="I802" s="662">
        <v>141</v>
      </c>
      <c r="J802" s="662">
        <v>55.6</v>
      </c>
      <c r="K802" s="662">
        <v>63</v>
      </c>
      <c r="L802" s="662">
        <v>10</v>
      </c>
      <c r="M802" s="662">
        <v>1.5</v>
      </c>
      <c r="N802" s="662" t="s">
        <v>97</v>
      </c>
      <c r="O802" s="662" t="s">
        <v>22</v>
      </c>
      <c r="P802" s="662" t="s">
        <v>40</v>
      </c>
      <c r="Q802" s="667">
        <v>43.814999999999998</v>
      </c>
      <c r="R802" s="667">
        <v>141.92666700000001</v>
      </c>
      <c r="S802" s="662">
        <v>1040.5028906946761</v>
      </c>
      <c r="T802" s="668" t="s">
        <v>4605</v>
      </c>
      <c r="U802" s="668" t="s">
        <v>4605</v>
      </c>
      <c r="V802" s="668" t="s">
        <v>4605</v>
      </c>
      <c r="W802" s="668" t="s">
        <v>22</v>
      </c>
      <c r="X802" s="668" t="s">
        <v>22</v>
      </c>
      <c r="Y802" s="668" t="s">
        <v>22</v>
      </c>
      <c r="Z802" s="668" t="s">
        <v>22</v>
      </c>
      <c r="AB802" s="662" t="s">
        <v>4745</v>
      </c>
      <c r="AC802" s="662" t="s">
        <v>592</v>
      </c>
      <c r="AE802" s="662" t="s">
        <v>5133</v>
      </c>
      <c r="AF802" s="662" t="s">
        <v>15578</v>
      </c>
      <c r="AG802" s="662" t="s">
        <v>17250</v>
      </c>
    </row>
    <row r="803" spans="1:33" ht="18.75" customHeight="1">
      <c r="A803" s="662" t="s">
        <v>579</v>
      </c>
      <c r="B803" s="662">
        <v>20266</v>
      </c>
      <c r="C803" s="662" t="s">
        <v>17</v>
      </c>
      <c r="D803" s="662" t="s">
        <v>600</v>
      </c>
      <c r="E803" s="662" t="s">
        <v>601</v>
      </c>
      <c r="F803" s="662" t="s">
        <v>602</v>
      </c>
      <c r="G803" s="662">
        <v>43</v>
      </c>
      <c r="H803" s="662">
        <v>14.5</v>
      </c>
      <c r="I803" s="662">
        <v>143</v>
      </c>
      <c r="J803" s="662">
        <v>17.7</v>
      </c>
      <c r="K803" s="662">
        <v>287</v>
      </c>
      <c r="L803" s="662">
        <v>10.1</v>
      </c>
      <c r="M803" s="662">
        <v>1.5</v>
      </c>
      <c r="N803" s="662" t="s">
        <v>365</v>
      </c>
      <c r="O803" s="662">
        <v>20920</v>
      </c>
      <c r="P803" s="662" t="s">
        <v>22</v>
      </c>
      <c r="Q803" s="667">
        <v>43.241667</v>
      </c>
      <c r="R803" s="667">
        <v>143.29499999999999</v>
      </c>
      <c r="S803" s="662">
        <v>1041.2189494727131</v>
      </c>
      <c r="T803" s="668" t="s">
        <v>4605</v>
      </c>
      <c r="U803" s="668" t="s">
        <v>4605</v>
      </c>
      <c r="V803" s="668" t="s">
        <v>4605</v>
      </c>
      <c r="W803" s="668" t="s">
        <v>22</v>
      </c>
      <c r="X803" s="668" t="s">
        <v>22</v>
      </c>
      <c r="Y803" s="668" t="s">
        <v>22</v>
      </c>
      <c r="Z803" s="668" t="s">
        <v>22</v>
      </c>
      <c r="AB803" s="662" t="s">
        <v>4745</v>
      </c>
      <c r="AC803" s="662" t="s">
        <v>47</v>
      </c>
      <c r="AE803" s="662" t="s">
        <v>5133</v>
      </c>
      <c r="AF803" s="662" t="s">
        <v>15556</v>
      </c>
      <c r="AG803" s="662" t="s">
        <v>17227</v>
      </c>
    </row>
    <row r="804" spans="1:33" ht="18.75" customHeight="1">
      <c r="A804" s="662" t="s">
        <v>193</v>
      </c>
      <c r="B804" s="662">
        <v>13277</v>
      </c>
      <c r="C804" s="662" t="s">
        <v>23</v>
      </c>
      <c r="D804" s="662" t="s">
        <v>193</v>
      </c>
      <c r="E804" s="662" t="s">
        <v>220</v>
      </c>
      <c r="F804" s="662" t="s">
        <v>221</v>
      </c>
      <c r="G804" s="662">
        <v>43</v>
      </c>
      <c r="H804" s="662">
        <v>56.7</v>
      </c>
      <c r="I804" s="662">
        <v>141</v>
      </c>
      <c r="J804" s="662">
        <v>37.9</v>
      </c>
      <c r="K804" s="662">
        <v>24</v>
      </c>
      <c r="L804" s="662">
        <v>16.3</v>
      </c>
      <c r="M804" s="662" t="s">
        <v>22</v>
      </c>
      <c r="N804" s="662" t="s">
        <v>222</v>
      </c>
      <c r="O804" s="662">
        <v>13915</v>
      </c>
      <c r="P804" s="662" t="s">
        <v>22</v>
      </c>
      <c r="Q804" s="667">
        <v>43.945</v>
      </c>
      <c r="R804" s="667">
        <v>141.63166699999999</v>
      </c>
      <c r="S804" s="662">
        <v>1043.3624574856351</v>
      </c>
      <c r="T804" s="668" t="s">
        <v>4605</v>
      </c>
      <c r="U804" s="668" t="s">
        <v>4605</v>
      </c>
      <c r="V804" s="668" t="s">
        <v>4605</v>
      </c>
      <c r="W804" s="668" t="s">
        <v>22</v>
      </c>
      <c r="X804" s="668" t="s">
        <v>22</v>
      </c>
      <c r="Y804" s="668" t="s">
        <v>4605</v>
      </c>
      <c r="Z804" s="668" t="s">
        <v>22</v>
      </c>
      <c r="AB804" s="662" t="s">
        <v>222</v>
      </c>
      <c r="AC804" s="662" t="s">
        <v>222</v>
      </c>
      <c r="AE804" s="662" t="s">
        <v>5133</v>
      </c>
      <c r="AF804" s="662" t="s">
        <v>15583</v>
      </c>
      <c r="AG804" s="662" t="s">
        <v>17255</v>
      </c>
    </row>
    <row r="805" spans="1:33" ht="18.75" customHeight="1">
      <c r="A805" s="662" t="s">
        <v>579</v>
      </c>
      <c r="B805" s="662">
        <v>20341</v>
      </c>
      <c r="C805" s="662" t="s">
        <v>17</v>
      </c>
      <c r="D805" s="662" t="s">
        <v>609</v>
      </c>
      <c r="E805" s="662" t="s">
        <v>610</v>
      </c>
      <c r="F805" s="662" t="s">
        <v>611</v>
      </c>
      <c r="G805" s="662">
        <v>43</v>
      </c>
      <c r="H805" s="662">
        <v>7.9</v>
      </c>
      <c r="I805" s="662">
        <v>143</v>
      </c>
      <c r="J805" s="662">
        <v>36</v>
      </c>
      <c r="K805" s="662">
        <v>67</v>
      </c>
      <c r="L805" s="662">
        <v>10</v>
      </c>
      <c r="M805" s="662">
        <v>1.5</v>
      </c>
      <c r="N805" s="662" t="s">
        <v>612</v>
      </c>
      <c r="O805" s="662">
        <v>20935</v>
      </c>
      <c r="P805" s="662" t="s">
        <v>22</v>
      </c>
      <c r="Q805" s="667">
        <v>43.131667</v>
      </c>
      <c r="R805" s="667">
        <v>143.6</v>
      </c>
      <c r="S805" s="662">
        <v>1045.4639316577043</v>
      </c>
      <c r="T805" s="668" t="s">
        <v>4605</v>
      </c>
      <c r="U805" s="668" t="s">
        <v>4605</v>
      </c>
      <c r="V805" s="668" t="s">
        <v>4605</v>
      </c>
      <c r="W805" s="668" t="s">
        <v>22</v>
      </c>
      <c r="X805" s="668" t="s">
        <v>22</v>
      </c>
      <c r="Y805" s="668" t="s">
        <v>22</v>
      </c>
      <c r="Z805" s="668" t="s">
        <v>22</v>
      </c>
      <c r="AB805" s="662" t="s">
        <v>4745</v>
      </c>
      <c r="AC805" s="662" t="s">
        <v>4767</v>
      </c>
      <c r="AE805" s="662" t="s">
        <v>5133</v>
      </c>
      <c r="AF805" s="662" t="s">
        <v>15572</v>
      </c>
      <c r="AG805" s="662" t="s">
        <v>17244</v>
      </c>
    </row>
    <row r="806" spans="1:33" ht="18.75" customHeight="1">
      <c r="A806" s="662" t="s">
        <v>77</v>
      </c>
      <c r="B806" s="662">
        <v>12501</v>
      </c>
      <c r="C806" s="662" t="s">
        <v>23</v>
      </c>
      <c r="D806" s="662" t="s">
        <v>149</v>
      </c>
      <c r="E806" s="662" t="s">
        <v>150</v>
      </c>
      <c r="F806" s="662" t="s">
        <v>151</v>
      </c>
      <c r="G806" s="662">
        <v>43</v>
      </c>
      <c r="H806" s="662">
        <v>40.200000000000003</v>
      </c>
      <c r="I806" s="662">
        <v>142</v>
      </c>
      <c r="J806" s="662">
        <v>26.8</v>
      </c>
      <c r="K806" s="662">
        <v>211</v>
      </c>
      <c r="L806" s="662">
        <v>10</v>
      </c>
      <c r="M806" s="662" t="s">
        <v>22</v>
      </c>
      <c r="N806" s="662" t="s">
        <v>35</v>
      </c>
      <c r="O806" s="662">
        <v>12932</v>
      </c>
      <c r="P806" s="662" t="s">
        <v>36</v>
      </c>
      <c r="Q806" s="667">
        <v>43.67</v>
      </c>
      <c r="R806" s="667">
        <v>142.44666699999999</v>
      </c>
      <c r="S806" s="662">
        <v>1045.7175780844068</v>
      </c>
      <c r="T806" s="668" t="s">
        <v>4605</v>
      </c>
      <c r="U806" s="668" t="s">
        <v>4605</v>
      </c>
      <c r="V806" s="668" t="s">
        <v>4605</v>
      </c>
      <c r="W806" s="668" t="s">
        <v>22</v>
      </c>
      <c r="X806" s="668" t="s">
        <v>22</v>
      </c>
      <c r="Y806" s="668" t="s">
        <v>22</v>
      </c>
      <c r="Z806" s="668" t="s">
        <v>22</v>
      </c>
      <c r="AB806" s="662" t="s">
        <v>35</v>
      </c>
      <c r="AC806" s="662" t="s">
        <v>35</v>
      </c>
      <c r="AE806" s="662" t="s">
        <v>5133</v>
      </c>
      <c r="AF806" s="662" t="s">
        <v>15579</v>
      </c>
      <c r="AG806" s="662" t="s">
        <v>17251</v>
      </c>
    </row>
    <row r="807" spans="1:33" ht="18.75" customHeight="1">
      <c r="A807" s="662" t="s">
        <v>579</v>
      </c>
      <c r="B807" s="662">
        <v>20186</v>
      </c>
      <c r="C807" s="662" t="s">
        <v>17</v>
      </c>
      <c r="D807" s="662" t="s">
        <v>589</v>
      </c>
      <c r="E807" s="662" t="s">
        <v>590</v>
      </c>
      <c r="F807" s="662" t="s">
        <v>591</v>
      </c>
      <c r="G807" s="662">
        <v>43</v>
      </c>
      <c r="H807" s="662">
        <v>22</v>
      </c>
      <c r="I807" s="662">
        <v>143</v>
      </c>
      <c r="J807" s="662">
        <v>11.5</v>
      </c>
      <c r="K807" s="662">
        <v>540</v>
      </c>
      <c r="L807" s="662">
        <v>9.9</v>
      </c>
      <c r="M807" s="662">
        <v>1.5</v>
      </c>
      <c r="N807" s="662" t="s">
        <v>592</v>
      </c>
      <c r="O807" s="662">
        <v>20910</v>
      </c>
      <c r="P807" s="662" t="s">
        <v>22</v>
      </c>
      <c r="Q807" s="667">
        <v>43.366667</v>
      </c>
      <c r="R807" s="667">
        <v>143.191667</v>
      </c>
      <c r="S807" s="662">
        <v>1048.1185212923936</v>
      </c>
      <c r="T807" s="668" t="s">
        <v>4605</v>
      </c>
      <c r="U807" s="668" t="s">
        <v>4605</v>
      </c>
      <c r="V807" s="668" t="s">
        <v>4605</v>
      </c>
      <c r="W807" s="668" t="s">
        <v>22</v>
      </c>
      <c r="X807" s="668" t="s">
        <v>22</v>
      </c>
      <c r="Y807" s="668" t="s">
        <v>22</v>
      </c>
      <c r="Z807" s="668" t="s">
        <v>22</v>
      </c>
      <c r="AB807" s="662" t="s">
        <v>592</v>
      </c>
      <c r="AC807" s="662" t="s">
        <v>592</v>
      </c>
      <c r="AE807" s="662" t="s">
        <v>5133</v>
      </c>
      <c r="AF807" s="662" t="s">
        <v>15557</v>
      </c>
      <c r="AG807" s="662" t="s">
        <v>17228</v>
      </c>
    </row>
    <row r="808" spans="1:33">
      <c r="A808" s="662" t="s">
        <v>77</v>
      </c>
      <c r="B808" s="662">
        <v>12512</v>
      </c>
      <c r="C808" s="662" t="s">
        <v>17</v>
      </c>
      <c r="D808" s="662" t="s">
        <v>152</v>
      </c>
      <c r="E808" s="662" t="s">
        <v>153</v>
      </c>
      <c r="F808" s="662" t="s">
        <v>154</v>
      </c>
      <c r="G808" s="662">
        <v>43</v>
      </c>
      <c r="H808" s="662">
        <v>38.6</v>
      </c>
      <c r="I808" s="662">
        <v>142</v>
      </c>
      <c r="J808" s="662">
        <v>34.9</v>
      </c>
      <c r="K808" s="662">
        <v>310</v>
      </c>
      <c r="L808" s="662">
        <v>10</v>
      </c>
      <c r="M808" s="662">
        <v>1.5</v>
      </c>
      <c r="N808" s="662" t="s">
        <v>155</v>
      </c>
      <c r="O808" s="662" t="s">
        <v>22</v>
      </c>
      <c r="P808" s="662" t="s">
        <v>40</v>
      </c>
      <c r="Q808" s="667">
        <v>43.643332999999998</v>
      </c>
      <c r="R808" s="667">
        <v>142.58166700000001</v>
      </c>
      <c r="S808" s="662">
        <v>1048.4940062198432</v>
      </c>
      <c r="T808" s="668" t="s">
        <v>4605</v>
      </c>
      <c r="U808" s="668" t="s">
        <v>4605</v>
      </c>
      <c r="V808" s="668" t="s">
        <v>4605</v>
      </c>
      <c r="W808" s="668" t="s">
        <v>22</v>
      </c>
      <c r="X808" s="668" t="s">
        <v>22</v>
      </c>
      <c r="Y808" s="668" t="s">
        <v>22</v>
      </c>
      <c r="Z808" s="668" t="s">
        <v>22</v>
      </c>
      <c r="AB808" s="662" t="s">
        <v>155</v>
      </c>
      <c r="AC808" s="662" t="s">
        <v>155</v>
      </c>
      <c r="AE808" s="662" t="s">
        <v>5133</v>
      </c>
      <c r="AF808" s="662" t="s">
        <v>15558</v>
      </c>
      <c r="AG808" s="662" t="s">
        <v>17229</v>
      </c>
    </row>
    <row r="809" spans="1:33" ht="18.75" customHeight="1">
      <c r="A809" s="662" t="s">
        <v>77</v>
      </c>
      <c r="B809" s="662">
        <v>12451</v>
      </c>
      <c r="C809" s="662" t="s">
        <v>17</v>
      </c>
      <c r="D809" s="662" t="s">
        <v>137</v>
      </c>
      <c r="E809" s="662" t="s">
        <v>138</v>
      </c>
      <c r="F809" s="662" t="s">
        <v>139</v>
      </c>
      <c r="G809" s="662">
        <v>43</v>
      </c>
      <c r="H809" s="662">
        <v>42.1</v>
      </c>
      <c r="I809" s="662">
        <v>142</v>
      </c>
      <c r="J809" s="662">
        <v>30.5</v>
      </c>
      <c r="K809" s="662">
        <v>215</v>
      </c>
      <c r="L809" s="662">
        <v>10</v>
      </c>
      <c r="M809" s="662">
        <v>2.2000000000000002</v>
      </c>
      <c r="N809" s="662" t="s">
        <v>140</v>
      </c>
      <c r="O809" s="662" t="s">
        <v>22</v>
      </c>
      <c r="P809" s="662" t="s">
        <v>40</v>
      </c>
      <c r="Q809" s="667">
        <v>43.701667</v>
      </c>
      <c r="R809" s="667">
        <v>142.50833299999999</v>
      </c>
      <c r="S809" s="662">
        <v>1051.224164719167</v>
      </c>
      <c r="T809" s="668" t="s">
        <v>4605</v>
      </c>
      <c r="U809" s="668" t="s">
        <v>4605</v>
      </c>
      <c r="V809" s="668" t="s">
        <v>4605</v>
      </c>
      <c r="W809" s="668" t="s">
        <v>22</v>
      </c>
      <c r="X809" s="668" t="s">
        <v>22</v>
      </c>
      <c r="Y809" s="668" t="s">
        <v>22</v>
      </c>
      <c r="Z809" s="668" t="s">
        <v>22</v>
      </c>
      <c r="AB809" s="662" t="s">
        <v>140</v>
      </c>
      <c r="AC809" s="662" t="s">
        <v>140</v>
      </c>
      <c r="AE809" s="662" t="s">
        <v>5133</v>
      </c>
      <c r="AF809" s="662" t="s">
        <v>15560</v>
      </c>
      <c r="AG809" s="662" t="s">
        <v>17231</v>
      </c>
    </row>
    <row r="810" spans="1:33" ht="18.75" customHeight="1">
      <c r="A810" s="662" t="s">
        <v>77</v>
      </c>
      <c r="B810" s="662">
        <v>12442</v>
      </c>
      <c r="C810" s="662" t="s">
        <v>23</v>
      </c>
      <c r="D810" s="662" t="s">
        <v>133</v>
      </c>
      <c r="E810" s="662" t="s">
        <v>134</v>
      </c>
      <c r="F810" s="662" t="s">
        <v>135</v>
      </c>
      <c r="G810" s="662">
        <v>43</v>
      </c>
      <c r="H810" s="662">
        <v>45.4</v>
      </c>
      <c r="I810" s="662">
        <v>142</v>
      </c>
      <c r="J810" s="662">
        <v>22.3</v>
      </c>
      <c r="K810" s="662">
        <v>120</v>
      </c>
      <c r="L810" s="662">
        <v>47</v>
      </c>
      <c r="M810" s="662" t="s">
        <v>22</v>
      </c>
      <c r="N810" s="662" t="s">
        <v>136</v>
      </c>
      <c r="O810" s="662">
        <v>12927</v>
      </c>
      <c r="P810" s="662" t="s">
        <v>22</v>
      </c>
      <c r="Q810" s="667">
        <v>43.756667</v>
      </c>
      <c r="R810" s="667">
        <v>142.371667</v>
      </c>
      <c r="S810" s="662">
        <v>1051.2548326056003</v>
      </c>
      <c r="T810" s="668" t="s">
        <v>4605</v>
      </c>
      <c r="U810" s="668" t="s">
        <v>4605</v>
      </c>
      <c r="V810" s="668" t="s">
        <v>4605</v>
      </c>
      <c r="W810" s="668" t="s">
        <v>4605</v>
      </c>
      <c r="X810" s="668" t="s">
        <v>22</v>
      </c>
      <c r="Y810" s="668" t="s">
        <v>4605</v>
      </c>
      <c r="Z810" s="668" t="s">
        <v>4605</v>
      </c>
      <c r="AB810" s="662" t="s">
        <v>136</v>
      </c>
      <c r="AC810" s="662" t="s">
        <v>136</v>
      </c>
      <c r="AE810" s="662" t="s">
        <v>5133</v>
      </c>
      <c r="AF810" s="662" t="s">
        <v>17444</v>
      </c>
      <c r="AG810" s="662">
        <v>1672</v>
      </c>
    </row>
    <row r="811" spans="1:33">
      <c r="A811" s="662" t="s">
        <v>579</v>
      </c>
      <c r="B811" s="662">
        <v>20276</v>
      </c>
      <c r="C811" s="662" t="s">
        <v>17</v>
      </c>
      <c r="D811" s="662" t="s">
        <v>603</v>
      </c>
      <c r="E811" s="662" t="s">
        <v>604</v>
      </c>
      <c r="F811" s="662" t="s">
        <v>605</v>
      </c>
      <c r="G811" s="662">
        <v>43</v>
      </c>
      <c r="H811" s="662">
        <v>14.6</v>
      </c>
      <c r="I811" s="662">
        <v>143</v>
      </c>
      <c r="J811" s="662">
        <v>33.200000000000003</v>
      </c>
      <c r="K811" s="662">
        <v>90</v>
      </c>
      <c r="L811" s="662">
        <v>10</v>
      </c>
      <c r="M811" s="662">
        <v>1.5</v>
      </c>
      <c r="N811" s="662" t="s">
        <v>385</v>
      </c>
      <c r="O811" s="662" t="s">
        <v>22</v>
      </c>
      <c r="P811" s="662" t="s">
        <v>40</v>
      </c>
      <c r="Q811" s="667">
        <v>43.243333</v>
      </c>
      <c r="R811" s="667">
        <v>143.55333300000001</v>
      </c>
      <c r="S811" s="662">
        <v>1053.3618367579406</v>
      </c>
      <c r="T811" s="668" t="s">
        <v>4605</v>
      </c>
      <c r="U811" s="668" t="s">
        <v>4605</v>
      </c>
      <c r="V811" s="668" t="s">
        <v>4605</v>
      </c>
      <c r="W811" s="668" t="s">
        <v>22</v>
      </c>
      <c r="X811" s="668" t="s">
        <v>22</v>
      </c>
      <c r="Y811" s="668" t="s">
        <v>22</v>
      </c>
      <c r="Z811" s="668" t="s">
        <v>22</v>
      </c>
      <c r="AB811" s="662" t="s">
        <v>4745</v>
      </c>
      <c r="AC811" s="662" t="s">
        <v>4763</v>
      </c>
      <c r="AE811" s="662" t="s">
        <v>5133</v>
      </c>
      <c r="AF811" s="662" t="s">
        <v>15570</v>
      </c>
      <c r="AG811" s="662" t="s">
        <v>17241</v>
      </c>
    </row>
    <row r="812" spans="1:33">
      <c r="A812" s="662" t="s">
        <v>526</v>
      </c>
      <c r="B812" s="662">
        <v>19416</v>
      </c>
      <c r="C812" s="662" t="s">
        <v>17</v>
      </c>
      <c r="D812" s="662" t="s">
        <v>569</v>
      </c>
      <c r="E812" s="662" t="s">
        <v>570</v>
      </c>
      <c r="F812" s="662" t="s">
        <v>571</v>
      </c>
      <c r="G812" s="662">
        <v>42</v>
      </c>
      <c r="H812" s="662">
        <v>58.2</v>
      </c>
      <c r="I812" s="662">
        <v>144</v>
      </c>
      <c r="J812" s="662">
        <v>3.7</v>
      </c>
      <c r="K812" s="662">
        <v>9</v>
      </c>
      <c r="L812" s="662">
        <v>10</v>
      </c>
      <c r="M812" s="662">
        <v>1.5</v>
      </c>
      <c r="N812" s="662" t="s">
        <v>318</v>
      </c>
      <c r="O812" s="662">
        <v>19940</v>
      </c>
      <c r="P812" s="662" t="s">
        <v>40</v>
      </c>
      <c r="Q812" s="667">
        <v>42.97</v>
      </c>
      <c r="R812" s="667">
        <v>144.061667</v>
      </c>
      <c r="S812" s="662">
        <v>1053.8896388841233</v>
      </c>
      <c r="T812" s="668" t="s">
        <v>4605</v>
      </c>
      <c r="U812" s="668" t="s">
        <v>4605</v>
      </c>
      <c r="V812" s="668" t="s">
        <v>4605</v>
      </c>
      <c r="W812" s="668" t="s">
        <v>22</v>
      </c>
      <c r="X812" s="668" t="s">
        <v>22</v>
      </c>
      <c r="Y812" s="668" t="s">
        <v>22</v>
      </c>
      <c r="Z812" s="668" t="s">
        <v>22</v>
      </c>
      <c r="AB812" s="662" t="s">
        <v>4745</v>
      </c>
      <c r="AC812" s="662" t="s">
        <v>140</v>
      </c>
      <c r="AE812" s="662" t="s">
        <v>5133</v>
      </c>
      <c r="AF812" s="662" t="s">
        <v>15571</v>
      </c>
      <c r="AG812" s="662">
        <v>1138</v>
      </c>
    </row>
    <row r="813" spans="1:33">
      <c r="A813" s="662" t="s">
        <v>77</v>
      </c>
      <c r="B813" s="662">
        <v>12386</v>
      </c>
      <c r="C813" s="662" t="s">
        <v>17</v>
      </c>
      <c r="D813" s="662" t="s">
        <v>122</v>
      </c>
      <c r="E813" s="662" t="s">
        <v>123</v>
      </c>
      <c r="F813" s="662" t="s">
        <v>124</v>
      </c>
      <c r="G813" s="662">
        <v>43</v>
      </c>
      <c r="H813" s="662">
        <v>52.2</v>
      </c>
      <c r="I813" s="662">
        <v>142</v>
      </c>
      <c r="J813" s="662">
        <v>15.6</v>
      </c>
      <c r="K813" s="662">
        <v>140</v>
      </c>
      <c r="L813" s="662">
        <v>10</v>
      </c>
      <c r="M813" s="662">
        <v>3.2</v>
      </c>
      <c r="N813" s="662" t="s">
        <v>125</v>
      </c>
      <c r="O813" s="662" t="s">
        <v>22</v>
      </c>
      <c r="P813" s="662" t="s">
        <v>40</v>
      </c>
      <c r="Q813" s="667">
        <v>43.87</v>
      </c>
      <c r="R813" s="667">
        <v>142.26</v>
      </c>
      <c r="S813" s="662">
        <v>1058.1454295977567</v>
      </c>
      <c r="T813" s="668" t="s">
        <v>4605</v>
      </c>
      <c r="U813" s="668" t="s">
        <v>4605</v>
      </c>
      <c r="V813" s="668" t="s">
        <v>4605</v>
      </c>
      <c r="W813" s="668" t="s">
        <v>22</v>
      </c>
      <c r="X813" s="668" t="s">
        <v>22</v>
      </c>
      <c r="Y813" s="668" t="s">
        <v>22</v>
      </c>
      <c r="Z813" s="668" t="s">
        <v>22</v>
      </c>
      <c r="AB813" s="662" t="s">
        <v>125</v>
      </c>
      <c r="AC813" s="662" t="s">
        <v>125</v>
      </c>
      <c r="AE813" s="662" t="s">
        <v>5133</v>
      </c>
      <c r="AF813" s="662" t="s">
        <v>15565</v>
      </c>
      <c r="AG813" s="662" t="s">
        <v>17236</v>
      </c>
    </row>
    <row r="814" spans="1:33" ht="18.75" customHeight="1">
      <c r="A814" s="662" t="s">
        <v>193</v>
      </c>
      <c r="B814" s="662">
        <v>13261</v>
      </c>
      <c r="C814" s="662" t="s">
        <v>17</v>
      </c>
      <c r="D814" s="662" t="s">
        <v>216</v>
      </c>
      <c r="E814" s="662" t="s">
        <v>217</v>
      </c>
      <c r="F814" s="662" t="s">
        <v>218</v>
      </c>
      <c r="G814" s="662">
        <v>44</v>
      </c>
      <c r="H814" s="662">
        <v>2.9</v>
      </c>
      <c r="I814" s="662">
        <v>141</v>
      </c>
      <c r="J814" s="662">
        <v>51.4</v>
      </c>
      <c r="K814" s="662">
        <v>30</v>
      </c>
      <c r="L814" s="662">
        <v>10</v>
      </c>
      <c r="M814" s="662">
        <v>3.4</v>
      </c>
      <c r="N814" s="662" t="s">
        <v>219</v>
      </c>
      <c r="O814" s="662" t="s">
        <v>22</v>
      </c>
      <c r="P814" s="662" t="s">
        <v>40</v>
      </c>
      <c r="Q814" s="667">
        <v>44.048333</v>
      </c>
      <c r="R814" s="667">
        <v>141.85666699999999</v>
      </c>
      <c r="S814" s="662">
        <v>1061.4198209350845</v>
      </c>
      <c r="T814" s="668" t="s">
        <v>4605</v>
      </c>
      <c r="U814" s="668" t="s">
        <v>4605</v>
      </c>
      <c r="V814" s="668" t="s">
        <v>4605</v>
      </c>
      <c r="W814" s="668" t="s">
        <v>22</v>
      </c>
      <c r="X814" s="668" t="s">
        <v>22</v>
      </c>
      <c r="Y814" s="668" t="s">
        <v>22</v>
      </c>
      <c r="Z814" s="668" t="s">
        <v>22</v>
      </c>
      <c r="AB814" s="662" t="s">
        <v>219</v>
      </c>
      <c r="AC814" s="662" t="s">
        <v>219</v>
      </c>
      <c r="AE814" s="662" t="s">
        <v>5133</v>
      </c>
      <c r="AF814" s="662" t="s">
        <v>15566</v>
      </c>
      <c r="AG814" s="662" t="s">
        <v>17237</v>
      </c>
    </row>
    <row r="815" spans="1:33">
      <c r="A815" s="662" t="s">
        <v>77</v>
      </c>
      <c r="B815" s="662">
        <v>12396</v>
      </c>
      <c r="C815" s="662" t="s">
        <v>17</v>
      </c>
      <c r="D815" s="662" t="s">
        <v>126</v>
      </c>
      <c r="E815" s="662" t="s">
        <v>127</v>
      </c>
      <c r="F815" s="662" t="s">
        <v>128</v>
      </c>
      <c r="G815" s="662">
        <v>43</v>
      </c>
      <c r="H815" s="662">
        <v>52.2</v>
      </c>
      <c r="I815" s="662">
        <v>142</v>
      </c>
      <c r="J815" s="662">
        <v>28.2</v>
      </c>
      <c r="K815" s="662">
        <v>164</v>
      </c>
      <c r="L815" s="662">
        <v>10</v>
      </c>
      <c r="M815" s="662">
        <v>2.5</v>
      </c>
      <c r="N815" s="662" t="s">
        <v>129</v>
      </c>
      <c r="O815" s="662" t="s">
        <v>22</v>
      </c>
      <c r="P815" s="662" t="s">
        <v>40</v>
      </c>
      <c r="Q815" s="667">
        <v>43.87</v>
      </c>
      <c r="R815" s="667">
        <v>142.47</v>
      </c>
      <c r="S815" s="662">
        <v>1066.125119160326</v>
      </c>
      <c r="T815" s="668" t="s">
        <v>4605</v>
      </c>
      <c r="U815" s="668" t="s">
        <v>4605</v>
      </c>
      <c r="V815" s="668" t="s">
        <v>4605</v>
      </c>
      <c r="W815" s="668" t="s">
        <v>22</v>
      </c>
      <c r="X815" s="668" t="s">
        <v>22</v>
      </c>
      <c r="Y815" s="668" t="s">
        <v>22</v>
      </c>
      <c r="Z815" s="668" t="s">
        <v>22</v>
      </c>
      <c r="AB815" s="662" t="s">
        <v>148</v>
      </c>
      <c r="AC815" s="662" t="s">
        <v>125</v>
      </c>
      <c r="AE815" s="662" t="s">
        <v>5133</v>
      </c>
      <c r="AF815" s="662" t="s">
        <v>15569</v>
      </c>
      <c r="AG815" s="662" t="s">
        <v>17240</v>
      </c>
    </row>
    <row r="816" spans="1:33">
      <c r="A816" s="662" t="s">
        <v>526</v>
      </c>
      <c r="B816" s="662">
        <v>19347</v>
      </c>
      <c r="C816" s="662" t="s">
        <v>23</v>
      </c>
      <c r="D816" s="662" t="s">
        <v>559</v>
      </c>
      <c r="E816" s="662" t="s">
        <v>560</v>
      </c>
      <c r="F816" s="662" t="s">
        <v>561</v>
      </c>
      <c r="G816" s="662">
        <v>43</v>
      </c>
      <c r="H816" s="662">
        <v>2.4</v>
      </c>
      <c r="I816" s="662">
        <v>144</v>
      </c>
      <c r="J816" s="662">
        <v>11.5</v>
      </c>
      <c r="K816" s="662">
        <v>95</v>
      </c>
      <c r="L816" s="662">
        <v>10</v>
      </c>
      <c r="M816" s="662" t="s">
        <v>22</v>
      </c>
      <c r="N816" s="662" t="s">
        <v>35</v>
      </c>
      <c r="O816" s="662">
        <v>19935</v>
      </c>
      <c r="P816" s="662" t="s">
        <v>36</v>
      </c>
      <c r="Q816" s="667">
        <v>43.04</v>
      </c>
      <c r="R816" s="667">
        <v>144.191667</v>
      </c>
      <c r="S816" s="662">
        <v>1066.6119324330227</v>
      </c>
      <c r="T816" s="668" t="s">
        <v>4605</v>
      </c>
      <c r="U816" s="668" t="s">
        <v>4605</v>
      </c>
      <c r="V816" s="668" t="s">
        <v>4605</v>
      </c>
      <c r="W816" s="668" t="s">
        <v>22</v>
      </c>
      <c r="X816" s="668" t="s">
        <v>22</v>
      </c>
      <c r="Y816" s="668" t="s">
        <v>22</v>
      </c>
      <c r="Z816" s="668" t="s">
        <v>22</v>
      </c>
      <c r="AB816" s="662" t="s">
        <v>35</v>
      </c>
      <c r="AC816" s="662" t="s">
        <v>35</v>
      </c>
      <c r="AE816" s="662" t="s">
        <v>5133</v>
      </c>
      <c r="AF816" s="662" t="s">
        <v>15567</v>
      </c>
      <c r="AG816" s="662" t="s">
        <v>17238</v>
      </c>
    </row>
    <row r="817" spans="1:33">
      <c r="A817" s="662" t="s">
        <v>77</v>
      </c>
      <c r="B817" s="662">
        <v>15076</v>
      </c>
      <c r="C817" s="662" t="s">
        <v>17</v>
      </c>
      <c r="D817" s="662" t="s">
        <v>189</v>
      </c>
      <c r="E817" s="662" t="s">
        <v>190</v>
      </c>
      <c r="F817" s="662" t="s">
        <v>191</v>
      </c>
      <c r="G817" s="662">
        <v>44</v>
      </c>
      <c r="H817" s="662">
        <v>0.6</v>
      </c>
      <c r="I817" s="662">
        <v>142</v>
      </c>
      <c r="J817" s="662">
        <v>9.6</v>
      </c>
      <c r="K817" s="662">
        <v>159</v>
      </c>
      <c r="L817" s="662">
        <v>9.4</v>
      </c>
      <c r="M817" s="662">
        <v>1.5</v>
      </c>
      <c r="N817" s="662" t="s">
        <v>192</v>
      </c>
      <c r="O817" s="662">
        <v>15905</v>
      </c>
      <c r="P817" s="662" t="s">
        <v>40</v>
      </c>
      <c r="Q817" s="667">
        <v>44.01</v>
      </c>
      <c r="R817" s="667">
        <v>142.16</v>
      </c>
      <c r="S817" s="662">
        <v>1068.3118071223553</v>
      </c>
      <c r="T817" s="668" t="s">
        <v>4605</v>
      </c>
      <c r="U817" s="668" t="s">
        <v>4605</v>
      </c>
      <c r="V817" s="668" t="s">
        <v>4605</v>
      </c>
      <c r="W817" s="668" t="s">
        <v>22</v>
      </c>
      <c r="X817" s="668" t="s">
        <v>22</v>
      </c>
      <c r="Y817" s="668" t="s">
        <v>22</v>
      </c>
      <c r="Z817" s="668" t="s">
        <v>22</v>
      </c>
      <c r="AB817" s="662" t="s">
        <v>4756</v>
      </c>
      <c r="AC817" s="662" t="s">
        <v>204</v>
      </c>
      <c r="AE817" s="662" t="s">
        <v>5133</v>
      </c>
      <c r="AF817" s="662" t="s">
        <v>15580</v>
      </c>
      <c r="AG817" s="662" t="s">
        <v>17252</v>
      </c>
    </row>
    <row r="818" spans="1:33">
      <c r="A818" s="662" t="s">
        <v>4333</v>
      </c>
      <c r="B818" s="662">
        <v>88901</v>
      </c>
      <c r="C818" s="662" t="s">
        <v>17</v>
      </c>
      <c r="D818" s="662" t="s">
        <v>4459</v>
      </c>
      <c r="E818" s="662" t="s">
        <v>4460</v>
      </c>
      <c r="F818" s="662" t="s">
        <v>4461</v>
      </c>
      <c r="G818" s="662">
        <v>28</v>
      </c>
      <c r="H818" s="662">
        <v>8.6</v>
      </c>
      <c r="I818" s="662">
        <v>129</v>
      </c>
      <c r="J818" s="662">
        <v>18.899999999999999</v>
      </c>
      <c r="K818" s="662">
        <v>2</v>
      </c>
      <c r="L818" s="662">
        <v>10.199999999999999</v>
      </c>
      <c r="M818" s="662">
        <v>1.5</v>
      </c>
      <c r="N818" s="662" t="s">
        <v>4462</v>
      </c>
      <c r="O818" s="662" t="s">
        <v>22</v>
      </c>
      <c r="P818" s="662" t="s">
        <v>22</v>
      </c>
      <c r="Q818" s="667">
        <v>28.143332999999998</v>
      </c>
      <c r="R818" s="667">
        <v>129.315</v>
      </c>
      <c r="S818" s="662">
        <v>1069.5530420717291</v>
      </c>
      <c r="T818" s="668" t="s">
        <v>4605</v>
      </c>
      <c r="U818" s="668" t="s">
        <v>4605</v>
      </c>
      <c r="V818" s="668" t="s">
        <v>4605</v>
      </c>
      <c r="W818" s="668" t="s">
        <v>22</v>
      </c>
      <c r="X818" s="668" t="s">
        <v>22</v>
      </c>
      <c r="Y818" s="668" t="s">
        <v>22</v>
      </c>
      <c r="Z818" s="668" t="s">
        <v>22</v>
      </c>
      <c r="AB818" s="662" t="s">
        <v>4897</v>
      </c>
      <c r="AC818" s="662" t="s">
        <v>4880</v>
      </c>
      <c r="AE818" s="662" t="s">
        <v>5133</v>
      </c>
      <c r="AF818" s="662" t="s">
        <v>15568</v>
      </c>
      <c r="AG818" s="662" t="s">
        <v>17239</v>
      </c>
    </row>
    <row r="819" spans="1:33">
      <c r="A819" s="662" t="s">
        <v>526</v>
      </c>
      <c r="B819" s="662">
        <v>19432</v>
      </c>
      <c r="C819" s="662" t="s">
        <v>23</v>
      </c>
      <c r="D819" s="662" t="s">
        <v>526</v>
      </c>
      <c r="E819" s="662" t="s">
        <v>572</v>
      </c>
      <c r="F819" s="662" t="s">
        <v>573</v>
      </c>
      <c r="G819" s="662">
        <v>42</v>
      </c>
      <c r="H819" s="662">
        <v>59.1</v>
      </c>
      <c r="I819" s="662">
        <v>144</v>
      </c>
      <c r="J819" s="662">
        <v>22.6</v>
      </c>
      <c r="K819" s="662">
        <v>5</v>
      </c>
      <c r="L819" s="662">
        <v>66.099999999999994</v>
      </c>
      <c r="M819" s="662" t="s">
        <v>22</v>
      </c>
      <c r="N819" s="662" t="s">
        <v>574</v>
      </c>
      <c r="O819" s="662">
        <v>19950</v>
      </c>
      <c r="P819" s="662" t="s">
        <v>22</v>
      </c>
      <c r="Q819" s="667">
        <v>42.984999999999999</v>
      </c>
      <c r="R819" s="667">
        <v>144.376667</v>
      </c>
      <c r="S819" s="662">
        <v>1071.4125984192738</v>
      </c>
      <c r="T819" s="668" t="s">
        <v>4605</v>
      </c>
      <c r="U819" s="668" t="s">
        <v>4605</v>
      </c>
      <c r="V819" s="668" t="s">
        <v>4605</v>
      </c>
      <c r="W819" s="668" t="s">
        <v>4605</v>
      </c>
      <c r="X819" s="668" t="s">
        <v>22</v>
      </c>
      <c r="Y819" s="668" t="s">
        <v>4605</v>
      </c>
      <c r="Z819" s="668" t="s">
        <v>22</v>
      </c>
      <c r="AB819" s="662" t="s">
        <v>574</v>
      </c>
      <c r="AC819" s="662" t="s">
        <v>574</v>
      </c>
      <c r="AE819" s="662" t="s">
        <v>5133</v>
      </c>
      <c r="AF819" s="662" t="s">
        <v>17445</v>
      </c>
      <c r="AG819" s="662">
        <v>1670</v>
      </c>
    </row>
    <row r="820" spans="1:33" ht="18.75" customHeight="1">
      <c r="A820" s="662" t="s">
        <v>77</v>
      </c>
      <c r="B820" s="662">
        <v>12411</v>
      </c>
      <c r="C820" s="662" t="s">
        <v>17</v>
      </c>
      <c r="D820" s="662" t="s">
        <v>77</v>
      </c>
      <c r="E820" s="662" t="s">
        <v>130</v>
      </c>
      <c r="F820" s="662" t="s">
        <v>131</v>
      </c>
      <c r="G820" s="662">
        <v>43</v>
      </c>
      <c r="H820" s="662">
        <v>50.8</v>
      </c>
      <c r="I820" s="662">
        <v>142</v>
      </c>
      <c r="J820" s="662">
        <v>45.2</v>
      </c>
      <c r="K820" s="662">
        <v>324</v>
      </c>
      <c r="L820" s="662">
        <v>10</v>
      </c>
      <c r="M820" s="662">
        <v>2.4</v>
      </c>
      <c r="N820" s="662" t="s">
        <v>132</v>
      </c>
      <c r="O820" s="662">
        <v>12920</v>
      </c>
      <c r="P820" s="662" t="s">
        <v>40</v>
      </c>
      <c r="Q820" s="667">
        <v>43.846666999999997</v>
      </c>
      <c r="R820" s="667">
        <v>142.753333</v>
      </c>
      <c r="S820" s="662">
        <v>1075.0246063389163</v>
      </c>
      <c r="T820" s="668" t="s">
        <v>4605</v>
      </c>
      <c r="U820" s="668" t="s">
        <v>4605</v>
      </c>
      <c r="V820" s="668" t="s">
        <v>4605</v>
      </c>
      <c r="W820" s="668" t="s">
        <v>22</v>
      </c>
      <c r="X820" s="668" t="s">
        <v>22</v>
      </c>
      <c r="Y820" s="668" t="s">
        <v>22</v>
      </c>
      <c r="Z820" s="668" t="s">
        <v>22</v>
      </c>
      <c r="AB820" s="662" t="s">
        <v>4745</v>
      </c>
      <c r="AC820" s="662" t="s">
        <v>121</v>
      </c>
      <c r="AE820" s="662" t="s">
        <v>5137</v>
      </c>
      <c r="AF820" s="662" t="s">
        <v>15594</v>
      </c>
      <c r="AG820" s="662" t="s">
        <v>17266</v>
      </c>
    </row>
    <row r="821" spans="1:33" ht="18.75" customHeight="1">
      <c r="A821" s="662" t="s">
        <v>526</v>
      </c>
      <c r="B821" s="662">
        <v>19261</v>
      </c>
      <c r="C821" s="662" t="s">
        <v>17</v>
      </c>
      <c r="D821" s="662" t="s">
        <v>543</v>
      </c>
      <c r="E821" s="662" t="s">
        <v>544</v>
      </c>
      <c r="F821" s="662" t="s">
        <v>545</v>
      </c>
      <c r="G821" s="662">
        <v>43</v>
      </c>
      <c r="H821" s="662">
        <v>11.9</v>
      </c>
      <c r="I821" s="662">
        <v>144</v>
      </c>
      <c r="J821" s="662">
        <v>8.5</v>
      </c>
      <c r="K821" s="662">
        <v>80</v>
      </c>
      <c r="L821" s="662">
        <v>10</v>
      </c>
      <c r="M821" s="662">
        <v>1.5</v>
      </c>
      <c r="N821" s="662" t="s">
        <v>283</v>
      </c>
      <c r="O821" s="662">
        <v>19925</v>
      </c>
      <c r="P821" s="662" t="s">
        <v>40</v>
      </c>
      <c r="Q821" s="667">
        <v>43.198332999999998</v>
      </c>
      <c r="R821" s="667">
        <v>144.14166700000001</v>
      </c>
      <c r="S821" s="662">
        <v>1077.9262076443219</v>
      </c>
      <c r="T821" s="668" t="s">
        <v>4605</v>
      </c>
      <c r="U821" s="668" t="s">
        <v>4605</v>
      </c>
      <c r="V821" s="668" t="s">
        <v>4605</v>
      </c>
      <c r="W821" s="668" t="s">
        <v>22</v>
      </c>
      <c r="X821" s="668" t="s">
        <v>22</v>
      </c>
      <c r="Y821" s="668" t="s">
        <v>22</v>
      </c>
      <c r="Z821" s="668" t="s">
        <v>22</v>
      </c>
      <c r="AB821" s="662" t="s">
        <v>4745</v>
      </c>
      <c r="AC821" s="662" t="s">
        <v>181</v>
      </c>
      <c r="AE821" s="662" t="s">
        <v>5137</v>
      </c>
      <c r="AF821" s="662" t="s">
        <v>15592</v>
      </c>
      <c r="AG821" s="662" t="s">
        <v>17264</v>
      </c>
    </row>
    <row r="822" spans="1:33" ht="18.75" customHeight="1">
      <c r="A822" s="662" t="s">
        <v>77</v>
      </c>
      <c r="B822" s="662">
        <v>12301</v>
      </c>
      <c r="C822" s="662" t="s">
        <v>17</v>
      </c>
      <c r="D822" s="662" t="s">
        <v>118</v>
      </c>
      <c r="E822" s="662" t="s">
        <v>119</v>
      </c>
      <c r="F822" s="662" t="s">
        <v>120</v>
      </c>
      <c r="G822" s="662">
        <v>44</v>
      </c>
      <c r="H822" s="662">
        <v>1.7</v>
      </c>
      <c r="I822" s="662">
        <v>142</v>
      </c>
      <c r="J822" s="662">
        <v>24.6</v>
      </c>
      <c r="K822" s="662">
        <v>150</v>
      </c>
      <c r="L822" s="662">
        <v>10</v>
      </c>
      <c r="M822" s="662">
        <v>1.5</v>
      </c>
      <c r="N822" s="662" t="s">
        <v>121</v>
      </c>
      <c r="O822" s="662">
        <v>12915</v>
      </c>
      <c r="P822" s="662" t="s">
        <v>40</v>
      </c>
      <c r="Q822" s="667">
        <v>44.028333000000003</v>
      </c>
      <c r="R822" s="667">
        <v>142.41</v>
      </c>
      <c r="S822" s="662">
        <v>1079.3624569069261</v>
      </c>
      <c r="T822" s="668" t="s">
        <v>4605</v>
      </c>
      <c r="U822" s="668" t="s">
        <v>4605</v>
      </c>
      <c r="V822" s="668" t="s">
        <v>4605</v>
      </c>
      <c r="W822" s="668" t="s">
        <v>22</v>
      </c>
      <c r="X822" s="668" t="s">
        <v>22</v>
      </c>
      <c r="Y822" s="668" t="s">
        <v>22</v>
      </c>
      <c r="Z822" s="668" t="s">
        <v>22</v>
      </c>
      <c r="AB822" s="662" t="s">
        <v>121</v>
      </c>
      <c r="AC822" s="662" t="s">
        <v>121</v>
      </c>
      <c r="AE822" s="662" t="s">
        <v>5137</v>
      </c>
      <c r="AF822" s="662" t="s">
        <v>15588</v>
      </c>
      <c r="AG822" s="662" t="s">
        <v>17260</v>
      </c>
    </row>
    <row r="823" spans="1:33">
      <c r="A823" s="662" t="s">
        <v>579</v>
      </c>
      <c r="B823" s="662">
        <v>20146</v>
      </c>
      <c r="C823" s="662" t="s">
        <v>17</v>
      </c>
      <c r="D823" s="662" t="s">
        <v>586</v>
      </c>
      <c r="E823" s="662" t="s">
        <v>587</v>
      </c>
      <c r="F823" s="662" t="s">
        <v>588</v>
      </c>
      <c r="G823" s="662">
        <v>43</v>
      </c>
      <c r="H823" s="662">
        <v>28.1</v>
      </c>
      <c r="I823" s="662">
        <v>143</v>
      </c>
      <c r="J823" s="662">
        <v>44.3</v>
      </c>
      <c r="K823" s="662">
        <v>207</v>
      </c>
      <c r="L823" s="662">
        <v>8.1</v>
      </c>
      <c r="M823" s="662">
        <v>1.5</v>
      </c>
      <c r="N823" s="662" t="s">
        <v>385</v>
      </c>
      <c r="O823" s="662">
        <v>20900</v>
      </c>
      <c r="P823" s="662" t="s">
        <v>22</v>
      </c>
      <c r="Q823" s="667">
        <v>43.468333000000001</v>
      </c>
      <c r="R823" s="667">
        <v>143.73833300000001</v>
      </c>
      <c r="S823" s="662">
        <v>1082.5032853904374</v>
      </c>
      <c r="T823" s="668" t="s">
        <v>4605</v>
      </c>
      <c r="U823" s="668" t="s">
        <v>4605</v>
      </c>
      <c r="V823" s="668" t="s">
        <v>4605</v>
      </c>
      <c r="W823" s="668" t="s">
        <v>22</v>
      </c>
      <c r="X823" s="668" t="s">
        <v>22</v>
      </c>
      <c r="Y823" s="668" t="s">
        <v>22</v>
      </c>
      <c r="Z823" s="668" t="s">
        <v>22</v>
      </c>
      <c r="AB823" s="662" t="s">
        <v>4745</v>
      </c>
      <c r="AC823" s="662" t="s">
        <v>4763</v>
      </c>
      <c r="AE823" s="662" t="s">
        <v>5137</v>
      </c>
      <c r="AF823" s="662" t="s">
        <v>15590</v>
      </c>
      <c r="AG823" s="662" t="s">
        <v>17262</v>
      </c>
    </row>
    <row r="824" spans="1:33" ht="18.75" customHeight="1">
      <c r="A824" s="662" t="s">
        <v>193</v>
      </c>
      <c r="B824" s="662">
        <v>13146</v>
      </c>
      <c r="C824" s="662" t="s">
        <v>17</v>
      </c>
      <c r="D824" s="662" t="s">
        <v>205</v>
      </c>
      <c r="E824" s="662" t="s">
        <v>206</v>
      </c>
      <c r="F824" s="662" t="s">
        <v>207</v>
      </c>
      <c r="G824" s="662">
        <v>44</v>
      </c>
      <c r="H824" s="662">
        <v>25.7</v>
      </c>
      <c r="I824" s="662">
        <v>141</v>
      </c>
      <c r="J824" s="662">
        <v>25.3</v>
      </c>
      <c r="K824" s="662">
        <v>38</v>
      </c>
      <c r="L824" s="662">
        <v>8</v>
      </c>
      <c r="M824" s="662">
        <v>1.5</v>
      </c>
      <c r="N824" s="662" t="s">
        <v>208</v>
      </c>
      <c r="O824" s="662" t="s">
        <v>22</v>
      </c>
      <c r="P824" s="662" t="s">
        <v>40</v>
      </c>
      <c r="Q824" s="667">
        <v>44.428333000000002</v>
      </c>
      <c r="R824" s="667">
        <v>141.42166700000001</v>
      </c>
      <c r="S824" s="662">
        <v>1085.9547790392214</v>
      </c>
      <c r="T824" s="668" t="s">
        <v>4605</v>
      </c>
      <c r="U824" s="668" t="s">
        <v>4605</v>
      </c>
      <c r="V824" s="668" t="s">
        <v>4605</v>
      </c>
      <c r="W824" s="668" t="s">
        <v>22</v>
      </c>
      <c r="X824" s="668" t="s">
        <v>22</v>
      </c>
      <c r="Y824" s="668" t="s">
        <v>22</v>
      </c>
      <c r="Z824" s="668" t="s">
        <v>22</v>
      </c>
      <c r="AB824" s="662" t="s">
        <v>208</v>
      </c>
      <c r="AC824" s="662" t="s">
        <v>208</v>
      </c>
      <c r="AE824" s="662" t="s">
        <v>5137</v>
      </c>
      <c r="AF824" s="662" t="s">
        <v>15589</v>
      </c>
      <c r="AG824" s="662" t="s">
        <v>17261</v>
      </c>
    </row>
    <row r="825" spans="1:33" ht="18.75" customHeight="1">
      <c r="A825" s="662" t="s">
        <v>526</v>
      </c>
      <c r="B825" s="662">
        <v>19451</v>
      </c>
      <c r="C825" s="662" t="s">
        <v>17</v>
      </c>
      <c r="D825" s="662" t="s">
        <v>575</v>
      </c>
      <c r="E825" s="662" t="s">
        <v>576</v>
      </c>
      <c r="F825" s="662" t="s">
        <v>577</v>
      </c>
      <c r="G825" s="662">
        <v>42</v>
      </c>
      <c r="H825" s="662">
        <v>56.3</v>
      </c>
      <c r="I825" s="662">
        <v>144</v>
      </c>
      <c r="J825" s="662">
        <v>44.1</v>
      </c>
      <c r="K825" s="662">
        <v>149</v>
      </c>
      <c r="L825" s="662">
        <v>10.1</v>
      </c>
      <c r="M825" s="662">
        <v>1.5</v>
      </c>
      <c r="N825" s="662" t="s">
        <v>578</v>
      </c>
      <c r="O825" s="662" t="s">
        <v>22</v>
      </c>
      <c r="P825" s="662" t="s">
        <v>22</v>
      </c>
      <c r="Q825" s="667">
        <v>42.938333</v>
      </c>
      <c r="R825" s="667">
        <v>144.73500000000001</v>
      </c>
      <c r="S825" s="662">
        <v>1086.4732978664829</v>
      </c>
      <c r="T825" s="668" t="s">
        <v>4605</v>
      </c>
      <c r="U825" s="668" t="s">
        <v>4605</v>
      </c>
      <c r="V825" s="668" t="s">
        <v>4605</v>
      </c>
      <c r="W825" s="668" t="s">
        <v>22</v>
      </c>
      <c r="X825" s="668" t="s">
        <v>22</v>
      </c>
      <c r="Y825" s="668" t="s">
        <v>22</v>
      </c>
      <c r="Z825" s="668" t="s">
        <v>22</v>
      </c>
      <c r="AB825" s="662" t="s">
        <v>578</v>
      </c>
      <c r="AC825" s="662" t="s">
        <v>578</v>
      </c>
      <c r="AE825" s="662" t="s">
        <v>5137</v>
      </c>
      <c r="AF825" s="662" t="s">
        <v>15593</v>
      </c>
      <c r="AG825" s="662" t="s">
        <v>17265</v>
      </c>
    </row>
    <row r="826" spans="1:33" ht="18.75" customHeight="1">
      <c r="A826" s="662" t="s">
        <v>193</v>
      </c>
      <c r="B826" s="662">
        <v>13181</v>
      </c>
      <c r="C826" s="662" t="s">
        <v>23</v>
      </c>
      <c r="D826" s="662" t="s">
        <v>209</v>
      </c>
      <c r="E826" s="662" t="s">
        <v>210</v>
      </c>
      <c r="F826" s="662" t="s">
        <v>211</v>
      </c>
      <c r="G826" s="662">
        <v>44</v>
      </c>
      <c r="H826" s="662">
        <v>21.8</v>
      </c>
      <c r="I826" s="662">
        <v>141</v>
      </c>
      <c r="J826" s="662">
        <v>42</v>
      </c>
      <c r="K826" s="662">
        <v>8</v>
      </c>
      <c r="L826" s="662">
        <v>21.6</v>
      </c>
      <c r="M826" s="662" t="s">
        <v>22</v>
      </c>
      <c r="N826" s="662" t="s">
        <v>67</v>
      </c>
      <c r="O826" s="662">
        <v>13907</v>
      </c>
      <c r="P826" s="662" t="s">
        <v>22</v>
      </c>
      <c r="Q826" s="667">
        <v>44.363332999999997</v>
      </c>
      <c r="R826" s="667">
        <v>141.69999999999999</v>
      </c>
      <c r="S826" s="662">
        <v>1088.0552971030804</v>
      </c>
      <c r="T826" s="668" t="s">
        <v>4605</v>
      </c>
      <c r="U826" s="668" t="s">
        <v>4605</v>
      </c>
      <c r="V826" s="668" t="s">
        <v>4605</v>
      </c>
      <c r="W826" s="668" t="s">
        <v>22</v>
      </c>
      <c r="X826" s="668" t="s">
        <v>22</v>
      </c>
      <c r="Y826" s="668" t="s">
        <v>4605</v>
      </c>
      <c r="Z826" s="668" t="s">
        <v>22</v>
      </c>
      <c r="AB826" s="662" t="s">
        <v>4745</v>
      </c>
      <c r="AC826" s="662" t="s">
        <v>4757</v>
      </c>
      <c r="AE826" s="662" t="s">
        <v>17446</v>
      </c>
      <c r="AF826" s="662" t="s">
        <v>15597</v>
      </c>
      <c r="AG826" s="662" t="s">
        <v>17269</v>
      </c>
    </row>
    <row r="827" spans="1:33">
      <c r="A827" s="662" t="s">
        <v>526</v>
      </c>
      <c r="B827" s="662">
        <v>19191</v>
      </c>
      <c r="C827" s="662" t="s">
        <v>17</v>
      </c>
      <c r="D827" s="662" t="s">
        <v>540</v>
      </c>
      <c r="E827" s="662" t="s">
        <v>541</v>
      </c>
      <c r="F827" s="662" t="s">
        <v>542</v>
      </c>
      <c r="G827" s="662">
        <v>43</v>
      </c>
      <c r="H827" s="662">
        <v>13.9</v>
      </c>
      <c r="I827" s="662">
        <v>144</v>
      </c>
      <c r="J827" s="662">
        <v>19.5</v>
      </c>
      <c r="K827" s="662">
        <v>38</v>
      </c>
      <c r="L827" s="662">
        <v>6.5</v>
      </c>
      <c r="M827" s="662">
        <v>1.5</v>
      </c>
      <c r="N827" s="662" t="s">
        <v>140</v>
      </c>
      <c r="O827" s="662">
        <v>19920</v>
      </c>
      <c r="P827" s="662" t="s">
        <v>40</v>
      </c>
      <c r="Q827" s="667">
        <v>43.231667000000002</v>
      </c>
      <c r="R827" s="667">
        <v>144.32499999999999</v>
      </c>
      <c r="S827" s="662">
        <v>1090.0876050134959</v>
      </c>
      <c r="T827" s="668" t="s">
        <v>4605</v>
      </c>
      <c r="U827" s="668" t="s">
        <v>4605</v>
      </c>
      <c r="V827" s="668" t="s">
        <v>4605</v>
      </c>
      <c r="W827" s="668" t="s">
        <v>22</v>
      </c>
      <c r="X827" s="668" t="s">
        <v>22</v>
      </c>
      <c r="Y827" s="668" t="s">
        <v>22</v>
      </c>
      <c r="Z827" s="668" t="s">
        <v>22</v>
      </c>
      <c r="AB827" s="662" t="s">
        <v>140</v>
      </c>
      <c r="AC827" s="662" t="s">
        <v>140</v>
      </c>
      <c r="AE827" s="662" t="s">
        <v>17446</v>
      </c>
      <c r="AF827" s="662" t="s">
        <v>15598</v>
      </c>
      <c r="AG827" s="662" t="s">
        <v>17270</v>
      </c>
    </row>
    <row r="828" spans="1:33">
      <c r="A828" s="662" t="s">
        <v>389</v>
      </c>
      <c r="B828" s="662">
        <v>17482</v>
      </c>
      <c r="C828" s="662" t="s">
        <v>17</v>
      </c>
      <c r="D828" s="662" t="s">
        <v>438</v>
      </c>
      <c r="E828" s="662" t="s">
        <v>439</v>
      </c>
      <c r="F828" s="662" t="s">
        <v>440</v>
      </c>
      <c r="G828" s="662">
        <v>43</v>
      </c>
      <c r="H828" s="662">
        <v>51.9</v>
      </c>
      <c r="I828" s="662">
        <v>143</v>
      </c>
      <c r="J828" s="662">
        <v>9.1999999999999993</v>
      </c>
      <c r="K828" s="662">
        <v>475</v>
      </c>
      <c r="L828" s="662">
        <v>10</v>
      </c>
      <c r="M828" s="662">
        <v>2.5</v>
      </c>
      <c r="N828" s="662" t="s">
        <v>441</v>
      </c>
      <c r="O828" s="662">
        <v>17955</v>
      </c>
      <c r="P828" s="662" t="s">
        <v>40</v>
      </c>
      <c r="Q828" s="667">
        <v>43.865000000000002</v>
      </c>
      <c r="R828" s="667">
        <v>143.153333</v>
      </c>
      <c r="S828" s="662">
        <v>1093.27420456393</v>
      </c>
      <c r="T828" s="668" t="s">
        <v>4605</v>
      </c>
      <c r="U828" s="668" t="s">
        <v>4605</v>
      </c>
      <c r="V828" s="668" t="s">
        <v>4605</v>
      </c>
      <c r="W828" s="668" t="s">
        <v>22</v>
      </c>
      <c r="X828" s="668" t="s">
        <v>22</v>
      </c>
      <c r="Y828" s="668" t="s">
        <v>22</v>
      </c>
      <c r="Z828" s="668" t="s">
        <v>22</v>
      </c>
      <c r="AB828" s="662" t="s">
        <v>4765</v>
      </c>
      <c r="AC828" s="662" t="s">
        <v>4638</v>
      </c>
      <c r="AE828" s="662" t="s">
        <v>17446</v>
      </c>
      <c r="AF828" s="662" t="s">
        <v>15599</v>
      </c>
      <c r="AG828" s="662" t="s">
        <v>17271</v>
      </c>
    </row>
    <row r="829" spans="1:33">
      <c r="A829" s="662" t="s">
        <v>389</v>
      </c>
      <c r="B829" s="662">
        <v>17596</v>
      </c>
      <c r="C829" s="662" t="s">
        <v>17</v>
      </c>
      <c r="D829" s="662" t="s">
        <v>465</v>
      </c>
      <c r="E829" s="662" t="s">
        <v>466</v>
      </c>
      <c r="F829" s="662" t="s">
        <v>467</v>
      </c>
      <c r="G829" s="662">
        <v>43</v>
      </c>
      <c r="H829" s="662">
        <v>44.5</v>
      </c>
      <c r="I829" s="662">
        <v>143</v>
      </c>
      <c r="J829" s="662">
        <v>27</v>
      </c>
      <c r="K829" s="662">
        <v>325</v>
      </c>
      <c r="L829" s="662">
        <v>10</v>
      </c>
      <c r="M829" s="662">
        <v>2.5</v>
      </c>
      <c r="N829" s="662" t="s">
        <v>468</v>
      </c>
      <c r="O829" s="662">
        <v>17930</v>
      </c>
      <c r="P829" s="662" t="s">
        <v>40</v>
      </c>
      <c r="Q829" s="667">
        <v>43.741667</v>
      </c>
      <c r="R829" s="667">
        <v>143.44999999999999</v>
      </c>
      <c r="S829" s="662">
        <v>1094.5136970020355</v>
      </c>
      <c r="T829" s="668" t="s">
        <v>4605</v>
      </c>
      <c r="U829" s="668" t="s">
        <v>4605</v>
      </c>
      <c r="V829" s="668" t="s">
        <v>4605</v>
      </c>
      <c r="W829" s="668" t="s">
        <v>22</v>
      </c>
      <c r="X829" s="668" t="s">
        <v>22</v>
      </c>
      <c r="Y829" s="668" t="s">
        <v>22</v>
      </c>
      <c r="Z829" s="668" t="s">
        <v>22</v>
      </c>
      <c r="AB829" s="662" t="s">
        <v>4745</v>
      </c>
      <c r="AC829" s="662" t="s">
        <v>4766</v>
      </c>
      <c r="AE829" s="662" t="s">
        <v>17446</v>
      </c>
      <c r="AF829" s="662" t="s">
        <v>15600</v>
      </c>
      <c r="AG829" s="662" t="s">
        <v>17272</v>
      </c>
    </row>
    <row r="830" spans="1:33" ht="18.75" customHeight="1">
      <c r="A830" s="662" t="s">
        <v>77</v>
      </c>
      <c r="B830" s="662">
        <v>12266</v>
      </c>
      <c r="C830" s="662" t="s">
        <v>17</v>
      </c>
      <c r="D830" s="662" t="s">
        <v>114</v>
      </c>
      <c r="E830" s="662" t="s">
        <v>115</v>
      </c>
      <c r="F830" s="662" t="s">
        <v>116</v>
      </c>
      <c r="G830" s="662">
        <v>44</v>
      </c>
      <c r="H830" s="662">
        <v>7.1</v>
      </c>
      <c r="I830" s="662">
        <v>142</v>
      </c>
      <c r="J830" s="662">
        <v>35.700000000000003</v>
      </c>
      <c r="K830" s="662">
        <v>225</v>
      </c>
      <c r="L830" s="662">
        <v>10</v>
      </c>
      <c r="M830" s="662">
        <v>1.5</v>
      </c>
      <c r="N830" s="662" t="s">
        <v>117</v>
      </c>
      <c r="O830" s="662" t="s">
        <v>22</v>
      </c>
      <c r="P830" s="662" t="s">
        <v>40</v>
      </c>
      <c r="Q830" s="667">
        <v>44.118333</v>
      </c>
      <c r="R830" s="667">
        <v>142.595</v>
      </c>
      <c r="S830" s="662">
        <v>1095.211169341826</v>
      </c>
      <c r="T830" s="668" t="s">
        <v>4605</v>
      </c>
      <c r="U830" s="668" t="s">
        <v>4605</v>
      </c>
      <c r="V830" s="668" t="s">
        <v>4605</v>
      </c>
      <c r="W830" s="668" t="s">
        <v>22</v>
      </c>
      <c r="X830" s="668" t="s">
        <v>22</v>
      </c>
      <c r="Y830" s="668" t="s">
        <v>22</v>
      </c>
      <c r="Z830" s="668" t="s">
        <v>22</v>
      </c>
      <c r="AB830" s="662" t="s">
        <v>117</v>
      </c>
      <c r="AC830" s="662" t="s">
        <v>117</v>
      </c>
      <c r="AE830" s="662" t="s">
        <v>17446</v>
      </c>
      <c r="AF830" s="662" t="s">
        <v>15626</v>
      </c>
      <c r="AG830" s="662" t="s">
        <v>17298</v>
      </c>
    </row>
    <row r="831" spans="1:33">
      <c r="A831" s="662" t="s">
        <v>77</v>
      </c>
      <c r="B831" s="662">
        <v>12261</v>
      </c>
      <c r="C831" s="662" t="s">
        <v>17</v>
      </c>
      <c r="D831" s="662" t="s">
        <v>110</v>
      </c>
      <c r="E831" s="662" t="s">
        <v>111</v>
      </c>
      <c r="F831" s="662" t="s">
        <v>112</v>
      </c>
      <c r="G831" s="662">
        <v>44</v>
      </c>
      <c r="H831" s="662">
        <v>11.2</v>
      </c>
      <c r="I831" s="662">
        <v>142</v>
      </c>
      <c r="J831" s="662">
        <v>25</v>
      </c>
      <c r="K831" s="662">
        <v>135</v>
      </c>
      <c r="L831" s="662">
        <v>8</v>
      </c>
      <c r="M831" s="662">
        <v>1.5</v>
      </c>
      <c r="N831" s="662" t="s">
        <v>113</v>
      </c>
      <c r="O831" s="662" t="s">
        <v>22</v>
      </c>
      <c r="P831" s="662" t="s">
        <v>40</v>
      </c>
      <c r="Q831" s="667">
        <v>44.186667</v>
      </c>
      <c r="R831" s="667">
        <v>142.41666699999999</v>
      </c>
      <c r="S831" s="662">
        <v>1095.2139574444996</v>
      </c>
      <c r="T831" s="668" t="s">
        <v>4605</v>
      </c>
      <c r="U831" s="668" t="s">
        <v>4605</v>
      </c>
      <c r="V831" s="668" t="s">
        <v>4605</v>
      </c>
      <c r="W831" s="668" t="s">
        <v>22</v>
      </c>
      <c r="X831" s="668" t="s">
        <v>22</v>
      </c>
      <c r="Y831" s="668" t="s">
        <v>22</v>
      </c>
      <c r="Z831" s="668" t="s">
        <v>22</v>
      </c>
      <c r="AB831" s="662" t="s">
        <v>4745</v>
      </c>
      <c r="AC831" s="662" t="s">
        <v>117</v>
      </c>
      <c r="AE831" s="662" t="s">
        <v>17446</v>
      </c>
      <c r="AF831" s="662" t="s">
        <v>15602</v>
      </c>
      <c r="AG831" s="662" t="s">
        <v>17274</v>
      </c>
    </row>
    <row r="832" spans="1:33">
      <c r="A832" s="662" t="s">
        <v>77</v>
      </c>
      <c r="B832" s="662">
        <v>15041</v>
      </c>
      <c r="C832" s="662" t="s">
        <v>17</v>
      </c>
      <c r="D832" s="662" t="s">
        <v>185</v>
      </c>
      <c r="E832" s="662" t="s">
        <v>186</v>
      </c>
      <c r="F832" s="662" t="s">
        <v>187</v>
      </c>
      <c r="G832" s="662">
        <v>44</v>
      </c>
      <c r="H832" s="662">
        <v>16.899999999999999</v>
      </c>
      <c r="I832" s="662">
        <v>142</v>
      </c>
      <c r="J832" s="662">
        <v>9.6999999999999993</v>
      </c>
      <c r="K832" s="662">
        <v>255</v>
      </c>
      <c r="L832" s="662">
        <v>10</v>
      </c>
      <c r="M832" s="662">
        <v>1.5</v>
      </c>
      <c r="N832" s="662" t="s">
        <v>188</v>
      </c>
      <c r="O832" s="662">
        <v>15900</v>
      </c>
      <c r="P832" s="662" t="s">
        <v>40</v>
      </c>
      <c r="Q832" s="667">
        <v>44.281666999999999</v>
      </c>
      <c r="R832" s="667">
        <v>142.16166699999999</v>
      </c>
      <c r="S832" s="662">
        <v>1095.4315567800766</v>
      </c>
      <c r="T832" s="668" t="s">
        <v>4605</v>
      </c>
      <c r="U832" s="668" t="s">
        <v>4605</v>
      </c>
      <c r="V832" s="668" t="s">
        <v>4605</v>
      </c>
      <c r="W832" s="668" t="s">
        <v>22</v>
      </c>
      <c r="X832" s="668" t="s">
        <v>22</v>
      </c>
      <c r="Y832" s="668" t="s">
        <v>22</v>
      </c>
      <c r="Z832" s="668" t="s">
        <v>22</v>
      </c>
      <c r="AB832" s="662" t="s">
        <v>188</v>
      </c>
      <c r="AC832" s="662" t="s">
        <v>188</v>
      </c>
      <c r="AE832" s="662" t="s">
        <v>17446</v>
      </c>
      <c r="AF832" s="662" t="s">
        <v>15616</v>
      </c>
      <c r="AG832" s="662" t="s">
        <v>17288</v>
      </c>
    </row>
    <row r="833" spans="1:33" ht="18.75" customHeight="1">
      <c r="A833" s="662" t="s">
        <v>526</v>
      </c>
      <c r="B833" s="662">
        <v>19076</v>
      </c>
      <c r="C833" s="662" t="s">
        <v>17</v>
      </c>
      <c r="D833" s="662" t="s">
        <v>534</v>
      </c>
      <c r="E833" s="662" t="s">
        <v>535</v>
      </c>
      <c r="F833" s="662" t="s">
        <v>536</v>
      </c>
      <c r="G833" s="662">
        <v>43</v>
      </c>
      <c r="H833" s="662">
        <v>26.2</v>
      </c>
      <c r="I833" s="662">
        <v>144</v>
      </c>
      <c r="J833" s="662">
        <v>5</v>
      </c>
      <c r="K833" s="662">
        <v>426</v>
      </c>
      <c r="L833" s="662">
        <v>9.9</v>
      </c>
      <c r="M833" s="662">
        <v>1.5</v>
      </c>
      <c r="N833" s="662" t="s">
        <v>283</v>
      </c>
      <c r="O833" s="662">
        <v>19910</v>
      </c>
      <c r="P833" s="662" t="s">
        <v>40</v>
      </c>
      <c r="Q833" s="667">
        <v>43.436667</v>
      </c>
      <c r="R833" s="667">
        <v>144.08333300000001</v>
      </c>
      <c r="S833" s="662">
        <v>1096.1463164192376</v>
      </c>
      <c r="T833" s="668" t="s">
        <v>4605</v>
      </c>
      <c r="U833" s="668" t="s">
        <v>4605</v>
      </c>
      <c r="V833" s="668" t="s">
        <v>4605</v>
      </c>
      <c r="W833" s="668" t="s">
        <v>22</v>
      </c>
      <c r="X833" s="668" t="s">
        <v>22</v>
      </c>
      <c r="Y833" s="668" t="s">
        <v>22</v>
      </c>
      <c r="Z833" s="668" t="s">
        <v>22</v>
      </c>
      <c r="AB833" s="662" t="s">
        <v>4745</v>
      </c>
      <c r="AC833" s="662" t="s">
        <v>181</v>
      </c>
      <c r="AE833" s="662" t="s">
        <v>17446</v>
      </c>
      <c r="AF833" s="662" t="s">
        <v>15633</v>
      </c>
      <c r="AG833" s="662" t="s">
        <v>17305</v>
      </c>
    </row>
    <row r="834" spans="1:33" ht="18.75" customHeight="1">
      <c r="A834" s="662" t="s">
        <v>389</v>
      </c>
      <c r="B834" s="662">
        <v>17607</v>
      </c>
      <c r="C834" s="662" t="s">
        <v>17</v>
      </c>
      <c r="D834" s="662" t="s">
        <v>469</v>
      </c>
      <c r="E834" s="662" t="s">
        <v>470</v>
      </c>
      <c r="F834" s="662" t="s">
        <v>471</v>
      </c>
      <c r="G834" s="662">
        <v>43</v>
      </c>
      <c r="H834" s="662">
        <v>42.4</v>
      </c>
      <c r="I834" s="662">
        <v>143</v>
      </c>
      <c r="J834" s="662">
        <v>38.6</v>
      </c>
      <c r="K834" s="662">
        <v>184</v>
      </c>
      <c r="L834" s="662">
        <v>10</v>
      </c>
      <c r="M834" s="662">
        <v>2.5</v>
      </c>
      <c r="N834" s="662" t="s">
        <v>472</v>
      </c>
      <c r="O834" s="662" t="s">
        <v>22</v>
      </c>
      <c r="P834" s="662" t="s">
        <v>40</v>
      </c>
      <c r="Q834" s="667">
        <v>43.706667000000003</v>
      </c>
      <c r="R834" s="667">
        <v>143.64333300000001</v>
      </c>
      <c r="S834" s="662">
        <v>1099.9364110753349</v>
      </c>
      <c r="T834" s="668" t="s">
        <v>4605</v>
      </c>
      <c r="U834" s="668" t="s">
        <v>4605</v>
      </c>
      <c r="V834" s="668" t="s">
        <v>4605</v>
      </c>
      <c r="W834" s="668" t="s">
        <v>22</v>
      </c>
      <c r="X834" s="668" t="s">
        <v>22</v>
      </c>
      <c r="Y834" s="668" t="s">
        <v>22</v>
      </c>
      <c r="Z834" s="668" t="s">
        <v>22</v>
      </c>
      <c r="AB834" s="662" t="s">
        <v>472</v>
      </c>
      <c r="AC834" s="662" t="s">
        <v>472</v>
      </c>
      <c r="AE834" s="662" t="s">
        <v>17446</v>
      </c>
      <c r="AF834" s="662" t="s">
        <v>15605</v>
      </c>
      <c r="AG834" s="662" t="s">
        <v>17277</v>
      </c>
    </row>
    <row r="835" spans="1:33" ht="18.75" customHeight="1">
      <c r="A835" s="662" t="s">
        <v>526</v>
      </c>
      <c r="B835" s="662">
        <v>19376</v>
      </c>
      <c r="C835" s="662" t="s">
        <v>17</v>
      </c>
      <c r="D835" s="662" t="s">
        <v>562</v>
      </c>
      <c r="E835" s="662" t="s">
        <v>563</v>
      </c>
      <c r="F835" s="662" t="s">
        <v>564</v>
      </c>
      <c r="G835" s="662">
        <v>43</v>
      </c>
      <c r="H835" s="662">
        <v>5.4</v>
      </c>
      <c r="I835" s="662">
        <v>144</v>
      </c>
      <c r="J835" s="662">
        <v>46.7</v>
      </c>
      <c r="K835" s="662">
        <v>85</v>
      </c>
      <c r="L835" s="662">
        <v>10</v>
      </c>
      <c r="M835" s="662">
        <v>1.5</v>
      </c>
      <c r="N835" s="662" t="s">
        <v>125</v>
      </c>
      <c r="O835" s="662">
        <v>19930</v>
      </c>
      <c r="P835" s="662" t="s">
        <v>40</v>
      </c>
      <c r="Q835" s="667">
        <v>43.09</v>
      </c>
      <c r="R835" s="667">
        <v>144.778333</v>
      </c>
      <c r="S835" s="662">
        <v>1101.5509040627012</v>
      </c>
      <c r="T835" s="668" t="s">
        <v>4605</v>
      </c>
      <c r="U835" s="668" t="s">
        <v>4605</v>
      </c>
      <c r="V835" s="668" t="s">
        <v>4605</v>
      </c>
      <c r="W835" s="668" t="s">
        <v>22</v>
      </c>
      <c r="X835" s="668" t="s">
        <v>22</v>
      </c>
      <c r="Y835" s="668" t="s">
        <v>22</v>
      </c>
      <c r="Z835" s="668" t="s">
        <v>22</v>
      </c>
      <c r="AB835" s="662" t="s">
        <v>125</v>
      </c>
      <c r="AC835" s="662" t="s">
        <v>125</v>
      </c>
      <c r="AE835" s="662" t="s">
        <v>17446</v>
      </c>
      <c r="AF835" s="662" t="s">
        <v>15621</v>
      </c>
      <c r="AG835" s="662" t="s">
        <v>17293</v>
      </c>
    </row>
    <row r="836" spans="1:33" ht="18.75" customHeight="1">
      <c r="A836" s="662" t="s">
        <v>193</v>
      </c>
      <c r="B836" s="662">
        <v>13121</v>
      </c>
      <c r="C836" s="662" t="s">
        <v>17</v>
      </c>
      <c r="D836" s="662" t="s">
        <v>201</v>
      </c>
      <c r="E836" s="662" t="s">
        <v>202</v>
      </c>
      <c r="F836" s="662" t="s">
        <v>203</v>
      </c>
      <c r="G836" s="662">
        <v>44</v>
      </c>
      <c r="H836" s="662">
        <v>31.4</v>
      </c>
      <c r="I836" s="662">
        <v>141</v>
      </c>
      <c r="J836" s="662">
        <v>46.2</v>
      </c>
      <c r="K836" s="662">
        <v>27</v>
      </c>
      <c r="L836" s="662">
        <v>10</v>
      </c>
      <c r="M836" s="662">
        <v>1.5</v>
      </c>
      <c r="N836" s="662" t="s">
        <v>204</v>
      </c>
      <c r="O836" s="662">
        <v>13905</v>
      </c>
      <c r="P836" s="662" t="s">
        <v>40</v>
      </c>
      <c r="Q836" s="667">
        <v>44.523333000000001</v>
      </c>
      <c r="R836" s="667">
        <v>141.77000000000001</v>
      </c>
      <c r="S836" s="662">
        <v>1106.5967234632601</v>
      </c>
      <c r="T836" s="668" t="s">
        <v>4605</v>
      </c>
      <c r="U836" s="668" t="s">
        <v>4605</v>
      </c>
      <c r="V836" s="668" t="s">
        <v>4605</v>
      </c>
      <c r="W836" s="668" t="s">
        <v>22</v>
      </c>
      <c r="X836" s="668" t="s">
        <v>22</v>
      </c>
      <c r="Y836" s="668" t="s">
        <v>22</v>
      </c>
      <c r="Z836" s="668" t="s">
        <v>22</v>
      </c>
      <c r="AB836" s="662" t="s">
        <v>204</v>
      </c>
      <c r="AC836" s="662" t="s">
        <v>204</v>
      </c>
      <c r="AE836" s="662" t="s">
        <v>17446</v>
      </c>
      <c r="AF836" s="662" t="s">
        <v>15607</v>
      </c>
      <c r="AG836" s="662" t="s">
        <v>17279</v>
      </c>
    </row>
    <row r="837" spans="1:33" ht="18.75" customHeight="1">
      <c r="A837" s="662" t="s">
        <v>526</v>
      </c>
      <c r="B837" s="662">
        <v>19151</v>
      </c>
      <c r="C837" s="662" t="s">
        <v>17</v>
      </c>
      <c r="D837" s="662" t="s">
        <v>537</v>
      </c>
      <c r="E837" s="662" t="s">
        <v>538</v>
      </c>
      <c r="F837" s="662" t="s">
        <v>539</v>
      </c>
      <c r="G837" s="662">
        <v>43</v>
      </c>
      <c r="H837" s="662">
        <v>17.5</v>
      </c>
      <c r="I837" s="662">
        <v>144</v>
      </c>
      <c r="J837" s="662">
        <v>35.200000000000003</v>
      </c>
      <c r="K837" s="662">
        <v>20</v>
      </c>
      <c r="L837" s="662">
        <v>10</v>
      </c>
      <c r="M837" s="662">
        <v>1.5</v>
      </c>
      <c r="N837" s="662" t="s">
        <v>244</v>
      </c>
      <c r="O837" s="662">
        <v>19915</v>
      </c>
      <c r="P837" s="662" t="s">
        <v>40</v>
      </c>
      <c r="Q837" s="667">
        <v>43.291666999999997</v>
      </c>
      <c r="R837" s="667">
        <v>144.58666700000001</v>
      </c>
      <c r="S837" s="662">
        <v>1108.6820967525791</v>
      </c>
      <c r="T837" s="668" t="s">
        <v>4605</v>
      </c>
      <c r="U837" s="668" t="s">
        <v>4605</v>
      </c>
      <c r="V837" s="668" t="s">
        <v>4605</v>
      </c>
      <c r="W837" s="668" t="s">
        <v>22</v>
      </c>
      <c r="X837" s="668" t="s">
        <v>22</v>
      </c>
      <c r="Y837" s="668" t="s">
        <v>22</v>
      </c>
      <c r="Z837" s="668" t="s">
        <v>22</v>
      </c>
      <c r="AB837" s="662" t="s">
        <v>4745</v>
      </c>
      <c r="AC837" s="662" t="s">
        <v>125</v>
      </c>
      <c r="AE837" s="662" t="s">
        <v>17446</v>
      </c>
      <c r="AF837" s="662" t="s">
        <v>15608</v>
      </c>
      <c r="AG837" s="662" t="s">
        <v>17280</v>
      </c>
    </row>
    <row r="838" spans="1:33" ht="18.75" customHeight="1">
      <c r="A838" s="662" t="s">
        <v>77</v>
      </c>
      <c r="B838" s="662">
        <v>12231</v>
      </c>
      <c r="C838" s="662" t="s">
        <v>17</v>
      </c>
      <c r="D838" s="662" t="s">
        <v>102</v>
      </c>
      <c r="E838" s="662" t="s">
        <v>103</v>
      </c>
      <c r="F838" s="662" t="s">
        <v>104</v>
      </c>
      <c r="G838" s="662">
        <v>44</v>
      </c>
      <c r="H838" s="662">
        <v>17.7</v>
      </c>
      <c r="I838" s="662">
        <v>142</v>
      </c>
      <c r="J838" s="662">
        <v>38.200000000000003</v>
      </c>
      <c r="K838" s="662">
        <v>143</v>
      </c>
      <c r="L838" s="662">
        <v>10</v>
      </c>
      <c r="M838" s="662">
        <v>2.4</v>
      </c>
      <c r="N838" s="662" t="s">
        <v>105</v>
      </c>
      <c r="O838" s="662">
        <v>12925</v>
      </c>
      <c r="P838" s="662" t="s">
        <v>40</v>
      </c>
      <c r="Q838" s="667">
        <v>44.295000000000002</v>
      </c>
      <c r="R838" s="667">
        <v>142.63666699999999</v>
      </c>
      <c r="S838" s="662">
        <v>1114.1077852104504</v>
      </c>
      <c r="T838" s="668" t="s">
        <v>4605</v>
      </c>
      <c r="U838" s="668" t="s">
        <v>4605</v>
      </c>
      <c r="V838" s="668" t="s">
        <v>4605</v>
      </c>
      <c r="W838" s="668" t="s">
        <v>22</v>
      </c>
      <c r="X838" s="668" t="s">
        <v>22</v>
      </c>
      <c r="Y838" s="668" t="s">
        <v>22</v>
      </c>
      <c r="Z838" s="668" t="s">
        <v>22</v>
      </c>
      <c r="AB838" s="662" t="s">
        <v>4745</v>
      </c>
      <c r="AC838" s="662" t="s">
        <v>525</v>
      </c>
      <c r="AE838" s="662" t="s">
        <v>17446</v>
      </c>
      <c r="AF838" s="662" t="s">
        <v>15610</v>
      </c>
      <c r="AG838" s="662" t="s">
        <v>17282</v>
      </c>
    </row>
    <row r="839" spans="1:33">
      <c r="A839" s="662" t="s">
        <v>389</v>
      </c>
      <c r="B839" s="662">
        <v>17501</v>
      </c>
      <c r="C839" s="662" t="s">
        <v>17</v>
      </c>
      <c r="D839" s="662" t="s">
        <v>442</v>
      </c>
      <c r="E839" s="662" t="s">
        <v>443</v>
      </c>
      <c r="F839" s="662" t="s">
        <v>444</v>
      </c>
      <c r="G839" s="662">
        <v>43</v>
      </c>
      <c r="H839" s="662">
        <v>55</v>
      </c>
      <c r="I839" s="662">
        <v>143</v>
      </c>
      <c r="J839" s="662">
        <v>31.9</v>
      </c>
      <c r="K839" s="662">
        <v>199</v>
      </c>
      <c r="L839" s="662">
        <v>10</v>
      </c>
      <c r="M839" s="662">
        <v>2.5</v>
      </c>
      <c r="N839" s="662" t="s">
        <v>71</v>
      </c>
      <c r="O839" s="662" t="s">
        <v>22</v>
      </c>
      <c r="P839" s="662" t="s">
        <v>40</v>
      </c>
      <c r="Q839" s="667">
        <v>43.916666999999997</v>
      </c>
      <c r="R839" s="667">
        <v>143.531667</v>
      </c>
      <c r="S839" s="662">
        <v>1114.4364904359099</v>
      </c>
      <c r="T839" s="668" t="s">
        <v>4605</v>
      </c>
      <c r="U839" s="668" t="s">
        <v>4605</v>
      </c>
      <c r="V839" s="668" t="s">
        <v>4605</v>
      </c>
      <c r="W839" s="668" t="s">
        <v>22</v>
      </c>
      <c r="X839" s="668" t="s">
        <v>22</v>
      </c>
      <c r="Y839" s="668" t="s">
        <v>22</v>
      </c>
      <c r="Z839" s="668" t="s">
        <v>22</v>
      </c>
      <c r="AB839" s="662" t="s">
        <v>4745</v>
      </c>
      <c r="AC839" s="662" t="s">
        <v>472</v>
      </c>
      <c r="AE839" s="662" t="s">
        <v>17446</v>
      </c>
      <c r="AF839" s="662" t="s">
        <v>15611</v>
      </c>
      <c r="AG839" s="662" t="s">
        <v>17283</v>
      </c>
    </row>
    <row r="840" spans="1:33" ht="18.75" customHeight="1">
      <c r="A840" s="662" t="s">
        <v>77</v>
      </c>
      <c r="B840" s="662">
        <v>12181</v>
      </c>
      <c r="C840" s="662" t="s">
        <v>17</v>
      </c>
      <c r="D840" s="662" t="s">
        <v>94</v>
      </c>
      <c r="E840" s="662" t="s">
        <v>95</v>
      </c>
      <c r="F840" s="662" t="s">
        <v>96</v>
      </c>
      <c r="G840" s="662">
        <v>44</v>
      </c>
      <c r="H840" s="662">
        <v>22.2</v>
      </c>
      <c r="I840" s="662">
        <v>142</v>
      </c>
      <c r="J840" s="662">
        <v>27.4</v>
      </c>
      <c r="K840" s="662">
        <v>89</v>
      </c>
      <c r="L840" s="662">
        <v>9.9</v>
      </c>
      <c r="M840" s="662">
        <v>1.5</v>
      </c>
      <c r="N840" s="662" t="s">
        <v>97</v>
      </c>
      <c r="O840" s="662">
        <v>12910</v>
      </c>
      <c r="P840" s="662" t="s">
        <v>22</v>
      </c>
      <c r="Q840" s="667">
        <v>44.37</v>
      </c>
      <c r="R840" s="667">
        <v>142.45666700000001</v>
      </c>
      <c r="S840" s="662">
        <v>1114.8097455128936</v>
      </c>
      <c r="T840" s="668" t="s">
        <v>4605</v>
      </c>
      <c r="U840" s="668" t="s">
        <v>4605</v>
      </c>
      <c r="V840" s="668" t="s">
        <v>4605</v>
      </c>
      <c r="W840" s="668" t="s">
        <v>22</v>
      </c>
      <c r="X840" s="668" t="s">
        <v>22</v>
      </c>
      <c r="Y840" s="668" t="s">
        <v>22</v>
      </c>
      <c r="Z840" s="668" t="s">
        <v>22</v>
      </c>
      <c r="AB840" s="662" t="s">
        <v>4745</v>
      </c>
      <c r="AC840" s="662" t="s">
        <v>592</v>
      </c>
      <c r="AE840" s="662" t="s">
        <v>17446</v>
      </c>
      <c r="AF840" s="662" t="s">
        <v>15617</v>
      </c>
      <c r="AG840" s="662" t="s">
        <v>17289</v>
      </c>
    </row>
    <row r="841" spans="1:33" ht="18.75" customHeight="1">
      <c r="A841" s="662" t="s">
        <v>389</v>
      </c>
      <c r="B841" s="662">
        <v>17521</v>
      </c>
      <c r="C841" s="662" t="s">
        <v>17</v>
      </c>
      <c r="D841" s="662" t="s">
        <v>449</v>
      </c>
      <c r="E841" s="662" t="s">
        <v>450</v>
      </c>
      <c r="F841" s="662" t="s">
        <v>451</v>
      </c>
      <c r="G841" s="662">
        <v>43</v>
      </c>
      <c r="H841" s="662">
        <v>46.6</v>
      </c>
      <c r="I841" s="662">
        <v>143</v>
      </c>
      <c r="J841" s="662">
        <v>50.5</v>
      </c>
      <c r="K841" s="662">
        <v>104</v>
      </c>
      <c r="L841" s="662">
        <v>10.1</v>
      </c>
      <c r="M841" s="662">
        <v>2.5</v>
      </c>
      <c r="N841" s="662" t="s">
        <v>97</v>
      </c>
      <c r="O841" s="662">
        <v>17925</v>
      </c>
      <c r="P841" s="662" t="s">
        <v>22</v>
      </c>
      <c r="Q841" s="667">
        <v>43.776667000000003</v>
      </c>
      <c r="R841" s="667">
        <v>143.841667</v>
      </c>
      <c r="S841" s="662">
        <v>1115.4300070606225</v>
      </c>
      <c r="T841" s="668" t="s">
        <v>4605</v>
      </c>
      <c r="U841" s="668" t="s">
        <v>4605</v>
      </c>
      <c r="V841" s="668" t="s">
        <v>4605</v>
      </c>
      <c r="W841" s="668" t="s">
        <v>22</v>
      </c>
      <c r="X841" s="668" t="s">
        <v>22</v>
      </c>
      <c r="Y841" s="668" t="s">
        <v>22</v>
      </c>
      <c r="Z841" s="668" t="s">
        <v>22</v>
      </c>
      <c r="AB841" s="662" t="s">
        <v>4745</v>
      </c>
      <c r="AC841" s="662" t="s">
        <v>592</v>
      </c>
      <c r="AE841" s="662" t="s">
        <v>17446</v>
      </c>
      <c r="AF841" s="662" t="s">
        <v>15612</v>
      </c>
      <c r="AG841" s="662" t="s">
        <v>17284</v>
      </c>
    </row>
    <row r="842" spans="1:33" ht="18.75" customHeight="1">
      <c r="A842" s="662" t="s">
        <v>389</v>
      </c>
      <c r="B842" s="662">
        <v>17717</v>
      </c>
      <c r="C842" s="662" t="s">
        <v>17</v>
      </c>
      <c r="D842" s="662" t="s">
        <v>483</v>
      </c>
      <c r="E842" s="662" t="s">
        <v>484</v>
      </c>
      <c r="F842" s="662" t="s">
        <v>485</v>
      </c>
      <c r="G842" s="662">
        <v>43</v>
      </c>
      <c r="H842" s="662">
        <v>42.1</v>
      </c>
      <c r="I842" s="662">
        <v>144</v>
      </c>
      <c r="J842" s="662">
        <v>2</v>
      </c>
      <c r="K842" s="662">
        <v>100</v>
      </c>
      <c r="L842" s="662">
        <v>10</v>
      </c>
      <c r="M842" s="662">
        <v>2.5</v>
      </c>
      <c r="N842" s="662" t="s">
        <v>486</v>
      </c>
      <c r="O842" s="662">
        <v>17950</v>
      </c>
      <c r="P842" s="662" t="s">
        <v>40</v>
      </c>
      <c r="Q842" s="667">
        <v>43.701667</v>
      </c>
      <c r="R842" s="667">
        <v>144.033333</v>
      </c>
      <c r="S842" s="662">
        <v>1117.5438413347792</v>
      </c>
      <c r="T842" s="668" t="s">
        <v>4605</v>
      </c>
      <c r="U842" s="668" t="s">
        <v>4605</v>
      </c>
      <c r="V842" s="668" t="s">
        <v>4605</v>
      </c>
      <c r="W842" s="668" t="s">
        <v>22</v>
      </c>
      <c r="X842" s="668" t="s">
        <v>22</v>
      </c>
      <c r="Y842" s="668" t="s">
        <v>22</v>
      </c>
      <c r="Z842" s="668" t="s">
        <v>22</v>
      </c>
      <c r="AB842" s="662" t="s">
        <v>486</v>
      </c>
      <c r="AC842" s="662" t="s">
        <v>486</v>
      </c>
      <c r="AE842" s="662" t="s">
        <v>17446</v>
      </c>
      <c r="AF842" s="662" t="s">
        <v>15619</v>
      </c>
      <c r="AG842" s="662" t="s">
        <v>17291</v>
      </c>
    </row>
    <row r="843" spans="1:33" ht="18.75" customHeight="1">
      <c r="A843" s="662" t="s">
        <v>389</v>
      </c>
      <c r="B843" s="662">
        <v>17196</v>
      </c>
      <c r="C843" s="662" t="s">
        <v>17</v>
      </c>
      <c r="D843" s="662" t="s">
        <v>412</v>
      </c>
      <c r="E843" s="662" t="s">
        <v>413</v>
      </c>
      <c r="F843" s="662" t="s">
        <v>414</v>
      </c>
      <c r="G843" s="662">
        <v>44</v>
      </c>
      <c r="H843" s="662">
        <v>10.6</v>
      </c>
      <c r="I843" s="662">
        <v>143</v>
      </c>
      <c r="J843" s="662">
        <v>3.7</v>
      </c>
      <c r="K843" s="662">
        <v>165</v>
      </c>
      <c r="L843" s="662">
        <v>10</v>
      </c>
      <c r="M843" s="662">
        <v>2.5</v>
      </c>
      <c r="N843" s="662" t="s">
        <v>415</v>
      </c>
      <c r="O843" s="662">
        <v>17905</v>
      </c>
      <c r="P843" s="662" t="s">
        <v>40</v>
      </c>
      <c r="Q843" s="667">
        <v>44.176667000000002</v>
      </c>
      <c r="R843" s="667">
        <v>143.061667</v>
      </c>
      <c r="S843" s="662">
        <v>1119.2466010683665</v>
      </c>
      <c r="T843" s="668" t="s">
        <v>4605</v>
      </c>
      <c r="U843" s="668" t="s">
        <v>4605</v>
      </c>
      <c r="V843" s="668" t="s">
        <v>4605</v>
      </c>
      <c r="W843" s="668" t="s">
        <v>22</v>
      </c>
      <c r="X843" s="668" t="s">
        <v>22</v>
      </c>
      <c r="Y843" s="668" t="s">
        <v>22</v>
      </c>
      <c r="Z843" s="668" t="s">
        <v>22</v>
      </c>
      <c r="AB843" s="662" t="s">
        <v>4745</v>
      </c>
      <c r="AC843" s="662" t="s">
        <v>208</v>
      </c>
      <c r="AE843" s="662" t="s">
        <v>17446</v>
      </c>
      <c r="AF843" s="662" t="s">
        <v>15613</v>
      </c>
      <c r="AG843" s="662" t="s">
        <v>17285</v>
      </c>
    </row>
    <row r="844" spans="1:33" ht="18.75" customHeight="1">
      <c r="A844" s="662" t="s">
        <v>526</v>
      </c>
      <c r="B844" s="662">
        <v>19051</v>
      </c>
      <c r="C844" s="662" t="s">
        <v>17</v>
      </c>
      <c r="D844" s="662" t="s">
        <v>530</v>
      </c>
      <c r="E844" s="662" t="s">
        <v>531</v>
      </c>
      <c r="F844" s="662" t="s">
        <v>532</v>
      </c>
      <c r="G844" s="662">
        <v>43</v>
      </c>
      <c r="H844" s="662">
        <v>30.6</v>
      </c>
      <c r="I844" s="662">
        <v>144</v>
      </c>
      <c r="J844" s="662">
        <v>28</v>
      </c>
      <c r="K844" s="662">
        <v>170</v>
      </c>
      <c r="L844" s="662">
        <v>10</v>
      </c>
      <c r="M844" s="662">
        <v>1.5</v>
      </c>
      <c r="N844" s="662" t="s">
        <v>533</v>
      </c>
      <c r="O844" s="662" t="s">
        <v>22</v>
      </c>
      <c r="P844" s="662" t="s">
        <v>40</v>
      </c>
      <c r="Q844" s="667">
        <v>43.51</v>
      </c>
      <c r="R844" s="667">
        <v>144.466667</v>
      </c>
      <c r="S844" s="662">
        <v>1121.5621984801032</v>
      </c>
      <c r="T844" s="668" t="s">
        <v>4605</v>
      </c>
      <c r="U844" s="668" t="s">
        <v>4605</v>
      </c>
      <c r="V844" s="668" t="s">
        <v>4605</v>
      </c>
      <c r="W844" s="668" t="s">
        <v>22</v>
      </c>
      <c r="X844" s="668" t="s">
        <v>22</v>
      </c>
      <c r="Y844" s="668" t="s">
        <v>22</v>
      </c>
      <c r="Z844" s="668" t="s">
        <v>22</v>
      </c>
      <c r="AB844" s="662" t="s">
        <v>533</v>
      </c>
      <c r="AC844" s="662" t="s">
        <v>533</v>
      </c>
      <c r="AE844" s="662" t="s">
        <v>5242</v>
      </c>
      <c r="AF844" s="662" t="s">
        <v>15634</v>
      </c>
      <c r="AG844" s="662" t="s">
        <v>17306</v>
      </c>
    </row>
    <row r="845" spans="1:33" ht="18.75" customHeight="1">
      <c r="A845" s="662" t="s">
        <v>77</v>
      </c>
      <c r="B845" s="662">
        <v>12141</v>
      </c>
      <c r="C845" s="662" t="s">
        <v>17</v>
      </c>
      <c r="D845" s="662" t="s">
        <v>90</v>
      </c>
      <c r="E845" s="662" t="s">
        <v>91</v>
      </c>
      <c r="F845" s="662" t="s">
        <v>92</v>
      </c>
      <c r="G845" s="662">
        <v>44</v>
      </c>
      <c r="H845" s="662">
        <v>28.8</v>
      </c>
      <c r="I845" s="662">
        <v>142</v>
      </c>
      <c r="J845" s="662">
        <v>20.5</v>
      </c>
      <c r="K845" s="662">
        <v>77</v>
      </c>
      <c r="L845" s="662">
        <v>10</v>
      </c>
      <c r="M845" s="662">
        <v>1.5</v>
      </c>
      <c r="N845" s="662" t="s">
        <v>93</v>
      </c>
      <c r="O845" s="662">
        <v>12900</v>
      </c>
      <c r="P845" s="662" t="s">
        <v>40</v>
      </c>
      <c r="Q845" s="667">
        <v>44.48</v>
      </c>
      <c r="R845" s="667">
        <v>142.341667</v>
      </c>
      <c r="S845" s="662">
        <v>1121.5932603577526</v>
      </c>
      <c r="T845" s="668" t="s">
        <v>4605</v>
      </c>
      <c r="U845" s="668" t="s">
        <v>4605</v>
      </c>
      <c r="V845" s="668" t="s">
        <v>4605</v>
      </c>
      <c r="W845" s="668" t="s">
        <v>22</v>
      </c>
      <c r="X845" s="668" t="s">
        <v>22</v>
      </c>
      <c r="Y845" s="668" t="s">
        <v>22</v>
      </c>
      <c r="Z845" s="668" t="s">
        <v>22</v>
      </c>
      <c r="AB845" s="662" t="s">
        <v>4745</v>
      </c>
      <c r="AC845" s="662" t="s">
        <v>533</v>
      </c>
      <c r="AE845" s="662" t="s">
        <v>5242</v>
      </c>
      <c r="AF845" s="662" t="s">
        <v>15655</v>
      </c>
      <c r="AG845" s="662" t="s">
        <v>17327</v>
      </c>
    </row>
    <row r="846" spans="1:33" ht="18.75" customHeight="1">
      <c r="A846" s="662" t="s">
        <v>526</v>
      </c>
      <c r="B846" s="662">
        <v>19311</v>
      </c>
      <c r="C846" s="662" t="s">
        <v>17</v>
      </c>
      <c r="D846" s="662" t="s">
        <v>553</v>
      </c>
      <c r="E846" s="662" t="s">
        <v>554</v>
      </c>
      <c r="F846" s="662" t="s">
        <v>555</v>
      </c>
      <c r="G846" s="662">
        <v>43</v>
      </c>
      <c r="H846" s="662">
        <v>7.2</v>
      </c>
      <c r="I846" s="662">
        <v>145</v>
      </c>
      <c r="J846" s="662">
        <v>6.6</v>
      </c>
      <c r="K846" s="662">
        <v>2</v>
      </c>
      <c r="L846" s="662">
        <v>9.6</v>
      </c>
      <c r="M846" s="662">
        <v>1.5</v>
      </c>
      <c r="N846" s="662" t="s">
        <v>121</v>
      </c>
      <c r="O846" s="662" t="s">
        <v>22</v>
      </c>
      <c r="P846" s="662" t="s">
        <v>22</v>
      </c>
      <c r="Q846" s="667">
        <v>43.12</v>
      </c>
      <c r="R846" s="667">
        <v>145.11000000000001</v>
      </c>
      <c r="S846" s="662">
        <v>1121.9718287637395</v>
      </c>
      <c r="T846" s="668" t="s">
        <v>4605</v>
      </c>
      <c r="U846" s="668" t="s">
        <v>4605</v>
      </c>
      <c r="V846" s="668" t="s">
        <v>4605</v>
      </c>
      <c r="W846" s="668" t="s">
        <v>22</v>
      </c>
      <c r="X846" s="668" t="s">
        <v>22</v>
      </c>
      <c r="Y846" s="668" t="s">
        <v>22</v>
      </c>
      <c r="Z846" s="668" t="s">
        <v>22</v>
      </c>
      <c r="AB846" s="662" t="s">
        <v>121</v>
      </c>
      <c r="AC846" s="662" t="s">
        <v>121</v>
      </c>
      <c r="AE846" s="662" t="s">
        <v>5242</v>
      </c>
      <c r="AF846" s="662" t="s">
        <v>15660</v>
      </c>
      <c r="AG846" s="662" t="s">
        <v>17332</v>
      </c>
    </row>
    <row r="847" spans="1:33" ht="18.75" customHeight="1">
      <c r="A847" s="662" t="s">
        <v>4333</v>
      </c>
      <c r="B847" s="662">
        <v>88931</v>
      </c>
      <c r="C847" s="662" t="s">
        <v>23</v>
      </c>
      <c r="D847" s="662" t="s">
        <v>4463</v>
      </c>
      <c r="E847" s="662" t="s">
        <v>4464</v>
      </c>
      <c r="F847" s="662" t="s">
        <v>4465</v>
      </c>
      <c r="G847" s="662">
        <v>27</v>
      </c>
      <c r="H847" s="662">
        <v>50.1</v>
      </c>
      <c r="I847" s="662">
        <v>128</v>
      </c>
      <c r="J847" s="662">
        <v>52.8</v>
      </c>
      <c r="K847" s="662">
        <v>2</v>
      </c>
      <c r="L847" s="662">
        <v>10</v>
      </c>
      <c r="M847" s="662" t="s">
        <v>22</v>
      </c>
      <c r="N847" s="662" t="s">
        <v>4466</v>
      </c>
      <c r="O847" s="662" t="s">
        <v>22</v>
      </c>
      <c r="P847" s="662" t="s">
        <v>36</v>
      </c>
      <c r="Q847" s="667">
        <v>27.835000000000001</v>
      </c>
      <c r="R847" s="667">
        <v>128.88</v>
      </c>
      <c r="S847" s="662">
        <v>1123.4298185208468</v>
      </c>
      <c r="T847" s="668" t="s">
        <v>4605</v>
      </c>
      <c r="U847" s="668" t="s">
        <v>4605</v>
      </c>
      <c r="V847" s="668" t="s">
        <v>4605</v>
      </c>
      <c r="W847" s="668" t="s">
        <v>22</v>
      </c>
      <c r="X847" s="668" t="s">
        <v>22</v>
      </c>
      <c r="Y847" s="668" t="s">
        <v>22</v>
      </c>
      <c r="Z847" s="668" t="s">
        <v>22</v>
      </c>
      <c r="AB847" s="662" t="s">
        <v>4466</v>
      </c>
      <c r="AC847" s="662" t="s">
        <v>4466</v>
      </c>
      <c r="AE847" s="662" t="s">
        <v>5242</v>
      </c>
      <c r="AF847" s="662" t="s">
        <v>15637</v>
      </c>
      <c r="AG847" s="662" t="s">
        <v>17309</v>
      </c>
    </row>
    <row r="848" spans="1:33">
      <c r="A848" s="662" t="s">
        <v>389</v>
      </c>
      <c r="B848" s="662">
        <v>17306</v>
      </c>
      <c r="C848" s="662" t="s">
        <v>17</v>
      </c>
      <c r="D848" s="662" t="s">
        <v>422</v>
      </c>
      <c r="E848" s="662" t="s">
        <v>423</v>
      </c>
      <c r="F848" s="662" t="s">
        <v>424</v>
      </c>
      <c r="G848" s="662">
        <v>44</v>
      </c>
      <c r="H848" s="662">
        <v>3.2</v>
      </c>
      <c r="I848" s="662">
        <v>143</v>
      </c>
      <c r="J848" s="662">
        <v>32.4</v>
      </c>
      <c r="K848" s="662">
        <v>80</v>
      </c>
      <c r="L848" s="662">
        <v>10</v>
      </c>
      <c r="M848" s="662">
        <v>2.5</v>
      </c>
      <c r="N848" s="662" t="s">
        <v>51</v>
      </c>
      <c r="O848" s="662">
        <v>17910</v>
      </c>
      <c r="P848" s="662" t="s">
        <v>40</v>
      </c>
      <c r="Q848" s="667">
        <v>44.053333000000002</v>
      </c>
      <c r="R848" s="667">
        <v>143.54</v>
      </c>
      <c r="S848" s="662">
        <v>1127.5896397559977</v>
      </c>
      <c r="T848" s="668" t="s">
        <v>4605</v>
      </c>
      <c r="U848" s="668" t="s">
        <v>4605</v>
      </c>
      <c r="V848" s="668" t="s">
        <v>4605</v>
      </c>
      <c r="W848" s="668" t="s">
        <v>22</v>
      </c>
      <c r="X848" s="668" t="s">
        <v>22</v>
      </c>
      <c r="Y848" s="668" t="s">
        <v>22</v>
      </c>
      <c r="Z848" s="668" t="s">
        <v>22</v>
      </c>
      <c r="AB848" s="662" t="s">
        <v>4745</v>
      </c>
      <c r="AC848" s="662" t="s">
        <v>346</v>
      </c>
      <c r="AE848" s="662" t="s">
        <v>5242</v>
      </c>
      <c r="AF848" s="662" t="s">
        <v>15639</v>
      </c>
      <c r="AG848" s="662" t="s">
        <v>17311</v>
      </c>
    </row>
    <row r="849" spans="1:33">
      <c r="A849" s="662" t="s">
        <v>193</v>
      </c>
      <c r="B849" s="662">
        <v>13086</v>
      </c>
      <c r="C849" s="662" t="s">
        <v>17</v>
      </c>
      <c r="D849" s="662" t="s">
        <v>198</v>
      </c>
      <c r="E849" s="662" t="s">
        <v>199</v>
      </c>
      <c r="F849" s="662" t="s">
        <v>200</v>
      </c>
      <c r="G849" s="662">
        <v>44</v>
      </c>
      <c r="H849" s="662">
        <v>43.1</v>
      </c>
      <c r="I849" s="662">
        <v>141</v>
      </c>
      <c r="J849" s="662">
        <v>48.4</v>
      </c>
      <c r="K849" s="662">
        <v>7</v>
      </c>
      <c r="L849" s="662">
        <v>10</v>
      </c>
      <c r="M849" s="662">
        <v>1.5</v>
      </c>
      <c r="N849" s="662" t="s">
        <v>197</v>
      </c>
      <c r="O849" s="662" t="s">
        <v>22</v>
      </c>
      <c r="P849" s="662" t="s">
        <v>40</v>
      </c>
      <c r="Q849" s="667">
        <v>44.718333000000001</v>
      </c>
      <c r="R849" s="667">
        <v>141.806667</v>
      </c>
      <c r="S849" s="662">
        <v>1127.6394941179351</v>
      </c>
      <c r="T849" s="668" t="s">
        <v>4605</v>
      </c>
      <c r="U849" s="668" t="s">
        <v>4605</v>
      </c>
      <c r="V849" s="668" t="s">
        <v>4605</v>
      </c>
      <c r="W849" s="668" t="s">
        <v>22</v>
      </c>
      <c r="X849" s="668" t="s">
        <v>22</v>
      </c>
      <c r="Y849" s="668" t="s">
        <v>22</v>
      </c>
      <c r="Z849" s="668" t="s">
        <v>22</v>
      </c>
      <c r="AB849" s="662" t="s">
        <v>4745</v>
      </c>
      <c r="AC849" s="662" t="s">
        <v>1150</v>
      </c>
      <c r="AE849" s="662" t="s">
        <v>5242</v>
      </c>
      <c r="AF849" s="662" t="s">
        <v>15661</v>
      </c>
      <c r="AG849" s="662" t="s">
        <v>17333</v>
      </c>
    </row>
    <row r="850" spans="1:33" ht="18.75" customHeight="1">
      <c r="A850" s="662" t="s">
        <v>389</v>
      </c>
      <c r="B850" s="662">
        <v>17091</v>
      </c>
      <c r="C850" s="662" t="s">
        <v>17</v>
      </c>
      <c r="D850" s="662" t="s">
        <v>398</v>
      </c>
      <c r="E850" s="662" t="s">
        <v>399</v>
      </c>
      <c r="F850" s="662" t="s">
        <v>400</v>
      </c>
      <c r="G850" s="662">
        <v>44</v>
      </c>
      <c r="H850" s="662">
        <v>19.899999999999999</v>
      </c>
      <c r="I850" s="662">
        <v>142</v>
      </c>
      <c r="J850" s="662">
        <v>56.1</v>
      </c>
      <c r="K850" s="662">
        <v>120</v>
      </c>
      <c r="L850" s="662">
        <v>8</v>
      </c>
      <c r="M850" s="662">
        <v>2.5</v>
      </c>
      <c r="N850" s="662" t="s">
        <v>401</v>
      </c>
      <c r="O850" s="662">
        <v>17900</v>
      </c>
      <c r="P850" s="662" t="s">
        <v>40</v>
      </c>
      <c r="Q850" s="667">
        <v>44.331667000000003</v>
      </c>
      <c r="R850" s="667">
        <v>142.935</v>
      </c>
      <c r="S850" s="662">
        <v>1129.1732455353545</v>
      </c>
      <c r="T850" s="668" t="s">
        <v>4605</v>
      </c>
      <c r="U850" s="668" t="s">
        <v>4605</v>
      </c>
      <c r="V850" s="668" t="s">
        <v>4605</v>
      </c>
      <c r="W850" s="668" t="s">
        <v>22</v>
      </c>
      <c r="X850" s="668" t="s">
        <v>22</v>
      </c>
      <c r="Y850" s="668" t="s">
        <v>22</v>
      </c>
      <c r="Z850" s="668" t="s">
        <v>22</v>
      </c>
      <c r="AB850" s="662" t="s">
        <v>4762</v>
      </c>
      <c r="AC850" s="662" t="s">
        <v>204</v>
      </c>
      <c r="AE850" s="662" t="s">
        <v>5242</v>
      </c>
      <c r="AF850" s="662" t="s">
        <v>15659</v>
      </c>
      <c r="AG850" s="662" t="s">
        <v>17331</v>
      </c>
    </row>
    <row r="851" spans="1:33" ht="18.75" customHeight="1">
      <c r="A851" s="662" t="s">
        <v>389</v>
      </c>
      <c r="B851" s="662">
        <v>17631</v>
      </c>
      <c r="C851" s="662" t="s">
        <v>17</v>
      </c>
      <c r="D851" s="662" t="s">
        <v>473</v>
      </c>
      <c r="E851" s="662" t="s">
        <v>474</v>
      </c>
      <c r="F851" s="662" t="s">
        <v>475</v>
      </c>
      <c r="G851" s="662">
        <v>43</v>
      </c>
      <c r="H851" s="662">
        <v>46.2</v>
      </c>
      <c r="I851" s="662">
        <v>144</v>
      </c>
      <c r="J851" s="662">
        <v>10.3</v>
      </c>
      <c r="K851" s="662">
        <v>60</v>
      </c>
      <c r="L851" s="662">
        <v>10.1</v>
      </c>
      <c r="M851" s="662">
        <v>1.5</v>
      </c>
      <c r="N851" s="662" t="s">
        <v>365</v>
      </c>
      <c r="O851" s="662" t="s">
        <v>22</v>
      </c>
      <c r="P851" s="662" t="s">
        <v>40</v>
      </c>
      <c r="Q851" s="667">
        <v>43.77</v>
      </c>
      <c r="R851" s="667">
        <v>144.17166700000001</v>
      </c>
      <c r="S851" s="662">
        <v>1130.268089352003</v>
      </c>
      <c r="T851" s="668" t="s">
        <v>4605</v>
      </c>
      <c r="U851" s="668" t="s">
        <v>4605</v>
      </c>
      <c r="V851" s="668" t="s">
        <v>4605</v>
      </c>
      <c r="W851" s="668" t="s">
        <v>22</v>
      </c>
      <c r="X851" s="668" t="s">
        <v>22</v>
      </c>
      <c r="Y851" s="668" t="s">
        <v>22</v>
      </c>
      <c r="Z851" s="668" t="s">
        <v>22</v>
      </c>
      <c r="AB851" s="662" t="s">
        <v>4745</v>
      </c>
      <c r="AC851" s="662" t="s">
        <v>47</v>
      </c>
      <c r="AE851" s="662" t="s">
        <v>5242</v>
      </c>
      <c r="AF851" s="662" t="s">
        <v>15641</v>
      </c>
      <c r="AG851" s="662" t="s">
        <v>17313</v>
      </c>
    </row>
    <row r="852" spans="1:33" ht="18.75" customHeight="1">
      <c r="A852" s="662" t="s">
        <v>526</v>
      </c>
      <c r="B852" s="662">
        <v>19021</v>
      </c>
      <c r="C852" s="662" t="s">
        <v>17</v>
      </c>
      <c r="D852" s="662" t="s">
        <v>527</v>
      </c>
      <c r="E852" s="662" t="s">
        <v>528</v>
      </c>
      <c r="F852" s="662" t="s">
        <v>529</v>
      </c>
      <c r="G852" s="662">
        <v>43</v>
      </c>
      <c r="H852" s="662">
        <v>37</v>
      </c>
      <c r="I852" s="662">
        <v>144</v>
      </c>
      <c r="J852" s="662">
        <v>27.4</v>
      </c>
      <c r="K852" s="662">
        <v>158</v>
      </c>
      <c r="L852" s="662">
        <v>9.5</v>
      </c>
      <c r="M852" s="662">
        <v>1.5</v>
      </c>
      <c r="N852" s="662" t="s">
        <v>93</v>
      </c>
      <c r="O852" s="662">
        <v>19900</v>
      </c>
      <c r="P852" s="662" t="s">
        <v>40</v>
      </c>
      <c r="Q852" s="667">
        <v>43.616667</v>
      </c>
      <c r="R852" s="667">
        <v>144.45666700000001</v>
      </c>
      <c r="S852" s="662">
        <v>1130.4426808513983</v>
      </c>
      <c r="T852" s="668" t="s">
        <v>4605</v>
      </c>
      <c r="U852" s="668" t="s">
        <v>4605</v>
      </c>
      <c r="V852" s="668" t="s">
        <v>4605</v>
      </c>
      <c r="W852" s="668" t="s">
        <v>22</v>
      </c>
      <c r="X852" s="668" t="s">
        <v>22</v>
      </c>
      <c r="Y852" s="668" t="s">
        <v>22</v>
      </c>
      <c r="Z852" s="668" t="s">
        <v>22</v>
      </c>
      <c r="AB852" s="662" t="s">
        <v>4745</v>
      </c>
      <c r="AC852" s="662" t="s">
        <v>533</v>
      </c>
      <c r="AE852" s="662" t="s">
        <v>5242</v>
      </c>
      <c r="AF852" s="662" t="s">
        <v>15642</v>
      </c>
      <c r="AG852" s="662" t="s">
        <v>17314</v>
      </c>
    </row>
    <row r="853" spans="1:33">
      <c r="A853" s="662" t="s">
        <v>4333</v>
      </c>
      <c r="B853" s="662">
        <v>88956</v>
      </c>
      <c r="C853" s="662" t="s">
        <v>17</v>
      </c>
      <c r="D853" s="662" t="s">
        <v>4467</v>
      </c>
      <c r="E853" s="662" t="s">
        <v>4468</v>
      </c>
      <c r="F853" s="662" t="s">
        <v>4469</v>
      </c>
      <c r="G853" s="662">
        <v>27</v>
      </c>
      <c r="H853" s="662">
        <v>40.6</v>
      </c>
      <c r="I853" s="662">
        <v>128</v>
      </c>
      <c r="J853" s="662">
        <v>58.4</v>
      </c>
      <c r="K853" s="662">
        <v>44</v>
      </c>
      <c r="L853" s="662">
        <v>6.5</v>
      </c>
      <c r="M853" s="662">
        <v>1.5</v>
      </c>
      <c r="N853" s="662" t="s">
        <v>4470</v>
      </c>
      <c r="O853" s="662" t="s">
        <v>22</v>
      </c>
      <c r="P853" s="662" t="s">
        <v>40</v>
      </c>
      <c r="Q853" s="667">
        <v>27.676666999999998</v>
      </c>
      <c r="R853" s="667">
        <v>128.973333</v>
      </c>
      <c r="S853" s="662">
        <v>1130.9071118516561</v>
      </c>
      <c r="T853" s="668" t="s">
        <v>4605</v>
      </c>
      <c r="U853" s="668" t="s">
        <v>4605</v>
      </c>
      <c r="V853" s="668" t="s">
        <v>4605</v>
      </c>
      <c r="W853" s="668" t="s">
        <v>22</v>
      </c>
      <c r="X853" s="668" t="s">
        <v>22</v>
      </c>
      <c r="Y853" s="668" t="s">
        <v>22</v>
      </c>
      <c r="Z853" s="668" t="s">
        <v>22</v>
      </c>
      <c r="AB853" s="662" t="s">
        <v>4470</v>
      </c>
      <c r="AC853" s="662" t="s">
        <v>4470</v>
      </c>
      <c r="AE853" s="662" t="s">
        <v>5242</v>
      </c>
      <c r="AF853" s="662" t="s">
        <v>15643</v>
      </c>
      <c r="AG853" s="662" t="s">
        <v>17315</v>
      </c>
    </row>
    <row r="854" spans="1:33" ht="18.75" customHeight="1">
      <c r="A854" s="662" t="s">
        <v>389</v>
      </c>
      <c r="B854" s="662">
        <v>17316</v>
      </c>
      <c r="C854" s="662" t="s">
        <v>17</v>
      </c>
      <c r="D854" s="662" t="s">
        <v>425</v>
      </c>
      <c r="E854" s="662" t="s">
        <v>426</v>
      </c>
      <c r="F854" s="662" t="s">
        <v>427</v>
      </c>
      <c r="G854" s="662">
        <v>44</v>
      </c>
      <c r="H854" s="662">
        <v>1.1000000000000001</v>
      </c>
      <c r="I854" s="662">
        <v>143</v>
      </c>
      <c r="J854" s="662">
        <v>45.6</v>
      </c>
      <c r="K854" s="662">
        <v>54</v>
      </c>
      <c r="L854" s="662">
        <v>10</v>
      </c>
      <c r="M854" s="662">
        <v>2.5</v>
      </c>
      <c r="N854" s="662" t="s">
        <v>385</v>
      </c>
      <c r="O854" s="662">
        <v>17915</v>
      </c>
      <c r="P854" s="662" t="s">
        <v>40</v>
      </c>
      <c r="Q854" s="667">
        <v>44.018332999999998</v>
      </c>
      <c r="R854" s="667">
        <v>143.76</v>
      </c>
      <c r="S854" s="662">
        <v>1133.9995745424173</v>
      </c>
      <c r="T854" s="668" t="s">
        <v>4605</v>
      </c>
      <c r="U854" s="668" t="s">
        <v>4605</v>
      </c>
      <c r="V854" s="668" t="s">
        <v>4605</v>
      </c>
      <c r="W854" s="668" t="s">
        <v>22</v>
      </c>
      <c r="X854" s="668" t="s">
        <v>22</v>
      </c>
      <c r="Y854" s="668" t="s">
        <v>22</v>
      </c>
      <c r="Z854" s="668" t="s">
        <v>22</v>
      </c>
      <c r="AB854" s="662" t="s">
        <v>4745</v>
      </c>
      <c r="AC854" s="662" t="s">
        <v>4763</v>
      </c>
      <c r="AE854" s="662" t="s">
        <v>5242</v>
      </c>
      <c r="AF854" s="662" t="s">
        <v>15645</v>
      </c>
      <c r="AG854" s="662" t="s">
        <v>17317</v>
      </c>
    </row>
    <row r="855" spans="1:33">
      <c r="A855" s="662" t="s">
        <v>491</v>
      </c>
      <c r="B855" s="662">
        <v>18161</v>
      </c>
      <c r="C855" s="662" t="s">
        <v>17</v>
      </c>
      <c r="D855" s="662" t="s">
        <v>502</v>
      </c>
      <c r="E855" s="662" t="s">
        <v>503</v>
      </c>
      <c r="F855" s="662" t="s">
        <v>504</v>
      </c>
      <c r="G855" s="662">
        <v>43</v>
      </c>
      <c r="H855" s="662">
        <v>31.2</v>
      </c>
      <c r="I855" s="662">
        <v>144</v>
      </c>
      <c r="J855" s="662">
        <v>44.8</v>
      </c>
      <c r="K855" s="662">
        <v>160</v>
      </c>
      <c r="L855" s="662">
        <v>6.5</v>
      </c>
      <c r="M855" s="662">
        <v>2.2000000000000002</v>
      </c>
      <c r="N855" s="662" t="s">
        <v>505</v>
      </c>
      <c r="O855" s="662" t="s">
        <v>22</v>
      </c>
      <c r="P855" s="662" t="s">
        <v>40</v>
      </c>
      <c r="Q855" s="667">
        <v>43.52</v>
      </c>
      <c r="R855" s="667">
        <v>144.746667</v>
      </c>
      <c r="S855" s="662">
        <v>1136.6156722290314</v>
      </c>
      <c r="T855" s="668" t="s">
        <v>4605</v>
      </c>
      <c r="U855" s="668" t="s">
        <v>4605</v>
      </c>
      <c r="V855" s="668" t="s">
        <v>4605</v>
      </c>
      <c r="W855" s="668" t="s">
        <v>22</v>
      </c>
      <c r="X855" s="668" t="s">
        <v>22</v>
      </c>
      <c r="Y855" s="668" t="s">
        <v>22</v>
      </c>
      <c r="Z855" s="668" t="s">
        <v>22</v>
      </c>
      <c r="AB855" s="662" t="s">
        <v>505</v>
      </c>
      <c r="AC855" s="662" t="s">
        <v>505</v>
      </c>
      <c r="AE855" s="662" t="s">
        <v>5242</v>
      </c>
      <c r="AF855" s="662" t="s">
        <v>15648</v>
      </c>
      <c r="AG855" s="662" t="s">
        <v>17320</v>
      </c>
    </row>
    <row r="856" spans="1:33" ht="18.75" customHeight="1">
      <c r="A856" s="662" t="s">
        <v>491</v>
      </c>
      <c r="B856" s="662">
        <v>18311</v>
      </c>
      <c r="C856" s="662" t="s">
        <v>17</v>
      </c>
      <c r="D856" s="662" t="s">
        <v>522</v>
      </c>
      <c r="E856" s="662" t="s">
        <v>523</v>
      </c>
      <c r="F856" s="662" t="s">
        <v>524</v>
      </c>
      <c r="G856" s="662">
        <v>43</v>
      </c>
      <c r="H856" s="662">
        <v>13.3</v>
      </c>
      <c r="I856" s="662">
        <v>145</v>
      </c>
      <c r="J856" s="662">
        <v>13.6</v>
      </c>
      <c r="K856" s="662">
        <v>41</v>
      </c>
      <c r="L856" s="662">
        <v>10</v>
      </c>
      <c r="M856" s="662">
        <v>1.5</v>
      </c>
      <c r="N856" s="662" t="s">
        <v>525</v>
      </c>
      <c r="O856" s="662">
        <v>18920</v>
      </c>
      <c r="P856" s="662" t="s">
        <v>40</v>
      </c>
      <c r="Q856" s="667">
        <v>43.221666999999997</v>
      </c>
      <c r="R856" s="667">
        <v>145.22666699999999</v>
      </c>
      <c r="S856" s="662">
        <v>1136.7641516394951</v>
      </c>
      <c r="T856" s="668" t="s">
        <v>4605</v>
      </c>
      <c r="U856" s="668" t="s">
        <v>4605</v>
      </c>
      <c r="V856" s="668" t="s">
        <v>4605</v>
      </c>
      <c r="W856" s="668" t="s">
        <v>22</v>
      </c>
      <c r="X856" s="668" t="s">
        <v>22</v>
      </c>
      <c r="Y856" s="668" t="s">
        <v>22</v>
      </c>
      <c r="Z856" s="668" t="s">
        <v>22</v>
      </c>
      <c r="AB856" s="662" t="s">
        <v>525</v>
      </c>
      <c r="AC856" s="662" t="s">
        <v>525</v>
      </c>
      <c r="AE856" s="662" t="s">
        <v>5242</v>
      </c>
      <c r="AF856" s="662" t="s">
        <v>15670</v>
      </c>
      <c r="AG856" s="662" t="s">
        <v>17342</v>
      </c>
    </row>
    <row r="857" spans="1:33">
      <c r="A857" s="662" t="s">
        <v>389</v>
      </c>
      <c r="B857" s="662">
        <v>17531</v>
      </c>
      <c r="C857" s="662" t="s">
        <v>23</v>
      </c>
      <c r="D857" s="662" t="s">
        <v>452</v>
      </c>
      <c r="E857" s="662" t="s">
        <v>453</v>
      </c>
      <c r="F857" s="662" t="s">
        <v>454</v>
      </c>
      <c r="G857" s="662">
        <v>43</v>
      </c>
      <c r="H857" s="662">
        <v>52.8</v>
      </c>
      <c r="I857" s="662">
        <v>144</v>
      </c>
      <c r="J857" s="662">
        <v>9.8000000000000007</v>
      </c>
      <c r="K857" s="662">
        <v>33</v>
      </c>
      <c r="L857" s="662">
        <v>10</v>
      </c>
      <c r="M857" s="662" t="s">
        <v>22</v>
      </c>
      <c r="N857" s="662" t="s">
        <v>35</v>
      </c>
      <c r="O857" s="662">
        <v>17965</v>
      </c>
      <c r="P857" s="662" t="s">
        <v>36</v>
      </c>
      <c r="Q857" s="667">
        <v>43.88</v>
      </c>
      <c r="R857" s="667">
        <v>144.16333299999999</v>
      </c>
      <c r="S857" s="662">
        <v>1139.803996707891</v>
      </c>
      <c r="T857" s="668" t="s">
        <v>4605</v>
      </c>
      <c r="U857" s="668" t="s">
        <v>4605</v>
      </c>
      <c r="V857" s="668" t="s">
        <v>4605</v>
      </c>
      <c r="W857" s="668" t="s">
        <v>22</v>
      </c>
      <c r="X857" s="668" t="s">
        <v>22</v>
      </c>
      <c r="Y857" s="668" t="s">
        <v>22</v>
      </c>
      <c r="Z857" s="668" t="s">
        <v>22</v>
      </c>
      <c r="AB857" s="662" t="s">
        <v>35</v>
      </c>
      <c r="AC857" s="662" t="s">
        <v>35</v>
      </c>
      <c r="AE857" s="662" t="s">
        <v>5242</v>
      </c>
      <c r="AF857" s="662" t="s">
        <v>15664</v>
      </c>
      <c r="AG857" s="662" t="s">
        <v>17336</v>
      </c>
    </row>
    <row r="858" spans="1:33" ht="18.75" customHeight="1">
      <c r="A858" s="662" t="s">
        <v>77</v>
      </c>
      <c r="B858" s="662">
        <v>12041</v>
      </c>
      <c r="C858" s="662" t="s">
        <v>17</v>
      </c>
      <c r="D858" s="662" t="s">
        <v>82</v>
      </c>
      <c r="E858" s="662" t="s">
        <v>83</v>
      </c>
      <c r="F858" s="662" t="s">
        <v>84</v>
      </c>
      <c r="G858" s="662">
        <v>44</v>
      </c>
      <c r="H858" s="662">
        <v>43.6</v>
      </c>
      <c r="I858" s="662">
        <v>142</v>
      </c>
      <c r="J858" s="662">
        <v>15.9</v>
      </c>
      <c r="K858" s="662">
        <v>40</v>
      </c>
      <c r="L858" s="662">
        <v>10</v>
      </c>
      <c r="M858" s="662">
        <v>1.5</v>
      </c>
      <c r="N858" s="662" t="s">
        <v>85</v>
      </c>
      <c r="O858" s="662">
        <v>12905</v>
      </c>
      <c r="P858" s="662" t="s">
        <v>40</v>
      </c>
      <c r="Q858" s="667">
        <v>44.726666999999999</v>
      </c>
      <c r="R858" s="667">
        <v>142.26499999999999</v>
      </c>
      <c r="S858" s="662">
        <v>1143.6039083099879</v>
      </c>
      <c r="T858" s="668" t="s">
        <v>4605</v>
      </c>
      <c r="U858" s="668" t="s">
        <v>4605</v>
      </c>
      <c r="V858" s="668" t="s">
        <v>4605</v>
      </c>
      <c r="W858" s="668" t="s">
        <v>22</v>
      </c>
      <c r="X858" s="668" t="s">
        <v>22</v>
      </c>
      <c r="Y858" s="668" t="s">
        <v>22</v>
      </c>
      <c r="Z858" s="668" t="s">
        <v>22</v>
      </c>
      <c r="AB858" s="662" t="s">
        <v>85</v>
      </c>
      <c r="AC858" s="662" t="s">
        <v>85</v>
      </c>
      <c r="AE858" s="662" t="s">
        <v>5242</v>
      </c>
      <c r="AF858" s="662" t="s">
        <v>15651</v>
      </c>
      <c r="AG858" s="662" t="s">
        <v>17323</v>
      </c>
    </row>
    <row r="859" spans="1:33" ht="18.75" customHeight="1">
      <c r="A859" s="662" t="s">
        <v>193</v>
      </c>
      <c r="B859" s="662">
        <v>13061</v>
      </c>
      <c r="C859" s="662" t="s">
        <v>17</v>
      </c>
      <c r="D859" s="662" t="s">
        <v>194</v>
      </c>
      <c r="E859" s="662" t="s">
        <v>195</v>
      </c>
      <c r="F859" s="662" t="s">
        <v>196</v>
      </c>
      <c r="G859" s="662">
        <v>44</v>
      </c>
      <c r="H859" s="662">
        <v>53.6</v>
      </c>
      <c r="I859" s="662">
        <v>141</v>
      </c>
      <c r="J859" s="662">
        <v>45.7</v>
      </c>
      <c r="K859" s="662">
        <v>9</v>
      </c>
      <c r="L859" s="662">
        <v>10</v>
      </c>
      <c r="M859" s="662">
        <v>1.5</v>
      </c>
      <c r="N859" s="662" t="s">
        <v>197</v>
      </c>
      <c r="O859" s="662">
        <v>13900</v>
      </c>
      <c r="P859" s="662" t="s">
        <v>40</v>
      </c>
      <c r="Q859" s="667">
        <v>44.893332999999998</v>
      </c>
      <c r="R859" s="667">
        <v>141.76166699999999</v>
      </c>
      <c r="S859" s="662">
        <v>1144.1203077452819</v>
      </c>
      <c r="T859" s="668" t="s">
        <v>4605</v>
      </c>
      <c r="U859" s="668" t="s">
        <v>4605</v>
      </c>
      <c r="V859" s="668" t="s">
        <v>4605</v>
      </c>
      <c r="W859" s="668" t="s">
        <v>22</v>
      </c>
      <c r="X859" s="668" t="s">
        <v>22</v>
      </c>
      <c r="Y859" s="668" t="s">
        <v>22</v>
      </c>
      <c r="Z859" s="668" t="s">
        <v>22</v>
      </c>
      <c r="AB859" s="662" t="s">
        <v>4745</v>
      </c>
      <c r="AC859" s="662" t="s">
        <v>1150</v>
      </c>
      <c r="AE859" s="662" t="s">
        <v>5242</v>
      </c>
      <c r="AF859" s="662" t="s">
        <v>15653</v>
      </c>
      <c r="AG859" s="662" t="s">
        <v>17325</v>
      </c>
    </row>
    <row r="860" spans="1:33" ht="18.75" customHeight="1">
      <c r="A860" s="662" t="s">
        <v>491</v>
      </c>
      <c r="B860" s="662">
        <v>18256</v>
      </c>
      <c r="C860" s="662" t="s">
        <v>17</v>
      </c>
      <c r="D860" s="662" t="s">
        <v>512</v>
      </c>
      <c r="E860" s="662" t="s">
        <v>513</v>
      </c>
      <c r="F860" s="662" t="s">
        <v>514</v>
      </c>
      <c r="G860" s="662">
        <v>43</v>
      </c>
      <c r="H860" s="662">
        <v>22.9</v>
      </c>
      <c r="I860" s="662">
        <v>145</v>
      </c>
      <c r="J860" s="662">
        <v>7.1</v>
      </c>
      <c r="K860" s="662">
        <v>23</v>
      </c>
      <c r="L860" s="662">
        <v>10</v>
      </c>
      <c r="M860" s="662">
        <v>2.2000000000000002</v>
      </c>
      <c r="N860" s="662" t="s">
        <v>105</v>
      </c>
      <c r="O860" s="662">
        <v>18915</v>
      </c>
      <c r="P860" s="662" t="s">
        <v>40</v>
      </c>
      <c r="Q860" s="667">
        <v>43.381667</v>
      </c>
      <c r="R860" s="667">
        <v>145.11833300000001</v>
      </c>
      <c r="S860" s="662">
        <v>1144.2670657826225</v>
      </c>
      <c r="T860" s="668" t="s">
        <v>4605</v>
      </c>
      <c r="U860" s="668" t="s">
        <v>4605</v>
      </c>
      <c r="V860" s="668" t="s">
        <v>4605</v>
      </c>
      <c r="W860" s="668" t="s">
        <v>22</v>
      </c>
      <c r="X860" s="668" t="s">
        <v>22</v>
      </c>
      <c r="Y860" s="668" t="s">
        <v>22</v>
      </c>
      <c r="Z860" s="668" t="s">
        <v>22</v>
      </c>
      <c r="AB860" s="662" t="s">
        <v>4745</v>
      </c>
      <c r="AC860" s="662" t="s">
        <v>525</v>
      </c>
      <c r="AE860" s="662" t="s">
        <v>5242</v>
      </c>
      <c r="AF860" s="662" t="s">
        <v>15654</v>
      </c>
      <c r="AG860" s="662" t="s">
        <v>17326</v>
      </c>
    </row>
    <row r="861" spans="1:33">
      <c r="A861" s="662" t="s">
        <v>389</v>
      </c>
      <c r="B861" s="662">
        <v>17116</v>
      </c>
      <c r="C861" s="662" t="s">
        <v>23</v>
      </c>
      <c r="D861" s="662" t="s">
        <v>406</v>
      </c>
      <c r="E861" s="662" t="s">
        <v>407</v>
      </c>
      <c r="F861" s="662" t="s">
        <v>408</v>
      </c>
      <c r="G861" s="662">
        <v>44</v>
      </c>
      <c r="H861" s="662">
        <v>18.2</v>
      </c>
      <c r="I861" s="662">
        <v>143</v>
      </c>
      <c r="J861" s="662">
        <v>24.2</v>
      </c>
      <c r="K861" s="662">
        <v>18</v>
      </c>
      <c r="L861" s="662">
        <v>10.4</v>
      </c>
      <c r="M861" s="662" t="s">
        <v>22</v>
      </c>
      <c r="N861" s="662" t="s">
        <v>35</v>
      </c>
      <c r="O861" s="662">
        <v>17960</v>
      </c>
      <c r="P861" s="662" t="s">
        <v>36</v>
      </c>
      <c r="Q861" s="667">
        <v>44.303333000000002</v>
      </c>
      <c r="R861" s="667">
        <v>143.403333</v>
      </c>
      <c r="S861" s="662">
        <v>1145.3922556801153</v>
      </c>
      <c r="T861" s="668" t="s">
        <v>4605</v>
      </c>
      <c r="U861" s="668" t="s">
        <v>4605</v>
      </c>
      <c r="V861" s="668" t="s">
        <v>4605</v>
      </c>
      <c r="W861" s="668" t="s">
        <v>22</v>
      </c>
      <c r="X861" s="668" t="s">
        <v>22</v>
      </c>
      <c r="Y861" s="668" t="s">
        <v>22</v>
      </c>
      <c r="Z861" s="668" t="s">
        <v>22</v>
      </c>
      <c r="AB861" s="662" t="s">
        <v>35</v>
      </c>
      <c r="AC861" s="662" t="s">
        <v>35</v>
      </c>
      <c r="AE861" s="662" t="s">
        <v>5244</v>
      </c>
      <c r="AF861" s="662" t="s">
        <v>15671</v>
      </c>
      <c r="AG861" s="662" t="s">
        <v>17343</v>
      </c>
    </row>
    <row r="862" spans="1:33" ht="18.75" customHeight="1">
      <c r="A862" s="662" t="s">
        <v>389</v>
      </c>
      <c r="B862" s="662">
        <v>17166</v>
      </c>
      <c r="C862" s="662" t="s">
        <v>17</v>
      </c>
      <c r="D862" s="662" t="s">
        <v>409</v>
      </c>
      <c r="E862" s="662" t="s">
        <v>410</v>
      </c>
      <c r="F862" s="662" t="s">
        <v>411</v>
      </c>
      <c r="G862" s="662">
        <v>44</v>
      </c>
      <c r="H862" s="662">
        <v>12.8</v>
      </c>
      <c r="I862" s="662">
        <v>143</v>
      </c>
      <c r="J862" s="662">
        <v>37.1</v>
      </c>
      <c r="K862" s="662">
        <v>5</v>
      </c>
      <c r="L862" s="662">
        <v>9.4</v>
      </c>
      <c r="M862" s="662">
        <v>2.5</v>
      </c>
      <c r="N862" s="662" t="s">
        <v>197</v>
      </c>
      <c r="O862" s="662" t="s">
        <v>22</v>
      </c>
      <c r="P862" s="662" t="s">
        <v>40</v>
      </c>
      <c r="Q862" s="667">
        <v>44.213332999999999</v>
      </c>
      <c r="R862" s="667">
        <v>143.61833300000001</v>
      </c>
      <c r="S862" s="662">
        <v>1145.9941762425458</v>
      </c>
      <c r="T862" s="668" t="s">
        <v>4605</v>
      </c>
      <c r="U862" s="668" t="s">
        <v>4605</v>
      </c>
      <c r="V862" s="668" t="s">
        <v>4605</v>
      </c>
      <c r="W862" s="668" t="s">
        <v>22</v>
      </c>
      <c r="X862" s="668" t="s">
        <v>22</v>
      </c>
      <c r="Y862" s="668" t="s">
        <v>22</v>
      </c>
      <c r="Z862" s="668" t="s">
        <v>22</v>
      </c>
      <c r="AB862" s="662" t="s">
        <v>4745</v>
      </c>
      <c r="AC862" s="662" t="s">
        <v>1150</v>
      </c>
      <c r="AE862" s="662" t="s">
        <v>5244</v>
      </c>
      <c r="AF862" s="662" t="s">
        <v>15673</v>
      </c>
      <c r="AG862" s="662" t="s">
        <v>17345</v>
      </c>
    </row>
    <row r="863" spans="1:33" ht="18.75" customHeight="1">
      <c r="A863" s="662" t="s">
        <v>389</v>
      </c>
      <c r="B863" s="662">
        <v>17112</v>
      </c>
      <c r="C863" s="662" t="s">
        <v>23</v>
      </c>
      <c r="D863" s="662" t="s">
        <v>402</v>
      </c>
      <c r="E863" s="662" t="s">
        <v>403</v>
      </c>
      <c r="F863" s="662" t="s">
        <v>404</v>
      </c>
      <c r="G863" s="662">
        <v>44</v>
      </c>
      <c r="H863" s="662">
        <v>20.7</v>
      </c>
      <c r="I863" s="662">
        <v>143</v>
      </c>
      <c r="J863" s="662">
        <v>21.3</v>
      </c>
      <c r="K863" s="662">
        <v>16</v>
      </c>
      <c r="L863" s="662">
        <v>13.6</v>
      </c>
      <c r="M863" s="662" t="s">
        <v>22</v>
      </c>
      <c r="N863" s="662" t="s">
        <v>405</v>
      </c>
      <c r="O863" s="662">
        <v>17904</v>
      </c>
      <c r="P863" s="662" t="s">
        <v>22</v>
      </c>
      <c r="Q863" s="667">
        <v>44.344999999999999</v>
      </c>
      <c r="R863" s="667">
        <v>143.35499999999999</v>
      </c>
      <c r="S863" s="662">
        <v>1147.3575632904081</v>
      </c>
      <c r="T863" s="668" t="s">
        <v>4605</v>
      </c>
      <c r="U863" s="668" t="s">
        <v>4605</v>
      </c>
      <c r="V863" s="668" t="s">
        <v>4605</v>
      </c>
      <c r="W863" s="668" t="s">
        <v>22</v>
      </c>
      <c r="X863" s="668" t="s">
        <v>22</v>
      </c>
      <c r="Y863" s="668" t="s">
        <v>4605</v>
      </c>
      <c r="Z863" s="668" t="s">
        <v>22</v>
      </c>
      <c r="AB863" s="662" t="s">
        <v>405</v>
      </c>
      <c r="AC863" s="662" t="s">
        <v>405</v>
      </c>
      <c r="AE863" s="662" t="s">
        <v>5244</v>
      </c>
      <c r="AF863" s="662" t="s">
        <v>15676</v>
      </c>
      <c r="AG863" s="662" t="s">
        <v>17348</v>
      </c>
    </row>
    <row r="864" spans="1:33">
      <c r="A864" s="662" t="s">
        <v>77</v>
      </c>
      <c r="B864" s="662">
        <v>12011</v>
      </c>
      <c r="C864" s="662" t="s">
        <v>17</v>
      </c>
      <c r="D864" s="662" t="s">
        <v>78</v>
      </c>
      <c r="E864" s="662" t="s">
        <v>79</v>
      </c>
      <c r="F864" s="662" t="s">
        <v>80</v>
      </c>
      <c r="G864" s="662">
        <v>44</v>
      </c>
      <c r="H864" s="662">
        <v>49.7</v>
      </c>
      <c r="I864" s="662">
        <v>142</v>
      </c>
      <c r="J864" s="662">
        <v>4.5999999999999996</v>
      </c>
      <c r="K864" s="662">
        <v>22</v>
      </c>
      <c r="L864" s="662">
        <v>10</v>
      </c>
      <c r="M864" s="662">
        <v>1.5</v>
      </c>
      <c r="N864" s="662" t="s">
        <v>81</v>
      </c>
      <c r="O864" s="662" t="s">
        <v>22</v>
      </c>
      <c r="P864" s="662" t="s">
        <v>40</v>
      </c>
      <c r="Q864" s="667">
        <v>44.828333000000001</v>
      </c>
      <c r="R864" s="667">
        <v>142.07666699999999</v>
      </c>
      <c r="S864" s="662">
        <v>1147.5438598218025</v>
      </c>
      <c r="T864" s="668" t="s">
        <v>4605</v>
      </c>
      <c r="U864" s="668" t="s">
        <v>4605</v>
      </c>
      <c r="V864" s="668" t="s">
        <v>4605</v>
      </c>
      <c r="W864" s="668" t="s">
        <v>22</v>
      </c>
      <c r="X864" s="668" t="s">
        <v>22</v>
      </c>
      <c r="Y864" s="668" t="s">
        <v>22</v>
      </c>
      <c r="Z864" s="668" t="s">
        <v>22</v>
      </c>
      <c r="AB864" s="662" t="s">
        <v>81</v>
      </c>
      <c r="AC864" s="662" t="s">
        <v>81</v>
      </c>
      <c r="AE864" s="662" t="s">
        <v>5244</v>
      </c>
      <c r="AF864" s="662" t="s">
        <v>15677</v>
      </c>
      <c r="AG864" s="662" t="s">
        <v>17349</v>
      </c>
    </row>
    <row r="865" spans="1:33" ht="18.75" customHeight="1">
      <c r="A865" s="662" t="s">
        <v>389</v>
      </c>
      <c r="B865" s="662">
        <v>17076</v>
      </c>
      <c r="C865" s="662" t="s">
        <v>17</v>
      </c>
      <c r="D865" s="662" t="s">
        <v>394</v>
      </c>
      <c r="E865" s="662" t="s">
        <v>395</v>
      </c>
      <c r="F865" s="662" t="s">
        <v>396</v>
      </c>
      <c r="G865" s="662">
        <v>44</v>
      </c>
      <c r="H865" s="662">
        <v>28.2</v>
      </c>
      <c r="I865" s="662">
        <v>143</v>
      </c>
      <c r="J865" s="662">
        <v>6.5</v>
      </c>
      <c r="K865" s="662">
        <v>8</v>
      </c>
      <c r="L865" s="662">
        <v>9.9</v>
      </c>
      <c r="M865" s="662">
        <v>1.5</v>
      </c>
      <c r="N865" s="662" t="s">
        <v>397</v>
      </c>
      <c r="O865" s="662" t="s">
        <v>22</v>
      </c>
      <c r="P865" s="662" t="s">
        <v>22</v>
      </c>
      <c r="Q865" s="667">
        <v>44.47</v>
      </c>
      <c r="R865" s="667">
        <v>143.10833299999999</v>
      </c>
      <c r="S865" s="662">
        <v>1149.402337970319</v>
      </c>
      <c r="T865" s="668" t="s">
        <v>4605</v>
      </c>
      <c r="U865" s="668" t="s">
        <v>4605</v>
      </c>
      <c r="V865" s="668" t="s">
        <v>4605</v>
      </c>
      <c r="W865" s="668" t="s">
        <v>22</v>
      </c>
      <c r="X865" s="668" t="s">
        <v>22</v>
      </c>
      <c r="Y865" s="668" t="s">
        <v>22</v>
      </c>
      <c r="Z865" s="668" t="s">
        <v>22</v>
      </c>
      <c r="AB865" s="662" t="s">
        <v>4745</v>
      </c>
      <c r="AC865" s="662" t="s">
        <v>204</v>
      </c>
      <c r="AE865" s="662" t="s">
        <v>5244</v>
      </c>
      <c r="AF865" s="662" t="s">
        <v>15678</v>
      </c>
      <c r="AG865" s="662" t="s">
        <v>17350</v>
      </c>
    </row>
    <row r="866" spans="1:33" ht="18.75" customHeight="1">
      <c r="A866" s="662" t="s">
        <v>491</v>
      </c>
      <c r="B866" s="662">
        <v>18171</v>
      </c>
      <c r="C866" s="662" t="s">
        <v>17</v>
      </c>
      <c r="D866" s="662" t="s">
        <v>506</v>
      </c>
      <c r="E866" s="662" t="s">
        <v>507</v>
      </c>
      <c r="F866" s="662" t="s">
        <v>508</v>
      </c>
      <c r="G866" s="662">
        <v>43</v>
      </c>
      <c r="H866" s="662">
        <v>32.6</v>
      </c>
      <c r="I866" s="662">
        <v>144</v>
      </c>
      <c r="J866" s="662">
        <v>58.7</v>
      </c>
      <c r="K866" s="662">
        <v>50</v>
      </c>
      <c r="L866" s="662">
        <v>10.1</v>
      </c>
      <c r="M866" s="662">
        <v>1.5</v>
      </c>
      <c r="N866" s="662" t="s">
        <v>501</v>
      </c>
      <c r="O866" s="662">
        <v>18910</v>
      </c>
      <c r="P866" s="662" t="s">
        <v>22</v>
      </c>
      <c r="Q866" s="667">
        <v>43.543332999999997</v>
      </c>
      <c r="R866" s="667">
        <v>144.97833299999999</v>
      </c>
      <c r="S866" s="662">
        <v>1150.588218627719</v>
      </c>
      <c r="T866" s="668" t="s">
        <v>4605</v>
      </c>
      <c r="U866" s="668" t="s">
        <v>4605</v>
      </c>
      <c r="V866" s="668" t="s">
        <v>4605</v>
      </c>
      <c r="W866" s="668" t="s">
        <v>22</v>
      </c>
      <c r="X866" s="668" t="s">
        <v>22</v>
      </c>
      <c r="Y866" s="668" t="s">
        <v>22</v>
      </c>
      <c r="Z866" s="668" t="s">
        <v>22</v>
      </c>
      <c r="AB866" s="662" t="s">
        <v>4745</v>
      </c>
      <c r="AC866" s="662" t="s">
        <v>831</v>
      </c>
      <c r="AE866" s="662" t="s">
        <v>5244</v>
      </c>
      <c r="AF866" s="662" t="s">
        <v>15679</v>
      </c>
      <c r="AG866" s="662" t="s">
        <v>17351</v>
      </c>
    </row>
    <row r="867" spans="1:33" ht="18.75" customHeight="1">
      <c r="A867" s="662" t="s">
        <v>389</v>
      </c>
      <c r="B867" s="662">
        <v>17546</v>
      </c>
      <c r="C867" s="662" t="s">
        <v>17</v>
      </c>
      <c r="D867" s="662" t="s">
        <v>459</v>
      </c>
      <c r="E867" s="662" t="s">
        <v>460</v>
      </c>
      <c r="F867" s="662" t="s">
        <v>461</v>
      </c>
      <c r="G867" s="662">
        <v>43</v>
      </c>
      <c r="H867" s="662">
        <v>50.5</v>
      </c>
      <c r="I867" s="662">
        <v>144</v>
      </c>
      <c r="J867" s="662">
        <v>29.1</v>
      </c>
      <c r="K867" s="662">
        <v>52</v>
      </c>
      <c r="L867" s="662">
        <v>10</v>
      </c>
      <c r="M867" s="662">
        <v>1.5</v>
      </c>
      <c r="N867" s="662" t="s">
        <v>59</v>
      </c>
      <c r="O867" s="662" t="s">
        <v>22</v>
      </c>
      <c r="P867" s="662" t="s">
        <v>40</v>
      </c>
      <c r="Q867" s="667">
        <v>43.841667000000001</v>
      </c>
      <c r="R867" s="667">
        <v>144.48500000000001</v>
      </c>
      <c r="S867" s="662">
        <v>1151.7567928127269</v>
      </c>
      <c r="T867" s="668" t="s">
        <v>4605</v>
      </c>
      <c r="U867" s="668" t="s">
        <v>4605</v>
      </c>
      <c r="V867" s="668" t="s">
        <v>4605</v>
      </c>
      <c r="W867" s="668" t="s">
        <v>22</v>
      </c>
      <c r="X867" s="668" t="s">
        <v>22</v>
      </c>
      <c r="Y867" s="668" t="s">
        <v>22</v>
      </c>
      <c r="Z867" s="668" t="s">
        <v>22</v>
      </c>
      <c r="AB867" s="662" t="s">
        <v>4745</v>
      </c>
      <c r="AC867" s="662" t="s">
        <v>81</v>
      </c>
      <c r="AE867" s="662" t="s">
        <v>5244</v>
      </c>
      <c r="AF867" s="662" t="s">
        <v>15681</v>
      </c>
      <c r="AG867" s="662" t="s">
        <v>17353</v>
      </c>
    </row>
    <row r="868" spans="1:33" ht="18.75" customHeight="1">
      <c r="A868" s="662" t="s">
        <v>491</v>
      </c>
      <c r="B868" s="662">
        <v>18174</v>
      </c>
      <c r="C868" s="662" t="s">
        <v>23</v>
      </c>
      <c r="D868" s="662" t="s">
        <v>509</v>
      </c>
      <c r="E868" s="662" t="s">
        <v>510</v>
      </c>
      <c r="F868" s="662" t="s">
        <v>511</v>
      </c>
      <c r="G868" s="662">
        <v>43</v>
      </c>
      <c r="H868" s="662">
        <v>34.6</v>
      </c>
      <c r="I868" s="662">
        <v>144</v>
      </c>
      <c r="J868" s="662">
        <v>57.6</v>
      </c>
      <c r="K868" s="662">
        <v>65</v>
      </c>
      <c r="L868" s="662">
        <v>10</v>
      </c>
      <c r="M868" s="662" t="s">
        <v>22</v>
      </c>
      <c r="N868" s="662" t="s">
        <v>35</v>
      </c>
      <c r="O868" s="662">
        <v>18930</v>
      </c>
      <c r="P868" s="662" t="s">
        <v>36</v>
      </c>
      <c r="Q868" s="667">
        <v>43.576667</v>
      </c>
      <c r="R868" s="667">
        <v>144.96</v>
      </c>
      <c r="S868" s="662">
        <v>1152.4879791996909</v>
      </c>
      <c r="T868" s="668" t="s">
        <v>4605</v>
      </c>
      <c r="U868" s="668" t="s">
        <v>4605</v>
      </c>
      <c r="V868" s="668" t="s">
        <v>4605</v>
      </c>
      <c r="W868" s="668" t="s">
        <v>22</v>
      </c>
      <c r="X868" s="668" t="s">
        <v>22</v>
      </c>
      <c r="Y868" s="668" t="s">
        <v>22</v>
      </c>
      <c r="Z868" s="668" t="s">
        <v>22</v>
      </c>
      <c r="AB868" s="662" t="s">
        <v>35</v>
      </c>
      <c r="AC868" s="662" t="s">
        <v>35</v>
      </c>
      <c r="AE868" s="662" t="s">
        <v>5244</v>
      </c>
      <c r="AF868" s="662" t="s">
        <v>15701</v>
      </c>
      <c r="AG868" s="662" t="s">
        <v>17373</v>
      </c>
    </row>
    <row r="869" spans="1:33" ht="18.75" customHeight="1">
      <c r="A869" s="662" t="s">
        <v>389</v>
      </c>
      <c r="B869" s="662">
        <v>17036</v>
      </c>
      <c r="C869" s="662" t="s">
        <v>23</v>
      </c>
      <c r="D869" s="662" t="s">
        <v>390</v>
      </c>
      <c r="E869" s="662" t="s">
        <v>391</v>
      </c>
      <c r="F869" s="662" t="s">
        <v>392</v>
      </c>
      <c r="G869" s="662">
        <v>44</v>
      </c>
      <c r="H869" s="662">
        <v>34.799999999999997</v>
      </c>
      <c r="I869" s="662">
        <v>142</v>
      </c>
      <c r="J869" s="662">
        <v>57.8</v>
      </c>
      <c r="K869" s="662">
        <v>14</v>
      </c>
      <c r="L869" s="662">
        <v>16.600000000000001</v>
      </c>
      <c r="M869" s="662" t="s">
        <v>22</v>
      </c>
      <c r="N869" s="662" t="s">
        <v>393</v>
      </c>
      <c r="O869" s="662">
        <v>17903</v>
      </c>
      <c r="P869" s="662" t="s">
        <v>22</v>
      </c>
      <c r="Q869" s="667">
        <v>44.58</v>
      </c>
      <c r="R869" s="667">
        <v>142.96333300000001</v>
      </c>
      <c r="S869" s="662">
        <v>1154.4399773519153</v>
      </c>
      <c r="T869" s="668" t="s">
        <v>4605</v>
      </c>
      <c r="U869" s="668" t="s">
        <v>4605</v>
      </c>
      <c r="V869" s="668" t="s">
        <v>4605</v>
      </c>
      <c r="W869" s="668" t="s">
        <v>22</v>
      </c>
      <c r="X869" s="668" t="s">
        <v>22</v>
      </c>
      <c r="Y869" s="668" t="s">
        <v>4605</v>
      </c>
      <c r="Z869" s="668" t="s">
        <v>22</v>
      </c>
      <c r="AB869" s="662" t="s">
        <v>4745</v>
      </c>
      <c r="AC869" s="662" t="s">
        <v>4764</v>
      </c>
      <c r="AE869" s="662" t="s">
        <v>5244</v>
      </c>
      <c r="AF869" s="662" t="s">
        <v>15683</v>
      </c>
      <c r="AG869" s="662" t="s">
        <v>17355</v>
      </c>
    </row>
    <row r="870" spans="1:33">
      <c r="A870" s="662" t="s">
        <v>389</v>
      </c>
      <c r="B870" s="662">
        <v>17246</v>
      </c>
      <c r="C870" s="662" t="s">
        <v>17</v>
      </c>
      <c r="D870" s="662" t="s">
        <v>419</v>
      </c>
      <c r="E870" s="662" t="s">
        <v>420</v>
      </c>
      <c r="F870" s="662" t="s">
        <v>421</v>
      </c>
      <c r="G870" s="662">
        <v>44</v>
      </c>
      <c r="H870" s="662">
        <v>6.9</v>
      </c>
      <c r="I870" s="662">
        <v>144</v>
      </c>
      <c r="J870" s="662">
        <v>2.2000000000000002</v>
      </c>
      <c r="K870" s="662">
        <v>3</v>
      </c>
      <c r="L870" s="662">
        <v>10</v>
      </c>
      <c r="M870" s="662">
        <v>2.5</v>
      </c>
      <c r="N870" s="662" t="s">
        <v>385</v>
      </c>
      <c r="O870" s="662" t="s">
        <v>22</v>
      </c>
      <c r="P870" s="662" t="s">
        <v>40</v>
      </c>
      <c r="Q870" s="667">
        <v>44.115000000000002</v>
      </c>
      <c r="R870" s="667">
        <v>144.03666699999999</v>
      </c>
      <c r="S870" s="662">
        <v>1155.376091051354</v>
      </c>
      <c r="T870" s="668" t="s">
        <v>4605</v>
      </c>
      <c r="U870" s="668" t="s">
        <v>4605</v>
      </c>
      <c r="V870" s="668" t="s">
        <v>4605</v>
      </c>
      <c r="W870" s="668" t="s">
        <v>22</v>
      </c>
      <c r="X870" s="668" t="s">
        <v>22</v>
      </c>
      <c r="Y870" s="668" t="s">
        <v>22</v>
      </c>
      <c r="Z870" s="668" t="s">
        <v>22</v>
      </c>
      <c r="AB870" s="662" t="s">
        <v>4745</v>
      </c>
      <c r="AC870" s="662" t="s">
        <v>4763</v>
      </c>
      <c r="AE870" s="662" t="s">
        <v>5244</v>
      </c>
      <c r="AF870" s="662" t="s">
        <v>15708</v>
      </c>
      <c r="AG870" s="662" t="s">
        <v>17380</v>
      </c>
    </row>
    <row r="871" spans="1:33" ht="18.75" customHeight="1">
      <c r="A871" s="662" t="s">
        <v>16</v>
      </c>
      <c r="B871" s="662">
        <v>11151</v>
      </c>
      <c r="C871" s="662" t="s">
        <v>17</v>
      </c>
      <c r="D871" s="662" t="s">
        <v>48</v>
      </c>
      <c r="E871" s="662" t="s">
        <v>49</v>
      </c>
      <c r="F871" s="662" t="s">
        <v>50</v>
      </c>
      <c r="G871" s="662">
        <v>45</v>
      </c>
      <c r="H871" s="662">
        <v>10.7</v>
      </c>
      <c r="I871" s="662">
        <v>141</v>
      </c>
      <c r="J871" s="662">
        <v>8.3000000000000007</v>
      </c>
      <c r="K871" s="662">
        <v>14</v>
      </c>
      <c r="L871" s="662">
        <v>9.9</v>
      </c>
      <c r="M871" s="662">
        <v>1.5</v>
      </c>
      <c r="N871" s="662" t="s">
        <v>51</v>
      </c>
      <c r="O871" s="662" t="s">
        <v>22</v>
      </c>
      <c r="P871" s="662" t="s">
        <v>22</v>
      </c>
      <c r="Q871" s="667">
        <v>45.178333000000002</v>
      </c>
      <c r="R871" s="667">
        <v>141.13833299999999</v>
      </c>
      <c r="S871" s="662">
        <v>1155.7343070442048</v>
      </c>
      <c r="T871" s="668" t="s">
        <v>4605</v>
      </c>
      <c r="U871" s="668" t="s">
        <v>4605</v>
      </c>
      <c r="V871" s="668" t="s">
        <v>4605</v>
      </c>
      <c r="W871" s="668" t="s">
        <v>22</v>
      </c>
      <c r="X871" s="668" t="s">
        <v>22</v>
      </c>
      <c r="Y871" s="668" t="s">
        <v>22</v>
      </c>
      <c r="Z871" s="668" t="s">
        <v>22</v>
      </c>
      <c r="AB871" s="662" t="s">
        <v>4745</v>
      </c>
      <c r="AC871" s="662" t="s">
        <v>346</v>
      </c>
      <c r="AE871" s="662" t="s">
        <v>5244</v>
      </c>
      <c r="AF871" s="662" t="s">
        <v>15685</v>
      </c>
      <c r="AG871" s="662" t="s">
        <v>17357</v>
      </c>
    </row>
    <row r="872" spans="1:33">
      <c r="A872" s="662" t="s">
        <v>389</v>
      </c>
      <c r="B872" s="662">
        <v>17341</v>
      </c>
      <c r="C872" s="662" t="s">
        <v>23</v>
      </c>
      <c r="D872" s="662" t="s">
        <v>428</v>
      </c>
      <c r="E872" s="662" t="s">
        <v>429</v>
      </c>
      <c r="F872" s="662" t="s">
        <v>430</v>
      </c>
      <c r="G872" s="662">
        <v>44</v>
      </c>
      <c r="H872" s="662">
        <v>1</v>
      </c>
      <c r="I872" s="662">
        <v>144</v>
      </c>
      <c r="J872" s="662">
        <v>16.7</v>
      </c>
      <c r="K872" s="662">
        <v>38</v>
      </c>
      <c r="L872" s="662">
        <v>20</v>
      </c>
      <c r="M872" s="662" t="s">
        <v>22</v>
      </c>
      <c r="N872" s="662" t="s">
        <v>27</v>
      </c>
      <c r="O872" s="662">
        <v>17917</v>
      </c>
      <c r="P872" s="662" t="s">
        <v>22</v>
      </c>
      <c r="Q872" s="667">
        <v>44.016666999999998</v>
      </c>
      <c r="R872" s="667">
        <v>144.278333</v>
      </c>
      <c r="S872" s="662">
        <v>1157.5767219799131</v>
      </c>
      <c r="T872" s="668" t="s">
        <v>4605</v>
      </c>
      <c r="U872" s="668" t="s">
        <v>4605</v>
      </c>
      <c r="V872" s="668" t="s">
        <v>4605</v>
      </c>
      <c r="W872" s="668" t="s">
        <v>4605</v>
      </c>
      <c r="X872" s="668" t="s">
        <v>22</v>
      </c>
      <c r="Y872" s="668" t="s">
        <v>4605</v>
      </c>
      <c r="Z872" s="668" t="s">
        <v>4605</v>
      </c>
      <c r="AB872" s="662" t="s">
        <v>4745</v>
      </c>
      <c r="AC872" s="662" t="s">
        <v>4744</v>
      </c>
      <c r="AE872" s="662" t="s">
        <v>5244</v>
      </c>
      <c r="AF872" s="662" t="s">
        <v>15702</v>
      </c>
      <c r="AG872" s="662" t="s">
        <v>17374</v>
      </c>
    </row>
    <row r="873" spans="1:33" ht="18.75" customHeight="1">
      <c r="A873" s="662" t="s">
        <v>16</v>
      </c>
      <c r="B873" s="662">
        <v>11316</v>
      </c>
      <c r="C873" s="662" t="s">
        <v>17</v>
      </c>
      <c r="D873" s="662" t="s">
        <v>68</v>
      </c>
      <c r="E873" s="662" t="s">
        <v>69</v>
      </c>
      <c r="F873" s="662" t="s">
        <v>70</v>
      </c>
      <c r="G873" s="662">
        <v>44</v>
      </c>
      <c r="H873" s="662">
        <v>50.5</v>
      </c>
      <c r="I873" s="662">
        <v>142</v>
      </c>
      <c r="J873" s="662">
        <v>28.8</v>
      </c>
      <c r="K873" s="662">
        <v>14</v>
      </c>
      <c r="L873" s="662">
        <v>10</v>
      </c>
      <c r="M873" s="662">
        <v>1.5</v>
      </c>
      <c r="N873" s="662" t="s">
        <v>71</v>
      </c>
      <c r="O873" s="662">
        <v>11920</v>
      </c>
      <c r="P873" s="662" t="s">
        <v>40</v>
      </c>
      <c r="Q873" s="667">
        <v>44.841667000000001</v>
      </c>
      <c r="R873" s="667">
        <v>142.47999999999999</v>
      </c>
      <c r="S873" s="662">
        <v>1162.5625901709848</v>
      </c>
      <c r="T873" s="668" t="s">
        <v>4605</v>
      </c>
      <c r="U873" s="668" t="s">
        <v>4605</v>
      </c>
      <c r="V873" s="668" t="s">
        <v>4605</v>
      </c>
      <c r="W873" s="668" t="s">
        <v>22</v>
      </c>
      <c r="X873" s="668" t="s">
        <v>22</v>
      </c>
      <c r="Y873" s="668" t="s">
        <v>22</v>
      </c>
      <c r="Z873" s="668" t="s">
        <v>22</v>
      </c>
      <c r="AB873" s="662" t="s">
        <v>4745</v>
      </c>
      <c r="AC873" s="662" t="s">
        <v>472</v>
      </c>
      <c r="AE873" s="662" t="s">
        <v>5244</v>
      </c>
      <c r="AF873" s="662" t="s">
        <v>15687</v>
      </c>
      <c r="AG873" s="662" t="s">
        <v>17359</v>
      </c>
    </row>
    <row r="874" spans="1:33">
      <c r="A874" s="662" t="s">
        <v>16</v>
      </c>
      <c r="B874" s="662">
        <v>11091</v>
      </c>
      <c r="C874" s="662" t="s">
        <v>23</v>
      </c>
      <c r="D874" s="662" t="s">
        <v>41</v>
      </c>
      <c r="E874" s="662" t="s">
        <v>42</v>
      </c>
      <c r="F874" s="662" t="s">
        <v>43</v>
      </c>
      <c r="G874" s="662">
        <v>45</v>
      </c>
      <c r="H874" s="662">
        <v>14.5</v>
      </c>
      <c r="I874" s="662">
        <v>141</v>
      </c>
      <c r="J874" s="662">
        <v>11.2</v>
      </c>
      <c r="K874" s="662">
        <v>30</v>
      </c>
      <c r="L874" s="662">
        <v>10</v>
      </c>
      <c r="M874" s="662" t="s">
        <v>22</v>
      </c>
      <c r="N874" s="662" t="s">
        <v>35</v>
      </c>
      <c r="O874" s="662" t="s">
        <v>22</v>
      </c>
      <c r="P874" s="662" t="s">
        <v>36</v>
      </c>
      <c r="Q874" s="667">
        <v>45.241667</v>
      </c>
      <c r="R874" s="667">
        <v>141.186667</v>
      </c>
      <c r="S874" s="662">
        <v>1163.6525454005155</v>
      </c>
      <c r="T874" s="668" t="s">
        <v>4605</v>
      </c>
      <c r="U874" s="668" t="s">
        <v>4605</v>
      </c>
      <c r="V874" s="668" t="s">
        <v>4605</v>
      </c>
      <c r="W874" s="668" t="s">
        <v>22</v>
      </c>
      <c r="X874" s="668" t="s">
        <v>22</v>
      </c>
      <c r="Y874" s="668" t="s">
        <v>22</v>
      </c>
      <c r="Z874" s="668" t="s">
        <v>22</v>
      </c>
      <c r="AB874" s="662" t="s">
        <v>35</v>
      </c>
      <c r="AC874" s="662" t="s">
        <v>35</v>
      </c>
      <c r="AE874" s="662" t="s">
        <v>5244</v>
      </c>
      <c r="AF874" s="662" t="s">
        <v>15703</v>
      </c>
      <c r="AG874" s="662" t="s">
        <v>17375</v>
      </c>
    </row>
    <row r="875" spans="1:33">
      <c r="A875" s="662" t="s">
        <v>491</v>
      </c>
      <c r="B875" s="662">
        <v>18273</v>
      </c>
      <c r="C875" s="662" t="s">
        <v>23</v>
      </c>
      <c r="D875" s="662" t="s">
        <v>491</v>
      </c>
      <c r="E875" s="662" t="s">
        <v>515</v>
      </c>
      <c r="F875" s="662" t="s">
        <v>516</v>
      </c>
      <c r="G875" s="662">
        <v>43</v>
      </c>
      <c r="H875" s="662">
        <v>19.8</v>
      </c>
      <c r="I875" s="662">
        <v>145</v>
      </c>
      <c r="J875" s="662">
        <v>35.1</v>
      </c>
      <c r="K875" s="662">
        <v>25</v>
      </c>
      <c r="L875" s="662">
        <v>29.2</v>
      </c>
      <c r="M875" s="662" t="s">
        <v>22</v>
      </c>
      <c r="N875" s="662" t="s">
        <v>517</v>
      </c>
      <c r="O875" s="662">
        <v>18917</v>
      </c>
      <c r="P875" s="662" t="s">
        <v>22</v>
      </c>
      <c r="Q875" s="667">
        <v>43.33</v>
      </c>
      <c r="R875" s="667">
        <v>145.58500000000001</v>
      </c>
      <c r="S875" s="662">
        <v>1165.3882954353114</v>
      </c>
      <c r="T875" s="668" t="s">
        <v>4605</v>
      </c>
      <c r="U875" s="668" t="s">
        <v>4605</v>
      </c>
      <c r="V875" s="668" t="s">
        <v>4605</v>
      </c>
      <c r="W875" s="668" t="s">
        <v>22</v>
      </c>
      <c r="X875" s="668" t="s">
        <v>22</v>
      </c>
      <c r="Y875" s="668" t="s">
        <v>4605</v>
      </c>
      <c r="Z875" s="668" t="s">
        <v>22</v>
      </c>
      <c r="AB875" s="662" t="s">
        <v>517</v>
      </c>
      <c r="AC875" s="662" t="s">
        <v>517</v>
      </c>
      <c r="AE875" s="662" t="s">
        <v>5244</v>
      </c>
      <c r="AF875" s="662" t="s">
        <v>15711</v>
      </c>
      <c r="AG875" s="662" t="s">
        <v>17383</v>
      </c>
    </row>
    <row r="876" spans="1:33" ht="18.75" customHeight="1">
      <c r="A876" s="662" t="s">
        <v>4479</v>
      </c>
      <c r="B876" s="662">
        <v>92006</v>
      </c>
      <c r="C876" s="662" t="s">
        <v>23</v>
      </c>
      <c r="D876" s="662" t="s">
        <v>4536</v>
      </c>
      <c r="E876" s="662" t="s">
        <v>4537</v>
      </c>
      <c r="F876" s="662" t="s">
        <v>4538</v>
      </c>
      <c r="G876" s="662">
        <v>25</v>
      </c>
      <c r="H876" s="662">
        <v>56.6</v>
      </c>
      <c r="I876" s="662">
        <v>131</v>
      </c>
      <c r="J876" s="662">
        <v>19.600000000000001</v>
      </c>
      <c r="K876" s="662">
        <v>22</v>
      </c>
      <c r="L876" s="662">
        <v>9.8000000000000007</v>
      </c>
      <c r="M876" s="662" t="s">
        <v>22</v>
      </c>
      <c r="N876" s="662" t="s">
        <v>35</v>
      </c>
      <c r="O876" s="662" t="s">
        <v>22</v>
      </c>
      <c r="P876" s="662" t="s">
        <v>36</v>
      </c>
      <c r="Q876" s="667">
        <v>25.943332999999999</v>
      </c>
      <c r="R876" s="667">
        <v>131.32666699999999</v>
      </c>
      <c r="S876" s="662">
        <v>1165.5478486149677</v>
      </c>
      <c r="T876" s="668" t="s">
        <v>4605</v>
      </c>
      <c r="U876" s="668" t="s">
        <v>4605</v>
      </c>
      <c r="V876" s="668" t="s">
        <v>4605</v>
      </c>
      <c r="W876" s="668" t="s">
        <v>22</v>
      </c>
      <c r="X876" s="668" t="s">
        <v>22</v>
      </c>
      <c r="Y876" s="668" t="s">
        <v>22</v>
      </c>
      <c r="Z876" s="668" t="s">
        <v>22</v>
      </c>
      <c r="AB876" s="662" t="s">
        <v>35</v>
      </c>
      <c r="AC876" s="662" t="s">
        <v>35</v>
      </c>
      <c r="AE876" s="662" t="s">
        <v>5244</v>
      </c>
      <c r="AF876" s="662" t="s">
        <v>15689</v>
      </c>
      <c r="AG876" s="662" t="s">
        <v>17361</v>
      </c>
    </row>
    <row r="877" spans="1:33">
      <c r="A877" s="662" t="s">
        <v>16</v>
      </c>
      <c r="B877" s="662">
        <v>11176</v>
      </c>
      <c r="C877" s="662" t="s">
        <v>17</v>
      </c>
      <c r="D877" s="662" t="s">
        <v>52</v>
      </c>
      <c r="E877" s="662" t="s">
        <v>53</v>
      </c>
      <c r="F877" s="662" t="s">
        <v>54</v>
      </c>
      <c r="G877" s="662">
        <v>45</v>
      </c>
      <c r="H877" s="662">
        <v>6.1</v>
      </c>
      <c r="I877" s="662">
        <v>141</v>
      </c>
      <c r="J877" s="662">
        <v>46.8</v>
      </c>
      <c r="K877" s="662">
        <v>14</v>
      </c>
      <c r="L877" s="662">
        <v>10</v>
      </c>
      <c r="M877" s="662">
        <v>1.5</v>
      </c>
      <c r="N877" s="662" t="s">
        <v>55</v>
      </c>
      <c r="O877" s="662">
        <v>11910</v>
      </c>
      <c r="P877" s="662" t="s">
        <v>40</v>
      </c>
      <c r="Q877" s="667">
        <v>45.101666999999999</v>
      </c>
      <c r="R877" s="667">
        <v>141.78</v>
      </c>
      <c r="S877" s="662">
        <v>1166.0549932580993</v>
      </c>
      <c r="T877" s="668" t="s">
        <v>4605</v>
      </c>
      <c r="U877" s="668" t="s">
        <v>4605</v>
      </c>
      <c r="V877" s="668" t="s">
        <v>4605</v>
      </c>
      <c r="W877" s="668" t="s">
        <v>22</v>
      </c>
      <c r="X877" s="668" t="s">
        <v>22</v>
      </c>
      <c r="Y877" s="668" t="s">
        <v>22</v>
      </c>
      <c r="Z877" s="668" t="s">
        <v>22</v>
      </c>
      <c r="AB877" s="662" t="s">
        <v>4755</v>
      </c>
      <c r="AC877" s="662" t="s">
        <v>472</v>
      </c>
      <c r="AE877" s="662" t="s">
        <v>5244</v>
      </c>
      <c r="AF877" s="662" t="s">
        <v>15690</v>
      </c>
      <c r="AG877" s="662" t="s">
        <v>17362</v>
      </c>
    </row>
    <row r="878" spans="1:33" ht="18.75" customHeight="1">
      <c r="A878" s="662" t="s">
        <v>389</v>
      </c>
      <c r="B878" s="662">
        <v>17561</v>
      </c>
      <c r="C878" s="662" t="s">
        <v>17</v>
      </c>
      <c r="D878" s="662" t="s">
        <v>462</v>
      </c>
      <c r="E878" s="662" t="s">
        <v>463</v>
      </c>
      <c r="F878" s="662" t="s">
        <v>464</v>
      </c>
      <c r="G878" s="662">
        <v>43</v>
      </c>
      <c r="H878" s="662">
        <v>53.1</v>
      </c>
      <c r="I878" s="662">
        <v>144</v>
      </c>
      <c r="J878" s="662">
        <v>42</v>
      </c>
      <c r="K878" s="662">
        <v>15</v>
      </c>
      <c r="L878" s="662">
        <v>10</v>
      </c>
      <c r="M878" s="662">
        <v>2.5</v>
      </c>
      <c r="N878" s="662" t="s">
        <v>59</v>
      </c>
      <c r="O878" s="662">
        <v>17940</v>
      </c>
      <c r="P878" s="662" t="s">
        <v>40</v>
      </c>
      <c r="Q878" s="667">
        <v>43.884999999999998</v>
      </c>
      <c r="R878" s="667">
        <v>144.69999999999999</v>
      </c>
      <c r="S878" s="662">
        <v>1166.1307698736807</v>
      </c>
      <c r="T878" s="668" t="s">
        <v>4605</v>
      </c>
      <c r="U878" s="668" t="s">
        <v>4605</v>
      </c>
      <c r="V878" s="668" t="s">
        <v>4605</v>
      </c>
      <c r="W878" s="668" t="s">
        <v>22</v>
      </c>
      <c r="X878" s="668" t="s">
        <v>22</v>
      </c>
      <c r="Y878" s="668" t="s">
        <v>22</v>
      </c>
      <c r="Z878" s="668" t="s">
        <v>22</v>
      </c>
      <c r="AB878" s="662" t="s">
        <v>4745</v>
      </c>
      <c r="AC878" s="662" t="s">
        <v>81</v>
      </c>
      <c r="AE878" s="662" t="s">
        <v>5244</v>
      </c>
      <c r="AF878" s="662" t="s">
        <v>15692</v>
      </c>
      <c r="AG878" s="662" t="s">
        <v>17364</v>
      </c>
    </row>
    <row r="879" spans="1:33" ht="18.75" customHeight="1">
      <c r="A879" s="662" t="s">
        <v>16</v>
      </c>
      <c r="B879" s="662">
        <v>11046</v>
      </c>
      <c r="C879" s="662" t="s">
        <v>17</v>
      </c>
      <c r="D879" s="662" t="s">
        <v>28</v>
      </c>
      <c r="E879" s="662" t="s">
        <v>29</v>
      </c>
      <c r="F879" s="662" t="s">
        <v>30</v>
      </c>
      <c r="G879" s="662">
        <v>45</v>
      </c>
      <c r="H879" s="662">
        <v>18.3</v>
      </c>
      <c r="I879" s="662">
        <v>141</v>
      </c>
      <c r="J879" s="662">
        <v>2.7</v>
      </c>
      <c r="K879" s="662">
        <v>65</v>
      </c>
      <c r="L879" s="662">
        <v>9.9</v>
      </c>
      <c r="M879" s="662">
        <v>1.5</v>
      </c>
      <c r="N879" s="662" t="s">
        <v>31</v>
      </c>
      <c r="O879" s="662" t="s">
        <v>22</v>
      </c>
      <c r="P879" s="662" t="s">
        <v>22</v>
      </c>
      <c r="Q879" s="667">
        <v>45.305</v>
      </c>
      <c r="R879" s="667">
        <v>141.04499999999999</v>
      </c>
      <c r="S879" s="662">
        <v>1166.5866437795212</v>
      </c>
      <c r="T879" s="668" t="s">
        <v>4605</v>
      </c>
      <c r="U879" s="668" t="s">
        <v>4605</v>
      </c>
      <c r="V879" s="668" t="s">
        <v>4605</v>
      </c>
      <c r="W879" s="668" t="s">
        <v>22</v>
      </c>
      <c r="X879" s="668" t="s">
        <v>22</v>
      </c>
      <c r="Y879" s="668" t="s">
        <v>22</v>
      </c>
      <c r="Z879" s="668" t="s">
        <v>22</v>
      </c>
      <c r="AB879" s="662" t="s">
        <v>31</v>
      </c>
      <c r="AC879" s="662" t="s">
        <v>31</v>
      </c>
      <c r="AE879" s="662" t="s">
        <v>5244</v>
      </c>
      <c r="AF879" s="662" t="s">
        <v>15706</v>
      </c>
      <c r="AG879" s="662" t="s">
        <v>17378</v>
      </c>
    </row>
    <row r="880" spans="1:33">
      <c r="A880" s="662" t="s">
        <v>16</v>
      </c>
      <c r="B880" s="662">
        <v>11276</v>
      </c>
      <c r="C880" s="662" t="s">
        <v>17</v>
      </c>
      <c r="D880" s="662" t="s">
        <v>60</v>
      </c>
      <c r="E880" s="662" t="s">
        <v>61</v>
      </c>
      <c r="F880" s="662" t="s">
        <v>62</v>
      </c>
      <c r="G880" s="662">
        <v>44</v>
      </c>
      <c r="H880" s="662">
        <v>57.9</v>
      </c>
      <c r="I880" s="662">
        <v>142</v>
      </c>
      <c r="J880" s="662">
        <v>16.8</v>
      </c>
      <c r="K880" s="662">
        <v>25</v>
      </c>
      <c r="L880" s="662">
        <v>10.199999999999999</v>
      </c>
      <c r="M880" s="662">
        <v>1.5</v>
      </c>
      <c r="N880" s="662" t="s">
        <v>63</v>
      </c>
      <c r="O880" s="662">
        <v>11915</v>
      </c>
      <c r="P880" s="662" t="s">
        <v>40</v>
      </c>
      <c r="Q880" s="667">
        <v>44.965000000000003</v>
      </c>
      <c r="R880" s="667">
        <v>142.28</v>
      </c>
      <c r="S880" s="662">
        <v>1168.1028908998142</v>
      </c>
      <c r="T880" s="668" t="s">
        <v>4605</v>
      </c>
      <c r="U880" s="668" t="s">
        <v>4605</v>
      </c>
      <c r="V880" s="668" t="s">
        <v>4605</v>
      </c>
      <c r="W880" s="668" t="s">
        <v>22</v>
      </c>
      <c r="X880" s="668" t="s">
        <v>22</v>
      </c>
      <c r="Y880" s="668" t="s">
        <v>22</v>
      </c>
      <c r="Z880" s="668" t="s">
        <v>22</v>
      </c>
      <c r="AB880" s="662" t="s">
        <v>4756</v>
      </c>
      <c r="AC880" s="662" t="s">
        <v>81</v>
      </c>
      <c r="AE880" s="662" t="s">
        <v>5244</v>
      </c>
      <c r="AF880" s="662" t="s">
        <v>15693</v>
      </c>
      <c r="AG880" s="662" t="s">
        <v>17365</v>
      </c>
    </row>
    <row r="881" spans="1:33">
      <c r="A881" s="662" t="s">
        <v>491</v>
      </c>
      <c r="B881" s="662">
        <v>18136</v>
      </c>
      <c r="C881" s="662" t="s">
        <v>17</v>
      </c>
      <c r="D881" s="662" t="s">
        <v>499</v>
      </c>
      <c r="E881" s="662" t="s">
        <v>111</v>
      </c>
      <c r="F881" s="662" t="s">
        <v>500</v>
      </c>
      <c r="G881" s="662">
        <v>43</v>
      </c>
      <c r="H881" s="662">
        <v>39.700000000000003</v>
      </c>
      <c r="I881" s="662">
        <v>145</v>
      </c>
      <c r="J881" s="662">
        <v>7.9</v>
      </c>
      <c r="K881" s="662">
        <v>3</v>
      </c>
      <c r="L881" s="662">
        <v>8</v>
      </c>
      <c r="M881" s="662">
        <v>2.2000000000000002</v>
      </c>
      <c r="N881" s="662" t="s">
        <v>501</v>
      </c>
      <c r="O881" s="662" t="s">
        <v>22</v>
      </c>
      <c r="P881" s="662" t="s">
        <v>40</v>
      </c>
      <c r="Q881" s="667">
        <v>43.661667000000001</v>
      </c>
      <c r="R881" s="667">
        <v>145.13166699999999</v>
      </c>
      <c r="S881" s="662">
        <v>1168.6816771266954</v>
      </c>
      <c r="T881" s="668" t="s">
        <v>4605</v>
      </c>
      <c r="U881" s="668" t="s">
        <v>4605</v>
      </c>
      <c r="V881" s="668" t="s">
        <v>4605</v>
      </c>
      <c r="W881" s="668" t="s">
        <v>22</v>
      </c>
      <c r="X881" s="668" t="s">
        <v>22</v>
      </c>
      <c r="Y881" s="668" t="s">
        <v>22</v>
      </c>
      <c r="Z881" s="668" t="s">
        <v>22</v>
      </c>
      <c r="AB881" s="662" t="s">
        <v>4745</v>
      </c>
      <c r="AC881" s="662" t="s">
        <v>831</v>
      </c>
      <c r="AE881" s="662" t="s">
        <v>5244</v>
      </c>
      <c r="AF881" s="662" t="s">
        <v>15694</v>
      </c>
      <c r="AG881" s="662" t="s">
        <v>17366</v>
      </c>
    </row>
    <row r="882" spans="1:33">
      <c r="A882" s="662" t="s">
        <v>4333</v>
      </c>
      <c r="B882" s="662">
        <v>88971</v>
      </c>
      <c r="C882" s="662" t="s">
        <v>23</v>
      </c>
      <c r="D882" s="662" t="s">
        <v>4471</v>
      </c>
      <c r="E882" s="662" t="s">
        <v>4472</v>
      </c>
      <c r="F882" s="662" t="s">
        <v>4473</v>
      </c>
      <c r="G882" s="662">
        <v>27</v>
      </c>
      <c r="H882" s="662">
        <v>25.9</v>
      </c>
      <c r="I882" s="662">
        <v>128</v>
      </c>
      <c r="J882" s="662">
        <v>42.3</v>
      </c>
      <c r="K882" s="662">
        <v>27</v>
      </c>
      <c r="L882" s="662">
        <v>10</v>
      </c>
      <c r="M882" s="662" t="s">
        <v>22</v>
      </c>
      <c r="N882" s="662" t="s">
        <v>4474</v>
      </c>
      <c r="O882" s="662" t="s">
        <v>22</v>
      </c>
      <c r="P882" s="662" t="s">
        <v>22</v>
      </c>
      <c r="Q882" s="667">
        <v>27.431667000000001</v>
      </c>
      <c r="R882" s="667">
        <v>128.70500000000001</v>
      </c>
      <c r="S882" s="662">
        <v>1168.8097145070797</v>
      </c>
      <c r="T882" s="668" t="s">
        <v>4605</v>
      </c>
      <c r="U882" s="668" t="s">
        <v>4605</v>
      </c>
      <c r="V882" s="668" t="s">
        <v>4605</v>
      </c>
      <c r="W882" s="668" t="s">
        <v>22</v>
      </c>
      <c r="X882" s="668" t="s">
        <v>22</v>
      </c>
      <c r="Y882" s="668" t="s">
        <v>4605</v>
      </c>
      <c r="Z882" s="668" t="s">
        <v>22</v>
      </c>
      <c r="AB882" s="662" t="s">
        <v>4745</v>
      </c>
      <c r="AC882" s="662" t="s">
        <v>4898</v>
      </c>
      <c r="AE882" s="662" t="s">
        <v>5244</v>
      </c>
      <c r="AF882" s="662" t="s">
        <v>15695</v>
      </c>
      <c r="AG882" s="662" t="s">
        <v>17367</v>
      </c>
    </row>
    <row r="883" spans="1:33" ht="18.75" customHeight="1">
      <c r="A883" s="662" t="s">
        <v>16</v>
      </c>
      <c r="B883" s="662">
        <v>11291</v>
      </c>
      <c r="C883" s="662" t="s">
        <v>23</v>
      </c>
      <c r="D883" s="662" t="s">
        <v>64</v>
      </c>
      <c r="E883" s="662" t="s">
        <v>65</v>
      </c>
      <c r="F883" s="662" t="s">
        <v>66</v>
      </c>
      <c r="G883" s="662">
        <v>44</v>
      </c>
      <c r="H883" s="662">
        <v>56.4</v>
      </c>
      <c r="I883" s="662">
        <v>142</v>
      </c>
      <c r="J883" s="662">
        <v>35.1</v>
      </c>
      <c r="K883" s="662">
        <v>7</v>
      </c>
      <c r="L883" s="662">
        <v>17.2</v>
      </c>
      <c r="M883" s="662" t="s">
        <v>22</v>
      </c>
      <c r="N883" s="662" t="s">
        <v>67</v>
      </c>
      <c r="O883" s="662">
        <v>11917</v>
      </c>
      <c r="P883" s="662" t="s">
        <v>22</v>
      </c>
      <c r="Q883" s="667">
        <v>44.94</v>
      </c>
      <c r="R883" s="667">
        <v>142.58500000000001</v>
      </c>
      <c r="S883" s="662">
        <v>1176.0613620234251</v>
      </c>
      <c r="T883" s="668" t="s">
        <v>4605</v>
      </c>
      <c r="U883" s="668" t="s">
        <v>4605</v>
      </c>
      <c r="V883" s="668" t="s">
        <v>4605</v>
      </c>
      <c r="W883" s="668" t="s">
        <v>22</v>
      </c>
      <c r="X883" s="668" t="s">
        <v>22</v>
      </c>
      <c r="Y883" s="668" t="s">
        <v>4605</v>
      </c>
      <c r="Z883" s="668" t="s">
        <v>22</v>
      </c>
      <c r="AB883" s="662" t="s">
        <v>4745</v>
      </c>
      <c r="AC883" s="662" t="s">
        <v>4757</v>
      </c>
      <c r="AE883" s="662" t="s">
        <v>5244</v>
      </c>
      <c r="AF883" s="662" t="s">
        <v>15698</v>
      </c>
      <c r="AG883" s="662" t="s">
        <v>17370</v>
      </c>
    </row>
    <row r="884" spans="1:33" ht="18.75" customHeight="1">
      <c r="A884" s="662" t="s">
        <v>4479</v>
      </c>
      <c r="B884" s="662">
        <v>92012</v>
      </c>
      <c r="C884" s="662" t="s">
        <v>23</v>
      </c>
      <c r="D884" s="662" t="s">
        <v>4543</v>
      </c>
      <c r="E884" s="662" t="s">
        <v>4544</v>
      </c>
      <c r="F884" s="662" t="s">
        <v>4545</v>
      </c>
      <c r="G884" s="662">
        <v>25</v>
      </c>
      <c r="H884" s="662">
        <v>50.8</v>
      </c>
      <c r="I884" s="662">
        <v>131</v>
      </c>
      <c r="J884" s="662">
        <v>15.8</v>
      </c>
      <c r="K884" s="662">
        <v>48</v>
      </c>
      <c r="L884" s="662">
        <v>9.8000000000000007</v>
      </c>
      <c r="M884" s="662" t="s">
        <v>22</v>
      </c>
      <c r="N884" s="662" t="s">
        <v>35</v>
      </c>
      <c r="O884" s="662" t="s">
        <v>22</v>
      </c>
      <c r="P884" s="662" t="s">
        <v>36</v>
      </c>
      <c r="Q884" s="667">
        <v>25.846667</v>
      </c>
      <c r="R884" s="667">
        <v>131.26333299999999</v>
      </c>
      <c r="S884" s="662">
        <v>1177.970638425453</v>
      </c>
      <c r="T884" s="668" t="s">
        <v>4605</v>
      </c>
      <c r="U884" s="668" t="s">
        <v>4605</v>
      </c>
      <c r="V884" s="668" t="s">
        <v>4605</v>
      </c>
      <c r="W884" s="668" t="s">
        <v>22</v>
      </c>
      <c r="X884" s="668" t="s">
        <v>22</v>
      </c>
      <c r="Y884" s="668" t="s">
        <v>22</v>
      </c>
      <c r="Z884" s="668" t="s">
        <v>22</v>
      </c>
      <c r="AB884" s="662" t="s">
        <v>35</v>
      </c>
      <c r="AC884" s="662" t="s">
        <v>35</v>
      </c>
      <c r="AE884" s="662" t="s">
        <v>5244</v>
      </c>
      <c r="AF884" s="662" t="s">
        <v>15696</v>
      </c>
      <c r="AG884" s="662" t="s">
        <v>17368</v>
      </c>
    </row>
    <row r="885" spans="1:33" ht="18.75" customHeight="1">
      <c r="A885" s="662" t="s">
        <v>491</v>
      </c>
      <c r="B885" s="662">
        <v>18281</v>
      </c>
      <c r="C885" s="662" t="s">
        <v>17</v>
      </c>
      <c r="D885" s="662" t="s">
        <v>518</v>
      </c>
      <c r="E885" s="662" t="s">
        <v>519</v>
      </c>
      <c r="F885" s="662" t="s">
        <v>520</v>
      </c>
      <c r="G885" s="662">
        <v>43</v>
      </c>
      <c r="H885" s="662">
        <v>23.6</v>
      </c>
      <c r="I885" s="662">
        <v>145</v>
      </c>
      <c r="J885" s="662">
        <v>45.5</v>
      </c>
      <c r="K885" s="662">
        <v>12</v>
      </c>
      <c r="L885" s="662">
        <v>10</v>
      </c>
      <c r="M885" s="662">
        <v>1.5</v>
      </c>
      <c r="N885" s="662" t="s">
        <v>521</v>
      </c>
      <c r="O885" s="662" t="s">
        <v>22</v>
      </c>
      <c r="P885" s="662" t="s">
        <v>40</v>
      </c>
      <c r="Q885" s="667">
        <v>43.393332999999998</v>
      </c>
      <c r="R885" s="667">
        <v>145.75833299999999</v>
      </c>
      <c r="S885" s="662">
        <v>1180.1849311336337</v>
      </c>
      <c r="T885" s="668" t="s">
        <v>4605</v>
      </c>
      <c r="U885" s="668" t="s">
        <v>4605</v>
      </c>
      <c r="V885" s="668" t="s">
        <v>4605</v>
      </c>
      <c r="W885" s="668" t="s">
        <v>22</v>
      </c>
      <c r="X885" s="668" t="s">
        <v>22</v>
      </c>
      <c r="Y885" s="668" t="s">
        <v>22</v>
      </c>
      <c r="Z885" s="668" t="s">
        <v>22</v>
      </c>
      <c r="AB885" s="662" t="s">
        <v>4755</v>
      </c>
      <c r="AC885" s="662" t="s">
        <v>117</v>
      </c>
      <c r="AE885" s="662" t="s">
        <v>5244</v>
      </c>
      <c r="AF885" s="662" t="s">
        <v>15715</v>
      </c>
      <c r="AG885" s="662" t="s">
        <v>17387</v>
      </c>
    </row>
    <row r="886" spans="1:33">
      <c r="A886" s="662" t="s">
        <v>4479</v>
      </c>
      <c r="B886" s="662">
        <v>92011</v>
      </c>
      <c r="C886" s="662" t="s">
        <v>23</v>
      </c>
      <c r="D886" s="662" t="s">
        <v>4539</v>
      </c>
      <c r="E886" s="662" t="s">
        <v>4540</v>
      </c>
      <c r="F886" s="662" t="s">
        <v>4541</v>
      </c>
      <c r="G886" s="662">
        <v>25</v>
      </c>
      <c r="H886" s="662">
        <v>49.7</v>
      </c>
      <c r="I886" s="662">
        <v>131</v>
      </c>
      <c r="J886" s="662">
        <v>13.7</v>
      </c>
      <c r="K886" s="662">
        <v>15</v>
      </c>
      <c r="L886" s="662">
        <v>22.5</v>
      </c>
      <c r="M886" s="662" t="s">
        <v>22</v>
      </c>
      <c r="N886" s="662" t="s">
        <v>4542</v>
      </c>
      <c r="O886" s="662" t="s">
        <v>22</v>
      </c>
      <c r="P886" s="662" t="s">
        <v>22</v>
      </c>
      <c r="Q886" s="667">
        <v>25.828333000000001</v>
      </c>
      <c r="R886" s="667">
        <v>131.22833299999999</v>
      </c>
      <c r="S886" s="662">
        <v>1181.3403998906733</v>
      </c>
      <c r="T886" s="668" t="s">
        <v>4605</v>
      </c>
      <c r="U886" s="668" t="s">
        <v>4605</v>
      </c>
      <c r="V886" s="668" t="s">
        <v>4605</v>
      </c>
      <c r="W886" s="668" t="s">
        <v>4605</v>
      </c>
      <c r="X886" s="668" t="s">
        <v>22</v>
      </c>
      <c r="Y886" s="668" t="s">
        <v>4605</v>
      </c>
      <c r="Z886" s="668" t="s">
        <v>4605</v>
      </c>
      <c r="AB886" s="662" t="s">
        <v>4542</v>
      </c>
      <c r="AC886" s="662" t="s">
        <v>4542</v>
      </c>
      <c r="AE886" s="662" t="s">
        <v>5244</v>
      </c>
      <c r="AF886" s="662" t="s">
        <v>15714</v>
      </c>
      <c r="AG886" s="662" t="s">
        <v>17386</v>
      </c>
    </row>
    <row r="887" spans="1:33">
      <c r="A887" s="662" t="s">
        <v>16</v>
      </c>
      <c r="B887" s="662">
        <v>11121</v>
      </c>
      <c r="C887" s="662" t="s">
        <v>17</v>
      </c>
      <c r="D887" s="662" t="s">
        <v>44</v>
      </c>
      <c r="E887" s="662" t="s">
        <v>45</v>
      </c>
      <c r="F887" s="662" t="s">
        <v>46</v>
      </c>
      <c r="G887" s="662">
        <v>45</v>
      </c>
      <c r="H887" s="662">
        <v>14.9</v>
      </c>
      <c r="I887" s="662">
        <v>141</v>
      </c>
      <c r="J887" s="662">
        <v>51.1</v>
      </c>
      <c r="K887" s="662">
        <v>23</v>
      </c>
      <c r="L887" s="662">
        <v>10</v>
      </c>
      <c r="M887" s="662">
        <v>1.5</v>
      </c>
      <c r="N887" s="662" t="s">
        <v>47</v>
      </c>
      <c r="O887" s="662">
        <v>11905</v>
      </c>
      <c r="P887" s="662" t="s">
        <v>40</v>
      </c>
      <c r="Q887" s="667">
        <v>45.248333000000002</v>
      </c>
      <c r="R887" s="667">
        <v>141.85166699999999</v>
      </c>
      <c r="S887" s="662">
        <v>1183.2951085784018</v>
      </c>
      <c r="T887" s="668" t="s">
        <v>4605</v>
      </c>
      <c r="U887" s="668" t="s">
        <v>4605</v>
      </c>
      <c r="V887" s="668" t="s">
        <v>4605</v>
      </c>
      <c r="W887" s="668" t="s">
        <v>22</v>
      </c>
      <c r="X887" s="668" t="s">
        <v>22</v>
      </c>
      <c r="Y887" s="668" t="s">
        <v>22</v>
      </c>
      <c r="Z887" s="668" t="s">
        <v>22</v>
      </c>
      <c r="AB887" s="662" t="s">
        <v>47</v>
      </c>
      <c r="AC887" s="662" t="s">
        <v>47</v>
      </c>
      <c r="AE887" s="662" t="s">
        <v>5244</v>
      </c>
      <c r="AF887" s="662" t="s">
        <v>15697</v>
      </c>
      <c r="AG887" s="662" t="s">
        <v>17369</v>
      </c>
    </row>
    <row r="888" spans="1:33" ht="18.75" customHeight="1">
      <c r="A888" s="662" t="s">
        <v>16</v>
      </c>
      <c r="B888" s="662">
        <v>11206</v>
      </c>
      <c r="C888" s="662" t="s">
        <v>17</v>
      </c>
      <c r="D888" s="662" t="s">
        <v>56</v>
      </c>
      <c r="E888" s="662" t="s">
        <v>57</v>
      </c>
      <c r="F888" s="662" t="s">
        <v>58</v>
      </c>
      <c r="G888" s="662">
        <v>45</v>
      </c>
      <c r="H888" s="662">
        <v>7.5</v>
      </c>
      <c r="I888" s="662">
        <v>142</v>
      </c>
      <c r="J888" s="662">
        <v>21</v>
      </c>
      <c r="K888" s="662">
        <v>18</v>
      </c>
      <c r="L888" s="662">
        <v>10</v>
      </c>
      <c r="M888" s="662">
        <v>2.5</v>
      </c>
      <c r="N888" s="662" t="s">
        <v>59</v>
      </c>
      <c r="O888" s="662" t="s">
        <v>22</v>
      </c>
      <c r="P888" s="662" t="s">
        <v>40</v>
      </c>
      <c r="Q888" s="667">
        <v>45.125</v>
      </c>
      <c r="R888" s="667">
        <v>142.35</v>
      </c>
      <c r="S888" s="662">
        <v>1186.5837332637593</v>
      </c>
      <c r="T888" s="668" t="s">
        <v>4605</v>
      </c>
      <c r="U888" s="668" t="s">
        <v>4605</v>
      </c>
      <c r="V888" s="668" t="s">
        <v>4605</v>
      </c>
      <c r="W888" s="668" t="s">
        <v>22</v>
      </c>
      <c r="X888" s="668" t="s">
        <v>22</v>
      </c>
      <c r="Y888" s="668" t="s">
        <v>22</v>
      </c>
      <c r="Z888" s="668" t="s">
        <v>22</v>
      </c>
      <c r="AB888" s="662" t="s">
        <v>4745</v>
      </c>
      <c r="AC888" s="662" t="s">
        <v>81</v>
      </c>
      <c r="AE888" s="662" t="s">
        <v>5244</v>
      </c>
      <c r="AF888" s="662" t="s">
        <v>15713</v>
      </c>
      <c r="AG888" s="662" t="s">
        <v>17385</v>
      </c>
    </row>
    <row r="889" spans="1:33" ht="18.75" customHeight="1">
      <c r="A889" s="662" t="s">
        <v>389</v>
      </c>
      <c r="B889" s="662">
        <v>17351</v>
      </c>
      <c r="C889" s="662" t="s">
        <v>17</v>
      </c>
      <c r="D889" s="662" t="s">
        <v>431</v>
      </c>
      <c r="E889" s="662" t="s">
        <v>432</v>
      </c>
      <c r="F889" s="662" t="s">
        <v>433</v>
      </c>
      <c r="G889" s="662">
        <v>44</v>
      </c>
      <c r="H889" s="662">
        <v>3.1</v>
      </c>
      <c r="I889" s="662">
        <v>144</v>
      </c>
      <c r="J889" s="662">
        <v>58.9</v>
      </c>
      <c r="K889" s="662">
        <v>144</v>
      </c>
      <c r="L889" s="662">
        <v>10</v>
      </c>
      <c r="M889" s="662">
        <v>2.5</v>
      </c>
      <c r="N889" s="662" t="s">
        <v>434</v>
      </c>
      <c r="O889" s="662">
        <v>17935</v>
      </c>
      <c r="P889" s="662" t="s">
        <v>40</v>
      </c>
      <c r="Q889" s="667">
        <v>44.051667000000002</v>
      </c>
      <c r="R889" s="667">
        <v>144.98166699999999</v>
      </c>
      <c r="S889" s="662">
        <v>1194.7410727333183</v>
      </c>
      <c r="T889" s="668" t="s">
        <v>4605</v>
      </c>
      <c r="U889" s="668" t="s">
        <v>4605</v>
      </c>
      <c r="V889" s="668" t="s">
        <v>4605</v>
      </c>
      <c r="W889" s="668" t="s">
        <v>22</v>
      </c>
      <c r="X889" s="668" t="s">
        <v>22</v>
      </c>
      <c r="Y889" s="668" t="s">
        <v>22</v>
      </c>
      <c r="Z889" s="668" t="s">
        <v>22</v>
      </c>
      <c r="AB889" s="662" t="s">
        <v>2404</v>
      </c>
      <c r="AC889" s="662" t="s">
        <v>1460</v>
      </c>
      <c r="AE889" s="662" t="s">
        <v>5244</v>
      </c>
      <c r="AF889" s="662" t="s">
        <v>15704</v>
      </c>
      <c r="AG889" s="662" t="s">
        <v>17376</v>
      </c>
    </row>
    <row r="890" spans="1:33" ht="18.75" customHeight="1">
      <c r="A890" s="662" t="s">
        <v>16</v>
      </c>
      <c r="B890" s="662">
        <v>11016</v>
      </c>
      <c r="C890" s="662" t="s">
        <v>23</v>
      </c>
      <c r="D890" s="662" t="s">
        <v>24</v>
      </c>
      <c r="E890" s="662" t="s">
        <v>25</v>
      </c>
      <c r="F890" s="662" t="s">
        <v>26</v>
      </c>
      <c r="G890" s="662">
        <v>45</v>
      </c>
      <c r="H890" s="662">
        <v>24.9</v>
      </c>
      <c r="I890" s="662">
        <v>141</v>
      </c>
      <c r="J890" s="662">
        <v>40.700000000000003</v>
      </c>
      <c r="K890" s="662">
        <v>3</v>
      </c>
      <c r="L890" s="662">
        <v>24.1</v>
      </c>
      <c r="M890" s="662" t="s">
        <v>22</v>
      </c>
      <c r="N890" s="662" t="s">
        <v>27</v>
      </c>
      <c r="O890" s="662">
        <v>11903</v>
      </c>
      <c r="P890" s="662" t="s">
        <v>22</v>
      </c>
      <c r="Q890" s="667">
        <v>45.414999999999999</v>
      </c>
      <c r="R890" s="667">
        <v>141.67833300000001</v>
      </c>
      <c r="S890" s="662">
        <v>1195.3542021393273</v>
      </c>
      <c r="T890" s="668" t="s">
        <v>4605</v>
      </c>
      <c r="U890" s="668" t="s">
        <v>4605</v>
      </c>
      <c r="V890" s="668" t="s">
        <v>4605</v>
      </c>
      <c r="W890" s="668" t="s">
        <v>4605</v>
      </c>
      <c r="X890" s="668" t="s">
        <v>22</v>
      </c>
      <c r="Y890" s="668" t="s">
        <v>4605</v>
      </c>
      <c r="Z890" s="668" t="s">
        <v>4605</v>
      </c>
      <c r="AB890" s="662" t="s">
        <v>4745</v>
      </c>
      <c r="AC890" s="662" t="s">
        <v>4744</v>
      </c>
      <c r="AE890" s="662" t="s">
        <v>5244</v>
      </c>
      <c r="AF890" s="662" t="s">
        <v>15716</v>
      </c>
      <c r="AG890" s="662" t="s">
        <v>17388</v>
      </c>
    </row>
    <row r="891" spans="1:33">
      <c r="A891" s="662" t="s">
        <v>16</v>
      </c>
      <c r="B891" s="662">
        <v>11061</v>
      </c>
      <c r="C891" s="662" t="s">
        <v>23</v>
      </c>
      <c r="D891" s="662" t="s">
        <v>32</v>
      </c>
      <c r="E891" s="662" t="s">
        <v>33</v>
      </c>
      <c r="F891" s="662" t="s">
        <v>34</v>
      </c>
      <c r="G891" s="662">
        <v>45</v>
      </c>
      <c r="H891" s="662">
        <v>24.2</v>
      </c>
      <c r="I891" s="662">
        <v>141</v>
      </c>
      <c r="J891" s="662">
        <v>48.1</v>
      </c>
      <c r="K891" s="662">
        <v>8</v>
      </c>
      <c r="L891" s="662">
        <v>10</v>
      </c>
      <c r="M891" s="662" t="s">
        <v>22</v>
      </c>
      <c r="N891" s="662" t="s">
        <v>35</v>
      </c>
      <c r="O891" s="662">
        <v>11904</v>
      </c>
      <c r="P891" s="662" t="s">
        <v>36</v>
      </c>
      <c r="Q891" s="667">
        <v>45.403333000000003</v>
      </c>
      <c r="R891" s="667">
        <v>141.80166700000001</v>
      </c>
      <c r="S891" s="662">
        <v>1197.7518989597943</v>
      </c>
      <c r="T891" s="668" t="s">
        <v>4605</v>
      </c>
      <c r="U891" s="668" t="s">
        <v>4605</v>
      </c>
      <c r="V891" s="668" t="s">
        <v>4605</v>
      </c>
      <c r="W891" s="668" t="s">
        <v>22</v>
      </c>
      <c r="X891" s="668" t="s">
        <v>22</v>
      </c>
      <c r="Y891" s="668" t="s">
        <v>22</v>
      </c>
      <c r="Z891" s="668" t="s">
        <v>22</v>
      </c>
      <c r="AB891" s="662" t="s">
        <v>35</v>
      </c>
      <c r="AC891" s="662" t="s">
        <v>35</v>
      </c>
      <c r="AE891" s="662" t="s">
        <v>5244</v>
      </c>
      <c r="AF891" s="662" t="s">
        <v>15707</v>
      </c>
      <c r="AG891" s="662" t="s">
        <v>17379</v>
      </c>
    </row>
    <row r="892" spans="1:33" ht="18.75" customHeight="1">
      <c r="A892" s="662" t="s">
        <v>16</v>
      </c>
      <c r="B892" s="662">
        <v>11076</v>
      </c>
      <c r="C892" s="662" t="s">
        <v>17</v>
      </c>
      <c r="D892" s="662" t="s">
        <v>37</v>
      </c>
      <c r="E892" s="662" t="s">
        <v>38</v>
      </c>
      <c r="F892" s="662" t="s">
        <v>39</v>
      </c>
      <c r="G892" s="662">
        <v>45</v>
      </c>
      <c r="H892" s="662">
        <v>20.100000000000001</v>
      </c>
      <c r="I892" s="662">
        <v>142</v>
      </c>
      <c r="J892" s="662">
        <v>10.199999999999999</v>
      </c>
      <c r="K892" s="662">
        <v>13</v>
      </c>
      <c r="L892" s="662">
        <v>6.5</v>
      </c>
      <c r="M892" s="662">
        <v>1.5</v>
      </c>
      <c r="N892" s="662" t="s">
        <v>21</v>
      </c>
      <c r="O892" s="662">
        <v>11900</v>
      </c>
      <c r="P892" s="662" t="s">
        <v>40</v>
      </c>
      <c r="Q892" s="667">
        <v>45.335000000000001</v>
      </c>
      <c r="R892" s="667">
        <v>142.16999999999999</v>
      </c>
      <c r="S892" s="662">
        <v>1202.0295433393619</v>
      </c>
      <c r="T892" s="668" t="s">
        <v>4605</v>
      </c>
      <c r="U892" s="668" t="s">
        <v>4605</v>
      </c>
      <c r="V892" s="668" t="s">
        <v>4605</v>
      </c>
      <c r="W892" s="668" t="s">
        <v>22</v>
      </c>
      <c r="X892" s="668" t="s">
        <v>22</v>
      </c>
      <c r="Y892" s="668" t="s">
        <v>22</v>
      </c>
      <c r="Z892" s="668" t="s">
        <v>22</v>
      </c>
      <c r="AB892" s="662" t="s">
        <v>21</v>
      </c>
      <c r="AC892" s="662" t="s">
        <v>21</v>
      </c>
      <c r="AE892" s="662" t="s">
        <v>5244</v>
      </c>
      <c r="AF892" s="662" t="s">
        <v>15699</v>
      </c>
      <c r="AG892" s="662" t="s">
        <v>17371</v>
      </c>
    </row>
    <row r="893" spans="1:33" ht="18.75" customHeight="1">
      <c r="A893" s="662" t="s">
        <v>491</v>
      </c>
      <c r="B893" s="662">
        <v>18038</v>
      </c>
      <c r="C893" s="662" t="s">
        <v>17</v>
      </c>
      <c r="D893" s="662" t="s">
        <v>492</v>
      </c>
      <c r="E893" s="662" t="s">
        <v>493</v>
      </c>
      <c r="F893" s="662" t="s">
        <v>494</v>
      </c>
      <c r="G893" s="662">
        <v>44</v>
      </c>
      <c r="H893" s="662">
        <v>1.4</v>
      </c>
      <c r="I893" s="662">
        <v>145</v>
      </c>
      <c r="J893" s="662">
        <v>11.2</v>
      </c>
      <c r="K893" s="662">
        <v>15</v>
      </c>
      <c r="L893" s="662">
        <v>9.9</v>
      </c>
      <c r="M893" s="662">
        <v>1.5</v>
      </c>
      <c r="N893" s="662" t="s">
        <v>287</v>
      </c>
      <c r="O893" s="662">
        <v>18925</v>
      </c>
      <c r="P893" s="662" t="s">
        <v>22</v>
      </c>
      <c r="Q893" s="667">
        <v>44.023333000000001</v>
      </c>
      <c r="R893" s="667">
        <v>145.186667</v>
      </c>
      <c r="S893" s="662">
        <v>1202.5841573992029</v>
      </c>
      <c r="T893" s="668" t="s">
        <v>4605</v>
      </c>
      <c r="U893" s="668" t="s">
        <v>4605</v>
      </c>
      <c r="V893" s="668" t="s">
        <v>4605</v>
      </c>
      <c r="W893" s="668" t="s">
        <v>22</v>
      </c>
      <c r="X893" s="668" t="s">
        <v>22</v>
      </c>
      <c r="Y893" s="668" t="s">
        <v>22</v>
      </c>
      <c r="Z893" s="668" t="s">
        <v>22</v>
      </c>
      <c r="AB893" s="662" t="s">
        <v>287</v>
      </c>
      <c r="AC893" s="662" t="s">
        <v>287</v>
      </c>
      <c r="AE893" s="662" t="s">
        <v>5244</v>
      </c>
      <c r="AF893" s="662" t="s">
        <v>15712</v>
      </c>
      <c r="AG893" s="662" t="s">
        <v>17384</v>
      </c>
    </row>
    <row r="894" spans="1:33" ht="18.75" customHeight="1">
      <c r="A894" s="662" t="s">
        <v>16</v>
      </c>
      <c r="B894" s="662">
        <v>11001</v>
      </c>
      <c r="C894" s="662" t="s">
        <v>17</v>
      </c>
      <c r="D894" s="662" t="s">
        <v>18</v>
      </c>
      <c r="E894" s="662" t="s">
        <v>19</v>
      </c>
      <c r="F894" s="662" t="s">
        <v>20</v>
      </c>
      <c r="G894" s="662">
        <v>45</v>
      </c>
      <c r="H894" s="662">
        <v>31.2</v>
      </c>
      <c r="I894" s="662">
        <v>141</v>
      </c>
      <c r="J894" s="662">
        <v>56.1</v>
      </c>
      <c r="K894" s="662">
        <v>26</v>
      </c>
      <c r="L894" s="662">
        <v>10.1</v>
      </c>
      <c r="M894" s="662">
        <v>1.5</v>
      </c>
      <c r="N894" s="662" t="s">
        <v>21</v>
      </c>
      <c r="O894" s="662" t="s">
        <v>22</v>
      </c>
      <c r="P894" s="662" t="s">
        <v>22</v>
      </c>
      <c r="Q894" s="667">
        <v>45.52</v>
      </c>
      <c r="R894" s="667">
        <v>141.935</v>
      </c>
      <c r="S894" s="662">
        <v>1213.7330130304715</v>
      </c>
      <c r="T894" s="668" t="s">
        <v>4605</v>
      </c>
      <c r="U894" s="668" t="s">
        <v>4605</v>
      </c>
      <c r="V894" s="668" t="s">
        <v>4605</v>
      </c>
      <c r="W894" s="668" t="s">
        <v>22</v>
      </c>
      <c r="X894" s="668" t="s">
        <v>22</v>
      </c>
      <c r="Y894" s="668" t="s">
        <v>22</v>
      </c>
      <c r="Z894" s="668" t="s">
        <v>22</v>
      </c>
      <c r="AB894" s="662" t="s">
        <v>21</v>
      </c>
      <c r="AC894" s="662" t="s">
        <v>21</v>
      </c>
      <c r="AE894" s="662" t="s">
        <v>4979</v>
      </c>
      <c r="AF894" s="662" t="s">
        <v>15734</v>
      </c>
      <c r="AG894" s="662" t="s">
        <v>17406</v>
      </c>
    </row>
    <row r="895" spans="1:33" ht="18.75" customHeight="1">
      <c r="A895" s="662" t="s">
        <v>4333</v>
      </c>
      <c r="B895" s="662">
        <v>88986</v>
      </c>
      <c r="C895" s="662" t="s">
        <v>23</v>
      </c>
      <c r="D895" s="662" t="s">
        <v>4475</v>
      </c>
      <c r="E895" s="662" t="s">
        <v>4476</v>
      </c>
      <c r="F895" s="662" t="s">
        <v>4477</v>
      </c>
      <c r="G895" s="662">
        <v>27</v>
      </c>
      <c r="H895" s="662">
        <v>2.6</v>
      </c>
      <c r="I895" s="662">
        <v>128</v>
      </c>
      <c r="J895" s="662">
        <v>24.1</v>
      </c>
      <c r="K895" s="662">
        <v>14</v>
      </c>
      <c r="L895" s="662">
        <v>10.1</v>
      </c>
      <c r="M895" s="662" t="s">
        <v>22</v>
      </c>
      <c r="N895" s="662" t="s">
        <v>4478</v>
      </c>
      <c r="O895" s="662" t="s">
        <v>22</v>
      </c>
      <c r="P895" s="662" t="s">
        <v>36</v>
      </c>
      <c r="Q895" s="667">
        <v>27.043333000000001</v>
      </c>
      <c r="R895" s="667">
        <v>128.401667</v>
      </c>
      <c r="S895" s="662">
        <v>1221.2346878964131</v>
      </c>
      <c r="T895" s="668" t="s">
        <v>4605</v>
      </c>
      <c r="U895" s="668" t="s">
        <v>4605</v>
      </c>
      <c r="V895" s="668" t="s">
        <v>4605</v>
      </c>
      <c r="W895" s="668" t="s">
        <v>22</v>
      </c>
      <c r="X895" s="668" t="s">
        <v>22</v>
      </c>
      <c r="Y895" s="668" t="s">
        <v>22</v>
      </c>
      <c r="Z895" s="668" t="s">
        <v>22</v>
      </c>
      <c r="AB895" s="662" t="s">
        <v>4899</v>
      </c>
      <c r="AC895" s="662" t="s">
        <v>4896</v>
      </c>
      <c r="AE895" s="662" t="s">
        <v>4979</v>
      </c>
      <c r="AF895" s="662" t="s">
        <v>15722</v>
      </c>
      <c r="AG895" s="662" t="s">
        <v>17394</v>
      </c>
    </row>
    <row r="896" spans="1:33">
      <c r="A896" s="662" t="s">
        <v>4479</v>
      </c>
      <c r="B896" s="662">
        <v>91021</v>
      </c>
      <c r="C896" s="662" t="s">
        <v>17</v>
      </c>
      <c r="D896" s="662" t="s">
        <v>4484</v>
      </c>
      <c r="E896" s="662" t="s">
        <v>4485</v>
      </c>
      <c r="F896" s="662" t="s">
        <v>4486</v>
      </c>
      <c r="G896" s="662">
        <v>26</v>
      </c>
      <c r="H896" s="662">
        <v>50.1</v>
      </c>
      <c r="I896" s="662">
        <v>128</v>
      </c>
      <c r="J896" s="662">
        <v>16.3</v>
      </c>
      <c r="K896" s="662">
        <v>232</v>
      </c>
      <c r="L896" s="662">
        <v>10</v>
      </c>
      <c r="M896" s="662">
        <v>1.5</v>
      </c>
      <c r="N896" s="662" t="s">
        <v>4057</v>
      </c>
      <c r="O896" s="662" t="s">
        <v>22</v>
      </c>
      <c r="P896" s="662" t="s">
        <v>40</v>
      </c>
      <c r="Q896" s="667">
        <v>26.835000000000001</v>
      </c>
      <c r="R896" s="667">
        <v>128.27166700000001</v>
      </c>
      <c r="S896" s="662">
        <v>1247.3363688431332</v>
      </c>
      <c r="T896" s="668" t="s">
        <v>4605</v>
      </c>
      <c r="U896" s="668" t="s">
        <v>4605</v>
      </c>
      <c r="V896" s="668" t="s">
        <v>4605</v>
      </c>
      <c r="W896" s="668" t="s">
        <v>22</v>
      </c>
      <c r="X896" s="668" t="s">
        <v>22</v>
      </c>
      <c r="Y896" s="668" t="s">
        <v>22</v>
      </c>
      <c r="Z896" s="668" t="s">
        <v>22</v>
      </c>
      <c r="AB896" s="662" t="s">
        <v>4745</v>
      </c>
      <c r="AC896" s="662" t="s">
        <v>4852</v>
      </c>
      <c r="AE896" s="662" t="s">
        <v>4979</v>
      </c>
      <c r="AF896" s="662" t="s">
        <v>15725</v>
      </c>
      <c r="AG896" s="662" t="s">
        <v>17397</v>
      </c>
    </row>
    <row r="897" spans="1:33">
      <c r="A897" s="662" t="s">
        <v>4479</v>
      </c>
      <c r="B897" s="662">
        <v>91011</v>
      </c>
      <c r="C897" s="662" t="s">
        <v>17</v>
      </c>
      <c r="D897" s="662" t="s">
        <v>4480</v>
      </c>
      <c r="E897" s="662" t="s">
        <v>4481</v>
      </c>
      <c r="F897" s="662" t="s">
        <v>4482</v>
      </c>
      <c r="G897" s="662">
        <v>26</v>
      </c>
      <c r="H897" s="662">
        <v>56.9</v>
      </c>
      <c r="I897" s="662">
        <v>127</v>
      </c>
      <c r="J897" s="662">
        <v>56.4</v>
      </c>
      <c r="K897" s="662">
        <v>14</v>
      </c>
      <c r="L897" s="662">
        <v>10</v>
      </c>
      <c r="M897" s="662">
        <v>1.5</v>
      </c>
      <c r="N897" s="662" t="s">
        <v>4483</v>
      </c>
      <c r="O897" s="662" t="s">
        <v>22</v>
      </c>
      <c r="P897" s="662" t="s">
        <v>40</v>
      </c>
      <c r="Q897" s="667">
        <v>26.948333000000002</v>
      </c>
      <c r="R897" s="667">
        <v>127.94</v>
      </c>
      <c r="S897" s="662">
        <v>1258.8500804737203</v>
      </c>
      <c r="T897" s="668" t="s">
        <v>4605</v>
      </c>
      <c r="U897" s="668" t="s">
        <v>4605</v>
      </c>
      <c r="V897" s="668" t="s">
        <v>4605</v>
      </c>
      <c r="W897" s="668" t="s">
        <v>22</v>
      </c>
      <c r="X897" s="668" t="s">
        <v>22</v>
      </c>
      <c r="Y897" s="668" t="s">
        <v>22</v>
      </c>
      <c r="Z897" s="668" t="s">
        <v>22</v>
      </c>
      <c r="AB897" s="662" t="s">
        <v>4483</v>
      </c>
      <c r="AC897" s="662" t="s">
        <v>4483</v>
      </c>
      <c r="AE897" s="662" t="s">
        <v>4979</v>
      </c>
      <c r="AF897" s="662" t="s">
        <v>15758</v>
      </c>
      <c r="AG897" s="662" t="s">
        <v>17432</v>
      </c>
    </row>
    <row r="898" spans="1:33">
      <c r="A898" s="662" t="s">
        <v>4479</v>
      </c>
      <c r="B898" s="662">
        <v>91107</v>
      </c>
      <c r="C898" s="662" t="s">
        <v>23</v>
      </c>
      <c r="D898" s="662" t="s">
        <v>4500</v>
      </c>
      <c r="E898" s="662" t="s">
        <v>4501</v>
      </c>
      <c r="F898" s="662" t="s">
        <v>4502</v>
      </c>
      <c r="G898" s="662">
        <v>26</v>
      </c>
      <c r="H898" s="662">
        <v>35.6</v>
      </c>
      <c r="I898" s="662">
        <v>127</v>
      </c>
      <c r="J898" s="662">
        <v>57.9</v>
      </c>
      <c r="K898" s="662">
        <v>6</v>
      </c>
      <c r="L898" s="662">
        <v>25.6</v>
      </c>
      <c r="M898" s="662" t="s">
        <v>22</v>
      </c>
      <c r="N898" s="662" t="s">
        <v>4503</v>
      </c>
      <c r="O898" s="662" t="s">
        <v>22</v>
      </c>
      <c r="P898" s="662" t="s">
        <v>22</v>
      </c>
      <c r="Q898" s="667">
        <v>26.593333000000001</v>
      </c>
      <c r="R898" s="667">
        <v>127.965</v>
      </c>
      <c r="S898" s="662">
        <v>1287.4839994562005</v>
      </c>
      <c r="T898" s="668" t="s">
        <v>4605</v>
      </c>
      <c r="U898" s="668" t="s">
        <v>4605</v>
      </c>
      <c r="V898" s="668" t="s">
        <v>4605</v>
      </c>
      <c r="W898" s="668" t="s">
        <v>22</v>
      </c>
      <c r="X898" s="668" t="s">
        <v>22</v>
      </c>
      <c r="Y898" s="668" t="s">
        <v>4605</v>
      </c>
      <c r="Z898" s="668" t="s">
        <v>22</v>
      </c>
      <c r="AB898" s="662" t="s">
        <v>4503</v>
      </c>
      <c r="AC898" s="662" t="s">
        <v>4503</v>
      </c>
      <c r="AE898" s="662" t="s">
        <v>4979</v>
      </c>
      <c r="AF898" s="662" t="s">
        <v>15736</v>
      </c>
      <c r="AG898" s="662" t="s">
        <v>17408</v>
      </c>
    </row>
    <row r="899" spans="1:33" ht="18.75" customHeight="1">
      <c r="A899" s="662" t="s">
        <v>4479</v>
      </c>
      <c r="B899" s="662">
        <v>91166</v>
      </c>
      <c r="C899" s="662" t="s">
        <v>17</v>
      </c>
      <c r="D899" s="662" t="s">
        <v>4520</v>
      </c>
      <c r="E899" s="662" t="s">
        <v>4521</v>
      </c>
      <c r="F899" s="662" t="s">
        <v>4522</v>
      </c>
      <c r="G899" s="662">
        <v>26</v>
      </c>
      <c r="H899" s="662">
        <v>21.8</v>
      </c>
      <c r="I899" s="662">
        <v>127</v>
      </c>
      <c r="J899" s="662">
        <v>58.3</v>
      </c>
      <c r="K899" s="662">
        <v>100</v>
      </c>
      <c r="L899" s="662">
        <v>10</v>
      </c>
      <c r="M899" s="662">
        <v>1.5</v>
      </c>
      <c r="N899" s="662" t="s">
        <v>1497</v>
      </c>
      <c r="O899" s="662" t="s">
        <v>22</v>
      </c>
      <c r="P899" s="662" t="s">
        <v>40</v>
      </c>
      <c r="Q899" s="667">
        <v>26.363333000000001</v>
      </c>
      <c r="R899" s="667">
        <v>127.971667</v>
      </c>
      <c r="S899" s="662">
        <v>1306.9214917036288</v>
      </c>
      <c r="T899" s="668" t="s">
        <v>4605</v>
      </c>
      <c r="U899" s="668" t="s">
        <v>4605</v>
      </c>
      <c r="V899" s="668" t="s">
        <v>4605</v>
      </c>
      <c r="W899" s="668" t="s">
        <v>22</v>
      </c>
      <c r="X899" s="668" t="s">
        <v>22</v>
      </c>
      <c r="Y899" s="668" t="s">
        <v>22</v>
      </c>
      <c r="Z899" s="668" t="s">
        <v>22</v>
      </c>
      <c r="AB899" s="662" t="s">
        <v>1497</v>
      </c>
      <c r="AC899" s="662" t="s">
        <v>1497</v>
      </c>
      <c r="AE899" s="662" t="s">
        <v>4979</v>
      </c>
      <c r="AF899" s="662" t="s">
        <v>15760</v>
      </c>
      <c r="AG899" s="662" t="s">
        <v>17434</v>
      </c>
    </row>
    <row r="900" spans="1:33" ht="18.75" customHeight="1">
      <c r="A900" s="662" t="s">
        <v>4479</v>
      </c>
      <c r="B900" s="662">
        <v>91241</v>
      </c>
      <c r="C900" s="662" t="s">
        <v>17</v>
      </c>
      <c r="D900" s="662" t="s">
        <v>4533</v>
      </c>
      <c r="E900" s="662" t="s">
        <v>4534</v>
      </c>
      <c r="F900" s="662" t="s">
        <v>4535</v>
      </c>
      <c r="G900" s="662">
        <v>26</v>
      </c>
      <c r="H900" s="662">
        <v>9.1999999999999993</v>
      </c>
      <c r="I900" s="662">
        <v>127</v>
      </c>
      <c r="J900" s="662">
        <v>45.9</v>
      </c>
      <c r="K900" s="662">
        <v>186</v>
      </c>
      <c r="L900" s="662">
        <v>10</v>
      </c>
      <c r="M900" s="662">
        <v>1.5</v>
      </c>
      <c r="N900" s="662" t="s">
        <v>4043</v>
      </c>
      <c r="O900" s="662" t="s">
        <v>22</v>
      </c>
      <c r="P900" s="662" t="s">
        <v>40</v>
      </c>
      <c r="Q900" s="667">
        <v>26.153333</v>
      </c>
      <c r="R900" s="667">
        <v>127.765</v>
      </c>
      <c r="S900" s="662">
        <v>1338.0704397873833</v>
      </c>
      <c r="T900" s="668" t="s">
        <v>4605</v>
      </c>
      <c r="U900" s="668" t="s">
        <v>4605</v>
      </c>
      <c r="V900" s="668" t="s">
        <v>4605</v>
      </c>
      <c r="W900" s="668" t="s">
        <v>22</v>
      </c>
      <c r="X900" s="668" t="s">
        <v>22</v>
      </c>
      <c r="Y900" s="668" t="s">
        <v>22</v>
      </c>
      <c r="Z900" s="668" t="s">
        <v>22</v>
      </c>
      <c r="AB900" s="662" t="s">
        <v>4745</v>
      </c>
      <c r="AC900" s="662" t="s">
        <v>4857</v>
      </c>
      <c r="AE900" s="662" t="s">
        <v>4979</v>
      </c>
      <c r="AF900" s="662" t="s">
        <v>15737</v>
      </c>
      <c r="AG900" s="662" t="s">
        <v>17409</v>
      </c>
    </row>
    <row r="901" spans="1:33">
      <c r="A901" s="662" t="s">
        <v>4479</v>
      </c>
      <c r="B901" s="662">
        <v>91197</v>
      </c>
      <c r="C901" s="662" t="s">
        <v>23</v>
      </c>
      <c r="D901" s="662" t="s">
        <v>4526</v>
      </c>
      <c r="E901" s="662" t="s">
        <v>4527</v>
      </c>
      <c r="F901" s="662" t="s">
        <v>4528</v>
      </c>
      <c r="G901" s="662">
        <v>26</v>
      </c>
      <c r="H901" s="662">
        <v>12.4</v>
      </c>
      <c r="I901" s="662">
        <v>127</v>
      </c>
      <c r="J901" s="662">
        <v>41.2</v>
      </c>
      <c r="K901" s="662">
        <v>28</v>
      </c>
      <c r="L901" s="662">
        <v>47.8</v>
      </c>
      <c r="M901" s="662" t="s">
        <v>22</v>
      </c>
      <c r="N901" s="662" t="s">
        <v>4529</v>
      </c>
      <c r="O901" s="662" t="s">
        <v>22</v>
      </c>
      <c r="P901" s="662" t="s">
        <v>22</v>
      </c>
      <c r="Q901" s="667">
        <v>26.206666999999999</v>
      </c>
      <c r="R901" s="667">
        <v>127.686667</v>
      </c>
      <c r="S901" s="662">
        <v>1338.3752456511629</v>
      </c>
      <c r="T901" s="668" t="s">
        <v>4605</v>
      </c>
      <c r="U901" s="668" t="s">
        <v>4605</v>
      </c>
      <c r="V901" s="668" t="s">
        <v>4605</v>
      </c>
      <c r="W901" s="668" t="s">
        <v>4605</v>
      </c>
      <c r="X901" s="668" t="s">
        <v>22</v>
      </c>
      <c r="Y901" s="668" t="s">
        <v>4605</v>
      </c>
      <c r="Z901" s="668" t="s">
        <v>4605</v>
      </c>
      <c r="AB901" s="662" t="s">
        <v>4529</v>
      </c>
      <c r="AC901" s="662" t="s">
        <v>4529</v>
      </c>
      <c r="AE901" s="662" t="s">
        <v>4979</v>
      </c>
      <c r="AF901" s="662" t="s">
        <v>15729</v>
      </c>
      <c r="AG901" s="662" t="s">
        <v>17401</v>
      </c>
    </row>
    <row r="902" spans="1:33" ht="18.75" customHeight="1">
      <c r="A902" s="662" t="s">
        <v>4479</v>
      </c>
      <c r="B902" s="662">
        <v>91236</v>
      </c>
      <c r="C902" s="662" t="s">
        <v>23</v>
      </c>
      <c r="D902" s="662" t="s">
        <v>4530</v>
      </c>
      <c r="E902" s="662" t="s">
        <v>4531</v>
      </c>
      <c r="F902" s="662" t="s">
        <v>4532</v>
      </c>
      <c r="G902" s="662">
        <v>26</v>
      </c>
      <c r="H902" s="662">
        <v>11.6</v>
      </c>
      <c r="I902" s="662">
        <v>127</v>
      </c>
      <c r="J902" s="662">
        <v>38.299999999999997</v>
      </c>
      <c r="K902" s="662">
        <v>3</v>
      </c>
      <c r="L902" s="662">
        <v>10</v>
      </c>
      <c r="M902" s="662" t="s">
        <v>22</v>
      </c>
      <c r="N902" s="662" t="s">
        <v>35</v>
      </c>
      <c r="O902" s="662" t="s">
        <v>22</v>
      </c>
      <c r="P902" s="662" t="s">
        <v>36</v>
      </c>
      <c r="Q902" s="667">
        <v>26.193332999999999</v>
      </c>
      <c r="R902" s="667">
        <v>127.638333</v>
      </c>
      <c r="S902" s="662">
        <v>1342.5778239959955</v>
      </c>
      <c r="T902" s="668" t="s">
        <v>4605</v>
      </c>
      <c r="U902" s="668" t="s">
        <v>4605</v>
      </c>
      <c r="V902" s="668" t="s">
        <v>4605</v>
      </c>
      <c r="W902" s="668" t="s">
        <v>22</v>
      </c>
      <c r="X902" s="668" t="s">
        <v>22</v>
      </c>
      <c r="Y902" s="668" t="s">
        <v>22</v>
      </c>
      <c r="Z902" s="668" t="s">
        <v>22</v>
      </c>
      <c r="AB902" s="662" t="s">
        <v>35</v>
      </c>
      <c r="AC902" s="662" t="s">
        <v>35</v>
      </c>
      <c r="AE902" s="662" t="s">
        <v>4979</v>
      </c>
      <c r="AF902" s="662" t="s">
        <v>15748</v>
      </c>
      <c r="AG902" s="662" t="s">
        <v>17421</v>
      </c>
    </row>
    <row r="903" spans="1:33">
      <c r="A903" s="662" t="s">
        <v>4479</v>
      </c>
      <c r="B903" s="662">
        <v>91181</v>
      </c>
      <c r="C903" s="662" t="s">
        <v>17</v>
      </c>
      <c r="D903" s="662" t="s">
        <v>4523</v>
      </c>
      <c r="E903" s="662" t="s">
        <v>4524</v>
      </c>
      <c r="F903" s="662" t="s">
        <v>4525</v>
      </c>
      <c r="G903" s="662">
        <v>26</v>
      </c>
      <c r="H903" s="662">
        <v>12.6</v>
      </c>
      <c r="I903" s="662">
        <v>127</v>
      </c>
      <c r="J903" s="662">
        <v>21.8</v>
      </c>
      <c r="K903" s="662">
        <v>220</v>
      </c>
      <c r="L903" s="662">
        <v>10</v>
      </c>
      <c r="M903" s="662">
        <v>1.5</v>
      </c>
      <c r="N903" s="662" t="s">
        <v>1495</v>
      </c>
      <c r="O903" s="662" t="s">
        <v>22</v>
      </c>
      <c r="P903" s="662" t="s">
        <v>40</v>
      </c>
      <c r="Q903" s="667">
        <v>26.21</v>
      </c>
      <c r="R903" s="667">
        <v>127.363333</v>
      </c>
      <c r="S903" s="662">
        <v>1358.685184228088</v>
      </c>
      <c r="T903" s="668" t="s">
        <v>4605</v>
      </c>
      <c r="U903" s="668" t="s">
        <v>4605</v>
      </c>
      <c r="V903" s="668" t="s">
        <v>4605</v>
      </c>
      <c r="W903" s="668" t="s">
        <v>22</v>
      </c>
      <c r="X903" s="668" t="s">
        <v>22</v>
      </c>
      <c r="Y903" s="668" t="s">
        <v>22</v>
      </c>
      <c r="Z903" s="668" t="s">
        <v>22</v>
      </c>
      <c r="AB903" s="662" t="s">
        <v>1495</v>
      </c>
      <c r="AC903" s="662" t="s">
        <v>1495</v>
      </c>
      <c r="AE903" s="662" t="s">
        <v>4979</v>
      </c>
      <c r="AF903" s="662" t="s">
        <v>15730</v>
      </c>
      <c r="AG903" s="662" t="s">
        <v>17402</v>
      </c>
    </row>
    <row r="904" spans="1:33">
      <c r="A904" s="662" t="s">
        <v>4479</v>
      </c>
      <c r="B904" s="662">
        <v>91146</v>
      </c>
      <c r="C904" s="662" t="s">
        <v>23</v>
      </c>
      <c r="D904" s="662" t="s">
        <v>4510</v>
      </c>
      <c r="E904" s="662" t="s">
        <v>4511</v>
      </c>
      <c r="F904" s="662" t="s">
        <v>4512</v>
      </c>
      <c r="G904" s="662">
        <v>26</v>
      </c>
      <c r="H904" s="662">
        <v>20.2</v>
      </c>
      <c r="I904" s="662">
        <v>126</v>
      </c>
      <c r="J904" s="662">
        <v>48.2</v>
      </c>
      <c r="K904" s="662">
        <v>5</v>
      </c>
      <c r="L904" s="662">
        <v>15</v>
      </c>
      <c r="M904" s="662" t="s">
        <v>22</v>
      </c>
      <c r="N904" s="662" t="s">
        <v>1495</v>
      </c>
      <c r="O904" s="662" t="s">
        <v>22</v>
      </c>
      <c r="P904" s="662" t="s">
        <v>22</v>
      </c>
      <c r="Q904" s="667">
        <v>26.336666999999998</v>
      </c>
      <c r="R904" s="667">
        <v>126.80333299999999</v>
      </c>
      <c r="S904" s="662">
        <v>1384.7356623287396</v>
      </c>
      <c r="T904" s="668" t="s">
        <v>4605</v>
      </c>
      <c r="U904" s="668" t="s">
        <v>4605</v>
      </c>
      <c r="V904" s="668" t="s">
        <v>4605</v>
      </c>
      <c r="W904" s="668" t="s">
        <v>22</v>
      </c>
      <c r="X904" s="668" t="s">
        <v>22</v>
      </c>
      <c r="Y904" s="668" t="s">
        <v>4605</v>
      </c>
      <c r="Z904" s="668" t="s">
        <v>22</v>
      </c>
      <c r="AB904" s="662" t="s">
        <v>1495</v>
      </c>
      <c r="AC904" s="662" t="s">
        <v>1495</v>
      </c>
      <c r="AE904" s="662" t="s">
        <v>4979</v>
      </c>
      <c r="AF904" s="662" t="s">
        <v>15756</v>
      </c>
      <c r="AG904" s="662" t="s">
        <v>17430</v>
      </c>
    </row>
    <row r="905" spans="1:33">
      <c r="A905" s="662" t="s">
        <v>4479</v>
      </c>
      <c r="B905" s="662">
        <v>91141</v>
      </c>
      <c r="C905" s="662" t="s">
        <v>23</v>
      </c>
      <c r="D905" s="662" t="s">
        <v>4507</v>
      </c>
      <c r="E905" s="662" t="s">
        <v>4508</v>
      </c>
      <c r="F905" s="662" t="s">
        <v>4509</v>
      </c>
      <c r="G905" s="662">
        <v>26</v>
      </c>
      <c r="H905" s="662">
        <v>21.8</v>
      </c>
      <c r="I905" s="662">
        <v>126</v>
      </c>
      <c r="J905" s="662">
        <v>42.8</v>
      </c>
      <c r="K905" s="662">
        <v>7</v>
      </c>
      <c r="L905" s="662">
        <v>6.9</v>
      </c>
      <c r="M905" s="662" t="s">
        <v>22</v>
      </c>
      <c r="N905" s="662" t="s">
        <v>35</v>
      </c>
      <c r="O905" s="662" t="s">
        <v>22</v>
      </c>
      <c r="P905" s="662" t="s">
        <v>36</v>
      </c>
      <c r="Q905" s="667">
        <v>26.363333000000001</v>
      </c>
      <c r="R905" s="667">
        <v>126.71333300000001</v>
      </c>
      <c r="S905" s="662">
        <v>1388.5533425701747</v>
      </c>
      <c r="T905" s="668" t="s">
        <v>4605</v>
      </c>
      <c r="U905" s="668" t="s">
        <v>4605</v>
      </c>
      <c r="V905" s="668" t="s">
        <v>4605</v>
      </c>
      <c r="W905" s="668" t="s">
        <v>22</v>
      </c>
      <c r="X905" s="668" t="s">
        <v>22</v>
      </c>
      <c r="Y905" s="668" t="s">
        <v>22</v>
      </c>
      <c r="Z905" s="668" t="s">
        <v>22</v>
      </c>
      <c r="AB905" s="662" t="s">
        <v>35</v>
      </c>
      <c r="AC905" s="662" t="s">
        <v>35</v>
      </c>
      <c r="AE905" s="662" t="s">
        <v>4979</v>
      </c>
      <c r="AF905" s="662" t="s">
        <v>15766</v>
      </c>
      <c r="AG905" s="662" t="s">
        <v>17418</v>
      </c>
    </row>
    <row r="906" spans="1:33">
      <c r="A906" s="662" t="s">
        <v>4479</v>
      </c>
      <c r="B906" s="662">
        <v>93042</v>
      </c>
      <c r="C906" s="662" t="s">
        <v>23</v>
      </c>
      <c r="D906" s="662" t="s">
        <v>4552</v>
      </c>
      <c r="E906" s="662" t="s">
        <v>4553</v>
      </c>
      <c r="F906" s="662" t="s">
        <v>4554</v>
      </c>
      <c r="G906" s="662">
        <v>24</v>
      </c>
      <c r="H906" s="662">
        <v>46.9</v>
      </c>
      <c r="I906" s="662">
        <v>125</v>
      </c>
      <c r="J906" s="662">
        <v>17.7</v>
      </c>
      <c r="K906" s="662">
        <v>43</v>
      </c>
      <c r="L906" s="662">
        <v>10</v>
      </c>
      <c r="M906" s="662" t="s">
        <v>22</v>
      </c>
      <c r="N906" s="662" t="s">
        <v>35</v>
      </c>
      <c r="O906" s="662" t="s">
        <v>22</v>
      </c>
      <c r="P906" s="662" t="s">
        <v>36</v>
      </c>
      <c r="Q906" s="667">
        <v>24.781666999999999</v>
      </c>
      <c r="R906" s="667">
        <v>125.295</v>
      </c>
      <c r="S906" s="662">
        <v>1615.0194832254761</v>
      </c>
      <c r="T906" s="668" t="s">
        <v>4605</v>
      </c>
      <c r="U906" s="668" t="s">
        <v>4605</v>
      </c>
      <c r="V906" s="668" t="s">
        <v>4605</v>
      </c>
      <c r="W906" s="668" t="s">
        <v>22</v>
      </c>
      <c r="X906" s="668" t="s">
        <v>22</v>
      </c>
      <c r="Y906" s="668" t="s">
        <v>22</v>
      </c>
      <c r="Z906" s="668" t="s">
        <v>22</v>
      </c>
      <c r="AB906" s="662" t="s">
        <v>35</v>
      </c>
      <c r="AC906" s="662" t="s">
        <v>35</v>
      </c>
      <c r="AE906" s="662" t="s">
        <v>4979</v>
      </c>
      <c r="AF906" s="662" t="s">
        <v>15757</v>
      </c>
      <c r="AG906" s="662" t="s">
        <v>17431</v>
      </c>
    </row>
    <row r="907" spans="1:33">
      <c r="A907" s="662" t="s">
        <v>4479</v>
      </c>
      <c r="B907" s="662">
        <v>93041</v>
      </c>
      <c r="C907" s="662" t="s">
        <v>23</v>
      </c>
      <c r="D907" s="662" t="s">
        <v>4549</v>
      </c>
      <c r="E907" s="662" t="s">
        <v>4550</v>
      </c>
      <c r="F907" s="662" t="s">
        <v>4551</v>
      </c>
      <c r="G907" s="662">
        <v>24</v>
      </c>
      <c r="H907" s="662">
        <v>47.6</v>
      </c>
      <c r="I907" s="662">
        <v>125</v>
      </c>
      <c r="J907" s="662">
        <v>16.7</v>
      </c>
      <c r="K907" s="662">
        <v>39</v>
      </c>
      <c r="L907" s="662">
        <v>13.5</v>
      </c>
      <c r="M907" s="662" t="s">
        <v>22</v>
      </c>
      <c r="N907" s="662" t="s">
        <v>4483</v>
      </c>
      <c r="O907" s="662" t="s">
        <v>22</v>
      </c>
      <c r="P907" s="662" t="s">
        <v>22</v>
      </c>
      <c r="Q907" s="667">
        <v>24.793333000000001</v>
      </c>
      <c r="R907" s="667">
        <v>125.278333</v>
      </c>
      <c r="S907" s="662">
        <v>1615.1569659253544</v>
      </c>
      <c r="T907" s="668" t="s">
        <v>4605</v>
      </c>
      <c r="U907" s="668" t="s">
        <v>4605</v>
      </c>
      <c r="V907" s="668" t="s">
        <v>4605</v>
      </c>
      <c r="W907" s="668" t="s">
        <v>4605</v>
      </c>
      <c r="X907" s="668" t="s">
        <v>22</v>
      </c>
      <c r="Y907" s="668" t="s">
        <v>4605</v>
      </c>
      <c r="Z907" s="668" t="s">
        <v>4605</v>
      </c>
      <c r="AB907" s="662" t="s">
        <v>4483</v>
      </c>
      <c r="AC907" s="662" t="s">
        <v>4483</v>
      </c>
      <c r="AE907" s="662" t="s">
        <v>4979</v>
      </c>
      <c r="AF907" s="662" t="s">
        <v>15768</v>
      </c>
      <c r="AG907" s="662" t="s">
        <v>17424</v>
      </c>
    </row>
    <row r="908" spans="1:33">
      <c r="A908" s="662" t="s">
        <v>4479</v>
      </c>
      <c r="B908" s="662">
        <v>93012</v>
      </c>
      <c r="C908" s="662" t="s">
        <v>23</v>
      </c>
      <c r="D908" s="662" t="s">
        <v>4546</v>
      </c>
      <c r="E908" s="662" t="s">
        <v>4547</v>
      </c>
      <c r="F908" s="662" t="s">
        <v>4548</v>
      </c>
      <c r="G908" s="662">
        <v>24</v>
      </c>
      <c r="H908" s="662">
        <v>49.6</v>
      </c>
      <c r="I908" s="662">
        <v>125</v>
      </c>
      <c r="J908" s="662">
        <v>8.6</v>
      </c>
      <c r="K908" s="662">
        <v>8</v>
      </c>
      <c r="L908" s="662">
        <v>10</v>
      </c>
      <c r="M908" s="662" t="s">
        <v>22</v>
      </c>
      <c r="N908" s="662" t="s">
        <v>35</v>
      </c>
      <c r="O908" s="662" t="s">
        <v>22</v>
      </c>
      <c r="P908" s="662" t="s">
        <v>36</v>
      </c>
      <c r="Q908" s="667">
        <v>24.826667</v>
      </c>
      <c r="R908" s="667">
        <v>125.143333</v>
      </c>
      <c r="S908" s="662">
        <v>1621.4392603581291</v>
      </c>
      <c r="T908" s="668" t="s">
        <v>4605</v>
      </c>
      <c r="U908" s="668" t="s">
        <v>4605</v>
      </c>
      <c r="V908" s="668" t="s">
        <v>4605</v>
      </c>
      <c r="W908" s="668" t="s">
        <v>22</v>
      </c>
      <c r="X908" s="668" t="s">
        <v>22</v>
      </c>
      <c r="Y908" s="668" t="s">
        <v>22</v>
      </c>
      <c r="Z908" s="668" t="s">
        <v>22</v>
      </c>
      <c r="AB908" s="662" t="s">
        <v>35</v>
      </c>
      <c r="AC908" s="662" t="s">
        <v>35</v>
      </c>
      <c r="AE908" s="662" t="s">
        <v>4979</v>
      </c>
      <c r="AF908" s="662" t="s">
        <v>15735</v>
      </c>
      <c r="AG908" s="662" t="s">
        <v>17407</v>
      </c>
    </row>
    <row r="909" spans="1:33">
      <c r="A909" s="662" t="s">
        <v>4479</v>
      </c>
      <c r="B909" s="662">
        <v>93062</v>
      </c>
      <c r="C909" s="662" t="s">
        <v>23</v>
      </c>
      <c r="D909" s="662" t="s">
        <v>4559</v>
      </c>
      <c r="E909" s="662" t="s">
        <v>4560</v>
      </c>
      <c r="F909" s="662" t="s">
        <v>4561</v>
      </c>
      <c r="G909" s="662">
        <v>24</v>
      </c>
      <c r="H909" s="662">
        <v>39.200000000000003</v>
      </c>
      <c r="I909" s="662">
        <v>124</v>
      </c>
      <c r="J909" s="662">
        <v>40.5</v>
      </c>
      <c r="K909" s="662">
        <v>10</v>
      </c>
      <c r="L909" s="662">
        <v>10</v>
      </c>
      <c r="M909" s="662" t="s">
        <v>22</v>
      </c>
      <c r="N909" s="662" t="s">
        <v>35</v>
      </c>
      <c r="O909" s="662" t="s">
        <v>22</v>
      </c>
      <c r="P909" s="662" t="s">
        <v>36</v>
      </c>
      <c r="Q909" s="667">
        <v>24.653333</v>
      </c>
      <c r="R909" s="667">
        <v>124.675</v>
      </c>
      <c r="S909" s="662">
        <v>1667.559734498536</v>
      </c>
      <c r="T909" s="668" t="s">
        <v>4605</v>
      </c>
      <c r="U909" s="668" t="s">
        <v>4605</v>
      </c>
      <c r="V909" s="668" t="s">
        <v>4605</v>
      </c>
      <c r="W909" s="668" t="s">
        <v>22</v>
      </c>
      <c r="X909" s="668" t="s">
        <v>22</v>
      </c>
      <c r="Y909" s="668" t="s">
        <v>22</v>
      </c>
      <c r="Z909" s="668" t="s">
        <v>22</v>
      </c>
      <c r="AB909" s="662" t="s">
        <v>35</v>
      </c>
      <c r="AC909" s="662" t="s">
        <v>35</v>
      </c>
      <c r="AE909" s="662" t="s">
        <v>4979</v>
      </c>
      <c r="AF909" s="662" t="s">
        <v>15749</v>
      </c>
      <c r="AG909" s="662" t="s">
        <v>17422</v>
      </c>
    </row>
    <row r="910" spans="1:33">
      <c r="A910" s="662" t="s">
        <v>4479</v>
      </c>
      <c r="B910" s="662">
        <v>94001</v>
      </c>
      <c r="C910" s="662" t="s">
        <v>17</v>
      </c>
      <c r="D910" s="662" t="s">
        <v>4562</v>
      </c>
      <c r="E910" s="662" t="s">
        <v>4563</v>
      </c>
      <c r="F910" s="662" t="s">
        <v>4564</v>
      </c>
      <c r="G910" s="662">
        <v>24</v>
      </c>
      <c r="H910" s="662">
        <v>30.4</v>
      </c>
      <c r="I910" s="662">
        <v>124</v>
      </c>
      <c r="J910" s="662">
        <v>16.8</v>
      </c>
      <c r="K910" s="662">
        <v>11</v>
      </c>
      <c r="L910" s="662">
        <v>10</v>
      </c>
      <c r="M910" s="662">
        <v>1.5</v>
      </c>
      <c r="N910" s="662" t="s">
        <v>4374</v>
      </c>
      <c r="O910" s="662" t="s">
        <v>22</v>
      </c>
      <c r="P910" s="662" t="s">
        <v>40</v>
      </c>
      <c r="Q910" s="667">
        <v>24.506667</v>
      </c>
      <c r="R910" s="667">
        <v>124.28</v>
      </c>
      <c r="S910" s="662">
        <v>1706.7094851447162</v>
      </c>
      <c r="T910" s="668" t="s">
        <v>4605</v>
      </c>
      <c r="U910" s="668" t="s">
        <v>4605</v>
      </c>
      <c r="V910" s="668" t="s">
        <v>4605</v>
      </c>
      <c r="W910" s="668" t="s">
        <v>22</v>
      </c>
      <c r="X910" s="668" t="s">
        <v>22</v>
      </c>
      <c r="Y910" s="668" t="s">
        <v>22</v>
      </c>
      <c r="Z910" s="668" t="s">
        <v>22</v>
      </c>
      <c r="AB910" s="662" t="s">
        <v>4374</v>
      </c>
      <c r="AC910" s="662" t="s">
        <v>4374</v>
      </c>
      <c r="AE910" s="662" t="s">
        <v>4979</v>
      </c>
      <c r="AF910" s="662" t="s">
        <v>15751</v>
      </c>
      <c r="AG910" s="662" t="s">
        <v>17425</v>
      </c>
    </row>
    <row r="911" spans="1:33">
      <c r="A911" s="662" t="s">
        <v>4479</v>
      </c>
      <c r="B911" s="662">
        <v>94086</v>
      </c>
      <c r="C911" s="662" t="s">
        <v>23</v>
      </c>
      <c r="D911" s="662" t="s">
        <v>4584</v>
      </c>
      <c r="E911" s="662" t="s">
        <v>4585</v>
      </c>
      <c r="F911" s="662" t="s">
        <v>4586</v>
      </c>
      <c r="G911" s="662">
        <v>24</v>
      </c>
      <c r="H911" s="662">
        <v>23.7</v>
      </c>
      <c r="I911" s="662">
        <v>124</v>
      </c>
      <c r="J911" s="662">
        <v>14.7</v>
      </c>
      <c r="K911" s="662">
        <v>31</v>
      </c>
      <c r="L911" s="662">
        <v>10</v>
      </c>
      <c r="M911" s="662" t="s">
        <v>22</v>
      </c>
      <c r="N911" s="662" t="s">
        <v>4587</v>
      </c>
      <c r="O911" s="662" t="s">
        <v>22</v>
      </c>
      <c r="P911" s="662" t="s">
        <v>36</v>
      </c>
      <c r="Q911" s="667">
        <v>24.395</v>
      </c>
      <c r="R911" s="667">
        <v>124.245</v>
      </c>
      <c r="S911" s="662">
        <v>1718.2789526625384</v>
      </c>
      <c r="T911" s="668" t="s">
        <v>4605</v>
      </c>
      <c r="U911" s="668" t="s">
        <v>4605</v>
      </c>
      <c r="V911" s="668" t="s">
        <v>4605</v>
      </c>
      <c r="W911" s="668" t="s">
        <v>22</v>
      </c>
      <c r="X911" s="668" t="s">
        <v>22</v>
      </c>
      <c r="Y911" s="668" t="s">
        <v>22</v>
      </c>
      <c r="Z911" s="668" t="s">
        <v>22</v>
      </c>
      <c r="AB911" s="662" t="s">
        <v>4587</v>
      </c>
      <c r="AC911" s="662" t="s">
        <v>4587</v>
      </c>
      <c r="AE911" s="662" t="s">
        <v>4979</v>
      </c>
      <c r="AF911" s="662" t="s">
        <v>15733</v>
      </c>
      <c r="AG911" s="662" t="s">
        <v>17405</v>
      </c>
    </row>
    <row r="912" spans="1:33">
      <c r="A912" s="662" t="s">
        <v>4479</v>
      </c>
      <c r="B912" s="662">
        <v>94081</v>
      </c>
      <c r="C912" s="662" t="s">
        <v>23</v>
      </c>
      <c r="D912" s="662" t="s">
        <v>4580</v>
      </c>
      <c r="E912" s="662" t="s">
        <v>4581</v>
      </c>
      <c r="F912" s="662" t="s">
        <v>4582</v>
      </c>
      <c r="G912" s="662">
        <v>24</v>
      </c>
      <c r="H912" s="662">
        <v>20.2</v>
      </c>
      <c r="I912" s="662">
        <v>124</v>
      </c>
      <c r="J912" s="662">
        <v>9.8000000000000007</v>
      </c>
      <c r="K912" s="662">
        <v>6</v>
      </c>
      <c r="L912" s="662">
        <v>28.9</v>
      </c>
      <c r="M912" s="662" t="s">
        <v>22</v>
      </c>
      <c r="N912" s="662" t="s">
        <v>4583</v>
      </c>
      <c r="O912" s="662" t="s">
        <v>22</v>
      </c>
      <c r="P912" s="662" t="s">
        <v>22</v>
      </c>
      <c r="Q912" s="667">
        <v>24.336666999999998</v>
      </c>
      <c r="R912" s="667">
        <v>124.16333299999999</v>
      </c>
      <c r="S912" s="662">
        <v>1728.687572475636</v>
      </c>
      <c r="T912" s="668" t="s">
        <v>4605</v>
      </c>
      <c r="U912" s="668" t="s">
        <v>4605</v>
      </c>
      <c r="V912" s="668" t="s">
        <v>4605</v>
      </c>
      <c r="W912" s="668" t="s">
        <v>4605</v>
      </c>
      <c r="X912" s="668" t="s">
        <v>22</v>
      </c>
      <c r="Y912" s="668" t="s">
        <v>4605</v>
      </c>
      <c r="Z912" s="668" t="s">
        <v>4605</v>
      </c>
      <c r="AB912" s="662" t="s">
        <v>4583</v>
      </c>
      <c r="AC912" s="662" t="s">
        <v>4583</v>
      </c>
      <c r="AE912" s="662" t="s">
        <v>4979</v>
      </c>
      <c r="AF912" s="662" t="s">
        <v>15752</v>
      </c>
      <c r="AG912" s="662" t="s">
        <v>17426</v>
      </c>
    </row>
    <row r="913" spans="1:33">
      <c r="A913" s="662" t="s">
        <v>4479</v>
      </c>
      <c r="B913" s="662">
        <v>94062</v>
      </c>
      <c r="C913" s="662" t="s">
        <v>23</v>
      </c>
      <c r="D913" s="662" t="s">
        <v>4576</v>
      </c>
      <c r="E913" s="662" t="s">
        <v>4577</v>
      </c>
      <c r="F913" s="662" t="s">
        <v>4578</v>
      </c>
      <c r="G913" s="662">
        <v>24</v>
      </c>
      <c r="H913" s="662">
        <v>25.6</v>
      </c>
      <c r="I913" s="662">
        <v>123</v>
      </c>
      <c r="J913" s="662">
        <v>45.9</v>
      </c>
      <c r="K913" s="662">
        <v>10</v>
      </c>
      <c r="L913" s="662">
        <v>10.1</v>
      </c>
      <c r="M913" s="662" t="s">
        <v>22</v>
      </c>
      <c r="N913" s="662" t="s">
        <v>4579</v>
      </c>
      <c r="O913" s="662" t="s">
        <v>22</v>
      </c>
      <c r="P913" s="662" t="s">
        <v>22</v>
      </c>
      <c r="Q913" s="667">
        <v>24.426666999999998</v>
      </c>
      <c r="R913" s="667">
        <v>123.765</v>
      </c>
      <c r="S913" s="662">
        <v>1749.0175529111439</v>
      </c>
      <c r="T913" s="668" t="s">
        <v>4605</v>
      </c>
      <c r="U913" s="668" t="s">
        <v>4605</v>
      </c>
      <c r="V913" s="668" t="s">
        <v>4605</v>
      </c>
      <c r="W913" s="668" t="s">
        <v>22</v>
      </c>
      <c r="X913" s="668" t="s">
        <v>22</v>
      </c>
      <c r="Y913" s="668" t="s">
        <v>4605</v>
      </c>
      <c r="Z913" s="668" t="s">
        <v>22</v>
      </c>
      <c r="AB913" s="662" t="s">
        <v>4579</v>
      </c>
      <c r="AC913" s="662" t="s">
        <v>4579</v>
      </c>
      <c r="AE913" s="662" t="s">
        <v>4979</v>
      </c>
      <c r="AF913" s="662" t="s">
        <v>15744</v>
      </c>
      <c r="AG913" s="662" t="s">
        <v>17416</v>
      </c>
    </row>
    <row r="914" spans="1:33">
      <c r="A914" s="662" t="s">
        <v>4479</v>
      </c>
      <c r="B914" s="662">
        <v>94101</v>
      </c>
      <c r="C914" s="662" t="s">
        <v>17</v>
      </c>
      <c r="D914" s="662" t="s">
        <v>4588</v>
      </c>
      <c r="E914" s="662" t="s">
        <v>4589</v>
      </c>
      <c r="F914" s="662" t="s">
        <v>4590</v>
      </c>
      <c r="G914" s="662">
        <v>24</v>
      </c>
      <c r="H914" s="662">
        <v>15.9</v>
      </c>
      <c r="I914" s="662">
        <v>123</v>
      </c>
      <c r="J914" s="662">
        <v>52.3</v>
      </c>
      <c r="K914" s="662">
        <v>33</v>
      </c>
      <c r="L914" s="662">
        <v>10</v>
      </c>
      <c r="M914" s="662">
        <v>1.5</v>
      </c>
      <c r="N914" s="662" t="s">
        <v>4591</v>
      </c>
      <c r="O914" s="662" t="s">
        <v>22</v>
      </c>
      <c r="P914" s="662" t="s">
        <v>40</v>
      </c>
      <c r="Q914" s="667">
        <v>24.265000000000001</v>
      </c>
      <c r="R914" s="667">
        <v>123.871667</v>
      </c>
      <c r="S914" s="662">
        <v>1754.7097847513949</v>
      </c>
      <c r="T914" s="668" t="s">
        <v>4605</v>
      </c>
      <c r="U914" s="668" t="s">
        <v>4605</v>
      </c>
      <c r="V914" s="668" t="s">
        <v>4605</v>
      </c>
      <c r="W914" s="668" t="s">
        <v>22</v>
      </c>
      <c r="X914" s="668" t="s">
        <v>22</v>
      </c>
      <c r="Y914" s="668" t="s">
        <v>22</v>
      </c>
      <c r="Z914" s="668" t="s">
        <v>22</v>
      </c>
      <c r="AB914" s="662" t="s">
        <v>4591</v>
      </c>
      <c r="AC914" s="662" t="s">
        <v>4591</v>
      </c>
      <c r="AE914" s="662" t="s">
        <v>4979</v>
      </c>
      <c r="AF914" s="662" t="s">
        <v>15743</v>
      </c>
      <c r="AG914" s="662" t="s">
        <v>17415</v>
      </c>
    </row>
    <row r="915" spans="1:33" ht="18.75" customHeight="1">
      <c r="A915" s="662" t="s">
        <v>4479</v>
      </c>
      <c r="B915" s="662">
        <v>94116</v>
      </c>
      <c r="C915" s="662" t="s">
        <v>17</v>
      </c>
      <c r="D915" s="662" t="s">
        <v>4592</v>
      </c>
      <c r="E915" s="662" t="s">
        <v>4593</v>
      </c>
      <c r="F915" s="662" t="s">
        <v>4594</v>
      </c>
      <c r="G915" s="662">
        <v>24</v>
      </c>
      <c r="H915" s="662">
        <v>3.3</v>
      </c>
      <c r="I915" s="662">
        <v>123</v>
      </c>
      <c r="J915" s="662">
        <v>46</v>
      </c>
      <c r="K915" s="662">
        <v>38</v>
      </c>
      <c r="L915" s="662">
        <v>10</v>
      </c>
      <c r="M915" s="662">
        <v>1.5</v>
      </c>
      <c r="N915" s="662" t="s">
        <v>4595</v>
      </c>
      <c r="O915" s="662" t="s">
        <v>22</v>
      </c>
      <c r="P915" s="662" t="s">
        <v>40</v>
      </c>
      <c r="Q915" s="667">
        <v>24.055</v>
      </c>
      <c r="R915" s="667">
        <v>123.766667</v>
      </c>
      <c r="S915" s="662">
        <v>1779.1612155182268</v>
      </c>
      <c r="T915" s="668" t="s">
        <v>4605</v>
      </c>
      <c r="U915" s="668" t="s">
        <v>4605</v>
      </c>
      <c r="V915" s="668" t="s">
        <v>4605</v>
      </c>
      <c r="W915" s="668" t="s">
        <v>22</v>
      </c>
      <c r="X915" s="668" t="s">
        <v>22</v>
      </c>
      <c r="Y915" s="668" t="s">
        <v>22</v>
      </c>
      <c r="Z915" s="668" t="s">
        <v>22</v>
      </c>
      <c r="AB915" s="662" t="s">
        <v>4595</v>
      </c>
      <c r="AC915" s="662" t="s">
        <v>4595</v>
      </c>
      <c r="AE915" s="662" t="s">
        <v>4979</v>
      </c>
      <c r="AF915" s="662" t="s">
        <v>15732</v>
      </c>
      <c r="AG915" s="662" t="s">
        <v>17404</v>
      </c>
    </row>
    <row r="916" spans="1:33">
      <c r="A916" s="662" t="s">
        <v>4479</v>
      </c>
      <c r="B916" s="662">
        <v>94017</v>
      </c>
      <c r="C916" s="662" t="s">
        <v>23</v>
      </c>
      <c r="D916" s="662" t="s">
        <v>4568</v>
      </c>
      <c r="E916" s="662" t="s">
        <v>4569</v>
      </c>
      <c r="F916" s="662" t="s">
        <v>4570</v>
      </c>
      <c r="G916" s="662">
        <v>24</v>
      </c>
      <c r="H916" s="662">
        <v>28</v>
      </c>
      <c r="I916" s="662">
        <v>123</v>
      </c>
      <c r="J916" s="662">
        <v>0.6</v>
      </c>
      <c r="K916" s="662">
        <v>30</v>
      </c>
      <c r="L916" s="662">
        <v>14.4</v>
      </c>
      <c r="M916" s="662" t="s">
        <v>22</v>
      </c>
      <c r="N916" s="662" t="s">
        <v>4571</v>
      </c>
      <c r="O916" s="662" t="s">
        <v>22</v>
      </c>
      <c r="P916" s="662" t="s">
        <v>22</v>
      </c>
      <c r="Q916" s="667">
        <v>24.466667000000001</v>
      </c>
      <c r="R916" s="667">
        <v>123.01</v>
      </c>
      <c r="S916" s="662">
        <v>1799.4681296323724</v>
      </c>
      <c r="T916" s="668" t="s">
        <v>4605</v>
      </c>
      <c r="U916" s="668" t="s">
        <v>4605</v>
      </c>
      <c r="V916" s="668" t="s">
        <v>4605</v>
      </c>
      <c r="W916" s="668" t="s">
        <v>22</v>
      </c>
      <c r="X916" s="668" t="s">
        <v>22</v>
      </c>
      <c r="Y916" s="668" t="s">
        <v>4605</v>
      </c>
      <c r="Z916" s="668" t="s">
        <v>22</v>
      </c>
      <c r="AB916" s="662" t="s">
        <v>4571</v>
      </c>
      <c r="AC916" s="662" t="s">
        <v>4571</v>
      </c>
      <c r="AE916" s="662" t="s">
        <v>4979</v>
      </c>
      <c r="AF916" s="662" t="s">
        <v>15761</v>
      </c>
      <c r="AG916" s="662" t="s">
        <v>17435</v>
      </c>
    </row>
    <row r="917" spans="1:33">
      <c r="A917" s="662" t="s">
        <v>4479</v>
      </c>
      <c r="B917" s="662">
        <v>94011</v>
      </c>
      <c r="C917" s="662" t="s">
        <v>23</v>
      </c>
      <c r="D917" s="662" t="s">
        <v>4565</v>
      </c>
      <c r="E917" s="662" t="s">
        <v>4566</v>
      </c>
      <c r="F917" s="662" t="s">
        <v>4567</v>
      </c>
      <c r="G917" s="662">
        <v>24</v>
      </c>
      <c r="H917" s="662">
        <v>28</v>
      </c>
      <c r="I917" s="662">
        <v>122</v>
      </c>
      <c r="J917" s="662">
        <v>58.7</v>
      </c>
      <c r="K917" s="662">
        <v>15</v>
      </c>
      <c r="L917" s="662">
        <v>9.8000000000000007</v>
      </c>
      <c r="M917" s="662" t="s">
        <v>22</v>
      </c>
      <c r="N917" s="662" t="s">
        <v>35</v>
      </c>
      <c r="O917" s="662" t="s">
        <v>22</v>
      </c>
      <c r="P917" s="662" t="s">
        <v>36</v>
      </c>
      <c r="Q917" s="667">
        <v>24.466667000000001</v>
      </c>
      <c r="R917" s="667">
        <v>122.97833300000001</v>
      </c>
      <c r="S917" s="662">
        <v>1801.7492282416881</v>
      </c>
      <c r="T917" s="668" t="s">
        <v>4605</v>
      </c>
      <c r="U917" s="668" t="s">
        <v>4605</v>
      </c>
      <c r="V917" s="668" t="s">
        <v>4605</v>
      </c>
      <c r="W917" s="668" t="s">
        <v>22</v>
      </c>
      <c r="X917" s="668" t="s">
        <v>22</v>
      </c>
      <c r="Y917" s="668" t="s">
        <v>22</v>
      </c>
      <c r="Z917" s="668" t="s">
        <v>22</v>
      </c>
      <c r="AB917" s="662" t="s">
        <v>35</v>
      </c>
      <c r="AC917" s="662" t="s">
        <v>35</v>
      </c>
      <c r="AE917" s="662" t="s">
        <v>4979</v>
      </c>
      <c r="AF917" s="662" t="s">
        <v>15742</v>
      </c>
      <c r="AG917" s="662" t="s">
        <v>17414</v>
      </c>
    </row>
    <row r="918" spans="1:33">
      <c r="A918" s="662" t="s">
        <v>1851</v>
      </c>
      <c r="B918" s="662">
        <v>44356</v>
      </c>
      <c r="C918" s="662" t="s">
        <v>23</v>
      </c>
      <c r="D918" s="662" t="s">
        <v>1933</v>
      </c>
      <c r="E918" s="662" t="s">
        <v>1934</v>
      </c>
      <c r="F918" s="662" t="s">
        <v>1935</v>
      </c>
      <c r="G918" s="662">
        <v>24</v>
      </c>
      <c r="H918" s="662">
        <v>17.3</v>
      </c>
      <c r="I918" s="662">
        <v>153</v>
      </c>
      <c r="J918" s="662">
        <v>59</v>
      </c>
      <c r="K918" s="662">
        <v>7</v>
      </c>
      <c r="L918" s="662">
        <v>15.8</v>
      </c>
      <c r="M918" s="662" t="s">
        <v>22</v>
      </c>
      <c r="N918" s="662" t="s">
        <v>1936</v>
      </c>
      <c r="O918" s="662" t="s">
        <v>22</v>
      </c>
      <c r="P918" s="662" t="s">
        <v>22</v>
      </c>
      <c r="Q918" s="667">
        <v>24.288333000000002</v>
      </c>
      <c r="R918" s="667">
        <v>153.98333299999999</v>
      </c>
      <c r="S918" s="662">
        <v>2053.2604636259625</v>
      </c>
      <c r="T918" s="668" t="s">
        <v>4605</v>
      </c>
      <c r="U918" s="668" t="s">
        <v>4605</v>
      </c>
      <c r="V918" s="668" t="s">
        <v>4605</v>
      </c>
      <c r="W918" s="668" t="s">
        <v>22</v>
      </c>
      <c r="X918" s="668" t="s">
        <v>22</v>
      </c>
      <c r="Y918" s="668" t="s">
        <v>4605</v>
      </c>
      <c r="Z918" s="668" t="s">
        <v>4605</v>
      </c>
      <c r="AB918" s="662" t="s">
        <v>1936</v>
      </c>
      <c r="AC918" s="662" t="s">
        <v>1936</v>
      </c>
      <c r="AE918" s="662" t="s">
        <v>4979</v>
      </c>
      <c r="AF918" s="662" t="s">
        <v>15745</v>
      </c>
      <c r="AG918" s="662" t="s">
        <v>17417</v>
      </c>
    </row>
  </sheetData>
  <sortState ref="A4:AC918">
    <sortCondition ref="S13"/>
  </sortState>
  <phoneticPr fontId="1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K1649"/>
  <sheetViews>
    <sheetView zoomScale="70" zoomScaleNormal="70" workbookViewId="0">
      <pane xSplit="6" ySplit="3" topLeftCell="AF4" activePane="bottomRight" state="frozen"/>
      <selection pane="topRight" activeCell="G1" sqref="G1"/>
      <selection pane="bottomLeft" activeCell="A3" sqref="A3"/>
      <selection pane="bottomRight" activeCell="AK70" sqref="AK70"/>
    </sheetView>
  </sheetViews>
  <sheetFormatPr defaultColWidth="13.5" defaultRowHeight="13.5"/>
  <cols>
    <col min="1" max="1" width="13.5" style="662"/>
    <col min="2" max="2" width="13.625" style="662" bestFit="1" customWidth="1"/>
    <col min="3" max="3" width="13.5" style="662"/>
    <col min="4" max="4" width="13.625" style="662" bestFit="1" customWidth="1"/>
    <col min="5" max="6" width="13.5" style="662"/>
    <col min="7" max="13" width="13.625" style="662" bestFit="1" customWidth="1"/>
    <col min="14" max="14" width="13.5" style="662"/>
    <col min="15" max="15" width="13.625" style="662" bestFit="1" customWidth="1"/>
    <col min="16" max="16" width="23.5" style="662" bestFit="1" customWidth="1"/>
    <col min="17" max="17" width="13.625" style="667" bestFit="1" customWidth="1"/>
    <col min="18" max="18" width="15" style="662" bestFit="1" customWidth="1"/>
    <col min="19" max="19" width="13.5" style="662"/>
    <col min="20" max="26" width="7.75" style="668" customWidth="1"/>
    <col min="27" max="27" width="7.75" style="662" customWidth="1"/>
    <col min="28" max="29" width="13.625" style="662" bestFit="1" customWidth="1"/>
    <col min="30" max="30" width="9.25" style="662" bestFit="1" customWidth="1"/>
    <col min="31" max="31" width="13.5" style="662"/>
    <col min="32" max="32" width="19.75" style="662" customWidth="1"/>
    <col min="33" max="34" width="13.625" style="662" bestFit="1" customWidth="1"/>
    <col min="35" max="35" width="7.125" style="662" customWidth="1"/>
    <col min="36" max="16384" width="13.5" style="662"/>
  </cols>
  <sheetData>
    <row r="1" spans="1:37" s="1" customFormat="1" ht="34.5" customHeight="1">
      <c r="A1" s="1" t="s">
        <v>4608</v>
      </c>
      <c r="Q1" s="2" t="s">
        <v>4596</v>
      </c>
      <c r="T1" s="3"/>
      <c r="U1" s="3"/>
      <c r="V1" s="3"/>
      <c r="W1" s="3"/>
      <c r="X1" s="3"/>
      <c r="Y1" s="3"/>
      <c r="Z1" s="3"/>
      <c r="AB1" s="1" t="s">
        <v>4746</v>
      </c>
      <c r="AD1" s="1" t="s">
        <v>4752</v>
      </c>
    </row>
    <row r="2" spans="1:37" s="5" customFormat="1" ht="14.25" thickBot="1">
      <c r="D2" s="5">
        <f>SUBTOTAL(3,D4:D1649)</f>
        <v>915</v>
      </c>
      <c r="Q2" s="6"/>
      <c r="T2" s="5">
        <f>COUNTIF(T4:T1649,"●")</f>
        <v>1285</v>
      </c>
      <c r="U2" s="5">
        <f t="shared" ref="U2:Z2" si="0">COUNTIF(U4:U1649,"●")</f>
        <v>916</v>
      </c>
      <c r="V2" s="5">
        <f t="shared" si="0"/>
        <v>915</v>
      </c>
      <c r="W2" s="5">
        <f t="shared" si="0"/>
        <v>58</v>
      </c>
      <c r="X2" s="5">
        <f t="shared" si="0"/>
        <v>332</v>
      </c>
      <c r="Y2" s="5">
        <f t="shared" si="0"/>
        <v>155</v>
      </c>
      <c r="Z2" s="5">
        <f t="shared" si="0"/>
        <v>48</v>
      </c>
      <c r="AB2" s="5">
        <f>COUNTA(AB4:AB1649)-COUNTIF(AB4:AB1649,"-")</f>
        <v>1285</v>
      </c>
      <c r="AC2" s="5">
        <f>COUNTA(AC4:AC1649)-COUNTIF(AC4:AC1649,"-")</f>
        <v>1564</v>
      </c>
      <c r="AJ2" s="5">
        <f>SUBTOTAL(3,AJ4:AJ1649)</f>
        <v>915</v>
      </c>
      <c r="AK2" s="5">
        <f>COUNTA(AK4:AK1649)-COUNTIF(AK4:AK1649,"")</f>
        <v>1646</v>
      </c>
    </row>
    <row r="3" spans="1:37" s="674" customFormat="1" ht="27.75" thickTop="1">
      <c r="A3" s="669" t="s">
        <v>0</v>
      </c>
      <c r="B3" s="669" t="s">
        <v>1</v>
      </c>
      <c r="C3" s="523" t="s">
        <v>2</v>
      </c>
      <c r="D3" s="523" t="s">
        <v>3</v>
      </c>
      <c r="E3" s="670" t="s">
        <v>4</v>
      </c>
      <c r="F3" s="523" t="s">
        <v>5</v>
      </c>
      <c r="G3" s="523" t="s">
        <v>6</v>
      </c>
      <c r="H3" s="671" t="s">
        <v>7</v>
      </c>
      <c r="I3" s="523" t="s">
        <v>8</v>
      </c>
      <c r="J3" s="523" t="s">
        <v>9</v>
      </c>
      <c r="K3" s="523" t="s">
        <v>10</v>
      </c>
      <c r="L3" s="523" t="s">
        <v>11</v>
      </c>
      <c r="M3" s="523" t="s">
        <v>12</v>
      </c>
      <c r="N3" s="523" t="s">
        <v>13</v>
      </c>
      <c r="O3" s="523" t="s">
        <v>14</v>
      </c>
      <c r="P3" s="672" t="s">
        <v>15</v>
      </c>
      <c r="Q3" s="673" t="s">
        <v>4597</v>
      </c>
      <c r="R3" s="523" t="s">
        <v>4598</v>
      </c>
      <c r="S3" s="523" t="s">
        <v>4599</v>
      </c>
      <c r="T3" s="523" t="s">
        <v>4606</v>
      </c>
      <c r="U3" s="523" t="s">
        <v>4607</v>
      </c>
      <c r="V3" s="523" t="s">
        <v>4600</v>
      </c>
      <c r="W3" s="523" t="s">
        <v>4601</v>
      </c>
      <c r="X3" s="523" t="s">
        <v>4602</v>
      </c>
      <c r="Y3" s="523" t="s">
        <v>4603</v>
      </c>
      <c r="Z3" s="523" t="s">
        <v>4604</v>
      </c>
      <c r="AB3" s="674" t="s">
        <v>4753</v>
      </c>
      <c r="AC3" s="674" t="s">
        <v>4754</v>
      </c>
      <c r="AD3" s="674" t="s">
        <v>4749</v>
      </c>
      <c r="AE3" s="674" t="s">
        <v>4750</v>
      </c>
      <c r="AF3" s="674" t="s">
        <v>4751</v>
      </c>
      <c r="AG3" s="674" t="s">
        <v>4748</v>
      </c>
      <c r="AH3" s="674" t="s">
        <v>4747</v>
      </c>
      <c r="AJ3" s="674" t="s">
        <v>17447</v>
      </c>
      <c r="AK3" s="674" t="s">
        <v>13735</v>
      </c>
    </row>
    <row r="4" spans="1:37">
      <c r="A4" s="662" t="s">
        <v>16</v>
      </c>
      <c r="B4" s="662">
        <v>11001</v>
      </c>
      <c r="C4" s="662" t="s">
        <v>17</v>
      </c>
      <c r="D4" s="662" t="s">
        <v>18</v>
      </c>
      <c r="E4" s="662" t="s">
        <v>19</v>
      </c>
      <c r="F4" s="662" t="s">
        <v>20</v>
      </c>
      <c r="G4" s="662">
        <v>45</v>
      </c>
      <c r="H4" s="662">
        <v>31.2</v>
      </c>
      <c r="I4" s="662">
        <v>141</v>
      </c>
      <c r="J4" s="662">
        <v>56.1</v>
      </c>
      <c r="K4" s="662">
        <v>26</v>
      </c>
      <c r="L4" s="662">
        <v>10.1</v>
      </c>
      <c r="M4" s="662">
        <v>1.5</v>
      </c>
      <c r="N4" s="662" t="s">
        <v>21</v>
      </c>
      <c r="O4" s="662" t="s">
        <v>4743</v>
      </c>
      <c r="P4" s="662" t="s">
        <v>22</v>
      </c>
      <c r="Q4" s="667">
        <f t="shared" ref="Q4:Q16" si="1">G4+ROUND(H4/60,6)</f>
        <v>45.52</v>
      </c>
      <c r="R4" s="667">
        <f t="shared" ref="R4:R16" si="2">I4+ROUND(J4/60,6)</f>
        <v>141.935</v>
      </c>
      <c r="T4" s="668" t="s">
        <v>4605</v>
      </c>
      <c r="U4" s="668" t="s">
        <v>4605</v>
      </c>
      <c r="V4" s="668" t="s">
        <v>4605</v>
      </c>
      <c r="W4" s="668" t="s">
        <v>22</v>
      </c>
      <c r="X4" s="668" t="s">
        <v>22</v>
      </c>
      <c r="Y4" s="668" t="s">
        <v>22</v>
      </c>
      <c r="Z4" s="668" t="s">
        <v>22</v>
      </c>
      <c r="AB4" s="662" t="str">
        <f t="shared" ref="AB4:AB67" si="3">IF(T4="●",IF(AD4="(",LEFT(AF4,AG4-1),IF(AD4="#",$AB$1,AF4)),"-")</f>
        <v>昭53.10.30</v>
      </c>
      <c r="AC4" s="662" t="str">
        <f t="shared" ref="AC4:AC67" si="4">IF(AF4="","-",IF(AD4="(",RIGHT(AF4,AH4-AG4),AF4))</f>
        <v>昭53.10.30</v>
      </c>
      <c r="AD4" s="662" t="str">
        <f>LEFT(N4,1)</f>
        <v>昭</v>
      </c>
      <c r="AE4" s="662" t="str">
        <f t="shared" ref="AE4:AE67" si="5">SUBSTITUTE(N4,"#","")</f>
        <v>昭53.10.30</v>
      </c>
      <c r="AF4" s="662" t="str">
        <f>SUBSTITUTE(AE4,"(","")</f>
        <v>昭53.10.30</v>
      </c>
      <c r="AG4" s="662" t="str">
        <f>IFERROR(FIND(")",AF4),"")</f>
        <v/>
      </c>
      <c r="AH4" s="662">
        <f t="shared" ref="AH4:AH67" si="6">LEN(AF4)</f>
        <v>9</v>
      </c>
      <c r="AI4" s="662" t="str">
        <f>LEFT(B4,2)</f>
        <v>11</v>
      </c>
      <c r="AJ4" s="662" t="str">
        <f>AI4&amp;"_"&amp;D4</f>
        <v>11_宗谷岬</v>
      </c>
      <c r="AK4" s="693" t="str">
        <f>IFERROR(VLOOKUP(AJ4,観測点コードリスト!$L$2:$N$1665,3,FALSE),"")</f>
        <v>1284</v>
      </c>
    </row>
    <row r="5" spans="1:37">
      <c r="A5" s="662" t="s">
        <v>16</v>
      </c>
      <c r="B5" s="662">
        <v>11016</v>
      </c>
      <c r="C5" s="662" t="s">
        <v>23</v>
      </c>
      <c r="D5" s="662" t="s">
        <v>24</v>
      </c>
      <c r="E5" s="662" t="s">
        <v>25</v>
      </c>
      <c r="F5" s="662" t="s">
        <v>26</v>
      </c>
      <c r="G5" s="662">
        <v>45</v>
      </c>
      <c r="H5" s="662">
        <v>24.9</v>
      </c>
      <c r="I5" s="662">
        <v>141</v>
      </c>
      <c r="J5" s="662">
        <v>40.700000000000003</v>
      </c>
      <c r="K5" s="662">
        <v>3</v>
      </c>
      <c r="L5" s="662">
        <v>24.1</v>
      </c>
      <c r="M5" s="662" t="s">
        <v>22</v>
      </c>
      <c r="N5" s="662" t="s">
        <v>27</v>
      </c>
      <c r="O5" s="662">
        <v>11903</v>
      </c>
      <c r="P5" s="662" t="s">
        <v>22</v>
      </c>
      <c r="Q5" s="667">
        <f t="shared" si="1"/>
        <v>45.414999999999999</v>
      </c>
      <c r="R5" s="667">
        <f t="shared" si="2"/>
        <v>141.67833300000001</v>
      </c>
      <c r="T5" s="668" t="s">
        <v>4605</v>
      </c>
      <c r="U5" s="668" t="s">
        <v>4605</v>
      </c>
      <c r="V5" s="668" t="s">
        <v>4605</v>
      </c>
      <c r="W5" s="668" t="s">
        <v>4605</v>
      </c>
      <c r="X5" s="668" t="s">
        <v>22</v>
      </c>
      <c r="Y5" s="668" t="s">
        <v>4605</v>
      </c>
      <c r="Z5" s="668" t="s">
        <v>4605</v>
      </c>
      <c r="AB5" s="662" t="str">
        <f t="shared" si="3"/>
        <v>昭49.11.1</v>
      </c>
      <c r="AC5" s="662" t="str">
        <f t="shared" si="4"/>
        <v>昭50.4.1</v>
      </c>
      <c r="AD5" s="662" t="str">
        <f t="shared" ref="AD5:AD68" si="7">LEFT(N5,1)</f>
        <v>#</v>
      </c>
      <c r="AE5" s="662" t="str">
        <f t="shared" si="5"/>
        <v>昭50.4.1</v>
      </c>
      <c r="AF5" s="662" t="str">
        <f t="shared" ref="AF5:AF68" si="8">SUBSTITUTE(AE5,"(","")</f>
        <v>昭50.4.1</v>
      </c>
      <c r="AG5" s="662" t="str">
        <f t="shared" ref="AG5:AG68" si="9">IFERROR(FIND(")",AF5),"")</f>
        <v/>
      </c>
      <c r="AH5" s="662">
        <f t="shared" si="6"/>
        <v>7</v>
      </c>
      <c r="AI5" s="662" t="str">
        <f t="shared" ref="AI5:AI68" si="10">LEFT(B5,2)</f>
        <v>11</v>
      </c>
      <c r="AJ5" s="662" t="str">
        <f t="shared" ref="AJ5:AJ68" si="11">AI5&amp;"_"&amp;D5</f>
        <v>11_稚内</v>
      </c>
      <c r="AK5" s="693" t="str">
        <f>IFERROR(VLOOKUP(AJ5,観測点コードリスト!$L$2:$N$1665,3,FALSE),"")</f>
        <v>47401</v>
      </c>
    </row>
    <row r="6" spans="1:37">
      <c r="A6" s="662" t="s">
        <v>16</v>
      </c>
      <c r="B6" s="662">
        <v>11046</v>
      </c>
      <c r="C6" s="662" t="s">
        <v>17</v>
      </c>
      <c r="D6" s="662" t="s">
        <v>28</v>
      </c>
      <c r="E6" s="662" t="s">
        <v>29</v>
      </c>
      <c r="F6" s="662" t="s">
        <v>30</v>
      </c>
      <c r="G6" s="662">
        <v>45</v>
      </c>
      <c r="H6" s="662">
        <v>18.3</v>
      </c>
      <c r="I6" s="662">
        <v>141</v>
      </c>
      <c r="J6" s="662">
        <v>2.7</v>
      </c>
      <c r="K6" s="662">
        <v>65</v>
      </c>
      <c r="L6" s="662">
        <v>9.9</v>
      </c>
      <c r="M6" s="662">
        <v>1.5</v>
      </c>
      <c r="N6" s="662" t="s">
        <v>31</v>
      </c>
      <c r="O6" s="662" t="s">
        <v>22</v>
      </c>
      <c r="P6" s="662" t="s">
        <v>22</v>
      </c>
      <c r="Q6" s="667">
        <f t="shared" si="1"/>
        <v>45.305</v>
      </c>
      <c r="R6" s="667">
        <f t="shared" si="2"/>
        <v>141.04499999999999</v>
      </c>
      <c r="T6" s="668" t="s">
        <v>4605</v>
      </c>
      <c r="U6" s="668" t="s">
        <v>4605</v>
      </c>
      <c r="V6" s="668" t="s">
        <v>4605</v>
      </c>
      <c r="W6" s="668" t="s">
        <v>22</v>
      </c>
      <c r="X6" s="668" t="s">
        <v>22</v>
      </c>
      <c r="Y6" s="668" t="s">
        <v>22</v>
      </c>
      <c r="Z6" s="668" t="s">
        <v>22</v>
      </c>
      <c r="AB6" s="662" t="str">
        <f t="shared" si="3"/>
        <v>平15.10.17</v>
      </c>
      <c r="AC6" s="662" t="str">
        <f t="shared" si="4"/>
        <v>平15.10.17</v>
      </c>
      <c r="AD6" s="662" t="str">
        <f t="shared" si="7"/>
        <v>平</v>
      </c>
      <c r="AE6" s="662" t="str">
        <f t="shared" si="5"/>
        <v>平15.10.17</v>
      </c>
      <c r="AF6" s="662" t="str">
        <f t="shared" si="8"/>
        <v>平15.10.17</v>
      </c>
      <c r="AG6" s="662" t="str">
        <f t="shared" si="9"/>
        <v/>
      </c>
      <c r="AH6" s="662">
        <f t="shared" si="6"/>
        <v>9</v>
      </c>
      <c r="AI6" s="662" t="str">
        <f t="shared" si="10"/>
        <v>11</v>
      </c>
      <c r="AJ6" s="662" t="str">
        <f t="shared" si="11"/>
        <v>11_礼文</v>
      </c>
      <c r="AK6" s="693" t="str">
        <f>IFERROR(VLOOKUP(AJ6,観測点コードリスト!$L$2:$N$1665,3,FALSE),"")</f>
        <v>1546</v>
      </c>
    </row>
    <row r="7" spans="1:37">
      <c r="A7" s="662" t="s">
        <v>16</v>
      </c>
      <c r="B7" s="662">
        <v>11061</v>
      </c>
      <c r="C7" s="662" t="s">
        <v>23</v>
      </c>
      <c r="D7" s="662" t="s">
        <v>32</v>
      </c>
      <c r="E7" s="662" t="s">
        <v>33</v>
      </c>
      <c r="F7" s="662" t="s">
        <v>34</v>
      </c>
      <c r="G7" s="662">
        <v>45</v>
      </c>
      <c r="H7" s="662">
        <v>24.2</v>
      </c>
      <c r="I7" s="662">
        <v>141</v>
      </c>
      <c r="J7" s="662">
        <v>48.1</v>
      </c>
      <c r="K7" s="662">
        <v>8</v>
      </c>
      <c r="L7" s="662">
        <v>10</v>
      </c>
      <c r="M7" s="662" t="s">
        <v>22</v>
      </c>
      <c r="N7" s="662" t="s">
        <v>35</v>
      </c>
      <c r="O7" s="662">
        <v>11904</v>
      </c>
      <c r="P7" s="662" t="s">
        <v>36</v>
      </c>
      <c r="Q7" s="667">
        <f t="shared" si="1"/>
        <v>45.403333000000003</v>
      </c>
      <c r="R7" s="667">
        <f t="shared" si="2"/>
        <v>141.80166700000001</v>
      </c>
      <c r="T7" s="668" t="s">
        <v>4605</v>
      </c>
      <c r="U7" s="668" t="s">
        <v>4605</v>
      </c>
      <c r="V7" s="668" t="s">
        <v>4605</v>
      </c>
      <c r="W7" s="668" t="s">
        <v>22</v>
      </c>
      <c r="X7" s="668" t="s">
        <v>22</v>
      </c>
      <c r="Y7" s="668" t="s">
        <v>22</v>
      </c>
      <c r="Z7" s="668" t="s">
        <v>22</v>
      </c>
      <c r="AB7" s="662" t="str">
        <f t="shared" si="3"/>
        <v>平15.1.1</v>
      </c>
      <c r="AC7" s="662" t="str">
        <f t="shared" si="4"/>
        <v>平15.1.1</v>
      </c>
      <c r="AD7" s="662" t="str">
        <f t="shared" si="7"/>
        <v>平</v>
      </c>
      <c r="AE7" s="662" t="str">
        <f t="shared" si="5"/>
        <v>平15.1.1</v>
      </c>
      <c r="AF7" s="662" t="str">
        <f t="shared" si="8"/>
        <v>平15.1.1</v>
      </c>
      <c r="AG7" s="662" t="str">
        <f t="shared" si="9"/>
        <v/>
      </c>
      <c r="AH7" s="662">
        <f t="shared" si="6"/>
        <v>7</v>
      </c>
      <c r="AI7" s="662" t="str">
        <f t="shared" si="10"/>
        <v>11</v>
      </c>
      <c r="AJ7" s="662" t="str">
        <f t="shared" si="11"/>
        <v>11_声問</v>
      </c>
      <c r="AK7" s="693" t="str">
        <f>IFERROR(VLOOKUP(AJ7,観測点コードリスト!$L$2:$N$1665,3,FALSE),"")</f>
        <v>1528</v>
      </c>
    </row>
    <row r="8" spans="1:37">
      <c r="A8" s="662" t="s">
        <v>16</v>
      </c>
      <c r="B8" s="662">
        <v>11076</v>
      </c>
      <c r="C8" s="662" t="s">
        <v>17</v>
      </c>
      <c r="D8" s="662" t="s">
        <v>37</v>
      </c>
      <c r="E8" s="662" t="s">
        <v>38</v>
      </c>
      <c r="F8" s="662" t="s">
        <v>39</v>
      </c>
      <c r="G8" s="662">
        <v>45</v>
      </c>
      <c r="H8" s="662">
        <v>20.100000000000001</v>
      </c>
      <c r="I8" s="662">
        <v>142</v>
      </c>
      <c r="J8" s="662">
        <v>10.199999999999999</v>
      </c>
      <c r="K8" s="662">
        <v>13</v>
      </c>
      <c r="L8" s="662">
        <v>6.5</v>
      </c>
      <c r="M8" s="662">
        <v>1.5</v>
      </c>
      <c r="N8" s="662" t="s">
        <v>21</v>
      </c>
      <c r="O8" s="662">
        <v>11900</v>
      </c>
      <c r="P8" s="662" t="s">
        <v>40</v>
      </c>
      <c r="Q8" s="667">
        <f t="shared" si="1"/>
        <v>45.335000000000001</v>
      </c>
      <c r="R8" s="667">
        <f t="shared" si="2"/>
        <v>142.16999999999999</v>
      </c>
      <c r="T8" s="668" t="s">
        <v>4605</v>
      </c>
      <c r="U8" s="668" t="s">
        <v>4605</v>
      </c>
      <c r="V8" s="668" t="s">
        <v>4605</v>
      </c>
      <c r="W8" s="668" t="s">
        <v>22</v>
      </c>
      <c r="X8" s="668" t="s">
        <v>22</v>
      </c>
      <c r="Y8" s="668" t="s">
        <v>22</v>
      </c>
      <c r="Z8" s="668" t="s">
        <v>22</v>
      </c>
      <c r="AB8" s="662" t="str">
        <f t="shared" si="3"/>
        <v>昭53.10.30</v>
      </c>
      <c r="AC8" s="662" t="str">
        <f t="shared" si="4"/>
        <v>昭53.10.30</v>
      </c>
      <c r="AD8" s="662" t="str">
        <f t="shared" si="7"/>
        <v>昭</v>
      </c>
      <c r="AE8" s="662" t="str">
        <f t="shared" si="5"/>
        <v>昭53.10.30</v>
      </c>
      <c r="AF8" s="662" t="str">
        <f t="shared" si="8"/>
        <v>昭53.10.30</v>
      </c>
      <c r="AG8" s="662" t="str">
        <f t="shared" si="9"/>
        <v/>
      </c>
      <c r="AH8" s="662">
        <f t="shared" si="6"/>
        <v>9</v>
      </c>
      <c r="AI8" s="662" t="str">
        <f t="shared" si="10"/>
        <v>11</v>
      </c>
      <c r="AJ8" s="662" t="str">
        <f t="shared" si="11"/>
        <v>11_浜鬼志別</v>
      </c>
      <c r="AK8" s="693" t="str">
        <f>IFERROR(VLOOKUP(AJ8,観測点コードリスト!$L$2:$N$1665,3,FALSE),"")</f>
        <v>1285</v>
      </c>
    </row>
    <row r="9" spans="1:37">
      <c r="A9" s="662" t="s">
        <v>16</v>
      </c>
      <c r="B9" s="662">
        <v>11091</v>
      </c>
      <c r="C9" s="662" t="s">
        <v>23</v>
      </c>
      <c r="D9" s="662" t="s">
        <v>41</v>
      </c>
      <c r="E9" s="662" t="s">
        <v>42</v>
      </c>
      <c r="F9" s="662" t="s">
        <v>43</v>
      </c>
      <c r="G9" s="662">
        <v>45</v>
      </c>
      <c r="H9" s="662">
        <v>14.5</v>
      </c>
      <c r="I9" s="662">
        <v>141</v>
      </c>
      <c r="J9" s="662">
        <v>11.2</v>
      </c>
      <c r="K9" s="662">
        <v>30</v>
      </c>
      <c r="L9" s="662">
        <v>10</v>
      </c>
      <c r="M9" s="662" t="s">
        <v>22</v>
      </c>
      <c r="N9" s="662" t="s">
        <v>35</v>
      </c>
      <c r="O9" s="662" t="s">
        <v>22</v>
      </c>
      <c r="P9" s="662" t="s">
        <v>36</v>
      </c>
      <c r="Q9" s="667">
        <f t="shared" si="1"/>
        <v>45.241667</v>
      </c>
      <c r="R9" s="667">
        <f t="shared" si="2"/>
        <v>141.186667</v>
      </c>
      <c r="T9" s="668" t="s">
        <v>4605</v>
      </c>
      <c r="U9" s="668" t="s">
        <v>4605</v>
      </c>
      <c r="V9" s="668" t="s">
        <v>4605</v>
      </c>
      <c r="W9" s="668" t="s">
        <v>22</v>
      </c>
      <c r="X9" s="668" t="s">
        <v>22</v>
      </c>
      <c r="Y9" s="668" t="s">
        <v>22</v>
      </c>
      <c r="Z9" s="668" t="s">
        <v>22</v>
      </c>
      <c r="AB9" s="662" t="str">
        <f t="shared" si="3"/>
        <v>平15.1.1</v>
      </c>
      <c r="AC9" s="662" t="str">
        <f t="shared" si="4"/>
        <v>平15.1.1</v>
      </c>
      <c r="AD9" s="662" t="str">
        <f t="shared" si="7"/>
        <v>平</v>
      </c>
      <c r="AE9" s="662" t="str">
        <f t="shared" si="5"/>
        <v>平15.1.1</v>
      </c>
      <c r="AF9" s="662" t="str">
        <f t="shared" si="8"/>
        <v>平15.1.1</v>
      </c>
      <c r="AG9" s="662" t="str">
        <f t="shared" si="9"/>
        <v/>
      </c>
      <c r="AH9" s="662">
        <f t="shared" si="6"/>
        <v>7</v>
      </c>
      <c r="AI9" s="662" t="str">
        <f t="shared" si="10"/>
        <v>11</v>
      </c>
      <c r="AJ9" s="662" t="str">
        <f t="shared" si="11"/>
        <v>11_本泊</v>
      </c>
      <c r="AK9" s="693" t="str">
        <f>IFERROR(VLOOKUP(AJ9,観測点コードリスト!$L$2:$N$1665,3,FALSE),"")</f>
        <v>1512</v>
      </c>
    </row>
    <row r="10" spans="1:37">
      <c r="A10" s="662" t="s">
        <v>16</v>
      </c>
      <c r="B10" s="662">
        <v>11121</v>
      </c>
      <c r="C10" s="662" t="s">
        <v>17</v>
      </c>
      <c r="D10" s="662" t="s">
        <v>44</v>
      </c>
      <c r="E10" s="662" t="s">
        <v>45</v>
      </c>
      <c r="F10" s="662" t="s">
        <v>46</v>
      </c>
      <c r="G10" s="662">
        <v>45</v>
      </c>
      <c r="H10" s="662">
        <v>14.9</v>
      </c>
      <c r="I10" s="662">
        <v>141</v>
      </c>
      <c r="J10" s="662">
        <v>51.1</v>
      </c>
      <c r="K10" s="662">
        <v>23</v>
      </c>
      <c r="L10" s="662">
        <v>10</v>
      </c>
      <c r="M10" s="662">
        <v>1.5</v>
      </c>
      <c r="N10" s="662" t="s">
        <v>47</v>
      </c>
      <c r="O10" s="662">
        <v>11905</v>
      </c>
      <c r="P10" s="662" t="s">
        <v>40</v>
      </c>
      <c r="Q10" s="667">
        <f t="shared" si="1"/>
        <v>45.248333000000002</v>
      </c>
      <c r="R10" s="667">
        <f t="shared" si="2"/>
        <v>141.85166699999999</v>
      </c>
      <c r="T10" s="668" t="s">
        <v>4605</v>
      </c>
      <c r="U10" s="668" t="s">
        <v>4605</v>
      </c>
      <c r="V10" s="668" t="s">
        <v>4605</v>
      </c>
      <c r="W10" s="668" t="s">
        <v>22</v>
      </c>
      <c r="X10" s="668" t="s">
        <v>22</v>
      </c>
      <c r="Y10" s="668" t="s">
        <v>22</v>
      </c>
      <c r="Z10" s="668" t="s">
        <v>22</v>
      </c>
      <c r="AB10" s="662" t="str">
        <f t="shared" si="3"/>
        <v>昭52.10.20</v>
      </c>
      <c r="AC10" s="662" t="str">
        <f t="shared" si="4"/>
        <v>昭52.10.20</v>
      </c>
      <c r="AD10" s="662" t="str">
        <f t="shared" si="7"/>
        <v>昭</v>
      </c>
      <c r="AE10" s="662" t="str">
        <f t="shared" si="5"/>
        <v>昭52.10.20</v>
      </c>
      <c r="AF10" s="662" t="str">
        <f t="shared" si="8"/>
        <v>昭52.10.20</v>
      </c>
      <c r="AG10" s="662" t="str">
        <f t="shared" si="9"/>
        <v/>
      </c>
      <c r="AH10" s="662">
        <f t="shared" si="6"/>
        <v>9</v>
      </c>
      <c r="AI10" s="662" t="str">
        <f t="shared" si="10"/>
        <v>11</v>
      </c>
      <c r="AJ10" s="662" t="str">
        <f t="shared" si="11"/>
        <v>11_沼川</v>
      </c>
      <c r="AK10" s="693" t="str">
        <f>IFERROR(VLOOKUP(AJ10,観測点コードリスト!$L$2:$N$1665,3,FALSE),"")</f>
        <v>1203</v>
      </c>
    </row>
    <row r="11" spans="1:37">
      <c r="A11" s="662" t="s">
        <v>16</v>
      </c>
      <c r="B11" s="662">
        <v>11151</v>
      </c>
      <c r="C11" s="662" t="s">
        <v>17</v>
      </c>
      <c r="D11" s="662" t="s">
        <v>48</v>
      </c>
      <c r="E11" s="662" t="s">
        <v>49</v>
      </c>
      <c r="F11" s="662" t="s">
        <v>50</v>
      </c>
      <c r="G11" s="662">
        <v>45</v>
      </c>
      <c r="H11" s="662">
        <v>10.7</v>
      </c>
      <c r="I11" s="662">
        <v>141</v>
      </c>
      <c r="J11" s="662">
        <v>8.3000000000000007</v>
      </c>
      <c r="K11" s="662">
        <v>14</v>
      </c>
      <c r="L11" s="662">
        <v>9.9</v>
      </c>
      <c r="M11" s="662">
        <v>1.5</v>
      </c>
      <c r="N11" s="662" t="s">
        <v>51</v>
      </c>
      <c r="O11" s="662" t="s">
        <v>22</v>
      </c>
      <c r="P11" s="662" t="s">
        <v>22</v>
      </c>
      <c r="Q11" s="667">
        <f t="shared" si="1"/>
        <v>45.178333000000002</v>
      </c>
      <c r="R11" s="667">
        <f t="shared" si="2"/>
        <v>141.13833299999999</v>
      </c>
      <c r="T11" s="668" t="s">
        <v>4605</v>
      </c>
      <c r="U11" s="668" t="s">
        <v>4605</v>
      </c>
      <c r="V11" s="668" t="s">
        <v>4605</v>
      </c>
      <c r="W11" s="668" t="s">
        <v>22</v>
      </c>
      <c r="X11" s="668" t="s">
        <v>22</v>
      </c>
      <c r="Y11" s="668" t="s">
        <v>22</v>
      </c>
      <c r="Z11" s="668" t="s">
        <v>22</v>
      </c>
      <c r="AB11" s="662" t="str">
        <f t="shared" si="3"/>
        <v>昭49.11.1</v>
      </c>
      <c r="AC11" s="662" t="str">
        <f t="shared" si="4"/>
        <v>昭52.10.24</v>
      </c>
      <c r="AD11" s="662" t="str">
        <f t="shared" si="7"/>
        <v>#</v>
      </c>
      <c r="AE11" s="662" t="str">
        <f t="shared" si="5"/>
        <v>昭52.10.24</v>
      </c>
      <c r="AF11" s="662" t="str">
        <f t="shared" si="8"/>
        <v>昭52.10.24</v>
      </c>
      <c r="AG11" s="662" t="str">
        <f t="shared" si="9"/>
        <v/>
      </c>
      <c r="AH11" s="662">
        <f t="shared" si="6"/>
        <v>9</v>
      </c>
      <c r="AI11" s="662" t="str">
        <f t="shared" si="10"/>
        <v>11</v>
      </c>
      <c r="AJ11" s="662" t="str">
        <f t="shared" si="11"/>
        <v>11_沓形</v>
      </c>
      <c r="AK11" s="693" t="str">
        <f>IFERROR(VLOOKUP(AJ11,観測点コードリスト!$L$2:$N$1665,3,FALSE),"")</f>
        <v>0002</v>
      </c>
    </row>
    <row r="12" spans="1:37">
      <c r="A12" s="662" t="s">
        <v>16</v>
      </c>
      <c r="B12" s="662">
        <v>11176</v>
      </c>
      <c r="C12" s="662" t="s">
        <v>17</v>
      </c>
      <c r="D12" s="662" t="s">
        <v>52</v>
      </c>
      <c r="E12" s="662" t="s">
        <v>53</v>
      </c>
      <c r="F12" s="662" t="s">
        <v>54</v>
      </c>
      <c r="G12" s="662">
        <v>45</v>
      </c>
      <c r="H12" s="662">
        <v>6.1</v>
      </c>
      <c r="I12" s="662">
        <v>141</v>
      </c>
      <c r="J12" s="662">
        <v>46.8</v>
      </c>
      <c r="K12" s="662">
        <v>14</v>
      </c>
      <c r="L12" s="662">
        <v>10</v>
      </c>
      <c r="M12" s="662">
        <v>1.5</v>
      </c>
      <c r="N12" s="662" t="s">
        <v>55</v>
      </c>
      <c r="O12" s="662">
        <v>11910</v>
      </c>
      <c r="P12" s="662" t="s">
        <v>40</v>
      </c>
      <c r="Q12" s="667">
        <f t="shared" si="1"/>
        <v>45.101666999999999</v>
      </c>
      <c r="R12" s="667">
        <f t="shared" si="2"/>
        <v>141.78</v>
      </c>
      <c r="T12" s="668" t="s">
        <v>4605</v>
      </c>
      <c r="U12" s="668" t="s">
        <v>4605</v>
      </c>
      <c r="V12" s="668" t="s">
        <v>4605</v>
      </c>
      <c r="W12" s="668" t="s">
        <v>22</v>
      </c>
      <c r="X12" s="668" t="s">
        <v>22</v>
      </c>
      <c r="Y12" s="668" t="s">
        <v>22</v>
      </c>
      <c r="Z12" s="668" t="s">
        <v>22</v>
      </c>
      <c r="AB12" s="662" t="str">
        <f t="shared" si="3"/>
        <v>昭50.5.29</v>
      </c>
      <c r="AC12" s="662" t="str">
        <f t="shared" si="4"/>
        <v>昭52.10.25</v>
      </c>
      <c r="AD12" s="662" t="str">
        <f t="shared" si="7"/>
        <v>(</v>
      </c>
      <c r="AE12" s="662" t="str">
        <f t="shared" si="5"/>
        <v>(昭50.5.29)昭52.10.25</v>
      </c>
      <c r="AF12" s="662" t="str">
        <f t="shared" si="8"/>
        <v>昭50.5.29)昭52.10.25</v>
      </c>
      <c r="AG12" s="662">
        <f t="shared" si="9"/>
        <v>9</v>
      </c>
      <c r="AH12" s="662">
        <f t="shared" si="6"/>
        <v>18</v>
      </c>
      <c r="AI12" s="662" t="str">
        <f t="shared" si="10"/>
        <v>11</v>
      </c>
      <c r="AJ12" s="662" t="str">
        <f t="shared" si="11"/>
        <v>11_豊富</v>
      </c>
      <c r="AK12" s="693" t="str">
        <f>IFERROR(VLOOKUP(AJ12,観測点コードリスト!$L$2:$N$1665,3,FALSE),"")</f>
        <v>1054</v>
      </c>
    </row>
    <row r="13" spans="1:37">
      <c r="A13" s="662" t="s">
        <v>16</v>
      </c>
      <c r="B13" s="662">
        <v>11206</v>
      </c>
      <c r="C13" s="662" t="s">
        <v>17</v>
      </c>
      <c r="D13" s="662" t="s">
        <v>56</v>
      </c>
      <c r="E13" s="662" t="s">
        <v>57</v>
      </c>
      <c r="F13" s="662" t="s">
        <v>58</v>
      </c>
      <c r="G13" s="662">
        <v>45</v>
      </c>
      <c r="H13" s="662">
        <v>7.5</v>
      </c>
      <c r="I13" s="662">
        <v>142</v>
      </c>
      <c r="J13" s="662">
        <v>21</v>
      </c>
      <c r="K13" s="662">
        <v>18</v>
      </c>
      <c r="L13" s="662">
        <v>10</v>
      </c>
      <c r="M13" s="662">
        <v>2.5</v>
      </c>
      <c r="N13" s="662" t="s">
        <v>59</v>
      </c>
      <c r="O13" s="662" t="s">
        <v>22</v>
      </c>
      <c r="P13" s="662" t="s">
        <v>40</v>
      </c>
      <c r="Q13" s="667">
        <f t="shared" si="1"/>
        <v>45.125</v>
      </c>
      <c r="R13" s="667">
        <f t="shared" si="2"/>
        <v>142.35</v>
      </c>
      <c r="T13" s="668" t="s">
        <v>4605</v>
      </c>
      <c r="U13" s="668" t="s">
        <v>4605</v>
      </c>
      <c r="V13" s="668" t="s">
        <v>4605</v>
      </c>
      <c r="W13" s="668" t="s">
        <v>22</v>
      </c>
      <c r="X13" s="668" t="s">
        <v>22</v>
      </c>
      <c r="Y13" s="668" t="s">
        <v>22</v>
      </c>
      <c r="Z13" s="668" t="s">
        <v>22</v>
      </c>
      <c r="AB13" s="662" t="str">
        <f t="shared" si="3"/>
        <v>昭49.11.1</v>
      </c>
      <c r="AC13" s="662" t="str">
        <f t="shared" si="4"/>
        <v>昭52.10.19</v>
      </c>
      <c r="AD13" s="662" t="str">
        <f t="shared" si="7"/>
        <v>#</v>
      </c>
      <c r="AE13" s="662" t="str">
        <f t="shared" si="5"/>
        <v>昭52.10.19</v>
      </c>
      <c r="AF13" s="662" t="str">
        <f t="shared" si="8"/>
        <v>昭52.10.19</v>
      </c>
      <c r="AG13" s="662" t="str">
        <f t="shared" si="9"/>
        <v/>
      </c>
      <c r="AH13" s="662">
        <f t="shared" si="6"/>
        <v>9</v>
      </c>
      <c r="AI13" s="662" t="str">
        <f t="shared" si="10"/>
        <v>11</v>
      </c>
      <c r="AJ13" s="662" t="str">
        <f t="shared" si="11"/>
        <v>11_浜頓別</v>
      </c>
      <c r="AK13" s="693" t="str">
        <f>IFERROR(VLOOKUP(AJ13,観測点コードリスト!$L$2:$N$1665,3,FALSE),"")</f>
        <v>0003</v>
      </c>
    </row>
    <row r="14" spans="1:37">
      <c r="A14" s="662" t="s">
        <v>16</v>
      </c>
      <c r="B14" s="662">
        <v>11276</v>
      </c>
      <c r="C14" s="662" t="s">
        <v>17</v>
      </c>
      <c r="D14" s="662" t="s">
        <v>60</v>
      </c>
      <c r="E14" s="662" t="s">
        <v>61</v>
      </c>
      <c r="F14" s="662" t="s">
        <v>62</v>
      </c>
      <c r="G14" s="662">
        <v>44</v>
      </c>
      <c r="H14" s="662">
        <v>57.9</v>
      </c>
      <c r="I14" s="662">
        <v>142</v>
      </c>
      <c r="J14" s="662">
        <v>16.8</v>
      </c>
      <c r="K14" s="662">
        <v>25</v>
      </c>
      <c r="L14" s="662">
        <v>10.199999999999999</v>
      </c>
      <c r="M14" s="662">
        <v>1.5</v>
      </c>
      <c r="N14" s="662" t="s">
        <v>63</v>
      </c>
      <c r="O14" s="662">
        <v>11915</v>
      </c>
      <c r="P14" s="662" t="s">
        <v>40</v>
      </c>
      <c r="Q14" s="667">
        <f t="shared" si="1"/>
        <v>44.965000000000003</v>
      </c>
      <c r="R14" s="667">
        <f t="shared" si="2"/>
        <v>142.28</v>
      </c>
      <c r="T14" s="668" t="s">
        <v>4605</v>
      </c>
      <c r="U14" s="668" t="s">
        <v>4605</v>
      </c>
      <c r="V14" s="668" t="s">
        <v>4605</v>
      </c>
      <c r="W14" s="668" t="s">
        <v>22</v>
      </c>
      <c r="X14" s="668" t="s">
        <v>22</v>
      </c>
      <c r="Y14" s="668" t="s">
        <v>22</v>
      </c>
      <c r="Z14" s="668" t="s">
        <v>22</v>
      </c>
      <c r="AB14" s="662" t="str">
        <f t="shared" si="3"/>
        <v>昭50.5.28</v>
      </c>
      <c r="AC14" s="662" t="str">
        <f t="shared" si="4"/>
        <v>昭52.10.19</v>
      </c>
      <c r="AD14" s="662" t="str">
        <f t="shared" si="7"/>
        <v>(</v>
      </c>
      <c r="AE14" s="662" t="str">
        <f t="shared" si="5"/>
        <v>(昭50.5.28)昭52.10.19</v>
      </c>
      <c r="AF14" s="662" t="str">
        <f t="shared" si="8"/>
        <v>昭50.5.28)昭52.10.19</v>
      </c>
      <c r="AG14" s="662">
        <f t="shared" si="9"/>
        <v>9</v>
      </c>
      <c r="AH14" s="662">
        <f t="shared" si="6"/>
        <v>18</v>
      </c>
      <c r="AI14" s="662" t="str">
        <f t="shared" si="10"/>
        <v>11</v>
      </c>
      <c r="AJ14" s="662" t="str">
        <f t="shared" si="11"/>
        <v>11_中頓別</v>
      </c>
      <c r="AK14" s="693" t="str">
        <f>IFERROR(VLOOKUP(AJ14,観測点コードリスト!$L$2:$N$1665,3,FALSE),"")</f>
        <v>1051</v>
      </c>
    </row>
    <row r="15" spans="1:37">
      <c r="A15" s="662" t="s">
        <v>16</v>
      </c>
      <c r="B15" s="662">
        <v>11291</v>
      </c>
      <c r="C15" s="662" t="s">
        <v>23</v>
      </c>
      <c r="D15" s="662" t="s">
        <v>64</v>
      </c>
      <c r="E15" s="662" t="s">
        <v>65</v>
      </c>
      <c r="F15" s="662" t="s">
        <v>66</v>
      </c>
      <c r="G15" s="662">
        <v>44</v>
      </c>
      <c r="H15" s="662">
        <v>56.4</v>
      </c>
      <c r="I15" s="662">
        <v>142</v>
      </c>
      <c r="J15" s="662">
        <v>35.1</v>
      </c>
      <c r="K15" s="662">
        <v>7</v>
      </c>
      <c r="L15" s="662">
        <v>17.2</v>
      </c>
      <c r="M15" s="662" t="s">
        <v>22</v>
      </c>
      <c r="N15" s="662" t="s">
        <v>67</v>
      </c>
      <c r="O15" s="662">
        <v>11917</v>
      </c>
      <c r="P15" s="662" t="s">
        <v>22</v>
      </c>
      <c r="Q15" s="667">
        <f t="shared" si="1"/>
        <v>44.94</v>
      </c>
      <c r="R15" s="667">
        <f t="shared" si="2"/>
        <v>142.58500000000001</v>
      </c>
      <c r="T15" s="668" t="s">
        <v>4605</v>
      </c>
      <c r="U15" s="668" t="s">
        <v>4605</v>
      </c>
      <c r="V15" s="668" t="s">
        <v>4605</v>
      </c>
      <c r="W15" s="668" t="s">
        <v>22</v>
      </c>
      <c r="X15" s="668" t="s">
        <v>22</v>
      </c>
      <c r="Y15" s="668" t="s">
        <v>4605</v>
      </c>
      <c r="Z15" s="668" t="s">
        <v>22</v>
      </c>
      <c r="AB15" s="662" t="str">
        <f t="shared" si="3"/>
        <v>昭49.11.1</v>
      </c>
      <c r="AC15" s="662" t="str">
        <f t="shared" si="4"/>
        <v>昭51.1.1</v>
      </c>
      <c r="AD15" s="662" t="str">
        <f t="shared" si="7"/>
        <v>#</v>
      </c>
      <c r="AE15" s="662" t="str">
        <f t="shared" si="5"/>
        <v>昭51.1.1</v>
      </c>
      <c r="AF15" s="662" t="str">
        <f t="shared" si="8"/>
        <v>昭51.1.1</v>
      </c>
      <c r="AG15" s="662" t="str">
        <f t="shared" si="9"/>
        <v/>
      </c>
      <c r="AH15" s="662">
        <f t="shared" si="6"/>
        <v>7</v>
      </c>
      <c r="AI15" s="662" t="str">
        <f t="shared" si="10"/>
        <v>11</v>
      </c>
      <c r="AJ15" s="662" t="str">
        <f t="shared" si="11"/>
        <v>11_北見枝幸</v>
      </c>
      <c r="AK15" s="693" t="str">
        <f>IFERROR(VLOOKUP(AJ15,観測点コードリスト!$L$2:$N$1665,3,FALSE),"")</f>
        <v>47402</v>
      </c>
    </row>
    <row r="16" spans="1:37">
      <c r="A16" s="662" t="s">
        <v>16</v>
      </c>
      <c r="B16" s="662">
        <v>11316</v>
      </c>
      <c r="C16" s="662" t="s">
        <v>17</v>
      </c>
      <c r="D16" s="662" t="s">
        <v>68</v>
      </c>
      <c r="E16" s="662" t="s">
        <v>69</v>
      </c>
      <c r="F16" s="662" t="s">
        <v>70</v>
      </c>
      <c r="G16" s="662">
        <v>44</v>
      </c>
      <c r="H16" s="662">
        <v>50.5</v>
      </c>
      <c r="I16" s="662">
        <v>142</v>
      </c>
      <c r="J16" s="662">
        <v>28.8</v>
      </c>
      <c r="K16" s="662">
        <v>14</v>
      </c>
      <c r="L16" s="662">
        <v>10</v>
      </c>
      <c r="M16" s="662">
        <v>1.5</v>
      </c>
      <c r="N16" s="662" t="s">
        <v>71</v>
      </c>
      <c r="O16" s="662">
        <v>11920</v>
      </c>
      <c r="P16" s="662" t="s">
        <v>40</v>
      </c>
      <c r="Q16" s="667">
        <f t="shared" si="1"/>
        <v>44.841667000000001</v>
      </c>
      <c r="R16" s="667">
        <f t="shared" si="2"/>
        <v>142.47999999999999</v>
      </c>
      <c r="T16" s="668" t="s">
        <v>4605</v>
      </c>
      <c r="U16" s="668" t="s">
        <v>4605</v>
      </c>
      <c r="V16" s="668" t="s">
        <v>4605</v>
      </c>
      <c r="W16" s="668" t="s">
        <v>22</v>
      </c>
      <c r="X16" s="668" t="s">
        <v>22</v>
      </c>
      <c r="Y16" s="668" t="s">
        <v>22</v>
      </c>
      <c r="Z16" s="668" t="s">
        <v>22</v>
      </c>
      <c r="AB16" s="662" t="str">
        <f t="shared" si="3"/>
        <v>昭49.11.1</v>
      </c>
      <c r="AC16" s="662" t="str">
        <f t="shared" si="4"/>
        <v>昭52.10.25</v>
      </c>
      <c r="AD16" s="662" t="str">
        <f t="shared" si="7"/>
        <v>#</v>
      </c>
      <c r="AE16" s="662" t="str">
        <f t="shared" si="5"/>
        <v>昭52.10.25</v>
      </c>
      <c r="AF16" s="662" t="str">
        <f t="shared" si="8"/>
        <v>昭52.10.25</v>
      </c>
      <c r="AG16" s="662" t="str">
        <f t="shared" si="9"/>
        <v/>
      </c>
      <c r="AH16" s="662">
        <f t="shared" si="6"/>
        <v>9</v>
      </c>
      <c r="AI16" s="662" t="str">
        <f t="shared" si="10"/>
        <v>11</v>
      </c>
      <c r="AJ16" s="662" t="str">
        <f t="shared" si="11"/>
        <v>11_歌登</v>
      </c>
      <c r="AK16" s="693" t="str">
        <f>IFERROR(VLOOKUP(AJ16,観測点コードリスト!$L$2:$N$1665,3,FALSE),"")</f>
        <v>0005</v>
      </c>
    </row>
    <row r="17" spans="1:37" ht="18.75" hidden="1" customHeight="1">
      <c r="A17" s="662" t="s">
        <v>16</v>
      </c>
      <c r="B17" s="662">
        <v>11900</v>
      </c>
      <c r="C17" s="662" t="s">
        <v>4609</v>
      </c>
      <c r="D17" s="662" t="s">
        <v>37</v>
      </c>
      <c r="E17" s="662" t="s">
        <v>38</v>
      </c>
      <c r="F17" s="662" t="s">
        <v>39</v>
      </c>
      <c r="G17" s="662">
        <v>45</v>
      </c>
      <c r="H17" s="662">
        <v>20.100000000000001</v>
      </c>
      <c r="I17" s="662">
        <v>142</v>
      </c>
      <c r="J17" s="662">
        <v>10.199999999999999</v>
      </c>
      <c r="K17" s="662">
        <v>13</v>
      </c>
      <c r="L17" s="662" t="s">
        <v>22</v>
      </c>
      <c r="M17" s="662" t="s">
        <v>22</v>
      </c>
      <c r="N17" s="662" t="s">
        <v>599</v>
      </c>
      <c r="O17" s="662" t="s">
        <v>4740</v>
      </c>
      <c r="P17" s="662" t="s">
        <v>22</v>
      </c>
      <c r="Q17" s="667">
        <f t="shared" ref="Q17:Q80" si="12">G17+ROUND(H17/60,6)</f>
        <v>45.335000000000001</v>
      </c>
      <c r="R17" s="667">
        <f t="shared" ref="R17:R80" si="13">I17+ROUND(J17/60,6)</f>
        <v>142.16999999999999</v>
      </c>
      <c r="T17" s="668" t="s">
        <v>22</v>
      </c>
      <c r="U17" s="668" t="s">
        <v>22</v>
      </c>
      <c r="V17" s="668" t="s">
        <v>22</v>
      </c>
      <c r="W17" s="668" t="s">
        <v>22</v>
      </c>
      <c r="X17" s="668" t="s">
        <v>4605</v>
      </c>
      <c r="Y17" s="668" t="s">
        <v>22</v>
      </c>
      <c r="Z17" s="668" t="s">
        <v>22</v>
      </c>
      <c r="AB17" s="662" t="str">
        <f t="shared" si="3"/>
        <v>-</v>
      </c>
      <c r="AC17" s="662" t="str">
        <f t="shared" si="4"/>
        <v>昭58.10.5</v>
      </c>
      <c r="AD17" s="662" t="str">
        <f t="shared" si="7"/>
        <v>昭</v>
      </c>
      <c r="AE17" s="662" t="str">
        <f t="shared" si="5"/>
        <v>昭58.10.5</v>
      </c>
      <c r="AF17" s="662" t="str">
        <f t="shared" si="8"/>
        <v>昭58.10.5</v>
      </c>
      <c r="AG17" s="662" t="str">
        <f t="shared" si="9"/>
        <v/>
      </c>
      <c r="AH17" s="662">
        <f t="shared" si="6"/>
        <v>8</v>
      </c>
      <c r="AI17" s="662" t="str">
        <f t="shared" si="10"/>
        <v>11</v>
      </c>
      <c r="AJ17" s="662" t="str">
        <f t="shared" si="11"/>
        <v>11_浜鬼志別</v>
      </c>
      <c r="AK17" s="693" t="str">
        <f>IFERROR(VLOOKUP(AJ17,観測点コードリスト!$L$2:$N$1665,3,FALSE),"")</f>
        <v>1285</v>
      </c>
    </row>
    <row r="18" spans="1:37" hidden="1">
      <c r="A18" s="662" t="s">
        <v>16</v>
      </c>
      <c r="B18" s="662">
        <v>11903</v>
      </c>
      <c r="C18" s="662" t="s">
        <v>23</v>
      </c>
      <c r="D18" s="662" t="s">
        <v>24</v>
      </c>
      <c r="E18" s="662" t="s">
        <v>25</v>
      </c>
      <c r="F18" s="662" t="s">
        <v>26</v>
      </c>
      <c r="G18" s="662">
        <v>45</v>
      </c>
      <c r="H18" s="662">
        <v>24.9</v>
      </c>
      <c r="I18" s="662">
        <v>141</v>
      </c>
      <c r="J18" s="662">
        <v>40.700000000000003</v>
      </c>
      <c r="K18" s="662">
        <v>3</v>
      </c>
      <c r="L18" s="662" t="s">
        <v>22</v>
      </c>
      <c r="M18" s="662" t="s">
        <v>22</v>
      </c>
      <c r="N18" s="662" t="s">
        <v>4610</v>
      </c>
      <c r="O18" s="662" t="s">
        <v>4740</v>
      </c>
      <c r="P18" s="662" t="s">
        <v>22</v>
      </c>
      <c r="Q18" s="667">
        <f t="shared" si="12"/>
        <v>45.414999999999999</v>
      </c>
      <c r="R18" s="667">
        <f t="shared" si="13"/>
        <v>141.67833300000001</v>
      </c>
      <c r="T18" s="668" t="s">
        <v>22</v>
      </c>
      <c r="U18" s="668" t="s">
        <v>22</v>
      </c>
      <c r="V18" s="668" t="s">
        <v>22</v>
      </c>
      <c r="W18" s="668" t="s">
        <v>22</v>
      </c>
      <c r="X18" s="668" t="s">
        <v>4605</v>
      </c>
      <c r="Y18" s="668" t="s">
        <v>22</v>
      </c>
      <c r="Z18" s="668" t="s">
        <v>22</v>
      </c>
      <c r="AB18" s="662" t="str">
        <f t="shared" si="3"/>
        <v>-</v>
      </c>
      <c r="AC18" s="662" t="str">
        <f t="shared" si="4"/>
        <v>平11.3.1</v>
      </c>
      <c r="AD18" s="662" t="str">
        <f t="shared" si="7"/>
        <v>平</v>
      </c>
      <c r="AE18" s="662" t="str">
        <f t="shared" si="5"/>
        <v>平11.3.1</v>
      </c>
      <c r="AF18" s="662" t="str">
        <f t="shared" si="8"/>
        <v>平11.3.1</v>
      </c>
      <c r="AG18" s="662" t="str">
        <f t="shared" si="9"/>
        <v/>
      </c>
      <c r="AH18" s="662">
        <f t="shared" si="6"/>
        <v>7</v>
      </c>
      <c r="AI18" s="662" t="str">
        <f t="shared" si="10"/>
        <v>11</v>
      </c>
      <c r="AJ18" s="662" t="str">
        <f t="shared" si="11"/>
        <v>11_稚内</v>
      </c>
      <c r="AK18" s="693" t="str">
        <f>IFERROR(VLOOKUP(AJ18,観測点コードリスト!$L$2:$N$1665,3,FALSE),"")</f>
        <v>47401</v>
      </c>
    </row>
    <row r="19" spans="1:37" hidden="1">
      <c r="A19" s="662" t="s">
        <v>16</v>
      </c>
      <c r="B19" s="662">
        <v>11904</v>
      </c>
      <c r="C19" s="662" t="s">
        <v>23</v>
      </c>
      <c r="D19" s="662" t="s">
        <v>32</v>
      </c>
      <c r="E19" s="662" t="s">
        <v>33</v>
      </c>
      <c r="F19" s="662" t="s">
        <v>34</v>
      </c>
      <c r="G19" s="662">
        <v>45</v>
      </c>
      <c r="H19" s="662">
        <v>24.2</v>
      </c>
      <c r="I19" s="662">
        <v>141</v>
      </c>
      <c r="J19" s="662">
        <v>48.1</v>
      </c>
      <c r="K19" s="662">
        <v>8</v>
      </c>
      <c r="L19" s="662" t="s">
        <v>22</v>
      </c>
      <c r="M19" s="662" t="s">
        <v>22</v>
      </c>
      <c r="N19" s="662" t="s">
        <v>4611</v>
      </c>
      <c r="O19" s="662" t="s">
        <v>4740</v>
      </c>
      <c r="P19" s="662" t="s">
        <v>22</v>
      </c>
      <c r="Q19" s="667">
        <f t="shared" si="12"/>
        <v>45.403333000000003</v>
      </c>
      <c r="R19" s="667">
        <f t="shared" si="13"/>
        <v>141.80166700000001</v>
      </c>
      <c r="T19" s="668" t="s">
        <v>22</v>
      </c>
      <c r="U19" s="668" t="s">
        <v>22</v>
      </c>
      <c r="V19" s="668" t="s">
        <v>22</v>
      </c>
      <c r="W19" s="668" t="s">
        <v>22</v>
      </c>
      <c r="X19" s="668" t="s">
        <v>4605</v>
      </c>
      <c r="Y19" s="668" t="s">
        <v>22</v>
      </c>
      <c r="Z19" s="668" t="s">
        <v>22</v>
      </c>
      <c r="AB19" s="662" t="str">
        <f t="shared" si="3"/>
        <v>-</v>
      </c>
      <c r="AC19" s="662" t="str">
        <f t="shared" si="4"/>
        <v>平18.11.29</v>
      </c>
      <c r="AD19" s="662" t="str">
        <f t="shared" si="7"/>
        <v>平</v>
      </c>
      <c r="AE19" s="662" t="str">
        <f t="shared" si="5"/>
        <v>平18.11.29</v>
      </c>
      <c r="AF19" s="662" t="str">
        <f t="shared" si="8"/>
        <v>平18.11.29</v>
      </c>
      <c r="AG19" s="662" t="str">
        <f t="shared" si="9"/>
        <v/>
      </c>
      <c r="AH19" s="662">
        <f t="shared" si="6"/>
        <v>9</v>
      </c>
      <c r="AI19" s="662" t="str">
        <f t="shared" si="10"/>
        <v>11</v>
      </c>
      <c r="AJ19" s="662" t="str">
        <f t="shared" si="11"/>
        <v>11_声問</v>
      </c>
      <c r="AK19" s="693" t="str">
        <f>IFERROR(VLOOKUP(AJ19,観測点コードリスト!$L$2:$N$1665,3,FALSE),"")</f>
        <v>1528</v>
      </c>
    </row>
    <row r="20" spans="1:37" ht="18.75" hidden="1" customHeight="1">
      <c r="A20" s="662" t="s">
        <v>16</v>
      </c>
      <c r="B20" s="662">
        <v>11905</v>
      </c>
      <c r="C20" s="662" t="s">
        <v>4609</v>
      </c>
      <c r="D20" s="662" t="s">
        <v>44</v>
      </c>
      <c r="E20" s="662" t="s">
        <v>45</v>
      </c>
      <c r="F20" s="662" t="s">
        <v>46</v>
      </c>
      <c r="G20" s="662">
        <v>45</v>
      </c>
      <c r="H20" s="662">
        <v>14.9</v>
      </c>
      <c r="I20" s="662">
        <v>141</v>
      </c>
      <c r="J20" s="662">
        <v>51.1</v>
      </c>
      <c r="K20" s="662">
        <v>23</v>
      </c>
      <c r="L20" s="662" t="s">
        <v>22</v>
      </c>
      <c r="M20" s="662" t="s">
        <v>22</v>
      </c>
      <c r="N20" s="662" t="s">
        <v>599</v>
      </c>
      <c r="O20" s="662" t="s">
        <v>4740</v>
      </c>
      <c r="P20" s="662" t="s">
        <v>22</v>
      </c>
      <c r="Q20" s="667">
        <f t="shared" si="12"/>
        <v>45.248333000000002</v>
      </c>
      <c r="R20" s="667">
        <f t="shared" si="13"/>
        <v>141.85166699999999</v>
      </c>
      <c r="T20" s="668" t="s">
        <v>22</v>
      </c>
      <c r="U20" s="668" t="s">
        <v>22</v>
      </c>
      <c r="V20" s="668" t="s">
        <v>22</v>
      </c>
      <c r="W20" s="668" t="s">
        <v>22</v>
      </c>
      <c r="X20" s="668" t="s">
        <v>4605</v>
      </c>
      <c r="Y20" s="668" t="s">
        <v>22</v>
      </c>
      <c r="Z20" s="668" t="s">
        <v>22</v>
      </c>
      <c r="AB20" s="662" t="str">
        <f t="shared" si="3"/>
        <v>-</v>
      </c>
      <c r="AC20" s="662" t="str">
        <f t="shared" si="4"/>
        <v>昭58.10.5</v>
      </c>
      <c r="AD20" s="662" t="str">
        <f t="shared" si="7"/>
        <v>昭</v>
      </c>
      <c r="AE20" s="662" t="str">
        <f t="shared" si="5"/>
        <v>昭58.10.5</v>
      </c>
      <c r="AF20" s="662" t="str">
        <f t="shared" si="8"/>
        <v>昭58.10.5</v>
      </c>
      <c r="AG20" s="662" t="str">
        <f t="shared" si="9"/>
        <v/>
      </c>
      <c r="AH20" s="662">
        <f t="shared" si="6"/>
        <v>8</v>
      </c>
      <c r="AI20" s="662" t="str">
        <f t="shared" si="10"/>
        <v>11</v>
      </c>
      <c r="AJ20" s="662" t="str">
        <f t="shared" si="11"/>
        <v>11_沼川</v>
      </c>
      <c r="AK20" s="693" t="str">
        <f>IFERROR(VLOOKUP(AJ20,観測点コードリスト!$L$2:$N$1665,3,FALSE),"")</f>
        <v>1203</v>
      </c>
    </row>
    <row r="21" spans="1:37" hidden="1">
      <c r="A21" s="662" t="s">
        <v>16</v>
      </c>
      <c r="B21" s="662">
        <v>11910</v>
      </c>
      <c r="C21" s="662" t="s">
        <v>4609</v>
      </c>
      <c r="D21" s="662" t="s">
        <v>52</v>
      </c>
      <c r="E21" s="662" t="s">
        <v>53</v>
      </c>
      <c r="F21" s="662" t="s">
        <v>54</v>
      </c>
      <c r="G21" s="662">
        <v>45</v>
      </c>
      <c r="H21" s="662">
        <v>6.1</v>
      </c>
      <c r="I21" s="662">
        <v>141</v>
      </c>
      <c r="J21" s="662">
        <v>46.8</v>
      </c>
      <c r="K21" s="662">
        <v>14</v>
      </c>
      <c r="L21" s="662" t="s">
        <v>22</v>
      </c>
      <c r="M21" s="662" t="s">
        <v>22</v>
      </c>
      <c r="N21" s="662" t="s">
        <v>4612</v>
      </c>
      <c r="O21" s="662" t="s">
        <v>4740</v>
      </c>
      <c r="P21" s="662" t="s">
        <v>22</v>
      </c>
      <c r="Q21" s="667">
        <f t="shared" si="12"/>
        <v>45.101666999999999</v>
      </c>
      <c r="R21" s="667">
        <f t="shared" si="13"/>
        <v>141.78</v>
      </c>
      <c r="T21" s="668" t="s">
        <v>22</v>
      </c>
      <c r="U21" s="668" t="s">
        <v>22</v>
      </c>
      <c r="V21" s="668" t="s">
        <v>22</v>
      </c>
      <c r="W21" s="668" t="s">
        <v>22</v>
      </c>
      <c r="X21" s="668" t="s">
        <v>4605</v>
      </c>
      <c r="Y21" s="668" t="s">
        <v>22</v>
      </c>
      <c r="Z21" s="668" t="s">
        <v>22</v>
      </c>
      <c r="AB21" s="662" t="str">
        <f t="shared" si="3"/>
        <v>-</v>
      </c>
      <c r="AC21" s="662" t="str">
        <f t="shared" si="4"/>
        <v>昭57.10.7</v>
      </c>
      <c r="AD21" s="662" t="str">
        <f t="shared" si="7"/>
        <v>昭</v>
      </c>
      <c r="AE21" s="662" t="str">
        <f t="shared" si="5"/>
        <v>昭57.10.7</v>
      </c>
      <c r="AF21" s="662" t="str">
        <f t="shared" si="8"/>
        <v>昭57.10.7</v>
      </c>
      <c r="AG21" s="662" t="str">
        <f t="shared" si="9"/>
        <v/>
      </c>
      <c r="AH21" s="662">
        <f t="shared" si="6"/>
        <v>8</v>
      </c>
      <c r="AI21" s="662" t="str">
        <f t="shared" si="10"/>
        <v>11</v>
      </c>
      <c r="AJ21" s="662" t="str">
        <f t="shared" si="11"/>
        <v>11_豊富</v>
      </c>
      <c r="AK21" s="693" t="str">
        <f>IFERROR(VLOOKUP(AJ21,観測点コードリスト!$L$2:$N$1665,3,FALSE),"")</f>
        <v>1054</v>
      </c>
    </row>
    <row r="22" spans="1:37" hidden="1">
      <c r="A22" s="662" t="s">
        <v>16</v>
      </c>
      <c r="B22" s="662">
        <v>11915</v>
      </c>
      <c r="C22" s="662" t="s">
        <v>4609</v>
      </c>
      <c r="D22" s="662" t="s">
        <v>60</v>
      </c>
      <c r="E22" s="662" t="s">
        <v>61</v>
      </c>
      <c r="F22" s="662" t="s">
        <v>62</v>
      </c>
      <c r="G22" s="662">
        <v>44</v>
      </c>
      <c r="H22" s="662">
        <v>57.9</v>
      </c>
      <c r="I22" s="662">
        <v>142</v>
      </c>
      <c r="J22" s="662">
        <v>16.8</v>
      </c>
      <c r="K22" s="662">
        <v>25</v>
      </c>
      <c r="L22" s="662" t="s">
        <v>22</v>
      </c>
      <c r="M22" s="662" t="s">
        <v>22</v>
      </c>
      <c r="N22" s="662" t="s">
        <v>4612</v>
      </c>
      <c r="O22" s="662" t="s">
        <v>4740</v>
      </c>
      <c r="P22" s="662" t="s">
        <v>22</v>
      </c>
      <c r="Q22" s="667">
        <f t="shared" si="12"/>
        <v>44.965000000000003</v>
      </c>
      <c r="R22" s="667">
        <f t="shared" si="13"/>
        <v>142.28</v>
      </c>
      <c r="T22" s="668" t="s">
        <v>22</v>
      </c>
      <c r="U22" s="668" t="s">
        <v>22</v>
      </c>
      <c r="V22" s="668" t="s">
        <v>22</v>
      </c>
      <c r="W22" s="668" t="s">
        <v>22</v>
      </c>
      <c r="X22" s="668" t="s">
        <v>4605</v>
      </c>
      <c r="Y22" s="668" t="s">
        <v>22</v>
      </c>
      <c r="Z22" s="668" t="s">
        <v>22</v>
      </c>
      <c r="AB22" s="662" t="str">
        <f t="shared" si="3"/>
        <v>-</v>
      </c>
      <c r="AC22" s="662" t="str">
        <f t="shared" si="4"/>
        <v>昭57.10.7</v>
      </c>
      <c r="AD22" s="662" t="str">
        <f t="shared" si="7"/>
        <v>昭</v>
      </c>
      <c r="AE22" s="662" t="str">
        <f t="shared" si="5"/>
        <v>昭57.10.7</v>
      </c>
      <c r="AF22" s="662" t="str">
        <f t="shared" si="8"/>
        <v>昭57.10.7</v>
      </c>
      <c r="AG22" s="662" t="str">
        <f t="shared" si="9"/>
        <v/>
      </c>
      <c r="AH22" s="662">
        <f t="shared" si="6"/>
        <v>8</v>
      </c>
      <c r="AI22" s="662" t="str">
        <f t="shared" si="10"/>
        <v>11</v>
      </c>
      <c r="AJ22" s="662" t="str">
        <f t="shared" si="11"/>
        <v>11_中頓別</v>
      </c>
      <c r="AK22" s="693" t="str">
        <f>IFERROR(VLOOKUP(AJ22,観測点コードリスト!$L$2:$N$1665,3,FALSE),"")</f>
        <v>1051</v>
      </c>
    </row>
    <row r="23" spans="1:37" ht="18.75" hidden="1" customHeight="1">
      <c r="A23" s="662" t="s">
        <v>16</v>
      </c>
      <c r="B23" s="662">
        <v>11917</v>
      </c>
      <c r="C23" s="662" t="s">
        <v>23</v>
      </c>
      <c r="D23" s="662" t="s">
        <v>64</v>
      </c>
      <c r="E23" s="662" t="s">
        <v>65</v>
      </c>
      <c r="F23" s="662" t="s">
        <v>66</v>
      </c>
      <c r="G23" s="662">
        <v>44</v>
      </c>
      <c r="H23" s="662">
        <v>56.4</v>
      </c>
      <c r="I23" s="662">
        <v>142</v>
      </c>
      <c r="J23" s="662">
        <v>35.1</v>
      </c>
      <c r="K23" s="662">
        <v>7</v>
      </c>
      <c r="L23" s="662" t="s">
        <v>22</v>
      </c>
      <c r="M23" s="662" t="s">
        <v>22</v>
      </c>
      <c r="N23" s="662" t="s">
        <v>4610</v>
      </c>
      <c r="O23" s="662" t="s">
        <v>4740</v>
      </c>
      <c r="P23" s="662" t="s">
        <v>22</v>
      </c>
      <c r="Q23" s="667">
        <f t="shared" si="12"/>
        <v>44.94</v>
      </c>
      <c r="R23" s="667">
        <f t="shared" si="13"/>
        <v>142.58500000000001</v>
      </c>
      <c r="T23" s="668" t="s">
        <v>22</v>
      </c>
      <c r="U23" s="668" t="s">
        <v>22</v>
      </c>
      <c r="V23" s="668" t="s">
        <v>22</v>
      </c>
      <c r="W23" s="668" t="s">
        <v>22</v>
      </c>
      <c r="X23" s="668" t="s">
        <v>4605</v>
      </c>
      <c r="Y23" s="668" t="s">
        <v>22</v>
      </c>
      <c r="Z23" s="668" t="s">
        <v>22</v>
      </c>
      <c r="AB23" s="662" t="str">
        <f t="shared" si="3"/>
        <v>-</v>
      </c>
      <c r="AC23" s="662" t="str">
        <f t="shared" si="4"/>
        <v>平11.3.1</v>
      </c>
      <c r="AD23" s="662" t="str">
        <f t="shared" si="7"/>
        <v>平</v>
      </c>
      <c r="AE23" s="662" t="str">
        <f t="shared" si="5"/>
        <v>平11.3.1</v>
      </c>
      <c r="AF23" s="662" t="str">
        <f t="shared" si="8"/>
        <v>平11.3.1</v>
      </c>
      <c r="AG23" s="662" t="str">
        <f t="shared" si="9"/>
        <v/>
      </c>
      <c r="AH23" s="662">
        <f t="shared" si="6"/>
        <v>7</v>
      </c>
      <c r="AI23" s="662" t="str">
        <f t="shared" si="10"/>
        <v>11</v>
      </c>
      <c r="AJ23" s="662" t="str">
        <f t="shared" si="11"/>
        <v>11_北見枝幸</v>
      </c>
      <c r="AK23" s="693" t="str">
        <f>IFERROR(VLOOKUP(AJ23,観測点コードリスト!$L$2:$N$1665,3,FALSE),"")</f>
        <v>47402</v>
      </c>
    </row>
    <row r="24" spans="1:37" hidden="1">
      <c r="A24" s="662" t="s">
        <v>16</v>
      </c>
      <c r="B24" s="662">
        <v>11920</v>
      </c>
      <c r="C24" s="662" t="s">
        <v>4609</v>
      </c>
      <c r="D24" s="662" t="s">
        <v>68</v>
      </c>
      <c r="E24" s="662" t="s">
        <v>69</v>
      </c>
      <c r="F24" s="662" t="s">
        <v>70</v>
      </c>
      <c r="G24" s="662">
        <v>44</v>
      </c>
      <c r="H24" s="662">
        <v>50.5</v>
      </c>
      <c r="I24" s="662">
        <v>142</v>
      </c>
      <c r="J24" s="662">
        <v>28.8</v>
      </c>
      <c r="K24" s="662">
        <v>14</v>
      </c>
      <c r="L24" s="662" t="s">
        <v>22</v>
      </c>
      <c r="M24" s="662" t="s">
        <v>22</v>
      </c>
      <c r="N24" s="662" t="s">
        <v>4613</v>
      </c>
      <c r="O24" s="662" t="s">
        <v>4740</v>
      </c>
      <c r="P24" s="662" t="s">
        <v>22</v>
      </c>
      <c r="Q24" s="667">
        <f t="shared" si="12"/>
        <v>44.841667000000001</v>
      </c>
      <c r="R24" s="667">
        <f t="shared" si="13"/>
        <v>142.47999999999999</v>
      </c>
      <c r="T24" s="668" t="s">
        <v>22</v>
      </c>
      <c r="U24" s="668" t="s">
        <v>22</v>
      </c>
      <c r="V24" s="668" t="s">
        <v>22</v>
      </c>
      <c r="W24" s="668" t="s">
        <v>22</v>
      </c>
      <c r="X24" s="668" t="s">
        <v>4605</v>
      </c>
      <c r="Y24" s="668" t="s">
        <v>22</v>
      </c>
      <c r="Z24" s="668" t="s">
        <v>22</v>
      </c>
      <c r="AB24" s="662" t="str">
        <f t="shared" si="3"/>
        <v>-</v>
      </c>
      <c r="AC24" s="662" t="str">
        <f t="shared" si="4"/>
        <v>昭57.10.8</v>
      </c>
      <c r="AD24" s="662" t="str">
        <f t="shared" si="7"/>
        <v>昭</v>
      </c>
      <c r="AE24" s="662" t="str">
        <f t="shared" si="5"/>
        <v>昭57.10.8</v>
      </c>
      <c r="AF24" s="662" t="str">
        <f t="shared" si="8"/>
        <v>昭57.10.8</v>
      </c>
      <c r="AG24" s="662" t="str">
        <f t="shared" si="9"/>
        <v/>
      </c>
      <c r="AH24" s="662">
        <f t="shared" si="6"/>
        <v>8</v>
      </c>
      <c r="AI24" s="662" t="str">
        <f t="shared" si="10"/>
        <v>11</v>
      </c>
      <c r="AJ24" s="662" t="str">
        <f t="shared" si="11"/>
        <v>11_歌登</v>
      </c>
      <c r="AK24" s="693" t="str">
        <f>IFERROR(VLOOKUP(AJ24,観測点コードリスト!$L$2:$N$1665,3,FALSE),"")</f>
        <v>0005</v>
      </c>
    </row>
    <row r="25" spans="1:37" ht="18.75" customHeight="1">
      <c r="A25" s="662" t="s">
        <v>77</v>
      </c>
      <c r="B25" s="662">
        <v>12011</v>
      </c>
      <c r="C25" s="662" t="s">
        <v>17</v>
      </c>
      <c r="D25" s="662" t="s">
        <v>78</v>
      </c>
      <c r="E25" s="662" t="s">
        <v>79</v>
      </c>
      <c r="F25" s="662" t="s">
        <v>80</v>
      </c>
      <c r="G25" s="662">
        <v>44</v>
      </c>
      <c r="H25" s="662">
        <v>49.7</v>
      </c>
      <c r="I25" s="662">
        <v>142</v>
      </c>
      <c r="J25" s="662">
        <v>4.5999999999999996</v>
      </c>
      <c r="K25" s="662">
        <v>22</v>
      </c>
      <c r="L25" s="662">
        <v>10</v>
      </c>
      <c r="M25" s="662">
        <v>1.5</v>
      </c>
      <c r="N25" s="662" t="s">
        <v>81</v>
      </c>
      <c r="O25" s="662" t="s">
        <v>22</v>
      </c>
      <c r="P25" s="662" t="s">
        <v>40</v>
      </c>
      <c r="Q25" s="667">
        <f t="shared" si="12"/>
        <v>44.828333000000001</v>
      </c>
      <c r="R25" s="667">
        <f t="shared" si="13"/>
        <v>142.07666699999999</v>
      </c>
      <c r="T25" s="668" t="s">
        <v>4605</v>
      </c>
      <c r="U25" s="668" t="s">
        <v>4605</v>
      </c>
      <c r="V25" s="668" t="s">
        <v>4605</v>
      </c>
      <c r="W25" s="668" t="s">
        <v>22</v>
      </c>
      <c r="X25" s="668" t="s">
        <v>22</v>
      </c>
      <c r="Y25" s="668" t="s">
        <v>22</v>
      </c>
      <c r="Z25" s="668" t="s">
        <v>22</v>
      </c>
      <c r="AB25" s="662" t="str">
        <f t="shared" si="3"/>
        <v>昭52.10.19</v>
      </c>
      <c r="AC25" s="662" t="str">
        <f t="shared" si="4"/>
        <v>昭52.10.19</v>
      </c>
      <c r="AD25" s="662" t="str">
        <f t="shared" si="7"/>
        <v>昭</v>
      </c>
      <c r="AE25" s="662" t="str">
        <f t="shared" si="5"/>
        <v>昭52.10.19</v>
      </c>
      <c r="AF25" s="662" t="str">
        <f t="shared" si="8"/>
        <v>昭52.10.19</v>
      </c>
      <c r="AG25" s="662" t="str">
        <f t="shared" si="9"/>
        <v/>
      </c>
      <c r="AH25" s="662">
        <f t="shared" si="6"/>
        <v>9</v>
      </c>
      <c r="AI25" s="662" t="str">
        <f t="shared" si="10"/>
        <v>12</v>
      </c>
      <c r="AJ25" s="662" t="str">
        <f t="shared" si="11"/>
        <v>12_中川</v>
      </c>
      <c r="AK25" s="693" t="str">
        <f>IFERROR(VLOOKUP(AJ25,観測点コードリスト!$L$2:$N$1665,3,FALSE),"")</f>
        <v>1201</v>
      </c>
    </row>
    <row r="26" spans="1:37">
      <c r="A26" s="662" t="s">
        <v>77</v>
      </c>
      <c r="B26" s="662">
        <v>12041</v>
      </c>
      <c r="C26" s="662" t="s">
        <v>17</v>
      </c>
      <c r="D26" s="662" t="s">
        <v>82</v>
      </c>
      <c r="E26" s="662" t="s">
        <v>83</v>
      </c>
      <c r="F26" s="662" t="s">
        <v>84</v>
      </c>
      <c r="G26" s="662">
        <v>44</v>
      </c>
      <c r="H26" s="662">
        <v>43.6</v>
      </c>
      <c r="I26" s="662">
        <v>142</v>
      </c>
      <c r="J26" s="662">
        <v>15.9</v>
      </c>
      <c r="K26" s="662">
        <v>40</v>
      </c>
      <c r="L26" s="662">
        <v>10</v>
      </c>
      <c r="M26" s="662">
        <v>1.5</v>
      </c>
      <c r="N26" s="662" t="s">
        <v>85</v>
      </c>
      <c r="O26" s="662">
        <v>12905</v>
      </c>
      <c r="P26" s="662" t="s">
        <v>40</v>
      </c>
      <c r="Q26" s="667">
        <f t="shared" si="12"/>
        <v>44.726666999999999</v>
      </c>
      <c r="R26" s="667">
        <f t="shared" si="13"/>
        <v>142.26499999999999</v>
      </c>
      <c r="T26" s="668" t="s">
        <v>4605</v>
      </c>
      <c r="U26" s="668" t="s">
        <v>4605</v>
      </c>
      <c r="V26" s="668" t="s">
        <v>4605</v>
      </c>
      <c r="W26" s="668" t="s">
        <v>22</v>
      </c>
      <c r="X26" s="668" t="s">
        <v>22</v>
      </c>
      <c r="Y26" s="668" t="s">
        <v>22</v>
      </c>
      <c r="Z26" s="668" t="s">
        <v>22</v>
      </c>
      <c r="AB26" s="662" t="str">
        <f t="shared" si="3"/>
        <v>昭52.10.17</v>
      </c>
      <c r="AC26" s="662" t="str">
        <f t="shared" si="4"/>
        <v>昭52.10.17</v>
      </c>
      <c r="AD26" s="662" t="str">
        <f t="shared" si="7"/>
        <v>昭</v>
      </c>
      <c r="AE26" s="662" t="str">
        <f t="shared" si="5"/>
        <v>昭52.10.17</v>
      </c>
      <c r="AF26" s="662" t="str">
        <f t="shared" si="8"/>
        <v>昭52.10.17</v>
      </c>
      <c r="AG26" s="662" t="str">
        <f t="shared" si="9"/>
        <v/>
      </c>
      <c r="AH26" s="662">
        <f t="shared" si="6"/>
        <v>9</v>
      </c>
      <c r="AI26" s="662" t="str">
        <f t="shared" si="10"/>
        <v>12</v>
      </c>
      <c r="AJ26" s="662" t="str">
        <f t="shared" si="11"/>
        <v>12_音威子府</v>
      </c>
      <c r="AK26" s="693" t="str">
        <f>IFERROR(VLOOKUP(AJ26,観測点コードリスト!$L$2:$N$1665,3,FALSE),"")</f>
        <v>1197</v>
      </c>
    </row>
    <row r="27" spans="1:37" hidden="1">
      <c r="A27" s="662" t="s">
        <v>77</v>
      </c>
      <c r="B27" s="662">
        <v>12066</v>
      </c>
      <c r="C27" s="662" t="s">
        <v>72</v>
      </c>
      <c r="D27" s="662" t="s">
        <v>86</v>
      </c>
      <c r="E27" s="662" t="s">
        <v>87</v>
      </c>
      <c r="F27" s="662" t="s">
        <v>88</v>
      </c>
      <c r="G27" s="662">
        <v>44</v>
      </c>
      <c r="H27" s="662">
        <v>36.5</v>
      </c>
      <c r="I27" s="662">
        <v>142</v>
      </c>
      <c r="J27" s="662">
        <v>17.7</v>
      </c>
      <c r="K27" s="662">
        <v>60</v>
      </c>
      <c r="L27" s="662" t="s">
        <v>22</v>
      </c>
      <c r="M27" s="662" t="s">
        <v>22</v>
      </c>
      <c r="N27" s="662" t="s">
        <v>89</v>
      </c>
      <c r="O27" s="662" t="s">
        <v>22</v>
      </c>
      <c r="P27" s="662" t="s">
        <v>22</v>
      </c>
      <c r="Q27" s="667">
        <f t="shared" si="12"/>
        <v>44.608333000000002</v>
      </c>
      <c r="R27" s="667">
        <f t="shared" si="13"/>
        <v>142.29499999999999</v>
      </c>
      <c r="T27" s="668" t="s">
        <v>4605</v>
      </c>
      <c r="U27" s="668" t="s">
        <v>22</v>
      </c>
      <c r="V27" s="668" t="s">
        <v>22</v>
      </c>
      <c r="W27" s="668" t="s">
        <v>22</v>
      </c>
      <c r="X27" s="668" t="s">
        <v>22</v>
      </c>
      <c r="Y27" s="668" t="s">
        <v>22</v>
      </c>
      <c r="Z27" s="668" t="s">
        <v>22</v>
      </c>
      <c r="AB27" s="662" t="str">
        <f t="shared" si="3"/>
        <v>平17.11.9</v>
      </c>
      <c r="AC27" s="662" t="str">
        <f t="shared" si="4"/>
        <v>平17.11.9</v>
      </c>
      <c r="AD27" s="662" t="str">
        <f t="shared" si="7"/>
        <v>平</v>
      </c>
      <c r="AE27" s="662" t="str">
        <f t="shared" si="5"/>
        <v>平17.11.9</v>
      </c>
      <c r="AF27" s="662" t="str">
        <f t="shared" si="8"/>
        <v>平17.11.9</v>
      </c>
      <c r="AG27" s="662" t="str">
        <f t="shared" si="9"/>
        <v/>
      </c>
      <c r="AH27" s="662">
        <f t="shared" si="6"/>
        <v>8</v>
      </c>
      <c r="AI27" s="662" t="str">
        <f t="shared" si="10"/>
        <v>12</v>
      </c>
      <c r="AJ27" s="662" t="str">
        <f t="shared" si="11"/>
        <v>12_小車</v>
      </c>
      <c r="AK27" s="693" t="str">
        <f>IFERROR(VLOOKUP(AJ27,観測点コードリスト!$L$2:$N$1665,3,FALSE),"")</f>
        <v>1570</v>
      </c>
    </row>
    <row r="28" spans="1:37">
      <c r="A28" s="662" t="s">
        <v>77</v>
      </c>
      <c r="B28" s="662">
        <v>12141</v>
      </c>
      <c r="C28" s="662" t="s">
        <v>17</v>
      </c>
      <c r="D28" s="662" t="s">
        <v>90</v>
      </c>
      <c r="E28" s="662" t="s">
        <v>91</v>
      </c>
      <c r="F28" s="662" t="s">
        <v>92</v>
      </c>
      <c r="G28" s="662">
        <v>44</v>
      </c>
      <c r="H28" s="662">
        <v>28.8</v>
      </c>
      <c r="I28" s="662">
        <v>142</v>
      </c>
      <c r="J28" s="662">
        <v>20.5</v>
      </c>
      <c r="K28" s="662">
        <v>77</v>
      </c>
      <c r="L28" s="662">
        <v>10</v>
      </c>
      <c r="M28" s="662">
        <v>1.5</v>
      </c>
      <c r="N28" s="662" t="s">
        <v>93</v>
      </c>
      <c r="O28" s="662">
        <v>12900</v>
      </c>
      <c r="P28" s="662" t="s">
        <v>40</v>
      </c>
      <c r="Q28" s="667">
        <f t="shared" si="12"/>
        <v>44.48</v>
      </c>
      <c r="R28" s="667">
        <f t="shared" si="13"/>
        <v>142.341667</v>
      </c>
      <c r="T28" s="668" t="s">
        <v>4605</v>
      </c>
      <c r="U28" s="668" t="s">
        <v>4605</v>
      </c>
      <c r="V28" s="668" t="s">
        <v>4605</v>
      </c>
      <c r="W28" s="668" t="s">
        <v>22</v>
      </c>
      <c r="X28" s="668" t="s">
        <v>22</v>
      </c>
      <c r="Y28" s="668" t="s">
        <v>22</v>
      </c>
      <c r="Z28" s="668" t="s">
        <v>22</v>
      </c>
      <c r="AB28" s="662" t="str">
        <f t="shared" si="3"/>
        <v>昭49.11.1</v>
      </c>
      <c r="AC28" s="662" t="str">
        <f t="shared" si="4"/>
        <v>昭52.10.6</v>
      </c>
      <c r="AD28" s="662" t="str">
        <f t="shared" si="7"/>
        <v>#</v>
      </c>
      <c r="AE28" s="662" t="str">
        <f t="shared" si="5"/>
        <v>昭52.10.6</v>
      </c>
      <c r="AF28" s="662" t="str">
        <f t="shared" si="8"/>
        <v>昭52.10.6</v>
      </c>
      <c r="AG28" s="662" t="str">
        <f t="shared" si="9"/>
        <v/>
      </c>
      <c r="AH28" s="662">
        <f t="shared" si="6"/>
        <v>8</v>
      </c>
      <c r="AI28" s="662" t="str">
        <f t="shared" si="10"/>
        <v>12</v>
      </c>
      <c r="AJ28" s="662" t="str">
        <f t="shared" si="11"/>
        <v>12_美深</v>
      </c>
      <c r="AK28" s="693" t="str">
        <f>IFERROR(VLOOKUP(AJ28,観測点コードリスト!$L$2:$N$1665,3,FALSE),"")</f>
        <v>0006</v>
      </c>
    </row>
    <row r="29" spans="1:37">
      <c r="A29" s="662" t="s">
        <v>77</v>
      </c>
      <c r="B29" s="662">
        <v>12181</v>
      </c>
      <c r="C29" s="662" t="s">
        <v>17</v>
      </c>
      <c r="D29" s="662" t="s">
        <v>94</v>
      </c>
      <c r="E29" s="662" t="s">
        <v>95</v>
      </c>
      <c r="F29" s="662" t="s">
        <v>96</v>
      </c>
      <c r="G29" s="662">
        <v>44</v>
      </c>
      <c r="H29" s="662">
        <v>22.2</v>
      </c>
      <c r="I29" s="662">
        <v>142</v>
      </c>
      <c r="J29" s="662">
        <v>27.4</v>
      </c>
      <c r="K29" s="662">
        <v>89</v>
      </c>
      <c r="L29" s="662">
        <v>9.9</v>
      </c>
      <c r="M29" s="662">
        <v>1.5</v>
      </c>
      <c r="N29" s="662" t="s">
        <v>97</v>
      </c>
      <c r="O29" s="662">
        <v>12910</v>
      </c>
      <c r="P29" s="662" t="s">
        <v>22</v>
      </c>
      <c r="Q29" s="667">
        <f t="shared" si="12"/>
        <v>44.37</v>
      </c>
      <c r="R29" s="667">
        <f t="shared" si="13"/>
        <v>142.45666700000001</v>
      </c>
      <c r="T29" s="668" t="s">
        <v>4605</v>
      </c>
      <c r="U29" s="668" t="s">
        <v>4605</v>
      </c>
      <c r="V29" s="668" t="s">
        <v>4605</v>
      </c>
      <c r="W29" s="668" t="s">
        <v>22</v>
      </c>
      <c r="X29" s="668" t="s">
        <v>22</v>
      </c>
      <c r="Y29" s="668" t="s">
        <v>22</v>
      </c>
      <c r="Z29" s="668" t="s">
        <v>22</v>
      </c>
      <c r="AB29" s="662" t="str">
        <f t="shared" si="3"/>
        <v>昭49.11.1</v>
      </c>
      <c r="AC29" s="662" t="str">
        <f t="shared" si="4"/>
        <v>昭51.4.1</v>
      </c>
      <c r="AD29" s="662" t="str">
        <f t="shared" si="7"/>
        <v>#</v>
      </c>
      <c r="AE29" s="662" t="str">
        <f t="shared" si="5"/>
        <v>昭51.4.1</v>
      </c>
      <c r="AF29" s="662" t="str">
        <f t="shared" si="8"/>
        <v>昭51.4.1</v>
      </c>
      <c r="AG29" s="662" t="str">
        <f t="shared" si="9"/>
        <v/>
      </c>
      <c r="AH29" s="662">
        <f t="shared" si="6"/>
        <v>7</v>
      </c>
      <c r="AI29" s="662" t="str">
        <f t="shared" si="10"/>
        <v>12</v>
      </c>
      <c r="AJ29" s="662" t="str">
        <f t="shared" si="11"/>
        <v>12_名寄</v>
      </c>
      <c r="AK29" s="693" t="str">
        <f>IFERROR(VLOOKUP(AJ29,観測点コードリスト!$L$2:$N$1665,3,FALSE),"")</f>
        <v>0008</v>
      </c>
    </row>
    <row r="30" spans="1:37" hidden="1">
      <c r="A30" s="662" t="s">
        <v>77</v>
      </c>
      <c r="B30" s="662">
        <v>12217</v>
      </c>
      <c r="C30" s="662" t="s">
        <v>72</v>
      </c>
      <c r="D30" s="662" t="s">
        <v>98</v>
      </c>
      <c r="E30" s="662" t="s">
        <v>99</v>
      </c>
      <c r="F30" s="662" t="s">
        <v>100</v>
      </c>
      <c r="G30" s="662">
        <v>44</v>
      </c>
      <c r="H30" s="662">
        <v>17.7</v>
      </c>
      <c r="I30" s="662">
        <v>142</v>
      </c>
      <c r="J30" s="662">
        <v>21.5</v>
      </c>
      <c r="K30" s="662">
        <v>128</v>
      </c>
      <c r="L30" s="662" t="s">
        <v>22</v>
      </c>
      <c r="M30" s="662" t="s">
        <v>22</v>
      </c>
      <c r="N30" s="662" t="s">
        <v>101</v>
      </c>
      <c r="O30" s="662" t="s">
        <v>22</v>
      </c>
      <c r="P30" s="662" t="s">
        <v>22</v>
      </c>
      <c r="Q30" s="667">
        <f t="shared" si="12"/>
        <v>44.295000000000002</v>
      </c>
      <c r="R30" s="667">
        <f t="shared" si="13"/>
        <v>142.35833299999999</v>
      </c>
      <c r="T30" s="668" t="s">
        <v>4605</v>
      </c>
      <c r="U30" s="668" t="s">
        <v>22</v>
      </c>
      <c r="V30" s="668" t="s">
        <v>22</v>
      </c>
      <c r="W30" s="668" t="s">
        <v>22</v>
      </c>
      <c r="X30" s="668" t="s">
        <v>22</v>
      </c>
      <c r="Y30" s="668" t="s">
        <v>22</v>
      </c>
      <c r="Z30" s="668" t="s">
        <v>22</v>
      </c>
      <c r="AB30" s="662" t="str">
        <f t="shared" si="3"/>
        <v>平17.11.8</v>
      </c>
      <c r="AC30" s="662" t="str">
        <f t="shared" si="4"/>
        <v>平17.11.8</v>
      </c>
      <c r="AD30" s="662" t="str">
        <f t="shared" si="7"/>
        <v>平</v>
      </c>
      <c r="AE30" s="662" t="str">
        <f t="shared" si="5"/>
        <v>平17.11.8</v>
      </c>
      <c r="AF30" s="662" t="str">
        <f t="shared" si="8"/>
        <v>平17.11.8</v>
      </c>
      <c r="AG30" s="662" t="str">
        <f t="shared" si="9"/>
        <v/>
      </c>
      <c r="AH30" s="662">
        <f t="shared" si="6"/>
        <v>8</v>
      </c>
      <c r="AI30" s="662" t="str">
        <f t="shared" si="10"/>
        <v>12</v>
      </c>
      <c r="AJ30" s="662" t="str">
        <f t="shared" si="11"/>
        <v>12_西風連</v>
      </c>
      <c r="AK30" s="693" t="str">
        <f>IFERROR(VLOOKUP(AJ30,観測点コードリスト!$L$2:$N$1665,3,FALSE),"")</f>
        <v>0009</v>
      </c>
    </row>
    <row r="31" spans="1:37">
      <c r="A31" s="662" t="s">
        <v>77</v>
      </c>
      <c r="B31" s="662">
        <v>12231</v>
      </c>
      <c r="C31" s="662" t="s">
        <v>17</v>
      </c>
      <c r="D31" s="662" t="s">
        <v>102</v>
      </c>
      <c r="E31" s="662" t="s">
        <v>103</v>
      </c>
      <c r="F31" s="662" t="s">
        <v>104</v>
      </c>
      <c r="G31" s="662">
        <v>44</v>
      </c>
      <c r="H31" s="662">
        <v>17.7</v>
      </c>
      <c r="I31" s="662">
        <v>142</v>
      </c>
      <c r="J31" s="662">
        <v>38.200000000000003</v>
      </c>
      <c r="K31" s="662">
        <v>143</v>
      </c>
      <c r="L31" s="662">
        <v>10</v>
      </c>
      <c r="M31" s="662">
        <v>2.4</v>
      </c>
      <c r="N31" s="662" t="s">
        <v>105</v>
      </c>
      <c r="O31" s="662">
        <v>12925</v>
      </c>
      <c r="P31" s="662" t="s">
        <v>40</v>
      </c>
      <c r="Q31" s="667">
        <f t="shared" si="12"/>
        <v>44.295000000000002</v>
      </c>
      <c r="R31" s="667">
        <f t="shared" si="13"/>
        <v>142.63666699999999</v>
      </c>
      <c r="T31" s="668" t="s">
        <v>4605</v>
      </c>
      <c r="U31" s="668" t="s">
        <v>4605</v>
      </c>
      <c r="V31" s="668" t="s">
        <v>4605</v>
      </c>
      <c r="W31" s="668" t="s">
        <v>22</v>
      </c>
      <c r="X31" s="668" t="s">
        <v>22</v>
      </c>
      <c r="Y31" s="668" t="s">
        <v>22</v>
      </c>
      <c r="Z31" s="668" t="s">
        <v>22</v>
      </c>
      <c r="AB31" s="662" t="str">
        <f t="shared" si="3"/>
        <v>昭49.11.1</v>
      </c>
      <c r="AC31" s="662" t="str">
        <f t="shared" si="4"/>
        <v>昭52.10.14</v>
      </c>
      <c r="AD31" s="662" t="str">
        <f t="shared" si="7"/>
        <v>#</v>
      </c>
      <c r="AE31" s="662" t="str">
        <f t="shared" si="5"/>
        <v>昭52.10.14</v>
      </c>
      <c r="AF31" s="662" t="str">
        <f t="shared" si="8"/>
        <v>昭52.10.14</v>
      </c>
      <c r="AG31" s="662" t="str">
        <f t="shared" si="9"/>
        <v/>
      </c>
      <c r="AH31" s="662">
        <f t="shared" si="6"/>
        <v>9</v>
      </c>
      <c r="AI31" s="662" t="str">
        <f t="shared" si="10"/>
        <v>12</v>
      </c>
      <c r="AJ31" s="662" t="str">
        <f t="shared" si="11"/>
        <v>12_下川</v>
      </c>
      <c r="AK31" s="693" t="str">
        <f>IFERROR(VLOOKUP(AJ31,観測点コードリスト!$L$2:$N$1665,3,FALSE),"")</f>
        <v>0010</v>
      </c>
    </row>
    <row r="32" spans="1:37" hidden="1">
      <c r="A32" s="662" t="s">
        <v>77</v>
      </c>
      <c r="B32" s="662">
        <v>12256</v>
      </c>
      <c r="C32" s="662" t="s">
        <v>72</v>
      </c>
      <c r="D32" s="662" t="s">
        <v>106</v>
      </c>
      <c r="E32" s="662" t="s">
        <v>107</v>
      </c>
      <c r="F32" s="662" t="s">
        <v>108</v>
      </c>
      <c r="G32" s="662">
        <v>44</v>
      </c>
      <c r="H32" s="662">
        <v>6.4</v>
      </c>
      <c r="I32" s="662">
        <v>142</v>
      </c>
      <c r="J32" s="662">
        <v>21.2</v>
      </c>
      <c r="K32" s="662">
        <v>138</v>
      </c>
      <c r="L32" s="662" t="s">
        <v>22</v>
      </c>
      <c r="M32" s="662" t="s">
        <v>22</v>
      </c>
      <c r="N32" s="662" t="s">
        <v>109</v>
      </c>
      <c r="O32" s="662" t="s">
        <v>22</v>
      </c>
      <c r="P32" s="662" t="s">
        <v>22</v>
      </c>
      <c r="Q32" s="667">
        <f t="shared" si="12"/>
        <v>44.106667000000002</v>
      </c>
      <c r="R32" s="667">
        <f t="shared" si="13"/>
        <v>142.35333299999999</v>
      </c>
      <c r="T32" s="668" t="s">
        <v>4605</v>
      </c>
      <c r="U32" s="668" t="s">
        <v>22</v>
      </c>
      <c r="V32" s="668" t="s">
        <v>22</v>
      </c>
      <c r="W32" s="668" t="s">
        <v>22</v>
      </c>
      <c r="X32" s="668" t="s">
        <v>22</v>
      </c>
      <c r="Y32" s="668" t="s">
        <v>22</v>
      </c>
      <c r="Z32" s="668" t="s">
        <v>22</v>
      </c>
      <c r="AB32" s="662" t="str">
        <f t="shared" si="3"/>
        <v>平17.11.10</v>
      </c>
      <c r="AC32" s="662" t="str">
        <f t="shared" si="4"/>
        <v>平17.11.10</v>
      </c>
      <c r="AD32" s="662" t="str">
        <f t="shared" si="7"/>
        <v>平</v>
      </c>
      <c r="AE32" s="662" t="str">
        <f t="shared" si="5"/>
        <v>平17.11.10</v>
      </c>
      <c r="AF32" s="662" t="str">
        <f t="shared" si="8"/>
        <v>平17.11.10</v>
      </c>
      <c r="AG32" s="662" t="str">
        <f t="shared" si="9"/>
        <v/>
      </c>
      <c r="AH32" s="662">
        <f t="shared" si="6"/>
        <v>9</v>
      </c>
      <c r="AI32" s="662" t="str">
        <f t="shared" si="10"/>
        <v>12</v>
      </c>
      <c r="AJ32" s="662" t="str">
        <f t="shared" si="11"/>
        <v>12_剣淵</v>
      </c>
      <c r="AK32" s="693" t="str">
        <f>IFERROR(VLOOKUP(AJ32,観測点コードリスト!$L$2:$N$1665,3,FALSE),"")</f>
        <v>1572</v>
      </c>
    </row>
    <row r="33" spans="1:37">
      <c r="A33" s="662" t="s">
        <v>77</v>
      </c>
      <c r="B33" s="662">
        <v>12261</v>
      </c>
      <c r="C33" s="662" t="s">
        <v>17</v>
      </c>
      <c r="D33" s="662" t="s">
        <v>110</v>
      </c>
      <c r="E33" s="662" t="s">
        <v>111</v>
      </c>
      <c r="F33" s="662" t="s">
        <v>112</v>
      </c>
      <c r="G33" s="662">
        <v>44</v>
      </c>
      <c r="H33" s="662">
        <v>11.2</v>
      </c>
      <c r="I33" s="662">
        <v>142</v>
      </c>
      <c r="J33" s="662">
        <v>25</v>
      </c>
      <c r="K33" s="662">
        <v>135</v>
      </c>
      <c r="L33" s="662">
        <v>8</v>
      </c>
      <c r="M33" s="662">
        <v>1.5</v>
      </c>
      <c r="N33" s="662" t="s">
        <v>113</v>
      </c>
      <c r="O33" s="662" t="s">
        <v>22</v>
      </c>
      <c r="P33" s="662" t="s">
        <v>40</v>
      </c>
      <c r="Q33" s="667">
        <f t="shared" si="12"/>
        <v>44.186667</v>
      </c>
      <c r="R33" s="667">
        <f t="shared" si="13"/>
        <v>142.41666699999999</v>
      </c>
      <c r="T33" s="668" t="s">
        <v>4605</v>
      </c>
      <c r="U33" s="668" t="s">
        <v>4605</v>
      </c>
      <c r="V33" s="668" t="s">
        <v>4605</v>
      </c>
      <c r="W33" s="668" t="s">
        <v>22</v>
      </c>
      <c r="X33" s="668" t="s">
        <v>22</v>
      </c>
      <c r="Y33" s="668" t="s">
        <v>22</v>
      </c>
      <c r="Z33" s="668" t="s">
        <v>22</v>
      </c>
      <c r="AB33" s="662" t="str">
        <f t="shared" si="3"/>
        <v>昭49.11.1</v>
      </c>
      <c r="AC33" s="662" t="str">
        <f t="shared" si="4"/>
        <v>昭52.10.13</v>
      </c>
      <c r="AD33" s="662" t="str">
        <f t="shared" si="7"/>
        <v>#</v>
      </c>
      <c r="AE33" s="662" t="str">
        <f t="shared" si="5"/>
        <v>昭52.10.13</v>
      </c>
      <c r="AF33" s="662" t="str">
        <f t="shared" si="8"/>
        <v>昭52.10.13</v>
      </c>
      <c r="AG33" s="662" t="str">
        <f t="shared" si="9"/>
        <v/>
      </c>
      <c r="AH33" s="662">
        <f t="shared" si="6"/>
        <v>9</v>
      </c>
      <c r="AI33" s="662" t="str">
        <f t="shared" si="10"/>
        <v>12</v>
      </c>
      <c r="AJ33" s="662" t="str">
        <f t="shared" si="11"/>
        <v>12_士別</v>
      </c>
      <c r="AK33" s="693" t="str">
        <f>IFERROR(VLOOKUP(AJ33,観測点コードリスト!$L$2:$N$1665,3,FALSE),"")</f>
        <v>0011</v>
      </c>
    </row>
    <row r="34" spans="1:37" ht="18.75" customHeight="1">
      <c r="A34" s="662" t="s">
        <v>77</v>
      </c>
      <c r="B34" s="662">
        <v>12266</v>
      </c>
      <c r="C34" s="662" t="s">
        <v>17</v>
      </c>
      <c r="D34" s="662" t="s">
        <v>114</v>
      </c>
      <c r="E34" s="662" t="s">
        <v>115</v>
      </c>
      <c r="F34" s="662" t="s">
        <v>116</v>
      </c>
      <c r="G34" s="662">
        <v>44</v>
      </c>
      <c r="H34" s="662">
        <v>7.1</v>
      </c>
      <c r="I34" s="662">
        <v>142</v>
      </c>
      <c r="J34" s="662">
        <v>35.700000000000003</v>
      </c>
      <c r="K34" s="662">
        <v>225</v>
      </c>
      <c r="L34" s="662">
        <v>10</v>
      </c>
      <c r="M34" s="662">
        <v>1.5</v>
      </c>
      <c r="N34" s="662" t="s">
        <v>117</v>
      </c>
      <c r="O34" s="662" t="s">
        <v>22</v>
      </c>
      <c r="P34" s="662" t="s">
        <v>40</v>
      </c>
      <c r="Q34" s="667">
        <f t="shared" si="12"/>
        <v>44.118333</v>
      </c>
      <c r="R34" s="667">
        <f t="shared" si="13"/>
        <v>142.595</v>
      </c>
      <c r="T34" s="668" t="s">
        <v>4605</v>
      </c>
      <c r="U34" s="668" t="s">
        <v>4605</v>
      </c>
      <c r="V34" s="668" t="s">
        <v>4605</v>
      </c>
      <c r="W34" s="668" t="s">
        <v>22</v>
      </c>
      <c r="X34" s="668" t="s">
        <v>22</v>
      </c>
      <c r="Y34" s="668" t="s">
        <v>22</v>
      </c>
      <c r="Z34" s="668" t="s">
        <v>22</v>
      </c>
      <c r="AB34" s="662" t="str">
        <f t="shared" si="3"/>
        <v>昭52.10.13</v>
      </c>
      <c r="AC34" s="662" t="str">
        <f t="shared" si="4"/>
        <v>昭52.10.13</v>
      </c>
      <c r="AD34" s="662" t="str">
        <f t="shared" si="7"/>
        <v>昭</v>
      </c>
      <c r="AE34" s="662" t="str">
        <f t="shared" si="5"/>
        <v>昭52.10.13</v>
      </c>
      <c r="AF34" s="662" t="str">
        <f t="shared" si="8"/>
        <v>昭52.10.13</v>
      </c>
      <c r="AG34" s="662" t="str">
        <f t="shared" si="9"/>
        <v/>
      </c>
      <c r="AH34" s="662">
        <f t="shared" si="6"/>
        <v>9</v>
      </c>
      <c r="AI34" s="662" t="str">
        <f t="shared" si="10"/>
        <v>12</v>
      </c>
      <c r="AJ34" s="662" t="str">
        <f t="shared" si="11"/>
        <v>12_朝日</v>
      </c>
      <c r="AK34" s="693" t="str">
        <f>IFERROR(VLOOKUP(AJ34,観測点コードリスト!$L$2:$N$1665,3,FALSE),"")</f>
        <v>1047</v>
      </c>
    </row>
    <row r="35" spans="1:37" ht="18.75" customHeight="1">
      <c r="A35" s="662" t="s">
        <v>77</v>
      </c>
      <c r="B35" s="662">
        <v>12301</v>
      </c>
      <c r="C35" s="662" t="s">
        <v>17</v>
      </c>
      <c r="D35" s="662" t="s">
        <v>118</v>
      </c>
      <c r="E35" s="662" t="s">
        <v>119</v>
      </c>
      <c r="F35" s="662" t="s">
        <v>120</v>
      </c>
      <c r="G35" s="662">
        <v>44</v>
      </c>
      <c r="H35" s="662">
        <v>1.7</v>
      </c>
      <c r="I35" s="662">
        <v>142</v>
      </c>
      <c r="J35" s="662">
        <v>24.6</v>
      </c>
      <c r="K35" s="662">
        <v>150</v>
      </c>
      <c r="L35" s="662">
        <v>10</v>
      </c>
      <c r="M35" s="662">
        <v>1.5</v>
      </c>
      <c r="N35" s="662" t="s">
        <v>121</v>
      </c>
      <c r="O35" s="662">
        <v>12915</v>
      </c>
      <c r="P35" s="662" t="s">
        <v>40</v>
      </c>
      <c r="Q35" s="667">
        <f t="shared" si="12"/>
        <v>44.028333000000003</v>
      </c>
      <c r="R35" s="667">
        <f t="shared" si="13"/>
        <v>142.41</v>
      </c>
      <c r="T35" s="668" t="s">
        <v>4605</v>
      </c>
      <c r="U35" s="668" t="s">
        <v>4605</v>
      </c>
      <c r="V35" s="668" t="s">
        <v>4605</v>
      </c>
      <c r="W35" s="668" t="s">
        <v>22</v>
      </c>
      <c r="X35" s="668" t="s">
        <v>22</v>
      </c>
      <c r="Y35" s="668" t="s">
        <v>22</v>
      </c>
      <c r="Z35" s="668" t="s">
        <v>22</v>
      </c>
      <c r="AB35" s="662" t="str">
        <f t="shared" si="3"/>
        <v>昭52.10.12</v>
      </c>
      <c r="AC35" s="662" t="str">
        <f t="shared" si="4"/>
        <v>昭52.10.12</v>
      </c>
      <c r="AD35" s="662" t="str">
        <f t="shared" si="7"/>
        <v>昭</v>
      </c>
      <c r="AE35" s="662" t="str">
        <f t="shared" si="5"/>
        <v>昭52.10.12</v>
      </c>
      <c r="AF35" s="662" t="str">
        <f t="shared" si="8"/>
        <v>昭52.10.12</v>
      </c>
      <c r="AG35" s="662" t="str">
        <f t="shared" si="9"/>
        <v/>
      </c>
      <c r="AH35" s="662">
        <f t="shared" si="6"/>
        <v>9</v>
      </c>
      <c r="AI35" s="662" t="str">
        <f t="shared" si="10"/>
        <v>12</v>
      </c>
      <c r="AJ35" s="662" t="str">
        <f t="shared" si="11"/>
        <v>12_和寒</v>
      </c>
      <c r="AK35" s="693" t="str">
        <f>IFERROR(VLOOKUP(AJ35,観測点コードリスト!$L$2:$N$1665,3,FALSE),"")</f>
        <v>1055</v>
      </c>
    </row>
    <row r="36" spans="1:37">
      <c r="A36" s="662" t="s">
        <v>77</v>
      </c>
      <c r="B36" s="662">
        <v>12386</v>
      </c>
      <c r="C36" s="662" t="s">
        <v>17</v>
      </c>
      <c r="D36" s="662" t="s">
        <v>122</v>
      </c>
      <c r="E36" s="662" t="s">
        <v>123</v>
      </c>
      <c r="F36" s="662" t="s">
        <v>124</v>
      </c>
      <c r="G36" s="662">
        <v>43</v>
      </c>
      <c r="H36" s="662">
        <v>52.2</v>
      </c>
      <c r="I36" s="662">
        <v>142</v>
      </c>
      <c r="J36" s="662">
        <v>15.6</v>
      </c>
      <c r="K36" s="662">
        <v>140</v>
      </c>
      <c r="L36" s="662">
        <v>10</v>
      </c>
      <c r="M36" s="662">
        <v>3.2</v>
      </c>
      <c r="N36" s="662" t="s">
        <v>125</v>
      </c>
      <c r="O36" s="662" t="s">
        <v>22</v>
      </c>
      <c r="P36" s="662" t="s">
        <v>40</v>
      </c>
      <c r="Q36" s="667">
        <f t="shared" si="12"/>
        <v>43.87</v>
      </c>
      <c r="R36" s="667">
        <f t="shared" si="13"/>
        <v>142.26</v>
      </c>
      <c r="T36" s="668" t="s">
        <v>4605</v>
      </c>
      <c r="U36" s="668" t="s">
        <v>4605</v>
      </c>
      <c r="V36" s="668" t="s">
        <v>4605</v>
      </c>
      <c r="W36" s="668" t="s">
        <v>22</v>
      </c>
      <c r="X36" s="668" t="s">
        <v>22</v>
      </c>
      <c r="Y36" s="668" t="s">
        <v>22</v>
      </c>
      <c r="Z36" s="668" t="s">
        <v>22</v>
      </c>
      <c r="AB36" s="662" t="str">
        <f t="shared" si="3"/>
        <v>昭52.10.11</v>
      </c>
      <c r="AC36" s="662" t="str">
        <f t="shared" si="4"/>
        <v>昭52.10.11</v>
      </c>
      <c r="AD36" s="662" t="str">
        <f t="shared" si="7"/>
        <v>昭</v>
      </c>
      <c r="AE36" s="662" t="str">
        <f t="shared" si="5"/>
        <v>昭52.10.11</v>
      </c>
      <c r="AF36" s="662" t="str">
        <f t="shared" si="8"/>
        <v>昭52.10.11</v>
      </c>
      <c r="AG36" s="662" t="str">
        <f t="shared" si="9"/>
        <v/>
      </c>
      <c r="AH36" s="662">
        <f t="shared" si="6"/>
        <v>9</v>
      </c>
      <c r="AI36" s="662" t="str">
        <f t="shared" si="10"/>
        <v>12</v>
      </c>
      <c r="AJ36" s="662" t="str">
        <f t="shared" si="11"/>
        <v>12_江丹別</v>
      </c>
      <c r="AK36" s="693" t="str">
        <f>IFERROR(VLOOKUP(AJ36,観測点コードリスト!$L$2:$N$1665,3,FALSE),"")</f>
        <v>1191</v>
      </c>
    </row>
    <row r="37" spans="1:37">
      <c r="A37" s="662" t="s">
        <v>77</v>
      </c>
      <c r="B37" s="662">
        <v>12396</v>
      </c>
      <c r="C37" s="662" t="s">
        <v>17</v>
      </c>
      <c r="D37" s="662" t="s">
        <v>126</v>
      </c>
      <c r="E37" s="662" t="s">
        <v>127</v>
      </c>
      <c r="F37" s="662" t="s">
        <v>128</v>
      </c>
      <c r="G37" s="662">
        <v>43</v>
      </c>
      <c r="H37" s="662">
        <v>52.2</v>
      </c>
      <c r="I37" s="662">
        <v>142</v>
      </c>
      <c r="J37" s="662">
        <v>28.2</v>
      </c>
      <c r="K37" s="662">
        <v>164</v>
      </c>
      <c r="L37" s="662">
        <v>10</v>
      </c>
      <c r="M37" s="662">
        <v>2.5</v>
      </c>
      <c r="N37" s="662" t="s">
        <v>129</v>
      </c>
      <c r="O37" s="662" t="s">
        <v>22</v>
      </c>
      <c r="P37" s="662" t="s">
        <v>40</v>
      </c>
      <c r="Q37" s="667">
        <f t="shared" si="12"/>
        <v>43.87</v>
      </c>
      <c r="R37" s="667">
        <f t="shared" si="13"/>
        <v>142.47</v>
      </c>
      <c r="T37" s="668" t="s">
        <v>4605</v>
      </c>
      <c r="U37" s="668" t="s">
        <v>4605</v>
      </c>
      <c r="V37" s="668" t="s">
        <v>4605</v>
      </c>
      <c r="W37" s="668" t="s">
        <v>22</v>
      </c>
      <c r="X37" s="668" t="s">
        <v>22</v>
      </c>
      <c r="Y37" s="668" t="s">
        <v>22</v>
      </c>
      <c r="Z37" s="668" t="s">
        <v>22</v>
      </c>
      <c r="AB37" s="662" t="str">
        <f t="shared" si="3"/>
        <v>昭50.5.27</v>
      </c>
      <c r="AC37" s="662" t="str">
        <f t="shared" si="4"/>
        <v>昭52.10.11</v>
      </c>
      <c r="AD37" s="662" t="str">
        <f t="shared" si="7"/>
        <v>(</v>
      </c>
      <c r="AE37" s="662" t="str">
        <f t="shared" si="5"/>
        <v>(昭50.5.27)昭52.10.11</v>
      </c>
      <c r="AF37" s="662" t="str">
        <f t="shared" si="8"/>
        <v>昭50.5.27)昭52.10.11</v>
      </c>
      <c r="AG37" s="662">
        <f t="shared" si="9"/>
        <v>9</v>
      </c>
      <c r="AH37" s="662">
        <f t="shared" si="6"/>
        <v>18</v>
      </c>
      <c r="AI37" s="662" t="str">
        <f t="shared" si="10"/>
        <v>12</v>
      </c>
      <c r="AJ37" s="662" t="str">
        <f t="shared" si="11"/>
        <v>12_比布</v>
      </c>
      <c r="AK37" s="693" t="str">
        <f>IFERROR(VLOOKUP(AJ37,観測点コードリスト!$L$2:$N$1665,3,FALSE),"")</f>
        <v>1048</v>
      </c>
    </row>
    <row r="38" spans="1:37">
      <c r="A38" s="662" t="s">
        <v>77</v>
      </c>
      <c r="B38" s="662">
        <v>12411</v>
      </c>
      <c r="C38" s="662" t="s">
        <v>17</v>
      </c>
      <c r="D38" s="662" t="s">
        <v>77</v>
      </c>
      <c r="E38" s="662" t="s">
        <v>130</v>
      </c>
      <c r="F38" s="662" t="s">
        <v>131</v>
      </c>
      <c r="G38" s="662">
        <v>43</v>
      </c>
      <c r="H38" s="662">
        <v>50.8</v>
      </c>
      <c r="I38" s="662">
        <v>142</v>
      </c>
      <c r="J38" s="662">
        <v>45.2</v>
      </c>
      <c r="K38" s="662">
        <v>324</v>
      </c>
      <c r="L38" s="662">
        <v>10</v>
      </c>
      <c r="M38" s="662">
        <v>2.4</v>
      </c>
      <c r="N38" s="662" t="s">
        <v>132</v>
      </c>
      <c r="O38" s="662">
        <v>12920</v>
      </c>
      <c r="P38" s="662" t="s">
        <v>40</v>
      </c>
      <c r="Q38" s="667">
        <f t="shared" si="12"/>
        <v>43.846666999999997</v>
      </c>
      <c r="R38" s="667">
        <f t="shared" si="13"/>
        <v>142.753333</v>
      </c>
      <c r="T38" s="668" t="s">
        <v>4605</v>
      </c>
      <c r="U38" s="668" t="s">
        <v>4605</v>
      </c>
      <c r="V38" s="668" t="s">
        <v>4605</v>
      </c>
      <c r="W38" s="668" t="s">
        <v>22</v>
      </c>
      <c r="X38" s="668" t="s">
        <v>22</v>
      </c>
      <c r="Y38" s="668" t="s">
        <v>22</v>
      </c>
      <c r="Z38" s="668" t="s">
        <v>22</v>
      </c>
      <c r="AB38" s="662" t="str">
        <f t="shared" si="3"/>
        <v>昭49.11.1</v>
      </c>
      <c r="AC38" s="662" t="str">
        <f t="shared" si="4"/>
        <v>昭52.10.12</v>
      </c>
      <c r="AD38" s="662" t="str">
        <f t="shared" si="7"/>
        <v>#</v>
      </c>
      <c r="AE38" s="662" t="str">
        <f t="shared" si="5"/>
        <v>昭52.10.12</v>
      </c>
      <c r="AF38" s="662" t="str">
        <f t="shared" si="8"/>
        <v>昭52.10.12</v>
      </c>
      <c r="AG38" s="662" t="str">
        <f t="shared" si="9"/>
        <v/>
      </c>
      <c r="AH38" s="662">
        <f t="shared" si="6"/>
        <v>9</v>
      </c>
      <c r="AI38" s="662" t="str">
        <f t="shared" si="10"/>
        <v>12</v>
      </c>
      <c r="AJ38" s="662" t="str">
        <f t="shared" si="11"/>
        <v>12_上川</v>
      </c>
      <c r="AK38" s="693" t="str">
        <f>IFERROR(VLOOKUP(AJ38,観測点コードリスト!$L$2:$N$1665,3,FALSE),"")</f>
        <v>0015</v>
      </c>
    </row>
    <row r="39" spans="1:37">
      <c r="A39" s="662" t="s">
        <v>77</v>
      </c>
      <c r="B39" s="662">
        <v>12442</v>
      </c>
      <c r="C39" s="662" t="s">
        <v>23</v>
      </c>
      <c r="D39" s="662" t="s">
        <v>133</v>
      </c>
      <c r="E39" s="662" t="s">
        <v>134</v>
      </c>
      <c r="F39" s="662" t="s">
        <v>135</v>
      </c>
      <c r="G39" s="662">
        <v>43</v>
      </c>
      <c r="H39" s="662">
        <v>45.4</v>
      </c>
      <c r="I39" s="662">
        <v>142</v>
      </c>
      <c r="J39" s="662">
        <v>22.3</v>
      </c>
      <c r="K39" s="662">
        <v>120</v>
      </c>
      <c r="L39" s="662">
        <v>47</v>
      </c>
      <c r="M39" s="662" t="s">
        <v>22</v>
      </c>
      <c r="N39" s="662" t="s">
        <v>136</v>
      </c>
      <c r="O39" s="662">
        <v>12927</v>
      </c>
      <c r="P39" s="662" t="s">
        <v>22</v>
      </c>
      <c r="Q39" s="667">
        <f t="shared" si="12"/>
        <v>43.756667</v>
      </c>
      <c r="R39" s="667">
        <f t="shared" si="13"/>
        <v>142.371667</v>
      </c>
      <c r="T39" s="668" t="s">
        <v>4605</v>
      </c>
      <c r="U39" s="668" t="s">
        <v>4605</v>
      </c>
      <c r="V39" s="668" t="s">
        <v>4605</v>
      </c>
      <c r="W39" s="668" t="s">
        <v>4605</v>
      </c>
      <c r="X39" s="668" t="s">
        <v>22</v>
      </c>
      <c r="Y39" s="668" t="s">
        <v>4605</v>
      </c>
      <c r="Z39" s="668" t="s">
        <v>4605</v>
      </c>
      <c r="AB39" s="662" t="str">
        <f t="shared" si="3"/>
        <v>平16.9.9</v>
      </c>
      <c r="AC39" s="662" t="str">
        <f t="shared" si="4"/>
        <v>平16.9.9</v>
      </c>
      <c r="AD39" s="662" t="str">
        <f t="shared" si="7"/>
        <v>平</v>
      </c>
      <c r="AE39" s="662" t="str">
        <f t="shared" si="5"/>
        <v>平16.9.9</v>
      </c>
      <c r="AF39" s="662" t="str">
        <f t="shared" si="8"/>
        <v>平16.9.9</v>
      </c>
      <c r="AG39" s="662" t="str">
        <f t="shared" si="9"/>
        <v/>
      </c>
      <c r="AH39" s="662">
        <f t="shared" si="6"/>
        <v>7</v>
      </c>
      <c r="AI39" s="662" t="str">
        <f t="shared" si="10"/>
        <v>12</v>
      </c>
      <c r="AJ39" s="662" t="str">
        <f t="shared" si="11"/>
        <v>12_旭川</v>
      </c>
      <c r="AK39" s="693" t="str">
        <f>IFERROR(VLOOKUP(AJ39,観測点コードリスト!$L$2:$N$1665,3,FALSE),"")</f>
        <v>47407</v>
      </c>
    </row>
    <row r="40" spans="1:37" ht="18.75" customHeight="1">
      <c r="A40" s="662" t="s">
        <v>77</v>
      </c>
      <c r="B40" s="662">
        <v>12451</v>
      </c>
      <c r="C40" s="662" t="s">
        <v>17</v>
      </c>
      <c r="D40" s="662" t="s">
        <v>137</v>
      </c>
      <c r="E40" s="662" t="s">
        <v>138</v>
      </c>
      <c r="F40" s="662" t="s">
        <v>139</v>
      </c>
      <c r="G40" s="662">
        <v>43</v>
      </c>
      <c r="H40" s="662">
        <v>42.1</v>
      </c>
      <c r="I40" s="662">
        <v>142</v>
      </c>
      <c r="J40" s="662">
        <v>30.5</v>
      </c>
      <c r="K40" s="662">
        <v>215</v>
      </c>
      <c r="L40" s="662">
        <v>10</v>
      </c>
      <c r="M40" s="662">
        <v>2.2000000000000002</v>
      </c>
      <c r="N40" s="662" t="s">
        <v>140</v>
      </c>
      <c r="O40" s="662" t="s">
        <v>22</v>
      </c>
      <c r="P40" s="662" t="s">
        <v>40</v>
      </c>
      <c r="Q40" s="667">
        <f t="shared" si="12"/>
        <v>43.701667</v>
      </c>
      <c r="R40" s="667">
        <f t="shared" si="13"/>
        <v>142.50833299999999</v>
      </c>
      <c r="T40" s="668" t="s">
        <v>4605</v>
      </c>
      <c r="U40" s="668" t="s">
        <v>4605</v>
      </c>
      <c r="V40" s="668" t="s">
        <v>4605</v>
      </c>
      <c r="W40" s="668" t="s">
        <v>22</v>
      </c>
      <c r="X40" s="668" t="s">
        <v>22</v>
      </c>
      <c r="Y40" s="668" t="s">
        <v>22</v>
      </c>
      <c r="Z40" s="668" t="s">
        <v>22</v>
      </c>
      <c r="AB40" s="662" t="str">
        <f t="shared" si="3"/>
        <v>昭52.10.5</v>
      </c>
      <c r="AC40" s="662" t="str">
        <f t="shared" si="4"/>
        <v>昭52.10.5</v>
      </c>
      <c r="AD40" s="662" t="str">
        <f t="shared" si="7"/>
        <v>昭</v>
      </c>
      <c r="AE40" s="662" t="str">
        <f t="shared" si="5"/>
        <v>昭52.10.5</v>
      </c>
      <c r="AF40" s="662" t="str">
        <f t="shared" si="8"/>
        <v>昭52.10.5</v>
      </c>
      <c r="AG40" s="662" t="str">
        <f t="shared" si="9"/>
        <v/>
      </c>
      <c r="AH40" s="662">
        <f t="shared" si="6"/>
        <v>8</v>
      </c>
      <c r="AI40" s="662" t="str">
        <f t="shared" si="10"/>
        <v>12</v>
      </c>
      <c r="AJ40" s="662" t="str">
        <f t="shared" si="11"/>
        <v>12_東川</v>
      </c>
      <c r="AK40" s="693" t="str">
        <f>IFERROR(VLOOKUP(AJ40,観測点コードリスト!$L$2:$N$1665,3,FALSE),"")</f>
        <v>1184</v>
      </c>
    </row>
    <row r="41" spans="1:37" hidden="1">
      <c r="A41" s="662" t="s">
        <v>77</v>
      </c>
      <c r="B41" s="662">
        <v>12457</v>
      </c>
      <c r="C41" s="662" t="s">
        <v>72</v>
      </c>
      <c r="D41" s="662" t="s">
        <v>141</v>
      </c>
      <c r="E41" s="662" t="s">
        <v>142</v>
      </c>
      <c r="F41" s="662" t="s">
        <v>143</v>
      </c>
      <c r="G41" s="662">
        <v>43</v>
      </c>
      <c r="H41" s="662">
        <v>44.2</v>
      </c>
      <c r="I41" s="662">
        <v>142</v>
      </c>
      <c r="J41" s="662">
        <v>38.299999999999997</v>
      </c>
      <c r="K41" s="662">
        <v>289</v>
      </c>
      <c r="L41" s="662" t="s">
        <v>22</v>
      </c>
      <c r="M41" s="662" t="s">
        <v>22</v>
      </c>
      <c r="N41" s="662" t="s">
        <v>144</v>
      </c>
      <c r="O41" s="662" t="s">
        <v>22</v>
      </c>
      <c r="P41" s="662" t="s">
        <v>22</v>
      </c>
      <c r="Q41" s="667">
        <f t="shared" si="12"/>
        <v>43.736666999999997</v>
      </c>
      <c r="R41" s="667">
        <f t="shared" si="13"/>
        <v>142.63833299999999</v>
      </c>
      <c r="T41" s="668" t="s">
        <v>4605</v>
      </c>
      <c r="U41" s="668" t="s">
        <v>22</v>
      </c>
      <c r="V41" s="668" t="s">
        <v>22</v>
      </c>
      <c r="W41" s="668" t="s">
        <v>22</v>
      </c>
      <c r="X41" s="668" t="s">
        <v>22</v>
      </c>
      <c r="Y41" s="668" t="s">
        <v>22</v>
      </c>
      <c r="Z41" s="668" t="s">
        <v>22</v>
      </c>
      <c r="AB41" s="662" t="str">
        <f t="shared" si="3"/>
        <v>昭59.10.8</v>
      </c>
      <c r="AC41" s="662" t="str">
        <f t="shared" si="4"/>
        <v>昭59.10.8</v>
      </c>
      <c r="AD41" s="662" t="str">
        <f t="shared" si="7"/>
        <v>昭</v>
      </c>
      <c r="AE41" s="662" t="str">
        <f t="shared" si="5"/>
        <v>昭59.10.8</v>
      </c>
      <c r="AF41" s="662" t="str">
        <f t="shared" si="8"/>
        <v>昭59.10.8</v>
      </c>
      <c r="AG41" s="662" t="str">
        <f t="shared" si="9"/>
        <v/>
      </c>
      <c r="AH41" s="662">
        <f t="shared" si="6"/>
        <v>8</v>
      </c>
      <c r="AI41" s="662" t="str">
        <f t="shared" si="10"/>
        <v>12</v>
      </c>
      <c r="AJ41" s="662" t="str">
        <f t="shared" si="11"/>
        <v>12_瑞穂</v>
      </c>
      <c r="AK41" s="693" t="str">
        <f>IFERROR(VLOOKUP(AJ41,観測点コードリスト!$L$2:$N$1665,3,FALSE),"")</f>
        <v>0017</v>
      </c>
    </row>
    <row r="42" spans="1:37" hidden="1">
      <c r="A42" s="662" t="s">
        <v>77</v>
      </c>
      <c r="B42" s="662">
        <v>12471</v>
      </c>
      <c r="C42" s="662" t="s">
        <v>72</v>
      </c>
      <c r="D42" s="662" t="s">
        <v>145</v>
      </c>
      <c r="E42" s="662" t="s">
        <v>146</v>
      </c>
      <c r="F42" s="662" t="s">
        <v>147</v>
      </c>
      <c r="G42" s="662">
        <v>43</v>
      </c>
      <c r="H42" s="662">
        <v>45.2</v>
      </c>
      <c r="I42" s="662">
        <v>142</v>
      </c>
      <c r="J42" s="662">
        <v>55.8</v>
      </c>
      <c r="K42" s="662">
        <v>540</v>
      </c>
      <c r="L42" s="662" t="s">
        <v>22</v>
      </c>
      <c r="M42" s="662" t="s">
        <v>22</v>
      </c>
      <c r="N42" s="662" t="s">
        <v>148</v>
      </c>
      <c r="O42" s="662">
        <v>12930</v>
      </c>
      <c r="P42" s="662" t="s">
        <v>22</v>
      </c>
      <c r="Q42" s="667">
        <f t="shared" si="12"/>
        <v>43.753332999999998</v>
      </c>
      <c r="R42" s="667">
        <f t="shared" si="13"/>
        <v>142.93</v>
      </c>
      <c r="T42" s="668" t="s">
        <v>4605</v>
      </c>
      <c r="U42" s="668" t="s">
        <v>22</v>
      </c>
      <c r="V42" s="668" t="s">
        <v>22</v>
      </c>
      <c r="W42" s="668" t="s">
        <v>22</v>
      </c>
      <c r="X42" s="668" t="s">
        <v>22</v>
      </c>
      <c r="Y42" s="668" t="s">
        <v>22</v>
      </c>
      <c r="Z42" s="668" t="s">
        <v>22</v>
      </c>
      <c r="AB42" s="662" t="str">
        <f t="shared" si="3"/>
        <v>昭50.5.27</v>
      </c>
      <c r="AC42" s="662" t="str">
        <f t="shared" si="4"/>
        <v>昭50.5.27</v>
      </c>
      <c r="AD42" s="662" t="str">
        <f t="shared" si="7"/>
        <v>昭</v>
      </c>
      <c r="AE42" s="662" t="str">
        <f t="shared" si="5"/>
        <v>昭50.5.27</v>
      </c>
      <c r="AF42" s="662" t="str">
        <f t="shared" si="8"/>
        <v>昭50.5.27</v>
      </c>
      <c r="AG42" s="662" t="str">
        <f t="shared" si="9"/>
        <v/>
      </c>
      <c r="AH42" s="662">
        <f t="shared" si="6"/>
        <v>8</v>
      </c>
      <c r="AI42" s="662" t="str">
        <f t="shared" si="10"/>
        <v>12</v>
      </c>
      <c r="AJ42" s="662" t="str">
        <f t="shared" si="11"/>
        <v>12_層雲峡</v>
      </c>
      <c r="AK42" s="693" t="str">
        <f>IFERROR(VLOOKUP(AJ42,観測点コードリスト!$L$2:$N$1665,3,FALSE),"")</f>
        <v>1049</v>
      </c>
    </row>
    <row r="43" spans="1:37" ht="18.75" customHeight="1">
      <c r="A43" s="662" t="s">
        <v>77</v>
      </c>
      <c r="B43" s="662">
        <v>12501</v>
      </c>
      <c r="C43" s="662" t="s">
        <v>23</v>
      </c>
      <c r="D43" s="662" t="s">
        <v>149</v>
      </c>
      <c r="E43" s="662" t="s">
        <v>150</v>
      </c>
      <c r="F43" s="662" t="s">
        <v>151</v>
      </c>
      <c r="G43" s="662">
        <v>43</v>
      </c>
      <c r="H43" s="662">
        <v>40.200000000000003</v>
      </c>
      <c r="I43" s="662">
        <v>142</v>
      </c>
      <c r="J43" s="662">
        <v>26.8</v>
      </c>
      <c r="K43" s="662">
        <v>211</v>
      </c>
      <c r="L43" s="662">
        <v>10</v>
      </c>
      <c r="M43" s="662" t="s">
        <v>22</v>
      </c>
      <c r="N43" s="662" t="s">
        <v>35</v>
      </c>
      <c r="O43" s="662">
        <v>12932</v>
      </c>
      <c r="P43" s="662" t="s">
        <v>36</v>
      </c>
      <c r="Q43" s="667">
        <f t="shared" si="12"/>
        <v>43.67</v>
      </c>
      <c r="R43" s="667">
        <f t="shared" si="13"/>
        <v>142.44666699999999</v>
      </c>
      <c r="T43" s="668" t="s">
        <v>4605</v>
      </c>
      <c r="U43" s="668" t="s">
        <v>4605</v>
      </c>
      <c r="V43" s="668" t="s">
        <v>4605</v>
      </c>
      <c r="W43" s="668" t="s">
        <v>22</v>
      </c>
      <c r="X43" s="668" t="s">
        <v>22</v>
      </c>
      <c r="Y43" s="668" t="s">
        <v>22</v>
      </c>
      <c r="Z43" s="668" t="s">
        <v>22</v>
      </c>
      <c r="AB43" s="662" t="str">
        <f t="shared" si="3"/>
        <v>平15.1.1</v>
      </c>
      <c r="AC43" s="662" t="str">
        <f t="shared" si="4"/>
        <v>平15.1.1</v>
      </c>
      <c r="AD43" s="662" t="str">
        <f t="shared" si="7"/>
        <v>平</v>
      </c>
      <c r="AE43" s="662" t="str">
        <f t="shared" si="5"/>
        <v>平15.1.1</v>
      </c>
      <c r="AF43" s="662" t="str">
        <f t="shared" si="8"/>
        <v>平15.1.1</v>
      </c>
      <c r="AG43" s="662" t="str">
        <f t="shared" si="9"/>
        <v/>
      </c>
      <c r="AH43" s="662">
        <f t="shared" si="6"/>
        <v>7</v>
      </c>
      <c r="AI43" s="662" t="str">
        <f t="shared" si="10"/>
        <v>12</v>
      </c>
      <c r="AJ43" s="662" t="str">
        <f t="shared" si="11"/>
        <v>12_東神楽</v>
      </c>
      <c r="AK43" s="693" t="str">
        <f>IFERROR(VLOOKUP(AJ43,観測点コードリスト!$L$2:$N$1665,3,FALSE),"")</f>
        <v>1458</v>
      </c>
    </row>
    <row r="44" spans="1:37">
      <c r="A44" s="662" t="s">
        <v>77</v>
      </c>
      <c r="B44" s="662">
        <v>12512</v>
      </c>
      <c r="C44" s="662" t="s">
        <v>17</v>
      </c>
      <c r="D44" s="662" t="s">
        <v>152</v>
      </c>
      <c r="E44" s="662" t="s">
        <v>153</v>
      </c>
      <c r="F44" s="662" t="s">
        <v>154</v>
      </c>
      <c r="G44" s="662">
        <v>43</v>
      </c>
      <c r="H44" s="662">
        <v>38.6</v>
      </c>
      <c r="I44" s="662">
        <v>142</v>
      </c>
      <c r="J44" s="662">
        <v>34.9</v>
      </c>
      <c r="K44" s="662">
        <v>310</v>
      </c>
      <c r="L44" s="662">
        <v>10</v>
      </c>
      <c r="M44" s="662">
        <v>1.5</v>
      </c>
      <c r="N44" s="662" t="s">
        <v>155</v>
      </c>
      <c r="O44" s="662" t="s">
        <v>22</v>
      </c>
      <c r="P44" s="662" t="s">
        <v>40</v>
      </c>
      <c r="Q44" s="667">
        <f t="shared" si="12"/>
        <v>43.643332999999998</v>
      </c>
      <c r="R44" s="667">
        <f t="shared" si="13"/>
        <v>142.58166700000001</v>
      </c>
      <c r="T44" s="668" t="s">
        <v>4605</v>
      </c>
      <c r="U44" s="668" t="s">
        <v>4605</v>
      </c>
      <c r="V44" s="668" t="s">
        <v>4605</v>
      </c>
      <c r="W44" s="668" t="s">
        <v>22</v>
      </c>
      <c r="X44" s="668" t="s">
        <v>22</v>
      </c>
      <c r="Y44" s="668" t="s">
        <v>22</v>
      </c>
      <c r="Z44" s="668" t="s">
        <v>22</v>
      </c>
      <c r="AB44" s="662" t="str">
        <f t="shared" si="3"/>
        <v>平4.10.9</v>
      </c>
      <c r="AC44" s="662" t="str">
        <f t="shared" si="4"/>
        <v>平4.10.9</v>
      </c>
      <c r="AD44" s="662" t="str">
        <f t="shared" si="7"/>
        <v>平</v>
      </c>
      <c r="AE44" s="662" t="str">
        <f t="shared" si="5"/>
        <v>平4.10.9</v>
      </c>
      <c r="AF44" s="662" t="str">
        <f t="shared" si="8"/>
        <v>平4.10.9</v>
      </c>
      <c r="AG44" s="662" t="str">
        <f t="shared" si="9"/>
        <v/>
      </c>
      <c r="AH44" s="662">
        <f t="shared" si="6"/>
        <v>7</v>
      </c>
      <c r="AI44" s="662" t="str">
        <f t="shared" si="10"/>
        <v>12</v>
      </c>
      <c r="AJ44" s="662" t="str">
        <f t="shared" si="11"/>
        <v>12_志比内</v>
      </c>
      <c r="AK44" s="693" t="str">
        <f>IFERROR(VLOOKUP(AJ44,観測点コードリスト!$L$2:$N$1665,3,FALSE),"")</f>
        <v>1185</v>
      </c>
    </row>
    <row r="45" spans="1:37">
      <c r="A45" s="662" t="s">
        <v>77</v>
      </c>
      <c r="B45" s="662">
        <v>12551</v>
      </c>
      <c r="C45" s="662" t="s">
        <v>17</v>
      </c>
      <c r="D45" s="662" t="s">
        <v>156</v>
      </c>
      <c r="E45" s="662" t="s">
        <v>157</v>
      </c>
      <c r="F45" s="662" t="s">
        <v>158</v>
      </c>
      <c r="G45" s="662">
        <v>43</v>
      </c>
      <c r="H45" s="662">
        <v>35.299999999999997</v>
      </c>
      <c r="I45" s="662">
        <v>142</v>
      </c>
      <c r="J45" s="662">
        <v>29.6</v>
      </c>
      <c r="K45" s="662">
        <v>250</v>
      </c>
      <c r="L45" s="662">
        <v>10</v>
      </c>
      <c r="M45" s="662">
        <v>1.5</v>
      </c>
      <c r="N45" s="662" t="s">
        <v>159</v>
      </c>
      <c r="O45" s="662">
        <v>12935</v>
      </c>
      <c r="P45" s="662" t="s">
        <v>40</v>
      </c>
      <c r="Q45" s="667">
        <f t="shared" si="12"/>
        <v>43.588332999999999</v>
      </c>
      <c r="R45" s="667">
        <f t="shared" si="13"/>
        <v>142.49333300000001</v>
      </c>
      <c r="T45" s="668" t="s">
        <v>4605</v>
      </c>
      <c r="U45" s="668" t="s">
        <v>4605</v>
      </c>
      <c r="V45" s="668" t="s">
        <v>4605</v>
      </c>
      <c r="W45" s="668" t="s">
        <v>22</v>
      </c>
      <c r="X45" s="668" t="s">
        <v>22</v>
      </c>
      <c r="Y45" s="668" t="s">
        <v>22</v>
      </c>
      <c r="Z45" s="668" t="s">
        <v>22</v>
      </c>
      <c r="AB45" s="662" t="str">
        <f t="shared" si="3"/>
        <v>昭50.5.28</v>
      </c>
      <c r="AC45" s="662" t="str">
        <f t="shared" si="4"/>
        <v>昭52.10.6</v>
      </c>
      <c r="AD45" s="662" t="str">
        <f t="shared" si="7"/>
        <v>(</v>
      </c>
      <c r="AE45" s="662" t="str">
        <f t="shared" si="5"/>
        <v>(昭50.5.28)昭52.10.6</v>
      </c>
      <c r="AF45" s="662" t="str">
        <f t="shared" si="8"/>
        <v>昭50.5.28)昭52.10.6</v>
      </c>
      <c r="AG45" s="662">
        <f t="shared" si="9"/>
        <v>9</v>
      </c>
      <c r="AH45" s="662">
        <f t="shared" si="6"/>
        <v>17</v>
      </c>
      <c r="AI45" s="662" t="str">
        <f t="shared" si="10"/>
        <v>12</v>
      </c>
      <c r="AJ45" s="662" t="str">
        <f t="shared" si="11"/>
        <v>12_美瑛</v>
      </c>
      <c r="AK45" s="693" t="str">
        <f>IFERROR(VLOOKUP(AJ45,観測点コードリスト!$L$2:$N$1665,3,FALSE),"")</f>
        <v>1052</v>
      </c>
    </row>
    <row r="46" spans="1:37">
      <c r="A46" s="662" t="s">
        <v>77</v>
      </c>
      <c r="B46" s="662">
        <v>12596</v>
      </c>
      <c r="C46" s="662" t="s">
        <v>17</v>
      </c>
      <c r="D46" s="662" t="s">
        <v>160</v>
      </c>
      <c r="E46" s="662" t="s">
        <v>161</v>
      </c>
      <c r="F46" s="662" t="s">
        <v>162</v>
      </c>
      <c r="G46" s="662">
        <v>43</v>
      </c>
      <c r="H46" s="662">
        <v>27.3</v>
      </c>
      <c r="I46" s="662">
        <v>142</v>
      </c>
      <c r="J46" s="662">
        <v>27.9</v>
      </c>
      <c r="K46" s="662">
        <v>220</v>
      </c>
      <c r="L46" s="662">
        <v>10</v>
      </c>
      <c r="M46" s="662">
        <v>2.1</v>
      </c>
      <c r="N46" s="662" t="s">
        <v>163</v>
      </c>
      <c r="O46" s="662" t="s">
        <v>22</v>
      </c>
      <c r="P46" s="662" t="s">
        <v>40</v>
      </c>
      <c r="Q46" s="667">
        <f t="shared" si="12"/>
        <v>43.454999999999998</v>
      </c>
      <c r="R46" s="667">
        <f t="shared" si="13"/>
        <v>142.465</v>
      </c>
      <c r="T46" s="668" t="s">
        <v>4605</v>
      </c>
      <c r="U46" s="668" t="s">
        <v>4605</v>
      </c>
      <c r="V46" s="668" t="s">
        <v>4605</v>
      </c>
      <c r="W46" s="668" t="s">
        <v>22</v>
      </c>
      <c r="X46" s="668" t="s">
        <v>22</v>
      </c>
      <c r="Y46" s="668" t="s">
        <v>22</v>
      </c>
      <c r="Z46" s="668" t="s">
        <v>22</v>
      </c>
      <c r="AB46" s="662" t="str">
        <f t="shared" si="3"/>
        <v>昭52.10.8</v>
      </c>
      <c r="AC46" s="662" t="str">
        <f t="shared" si="4"/>
        <v>昭52.10.8</v>
      </c>
      <c r="AD46" s="662" t="str">
        <f t="shared" si="7"/>
        <v>昭</v>
      </c>
      <c r="AE46" s="662" t="str">
        <f t="shared" si="5"/>
        <v>昭52.10.8</v>
      </c>
      <c r="AF46" s="662" t="str">
        <f t="shared" si="8"/>
        <v>昭52.10.8</v>
      </c>
      <c r="AG46" s="662" t="str">
        <f t="shared" si="9"/>
        <v/>
      </c>
      <c r="AH46" s="662">
        <f t="shared" si="6"/>
        <v>8</v>
      </c>
      <c r="AI46" s="662" t="str">
        <f t="shared" si="10"/>
        <v>12</v>
      </c>
      <c r="AJ46" s="662" t="str">
        <f t="shared" si="11"/>
        <v>12_上富良野</v>
      </c>
      <c r="AK46" s="693" t="str">
        <f>IFERROR(VLOOKUP(AJ46,観測点コードリスト!$L$2:$N$1665,3,FALSE),"")</f>
        <v>1190</v>
      </c>
    </row>
    <row r="47" spans="1:37" hidden="1">
      <c r="A47" s="662" t="s">
        <v>77</v>
      </c>
      <c r="B47" s="662">
        <v>12607</v>
      </c>
      <c r="C47" s="662" t="s">
        <v>72</v>
      </c>
      <c r="D47" s="662" t="s">
        <v>164</v>
      </c>
      <c r="E47" s="662" t="s">
        <v>165</v>
      </c>
      <c r="F47" s="662" t="s">
        <v>166</v>
      </c>
      <c r="G47" s="662">
        <v>43</v>
      </c>
      <c r="H47" s="662">
        <v>28.5</v>
      </c>
      <c r="I47" s="662">
        <v>142</v>
      </c>
      <c r="J47" s="662">
        <v>39</v>
      </c>
      <c r="K47" s="662">
        <v>658</v>
      </c>
      <c r="L47" s="662" t="s">
        <v>22</v>
      </c>
      <c r="M47" s="662" t="s">
        <v>22</v>
      </c>
      <c r="N47" s="662" t="s">
        <v>144</v>
      </c>
      <c r="O47" s="662" t="s">
        <v>22</v>
      </c>
      <c r="P47" s="662" t="s">
        <v>22</v>
      </c>
      <c r="Q47" s="667">
        <f t="shared" si="12"/>
        <v>43.475000000000001</v>
      </c>
      <c r="R47" s="667">
        <f t="shared" si="13"/>
        <v>142.65</v>
      </c>
      <c r="T47" s="668" t="s">
        <v>4605</v>
      </c>
      <c r="U47" s="668" t="s">
        <v>22</v>
      </c>
      <c r="V47" s="668" t="s">
        <v>22</v>
      </c>
      <c r="W47" s="668" t="s">
        <v>22</v>
      </c>
      <c r="X47" s="668" t="s">
        <v>22</v>
      </c>
      <c r="Y47" s="668" t="s">
        <v>22</v>
      </c>
      <c r="Z47" s="668" t="s">
        <v>22</v>
      </c>
      <c r="AB47" s="662" t="str">
        <f t="shared" si="3"/>
        <v>昭59.10.8</v>
      </c>
      <c r="AC47" s="662" t="str">
        <f t="shared" si="4"/>
        <v>昭59.10.8</v>
      </c>
      <c r="AD47" s="662" t="str">
        <f t="shared" si="7"/>
        <v>昭</v>
      </c>
      <c r="AE47" s="662" t="str">
        <f t="shared" si="5"/>
        <v>昭59.10.8</v>
      </c>
      <c r="AF47" s="662" t="str">
        <f t="shared" si="8"/>
        <v>昭59.10.8</v>
      </c>
      <c r="AG47" s="662" t="str">
        <f t="shared" si="9"/>
        <v/>
      </c>
      <c r="AH47" s="662">
        <f t="shared" si="6"/>
        <v>8</v>
      </c>
      <c r="AI47" s="662" t="str">
        <f t="shared" si="10"/>
        <v>12</v>
      </c>
      <c r="AJ47" s="662" t="str">
        <f t="shared" si="11"/>
        <v>12_白金</v>
      </c>
      <c r="AK47" s="693" t="str">
        <f>IFERROR(VLOOKUP(AJ47,観測点コードリスト!$L$2:$N$1665,3,FALSE),"")</f>
        <v>0020</v>
      </c>
    </row>
    <row r="48" spans="1:37">
      <c r="A48" s="662" t="s">
        <v>77</v>
      </c>
      <c r="B48" s="662">
        <v>12626</v>
      </c>
      <c r="C48" s="662" t="s">
        <v>17</v>
      </c>
      <c r="D48" s="662" t="s">
        <v>167</v>
      </c>
      <c r="E48" s="662" t="s">
        <v>168</v>
      </c>
      <c r="F48" s="662" t="s">
        <v>169</v>
      </c>
      <c r="G48" s="662">
        <v>43</v>
      </c>
      <c r="H48" s="662">
        <v>20</v>
      </c>
      <c r="I48" s="662">
        <v>142</v>
      </c>
      <c r="J48" s="662">
        <v>24</v>
      </c>
      <c r="K48" s="662">
        <v>174</v>
      </c>
      <c r="L48" s="662">
        <v>9.9</v>
      </c>
      <c r="M48" s="662">
        <v>1.5</v>
      </c>
      <c r="N48" s="662" t="s">
        <v>97</v>
      </c>
      <c r="O48" s="662">
        <v>12940</v>
      </c>
      <c r="P48" s="662" t="s">
        <v>22</v>
      </c>
      <c r="Q48" s="667">
        <f t="shared" si="12"/>
        <v>43.333333000000003</v>
      </c>
      <c r="R48" s="667">
        <f t="shared" si="13"/>
        <v>142.4</v>
      </c>
      <c r="T48" s="668" t="s">
        <v>4605</v>
      </c>
      <c r="U48" s="668" t="s">
        <v>4605</v>
      </c>
      <c r="V48" s="668" t="s">
        <v>4605</v>
      </c>
      <c r="W48" s="668" t="s">
        <v>22</v>
      </c>
      <c r="X48" s="668" t="s">
        <v>22</v>
      </c>
      <c r="Y48" s="668" t="s">
        <v>22</v>
      </c>
      <c r="Z48" s="668" t="s">
        <v>22</v>
      </c>
      <c r="AB48" s="662" t="str">
        <f t="shared" si="3"/>
        <v>昭49.11.1</v>
      </c>
      <c r="AC48" s="662" t="str">
        <f t="shared" si="4"/>
        <v>昭51.4.1</v>
      </c>
      <c r="AD48" s="662" t="str">
        <f t="shared" si="7"/>
        <v>#</v>
      </c>
      <c r="AE48" s="662" t="str">
        <f t="shared" si="5"/>
        <v>昭51.4.1</v>
      </c>
      <c r="AF48" s="662" t="str">
        <f t="shared" si="8"/>
        <v>昭51.4.1</v>
      </c>
      <c r="AG48" s="662" t="str">
        <f t="shared" si="9"/>
        <v/>
      </c>
      <c r="AH48" s="662">
        <f t="shared" si="6"/>
        <v>7</v>
      </c>
      <c r="AI48" s="662" t="str">
        <f t="shared" si="10"/>
        <v>12</v>
      </c>
      <c r="AJ48" s="662" t="str">
        <f t="shared" si="11"/>
        <v>12_富良野</v>
      </c>
      <c r="AK48" s="693" t="str">
        <f>IFERROR(VLOOKUP(AJ48,観測点コードリスト!$L$2:$N$1665,3,FALSE),"")</f>
        <v>0021</v>
      </c>
    </row>
    <row r="49" spans="1:37">
      <c r="A49" s="662" t="s">
        <v>77</v>
      </c>
      <c r="B49" s="662">
        <v>12632</v>
      </c>
      <c r="C49" s="662" t="s">
        <v>17</v>
      </c>
      <c r="D49" s="662" t="s">
        <v>170</v>
      </c>
      <c r="E49" s="662" t="s">
        <v>171</v>
      </c>
      <c r="F49" s="662" t="s">
        <v>172</v>
      </c>
      <c r="G49" s="662">
        <v>43</v>
      </c>
      <c r="H49" s="662">
        <v>18.100000000000001</v>
      </c>
      <c r="I49" s="662">
        <v>142</v>
      </c>
      <c r="J49" s="662">
        <v>31.3</v>
      </c>
      <c r="K49" s="662">
        <v>315</v>
      </c>
      <c r="L49" s="662">
        <v>10</v>
      </c>
      <c r="M49" s="662">
        <v>2.2999999999999998</v>
      </c>
      <c r="N49" s="662" t="s">
        <v>173</v>
      </c>
      <c r="O49" s="662" t="s">
        <v>22</v>
      </c>
      <c r="P49" s="662" t="s">
        <v>40</v>
      </c>
      <c r="Q49" s="667">
        <f t="shared" si="12"/>
        <v>43.301667000000002</v>
      </c>
      <c r="R49" s="667">
        <f t="shared" si="13"/>
        <v>142.52166700000001</v>
      </c>
      <c r="T49" s="668" t="s">
        <v>4605</v>
      </c>
      <c r="U49" s="668" t="s">
        <v>4605</v>
      </c>
      <c r="V49" s="668" t="s">
        <v>4605</v>
      </c>
      <c r="W49" s="668" t="s">
        <v>22</v>
      </c>
      <c r="X49" s="668" t="s">
        <v>22</v>
      </c>
      <c r="Y49" s="668" t="s">
        <v>22</v>
      </c>
      <c r="Z49" s="668" t="s">
        <v>22</v>
      </c>
      <c r="AB49" s="662" t="str">
        <f t="shared" si="3"/>
        <v>昭53.10.25</v>
      </c>
      <c r="AC49" s="662" t="str">
        <f t="shared" si="4"/>
        <v>昭53.10.25</v>
      </c>
      <c r="AD49" s="662" t="str">
        <f t="shared" si="7"/>
        <v>昭</v>
      </c>
      <c r="AE49" s="662" t="str">
        <f t="shared" si="5"/>
        <v>昭53.10.25</v>
      </c>
      <c r="AF49" s="662" t="str">
        <f t="shared" si="8"/>
        <v>昭53.10.25</v>
      </c>
      <c r="AG49" s="662" t="str">
        <f t="shared" si="9"/>
        <v/>
      </c>
      <c r="AH49" s="662">
        <f t="shared" si="6"/>
        <v>9</v>
      </c>
      <c r="AI49" s="662" t="str">
        <f t="shared" si="10"/>
        <v>12</v>
      </c>
      <c r="AJ49" s="662" t="str">
        <f t="shared" si="11"/>
        <v>12_麓郷</v>
      </c>
      <c r="AK49" s="693" t="str">
        <f>IFERROR(VLOOKUP(AJ49,観測点コードリスト!$L$2:$N$1665,3,FALSE),"")</f>
        <v>1280</v>
      </c>
    </row>
    <row r="50" spans="1:37" hidden="1">
      <c r="A50" s="662" t="s">
        <v>77</v>
      </c>
      <c r="B50" s="662">
        <v>12686</v>
      </c>
      <c r="C50" s="662" t="s">
        <v>72</v>
      </c>
      <c r="D50" s="662" t="s">
        <v>174</v>
      </c>
      <c r="E50" s="662" t="s">
        <v>175</v>
      </c>
      <c r="F50" s="662" t="s">
        <v>176</v>
      </c>
      <c r="G50" s="662">
        <v>43</v>
      </c>
      <c r="H50" s="662">
        <v>8.3000000000000007</v>
      </c>
      <c r="I50" s="662">
        <v>142</v>
      </c>
      <c r="J50" s="662">
        <v>25</v>
      </c>
      <c r="K50" s="662">
        <v>284</v>
      </c>
      <c r="L50" s="662" t="s">
        <v>22</v>
      </c>
      <c r="M50" s="662" t="s">
        <v>22</v>
      </c>
      <c r="N50" s="662" t="s">
        <v>177</v>
      </c>
      <c r="O50" s="662" t="s">
        <v>22</v>
      </c>
      <c r="P50" s="662" t="s">
        <v>22</v>
      </c>
      <c r="Q50" s="667">
        <f t="shared" si="12"/>
        <v>43.138333000000003</v>
      </c>
      <c r="R50" s="667">
        <f t="shared" si="13"/>
        <v>142.41666699999999</v>
      </c>
      <c r="T50" s="668" t="s">
        <v>4605</v>
      </c>
      <c r="U50" s="668" t="s">
        <v>22</v>
      </c>
      <c r="V50" s="668" t="s">
        <v>22</v>
      </c>
      <c r="W50" s="668" t="s">
        <v>22</v>
      </c>
      <c r="X50" s="668" t="s">
        <v>22</v>
      </c>
      <c r="Y50" s="668" t="s">
        <v>22</v>
      </c>
      <c r="Z50" s="668" t="s">
        <v>22</v>
      </c>
      <c r="AB50" s="662" t="str">
        <f t="shared" si="3"/>
        <v>平17.11.17</v>
      </c>
      <c r="AC50" s="662" t="str">
        <f t="shared" si="4"/>
        <v>平17.11.17</v>
      </c>
      <c r="AD50" s="662" t="str">
        <f t="shared" si="7"/>
        <v>平</v>
      </c>
      <c r="AE50" s="662" t="str">
        <f t="shared" si="5"/>
        <v>平17.11.17</v>
      </c>
      <c r="AF50" s="662" t="str">
        <f t="shared" si="8"/>
        <v>平17.11.17</v>
      </c>
      <c r="AG50" s="662" t="str">
        <f t="shared" si="9"/>
        <v/>
      </c>
      <c r="AH50" s="662">
        <f t="shared" si="6"/>
        <v>9</v>
      </c>
      <c r="AI50" s="662" t="str">
        <f t="shared" si="10"/>
        <v>12</v>
      </c>
      <c r="AJ50" s="662" t="str">
        <f t="shared" si="11"/>
        <v>12_金山</v>
      </c>
      <c r="AK50" s="693" t="str">
        <f>IFERROR(VLOOKUP(AJ50,観測点コードリスト!$L$2:$N$1665,3,FALSE),"")</f>
        <v>1574</v>
      </c>
    </row>
    <row r="51" spans="1:37">
      <c r="A51" s="662" t="s">
        <v>77</v>
      </c>
      <c r="B51" s="662">
        <v>12691</v>
      </c>
      <c r="C51" s="662" t="s">
        <v>17</v>
      </c>
      <c r="D51" s="662" t="s">
        <v>178</v>
      </c>
      <c r="E51" s="662" t="s">
        <v>179</v>
      </c>
      <c r="F51" s="662" t="s">
        <v>180</v>
      </c>
      <c r="G51" s="662">
        <v>43</v>
      </c>
      <c r="H51" s="662">
        <v>10.1</v>
      </c>
      <c r="I51" s="662">
        <v>142</v>
      </c>
      <c r="J51" s="662">
        <v>34.1</v>
      </c>
      <c r="K51" s="662">
        <v>350</v>
      </c>
      <c r="L51" s="662">
        <v>9.9</v>
      </c>
      <c r="M51" s="662">
        <v>1.5</v>
      </c>
      <c r="N51" s="662" t="s">
        <v>181</v>
      </c>
      <c r="O51" s="662">
        <v>12945</v>
      </c>
      <c r="P51" s="662" t="s">
        <v>22</v>
      </c>
      <c r="Q51" s="667">
        <f t="shared" si="12"/>
        <v>43.168332999999997</v>
      </c>
      <c r="R51" s="667">
        <f t="shared" si="13"/>
        <v>142.568333</v>
      </c>
      <c r="T51" s="668" t="s">
        <v>4605</v>
      </c>
      <c r="U51" s="668" t="s">
        <v>4605</v>
      </c>
      <c r="V51" s="668" t="s">
        <v>4605</v>
      </c>
      <c r="W51" s="668" t="s">
        <v>22</v>
      </c>
      <c r="X51" s="668" t="s">
        <v>22</v>
      </c>
      <c r="Y51" s="668" t="s">
        <v>22</v>
      </c>
      <c r="Z51" s="668" t="s">
        <v>22</v>
      </c>
      <c r="AB51" s="662" t="str">
        <f t="shared" si="3"/>
        <v>昭52.10.7</v>
      </c>
      <c r="AC51" s="662" t="str">
        <f t="shared" si="4"/>
        <v>昭52.10.7</v>
      </c>
      <c r="AD51" s="662" t="str">
        <f t="shared" si="7"/>
        <v>昭</v>
      </c>
      <c r="AE51" s="662" t="str">
        <f t="shared" si="5"/>
        <v>昭52.10.7</v>
      </c>
      <c r="AF51" s="662" t="str">
        <f t="shared" si="8"/>
        <v>昭52.10.7</v>
      </c>
      <c r="AG51" s="662" t="str">
        <f t="shared" si="9"/>
        <v/>
      </c>
      <c r="AH51" s="662">
        <f t="shared" si="6"/>
        <v>8</v>
      </c>
      <c r="AI51" s="662" t="str">
        <f t="shared" si="10"/>
        <v>12</v>
      </c>
      <c r="AJ51" s="662" t="str">
        <f t="shared" si="11"/>
        <v>12_幾寅</v>
      </c>
      <c r="AK51" s="693" t="str">
        <f>IFERROR(VLOOKUP(AJ51,観測点コードリスト!$L$2:$N$1665,3,FALSE),"")</f>
        <v>1188</v>
      </c>
    </row>
    <row r="52" spans="1:37">
      <c r="A52" s="662" t="s">
        <v>77</v>
      </c>
      <c r="B52" s="662">
        <v>12746</v>
      </c>
      <c r="C52" s="662" t="s">
        <v>17</v>
      </c>
      <c r="D52" s="662" t="s">
        <v>182</v>
      </c>
      <c r="E52" s="662" t="s">
        <v>183</v>
      </c>
      <c r="F52" s="662" t="s">
        <v>184</v>
      </c>
      <c r="G52" s="662">
        <v>42</v>
      </c>
      <c r="H52" s="662">
        <v>58.7</v>
      </c>
      <c r="I52" s="662">
        <v>142</v>
      </c>
      <c r="J52" s="662">
        <v>23.7</v>
      </c>
      <c r="K52" s="662">
        <v>332</v>
      </c>
      <c r="L52" s="662">
        <v>10</v>
      </c>
      <c r="M52" s="662">
        <v>1.5</v>
      </c>
      <c r="N52" s="662" t="s">
        <v>181</v>
      </c>
      <c r="O52" s="662">
        <v>12950</v>
      </c>
      <c r="P52" s="662" t="s">
        <v>40</v>
      </c>
      <c r="Q52" s="667">
        <f t="shared" si="12"/>
        <v>42.978332999999999</v>
      </c>
      <c r="R52" s="667">
        <f t="shared" si="13"/>
        <v>142.39500000000001</v>
      </c>
      <c r="T52" s="668" t="s">
        <v>4605</v>
      </c>
      <c r="U52" s="668" t="s">
        <v>4605</v>
      </c>
      <c r="V52" s="668" t="s">
        <v>4605</v>
      </c>
      <c r="W52" s="668" t="s">
        <v>22</v>
      </c>
      <c r="X52" s="668" t="s">
        <v>22</v>
      </c>
      <c r="Y52" s="668" t="s">
        <v>22</v>
      </c>
      <c r="Z52" s="668" t="s">
        <v>22</v>
      </c>
      <c r="AB52" s="662" t="str">
        <f t="shared" si="3"/>
        <v>昭52.10.7</v>
      </c>
      <c r="AC52" s="662" t="str">
        <f t="shared" si="4"/>
        <v>昭52.10.7</v>
      </c>
      <c r="AD52" s="662" t="str">
        <f t="shared" si="7"/>
        <v>昭</v>
      </c>
      <c r="AE52" s="662" t="str">
        <f t="shared" si="5"/>
        <v>昭52.10.7</v>
      </c>
      <c r="AF52" s="662" t="str">
        <f t="shared" si="8"/>
        <v>昭52.10.7</v>
      </c>
      <c r="AG52" s="662" t="str">
        <f t="shared" si="9"/>
        <v/>
      </c>
      <c r="AH52" s="662">
        <f t="shared" si="6"/>
        <v>8</v>
      </c>
      <c r="AI52" s="662" t="str">
        <f t="shared" si="10"/>
        <v>12</v>
      </c>
      <c r="AJ52" s="662" t="str">
        <f t="shared" si="11"/>
        <v>12_占冠</v>
      </c>
      <c r="AK52" s="693" t="str">
        <f>IFERROR(VLOOKUP(AJ52,観測点コードリスト!$L$2:$N$1665,3,FALSE),"")</f>
        <v>1189</v>
      </c>
    </row>
    <row r="53" spans="1:37" ht="18.75" hidden="1" customHeight="1">
      <c r="A53" s="662" t="s">
        <v>77</v>
      </c>
      <c r="B53" s="662">
        <v>12900</v>
      </c>
      <c r="C53" s="662" t="s">
        <v>4609</v>
      </c>
      <c r="D53" s="662" t="s">
        <v>90</v>
      </c>
      <c r="E53" s="662" t="s">
        <v>91</v>
      </c>
      <c r="F53" s="662" t="s">
        <v>92</v>
      </c>
      <c r="G53" s="662">
        <v>44</v>
      </c>
      <c r="H53" s="662">
        <v>28.8</v>
      </c>
      <c r="I53" s="662">
        <v>142</v>
      </c>
      <c r="J53" s="662">
        <v>20.5</v>
      </c>
      <c r="K53" s="662">
        <v>77</v>
      </c>
      <c r="L53" s="662" t="s">
        <v>22</v>
      </c>
      <c r="M53" s="662" t="s">
        <v>22</v>
      </c>
      <c r="N53" s="662" t="s">
        <v>4614</v>
      </c>
      <c r="O53" s="662" t="s">
        <v>4740</v>
      </c>
      <c r="P53" s="662" t="s">
        <v>22</v>
      </c>
      <c r="Q53" s="667">
        <f t="shared" si="12"/>
        <v>44.48</v>
      </c>
      <c r="R53" s="667">
        <f t="shared" si="13"/>
        <v>142.341667</v>
      </c>
      <c r="T53" s="668" t="s">
        <v>22</v>
      </c>
      <c r="U53" s="668" t="s">
        <v>22</v>
      </c>
      <c r="V53" s="668" t="s">
        <v>22</v>
      </c>
      <c r="W53" s="668" t="s">
        <v>22</v>
      </c>
      <c r="X53" s="668" t="s">
        <v>4605</v>
      </c>
      <c r="Y53" s="668" t="s">
        <v>22</v>
      </c>
      <c r="Z53" s="668" t="s">
        <v>22</v>
      </c>
      <c r="AB53" s="662" t="str">
        <f t="shared" si="3"/>
        <v>-</v>
      </c>
      <c r="AC53" s="662" t="str">
        <f t="shared" si="4"/>
        <v>昭58.10.7</v>
      </c>
      <c r="AD53" s="662" t="str">
        <f t="shared" si="7"/>
        <v>昭</v>
      </c>
      <c r="AE53" s="662" t="str">
        <f t="shared" si="5"/>
        <v>昭58.10.7</v>
      </c>
      <c r="AF53" s="662" t="str">
        <f t="shared" si="8"/>
        <v>昭58.10.7</v>
      </c>
      <c r="AG53" s="662" t="str">
        <f t="shared" si="9"/>
        <v/>
      </c>
      <c r="AH53" s="662">
        <f t="shared" si="6"/>
        <v>8</v>
      </c>
      <c r="AI53" s="662" t="str">
        <f t="shared" si="10"/>
        <v>12</v>
      </c>
      <c r="AJ53" s="662" t="str">
        <f t="shared" si="11"/>
        <v>12_美深</v>
      </c>
      <c r="AK53" s="693" t="str">
        <f>IFERROR(VLOOKUP(AJ53,観測点コードリスト!$L$2:$N$1665,3,FALSE),"")</f>
        <v>0006</v>
      </c>
    </row>
    <row r="54" spans="1:37" hidden="1">
      <c r="A54" s="662" t="s">
        <v>77</v>
      </c>
      <c r="B54" s="662">
        <v>12905</v>
      </c>
      <c r="C54" s="662" t="s">
        <v>4609</v>
      </c>
      <c r="D54" s="662" t="s">
        <v>82</v>
      </c>
      <c r="E54" s="662" t="s">
        <v>83</v>
      </c>
      <c r="F54" s="662" t="s">
        <v>84</v>
      </c>
      <c r="G54" s="662">
        <v>44</v>
      </c>
      <c r="H54" s="662">
        <v>43.6</v>
      </c>
      <c r="I54" s="662">
        <v>142</v>
      </c>
      <c r="J54" s="662">
        <v>15.9</v>
      </c>
      <c r="K54" s="662">
        <v>40</v>
      </c>
      <c r="L54" s="662" t="s">
        <v>22</v>
      </c>
      <c r="M54" s="662" t="s">
        <v>22</v>
      </c>
      <c r="N54" s="662" t="s">
        <v>4615</v>
      </c>
      <c r="O54" s="662" t="s">
        <v>4740</v>
      </c>
      <c r="P54" s="662" t="s">
        <v>22</v>
      </c>
      <c r="Q54" s="667">
        <f t="shared" si="12"/>
        <v>44.726666999999999</v>
      </c>
      <c r="R54" s="667">
        <f t="shared" si="13"/>
        <v>142.26499999999999</v>
      </c>
      <c r="T54" s="668" t="s">
        <v>22</v>
      </c>
      <c r="U54" s="668" t="s">
        <v>22</v>
      </c>
      <c r="V54" s="668" t="s">
        <v>22</v>
      </c>
      <c r="W54" s="668" t="s">
        <v>22</v>
      </c>
      <c r="X54" s="668" t="s">
        <v>4605</v>
      </c>
      <c r="Y54" s="668" t="s">
        <v>22</v>
      </c>
      <c r="Z54" s="668" t="s">
        <v>22</v>
      </c>
      <c r="AB54" s="662" t="str">
        <f t="shared" si="3"/>
        <v>-</v>
      </c>
      <c r="AC54" s="662" t="str">
        <f t="shared" si="4"/>
        <v>昭57.10.13</v>
      </c>
      <c r="AD54" s="662" t="str">
        <f t="shared" si="7"/>
        <v>昭</v>
      </c>
      <c r="AE54" s="662" t="str">
        <f t="shared" si="5"/>
        <v>昭57.10.13</v>
      </c>
      <c r="AF54" s="662" t="str">
        <f t="shared" si="8"/>
        <v>昭57.10.13</v>
      </c>
      <c r="AG54" s="662" t="str">
        <f t="shared" si="9"/>
        <v/>
      </c>
      <c r="AH54" s="662">
        <f t="shared" si="6"/>
        <v>9</v>
      </c>
      <c r="AI54" s="662" t="str">
        <f t="shared" si="10"/>
        <v>12</v>
      </c>
      <c r="AJ54" s="662" t="str">
        <f t="shared" si="11"/>
        <v>12_音威子府</v>
      </c>
      <c r="AK54" s="693" t="str">
        <f>IFERROR(VLOOKUP(AJ54,観測点コードリスト!$L$2:$N$1665,3,FALSE),"")</f>
        <v>1197</v>
      </c>
    </row>
    <row r="55" spans="1:37" hidden="1">
      <c r="A55" s="662" t="s">
        <v>77</v>
      </c>
      <c r="B55" s="662">
        <v>12910</v>
      </c>
      <c r="C55" s="662" t="s">
        <v>4609</v>
      </c>
      <c r="D55" s="662" t="s">
        <v>94</v>
      </c>
      <c r="E55" s="662" t="s">
        <v>95</v>
      </c>
      <c r="F55" s="662" t="s">
        <v>96</v>
      </c>
      <c r="G55" s="662">
        <v>44</v>
      </c>
      <c r="H55" s="662">
        <v>22.2</v>
      </c>
      <c r="I55" s="662">
        <v>142</v>
      </c>
      <c r="J55" s="662">
        <v>27.4</v>
      </c>
      <c r="K55" s="662">
        <v>89</v>
      </c>
      <c r="L55" s="662" t="s">
        <v>22</v>
      </c>
      <c r="M55" s="662" t="s">
        <v>22</v>
      </c>
      <c r="N55" s="662" t="s">
        <v>4616</v>
      </c>
      <c r="O55" s="662" t="s">
        <v>4740</v>
      </c>
      <c r="P55" s="662" t="s">
        <v>22</v>
      </c>
      <c r="Q55" s="667">
        <f t="shared" si="12"/>
        <v>44.37</v>
      </c>
      <c r="R55" s="667">
        <f t="shared" si="13"/>
        <v>142.45666700000001</v>
      </c>
      <c r="T55" s="668" t="s">
        <v>22</v>
      </c>
      <c r="U55" s="668" t="s">
        <v>22</v>
      </c>
      <c r="V55" s="668" t="s">
        <v>22</v>
      </c>
      <c r="W55" s="668" t="s">
        <v>22</v>
      </c>
      <c r="X55" s="668" t="s">
        <v>4605</v>
      </c>
      <c r="Y55" s="668" t="s">
        <v>22</v>
      </c>
      <c r="Z55" s="668" t="s">
        <v>22</v>
      </c>
      <c r="AB55" s="662" t="str">
        <f t="shared" si="3"/>
        <v>-</v>
      </c>
      <c r="AC55" s="662" t="str">
        <f t="shared" si="4"/>
        <v>昭54.10.31</v>
      </c>
      <c r="AD55" s="662" t="str">
        <f t="shared" si="7"/>
        <v>昭</v>
      </c>
      <c r="AE55" s="662" t="str">
        <f t="shared" si="5"/>
        <v>昭54.10.31</v>
      </c>
      <c r="AF55" s="662" t="str">
        <f t="shared" si="8"/>
        <v>昭54.10.31</v>
      </c>
      <c r="AG55" s="662" t="str">
        <f t="shared" si="9"/>
        <v/>
      </c>
      <c r="AH55" s="662">
        <f t="shared" si="6"/>
        <v>9</v>
      </c>
      <c r="AI55" s="662" t="str">
        <f t="shared" si="10"/>
        <v>12</v>
      </c>
      <c r="AJ55" s="662" t="str">
        <f t="shared" si="11"/>
        <v>12_名寄</v>
      </c>
      <c r="AK55" s="693" t="str">
        <f>IFERROR(VLOOKUP(AJ55,観測点コードリスト!$L$2:$N$1665,3,FALSE),"")</f>
        <v>0008</v>
      </c>
    </row>
    <row r="56" spans="1:37" hidden="1">
      <c r="A56" s="662" t="s">
        <v>77</v>
      </c>
      <c r="B56" s="662">
        <v>12915</v>
      </c>
      <c r="C56" s="662" t="s">
        <v>4609</v>
      </c>
      <c r="D56" s="662" t="s">
        <v>118</v>
      </c>
      <c r="E56" s="662" t="s">
        <v>119</v>
      </c>
      <c r="F56" s="662" t="s">
        <v>120</v>
      </c>
      <c r="G56" s="662">
        <v>44</v>
      </c>
      <c r="H56" s="662">
        <v>1.7</v>
      </c>
      <c r="I56" s="662">
        <v>142</v>
      </c>
      <c r="J56" s="662">
        <v>24.6</v>
      </c>
      <c r="K56" s="662">
        <v>150</v>
      </c>
      <c r="L56" s="662" t="s">
        <v>22</v>
      </c>
      <c r="M56" s="662" t="s">
        <v>22</v>
      </c>
      <c r="N56" s="662" t="s">
        <v>4615</v>
      </c>
      <c r="O56" s="662" t="s">
        <v>4740</v>
      </c>
      <c r="P56" s="662" t="s">
        <v>22</v>
      </c>
      <c r="Q56" s="667">
        <f t="shared" si="12"/>
        <v>44.028333000000003</v>
      </c>
      <c r="R56" s="667">
        <f t="shared" si="13"/>
        <v>142.41</v>
      </c>
      <c r="T56" s="668" t="s">
        <v>22</v>
      </c>
      <c r="U56" s="668" t="s">
        <v>22</v>
      </c>
      <c r="V56" s="668" t="s">
        <v>22</v>
      </c>
      <c r="W56" s="668" t="s">
        <v>22</v>
      </c>
      <c r="X56" s="668" t="s">
        <v>4605</v>
      </c>
      <c r="Y56" s="668" t="s">
        <v>22</v>
      </c>
      <c r="Z56" s="668" t="s">
        <v>22</v>
      </c>
      <c r="AB56" s="662" t="str">
        <f t="shared" si="3"/>
        <v>-</v>
      </c>
      <c r="AC56" s="662" t="str">
        <f t="shared" si="4"/>
        <v>昭57.10.13</v>
      </c>
      <c r="AD56" s="662" t="str">
        <f t="shared" si="7"/>
        <v>昭</v>
      </c>
      <c r="AE56" s="662" t="str">
        <f t="shared" si="5"/>
        <v>昭57.10.13</v>
      </c>
      <c r="AF56" s="662" t="str">
        <f t="shared" si="8"/>
        <v>昭57.10.13</v>
      </c>
      <c r="AG56" s="662" t="str">
        <f t="shared" si="9"/>
        <v/>
      </c>
      <c r="AH56" s="662">
        <f t="shared" si="6"/>
        <v>9</v>
      </c>
      <c r="AI56" s="662" t="str">
        <f t="shared" si="10"/>
        <v>12</v>
      </c>
      <c r="AJ56" s="662" t="str">
        <f t="shared" si="11"/>
        <v>12_和寒</v>
      </c>
      <c r="AK56" s="693" t="str">
        <f>IFERROR(VLOOKUP(AJ56,観測点コードリスト!$L$2:$N$1665,3,FALSE),"")</f>
        <v>1055</v>
      </c>
    </row>
    <row r="57" spans="1:37" hidden="1">
      <c r="A57" s="662" t="s">
        <v>77</v>
      </c>
      <c r="B57" s="662">
        <v>12920</v>
      </c>
      <c r="C57" s="662" t="s">
        <v>4609</v>
      </c>
      <c r="D57" s="662" t="s">
        <v>77</v>
      </c>
      <c r="E57" s="662" t="s">
        <v>130</v>
      </c>
      <c r="F57" s="662" t="s">
        <v>131</v>
      </c>
      <c r="G57" s="662">
        <v>43</v>
      </c>
      <c r="H57" s="662">
        <v>50.8</v>
      </c>
      <c r="I57" s="662">
        <v>142</v>
      </c>
      <c r="J57" s="662">
        <v>45.2</v>
      </c>
      <c r="K57" s="662">
        <v>324</v>
      </c>
      <c r="L57" s="662" t="s">
        <v>22</v>
      </c>
      <c r="M57" s="662" t="s">
        <v>22</v>
      </c>
      <c r="N57" s="662" t="s">
        <v>4615</v>
      </c>
      <c r="O57" s="662" t="s">
        <v>4740</v>
      </c>
      <c r="P57" s="662" t="s">
        <v>22</v>
      </c>
      <c r="Q57" s="667">
        <f t="shared" si="12"/>
        <v>43.846666999999997</v>
      </c>
      <c r="R57" s="667">
        <f t="shared" si="13"/>
        <v>142.753333</v>
      </c>
      <c r="T57" s="668" t="s">
        <v>22</v>
      </c>
      <c r="U57" s="668" t="s">
        <v>22</v>
      </c>
      <c r="V57" s="668" t="s">
        <v>22</v>
      </c>
      <c r="W57" s="668" t="s">
        <v>22</v>
      </c>
      <c r="X57" s="668" t="s">
        <v>4605</v>
      </c>
      <c r="Y57" s="668" t="s">
        <v>22</v>
      </c>
      <c r="Z57" s="668" t="s">
        <v>22</v>
      </c>
      <c r="AB57" s="662" t="str">
        <f t="shared" si="3"/>
        <v>-</v>
      </c>
      <c r="AC57" s="662" t="str">
        <f t="shared" si="4"/>
        <v>昭57.10.13</v>
      </c>
      <c r="AD57" s="662" t="str">
        <f t="shared" si="7"/>
        <v>昭</v>
      </c>
      <c r="AE57" s="662" t="str">
        <f t="shared" si="5"/>
        <v>昭57.10.13</v>
      </c>
      <c r="AF57" s="662" t="str">
        <f t="shared" si="8"/>
        <v>昭57.10.13</v>
      </c>
      <c r="AG57" s="662" t="str">
        <f t="shared" si="9"/>
        <v/>
      </c>
      <c r="AH57" s="662">
        <f t="shared" si="6"/>
        <v>9</v>
      </c>
      <c r="AI57" s="662" t="str">
        <f t="shared" si="10"/>
        <v>12</v>
      </c>
      <c r="AJ57" s="662" t="str">
        <f t="shared" si="11"/>
        <v>12_上川</v>
      </c>
      <c r="AK57" s="693" t="str">
        <f>IFERROR(VLOOKUP(AJ57,観測点コードリスト!$L$2:$N$1665,3,FALSE),"")</f>
        <v>0015</v>
      </c>
    </row>
    <row r="58" spans="1:37" hidden="1">
      <c r="A58" s="662" t="s">
        <v>77</v>
      </c>
      <c r="B58" s="662">
        <v>12925</v>
      </c>
      <c r="C58" s="662" t="s">
        <v>4609</v>
      </c>
      <c r="D58" s="662" t="s">
        <v>102</v>
      </c>
      <c r="E58" s="662" t="s">
        <v>103</v>
      </c>
      <c r="F58" s="662" t="s">
        <v>104</v>
      </c>
      <c r="G58" s="662">
        <v>44</v>
      </c>
      <c r="H58" s="662">
        <v>17.7</v>
      </c>
      <c r="I58" s="662">
        <v>142</v>
      </c>
      <c r="J58" s="662">
        <v>38.200000000000003</v>
      </c>
      <c r="K58" s="662">
        <v>143</v>
      </c>
      <c r="L58" s="662" t="s">
        <v>22</v>
      </c>
      <c r="M58" s="662" t="s">
        <v>22</v>
      </c>
      <c r="N58" s="662" t="s">
        <v>4614</v>
      </c>
      <c r="O58" s="662" t="s">
        <v>4740</v>
      </c>
      <c r="P58" s="662" t="s">
        <v>22</v>
      </c>
      <c r="Q58" s="667">
        <f t="shared" si="12"/>
        <v>44.295000000000002</v>
      </c>
      <c r="R58" s="667">
        <f t="shared" si="13"/>
        <v>142.63666699999999</v>
      </c>
      <c r="T58" s="668" t="s">
        <v>22</v>
      </c>
      <c r="U58" s="668" t="s">
        <v>22</v>
      </c>
      <c r="V58" s="668" t="s">
        <v>22</v>
      </c>
      <c r="W58" s="668" t="s">
        <v>22</v>
      </c>
      <c r="X58" s="668" t="s">
        <v>4605</v>
      </c>
      <c r="Y58" s="668" t="s">
        <v>22</v>
      </c>
      <c r="Z58" s="668" t="s">
        <v>22</v>
      </c>
      <c r="AB58" s="662" t="str">
        <f t="shared" si="3"/>
        <v>-</v>
      </c>
      <c r="AC58" s="662" t="str">
        <f t="shared" si="4"/>
        <v>昭58.10.7</v>
      </c>
      <c r="AD58" s="662" t="str">
        <f t="shared" si="7"/>
        <v>昭</v>
      </c>
      <c r="AE58" s="662" t="str">
        <f t="shared" si="5"/>
        <v>昭58.10.7</v>
      </c>
      <c r="AF58" s="662" t="str">
        <f t="shared" si="8"/>
        <v>昭58.10.7</v>
      </c>
      <c r="AG58" s="662" t="str">
        <f t="shared" si="9"/>
        <v/>
      </c>
      <c r="AH58" s="662">
        <f t="shared" si="6"/>
        <v>8</v>
      </c>
      <c r="AI58" s="662" t="str">
        <f t="shared" si="10"/>
        <v>12</v>
      </c>
      <c r="AJ58" s="662" t="str">
        <f t="shared" si="11"/>
        <v>12_下川</v>
      </c>
      <c r="AK58" s="693" t="str">
        <f>IFERROR(VLOOKUP(AJ58,観測点コードリスト!$L$2:$N$1665,3,FALSE),"")</f>
        <v>0010</v>
      </c>
    </row>
    <row r="59" spans="1:37" hidden="1">
      <c r="A59" s="662" t="s">
        <v>77</v>
      </c>
      <c r="B59" s="662">
        <v>12927</v>
      </c>
      <c r="C59" s="662" t="s">
        <v>23</v>
      </c>
      <c r="D59" s="662" t="s">
        <v>133</v>
      </c>
      <c r="E59" s="662" t="s">
        <v>134</v>
      </c>
      <c r="F59" s="662" t="s">
        <v>135</v>
      </c>
      <c r="G59" s="662">
        <v>43</v>
      </c>
      <c r="H59" s="662">
        <v>45.4</v>
      </c>
      <c r="I59" s="662">
        <v>142</v>
      </c>
      <c r="J59" s="662">
        <v>22.3</v>
      </c>
      <c r="K59" s="662">
        <v>120</v>
      </c>
      <c r="L59" s="662" t="s">
        <v>22</v>
      </c>
      <c r="M59" s="662" t="s">
        <v>22</v>
      </c>
      <c r="N59" s="662" t="s">
        <v>4610</v>
      </c>
      <c r="O59" s="662" t="s">
        <v>4740</v>
      </c>
      <c r="P59" s="662" t="s">
        <v>22</v>
      </c>
      <c r="Q59" s="667">
        <f t="shared" si="12"/>
        <v>43.756667</v>
      </c>
      <c r="R59" s="667">
        <f t="shared" si="13"/>
        <v>142.371667</v>
      </c>
      <c r="T59" s="668" t="s">
        <v>22</v>
      </c>
      <c r="U59" s="668" t="s">
        <v>22</v>
      </c>
      <c r="V59" s="668" t="s">
        <v>22</v>
      </c>
      <c r="W59" s="668" t="s">
        <v>22</v>
      </c>
      <c r="X59" s="668" t="s">
        <v>4605</v>
      </c>
      <c r="Y59" s="668" t="s">
        <v>22</v>
      </c>
      <c r="Z59" s="668" t="s">
        <v>22</v>
      </c>
      <c r="AB59" s="662" t="str">
        <f t="shared" si="3"/>
        <v>-</v>
      </c>
      <c r="AC59" s="662" t="str">
        <f t="shared" si="4"/>
        <v>平11.3.1</v>
      </c>
      <c r="AD59" s="662" t="str">
        <f t="shared" si="7"/>
        <v>平</v>
      </c>
      <c r="AE59" s="662" t="str">
        <f t="shared" si="5"/>
        <v>平11.3.1</v>
      </c>
      <c r="AF59" s="662" t="str">
        <f t="shared" si="8"/>
        <v>平11.3.1</v>
      </c>
      <c r="AG59" s="662" t="str">
        <f t="shared" si="9"/>
        <v/>
      </c>
      <c r="AH59" s="662">
        <f t="shared" si="6"/>
        <v>7</v>
      </c>
      <c r="AI59" s="662" t="str">
        <f t="shared" si="10"/>
        <v>12</v>
      </c>
      <c r="AJ59" s="662" t="str">
        <f t="shared" si="11"/>
        <v>12_旭川</v>
      </c>
      <c r="AK59" s="693" t="str">
        <f>IFERROR(VLOOKUP(AJ59,観測点コードリスト!$L$2:$N$1665,3,FALSE),"")</f>
        <v>47407</v>
      </c>
    </row>
    <row r="60" spans="1:37" hidden="1">
      <c r="A60" s="662" t="s">
        <v>77</v>
      </c>
      <c r="B60" s="662">
        <v>12930</v>
      </c>
      <c r="C60" s="662" t="s">
        <v>4609</v>
      </c>
      <c r="D60" s="662" t="s">
        <v>145</v>
      </c>
      <c r="E60" s="662" t="s">
        <v>146</v>
      </c>
      <c r="F60" s="662" t="s">
        <v>147</v>
      </c>
      <c r="G60" s="662">
        <v>43</v>
      </c>
      <c r="H60" s="662">
        <v>45.2</v>
      </c>
      <c r="I60" s="662">
        <v>142</v>
      </c>
      <c r="J60" s="662">
        <v>55.8</v>
      </c>
      <c r="K60" s="662">
        <v>540</v>
      </c>
      <c r="L60" s="662" t="s">
        <v>22</v>
      </c>
      <c r="M60" s="662" t="s">
        <v>22</v>
      </c>
      <c r="N60" s="662" t="s">
        <v>4617</v>
      </c>
      <c r="O60" s="662" t="s">
        <v>4740</v>
      </c>
      <c r="P60" s="662" t="s">
        <v>22</v>
      </c>
      <c r="Q60" s="667">
        <f t="shared" si="12"/>
        <v>43.753332999999998</v>
      </c>
      <c r="R60" s="667">
        <f t="shared" si="13"/>
        <v>142.93</v>
      </c>
      <c r="T60" s="668" t="s">
        <v>22</v>
      </c>
      <c r="U60" s="668" t="s">
        <v>22</v>
      </c>
      <c r="V60" s="668" t="s">
        <v>22</v>
      </c>
      <c r="W60" s="668" t="s">
        <v>22</v>
      </c>
      <c r="X60" s="668" t="s">
        <v>4605</v>
      </c>
      <c r="Y60" s="668" t="s">
        <v>22</v>
      </c>
      <c r="Z60" s="668" t="s">
        <v>22</v>
      </c>
      <c r="AB60" s="662" t="str">
        <f t="shared" si="3"/>
        <v>-</v>
      </c>
      <c r="AC60" s="662" t="str">
        <f t="shared" si="4"/>
        <v>昭59.10.9</v>
      </c>
      <c r="AD60" s="662" t="str">
        <f t="shared" si="7"/>
        <v>昭</v>
      </c>
      <c r="AE60" s="662" t="str">
        <f t="shared" si="5"/>
        <v>昭59.10.9</v>
      </c>
      <c r="AF60" s="662" t="str">
        <f t="shared" si="8"/>
        <v>昭59.10.9</v>
      </c>
      <c r="AG60" s="662" t="str">
        <f t="shared" si="9"/>
        <v/>
      </c>
      <c r="AH60" s="662">
        <f t="shared" si="6"/>
        <v>8</v>
      </c>
      <c r="AI60" s="662" t="str">
        <f t="shared" si="10"/>
        <v>12</v>
      </c>
      <c r="AJ60" s="662" t="str">
        <f t="shared" si="11"/>
        <v>12_層雲峡</v>
      </c>
      <c r="AK60" s="693" t="str">
        <f>IFERROR(VLOOKUP(AJ60,観測点コードリスト!$L$2:$N$1665,3,FALSE),"")</f>
        <v>1049</v>
      </c>
    </row>
    <row r="61" spans="1:37" hidden="1">
      <c r="A61" s="662" t="s">
        <v>77</v>
      </c>
      <c r="B61" s="662">
        <v>12932</v>
      </c>
      <c r="C61" s="662" t="s">
        <v>23</v>
      </c>
      <c r="D61" s="662" t="s">
        <v>149</v>
      </c>
      <c r="E61" s="662" t="s">
        <v>150</v>
      </c>
      <c r="F61" s="662" t="s">
        <v>151</v>
      </c>
      <c r="G61" s="662">
        <v>43</v>
      </c>
      <c r="H61" s="662">
        <v>40.200000000000003</v>
      </c>
      <c r="I61" s="662">
        <v>142</v>
      </c>
      <c r="J61" s="662">
        <v>26.8</v>
      </c>
      <c r="K61" s="662">
        <v>211</v>
      </c>
      <c r="L61" s="662" t="s">
        <v>22</v>
      </c>
      <c r="M61" s="662" t="s">
        <v>22</v>
      </c>
      <c r="N61" s="662" t="s">
        <v>4611</v>
      </c>
      <c r="O61" s="662" t="s">
        <v>4740</v>
      </c>
      <c r="P61" s="662" t="s">
        <v>22</v>
      </c>
      <c r="Q61" s="667">
        <f t="shared" si="12"/>
        <v>43.67</v>
      </c>
      <c r="R61" s="667">
        <f t="shared" si="13"/>
        <v>142.44666699999999</v>
      </c>
      <c r="T61" s="668" t="s">
        <v>22</v>
      </c>
      <c r="U61" s="668" t="s">
        <v>22</v>
      </c>
      <c r="V61" s="668" t="s">
        <v>22</v>
      </c>
      <c r="W61" s="668" t="s">
        <v>22</v>
      </c>
      <c r="X61" s="668" t="s">
        <v>4605</v>
      </c>
      <c r="Y61" s="668" t="s">
        <v>22</v>
      </c>
      <c r="Z61" s="668" t="s">
        <v>22</v>
      </c>
      <c r="AB61" s="662" t="str">
        <f t="shared" si="3"/>
        <v>-</v>
      </c>
      <c r="AC61" s="662" t="str">
        <f t="shared" si="4"/>
        <v>平18.11.29</v>
      </c>
      <c r="AD61" s="662" t="str">
        <f t="shared" si="7"/>
        <v>平</v>
      </c>
      <c r="AE61" s="662" t="str">
        <f t="shared" si="5"/>
        <v>平18.11.29</v>
      </c>
      <c r="AF61" s="662" t="str">
        <f t="shared" si="8"/>
        <v>平18.11.29</v>
      </c>
      <c r="AG61" s="662" t="str">
        <f t="shared" si="9"/>
        <v/>
      </c>
      <c r="AH61" s="662">
        <f t="shared" si="6"/>
        <v>9</v>
      </c>
      <c r="AI61" s="662" t="str">
        <f t="shared" si="10"/>
        <v>12</v>
      </c>
      <c r="AJ61" s="662" t="str">
        <f t="shared" si="11"/>
        <v>12_東神楽</v>
      </c>
      <c r="AK61" s="693" t="str">
        <f>IFERROR(VLOOKUP(AJ61,観測点コードリスト!$L$2:$N$1665,3,FALSE),"")</f>
        <v>1458</v>
      </c>
    </row>
    <row r="62" spans="1:37" hidden="1">
      <c r="A62" s="662" t="s">
        <v>77</v>
      </c>
      <c r="B62" s="662">
        <v>12935</v>
      </c>
      <c r="C62" s="662" t="s">
        <v>4609</v>
      </c>
      <c r="D62" s="662" t="s">
        <v>156</v>
      </c>
      <c r="E62" s="662" t="s">
        <v>157</v>
      </c>
      <c r="F62" s="662" t="s">
        <v>158</v>
      </c>
      <c r="G62" s="662">
        <v>43</v>
      </c>
      <c r="H62" s="662">
        <v>35.299999999999997</v>
      </c>
      <c r="I62" s="662">
        <v>142</v>
      </c>
      <c r="J62" s="662">
        <v>29.6</v>
      </c>
      <c r="K62" s="662">
        <v>250</v>
      </c>
      <c r="L62" s="662" t="s">
        <v>22</v>
      </c>
      <c r="M62" s="662" t="s">
        <v>22</v>
      </c>
      <c r="N62" s="662" t="s">
        <v>4618</v>
      </c>
      <c r="O62" s="662" t="s">
        <v>4740</v>
      </c>
      <c r="P62" s="662" t="s">
        <v>22</v>
      </c>
      <c r="Q62" s="667">
        <f t="shared" si="12"/>
        <v>43.588332999999999</v>
      </c>
      <c r="R62" s="667">
        <f t="shared" si="13"/>
        <v>142.49333300000001</v>
      </c>
      <c r="T62" s="668" t="s">
        <v>22</v>
      </c>
      <c r="U62" s="668" t="s">
        <v>22</v>
      </c>
      <c r="V62" s="668" t="s">
        <v>22</v>
      </c>
      <c r="W62" s="668" t="s">
        <v>22</v>
      </c>
      <c r="X62" s="668" t="s">
        <v>4605</v>
      </c>
      <c r="Y62" s="668" t="s">
        <v>22</v>
      </c>
      <c r="Z62" s="668" t="s">
        <v>22</v>
      </c>
      <c r="AB62" s="662" t="str">
        <f t="shared" si="3"/>
        <v>-</v>
      </c>
      <c r="AC62" s="662" t="str">
        <f t="shared" si="4"/>
        <v>昭58.10.11</v>
      </c>
      <c r="AD62" s="662" t="str">
        <f t="shared" si="7"/>
        <v>昭</v>
      </c>
      <c r="AE62" s="662" t="str">
        <f t="shared" si="5"/>
        <v>昭58.10.11</v>
      </c>
      <c r="AF62" s="662" t="str">
        <f t="shared" si="8"/>
        <v>昭58.10.11</v>
      </c>
      <c r="AG62" s="662" t="str">
        <f t="shared" si="9"/>
        <v/>
      </c>
      <c r="AH62" s="662">
        <f t="shared" si="6"/>
        <v>9</v>
      </c>
      <c r="AI62" s="662" t="str">
        <f t="shared" si="10"/>
        <v>12</v>
      </c>
      <c r="AJ62" s="662" t="str">
        <f t="shared" si="11"/>
        <v>12_美瑛</v>
      </c>
      <c r="AK62" s="693" t="str">
        <f>IFERROR(VLOOKUP(AJ62,観測点コードリスト!$L$2:$N$1665,3,FALSE),"")</f>
        <v>1052</v>
      </c>
    </row>
    <row r="63" spans="1:37" hidden="1">
      <c r="A63" s="662" t="s">
        <v>77</v>
      </c>
      <c r="B63" s="662">
        <v>12940</v>
      </c>
      <c r="C63" s="662" t="s">
        <v>4609</v>
      </c>
      <c r="D63" s="662" t="s">
        <v>167</v>
      </c>
      <c r="E63" s="662" t="s">
        <v>168</v>
      </c>
      <c r="F63" s="662" t="s">
        <v>169</v>
      </c>
      <c r="G63" s="662">
        <v>43</v>
      </c>
      <c r="H63" s="662">
        <v>20</v>
      </c>
      <c r="I63" s="662">
        <v>142</v>
      </c>
      <c r="J63" s="662">
        <v>24</v>
      </c>
      <c r="K63" s="662">
        <v>174</v>
      </c>
      <c r="L63" s="662" t="s">
        <v>22</v>
      </c>
      <c r="M63" s="662" t="s">
        <v>22</v>
      </c>
      <c r="N63" s="662" t="s">
        <v>4619</v>
      </c>
      <c r="O63" s="662" t="s">
        <v>4740</v>
      </c>
      <c r="P63" s="662" t="s">
        <v>22</v>
      </c>
      <c r="Q63" s="667">
        <f t="shared" si="12"/>
        <v>43.333333000000003</v>
      </c>
      <c r="R63" s="667">
        <f t="shared" si="13"/>
        <v>142.4</v>
      </c>
      <c r="T63" s="668" t="s">
        <v>22</v>
      </c>
      <c r="U63" s="668" t="s">
        <v>22</v>
      </c>
      <c r="V63" s="668" t="s">
        <v>22</v>
      </c>
      <c r="W63" s="668" t="s">
        <v>22</v>
      </c>
      <c r="X63" s="668" t="s">
        <v>4605</v>
      </c>
      <c r="Y63" s="668" t="s">
        <v>22</v>
      </c>
      <c r="Z63" s="668" t="s">
        <v>22</v>
      </c>
      <c r="AB63" s="662" t="str">
        <f t="shared" si="3"/>
        <v>-</v>
      </c>
      <c r="AC63" s="662" t="str">
        <f t="shared" si="4"/>
        <v>昭54.11.6</v>
      </c>
      <c r="AD63" s="662" t="str">
        <f t="shared" si="7"/>
        <v>昭</v>
      </c>
      <c r="AE63" s="662" t="str">
        <f t="shared" si="5"/>
        <v>昭54.11.6</v>
      </c>
      <c r="AF63" s="662" t="str">
        <f t="shared" si="8"/>
        <v>昭54.11.6</v>
      </c>
      <c r="AG63" s="662" t="str">
        <f t="shared" si="9"/>
        <v/>
      </c>
      <c r="AH63" s="662">
        <f t="shared" si="6"/>
        <v>8</v>
      </c>
      <c r="AI63" s="662" t="str">
        <f t="shared" si="10"/>
        <v>12</v>
      </c>
      <c r="AJ63" s="662" t="str">
        <f t="shared" si="11"/>
        <v>12_富良野</v>
      </c>
      <c r="AK63" s="693" t="str">
        <f>IFERROR(VLOOKUP(AJ63,観測点コードリスト!$L$2:$N$1665,3,FALSE),"")</f>
        <v>0021</v>
      </c>
    </row>
    <row r="64" spans="1:37" ht="18.75" hidden="1" customHeight="1">
      <c r="A64" s="662" t="s">
        <v>77</v>
      </c>
      <c r="B64" s="662">
        <v>12945</v>
      </c>
      <c r="C64" s="662" t="s">
        <v>4609</v>
      </c>
      <c r="D64" s="662" t="s">
        <v>178</v>
      </c>
      <c r="E64" s="662" t="s">
        <v>179</v>
      </c>
      <c r="F64" s="662" t="s">
        <v>180</v>
      </c>
      <c r="G64" s="662">
        <v>43</v>
      </c>
      <c r="H64" s="662">
        <v>10.1</v>
      </c>
      <c r="I64" s="662">
        <v>142</v>
      </c>
      <c r="J64" s="662">
        <v>34.1</v>
      </c>
      <c r="K64" s="662">
        <v>350</v>
      </c>
      <c r="L64" s="662" t="s">
        <v>22</v>
      </c>
      <c r="M64" s="662" t="s">
        <v>22</v>
      </c>
      <c r="N64" s="662" t="s">
        <v>4615</v>
      </c>
      <c r="O64" s="662" t="s">
        <v>4740</v>
      </c>
      <c r="P64" s="662" t="s">
        <v>22</v>
      </c>
      <c r="Q64" s="667">
        <f t="shared" si="12"/>
        <v>43.168332999999997</v>
      </c>
      <c r="R64" s="667">
        <f t="shared" si="13"/>
        <v>142.568333</v>
      </c>
      <c r="T64" s="668" t="s">
        <v>22</v>
      </c>
      <c r="U64" s="668" t="s">
        <v>22</v>
      </c>
      <c r="V64" s="668" t="s">
        <v>22</v>
      </c>
      <c r="W64" s="668" t="s">
        <v>22</v>
      </c>
      <c r="X64" s="668" t="s">
        <v>4605</v>
      </c>
      <c r="Y64" s="668" t="s">
        <v>22</v>
      </c>
      <c r="Z64" s="668" t="s">
        <v>22</v>
      </c>
      <c r="AB64" s="662" t="str">
        <f t="shared" si="3"/>
        <v>-</v>
      </c>
      <c r="AC64" s="662" t="str">
        <f t="shared" si="4"/>
        <v>昭57.10.13</v>
      </c>
      <c r="AD64" s="662" t="str">
        <f t="shared" si="7"/>
        <v>昭</v>
      </c>
      <c r="AE64" s="662" t="str">
        <f t="shared" si="5"/>
        <v>昭57.10.13</v>
      </c>
      <c r="AF64" s="662" t="str">
        <f t="shared" si="8"/>
        <v>昭57.10.13</v>
      </c>
      <c r="AG64" s="662" t="str">
        <f t="shared" si="9"/>
        <v/>
      </c>
      <c r="AH64" s="662">
        <f t="shared" si="6"/>
        <v>9</v>
      </c>
      <c r="AI64" s="662" t="str">
        <f t="shared" si="10"/>
        <v>12</v>
      </c>
      <c r="AJ64" s="662" t="str">
        <f t="shared" si="11"/>
        <v>12_幾寅</v>
      </c>
      <c r="AK64" s="693" t="str">
        <f>IFERROR(VLOOKUP(AJ64,観測点コードリスト!$L$2:$N$1665,3,FALSE),"")</f>
        <v>1188</v>
      </c>
    </row>
    <row r="65" spans="1:37" hidden="1">
      <c r="A65" s="662" t="s">
        <v>77</v>
      </c>
      <c r="B65" s="662">
        <v>12950</v>
      </c>
      <c r="C65" s="662" t="s">
        <v>4609</v>
      </c>
      <c r="D65" s="662" t="s">
        <v>182</v>
      </c>
      <c r="E65" s="662" t="s">
        <v>183</v>
      </c>
      <c r="F65" s="662" t="s">
        <v>184</v>
      </c>
      <c r="G65" s="662">
        <v>42</v>
      </c>
      <c r="H65" s="662">
        <v>58.7</v>
      </c>
      <c r="I65" s="662">
        <v>142</v>
      </c>
      <c r="J65" s="662">
        <v>23.7</v>
      </c>
      <c r="K65" s="662">
        <v>332</v>
      </c>
      <c r="L65" s="662" t="s">
        <v>22</v>
      </c>
      <c r="M65" s="662" t="s">
        <v>22</v>
      </c>
      <c r="N65" s="662" t="s">
        <v>4615</v>
      </c>
      <c r="O65" s="662" t="s">
        <v>4740</v>
      </c>
      <c r="P65" s="662" t="s">
        <v>22</v>
      </c>
      <c r="Q65" s="667">
        <f t="shared" si="12"/>
        <v>42.978332999999999</v>
      </c>
      <c r="R65" s="667">
        <f t="shared" si="13"/>
        <v>142.39500000000001</v>
      </c>
      <c r="T65" s="668" t="s">
        <v>22</v>
      </c>
      <c r="U65" s="668" t="s">
        <v>22</v>
      </c>
      <c r="V65" s="668" t="s">
        <v>22</v>
      </c>
      <c r="W65" s="668" t="s">
        <v>22</v>
      </c>
      <c r="X65" s="668" t="s">
        <v>4605</v>
      </c>
      <c r="Y65" s="668" t="s">
        <v>22</v>
      </c>
      <c r="Z65" s="668" t="s">
        <v>22</v>
      </c>
      <c r="AB65" s="662" t="str">
        <f t="shared" si="3"/>
        <v>-</v>
      </c>
      <c r="AC65" s="662" t="str">
        <f t="shared" si="4"/>
        <v>昭57.10.13</v>
      </c>
      <c r="AD65" s="662" t="str">
        <f t="shared" si="7"/>
        <v>昭</v>
      </c>
      <c r="AE65" s="662" t="str">
        <f t="shared" si="5"/>
        <v>昭57.10.13</v>
      </c>
      <c r="AF65" s="662" t="str">
        <f t="shared" si="8"/>
        <v>昭57.10.13</v>
      </c>
      <c r="AG65" s="662" t="str">
        <f t="shared" si="9"/>
        <v/>
      </c>
      <c r="AH65" s="662">
        <f t="shared" si="6"/>
        <v>9</v>
      </c>
      <c r="AI65" s="662" t="str">
        <f t="shared" si="10"/>
        <v>12</v>
      </c>
      <c r="AJ65" s="662" t="str">
        <f t="shared" si="11"/>
        <v>12_占冠</v>
      </c>
      <c r="AK65" s="693" t="str">
        <f>IFERROR(VLOOKUP(AJ65,観測点コードリスト!$L$2:$N$1665,3,FALSE),"")</f>
        <v>1189</v>
      </c>
    </row>
    <row r="66" spans="1:37" hidden="1">
      <c r="A66" s="662" t="s">
        <v>16</v>
      </c>
      <c r="B66" s="662">
        <v>13011</v>
      </c>
      <c r="C66" s="662" t="s">
        <v>72</v>
      </c>
      <c r="D66" s="662" t="s">
        <v>73</v>
      </c>
      <c r="E66" s="662" t="s">
        <v>74</v>
      </c>
      <c r="F66" s="662" t="s">
        <v>75</v>
      </c>
      <c r="G66" s="662">
        <v>45</v>
      </c>
      <c r="H66" s="662">
        <v>0.4</v>
      </c>
      <c r="I66" s="662">
        <v>141</v>
      </c>
      <c r="J66" s="662">
        <v>51.1</v>
      </c>
      <c r="K66" s="662">
        <v>5</v>
      </c>
      <c r="L66" s="662" t="s">
        <v>22</v>
      </c>
      <c r="M66" s="662" t="s">
        <v>22</v>
      </c>
      <c r="N66" s="662" t="s">
        <v>76</v>
      </c>
      <c r="O66" s="662" t="s">
        <v>22</v>
      </c>
      <c r="P66" s="662" t="s">
        <v>22</v>
      </c>
      <c r="Q66" s="667">
        <f t="shared" si="12"/>
        <v>45.006667</v>
      </c>
      <c r="R66" s="667">
        <f t="shared" si="13"/>
        <v>141.85166699999999</v>
      </c>
      <c r="T66" s="668" t="s">
        <v>4605</v>
      </c>
      <c r="U66" s="668" t="s">
        <v>22</v>
      </c>
      <c r="V66" s="668" t="s">
        <v>22</v>
      </c>
      <c r="W66" s="668" t="s">
        <v>22</v>
      </c>
      <c r="X66" s="668" t="s">
        <v>22</v>
      </c>
      <c r="Y66" s="668" t="s">
        <v>22</v>
      </c>
      <c r="Z66" s="668" t="s">
        <v>22</v>
      </c>
      <c r="AB66" s="662" t="str">
        <f t="shared" si="3"/>
        <v>平17.11.15</v>
      </c>
      <c r="AC66" s="662" t="str">
        <f t="shared" si="4"/>
        <v>平17.11.15</v>
      </c>
      <c r="AD66" s="662" t="str">
        <f t="shared" si="7"/>
        <v>平</v>
      </c>
      <c r="AE66" s="662" t="str">
        <f t="shared" si="5"/>
        <v>平17.11.15</v>
      </c>
      <c r="AF66" s="662" t="str">
        <f t="shared" si="8"/>
        <v>平17.11.15</v>
      </c>
      <c r="AG66" s="662" t="str">
        <f t="shared" si="9"/>
        <v/>
      </c>
      <c r="AH66" s="662">
        <f t="shared" si="6"/>
        <v>9</v>
      </c>
      <c r="AI66" s="690">
        <v>11</v>
      </c>
      <c r="AJ66" s="662" t="str">
        <f t="shared" si="11"/>
        <v>11_幌延</v>
      </c>
      <c r="AK66" s="693" t="str">
        <f>IFERROR(VLOOKUP(AJ66,観測点コードリスト!$L$2:$N$1665,3,FALSE),"")</f>
        <v>1573</v>
      </c>
    </row>
    <row r="67" spans="1:37" ht="18.75" customHeight="1">
      <c r="A67" s="662" t="s">
        <v>193</v>
      </c>
      <c r="B67" s="662">
        <v>13061</v>
      </c>
      <c r="C67" s="662" t="s">
        <v>17</v>
      </c>
      <c r="D67" s="662" t="s">
        <v>194</v>
      </c>
      <c r="E67" s="662" t="s">
        <v>195</v>
      </c>
      <c r="F67" s="662" t="s">
        <v>196</v>
      </c>
      <c r="G67" s="662">
        <v>44</v>
      </c>
      <c r="H67" s="662">
        <v>53.6</v>
      </c>
      <c r="I67" s="662">
        <v>141</v>
      </c>
      <c r="J67" s="662">
        <v>45.7</v>
      </c>
      <c r="K67" s="662">
        <v>9</v>
      </c>
      <c r="L67" s="662">
        <v>10</v>
      </c>
      <c r="M67" s="662">
        <v>1.5</v>
      </c>
      <c r="N67" s="662" t="s">
        <v>197</v>
      </c>
      <c r="O67" s="662">
        <v>13900</v>
      </c>
      <c r="P67" s="662" t="s">
        <v>40</v>
      </c>
      <c r="Q67" s="667">
        <f t="shared" si="12"/>
        <v>44.893332999999998</v>
      </c>
      <c r="R67" s="667">
        <f t="shared" si="13"/>
        <v>141.76166699999999</v>
      </c>
      <c r="T67" s="668" t="s">
        <v>4605</v>
      </c>
      <c r="U67" s="668" t="s">
        <v>4605</v>
      </c>
      <c r="V67" s="668" t="s">
        <v>4605</v>
      </c>
      <c r="W67" s="668" t="s">
        <v>22</v>
      </c>
      <c r="X67" s="668" t="s">
        <v>22</v>
      </c>
      <c r="Y67" s="668" t="s">
        <v>22</v>
      </c>
      <c r="Z67" s="668" t="s">
        <v>22</v>
      </c>
      <c r="AB67" s="662" t="str">
        <f t="shared" si="3"/>
        <v>昭49.11.1</v>
      </c>
      <c r="AC67" s="662" t="str">
        <f t="shared" si="4"/>
        <v>昭52.10.26</v>
      </c>
      <c r="AD67" s="662" t="str">
        <f t="shared" si="7"/>
        <v>#</v>
      </c>
      <c r="AE67" s="662" t="str">
        <f t="shared" si="5"/>
        <v>昭52.10.26</v>
      </c>
      <c r="AF67" s="662" t="str">
        <f t="shared" si="8"/>
        <v>昭52.10.26</v>
      </c>
      <c r="AG67" s="662" t="str">
        <f t="shared" si="9"/>
        <v/>
      </c>
      <c r="AH67" s="662">
        <f t="shared" si="6"/>
        <v>9</v>
      </c>
      <c r="AI67" s="662" t="str">
        <f t="shared" si="10"/>
        <v>13</v>
      </c>
      <c r="AJ67" s="662" t="str">
        <f t="shared" si="11"/>
        <v>13_天塩</v>
      </c>
      <c r="AK67" s="693" t="str">
        <f>IFERROR(VLOOKUP(AJ67,観測点コードリスト!$L$2:$N$1665,3,FALSE),"")</f>
        <v>0024</v>
      </c>
    </row>
    <row r="68" spans="1:37">
      <c r="A68" s="662" t="s">
        <v>193</v>
      </c>
      <c r="B68" s="662">
        <v>13086</v>
      </c>
      <c r="C68" s="662" t="s">
        <v>17</v>
      </c>
      <c r="D68" s="662" t="s">
        <v>198</v>
      </c>
      <c r="E68" s="662" t="s">
        <v>199</v>
      </c>
      <c r="F68" s="662" t="s">
        <v>200</v>
      </c>
      <c r="G68" s="662">
        <v>44</v>
      </c>
      <c r="H68" s="662">
        <v>43.1</v>
      </c>
      <c r="I68" s="662">
        <v>141</v>
      </c>
      <c r="J68" s="662">
        <v>48.4</v>
      </c>
      <c r="K68" s="662">
        <v>7</v>
      </c>
      <c r="L68" s="662">
        <v>10</v>
      </c>
      <c r="M68" s="662">
        <v>1.5</v>
      </c>
      <c r="N68" s="662" t="s">
        <v>197</v>
      </c>
      <c r="O68" s="662" t="s">
        <v>22</v>
      </c>
      <c r="P68" s="662" t="s">
        <v>40</v>
      </c>
      <c r="Q68" s="667">
        <f t="shared" si="12"/>
        <v>44.718333000000001</v>
      </c>
      <c r="R68" s="667">
        <f t="shared" si="13"/>
        <v>141.806667</v>
      </c>
      <c r="T68" s="668" t="s">
        <v>4605</v>
      </c>
      <c r="U68" s="668" t="s">
        <v>4605</v>
      </c>
      <c r="V68" s="668" t="s">
        <v>4605</v>
      </c>
      <c r="W68" s="668" t="s">
        <v>22</v>
      </c>
      <c r="X68" s="668" t="s">
        <v>22</v>
      </c>
      <c r="Y68" s="668" t="s">
        <v>22</v>
      </c>
      <c r="Z68" s="668" t="s">
        <v>22</v>
      </c>
      <c r="AB68" s="662" t="str">
        <f t="shared" ref="AB68:AB131" si="14">IF(T68="●",IF(AD68="(",LEFT(AF68,AG68-1),IF(AD68="#",$AB$1,AF68)),"-")</f>
        <v>昭49.11.1</v>
      </c>
      <c r="AC68" s="662" t="str">
        <f t="shared" ref="AC68:AC131" si="15">IF(AF68="","-",IF(AD68="(",RIGHT(AF68,AH68-AG68),AF68))</f>
        <v>昭52.10.26</v>
      </c>
      <c r="AD68" s="662" t="str">
        <f t="shared" si="7"/>
        <v>#</v>
      </c>
      <c r="AE68" s="662" t="str">
        <f t="shared" ref="AE68:AE131" si="16">SUBSTITUTE(N68,"#","")</f>
        <v>昭52.10.26</v>
      </c>
      <c r="AF68" s="662" t="str">
        <f t="shared" si="8"/>
        <v>昭52.10.26</v>
      </c>
      <c r="AG68" s="662" t="str">
        <f t="shared" si="9"/>
        <v/>
      </c>
      <c r="AH68" s="662">
        <f t="shared" ref="AH68:AH131" si="17">LEN(AF68)</f>
        <v>9</v>
      </c>
      <c r="AI68" s="662" t="str">
        <f t="shared" si="10"/>
        <v>13</v>
      </c>
      <c r="AJ68" s="662" t="str">
        <f t="shared" si="11"/>
        <v>13_遠別</v>
      </c>
      <c r="AK68" s="693" t="str">
        <f>IFERROR(VLOOKUP(AJ68,観測点コードリスト!$L$2:$N$1665,3,FALSE),"")</f>
        <v>0025</v>
      </c>
    </row>
    <row r="69" spans="1:37">
      <c r="A69" s="662" t="s">
        <v>193</v>
      </c>
      <c r="B69" s="662">
        <v>13121</v>
      </c>
      <c r="C69" s="662" t="s">
        <v>17</v>
      </c>
      <c r="D69" s="662" t="s">
        <v>201</v>
      </c>
      <c r="E69" s="662" t="s">
        <v>202</v>
      </c>
      <c r="F69" s="662" t="s">
        <v>203</v>
      </c>
      <c r="G69" s="662">
        <v>44</v>
      </c>
      <c r="H69" s="662">
        <v>31.4</v>
      </c>
      <c r="I69" s="662">
        <v>141</v>
      </c>
      <c r="J69" s="662">
        <v>46.2</v>
      </c>
      <c r="K69" s="662">
        <v>27</v>
      </c>
      <c r="L69" s="662">
        <v>10</v>
      </c>
      <c r="M69" s="662">
        <v>1.5</v>
      </c>
      <c r="N69" s="662" t="s">
        <v>204</v>
      </c>
      <c r="O69" s="662">
        <v>13905</v>
      </c>
      <c r="P69" s="662" t="s">
        <v>40</v>
      </c>
      <c r="Q69" s="667">
        <f t="shared" si="12"/>
        <v>44.523333000000001</v>
      </c>
      <c r="R69" s="667">
        <f t="shared" si="13"/>
        <v>141.77000000000001</v>
      </c>
      <c r="T69" s="668" t="s">
        <v>4605</v>
      </c>
      <c r="U69" s="668" t="s">
        <v>4605</v>
      </c>
      <c r="V69" s="668" t="s">
        <v>4605</v>
      </c>
      <c r="W69" s="668" t="s">
        <v>22</v>
      </c>
      <c r="X69" s="668" t="s">
        <v>22</v>
      </c>
      <c r="Y69" s="668" t="s">
        <v>22</v>
      </c>
      <c r="Z69" s="668" t="s">
        <v>22</v>
      </c>
      <c r="AB69" s="662" t="str">
        <f t="shared" si="14"/>
        <v>昭52.10.28</v>
      </c>
      <c r="AC69" s="662" t="str">
        <f t="shared" si="15"/>
        <v>昭52.10.28</v>
      </c>
      <c r="AD69" s="662" t="str">
        <f t="shared" ref="AD69:AD132" si="18">LEFT(N69,1)</f>
        <v>昭</v>
      </c>
      <c r="AE69" s="662" t="str">
        <f t="shared" si="16"/>
        <v>昭52.10.28</v>
      </c>
      <c r="AF69" s="662" t="str">
        <f t="shared" ref="AF69:AF132" si="19">SUBSTITUTE(AE69,"(","")</f>
        <v>昭52.10.28</v>
      </c>
      <c r="AG69" s="662" t="str">
        <f t="shared" ref="AG69:AG132" si="20">IFERROR(FIND(")",AF69),"")</f>
        <v/>
      </c>
      <c r="AH69" s="662">
        <f t="shared" si="17"/>
        <v>9</v>
      </c>
      <c r="AI69" s="662" t="str">
        <f t="shared" ref="AI69:AI132" si="21">LEFT(B69,2)</f>
        <v>13</v>
      </c>
      <c r="AJ69" s="662" t="str">
        <f t="shared" ref="AJ69:AJ132" si="22">AI69&amp;"_"&amp;D69</f>
        <v>13_初山別</v>
      </c>
      <c r="AK69" s="693" t="str">
        <f>IFERROR(VLOOKUP(AJ69,観測点コードリスト!$L$2:$N$1665,3,FALSE),"")</f>
        <v>1216</v>
      </c>
    </row>
    <row r="70" spans="1:37">
      <c r="A70" s="662" t="s">
        <v>193</v>
      </c>
      <c r="B70" s="662">
        <v>13146</v>
      </c>
      <c r="C70" s="662" t="s">
        <v>17</v>
      </c>
      <c r="D70" s="662" t="s">
        <v>205</v>
      </c>
      <c r="E70" s="662" t="s">
        <v>206</v>
      </c>
      <c r="F70" s="662" t="s">
        <v>207</v>
      </c>
      <c r="G70" s="662">
        <v>44</v>
      </c>
      <c r="H70" s="662">
        <v>25.7</v>
      </c>
      <c r="I70" s="662">
        <v>141</v>
      </c>
      <c r="J70" s="662">
        <v>25.3</v>
      </c>
      <c r="K70" s="662">
        <v>38</v>
      </c>
      <c r="L70" s="662">
        <v>8</v>
      </c>
      <c r="M70" s="662">
        <v>1.5</v>
      </c>
      <c r="N70" s="662" t="s">
        <v>208</v>
      </c>
      <c r="O70" s="662" t="s">
        <v>22</v>
      </c>
      <c r="P70" s="662" t="s">
        <v>40</v>
      </c>
      <c r="Q70" s="667">
        <f t="shared" si="12"/>
        <v>44.428333000000002</v>
      </c>
      <c r="R70" s="667">
        <f t="shared" si="13"/>
        <v>141.42166700000001</v>
      </c>
      <c r="T70" s="668" t="s">
        <v>4605</v>
      </c>
      <c r="U70" s="668" t="s">
        <v>4605</v>
      </c>
      <c r="V70" s="668" t="s">
        <v>4605</v>
      </c>
      <c r="W70" s="668" t="s">
        <v>22</v>
      </c>
      <c r="X70" s="668" t="s">
        <v>22</v>
      </c>
      <c r="Y70" s="668" t="s">
        <v>22</v>
      </c>
      <c r="Z70" s="668" t="s">
        <v>22</v>
      </c>
      <c r="AB70" s="662" t="str">
        <f t="shared" si="14"/>
        <v>昭52.10.27</v>
      </c>
      <c r="AC70" s="662" t="str">
        <f t="shared" si="15"/>
        <v>昭52.10.27</v>
      </c>
      <c r="AD70" s="662" t="str">
        <f t="shared" si="18"/>
        <v>昭</v>
      </c>
      <c r="AE70" s="662" t="str">
        <f t="shared" si="16"/>
        <v>昭52.10.27</v>
      </c>
      <c r="AF70" s="662" t="str">
        <f t="shared" si="19"/>
        <v>昭52.10.27</v>
      </c>
      <c r="AG70" s="662" t="str">
        <f t="shared" si="20"/>
        <v/>
      </c>
      <c r="AH70" s="662">
        <f t="shared" si="17"/>
        <v>9</v>
      </c>
      <c r="AI70" s="662" t="str">
        <f t="shared" si="21"/>
        <v>13</v>
      </c>
      <c r="AJ70" s="662" t="str">
        <f t="shared" si="22"/>
        <v>13_焼尻</v>
      </c>
      <c r="AK70" s="693" t="str">
        <f>IFERROR(VLOOKUP(AJ70,観測点コードリスト!$L$2:$N$1665,3,FALSE),"")</f>
        <v>1213</v>
      </c>
    </row>
    <row r="71" spans="1:37">
      <c r="A71" s="662" t="s">
        <v>193</v>
      </c>
      <c r="B71" s="662">
        <v>13181</v>
      </c>
      <c r="C71" s="662" t="s">
        <v>23</v>
      </c>
      <c r="D71" s="662" t="s">
        <v>209</v>
      </c>
      <c r="E71" s="662" t="s">
        <v>210</v>
      </c>
      <c r="F71" s="662" t="s">
        <v>211</v>
      </c>
      <c r="G71" s="662">
        <v>44</v>
      </c>
      <c r="H71" s="662">
        <v>21.8</v>
      </c>
      <c r="I71" s="662">
        <v>141</v>
      </c>
      <c r="J71" s="662">
        <v>42</v>
      </c>
      <c r="K71" s="662">
        <v>8</v>
      </c>
      <c r="L71" s="662">
        <v>21.6</v>
      </c>
      <c r="M71" s="662" t="s">
        <v>22</v>
      </c>
      <c r="N71" s="662" t="s">
        <v>67</v>
      </c>
      <c r="O71" s="662">
        <v>13907</v>
      </c>
      <c r="P71" s="662" t="s">
        <v>22</v>
      </c>
      <c r="Q71" s="667">
        <f t="shared" si="12"/>
        <v>44.363332999999997</v>
      </c>
      <c r="R71" s="667">
        <f t="shared" si="13"/>
        <v>141.69999999999999</v>
      </c>
      <c r="T71" s="668" t="s">
        <v>4605</v>
      </c>
      <c r="U71" s="668" t="s">
        <v>4605</v>
      </c>
      <c r="V71" s="668" t="s">
        <v>4605</v>
      </c>
      <c r="W71" s="668" t="s">
        <v>22</v>
      </c>
      <c r="X71" s="668" t="s">
        <v>22</v>
      </c>
      <c r="Y71" s="668" t="s">
        <v>4605</v>
      </c>
      <c r="Z71" s="668" t="s">
        <v>22</v>
      </c>
      <c r="AB71" s="662" t="str">
        <f t="shared" si="14"/>
        <v>昭49.11.1</v>
      </c>
      <c r="AC71" s="662" t="str">
        <f t="shared" si="15"/>
        <v>昭51.1.1</v>
      </c>
      <c r="AD71" s="662" t="str">
        <f t="shared" si="18"/>
        <v>#</v>
      </c>
      <c r="AE71" s="662" t="str">
        <f t="shared" si="16"/>
        <v>昭51.1.1</v>
      </c>
      <c r="AF71" s="662" t="str">
        <f t="shared" si="19"/>
        <v>昭51.1.1</v>
      </c>
      <c r="AG71" s="662" t="str">
        <f t="shared" si="20"/>
        <v/>
      </c>
      <c r="AH71" s="662">
        <f t="shared" si="17"/>
        <v>7</v>
      </c>
      <c r="AI71" s="662" t="str">
        <f t="shared" si="21"/>
        <v>13</v>
      </c>
      <c r="AJ71" s="662" t="str">
        <f t="shared" si="22"/>
        <v>13_羽幌</v>
      </c>
      <c r="AK71" s="693" t="str">
        <f>IFERROR(VLOOKUP(AJ71,観測点コードリスト!$L$2:$N$1665,3,FALSE),"")</f>
        <v>47404</v>
      </c>
    </row>
    <row r="72" spans="1:37" hidden="1">
      <c r="A72" s="662" t="s">
        <v>193</v>
      </c>
      <c r="B72" s="662">
        <v>13206</v>
      </c>
      <c r="C72" s="662" t="s">
        <v>72</v>
      </c>
      <c r="D72" s="662" t="s">
        <v>212</v>
      </c>
      <c r="E72" s="662" t="s">
        <v>213</v>
      </c>
      <c r="F72" s="662" t="s">
        <v>214</v>
      </c>
      <c r="G72" s="662">
        <v>44</v>
      </c>
      <c r="H72" s="662">
        <v>15.9</v>
      </c>
      <c r="I72" s="662">
        <v>141</v>
      </c>
      <c r="J72" s="662">
        <v>43.3</v>
      </c>
      <c r="K72" s="662">
        <v>15</v>
      </c>
      <c r="L72" s="662" t="s">
        <v>22</v>
      </c>
      <c r="M72" s="662" t="s">
        <v>22</v>
      </c>
      <c r="N72" s="662" t="s">
        <v>215</v>
      </c>
      <c r="O72" s="662">
        <v>13910</v>
      </c>
      <c r="P72" s="662" t="s">
        <v>22</v>
      </c>
      <c r="Q72" s="667">
        <f t="shared" si="12"/>
        <v>44.265000000000001</v>
      </c>
      <c r="R72" s="667">
        <f t="shared" si="13"/>
        <v>141.721667</v>
      </c>
      <c r="T72" s="668" t="s">
        <v>4605</v>
      </c>
      <c r="U72" s="668" t="s">
        <v>22</v>
      </c>
      <c r="V72" s="668" t="s">
        <v>22</v>
      </c>
      <c r="W72" s="668" t="s">
        <v>22</v>
      </c>
      <c r="X72" s="668" t="s">
        <v>22</v>
      </c>
      <c r="Y72" s="668" t="s">
        <v>22</v>
      </c>
      <c r="Z72" s="668" t="s">
        <v>22</v>
      </c>
      <c r="AB72" s="662" t="str">
        <f t="shared" si="14"/>
        <v>昭51.8.4</v>
      </c>
      <c r="AC72" s="662" t="str">
        <f t="shared" si="15"/>
        <v>昭51.8.4</v>
      </c>
      <c r="AD72" s="662" t="str">
        <f t="shared" si="18"/>
        <v>昭</v>
      </c>
      <c r="AE72" s="662" t="str">
        <f t="shared" si="16"/>
        <v>昭51.8.4</v>
      </c>
      <c r="AF72" s="662" t="str">
        <f t="shared" si="19"/>
        <v>昭51.8.4</v>
      </c>
      <c r="AG72" s="662" t="str">
        <f t="shared" si="20"/>
        <v/>
      </c>
      <c r="AH72" s="662">
        <f t="shared" si="17"/>
        <v>7</v>
      </c>
      <c r="AI72" s="662" t="str">
        <f t="shared" si="21"/>
        <v>13</v>
      </c>
      <c r="AJ72" s="662" t="str">
        <f t="shared" si="22"/>
        <v>13_古丹別</v>
      </c>
      <c r="AK72" s="693" t="str">
        <f>IFERROR(VLOOKUP(AJ72,観測点コードリスト!$L$2:$N$1665,3,FALSE),"")</f>
        <v>1112</v>
      </c>
    </row>
    <row r="73" spans="1:37" ht="18.75" customHeight="1">
      <c r="A73" s="662" t="s">
        <v>193</v>
      </c>
      <c r="B73" s="662">
        <v>13261</v>
      </c>
      <c r="C73" s="662" t="s">
        <v>17</v>
      </c>
      <c r="D73" s="662" t="s">
        <v>216</v>
      </c>
      <c r="E73" s="662" t="s">
        <v>217</v>
      </c>
      <c r="F73" s="662" t="s">
        <v>218</v>
      </c>
      <c r="G73" s="662">
        <v>44</v>
      </c>
      <c r="H73" s="662">
        <v>2.9</v>
      </c>
      <c r="I73" s="662">
        <v>141</v>
      </c>
      <c r="J73" s="662">
        <v>51.4</v>
      </c>
      <c r="K73" s="662">
        <v>30</v>
      </c>
      <c r="L73" s="662">
        <v>10</v>
      </c>
      <c r="M73" s="662">
        <v>3.4</v>
      </c>
      <c r="N73" s="662" t="s">
        <v>219</v>
      </c>
      <c r="O73" s="662" t="s">
        <v>22</v>
      </c>
      <c r="P73" s="662" t="s">
        <v>40</v>
      </c>
      <c r="Q73" s="667">
        <f t="shared" si="12"/>
        <v>44.048333</v>
      </c>
      <c r="R73" s="667">
        <f t="shared" si="13"/>
        <v>141.85666699999999</v>
      </c>
      <c r="T73" s="668" t="s">
        <v>4605</v>
      </c>
      <c r="U73" s="668" t="s">
        <v>4605</v>
      </c>
      <c r="V73" s="668" t="s">
        <v>4605</v>
      </c>
      <c r="W73" s="668" t="s">
        <v>22</v>
      </c>
      <c r="X73" s="668" t="s">
        <v>22</v>
      </c>
      <c r="Y73" s="668" t="s">
        <v>22</v>
      </c>
      <c r="Z73" s="668" t="s">
        <v>22</v>
      </c>
      <c r="AB73" s="662" t="str">
        <f t="shared" si="14"/>
        <v>昭52.10.31</v>
      </c>
      <c r="AC73" s="662" t="str">
        <f t="shared" si="15"/>
        <v>昭52.10.31</v>
      </c>
      <c r="AD73" s="662" t="str">
        <f t="shared" si="18"/>
        <v>昭</v>
      </c>
      <c r="AE73" s="662" t="str">
        <f t="shared" si="16"/>
        <v>昭52.10.31</v>
      </c>
      <c r="AF73" s="662" t="str">
        <f t="shared" si="19"/>
        <v>昭52.10.31</v>
      </c>
      <c r="AG73" s="662" t="str">
        <f t="shared" si="20"/>
        <v/>
      </c>
      <c r="AH73" s="662">
        <f t="shared" si="17"/>
        <v>9</v>
      </c>
      <c r="AI73" s="662" t="str">
        <f t="shared" si="21"/>
        <v>13</v>
      </c>
      <c r="AJ73" s="662" t="str">
        <f t="shared" si="22"/>
        <v>13_達布</v>
      </c>
      <c r="AK73" s="693" t="str">
        <f>IFERROR(VLOOKUP(AJ73,観測点コードリスト!$L$2:$N$1665,3,FALSE),"")</f>
        <v>1217</v>
      </c>
    </row>
    <row r="74" spans="1:37" ht="18.75" customHeight="1">
      <c r="A74" s="662" t="s">
        <v>193</v>
      </c>
      <c r="B74" s="662">
        <v>13277</v>
      </c>
      <c r="C74" s="662" t="s">
        <v>23</v>
      </c>
      <c r="D74" s="662" t="s">
        <v>193</v>
      </c>
      <c r="E74" s="662" t="s">
        <v>220</v>
      </c>
      <c r="F74" s="662" t="s">
        <v>221</v>
      </c>
      <c r="G74" s="662">
        <v>43</v>
      </c>
      <c r="H74" s="662">
        <v>56.7</v>
      </c>
      <c r="I74" s="662">
        <v>141</v>
      </c>
      <c r="J74" s="662">
        <v>37.9</v>
      </c>
      <c r="K74" s="662">
        <v>24</v>
      </c>
      <c r="L74" s="662">
        <v>16.3</v>
      </c>
      <c r="M74" s="662" t="s">
        <v>22</v>
      </c>
      <c r="N74" s="662" t="s">
        <v>222</v>
      </c>
      <c r="O74" s="662">
        <v>13915</v>
      </c>
      <c r="P74" s="662" t="s">
        <v>22</v>
      </c>
      <c r="Q74" s="667">
        <f t="shared" si="12"/>
        <v>43.945</v>
      </c>
      <c r="R74" s="667">
        <f t="shared" si="13"/>
        <v>141.63166699999999</v>
      </c>
      <c r="T74" s="668" t="s">
        <v>4605</v>
      </c>
      <c r="U74" s="668" t="s">
        <v>4605</v>
      </c>
      <c r="V74" s="668" t="s">
        <v>4605</v>
      </c>
      <c r="W74" s="668" t="s">
        <v>22</v>
      </c>
      <c r="X74" s="668" t="s">
        <v>22</v>
      </c>
      <c r="Y74" s="668" t="s">
        <v>4605</v>
      </c>
      <c r="Z74" s="668" t="s">
        <v>22</v>
      </c>
      <c r="AB74" s="662" t="str">
        <f t="shared" si="14"/>
        <v>昭55.6.21</v>
      </c>
      <c r="AC74" s="662" t="str">
        <f t="shared" si="15"/>
        <v>昭55.6.21</v>
      </c>
      <c r="AD74" s="662" t="str">
        <f t="shared" si="18"/>
        <v>昭</v>
      </c>
      <c r="AE74" s="662" t="str">
        <f t="shared" si="16"/>
        <v>昭55.6.21</v>
      </c>
      <c r="AF74" s="662" t="str">
        <f t="shared" si="19"/>
        <v>昭55.6.21</v>
      </c>
      <c r="AG74" s="662" t="str">
        <f t="shared" si="20"/>
        <v/>
      </c>
      <c r="AH74" s="662">
        <f t="shared" si="17"/>
        <v>8</v>
      </c>
      <c r="AI74" s="662" t="str">
        <f t="shared" si="21"/>
        <v>13</v>
      </c>
      <c r="AJ74" s="662" t="str">
        <f t="shared" si="22"/>
        <v>13_留萌</v>
      </c>
      <c r="AK74" s="693" t="str">
        <f>IFERROR(VLOOKUP(AJ74,観測点コードリスト!$L$2:$N$1665,3,FALSE),"")</f>
        <v>47406</v>
      </c>
    </row>
    <row r="75" spans="1:37">
      <c r="A75" s="662" t="s">
        <v>193</v>
      </c>
      <c r="B75" s="662">
        <v>13311</v>
      </c>
      <c r="C75" s="662" t="s">
        <v>17</v>
      </c>
      <c r="D75" s="662" t="s">
        <v>223</v>
      </c>
      <c r="E75" s="662" t="s">
        <v>224</v>
      </c>
      <c r="F75" s="662" t="s">
        <v>225</v>
      </c>
      <c r="G75" s="662">
        <v>43</v>
      </c>
      <c r="H75" s="662">
        <v>50.9</v>
      </c>
      <c r="I75" s="662">
        <v>141</v>
      </c>
      <c r="J75" s="662">
        <v>30.6</v>
      </c>
      <c r="K75" s="662">
        <v>20</v>
      </c>
      <c r="L75" s="662">
        <v>9.4</v>
      </c>
      <c r="M75" s="662">
        <v>1.5</v>
      </c>
      <c r="N75" s="662" t="s">
        <v>226</v>
      </c>
      <c r="O75" s="662" t="s">
        <v>22</v>
      </c>
      <c r="P75" s="662" t="s">
        <v>40</v>
      </c>
      <c r="Q75" s="667">
        <f t="shared" si="12"/>
        <v>43.848332999999997</v>
      </c>
      <c r="R75" s="667">
        <f t="shared" si="13"/>
        <v>141.51</v>
      </c>
      <c r="T75" s="668" t="s">
        <v>4605</v>
      </c>
      <c r="U75" s="668" t="s">
        <v>4605</v>
      </c>
      <c r="V75" s="668" t="s">
        <v>4605</v>
      </c>
      <c r="W75" s="668" t="s">
        <v>22</v>
      </c>
      <c r="X75" s="668" t="s">
        <v>22</v>
      </c>
      <c r="Y75" s="668" t="s">
        <v>22</v>
      </c>
      <c r="Z75" s="668" t="s">
        <v>22</v>
      </c>
      <c r="AB75" s="662" t="str">
        <f t="shared" si="14"/>
        <v>昭49.11.1</v>
      </c>
      <c r="AC75" s="662" t="str">
        <f t="shared" si="15"/>
        <v>昭53.10.24</v>
      </c>
      <c r="AD75" s="662" t="str">
        <f t="shared" si="18"/>
        <v>#</v>
      </c>
      <c r="AE75" s="662" t="str">
        <f t="shared" si="16"/>
        <v>昭53.10.24</v>
      </c>
      <c r="AF75" s="662" t="str">
        <f t="shared" si="19"/>
        <v>昭53.10.24</v>
      </c>
      <c r="AG75" s="662" t="str">
        <f t="shared" si="20"/>
        <v/>
      </c>
      <c r="AH75" s="662">
        <f t="shared" si="17"/>
        <v>9</v>
      </c>
      <c r="AI75" s="662" t="str">
        <f t="shared" si="21"/>
        <v>13</v>
      </c>
      <c r="AJ75" s="662" t="str">
        <f t="shared" si="22"/>
        <v>13_増毛</v>
      </c>
      <c r="AK75" s="693" t="str">
        <f>IFERROR(VLOOKUP(AJ75,観測点コードリスト!$L$2:$N$1665,3,FALSE),"")</f>
        <v>0028</v>
      </c>
    </row>
    <row r="76" spans="1:37">
      <c r="A76" s="662" t="s">
        <v>193</v>
      </c>
      <c r="B76" s="662">
        <v>13321</v>
      </c>
      <c r="C76" s="662" t="s">
        <v>17</v>
      </c>
      <c r="D76" s="662" t="s">
        <v>227</v>
      </c>
      <c r="E76" s="662" t="s">
        <v>228</v>
      </c>
      <c r="F76" s="662" t="s">
        <v>229</v>
      </c>
      <c r="G76" s="662">
        <v>43</v>
      </c>
      <c r="H76" s="662">
        <v>51.2</v>
      </c>
      <c r="I76" s="662">
        <v>141</v>
      </c>
      <c r="J76" s="662">
        <v>45.6</v>
      </c>
      <c r="K76" s="662">
        <v>20</v>
      </c>
      <c r="L76" s="662">
        <v>10</v>
      </c>
      <c r="M76" s="662">
        <v>1.5</v>
      </c>
      <c r="N76" s="662" t="s">
        <v>219</v>
      </c>
      <c r="O76" s="662">
        <v>13920</v>
      </c>
      <c r="P76" s="662" t="s">
        <v>40</v>
      </c>
      <c r="Q76" s="667">
        <f t="shared" si="12"/>
        <v>43.853332999999999</v>
      </c>
      <c r="R76" s="667">
        <f t="shared" si="13"/>
        <v>141.76</v>
      </c>
      <c r="T76" s="668" t="s">
        <v>4605</v>
      </c>
      <c r="U76" s="668" t="s">
        <v>4605</v>
      </c>
      <c r="V76" s="668" t="s">
        <v>4605</v>
      </c>
      <c r="W76" s="668" t="s">
        <v>22</v>
      </c>
      <c r="X76" s="668" t="s">
        <v>22</v>
      </c>
      <c r="Y76" s="668" t="s">
        <v>22</v>
      </c>
      <c r="Z76" s="668" t="s">
        <v>22</v>
      </c>
      <c r="AB76" s="662" t="str">
        <f t="shared" si="14"/>
        <v>昭52.10.31</v>
      </c>
      <c r="AC76" s="662" t="str">
        <f t="shared" si="15"/>
        <v>昭52.10.31</v>
      </c>
      <c r="AD76" s="662" t="str">
        <f t="shared" si="18"/>
        <v>昭</v>
      </c>
      <c r="AE76" s="662" t="str">
        <f t="shared" si="16"/>
        <v>昭52.10.31</v>
      </c>
      <c r="AF76" s="662" t="str">
        <f t="shared" si="19"/>
        <v>昭52.10.31</v>
      </c>
      <c r="AG76" s="662" t="str">
        <f t="shared" si="20"/>
        <v/>
      </c>
      <c r="AH76" s="662">
        <f t="shared" si="17"/>
        <v>9</v>
      </c>
      <c r="AI76" s="662" t="str">
        <f t="shared" si="21"/>
        <v>13</v>
      </c>
      <c r="AJ76" s="662" t="str">
        <f t="shared" si="22"/>
        <v>13_幌糠</v>
      </c>
      <c r="AK76" s="693" t="str">
        <f>IFERROR(VLOOKUP(AJ76,観測点コードリスト!$L$2:$N$1665,3,FALSE),"")</f>
        <v>1218</v>
      </c>
    </row>
    <row r="77" spans="1:37" ht="18.75" hidden="1" customHeight="1">
      <c r="A77" s="662" t="s">
        <v>193</v>
      </c>
      <c r="B77" s="662">
        <v>13900</v>
      </c>
      <c r="C77" s="662" t="s">
        <v>4609</v>
      </c>
      <c r="D77" s="662" t="s">
        <v>194</v>
      </c>
      <c r="E77" s="662" t="s">
        <v>195</v>
      </c>
      <c r="F77" s="662" t="s">
        <v>196</v>
      </c>
      <c r="G77" s="662">
        <v>44</v>
      </c>
      <c r="H77" s="662">
        <v>53.6</v>
      </c>
      <c r="I77" s="662">
        <v>141</v>
      </c>
      <c r="J77" s="662">
        <v>45.7</v>
      </c>
      <c r="K77" s="662">
        <v>9</v>
      </c>
      <c r="L77" s="662" t="s">
        <v>22</v>
      </c>
      <c r="M77" s="662" t="s">
        <v>22</v>
      </c>
      <c r="N77" s="662" t="s">
        <v>4615</v>
      </c>
      <c r="O77" s="662" t="s">
        <v>4740</v>
      </c>
      <c r="P77" s="662" t="s">
        <v>22</v>
      </c>
      <c r="Q77" s="667">
        <f t="shared" si="12"/>
        <v>44.893332999999998</v>
      </c>
      <c r="R77" s="667">
        <f t="shared" si="13"/>
        <v>141.76166699999999</v>
      </c>
      <c r="T77" s="668" t="s">
        <v>22</v>
      </c>
      <c r="U77" s="668" t="s">
        <v>22</v>
      </c>
      <c r="V77" s="668" t="s">
        <v>22</v>
      </c>
      <c r="W77" s="668" t="s">
        <v>22</v>
      </c>
      <c r="X77" s="668" t="s">
        <v>4605</v>
      </c>
      <c r="Y77" s="668" t="s">
        <v>22</v>
      </c>
      <c r="Z77" s="668" t="s">
        <v>22</v>
      </c>
      <c r="AB77" s="662" t="str">
        <f t="shared" si="14"/>
        <v>-</v>
      </c>
      <c r="AC77" s="662" t="str">
        <f t="shared" si="15"/>
        <v>昭57.10.13</v>
      </c>
      <c r="AD77" s="662" t="str">
        <f t="shared" si="18"/>
        <v>昭</v>
      </c>
      <c r="AE77" s="662" t="str">
        <f t="shared" si="16"/>
        <v>昭57.10.13</v>
      </c>
      <c r="AF77" s="662" t="str">
        <f t="shared" si="19"/>
        <v>昭57.10.13</v>
      </c>
      <c r="AG77" s="662" t="str">
        <f t="shared" si="20"/>
        <v/>
      </c>
      <c r="AH77" s="662">
        <f t="shared" si="17"/>
        <v>9</v>
      </c>
      <c r="AI77" s="662" t="str">
        <f t="shared" si="21"/>
        <v>13</v>
      </c>
      <c r="AJ77" s="662" t="str">
        <f t="shared" si="22"/>
        <v>13_天塩</v>
      </c>
      <c r="AK77" s="693" t="str">
        <f>IFERROR(VLOOKUP(AJ77,観測点コードリスト!$L$2:$N$1665,3,FALSE),"")</f>
        <v>0024</v>
      </c>
    </row>
    <row r="78" spans="1:37" hidden="1">
      <c r="A78" s="662" t="s">
        <v>193</v>
      </c>
      <c r="B78" s="662">
        <v>13905</v>
      </c>
      <c r="C78" s="662" t="s">
        <v>4609</v>
      </c>
      <c r="D78" s="662" t="s">
        <v>201</v>
      </c>
      <c r="E78" s="662" t="s">
        <v>202</v>
      </c>
      <c r="F78" s="662" t="s">
        <v>203</v>
      </c>
      <c r="G78" s="662">
        <v>44</v>
      </c>
      <c r="H78" s="662">
        <v>31.4</v>
      </c>
      <c r="I78" s="662">
        <v>141</v>
      </c>
      <c r="J78" s="662">
        <v>46.2</v>
      </c>
      <c r="K78" s="662">
        <v>27</v>
      </c>
      <c r="L78" s="662" t="s">
        <v>22</v>
      </c>
      <c r="M78" s="662" t="s">
        <v>22</v>
      </c>
      <c r="N78" s="662" t="s">
        <v>4615</v>
      </c>
      <c r="O78" s="662" t="s">
        <v>4740</v>
      </c>
      <c r="P78" s="662" t="s">
        <v>22</v>
      </c>
      <c r="Q78" s="667">
        <f t="shared" si="12"/>
        <v>44.523333000000001</v>
      </c>
      <c r="R78" s="667">
        <f t="shared" si="13"/>
        <v>141.77000000000001</v>
      </c>
      <c r="T78" s="668" t="s">
        <v>22</v>
      </c>
      <c r="U78" s="668" t="s">
        <v>22</v>
      </c>
      <c r="V78" s="668" t="s">
        <v>22</v>
      </c>
      <c r="W78" s="668" t="s">
        <v>22</v>
      </c>
      <c r="X78" s="668" t="s">
        <v>4605</v>
      </c>
      <c r="Y78" s="668" t="s">
        <v>22</v>
      </c>
      <c r="Z78" s="668" t="s">
        <v>22</v>
      </c>
      <c r="AB78" s="662" t="str">
        <f t="shared" si="14"/>
        <v>-</v>
      </c>
      <c r="AC78" s="662" t="str">
        <f t="shared" si="15"/>
        <v>昭57.10.13</v>
      </c>
      <c r="AD78" s="662" t="str">
        <f t="shared" si="18"/>
        <v>昭</v>
      </c>
      <c r="AE78" s="662" t="str">
        <f t="shared" si="16"/>
        <v>昭57.10.13</v>
      </c>
      <c r="AF78" s="662" t="str">
        <f t="shared" si="19"/>
        <v>昭57.10.13</v>
      </c>
      <c r="AG78" s="662" t="str">
        <f t="shared" si="20"/>
        <v/>
      </c>
      <c r="AH78" s="662">
        <f t="shared" si="17"/>
        <v>9</v>
      </c>
      <c r="AI78" s="662" t="str">
        <f t="shared" si="21"/>
        <v>13</v>
      </c>
      <c r="AJ78" s="662" t="str">
        <f t="shared" si="22"/>
        <v>13_初山別</v>
      </c>
      <c r="AK78" s="693" t="str">
        <f>IFERROR(VLOOKUP(AJ78,観測点コードリスト!$L$2:$N$1665,3,FALSE),"")</f>
        <v>1216</v>
      </c>
    </row>
    <row r="79" spans="1:37" ht="18.75" hidden="1" customHeight="1">
      <c r="A79" s="662" t="s">
        <v>193</v>
      </c>
      <c r="B79" s="662">
        <v>13907</v>
      </c>
      <c r="C79" s="662" t="s">
        <v>23</v>
      </c>
      <c r="D79" s="662" t="s">
        <v>209</v>
      </c>
      <c r="E79" s="662" t="s">
        <v>210</v>
      </c>
      <c r="F79" s="662" t="s">
        <v>211</v>
      </c>
      <c r="G79" s="662">
        <v>44</v>
      </c>
      <c r="H79" s="662">
        <v>21.8</v>
      </c>
      <c r="I79" s="662">
        <v>141</v>
      </c>
      <c r="J79" s="662">
        <v>42</v>
      </c>
      <c r="K79" s="662">
        <v>8</v>
      </c>
      <c r="L79" s="662" t="s">
        <v>22</v>
      </c>
      <c r="M79" s="662" t="s">
        <v>22</v>
      </c>
      <c r="N79" s="662" t="s">
        <v>4610</v>
      </c>
      <c r="O79" s="662" t="s">
        <v>4740</v>
      </c>
      <c r="P79" s="662" t="s">
        <v>22</v>
      </c>
      <c r="Q79" s="667">
        <f t="shared" si="12"/>
        <v>44.363332999999997</v>
      </c>
      <c r="R79" s="667">
        <f t="shared" si="13"/>
        <v>141.69999999999999</v>
      </c>
      <c r="T79" s="668" t="s">
        <v>22</v>
      </c>
      <c r="U79" s="668" t="s">
        <v>22</v>
      </c>
      <c r="V79" s="668" t="s">
        <v>22</v>
      </c>
      <c r="W79" s="668" t="s">
        <v>22</v>
      </c>
      <c r="X79" s="668" t="s">
        <v>4605</v>
      </c>
      <c r="Y79" s="668" t="s">
        <v>22</v>
      </c>
      <c r="Z79" s="668" t="s">
        <v>22</v>
      </c>
      <c r="AB79" s="662" t="str">
        <f t="shared" si="14"/>
        <v>-</v>
      </c>
      <c r="AC79" s="662" t="str">
        <f t="shared" si="15"/>
        <v>平11.3.1</v>
      </c>
      <c r="AD79" s="662" t="str">
        <f t="shared" si="18"/>
        <v>平</v>
      </c>
      <c r="AE79" s="662" t="str">
        <f t="shared" si="16"/>
        <v>平11.3.1</v>
      </c>
      <c r="AF79" s="662" t="str">
        <f t="shared" si="19"/>
        <v>平11.3.1</v>
      </c>
      <c r="AG79" s="662" t="str">
        <f t="shared" si="20"/>
        <v/>
      </c>
      <c r="AH79" s="662">
        <f t="shared" si="17"/>
        <v>7</v>
      </c>
      <c r="AI79" s="662" t="str">
        <f t="shared" si="21"/>
        <v>13</v>
      </c>
      <c r="AJ79" s="662" t="str">
        <f t="shared" si="22"/>
        <v>13_羽幌</v>
      </c>
      <c r="AK79" s="693" t="str">
        <f>IFERROR(VLOOKUP(AJ79,観測点コードリスト!$L$2:$N$1665,3,FALSE),"")</f>
        <v>47404</v>
      </c>
    </row>
    <row r="80" spans="1:37" hidden="1">
      <c r="A80" s="662" t="s">
        <v>193</v>
      </c>
      <c r="B80" s="662">
        <v>13910</v>
      </c>
      <c r="C80" s="662" t="s">
        <v>4609</v>
      </c>
      <c r="D80" s="662" t="s">
        <v>212</v>
      </c>
      <c r="E80" s="662" t="s">
        <v>213</v>
      </c>
      <c r="F80" s="662" t="s">
        <v>214</v>
      </c>
      <c r="G80" s="662">
        <v>44</v>
      </c>
      <c r="H80" s="662">
        <v>15.9</v>
      </c>
      <c r="I80" s="662">
        <v>141</v>
      </c>
      <c r="J80" s="662">
        <v>43.3</v>
      </c>
      <c r="K80" s="662">
        <v>15</v>
      </c>
      <c r="L80" s="662" t="s">
        <v>22</v>
      </c>
      <c r="M80" s="662" t="s">
        <v>22</v>
      </c>
      <c r="N80" s="662" t="s">
        <v>4622</v>
      </c>
      <c r="O80" s="662" t="s">
        <v>4740</v>
      </c>
      <c r="P80" s="662" t="s">
        <v>22</v>
      </c>
      <c r="Q80" s="667">
        <f t="shared" si="12"/>
        <v>44.265000000000001</v>
      </c>
      <c r="R80" s="667">
        <f t="shared" si="13"/>
        <v>141.721667</v>
      </c>
      <c r="T80" s="668" t="s">
        <v>22</v>
      </c>
      <c r="U80" s="668" t="s">
        <v>22</v>
      </c>
      <c r="V80" s="668" t="s">
        <v>22</v>
      </c>
      <c r="W80" s="668" t="s">
        <v>22</v>
      </c>
      <c r="X80" s="668" t="s">
        <v>4605</v>
      </c>
      <c r="Y80" s="668" t="s">
        <v>22</v>
      </c>
      <c r="Z80" s="668" t="s">
        <v>22</v>
      </c>
      <c r="AB80" s="662" t="str">
        <f t="shared" si="14"/>
        <v>-</v>
      </c>
      <c r="AC80" s="662" t="str">
        <f t="shared" si="15"/>
        <v>昭58.10.6</v>
      </c>
      <c r="AD80" s="662" t="str">
        <f t="shared" si="18"/>
        <v>昭</v>
      </c>
      <c r="AE80" s="662" t="str">
        <f t="shared" si="16"/>
        <v>昭58.10.6</v>
      </c>
      <c r="AF80" s="662" t="str">
        <f t="shared" si="19"/>
        <v>昭58.10.6</v>
      </c>
      <c r="AG80" s="662" t="str">
        <f t="shared" si="20"/>
        <v/>
      </c>
      <c r="AH80" s="662">
        <f t="shared" si="17"/>
        <v>8</v>
      </c>
      <c r="AI80" s="662" t="str">
        <f t="shared" si="21"/>
        <v>13</v>
      </c>
      <c r="AJ80" s="662" t="str">
        <f t="shared" si="22"/>
        <v>13_古丹別</v>
      </c>
      <c r="AK80" s="693" t="str">
        <f>IFERROR(VLOOKUP(AJ80,観測点コードリスト!$L$2:$N$1665,3,FALSE),"")</f>
        <v>1112</v>
      </c>
    </row>
    <row r="81" spans="1:37" hidden="1">
      <c r="A81" s="662" t="s">
        <v>193</v>
      </c>
      <c r="B81" s="662">
        <v>13915</v>
      </c>
      <c r="C81" s="662" t="s">
        <v>23</v>
      </c>
      <c r="D81" s="662" t="s">
        <v>193</v>
      </c>
      <c r="E81" s="662" t="s">
        <v>220</v>
      </c>
      <c r="F81" s="662" t="s">
        <v>221</v>
      </c>
      <c r="G81" s="662">
        <v>43</v>
      </c>
      <c r="H81" s="662">
        <v>56.7</v>
      </c>
      <c r="I81" s="662">
        <v>141</v>
      </c>
      <c r="J81" s="662">
        <v>37.9</v>
      </c>
      <c r="K81" s="662">
        <v>24</v>
      </c>
      <c r="L81" s="662" t="s">
        <v>22</v>
      </c>
      <c r="M81" s="662" t="s">
        <v>22</v>
      </c>
      <c r="N81" s="662" t="s">
        <v>4610</v>
      </c>
      <c r="O81" s="662" t="s">
        <v>4740</v>
      </c>
      <c r="P81" s="662" t="s">
        <v>22</v>
      </c>
      <c r="Q81" s="667">
        <f t="shared" ref="Q81:Q144" si="23">G81+ROUND(H81/60,6)</f>
        <v>43.945</v>
      </c>
      <c r="R81" s="667">
        <f t="shared" ref="R81:R144" si="24">I81+ROUND(J81/60,6)</f>
        <v>141.63166699999999</v>
      </c>
      <c r="T81" s="668" t="s">
        <v>22</v>
      </c>
      <c r="U81" s="668" t="s">
        <v>22</v>
      </c>
      <c r="V81" s="668" t="s">
        <v>22</v>
      </c>
      <c r="W81" s="668" t="s">
        <v>22</v>
      </c>
      <c r="X81" s="668" t="s">
        <v>4605</v>
      </c>
      <c r="Y81" s="668" t="s">
        <v>22</v>
      </c>
      <c r="Z81" s="668" t="s">
        <v>22</v>
      </c>
      <c r="AB81" s="662" t="str">
        <f t="shared" si="14"/>
        <v>-</v>
      </c>
      <c r="AC81" s="662" t="str">
        <f t="shared" si="15"/>
        <v>平11.3.1</v>
      </c>
      <c r="AD81" s="662" t="str">
        <f t="shared" si="18"/>
        <v>平</v>
      </c>
      <c r="AE81" s="662" t="str">
        <f t="shared" si="16"/>
        <v>平11.3.1</v>
      </c>
      <c r="AF81" s="662" t="str">
        <f t="shared" si="19"/>
        <v>平11.3.1</v>
      </c>
      <c r="AG81" s="662" t="str">
        <f t="shared" si="20"/>
        <v/>
      </c>
      <c r="AH81" s="662">
        <f t="shared" si="17"/>
        <v>7</v>
      </c>
      <c r="AI81" s="662" t="str">
        <f t="shared" si="21"/>
        <v>13</v>
      </c>
      <c r="AJ81" s="662" t="str">
        <f t="shared" si="22"/>
        <v>13_留萌</v>
      </c>
      <c r="AK81" s="693" t="str">
        <f>IFERROR(VLOOKUP(AJ81,観測点コードリスト!$L$2:$N$1665,3,FALSE),"")</f>
        <v>47406</v>
      </c>
    </row>
    <row r="82" spans="1:37" hidden="1">
      <c r="A82" s="662" t="s">
        <v>193</v>
      </c>
      <c r="B82" s="662">
        <v>13920</v>
      </c>
      <c r="C82" s="662" t="s">
        <v>4609</v>
      </c>
      <c r="D82" s="662" t="s">
        <v>227</v>
      </c>
      <c r="E82" s="662" t="s">
        <v>228</v>
      </c>
      <c r="F82" s="662" t="s">
        <v>229</v>
      </c>
      <c r="G82" s="662">
        <v>43</v>
      </c>
      <c r="H82" s="662">
        <v>51.2</v>
      </c>
      <c r="I82" s="662">
        <v>141</v>
      </c>
      <c r="J82" s="662">
        <v>45.6</v>
      </c>
      <c r="K82" s="662">
        <v>20</v>
      </c>
      <c r="L82" s="662" t="s">
        <v>22</v>
      </c>
      <c r="M82" s="662" t="s">
        <v>22</v>
      </c>
      <c r="N82" s="662" t="s">
        <v>4615</v>
      </c>
      <c r="O82" s="662" t="s">
        <v>4740</v>
      </c>
      <c r="P82" s="662" t="s">
        <v>22</v>
      </c>
      <c r="Q82" s="667">
        <f t="shared" si="23"/>
        <v>43.853332999999999</v>
      </c>
      <c r="R82" s="667">
        <f t="shared" si="24"/>
        <v>141.76</v>
      </c>
      <c r="T82" s="668" t="s">
        <v>22</v>
      </c>
      <c r="U82" s="668" t="s">
        <v>22</v>
      </c>
      <c r="V82" s="668" t="s">
        <v>22</v>
      </c>
      <c r="W82" s="668" t="s">
        <v>22</v>
      </c>
      <c r="X82" s="668" t="s">
        <v>4605</v>
      </c>
      <c r="Y82" s="668" t="s">
        <v>22</v>
      </c>
      <c r="Z82" s="668" t="s">
        <v>22</v>
      </c>
      <c r="AB82" s="662" t="str">
        <f t="shared" si="14"/>
        <v>-</v>
      </c>
      <c r="AC82" s="662" t="str">
        <f t="shared" si="15"/>
        <v>昭57.10.13</v>
      </c>
      <c r="AD82" s="662" t="str">
        <f t="shared" si="18"/>
        <v>昭</v>
      </c>
      <c r="AE82" s="662" t="str">
        <f t="shared" si="16"/>
        <v>昭57.10.13</v>
      </c>
      <c r="AF82" s="662" t="str">
        <f t="shared" si="19"/>
        <v>昭57.10.13</v>
      </c>
      <c r="AG82" s="662" t="str">
        <f t="shared" si="20"/>
        <v/>
      </c>
      <c r="AH82" s="662">
        <f t="shared" si="17"/>
        <v>9</v>
      </c>
      <c r="AI82" s="662" t="str">
        <f t="shared" si="21"/>
        <v>13</v>
      </c>
      <c r="AJ82" s="662" t="str">
        <f t="shared" si="22"/>
        <v>13_幌糠</v>
      </c>
      <c r="AK82" s="693" t="str">
        <f>IFERROR(VLOOKUP(AJ82,観測点コードリスト!$L$2:$N$1665,3,FALSE),"")</f>
        <v>1218</v>
      </c>
    </row>
    <row r="83" spans="1:37" ht="18.75" customHeight="1">
      <c r="A83" s="662" t="s">
        <v>230</v>
      </c>
      <c r="B83" s="662">
        <v>14026</v>
      </c>
      <c r="C83" s="662" t="s">
        <v>17</v>
      </c>
      <c r="D83" s="662" t="s">
        <v>231</v>
      </c>
      <c r="E83" s="662" t="s">
        <v>232</v>
      </c>
      <c r="F83" s="662" t="s">
        <v>233</v>
      </c>
      <c r="G83" s="662">
        <v>43</v>
      </c>
      <c r="H83" s="662">
        <v>34.9</v>
      </c>
      <c r="I83" s="662">
        <v>141</v>
      </c>
      <c r="J83" s="662">
        <v>23.2</v>
      </c>
      <c r="K83" s="662">
        <v>3</v>
      </c>
      <c r="L83" s="662">
        <v>10</v>
      </c>
      <c r="M83" s="662">
        <v>1.5</v>
      </c>
      <c r="N83" s="662" t="s">
        <v>121</v>
      </c>
      <c r="O83" s="662" t="s">
        <v>22</v>
      </c>
      <c r="P83" s="662" t="s">
        <v>40</v>
      </c>
      <c r="Q83" s="667">
        <f t="shared" si="23"/>
        <v>43.581667000000003</v>
      </c>
      <c r="R83" s="667">
        <f t="shared" si="24"/>
        <v>141.38666699999999</v>
      </c>
      <c r="T83" s="668" t="s">
        <v>4605</v>
      </c>
      <c r="U83" s="668" t="s">
        <v>4605</v>
      </c>
      <c r="V83" s="668" t="s">
        <v>4605</v>
      </c>
      <c r="W83" s="668" t="s">
        <v>22</v>
      </c>
      <c r="X83" s="668" t="s">
        <v>22</v>
      </c>
      <c r="Y83" s="668" t="s">
        <v>22</v>
      </c>
      <c r="Z83" s="668" t="s">
        <v>22</v>
      </c>
      <c r="AB83" s="662" t="str">
        <f t="shared" si="14"/>
        <v>昭52.10.12</v>
      </c>
      <c r="AC83" s="662" t="str">
        <f t="shared" si="15"/>
        <v>昭52.10.12</v>
      </c>
      <c r="AD83" s="662" t="str">
        <f t="shared" si="18"/>
        <v>昭</v>
      </c>
      <c r="AE83" s="662" t="str">
        <f t="shared" si="16"/>
        <v>昭52.10.12</v>
      </c>
      <c r="AF83" s="662" t="str">
        <f t="shared" si="19"/>
        <v>昭52.10.12</v>
      </c>
      <c r="AG83" s="662" t="str">
        <f t="shared" si="20"/>
        <v/>
      </c>
      <c r="AH83" s="662">
        <f t="shared" si="17"/>
        <v>9</v>
      </c>
      <c r="AI83" s="662" t="str">
        <f t="shared" si="21"/>
        <v>14</v>
      </c>
      <c r="AJ83" s="662" t="str">
        <f t="shared" si="22"/>
        <v>14_浜益</v>
      </c>
      <c r="AK83" s="693" t="str">
        <f>IFERROR(VLOOKUP(AJ83,観測点コードリスト!$L$2:$N$1665,3,FALSE),"")</f>
        <v>1193</v>
      </c>
    </row>
    <row r="84" spans="1:37">
      <c r="A84" s="662" t="s">
        <v>230</v>
      </c>
      <c r="B84" s="662">
        <v>14071</v>
      </c>
      <c r="C84" s="662" t="s">
        <v>17</v>
      </c>
      <c r="D84" s="662" t="s">
        <v>234</v>
      </c>
      <c r="E84" s="662" t="s">
        <v>235</v>
      </c>
      <c r="F84" s="662" t="s">
        <v>236</v>
      </c>
      <c r="G84" s="662">
        <v>43</v>
      </c>
      <c r="H84" s="662">
        <v>23.8</v>
      </c>
      <c r="I84" s="662">
        <v>141</v>
      </c>
      <c r="J84" s="662">
        <v>26.2</v>
      </c>
      <c r="K84" s="662">
        <v>5</v>
      </c>
      <c r="L84" s="662">
        <v>10</v>
      </c>
      <c r="M84" s="662">
        <v>1.5</v>
      </c>
      <c r="N84" s="662" t="s">
        <v>121</v>
      </c>
      <c r="O84" s="662">
        <v>14900</v>
      </c>
      <c r="P84" s="662" t="s">
        <v>40</v>
      </c>
      <c r="Q84" s="667">
        <f t="shared" si="23"/>
        <v>43.396667000000001</v>
      </c>
      <c r="R84" s="667">
        <f t="shared" si="24"/>
        <v>141.436667</v>
      </c>
      <c r="T84" s="668" t="s">
        <v>4605</v>
      </c>
      <c r="U84" s="668" t="s">
        <v>4605</v>
      </c>
      <c r="V84" s="668" t="s">
        <v>4605</v>
      </c>
      <c r="W84" s="668" t="s">
        <v>22</v>
      </c>
      <c r="X84" s="668" t="s">
        <v>22</v>
      </c>
      <c r="Y84" s="668" t="s">
        <v>22</v>
      </c>
      <c r="Z84" s="668" t="s">
        <v>22</v>
      </c>
      <c r="AB84" s="662" t="str">
        <f t="shared" si="14"/>
        <v>昭52.10.12</v>
      </c>
      <c r="AC84" s="662" t="str">
        <f t="shared" si="15"/>
        <v>昭52.10.12</v>
      </c>
      <c r="AD84" s="662" t="str">
        <f t="shared" si="18"/>
        <v>昭</v>
      </c>
      <c r="AE84" s="662" t="str">
        <f t="shared" si="16"/>
        <v>昭52.10.12</v>
      </c>
      <c r="AF84" s="662" t="str">
        <f t="shared" si="19"/>
        <v>昭52.10.12</v>
      </c>
      <c r="AG84" s="662" t="str">
        <f t="shared" si="20"/>
        <v/>
      </c>
      <c r="AH84" s="662">
        <f t="shared" si="17"/>
        <v>9</v>
      </c>
      <c r="AI84" s="662" t="str">
        <f t="shared" si="21"/>
        <v>14</v>
      </c>
      <c r="AJ84" s="662" t="str">
        <f t="shared" si="22"/>
        <v>14_厚田</v>
      </c>
      <c r="AK84" s="693" t="str">
        <f>IFERROR(VLOOKUP(AJ84,観測点コードリスト!$L$2:$N$1665,3,FALSE),"")</f>
        <v>1194</v>
      </c>
    </row>
    <row r="85" spans="1:37">
      <c r="A85" s="662" t="s">
        <v>230</v>
      </c>
      <c r="B85" s="662">
        <v>14101</v>
      </c>
      <c r="C85" s="662" t="s">
        <v>17</v>
      </c>
      <c r="D85" s="662" t="s">
        <v>237</v>
      </c>
      <c r="E85" s="662" t="s">
        <v>238</v>
      </c>
      <c r="F85" s="662" t="s">
        <v>239</v>
      </c>
      <c r="G85" s="662">
        <v>43</v>
      </c>
      <c r="H85" s="662">
        <v>13.2</v>
      </c>
      <c r="I85" s="662">
        <v>141</v>
      </c>
      <c r="J85" s="662">
        <v>38.700000000000003</v>
      </c>
      <c r="K85" s="662">
        <v>9</v>
      </c>
      <c r="L85" s="662">
        <v>10</v>
      </c>
      <c r="M85" s="662">
        <v>1.5</v>
      </c>
      <c r="N85" s="662" t="s">
        <v>240</v>
      </c>
      <c r="O85" s="662">
        <v>14910</v>
      </c>
      <c r="P85" s="662" t="s">
        <v>40</v>
      </c>
      <c r="Q85" s="667">
        <f t="shared" si="23"/>
        <v>43.22</v>
      </c>
      <c r="R85" s="667">
        <f t="shared" si="24"/>
        <v>141.64500000000001</v>
      </c>
      <c r="T85" s="668" t="s">
        <v>4605</v>
      </c>
      <c r="U85" s="668" t="s">
        <v>4605</v>
      </c>
      <c r="V85" s="668" t="s">
        <v>4605</v>
      </c>
      <c r="W85" s="668" t="s">
        <v>22</v>
      </c>
      <c r="X85" s="668" t="s">
        <v>22</v>
      </c>
      <c r="Y85" s="668" t="s">
        <v>22</v>
      </c>
      <c r="Z85" s="668" t="s">
        <v>22</v>
      </c>
      <c r="AB85" s="662" t="str">
        <f t="shared" si="14"/>
        <v>昭49.11.1</v>
      </c>
      <c r="AC85" s="662" t="str">
        <f t="shared" si="15"/>
        <v>昭53.10.23</v>
      </c>
      <c r="AD85" s="662" t="str">
        <f t="shared" si="18"/>
        <v>#</v>
      </c>
      <c r="AE85" s="662" t="str">
        <f t="shared" si="16"/>
        <v>昭53.10.23</v>
      </c>
      <c r="AF85" s="662" t="str">
        <f t="shared" si="19"/>
        <v>昭53.10.23</v>
      </c>
      <c r="AG85" s="662" t="str">
        <f t="shared" si="20"/>
        <v/>
      </c>
      <c r="AH85" s="662">
        <f t="shared" si="17"/>
        <v>9</v>
      </c>
      <c r="AI85" s="662" t="str">
        <f t="shared" si="21"/>
        <v>14</v>
      </c>
      <c r="AJ85" s="662" t="str">
        <f t="shared" si="22"/>
        <v>14_新篠津</v>
      </c>
      <c r="AK85" s="693" t="str">
        <f>IFERROR(VLOOKUP(AJ85,観測点コードリスト!$L$2:$N$1665,3,FALSE),"")</f>
        <v>0030</v>
      </c>
    </row>
    <row r="86" spans="1:37" ht="18.75" customHeight="1">
      <c r="A86" s="662" t="s">
        <v>230</v>
      </c>
      <c r="B86" s="662">
        <v>14116</v>
      </c>
      <c r="C86" s="662" t="s">
        <v>17</v>
      </c>
      <c r="D86" s="662" t="s">
        <v>241</v>
      </c>
      <c r="E86" s="662" t="s">
        <v>242</v>
      </c>
      <c r="F86" s="662" t="s">
        <v>243</v>
      </c>
      <c r="G86" s="662">
        <v>43</v>
      </c>
      <c r="H86" s="662">
        <v>8.9</v>
      </c>
      <c r="I86" s="662">
        <v>141</v>
      </c>
      <c r="J86" s="662">
        <v>13.3</v>
      </c>
      <c r="K86" s="662">
        <v>5</v>
      </c>
      <c r="L86" s="662">
        <v>10</v>
      </c>
      <c r="M86" s="662">
        <v>1.5</v>
      </c>
      <c r="N86" s="662" t="s">
        <v>244</v>
      </c>
      <c r="O86" s="662" t="s">
        <v>22</v>
      </c>
      <c r="P86" s="662" t="s">
        <v>40</v>
      </c>
      <c r="Q86" s="667">
        <f t="shared" si="23"/>
        <v>43.148333000000001</v>
      </c>
      <c r="R86" s="667">
        <f t="shared" si="24"/>
        <v>141.221667</v>
      </c>
      <c r="T86" s="668" t="s">
        <v>4605</v>
      </c>
      <c r="U86" s="668" t="s">
        <v>4605</v>
      </c>
      <c r="V86" s="668" t="s">
        <v>4605</v>
      </c>
      <c r="W86" s="668" t="s">
        <v>22</v>
      </c>
      <c r="X86" s="668" t="s">
        <v>22</v>
      </c>
      <c r="Y86" s="668" t="s">
        <v>22</v>
      </c>
      <c r="Z86" s="668" t="s">
        <v>22</v>
      </c>
      <c r="AB86" s="662" t="str">
        <f t="shared" si="14"/>
        <v>昭49.11.1</v>
      </c>
      <c r="AC86" s="662" t="str">
        <f t="shared" si="15"/>
        <v>昭52.10.11</v>
      </c>
      <c r="AD86" s="662" t="str">
        <f t="shared" si="18"/>
        <v>#</v>
      </c>
      <c r="AE86" s="662" t="str">
        <f t="shared" si="16"/>
        <v>昭52.10.11</v>
      </c>
      <c r="AF86" s="662" t="str">
        <f t="shared" si="19"/>
        <v>昭52.10.11</v>
      </c>
      <c r="AG86" s="662" t="str">
        <f t="shared" si="20"/>
        <v/>
      </c>
      <c r="AH86" s="662">
        <f t="shared" si="17"/>
        <v>9</v>
      </c>
      <c r="AI86" s="662" t="str">
        <f t="shared" si="21"/>
        <v>14</v>
      </c>
      <c r="AJ86" s="662" t="str">
        <f t="shared" si="22"/>
        <v>14_山口</v>
      </c>
      <c r="AK86" s="693" t="str">
        <f>IFERROR(VLOOKUP(AJ86,観測点コードリスト!$L$2:$N$1665,3,FALSE),"")</f>
        <v>0031</v>
      </c>
    </row>
    <row r="87" spans="1:37" ht="18.75" customHeight="1">
      <c r="A87" s="662" t="s">
        <v>230</v>
      </c>
      <c r="B87" s="662">
        <v>14121</v>
      </c>
      <c r="C87" s="662" t="s">
        <v>17</v>
      </c>
      <c r="D87" s="662" t="s">
        <v>230</v>
      </c>
      <c r="E87" s="662" t="s">
        <v>245</v>
      </c>
      <c r="F87" s="662" t="s">
        <v>246</v>
      </c>
      <c r="G87" s="662">
        <v>43</v>
      </c>
      <c r="H87" s="662">
        <v>11.6</v>
      </c>
      <c r="I87" s="662">
        <v>141</v>
      </c>
      <c r="J87" s="662">
        <v>22.2</v>
      </c>
      <c r="K87" s="662">
        <v>5</v>
      </c>
      <c r="L87" s="662">
        <v>10.1</v>
      </c>
      <c r="M87" s="662">
        <v>1.5</v>
      </c>
      <c r="N87" s="662" t="s">
        <v>247</v>
      </c>
      <c r="O87" s="662">
        <v>14905</v>
      </c>
      <c r="P87" s="662" t="s">
        <v>22</v>
      </c>
      <c r="Q87" s="667">
        <f t="shared" si="23"/>
        <v>43.193333000000003</v>
      </c>
      <c r="R87" s="667">
        <f t="shared" si="24"/>
        <v>141.37</v>
      </c>
      <c r="T87" s="668" t="s">
        <v>4605</v>
      </c>
      <c r="U87" s="668" t="s">
        <v>4605</v>
      </c>
      <c r="V87" s="668" t="s">
        <v>4605</v>
      </c>
      <c r="W87" s="668" t="s">
        <v>22</v>
      </c>
      <c r="X87" s="668" t="s">
        <v>22</v>
      </c>
      <c r="Y87" s="668" t="s">
        <v>22</v>
      </c>
      <c r="Z87" s="668" t="s">
        <v>22</v>
      </c>
      <c r="AB87" s="662" t="str">
        <f t="shared" si="14"/>
        <v>平2.3.6</v>
      </c>
      <c r="AC87" s="662" t="str">
        <f t="shared" si="15"/>
        <v>平2.3.6</v>
      </c>
      <c r="AD87" s="662" t="str">
        <f t="shared" si="18"/>
        <v>平</v>
      </c>
      <c r="AE87" s="662" t="str">
        <f t="shared" si="16"/>
        <v>平2.3.6</v>
      </c>
      <c r="AF87" s="662" t="str">
        <f t="shared" si="19"/>
        <v>平2.3.6</v>
      </c>
      <c r="AG87" s="662" t="str">
        <f t="shared" si="20"/>
        <v/>
      </c>
      <c r="AH87" s="662">
        <f t="shared" si="17"/>
        <v>6</v>
      </c>
      <c r="AI87" s="662" t="str">
        <f t="shared" si="21"/>
        <v>14</v>
      </c>
      <c r="AJ87" s="662" t="str">
        <f t="shared" si="22"/>
        <v>14_石狩</v>
      </c>
      <c r="AK87" s="693" t="str">
        <f>IFERROR(VLOOKUP(AJ87,観測点コードリスト!$L$2:$N$1665,3,FALSE),"")</f>
        <v>1085</v>
      </c>
    </row>
    <row r="88" spans="1:37">
      <c r="A88" s="662" t="s">
        <v>230</v>
      </c>
      <c r="B88" s="662">
        <v>14136</v>
      </c>
      <c r="C88" s="662" t="s">
        <v>17</v>
      </c>
      <c r="D88" s="662" t="s">
        <v>248</v>
      </c>
      <c r="E88" s="662" t="s">
        <v>249</v>
      </c>
      <c r="F88" s="662" t="s">
        <v>250</v>
      </c>
      <c r="G88" s="662">
        <v>43</v>
      </c>
      <c r="H88" s="662">
        <v>6.6</v>
      </c>
      <c r="I88" s="662">
        <v>141</v>
      </c>
      <c r="J88" s="662">
        <v>36.1</v>
      </c>
      <c r="K88" s="662">
        <v>8</v>
      </c>
      <c r="L88" s="662">
        <v>8</v>
      </c>
      <c r="M88" s="662">
        <v>1.5</v>
      </c>
      <c r="N88" s="662" t="s">
        <v>251</v>
      </c>
      <c r="O88" s="662" t="s">
        <v>22</v>
      </c>
      <c r="P88" s="662" t="s">
        <v>40</v>
      </c>
      <c r="Q88" s="667">
        <f t="shared" si="23"/>
        <v>43.11</v>
      </c>
      <c r="R88" s="667">
        <f t="shared" si="24"/>
        <v>141.60166699999999</v>
      </c>
      <c r="T88" s="668" t="s">
        <v>4605</v>
      </c>
      <c r="U88" s="668" t="s">
        <v>4605</v>
      </c>
      <c r="V88" s="668" t="s">
        <v>4605</v>
      </c>
      <c r="W88" s="668" t="s">
        <v>22</v>
      </c>
      <c r="X88" s="668" t="s">
        <v>22</v>
      </c>
      <c r="Y88" s="668" t="s">
        <v>22</v>
      </c>
      <c r="Z88" s="668" t="s">
        <v>22</v>
      </c>
      <c r="AB88" s="662" t="str">
        <f t="shared" si="14"/>
        <v>平12.10.31</v>
      </c>
      <c r="AC88" s="662" t="str">
        <f t="shared" si="15"/>
        <v>平12.10.31</v>
      </c>
      <c r="AD88" s="662" t="str">
        <f t="shared" si="18"/>
        <v>平</v>
      </c>
      <c r="AE88" s="662" t="str">
        <f t="shared" si="16"/>
        <v>平12.10.31</v>
      </c>
      <c r="AF88" s="662" t="str">
        <f t="shared" si="19"/>
        <v>平12.10.31</v>
      </c>
      <c r="AG88" s="662" t="str">
        <f t="shared" si="20"/>
        <v/>
      </c>
      <c r="AH88" s="662">
        <f t="shared" si="17"/>
        <v>9</v>
      </c>
      <c r="AI88" s="662" t="str">
        <f t="shared" si="21"/>
        <v>14</v>
      </c>
      <c r="AJ88" s="662" t="str">
        <f t="shared" si="22"/>
        <v>14_江別</v>
      </c>
      <c r="AK88" s="693" t="str">
        <f>IFERROR(VLOOKUP(AJ88,観測点コードリスト!$L$2:$N$1665,3,FALSE),"")</f>
        <v>1507</v>
      </c>
    </row>
    <row r="89" spans="1:37" hidden="1">
      <c r="A89" s="662" t="s">
        <v>230</v>
      </c>
      <c r="B89" s="662">
        <v>14157</v>
      </c>
      <c r="C89" s="662" t="s">
        <v>72</v>
      </c>
      <c r="D89" s="662" t="s">
        <v>252</v>
      </c>
      <c r="E89" s="662" t="s">
        <v>253</v>
      </c>
      <c r="F89" s="662" t="s">
        <v>254</v>
      </c>
      <c r="G89" s="662">
        <v>43</v>
      </c>
      <c r="H89" s="662">
        <v>5</v>
      </c>
      <c r="I89" s="662">
        <v>141</v>
      </c>
      <c r="J89" s="662">
        <v>12.1</v>
      </c>
      <c r="K89" s="662">
        <v>568</v>
      </c>
      <c r="L89" s="662" t="s">
        <v>22</v>
      </c>
      <c r="M89" s="662" t="s">
        <v>22</v>
      </c>
      <c r="N89" s="662" t="s">
        <v>255</v>
      </c>
      <c r="O89" s="662" t="s">
        <v>22</v>
      </c>
      <c r="P89" s="662" t="s">
        <v>22</v>
      </c>
      <c r="Q89" s="667">
        <f t="shared" si="23"/>
        <v>43.083333000000003</v>
      </c>
      <c r="R89" s="667">
        <f t="shared" si="24"/>
        <v>141.20166699999999</v>
      </c>
      <c r="T89" s="668" t="s">
        <v>4605</v>
      </c>
      <c r="U89" s="668" t="s">
        <v>22</v>
      </c>
      <c r="V89" s="668" t="s">
        <v>22</v>
      </c>
      <c r="W89" s="668" t="s">
        <v>22</v>
      </c>
      <c r="X89" s="668" t="s">
        <v>22</v>
      </c>
      <c r="Y89" s="668" t="s">
        <v>22</v>
      </c>
      <c r="Z89" s="668" t="s">
        <v>22</v>
      </c>
      <c r="AB89" s="662" t="str">
        <f t="shared" si="14"/>
        <v>平22.3.24</v>
      </c>
      <c r="AC89" s="662" t="str">
        <f t="shared" si="15"/>
        <v>平22.3.24</v>
      </c>
      <c r="AD89" s="662" t="str">
        <f t="shared" si="18"/>
        <v>平</v>
      </c>
      <c r="AE89" s="662" t="str">
        <f t="shared" si="16"/>
        <v>平22.3.24</v>
      </c>
      <c r="AF89" s="662" t="str">
        <f t="shared" si="19"/>
        <v>平22.3.24</v>
      </c>
      <c r="AG89" s="662" t="str">
        <f t="shared" si="20"/>
        <v/>
      </c>
      <c r="AH89" s="662">
        <f t="shared" si="17"/>
        <v>8</v>
      </c>
      <c r="AI89" s="662" t="str">
        <f t="shared" si="21"/>
        <v>14</v>
      </c>
      <c r="AJ89" s="662" t="str">
        <f t="shared" si="22"/>
        <v>14_手稲山</v>
      </c>
      <c r="AK89" s="693" t="str">
        <f>IFERROR(VLOOKUP(AJ89,観測点コードリスト!$L$2:$N$1665,3,FALSE),"")</f>
        <v>0032</v>
      </c>
    </row>
    <row r="90" spans="1:37" hidden="1">
      <c r="A90" s="662" t="s">
        <v>230</v>
      </c>
      <c r="B90" s="662">
        <v>14163</v>
      </c>
      <c r="C90" s="662" t="s">
        <v>23</v>
      </c>
      <c r="D90" s="662" t="s">
        <v>256</v>
      </c>
      <c r="E90" s="662" t="s">
        <v>257</v>
      </c>
      <c r="F90" s="662" t="s">
        <v>258</v>
      </c>
      <c r="G90" s="662">
        <v>43</v>
      </c>
      <c r="H90" s="662">
        <v>3.6</v>
      </c>
      <c r="I90" s="662">
        <v>141</v>
      </c>
      <c r="J90" s="662">
        <v>19.7</v>
      </c>
      <c r="K90" s="662">
        <v>17</v>
      </c>
      <c r="L90" s="662" t="s">
        <v>22</v>
      </c>
      <c r="M90" s="662" t="s">
        <v>22</v>
      </c>
      <c r="N90" s="662" t="s">
        <v>259</v>
      </c>
      <c r="O90" s="662">
        <v>14913</v>
      </c>
      <c r="P90" s="662" t="s">
        <v>260</v>
      </c>
      <c r="Q90" s="667">
        <f t="shared" si="23"/>
        <v>43.06</v>
      </c>
      <c r="R90" s="667">
        <f t="shared" si="24"/>
        <v>141.32833299999999</v>
      </c>
      <c r="T90" s="668" t="s">
        <v>4605</v>
      </c>
      <c r="U90" s="668" t="s">
        <v>4605</v>
      </c>
      <c r="V90" s="668" t="s">
        <v>22</v>
      </c>
      <c r="W90" s="668" t="s">
        <v>4605</v>
      </c>
      <c r="X90" s="668" t="s">
        <v>22</v>
      </c>
      <c r="Y90" s="668" t="s">
        <v>4605</v>
      </c>
      <c r="Z90" s="668" t="s">
        <v>4605</v>
      </c>
      <c r="AB90" s="662" t="str">
        <f t="shared" si="14"/>
        <v>平13.9.26</v>
      </c>
      <c r="AC90" s="662" t="str">
        <f t="shared" si="15"/>
        <v>平13.9.26</v>
      </c>
      <c r="AD90" s="662" t="str">
        <f t="shared" si="18"/>
        <v>平</v>
      </c>
      <c r="AE90" s="662" t="str">
        <f t="shared" si="16"/>
        <v>平13.9.26</v>
      </c>
      <c r="AF90" s="662" t="str">
        <f t="shared" si="19"/>
        <v>平13.9.26</v>
      </c>
      <c r="AG90" s="662" t="str">
        <f t="shared" si="20"/>
        <v/>
      </c>
      <c r="AH90" s="662">
        <f t="shared" si="17"/>
        <v>8</v>
      </c>
      <c r="AI90" s="662" t="str">
        <f t="shared" si="21"/>
        <v>14</v>
      </c>
      <c r="AJ90" s="662" t="str">
        <f t="shared" si="22"/>
        <v>14_札幌</v>
      </c>
      <c r="AK90" s="693" t="str">
        <f>IFERROR(VLOOKUP(AJ90,観測点コードリスト!$L$2:$N$1665,3,FALSE),"")</f>
        <v>47412</v>
      </c>
    </row>
    <row r="91" spans="1:37">
      <c r="A91" s="662" t="s">
        <v>230</v>
      </c>
      <c r="B91" s="662">
        <v>14163</v>
      </c>
      <c r="C91" s="662" t="s">
        <v>23</v>
      </c>
      <c r="D91" s="662" t="s">
        <v>256</v>
      </c>
      <c r="E91" s="662" t="s">
        <v>257</v>
      </c>
      <c r="F91" s="662" t="s">
        <v>261</v>
      </c>
      <c r="G91" s="662">
        <v>43</v>
      </c>
      <c r="H91" s="662">
        <v>3.6</v>
      </c>
      <c r="I91" s="662">
        <v>141</v>
      </c>
      <c r="J91" s="662">
        <v>19.600000000000001</v>
      </c>
      <c r="K91" s="662">
        <v>17</v>
      </c>
      <c r="L91" s="662">
        <v>59.7</v>
      </c>
      <c r="M91" s="662" t="s">
        <v>22</v>
      </c>
      <c r="N91" s="662" t="s">
        <v>259</v>
      </c>
      <c r="O91" s="662" t="s">
        <v>22</v>
      </c>
      <c r="P91" s="662" t="s">
        <v>262</v>
      </c>
      <c r="Q91" s="667">
        <f t="shared" si="23"/>
        <v>43.06</v>
      </c>
      <c r="R91" s="667">
        <f t="shared" si="24"/>
        <v>141.32666699999999</v>
      </c>
      <c r="T91" s="668" t="s">
        <v>22</v>
      </c>
      <c r="U91" s="668" t="s">
        <v>22</v>
      </c>
      <c r="V91" s="668" t="s">
        <v>4605</v>
      </c>
      <c r="W91" s="668" t="s">
        <v>22</v>
      </c>
      <c r="X91" s="668" t="s">
        <v>22</v>
      </c>
      <c r="Y91" s="668" t="s">
        <v>22</v>
      </c>
      <c r="Z91" s="668" t="s">
        <v>22</v>
      </c>
      <c r="AB91" s="662" t="str">
        <f t="shared" si="14"/>
        <v>-</v>
      </c>
      <c r="AC91" s="662" t="str">
        <f t="shared" si="15"/>
        <v>平13.9.26</v>
      </c>
      <c r="AD91" s="662" t="str">
        <f t="shared" si="18"/>
        <v>平</v>
      </c>
      <c r="AE91" s="662" t="str">
        <f t="shared" si="16"/>
        <v>平13.9.26</v>
      </c>
      <c r="AF91" s="662" t="str">
        <f t="shared" si="19"/>
        <v>平13.9.26</v>
      </c>
      <c r="AG91" s="662" t="str">
        <f t="shared" si="20"/>
        <v/>
      </c>
      <c r="AH91" s="662">
        <f t="shared" si="17"/>
        <v>8</v>
      </c>
      <c r="AI91" s="662" t="str">
        <f t="shared" si="21"/>
        <v>14</v>
      </c>
      <c r="AJ91" s="662" t="str">
        <f t="shared" si="22"/>
        <v>14_札幌</v>
      </c>
      <c r="AK91" s="693" t="str">
        <f>IFERROR(VLOOKUP(AJ91,観測点コードリスト!$L$2:$N$1665,3,FALSE),"")</f>
        <v>47412</v>
      </c>
    </row>
    <row r="92" spans="1:37" ht="18.75" hidden="1" customHeight="1">
      <c r="A92" s="662" t="s">
        <v>230</v>
      </c>
      <c r="B92" s="662">
        <v>14191</v>
      </c>
      <c r="C92" s="662" t="s">
        <v>72</v>
      </c>
      <c r="D92" s="662" t="s">
        <v>263</v>
      </c>
      <c r="E92" s="662" t="s">
        <v>264</v>
      </c>
      <c r="F92" s="662" t="s">
        <v>265</v>
      </c>
      <c r="G92" s="662">
        <v>42</v>
      </c>
      <c r="H92" s="662">
        <v>57.8</v>
      </c>
      <c r="I92" s="662">
        <v>141</v>
      </c>
      <c r="J92" s="662">
        <v>13</v>
      </c>
      <c r="K92" s="662">
        <v>230</v>
      </c>
      <c r="L92" s="662" t="s">
        <v>22</v>
      </c>
      <c r="M92" s="662" t="s">
        <v>22</v>
      </c>
      <c r="N92" s="662" t="s">
        <v>266</v>
      </c>
      <c r="O92" s="662">
        <v>14915</v>
      </c>
      <c r="P92" s="662" t="s">
        <v>22</v>
      </c>
      <c r="Q92" s="667">
        <f t="shared" si="23"/>
        <v>42.963332999999999</v>
      </c>
      <c r="R92" s="667">
        <f t="shared" si="24"/>
        <v>141.216667</v>
      </c>
      <c r="T92" s="668" t="s">
        <v>4605</v>
      </c>
      <c r="U92" s="668" t="s">
        <v>22</v>
      </c>
      <c r="V92" s="668" t="s">
        <v>22</v>
      </c>
      <c r="W92" s="668" t="s">
        <v>22</v>
      </c>
      <c r="X92" s="668" t="s">
        <v>22</v>
      </c>
      <c r="Y92" s="668" t="s">
        <v>22</v>
      </c>
      <c r="Z92" s="668" t="s">
        <v>22</v>
      </c>
      <c r="AB92" s="662" t="str">
        <f t="shared" si="14"/>
        <v>昭49.11.1</v>
      </c>
      <c r="AC92" s="662" t="str">
        <f t="shared" si="15"/>
        <v>-</v>
      </c>
      <c r="AD92" s="662" t="str">
        <f t="shared" si="18"/>
        <v>#</v>
      </c>
      <c r="AE92" s="662" t="str">
        <f t="shared" si="16"/>
        <v/>
      </c>
      <c r="AF92" s="662" t="str">
        <f t="shared" si="19"/>
        <v/>
      </c>
      <c r="AG92" s="662" t="str">
        <f t="shared" si="20"/>
        <v/>
      </c>
      <c r="AH92" s="662">
        <f t="shared" si="17"/>
        <v>0</v>
      </c>
      <c r="AI92" s="662" t="str">
        <f t="shared" si="21"/>
        <v>14</v>
      </c>
      <c r="AJ92" s="662" t="str">
        <f t="shared" si="22"/>
        <v>14_小金湯</v>
      </c>
      <c r="AK92" s="693" t="str">
        <f>IFERROR(VLOOKUP(AJ92,観測点コードリスト!$L$2:$N$1665,3,FALSE),"")</f>
        <v>0034</v>
      </c>
    </row>
    <row r="93" spans="1:37">
      <c r="A93" s="662" t="s">
        <v>230</v>
      </c>
      <c r="B93" s="662">
        <v>14206</v>
      </c>
      <c r="C93" s="662" t="s">
        <v>17</v>
      </c>
      <c r="D93" s="662" t="s">
        <v>267</v>
      </c>
      <c r="E93" s="662" t="s">
        <v>268</v>
      </c>
      <c r="F93" s="662" t="s">
        <v>269</v>
      </c>
      <c r="G93" s="662">
        <v>42</v>
      </c>
      <c r="H93" s="662">
        <v>55.6</v>
      </c>
      <c r="I93" s="662">
        <v>141</v>
      </c>
      <c r="J93" s="662">
        <v>33.9</v>
      </c>
      <c r="K93" s="662">
        <v>30</v>
      </c>
      <c r="L93" s="662">
        <v>10</v>
      </c>
      <c r="M93" s="662">
        <v>1.5</v>
      </c>
      <c r="N93" s="662" t="s">
        <v>113</v>
      </c>
      <c r="O93" s="662">
        <v>14920</v>
      </c>
      <c r="P93" s="662" t="s">
        <v>40</v>
      </c>
      <c r="Q93" s="667">
        <f t="shared" si="23"/>
        <v>42.926667000000002</v>
      </c>
      <c r="R93" s="667">
        <f t="shared" si="24"/>
        <v>141.565</v>
      </c>
      <c r="T93" s="668" t="s">
        <v>4605</v>
      </c>
      <c r="U93" s="668" t="s">
        <v>4605</v>
      </c>
      <c r="V93" s="668" t="s">
        <v>4605</v>
      </c>
      <c r="W93" s="668" t="s">
        <v>22</v>
      </c>
      <c r="X93" s="668" t="s">
        <v>22</v>
      </c>
      <c r="Y93" s="668" t="s">
        <v>22</v>
      </c>
      <c r="Z93" s="668" t="s">
        <v>22</v>
      </c>
      <c r="AB93" s="662" t="str">
        <f t="shared" si="14"/>
        <v>昭49.11.1</v>
      </c>
      <c r="AC93" s="662" t="str">
        <f t="shared" si="15"/>
        <v>昭52.10.13</v>
      </c>
      <c r="AD93" s="662" t="str">
        <f t="shared" si="18"/>
        <v>#</v>
      </c>
      <c r="AE93" s="662" t="str">
        <f t="shared" si="16"/>
        <v>昭52.10.13</v>
      </c>
      <c r="AF93" s="662" t="str">
        <f t="shared" si="19"/>
        <v>昭52.10.13</v>
      </c>
      <c r="AG93" s="662" t="str">
        <f t="shared" si="20"/>
        <v/>
      </c>
      <c r="AH93" s="662">
        <f t="shared" si="17"/>
        <v>9</v>
      </c>
      <c r="AI93" s="662" t="str">
        <f t="shared" si="21"/>
        <v>14</v>
      </c>
      <c r="AJ93" s="662" t="str">
        <f t="shared" si="22"/>
        <v>14_恵庭島松</v>
      </c>
      <c r="AK93" s="693" t="str">
        <f>IFERROR(VLOOKUP(AJ93,観測点コードリスト!$L$2:$N$1665,3,FALSE),"")</f>
        <v>0035</v>
      </c>
    </row>
    <row r="94" spans="1:37">
      <c r="A94" s="662" t="s">
        <v>230</v>
      </c>
      <c r="B94" s="662">
        <v>14286</v>
      </c>
      <c r="C94" s="662" t="s">
        <v>17</v>
      </c>
      <c r="D94" s="662" t="s">
        <v>270</v>
      </c>
      <c r="E94" s="662" t="s">
        <v>271</v>
      </c>
      <c r="F94" s="662" t="s">
        <v>272</v>
      </c>
      <c r="G94" s="662">
        <v>42</v>
      </c>
      <c r="H94" s="662">
        <v>46.3</v>
      </c>
      <c r="I94" s="662">
        <v>141</v>
      </c>
      <c r="J94" s="662">
        <v>24.4</v>
      </c>
      <c r="K94" s="662">
        <v>290</v>
      </c>
      <c r="L94" s="662">
        <v>10</v>
      </c>
      <c r="M94" s="662">
        <v>1.5</v>
      </c>
      <c r="N94" s="662" t="s">
        <v>105</v>
      </c>
      <c r="O94" s="662" t="s">
        <v>22</v>
      </c>
      <c r="P94" s="662" t="s">
        <v>40</v>
      </c>
      <c r="Q94" s="667">
        <f t="shared" si="23"/>
        <v>42.771667000000001</v>
      </c>
      <c r="R94" s="667">
        <f t="shared" si="24"/>
        <v>141.406667</v>
      </c>
      <c r="T94" s="668" t="s">
        <v>4605</v>
      </c>
      <c r="U94" s="668" t="s">
        <v>4605</v>
      </c>
      <c r="V94" s="668" t="s">
        <v>4605</v>
      </c>
      <c r="W94" s="668" t="s">
        <v>22</v>
      </c>
      <c r="X94" s="668" t="s">
        <v>22</v>
      </c>
      <c r="Y94" s="668" t="s">
        <v>22</v>
      </c>
      <c r="Z94" s="668" t="s">
        <v>22</v>
      </c>
      <c r="AB94" s="662" t="str">
        <f t="shared" si="14"/>
        <v>昭49.11.1</v>
      </c>
      <c r="AC94" s="662" t="str">
        <f t="shared" si="15"/>
        <v>昭52.10.14</v>
      </c>
      <c r="AD94" s="662" t="str">
        <f t="shared" si="18"/>
        <v>#</v>
      </c>
      <c r="AE94" s="662" t="str">
        <f t="shared" si="16"/>
        <v>昭52.10.14</v>
      </c>
      <c r="AF94" s="662" t="str">
        <f t="shared" si="19"/>
        <v>昭52.10.14</v>
      </c>
      <c r="AG94" s="662" t="str">
        <f t="shared" si="20"/>
        <v/>
      </c>
      <c r="AH94" s="662">
        <f t="shared" si="17"/>
        <v>9</v>
      </c>
      <c r="AI94" s="662" t="str">
        <f t="shared" si="21"/>
        <v>14</v>
      </c>
      <c r="AJ94" s="662" t="str">
        <f t="shared" si="22"/>
        <v>14_支笏湖畔</v>
      </c>
      <c r="AK94" s="693" t="str">
        <f>IFERROR(VLOOKUP(AJ94,観測点コードリスト!$L$2:$N$1665,3,FALSE),"")</f>
        <v>0037</v>
      </c>
    </row>
    <row r="95" spans="1:37">
      <c r="A95" s="662" t="s">
        <v>230</v>
      </c>
      <c r="B95" s="662">
        <v>14296</v>
      </c>
      <c r="C95" s="662" t="s">
        <v>23</v>
      </c>
      <c r="D95" s="662" t="s">
        <v>273</v>
      </c>
      <c r="E95" s="662" t="s">
        <v>274</v>
      </c>
      <c r="F95" s="662" t="s">
        <v>275</v>
      </c>
      <c r="G95" s="662">
        <v>42</v>
      </c>
      <c r="H95" s="662">
        <v>46.5</v>
      </c>
      <c r="I95" s="662">
        <v>141</v>
      </c>
      <c r="J95" s="662">
        <v>41.5</v>
      </c>
      <c r="K95" s="662">
        <v>22</v>
      </c>
      <c r="L95" s="662">
        <v>9.8000000000000007</v>
      </c>
      <c r="M95" s="662" t="s">
        <v>22</v>
      </c>
      <c r="N95" s="662" t="s">
        <v>35</v>
      </c>
      <c r="O95" s="662">
        <v>14923</v>
      </c>
      <c r="P95" s="662" t="s">
        <v>36</v>
      </c>
      <c r="Q95" s="667">
        <f t="shared" si="23"/>
        <v>42.774999999999999</v>
      </c>
      <c r="R95" s="667">
        <f t="shared" si="24"/>
        <v>141.691667</v>
      </c>
      <c r="T95" s="668" t="s">
        <v>4605</v>
      </c>
      <c r="U95" s="668" t="s">
        <v>4605</v>
      </c>
      <c r="V95" s="668" t="s">
        <v>4605</v>
      </c>
      <c r="W95" s="668" t="s">
        <v>22</v>
      </c>
      <c r="X95" s="668" t="s">
        <v>22</v>
      </c>
      <c r="Y95" s="668" t="s">
        <v>22</v>
      </c>
      <c r="Z95" s="668" t="s">
        <v>22</v>
      </c>
      <c r="AB95" s="662" t="str">
        <f t="shared" si="14"/>
        <v>平15.1.1</v>
      </c>
      <c r="AC95" s="662" t="str">
        <f t="shared" si="15"/>
        <v>平15.1.1</v>
      </c>
      <c r="AD95" s="662" t="str">
        <f t="shared" si="18"/>
        <v>平</v>
      </c>
      <c r="AE95" s="662" t="str">
        <f t="shared" si="16"/>
        <v>平15.1.1</v>
      </c>
      <c r="AF95" s="662" t="str">
        <f t="shared" si="19"/>
        <v>平15.1.1</v>
      </c>
      <c r="AG95" s="662" t="str">
        <f t="shared" si="20"/>
        <v/>
      </c>
      <c r="AH95" s="662">
        <f t="shared" si="17"/>
        <v>7</v>
      </c>
      <c r="AI95" s="662" t="str">
        <f t="shared" si="21"/>
        <v>14</v>
      </c>
      <c r="AJ95" s="662" t="str">
        <f t="shared" si="22"/>
        <v>14_千歳</v>
      </c>
      <c r="AK95" s="693" t="str">
        <f>IFERROR(VLOOKUP(AJ95,観測点コードリスト!$L$2:$N$1665,3,FALSE),"")</f>
        <v>1459</v>
      </c>
    </row>
    <row r="96" spans="1:37" hidden="1">
      <c r="A96" s="662" t="s">
        <v>230</v>
      </c>
      <c r="B96" s="662">
        <v>14900</v>
      </c>
      <c r="C96" s="662" t="s">
        <v>4609</v>
      </c>
      <c r="D96" s="662" t="s">
        <v>234</v>
      </c>
      <c r="E96" s="662" t="s">
        <v>235</v>
      </c>
      <c r="F96" s="662" t="s">
        <v>236</v>
      </c>
      <c r="G96" s="662">
        <v>43</v>
      </c>
      <c r="H96" s="662">
        <v>23.8</v>
      </c>
      <c r="I96" s="662">
        <v>141</v>
      </c>
      <c r="J96" s="662">
        <v>26.2</v>
      </c>
      <c r="K96" s="662">
        <v>5</v>
      </c>
      <c r="L96" s="662" t="s">
        <v>22</v>
      </c>
      <c r="M96" s="662" t="s">
        <v>22</v>
      </c>
      <c r="N96" s="662" t="s">
        <v>4623</v>
      </c>
      <c r="O96" s="662" t="s">
        <v>4740</v>
      </c>
      <c r="P96" s="662" t="s">
        <v>22</v>
      </c>
      <c r="Q96" s="667">
        <f t="shared" si="23"/>
        <v>43.396667000000001</v>
      </c>
      <c r="R96" s="667">
        <f t="shared" si="24"/>
        <v>141.436667</v>
      </c>
      <c r="T96" s="668" t="s">
        <v>22</v>
      </c>
      <c r="U96" s="668" t="s">
        <v>22</v>
      </c>
      <c r="V96" s="668" t="s">
        <v>22</v>
      </c>
      <c r="W96" s="668" t="s">
        <v>22</v>
      </c>
      <c r="X96" s="668" t="s">
        <v>4605</v>
      </c>
      <c r="Y96" s="668" t="s">
        <v>22</v>
      </c>
      <c r="Z96" s="668" t="s">
        <v>22</v>
      </c>
      <c r="AB96" s="662" t="str">
        <f t="shared" si="14"/>
        <v>-</v>
      </c>
      <c r="AC96" s="662" t="str">
        <f t="shared" si="15"/>
        <v>昭56.10.12</v>
      </c>
      <c r="AD96" s="662" t="str">
        <f t="shared" si="18"/>
        <v>昭</v>
      </c>
      <c r="AE96" s="662" t="str">
        <f t="shared" si="16"/>
        <v>昭56.10.12</v>
      </c>
      <c r="AF96" s="662" t="str">
        <f t="shared" si="19"/>
        <v>昭56.10.12</v>
      </c>
      <c r="AG96" s="662" t="str">
        <f t="shared" si="20"/>
        <v/>
      </c>
      <c r="AH96" s="662">
        <f t="shared" si="17"/>
        <v>9</v>
      </c>
      <c r="AI96" s="662" t="str">
        <f t="shared" si="21"/>
        <v>14</v>
      </c>
      <c r="AJ96" s="662" t="str">
        <f t="shared" si="22"/>
        <v>14_厚田</v>
      </c>
      <c r="AK96" s="693" t="str">
        <f>IFERROR(VLOOKUP(AJ96,観測点コードリスト!$L$2:$N$1665,3,FALSE),"")</f>
        <v>1194</v>
      </c>
    </row>
    <row r="97" spans="1:37" ht="18.75" hidden="1" customHeight="1">
      <c r="A97" s="662" t="s">
        <v>230</v>
      </c>
      <c r="B97" s="662">
        <v>14905</v>
      </c>
      <c r="C97" s="662" t="s">
        <v>4609</v>
      </c>
      <c r="D97" s="662" t="s">
        <v>230</v>
      </c>
      <c r="E97" s="662" t="s">
        <v>245</v>
      </c>
      <c r="F97" s="662" t="s">
        <v>246</v>
      </c>
      <c r="G97" s="662">
        <v>43</v>
      </c>
      <c r="H97" s="662">
        <v>11.6</v>
      </c>
      <c r="I97" s="662">
        <v>141</v>
      </c>
      <c r="J97" s="662">
        <v>22.2</v>
      </c>
      <c r="K97" s="662">
        <v>5</v>
      </c>
      <c r="L97" s="662" t="s">
        <v>22</v>
      </c>
      <c r="M97" s="662" t="s">
        <v>22</v>
      </c>
      <c r="N97" s="662" t="s">
        <v>4624</v>
      </c>
      <c r="O97" s="662" t="s">
        <v>4740</v>
      </c>
      <c r="P97" s="662" t="s">
        <v>22</v>
      </c>
      <c r="Q97" s="667">
        <f t="shared" si="23"/>
        <v>43.193333000000003</v>
      </c>
      <c r="R97" s="667">
        <f t="shared" si="24"/>
        <v>141.37</v>
      </c>
      <c r="T97" s="668" t="s">
        <v>22</v>
      </c>
      <c r="U97" s="668" t="s">
        <v>22</v>
      </c>
      <c r="V97" s="668" t="s">
        <v>22</v>
      </c>
      <c r="W97" s="668" t="s">
        <v>22</v>
      </c>
      <c r="X97" s="668" t="s">
        <v>4605</v>
      </c>
      <c r="Y97" s="668" t="s">
        <v>22</v>
      </c>
      <c r="Z97" s="668" t="s">
        <v>22</v>
      </c>
      <c r="AB97" s="662" t="str">
        <f t="shared" si="14"/>
        <v>-</v>
      </c>
      <c r="AC97" s="662" t="str">
        <f t="shared" si="15"/>
        <v>昭62.10.22</v>
      </c>
      <c r="AD97" s="662" t="str">
        <f t="shared" si="18"/>
        <v>昭</v>
      </c>
      <c r="AE97" s="662" t="str">
        <f t="shared" si="16"/>
        <v>昭62.10.22</v>
      </c>
      <c r="AF97" s="662" t="str">
        <f t="shared" si="19"/>
        <v>昭62.10.22</v>
      </c>
      <c r="AG97" s="662" t="str">
        <f t="shared" si="20"/>
        <v/>
      </c>
      <c r="AH97" s="662">
        <f t="shared" si="17"/>
        <v>9</v>
      </c>
      <c r="AI97" s="662" t="str">
        <f t="shared" si="21"/>
        <v>14</v>
      </c>
      <c r="AJ97" s="662" t="str">
        <f t="shared" si="22"/>
        <v>14_石狩</v>
      </c>
      <c r="AK97" s="693" t="str">
        <f>IFERROR(VLOOKUP(AJ97,観測点コードリスト!$L$2:$N$1665,3,FALSE),"")</f>
        <v>1085</v>
      </c>
    </row>
    <row r="98" spans="1:37" hidden="1">
      <c r="A98" s="662" t="s">
        <v>230</v>
      </c>
      <c r="B98" s="662">
        <v>14910</v>
      </c>
      <c r="C98" s="662" t="s">
        <v>4609</v>
      </c>
      <c r="D98" s="662" t="s">
        <v>237</v>
      </c>
      <c r="E98" s="662" t="s">
        <v>238</v>
      </c>
      <c r="F98" s="662" t="s">
        <v>239</v>
      </c>
      <c r="G98" s="662">
        <v>43</v>
      </c>
      <c r="H98" s="662">
        <v>13.2</v>
      </c>
      <c r="I98" s="662">
        <v>141</v>
      </c>
      <c r="J98" s="662">
        <v>38.700000000000003</v>
      </c>
      <c r="K98" s="662">
        <v>9</v>
      </c>
      <c r="L98" s="662" t="s">
        <v>22</v>
      </c>
      <c r="M98" s="662" t="s">
        <v>22</v>
      </c>
      <c r="N98" s="662" t="s">
        <v>4623</v>
      </c>
      <c r="O98" s="662" t="s">
        <v>4740</v>
      </c>
      <c r="P98" s="662" t="s">
        <v>22</v>
      </c>
      <c r="Q98" s="667">
        <f t="shared" si="23"/>
        <v>43.22</v>
      </c>
      <c r="R98" s="667">
        <f t="shared" si="24"/>
        <v>141.64500000000001</v>
      </c>
      <c r="T98" s="668" t="s">
        <v>22</v>
      </c>
      <c r="U98" s="668" t="s">
        <v>22</v>
      </c>
      <c r="V98" s="668" t="s">
        <v>22</v>
      </c>
      <c r="W98" s="668" t="s">
        <v>22</v>
      </c>
      <c r="X98" s="668" t="s">
        <v>4605</v>
      </c>
      <c r="Y98" s="668" t="s">
        <v>22</v>
      </c>
      <c r="Z98" s="668" t="s">
        <v>22</v>
      </c>
      <c r="AB98" s="662" t="str">
        <f t="shared" si="14"/>
        <v>-</v>
      </c>
      <c r="AC98" s="662" t="str">
        <f t="shared" si="15"/>
        <v>昭56.10.12</v>
      </c>
      <c r="AD98" s="662" t="str">
        <f t="shared" si="18"/>
        <v>昭</v>
      </c>
      <c r="AE98" s="662" t="str">
        <f t="shared" si="16"/>
        <v>昭56.10.12</v>
      </c>
      <c r="AF98" s="662" t="str">
        <f t="shared" si="19"/>
        <v>昭56.10.12</v>
      </c>
      <c r="AG98" s="662" t="str">
        <f t="shared" si="20"/>
        <v/>
      </c>
      <c r="AH98" s="662">
        <f t="shared" si="17"/>
        <v>9</v>
      </c>
      <c r="AI98" s="662" t="str">
        <f t="shared" si="21"/>
        <v>14</v>
      </c>
      <c r="AJ98" s="662" t="str">
        <f t="shared" si="22"/>
        <v>14_新篠津</v>
      </c>
      <c r="AK98" s="693" t="str">
        <f>IFERROR(VLOOKUP(AJ98,観測点コードリスト!$L$2:$N$1665,3,FALSE),"")</f>
        <v>0030</v>
      </c>
    </row>
    <row r="99" spans="1:37" hidden="1">
      <c r="A99" s="662" t="s">
        <v>230</v>
      </c>
      <c r="B99" s="662">
        <v>14913</v>
      </c>
      <c r="C99" s="662" t="s">
        <v>23</v>
      </c>
      <c r="D99" s="662" t="s">
        <v>256</v>
      </c>
      <c r="E99" s="662" t="s">
        <v>257</v>
      </c>
      <c r="F99" s="662" t="s">
        <v>258</v>
      </c>
      <c r="G99" s="662">
        <v>43</v>
      </c>
      <c r="H99" s="662">
        <v>3.6</v>
      </c>
      <c r="I99" s="662">
        <v>141</v>
      </c>
      <c r="J99" s="662">
        <v>19.7</v>
      </c>
      <c r="K99" s="662">
        <v>17</v>
      </c>
      <c r="L99" s="662" t="s">
        <v>22</v>
      </c>
      <c r="M99" s="662" t="s">
        <v>22</v>
      </c>
      <c r="N99" s="662" t="s">
        <v>4610</v>
      </c>
      <c r="O99" s="662" t="s">
        <v>4740</v>
      </c>
      <c r="P99" s="662" t="s">
        <v>22</v>
      </c>
      <c r="Q99" s="667">
        <f t="shared" si="23"/>
        <v>43.06</v>
      </c>
      <c r="R99" s="667">
        <f t="shared" si="24"/>
        <v>141.32833299999999</v>
      </c>
      <c r="T99" s="668" t="s">
        <v>22</v>
      </c>
      <c r="U99" s="668" t="s">
        <v>22</v>
      </c>
      <c r="V99" s="668" t="s">
        <v>22</v>
      </c>
      <c r="W99" s="668" t="s">
        <v>22</v>
      </c>
      <c r="X99" s="668" t="s">
        <v>4605</v>
      </c>
      <c r="Y99" s="668" t="s">
        <v>22</v>
      </c>
      <c r="Z99" s="668" t="s">
        <v>22</v>
      </c>
      <c r="AB99" s="662" t="str">
        <f t="shared" si="14"/>
        <v>-</v>
      </c>
      <c r="AC99" s="662" t="str">
        <f t="shared" si="15"/>
        <v>平11.3.1</v>
      </c>
      <c r="AD99" s="662" t="str">
        <f t="shared" si="18"/>
        <v>平</v>
      </c>
      <c r="AE99" s="662" t="str">
        <f t="shared" si="16"/>
        <v>平11.3.1</v>
      </c>
      <c r="AF99" s="662" t="str">
        <f t="shared" si="19"/>
        <v>平11.3.1</v>
      </c>
      <c r="AG99" s="662" t="str">
        <f t="shared" si="20"/>
        <v/>
      </c>
      <c r="AH99" s="662">
        <f t="shared" si="17"/>
        <v>7</v>
      </c>
      <c r="AI99" s="662" t="str">
        <f t="shared" si="21"/>
        <v>14</v>
      </c>
      <c r="AJ99" s="662" t="str">
        <f t="shared" si="22"/>
        <v>14_札幌</v>
      </c>
      <c r="AK99" s="693" t="str">
        <f>IFERROR(VLOOKUP(AJ99,観測点コードリスト!$L$2:$N$1665,3,FALSE),"")</f>
        <v>47412</v>
      </c>
    </row>
    <row r="100" spans="1:37" hidden="1">
      <c r="A100" s="662" t="s">
        <v>230</v>
      </c>
      <c r="B100" s="662">
        <v>14915</v>
      </c>
      <c r="C100" s="662" t="s">
        <v>4609</v>
      </c>
      <c r="D100" s="662" t="s">
        <v>263</v>
      </c>
      <c r="E100" s="662" t="s">
        <v>264</v>
      </c>
      <c r="F100" s="662" t="s">
        <v>265</v>
      </c>
      <c r="G100" s="662">
        <v>42</v>
      </c>
      <c r="H100" s="662">
        <v>57.8</v>
      </c>
      <c r="I100" s="662">
        <v>141</v>
      </c>
      <c r="J100" s="662">
        <v>13</v>
      </c>
      <c r="K100" s="662">
        <v>230</v>
      </c>
      <c r="L100" s="662" t="s">
        <v>22</v>
      </c>
      <c r="M100" s="662" t="s">
        <v>22</v>
      </c>
      <c r="N100" s="662" t="s">
        <v>4625</v>
      </c>
      <c r="O100" s="662" t="s">
        <v>4740</v>
      </c>
      <c r="P100" s="662" t="s">
        <v>22</v>
      </c>
      <c r="Q100" s="667">
        <f t="shared" si="23"/>
        <v>42.963332999999999</v>
      </c>
      <c r="R100" s="667">
        <f t="shared" si="24"/>
        <v>141.216667</v>
      </c>
      <c r="T100" s="668" t="s">
        <v>22</v>
      </c>
      <c r="U100" s="668" t="s">
        <v>22</v>
      </c>
      <c r="V100" s="668" t="s">
        <v>22</v>
      </c>
      <c r="W100" s="668" t="s">
        <v>22</v>
      </c>
      <c r="X100" s="668" t="s">
        <v>4605</v>
      </c>
      <c r="Y100" s="668" t="s">
        <v>22</v>
      </c>
      <c r="Z100" s="668" t="s">
        <v>22</v>
      </c>
      <c r="AB100" s="662" t="str">
        <f t="shared" si="14"/>
        <v>-</v>
      </c>
      <c r="AC100" s="662" t="str">
        <f t="shared" si="15"/>
        <v>昭56.10.7</v>
      </c>
      <c r="AD100" s="662" t="str">
        <f t="shared" si="18"/>
        <v>昭</v>
      </c>
      <c r="AE100" s="662" t="str">
        <f t="shared" si="16"/>
        <v>昭56.10.7</v>
      </c>
      <c r="AF100" s="662" t="str">
        <f t="shared" si="19"/>
        <v>昭56.10.7</v>
      </c>
      <c r="AG100" s="662" t="str">
        <f t="shared" si="20"/>
        <v/>
      </c>
      <c r="AH100" s="662">
        <f t="shared" si="17"/>
        <v>8</v>
      </c>
      <c r="AI100" s="662" t="str">
        <f t="shared" si="21"/>
        <v>14</v>
      </c>
      <c r="AJ100" s="662" t="str">
        <f t="shared" si="22"/>
        <v>14_小金湯</v>
      </c>
      <c r="AK100" s="693" t="str">
        <f>IFERROR(VLOOKUP(AJ100,観測点コードリスト!$L$2:$N$1665,3,FALSE),"")</f>
        <v>0034</v>
      </c>
    </row>
    <row r="101" spans="1:37" hidden="1">
      <c r="A101" s="662" t="s">
        <v>230</v>
      </c>
      <c r="B101" s="662">
        <v>14920</v>
      </c>
      <c r="C101" s="662" t="s">
        <v>4609</v>
      </c>
      <c r="D101" s="662" t="s">
        <v>267</v>
      </c>
      <c r="E101" s="662" t="s">
        <v>268</v>
      </c>
      <c r="F101" s="662" t="s">
        <v>269</v>
      </c>
      <c r="G101" s="662">
        <v>42</v>
      </c>
      <c r="H101" s="662">
        <v>55.6</v>
      </c>
      <c r="I101" s="662">
        <v>141</v>
      </c>
      <c r="J101" s="662">
        <v>33.9</v>
      </c>
      <c r="K101" s="662">
        <v>30</v>
      </c>
      <c r="L101" s="662" t="s">
        <v>22</v>
      </c>
      <c r="M101" s="662" t="s">
        <v>22</v>
      </c>
      <c r="N101" s="662" t="s">
        <v>4626</v>
      </c>
      <c r="O101" s="662" t="s">
        <v>4740</v>
      </c>
      <c r="P101" s="662" t="s">
        <v>22</v>
      </c>
      <c r="Q101" s="667">
        <f t="shared" si="23"/>
        <v>42.926667000000002</v>
      </c>
      <c r="R101" s="667">
        <f t="shared" si="24"/>
        <v>141.565</v>
      </c>
      <c r="T101" s="668" t="s">
        <v>22</v>
      </c>
      <c r="U101" s="668" t="s">
        <v>22</v>
      </c>
      <c r="V101" s="668" t="s">
        <v>22</v>
      </c>
      <c r="W101" s="668" t="s">
        <v>22</v>
      </c>
      <c r="X101" s="668" t="s">
        <v>4605</v>
      </c>
      <c r="Y101" s="668" t="s">
        <v>22</v>
      </c>
      <c r="Z101" s="668" t="s">
        <v>22</v>
      </c>
      <c r="AB101" s="662" t="str">
        <f t="shared" si="14"/>
        <v>-</v>
      </c>
      <c r="AC101" s="662" t="str">
        <f t="shared" si="15"/>
        <v>昭56.10.6</v>
      </c>
      <c r="AD101" s="662" t="str">
        <f t="shared" si="18"/>
        <v>昭</v>
      </c>
      <c r="AE101" s="662" t="str">
        <f t="shared" si="16"/>
        <v>昭56.10.6</v>
      </c>
      <c r="AF101" s="662" t="str">
        <f t="shared" si="19"/>
        <v>昭56.10.6</v>
      </c>
      <c r="AG101" s="662" t="str">
        <f t="shared" si="20"/>
        <v/>
      </c>
      <c r="AH101" s="662">
        <f t="shared" si="17"/>
        <v>8</v>
      </c>
      <c r="AI101" s="662" t="str">
        <f t="shared" si="21"/>
        <v>14</v>
      </c>
      <c r="AJ101" s="662" t="str">
        <f t="shared" si="22"/>
        <v>14_恵庭島松</v>
      </c>
      <c r="AK101" s="693" t="str">
        <f>IFERROR(VLOOKUP(AJ101,観測点コードリスト!$L$2:$N$1665,3,FALSE),"")</f>
        <v>0035</v>
      </c>
    </row>
    <row r="102" spans="1:37" hidden="1">
      <c r="A102" s="662" t="s">
        <v>230</v>
      </c>
      <c r="B102" s="662">
        <v>14923</v>
      </c>
      <c r="C102" s="662" t="s">
        <v>23</v>
      </c>
      <c r="D102" s="662" t="s">
        <v>273</v>
      </c>
      <c r="E102" s="662" t="s">
        <v>274</v>
      </c>
      <c r="F102" s="662" t="s">
        <v>275</v>
      </c>
      <c r="G102" s="662">
        <v>42</v>
      </c>
      <c r="H102" s="662">
        <v>46.5</v>
      </c>
      <c r="I102" s="662">
        <v>141</v>
      </c>
      <c r="J102" s="662">
        <v>41.5</v>
      </c>
      <c r="K102" s="662">
        <v>22</v>
      </c>
      <c r="L102" s="662" t="s">
        <v>22</v>
      </c>
      <c r="M102" s="662" t="s">
        <v>22</v>
      </c>
      <c r="N102" s="662" t="s">
        <v>4611</v>
      </c>
      <c r="O102" s="662" t="s">
        <v>4740</v>
      </c>
      <c r="P102" s="662" t="s">
        <v>22</v>
      </c>
      <c r="Q102" s="667">
        <f t="shared" si="23"/>
        <v>42.774999999999999</v>
      </c>
      <c r="R102" s="667">
        <f t="shared" si="24"/>
        <v>141.691667</v>
      </c>
      <c r="T102" s="668" t="s">
        <v>22</v>
      </c>
      <c r="U102" s="668" t="s">
        <v>22</v>
      </c>
      <c r="V102" s="668" t="s">
        <v>22</v>
      </c>
      <c r="W102" s="668" t="s">
        <v>22</v>
      </c>
      <c r="X102" s="668" t="s">
        <v>4605</v>
      </c>
      <c r="Y102" s="668" t="s">
        <v>22</v>
      </c>
      <c r="Z102" s="668" t="s">
        <v>22</v>
      </c>
      <c r="AB102" s="662" t="str">
        <f t="shared" si="14"/>
        <v>-</v>
      </c>
      <c r="AC102" s="662" t="str">
        <f t="shared" si="15"/>
        <v>平18.11.29</v>
      </c>
      <c r="AD102" s="662" t="str">
        <f t="shared" si="18"/>
        <v>平</v>
      </c>
      <c r="AE102" s="662" t="str">
        <f t="shared" si="16"/>
        <v>平18.11.29</v>
      </c>
      <c r="AF102" s="662" t="str">
        <f t="shared" si="19"/>
        <v>平18.11.29</v>
      </c>
      <c r="AG102" s="662" t="str">
        <f t="shared" si="20"/>
        <v/>
      </c>
      <c r="AH102" s="662">
        <f t="shared" si="17"/>
        <v>9</v>
      </c>
      <c r="AI102" s="662" t="str">
        <f t="shared" si="21"/>
        <v>14</v>
      </c>
      <c r="AJ102" s="662" t="str">
        <f t="shared" si="22"/>
        <v>14_千歳</v>
      </c>
      <c r="AK102" s="693" t="str">
        <f>IFERROR(VLOOKUP(AJ102,観測点コードリスト!$L$2:$N$1665,3,FALSE),"")</f>
        <v>1459</v>
      </c>
    </row>
    <row r="103" spans="1:37">
      <c r="A103" s="662" t="s">
        <v>77</v>
      </c>
      <c r="B103" s="662">
        <v>15041</v>
      </c>
      <c r="C103" s="662" t="s">
        <v>17</v>
      </c>
      <c r="D103" s="662" t="s">
        <v>185</v>
      </c>
      <c r="E103" s="662" t="s">
        <v>186</v>
      </c>
      <c r="F103" s="662" t="s">
        <v>187</v>
      </c>
      <c r="G103" s="662">
        <v>44</v>
      </c>
      <c r="H103" s="662">
        <v>16.899999999999999</v>
      </c>
      <c r="I103" s="662">
        <v>142</v>
      </c>
      <c r="J103" s="662">
        <v>9.6999999999999993</v>
      </c>
      <c r="K103" s="662">
        <v>255</v>
      </c>
      <c r="L103" s="662">
        <v>10</v>
      </c>
      <c r="M103" s="662">
        <v>1.5</v>
      </c>
      <c r="N103" s="662" t="s">
        <v>188</v>
      </c>
      <c r="O103" s="662">
        <v>15900</v>
      </c>
      <c r="P103" s="662" t="s">
        <v>40</v>
      </c>
      <c r="Q103" s="667">
        <f t="shared" si="23"/>
        <v>44.281666999999999</v>
      </c>
      <c r="R103" s="667">
        <f t="shared" si="24"/>
        <v>142.16166699999999</v>
      </c>
      <c r="T103" s="668" t="s">
        <v>4605</v>
      </c>
      <c r="U103" s="668" t="s">
        <v>4605</v>
      </c>
      <c r="V103" s="668" t="s">
        <v>4605</v>
      </c>
      <c r="W103" s="668" t="s">
        <v>22</v>
      </c>
      <c r="X103" s="668" t="s">
        <v>22</v>
      </c>
      <c r="Y103" s="668" t="s">
        <v>22</v>
      </c>
      <c r="Z103" s="668" t="s">
        <v>22</v>
      </c>
      <c r="AB103" s="662" t="str">
        <f t="shared" si="14"/>
        <v>昭53.10.24</v>
      </c>
      <c r="AC103" s="662" t="str">
        <f t="shared" si="15"/>
        <v>昭53.10.24</v>
      </c>
      <c r="AD103" s="662" t="str">
        <f t="shared" si="18"/>
        <v>昭</v>
      </c>
      <c r="AE103" s="662" t="str">
        <f t="shared" si="16"/>
        <v>昭53.10.24</v>
      </c>
      <c r="AF103" s="662" t="str">
        <f t="shared" si="19"/>
        <v>昭53.10.24</v>
      </c>
      <c r="AG103" s="662" t="str">
        <f t="shared" si="20"/>
        <v/>
      </c>
      <c r="AH103" s="662">
        <f t="shared" si="17"/>
        <v>9</v>
      </c>
      <c r="AI103" s="690">
        <v>12</v>
      </c>
      <c r="AJ103" s="662" t="str">
        <f t="shared" si="22"/>
        <v>12_朱鞠内</v>
      </c>
      <c r="AK103" s="693" t="str">
        <f>IFERROR(VLOOKUP(AJ103,観測点コードリスト!$L$2:$N$1665,3,FALSE),"")</f>
        <v>1279</v>
      </c>
    </row>
    <row r="104" spans="1:37">
      <c r="A104" s="662" t="s">
        <v>77</v>
      </c>
      <c r="B104" s="662">
        <v>15076</v>
      </c>
      <c r="C104" s="662" t="s">
        <v>17</v>
      </c>
      <c r="D104" s="662" t="s">
        <v>189</v>
      </c>
      <c r="E104" s="662" t="s">
        <v>190</v>
      </c>
      <c r="F104" s="662" t="s">
        <v>191</v>
      </c>
      <c r="G104" s="662">
        <v>44</v>
      </c>
      <c r="H104" s="662">
        <v>0.6</v>
      </c>
      <c r="I104" s="662">
        <v>142</v>
      </c>
      <c r="J104" s="662">
        <v>9.6</v>
      </c>
      <c r="K104" s="662">
        <v>159</v>
      </c>
      <c r="L104" s="662">
        <v>9.4</v>
      </c>
      <c r="M104" s="662">
        <v>1.5</v>
      </c>
      <c r="N104" s="662" t="s">
        <v>192</v>
      </c>
      <c r="O104" s="662">
        <v>15905</v>
      </c>
      <c r="P104" s="662" t="s">
        <v>40</v>
      </c>
      <c r="Q104" s="667">
        <f t="shared" si="23"/>
        <v>44.01</v>
      </c>
      <c r="R104" s="667">
        <f t="shared" si="24"/>
        <v>142.16</v>
      </c>
      <c r="T104" s="668" t="s">
        <v>4605</v>
      </c>
      <c r="U104" s="668" t="s">
        <v>4605</v>
      </c>
      <c r="V104" s="668" t="s">
        <v>4605</v>
      </c>
      <c r="W104" s="668" t="s">
        <v>22</v>
      </c>
      <c r="X104" s="668" t="s">
        <v>22</v>
      </c>
      <c r="Y104" s="668" t="s">
        <v>22</v>
      </c>
      <c r="Z104" s="668" t="s">
        <v>22</v>
      </c>
      <c r="AB104" s="662" t="str">
        <f t="shared" si="14"/>
        <v>昭50.5.28</v>
      </c>
      <c r="AC104" s="662" t="str">
        <f t="shared" si="15"/>
        <v>昭52.10.28</v>
      </c>
      <c r="AD104" s="662" t="str">
        <f t="shared" si="18"/>
        <v>(</v>
      </c>
      <c r="AE104" s="662" t="str">
        <f t="shared" si="16"/>
        <v>(昭50.5.28)昭52.10.28</v>
      </c>
      <c r="AF104" s="662" t="str">
        <f t="shared" si="19"/>
        <v>昭50.5.28)昭52.10.28</v>
      </c>
      <c r="AG104" s="662">
        <f t="shared" si="20"/>
        <v>9</v>
      </c>
      <c r="AH104" s="662">
        <f t="shared" si="17"/>
        <v>18</v>
      </c>
      <c r="AI104" s="690">
        <v>12</v>
      </c>
      <c r="AJ104" s="662" t="str">
        <f t="shared" si="22"/>
        <v>12_幌加内</v>
      </c>
      <c r="AK104" s="693" t="str">
        <f>IFERROR(VLOOKUP(AJ104,観測点コードリスト!$L$2:$N$1665,3,FALSE),"")</f>
        <v>1053</v>
      </c>
    </row>
    <row r="105" spans="1:37">
      <c r="A105" s="662" t="s">
        <v>276</v>
      </c>
      <c r="B105" s="662">
        <v>15116</v>
      </c>
      <c r="C105" s="662" t="s">
        <v>17</v>
      </c>
      <c r="D105" s="662" t="s">
        <v>277</v>
      </c>
      <c r="E105" s="662" t="s">
        <v>278</v>
      </c>
      <c r="F105" s="662" t="s">
        <v>279</v>
      </c>
      <c r="G105" s="662">
        <v>43</v>
      </c>
      <c r="H105" s="662">
        <v>48.9</v>
      </c>
      <c r="I105" s="662">
        <v>141</v>
      </c>
      <c r="J105" s="662">
        <v>55.6</v>
      </c>
      <c r="K105" s="662">
        <v>63</v>
      </c>
      <c r="L105" s="662">
        <v>10</v>
      </c>
      <c r="M105" s="662">
        <v>1.5</v>
      </c>
      <c r="N105" s="662" t="s">
        <v>97</v>
      </c>
      <c r="O105" s="662" t="s">
        <v>22</v>
      </c>
      <c r="P105" s="662" t="s">
        <v>40</v>
      </c>
      <c r="Q105" s="667">
        <f t="shared" si="23"/>
        <v>43.814999999999998</v>
      </c>
      <c r="R105" s="667">
        <f t="shared" si="24"/>
        <v>141.92666700000001</v>
      </c>
      <c r="T105" s="668" t="s">
        <v>4605</v>
      </c>
      <c r="U105" s="668" t="s">
        <v>4605</v>
      </c>
      <c r="V105" s="668" t="s">
        <v>4605</v>
      </c>
      <c r="W105" s="668" t="s">
        <v>22</v>
      </c>
      <c r="X105" s="668" t="s">
        <v>22</v>
      </c>
      <c r="Y105" s="668" t="s">
        <v>22</v>
      </c>
      <c r="Z105" s="668" t="s">
        <v>22</v>
      </c>
      <c r="AB105" s="662" t="str">
        <f t="shared" si="14"/>
        <v>昭49.11.1</v>
      </c>
      <c r="AC105" s="662" t="str">
        <f t="shared" si="15"/>
        <v>昭51.4.1</v>
      </c>
      <c r="AD105" s="662" t="str">
        <f t="shared" si="18"/>
        <v>#</v>
      </c>
      <c r="AE105" s="662" t="str">
        <f t="shared" si="16"/>
        <v>昭51.4.1</v>
      </c>
      <c r="AF105" s="662" t="str">
        <f t="shared" si="19"/>
        <v>昭51.4.1</v>
      </c>
      <c r="AG105" s="662" t="str">
        <f t="shared" si="20"/>
        <v/>
      </c>
      <c r="AH105" s="662">
        <f t="shared" si="17"/>
        <v>7</v>
      </c>
      <c r="AI105" s="662" t="str">
        <f t="shared" si="21"/>
        <v>15</v>
      </c>
      <c r="AJ105" s="662" t="str">
        <f t="shared" si="22"/>
        <v>15_石狩沼田</v>
      </c>
      <c r="AK105" s="693" t="str">
        <f>IFERROR(VLOOKUP(AJ105,観測点コードリスト!$L$2:$N$1665,3,FALSE),"")</f>
        <v>0038</v>
      </c>
    </row>
    <row r="106" spans="1:37">
      <c r="A106" s="662" t="s">
        <v>276</v>
      </c>
      <c r="B106" s="662">
        <v>15161</v>
      </c>
      <c r="C106" s="662" t="s">
        <v>17</v>
      </c>
      <c r="D106" s="662" t="s">
        <v>280</v>
      </c>
      <c r="E106" s="662" t="s">
        <v>281</v>
      </c>
      <c r="F106" s="662" t="s">
        <v>282</v>
      </c>
      <c r="G106" s="662">
        <v>43</v>
      </c>
      <c r="H106" s="662">
        <v>43.1</v>
      </c>
      <c r="I106" s="662">
        <v>142</v>
      </c>
      <c r="J106" s="662">
        <v>4.4000000000000004</v>
      </c>
      <c r="K106" s="662">
        <v>55</v>
      </c>
      <c r="L106" s="662">
        <v>10</v>
      </c>
      <c r="M106" s="662">
        <v>1.5</v>
      </c>
      <c r="N106" s="662" t="s">
        <v>283</v>
      </c>
      <c r="O106" s="662">
        <v>15910</v>
      </c>
      <c r="P106" s="662" t="s">
        <v>40</v>
      </c>
      <c r="Q106" s="667">
        <f t="shared" si="23"/>
        <v>43.718333000000001</v>
      </c>
      <c r="R106" s="667">
        <f t="shared" si="24"/>
        <v>142.07333299999999</v>
      </c>
      <c r="T106" s="668" t="s">
        <v>4605</v>
      </c>
      <c r="U106" s="668" t="s">
        <v>4605</v>
      </c>
      <c r="V106" s="668" t="s">
        <v>4605</v>
      </c>
      <c r="W106" s="668" t="s">
        <v>22</v>
      </c>
      <c r="X106" s="668" t="s">
        <v>22</v>
      </c>
      <c r="Y106" s="668" t="s">
        <v>22</v>
      </c>
      <c r="Z106" s="668" t="s">
        <v>22</v>
      </c>
      <c r="AB106" s="662" t="str">
        <f t="shared" si="14"/>
        <v>昭49.11.1</v>
      </c>
      <c r="AC106" s="662" t="str">
        <f t="shared" si="15"/>
        <v>昭52.10.7</v>
      </c>
      <c r="AD106" s="662" t="str">
        <f t="shared" si="18"/>
        <v>#</v>
      </c>
      <c r="AE106" s="662" t="str">
        <f t="shared" si="16"/>
        <v>昭52.10.7</v>
      </c>
      <c r="AF106" s="662" t="str">
        <f t="shared" si="19"/>
        <v>昭52.10.7</v>
      </c>
      <c r="AG106" s="662" t="str">
        <f t="shared" si="20"/>
        <v/>
      </c>
      <c r="AH106" s="662">
        <f t="shared" si="17"/>
        <v>8</v>
      </c>
      <c r="AI106" s="662" t="str">
        <f t="shared" si="21"/>
        <v>15</v>
      </c>
      <c r="AJ106" s="662" t="str">
        <f t="shared" si="22"/>
        <v>15_深川</v>
      </c>
      <c r="AK106" s="693" t="str">
        <f>IFERROR(VLOOKUP(AJ106,観測点コードリスト!$L$2:$N$1665,3,FALSE),"")</f>
        <v>0039</v>
      </c>
    </row>
    <row r="107" spans="1:37" hidden="1">
      <c r="A107" s="662" t="s">
        <v>276</v>
      </c>
      <c r="B107" s="662">
        <v>15197</v>
      </c>
      <c r="C107" s="662" t="s">
        <v>72</v>
      </c>
      <c r="D107" s="662" t="s">
        <v>284</v>
      </c>
      <c r="E107" s="662" t="s">
        <v>285</v>
      </c>
      <c r="F107" s="662" t="s">
        <v>286</v>
      </c>
      <c r="G107" s="662">
        <v>43</v>
      </c>
      <c r="H107" s="662">
        <v>39.6</v>
      </c>
      <c r="I107" s="662">
        <v>141</v>
      </c>
      <c r="J107" s="662">
        <v>53.5</v>
      </c>
      <c r="K107" s="662">
        <v>42</v>
      </c>
      <c r="L107" s="662" t="s">
        <v>22</v>
      </c>
      <c r="M107" s="662" t="s">
        <v>22</v>
      </c>
      <c r="N107" s="662" t="s">
        <v>287</v>
      </c>
      <c r="O107" s="662" t="s">
        <v>22</v>
      </c>
      <c r="P107" s="662" t="s">
        <v>22</v>
      </c>
      <c r="Q107" s="667">
        <f t="shared" si="23"/>
        <v>43.66</v>
      </c>
      <c r="R107" s="667">
        <f t="shared" si="24"/>
        <v>141.89166700000001</v>
      </c>
      <c r="T107" s="668" t="s">
        <v>4605</v>
      </c>
      <c r="U107" s="668" t="s">
        <v>22</v>
      </c>
      <c r="V107" s="668" t="s">
        <v>22</v>
      </c>
      <c r="W107" s="668" t="s">
        <v>22</v>
      </c>
      <c r="X107" s="668" t="s">
        <v>22</v>
      </c>
      <c r="Y107" s="668" t="s">
        <v>22</v>
      </c>
      <c r="Z107" s="668" t="s">
        <v>22</v>
      </c>
      <c r="AB107" s="662" t="str">
        <f t="shared" si="14"/>
        <v>平17.11.1</v>
      </c>
      <c r="AC107" s="662" t="str">
        <f t="shared" si="15"/>
        <v>平17.11.1</v>
      </c>
      <c r="AD107" s="662" t="str">
        <f t="shared" si="18"/>
        <v>平</v>
      </c>
      <c r="AE107" s="662" t="str">
        <f t="shared" si="16"/>
        <v>平17.11.1</v>
      </c>
      <c r="AF107" s="662" t="str">
        <f t="shared" si="19"/>
        <v>平17.11.1</v>
      </c>
      <c r="AG107" s="662" t="str">
        <f t="shared" si="20"/>
        <v/>
      </c>
      <c r="AH107" s="662">
        <f t="shared" si="17"/>
        <v>8</v>
      </c>
      <c r="AI107" s="662" t="str">
        <f t="shared" si="21"/>
        <v>15</v>
      </c>
      <c r="AJ107" s="662" t="str">
        <f t="shared" si="22"/>
        <v>15_雨竜</v>
      </c>
      <c r="AK107" s="693" t="str">
        <f>IFERROR(VLOOKUP(AJ107,観測点コードリスト!$L$2:$N$1665,3,FALSE),"")</f>
        <v>1567</v>
      </c>
    </row>
    <row r="108" spans="1:37" ht="18.75" hidden="1" customHeight="1">
      <c r="A108" s="662" t="s">
        <v>276</v>
      </c>
      <c r="B108" s="662">
        <v>15216</v>
      </c>
      <c r="C108" s="662" t="s">
        <v>72</v>
      </c>
      <c r="D108" s="662" t="s">
        <v>288</v>
      </c>
      <c r="E108" s="662" t="s">
        <v>289</v>
      </c>
      <c r="F108" s="662" t="s">
        <v>290</v>
      </c>
      <c r="G108" s="662">
        <v>43</v>
      </c>
      <c r="H108" s="662">
        <v>36.700000000000003</v>
      </c>
      <c r="I108" s="662">
        <v>142</v>
      </c>
      <c r="J108" s="662">
        <v>12.2</v>
      </c>
      <c r="K108" s="662">
        <v>147</v>
      </c>
      <c r="L108" s="662" t="s">
        <v>22</v>
      </c>
      <c r="M108" s="662" t="s">
        <v>22</v>
      </c>
      <c r="N108" s="662" t="s">
        <v>291</v>
      </c>
      <c r="O108" s="662" t="s">
        <v>22</v>
      </c>
      <c r="P108" s="662" t="s">
        <v>22</v>
      </c>
      <c r="Q108" s="667">
        <f t="shared" si="23"/>
        <v>43.611666999999997</v>
      </c>
      <c r="R108" s="667">
        <f t="shared" si="24"/>
        <v>142.20333299999999</v>
      </c>
      <c r="T108" s="668" t="s">
        <v>4605</v>
      </c>
      <c r="U108" s="668" t="s">
        <v>22</v>
      </c>
      <c r="V108" s="668" t="s">
        <v>22</v>
      </c>
      <c r="W108" s="668" t="s">
        <v>22</v>
      </c>
      <c r="X108" s="668" t="s">
        <v>22</v>
      </c>
      <c r="Y108" s="668" t="s">
        <v>22</v>
      </c>
      <c r="Z108" s="668" t="s">
        <v>22</v>
      </c>
      <c r="AB108" s="662" t="str">
        <f t="shared" si="14"/>
        <v>昭59.10.5</v>
      </c>
      <c r="AC108" s="662" t="str">
        <f t="shared" si="15"/>
        <v>昭59.10.5</v>
      </c>
      <c r="AD108" s="662" t="str">
        <f t="shared" si="18"/>
        <v>昭</v>
      </c>
      <c r="AE108" s="662" t="str">
        <f t="shared" si="16"/>
        <v>昭59.10.5</v>
      </c>
      <c r="AF108" s="662" t="str">
        <f t="shared" si="19"/>
        <v>昭59.10.5</v>
      </c>
      <c r="AG108" s="662" t="str">
        <f t="shared" si="20"/>
        <v/>
      </c>
      <c r="AH108" s="662">
        <f t="shared" si="17"/>
        <v>8</v>
      </c>
      <c r="AI108" s="662" t="str">
        <f t="shared" si="21"/>
        <v>15</v>
      </c>
      <c r="AJ108" s="662" t="str">
        <f t="shared" si="22"/>
        <v>15_新城</v>
      </c>
      <c r="AK108" s="693" t="str">
        <f>IFERROR(VLOOKUP(AJ108,観測点コードリスト!$L$2:$N$1665,3,FALSE),"")</f>
        <v>1419</v>
      </c>
    </row>
    <row r="109" spans="1:37">
      <c r="A109" s="662" t="s">
        <v>276</v>
      </c>
      <c r="B109" s="662">
        <v>15231</v>
      </c>
      <c r="C109" s="662" t="s">
        <v>17</v>
      </c>
      <c r="D109" s="662" t="s">
        <v>292</v>
      </c>
      <c r="E109" s="662" t="s">
        <v>293</v>
      </c>
      <c r="F109" s="662" t="s">
        <v>294</v>
      </c>
      <c r="G109" s="662">
        <v>43</v>
      </c>
      <c r="H109" s="662">
        <v>35.700000000000003</v>
      </c>
      <c r="I109" s="662">
        <v>141</v>
      </c>
      <c r="J109" s="662">
        <v>43.9</v>
      </c>
      <c r="K109" s="662">
        <v>100</v>
      </c>
      <c r="L109" s="662">
        <v>10</v>
      </c>
      <c r="M109" s="662">
        <v>1.5</v>
      </c>
      <c r="N109" s="662" t="s">
        <v>295</v>
      </c>
      <c r="O109" s="662" t="s">
        <v>22</v>
      </c>
      <c r="P109" s="662" t="s">
        <v>40</v>
      </c>
      <c r="Q109" s="667">
        <f t="shared" si="23"/>
        <v>43.594999999999999</v>
      </c>
      <c r="R109" s="667">
        <f t="shared" si="24"/>
        <v>141.73166699999999</v>
      </c>
      <c r="T109" s="668" t="s">
        <v>4605</v>
      </c>
      <c r="U109" s="668" t="s">
        <v>4605</v>
      </c>
      <c r="V109" s="668" t="s">
        <v>4605</v>
      </c>
      <c r="W109" s="668" t="s">
        <v>22</v>
      </c>
      <c r="X109" s="668" t="s">
        <v>22</v>
      </c>
      <c r="Y109" s="668" t="s">
        <v>22</v>
      </c>
      <c r="Z109" s="668" t="s">
        <v>22</v>
      </c>
      <c r="AB109" s="662" t="str">
        <f t="shared" si="14"/>
        <v>昭53.11.2</v>
      </c>
      <c r="AC109" s="662" t="str">
        <f t="shared" si="15"/>
        <v>昭53.11.2</v>
      </c>
      <c r="AD109" s="662" t="str">
        <f t="shared" si="18"/>
        <v>昭</v>
      </c>
      <c r="AE109" s="662" t="str">
        <f t="shared" si="16"/>
        <v>昭53.11.2</v>
      </c>
      <c r="AF109" s="662" t="str">
        <f t="shared" si="19"/>
        <v>昭53.11.2</v>
      </c>
      <c r="AG109" s="662" t="str">
        <f t="shared" si="20"/>
        <v/>
      </c>
      <c r="AH109" s="662">
        <f t="shared" si="17"/>
        <v>8</v>
      </c>
      <c r="AI109" s="662" t="str">
        <f t="shared" si="21"/>
        <v>15</v>
      </c>
      <c r="AJ109" s="662" t="str">
        <f t="shared" si="22"/>
        <v>15_空知吉野</v>
      </c>
      <c r="AK109" s="693" t="str">
        <f>IFERROR(VLOOKUP(AJ109,観測点コードリスト!$L$2:$N$1665,3,FALSE),"")</f>
        <v>1287</v>
      </c>
    </row>
    <row r="110" spans="1:37">
      <c r="A110" s="662" t="s">
        <v>276</v>
      </c>
      <c r="B110" s="662">
        <v>15241</v>
      </c>
      <c r="C110" s="662" t="s">
        <v>17</v>
      </c>
      <c r="D110" s="662" t="s">
        <v>296</v>
      </c>
      <c r="E110" s="662" t="s">
        <v>297</v>
      </c>
      <c r="F110" s="662" t="s">
        <v>298</v>
      </c>
      <c r="G110" s="662">
        <v>43</v>
      </c>
      <c r="H110" s="662">
        <v>34.200000000000003</v>
      </c>
      <c r="I110" s="662">
        <v>141</v>
      </c>
      <c r="J110" s="662">
        <v>56.3</v>
      </c>
      <c r="K110" s="662">
        <v>50</v>
      </c>
      <c r="L110" s="662">
        <v>9.9</v>
      </c>
      <c r="M110" s="662">
        <v>1.5</v>
      </c>
      <c r="N110" s="662" t="s">
        <v>97</v>
      </c>
      <c r="O110" s="662">
        <v>15930</v>
      </c>
      <c r="P110" s="662" t="s">
        <v>22</v>
      </c>
      <c r="Q110" s="667">
        <f t="shared" si="23"/>
        <v>43.57</v>
      </c>
      <c r="R110" s="667">
        <f t="shared" si="24"/>
        <v>141.938333</v>
      </c>
      <c r="T110" s="668" t="s">
        <v>4605</v>
      </c>
      <c r="U110" s="668" t="s">
        <v>4605</v>
      </c>
      <c r="V110" s="668" t="s">
        <v>4605</v>
      </c>
      <c r="W110" s="668" t="s">
        <v>22</v>
      </c>
      <c r="X110" s="668" t="s">
        <v>22</v>
      </c>
      <c r="Y110" s="668" t="s">
        <v>22</v>
      </c>
      <c r="Z110" s="668" t="s">
        <v>22</v>
      </c>
      <c r="AB110" s="662" t="str">
        <f t="shared" si="14"/>
        <v>昭49.11.1</v>
      </c>
      <c r="AC110" s="662" t="str">
        <f t="shared" si="15"/>
        <v>昭51.4.1</v>
      </c>
      <c r="AD110" s="662" t="str">
        <f t="shared" si="18"/>
        <v>#</v>
      </c>
      <c r="AE110" s="662" t="str">
        <f t="shared" si="16"/>
        <v>昭51.4.1</v>
      </c>
      <c r="AF110" s="662" t="str">
        <f t="shared" si="19"/>
        <v>昭51.4.1</v>
      </c>
      <c r="AG110" s="662" t="str">
        <f t="shared" si="20"/>
        <v/>
      </c>
      <c r="AH110" s="662">
        <f t="shared" si="17"/>
        <v>7</v>
      </c>
      <c r="AI110" s="662" t="str">
        <f t="shared" si="21"/>
        <v>15</v>
      </c>
      <c r="AJ110" s="662" t="str">
        <f t="shared" si="22"/>
        <v>15_滝川</v>
      </c>
      <c r="AK110" s="693" t="str">
        <f>IFERROR(VLOOKUP(AJ110,観測点コードリスト!$L$2:$N$1665,3,FALSE),"")</f>
        <v>0041</v>
      </c>
    </row>
    <row r="111" spans="1:37" hidden="1">
      <c r="A111" s="662" t="s">
        <v>276</v>
      </c>
      <c r="B111" s="662">
        <v>15247</v>
      </c>
      <c r="C111" s="662" t="s">
        <v>72</v>
      </c>
      <c r="D111" s="662" t="s">
        <v>299</v>
      </c>
      <c r="E111" s="662" t="s">
        <v>300</v>
      </c>
      <c r="F111" s="662" t="s">
        <v>301</v>
      </c>
      <c r="G111" s="662">
        <v>43</v>
      </c>
      <c r="H111" s="662">
        <v>33.200000000000003</v>
      </c>
      <c r="I111" s="662">
        <v>142</v>
      </c>
      <c r="J111" s="662">
        <v>4</v>
      </c>
      <c r="K111" s="662">
        <v>120</v>
      </c>
      <c r="L111" s="662" t="s">
        <v>22</v>
      </c>
      <c r="M111" s="662" t="s">
        <v>22</v>
      </c>
      <c r="N111" s="662" t="s">
        <v>302</v>
      </c>
      <c r="O111" s="662" t="s">
        <v>22</v>
      </c>
      <c r="P111" s="662" t="s">
        <v>22</v>
      </c>
      <c r="Q111" s="667">
        <f t="shared" si="23"/>
        <v>43.553333000000002</v>
      </c>
      <c r="R111" s="667">
        <f t="shared" si="24"/>
        <v>142.066667</v>
      </c>
      <c r="T111" s="668" t="s">
        <v>4605</v>
      </c>
      <c r="U111" s="668" t="s">
        <v>22</v>
      </c>
      <c r="V111" s="668" t="s">
        <v>22</v>
      </c>
      <c r="W111" s="668" t="s">
        <v>22</v>
      </c>
      <c r="X111" s="668" t="s">
        <v>22</v>
      </c>
      <c r="Y111" s="668" t="s">
        <v>22</v>
      </c>
      <c r="Z111" s="668" t="s">
        <v>22</v>
      </c>
      <c r="AB111" s="662" t="str">
        <f t="shared" si="14"/>
        <v>平17.10.31</v>
      </c>
      <c r="AC111" s="662" t="str">
        <f t="shared" si="15"/>
        <v>平17.10.31</v>
      </c>
      <c r="AD111" s="662" t="str">
        <f t="shared" si="18"/>
        <v>平</v>
      </c>
      <c r="AE111" s="662" t="str">
        <f t="shared" si="16"/>
        <v>平17.10.31</v>
      </c>
      <c r="AF111" s="662" t="str">
        <f t="shared" si="19"/>
        <v>平17.10.31</v>
      </c>
      <c r="AG111" s="662" t="str">
        <f t="shared" si="20"/>
        <v/>
      </c>
      <c r="AH111" s="662">
        <f t="shared" si="17"/>
        <v>9</v>
      </c>
      <c r="AI111" s="662" t="str">
        <f t="shared" si="21"/>
        <v>15</v>
      </c>
      <c r="AJ111" s="662" t="str">
        <f t="shared" si="22"/>
        <v>15_赤平</v>
      </c>
      <c r="AK111" s="693" t="str">
        <f>IFERROR(VLOOKUP(AJ111,観測点コードリスト!$L$2:$N$1665,3,FALSE),"")</f>
        <v>1566</v>
      </c>
    </row>
    <row r="112" spans="1:37">
      <c r="A112" s="662" t="s">
        <v>276</v>
      </c>
      <c r="B112" s="662">
        <v>15251</v>
      </c>
      <c r="C112" s="662" t="s">
        <v>17</v>
      </c>
      <c r="D112" s="662" t="s">
        <v>303</v>
      </c>
      <c r="E112" s="662" t="s">
        <v>304</v>
      </c>
      <c r="F112" s="662" t="s">
        <v>305</v>
      </c>
      <c r="G112" s="662">
        <v>43</v>
      </c>
      <c r="H112" s="662">
        <v>31.2</v>
      </c>
      <c r="I112" s="662">
        <v>142</v>
      </c>
      <c r="J112" s="662">
        <v>11.4</v>
      </c>
      <c r="K112" s="662">
        <v>91</v>
      </c>
      <c r="L112" s="662">
        <v>10</v>
      </c>
      <c r="M112" s="662">
        <v>1.5</v>
      </c>
      <c r="N112" s="662" t="s">
        <v>306</v>
      </c>
      <c r="O112" s="662">
        <v>15915</v>
      </c>
      <c r="P112" s="662" t="s">
        <v>40</v>
      </c>
      <c r="Q112" s="667">
        <f t="shared" si="23"/>
        <v>43.52</v>
      </c>
      <c r="R112" s="667">
        <f t="shared" si="24"/>
        <v>142.19</v>
      </c>
      <c r="T112" s="668" t="s">
        <v>4605</v>
      </c>
      <c r="U112" s="668" t="s">
        <v>4605</v>
      </c>
      <c r="V112" s="668" t="s">
        <v>4605</v>
      </c>
      <c r="W112" s="668" t="s">
        <v>22</v>
      </c>
      <c r="X112" s="668" t="s">
        <v>22</v>
      </c>
      <c r="Y112" s="668" t="s">
        <v>22</v>
      </c>
      <c r="Z112" s="668" t="s">
        <v>22</v>
      </c>
      <c r="AB112" s="662" t="str">
        <f t="shared" si="14"/>
        <v>昭49.11.1</v>
      </c>
      <c r="AC112" s="662" t="str">
        <f t="shared" si="15"/>
        <v>昭53.10.25</v>
      </c>
      <c r="AD112" s="662" t="str">
        <f t="shared" si="18"/>
        <v>#</v>
      </c>
      <c r="AE112" s="662" t="str">
        <f t="shared" si="16"/>
        <v>昭53.10.25</v>
      </c>
      <c r="AF112" s="662" t="str">
        <f t="shared" si="19"/>
        <v>昭53.10.25</v>
      </c>
      <c r="AG112" s="662" t="str">
        <f t="shared" si="20"/>
        <v/>
      </c>
      <c r="AH112" s="662">
        <f t="shared" si="17"/>
        <v>9</v>
      </c>
      <c r="AI112" s="662" t="str">
        <f t="shared" si="21"/>
        <v>15</v>
      </c>
      <c r="AJ112" s="662" t="str">
        <f t="shared" si="22"/>
        <v>15_芦別</v>
      </c>
      <c r="AK112" s="693" t="str">
        <f>IFERROR(VLOOKUP(AJ112,観測点コードリスト!$L$2:$N$1665,3,FALSE),"")</f>
        <v>0043</v>
      </c>
    </row>
    <row r="113" spans="1:37" hidden="1">
      <c r="A113" s="662" t="s">
        <v>276</v>
      </c>
      <c r="B113" s="662">
        <v>15276</v>
      </c>
      <c r="C113" s="662" t="s">
        <v>72</v>
      </c>
      <c r="D113" s="662" t="s">
        <v>307</v>
      </c>
      <c r="E113" s="662" t="s">
        <v>308</v>
      </c>
      <c r="F113" s="662" t="s">
        <v>309</v>
      </c>
      <c r="G113" s="662">
        <v>43</v>
      </c>
      <c r="H113" s="662">
        <v>25.7</v>
      </c>
      <c r="I113" s="662">
        <v>141</v>
      </c>
      <c r="J113" s="662">
        <v>48.5</v>
      </c>
      <c r="K113" s="662">
        <v>25</v>
      </c>
      <c r="L113" s="662" t="s">
        <v>22</v>
      </c>
      <c r="M113" s="662" t="s">
        <v>22</v>
      </c>
      <c r="N113" s="662" t="s">
        <v>310</v>
      </c>
      <c r="O113" s="662" t="s">
        <v>22</v>
      </c>
      <c r="P113" s="662" t="s">
        <v>22</v>
      </c>
      <c r="Q113" s="667">
        <f t="shared" si="23"/>
        <v>43.428333000000002</v>
      </c>
      <c r="R113" s="667">
        <f t="shared" si="24"/>
        <v>141.808333</v>
      </c>
      <c r="T113" s="668" t="s">
        <v>4605</v>
      </c>
      <c r="U113" s="668" t="s">
        <v>22</v>
      </c>
      <c r="V113" s="668" t="s">
        <v>22</v>
      </c>
      <c r="W113" s="668" t="s">
        <v>22</v>
      </c>
      <c r="X113" s="668" t="s">
        <v>22</v>
      </c>
      <c r="Y113" s="668" t="s">
        <v>22</v>
      </c>
      <c r="Z113" s="668" t="s">
        <v>22</v>
      </c>
      <c r="AB113" s="662" t="str">
        <f t="shared" si="14"/>
        <v>昭58.8.2</v>
      </c>
      <c r="AC113" s="662" t="str">
        <f t="shared" si="15"/>
        <v>昭58.8.2</v>
      </c>
      <c r="AD113" s="662" t="str">
        <f t="shared" si="18"/>
        <v>昭</v>
      </c>
      <c r="AE113" s="662" t="str">
        <f t="shared" si="16"/>
        <v>昭58.8.2</v>
      </c>
      <c r="AF113" s="662" t="str">
        <f t="shared" si="19"/>
        <v>昭58.8.2</v>
      </c>
      <c r="AG113" s="662" t="str">
        <f t="shared" si="20"/>
        <v/>
      </c>
      <c r="AH113" s="662">
        <f t="shared" si="17"/>
        <v>7</v>
      </c>
      <c r="AI113" s="662" t="str">
        <f t="shared" si="21"/>
        <v>15</v>
      </c>
      <c r="AJ113" s="662" t="str">
        <f t="shared" si="22"/>
        <v>15_浦臼</v>
      </c>
      <c r="AK113" s="693" t="str">
        <f>IFERROR(VLOOKUP(AJ113,観測点コードリスト!$L$2:$N$1665,3,FALSE),"")</f>
        <v>1400</v>
      </c>
    </row>
    <row r="114" spans="1:37" ht="18.75" customHeight="1">
      <c r="A114" s="662" t="s">
        <v>276</v>
      </c>
      <c r="B114" s="662">
        <v>15311</v>
      </c>
      <c r="C114" s="662" t="s">
        <v>17</v>
      </c>
      <c r="D114" s="662" t="s">
        <v>311</v>
      </c>
      <c r="E114" s="662" t="s">
        <v>312</v>
      </c>
      <c r="F114" s="662" t="s">
        <v>313</v>
      </c>
      <c r="G114" s="662">
        <v>43</v>
      </c>
      <c r="H114" s="662">
        <v>19.8</v>
      </c>
      <c r="I114" s="662">
        <v>141</v>
      </c>
      <c r="J114" s="662">
        <v>37</v>
      </c>
      <c r="K114" s="662">
        <v>50</v>
      </c>
      <c r="L114" s="662">
        <v>10</v>
      </c>
      <c r="M114" s="662">
        <v>1.5</v>
      </c>
      <c r="N114" s="662" t="s">
        <v>314</v>
      </c>
      <c r="O114" s="662" t="s">
        <v>22</v>
      </c>
      <c r="P114" s="662" t="s">
        <v>40</v>
      </c>
      <c r="Q114" s="667">
        <f t="shared" si="23"/>
        <v>43.33</v>
      </c>
      <c r="R114" s="667">
        <f t="shared" si="24"/>
        <v>141.61666700000001</v>
      </c>
      <c r="T114" s="668" t="s">
        <v>4605</v>
      </c>
      <c r="U114" s="668" t="s">
        <v>4605</v>
      </c>
      <c r="V114" s="668" t="s">
        <v>4605</v>
      </c>
      <c r="W114" s="668" t="s">
        <v>22</v>
      </c>
      <c r="X114" s="668" t="s">
        <v>22</v>
      </c>
      <c r="Y114" s="668" t="s">
        <v>22</v>
      </c>
      <c r="Z114" s="668" t="s">
        <v>22</v>
      </c>
      <c r="AB114" s="662" t="str">
        <f t="shared" si="14"/>
        <v>昭50.5.16</v>
      </c>
      <c r="AC114" s="662" t="str">
        <f t="shared" si="15"/>
        <v>昭52.10.6</v>
      </c>
      <c r="AD114" s="662" t="str">
        <f t="shared" si="18"/>
        <v>(</v>
      </c>
      <c r="AE114" s="662" t="str">
        <f t="shared" si="16"/>
        <v>(昭50.5.16)昭52.10.6</v>
      </c>
      <c r="AF114" s="662" t="str">
        <f t="shared" si="19"/>
        <v>昭50.5.16)昭52.10.6</v>
      </c>
      <c r="AG114" s="662">
        <f t="shared" si="20"/>
        <v>9</v>
      </c>
      <c r="AH114" s="662">
        <f t="shared" si="17"/>
        <v>17</v>
      </c>
      <c r="AI114" s="662" t="str">
        <f t="shared" si="21"/>
        <v>15</v>
      </c>
      <c r="AJ114" s="662" t="str">
        <f t="shared" si="22"/>
        <v>15_月形</v>
      </c>
      <c r="AK114" s="693" t="str">
        <f>IFERROR(VLOOKUP(AJ114,観測点コードリスト!$L$2:$N$1665,3,FALSE),"")</f>
        <v>0999</v>
      </c>
    </row>
    <row r="115" spans="1:37">
      <c r="A115" s="662" t="s">
        <v>276</v>
      </c>
      <c r="B115" s="662">
        <v>15321</v>
      </c>
      <c r="C115" s="662" t="s">
        <v>17</v>
      </c>
      <c r="D115" s="662" t="s">
        <v>315</v>
      </c>
      <c r="E115" s="662" t="s">
        <v>316</v>
      </c>
      <c r="F115" s="662" t="s">
        <v>317</v>
      </c>
      <c r="G115" s="662">
        <v>43</v>
      </c>
      <c r="H115" s="662">
        <v>21.8</v>
      </c>
      <c r="I115" s="662">
        <v>141</v>
      </c>
      <c r="J115" s="662">
        <v>49.6</v>
      </c>
      <c r="K115" s="662">
        <v>16</v>
      </c>
      <c r="L115" s="662">
        <v>10</v>
      </c>
      <c r="M115" s="662">
        <v>1.5</v>
      </c>
      <c r="N115" s="662" t="s">
        <v>318</v>
      </c>
      <c r="O115" s="662">
        <v>15920</v>
      </c>
      <c r="P115" s="662" t="s">
        <v>40</v>
      </c>
      <c r="Q115" s="667">
        <f t="shared" si="23"/>
        <v>43.363332999999997</v>
      </c>
      <c r="R115" s="667">
        <f t="shared" si="24"/>
        <v>141.82666699999999</v>
      </c>
      <c r="T115" s="668" t="s">
        <v>4605</v>
      </c>
      <c r="U115" s="668" t="s">
        <v>4605</v>
      </c>
      <c r="V115" s="668" t="s">
        <v>4605</v>
      </c>
      <c r="W115" s="668" t="s">
        <v>22</v>
      </c>
      <c r="X115" s="668" t="s">
        <v>22</v>
      </c>
      <c r="Y115" s="668" t="s">
        <v>22</v>
      </c>
      <c r="Z115" s="668" t="s">
        <v>22</v>
      </c>
      <c r="AB115" s="662" t="str">
        <f t="shared" si="14"/>
        <v>昭49.11.1</v>
      </c>
      <c r="AC115" s="662" t="str">
        <f t="shared" si="15"/>
        <v>昭52.10.5</v>
      </c>
      <c r="AD115" s="662" t="str">
        <f t="shared" si="18"/>
        <v>#</v>
      </c>
      <c r="AE115" s="662" t="str">
        <f t="shared" si="16"/>
        <v>昭52.10.5</v>
      </c>
      <c r="AF115" s="662" t="str">
        <f t="shared" si="19"/>
        <v>昭52.10.5</v>
      </c>
      <c r="AG115" s="662" t="str">
        <f t="shared" si="20"/>
        <v/>
      </c>
      <c r="AH115" s="662">
        <f t="shared" si="17"/>
        <v>8</v>
      </c>
      <c r="AI115" s="662" t="str">
        <f t="shared" si="21"/>
        <v>15</v>
      </c>
      <c r="AJ115" s="662" t="str">
        <f t="shared" si="22"/>
        <v>15_美唄</v>
      </c>
      <c r="AK115" s="693" t="str">
        <f>IFERROR(VLOOKUP(AJ115,観測点コードリスト!$L$2:$N$1665,3,FALSE),"")</f>
        <v>0044</v>
      </c>
    </row>
    <row r="116" spans="1:37">
      <c r="A116" s="662" t="s">
        <v>276</v>
      </c>
      <c r="B116" s="662">
        <v>15356</v>
      </c>
      <c r="C116" s="662" t="s">
        <v>23</v>
      </c>
      <c r="D116" s="662" t="s">
        <v>319</v>
      </c>
      <c r="E116" s="662" t="s">
        <v>320</v>
      </c>
      <c r="F116" s="662" t="s">
        <v>321</v>
      </c>
      <c r="G116" s="662">
        <v>43</v>
      </c>
      <c r="H116" s="662">
        <v>12.7</v>
      </c>
      <c r="I116" s="662">
        <v>141</v>
      </c>
      <c r="J116" s="662">
        <v>47.1</v>
      </c>
      <c r="K116" s="662">
        <v>42</v>
      </c>
      <c r="L116" s="662">
        <v>22.1</v>
      </c>
      <c r="M116" s="662" t="s">
        <v>22</v>
      </c>
      <c r="N116" s="662" t="s">
        <v>322</v>
      </c>
      <c r="O116" s="662">
        <v>15923</v>
      </c>
      <c r="P116" s="662" t="s">
        <v>22</v>
      </c>
      <c r="Q116" s="667">
        <f t="shared" si="23"/>
        <v>43.211666999999998</v>
      </c>
      <c r="R116" s="667">
        <f t="shared" si="24"/>
        <v>141.785</v>
      </c>
      <c r="T116" s="668" t="s">
        <v>4605</v>
      </c>
      <c r="U116" s="668" t="s">
        <v>4605</v>
      </c>
      <c r="V116" s="668" t="s">
        <v>4605</v>
      </c>
      <c r="W116" s="668" t="s">
        <v>22</v>
      </c>
      <c r="X116" s="668" t="s">
        <v>22</v>
      </c>
      <c r="Y116" s="668" t="s">
        <v>4605</v>
      </c>
      <c r="Z116" s="668" t="s">
        <v>22</v>
      </c>
      <c r="AB116" s="662" t="str">
        <f t="shared" si="14"/>
        <v>昭49.11.1</v>
      </c>
      <c r="AC116" s="662" t="str">
        <f t="shared" si="15"/>
        <v>昭50.4.3</v>
      </c>
      <c r="AD116" s="662" t="str">
        <f t="shared" si="18"/>
        <v>#</v>
      </c>
      <c r="AE116" s="662" t="str">
        <f t="shared" si="16"/>
        <v>昭50.4.3</v>
      </c>
      <c r="AF116" s="662" t="str">
        <f t="shared" si="19"/>
        <v>昭50.4.3</v>
      </c>
      <c r="AG116" s="662" t="str">
        <f t="shared" si="20"/>
        <v/>
      </c>
      <c r="AH116" s="662">
        <f t="shared" si="17"/>
        <v>7</v>
      </c>
      <c r="AI116" s="662" t="str">
        <f t="shared" si="21"/>
        <v>15</v>
      </c>
      <c r="AJ116" s="662" t="str">
        <f t="shared" si="22"/>
        <v>15_岩見沢</v>
      </c>
      <c r="AK116" s="693" t="str">
        <f>IFERROR(VLOOKUP(AJ116,観測点コードリスト!$L$2:$N$1665,3,FALSE),"")</f>
        <v>47413</v>
      </c>
    </row>
    <row r="117" spans="1:37" ht="18.75" hidden="1" customHeight="1">
      <c r="A117" s="662" t="s">
        <v>276</v>
      </c>
      <c r="B117" s="662">
        <v>15391</v>
      </c>
      <c r="C117" s="662" t="s">
        <v>72</v>
      </c>
      <c r="D117" s="662" t="s">
        <v>323</v>
      </c>
      <c r="E117" s="662" t="s">
        <v>324</v>
      </c>
      <c r="F117" s="662" t="s">
        <v>325</v>
      </c>
      <c r="G117" s="662">
        <v>43</v>
      </c>
      <c r="H117" s="662">
        <v>7.3</v>
      </c>
      <c r="I117" s="662">
        <v>141</v>
      </c>
      <c r="J117" s="662">
        <v>44.7</v>
      </c>
      <c r="K117" s="662">
        <v>20</v>
      </c>
      <c r="L117" s="662" t="s">
        <v>22</v>
      </c>
      <c r="M117" s="662" t="s">
        <v>22</v>
      </c>
      <c r="N117" s="662" t="s">
        <v>326</v>
      </c>
      <c r="O117" s="662" t="s">
        <v>22</v>
      </c>
      <c r="P117" s="662" t="s">
        <v>22</v>
      </c>
      <c r="Q117" s="667">
        <f t="shared" si="23"/>
        <v>43.121667000000002</v>
      </c>
      <c r="R117" s="667">
        <f t="shared" si="24"/>
        <v>141.745</v>
      </c>
      <c r="T117" s="668" t="s">
        <v>4605</v>
      </c>
      <c r="U117" s="668" t="s">
        <v>22</v>
      </c>
      <c r="V117" s="668" t="s">
        <v>22</v>
      </c>
      <c r="W117" s="668" t="s">
        <v>22</v>
      </c>
      <c r="X117" s="668" t="s">
        <v>22</v>
      </c>
      <c r="Y117" s="668" t="s">
        <v>22</v>
      </c>
      <c r="Z117" s="668" t="s">
        <v>22</v>
      </c>
      <c r="AB117" s="662" t="str">
        <f t="shared" si="14"/>
        <v>昭50.6.7</v>
      </c>
      <c r="AC117" s="662" t="str">
        <f t="shared" si="15"/>
        <v>昭50.6.7</v>
      </c>
      <c r="AD117" s="662" t="str">
        <f t="shared" si="18"/>
        <v>昭</v>
      </c>
      <c r="AE117" s="662" t="str">
        <f t="shared" si="16"/>
        <v>昭50.6.7</v>
      </c>
      <c r="AF117" s="662" t="str">
        <f t="shared" si="19"/>
        <v>昭50.6.7</v>
      </c>
      <c r="AG117" s="662" t="str">
        <f t="shared" si="20"/>
        <v/>
      </c>
      <c r="AH117" s="662">
        <f t="shared" si="17"/>
        <v>7</v>
      </c>
      <c r="AI117" s="662" t="str">
        <f t="shared" si="21"/>
        <v>15</v>
      </c>
      <c r="AJ117" s="662" t="str">
        <f t="shared" si="22"/>
        <v>15_栗沢</v>
      </c>
      <c r="AK117" s="693" t="str">
        <f>IFERROR(VLOOKUP(AJ117,観測点コードリスト!$L$2:$N$1665,3,FALSE),"")</f>
        <v>1068</v>
      </c>
    </row>
    <row r="118" spans="1:37">
      <c r="A118" s="662" t="s">
        <v>276</v>
      </c>
      <c r="B118" s="662">
        <v>15431</v>
      </c>
      <c r="C118" s="662" t="s">
        <v>17</v>
      </c>
      <c r="D118" s="662" t="s">
        <v>327</v>
      </c>
      <c r="E118" s="662" t="s">
        <v>328</v>
      </c>
      <c r="F118" s="662" t="s">
        <v>329</v>
      </c>
      <c r="G118" s="662">
        <v>43</v>
      </c>
      <c r="H118" s="662">
        <v>0.7</v>
      </c>
      <c r="I118" s="662">
        <v>141</v>
      </c>
      <c r="J118" s="662">
        <v>41.6</v>
      </c>
      <c r="K118" s="662">
        <v>13</v>
      </c>
      <c r="L118" s="662">
        <v>10.1</v>
      </c>
      <c r="M118" s="662">
        <v>2.5</v>
      </c>
      <c r="N118" s="662" t="s">
        <v>318</v>
      </c>
      <c r="O118" s="662" t="s">
        <v>22</v>
      </c>
      <c r="P118" s="662" t="s">
        <v>22</v>
      </c>
      <c r="Q118" s="667">
        <f t="shared" si="23"/>
        <v>43.011667000000003</v>
      </c>
      <c r="R118" s="667">
        <f t="shared" si="24"/>
        <v>141.693333</v>
      </c>
      <c r="T118" s="668" t="s">
        <v>4605</v>
      </c>
      <c r="U118" s="668" t="s">
        <v>4605</v>
      </c>
      <c r="V118" s="668" t="s">
        <v>4605</v>
      </c>
      <c r="W118" s="668" t="s">
        <v>22</v>
      </c>
      <c r="X118" s="668" t="s">
        <v>22</v>
      </c>
      <c r="Y118" s="668" t="s">
        <v>22</v>
      </c>
      <c r="Z118" s="668" t="s">
        <v>22</v>
      </c>
      <c r="AB118" s="662" t="str">
        <f t="shared" si="14"/>
        <v>昭49.11.1</v>
      </c>
      <c r="AC118" s="662" t="str">
        <f t="shared" si="15"/>
        <v>昭52.10.5</v>
      </c>
      <c r="AD118" s="662" t="str">
        <f t="shared" si="18"/>
        <v>#</v>
      </c>
      <c r="AE118" s="662" t="str">
        <f t="shared" si="16"/>
        <v>昭52.10.5</v>
      </c>
      <c r="AF118" s="662" t="str">
        <f t="shared" si="19"/>
        <v>昭52.10.5</v>
      </c>
      <c r="AG118" s="662" t="str">
        <f t="shared" si="20"/>
        <v/>
      </c>
      <c r="AH118" s="662">
        <f t="shared" si="17"/>
        <v>8</v>
      </c>
      <c r="AI118" s="662" t="str">
        <f t="shared" si="21"/>
        <v>15</v>
      </c>
      <c r="AJ118" s="662" t="str">
        <f t="shared" si="22"/>
        <v>15_長沼</v>
      </c>
      <c r="AK118" s="693" t="str">
        <f>IFERROR(VLOOKUP(AJ118,観測点コードリスト!$L$2:$N$1665,3,FALSE),"")</f>
        <v>0047</v>
      </c>
    </row>
    <row r="119" spans="1:37">
      <c r="A119" s="662" t="s">
        <v>276</v>
      </c>
      <c r="B119" s="662">
        <v>15442</v>
      </c>
      <c r="C119" s="662" t="s">
        <v>17</v>
      </c>
      <c r="D119" s="662" t="s">
        <v>330</v>
      </c>
      <c r="E119" s="662" t="s">
        <v>331</v>
      </c>
      <c r="F119" s="662" t="s">
        <v>332</v>
      </c>
      <c r="G119" s="662">
        <v>43</v>
      </c>
      <c r="H119" s="662">
        <v>2.2999999999999998</v>
      </c>
      <c r="I119" s="662">
        <v>141</v>
      </c>
      <c r="J119" s="662">
        <v>57.4</v>
      </c>
      <c r="K119" s="662">
        <v>293</v>
      </c>
      <c r="L119" s="662">
        <v>10.1</v>
      </c>
      <c r="M119" s="662">
        <v>1.5</v>
      </c>
      <c r="N119" s="662" t="s">
        <v>97</v>
      </c>
      <c r="O119" s="662">
        <v>15925</v>
      </c>
      <c r="P119" s="662" t="s">
        <v>22</v>
      </c>
      <c r="Q119" s="667">
        <f t="shared" si="23"/>
        <v>43.038333000000002</v>
      </c>
      <c r="R119" s="667">
        <f t="shared" si="24"/>
        <v>141.95666700000001</v>
      </c>
      <c r="T119" s="668" t="s">
        <v>4605</v>
      </c>
      <c r="U119" s="668" t="s">
        <v>4605</v>
      </c>
      <c r="V119" s="668" t="s">
        <v>4605</v>
      </c>
      <c r="W119" s="668" t="s">
        <v>22</v>
      </c>
      <c r="X119" s="668" t="s">
        <v>22</v>
      </c>
      <c r="Y119" s="668" t="s">
        <v>22</v>
      </c>
      <c r="Z119" s="668" t="s">
        <v>22</v>
      </c>
      <c r="AB119" s="662" t="str">
        <f t="shared" si="14"/>
        <v>昭49.11.1</v>
      </c>
      <c r="AC119" s="662" t="str">
        <f t="shared" si="15"/>
        <v>昭51.4.1</v>
      </c>
      <c r="AD119" s="662" t="str">
        <f t="shared" si="18"/>
        <v>#</v>
      </c>
      <c r="AE119" s="662" t="str">
        <f t="shared" si="16"/>
        <v>昭51.4.1</v>
      </c>
      <c r="AF119" s="662" t="str">
        <f t="shared" si="19"/>
        <v>昭51.4.1</v>
      </c>
      <c r="AG119" s="662" t="str">
        <f t="shared" si="20"/>
        <v/>
      </c>
      <c r="AH119" s="662">
        <f t="shared" si="17"/>
        <v>7</v>
      </c>
      <c r="AI119" s="662" t="str">
        <f t="shared" si="21"/>
        <v>15</v>
      </c>
      <c r="AJ119" s="662" t="str">
        <f t="shared" si="22"/>
        <v>15_夕張</v>
      </c>
      <c r="AK119" s="693" t="str">
        <f>IFERROR(VLOOKUP(AJ119,観測点コードリスト!$L$2:$N$1665,3,FALSE),"")</f>
        <v>0049</v>
      </c>
    </row>
    <row r="120" spans="1:37" ht="18.75" hidden="1" customHeight="1">
      <c r="A120" s="662" t="s">
        <v>276</v>
      </c>
      <c r="B120" s="662">
        <v>15451</v>
      </c>
      <c r="C120" s="662" t="s">
        <v>72</v>
      </c>
      <c r="D120" s="662" t="s">
        <v>333</v>
      </c>
      <c r="E120" s="662" t="s">
        <v>334</v>
      </c>
      <c r="F120" s="662" t="s">
        <v>335</v>
      </c>
      <c r="G120" s="662">
        <v>43</v>
      </c>
      <c r="H120" s="662">
        <v>4.8</v>
      </c>
      <c r="I120" s="662">
        <v>142</v>
      </c>
      <c r="J120" s="662">
        <v>6</v>
      </c>
      <c r="K120" s="662">
        <v>310</v>
      </c>
      <c r="L120" s="662" t="s">
        <v>22</v>
      </c>
      <c r="M120" s="662" t="s">
        <v>22</v>
      </c>
      <c r="N120" s="662" t="s">
        <v>310</v>
      </c>
      <c r="O120" s="662" t="s">
        <v>22</v>
      </c>
      <c r="P120" s="662" t="s">
        <v>22</v>
      </c>
      <c r="Q120" s="667">
        <f t="shared" si="23"/>
        <v>43.08</v>
      </c>
      <c r="R120" s="667">
        <f t="shared" si="24"/>
        <v>142.1</v>
      </c>
      <c r="T120" s="668" t="s">
        <v>4605</v>
      </c>
      <c r="U120" s="668" t="s">
        <v>22</v>
      </c>
      <c r="V120" s="668" t="s">
        <v>22</v>
      </c>
      <c r="W120" s="668" t="s">
        <v>22</v>
      </c>
      <c r="X120" s="668" t="s">
        <v>22</v>
      </c>
      <c r="Y120" s="668" t="s">
        <v>22</v>
      </c>
      <c r="Z120" s="668" t="s">
        <v>22</v>
      </c>
      <c r="AB120" s="662" t="str">
        <f t="shared" si="14"/>
        <v>昭58.8.2</v>
      </c>
      <c r="AC120" s="662" t="str">
        <f t="shared" si="15"/>
        <v>昭58.8.2</v>
      </c>
      <c r="AD120" s="662" t="str">
        <f t="shared" si="18"/>
        <v>昭</v>
      </c>
      <c r="AE120" s="662" t="str">
        <f t="shared" si="16"/>
        <v>昭58.8.2</v>
      </c>
      <c r="AF120" s="662" t="str">
        <f t="shared" si="19"/>
        <v>昭58.8.2</v>
      </c>
      <c r="AG120" s="662" t="str">
        <f t="shared" si="20"/>
        <v/>
      </c>
      <c r="AH120" s="662">
        <f t="shared" si="17"/>
        <v>7</v>
      </c>
      <c r="AI120" s="662" t="str">
        <f t="shared" si="21"/>
        <v>15</v>
      </c>
      <c r="AJ120" s="662" t="str">
        <f t="shared" si="22"/>
        <v>15_鹿島</v>
      </c>
      <c r="AK120" s="693" t="str">
        <f>IFERROR(VLOOKUP(AJ120,観測点コードリスト!$L$2:$N$1665,3,FALSE),"")</f>
        <v>1401</v>
      </c>
    </row>
    <row r="121" spans="1:37" hidden="1">
      <c r="A121" s="662" t="s">
        <v>276</v>
      </c>
      <c r="B121" s="662">
        <v>15491</v>
      </c>
      <c r="C121" s="662" t="s">
        <v>72</v>
      </c>
      <c r="D121" s="662" t="s">
        <v>336</v>
      </c>
      <c r="E121" s="662" t="s">
        <v>337</v>
      </c>
      <c r="F121" s="662" t="s">
        <v>338</v>
      </c>
      <c r="G121" s="662">
        <v>42</v>
      </c>
      <c r="H121" s="662">
        <v>57.6</v>
      </c>
      <c r="I121" s="662">
        <v>142</v>
      </c>
      <c r="J121" s="662">
        <v>1.2</v>
      </c>
      <c r="K121" s="662">
        <v>161</v>
      </c>
      <c r="L121" s="662" t="s">
        <v>22</v>
      </c>
      <c r="M121" s="662" t="s">
        <v>22</v>
      </c>
      <c r="N121" s="662" t="s">
        <v>310</v>
      </c>
      <c r="O121" s="662" t="s">
        <v>22</v>
      </c>
      <c r="P121" s="662" t="s">
        <v>22</v>
      </c>
      <c r="Q121" s="667">
        <f t="shared" si="23"/>
        <v>42.96</v>
      </c>
      <c r="R121" s="667">
        <f t="shared" si="24"/>
        <v>142.02000000000001</v>
      </c>
      <c r="T121" s="668" t="s">
        <v>4605</v>
      </c>
      <c r="U121" s="668" t="s">
        <v>22</v>
      </c>
      <c r="V121" s="668" t="s">
        <v>22</v>
      </c>
      <c r="W121" s="668" t="s">
        <v>22</v>
      </c>
      <c r="X121" s="668" t="s">
        <v>22</v>
      </c>
      <c r="Y121" s="668" t="s">
        <v>22</v>
      </c>
      <c r="Z121" s="668" t="s">
        <v>22</v>
      </c>
      <c r="AB121" s="662" t="str">
        <f t="shared" si="14"/>
        <v>昭58.8.2</v>
      </c>
      <c r="AC121" s="662" t="str">
        <f t="shared" si="15"/>
        <v>昭58.8.2</v>
      </c>
      <c r="AD121" s="662" t="str">
        <f t="shared" si="18"/>
        <v>昭</v>
      </c>
      <c r="AE121" s="662" t="str">
        <f t="shared" si="16"/>
        <v>昭58.8.2</v>
      </c>
      <c r="AF121" s="662" t="str">
        <f t="shared" si="19"/>
        <v>昭58.8.2</v>
      </c>
      <c r="AG121" s="662" t="str">
        <f t="shared" si="20"/>
        <v/>
      </c>
      <c r="AH121" s="662">
        <f t="shared" si="17"/>
        <v>7</v>
      </c>
      <c r="AI121" s="662" t="str">
        <f t="shared" si="21"/>
        <v>15</v>
      </c>
      <c r="AJ121" s="662" t="str">
        <f t="shared" si="22"/>
        <v>15_沼の沢</v>
      </c>
      <c r="AK121" s="693" t="str">
        <f>IFERROR(VLOOKUP(AJ121,観測点コードリスト!$L$2:$N$1665,3,FALSE),"")</f>
        <v>1402</v>
      </c>
    </row>
    <row r="122" spans="1:37" hidden="1">
      <c r="A122" s="662" t="s">
        <v>77</v>
      </c>
      <c r="B122" s="662">
        <v>15900</v>
      </c>
      <c r="C122" s="662" t="s">
        <v>4609</v>
      </c>
      <c r="D122" s="662" t="s">
        <v>185</v>
      </c>
      <c r="E122" s="662" t="s">
        <v>186</v>
      </c>
      <c r="F122" s="662" t="s">
        <v>187</v>
      </c>
      <c r="G122" s="662">
        <v>44</v>
      </c>
      <c r="H122" s="662">
        <v>16.899999999999999</v>
      </c>
      <c r="I122" s="662">
        <v>142</v>
      </c>
      <c r="J122" s="662">
        <v>9.6999999999999993</v>
      </c>
      <c r="K122" s="662">
        <v>255</v>
      </c>
      <c r="L122" s="662" t="s">
        <v>22</v>
      </c>
      <c r="M122" s="662" t="s">
        <v>22</v>
      </c>
      <c r="N122" s="662" t="s">
        <v>4620</v>
      </c>
      <c r="O122" s="662" t="s">
        <v>4740</v>
      </c>
      <c r="P122" s="662" t="s">
        <v>22</v>
      </c>
      <c r="Q122" s="667">
        <f t="shared" si="23"/>
        <v>44.281666999999999</v>
      </c>
      <c r="R122" s="667">
        <f t="shared" si="24"/>
        <v>142.16166699999999</v>
      </c>
      <c r="T122" s="668" t="s">
        <v>22</v>
      </c>
      <c r="U122" s="668" t="s">
        <v>22</v>
      </c>
      <c r="V122" s="668" t="s">
        <v>22</v>
      </c>
      <c r="W122" s="668" t="s">
        <v>22</v>
      </c>
      <c r="X122" s="668" t="s">
        <v>4605</v>
      </c>
      <c r="Y122" s="668" t="s">
        <v>22</v>
      </c>
      <c r="Z122" s="668" t="s">
        <v>22</v>
      </c>
      <c r="AB122" s="662" t="str">
        <f t="shared" si="14"/>
        <v>-</v>
      </c>
      <c r="AC122" s="662" t="str">
        <f t="shared" si="15"/>
        <v>昭56.10.15</v>
      </c>
      <c r="AD122" s="662" t="str">
        <f t="shared" si="18"/>
        <v>昭</v>
      </c>
      <c r="AE122" s="662" t="str">
        <f t="shared" si="16"/>
        <v>昭56.10.15</v>
      </c>
      <c r="AF122" s="662" t="str">
        <f t="shared" si="19"/>
        <v>昭56.10.15</v>
      </c>
      <c r="AG122" s="662" t="str">
        <f t="shared" si="20"/>
        <v/>
      </c>
      <c r="AH122" s="662">
        <f t="shared" si="17"/>
        <v>9</v>
      </c>
      <c r="AI122" s="690">
        <v>12</v>
      </c>
      <c r="AJ122" s="662" t="str">
        <f t="shared" si="22"/>
        <v>12_朱鞠内</v>
      </c>
      <c r="AK122" s="693" t="str">
        <f>IFERROR(VLOOKUP(AJ122,観測点コードリスト!$L$2:$N$1665,3,FALSE),"")</f>
        <v>1279</v>
      </c>
    </row>
    <row r="123" spans="1:37" hidden="1">
      <c r="A123" s="662" t="s">
        <v>77</v>
      </c>
      <c r="B123" s="662">
        <v>15905</v>
      </c>
      <c r="C123" s="662" t="s">
        <v>4609</v>
      </c>
      <c r="D123" s="662" t="s">
        <v>189</v>
      </c>
      <c r="E123" s="662" t="s">
        <v>190</v>
      </c>
      <c r="F123" s="662" t="s">
        <v>191</v>
      </c>
      <c r="G123" s="662">
        <v>44</v>
      </c>
      <c r="H123" s="662">
        <v>0.6</v>
      </c>
      <c r="I123" s="662">
        <v>142</v>
      </c>
      <c r="J123" s="662">
        <v>9.6</v>
      </c>
      <c r="K123" s="662">
        <v>159</v>
      </c>
      <c r="L123" s="662" t="s">
        <v>22</v>
      </c>
      <c r="M123" s="662" t="s">
        <v>22</v>
      </c>
      <c r="N123" s="662" t="s">
        <v>4621</v>
      </c>
      <c r="O123" s="662" t="s">
        <v>4740</v>
      </c>
      <c r="P123" s="662" t="s">
        <v>22</v>
      </c>
      <c r="Q123" s="667">
        <f t="shared" si="23"/>
        <v>44.01</v>
      </c>
      <c r="R123" s="667">
        <f t="shared" si="24"/>
        <v>142.16</v>
      </c>
      <c r="T123" s="668" t="s">
        <v>22</v>
      </c>
      <c r="U123" s="668" t="s">
        <v>22</v>
      </c>
      <c r="V123" s="668" t="s">
        <v>22</v>
      </c>
      <c r="W123" s="668" t="s">
        <v>22</v>
      </c>
      <c r="X123" s="668" t="s">
        <v>4605</v>
      </c>
      <c r="Y123" s="668" t="s">
        <v>22</v>
      </c>
      <c r="Z123" s="668" t="s">
        <v>22</v>
      </c>
      <c r="AB123" s="662" t="str">
        <f t="shared" si="14"/>
        <v>-</v>
      </c>
      <c r="AC123" s="662" t="str">
        <f t="shared" si="15"/>
        <v>昭56.10.14</v>
      </c>
      <c r="AD123" s="662" t="str">
        <f t="shared" si="18"/>
        <v>昭</v>
      </c>
      <c r="AE123" s="662" t="str">
        <f t="shared" si="16"/>
        <v>昭56.10.14</v>
      </c>
      <c r="AF123" s="662" t="str">
        <f t="shared" si="19"/>
        <v>昭56.10.14</v>
      </c>
      <c r="AG123" s="662" t="str">
        <f t="shared" si="20"/>
        <v/>
      </c>
      <c r="AH123" s="662">
        <f t="shared" si="17"/>
        <v>9</v>
      </c>
      <c r="AI123" s="690">
        <v>12</v>
      </c>
      <c r="AJ123" s="662" t="str">
        <f t="shared" si="22"/>
        <v>12_幌加内</v>
      </c>
      <c r="AK123" s="693" t="str">
        <f>IFERROR(VLOOKUP(AJ123,観測点コードリスト!$L$2:$N$1665,3,FALSE),"")</f>
        <v>1053</v>
      </c>
    </row>
    <row r="124" spans="1:37" hidden="1">
      <c r="A124" s="662" t="s">
        <v>276</v>
      </c>
      <c r="B124" s="662">
        <v>15910</v>
      </c>
      <c r="C124" s="662" t="s">
        <v>4609</v>
      </c>
      <c r="D124" s="662" t="s">
        <v>280</v>
      </c>
      <c r="E124" s="662" t="s">
        <v>281</v>
      </c>
      <c r="F124" s="662" t="s">
        <v>282</v>
      </c>
      <c r="G124" s="662">
        <v>43</v>
      </c>
      <c r="H124" s="662">
        <v>43.1</v>
      </c>
      <c r="I124" s="662">
        <v>142</v>
      </c>
      <c r="J124" s="662">
        <v>4.4000000000000004</v>
      </c>
      <c r="K124" s="662">
        <v>55</v>
      </c>
      <c r="L124" s="662" t="s">
        <v>22</v>
      </c>
      <c r="M124" s="662" t="s">
        <v>22</v>
      </c>
      <c r="N124" s="662" t="s">
        <v>4621</v>
      </c>
      <c r="O124" s="662" t="s">
        <v>4740</v>
      </c>
      <c r="P124" s="662" t="s">
        <v>22</v>
      </c>
      <c r="Q124" s="667">
        <f t="shared" si="23"/>
        <v>43.718333000000001</v>
      </c>
      <c r="R124" s="667">
        <f t="shared" si="24"/>
        <v>142.07333299999999</v>
      </c>
      <c r="T124" s="668" t="s">
        <v>22</v>
      </c>
      <c r="U124" s="668" t="s">
        <v>22</v>
      </c>
      <c r="V124" s="668" t="s">
        <v>22</v>
      </c>
      <c r="W124" s="668" t="s">
        <v>22</v>
      </c>
      <c r="X124" s="668" t="s">
        <v>4605</v>
      </c>
      <c r="Y124" s="668" t="s">
        <v>22</v>
      </c>
      <c r="Z124" s="668" t="s">
        <v>22</v>
      </c>
      <c r="AB124" s="662" t="str">
        <f t="shared" si="14"/>
        <v>-</v>
      </c>
      <c r="AC124" s="662" t="str">
        <f t="shared" si="15"/>
        <v>昭56.10.14</v>
      </c>
      <c r="AD124" s="662" t="str">
        <f t="shared" si="18"/>
        <v>昭</v>
      </c>
      <c r="AE124" s="662" t="str">
        <f t="shared" si="16"/>
        <v>昭56.10.14</v>
      </c>
      <c r="AF124" s="662" t="str">
        <f t="shared" si="19"/>
        <v>昭56.10.14</v>
      </c>
      <c r="AG124" s="662" t="str">
        <f t="shared" si="20"/>
        <v/>
      </c>
      <c r="AH124" s="662">
        <f t="shared" si="17"/>
        <v>9</v>
      </c>
      <c r="AI124" s="662" t="str">
        <f t="shared" si="21"/>
        <v>15</v>
      </c>
      <c r="AJ124" s="662" t="str">
        <f t="shared" si="22"/>
        <v>15_深川</v>
      </c>
      <c r="AK124" s="693" t="str">
        <f>IFERROR(VLOOKUP(AJ124,観測点コードリスト!$L$2:$N$1665,3,FALSE),"")</f>
        <v>0039</v>
      </c>
    </row>
    <row r="125" spans="1:37" hidden="1">
      <c r="A125" s="662" t="s">
        <v>276</v>
      </c>
      <c r="B125" s="662">
        <v>15915</v>
      </c>
      <c r="C125" s="662" t="s">
        <v>4609</v>
      </c>
      <c r="D125" s="662" t="s">
        <v>303</v>
      </c>
      <c r="E125" s="662" t="s">
        <v>304</v>
      </c>
      <c r="F125" s="662" t="s">
        <v>305</v>
      </c>
      <c r="G125" s="662">
        <v>43</v>
      </c>
      <c r="H125" s="662">
        <v>31.2</v>
      </c>
      <c r="I125" s="662">
        <v>142</v>
      </c>
      <c r="J125" s="662">
        <v>11.4</v>
      </c>
      <c r="K125" s="662">
        <v>91</v>
      </c>
      <c r="L125" s="662" t="s">
        <v>22</v>
      </c>
      <c r="M125" s="662" t="s">
        <v>22</v>
      </c>
      <c r="N125" s="662" t="s">
        <v>4627</v>
      </c>
      <c r="O125" s="662" t="s">
        <v>4740</v>
      </c>
      <c r="P125" s="662" t="s">
        <v>22</v>
      </c>
      <c r="Q125" s="667">
        <f t="shared" si="23"/>
        <v>43.52</v>
      </c>
      <c r="R125" s="667">
        <f t="shared" si="24"/>
        <v>142.19</v>
      </c>
      <c r="T125" s="668" t="s">
        <v>22</v>
      </c>
      <c r="U125" s="668" t="s">
        <v>22</v>
      </c>
      <c r="V125" s="668" t="s">
        <v>22</v>
      </c>
      <c r="W125" s="668" t="s">
        <v>22</v>
      </c>
      <c r="X125" s="668" t="s">
        <v>4605</v>
      </c>
      <c r="Y125" s="668" t="s">
        <v>22</v>
      </c>
      <c r="Z125" s="668" t="s">
        <v>22</v>
      </c>
      <c r="AB125" s="662" t="str">
        <f t="shared" si="14"/>
        <v>-</v>
      </c>
      <c r="AC125" s="662" t="str">
        <f t="shared" si="15"/>
        <v>昭56.10.13</v>
      </c>
      <c r="AD125" s="662" t="str">
        <f t="shared" si="18"/>
        <v>昭</v>
      </c>
      <c r="AE125" s="662" t="str">
        <f t="shared" si="16"/>
        <v>昭56.10.13</v>
      </c>
      <c r="AF125" s="662" t="str">
        <f t="shared" si="19"/>
        <v>昭56.10.13</v>
      </c>
      <c r="AG125" s="662" t="str">
        <f t="shared" si="20"/>
        <v/>
      </c>
      <c r="AH125" s="662">
        <f t="shared" si="17"/>
        <v>9</v>
      </c>
      <c r="AI125" s="662" t="str">
        <f t="shared" si="21"/>
        <v>15</v>
      </c>
      <c r="AJ125" s="662" t="str">
        <f t="shared" si="22"/>
        <v>15_芦別</v>
      </c>
      <c r="AK125" s="693" t="str">
        <f>IFERROR(VLOOKUP(AJ125,観測点コードリスト!$L$2:$N$1665,3,FALSE),"")</f>
        <v>0043</v>
      </c>
    </row>
    <row r="126" spans="1:37" ht="18.75" hidden="1" customHeight="1">
      <c r="A126" s="662" t="s">
        <v>276</v>
      </c>
      <c r="B126" s="662">
        <v>15920</v>
      </c>
      <c r="C126" s="662" t="s">
        <v>4609</v>
      </c>
      <c r="D126" s="662" t="s">
        <v>315</v>
      </c>
      <c r="E126" s="662" t="s">
        <v>316</v>
      </c>
      <c r="F126" s="662" t="s">
        <v>317</v>
      </c>
      <c r="G126" s="662">
        <v>43</v>
      </c>
      <c r="H126" s="662">
        <v>21.8</v>
      </c>
      <c r="I126" s="662">
        <v>141</v>
      </c>
      <c r="J126" s="662">
        <v>49.6</v>
      </c>
      <c r="K126" s="662">
        <v>16</v>
      </c>
      <c r="L126" s="662" t="s">
        <v>22</v>
      </c>
      <c r="M126" s="662" t="s">
        <v>22</v>
      </c>
      <c r="N126" s="662" t="s">
        <v>4627</v>
      </c>
      <c r="O126" s="662" t="s">
        <v>4740</v>
      </c>
      <c r="P126" s="662" t="s">
        <v>22</v>
      </c>
      <c r="Q126" s="667">
        <f t="shared" si="23"/>
        <v>43.363332999999997</v>
      </c>
      <c r="R126" s="667">
        <f t="shared" si="24"/>
        <v>141.82666699999999</v>
      </c>
      <c r="T126" s="668" t="s">
        <v>22</v>
      </c>
      <c r="U126" s="668" t="s">
        <v>22</v>
      </c>
      <c r="V126" s="668" t="s">
        <v>22</v>
      </c>
      <c r="W126" s="668" t="s">
        <v>22</v>
      </c>
      <c r="X126" s="668" t="s">
        <v>4605</v>
      </c>
      <c r="Y126" s="668" t="s">
        <v>22</v>
      </c>
      <c r="Z126" s="668" t="s">
        <v>22</v>
      </c>
      <c r="AB126" s="662" t="str">
        <f t="shared" si="14"/>
        <v>-</v>
      </c>
      <c r="AC126" s="662" t="str">
        <f t="shared" si="15"/>
        <v>昭56.10.13</v>
      </c>
      <c r="AD126" s="662" t="str">
        <f t="shared" si="18"/>
        <v>昭</v>
      </c>
      <c r="AE126" s="662" t="str">
        <f t="shared" si="16"/>
        <v>昭56.10.13</v>
      </c>
      <c r="AF126" s="662" t="str">
        <f t="shared" si="19"/>
        <v>昭56.10.13</v>
      </c>
      <c r="AG126" s="662" t="str">
        <f t="shared" si="20"/>
        <v/>
      </c>
      <c r="AH126" s="662">
        <f t="shared" si="17"/>
        <v>9</v>
      </c>
      <c r="AI126" s="662" t="str">
        <f t="shared" si="21"/>
        <v>15</v>
      </c>
      <c r="AJ126" s="662" t="str">
        <f t="shared" si="22"/>
        <v>15_美唄</v>
      </c>
      <c r="AK126" s="693" t="str">
        <f>IFERROR(VLOOKUP(AJ126,観測点コードリスト!$L$2:$N$1665,3,FALSE),"")</f>
        <v>0044</v>
      </c>
    </row>
    <row r="127" spans="1:37" ht="18.75" hidden="1" customHeight="1">
      <c r="A127" s="662" t="s">
        <v>276</v>
      </c>
      <c r="B127" s="662">
        <v>15923</v>
      </c>
      <c r="C127" s="662" t="s">
        <v>23</v>
      </c>
      <c r="D127" s="662" t="s">
        <v>319</v>
      </c>
      <c r="E127" s="662" t="s">
        <v>320</v>
      </c>
      <c r="F127" s="662" t="s">
        <v>321</v>
      </c>
      <c r="G127" s="662">
        <v>43</v>
      </c>
      <c r="H127" s="662">
        <v>12.7</v>
      </c>
      <c r="I127" s="662">
        <v>141</v>
      </c>
      <c r="J127" s="662">
        <v>47.1</v>
      </c>
      <c r="K127" s="662">
        <v>42</v>
      </c>
      <c r="L127" s="662" t="s">
        <v>22</v>
      </c>
      <c r="M127" s="662" t="s">
        <v>22</v>
      </c>
      <c r="N127" s="662" t="s">
        <v>4610</v>
      </c>
      <c r="O127" s="662" t="s">
        <v>4740</v>
      </c>
      <c r="P127" s="662" t="s">
        <v>22</v>
      </c>
      <c r="Q127" s="667">
        <f t="shared" si="23"/>
        <v>43.211666999999998</v>
      </c>
      <c r="R127" s="667">
        <f t="shared" si="24"/>
        <v>141.785</v>
      </c>
      <c r="T127" s="668" t="s">
        <v>22</v>
      </c>
      <c r="U127" s="668" t="s">
        <v>22</v>
      </c>
      <c r="V127" s="668" t="s">
        <v>22</v>
      </c>
      <c r="W127" s="668" t="s">
        <v>22</v>
      </c>
      <c r="X127" s="668" t="s">
        <v>4605</v>
      </c>
      <c r="Y127" s="668" t="s">
        <v>22</v>
      </c>
      <c r="Z127" s="668" t="s">
        <v>22</v>
      </c>
      <c r="AB127" s="662" t="str">
        <f t="shared" si="14"/>
        <v>-</v>
      </c>
      <c r="AC127" s="662" t="str">
        <f t="shared" si="15"/>
        <v>平11.3.1</v>
      </c>
      <c r="AD127" s="662" t="str">
        <f t="shared" si="18"/>
        <v>平</v>
      </c>
      <c r="AE127" s="662" t="str">
        <f t="shared" si="16"/>
        <v>平11.3.1</v>
      </c>
      <c r="AF127" s="662" t="str">
        <f t="shared" si="19"/>
        <v>平11.3.1</v>
      </c>
      <c r="AG127" s="662" t="str">
        <f t="shared" si="20"/>
        <v/>
      </c>
      <c r="AH127" s="662">
        <f t="shared" si="17"/>
        <v>7</v>
      </c>
      <c r="AI127" s="662" t="str">
        <f t="shared" si="21"/>
        <v>15</v>
      </c>
      <c r="AJ127" s="662" t="str">
        <f t="shared" si="22"/>
        <v>15_岩見沢</v>
      </c>
      <c r="AK127" s="693" t="str">
        <f>IFERROR(VLOOKUP(AJ127,観測点コードリスト!$L$2:$N$1665,3,FALSE),"")</f>
        <v>47413</v>
      </c>
    </row>
    <row r="128" spans="1:37" hidden="1">
      <c r="A128" s="662" t="s">
        <v>276</v>
      </c>
      <c r="B128" s="662">
        <v>15925</v>
      </c>
      <c r="C128" s="662" t="s">
        <v>4609</v>
      </c>
      <c r="D128" s="662" t="s">
        <v>330</v>
      </c>
      <c r="E128" s="662" t="s">
        <v>331</v>
      </c>
      <c r="F128" s="662" t="s">
        <v>332</v>
      </c>
      <c r="G128" s="662">
        <v>43</v>
      </c>
      <c r="H128" s="662">
        <v>2.2999999999999998</v>
      </c>
      <c r="I128" s="662">
        <v>141</v>
      </c>
      <c r="J128" s="662">
        <v>57.4</v>
      </c>
      <c r="K128" s="662">
        <v>293</v>
      </c>
      <c r="L128" s="662" t="s">
        <v>22</v>
      </c>
      <c r="M128" s="662" t="s">
        <v>22</v>
      </c>
      <c r="N128" s="662" t="s">
        <v>4616</v>
      </c>
      <c r="O128" s="662" t="s">
        <v>4740</v>
      </c>
      <c r="P128" s="662" t="s">
        <v>22</v>
      </c>
      <c r="Q128" s="667">
        <f t="shared" si="23"/>
        <v>43.038333000000002</v>
      </c>
      <c r="R128" s="667">
        <f t="shared" si="24"/>
        <v>141.95666700000001</v>
      </c>
      <c r="T128" s="668" t="s">
        <v>22</v>
      </c>
      <c r="U128" s="668" t="s">
        <v>22</v>
      </c>
      <c r="V128" s="668" t="s">
        <v>22</v>
      </c>
      <c r="W128" s="668" t="s">
        <v>22</v>
      </c>
      <c r="X128" s="668" t="s">
        <v>4605</v>
      </c>
      <c r="Y128" s="668" t="s">
        <v>22</v>
      </c>
      <c r="Z128" s="668" t="s">
        <v>22</v>
      </c>
      <c r="AB128" s="662" t="str">
        <f t="shared" si="14"/>
        <v>-</v>
      </c>
      <c r="AC128" s="662" t="str">
        <f t="shared" si="15"/>
        <v>昭54.10.31</v>
      </c>
      <c r="AD128" s="662" t="str">
        <f t="shared" si="18"/>
        <v>昭</v>
      </c>
      <c r="AE128" s="662" t="str">
        <f t="shared" si="16"/>
        <v>昭54.10.31</v>
      </c>
      <c r="AF128" s="662" t="str">
        <f t="shared" si="19"/>
        <v>昭54.10.31</v>
      </c>
      <c r="AG128" s="662" t="str">
        <f t="shared" si="20"/>
        <v/>
      </c>
      <c r="AH128" s="662">
        <f t="shared" si="17"/>
        <v>9</v>
      </c>
      <c r="AI128" s="662" t="str">
        <f t="shared" si="21"/>
        <v>15</v>
      </c>
      <c r="AJ128" s="662" t="str">
        <f t="shared" si="22"/>
        <v>15_夕張</v>
      </c>
      <c r="AK128" s="693" t="str">
        <f>IFERROR(VLOOKUP(AJ128,観測点コードリスト!$L$2:$N$1665,3,FALSE),"")</f>
        <v>0049</v>
      </c>
    </row>
    <row r="129" spans="1:37" ht="18.75" hidden="1" customHeight="1">
      <c r="A129" s="662" t="s">
        <v>276</v>
      </c>
      <c r="B129" s="662">
        <v>15930</v>
      </c>
      <c r="C129" s="662" t="s">
        <v>4609</v>
      </c>
      <c r="D129" s="662" t="s">
        <v>296</v>
      </c>
      <c r="E129" s="662" t="s">
        <v>297</v>
      </c>
      <c r="F129" s="662" t="s">
        <v>298</v>
      </c>
      <c r="G129" s="662">
        <v>43</v>
      </c>
      <c r="H129" s="662">
        <v>34.200000000000003</v>
      </c>
      <c r="I129" s="662">
        <v>141</v>
      </c>
      <c r="J129" s="662">
        <v>56.3</v>
      </c>
      <c r="K129" s="662">
        <v>50</v>
      </c>
      <c r="L129" s="662" t="s">
        <v>22</v>
      </c>
      <c r="M129" s="662" t="s">
        <v>22</v>
      </c>
      <c r="N129" s="662" t="s">
        <v>949</v>
      </c>
      <c r="O129" s="662" t="s">
        <v>4740</v>
      </c>
      <c r="P129" s="662" t="s">
        <v>22</v>
      </c>
      <c r="Q129" s="667">
        <f t="shared" si="23"/>
        <v>43.57</v>
      </c>
      <c r="R129" s="667">
        <f t="shared" si="24"/>
        <v>141.938333</v>
      </c>
      <c r="T129" s="668" t="s">
        <v>22</v>
      </c>
      <c r="U129" s="668" t="s">
        <v>22</v>
      </c>
      <c r="V129" s="668" t="s">
        <v>22</v>
      </c>
      <c r="W129" s="668" t="s">
        <v>22</v>
      </c>
      <c r="X129" s="668" t="s">
        <v>4605</v>
      </c>
      <c r="Y129" s="668" t="s">
        <v>22</v>
      </c>
      <c r="Z129" s="668" t="s">
        <v>22</v>
      </c>
      <c r="AB129" s="662" t="str">
        <f t="shared" si="14"/>
        <v>-</v>
      </c>
      <c r="AC129" s="662" t="str">
        <f t="shared" si="15"/>
        <v>昭57.10.15</v>
      </c>
      <c r="AD129" s="662" t="str">
        <f t="shared" si="18"/>
        <v>昭</v>
      </c>
      <c r="AE129" s="662" t="str">
        <f t="shared" si="16"/>
        <v>昭57.10.15</v>
      </c>
      <c r="AF129" s="662" t="str">
        <f t="shared" si="19"/>
        <v>昭57.10.15</v>
      </c>
      <c r="AG129" s="662" t="str">
        <f t="shared" si="20"/>
        <v/>
      </c>
      <c r="AH129" s="662">
        <f t="shared" si="17"/>
        <v>9</v>
      </c>
      <c r="AI129" s="662" t="str">
        <f t="shared" si="21"/>
        <v>15</v>
      </c>
      <c r="AJ129" s="662" t="str">
        <f t="shared" si="22"/>
        <v>15_滝川</v>
      </c>
      <c r="AK129" s="693" t="str">
        <f>IFERROR(VLOOKUP(AJ129,観測点コードリスト!$L$2:$N$1665,3,FALSE),"")</f>
        <v>0041</v>
      </c>
    </row>
    <row r="130" spans="1:37">
      <c r="A130" s="662" t="s">
        <v>339</v>
      </c>
      <c r="B130" s="662">
        <v>16026</v>
      </c>
      <c r="C130" s="662" t="s">
        <v>17</v>
      </c>
      <c r="D130" s="662" t="s">
        <v>340</v>
      </c>
      <c r="E130" s="662" t="s">
        <v>341</v>
      </c>
      <c r="F130" s="662" t="s">
        <v>342</v>
      </c>
      <c r="G130" s="662">
        <v>43</v>
      </c>
      <c r="H130" s="662">
        <v>16.3</v>
      </c>
      <c r="I130" s="662">
        <v>140</v>
      </c>
      <c r="J130" s="662">
        <v>33.799999999999997</v>
      </c>
      <c r="K130" s="662">
        <v>75</v>
      </c>
      <c r="L130" s="662">
        <v>10</v>
      </c>
      <c r="M130" s="662">
        <v>1.5</v>
      </c>
      <c r="N130" s="662" t="s">
        <v>71</v>
      </c>
      <c r="O130" s="662" t="s">
        <v>22</v>
      </c>
      <c r="P130" s="662" t="s">
        <v>40</v>
      </c>
      <c r="Q130" s="667">
        <f t="shared" si="23"/>
        <v>43.271667000000001</v>
      </c>
      <c r="R130" s="667">
        <f t="shared" si="24"/>
        <v>140.563333</v>
      </c>
      <c r="T130" s="668" t="s">
        <v>4605</v>
      </c>
      <c r="U130" s="668" t="s">
        <v>4605</v>
      </c>
      <c r="V130" s="668" t="s">
        <v>4605</v>
      </c>
      <c r="W130" s="668" t="s">
        <v>22</v>
      </c>
      <c r="X130" s="668" t="s">
        <v>22</v>
      </c>
      <c r="Y130" s="668" t="s">
        <v>22</v>
      </c>
      <c r="Z130" s="668" t="s">
        <v>22</v>
      </c>
      <c r="AB130" s="662" t="str">
        <f t="shared" si="14"/>
        <v>昭49.11.1</v>
      </c>
      <c r="AC130" s="662" t="str">
        <f t="shared" si="15"/>
        <v>昭52.10.25</v>
      </c>
      <c r="AD130" s="662" t="str">
        <f t="shared" si="18"/>
        <v>#</v>
      </c>
      <c r="AE130" s="662" t="str">
        <f t="shared" si="16"/>
        <v>昭52.10.25</v>
      </c>
      <c r="AF130" s="662" t="str">
        <f t="shared" si="19"/>
        <v>昭52.10.25</v>
      </c>
      <c r="AG130" s="662" t="str">
        <f t="shared" si="20"/>
        <v/>
      </c>
      <c r="AH130" s="662">
        <f t="shared" si="17"/>
        <v>9</v>
      </c>
      <c r="AI130" s="662" t="str">
        <f t="shared" si="21"/>
        <v>16</v>
      </c>
      <c r="AJ130" s="662" t="str">
        <f t="shared" si="22"/>
        <v>16_美国</v>
      </c>
      <c r="AK130" s="693" t="str">
        <f>IFERROR(VLOOKUP(AJ130,観測点コードリスト!$L$2:$N$1665,3,FALSE),"")</f>
        <v>0051</v>
      </c>
    </row>
    <row r="131" spans="1:37" ht="18.75" customHeight="1">
      <c r="A131" s="662" t="s">
        <v>339</v>
      </c>
      <c r="B131" s="662">
        <v>16061</v>
      </c>
      <c r="C131" s="662" t="s">
        <v>17</v>
      </c>
      <c r="D131" s="662" t="s">
        <v>343</v>
      </c>
      <c r="E131" s="662" t="s">
        <v>344</v>
      </c>
      <c r="F131" s="662" t="s">
        <v>345</v>
      </c>
      <c r="G131" s="662">
        <v>43</v>
      </c>
      <c r="H131" s="662">
        <v>8.6999999999999993</v>
      </c>
      <c r="I131" s="662">
        <v>140</v>
      </c>
      <c r="J131" s="662">
        <v>25.4</v>
      </c>
      <c r="K131" s="662">
        <v>50</v>
      </c>
      <c r="L131" s="662">
        <v>9.9</v>
      </c>
      <c r="M131" s="662">
        <v>1.5</v>
      </c>
      <c r="N131" s="662" t="s">
        <v>346</v>
      </c>
      <c r="O131" s="662" t="s">
        <v>22</v>
      </c>
      <c r="P131" s="662" t="s">
        <v>22</v>
      </c>
      <c r="Q131" s="667">
        <f t="shared" si="23"/>
        <v>43.145000000000003</v>
      </c>
      <c r="R131" s="667">
        <f t="shared" si="24"/>
        <v>140.42333300000001</v>
      </c>
      <c r="T131" s="668" t="s">
        <v>4605</v>
      </c>
      <c r="U131" s="668" t="s">
        <v>4605</v>
      </c>
      <c r="V131" s="668" t="s">
        <v>4605</v>
      </c>
      <c r="W131" s="668" t="s">
        <v>22</v>
      </c>
      <c r="X131" s="668" t="s">
        <v>22</v>
      </c>
      <c r="Y131" s="668" t="s">
        <v>22</v>
      </c>
      <c r="Z131" s="668" t="s">
        <v>22</v>
      </c>
      <c r="AB131" s="662" t="str">
        <f t="shared" si="14"/>
        <v>昭52.10.24</v>
      </c>
      <c r="AC131" s="662" t="str">
        <f t="shared" si="15"/>
        <v>昭52.10.24</v>
      </c>
      <c r="AD131" s="662" t="str">
        <f t="shared" si="18"/>
        <v>昭</v>
      </c>
      <c r="AE131" s="662" t="str">
        <f t="shared" si="16"/>
        <v>昭52.10.24</v>
      </c>
      <c r="AF131" s="662" t="str">
        <f t="shared" si="19"/>
        <v>昭52.10.24</v>
      </c>
      <c r="AG131" s="662" t="str">
        <f t="shared" si="20"/>
        <v/>
      </c>
      <c r="AH131" s="662">
        <f t="shared" si="17"/>
        <v>9</v>
      </c>
      <c r="AI131" s="662" t="str">
        <f t="shared" si="21"/>
        <v>16</v>
      </c>
      <c r="AJ131" s="662" t="str">
        <f t="shared" si="22"/>
        <v>16_神恵内</v>
      </c>
      <c r="AK131" s="693" t="str">
        <f>IFERROR(VLOOKUP(AJ131,観測点コードリスト!$L$2:$N$1665,3,FALSE),"")</f>
        <v>1208</v>
      </c>
    </row>
    <row r="132" spans="1:37">
      <c r="A132" s="662" t="s">
        <v>339</v>
      </c>
      <c r="B132" s="662">
        <v>16076</v>
      </c>
      <c r="C132" s="662" t="s">
        <v>17</v>
      </c>
      <c r="D132" s="662" t="s">
        <v>347</v>
      </c>
      <c r="E132" s="662" t="s">
        <v>348</v>
      </c>
      <c r="F132" s="662" t="s">
        <v>349</v>
      </c>
      <c r="G132" s="662">
        <v>43</v>
      </c>
      <c r="H132" s="662">
        <v>10.9</v>
      </c>
      <c r="I132" s="662">
        <v>140</v>
      </c>
      <c r="J132" s="662">
        <v>45.5</v>
      </c>
      <c r="K132" s="662">
        <v>20</v>
      </c>
      <c r="L132" s="662">
        <v>10</v>
      </c>
      <c r="M132" s="662">
        <v>1.5</v>
      </c>
      <c r="N132" s="662" t="s">
        <v>350</v>
      </c>
      <c r="O132" s="662">
        <v>16905</v>
      </c>
      <c r="P132" s="662" t="s">
        <v>40</v>
      </c>
      <c r="Q132" s="667">
        <f t="shared" si="23"/>
        <v>43.181666999999997</v>
      </c>
      <c r="R132" s="667">
        <f t="shared" si="24"/>
        <v>140.75833299999999</v>
      </c>
      <c r="T132" s="668" t="s">
        <v>4605</v>
      </c>
      <c r="U132" s="668" t="s">
        <v>4605</v>
      </c>
      <c r="V132" s="668" t="s">
        <v>4605</v>
      </c>
      <c r="W132" s="668" t="s">
        <v>22</v>
      </c>
      <c r="X132" s="668" t="s">
        <v>22</v>
      </c>
      <c r="Y132" s="668" t="s">
        <v>22</v>
      </c>
      <c r="Z132" s="668" t="s">
        <v>22</v>
      </c>
      <c r="AB132" s="662" t="str">
        <f t="shared" ref="AB132:AB195" si="25">IF(T132="●",IF(AD132="(",LEFT(AF132,AG132-1),IF(AD132="#",$AB$1,AF132)),"-")</f>
        <v>昭49.11.1</v>
      </c>
      <c r="AC132" s="662" t="str">
        <f t="shared" ref="AC132:AC195" si="26">IF(AF132="","-",IF(AD132="(",RIGHT(AF132,AH132-AG132),AF132))</f>
        <v>昭52.10.31</v>
      </c>
      <c r="AD132" s="662" t="str">
        <f t="shared" si="18"/>
        <v>#</v>
      </c>
      <c r="AE132" s="662" t="str">
        <f t="shared" ref="AE132:AE195" si="27">SUBSTITUTE(N132,"#","")</f>
        <v>昭52.10.31</v>
      </c>
      <c r="AF132" s="662" t="str">
        <f t="shared" si="19"/>
        <v>昭52.10.31</v>
      </c>
      <c r="AG132" s="662" t="str">
        <f t="shared" si="20"/>
        <v/>
      </c>
      <c r="AH132" s="662">
        <f t="shared" ref="AH132:AH195" si="28">LEN(AF132)</f>
        <v>9</v>
      </c>
      <c r="AI132" s="662" t="str">
        <f t="shared" si="21"/>
        <v>16</v>
      </c>
      <c r="AJ132" s="662" t="str">
        <f t="shared" si="22"/>
        <v>16_余市</v>
      </c>
      <c r="AK132" s="693" t="str">
        <f>IFERROR(VLOOKUP(AJ132,観測点コードリスト!$L$2:$N$1665,3,FALSE),"")</f>
        <v>0052</v>
      </c>
    </row>
    <row r="133" spans="1:37">
      <c r="A133" s="662" t="s">
        <v>339</v>
      </c>
      <c r="B133" s="662">
        <v>16091</v>
      </c>
      <c r="C133" s="662" t="s">
        <v>23</v>
      </c>
      <c r="D133" s="662" t="s">
        <v>351</v>
      </c>
      <c r="E133" s="662" t="s">
        <v>352</v>
      </c>
      <c r="F133" s="662" t="s">
        <v>353</v>
      </c>
      <c r="G133" s="662">
        <v>43</v>
      </c>
      <c r="H133" s="662">
        <v>10.9</v>
      </c>
      <c r="I133" s="662">
        <v>141</v>
      </c>
      <c r="J133" s="662">
        <v>0.9</v>
      </c>
      <c r="K133" s="662">
        <v>25</v>
      </c>
      <c r="L133" s="662">
        <v>13.6</v>
      </c>
      <c r="M133" s="662" t="s">
        <v>22</v>
      </c>
      <c r="N133" s="662" t="s">
        <v>354</v>
      </c>
      <c r="O133" s="662">
        <v>16903</v>
      </c>
      <c r="P133" s="662" t="s">
        <v>22</v>
      </c>
      <c r="Q133" s="667">
        <f t="shared" si="23"/>
        <v>43.181666999999997</v>
      </c>
      <c r="R133" s="667">
        <f t="shared" si="24"/>
        <v>141.01499999999999</v>
      </c>
      <c r="T133" s="668" t="s">
        <v>4605</v>
      </c>
      <c r="U133" s="668" t="s">
        <v>4605</v>
      </c>
      <c r="V133" s="668" t="s">
        <v>4605</v>
      </c>
      <c r="W133" s="668" t="s">
        <v>22</v>
      </c>
      <c r="X133" s="668" t="s">
        <v>22</v>
      </c>
      <c r="Y133" s="668" t="s">
        <v>4605</v>
      </c>
      <c r="Z133" s="668" t="s">
        <v>22</v>
      </c>
      <c r="AB133" s="662" t="str">
        <f t="shared" si="25"/>
        <v>昭49.11.1</v>
      </c>
      <c r="AC133" s="662" t="str">
        <f t="shared" si="26"/>
        <v>昭50.12.23</v>
      </c>
      <c r="AD133" s="662" t="str">
        <f t="shared" ref="AD133:AD196" si="29">LEFT(N133,1)</f>
        <v>#</v>
      </c>
      <c r="AE133" s="662" t="str">
        <f t="shared" si="27"/>
        <v>昭50.12.23</v>
      </c>
      <c r="AF133" s="662" t="str">
        <f t="shared" ref="AF133:AF196" si="30">SUBSTITUTE(AE133,"(","")</f>
        <v>昭50.12.23</v>
      </c>
      <c r="AG133" s="662" t="str">
        <f t="shared" ref="AG133:AG196" si="31">IFERROR(FIND(")",AF133),"")</f>
        <v/>
      </c>
      <c r="AH133" s="662">
        <f t="shared" si="28"/>
        <v>9</v>
      </c>
      <c r="AI133" s="662" t="str">
        <f t="shared" ref="AI133:AI196" si="32">LEFT(B133,2)</f>
        <v>16</v>
      </c>
      <c r="AJ133" s="662" t="str">
        <f t="shared" ref="AJ133:AJ196" si="33">AI133&amp;"_"&amp;D133</f>
        <v>16_小樽</v>
      </c>
      <c r="AK133" s="693" t="str">
        <f>IFERROR(VLOOKUP(AJ133,観測点コードリスト!$L$2:$N$1665,3,FALSE),"")</f>
        <v>47411</v>
      </c>
    </row>
    <row r="134" spans="1:37" hidden="1">
      <c r="A134" s="662" t="s">
        <v>339</v>
      </c>
      <c r="B134" s="662">
        <v>16126</v>
      </c>
      <c r="C134" s="662" t="s">
        <v>72</v>
      </c>
      <c r="D134" s="662" t="s">
        <v>355</v>
      </c>
      <c r="E134" s="662" t="s">
        <v>356</v>
      </c>
      <c r="F134" s="662" t="s">
        <v>357</v>
      </c>
      <c r="G134" s="662">
        <v>43</v>
      </c>
      <c r="H134" s="662">
        <v>5</v>
      </c>
      <c r="I134" s="662">
        <v>140</v>
      </c>
      <c r="J134" s="662">
        <v>49.2</v>
      </c>
      <c r="K134" s="662">
        <v>148</v>
      </c>
      <c r="L134" s="662" t="s">
        <v>22</v>
      </c>
      <c r="M134" s="662" t="s">
        <v>22</v>
      </c>
      <c r="N134" s="662" t="s">
        <v>358</v>
      </c>
      <c r="O134" s="662">
        <v>16900</v>
      </c>
      <c r="P134" s="662" t="s">
        <v>22</v>
      </c>
      <c r="Q134" s="667">
        <f t="shared" si="23"/>
        <v>43.083333000000003</v>
      </c>
      <c r="R134" s="667">
        <f t="shared" si="24"/>
        <v>140.82</v>
      </c>
      <c r="T134" s="668" t="s">
        <v>4605</v>
      </c>
      <c r="U134" s="668" t="s">
        <v>22</v>
      </c>
      <c r="V134" s="668" t="s">
        <v>22</v>
      </c>
      <c r="W134" s="668" t="s">
        <v>22</v>
      </c>
      <c r="X134" s="668" t="s">
        <v>22</v>
      </c>
      <c r="Y134" s="668" t="s">
        <v>22</v>
      </c>
      <c r="Z134" s="668" t="s">
        <v>22</v>
      </c>
      <c r="AB134" s="662" t="str">
        <f t="shared" si="25"/>
        <v>昭51.5.12</v>
      </c>
      <c r="AC134" s="662" t="str">
        <f t="shared" si="26"/>
        <v>昭51.5.12</v>
      </c>
      <c r="AD134" s="662" t="str">
        <f t="shared" si="29"/>
        <v>昭</v>
      </c>
      <c r="AE134" s="662" t="str">
        <f t="shared" si="27"/>
        <v>昭51.5.12</v>
      </c>
      <c r="AF134" s="662" t="str">
        <f t="shared" si="30"/>
        <v>昭51.5.12</v>
      </c>
      <c r="AG134" s="662" t="str">
        <f t="shared" si="31"/>
        <v/>
      </c>
      <c r="AH134" s="662">
        <f t="shared" si="28"/>
        <v>8</v>
      </c>
      <c r="AI134" s="662" t="str">
        <f t="shared" si="32"/>
        <v>16</v>
      </c>
      <c r="AJ134" s="662" t="str">
        <f t="shared" si="33"/>
        <v>16_赤井川</v>
      </c>
      <c r="AK134" s="693" t="str">
        <f>IFERROR(VLOOKUP(AJ134,観測点コードリスト!$L$2:$N$1665,3,FALSE),"")</f>
        <v>1091</v>
      </c>
    </row>
    <row r="135" spans="1:37">
      <c r="A135" s="662" t="s">
        <v>339</v>
      </c>
      <c r="B135" s="662">
        <v>16156</v>
      </c>
      <c r="C135" s="662" t="s">
        <v>17</v>
      </c>
      <c r="D135" s="662" t="s">
        <v>359</v>
      </c>
      <c r="E135" s="662" t="s">
        <v>360</v>
      </c>
      <c r="F135" s="662" t="s">
        <v>361</v>
      </c>
      <c r="G135" s="662">
        <v>42</v>
      </c>
      <c r="H135" s="662">
        <v>58.8</v>
      </c>
      <c r="I135" s="662">
        <v>140</v>
      </c>
      <c r="J135" s="662">
        <v>36.200000000000003</v>
      </c>
      <c r="K135" s="662">
        <v>15</v>
      </c>
      <c r="L135" s="662">
        <v>10</v>
      </c>
      <c r="M135" s="662">
        <v>1.5</v>
      </c>
      <c r="N135" s="662" t="s">
        <v>51</v>
      </c>
      <c r="O135" s="662">
        <v>16910</v>
      </c>
      <c r="P135" s="662" t="s">
        <v>40</v>
      </c>
      <c r="Q135" s="667">
        <f t="shared" si="23"/>
        <v>42.98</v>
      </c>
      <c r="R135" s="667">
        <f t="shared" si="24"/>
        <v>140.60333299999999</v>
      </c>
      <c r="T135" s="668" t="s">
        <v>4605</v>
      </c>
      <c r="U135" s="668" t="s">
        <v>4605</v>
      </c>
      <c r="V135" s="668" t="s">
        <v>4605</v>
      </c>
      <c r="W135" s="668" t="s">
        <v>22</v>
      </c>
      <c r="X135" s="668" t="s">
        <v>22</v>
      </c>
      <c r="Y135" s="668" t="s">
        <v>22</v>
      </c>
      <c r="Z135" s="668" t="s">
        <v>22</v>
      </c>
      <c r="AB135" s="662" t="str">
        <f t="shared" si="25"/>
        <v>昭49.11.1</v>
      </c>
      <c r="AC135" s="662" t="str">
        <f t="shared" si="26"/>
        <v>昭52.10.24</v>
      </c>
      <c r="AD135" s="662" t="str">
        <f t="shared" si="29"/>
        <v>#</v>
      </c>
      <c r="AE135" s="662" t="str">
        <f t="shared" si="27"/>
        <v>昭52.10.24</v>
      </c>
      <c r="AF135" s="662" t="str">
        <f t="shared" si="30"/>
        <v>昭52.10.24</v>
      </c>
      <c r="AG135" s="662" t="str">
        <f t="shared" si="31"/>
        <v/>
      </c>
      <c r="AH135" s="662">
        <f t="shared" si="28"/>
        <v>9</v>
      </c>
      <c r="AI135" s="662" t="str">
        <f t="shared" si="32"/>
        <v>16</v>
      </c>
      <c r="AJ135" s="662" t="str">
        <f t="shared" si="33"/>
        <v>16_共和</v>
      </c>
      <c r="AK135" s="693" t="str">
        <f>IFERROR(VLOOKUP(AJ135,観測点コードリスト!$L$2:$N$1665,3,FALSE),"")</f>
        <v>0054</v>
      </c>
    </row>
    <row r="136" spans="1:37">
      <c r="A136" s="662" t="s">
        <v>339</v>
      </c>
      <c r="B136" s="662">
        <v>16206</v>
      </c>
      <c r="C136" s="662" t="s">
        <v>17</v>
      </c>
      <c r="D136" s="662" t="s">
        <v>362</v>
      </c>
      <c r="E136" s="662" t="s">
        <v>363</v>
      </c>
      <c r="F136" s="662" t="s">
        <v>364</v>
      </c>
      <c r="G136" s="662">
        <v>42</v>
      </c>
      <c r="H136" s="662">
        <v>48.6</v>
      </c>
      <c r="I136" s="662">
        <v>140</v>
      </c>
      <c r="J136" s="662">
        <v>32.5</v>
      </c>
      <c r="K136" s="662">
        <v>39</v>
      </c>
      <c r="L136" s="662">
        <v>8</v>
      </c>
      <c r="M136" s="662">
        <v>1.5</v>
      </c>
      <c r="N136" s="662" t="s">
        <v>365</v>
      </c>
      <c r="O136" s="662">
        <v>16915</v>
      </c>
      <c r="P136" s="662" t="s">
        <v>40</v>
      </c>
      <c r="Q136" s="667">
        <f t="shared" si="23"/>
        <v>42.81</v>
      </c>
      <c r="R136" s="667">
        <f t="shared" si="24"/>
        <v>140.54166699999999</v>
      </c>
      <c r="T136" s="668" t="s">
        <v>4605</v>
      </c>
      <c r="U136" s="668" t="s">
        <v>4605</v>
      </c>
      <c r="V136" s="668" t="s">
        <v>4605</v>
      </c>
      <c r="W136" s="668" t="s">
        <v>22</v>
      </c>
      <c r="X136" s="668" t="s">
        <v>22</v>
      </c>
      <c r="Y136" s="668" t="s">
        <v>22</v>
      </c>
      <c r="Z136" s="668" t="s">
        <v>22</v>
      </c>
      <c r="AB136" s="662" t="str">
        <f t="shared" si="25"/>
        <v>昭49.11.1</v>
      </c>
      <c r="AC136" s="662" t="str">
        <f t="shared" si="26"/>
        <v>昭52.10.20</v>
      </c>
      <c r="AD136" s="662" t="str">
        <f t="shared" si="29"/>
        <v>#</v>
      </c>
      <c r="AE136" s="662" t="str">
        <f t="shared" si="27"/>
        <v>昭52.10.20</v>
      </c>
      <c r="AF136" s="662" t="str">
        <f t="shared" si="30"/>
        <v>昭52.10.20</v>
      </c>
      <c r="AG136" s="662" t="str">
        <f t="shared" si="31"/>
        <v/>
      </c>
      <c r="AH136" s="662">
        <f t="shared" si="28"/>
        <v>9</v>
      </c>
      <c r="AI136" s="662" t="str">
        <f t="shared" si="32"/>
        <v>16</v>
      </c>
      <c r="AJ136" s="662" t="str">
        <f t="shared" si="33"/>
        <v>16_蘭越</v>
      </c>
      <c r="AK136" s="693" t="str">
        <f>IFERROR(VLOOKUP(AJ136,観測点コードリスト!$L$2:$N$1665,3,FALSE),"")</f>
        <v>0055</v>
      </c>
    </row>
    <row r="137" spans="1:37">
      <c r="A137" s="662" t="s">
        <v>339</v>
      </c>
      <c r="B137" s="662">
        <v>16217</v>
      </c>
      <c r="C137" s="662" t="s">
        <v>23</v>
      </c>
      <c r="D137" s="662" t="s">
        <v>366</v>
      </c>
      <c r="E137" s="662" t="s">
        <v>367</v>
      </c>
      <c r="F137" s="662" t="s">
        <v>368</v>
      </c>
      <c r="G137" s="662">
        <v>42</v>
      </c>
      <c r="H137" s="662">
        <v>54</v>
      </c>
      <c r="I137" s="662">
        <v>140</v>
      </c>
      <c r="J137" s="662">
        <v>45.4</v>
      </c>
      <c r="K137" s="662">
        <v>176</v>
      </c>
      <c r="L137" s="662">
        <v>30.8</v>
      </c>
      <c r="M137" s="662" t="s">
        <v>22</v>
      </c>
      <c r="N137" s="662" t="s">
        <v>369</v>
      </c>
      <c r="O137" s="662">
        <v>16917</v>
      </c>
      <c r="P137" s="662" t="s">
        <v>22</v>
      </c>
      <c r="Q137" s="667">
        <f t="shared" si="23"/>
        <v>42.9</v>
      </c>
      <c r="R137" s="667">
        <f t="shared" si="24"/>
        <v>140.75666699999999</v>
      </c>
      <c r="T137" s="668" t="s">
        <v>4605</v>
      </c>
      <c r="U137" s="668" t="s">
        <v>4605</v>
      </c>
      <c r="V137" s="668" t="s">
        <v>4605</v>
      </c>
      <c r="W137" s="668" t="s">
        <v>22</v>
      </c>
      <c r="X137" s="668" t="s">
        <v>22</v>
      </c>
      <c r="Y137" s="668" t="s">
        <v>4605</v>
      </c>
      <c r="Z137" s="668" t="s">
        <v>22</v>
      </c>
      <c r="AB137" s="662" t="str">
        <f t="shared" si="25"/>
        <v>平3.8.28</v>
      </c>
      <c r="AC137" s="662" t="str">
        <f t="shared" si="26"/>
        <v>平3.8.28</v>
      </c>
      <c r="AD137" s="662" t="str">
        <f t="shared" si="29"/>
        <v>平</v>
      </c>
      <c r="AE137" s="662" t="str">
        <f t="shared" si="27"/>
        <v>平3.8.28</v>
      </c>
      <c r="AF137" s="662" t="str">
        <f t="shared" si="30"/>
        <v>平3.8.28</v>
      </c>
      <c r="AG137" s="662" t="str">
        <f t="shared" si="31"/>
        <v/>
      </c>
      <c r="AH137" s="662">
        <f t="shared" si="28"/>
        <v>7</v>
      </c>
      <c r="AI137" s="662" t="str">
        <f t="shared" si="32"/>
        <v>16</v>
      </c>
      <c r="AJ137" s="662" t="str">
        <f t="shared" si="33"/>
        <v>16_倶知安</v>
      </c>
      <c r="AK137" s="693" t="str">
        <f>IFERROR(VLOOKUP(AJ137,観測点コードリスト!$L$2:$N$1665,3,FALSE),"")</f>
        <v>47433</v>
      </c>
    </row>
    <row r="138" spans="1:37">
      <c r="A138" s="662" t="s">
        <v>339</v>
      </c>
      <c r="B138" s="662">
        <v>16252</v>
      </c>
      <c r="C138" s="662" t="s">
        <v>23</v>
      </c>
      <c r="D138" s="662" t="s">
        <v>370</v>
      </c>
      <c r="E138" s="662" t="s">
        <v>371</v>
      </c>
      <c r="F138" s="662" t="s">
        <v>372</v>
      </c>
      <c r="G138" s="662">
        <v>42</v>
      </c>
      <c r="H138" s="662">
        <v>47.7</v>
      </c>
      <c r="I138" s="662">
        <v>140</v>
      </c>
      <c r="J138" s="662">
        <v>13.4</v>
      </c>
      <c r="K138" s="662">
        <v>33</v>
      </c>
      <c r="L138" s="662">
        <v>17.600000000000001</v>
      </c>
      <c r="M138" s="662" t="s">
        <v>22</v>
      </c>
      <c r="N138" s="662" t="s">
        <v>373</v>
      </c>
      <c r="O138" s="662">
        <v>16918</v>
      </c>
      <c r="P138" s="662" t="s">
        <v>22</v>
      </c>
      <c r="Q138" s="667">
        <f t="shared" si="23"/>
        <v>42.795000000000002</v>
      </c>
      <c r="R138" s="667">
        <f t="shared" si="24"/>
        <v>140.223333</v>
      </c>
      <c r="T138" s="668" t="s">
        <v>4605</v>
      </c>
      <c r="U138" s="668" t="s">
        <v>4605</v>
      </c>
      <c r="V138" s="668" t="s">
        <v>4605</v>
      </c>
      <c r="W138" s="668" t="s">
        <v>22</v>
      </c>
      <c r="X138" s="668" t="s">
        <v>22</v>
      </c>
      <c r="Y138" s="668" t="s">
        <v>4605</v>
      </c>
      <c r="Z138" s="668" t="s">
        <v>22</v>
      </c>
      <c r="AB138" s="662" t="str">
        <f t="shared" si="25"/>
        <v>平元.9.22</v>
      </c>
      <c r="AC138" s="662" t="str">
        <f t="shared" si="26"/>
        <v>平元.9.22</v>
      </c>
      <c r="AD138" s="662" t="str">
        <f t="shared" si="29"/>
        <v>平</v>
      </c>
      <c r="AE138" s="662" t="str">
        <f t="shared" si="27"/>
        <v>平元.9.22</v>
      </c>
      <c r="AF138" s="662" t="str">
        <f t="shared" si="30"/>
        <v>平元.9.22</v>
      </c>
      <c r="AG138" s="662" t="str">
        <f t="shared" si="31"/>
        <v/>
      </c>
      <c r="AH138" s="662">
        <f t="shared" si="28"/>
        <v>7</v>
      </c>
      <c r="AI138" s="662" t="str">
        <f t="shared" si="32"/>
        <v>16</v>
      </c>
      <c r="AJ138" s="662" t="str">
        <f t="shared" si="33"/>
        <v>16_寿都</v>
      </c>
      <c r="AK138" s="693" t="str">
        <f>IFERROR(VLOOKUP(AJ138,観測点コードリスト!$L$2:$N$1665,3,FALSE),"")</f>
        <v>47421</v>
      </c>
    </row>
    <row r="139" spans="1:37" hidden="1">
      <c r="A139" s="662" t="s">
        <v>339</v>
      </c>
      <c r="B139" s="662">
        <v>16272</v>
      </c>
      <c r="C139" s="662" t="s">
        <v>72</v>
      </c>
      <c r="D139" s="662" t="s">
        <v>374</v>
      </c>
      <c r="E139" s="662" t="s">
        <v>375</v>
      </c>
      <c r="F139" s="662" t="s">
        <v>376</v>
      </c>
      <c r="G139" s="662">
        <v>42</v>
      </c>
      <c r="H139" s="662">
        <v>46.7</v>
      </c>
      <c r="I139" s="662">
        <v>140</v>
      </c>
      <c r="J139" s="662">
        <v>40</v>
      </c>
      <c r="K139" s="662">
        <v>113</v>
      </c>
      <c r="L139" s="662" t="s">
        <v>22</v>
      </c>
      <c r="M139" s="662" t="s">
        <v>22</v>
      </c>
      <c r="N139" s="662" t="s">
        <v>377</v>
      </c>
      <c r="O139" s="662" t="s">
        <v>22</v>
      </c>
      <c r="P139" s="662" t="s">
        <v>22</v>
      </c>
      <c r="Q139" s="667">
        <f t="shared" si="23"/>
        <v>42.778333000000003</v>
      </c>
      <c r="R139" s="667">
        <f t="shared" si="24"/>
        <v>140.66666699999999</v>
      </c>
      <c r="T139" s="668" t="s">
        <v>4605</v>
      </c>
      <c r="U139" s="668" t="s">
        <v>22</v>
      </c>
      <c r="V139" s="668" t="s">
        <v>22</v>
      </c>
      <c r="W139" s="668" t="s">
        <v>22</v>
      </c>
      <c r="X139" s="668" t="s">
        <v>22</v>
      </c>
      <c r="Y139" s="668" t="s">
        <v>22</v>
      </c>
      <c r="Z139" s="668" t="s">
        <v>22</v>
      </c>
      <c r="AB139" s="662" t="str">
        <f t="shared" si="25"/>
        <v>平22.3.11</v>
      </c>
      <c r="AC139" s="662" t="str">
        <f t="shared" si="26"/>
        <v>平22.3.11</v>
      </c>
      <c r="AD139" s="662" t="str">
        <f t="shared" si="29"/>
        <v>平</v>
      </c>
      <c r="AE139" s="662" t="str">
        <f t="shared" si="27"/>
        <v>平22.3.11</v>
      </c>
      <c r="AF139" s="662" t="str">
        <f t="shared" si="30"/>
        <v>平22.3.11</v>
      </c>
      <c r="AG139" s="662" t="str">
        <f t="shared" si="31"/>
        <v/>
      </c>
      <c r="AH139" s="662">
        <f t="shared" si="28"/>
        <v>8</v>
      </c>
      <c r="AI139" s="662" t="str">
        <f t="shared" si="32"/>
        <v>16</v>
      </c>
      <c r="AJ139" s="662" t="str">
        <f t="shared" si="33"/>
        <v>16_ニセコ</v>
      </c>
      <c r="AK139" s="693" t="str">
        <f>IFERROR(VLOOKUP(AJ139,観測点コードリスト!$L$2:$N$1665,3,FALSE),"")</f>
        <v>1615</v>
      </c>
    </row>
    <row r="140" spans="1:37">
      <c r="A140" s="662" t="s">
        <v>339</v>
      </c>
      <c r="B140" s="662">
        <v>16281</v>
      </c>
      <c r="C140" s="662" t="s">
        <v>17</v>
      </c>
      <c r="D140" s="662" t="s">
        <v>378</v>
      </c>
      <c r="E140" s="662" t="s">
        <v>379</v>
      </c>
      <c r="F140" s="662" t="s">
        <v>380</v>
      </c>
      <c r="G140" s="662">
        <v>42</v>
      </c>
      <c r="H140" s="662">
        <v>46.5</v>
      </c>
      <c r="I140" s="662">
        <v>140</v>
      </c>
      <c r="J140" s="662">
        <v>52.8</v>
      </c>
      <c r="K140" s="662">
        <v>440</v>
      </c>
      <c r="L140" s="662">
        <v>10</v>
      </c>
      <c r="M140" s="662">
        <v>3.3</v>
      </c>
      <c r="N140" s="662" t="s">
        <v>381</v>
      </c>
      <c r="O140" s="662" t="s">
        <v>22</v>
      </c>
      <c r="P140" s="662" t="s">
        <v>40</v>
      </c>
      <c r="Q140" s="667">
        <f t="shared" si="23"/>
        <v>42.774999999999999</v>
      </c>
      <c r="R140" s="667">
        <f t="shared" si="24"/>
        <v>140.88</v>
      </c>
      <c r="T140" s="668" t="s">
        <v>4605</v>
      </c>
      <c r="U140" s="668" t="s">
        <v>4605</v>
      </c>
      <c r="V140" s="668" t="s">
        <v>4605</v>
      </c>
      <c r="W140" s="668" t="s">
        <v>22</v>
      </c>
      <c r="X140" s="668" t="s">
        <v>22</v>
      </c>
      <c r="Y140" s="668" t="s">
        <v>22</v>
      </c>
      <c r="Z140" s="668" t="s">
        <v>22</v>
      </c>
      <c r="AB140" s="662" t="str">
        <f t="shared" si="25"/>
        <v>昭50.7.1</v>
      </c>
      <c r="AC140" s="662" t="str">
        <f t="shared" si="26"/>
        <v>昭53.10.27</v>
      </c>
      <c r="AD140" s="662" t="str">
        <f t="shared" si="29"/>
        <v>(</v>
      </c>
      <c r="AE140" s="662" t="str">
        <f t="shared" si="27"/>
        <v>(昭50.7.1)昭53.10.27</v>
      </c>
      <c r="AF140" s="662" t="str">
        <f t="shared" si="30"/>
        <v>昭50.7.1)昭53.10.27</v>
      </c>
      <c r="AG140" s="662">
        <f t="shared" si="31"/>
        <v>8</v>
      </c>
      <c r="AH140" s="662">
        <f t="shared" si="28"/>
        <v>17</v>
      </c>
      <c r="AI140" s="662" t="str">
        <f t="shared" si="32"/>
        <v>16</v>
      </c>
      <c r="AJ140" s="662" t="str">
        <f t="shared" si="33"/>
        <v>16_真狩</v>
      </c>
      <c r="AK140" s="693" t="str">
        <f>IFERROR(VLOOKUP(AJ140,観測点コードリスト!$L$2:$N$1665,3,FALSE),"")</f>
        <v>1072</v>
      </c>
    </row>
    <row r="141" spans="1:37">
      <c r="A141" s="662" t="s">
        <v>339</v>
      </c>
      <c r="B141" s="662">
        <v>16286</v>
      </c>
      <c r="C141" s="662" t="s">
        <v>17</v>
      </c>
      <c r="D141" s="662" t="s">
        <v>382</v>
      </c>
      <c r="E141" s="662" t="s">
        <v>383</v>
      </c>
      <c r="F141" s="662" t="s">
        <v>384</v>
      </c>
      <c r="G141" s="662">
        <v>42</v>
      </c>
      <c r="H141" s="662">
        <v>47.6</v>
      </c>
      <c r="I141" s="662">
        <v>140</v>
      </c>
      <c r="J141" s="662">
        <v>56.9</v>
      </c>
      <c r="K141" s="662">
        <v>264</v>
      </c>
      <c r="L141" s="662">
        <v>10</v>
      </c>
      <c r="M141" s="662">
        <v>2.9</v>
      </c>
      <c r="N141" s="662" t="s">
        <v>385</v>
      </c>
      <c r="O141" s="662">
        <v>16920</v>
      </c>
      <c r="P141" s="662" t="s">
        <v>40</v>
      </c>
      <c r="Q141" s="667">
        <f t="shared" si="23"/>
        <v>42.793332999999997</v>
      </c>
      <c r="R141" s="667">
        <f t="shared" si="24"/>
        <v>140.94833299999999</v>
      </c>
      <c r="T141" s="668" t="s">
        <v>4605</v>
      </c>
      <c r="U141" s="668" t="s">
        <v>4605</v>
      </c>
      <c r="V141" s="668" t="s">
        <v>4605</v>
      </c>
      <c r="W141" s="668" t="s">
        <v>22</v>
      </c>
      <c r="X141" s="668" t="s">
        <v>22</v>
      </c>
      <c r="Y141" s="668" t="s">
        <v>22</v>
      </c>
      <c r="Z141" s="668" t="s">
        <v>22</v>
      </c>
      <c r="AB141" s="662" t="str">
        <f t="shared" si="25"/>
        <v>昭49.11.1</v>
      </c>
      <c r="AC141" s="662" t="str">
        <f t="shared" si="26"/>
        <v>昭52.10.21</v>
      </c>
      <c r="AD141" s="662" t="str">
        <f t="shared" si="29"/>
        <v>#</v>
      </c>
      <c r="AE141" s="662" t="str">
        <f t="shared" si="27"/>
        <v>昭52.10.21</v>
      </c>
      <c r="AF141" s="662" t="str">
        <f t="shared" si="30"/>
        <v>昭52.10.21</v>
      </c>
      <c r="AG141" s="662" t="str">
        <f t="shared" si="31"/>
        <v/>
      </c>
      <c r="AH141" s="662">
        <f t="shared" si="28"/>
        <v>9</v>
      </c>
      <c r="AI141" s="662" t="str">
        <f t="shared" si="32"/>
        <v>16</v>
      </c>
      <c r="AJ141" s="662" t="str">
        <f t="shared" si="33"/>
        <v>16_喜茂別</v>
      </c>
      <c r="AK141" s="693" t="str">
        <f>IFERROR(VLOOKUP(AJ141,観測点コードリスト!$L$2:$N$1665,3,FALSE),"")</f>
        <v>0060</v>
      </c>
    </row>
    <row r="142" spans="1:37">
      <c r="A142" s="662" t="s">
        <v>339</v>
      </c>
      <c r="B142" s="662">
        <v>16321</v>
      </c>
      <c r="C142" s="662" t="s">
        <v>17</v>
      </c>
      <c r="D142" s="662" t="s">
        <v>386</v>
      </c>
      <c r="E142" s="662" t="s">
        <v>387</v>
      </c>
      <c r="F142" s="662" t="s">
        <v>388</v>
      </c>
      <c r="G142" s="662">
        <v>42</v>
      </c>
      <c r="H142" s="662">
        <v>39.799999999999997</v>
      </c>
      <c r="I142" s="662">
        <v>140</v>
      </c>
      <c r="J142" s="662">
        <v>18.600000000000001</v>
      </c>
      <c r="K142" s="662">
        <v>27</v>
      </c>
      <c r="L142" s="662">
        <v>10</v>
      </c>
      <c r="M142" s="662">
        <v>1.5</v>
      </c>
      <c r="N142" s="662" t="s">
        <v>365</v>
      </c>
      <c r="O142" s="662">
        <v>16925</v>
      </c>
      <c r="P142" s="662" t="s">
        <v>40</v>
      </c>
      <c r="Q142" s="667">
        <f t="shared" si="23"/>
        <v>42.663333000000002</v>
      </c>
      <c r="R142" s="667">
        <f t="shared" si="24"/>
        <v>140.31</v>
      </c>
      <c r="T142" s="668" t="s">
        <v>4605</v>
      </c>
      <c r="U142" s="668" t="s">
        <v>4605</v>
      </c>
      <c r="V142" s="668" t="s">
        <v>4605</v>
      </c>
      <c r="W142" s="668" t="s">
        <v>22</v>
      </c>
      <c r="X142" s="668" t="s">
        <v>22</v>
      </c>
      <c r="Y142" s="668" t="s">
        <v>22</v>
      </c>
      <c r="Z142" s="668" t="s">
        <v>22</v>
      </c>
      <c r="AB142" s="662" t="str">
        <f t="shared" si="25"/>
        <v>昭49.11.1</v>
      </c>
      <c r="AC142" s="662" t="str">
        <f t="shared" si="26"/>
        <v>昭52.10.20</v>
      </c>
      <c r="AD142" s="662" t="str">
        <f t="shared" si="29"/>
        <v>#</v>
      </c>
      <c r="AE142" s="662" t="str">
        <f t="shared" si="27"/>
        <v>昭52.10.20</v>
      </c>
      <c r="AF142" s="662" t="str">
        <f t="shared" si="30"/>
        <v>昭52.10.20</v>
      </c>
      <c r="AG142" s="662" t="str">
        <f t="shared" si="31"/>
        <v/>
      </c>
      <c r="AH142" s="662">
        <f t="shared" si="28"/>
        <v>9</v>
      </c>
      <c r="AI142" s="662" t="str">
        <f t="shared" si="32"/>
        <v>16</v>
      </c>
      <c r="AJ142" s="662" t="str">
        <f t="shared" si="33"/>
        <v>16_黒松内</v>
      </c>
      <c r="AK142" s="693" t="str">
        <f>IFERROR(VLOOKUP(AJ142,観測点コードリスト!$L$2:$N$1665,3,FALSE),"")</f>
        <v>0061</v>
      </c>
    </row>
    <row r="143" spans="1:37" hidden="1">
      <c r="A143" s="662" t="s">
        <v>339</v>
      </c>
      <c r="B143" s="662">
        <v>16900</v>
      </c>
      <c r="C143" s="662" t="s">
        <v>4609</v>
      </c>
      <c r="D143" s="662" t="s">
        <v>355</v>
      </c>
      <c r="E143" s="662" t="s">
        <v>356</v>
      </c>
      <c r="F143" s="662" t="s">
        <v>357</v>
      </c>
      <c r="G143" s="662">
        <v>43</v>
      </c>
      <c r="H143" s="662">
        <v>5</v>
      </c>
      <c r="I143" s="662">
        <v>140</v>
      </c>
      <c r="J143" s="662">
        <v>49.2</v>
      </c>
      <c r="K143" s="662">
        <v>148</v>
      </c>
      <c r="L143" s="662" t="s">
        <v>22</v>
      </c>
      <c r="M143" s="662" t="s">
        <v>22</v>
      </c>
      <c r="N143" s="662" t="s">
        <v>4628</v>
      </c>
      <c r="O143" s="662" t="s">
        <v>4740</v>
      </c>
      <c r="P143" s="662" t="s">
        <v>22</v>
      </c>
      <c r="Q143" s="667">
        <f t="shared" si="23"/>
        <v>43.083333000000003</v>
      </c>
      <c r="R143" s="667">
        <f t="shared" si="24"/>
        <v>140.82</v>
      </c>
      <c r="T143" s="668" t="s">
        <v>22</v>
      </c>
      <c r="U143" s="668" t="s">
        <v>22</v>
      </c>
      <c r="V143" s="668" t="s">
        <v>22</v>
      </c>
      <c r="W143" s="668" t="s">
        <v>22</v>
      </c>
      <c r="X143" s="668" t="s">
        <v>4605</v>
      </c>
      <c r="Y143" s="668" t="s">
        <v>22</v>
      </c>
      <c r="Z143" s="668" t="s">
        <v>22</v>
      </c>
      <c r="AB143" s="662" t="str">
        <f t="shared" si="25"/>
        <v>-</v>
      </c>
      <c r="AC143" s="662" t="str">
        <f t="shared" si="26"/>
        <v>昭63.10.14</v>
      </c>
      <c r="AD143" s="662" t="str">
        <f t="shared" si="29"/>
        <v>昭</v>
      </c>
      <c r="AE143" s="662" t="str">
        <f t="shared" si="27"/>
        <v>昭63.10.14</v>
      </c>
      <c r="AF143" s="662" t="str">
        <f t="shared" si="30"/>
        <v>昭63.10.14</v>
      </c>
      <c r="AG143" s="662" t="str">
        <f t="shared" si="31"/>
        <v/>
      </c>
      <c r="AH143" s="662">
        <f t="shared" si="28"/>
        <v>9</v>
      </c>
      <c r="AI143" s="662" t="str">
        <f t="shared" si="32"/>
        <v>16</v>
      </c>
      <c r="AJ143" s="662" t="str">
        <f t="shared" si="33"/>
        <v>16_赤井川</v>
      </c>
      <c r="AK143" s="693" t="str">
        <f>IFERROR(VLOOKUP(AJ143,観測点コードリスト!$L$2:$N$1665,3,FALSE),"")</f>
        <v>1091</v>
      </c>
    </row>
    <row r="144" spans="1:37" hidden="1">
      <c r="A144" s="662" t="s">
        <v>339</v>
      </c>
      <c r="B144" s="662">
        <v>16903</v>
      </c>
      <c r="C144" s="662" t="s">
        <v>23</v>
      </c>
      <c r="D144" s="662" t="s">
        <v>351</v>
      </c>
      <c r="E144" s="662" t="s">
        <v>352</v>
      </c>
      <c r="F144" s="662" t="s">
        <v>353</v>
      </c>
      <c r="G144" s="662">
        <v>43</v>
      </c>
      <c r="H144" s="662">
        <v>10.9</v>
      </c>
      <c r="I144" s="662">
        <v>141</v>
      </c>
      <c r="J144" s="662">
        <v>0.9</v>
      </c>
      <c r="K144" s="662">
        <v>25</v>
      </c>
      <c r="L144" s="662" t="s">
        <v>22</v>
      </c>
      <c r="M144" s="662" t="s">
        <v>22</v>
      </c>
      <c r="N144" s="662" t="s">
        <v>4610</v>
      </c>
      <c r="O144" s="662" t="s">
        <v>4740</v>
      </c>
      <c r="P144" s="662" t="s">
        <v>22</v>
      </c>
      <c r="Q144" s="667">
        <f t="shared" si="23"/>
        <v>43.181666999999997</v>
      </c>
      <c r="R144" s="667">
        <f t="shared" si="24"/>
        <v>141.01499999999999</v>
      </c>
      <c r="T144" s="668" t="s">
        <v>22</v>
      </c>
      <c r="U144" s="668" t="s">
        <v>22</v>
      </c>
      <c r="V144" s="668" t="s">
        <v>22</v>
      </c>
      <c r="W144" s="668" t="s">
        <v>22</v>
      </c>
      <c r="X144" s="668" t="s">
        <v>4605</v>
      </c>
      <c r="Y144" s="668" t="s">
        <v>22</v>
      </c>
      <c r="Z144" s="668" t="s">
        <v>22</v>
      </c>
      <c r="AB144" s="662" t="str">
        <f t="shared" si="25"/>
        <v>-</v>
      </c>
      <c r="AC144" s="662" t="str">
        <f t="shared" si="26"/>
        <v>平11.3.1</v>
      </c>
      <c r="AD144" s="662" t="str">
        <f t="shared" si="29"/>
        <v>平</v>
      </c>
      <c r="AE144" s="662" t="str">
        <f t="shared" si="27"/>
        <v>平11.3.1</v>
      </c>
      <c r="AF144" s="662" t="str">
        <f t="shared" si="30"/>
        <v>平11.3.1</v>
      </c>
      <c r="AG144" s="662" t="str">
        <f t="shared" si="31"/>
        <v/>
      </c>
      <c r="AH144" s="662">
        <f t="shared" si="28"/>
        <v>7</v>
      </c>
      <c r="AI144" s="662" t="str">
        <f t="shared" si="32"/>
        <v>16</v>
      </c>
      <c r="AJ144" s="662" t="str">
        <f t="shared" si="33"/>
        <v>16_小樽</v>
      </c>
      <c r="AK144" s="693" t="str">
        <f>IFERROR(VLOOKUP(AJ144,観測点コードリスト!$L$2:$N$1665,3,FALSE),"")</f>
        <v>47411</v>
      </c>
    </row>
    <row r="145" spans="1:37" hidden="1">
      <c r="A145" s="662" t="s">
        <v>339</v>
      </c>
      <c r="B145" s="662">
        <v>16905</v>
      </c>
      <c r="C145" s="662" t="s">
        <v>4609</v>
      </c>
      <c r="D145" s="662" t="s">
        <v>347</v>
      </c>
      <c r="E145" s="662" t="s">
        <v>348</v>
      </c>
      <c r="F145" s="662" t="s">
        <v>349</v>
      </c>
      <c r="G145" s="662">
        <v>43</v>
      </c>
      <c r="H145" s="662">
        <v>10.9</v>
      </c>
      <c r="I145" s="662">
        <v>140</v>
      </c>
      <c r="J145" s="662">
        <v>45.5</v>
      </c>
      <c r="K145" s="662">
        <v>20</v>
      </c>
      <c r="L145" s="662" t="s">
        <v>22</v>
      </c>
      <c r="M145" s="662" t="s">
        <v>22</v>
      </c>
      <c r="N145" s="662" t="s">
        <v>4629</v>
      </c>
      <c r="O145" s="662" t="s">
        <v>4740</v>
      </c>
      <c r="P145" s="662" t="s">
        <v>22</v>
      </c>
      <c r="Q145" s="667">
        <f t="shared" ref="Q145:Q208" si="34">G145+ROUND(H145/60,6)</f>
        <v>43.181666999999997</v>
      </c>
      <c r="R145" s="667">
        <f t="shared" ref="R145:R208" si="35">I145+ROUND(J145/60,6)</f>
        <v>140.75833299999999</v>
      </c>
      <c r="T145" s="668" t="s">
        <v>22</v>
      </c>
      <c r="U145" s="668" t="s">
        <v>22</v>
      </c>
      <c r="V145" s="668" t="s">
        <v>22</v>
      </c>
      <c r="W145" s="668" t="s">
        <v>22</v>
      </c>
      <c r="X145" s="668" t="s">
        <v>4605</v>
      </c>
      <c r="Y145" s="668" t="s">
        <v>22</v>
      </c>
      <c r="Z145" s="668" t="s">
        <v>22</v>
      </c>
      <c r="AB145" s="662" t="str">
        <f t="shared" si="25"/>
        <v>-</v>
      </c>
      <c r="AC145" s="662" t="str">
        <f t="shared" si="26"/>
        <v>昭56.10.8</v>
      </c>
      <c r="AD145" s="662" t="str">
        <f t="shared" si="29"/>
        <v>昭</v>
      </c>
      <c r="AE145" s="662" t="str">
        <f t="shared" si="27"/>
        <v>昭56.10.8</v>
      </c>
      <c r="AF145" s="662" t="str">
        <f t="shared" si="30"/>
        <v>昭56.10.8</v>
      </c>
      <c r="AG145" s="662" t="str">
        <f t="shared" si="31"/>
        <v/>
      </c>
      <c r="AH145" s="662">
        <f t="shared" si="28"/>
        <v>8</v>
      </c>
      <c r="AI145" s="662" t="str">
        <f t="shared" si="32"/>
        <v>16</v>
      </c>
      <c r="AJ145" s="662" t="str">
        <f t="shared" si="33"/>
        <v>16_余市</v>
      </c>
      <c r="AK145" s="693" t="str">
        <f>IFERROR(VLOOKUP(AJ145,観測点コードリスト!$L$2:$N$1665,3,FALSE),"")</f>
        <v>0052</v>
      </c>
    </row>
    <row r="146" spans="1:37" ht="18.75" hidden="1" customHeight="1">
      <c r="A146" s="662" t="s">
        <v>339</v>
      </c>
      <c r="B146" s="662">
        <v>16910</v>
      </c>
      <c r="C146" s="662" t="s">
        <v>4609</v>
      </c>
      <c r="D146" s="662" t="s">
        <v>359</v>
      </c>
      <c r="E146" s="662" t="s">
        <v>360</v>
      </c>
      <c r="F146" s="662" t="s">
        <v>361</v>
      </c>
      <c r="G146" s="662">
        <v>42</v>
      </c>
      <c r="H146" s="662">
        <v>58.8</v>
      </c>
      <c r="I146" s="662">
        <v>140</v>
      </c>
      <c r="J146" s="662">
        <v>36.200000000000003</v>
      </c>
      <c r="K146" s="662">
        <v>15</v>
      </c>
      <c r="L146" s="662" t="s">
        <v>22</v>
      </c>
      <c r="M146" s="662" t="s">
        <v>22</v>
      </c>
      <c r="N146" s="662" t="s">
        <v>144</v>
      </c>
      <c r="O146" s="662" t="s">
        <v>4740</v>
      </c>
      <c r="P146" s="662" t="s">
        <v>22</v>
      </c>
      <c r="Q146" s="667">
        <f t="shared" si="34"/>
        <v>42.98</v>
      </c>
      <c r="R146" s="667">
        <f t="shared" si="35"/>
        <v>140.60333299999999</v>
      </c>
      <c r="T146" s="668" t="s">
        <v>22</v>
      </c>
      <c r="U146" s="668" t="s">
        <v>22</v>
      </c>
      <c r="V146" s="668" t="s">
        <v>22</v>
      </c>
      <c r="W146" s="668" t="s">
        <v>22</v>
      </c>
      <c r="X146" s="668" t="s">
        <v>4605</v>
      </c>
      <c r="Y146" s="668" t="s">
        <v>22</v>
      </c>
      <c r="Z146" s="668" t="s">
        <v>22</v>
      </c>
      <c r="AB146" s="662" t="str">
        <f t="shared" si="25"/>
        <v>-</v>
      </c>
      <c r="AC146" s="662" t="str">
        <f t="shared" si="26"/>
        <v>昭59.10.8</v>
      </c>
      <c r="AD146" s="662" t="str">
        <f t="shared" si="29"/>
        <v>昭</v>
      </c>
      <c r="AE146" s="662" t="str">
        <f t="shared" si="27"/>
        <v>昭59.10.8</v>
      </c>
      <c r="AF146" s="662" t="str">
        <f t="shared" si="30"/>
        <v>昭59.10.8</v>
      </c>
      <c r="AG146" s="662" t="str">
        <f t="shared" si="31"/>
        <v/>
      </c>
      <c r="AH146" s="662">
        <f t="shared" si="28"/>
        <v>8</v>
      </c>
      <c r="AI146" s="662" t="str">
        <f t="shared" si="32"/>
        <v>16</v>
      </c>
      <c r="AJ146" s="662" t="str">
        <f t="shared" si="33"/>
        <v>16_共和</v>
      </c>
      <c r="AK146" s="693" t="str">
        <f>IFERROR(VLOOKUP(AJ146,観測点コードリスト!$L$2:$N$1665,3,FALSE),"")</f>
        <v>0054</v>
      </c>
    </row>
    <row r="147" spans="1:37" ht="18.75" hidden="1" customHeight="1">
      <c r="A147" s="662" t="s">
        <v>339</v>
      </c>
      <c r="B147" s="662">
        <v>16915</v>
      </c>
      <c r="C147" s="662" t="s">
        <v>4609</v>
      </c>
      <c r="D147" s="662" t="s">
        <v>362</v>
      </c>
      <c r="E147" s="662" t="s">
        <v>363</v>
      </c>
      <c r="F147" s="662" t="s">
        <v>364</v>
      </c>
      <c r="G147" s="662">
        <v>42</v>
      </c>
      <c r="H147" s="662">
        <v>48.6</v>
      </c>
      <c r="I147" s="662">
        <v>140</v>
      </c>
      <c r="J147" s="662">
        <v>32.5</v>
      </c>
      <c r="K147" s="662">
        <v>39</v>
      </c>
      <c r="L147" s="662" t="s">
        <v>22</v>
      </c>
      <c r="M147" s="662" t="s">
        <v>22</v>
      </c>
      <c r="N147" s="662" t="s">
        <v>4630</v>
      </c>
      <c r="O147" s="662" t="s">
        <v>4740</v>
      </c>
      <c r="P147" s="662" t="s">
        <v>22</v>
      </c>
      <c r="Q147" s="667">
        <f t="shared" si="34"/>
        <v>42.81</v>
      </c>
      <c r="R147" s="667">
        <f t="shared" si="35"/>
        <v>140.54166699999999</v>
      </c>
      <c r="T147" s="668" t="s">
        <v>22</v>
      </c>
      <c r="U147" s="668" t="s">
        <v>22</v>
      </c>
      <c r="V147" s="668" t="s">
        <v>22</v>
      </c>
      <c r="W147" s="668" t="s">
        <v>22</v>
      </c>
      <c r="X147" s="668" t="s">
        <v>4605</v>
      </c>
      <c r="Y147" s="668" t="s">
        <v>22</v>
      </c>
      <c r="Z147" s="668" t="s">
        <v>22</v>
      </c>
      <c r="AB147" s="662" t="str">
        <f t="shared" si="25"/>
        <v>-</v>
      </c>
      <c r="AC147" s="662" t="str">
        <f t="shared" si="26"/>
        <v>昭56.10.9</v>
      </c>
      <c r="AD147" s="662" t="str">
        <f t="shared" si="29"/>
        <v>昭</v>
      </c>
      <c r="AE147" s="662" t="str">
        <f t="shared" si="27"/>
        <v>昭56.10.9</v>
      </c>
      <c r="AF147" s="662" t="str">
        <f t="shared" si="30"/>
        <v>昭56.10.9</v>
      </c>
      <c r="AG147" s="662" t="str">
        <f t="shared" si="31"/>
        <v/>
      </c>
      <c r="AH147" s="662">
        <f t="shared" si="28"/>
        <v>8</v>
      </c>
      <c r="AI147" s="662" t="str">
        <f t="shared" si="32"/>
        <v>16</v>
      </c>
      <c r="AJ147" s="662" t="str">
        <f t="shared" si="33"/>
        <v>16_蘭越</v>
      </c>
      <c r="AK147" s="693" t="str">
        <f>IFERROR(VLOOKUP(AJ147,観測点コードリスト!$L$2:$N$1665,3,FALSE),"")</f>
        <v>0055</v>
      </c>
    </row>
    <row r="148" spans="1:37" hidden="1">
      <c r="A148" s="662" t="s">
        <v>339</v>
      </c>
      <c r="B148" s="662">
        <v>16917</v>
      </c>
      <c r="C148" s="662" t="s">
        <v>23</v>
      </c>
      <c r="D148" s="662" t="s">
        <v>366</v>
      </c>
      <c r="E148" s="662" t="s">
        <v>367</v>
      </c>
      <c r="F148" s="662" t="s">
        <v>368</v>
      </c>
      <c r="G148" s="662">
        <v>42</v>
      </c>
      <c r="H148" s="662">
        <v>54</v>
      </c>
      <c r="I148" s="662">
        <v>140</v>
      </c>
      <c r="J148" s="662">
        <v>45.4</v>
      </c>
      <c r="K148" s="662">
        <v>176</v>
      </c>
      <c r="L148" s="662" t="s">
        <v>22</v>
      </c>
      <c r="M148" s="662" t="s">
        <v>22</v>
      </c>
      <c r="N148" s="662" t="s">
        <v>4610</v>
      </c>
      <c r="O148" s="662" t="s">
        <v>4740</v>
      </c>
      <c r="P148" s="662" t="s">
        <v>22</v>
      </c>
      <c r="Q148" s="667">
        <f t="shared" si="34"/>
        <v>42.9</v>
      </c>
      <c r="R148" s="667">
        <f t="shared" si="35"/>
        <v>140.75666699999999</v>
      </c>
      <c r="T148" s="668" t="s">
        <v>22</v>
      </c>
      <c r="U148" s="668" t="s">
        <v>22</v>
      </c>
      <c r="V148" s="668" t="s">
        <v>22</v>
      </c>
      <c r="W148" s="668" t="s">
        <v>22</v>
      </c>
      <c r="X148" s="668" t="s">
        <v>4605</v>
      </c>
      <c r="Y148" s="668" t="s">
        <v>22</v>
      </c>
      <c r="Z148" s="668" t="s">
        <v>22</v>
      </c>
      <c r="AB148" s="662" t="str">
        <f t="shared" si="25"/>
        <v>-</v>
      </c>
      <c r="AC148" s="662" t="str">
        <f t="shared" si="26"/>
        <v>平11.3.1</v>
      </c>
      <c r="AD148" s="662" t="str">
        <f t="shared" si="29"/>
        <v>平</v>
      </c>
      <c r="AE148" s="662" t="str">
        <f t="shared" si="27"/>
        <v>平11.3.1</v>
      </c>
      <c r="AF148" s="662" t="str">
        <f t="shared" si="30"/>
        <v>平11.3.1</v>
      </c>
      <c r="AG148" s="662" t="str">
        <f t="shared" si="31"/>
        <v/>
      </c>
      <c r="AH148" s="662">
        <f t="shared" si="28"/>
        <v>7</v>
      </c>
      <c r="AI148" s="662" t="str">
        <f t="shared" si="32"/>
        <v>16</v>
      </c>
      <c r="AJ148" s="662" t="str">
        <f t="shared" si="33"/>
        <v>16_倶知安</v>
      </c>
      <c r="AK148" s="693" t="str">
        <f>IFERROR(VLOOKUP(AJ148,観測点コードリスト!$L$2:$N$1665,3,FALSE),"")</f>
        <v>47433</v>
      </c>
    </row>
    <row r="149" spans="1:37" ht="18.75" hidden="1" customHeight="1">
      <c r="A149" s="662" t="s">
        <v>339</v>
      </c>
      <c r="B149" s="662">
        <v>16918</v>
      </c>
      <c r="C149" s="662" t="s">
        <v>23</v>
      </c>
      <c r="D149" s="662" t="s">
        <v>370</v>
      </c>
      <c r="E149" s="662" t="s">
        <v>371</v>
      </c>
      <c r="F149" s="662" t="s">
        <v>372</v>
      </c>
      <c r="G149" s="662">
        <v>42</v>
      </c>
      <c r="H149" s="662">
        <v>47.7</v>
      </c>
      <c r="I149" s="662">
        <v>140</v>
      </c>
      <c r="J149" s="662">
        <v>13.4</v>
      </c>
      <c r="K149" s="662">
        <v>33</v>
      </c>
      <c r="L149" s="662" t="s">
        <v>22</v>
      </c>
      <c r="M149" s="662" t="s">
        <v>22</v>
      </c>
      <c r="N149" s="662" t="s">
        <v>4610</v>
      </c>
      <c r="O149" s="662" t="s">
        <v>4740</v>
      </c>
      <c r="P149" s="662" t="s">
        <v>22</v>
      </c>
      <c r="Q149" s="667">
        <f t="shared" si="34"/>
        <v>42.795000000000002</v>
      </c>
      <c r="R149" s="667">
        <f t="shared" si="35"/>
        <v>140.223333</v>
      </c>
      <c r="T149" s="668" t="s">
        <v>22</v>
      </c>
      <c r="U149" s="668" t="s">
        <v>22</v>
      </c>
      <c r="V149" s="668" t="s">
        <v>22</v>
      </c>
      <c r="W149" s="668" t="s">
        <v>22</v>
      </c>
      <c r="X149" s="668" t="s">
        <v>4605</v>
      </c>
      <c r="Y149" s="668" t="s">
        <v>22</v>
      </c>
      <c r="Z149" s="668" t="s">
        <v>22</v>
      </c>
      <c r="AB149" s="662" t="str">
        <f t="shared" si="25"/>
        <v>-</v>
      </c>
      <c r="AC149" s="662" t="str">
        <f t="shared" si="26"/>
        <v>平11.3.1</v>
      </c>
      <c r="AD149" s="662" t="str">
        <f t="shared" si="29"/>
        <v>平</v>
      </c>
      <c r="AE149" s="662" t="str">
        <f t="shared" si="27"/>
        <v>平11.3.1</v>
      </c>
      <c r="AF149" s="662" t="str">
        <f t="shared" si="30"/>
        <v>平11.3.1</v>
      </c>
      <c r="AG149" s="662" t="str">
        <f t="shared" si="31"/>
        <v/>
      </c>
      <c r="AH149" s="662">
        <f t="shared" si="28"/>
        <v>7</v>
      </c>
      <c r="AI149" s="662" t="str">
        <f t="shared" si="32"/>
        <v>16</v>
      </c>
      <c r="AJ149" s="662" t="str">
        <f t="shared" si="33"/>
        <v>16_寿都</v>
      </c>
      <c r="AK149" s="693" t="str">
        <f>IFERROR(VLOOKUP(AJ149,観測点コードリスト!$L$2:$N$1665,3,FALSE),"")</f>
        <v>47421</v>
      </c>
    </row>
    <row r="150" spans="1:37" hidden="1">
      <c r="A150" s="662" t="s">
        <v>339</v>
      </c>
      <c r="B150" s="662">
        <v>16920</v>
      </c>
      <c r="C150" s="662" t="s">
        <v>4609</v>
      </c>
      <c r="D150" s="662" t="s">
        <v>382</v>
      </c>
      <c r="E150" s="662" t="s">
        <v>383</v>
      </c>
      <c r="F150" s="662" t="s">
        <v>384</v>
      </c>
      <c r="G150" s="662">
        <v>42</v>
      </c>
      <c r="H150" s="662">
        <v>47.6</v>
      </c>
      <c r="I150" s="662">
        <v>140</v>
      </c>
      <c r="J150" s="662">
        <v>56.9</v>
      </c>
      <c r="K150" s="662">
        <v>264</v>
      </c>
      <c r="L150" s="662" t="s">
        <v>22</v>
      </c>
      <c r="M150" s="662" t="s">
        <v>22</v>
      </c>
      <c r="N150" s="662" t="s">
        <v>4625</v>
      </c>
      <c r="O150" s="662" t="s">
        <v>4740</v>
      </c>
      <c r="P150" s="662" t="s">
        <v>22</v>
      </c>
      <c r="Q150" s="667">
        <f t="shared" si="34"/>
        <v>42.793332999999997</v>
      </c>
      <c r="R150" s="667">
        <f t="shared" si="35"/>
        <v>140.94833299999999</v>
      </c>
      <c r="T150" s="668" t="s">
        <v>22</v>
      </c>
      <c r="U150" s="668" t="s">
        <v>22</v>
      </c>
      <c r="V150" s="668" t="s">
        <v>22</v>
      </c>
      <c r="W150" s="668" t="s">
        <v>22</v>
      </c>
      <c r="X150" s="668" t="s">
        <v>4605</v>
      </c>
      <c r="Y150" s="668" t="s">
        <v>22</v>
      </c>
      <c r="Z150" s="668" t="s">
        <v>22</v>
      </c>
      <c r="AB150" s="662" t="str">
        <f t="shared" si="25"/>
        <v>-</v>
      </c>
      <c r="AC150" s="662" t="str">
        <f t="shared" si="26"/>
        <v>昭56.10.7</v>
      </c>
      <c r="AD150" s="662" t="str">
        <f t="shared" si="29"/>
        <v>昭</v>
      </c>
      <c r="AE150" s="662" t="str">
        <f t="shared" si="27"/>
        <v>昭56.10.7</v>
      </c>
      <c r="AF150" s="662" t="str">
        <f t="shared" si="30"/>
        <v>昭56.10.7</v>
      </c>
      <c r="AG150" s="662" t="str">
        <f t="shared" si="31"/>
        <v/>
      </c>
      <c r="AH150" s="662">
        <f t="shared" si="28"/>
        <v>8</v>
      </c>
      <c r="AI150" s="662" t="str">
        <f t="shared" si="32"/>
        <v>16</v>
      </c>
      <c r="AJ150" s="662" t="str">
        <f t="shared" si="33"/>
        <v>16_喜茂別</v>
      </c>
      <c r="AK150" s="693" t="str">
        <f>IFERROR(VLOOKUP(AJ150,観測点コードリスト!$L$2:$N$1665,3,FALSE),"")</f>
        <v>0060</v>
      </c>
    </row>
    <row r="151" spans="1:37" hidden="1">
      <c r="A151" s="662" t="s">
        <v>339</v>
      </c>
      <c r="B151" s="662">
        <v>16925</v>
      </c>
      <c r="C151" s="662" t="s">
        <v>4609</v>
      </c>
      <c r="D151" s="662" t="s">
        <v>386</v>
      </c>
      <c r="E151" s="662" t="s">
        <v>387</v>
      </c>
      <c r="F151" s="662" t="s">
        <v>388</v>
      </c>
      <c r="G151" s="662">
        <v>42</v>
      </c>
      <c r="H151" s="662">
        <v>39.799999999999997</v>
      </c>
      <c r="I151" s="662">
        <v>140</v>
      </c>
      <c r="J151" s="662">
        <v>18.600000000000001</v>
      </c>
      <c r="K151" s="662">
        <v>27</v>
      </c>
      <c r="L151" s="662" t="s">
        <v>22</v>
      </c>
      <c r="M151" s="662" t="s">
        <v>22</v>
      </c>
      <c r="N151" s="662" t="s">
        <v>4631</v>
      </c>
      <c r="O151" s="662" t="s">
        <v>4740</v>
      </c>
      <c r="P151" s="662" t="s">
        <v>22</v>
      </c>
      <c r="Q151" s="667">
        <f t="shared" si="34"/>
        <v>42.663333000000002</v>
      </c>
      <c r="R151" s="667">
        <f t="shared" si="35"/>
        <v>140.31</v>
      </c>
      <c r="T151" s="668" t="s">
        <v>22</v>
      </c>
      <c r="U151" s="668" t="s">
        <v>22</v>
      </c>
      <c r="V151" s="668" t="s">
        <v>22</v>
      </c>
      <c r="W151" s="668" t="s">
        <v>22</v>
      </c>
      <c r="X151" s="668" t="s">
        <v>4605</v>
      </c>
      <c r="Y151" s="668" t="s">
        <v>22</v>
      </c>
      <c r="Z151" s="668" t="s">
        <v>22</v>
      </c>
      <c r="AB151" s="662" t="str">
        <f t="shared" si="25"/>
        <v>-</v>
      </c>
      <c r="AC151" s="662" t="str">
        <f t="shared" si="26"/>
        <v>昭56.10.23</v>
      </c>
      <c r="AD151" s="662" t="str">
        <f t="shared" si="29"/>
        <v>昭</v>
      </c>
      <c r="AE151" s="662" t="str">
        <f t="shared" si="27"/>
        <v>昭56.10.23</v>
      </c>
      <c r="AF151" s="662" t="str">
        <f t="shared" si="30"/>
        <v>昭56.10.23</v>
      </c>
      <c r="AG151" s="662" t="str">
        <f t="shared" si="31"/>
        <v/>
      </c>
      <c r="AH151" s="662">
        <f t="shared" si="28"/>
        <v>9</v>
      </c>
      <c r="AI151" s="662" t="str">
        <f t="shared" si="32"/>
        <v>16</v>
      </c>
      <c r="AJ151" s="662" t="str">
        <f t="shared" si="33"/>
        <v>16_黒松内</v>
      </c>
      <c r="AK151" s="693" t="str">
        <f>IFERROR(VLOOKUP(AJ151,観測点コードリスト!$L$2:$N$1665,3,FALSE),"")</f>
        <v>0061</v>
      </c>
    </row>
    <row r="152" spans="1:37" ht="18.75" customHeight="1">
      <c r="A152" s="662" t="s">
        <v>389</v>
      </c>
      <c r="B152" s="662">
        <v>17036</v>
      </c>
      <c r="C152" s="662" t="s">
        <v>23</v>
      </c>
      <c r="D152" s="662" t="s">
        <v>390</v>
      </c>
      <c r="E152" s="662" t="s">
        <v>391</v>
      </c>
      <c r="F152" s="662" t="s">
        <v>392</v>
      </c>
      <c r="G152" s="662">
        <v>44</v>
      </c>
      <c r="H152" s="662">
        <v>34.799999999999997</v>
      </c>
      <c r="I152" s="662">
        <v>142</v>
      </c>
      <c r="J152" s="662">
        <v>57.8</v>
      </c>
      <c r="K152" s="662">
        <v>14</v>
      </c>
      <c r="L152" s="662">
        <v>16.600000000000001</v>
      </c>
      <c r="M152" s="662" t="s">
        <v>22</v>
      </c>
      <c r="N152" s="662" t="s">
        <v>393</v>
      </c>
      <c r="O152" s="662">
        <v>17903</v>
      </c>
      <c r="P152" s="662" t="s">
        <v>22</v>
      </c>
      <c r="Q152" s="667">
        <f t="shared" si="34"/>
        <v>44.58</v>
      </c>
      <c r="R152" s="667">
        <f t="shared" si="35"/>
        <v>142.96333300000001</v>
      </c>
      <c r="T152" s="668" t="s">
        <v>4605</v>
      </c>
      <c r="U152" s="668" t="s">
        <v>4605</v>
      </c>
      <c r="V152" s="668" t="s">
        <v>4605</v>
      </c>
      <c r="W152" s="668" t="s">
        <v>22</v>
      </c>
      <c r="X152" s="668" t="s">
        <v>22</v>
      </c>
      <c r="Y152" s="668" t="s">
        <v>4605</v>
      </c>
      <c r="Z152" s="668" t="s">
        <v>22</v>
      </c>
      <c r="AB152" s="662" t="str">
        <f t="shared" si="25"/>
        <v>昭49.11.1</v>
      </c>
      <c r="AC152" s="662" t="str">
        <f t="shared" si="26"/>
        <v>昭50.12.1</v>
      </c>
      <c r="AD152" s="662" t="str">
        <f t="shared" si="29"/>
        <v>#</v>
      </c>
      <c r="AE152" s="662" t="str">
        <f t="shared" si="27"/>
        <v>昭50.12.1</v>
      </c>
      <c r="AF152" s="662" t="str">
        <f t="shared" si="30"/>
        <v>昭50.12.1</v>
      </c>
      <c r="AG152" s="662" t="str">
        <f t="shared" si="31"/>
        <v/>
      </c>
      <c r="AH152" s="662">
        <f t="shared" si="28"/>
        <v>8</v>
      </c>
      <c r="AI152" s="662" t="str">
        <f t="shared" si="32"/>
        <v>17</v>
      </c>
      <c r="AJ152" s="662" t="str">
        <f t="shared" si="33"/>
        <v>17_雄武</v>
      </c>
      <c r="AK152" s="693" t="str">
        <f>IFERROR(VLOOKUP(AJ152,観測点コードリスト!$L$2:$N$1665,3,FALSE),"")</f>
        <v>47405</v>
      </c>
    </row>
    <row r="153" spans="1:37">
      <c r="A153" s="662" t="s">
        <v>389</v>
      </c>
      <c r="B153" s="662">
        <v>17076</v>
      </c>
      <c r="C153" s="662" t="s">
        <v>17</v>
      </c>
      <c r="D153" s="662" t="s">
        <v>394</v>
      </c>
      <c r="E153" s="662" t="s">
        <v>395</v>
      </c>
      <c r="F153" s="662" t="s">
        <v>396</v>
      </c>
      <c r="G153" s="662">
        <v>44</v>
      </c>
      <c r="H153" s="662">
        <v>28.2</v>
      </c>
      <c r="I153" s="662">
        <v>143</v>
      </c>
      <c r="J153" s="662">
        <v>6.5</v>
      </c>
      <c r="K153" s="662">
        <v>8</v>
      </c>
      <c r="L153" s="662">
        <v>9.9</v>
      </c>
      <c r="M153" s="662">
        <v>1.5</v>
      </c>
      <c r="N153" s="662" t="s">
        <v>397</v>
      </c>
      <c r="O153" s="662" t="s">
        <v>22</v>
      </c>
      <c r="P153" s="662" t="s">
        <v>22</v>
      </c>
      <c r="Q153" s="667">
        <f t="shared" si="34"/>
        <v>44.47</v>
      </c>
      <c r="R153" s="667">
        <f t="shared" si="35"/>
        <v>143.10833299999999</v>
      </c>
      <c r="T153" s="668" t="s">
        <v>4605</v>
      </c>
      <c r="U153" s="668" t="s">
        <v>4605</v>
      </c>
      <c r="V153" s="668" t="s">
        <v>4605</v>
      </c>
      <c r="W153" s="668" t="s">
        <v>22</v>
      </c>
      <c r="X153" s="668" t="s">
        <v>22</v>
      </c>
      <c r="Y153" s="668" t="s">
        <v>22</v>
      </c>
      <c r="Z153" s="668" t="s">
        <v>22</v>
      </c>
      <c r="AB153" s="662" t="str">
        <f t="shared" si="25"/>
        <v>昭49.11.1</v>
      </c>
      <c r="AC153" s="662" t="str">
        <f t="shared" si="26"/>
        <v>昭52.10.28</v>
      </c>
      <c r="AD153" s="662" t="str">
        <f t="shared" si="29"/>
        <v>#</v>
      </c>
      <c r="AE153" s="662" t="str">
        <f t="shared" si="27"/>
        <v>昭52.10.28</v>
      </c>
      <c r="AF153" s="662" t="str">
        <f t="shared" si="30"/>
        <v>昭52.10.28</v>
      </c>
      <c r="AG153" s="662" t="str">
        <f t="shared" si="31"/>
        <v/>
      </c>
      <c r="AH153" s="662">
        <f t="shared" si="28"/>
        <v>9</v>
      </c>
      <c r="AI153" s="662" t="str">
        <f t="shared" si="32"/>
        <v>17</v>
      </c>
      <c r="AJ153" s="662" t="str">
        <f t="shared" si="33"/>
        <v>17_興部</v>
      </c>
      <c r="AK153" s="693" t="str">
        <f>IFERROR(VLOOKUP(AJ153,観測点コードリスト!$L$2:$N$1665,3,FALSE),"")</f>
        <v>0063</v>
      </c>
    </row>
    <row r="154" spans="1:37">
      <c r="A154" s="662" t="s">
        <v>389</v>
      </c>
      <c r="B154" s="662">
        <v>17091</v>
      </c>
      <c r="C154" s="662" t="s">
        <v>17</v>
      </c>
      <c r="D154" s="662" t="s">
        <v>398</v>
      </c>
      <c r="E154" s="662" t="s">
        <v>399</v>
      </c>
      <c r="F154" s="662" t="s">
        <v>400</v>
      </c>
      <c r="G154" s="662">
        <v>44</v>
      </c>
      <c r="H154" s="662">
        <v>19.899999999999999</v>
      </c>
      <c r="I154" s="662">
        <v>142</v>
      </c>
      <c r="J154" s="662">
        <v>56.1</v>
      </c>
      <c r="K154" s="662">
        <v>120</v>
      </c>
      <c r="L154" s="662">
        <v>8</v>
      </c>
      <c r="M154" s="662">
        <v>2.5</v>
      </c>
      <c r="N154" s="662" t="s">
        <v>401</v>
      </c>
      <c r="O154" s="662">
        <v>17900</v>
      </c>
      <c r="P154" s="662" t="s">
        <v>40</v>
      </c>
      <c r="Q154" s="667">
        <f t="shared" si="34"/>
        <v>44.331667000000003</v>
      </c>
      <c r="R154" s="667">
        <f t="shared" si="35"/>
        <v>142.935</v>
      </c>
      <c r="T154" s="668" t="s">
        <v>4605</v>
      </c>
      <c r="U154" s="668" t="s">
        <v>4605</v>
      </c>
      <c r="V154" s="668" t="s">
        <v>4605</v>
      </c>
      <c r="W154" s="668" t="s">
        <v>22</v>
      </c>
      <c r="X154" s="668" t="s">
        <v>22</v>
      </c>
      <c r="Y154" s="668" t="s">
        <v>22</v>
      </c>
      <c r="Z154" s="668" t="s">
        <v>22</v>
      </c>
      <c r="AB154" s="662" t="str">
        <f t="shared" si="25"/>
        <v>昭50.7.1</v>
      </c>
      <c r="AC154" s="662" t="str">
        <f t="shared" si="26"/>
        <v>昭52.10.28</v>
      </c>
      <c r="AD154" s="662" t="str">
        <f t="shared" si="29"/>
        <v>(</v>
      </c>
      <c r="AE154" s="662" t="str">
        <f t="shared" si="27"/>
        <v>(昭50.7.1)昭52.10.28</v>
      </c>
      <c r="AF154" s="662" t="str">
        <f t="shared" si="30"/>
        <v>昭50.7.1)昭52.10.28</v>
      </c>
      <c r="AG154" s="662">
        <f t="shared" si="31"/>
        <v>8</v>
      </c>
      <c r="AH154" s="662">
        <f t="shared" si="28"/>
        <v>17</v>
      </c>
      <c r="AI154" s="662" t="str">
        <f t="shared" si="32"/>
        <v>17</v>
      </c>
      <c r="AJ154" s="662" t="str">
        <f t="shared" si="33"/>
        <v>17_西興部</v>
      </c>
      <c r="AK154" s="693" t="str">
        <f>IFERROR(VLOOKUP(AJ154,観測点コードリスト!$L$2:$N$1665,3,FALSE),"")</f>
        <v>1073</v>
      </c>
    </row>
    <row r="155" spans="1:37">
      <c r="A155" s="662" t="s">
        <v>389</v>
      </c>
      <c r="B155" s="662">
        <v>17112</v>
      </c>
      <c r="C155" s="662" t="s">
        <v>23</v>
      </c>
      <c r="D155" s="662" t="s">
        <v>402</v>
      </c>
      <c r="E155" s="662" t="s">
        <v>403</v>
      </c>
      <c r="F155" s="662" t="s">
        <v>404</v>
      </c>
      <c r="G155" s="662">
        <v>44</v>
      </c>
      <c r="H155" s="662">
        <v>20.7</v>
      </c>
      <c r="I155" s="662">
        <v>143</v>
      </c>
      <c r="J155" s="662">
        <v>21.3</v>
      </c>
      <c r="K155" s="662">
        <v>16</v>
      </c>
      <c r="L155" s="662">
        <v>13.6</v>
      </c>
      <c r="M155" s="662" t="s">
        <v>22</v>
      </c>
      <c r="N155" s="662" t="s">
        <v>405</v>
      </c>
      <c r="O155" s="662">
        <v>17904</v>
      </c>
      <c r="P155" s="662" t="s">
        <v>22</v>
      </c>
      <c r="Q155" s="667">
        <f t="shared" si="34"/>
        <v>44.344999999999999</v>
      </c>
      <c r="R155" s="667">
        <f t="shared" si="35"/>
        <v>143.35499999999999</v>
      </c>
      <c r="T155" s="668" t="s">
        <v>4605</v>
      </c>
      <c r="U155" s="668" t="s">
        <v>4605</v>
      </c>
      <c r="V155" s="668" t="s">
        <v>4605</v>
      </c>
      <c r="W155" s="668" t="s">
        <v>22</v>
      </c>
      <c r="X155" s="668" t="s">
        <v>22</v>
      </c>
      <c r="Y155" s="668" t="s">
        <v>4605</v>
      </c>
      <c r="Z155" s="668" t="s">
        <v>22</v>
      </c>
      <c r="AB155" s="662" t="str">
        <f t="shared" si="25"/>
        <v>昭58.1.1</v>
      </c>
      <c r="AC155" s="662" t="str">
        <f t="shared" si="26"/>
        <v>昭58.1.1</v>
      </c>
      <c r="AD155" s="662" t="str">
        <f t="shared" si="29"/>
        <v>昭</v>
      </c>
      <c r="AE155" s="662" t="str">
        <f t="shared" si="27"/>
        <v>昭58.1.1</v>
      </c>
      <c r="AF155" s="662" t="str">
        <f t="shared" si="30"/>
        <v>昭58.1.1</v>
      </c>
      <c r="AG155" s="662" t="str">
        <f t="shared" si="31"/>
        <v/>
      </c>
      <c r="AH155" s="662">
        <f t="shared" si="28"/>
        <v>7</v>
      </c>
      <c r="AI155" s="662" t="str">
        <f t="shared" si="32"/>
        <v>17</v>
      </c>
      <c r="AJ155" s="662" t="str">
        <f t="shared" si="33"/>
        <v>17_紋別</v>
      </c>
      <c r="AK155" s="693" t="str">
        <f>IFERROR(VLOOKUP(AJ155,観測点コードリスト!$L$2:$N$1665,3,FALSE),"")</f>
        <v>47435</v>
      </c>
    </row>
    <row r="156" spans="1:37" ht="18.75" customHeight="1">
      <c r="A156" s="662" t="s">
        <v>389</v>
      </c>
      <c r="B156" s="662">
        <v>17116</v>
      </c>
      <c r="C156" s="662" t="s">
        <v>23</v>
      </c>
      <c r="D156" s="662" t="s">
        <v>406</v>
      </c>
      <c r="E156" s="662" t="s">
        <v>407</v>
      </c>
      <c r="F156" s="662" t="s">
        <v>408</v>
      </c>
      <c r="G156" s="662">
        <v>44</v>
      </c>
      <c r="H156" s="662">
        <v>18.2</v>
      </c>
      <c r="I156" s="662">
        <v>143</v>
      </c>
      <c r="J156" s="662">
        <v>24.2</v>
      </c>
      <c r="K156" s="662">
        <v>18</v>
      </c>
      <c r="L156" s="662">
        <v>10.4</v>
      </c>
      <c r="M156" s="662" t="s">
        <v>22</v>
      </c>
      <c r="N156" s="662" t="s">
        <v>35</v>
      </c>
      <c r="O156" s="662">
        <v>17960</v>
      </c>
      <c r="P156" s="662" t="s">
        <v>36</v>
      </c>
      <c r="Q156" s="667">
        <f t="shared" si="34"/>
        <v>44.303333000000002</v>
      </c>
      <c r="R156" s="667">
        <f t="shared" si="35"/>
        <v>143.403333</v>
      </c>
      <c r="T156" s="668" t="s">
        <v>4605</v>
      </c>
      <c r="U156" s="668" t="s">
        <v>4605</v>
      </c>
      <c r="V156" s="668" t="s">
        <v>4605</v>
      </c>
      <c r="W156" s="668" t="s">
        <v>22</v>
      </c>
      <c r="X156" s="668" t="s">
        <v>22</v>
      </c>
      <c r="Y156" s="668" t="s">
        <v>22</v>
      </c>
      <c r="Z156" s="668" t="s">
        <v>22</v>
      </c>
      <c r="AB156" s="662" t="str">
        <f t="shared" si="25"/>
        <v>平15.1.1</v>
      </c>
      <c r="AC156" s="662" t="str">
        <f t="shared" si="26"/>
        <v>平15.1.1</v>
      </c>
      <c r="AD156" s="662" t="str">
        <f t="shared" si="29"/>
        <v>平</v>
      </c>
      <c r="AE156" s="662" t="str">
        <f t="shared" si="27"/>
        <v>平15.1.1</v>
      </c>
      <c r="AF156" s="662" t="str">
        <f t="shared" si="30"/>
        <v>平15.1.1</v>
      </c>
      <c r="AG156" s="662" t="str">
        <f t="shared" si="31"/>
        <v/>
      </c>
      <c r="AH156" s="662">
        <f t="shared" si="28"/>
        <v>7</v>
      </c>
      <c r="AI156" s="662" t="str">
        <f t="shared" si="32"/>
        <v>17</v>
      </c>
      <c r="AJ156" s="662" t="str">
        <f t="shared" si="33"/>
        <v>17_紋別小向</v>
      </c>
      <c r="AK156" s="693" t="str">
        <f>IFERROR(VLOOKUP(AJ156,観測点コードリスト!$L$2:$N$1665,3,FALSE),"")</f>
        <v>1487</v>
      </c>
    </row>
    <row r="157" spans="1:37" ht="18.75" customHeight="1">
      <c r="A157" s="662" t="s">
        <v>389</v>
      </c>
      <c r="B157" s="662">
        <v>17166</v>
      </c>
      <c r="C157" s="662" t="s">
        <v>17</v>
      </c>
      <c r="D157" s="662" t="s">
        <v>409</v>
      </c>
      <c r="E157" s="662" t="s">
        <v>410</v>
      </c>
      <c r="F157" s="662" t="s">
        <v>411</v>
      </c>
      <c r="G157" s="662">
        <v>44</v>
      </c>
      <c r="H157" s="662">
        <v>12.8</v>
      </c>
      <c r="I157" s="662">
        <v>143</v>
      </c>
      <c r="J157" s="662">
        <v>37.1</v>
      </c>
      <c r="K157" s="662">
        <v>5</v>
      </c>
      <c r="L157" s="662">
        <v>9.4</v>
      </c>
      <c r="M157" s="662">
        <v>2.5</v>
      </c>
      <c r="N157" s="662" t="s">
        <v>197</v>
      </c>
      <c r="O157" s="662" t="s">
        <v>22</v>
      </c>
      <c r="P157" s="662" t="s">
        <v>40</v>
      </c>
      <c r="Q157" s="667">
        <f t="shared" si="34"/>
        <v>44.213332999999999</v>
      </c>
      <c r="R157" s="667">
        <f t="shared" si="35"/>
        <v>143.61833300000001</v>
      </c>
      <c r="T157" s="668" t="s">
        <v>4605</v>
      </c>
      <c r="U157" s="668" t="s">
        <v>4605</v>
      </c>
      <c r="V157" s="668" t="s">
        <v>4605</v>
      </c>
      <c r="W157" s="668" t="s">
        <v>22</v>
      </c>
      <c r="X157" s="668" t="s">
        <v>22</v>
      </c>
      <c r="Y157" s="668" t="s">
        <v>22</v>
      </c>
      <c r="Z157" s="668" t="s">
        <v>22</v>
      </c>
      <c r="AB157" s="662" t="str">
        <f t="shared" si="25"/>
        <v>昭49.11.1</v>
      </c>
      <c r="AC157" s="662" t="str">
        <f t="shared" si="26"/>
        <v>昭52.10.26</v>
      </c>
      <c r="AD157" s="662" t="str">
        <f t="shared" si="29"/>
        <v>#</v>
      </c>
      <c r="AE157" s="662" t="str">
        <f t="shared" si="27"/>
        <v>昭52.10.26</v>
      </c>
      <c r="AF157" s="662" t="str">
        <f t="shared" si="30"/>
        <v>昭52.10.26</v>
      </c>
      <c r="AG157" s="662" t="str">
        <f t="shared" si="31"/>
        <v/>
      </c>
      <c r="AH157" s="662">
        <f t="shared" si="28"/>
        <v>9</v>
      </c>
      <c r="AI157" s="662" t="str">
        <f t="shared" si="32"/>
        <v>17</v>
      </c>
      <c r="AJ157" s="662" t="str">
        <f t="shared" si="33"/>
        <v>17_湧別</v>
      </c>
      <c r="AK157" s="693" t="str">
        <f>IFERROR(VLOOKUP(AJ157,観測点コードリスト!$L$2:$N$1665,3,FALSE),"")</f>
        <v>0065</v>
      </c>
    </row>
    <row r="158" spans="1:37">
      <c r="A158" s="662" t="s">
        <v>389</v>
      </c>
      <c r="B158" s="662">
        <v>17196</v>
      </c>
      <c r="C158" s="662" t="s">
        <v>17</v>
      </c>
      <c r="D158" s="662" t="s">
        <v>412</v>
      </c>
      <c r="E158" s="662" t="s">
        <v>413</v>
      </c>
      <c r="F158" s="662" t="s">
        <v>414</v>
      </c>
      <c r="G158" s="662">
        <v>44</v>
      </c>
      <c r="H158" s="662">
        <v>10.6</v>
      </c>
      <c r="I158" s="662">
        <v>143</v>
      </c>
      <c r="J158" s="662">
        <v>3.7</v>
      </c>
      <c r="K158" s="662">
        <v>165</v>
      </c>
      <c r="L158" s="662">
        <v>10</v>
      </c>
      <c r="M158" s="662">
        <v>2.5</v>
      </c>
      <c r="N158" s="662" t="s">
        <v>415</v>
      </c>
      <c r="O158" s="662">
        <v>17905</v>
      </c>
      <c r="P158" s="662" t="s">
        <v>40</v>
      </c>
      <c r="Q158" s="667">
        <f t="shared" si="34"/>
        <v>44.176667000000002</v>
      </c>
      <c r="R158" s="667">
        <f t="shared" si="35"/>
        <v>143.061667</v>
      </c>
      <c r="T158" s="668" t="s">
        <v>4605</v>
      </c>
      <c r="U158" s="668" t="s">
        <v>4605</v>
      </c>
      <c r="V158" s="668" t="s">
        <v>4605</v>
      </c>
      <c r="W158" s="668" t="s">
        <v>22</v>
      </c>
      <c r="X158" s="668" t="s">
        <v>22</v>
      </c>
      <c r="Y158" s="668" t="s">
        <v>22</v>
      </c>
      <c r="Z158" s="668" t="s">
        <v>22</v>
      </c>
      <c r="AB158" s="662" t="str">
        <f t="shared" si="25"/>
        <v>昭49.11.1</v>
      </c>
      <c r="AC158" s="662" t="str">
        <f t="shared" si="26"/>
        <v>昭52.10.27</v>
      </c>
      <c r="AD158" s="662" t="str">
        <f t="shared" si="29"/>
        <v>#</v>
      </c>
      <c r="AE158" s="662" t="str">
        <f t="shared" si="27"/>
        <v>昭52.10.27</v>
      </c>
      <c r="AF158" s="662" t="str">
        <f t="shared" si="30"/>
        <v>昭52.10.27</v>
      </c>
      <c r="AG158" s="662" t="str">
        <f t="shared" si="31"/>
        <v/>
      </c>
      <c r="AH158" s="662">
        <f t="shared" si="28"/>
        <v>9</v>
      </c>
      <c r="AI158" s="662" t="str">
        <f t="shared" si="32"/>
        <v>17</v>
      </c>
      <c r="AJ158" s="662" t="str">
        <f t="shared" si="33"/>
        <v>17_滝上</v>
      </c>
      <c r="AK158" s="693" t="str">
        <f>IFERROR(VLOOKUP(AJ158,観測点コードリスト!$L$2:$N$1665,3,FALSE),"")</f>
        <v>0066</v>
      </c>
    </row>
    <row r="159" spans="1:37" hidden="1">
      <c r="A159" s="662" t="s">
        <v>389</v>
      </c>
      <c r="B159" s="662">
        <v>17211</v>
      </c>
      <c r="C159" s="662" t="s">
        <v>72</v>
      </c>
      <c r="D159" s="662" t="s">
        <v>416</v>
      </c>
      <c r="E159" s="662" t="s">
        <v>417</v>
      </c>
      <c r="F159" s="662" t="s">
        <v>418</v>
      </c>
      <c r="G159" s="662">
        <v>44</v>
      </c>
      <c r="H159" s="662">
        <v>11.2</v>
      </c>
      <c r="I159" s="662">
        <v>143</v>
      </c>
      <c r="J159" s="662">
        <v>20.100000000000001</v>
      </c>
      <c r="K159" s="662">
        <v>94</v>
      </c>
      <c r="L159" s="662" t="s">
        <v>22</v>
      </c>
      <c r="M159" s="662" t="s">
        <v>22</v>
      </c>
      <c r="N159" s="662" t="s">
        <v>266</v>
      </c>
      <c r="O159" s="662" t="s">
        <v>22</v>
      </c>
      <c r="P159" s="662" t="s">
        <v>22</v>
      </c>
      <c r="Q159" s="667">
        <f t="shared" si="34"/>
        <v>44.186667</v>
      </c>
      <c r="R159" s="667">
        <f t="shared" si="35"/>
        <v>143.33500000000001</v>
      </c>
      <c r="T159" s="668" t="s">
        <v>4605</v>
      </c>
      <c r="U159" s="668" t="s">
        <v>22</v>
      </c>
      <c r="V159" s="668" t="s">
        <v>22</v>
      </c>
      <c r="W159" s="668" t="s">
        <v>22</v>
      </c>
      <c r="X159" s="668" t="s">
        <v>22</v>
      </c>
      <c r="Y159" s="668" t="s">
        <v>22</v>
      </c>
      <c r="Z159" s="668" t="s">
        <v>22</v>
      </c>
      <c r="AB159" s="662" t="str">
        <f t="shared" si="25"/>
        <v>昭49.11.1</v>
      </c>
      <c r="AC159" s="662" t="str">
        <f t="shared" si="26"/>
        <v>-</v>
      </c>
      <c r="AD159" s="662" t="str">
        <f t="shared" si="29"/>
        <v>#</v>
      </c>
      <c r="AE159" s="662" t="str">
        <f t="shared" si="27"/>
        <v/>
      </c>
      <c r="AF159" s="662" t="str">
        <f t="shared" si="30"/>
        <v/>
      </c>
      <c r="AG159" s="662" t="str">
        <f t="shared" si="31"/>
        <v/>
      </c>
      <c r="AH159" s="662">
        <f t="shared" si="28"/>
        <v>0</v>
      </c>
      <c r="AI159" s="662" t="str">
        <f t="shared" si="32"/>
        <v>17</v>
      </c>
      <c r="AJ159" s="662" t="str">
        <f t="shared" si="33"/>
        <v>17_上藻別</v>
      </c>
      <c r="AK159" s="693" t="str">
        <f>IFERROR(VLOOKUP(AJ159,観測点コードリスト!$L$2:$N$1665,3,FALSE),"")</f>
        <v>0067</v>
      </c>
    </row>
    <row r="160" spans="1:37" ht="18.75" customHeight="1">
      <c r="A160" s="662" t="s">
        <v>389</v>
      </c>
      <c r="B160" s="662">
        <v>17246</v>
      </c>
      <c r="C160" s="662" t="s">
        <v>17</v>
      </c>
      <c r="D160" s="662" t="s">
        <v>419</v>
      </c>
      <c r="E160" s="662" t="s">
        <v>420</v>
      </c>
      <c r="F160" s="662" t="s">
        <v>421</v>
      </c>
      <c r="G160" s="662">
        <v>44</v>
      </c>
      <c r="H160" s="662">
        <v>6.9</v>
      </c>
      <c r="I160" s="662">
        <v>144</v>
      </c>
      <c r="J160" s="662">
        <v>2.2000000000000002</v>
      </c>
      <c r="K160" s="662">
        <v>3</v>
      </c>
      <c r="L160" s="662">
        <v>10</v>
      </c>
      <c r="M160" s="662">
        <v>2.5</v>
      </c>
      <c r="N160" s="662" t="s">
        <v>385</v>
      </c>
      <c r="O160" s="662" t="s">
        <v>22</v>
      </c>
      <c r="P160" s="662" t="s">
        <v>40</v>
      </c>
      <c r="Q160" s="667">
        <f t="shared" si="34"/>
        <v>44.115000000000002</v>
      </c>
      <c r="R160" s="667">
        <f t="shared" si="35"/>
        <v>144.03666699999999</v>
      </c>
      <c r="T160" s="668" t="s">
        <v>4605</v>
      </c>
      <c r="U160" s="668" t="s">
        <v>4605</v>
      </c>
      <c r="V160" s="668" t="s">
        <v>4605</v>
      </c>
      <c r="W160" s="668" t="s">
        <v>22</v>
      </c>
      <c r="X160" s="668" t="s">
        <v>22</v>
      </c>
      <c r="Y160" s="668" t="s">
        <v>22</v>
      </c>
      <c r="Z160" s="668" t="s">
        <v>22</v>
      </c>
      <c r="AB160" s="662" t="str">
        <f t="shared" si="25"/>
        <v>昭49.11.1</v>
      </c>
      <c r="AC160" s="662" t="str">
        <f t="shared" si="26"/>
        <v>昭52.10.21</v>
      </c>
      <c r="AD160" s="662" t="str">
        <f t="shared" si="29"/>
        <v>#</v>
      </c>
      <c r="AE160" s="662" t="str">
        <f t="shared" si="27"/>
        <v>昭52.10.21</v>
      </c>
      <c r="AF160" s="662" t="str">
        <f t="shared" si="30"/>
        <v>昭52.10.21</v>
      </c>
      <c r="AG160" s="662" t="str">
        <f t="shared" si="31"/>
        <v/>
      </c>
      <c r="AH160" s="662">
        <f t="shared" si="28"/>
        <v>9</v>
      </c>
      <c r="AI160" s="662" t="str">
        <f t="shared" si="32"/>
        <v>17</v>
      </c>
      <c r="AJ160" s="662" t="str">
        <f t="shared" si="33"/>
        <v>17_常呂</v>
      </c>
      <c r="AK160" s="693" t="str">
        <f>IFERROR(VLOOKUP(AJ160,観測点コードリスト!$L$2:$N$1665,3,FALSE),"")</f>
        <v>0068</v>
      </c>
    </row>
    <row r="161" spans="1:37" ht="18.75" customHeight="1">
      <c r="A161" s="662" t="s">
        <v>389</v>
      </c>
      <c r="B161" s="662">
        <v>17306</v>
      </c>
      <c r="C161" s="662" t="s">
        <v>17</v>
      </c>
      <c r="D161" s="662" t="s">
        <v>422</v>
      </c>
      <c r="E161" s="662" t="s">
        <v>423</v>
      </c>
      <c r="F161" s="662" t="s">
        <v>424</v>
      </c>
      <c r="G161" s="662">
        <v>44</v>
      </c>
      <c r="H161" s="662">
        <v>3.2</v>
      </c>
      <c r="I161" s="662">
        <v>143</v>
      </c>
      <c r="J161" s="662">
        <v>32.4</v>
      </c>
      <c r="K161" s="662">
        <v>80</v>
      </c>
      <c r="L161" s="662">
        <v>10</v>
      </c>
      <c r="M161" s="662">
        <v>2.5</v>
      </c>
      <c r="N161" s="662" t="s">
        <v>51</v>
      </c>
      <c r="O161" s="662">
        <v>17910</v>
      </c>
      <c r="P161" s="662" t="s">
        <v>40</v>
      </c>
      <c r="Q161" s="667">
        <f t="shared" si="34"/>
        <v>44.053333000000002</v>
      </c>
      <c r="R161" s="667">
        <f t="shared" si="35"/>
        <v>143.54</v>
      </c>
      <c r="T161" s="668" t="s">
        <v>4605</v>
      </c>
      <c r="U161" s="668" t="s">
        <v>4605</v>
      </c>
      <c r="V161" s="668" t="s">
        <v>4605</v>
      </c>
      <c r="W161" s="668" t="s">
        <v>22</v>
      </c>
      <c r="X161" s="668" t="s">
        <v>22</v>
      </c>
      <c r="Y161" s="668" t="s">
        <v>22</v>
      </c>
      <c r="Z161" s="668" t="s">
        <v>22</v>
      </c>
      <c r="AB161" s="662" t="str">
        <f t="shared" si="25"/>
        <v>昭49.11.1</v>
      </c>
      <c r="AC161" s="662" t="str">
        <f t="shared" si="26"/>
        <v>昭52.10.24</v>
      </c>
      <c r="AD161" s="662" t="str">
        <f t="shared" si="29"/>
        <v>#</v>
      </c>
      <c r="AE161" s="662" t="str">
        <f t="shared" si="27"/>
        <v>昭52.10.24</v>
      </c>
      <c r="AF161" s="662" t="str">
        <f t="shared" si="30"/>
        <v>昭52.10.24</v>
      </c>
      <c r="AG161" s="662" t="str">
        <f t="shared" si="31"/>
        <v/>
      </c>
      <c r="AH161" s="662">
        <f t="shared" si="28"/>
        <v>9</v>
      </c>
      <c r="AI161" s="662" t="str">
        <f t="shared" si="32"/>
        <v>17</v>
      </c>
      <c r="AJ161" s="662" t="str">
        <f t="shared" si="33"/>
        <v>17_遠軽</v>
      </c>
      <c r="AK161" s="693" t="str">
        <f>IFERROR(VLOOKUP(AJ161,観測点コードリスト!$L$2:$N$1665,3,FALSE),"")</f>
        <v>0069</v>
      </c>
    </row>
    <row r="162" spans="1:37">
      <c r="A162" s="662" t="s">
        <v>389</v>
      </c>
      <c r="B162" s="662">
        <v>17316</v>
      </c>
      <c r="C162" s="662" t="s">
        <v>17</v>
      </c>
      <c r="D162" s="662" t="s">
        <v>425</v>
      </c>
      <c r="E162" s="662" t="s">
        <v>426</v>
      </c>
      <c r="F162" s="662" t="s">
        <v>427</v>
      </c>
      <c r="G162" s="662">
        <v>44</v>
      </c>
      <c r="H162" s="662">
        <v>1.1000000000000001</v>
      </c>
      <c r="I162" s="662">
        <v>143</v>
      </c>
      <c r="J162" s="662">
        <v>45.6</v>
      </c>
      <c r="K162" s="662">
        <v>54</v>
      </c>
      <c r="L162" s="662">
        <v>10</v>
      </c>
      <c r="M162" s="662">
        <v>2.5</v>
      </c>
      <c r="N162" s="662" t="s">
        <v>385</v>
      </c>
      <c r="O162" s="662">
        <v>17915</v>
      </c>
      <c r="P162" s="662" t="s">
        <v>40</v>
      </c>
      <c r="Q162" s="667">
        <f t="shared" si="34"/>
        <v>44.018332999999998</v>
      </c>
      <c r="R162" s="667">
        <f t="shared" si="35"/>
        <v>143.76</v>
      </c>
      <c r="T162" s="668" t="s">
        <v>4605</v>
      </c>
      <c r="U162" s="668" t="s">
        <v>4605</v>
      </c>
      <c r="V162" s="668" t="s">
        <v>4605</v>
      </c>
      <c r="W162" s="668" t="s">
        <v>22</v>
      </c>
      <c r="X162" s="668" t="s">
        <v>22</v>
      </c>
      <c r="Y162" s="668" t="s">
        <v>22</v>
      </c>
      <c r="Z162" s="668" t="s">
        <v>22</v>
      </c>
      <c r="AB162" s="662" t="str">
        <f t="shared" si="25"/>
        <v>昭49.11.1</v>
      </c>
      <c r="AC162" s="662" t="str">
        <f t="shared" si="26"/>
        <v>昭52.10.21</v>
      </c>
      <c r="AD162" s="662" t="str">
        <f t="shared" si="29"/>
        <v>#</v>
      </c>
      <c r="AE162" s="662" t="str">
        <f t="shared" si="27"/>
        <v>昭52.10.21</v>
      </c>
      <c r="AF162" s="662" t="str">
        <f t="shared" si="30"/>
        <v>昭52.10.21</v>
      </c>
      <c r="AG162" s="662" t="str">
        <f t="shared" si="31"/>
        <v/>
      </c>
      <c r="AH162" s="662">
        <f t="shared" si="28"/>
        <v>9</v>
      </c>
      <c r="AI162" s="662" t="str">
        <f t="shared" si="32"/>
        <v>17</v>
      </c>
      <c r="AJ162" s="662" t="str">
        <f t="shared" si="33"/>
        <v>17_佐呂間</v>
      </c>
      <c r="AK162" s="693" t="str">
        <f>IFERROR(VLOOKUP(AJ162,観測点コードリスト!$L$2:$N$1665,3,FALSE),"")</f>
        <v>0070</v>
      </c>
    </row>
    <row r="163" spans="1:37">
      <c r="A163" s="662" t="s">
        <v>389</v>
      </c>
      <c r="B163" s="662">
        <v>17341</v>
      </c>
      <c r="C163" s="662" t="s">
        <v>23</v>
      </c>
      <c r="D163" s="662" t="s">
        <v>428</v>
      </c>
      <c r="E163" s="662" t="s">
        <v>429</v>
      </c>
      <c r="F163" s="662" t="s">
        <v>430</v>
      </c>
      <c r="G163" s="662">
        <v>44</v>
      </c>
      <c r="H163" s="662">
        <v>1</v>
      </c>
      <c r="I163" s="662">
        <v>144</v>
      </c>
      <c r="J163" s="662">
        <v>16.7</v>
      </c>
      <c r="K163" s="662">
        <v>38</v>
      </c>
      <c r="L163" s="662">
        <v>20</v>
      </c>
      <c r="M163" s="662" t="s">
        <v>22</v>
      </c>
      <c r="N163" s="662" t="s">
        <v>27</v>
      </c>
      <c r="O163" s="662">
        <v>17917</v>
      </c>
      <c r="P163" s="662" t="s">
        <v>22</v>
      </c>
      <c r="Q163" s="667">
        <f t="shared" si="34"/>
        <v>44.016666999999998</v>
      </c>
      <c r="R163" s="667">
        <f t="shared" si="35"/>
        <v>144.278333</v>
      </c>
      <c r="T163" s="668" t="s">
        <v>4605</v>
      </c>
      <c r="U163" s="668" t="s">
        <v>4605</v>
      </c>
      <c r="V163" s="668" t="s">
        <v>4605</v>
      </c>
      <c r="W163" s="668" t="s">
        <v>4605</v>
      </c>
      <c r="X163" s="668" t="s">
        <v>22</v>
      </c>
      <c r="Y163" s="668" t="s">
        <v>4605</v>
      </c>
      <c r="Z163" s="668" t="s">
        <v>4605</v>
      </c>
      <c r="AB163" s="662" t="str">
        <f t="shared" si="25"/>
        <v>昭49.11.1</v>
      </c>
      <c r="AC163" s="662" t="str">
        <f t="shared" si="26"/>
        <v>昭50.4.1</v>
      </c>
      <c r="AD163" s="662" t="str">
        <f t="shared" si="29"/>
        <v>#</v>
      </c>
      <c r="AE163" s="662" t="str">
        <f t="shared" si="27"/>
        <v>昭50.4.1</v>
      </c>
      <c r="AF163" s="662" t="str">
        <f t="shared" si="30"/>
        <v>昭50.4.1</v>
      </c>
      <c r="AG163" s="662" t="str">
        <f t="shared" si="31"/>
        <v/>
      </c>
      <c r="AH163" s="662">
        <f t="shared" si="28"/>
        <v>7</v>
      </c>
      <c r="AI163" s="662" t="str">
        <f t="shared" si="32"/>
        <v>17</v>
      </c>
      <c r="AJ163" s="662" t="str">
        <f t="shared" si="33"/>
        <v>17_網走</v>
      </c>
      <c r="AK163" s="693" t="str">
        <f>IFERROR(VLOOKUP(AJ163,観測点コードリスト!$L$2:$N$1665,3,FALSE),"")</f>
        <v>47409</v>
      </c>
    </row>
    <row r="164" spans="1:37" ht="18.75" customHeight="1">
      <c r="A164" s="662" t="s">
        <v>389</v>
      </c>
      <c r="B164" s="662">
        <v>17351</v>
      </c>
      <c r="C164" s="662" t="s">
        <v>17</v>
      </c>
      <c r="D164" s="662" t="s">
        <v>431</v>
      </c>
      <c r="E164" s="662" t="s">
        <v>432</v>
      </c>
      <c r="F164" s="662" t="s">
        <v>433</v>
      </c>
      <c r="G164" s="662">
        <v>44</v>
      </c>
      <c r="H164" s="662">
        <v>3.1</v>
      </c>
      <c r="I164" s="662">
        <v>144</v>
      </c>
      <c r="J164" s="662">
        <v>58.9</v>
      </c>
      <c r="K164" s="662">
        <v>144</v>
      </c>
      <c r="L164" s="662">
        <v>10</v>
      </c>
      <c r="M164" s="662">
        <v>2.5</v>
      </c>
      <c r="N164" s="662" t="s">
        <v>434</v>
      </c>
      <c r="O164" s="662">
        <v>17935</v>
      </c>
      <c r="P164" s="662" t="s">
        <v>40</v>
      </c>
      <c r="Q164" s="667">
        <f t="shared" si="34"/>
        <v>44.051667000000002</v>
      </c>
      <c r="R164" s="667">
        <f t="shared" si="35"/>
        <v>144.98166699999999</v>
      </c>
      <c r="T164" s="668" t="s">
        <v>4605</v>
      </c>
      <c r="U164" s="668" t="s">
        <v>4605</v>
      </c>
      <c r="V164" s="668" t="s">
        <v>4605</v>
      </c>
      <c r="W164" s="668" t="s">
        <v>22</v>
      </c>
      <c r="X164" s="668" t="s">
        <v>22</v>
      </c>
      <c r="Y164" s="668" t="s">
        <v>22</v>
      </c>
      <c r="Z164" s="668" t="s">
        <v>22</v>
      </c>
      <c r="AB164" s="662" t="str">
        <f t="shared" si="25"/>
        <v>昭50.5.12</v>
      </c>
      <c r="AC164" s="662" t="str">
        <f t="shared" si="26"/>
        <v>昭53.10.26</v>
      </c>
      <c r="AD164" s="662" t="str">
        <f t="shared" si="29"/>
        <v>(</v>
      </c>
      <c r="AE164" s="662" t="str">
        <f t="shared" si="27"/>
        <v>(昭50.5.12)昭53.10.26</v>
      </c>
      <c r="AF164" s="662" t="str">
        <f t="shared" si="30"/>
        <v>昭50.5.12)昭53.10.26</v>
      </c>
      <c r="AG164" s="662">
        <f t="shared" si="31"/>
        <v>9</v>
      </c>
      <c r="AH164" s="662">
        <f t="shared" si="28"/>
        <v>18</v>
      </c>
      <c r="AI164" s="662" t="str">
        <f t="shared" si="32"/>
        <v>17</v>
      </c>
      <c r="AJ164" s="662" t="str">
        <f t="shared" si="33"/>
        <v>17_宇登呂</v>
      </c>
      <c r="AK164" s="693" t="str">
        <f>IFERROR(VLOOKUP(AJ164,観測点コードリスト!$L$2:$N$1665,3,FALSE),"")</f>
        <v>0981</v>
      </c>
    </row>
    <row r="165" spans="1:37" hidden="1">
      <c r="A165" s="662" t="s">
        <v>389</v>
      </c>
      <c r="B165" s="662">
        <v>17386</v>
      </c>
      <c r="C165" s="662" t="s">
        <v>72</v>
      </c>
      <c r="D165" s="662" t="s">
        <v>435</v>
      </c>
      <c r="E165" s="662" t="s">
        <v>436</v>
      </c>
      <c r="F165" s="662" t="s">
        <v>437</v>
      </c>
      <c r="G165" s="662">
        <v>43</v>
      </c>
      <c r="H165" s="662">
        <v>57.1</v>
      </c>
      <c r="I165" s="662">
        <v>143</v>
      </c>
      <c r="J165" s="662">
        <v>19.7</v>
      </c>
      <c r="K165" s="662">
        <v>242</v>
      </c>
      <c r="L165" s="662" t="s">
        <v>22</v>
      </c>
      <c r="M165" s="662" t="s">
        <v>22</v>
      </c>
      <c r="N165" s="662" t="s">
        <v>291</v>
      </c>
      <c r="O165" s="662" t="s">
        <v>22</v>
      </c>
      <c r="P165" s="662" t="s">
        <v>22</v>
      </c>
      <c r="Q165" s="667">
        <f t="shared" si="34"/>
        <v>43.951667</v>
      </c>
      <c r="R165" s="667">
        <f t="shared" si="35"/>
        <v>143.32833299999999</v>
      </c>
      <c r="T165" s="668" t="s">
        <v>4605</v>
      </c>
      <c r="U165" s="668" t="s">
        <v>22</v>
      </c>
      <c r="V165" s="668" t="s">
        <v>22</v>
      </c>
      <c r="W165" s="668" t="s">
        <v>22</v>
      </c>
      <c r="X165" s="668" t="s">
        <v>22</v>
      </c>
      <c r="Y165" s="668" t="s">
        <v>22</v>
      </c>
      <c r="Z165" s="668" t="s">
        <v>22</v>
      </c>
      <c r="AB165" s="662" t="str">
        <f t="shared" si="25"/>
        <v>昭59.10.5</v>
      </c>
      <c r="AC165" s="662" t="str">
        <f t="shared" si="26"/>
        <v>昭59.10.5</v>
      </c>
      <c r="AD165" s="662" t="str">
        <f t="shared" si="29"/>
        <v>昭</v>
      </c>
      <c r="AE165" s="662" t="str">
        <f t="shared" si="27"/>
        <v>昭59.10.5</v>
      </c>
      <c r="AF165" s="662" t="str">
        <f t="shared" si="30"/>
        <v>昭59.10.5</v>
      </c>
      <c r="AG165" s="662" t="str">
        <f t="shared" si="31"/>
        <v/>
      </c>
      <c r="AH165" s="662">
        <f t="shared" si="28"/>
        <v>8</v>
      </c>
      <c r="AI165" s="662" t="str">
        <f t="shared" si="32"/>
        <v>17</v>
      </c>
      <c r="AJ165" s="662" t="str">
        <f t="shared" si="33"/>
        <v>17_丸瀬布</v>
      </c>
      <c r="AK165" s="693" t="str">
        <f>IFERROR(VLOOKUP(AJ165,観測点コードリスト!$L$2:$N$1665,3,FALSE),"")</f>
        <v>1420</v>
      </c>
    </row>
    <row r="166" spans="1:37">
      <c r="A166" s="662" t="s">
        <v>389</v>
      </c>
      <c r="B166" s="662">
        <v>17482</v>
      </c>
      <c r="C166" s="662" t="s">
        <v>17</v>
      </c>
      <c r="D166" s="662" t="s">
        <v>438</v>
      </c>
      <c r="E166" s="662" t="s">
        <v>439</v>
      </c>
      <c r="F166" s="662" t="s">
        <v>440</v>
      </c>
      <c r="G166" s="662">
        <v>43</v>
      </c>
      <c r="H166" s="662">
        <v>51.9</v>
      </c>
      <c r="I166" s="662">
        <v>143</v>
      </c>
      <c r="J166" s="662">
        <v>9.1999999999999993</v>
      </c>
      <c r="K166" s="662">
        <v>475</v>
      </c>
      <c r="L166" s="662">
        <v>10</v>
      </c>
      <c r="M166" s="662">
        <v>2.5</v>
      </c>
      <c r="N166" s="662" t="s">
        <v>441</v>
      </c>
      <c r="O166" s="662">
        <v>17955</v>
      </c>
      <c r="P166" s="662" t="s">
        <v>40</v>
      </c>
      <c r="Q166" s="667">
        <f t="shared" si="34"/>
        <v>43.865000000000002</v>
      </c>
      <c r="R166" s="667">
        <f t="shared" si="35"/>
        <v>143.153333</v>
      </c>
      <c r="T166" s="668" t="s">
        <v>4605</v>
      </c>
      <c r="U166" s="668" t="s">
        <v>4605</v>
      </c>
      <c r="V166" s="668" t="s">
        <v>4605</v>
      </c>
      <c r="W166" s="668" t="s">
        <v>22</v>
      </c>
      <c r="X166" s="668" t="s">
        <v>22</v>
      </c>
      <c r="Y166" s="668" t="s">
        <v>22</v>
      </c>
      <c r="Z166" s="668" t="s">
        <v>22</v>
      </c>
      <c r="AB166" s="662" t="str">
        <f t="shared" si="25"/>
        <v>昭50.9.25</v>
      </c>
      <c r="AC166" s="662" t="str">
        <f t="shared" si="26"/>
        <v>平5.1.27</v>
      </c>
      <c r="AD166" s="662" t="str">
        <f t="shared" si="29"/>
        <v>(</v>
      </c>
      <c r="AE166" s="662" t="str">
        <f t="shared" si="27"/>
        <v>(昭50.9.25)平5.1.27</v>
      </c>
      <c r="AF166" s="662" t="str">
        <f t="shared" si="30"/>
        <v>昭50.9.25)平5.1.27</v>
      </c>
      <c r="AG166" s="662">
        <f t="shared" si="31"/>
        <v>9</v>
      </c>
      <c r="AH166" s="662">
        <f t="shared" si="28"/>
        <v>16</v>
      </c>
      <c r="AI166" s="662" t="str">
        <f t="shared" si="32"/>
        <v>17</v>
      </c>
      <c r="AJ166" s="662" t="str">
        <f t="shared" si="33"/>
        <v>17_白滝</v>
      </c>
      <c r="AK166" s="693" t="str">
        <f>IFERROR(VLOOKUP(AJ166,観測点コードリスト!$L$2:$N$1665,3,FALSE),"")</f>
        <v>1092</v>
      </c>
    </row>
    <row r="167" spans="1:37">
      <c r="A167" s="662" t="s">
        <v>389</v>
      </c>
      <c r="B167" s="662">
        <v>17501</v>
      </c>
      <c r="C167" s="662" t="s">
        <v>17</v>
      </c>
      <c r="D167" s="662" t="s">
        <v>442</v>
      </c>
      <c r="E167" s="662" t="s">
        <v>443</v>
      </c>
      <c r="F167" s="662" t="s">
        <v>444</v>
      </c>
      <c r="G167" s="662">
        <v>43</v>
      </c>
      <c r="H167" s="662">
        <v>55</v>
      </c>
      <c r="I167" s="662">
        <v>143</v>
      </c>
      <c r="J167" s="662">
        <v>31.9</v>
      </c>
      <c r="K167" s="662">
        <v>199</v>
      </c>
      <c r="L167" s="662">
        <v>10</v>
      </c>
      <c r="M167" s="662">
        <v>2.5</v>
      </c>
      <c r="N167" s="662" t="s">
        <v>71</v>
      </c>
      <c r="O167" s="662" t="s">
        <v>22</v>
      </c>
      <c r="P167" s="662" t="s">
        <v>40</v>
      </c>
      <c r="Q167" s="667">
        <f t="shared" si="34"/>
        <v>43.916666999999997</v>
      </c>
      <c r="R167" s="667">
        <f t="shared" si="35"/>
        <v>143.531667</v>
      </c>
      <c r="T167" s="668" t="s">
        <v>4605</v>
      </c>
      <c r="U167" s="668" t="s">
        <v>4605</v>
      </c>
      <c r="V167" s="668" t="s">
        <v>4605</v>
      </c>
      <c r="W167" s="668" t="s">
        <v>22</v>
      </c>
      <c r="X167" s="668" t="s">
        <v>22</v>
      </c>
      <c r="Y167" s="668" t="s">
        <v>22</v>
      </c>
      <c r="Z167" s="668" t="s">
        <v>22</v>
      </c>
      <c r="AB167" s="662" t="str">
        <f t="shared" si="25"/>
        <v>昭49.11.1</v>
      </c>
      <c r="AC167" s="662" t="str">
        <f t="shared" si="26"/>
        <v>昭52.10.25</v>
      </c>
      <c r="AD167" s="662" t="str">
        <f t="shared" si="29"/>
        <v>#</v>
      </c>
      <c r="AE167" s="662" t="str">
        <f t="shared" si="27"/>
        <v>昭52.10.25</v>
      </c>
      <c r="AF167" s="662" t="str">
        <f t="shared" si="30"/>
        <v>昭52.10.25</v>
      </c>
      <c r="AG167" s="662" t="str">
        <f t="shared" si="31"/>
        <v/>
      </c>
      <c r="AH167" s="662">
        <f t="shared" si="28"/>
        <v>9</v>
      </c>
      <c r="AI167" s="662" t="str">
        <f t="shared" si="32"/>
        <v>17</v>
      </c>
      <c r="AJ167" s="662" t="str">
        <f t="shared" si="33"/>
        <v>17_生田原</v>
      </c>
      <c r="AK167" s="693" t="str">
        <f>IFERROR(VLOOKUP(AJ167,観測点コードリスト!$L$2:$N$1665,3,FALSE),"")</f>
        <v>0072</v>
      </c>
    </row>
    <row r="168" spans="1:37" hidden="1">
      <c r="A168" s="662" t="s">
        <v>389</v>
      </c>
      <c r="B168" s="662">
        <v>17512</v>
      </c>
      <c r="C168" s="662" t="s">
        <v>72</v>
      </c>
      <c r="D168" s="662" t="s">
        <v>445</v>
      </c>
      <c r="E168" s="662" t="s">
        <v>446</v>
      </c>
      <c r="F168" s="662" t="s">
        <v>447</v>
      </c>
      <c r="G168" s="662">
        <v>43</v>
      </c>
      <c r="H168" s="662">
        <v>51.6</v>
      </c>
      <c r="I168" s="662">
        <v>143</v>
      </c>
      <c r="J168" s="662">
        <v>44.8</v>
      </c>
      <c r="K168" s="662">
        <v>261</v>
      </c>
      <c r="L168" s="662" t="s">
        <v>22</v>
      </c>
      <c r="M168" s="662" t="s">
        <v>22</v>
      </c>
      <c r="N168" s="662" t="s">
        <v>448</v>
      </c>
      <c r="O168" s="662" t="s">
        <v>22</v>
      </c>
      <c r="P168" s="662" t="s">
        <v>22</v>
      </c>
      <c r="Q168" s="667">
        <f t="shared" si="34"/>
        <v>43.86</v>
      </c>
      <c r="R168" s="667">
        <f t="shared" si="35"/>
        <v>143.746667</v>
      </c>
      <c r="T168" s="668" t="s">
        <v>4605</v>
      </c>
      <c r="U168" s="668" t="s">
        <v>22</v>
      </c>
      <c r="V168" s="668" t="s">
        <v>22</v>
      </c>
      <c r="W168" s="668" t="s">
        <v>22</v>
      </c>
      <c r="X168" s="668" t="s">
        <v>22</v>
      </c>
      <c r="Y168" s="668" t="s">
        <v>22</v>
      </c>
      <c r="Z168" s="668" t="s">
        <v>22</v>
      </c>
      <c r="AB168" s="662" t="str">
        <f t="shared" si="25"/>
        <v>平17.11.2</v>
      </c>
      <c r="AC168" s="662" t="str">
        <f t="shared" si="26"/>
        <v>平17.11.2</v>
      </c>
      <c r="AD168" s="662" t="str">
        <f t="shared" si="29"/>
        <v>平</v>
      </c>
      <c r="AE168" s="662" t="str">
        <f t="shared" si="27"/>
        <v>平17.11.2</v>
      </c>
      <c r="AF168" s="662" t="str">
        <f t="shared" si="30"/>
        <v>平17.11.2</v>
      </c>
      <c r="AG168" s="662" t="str">
        <f t="shared" si="31"/>
        <v/>
      </c>
      <c r="AH168" s="662">
        <f t="shared" si="28"/>
        <v>8</v>
      </c>
      <c r="AI168" s="662" t="str">
        <f t="shared" si="32"/>
        <v>17</v>
      </c>
      <c r="AJ168" s="662" t="str">
        <f t="shared" si="33"/>
        <v>17_仁頃山</v>
      </c>
      <c r="AK168" s="693" t="str">
        <f>IFERROR(VLOOKUP(AJ168,観測点コードリスト!$L$2:$N$1665,3,FALSE),"")</f>
        <v>0073</v>
      </c>
    </row>
    <row r="169" spans="1:37">
      <c r="A169" s="662" t="s">
        <v>389</v>
      </c>
      <c r="B169" s="662">
        <v>17521</v>
      </c>
      <c r="C169" s="662" t="s">
        <v>17</v>
      </c>
      <c r="D169" s="662" t="s">
        <v>449</v>
      </c>
      <c r="E169" s="662" t="s">
        <v>450</v>
      </c>
      <c r="F169" s="662" t="s">
        <v>451</v>
      </c>
      <c r="G169" s="662">
        <v>43</v>
      </c>
      <c r="H169" s="662">
        <v>46.6</v>
      </c>
      <c r="I169" s="662">
        <v>143</v>
      </c>
      <c r="J169" s="662">
        <v>50.5</v>
      </c>
      <c r="K169" s="662">
        <v>104</v>
      </c>
      <c r="L169" s="662">
        <v>10.1</v>
      </c>
      <c r="M169" s="662">
        <v>2.5</v>
      </c>
      <c r="N169" s="662" t="s">
        <v>97</v>
      </c>
      <c r="O169" s="662">
        <v>17925</v>
      </c>
      <c r="P169" s="662" t="s">
        <v>22</v>
      </c>
      <c r="Q169" s="667">
        <f t="shared" si="34"/>
        <v>43.776667000000003</v>
      </c>
      <c r="R169" s="667">
        <f t="shared" si="35"/>
        <v>143.841667</v>
      </c>
      <c r="T169" s="668" t="s">
        <v>4605</v>
      </c>
      <c r="U169" s="668" t="s">
        <v>4605</v>
      </c>
      <c r="V169" s="668" t="s">
        <v>4605</v>
      </c>
      <c r="W169" s="668" t="s">
        <v>22</v>
      </c>
      <c r="X169" s="668" t="s">
        <v>22</v>
      </c>
      <c r="Y169" s="668" t="s">
        <v>22</v>
      </c>
      <c r="Z169" s="668" t="s">
        <v>22</v>
      </c>
      <c r="AB169" s="662" t="str">
        <f t="shared" si="25"/>
        <v>昭49.11.1</v>
      </c>
      <c r="AC169" s="662" t="str">
        <f t="shared" si="26"/>
        <v>昭51.4.1</v>
      </c>
      <c r="AD169" s="662" t="str">
        <f t="shared" si="29"/>
        <v>#</v>
      </c>
      <c r="AE169" s="662" t="str">
        <f t="shared" si="27"/>
        <v>昭51.4.1</v>
      </c>
      <c r="AF169" s="662" t="str">
        <f t="shared" si="30"/>
        <v>昭51.4.1</v>
      </c>
      <c r="AG169" s="662" t="str">
        <f t="shared" si="31"/>
        <v/>
      </c>
      <c r="AH169" s="662">
        <f t="shared" si="28"/>
        <v>7</v>
      </c>
      <c r="AI169" s="662" t="str">
        <f t="shared" si="32"/>
        <v>17</v>
      </c>
      <c r="AJ169" s="662" t="str">
        <f t="shared" si="33"/>
        <v>17_北見</v>
      </c>
      <c r="AK169" s="693" t="str">
        <f>IFERROR(VLOOKUP(AJ169,観測点コードリスト!$L$2:$N$1665,3,FALSE),"")</f>
        <v>0074</v>
      </c>
    </row>
    <row r="170" spans="1:37">
      <c r="A170" s="662" t="s">
        <v>389</v>
      </c>
      <c r="B170" s="662">
        <v>17531</v>
      </c>
      <c r="C170" s="662" t="s">
        <v>23</v>
      </c>
      <c r="D170" s="662" t="s">
        <v>452</v>
      </c>
      <c r="E170" s="662" t="s">
        <v>453</v>
      </c>
      <c r="F170" s="662" t="s">
        <v>454</v>
      </c>
      <c r="G170" s="662">
        <v>43</v>
      </c>
      <c r="H170" s="662">
        <v>52.8</v>
      </c>
      <c r="I170" s="662">
        <v>144</v>
      </c>
      <c r="J170" s="662">
        <v>9.8000000000000007</v>
      </c>
      <c r="K170" s="662">
        <v>33</v>
      </c>
      <c r="L170" s="662">
        <v>10</v>
      </c>
      <c r="M170" s="662" t="s">
        <v>22</v>
      </c>
      <c r="N170" s="662" t="s">
        <v>35</v>
      </c>
      <c r="O170" s="662">
        <v>17965</v>
      </c>
      <c r="P170" s="662" t="s">
        <v>36</v>
      </c>
      <c r="Q170" s="667">
        <f t="shared" si="34"/>
        <v>43.88</v>
      </c>
      <c r="R170" s="667">
        <f t="shared" si="35"/>
        <v>144.16333299999999</v>
      </c>
      <c r="T170" s="668" t="s">
        <v>4605</v>
      </c>
      <c r="U170" s="668" t="s">
        <v>4605</v>
      </c>
      <c r="V170" s="668" t="s">
        <v>4605</v>
      </c>
      <c r="W170" s="668" t="s">
        <v>22</v>
      </c>
      <c r="X170" s="668" t="s">
        <v>22</v>
      </c>
      <c r="Y170" s="668" t="s">
        <v>22</v>
      </c>
      <c r="Z170" s="668" t="s">
        <v>22</v>
      </c>
      <c r="AB170" s="662" t="str">
        <f t="shared" si="25"/>
        <v>平15.1.1</v>
      </c>
      <c r="AC170" s="662" t="str">
        <f t="shared" si="26"/>
        <v>平15.1.1</v>
      </c>
      <c r="AD170" s="662" t="str">
        <f t="shared" si="29"/>
        <v>平</v>
      </c>
      <c r="AE170" s="662" t="str">
        <f t="shared" si="27"/>
        <v>平15.1.1</v>
      </c>
      <c r="AF170" s="662" t="str">
        <f t="shared" si="30"/>
        <v>平15.1.1</v>
      </c>
      <c r="AG170" s="662" t="str">
        <f t="shared" si="31"/>
        <v/>
      </c>
      <c r="AH170" s="662">
        <f t="shared" si="28"/>
        <v>7</v>
      </c>
      <c r="AI170" s="662" t="str">
        <f t="shared" si="32"/>
        <v>17</v>
      </c>
      <c r="AJ170" s="662" t="str">
        <f t="shared" si="33"/>
        <v>17_女満別</v>
      </c>
      <c r="AK170" s="693" t="str">
        <f>IFERROR(VLOOKUP(AJ170,観測点コードリスト!$L$2:$N$1665,3,FALSE),"")</f>
        <v>1460</v>
      </c>
    </row>
    <row r="171" spans="1:37" hidden="1">
      <c r="A171" s="662" t="s">
        <v>389</v>
      </c>
      <c r="B171" s="662">
        <v>17541</v>
      </c>
      <c r="C171" s="662" t="s">
        <v>72</v>
      </c>
      <c r="D171" s="662" t="s">
        <v>455</v>
      </c>
      <c r="E171" s="662" t="s">
        <v>456</v>
      </c>
      <c r="F171" s="662" t="s">
        <v>457</v>
      </c>
      <c r="G171" s="662">
        <v>43</v>
      </c>
      <c r="H171" s="662">
        <v>50.4</v>
      </c>
      <c r="I171" s="662">
        <v>144</v>
      </c>
      <c r="J171" s="662">
        <v>17.100000000000001</v>
      </c>
      <c r="K171" s="662">
        <v>58</v>
      </c>
      <c r="L171" s="662" t="s">
        <v>22</v>
      </c>
      <c r="M171" s="662" t="s">
        <v>22</v>
      </c>
      <c r="N171" s="662" t="s">
        <v>458</v>
      </c>
      <c r="O171" s="662" t="s">
        <v>22</v>
      </c>
      <c r="P171" s="662" t="s">
        <v>22</v>
      </c>
      <c r="Q171" s="667">
        <f t="shared" si="34"/>
        <v>43.84</v>
      </c>
      <c r="R171" s="667">
        <f t="shared" si="35"/>
        <v>144.285</v>
      </c>
      <c r="T171" s="668" t="s">
        <v>4605</v>
      </c>
      <c r="U171" s="668" t="s">
        <v>22</v>
      </c>
      <c r="V171" s="668" t="s">
        <v>22</v>
      </c>
      <c r="W171" s="668" t="s">
        <v>22</v>
      </c>
      <c r="X171" s="668" t="s">
        <v>22</v>
      </c>
      <c r="Y171" s="668" t="s">
        <v>22</v>
      </c>
      <c r="Z171" s="668" t="s">
        <v>22</v>
      </c>
      <c r="AB171" s="662" t="str">
        <f t="shared" si="25"/>
        <v>昭53.7.11</v>
      </c>
      <c r="AC171" s="662" t="str">
        <f t="shared" si="26"/>
        <v>昭53.7.11</v>
      </c>
      <c r="AD171" s="662" t="str">
        <f t="shared" si="29"/>
        <v>昭</v>
      </c>
      <c r="AE171" s="662" t="str">
        <f t="shared" si="27"/>
        <v>昭53.7.11</v>
      </c>
      <c r="AF171" s="662" t="str">
        <f t="shared" si="30"/>
        <v>昭53.7.11</v>
      </c>
      <c r="AG171" s="662" t="str">
        <f t="shared" si="31"/>
        <v/>
      </c>
      <c r="AH171" s="662">
        <f t="shared" si="28"/>
        <v>8</v>
      </c>
      <c r="AI171" s="662" t="str">
        <f t="shared" si="32"/>
        <v>17</v>
      </c>
      <c r="AJ171" s="662" t="str">
        <f t="shared" si="33"/>
        <v>17_東藻琴</v>
      </c>
      <c r="AK171" s="693" t="str">
        <f>IFERROR(VLOOKUP(AJ171,観測点コードリスト!$L$2:$N$1665,3,FALSE),"")</f>
        <v>1263</v>
      </c>
    </row>
    <row r="172" spans="1:37">
      <c r="A172" s="662" t="s">
        <v>389</v>
      </c>
      <c r="B172" s="662">
        <v>17546</v>
      </c>
      <c r="C172" s="662" t="s">
        <v>17</v>
      </c>
      <c r="D172" s="662" t="s">
        <v>459</v>
      </c>
      <c r="E172" s="662" t="s">
        <v>460</v>
      </c>
      <c r="F172" s="662" t="s">
        <v>461</v>
      </c>
      <c r="G172" s="662">
        <v>43</v>
      </c>
      <c r="H172" s="662">
        <v>50.5</v>
      </c>
      <c r="I172" s="662">
        <v>144</v>
      </c>
      <c r="J172" s="662">
        <v>29.1</v>
      </c>
      <c r="K172" s="662">
        <v>52</v>
      </c>
      <c r="L172" s="662">
        <v>10</v>
      </c>
      <c r="M172" s="662">
        <v>1.5</v>
      </c>
      <c r="N172" s="662" t="s">
        <v>59</v>
      </c>
      <c r="O172" s="662" t="s">
        <v>22</v>
      </c>
      <c r="P172" s="662" t="s">
        <v>40</v>
      </c>
      <c r="Q172" s="667">
        <f t="shared" si="34"/>
        <v>43.841667000000001</v>
      </c>
      <c r="R172" s="667">
        <f t="shared" si="35"/>
        <v>144.48500000000001</v>
      </c>
      <c r="T172" s="668" t="s">
        <v>4605</v>
      </c>
      <c r="U172" s="668" t="s">
        <v>4605</v>
      </c>
      <c r="V172" s="668" t="s">
        <v>4605</v>
      </c>
      <c r="W172" s="668" t="s">
        <v>22</v>
      </c>
      <c r="X172" s="668" t="s">
        <v>22</v>
      </c>
      <c r="Y172" s="668" t="s">
        <v>22</v>
      </c>
      <c r="Z172" s="668" t="s">
        <v>22</v>
      </c>
      <c r="AB172" s="662" t="str">
        <f t="shared" si="25"/>
        <v>昭49.11.1</v>
      </c>
      <c r="AC172" s="662" t="str">
        <f t="shared" si="26"/>
        <v>昭52.10.19</v>
      </c>
      <c r="AD172" s="662" t="str">
        <f t="shared" si="29"/>
        <v>#</v>
      </c>
      <c r="AE172" s="662" t="str">
        <f t="shared" si="27"/>
        <v>昭52.10.19</v>
      </c>
      <c r="AF172" s="662" t="str">
        <f t="shared" si="30"/>
        <v>昭52.10.19</v>
      </c>
      <c r="AG172" s="662" t="str">
        <f t="shared" si="31"/>
        <v/>
      </c>
      <c r="AH172" s="662">
        <f t="shared" si="28"/>
        <v>9</v>
      </c>
      <c r="AI172" s="662" t="str">
        <f t="shared" si="32"/>
        <v>17</v>
      </c>
      <c r="AJ172" s="662" t="str">
        <f t="shared" si="33"/>
        <v>17_小清水</v>
      </c>
      <c r="AK172" s="693" t="str">
        <f>IFERROR(VLOOKUP(AJ172,観測点コードリスト!$L$2:$N$1665,3,FALSE),"")</f>
        <v>0075</v>
      </c>
    </row>
    <row r="173" spans="1:37" ht="18.75" customHeight="1">
      <c r="A173" s="662" t="s">
        <v>389</v>
      </c>
      <c r="B173" s="662">
        <v>17561</v>
      </c>
      <c r="C173" s="662" t="s">
        <v>17</v>
      </c>
      <c r="D173" s="662" t="s">
        <v>462</v>
      </c>
      <c r="E173" s="662" t="s">
        <v>463</v>
      </c>
      <c r="F173" s="662" t="s">
        <v>464</v>
      </c>
      <c r="G173" s="662">
        <v>43</v>
      </c>
      <c r="H173" s="662">
        <v>53.1</v>
      </c>
      <c r="I173" s="662">
        <v>144</v>
      </c>
      <c r="J173" s="662">
        <v>42</v>
      </c>
      <c r="K173" s="662">
        <v>15</v>
      </c>
      <c r="L173" s="662">
        <v>10</v>
      </c>
      <c r="M173" s="662">
        <v>2.5</v>
      </c>
      <c r="N173" s="662" t="s">
        <v>59</v>
      </c>
      <c r="O173" s="662">
        <v>17940</v>
      </c>
      <c r="P173" s="662" t="s">
        <v>40</v>
      </c>
      <c r="Q173" s="667">
        <f t="shared" si="34"/>
        <v>43.884999999999998</v>
      </c>
      <c r="R173" s="667">
        <f t="shared" si="35"/>
        <v>144.69999999999999</v>
      </c>
      <c r="T173" s="668" t="s">
        <v>4605</v>
      </c>
      <c r="U173" s="668" t="s">
        <v>4605</v>
      </c>
      <c r="V173" s="668" t="s">
        <v>4605</v>
      </c>
      <c r="W173" s="668" t="s">
        <v>22</v>
      </c>
      <c r="X173" s="668" t="s">
        <v>22</v>
      </c>
      <c r="Y173" s="668" t="s">
        <v>22</v>
      </c>
      <c r="Z173" s="668" t="s">
        <v>22</v>
      </c>
      <c r="AB173" s="662" t="str">
        <f t="shared" si="25"/>
        <v>昭49.11.1</v>
      </c>
      <c r="AC173" s="662" t="str">
        <f t="shared" si="26"/>
        <v>昭52.10.19</v>
      </c>
      <c r="AD173" s="662" t="str">
        <f t="shared" si="29"/>
        <v>#</v>
      </c>
      <c r="AE173" s="662" t="str">
        <f t="shared" si="27"/>
        <v>昭52.10.19</v>
      </c>
      <c r="AF173" s="662" t="str">
        <f t="shared" si="30"/>
        <v>昭52.10.19</v>
      </c>
      <c r="AG173" s="662" t="str">
        <f t="shared" si="31"/>
        <v/>
      </c>
      <c r="AH173" s="662">
        <f t="shared" si="28"/>
        <v>9</v>
      </c>
      <c r="AI173" s="662" t="str">
        <f t="shared" si="32"/>
        <v>17</v>
      </c>
      <c r="AJ173" s="662" t="str">
        <f t="shared" si="33"/>
        <v>17_斜里</v>
      </c>
      <c r="AK173" s="693" t="str">
        <f>IFERROR(VLOOKUP(AJ173,観測点コードリスト!$L$2:$N$1665,3,FALSE),"")</f>
        <v>0076</v>
      </c>
    </row>
    <row r="174" spans="1:37">
      <c r="A174" s="662" t="s">
        <v>389</v>
      </c>
      <c r="B174" s="662">
        <v>17596</v>
      </c>
      <c r="C174" s="662" t="s">
        <v>17</v>
      </c>
      <c r="D174" s="662" t="s">
        <v>465</v>
      </c>
      <c r="E174" s="662" t="s">
        <v>466</v>
      </c>
      <c r="F174" s="662" t="s">
        <v>467</v>
      </c>
      <c r="G174" s="662">
        <v>43</v>
      </c>
      <c r="H174" s="662">
        <v>44.5</v>
      </c>
      <c r="I174" s="662">
        <v>143</v>
      </c>
      <c r="J174" s="662">
        <v>27</v>
      </c>
      <c r="K174" s="662">
        <v>325</v>
      </c>
      <c r="L174" s="662">
        <v>10</v>
      </c>
      <c r="M174" s="662">
        <v>2.5</v>
      </c>
      <c r="N174" s="662" t="s">
        <v>468</v>
      </c>
      <c r="O174" s="662">
        <v>17930</v>
      </c>
      <c r="P174" s="662" t="s">
        <v>40</v>
      </c>
      <c r="Q174" s="667">
        <f t="shared" si="34"/>
        <v>43.741667</v>
      </c>
      <c r="R174" s="667">
        <f t="shared" si="35"/>
        <v>143.44999999999999</v>
      </c>
      <c r="T174" s="668" t="s">
        <v>4605</v>
      </c>
      <c r="U174" s="668" t="s">
        <v>4605</v>
      </c>
      <c r="V174" s="668" t="s">
        <v>4605</v>
      </c>
      <c r="W174" s="668" t="s">
        <v>22</v>
      </c>
      <c r="X174" s="668" t="s">
        <v>22</v>
      </c>
      <c r="Y174" s="668" t="s">
        <v>22</v>
      </c>
      <c r="Z174" s="668" t="s">
        <v>22</v>
      </c>
      <c r="AB174" s="662" t="str">
        <f t="shared" si="25"/>
        <v>昭49.11.1</v>
      </c>
      <c r="AC174" s="662" t="str">
        <f t="shared" si="26"/>
        <v>昭53.11.1</v>
      </c>
      <c r="AD174" s="662" t="str">
        <f t="shared" si="29"/>
        <v>#</v>
      </c>
      <c r="AE174" s="662" t="str">
        <f t="shared" si="27"/>
        <v>昭53.11.1</v>
      </c>
      <c r="AF174" s="662" t="str">
        <f t="shared" si="30"/>
        <v>昭53.11.1</v>
      </c>
      <c r="AG174" s="662" t="str">
        <f t="shared" si="31"/>
        <v/>
      </c>
      <c r="AH174" s="662">
        <f t="shared" si="28"/>
        <v>8</v>
      </c>
      <c r="AI174" s="662" t="str">
        <f t="shared" si="32"/>
        <v>17</v>
      </c>
      <c r="AJ174" s="662" t="str">
        <f t="shared" si="33"/>
        <v>17_留辺蘂</v>
      </c>
      <c r="AK174" s="693" t="str">
        <f>IFERROR(VLOOKUP(AJ174,観測点コードリスト!$L$2:$N$1665,3,FALSE),"")</f>
        <v>0077</v>
      </c>
    </row>
    <row r="175" spans="1:37">
      <c r="A175" s="662" t="s">
        <v>389</v>
      </c>
      <c r="B175" s="662">
        <v>17607</v>
      </c>
      <c r="C175" s="662" t="s">
        <v>17</v>
      </c>
      <c r="D175" s="662" t="s">
        <v>469</v>
      </c>
      <c r="E175" s="662" t="s">
        <v>470</v>
      </c>
      <c r="F175" s="662" t="s">
        <v>471</v>
      </c>
      <c r="G175" s="662">
        <v>43</v>
      </c>
      <c r="H175" s="662">
        <v>42.4</v>
      </c>
      <c r="I175" s="662">
        <v>143</v>
      </c>
      <c r="J175" s="662">
        <v>38.6</v>
      </c>
      <c r="K175" s="662">
        <v>184</v>
      </c>
      <c r="L175" s="662">
        <v>10</v>
      </c>
      <c r="M175" s="662">
        <v>2.5</v>
      </c>
      <c r="N175" s="662" t="s">
        <v>472</v>
      </c>
      <c r="O175" s="662" t="s">
        <v>22</v>
      </c>
      <c r="P175" s="662" t="s">
        <v>40</v>
      </c>
      <c r="Q175" s="667">
        <f t="shared" si="34"/>
        <v>43.706667000000003</v>
      </c>
      <c r="R175" s="667">
        <f t="shared" si="35"/>
        <v>143.64333300000001</v>
      </c>
      <c r="T175" s="668" t="s">
        <v>4605</v>
      </c>
      <c r="U175" s="668" t="s">
        <v>4605</v>
      </c>
      <c r="V175" s="668" t="s">
        <v>4605</v>
      </c>
      <c r="W175" s="668" t="s">
        <v>22</v>
      </c>
      <c r="X175" s="668" t="s">
        <v>22</v>
      </c>
      <c r="Y175" s="668" t="s">
        <v>22</v>
      </c>
      <c r="Z175" s="668" t="s">
        <v>22</v>
      </c>
      <c r="AB175" s="662" t="str">
        <f t="shared" si="25"/>
        <v>昭52.10.25</v>
      </c>
      <c r="AC175" s="662" t="str">
        <f t="shared" si="26"/>
        <v>昭52.10.25</v>
      </c>
      <c r="AD175" s="662" t="str">
        <f t="shared" si="29"/>
        <v>昭</v>
      </c>
      <c r="AE175" s="662" t="str">
        <f t="shared" si="27"/>
        <v>昭52.10.25</v>
      </c>
      <c r="AF175" s="662" t="str">
        <f t="shared" si="30"/>
        <v>昭52.10.25</v>
      </c>
      <c r="AG175" s="662" t="str">
        <f t="shared" si="31"/>
        <v/>
      </c>
      <c r="AH175" s="662">
        <f t="shared" si="28"/>
        <v>9</v>
      </c>
      <c r="AI175" s="662" t="str">
        <f t="shared" si="32"/>
        <v>17</v>
      </c>
      <c r="AJ175" s="662" t="str">
        <f t="shared" si="33"/>
        <v>17_境野</v>
      </c>
      <c r="AK175" s="693" t="str">
        <f>IFERROR(VLOOKUP(AJ175,観測点コードリスト!$L$2:$N$1665,3,FALSE),"")</f>
        <v>1209</v>
      </c>
    </row>
    <row r="176" spans="1:37">
      <c r="A176" s="662" t="s">
        <v>389</v>
      </c>
      <c r="B176" s="662">
        <v>17631</v>
      </c>
      <c r="C176" s="662" t="s">
        <v>17</v>
      </c>
      <c r="D176" s="662" t="s">
        <v>473</v>
      </c>
      <c r="E176" s="662" t="s">
        <v>474</v>
      </c>
      <c r="F176" s="662" t="s">
        <v>475</v>
      </c>
      <c r="G176" s="662">
        <v>43</v>
      </c>
      <c r="H176" s="662">
        <v>46.2</v>
      </c>
      <c r="I176" s="662">
        <v>144</v>
      </c>
      <c r="J176" s="662">
        <v>10.3</v>
      </c>
      <c r="K176" s="662">
        <v>60</v>
      </c>
      <c r="L176" s="662">
        <v>10.1</v>
      </c>
      <c r="M176" s="662">
        <v>1.5</v>
      </c>
      <c r="N176" s="662" t="s">
        <v>365</v>
      </c>
      <c r="O176" s="662" t="s">
        <v>22</v>
      </c>
      <c r="P176" s="662" t="s">
        <v>40</v>
      </c>
      <c r="Q176" s="667">
        <f t="shared" si="34"/>
        <v>43.77</v>
      </c>
      <c r="R176" s="667">
        <f t="shared" si="35"/>
        <v>144.17166700000001</v>
      </c>
      <c r="T176" s="668" t="s">
        <v>4605</v>
      </c>
      <c r="U176" s="668" t="s">
        <v>4605</v>
      </c>
      <c r="V176" s="668" t="s">
        <v>4605</v>
      </c>
      <c r="W176" s="668" t="s">
        <v>22</v>
      </c>
      <c r="X176" s="668" t="s">
        <v>22</v>
      </c>
      <c r="Y176" s="668" t="s">
        <v>22</v>
      </c>
      <c r="Z176" s="668" t="s">
        <v>22</v>
      </c>
      <c r="AB176" s="662" t="str">
        <f t="shared" si="25"/>
        <v>昭49.11.1</v>
      </c>
      <c r="AC176" s="662" t="str">
        <f t="shared" si="26"/>
        <v>昭52.10.20</v>
      </c>
      <c r="AD176" s="662" t="str">
        <f t="shared" si="29"/>
        <v>#</v>
      </c>
      <c r="AE176" s="662" t="str">
        <f t="shared" si="27"/>
        <v>昭52.10.20</v>
      </c>
      <c r="AF176" s="662" t="str">
        <f t="shared" si="30"/>
        <v>昭52.10.20</v>
      </c>
      <c r="AG176" s="662" t="str">
        <f t="shared" si="31"/>
        <v/>
      </c>
      <c r="AH176" s="662">
        <f t="shared" si="28"/>
        <v>9</v>
      </c>
      <c r="AI176" s="662" t="str">
        <f t="shared" si="32"/>
        <v>17</v>
      </c>
      <c r="AJ176" s="662" t="str">
        <f t="shared" si="33"/>
        <v>17_美幌</v>
      </c>
      <c r="AK176" s="693" t="str">
        <f>IFERROR(VLOOKUP(AJ176,観測点コードリスト!$L$2:$N$1665,3,FALSE),"")</f>
        <v>0079</v>
      </c>
    </row>
    <row r="177" spans="1:37" hidden="1">
      <c r="A177" s="662" t="s">
        <v>389</v>
      </c>
      <c r="B177" s="662">
        <v>17642</v>
      </c>
      <c r="C177" s="662" t="s">
        <v>72</v>
      </c>
      <c r="D177" s="662" t="s">
        <v>476</v>
      </c>
      <c r="E177" s="662" t="s">
        <v>477</v>
      </c>
      <c r="F177" s="662" t="s">
        <v>478</v>
      </c>
      <c r="G177" s="662">
        <v>43</v>
      </c>
      <c r="H177" s="662">
        <v>44.6</v>
      </c>
      <c r="I177" s="662">
        <v>144</v>
      </c>
      <c r="J177" s="662">
        <v>20.2</v>
      </c>
      <c r="K177" s="662">
        <v>361</v>
      </c>
      <c r="L177" s="662" t="s">
        <v>22</v>
      </c>
      <c r="M177" s="662" t="s">
        <v>22</v>
      </c>
      <c r="N177" s="662" t="s">
        <v>479</v>
      </c>
      <c r="O177" s="662" t="s">
        <v>22</v>
      </c>
      <c r="P177" s="662" t="s">
        <v>22</v>
      </c>
      <c r="Q177" s="667">
        <f t="shared" si="34"/>
        <v>43.743333</v>
      </c>
      <c r="R177" s="667">
        <f t="shared" si="35"/>
        <v>144.33666700000001</v>
      </c>
      <c r="T177" s="668" t="s">
        <v>4605</v>
      </c>
      <c r="U177" s="668" t="s">
        <v>22</v>
      </c>
      <c r="V177" s="668" t="s">
        <v>22</v>
      </c>
      <c r="W177" s="668" t="s">
        <v>22</v>
      </c>
      <c r="X177" s="668" t="s">
        <v>22</v>
      </c>
      <c r="Y177" s="668" t="s">
        <v>22</v>
      </c>
      <c r="Z177" s="668" t="s">
        <v>22</v>
      </c>
      <c r="AB177" s="662" t="str">
        <f t="shared" si="25"/>
        <v>平22.3.18</v>
      </c>
      <c r="AC177" s="662" t="str">
        <f t="shared" si="26"/>
        <v>平22.3.18</v>
      </c>
      <c r="AD177" s="662" t="str">
        <f t="shared" si="29"/>
        <v>平</v>
      </c>
      <c r="AE177" s="662" t="str">
        <f t="shared" si="27"/>
        <v>平22.3.18</v>
      </c>
      <c r="AF177" s="662" t="str">
        <f t="shared" si="30"/>
        <v>平22.3.18</v>
      </c>
      <c r="AG177" s="662" t="str">
        <f t="shared" si="31"/>
        <v/>
      </c>
      <c r="AH177" s="662">
        <f t="shared" si="28"/>
        <v>8</v>
      </c>
      <c r="AI177" s="662" t="str">
        <f t="shared" si="32"/>
        <v>17</v>
      </c>
      <c r="AJ177" s="662" t="str">
        <f t="shared" si="33"/>
        <v>17_山園</v>
      </c>
      <c r="AK177" s="693" t="str">
        <f>IFERROR(VLOOKUP(AJ177,観測点コードリスト!$L$2:$N$1665,3,FALSE),"")</f>
        <v>1617</v>
      </c>
    </row>
    <row r="178" spans="1:37" hidden="1">
      <c r="A178" s="662" t="s">
        <v>389</v>
      </c>
      <c r="B178" s="662">
        <v>17686</v>
      </c>
      <c r="C178" s="662" t="s">
        <v>72</v>
      </c>
      <c r="D178" s="662" t="s">
        <v>480</v>
      </c>
      <c r="E178" s="662" t="s">
        <v>481</v>
      </c>
      <c r="F178" s="662" t="s">
        <v>482</v>
      </c>
      <c r="G178" s="662">
        <v>43</v>
      </c>
      <c r="H178" s="662">
        <v>37.200000000000003</v>
      </c>
      <c r="I178" s="662">
        <v>143</v>
      </c>
      <c r="J178" s="662">
        <v>26.4</v>
      </c>
      <c r="K178" s="662">
        <v>368</v>
      </c>
      <c r="L178" s="662" t="s">
        <v>22</v>
      </c>
      <c r="M178" s="662" t="s">
        <v>22</v>
      </c>
      <c r="N178" s="662" t="s">
        <v>101</v>
      </c>
      <c r="O178" s="662" t="s">
        <v>22</v>
      </c>
      <c r="P178" s="662" t="s">
        <v>22</v>
      </c>
      <c r="Q178" s="667">
        <f t="shared" si="34"/>
        <v>43.62</v>
      </c>
      <c r="R178" s="667">
        <f t="shared" si="35"/>
        <v>143.44</v>
      </c>
      <c r="T178" s="668" t="s">
        <v>4605</v>
      </c>
      <c r="U178" s="668" t="s">
        <v>22</v>
      </c>
      <c r="V178" s="668" t="s">
        <v>22</v>
      </c>
      <c r="W178" s="668" t="s">
        <v>22</v>
      </c>
      <c r="X178" s="668" t="s">
        <v>22</v>
      </c>
      <c r="Y178" s="668" t="s">
        <v>22</v>
      </c>
      <c r="Z178" s="668" t="s">
        <v>22</v>
      </c>
      <c r="AB178" s="662" t="str">
        <f t="shared" si="25"/>
        <v>平17.11.8</v>
      </c>
      <c r="AC178" s="662" t="str">
        <f t="shared" si="26"/>
        <v>平17.11.8</v>
      </c>
      <c r="AD178" s="662" t="str">
        <f t="shared" si="29"/>
        <v>平</v>
      </c>
      <c r="AE178" s="662" t="str">
        <f t="shared" si="27"/>
        <v>平17.11.8</v>
      </c>
      <c r="AF178" s="662" t="str">
        <f t="shared" si="30"/>
        <v>平17.11.8</v>
      </c>
      <c r="AG178" s="662" t="str">
        <f t="shared" si="31"/>
        <v/>
      </c>
      <c r="AH178" s="662">
        <f t="shared" si="28"/>
        <v>8</v>
      </c>
      <c r="AI178" s="662" t="str">
        <f t="shared" si="32"/>
        <v>17</v>
      </c>
      <c r="AJ178" s="662" t="str">
        <f t="shared" si="33"/>
        <v>17_置戸常元</v>
      </c>
      <c r="AK178" s="693" t="str">
        <f>IFERROR(VLOOKUP(AJ178,観測点コードリスト!$L$2:$N$1665,3,FALSE),"")</f>
        <v>1569</v>
      </c>
    </row>
    <row r="179" spans="1:37">
      <c r="A179" s="662" t="s">
        <v>389</v>
      </c>
      <c r="B179" s="662">
        <v>17717</v>
      </c>
      <c r="C179" s="662" t="s">
        <v>17</v>
      </c>
      <c r="D179" s="662" t="s">
        <v>483</v>
      </c>
      <c r="E179" s="662" t="s">
        <v>484</v>
      </c>
      <c r="F179" s="662" t="s">
        <v>485</v>
      </c>
      <c r="G179" s="662">
        <v>43</v>
      </c>
      <c r="H179" s="662">
        <v>42.1</v>
      </c>
      <c r="I179" s="662">
        <v>144</v>
      </c>
      <c r="J179" s="662">
        <v>2</v>
      </c>
      <c r="K179" s="662">
        <v>100</v>
      </c>
      <c r="L179" s="662">
        <v>10</v>
      </c>
      <c r="M179" s="662">
        <v>2.5</v>
      </c>
      <c r="N179" s="662" t="s">
        <v>486</v>
      </c>
      <c r="O179" s="662">
        <v>17950</v>
      </c>
      <c r="P179" s="662" t="s">
        <v>40</v>
      </c>
      <c r="Q179" s="667">
        <f t="shared" si="34"/>
        <v>43.701667</v>
      </c>
      <c r="R179" s="667">
        <f t="shared" si="35"/>
        <v>144.033333</v>
      </c>
      <c r="T179" s="668" t="s">
        <v>4605</v>
      </c>
      <c r="U179" s="668" t="s">
        <v>4605</v>
      </c>
      <c r="V179" s="668" t="s">
        <v>4605</v>
      </c>
      <c r="W179" s="668" t="s">
        <v>22</v>
      </c>
      <c r="X179" s="668" t="s">
        <v>22</v>
      </c>
      <c r="Y179" s="668" t="s">
        <v>22</v>
      </c>
      <c r="Z179" s="668" t="s">
        <v>22</v>
      </c>
      <c r="AB179" s="662" t="str">
        <f t="shared" si="25"/>
        <v>昭63.10.4</v>
      </c>
      <c r="AC179" s="662" t="str">
        <f t="shared" si="26"/>
        <v>昭63.10.4</v>
      </c>
      <c r="AD179" s="662" t="str">
        <f t="shared" si="29"/>
        <v>昭</v>
      </c>
      <c r="AE179" s="662" t="str">
        <f t="shared" si="27"/>
        <v>昭63.10.4</v>
      </c>
      <c r="AF179" s="662" t="str">
        <f t="shared" si="30"/>
        <v>昭63.10.4</v>
      </c>
      <c r="AG179" s="662" t="str">
        <f t="shared" si="31"/>
        <v/>
      </c>
      <c r="AH179" s="662">
        <f t="shared" si="28"/>
        <v>8</v>
      </c>
      <c r="AI179" s="662" t="str">
        <f t="shared" si="32"/>
        <v>17</v>
      </c>
      <c r="AJ179" s="662" t="str">
        <f t="shared" si="33"/>
        <v>17_津別</v>
      </c>
      <c r="AK179" s="693" t="str">
        <f>IFERROR(VLOOKUP(AJ179,観測点コードリスト!$L$2:$N$1665,3,FALSE),"")</f>
        <v>0082</v>
      </c>
    </row>
    <row r="180" spans="1:37" hidden="1">
      <c r="A180" s="662" t="s">
        <v>389</v>
      </c>
      <c r="B180" s="662">
        <v>17776</v>
      </c>
      <c r="C180" s="662" t="s">
        <v>72</v>
      </c>
      <c r="D180" s="662" t="s">
        <v>487</v>
      </c>
      <c r="E180" s="662" t="s">
        <v>488</v>
      </c>
      <c r="F180" s="662" t="s">
        <v>489</v>
      </c>
      <c r="G180" s="662">
        <v>43</v>
      </c>
      <c r="H180" s="662">
        <v>35</v>
      </c>
      <c r="I180" s="662">
        <v>143</v>
      </c>
      <c r="J180" s="662">
        <v>51.9</v>
      </c>
      <c r="K180" s="662">
        <v>210</v>
      </c>
      <c r="L180" s="662" t="s">
        <v>22</v>
      </c>
      <c r="M180" s="662" t="s">
        <v>22</v>
      </c>
      <c r="N180" s="662" t="s">
        <v>490</v>
      </c>
      <c r="O180" s="662" t="s">
        <v>22</v>
      </c>
      <c r="P180" s="662" t="s">
        <v>22</v>
      </c>
      <c r="Q180" s="667">
        <f t="shared" si="34"/>
        <v>43.583333000000003</v>
      </c>
      <c r="R180" s="667">
        <f t="shared" si="35"/>
        <v>143.86500000000001</v>
      </c>
      <c r="T180" s="668" t="s">
        <v>4605</v>
      </c>
      <c r="U180" s="668" t="s">
        <v>22</v>
      </c>
      <c r="V180" s="668" t="s">
        <v>22</v>
      </c>
      <c r="W180" s="668" t="s">
        <v>22</v>
      </c>
      <c r="X180" s="668" t="s">
        <v>22</v>
      </c>
      <c r="Y180" s="668" t="s">
        <v>22</v>
      </c>
      <c r="Z180" s="668" t="s">
        <v>22</v>
      </c>
      <c r="AB180" s="662" t="str">
        <f t="shared" si="25"/>
        <v>平17.11.4</v>
      </c>
      <c r="AC180" s="662" t="str">
        <f t="shared" si="26"/>
        <v>平17.11.4</v>
      </c>
      <c r="AD180" s="662" t="str">
        <f t="shared" si="29"/>
        <v>平</v>
      </c>
      <c r="AE180" s="662" t="str">
        <f t="shared" si="27"/>
        <v>平17.11.4</v>
      </c>
      <c r="AF180" s="662" t="str">
        <f t="shared" si="30"/>
        <v>平17.11.4</v>
      </c>
      <c r="AG180" s="662" t="str">
        <f t="shared" si="31"/>
        <v/>
      </c>
      <c r="AH180" s="662">
        <f t="shared" si="28"/>
        <v>8</v>
      </c>
      <c r="AI180" s="662" t="str">
        <f t="shared" si="32"/>
        <v>17</v>
      </c>
      <c r="AJ180" s="662" t="str">
        <f t="shared" si="33"/>
        <v>17_津別二又</v>
      </c>
      <c r="AK180" s="693" t="str">
        <f>IFERROR(VLOOKUP(AJ180,観測点コードリスト!$L$2:$N$1665,3,FALSE),"")</f>
        <v>1568</v>
      </c>
    </row>
    <row r="181" spans="1:37" hidden="1">
      <c r="A181" s="662" t="s">
        <v>389</v>
      </c>
      <c r="B181" s="662">
        <v>17900</v>
      </c>
      <c r="C181" s="662" t="s">
        <v>4609</v>
      </c>
      <c r="D181" s="662" t="s">
        <v>398</v>
      </c>
      <c r="E181" s="662" t="s">
        <v>399</v>
      </c>
      <c r="F181" s="662" t="s">
        <v>400</v>
      </c>
      <c r="G181" s="662">
        <v>44</v>
      </c>
      <c r="H181" s="662">
        <v>19.899999999999999</v>
      </c>
      <c r="I181" s="662">
        <v>142</v>
      </c>
      <c r="J181" s="662">
        <v>56.1</v>
      </c>
      <c r="K181" s="662">
        <v>120</v>
      </c>
      <c r="L181" s="662" t="s">
        <v>22</v>
      </c>
      <c r="M181" s="662" t="s">
        <v>22</v>
      </c>
      <c r="N181" s="662" t="s">
        <v>4632</v>
      </c>
      <c r="O181" s="662" t="s">
        <v>4740</v>
      </c>
      <c r="P181" s="662" t="s">
        <v>22</v>
      </c>
      <c r="Q181" s="667">
        <f t="shared" si="34"/>
        <v>44.331667000000003</v>
      </c>
      <c r="R181" s="667">
        <f t="shared" si="35"/>
        <v>142.935</v>
      </c>
      <c r="T181" s="668" t="s">
        <v>22</v>
      </c>
      <c r="U181" s="668" t="s">
        <v>22</v>
      </c>
      <c r="V181" s="668" t="s">
        <v>22</v>
      </c>
      <c r="W181" s="668" t="s">
        <v>22</v>
      </c>
      <c r="X181" s="668" t="s">
        <v>4605</v>
      </c>
      <c r="Y181" s="668" t="s">
        <v>22</v>
      </c>
      <c r="Z181" s="668" t="s">
        <v>22</v>
      </c>
      <c r="AB181" s="662" t="str">
        <f t="shared" si="25"/>
        <v>-</v>
      </c>
      <c r="AC181" s="662" t="str">
        <f t="shared" si="26"/>
        <v>昭60.10.15</v>
      </c>
      <c r="AD181" s="662" t="str">
        <f t="shared" si="29"/>
        <v>昭</v>
      </c>
      <c r="AE181" s="662" t="str">
        <f t="shared" si="27"/>
        <v>昭60.10.15</v>
      </c>
      <c r="AF181" s="662" t="str">
        <f t="shared" si="30"/>
        <v>昭60.10.15</v>
      </c>
      <c r="AG181" s="662" t="str">
        <f t="shared" si="31"/>
        <v/>
      </c>
      <c r="AH181" s="662">
        <f t="shared" si="28"/>
        <v>9</v>
      </c>
      <c r="AI181" s="662" t="str">
        <f t="shared" si="32"/>
        <v>17</v>
      </c>
      <c r="AJ181" s="662" t="str">
        <f t="shared" si="33"/>
        <v>17_西興部</v>
      </c>
      <c r="AK181" s="693" t="str">
        <f>IFERROR(VLOOKUP(AJ181,観測点コードリスト!$L$2:$N$1665,3,FALSE),"")</f>
        <v>1073</v>
      </c>
    </row>
    <row r="182" spans="1:37" ht="18.75" hidden="1" customHeight="1">
      <c r="A182" s="662" t="s">
        <v>389</v>
      </c>
      <c r="B182" s="662">
        <v>17903</v>
      </c>
      <c r="C182" s="662" t="s">
        <v>23</v>
      </c>
      <c r="D182" s="662" t="s">
        <v>390</v>
      </c>
      <c r="E182" s="662" t="s">
        <v>391</v>
      </c>
      <c r="F182" s="662" t="s">
        <v>392</v>
      </c>
      <c r="G182" s="662">
        <v>44</v>
      </c>
      <c r="H182" s="662">
        <v>34.799999999999997</v>
      </c>
      <c r="I182" s="662">
        <v>142</v>
      </c>
      <c r="J182" s="662">
        <v>57.8</v>
      </c>
      <c r="K182" s="662">
        <v>14</v>
      </c>
      <c r="L182" s="662" t="s">
        <v>22</v>
      </c>
      <c r="M182" s="662" t="s">
        <v>22</v>
      </c>
      <c r="N182" s="662" t="s">
        <v>4610</v>
      </c>
      <c r="O182" s="662" t="s">
        <v>4740</v>
      </c>
      <c r="P182" s="662" t="s">
        <v>22</v>
      </c>
      <c r="Q182" s="667">
        <f t="shared" si="34"/>
        <v>44.58</v>
      </c>
      <c r="R182" s="667">
        <f t="shared" si="35"/>
        <v>142.96333300000001</v>
      </c>
      <c r="T182" s="668" t="s">
        <v>22</v>
      </c>
      <c r="U182" s="668" t="s">
        <v>22</v>
      </c>
      <c r="V182" s="668" t="s">
        <v>22</v>
      </c>
      <c r="W182" s="668" t="s">
        <v>22</v>
      </c>
      <c r="X182" s="668" t="s">
        <v>4605</v>
      </c>
      <c r="Y182" s="668" t="s">
        <v>22</v>
      </c>
      <c r="Z182" s="668" t="s">
        <v>22</v>
      </c>
      <c r="AB182" s="662" t="str">
        <f t="shared" si="25"/>
        <v>-</v>
      </c>
      <c r="AC182" s="662" t="str">
        <f t="shared" si="26"/>
        <v>平11.3.1</v>
      </c>
      <c r="AD182" s="662" t="str">
        <f t="shared" si="29"/>
        <v>平</v>
      </c>
      <c r="AE182" s="662" t="str">
        <f t="shared" si="27"/>
        <v>平11.3.1</v>
      </c>
      <c r="AF182" s="662" t="str">
        <f t="shared" si="30"/>
        <v>平11.3.1</v>
      </c>
      <c r="AG182" s="662" t="str">
        <f t="shared" si="31"/>
        <v/>
      </c>
      <c r="AH182" s="662">
        <f t="shared" si="28"/>
        <v>7</v>
      </c>
      <c r="AI182" s="662" t="str">
        <f t="shared" si="32"/>
        <v>17</v>
      </c>
      <c r="AJ182" s="662" t="str">
        <f t="shared" si="33"/>
        <v>17_雄武</v>
      </c>
      <c r="AK182" s="693" t="str">
        <f>IFERROR(VLOOKUP(AJ182,観測点コードリスト!$L$2:$N$1665,3,FALSE),"")</f>
        <v>47405</v>
      </c>
    </row>
    <row r="183" spans="1:37" hidden="1">
      <c r="A183" s="662" t="s">
        <v>389</v>
      </c>
      <c r="B183" s="662">
        <v>17904</v>
      </c>
      <c r="C183" s="662" t="s">
        <v>23</v>
      </c>
      <c r="D183" s="662" t="s">
        <v>402</v>
      </c>
      <c r="E183" s="662" t="s">
        <v>403</v>
      </c>
      <c r="F183" s="662" t="s">
        <v>404</v>
      </c>
      <c r="G183" s="662">
        <v>44</v>
      </c>
      <c r="H183" s="662">
        <v>20.7</v>
      </c>
      <c r="I183" s="662">
        <v>143</v>
      </c>
      <c r="J183" s="662">
        <v>21.3</v>
      </c>
      <c r="K183" s="662">
        <v>16</v>
      </c>
      <c r="L183" s="662" t="s">
        <v>22</v>
      </c>
      <c r="M183" s="662" t="s">
        <v>22</v>
      </c>
      <c r="N183" s="662" t="s">
        <v>4610</v>
      </c>
      <c r="O183" s="662" t="s">
        <v>4740</v>
      </c>
      <c r="P183" s="662" t="s">
        <v>22</v>
      </c>
      <c r="Q183" s="667">
        <f t="shared" si="34"/>
        <v>44.344999999999999</v>
      </c>
      <c r="R183" s="667">
        <f t="shared" si="35"/>
        <v>143.35499999999999</v>
      </c>
      <c r="T183" s="668" t="s">
        <v>22</v>
      </c>
      <c r="U183" s="668" t="s">
        <v>22</v>
      </c>
      <c r="V183" s="668" t="s">
        <v>22</v>
      </c>
      <c r="W183" s="668" t="s">
        <v>22</v>
      </c>
      <c r="X183" s="668" t="s">
        <v>4605</v>
      </c>
      <c r="Y183" s="668" t="s">
        <v>22</v>
      </c>
      <c r="Z183" s="668" t="s">
        <v>22</v>
      </c>
      <c r="AB183" s="662" t="str">
        <f t="shared" si="25"/>
        <v>-</v>
      </c>
      <c r="AC183" s="662" t="str">
        <f t="shared" si="26"/>
        <v>平11.3.1</v>
      </c>
      <c r="AD183" s="662" t="str">
        <f t="shared" si="29"/>
        <v>平</v>
      </c>
      <c r="AE183" s="662" t="str">
        <f t="shared" si="27"/>
        <v>平11.3.1</v>
      </c>
      <c r="AF183" s="662" t="str">
        <f t="shared" si="30"/>
        <v>平11.3.1</v>
      </c>
      <c r="AG183" s="662" t="str">
        <f t="shared" si="31"/>
        <v/>
      </c>
      <c r="AH183" s="662">
        <f t="shared" si="28"/>
        <v>7</v>
      </c>
      <c r="AI183" s="662" t="str">
        <f t="shared" si="32"/>
        <v>17</v>
      </c>
      <c r="AJ183" s="662" t="str">
        <f t="shared" si="33"/>
        <v>17_紋別</v>
      </c>
      <c r="AK183" s="693" t="str">
        <f>IFERROR(VLOOKUP(AJ183,観測点コードリスト!$L$2:$N$1665,3,FALSE),"")</f>
        <v>47435</v>
      </c>
    </row>
    <row r="184" spans="1:37" hidden="1">
      <c r="A184" s="662" t="s">
        <v>389</v>
      </c>
      <c r="B184" s="662">
        <v>17905</v>
      </c>
      <c r="C184" s="662" t="s">
        <v>4609</v>
      </c>
      <c r="D184" s="662" t="s">
        <v>412</v>
      </c>
      <c r="E184" s="662" t="s">
        <v>413</v>
      </c>
      <c r="F184" s="662" t="s">
        <v>414</v>
      </c>
      <c r="G184" s="662">
        <v>44</v>
      </c>
      <c r="H184" s="662">
        <v>10.6</v>
      </c>
      <c r="I184" s="662">
        <v>143</v>
      </c>
      <c r="J184" s="662">
        <v>3.7</v>
      </c>
      <c r="K184" s="662">
        <v>165</v>
      </c>
      <c r="L184" s="662" t="s">
        <v>22</v>
      </c>
      <c r="M184" s="662" t="s">
        <v>22</v>
      </c>
      <c r="N184" s="662" t="s">
        <v>4617</v>
      </c>
      <c r="O184" s="662" t="s">
        <v>4740</v>
      </c>
      <c r="P184" s="662" t="s">
        <v>22</v>
      </c>
      <c r="Q184" s="667">
        <f t="shared" si="34"/>
        <v>44.176667000000002</v>
      </c>
      <c r="R184" s="667">
        <f t="shared" si="35"/>
        <v>143.061667</v>
      </c>
      <c r="T184" s="668" t="s">
        <v>22</v>
      </c>
      <c r="U184" s="668" t="s">
        <v>22</v>
      </c>
      <c r="V184" s="668" t="s">
        <v>22</v>
      </c>
      <c r="W184" s="668" t="s">
        <v>22</v>
      </c>
      <c r="X184" s="668" t="s">
        <v>4605</v>
      </c>
      <c r="Y184" s="668" t="s">
        <v>22</v>
      </c>
      <c r="Z184" s="668" t="s">
        <v>22</v>
      </c>
      <c r="AB184" s="662" t="str">
        <f t="shared" si="25"/>
        <v>-</v>
      </c>
      <c r="AC184" s="662" t="str">
        <f t="shared" si="26"/>
        <v>昭59.10.9</v>
      </c>
      <c r="AD184" s="662" t="str">
        <f t="shared" si="29"/>
        <v>昭</v>
      </c>
      <c r="AE184" s="662" t="str">
        <f t="shared" si="27"/>
        <v>昭59.10.9</v>
      </c>
      <c r="AF184" s="662" t="str">
        <f t="shared" si="30"/>
        <v>昭59.10.9</v>
      </c>
      <c r="AG184" s="662" t="str">
        <f t="shared" si="31"/>
        <v/>
      </c>
      <c r="AH184" s="662">
        <f t="shared" si="28"/>
        <v>8</v>
      </c>
      <c r="AI184" s="662" t="str">
        <f t="shared" si="32"/>
        <v>17</v>
      </c>
      <c r="AJ184" s="662" t="str">
        <f t="shared" si="33"/>
        <v>17_滝上</v>
      </c>
      <c r="AK184" s="693" t="str">
        <f>IFERROR(VLOOKUP(AJ184,観測点コードリスト!$L$2:$N$1665,3,FALSE),"")</f>
        <v>0066</v>
      </c>
    </row>
    <row r="185" spans="1:37" hidden="1">
      <c r="A185" s="662" t="s">
        <v>389</v>
      </c>
      <c r="B185" s="662">
        <v>17910</v>
      </c>
      <c r="C185" s="662" t="s">
        <v>4609</v>
      </c>
      <c r="D185" s="662" t="s">
        <v>422</v>
      </c>
      <c r="E185" s="662" t="s">
        <v>423</v>
      </c>
      <c r="F185" s="662" t="s">
        <v>424</v>
      </c>
      <c r="G185" s="662">
        <v>44</v>
      </c>
      <c r="H185" s="662">
        <v>3.2</v>
      </c>
      <c r="I185" s="662">
        <v>143</v>
      </c>
      <c r="J185" s="662">
        <v>32.4</v>
      </c>
      <c r="K185" s="662">
        <v>80</v>
      </c>
      <c r="L185" s="662" t="s">
        <v>22</v>
      </c>
      <c r="M185" s="662" t="s">
        <v>22</v>
      </c>
      <c r="N185" s="662" t="s">
        <v>4617</v>
      </c>
      <c r="O185" s="662" t="s">
        <v>4740</v>
      </c>
      <c r="P185" s="662" t="s">
        <v>22</v>
      </c>
      <c r="Q185" s="667">
        <f t="shared" si="34"/>
        <v>44.053333000000002</v>
      </c>
      <c r="R185" s="667">
        <f t="shared" si="35"/>
        <v>143.54</v>
      </c>
      <c r="T185" s="668" t="s">
        <v>22</v>
      </c>
      <c r="U185" s="668" t="s">
        <v>22</v>
      </c>
      <c r="V185" s="668" t="s">
        <v>22</v>
      </c>
      <c r="W185" s="668" t="s">
        <v>22</v>
      </c>
      <c r="X185" s="668" t="s">
        <v>4605</v>
      </c>
      <c r="Y185" s="668" t="s">
        <v>22</v>
      </c>
      <c r="Z185" s="668" t="s">
        <v>22</v>
      </c>
      <c r="AB185" s="662" t="str">
        <f t="shared" si="25"/>
        <v>-</v>
      </c>
      <c r="AC185" s="662" t="str">
        <f t="shared" si="26"/>
        <v>昭59.10.9</v>
      </c>
      <c r="AD185" s="662" t="str">
        <f t="shared" si="29"/>
        <v>昭</v>
      </c>
      <c r="AE185" s="662" t="str">
        <f t="shared" si="27"/>
        <v>昭59.10.9</v>
      </c>
      <c r="AF185" s="662" t="str">
        <f t="shared" si="30"/>
        <v>昭59.10.9</v>
      </c>
      <c r="AG185" s="662" t="str">
        <f t="shared" si="31"/>
        <v/>
      </c>
      <c r="AH185" s="662">
        <f t="shared" si="28"/>
        <v>8</v>
      </c>
      <c r="AI185" s="662" t="str">
        <f t="shared" si="32"/>
        <v>17</v>
      </c>
      <c r="AJ185" s="662" t="str">
        <f t="shared" si="33"/>
        <v>17_遠軽</v>
      </c>
      <c r="AK185" s="693" t="str">
        <f>IFERROR(VLOOKUP(AJ185,観測点コードリスト!$L$2:$N$1665,3,FALSE),"")</f>
        <v>0069</v>
      </c>
    </row>
    <row r="186" spans="1:37" hidden="1">
      <c r="A186" s="662" t="s">
        <v>389</v>
      </c>
      <c r="B186" s="662">
        <v>17915</v>
      </c>
      <c r="C186" s="662" t="s">
        <v>4609</v>
      </c>
      <c r="D186" s="662" t="s">
        <v>425</v>
      </c>
      <c r="E186" s="662" t="s">
        <v>426</v>
      </c>
      <c r="F186" s="662" t="s">
        <v>427</v>
      </c>
      <c r="G186" s="662">
        <v>44</v>
      </c>
      <c r="H186" s="662">
        <v>1.1000000000000001</v>
      </c>
      <c r="I186" s="662">
        <v>143</v>
      </c>
      <c r="J186" s="662">
        <v>45.6</v>
      </c>
      <c r="K186" s="662">
        <v>54</v>
      </c>
      <c r="L186" s="662" t="s">
        <v>22</v>
      </c>
      <c r="M186" s="662" t="s">
        <v>22</v>
      </c>
      <c r="N186" s="662" t="s">
        <v>4633</v>
      </c>
      <c r="O186" s="662" t="s">
        <v>4740</v>
      </c>
      <c r="P186" s="662" t="s">
        <v>22</v>
      </c>
      <c r="Q186" s="667">
        <f t="shared" si="34"/>
        <v>44.018332999999998</v>
      </c>
      <c r="R186" s="667">
        <f t="shared" si="35"/>
        <v>143.76</v>
      </c>
      <c r="T186" s="668" t="s">
        <v>22</v>
      </c>
      <c r="U186" s="668" t="s">
        <v>22</v>
      </c>
      <c r="V186" s="668" t="s">
        <v>22</v>
      </c>
      <c r="W186" s="668" t="s">
        <v>22</v>
      </c>
      <c r="X186" s="668" t="s">
        <v>4605</v>
      </c>
      <c r="Y186" s="668" t="s">
        <v>22</v>
      </c>
      <c r="Z186" s="668" t="s">
        <v>22</v>
      </c>
      <c r="AB186" s="662" t="str">
        <f t="shared" si="25"/>
        <v>-</v>
      </c>
      <c r="AC186" s="662" t="str">
        <f t="shared" si="26"/>
        <v>昭63.10.20</v>
      </c>
      <c r="AD186" s="662" t="str">
        <f t="shared" si="29"/>
        <v>昭</v>
      </c>
      <c r="AE186" s="662" t="str">
        <f t="shared" si="27"/>
        <v>昭63.10.20</v>
      </c>
      <c r="AF186" s="662" t="str">
        <f t="shared" si="30"/>
        <v>昭63.10.20</v>
      </c>
      <c r="AG186" s="662" t="str">
        <f t="shared" si="31"/>
        <v/>
      </c>
      <c r="AH186" s="662">
        <f t="shared" si="28"/>
        <v>9</v>
      </c>
      <c r="AI186" s="662" t="str">
        <f t="shared" si="32"/>
        <v>17</v>
      </c>
      <c r="AJ186" s="662" t="str">
        <f t="shared" si="33"/>
        <v>17_佐呂間</v>
      </c>
      <c r="AK186" s="693" t="str">
        <f>IFERROR(VLOOKUP(AJ186,観測点コードリスト!$L$2:$N$1665,3,FALSE),"")</f>
        <v>0070</v>
      </c>
    </row>
    <row r="187" spans="1:37" hidden="1">
      <c r="A187" s="662" t="s">
        <v>389</v>
      </c>
      <c r="B187" s="662">
        <v>17917</v>
      </c>
      <c r="C187" s="662" t="s">
        <v>23</v>
      </c>
      <c r="D187" s="662" t="s">
        <v>428</v>
      </c>
      <c r="E187" s="662" t="s">
        <v>429</v>
      </c>
      <c r="F187" s="662" t="s">
        <v>430</v>
      </c>
      <c r="G187" s="662">
        <v>44</v>
      </c>
      <c r="H187" s="662">
        <v>1</v>
      </c>
      <c r="I187" s="662">
        <v>144</v>
      </c>
      <c r="J187" s="662">
        <v>16.7</v>
      </c>
      <c r="K187" s="662">
        <v>38</v>
      </c>
      <c r="L187" s="662" t="s">
        <v>22</v>
      </c>
      <c r="M187" s="662" t="s">
        <v>22</v>
      </c>
      <c r="N187" s="662" t="s">
        <v>4610</v>
      </c>
      <c r="O187" s="662" t="s">
        <v>4740</v>
      </c>
      <c r="P187" s="662" t="s">
        <v>22</v>
      </c>
      <c r="Q187" s="667">
        <f t="shared" si="34"/>
        <v>44.016666999999998</v>
      </c>
      <c r="R187" s="667">
        <f t="shared" si="35"/>
        <v>144.278333</v>
      </c>
      <c r="T187" s="668" t="s">
        <v>22</v>
      </c>
      <c r="U187" s="668" t="s">
        <v>22</v>
      </c>
      <c r="V187" s="668" t="s">
        <v>22</v>
      </c>
      <c r="W187" s="668" t="s">
        <v>22</v>
      </c>
      <c r="X187" s="668" t="s">
        <v>4605</v>
      </c>
      <c r="Y187" s="668" t="s">
        <v>22</v>
      </c>
      <c r="Z187" s="668" t="s">
        <v>22</v>
      </c>
      <c r="AB187" s="662" t="str">
        <f t="shared" si="25"/>
        <v>-</v>
      </c>
      <c r="AC187" s="662" t="str">
        <f t="shared" si="26"/>
        <v>平11.3.1</v>
      </c>
      <c r="AD187" s="662" t="str">
        <f t="shared" si="29"/>
        <v>平</v>
      </c>
      <c r="AE187" s="662" t="str">
        <f t="shared" si="27"/>
        <v>平11.3.1</v>
      </c>
      <c r="AF187" s="662" t="str">
        <f t="shared" si="30"/>
        <v>平11.3.1</v>
      </c>
      <c r="AG187" s="662" t="str">
        <f t="shared" si="31"/>
        <v/>
      </c>
      <c r="AH187" s="662">
        <f t="shared" si="28"/>
        <v>7</v>
      </c>
      <c r="AI187" s="662" t="str">
        <f t="shared" si="32"/>
        <v>17</v>
      </c>
      <c r="AJ187" s="662" t="str">
        <f t="shared" si="33"/>
        <v>17_網走</v>
      </c>
      <c r="AK187" s="693" t="str">
        <f>IFERROR(VLOOKUP(AJ187,観測点コードリスト!$L$2:$N$1665,3,FALSE),"")</f>
        <v>47409</v>
      </c>
    </row>
    <row r="188" spans="1:37" hidden="1">
      <c r="A188" s="662" t="s">
        <v>389</v>
      </c>
      <c r="B188" s="662">
        <v>17925</v>
      </c>
      <c r="C188" s="662" t="s">
        <v>4609</v>
      </c>
      <c r="D188" s="662" t="s">
        <v>449</v>
      </c>
      <c r="E188" s="662" t="s">
        <v>450</v>
      </c>
      <c r="F188" s="662" t="s">
        <v>451</v>
      </c>
      <c r="G188" s="662">
        <v>43</v>
      </c>
      <c r="H188" s="662">
        <v>46.6</v>
      </c>
      <c r="I188" s="662">
        <v>143</v>
      </c>
      <c r="J188" s="662">
        <v>50.5</v>
      </c>
      <c r="K188" s="662">
        <v>104</v>
      </c>
      <c r="L188" s="662" t="s">
        <v>22</v>
      </c>
      <c r="M188" s="662" t="s">
        <v>22</v>
      </c>
      <c r="N188" s="662" t="s">
        <v>4634</v>
      </c>
      <c r="O188" s="662" t="s">
        <v>4740</v>
      </c>
      <c r="P188" s="662" t="s">
        <v>22</v>
      </c>
      <c r="Q188" s="667">
        <f t="shared" si="34"/>
        <v>43.776667000000003</v>
      </c>
      <c r="R188" s="667">
        <f t="shared" si="35"/>
        <v>143.841667</v>
      </c>
      <c r="T188" s="668" t="s">
        <v>22</v>
      </c>
      <c r="U188" s="668" t="s">
        <v>22</v>
      </c>
      <c r="V188" s="668" t="s">
        <v>22</v>
      </c>
      <c r="W188" s="668" t="s">
        <v>22</v>
      </c>
      <c r="X188" s="668" t="s">
        <v>4605</v>
      </c>
      <c r="Y188" s="668" t="s">
        <v>22</v>
      </c>
      <c r="Z188" s="668" t="s">
        <v>22</v>
      </c>
      <c r="AB188" s="662" t="str">
        <f t="shared" si="25"/>
        <v>-</v>
      </c>
      <c r="AC188" s="662" t="str">
        <f t="shared" si="26"/>
        <v>昭54.11.5</v>
      </c>
      <c r="AD188" s="662" t="str">
        <f t="shared" si="29"/>
        <v>昭</v>
      </c>
      <c r="AE188" s="662" t="str">
        <f t="shared" si="27"/>
        <v>昭54.11.5</v>
      </c>
      <c r="AF188" s="662" t="str">
        <f t="shared" si="30"/>
        <v>昭54.11.5</v>
      </c>
      <c r="AG188" s="662" t="str">
        <f t="shared" si="31"/>
        <v/>
      </c>
      <c r="AH188" s="662">
        <f t="shared" si="28"/>
        <v>8</v>
      </c>
      <c r="AI188" s="662" t="str">
        <f t="shared" si="32"/>
        <v>17</v>
      </c>
      <c r="AJ188" s="662" t="str">
        <f t="shared" si="33"/>
        <v>17_北見</v>
      </c>
      <c r="AK188" s="693" t="str">
        <f>IFERROR(VLOOKUP(AJ188,観測点コードリスト!$L$2:$N$1665,3,FALSE),"")</f>
        <v>0074</v>
      </c>
    </row>
    <row r="189" spans="1:37" ht="18.75" hidden="1" customHeight="1">
      <c r="A189" s="662" t="s">
        <v>389</v>
      </c>
      <c r="B189" s="662">
        <v>17930</v>
      </c>
      <c r="C189" s="662" t="s">
        <v>4609</v>
      </c>
      <c r="D189" s="662" t="s">
        <v>465</v>
      </c>
      <c r="E189" s="662" t="s">
        <v>466</v>
      </c>
      <c r="F189" s="662" t="s">
        <v>467</v>
      </c>
      <c r="G189" s="662">
        <v>43</v>
      </c>
      <c r="H189" s="662">
        <v>44.5</v>
      </c>
      <c r="I189" s="662">
        <v>143</v>
      </c>
      <c r="J189" s="662">
        <v>27</v>
      </c>
      <c r="K189" s="662">
        <v>325</v>
      </c>
      <c r="L189" s="662" t="s">
        <v>22</v>
      </c>
      <c r="M189" s="662" t="s">
        <v>22</v>
      </c>
      <c r="N189" s="662" t="s">
        <v>144</v>
      </c>
      <c r="O189" s="662" t="s">
        <v>4740</v>
      </c>
      <c r="P189" s="662" t="s">
        <v>22</v>
      </c>
      <c r="Q189" s="667">
        <f t="shared" si="34"/>
        <v>43.741667</v>
      </c>
      <c r="R189" s="667">
        <f t="shared" si="35"/>
        <v>143.44999999999999</v>
      </c>
      <c r="T189" s="668" t="s">
        <v>22</v>
      </c>
      <c r="U189" s="668" t="s">
        <v>22</v>
      </c>
      <c r="V189" s="668" t="s">
        <v>22</v>
      </c>
      <c r="W189" s="668" t="s">
        <v>22</v>
      </c>
      <c r="X189" s="668" t="s">
        <v>4605</v>
      </c>
      <c r="Y189" s="668" t="s">
        <v>22</v>
      </c>
      <c r="Z189" s="668" t="s">
        <v>22</v>
      </c>
      <c r="AB189" s="662" t="str">
        <f t="shared" si="25"/>
        <v>-</v>
      </c>
      <c r="AC189" s="662" t="str">
        <f t="shared" si="26"/>
        <v>昭59.10.8</v>
      </c>
      <c r="AD189" s="662" t="str">
        <f t="shared" si="29"/>
        <v>昭</v>
      </c>
      <c r="AE189" s="662" t="str">
        <f t="shared" si="27"/>
        <v>昭59.10.8</v>
      </c>
      <c r="AF189" s="662" t="str">
        <f t="shared" si="30"/>
        <v>昭59.10.8</v>
      </c>
      <c r="AG189" s="662" t="str">
        <f t="shared" si="31"/>
        <v/>
      </c>
      <c r="AH189" s="662">
        <f t="shared" si="28"/>
        <v>8</v>
      </c>
      <c r="AI189" s="662" t="str">
        <f t="shared" si="32"/>
        <v>17</v>
      </c>
      <c r="AJ189" s="662" t="str">
        <f t="shared" si="33"/>
        <v>17_留辺蘂</v>
      </c>
      <c r="AK189" s="693" t="str">
        <f>IFERROR(VLOOKUP(AJ189,観測点コードリスト!$L$2:$N$1665,3,FALSE),"")</f>
        <v>0077</v>
      </c>
    </row>
    <row r="190" spans="1:37" ht="18.75" hidden="1" customHeight="1">
      <c r="A190" s="662" t="s">
        <v>389</v>
      </c>
      <c r="B190" s="662">
        <v>17935</v>
      </c>
      <c r="C190" s="662" t="s">
        <v>4609</v>
      </c>
      <c r="D190" s="662" t="s">
        <v>431</v>
      </c>
      <c r="E190" s="662" t="s">
        <v>432</v>
      </c>
      <c r="F190" s="662" t="s">
        <v>433</v>
      </c>
      <c r="G190" s="662">
        <v>44</v>
      </c>
      <c r="H190" s="662">
        <v>3.1</v>
      </c>
      <c r="I190" s="662">
        <v>144</v>
      </c>
      <c r="J190" s="662">
        <v>58.9</v>
      </c>
      <c r="K190" s="662">
        <v>144</v>
      </c>
      <c r="L190" s="662" t="s">
        <v>22</v>
      </c>
      <c r="M190" s="662" t="s">
        <v>22</v>
      </c>
      <c r="N190" s="662" t="s">
        <v>4635</v>
      </c>
      <c r="O190" s="662" t="s">
        <v>4740</v>
      </c>
      <c r="P190" s="662" t="s">
        <v>22</v>
      </c>
      <c r="Q190" s="667">
        <f t="shared" si="34"/>
        <v>44.051667000000002</v>
      </c>
      <c r="R190" s="667">
        <f t="shared" si="35"/>
        <v>144.98166699999999</v>
      </c>
      <c r="T190" s="668" t="s">
        <v>22</v>
      </c>
      <c r="U190" s="668" t="s">
        <v>22</v>
      </c>
      <c r="V190" s="668" t="s">
        <v>22</v>
      </c>
      <c r="W190" s="668" t="s">
        <v>22</v>
      </c>
      <c r="X190" s="668" t="s">
        <v>4605</v>
      </c>
      <c r="Y190" s="668" t="s">
        <v>22</v>
      </c>
      <c r="Z190" s="668" t="s">
        <v>22</v>
      </c>
      <c r="AB190" s="662" t="str">
        <f t="shared" si="25"/>
        <v>-</v>
      </c>
      <c r="AC190" s="662" t="str">
        <f t="shared" si="26"/>
        <v>昭63.10.13</v>
      </c>
      <c r="AD190" s="662" t="str">
        <f t="shared" si="29"/>
        <v>昭</v>
      </c>
      <c r="AE190" s="662" t="str">
        <f t="shared" si="27"/>
        <v>昭63.10.13</v>
      </c>
      <c r="AF190" s="662" t="str">
        <f t="shared" si="30"/>
        <v>昭63.10.13</v>
      </c>
      <c r="AG190" s="662" t="str">
        <f t="shared" si="31"/>
        <v/>
      </c>
      <c r="AH190" s="662">
        <f t="shared" si="28"/>
        <v>9</v>
      </c>
      <c r="AI190" s="662" t="str">
        <f t="shared" si="32"/>
        <v>17</v>
      </c>
      <c r="AJ190" s="662" t="str">
        <f t="shared" si="33"/>
        <v>17_宇登呂</v>
      </c>
      <c r="AK190" s="693" t="str">
        <f>IFERROR(VLOOKUP(AJ190,観測点コードリスト!$L$2:$N$1665,3,FALSE),"")</f>
        <v>0981</v>
      </c>
    </row>
    <row r="191" spans="1:37" hidden="1">
      <c r="A191" s="662" t="s">
        <v>389</v>
      </c>
      <c r="B191" s="662">
        <v>17940</v>
      </c>
      <c r="C191" s="662" t="s">
        <v>4609</v>
      </c>
      <c r="D191" s="662" t="s">
        <v>462</v>
      </c>
      <c r="E191" s="662" t="s">
        <v>463</v>
      </c>
      <c r="F191" s="662" t="s">
        <v>464</v>
      </c>
      <c r="G191" s="662">
        <v>43</v>
      </c>
      <c r="H191" s="662">
        <v>53.1</v>
      </c>
      <c r="I191" s="662">
        <v>144</v>
      </c>
      <c r="J191" s="662">
        <v>42</v>
      </c>
      <c r="K191" s="662">
        <v>15</v>
      </c>
      <c r="L191" s="662" t="s">
        <v>22</v>
      </c>
      <c r="M191" s="662" t="s">
        <v>22</v>
      </c>
      <c r="N191" s="662" t="s">
        <v>4636</v>
      </c>
      <c r="O191" s="662" t="s">
        <v>4740</v>
      </c>
      <c r="P191" s="662" t="s">
        <v>22</v>
      </c>
      <c r="Q191" s="667">
        <f t="shared" si="34"/>
        <v>43.884999999999998</v>
      </c>
      <c r="R191" s="667">
        <f t="shared" si="35"/>
        <v>144.69999999999999</v>
      </c>
      <c r="T191" s="668" t="s">
        <v>22</v>
      </c>
      <c r="U191" s="668" t="s">
        <v>22</v>
      </c>
      <c r="V191" s="668" t="s">
        <v>22</v>
      </c>
      <c r="W191" s="668" t="s">
        <v>22</v>
      </c>
      <c r="X191" s="668" t="s">
        <v>4605</v>
      </c>
      <c r="Y191" s="668" t="s">
        <v>22</v>
      </c>
      <c r="Z191" s="668" t="s">
        <v>22</v>
      </c>
      <c r="AB191" s="662" t="str">
        <f t="shared" si="25"/>
        <v>-</v>
      </c>
      <c r="AC191" s="662" t="str">
        <f t="shared" si="26"/>
        <v>昭60.10.14</v>
      </c>
      <c r="AD191" s="662" t="str">
        <f t="shared" si="29"/>
        <v>昭</v>
      </c>
      <c r="AE191" s="662" t="str">
        <f t="shared" si="27"/>
        <v>昭60.10.14</v>
      </c>
      <c r="AF191" s="662" t="str">
        <f t="shared" si="30"/>
        <v>昭60.10.14</v>
      </c>
      <c r="AG191" s="662" t="str">
        <f t="shared" si="31"/>
        <v/>
      </c>
      <c r="AH191" s="662">
        <f t="shared" si="28"/>
        <v>9</v>
      </c>
      <c r="AI191" s="662" t="str">
        <f t="shared" si="32"/>
        <v>17</v>
      </c>
      <c r="AJ191" s="662" t="str">
        <f t="shared" si="33"/>
        <v>17_斜里</v>
      </c>
      <c r="AK191" s="693" t="str">
        <f>IFERROR(VLOOKUP(AJ191,観測点コードリスト!$L$2:$N$1665,3,FALSE),"")</f>
        <v>0076</v>
      </c>
    </row>
    <row r="192" spans="1:37" hidden="1">
      <c r="A192" s="662" t="s">
        <v>389</v>
      </c>
      <c r="B192" s="662">
        <v>17950</v>
      </c>
      <c r="C192" s="662" t="s">
        <v>4609</v>
      </c>
      <c r="D192" s="662" t="s">
        <v>483</v>
      </c>
      <c r="E192" s="662" t="s">
        <v>484</v>
      </c>
      <c r="F192" s="662" t="s">
        <v>485</v>
      </c>
      <c r="G192" s="662">
        <v>43</v>
      </c>
      <c r="H192" s="662">
        <v>42.1</v>
      </c>
      <c r="I192" s="662">
        <v>144</v>
      </c>
      <c r="J192" s="662">
        <v>2</v>
      </c>
      <c r="K192" s="662">
        <v>100</v>
      </c>
      <c r="L192" s="662" t="s">
        <v>22</v>
      </c>
      <c r="M192" s="662" t="s">
        <v>22</v>
      </c>
      <c r="N192" s="662" t="s">
        <v>4637</v>
      </c>
      <c r="O192" s="662" t="s">
        <v>4740</v>
      </c>
      <c r="P192" s="662" t="s">
        <v>22</v>
      </c>
      <c r="Q192" s="667">
        <f t="shared" si="34"/>
        <v>43.701667</v>
      </c>
      <c r="R192" s="667">
        <f t="shared" si="35"/>
        <v>144.033333</v>
      </c>
      <c r="T192" s="668" t="s">
        <v>22</v>
      </c>
      <c r="U192" s="668" t="s">
        <v>22</v>
      </c>
      <c r="V192" s="668" t="s">
        <v>22</v>
      </c>
      <c r="W192" s="668" t="s">
        <v>22</v>
      </c>
      <c r="X192" s="668" t="s">
        <v>4605</v>
      </c>
      <c r="Y192" s="668" t="s">
        <v>22</v>
      </c>
      <c r="Z192" s="668" t="s">
        <v>22</v>
      </c>
      <c r="AB192" s="662" t="str">
        <f t="shared" si="25"/>
        <v>-</v>
      </c>
      <c r="AC192" s="662" t="str">
        <f t="shared" si="26"/>
        <v>昭62.10.9</v>
      </c>
      <c r="AD192" s="662" t="str">
        <f t="shared" si="29"/>
        <v>昭</v>
      </c>
      <c r="AE192" s="662" t="str">
        <f t="shared" si="27"/>
        <v>昭62.10.9</v>
      </c>
      <c r="AF192" s="662" t="str">
        <f t="shared" si="30"/>
        <v>昭62.10.9</v>
      </c>
      <c r="AG192" s="662" t="str">
        <f t="shared" si="31"/>
        <v/>
      </c>
      <c r="AH192" s="662">
        <f t="shared" si="28"/>
        <v>8</v>
      </c>
      <c r="AI192" s="662" t="str">
        <f t="shared" si="32"/>
        <v>17</v>
      </c>
      <c r="AJ192" s="662" t="str">
        <f t="shared" si="33"/>
        <v>17_津別</v>
      </c>
      <c r="AK192" s="693" t="str">
        <f>IFERROR(VLOOKUP(AJ192,観測点コードリスト!$L$2:$N$1665,3,FALSE),"")</f>
        <v>0082</v>
      </c>
    </row>
    <row r="193" spans="1:37" hidden="1">
      <c r="A193" s="662" t="s">
        <v>389</v>
      </c>
      <c r="B193" s="662">
        <v>17955</v>
      </c>
      <c r="C193" s="662" t="s">
        <v>4609</v>
      </c>
      <c r="D193" s="662" t="s">
        <v>438</v>
      </c>
      <c r="E193" s="662" t="s">
        <v>439</v>
      </c>
      <c r="F193" s="662" t="s">
        <v>440</v>
      </c>
      <c r="G193" s="662">
        <v>43</v>
      </c>
      <c r="H193" s="662">
        <v>51.9</v>
      </c>
      <c r="I193" s="662">
        <v>143</v>
      </c>
      <c r="J193" s="662">
        <v>9.1999999999999993</v>
      </c>
      <c r="K193" s="662">
        <v>475</v>
      </c>
      <c r="L193" s="662" t="s">
        <v>22</v>
      </c>
      <c r="M193" s="662" t="s">
        <v>22</v>
      </c>
      <c r="N193" s="662" t="s">
        <v>4638</v>
      </c>
      <c r="O193" s="662" t="s">
        <v>4740</v>
      </c>
      <c r="P193" s="662" t="s">
        <v>22</v>
      </c>
      <c r="Q193" s="667">
        <f t="shared" si="34"/>
        <v>43.865000000000002</v>
      </c>
      <c r="R193" s="667">
        <f t="shared" si="35"/>
        <v>143.153333</v>
      </c>
      <c r="T193" s="668" t="s">
        <v>22</v>
      </c>
      <c r="U193" s="668" t="s">
        <v>22</v>
      </c>
      <c r="V193" s="668" t="s">
        <v>22</v>
      </c>
      <c r="W193" s="668" t="s">
        <v>22</v>
      </c>
      <c r="X193" s="668" t="s">
        <v>4605</v>
      </c>
      <c r="Y193" s="668" t="s">
        <v>22</v>
      </c>
      <c r="Z193" s="668" t="s">
        <v>22</v>
      </c>
      <c r="AB193" s="662" t="str">
        <f t="shared" si="25"/>
        <v>-</v>
      </c>
      <c r="AC193" s="662" t="str">
        <f t="shared" si="26"/>
        <v>平5.1.27</v>
      </c>
      <c r="AD193" s="662" t="str">
        <f t="shared" si="29"/>
        <v>平</v>
      </c>
      <c r="AE193" s="662" t="str">
        <f t="shared" si="27"/>
        <v>平5.1.27</v>
      </c>
      <c r="AF193" s="662" t="str">
        <f t="shared" si="30"/>
        <v>平5.1.27</v>
      </c>
      <c r="AG193" s="662" t="str">
        <f t="shared" si="31"/>
        <v/>
      </c>
      <c r="AH193" s="662">
        <f t="shared" si="28"/>
        <v>7</v>
      </c>
      <c r="AI193" s="662" t="str">
        <f t="shared" si="32"/>
        <v>17</v>
      </c>
      <c r="AJ193" s="662" t="str">
        <f t="shared" si="33"/>
        <v>17_白滝</v>
      </c>
      <c r="AK193" s="693" t="str">
        <f>IFERROR(VLOOKUP(AJ193,観測点コードリスト!$L$2:$N$1665,3,FALSE),"")</f>
        <v>1092</v>
      </c>
    </row>
    <row r="194" spans="1:37" hidden="1">
      <c r="A194" s="662" t="s">
        <v>389</v>
      </c>
      <c r="B194" s="662">
        <v>17960</v>
      </c>
      <c r="C194" s="662" t="s">
        <v>23</v>
      </c>
      <c r="D194" s="662" t="s">
        <v>406</v>
      </c>
      <c r="E194" s="662" t="s">
        <v>407</v>
      </c>
      <c r="F194" s="662" t="s">
        <v>408</v>
      </c>
      <c r="G194" s="662">
        <v>44</v>
      </c>
      <c r="H194" s="662">
        <v>18.2</v>
      </c>
      <c r="I194" s="662">
        <v>143</v>
      </c>
      <c r="J194" s="662">
        <v>24.2</v>
      </c>
      <c r="K194" s="662">
        <v>18</v>
      </c>
      <c r="L194" s="662" t="s">
        <v>22</v>
      </c>
      <c r="M194" s="662" t="s">
        <v>22</v>
      </c>
      <c r="N194" s="662" t="s">
        <v>4639</v>
      </c>
      <c r="O194" s="662" t="s">
        <v>4740</v>
      </c>
      <c r="P194" s="662" t="s">
        <v>22</v>
      </c>
      <c r="Q194" s="667">
        <f t="shared" si="34"/>
        <v>44.303333000000002</v>
      </c>
      <c r="R194" s="667">
        <f t="shared" si="35"/>
        <v>143.403333</v>
      </c>
      <c r="T194" s="668" t="s">
        <v>22</v>
      </c>
      <c r="U194" s="668" t="s">
        <v>22</v>
      </c>
      <c r="V194" s="668" t="s">
        <v>22</v>
      </c>
      <c r="W194" s="668" t="s">
        <v>22</v>
      </c>
      <c r="X194" s="668" t="s">
        <v>4605</v>
      </c>
      <c r="Y194" s="668" t="s">
        <v>22</v>
      </c>
      <c r="Z194" s="668" t="s">
        <v>22</v>
      </c>
      <c r="AB194" s="662" t="str">
        <f t="shared" si="25"/>
        <v>-</v>
      </c>
      <c r="AC194" s="662" t="str">
        <f t="shared" si="26"/>
        <v>平20.12.1</v>
      </c>
      <c r="AD194" s="662" t="str">
        <f t="shared" si="29"/>
        <v>平</v>
      </c>
      <c r="AE194" s="662" t="str">
        <f t="shared" si="27"/>
        <v>平20.12.1</v>
      </c>
      <c r="AF194" s="662" t="str">
        <f t="shared" si="30"/>
        <v>平20.12.1</v>
      </c>
      <c r="AG194" s="662" t="str">
        <f t="shared" si="31"/>
        <v/>
      </c>
      <c r="AH194" s="662">
        <f t="shared" si="28"/>
        <v>8</v>
      </c>
      <c r="AI194" s="662" t="str">
        <f t="shared" si="32"/>
        <v>17</v>
      </c>
      <c r="AJ194" s="662" t="str">
        <f t="shared" si="33"/>
        <v>17_紋別小向</v>
      </c>
      <c r="AK194" s="693" t="str">
        <f>IFERROR(VLOOKUP(AJ194,観測点コードリスト!$L$2:$N$1665,3,FALSE),"")</f>
        <v>1487</v>
      </c>
    </row>
    <row r="195" spans="1:37" hidden="1">
      <c r="A195" s="662" t="s">
        <v>389</v>
      </c>
      <c r="B195" s="662">
        <v>17965</v>
      </c>
      <c r="C195" s="662" t="s">
        <v>23</v>
      </c>
      <c r="D195" s="662" t="s">
        <v>452</v>
      </c>
      <c r="E195" s="662" t="s">
        <v>453</v>
      </c>
      <c r="F195" s="662" t="s">
        <v>454</v>
      </c>
      <c r="G195" s="662">
        <v>43</v>
      </c>
      <c r="H195" s="662">
        <v>52.8</v>
      </c>
      <c r="I195" s="662">
        <v>144</v>
      </c>
      <c r="J195" s="662">
        <v>9.8000000000000007</v>
      </c>
      <c r="K195" s="662">
        <v>33</v>
      </c>
      <c r="L195" s="662" t="s">
        <v>22</v>
      </c>
      <c r="M195" s="662" t="s">
        <v>22</v>
      </c>
      <c r="N195" s="662" t="s">
        <v>4611</v>
      </c>
      <c r="O195" s="662" t="s">
        <v>4740</v>
      </c>
      <c r="P195" s="662" t="s">
        <v>22</v>
      </c>
      <c r="Q195" s="667">
        <f t="shared" si="34"/>
        <v>43.88</v>
      </c>
      <c r="R195" s="667">
        <f t="shared" si="35"/>
        <v>144.16333299999999</v>
      </c>
      <c r="T195" s="668" t="s">
        <v>22</v>
      </c>
      <c r="U195" s="668" t="s">
        <v>22</v>
      </c>
      <c r="V195" s="668" t="s">
        <v>22</v>
      </c>
      <c r="W195" s="668" t="s">
        <v>22</v>
      </c>
      <c r="X195" s="668" t="s">
        <v>4605</v>
      </c>
      <c r="Y195" s="668" t="s">
        <v>22</v>
      </c>
      <c r="Z195" s="668" t="s">
        <v>22</v>
      </c>
      <c r="AB195" s="662" t="str">
        <f t="shared" si="25"/>
        <v>-</v>
      </c>
      <c r="AC195" s="662" t="str">
        <f t="shared" si="26"/>
        <v>平18.11.29</v>
      </c>
      <c r="AD195" s="662" t="str">
        <f t="shared" si="29"/>
        <v>平</v>
      </c>
      <c r="AE195" s="662" t="str">
        <f t="shared" si="27"/>
        <v>平18.11.29</v>
      </c>
      <c r="AF195" s="662" t="str">
        <f t="shared" si="30"/>
        <v>平18.11.29</v>
      </c>
      <c r="AG195" s="662" t="str">
        <f t="shared" si="31"/>
        <v/>
      </c>
      <c r="AH195" s="662">
        <f t="shared" si="28"/>
        <v>9</v>
      </c>
      <c r="AI195" s="662" t="str">
        <f t="shared" si="32"/>
        <v>17</v>
      </c>
      <c r="AJ195" s="662" t="str">
        <f t="shared" si="33"/>
        <v>17_女満別</v>
      </c>
      <c r="AK195" s="693" t="str">
        <f>IFERROR(VLOOKUP(AJ195,観測点コードリスト!$L$2:$N$1665,3,FALSE),"")</f>
        <v>1460</v>
      </c>
    </row>
    <row r="196" spans="1:37">
      <c r="A196" s="662" t="s">
        <v>491</v>
      </c>
      <c r="B196" s="662">
        <v>18038</v>
      </c>
      <c r="C196" s="662" t="s">
        <v>17</v>
      </c>
      <c r="D196" s="662" t="s">
        <v>492</v>
      </c>
      <c r="E196" s="662" t="s">
        <v>493</v>
      </c>
      <c r="F196" s="662" t="s">
        <v>494</v>
      </c>
      <c r="G196" s="662">
        <v>44</v>
      </c>
      <c r="H196" s="662">
        <v>1.4</v>
      </c>
      <c r="I196" s="662">
        <v>145</v>
      </c>
      <c r="J196" s="662">
        <v>11.2</v>
      </c>
      <c r="K196" s="662">
        <v>15</v>
      </c>
      <c r="L196" s="662">
        <v>9.9</v>
      </c>
      <c r="M196" s="662">
        <v>1.5</v>
      </c>
      <c r="N196" s="662" t="s">
        <v>287</v>
      </c>
      <c r="O196" s="662">
        <v>18925</v>
      </c>
      <c r="P196" s="662" t="s">
        <v>22</v>
      </c>
      <c r="Q196" s="667">
        <f t="shared" si="34"/>
        <v>44.023333000000001</v>
      </c>
      <c r="R196" s="667">
        <f t="shared" si="35"/>
        <v>145.186667</v>
      </c>
      <c r="T196" s="668" t="s">
        <v>4605</v>
      </c>
      <c r="U196" s="668" t="s">
        <v>4605</v>
      </c>
      <c r="V196" s="668" t="s">
        <v>4605</v>
      </c>
      <c r="W196" s="668" t="s">
        <v>22</v>
      </c>
      <c r="X196" s="668" t="s">
        <v>22</v>
      </c>
      <c r="Y196" s="668" t="s">
        <v>22</v>
      </c>
      <c r="Z196" s="668" t="s">
        <v>22</v>
      </c>
      <c r="AB196" s="662" t="str">
        <f t="shared" ref="AB196:AB259" si="36">IF(T196="●",IF(AD196="(",LEFT(AF196,AG196-1),IF(AD196="#",$AB$1,AF196)),"-")</f>
        <v>平17.11.1</v>
      </c>
      <c r="AC196" s="662" t="str">
        <f t="shared" ref="AC196:AC259" si="37">IF(AF196="","-",IF(AD196="(",RIGHT(AF196,AH196-AG196),AF196))</f>
        <v>平17.11.1</v>
      </c>
      <c r="AD196" s="662" t="str">
        <f t="shared" si="29"/>
        <v>平</v>
      </c>
      <c r="AE196" s="662" t="str">
        <f t="shared" ref="AE196:AE259" si="38">SUBSTITUTE(N196,"#","")</f>
        <v>平17.11.1</v>
      </c>
      <c r="AF196" s="662" t="str">
        <f t="shared" si="30"/>
        <v>平17.11.1</v>
      </c>
      <c r="AG196" s="662" t="str">
        <f t="shared" si="31"/>
        <v/>
      </c>
      <c r="AH196" s="662">
        <f t="shared" ref="AH196:AH259" si="39">LEN(AF196)</f>
        <v>8</v>
      </c>
      <c r="AI196" s="662" t="str">
        <f t="shared" si="32"/>
        <v>18</v>
      </c>
      <c r="AJ196" s="662" t="str">
        <f t="shared" si="33"/>
        <v>18_羅臼</v>
      </c>
      <c r="AK196" s="693" t="str">
        <f>IFERROR(VLOOKUP(AJ196,観測点コードリスト!$L$2:$N$1665,3,FALSE),"")</f>
        <v>0084</v>
      </c>
    </row>
    <row r="197" spans="1:37" ht="18.75" hidden="1" customHeight="1">
      <c r="A197" s="662" t="s">
        <v>491</v>
      </c>
      <c r="B197" s="662">
        <v>18091</v>
      </c>
      <c r="C197" s="662" t="s">
        <v>72</v>
      </c>
      <c r="D197" s="662" t="s">
        <v>495</v>
      </c>
      <c r="E197" s="662" t="s">
        <v>496</v>
      </c>
      <c r="F197" s="662" t="s">
        <v>497</v>
      </c>
      <c r="G197" s="662">
        <v>43</v>
      </c>
      <c r="H197" s="662">
        <v>43.3</v>
      </c>
      <c r="I197" s="662">
        <v>144</v>
      </c>
      <c r="J197" s="662">
        <v>59.3</v>
      </c>
      <c r="K197" s="662">
        <v>115</v>
      </c>
      <c r="L197" s="662" t="s">
        <v>22</v>
      </c>
      <c r="M197" s="662" t="s">
        <v>22</v>
      </c>
      <c r="N197" s="662" t="s">
        <v>498</v>
      </c>
      <c r="O197" s="662" t="s">
        <v>22</v>
      </c>
      <c r="P197" s="662" t="s">
        <v>22</v>
      </c>
      <c r="Q197" s="667">
        <f t="shared" si="34"/>
        <v>43.721666999999997</v>
      </c>
      <c r="R197" s="667">
        <f t="shared" si="35"/>
        <v>144.98833300000001</v>
      </c>
      <c r="T197" s="668" t="s">
        <v>4605</v>
      </c>
      <c r="U197" s="668" t="s">
        <v>22</v>
      </c>
      <c r="V197" s="668" t="s">
        <v>22</v>
      </c>
      <c r="W197" s="668" t="s">
        <v>22</v>
      </c>
      <c r="X197" s="668" t="s">
        <v>22</v>
      </c>
      <c r="Y197" s="668" t="s">
        <v>22</v>
      </c>
      <c r="Z197" s="668" t="s">
        <v>22</v>
      </c>
      <c r="AB197" s="662" t="str">
        <f t="shared" si="36"/>
        <v>昭53.7.28</v>
      </c>
      <c r="AC197" s="662" t="str">
        <f t="shared" si="37"/>
        <v>昭53.7.28</v>
      </c>
      <c r="AD197" s="662" t="str">
        <f t="shared" ref="AD197:AD260" si="40">LEFT(N197,1)</f>
        <v>昭</v>
      </c>
      <c r="AE197" s="662" t="str">
        <f t="shared" si="38"/>
        <v>昭53.7.28</v>
      </c>
      <c r="AF197" s="662" t="str">
        <f t="shared" ref="AF197:AF260" si="41">SUBSTITUTE(AE197,"(","")</f>
        <v>昭53.7.28</v>
      </c>
      <c r="AG197" s="662" t="str">
        <f t="shared" ref="AG197:AG260" si="42">IFERROR(FIND(")",AF197),"")</f>
        <v/>
      </c>
      <c r="AH197" s="662">
        <f t="shared" si="39"/>
        <v>8</v>
      </c>
      <c r="AI197" s="662" t="str">
        <f t="shared" ref="AI197:AI260" si="43">LEFT(B197,2)</f>
        <v>18</v>
      </c>
      <c r="AJ197" s="662" t="str">
        <f t="shared" ref="AJ197:AJ260" si="44">AI197&amp;"_"&amp;D197</f>
        <v>18_糸櫛別</v>
      </c>
      <c r="AK197" s="693" t="str">
        <f>IFERROR(VLOOKUP(AJ197,観測点コードリスト!$L$2:$N$1665,3,FALSE),"")</f>
        <v>1266</v>
      </c>
    </row>
    <row r="198" spans="1:37" ht="18.75" customHeight="1">
      <c r="A198" s="662" t="s">
        <v>491</v>
      </c>
      <c r="B198" s="662">
        <v>18136</v>
      </c>
      <c r="C198" s="662" t="s">
        <v>17</v>
      </c>
      <c r="D198" s="662" t="s">
        <v>499</v>
      </c>
      <c r="E198" s="662" t="s">
        <v>111</v>
      </c>
      <c r="F198" s="662" t="s">
        <v>500</v>
      </c>
      <c r="G198" s="662">
        <v>43</v>
      </c>
      <c r="H198" s="662">
        <v>39.700000000000003</v>
      </c>
      <c r="I198" s="662">
        <v>145</v>
      </c>
      <c r="J198" s="662">
        <v>7.9</v>
      </c>
      <c r="K198" s="662">
        <v>3</v>
      </c>
      <c r="L198" s="662">
        <v>8</v>
      </c>
      <c r="M198" s="662">
        <v>2.2000000000000002</v>
      </c>
      <c r="N198" s="662" t="s">
        <v>501</v>
      </c>
      <c r="O198" s="662" t="s">
        <v>22</v>
      </c>
      <c r="P198" s="662" t="s">
        <v>40</v>
      </c>
      <c r="Q198" s="667">
        <f t="shared" si="34"/>
        <v>43.661667000000001</v>
      </c>
      <c r="R198" s="667">
        <f t="shared" si="35"/>
        <v>145.13166699999999</v>
      </c>
      <c r="T198" s="668" t="s">
        <v>4605</v>
      </c>
      <c r="U198" s="668" t="s">
        <v>4605</v>
      </c>
      <c r="V198" s="668" t="s">
        <v>4605</v>
      </c>
      <c r="W198" s="668" t="s">
        <v>22</v>
      </c>
      <c r="X198" s="668" t="s">
        <v>22</v>
      </c>
      <c r="Y198" s="668" t="s">
        <v>22</v>
      </c>
      <c r="Z198" s="668" t="s">
        <v>22</v>
      </c>
      <c r="AB198" s="662" t="str">
        <f t="shared" si="36"/>
        <v>昭49.11.1</v>
      </c>
      <c r="AC198" s="662" t="str">
        <f t="shared" si="37"/>
        <v>昭52.10.18</v>
      </c>
      <c r="AD198" s="662" t="str">
        <f t="shared" si="40"/>
        <v>#</v>
      </c>
      <c r="AE198" s="662" t="str">
        <f t="shared" si="38"/>
        <v>昭52.10.18</v>
      </c>
      <c r="AF198" s="662" t="str">
        <f t="shared" si="41"/>
        <v>昭52.10.18</v>
      </c>
      <c r="AG198" s="662" t="str">
        <f t="shared" si="42"/>
        <v/>
      </c>
      <c r="AH198" s="662">
        <f t="shared" si="39"/>
        <v>9</v>
      </c>
      <c r="AI198" s="662" t="str">
        <f t="shared" si="43"/>
        <v>18</v>
      </c>
      <c r="AJ198" s="662" t="str">
        <f t="shared" si="44"/>
        <v>18_標津</v>
      </c>
      <c r="AK198" s="693" t="str">
        <f>IFERROR(VLOOKUP(AJ198,観測点コードリスト!$L$2:$N$1665,3,FALSE),"")</f>
        <v>0085</v>
      </c>
    </row>
    <row r="199" spans="1:37">
      <c r="A199" s="662" t="s">
        <v>491</v>
      </c>
      <c r="B199" s="662">
        <v>18161</v>
      </c>
      <c r="C199" s="662" t="s">
        <v>17</v>
      </c>
      <c r="D199" s="662" t="s">
        <v>502</v>
      </c>
      <c r="E199" s="662" t="s">
        <v>503</v>
      </c>
      <c r="F199" s="662" t="s">
        <v>504</v>
      </c>
      <c r="G199" s="662">
        <v>43</v>
      </c>
      <c r="H199" s="662">
        <v>31.2</v>
      </c>
      <c r="I199" s="662">
        <v>144</v>
      </c>
      <c r="J199" s="662">
        <v>44.8</v>
      </c>
      <c r="K199" s="662">
        <v>160</v>
      </c>
      <c r="L199" s="662">
        <v>6.5</v>
      </c>
      <c r="M199" s="662">
        <v>2.2000000000000002</v>
      </c>
      <c r="N199" s="662" t="s">
        <v>505</v>
      </c>
      <c r="O199" s="662" t="s">
        <v>22</v>
      </c>
      <c r="P199" s="662" t="s">
        <v>40</v>
      </c>
      <c r="Q199" s="667">
        <f t="shared" si="34"/>
        <v>43.52</v>
      </c>
      <c r="R199" s="667">
        <f t="shared" si="35"/>
        <v>144.746667</v>
      </c>
      <c r="T199" s="668" t="s">
        <v>4605</v>
      </c>
      <c r="U199" s="668" t="s">
        <v>4605</v>
      </c>
      <c r="V199" s="668" t="s">
        <v>4605</v>
      </c>
      <c r="W199" s="668" t="s">
        <v>22</v>
      </c>
      <c r="X199" s="668" t="s">
        <v>22</v>
      </c>
      <c r="Y199" s="668" t="s">
        <v>22</v>
      </c>
      <c r="Z199" s="668" t="s">
        <v>22</v>
      </c>
      <c r="AB199" s="662" t="str">
        <f t="shared" si="36"/>
        <v>平15.10.16</v>
      </c>
      <c r="AC199" s="662" t="str">
        <f t="shared" si="37"/>
        <v>平15.10.16</v>
      </c>
      <c r="AD199" s="662" t="str">
        <f t="shared" si="40"/>
        <v>平</v>
      </c>
      <c r="AE199" s="662" t="str">
        <f t="shared" si="38"/>
        <v>平15.10.16</v>
      </c>
      <c r="AF199" s="662" t="str">
        <f t="shared" si="41"/>
        <v>平15.10.16</v>
      </c>
      <c r="AG199" s="662" t="str">
        <f t="shared" si="42"/>
        <v/>
      </c>
      <c r="AH199" s="662">
        <f t="shared" si="39"/>
        <v>9</v>
      </c>
      <c r="AI199" s="662" t="str">
        <f t="shared" si="43"/>
        <v>18</v>
      </c>
      <c r="AJ199" s="662" t="str">
        <f t="shared" si="44"/>
        <v>18_上標津</v>
      </c>
      <c r="AK199" s="693" t="str">
        <f>IFERROR(VLOOKUP(AJ199,観測点コードリスト!$L$2:$N$1665,3,FALSE),"")</f>
        <v>1547</v>
      </c>
    </row>
    <row r="200" spans="1:37">
      <c r="A200" s="662" t="s">
        <v>491</v>
      </c>
      <c r="B200" s="662">
        <v>18171</v>
      </c>
      <c r="C200" s="662" t="s">
        <v>17</v>
      </c>
      <c r="D200" s="662" t="s">
        <v>506</v>
      </c>
      <c r="E200" s="662" t="s">
        <v>507</v>
      </c>
      <c r="F200" s="662" t="s">
        <v>508</v>
      </c>
      <c r="G200" s="662">
        <v>43</v>
      </c>
      <c r="H200" s="662">
        <v>32.6</v>
      </c>
      <c r="I200" s="662">
        <v>144</v>
      </c>
      <c r="J200" s="662">
        <v>58.7</v>
      </c>
      <c r="K200" s="662">
        <v>50</v>
      </c>
      <c r="L200" s="662">
        <v>10.1</v>
      </c>
      <c r="M200" s="662">
        <v>1.5</v>
      </c>
      <c r="N200" s="662" t="s">
        <v>501</v>
      </c>
      <c r="O200" s="662">
        <v>18910</v>
      </c>
      <c r="P200" s="662" t="s">
        <v>22</v>
      </c>
      <c r="Q200" s="667">
        <f t="shared" si="34"/>
        <v>43.543332999999997</v>
      </c>
      <c r="R200" s="667">
        <f t="shared" si="35"/>
        <v>144.97833299999999</v>
      </c>
      <c r="T200" s="668" t="s">
        <v>4605</v>
      </c>
      <c r="U200" s="668" t="s">
        <v>4605</v>
      </c>
      <c r="V200" s="668" t="s">
        <v>4605</v>
      </c>
      <c r="W200" s="668" t="s">
        <v>22</v>
      </c>
      <c r="X200" s="668" t="s">
        <v>22</v>
      </c>
      <c r="Y200" s="668" t="s">
        <v>22</v>
      </c>
      <c r="Z200" s="668" t="s">
        <v>22</v>
      </c>
      <c r="AB200" s="662" t="str">
        <f t="shared" si="36"/>
        <v>昭49.11.1</v>
      </c>
      <c r="AC200" s="662" t="str">
        <f t="shared" si="37"/>
        <v>昭52.10.18</v>
      </c>
      <c r="AD200" s="662" t="str">
        <f t="shared" si="40"/>
        <v>#</v>
      </c>
      <c r="AE200" s="662" t="str">
        <f t="shared" si="38"/>
        <v>昭52.10.18</v>
      </c>
      <c r="AF200" s="662" t="str">
        <f t="shared" si="41"/>
        <v>昭52.10.18</v>
      </c>
      <c r="AG200" s="662" t="str">
        <f t="shared" si="42"/>
        <v/>
      </c>
      <c r="AH200" s="662">
        <f t="shared" si="39"/>
        <v>9</v>
      </c>
      <c r="AI200" s="662" t="str">
        <f t="shared" si="43"/>
        <v>18</v>
      </c>
      <c r="AJ200" s="662" t="str">
        <f t="shared" si="44"/>
        <v>18_中標津</v>
      </c>
      <c r="AK200" s="693" t="str">
        <f>IFERROR(VLOOKUP(AJ200,観測点コードリスト!$L$2:$N$1665,3,FALSE),"")</f>
        <v>0086</v>
      </c>
    </row>
    <row r="201" spans="1:37" ht="18.75" customHeight="1">
      <c r="A201" s="662" t="s">
        <v>491</v>
      </c>
      <c r="B201" s="662">
        <v>18174</v>
      </c>
      <c r="C201" s="662" t="s">
        <v>23</v>
      </c>
      <c r="D201" s="662" t="s">
        <v>509</v>
      </c>
      <c r="E201" s="662" t="s">
        <v>510</v>
      </c>
      <c r="F201" s="662" t="s">
        <v>511</v>
      </c>
      <c r="G201" s="662">
        <v>43</v>
      </c>
      <c r="H201" s="662">
        <v>34.6</v>
      </c>
      <c r="I201" s="662">
        <v>144</v>
      </c>
      <c r="J201" s="662">
        <v>57.6</v>
      </c>
      <c r="K201" s="662">
        <v>65</v>
      </c>
      <c r="L201" s="662">
        <v>10</v>
      </c>
      <c r="M201" s="662" t="s">
        <v>22</v>
      </c>
      <c r="N201" s="662" t="s">
        <v>35</v>
      </c>
      <c r="O201" s="662">
        <v>18930</v>
      </c>
      <c r="P201" s="662" t="s">
        <v>36</v>
      </c>
      <c r="Q201" s="667">
        <f t="shared" si="34"/>
        <v>43.576667</v>
      </c>
      <c r="R201" s="667">
        <f t="shared" si="35"/>
        <v>144.96</v>
      </c>
      <c r="T201" s="668" t="s">
        <v>4605</v>
      </c>
      <c r="U201" s="668" t="s">
        <v>4605</v>
      </c>
      <c r="V201" s="668" t="s">
        <v>4605</v>
      </c>
      <c r="W201" s="668" t="s">
        <v>22</v>
      </c>
      <c r="X201" s="668" t="s">
        <v>22</v>
      </c>
      <c r="Y201" s="668" t="s">
        <v>22</v>
      </c>
      <c r="Z201" s="668" t="s">
        <v>22</v>
      </c>
      <c r="AB201" s="662" t="str">
        <f t="shared" si="36"/>
        <v>平15.1.1</v>
      </c>
      <c r="AC201" s="662" t="str">
        <f t="shared" si="37"/>
        <v>平15.1.1</v>
      </c>
      <c r="AD201" s="662" t="str">
        <f t="shared" si="40"/>
        <v>平</v>
      </c>
      <c r="AE201" s="662" t="str">
        <f t="shared" si="38"/>
        <v>平15.1.1</v>
      </c>
      <c r="AF201" s="662" t="str">
        <f t="shared" si="41"/>
        <v>平15.1.1</v>
      </c>
      <c r="AG201" s="662" t="str">
        <f t="shared" si="42"/>
        <v/>
      </c>
      <c r="AH201" s="662">
        <f t="shared" si="39"/>
        <v>7</v>
      </c>
      <c r="AI201" s="662" t="str">
        <f t="shared" si="43"/>
        <v>18</v>
      </c>
      <c r="AJ201" s="662" t="str">
        <f t="shared" si="44"/>
        <v>18_根室中標津</v>
      </c>
      <c r="AK201" s="693" t="str">
        <f>IFERROR(VLOOKUP(AJ201,観測点コードリスト!$L$2:$N$1665,3,FALSE),"")</f>
        <v>1489</v>
      </c>
    </row>
    <row r="202" spans="1:37">
      <c r="A202" s="662" t="s">
        <v>491</v>
      </c>
      <c r="B202" s="662">
        <v>18256</v>
      </c>
      <c r="C202" s="662" t="s">
        <v>17</v>
      </c>
      <c r="D202" s="662" t="s">
        <v>512</v>
      </c>
      <c r="E202" s="662" t="s">
        <v>513</v>
      </c>
      <c r="F202" s="662" t="s">
        <v>514</v>
      </c>
      <c r="G202" s="662">
        <v>43</v>
      </c>
      <c r="H202" s="662">
        <v>22.9</v>
      </c>
      <c r="I202" s="662">
        <v>145</v>
      </c>
      <c r="J202" s="662">
        <v>7.1</v>
      </c>
      <c r="K202" s="662">
        <v>23</v>
      </c>
      <c r="L202" s="662">
        <v>10</v>
      </c>
      <c r="M202" s="662">
        <v>2.2000000000000002</v>
      </c>
      <c r="N202" s="662" t="s">
        <v>105</v>
      </c>
      <c r="O202" s="662">
        <v>18915</v>
      </c>
      <c r="P202" s="662" t="s">
        <v>40</v>
      </c>
      <c r="Q202" s="667">
        <f t="shared" si="34"/>
        <v>43.381667</v>
      </c>
      <c r="R202" s="667">
        <f t="shared" si="35"/>
        <v>145.11833300000001</v>
      </c>
      <c r="T202" s="668" t="s">
        <v>4605</v>
      </c>
      <c r="U202" s="668" t="s">
        <v>4605</v>
      </c>
      <c r="V202" s="668" t="s">
        <v>4605</v>
      </c>
      <c r="W202" s="668" t="s">
        <v>22</v>
      </c>
      <c r="X202" s="668" t="s">
        <v>22</v>
      </c>
      <c r="Y202" s="668" t="s">
        <v>22</v>
      </c>
      <c r="Z202" s="668" t="s">
        <v>22</v>
      </c>
      <c r="AB202" s="662" t="str">
        <f t="shared" si="36"/>
        <v>昭49.11.1</v>
      </c>
      <c r="AC202" s="662" t="str">
        <f t="shared" si="37"/>
        <v>昭52.10.14</v>
      </c>
      <c r="AD202" s="662" t="str">
        <f t="shared" si="40"/>
        <v>#</v>
      </c>
      <c r="AE202" s="662" t="str">
        <f t="shared" si="38"/>
        <v>昭52.10.14</v>
      </c>
      <c r="AF202" s="662" t="str">
        <f t="shared" si="41"/>
        <v>昭52.10.14</v>
      </c>
      <c r="AG202" s="662" t="str">
        <f t="shared" si="42"/>
        <v/>
      </c>
      <c r="AH202" s="662">
        <f t="shared" si="39"/>
        <v>9</v>
      </c>
      <c r="AI202" s="662" t="str">
        <f t="shared" si="43"/>
        <v>18</v>
      </c>
      <c r="AJ202" s="662" t="str">
        <f t="shared" si="44"/>
        <v>18_別海</v>
      </c>
      <c r="AK202" s="693" t="str">
        <f>IFERROR(VLOOKUP(AJ202,観測点コードリスト!$L$2:$N$1665,3,FALSE),"")</f>
        <v>0088</v>
      </c>
    </row>
    <row r="203" spans="1:37">
      <c r="A203" s="662" t="s">
        <v>491</v>
      </c>
      <c r="B203" s="662">
        <v>18273</v>
      </c>
      <c r="C203" s="662" t="s">
        <v>23</v>
      </c>
      <c r="D203" s="662" t="s">
        <v>491</v>
      </c>
      <c r="E203" s="662" t="s">
        <v>515</v>
      </c>
      <c r="F203" s="662" t="s">
        <v>516</v>
      </c>
      <c r="G203" s="662">
        <v>43</v>
      </c>
      <c r="H203" s="662">
        <v>19.8</v>
      </c>
      <c r="I203" s="662">
        <v>145</v>
      </c>
      <c r="J203" s="662">
        <v>35.1</v>
      </c>
      <c r="K203" s="662">
        <v>25</v>
      </c>
      <c r="L203" s="662">
        <v>29.2</v>
      </c>
      <c r="M203" s="662" t="s">
        <v>22</v>
      </c>
      <c r="N203" s="662" t="s">
        <v>517</v>
      </c>
      <c r="O203" s="662">
        <v>18917</v>
      </c>
      <c r="P203" s="662" t="s">
        <v>22</v>
      </c>
      <c r="Q203" s="667">
        <f t="shared" si="34"/>
        <v>43.33</v>
      </c>
      <c r="R203" s="667">
        <f t="shared" si="35"/>
        <v>145.58500000000001</v>
      </c>
      <c r="T203" s="668" t="s">
        <v>4605</v>
      </c>
      <c r="U203" s="668" t="s">
        <v>4605</v>
      </c>
      <c r="V203" s="668" t="s">
        <v>4605</v>
      </c>
      <c r="W203" s="668" t="s">
        <v>22</v>
      </c>
      <c r="X203" s="668" t="s">
        <v>22</v>
      </c>
      <c r="Y203" s="668" t="s">
        <v>4605</v>
      </c>
      <c r="Z203" s="668" t="s">
        <v>22</v>
      </c>
      <c r="AB203" s="662" t="str">
        <f t="shared" si="36"/>
        <v>平5.8.26</v>
      </c>
      <c r="AC203" s="662" t="str">
        <f t="shared" si="37"/>
        <v>平5.8.26</v>
      </c>
      <c r="AD203" s="662" t="str">
        <f t="shared" si="40"/>
        <v>平</v>
      </c>
      <c r="AE203" s="662" t="str">
        <f t="shared" si="38"/>
        <v>平5.8.26</v>
      </c>
      <c r="AF203" s="662" t="str">
        <f t="shared" si="41"/>
        <v>平5.8.26</v>
      </c>
      <c r="AG203" s="662" t="str">
        <f t="shared" si="42"/>
        <v/>
      </c>
      <c r="AH203" s="662">
        <f t="shared" si="39"/>
        <v>7</v>
      </c>
      <c r="AI203" s="662" t="str">
        <f t="shared" si="43"/>
        <v>18</v>
      </c>
      <c r="AJ203" s="662" t="str">
        <f t="shared" si="44"/>
        <v>18_根室</v>
      </c>
      <c r="AK203" s="693" t="str">
        <f>IFERROR(VLOOKUP(AJ203,観測点コードリスト!$L$2:$N$1665,3,FALSE),"")</f>
        <v>47420</v>
      </c>
    </row>
    <row r="204" spans="1:37">
      <c r="A204" s="662" t="s">
        <v>491</v>
      </c>
      <c r="B204" s="662">
        <v>18281</v>
      </c>
      <c r="C204" s="662" t="s">
        <v>17</v>
      </c>
      <c r="D204" s="662" t="s">
        <v>518</v>
      </c>
      <c r="E204" s="662" t="s">
        <v>519</v>
      </c>
      <c r="F204" s="662" t="s">
        <v>520</v>
      </c>
      <c r="G204" s="662">
        <v>43</v>
      </c>
      <c r="H204" s="662">
        <v>23.6</v>
      </c>
      <c r="I204" s="662">
        <v>145</v>
      </c>
      <c r="J204" s="662">
        <v>45.5</v>
      </c>
      <c r="K204" s="662">
        <v>12</v>
      </c>
      <c r="L204" s="662">
        <v>10</v>
      </c>
      <c r="M204" s="662">
        <v>1.5</v>
      </c>
      <c r="N204" s="662" t="s">
        <v>521</v>
      </c>
      <c r="O204" s="662" t="s">
        <v>22</v>
      </c>
      <c r="P204" s="662" t="s">
        <v>40</v>
      </c>
      <c r="Q204" s="667">
        <f t="shared" si="34"/>
        <v>43.393332999999998</v>
      </c>
      <c r="R204" s="667">
        <f t="shared" si="35"/>
        <v>145.75833299999999</v>
      </c>
      <c r="T204" s="668" t="s">
        <v>4605</v>
      </c>
      <c r="U204" s="668" t="s">
        <v>4605</v>
      </c>
      <c r="V204" s="668" t="s">
        <v>4605</v>
      </c>
      <c r="W204" s="668" t="s">
        <v>22</v>
      </c>
      <c r="X204" s="668" t="s">
        <v>22</v>
      </c>
      <c r="Y204" s="668" t="s">
        <v>22</v>
      </c>
      <c r="Z204" s="668" t="s">
        <v>22</v>
      </c>
      <c r="AB204" s="662" t="str">
        <f t="shared" si="36"/>
        <v>昭50.5.29</v>
      </c>
      <c r="AC204" s="662" t="str">
        <f t="shared" si="37"/>
        <v>昭52.10.13</v>
      </c>
      <c r="AD204" s="662" t="str">
        <f t="shared" si="40"/>
        <v>(</v>
      </c>
      <c r="AE204" s="662" t="str">
        <f t="shared" si="38"/>
        <v>(昭50.5.29)昭52.10.13</v>
      </c>
      <c r="AF204" s="662" t="str">
        <f t="shared" si="41"/>
        <v>昭50.5.29)昭52.10.13</v>
      </c>
      <c r="AG204" s="662">
        <f t="shared" si="42"/>
        <v>9</v>
      </c>
      <c r="AH204" s="662">
        <f t="shared" si="39"/>
        <v>18</v>
      </c>
      <c r="AI204" s="662" t="str">
        <f t="shared" si="43"/>
        <v>18</v>
      </c>
      <c r="AJ204" s="662" t="str">
        <f t="shared" si="44"/>
        <v>18_納沙布</v>
      </c>
      <c r="AK204" s="693" t="str">
        <f>IFERROR(VLOOKUP(AJ204,観測点コードリスト!$L$2:$N$1665,3,FALSE),"")</f>
        <v>1056</v>
      </c>
    </row>
    <row r="205" spans="1:37">
      <c r="A205" s="662" t="s">
        <v>491</v>
      </c>
      <c r="B205" s="662">
        <v>18311</v>
      </c>
      <c r="C205" s="662" t="s">
        <v>17</v>
      </c>
      <c r="D205" s="662" t="s">
        <v>522</v>
      </c>
      <c r="E205" s="662" t="s">
        <v>523</v>
      </c>
      <c r="F205" s="662" t="s">
        <v>524</v>
      </c>
      <c r="G205" s="662">
        <v>43</v>
      </c>
      <c r="H205" s="662">
        <v>13.3</v>
      </c>
      <c r="I205" s="662">
        <v>145</v>
      </c>
      <c r="J205" s="662">
        <v>13.6</v>
      </c>
      <c r="K205" s="662">
        <v>41</v>
      </c>
      <c r="L205" s="662">
        <v>10</v>
      </c>
      <c r="M205" s="662">
        <v>1.5</v>
      </c>
      <c r="N205" s="662" t="s">
        <v>525</v>
      </c>
      <c r="O205" s="662">
        <v>18920</v>
      </c>
      <c r="P205" s="662" t="s">
        <v>40</v>
      </c>
      <c r="Q205" s="667">
        <f t="shared" si="34"/>
        <v>43.221666999999997</v>
      </c>
      <c r="R205" s="667">
        <f t="shared" si="35"/>
        <v>145.22666699999999</v>
      </c>
      <c r="T205" s="668" t="s">
        <v>4605</v>
      </c>
      <c r="U205" s="668" t="s">
        <v>4605</v>
      </c>
      <c r="V205" s="668" t="s">
        <v>4605</v>
      </c>
      <c r="W205" s="668" t="s">
        <v>22</v>
      </c>
      <c r="X205" s="668" t="s">
        <v>22</v>
      </c>
      <c r="Y205" s="668" t="s">
        <v>22</v>
      </c>
      <c r="Z205" s="668" t="s">
        <v>22</v>
      </c>
      <c r="AB205" s="662" t="str">
        <f t="shared" si="36"/>
        <v>昭52.10.14</v>
      </c>
      <c r="AC205" s="662" t="str">
        <f t="shared" si="37"/>
        <v>昭52.10.14</v>
      </c>
      <c r="AD205" s="662" t="str">
        <f t="shared" si="40"/>
        <v>昭</v>
      </c>
      <c r="AE205" s="662" t="str">
        <f t="shared" si="38"/>
        <v>昭52.10.14</v>
      </c>
      <c r="AF205" s="662" t="str">
        <f t="shared" si="41"/>
        <v>昭52.10.14</v>
      </c>
      <c r="AG205" s="662" t="str">
        <f t="shared" si="42"/>
        <v/>
      </c>
      <c r="AH205" s="662">
        <f t="shared" si="39"/>
        <v>9</v>
      </c>
      <c r="AI205" s="662" t="str">
        <f t="shared" si="43"/>
        <v>18</v>
      </c>
      <c r="AJ205" s="662" t="str">
        <f t="shared" si="44"/>
        <v>18_厚床</v>
      </c>
      <c r="AK205" s="693" t="str">
        <f>IFERROR(VLOOKUP(AJ205,観測点コードリスト!$L$2:$N$1665,3,FALSE),"")</f>
        <v>1196</v>
      </c>
    </row>
    <row r="206" spans="1:37" ht="18.75" hidden="1" customHeight="1">
      <c r="A206" s="662" t="s">
        <v>491</v>
      </c>
      <c r="B206" s="662">
        <v>18910</v>
      </c>
      <c r="C206" s="662" t="s">
        <v>4609</v>
      </c>
      <c r="D206" s="662" t="s">
        <v>506</v>
      </c>
      <c r="E206" s="662" t="s">
        <v>507</v>
      </c>
      <c r="F206" s="662" t="s">
        <v>508</v>
      </c>
      <c r="G206" s="662">
        <v>43</v>
      </c>
      <c r="H206" s="662">
        <v>32.6</v>
      </c>
      <c r="I206" s="662">
        <v>144</v>
      </c>
      <c r="J206" s="662">
        <v>58.7</v>
      </c>
      <c r="K206" s="662">
        <v>50</v>
      </c>
      <c r="L206" s="662" t="s">
        <v>22</v>
      </c>
      <c r="M206" s="662" t="s">
        <v>22</v>
      </c>
      <c r="N206" s="662" t="s">
        <v>4640</v>
      </c>
      <c r="O206" s="662" t="s">
        <v>4740</v>
      </c>
      <c r="P206" s="662" t="s">
        <v>22</v>
      </c>
      <c r="Q206" s="667">
        <f t="shared" si="34"/>
        <v>43.543332999999997</v>
      </c>
      <c r="R206" s="667">
        <f t="shared" si="35"/>
        <v>144.97833299999999</v>
      </c>
      <c r="T206" s="668" t="s">
        <v>22</v>
      </c>
      <c r="U206" s="668" t="s">
        <v>22</v>
      </c>
      <c r="V206" s="668" t="s">
        <v>22</v>
      </c>
      <c r="W206" s="668" t="s">
        <v>22</v>
      </c>
      <c r="X206" s="668" t="s">
        <v>4605</v>
      </c>
      <c r="Y206" s="668" t="s">
        <v>22</v>
      </c>
      <c r="Z206" s="668" t="s">
        <v>22</v>
      </c>
      <c r="AB206" s="662" t="str">
        <f t="shared" si="36"/>
        <v>-</v>
      </c>
      <c r="AC206" s="662" t="str">
        <f t="shared" si="37"/>
        <v>昭60.10.9</v>
      </c>
      <c r="AD206" s="662" t="str">
        <f t="shared" si="40"/>
        <v>昭</v>
      </c>
      <c r="AE206" s="662" t="str">
        <f t="shared" si="38"/>
        <v>昭60.10.9</v>
      </c>
      <c r="AF206" s="662" t="str">
        <f t="shared" si="41"/>
        <v>昭60.10.9</v>
      </c>
      <c r="AG206" s="662" t="str">
        <f t="shared" si="42"/>
        <v/>
      </c>
      <c r="AH206" s="662">
        <f t="shared" si="39"/>
        <v>8</v>
      </c>
      <c r="AI206" s="662" t="str">
        <f t="shared" si="43"/>
        <v>18</v>
      </c>
      <c r="AJ206" s="662" t="str">
        <f t="shared" si="44"/>
        <v>18_中標津</v>
      </c>
      <c r="AK206" s="693" t="str">
        <f>IFERROR(VLOOKUP(AJ206,観測点コードリスト!$L$2:$N$1665,3,FALSE),"")</f>
        <v>0086</v>
      </c>
    </row>
    <row r="207" spans="1:37" ht="18.75" hidden="1" customHeight="1">
      <c r="A207" s="662" t="s">
        <v>491</v>
      </c>
      <c r="B207" s="662">
        <v>18915</v>
      </c>
      <c r="C207" s="662" t="s">
        <v>4609</v>
      </c>
      <c r="D207" s="662" t="s">
        <v>512</v>
      </c>
      <c r="E207" s="662" t="s">
        <v>513</v>
      </c>
      <c r="F207" s="662" t="s">
        <v>514</v>
      </c>
      <c r="G207" s="662">
        <v>43</v>
      </c>
      <c r="H207" s="662">
        <v>22.9</v>
      </c>
      <c r="I207" s="662">
        <v>145</v>
      </c>
      <c r="J207" s="662">
        <v>7.1</v>
      </c>
      <c r="K207" s="662">
        <v>23</v>
      </c>
      <c r="L207" s="662" t="s">
        <v>22</v>
      </c>
      <c r="M207" s="662" t="s">
        <v>22</v>
      </c>
      <c r="N207" s="662" t="s">
        <v>4641</v>
      </c>
      <c r="O207" s="662" t="s">
        <v>4740</v>
      </c>
      <c r="P207" s="662" t="s">
        <v>22</v>
      </c>
      <c r="Q207" s="667">
        <f t="shared" si="34"/>
        <v>43.381667</v>
      </c>
      <c r="R207" s="667">
        <f t="shared" si="35"/>
        <v>145.11833300000001</v>
      </c>
      <c r="T207" s="668" t="s">
        <v>22</v>
      </c>
      <c r="U207" s="668" t="s">
        <v>22</v>
      </c>
      <c r="V207" s="668" t="s">
        <v>22</v>
      </c>
      <c r="W207" s="668" t="s">
        <v>22</v>
      </c>
      <c r="X207" s="668" t="s">
        <v>4605</v>
      </c>
      <c r="Y207" s="668" t="s">
        <v>22</v>
      </c>
      <c r="Z207" s="668" t="s">
        <v>22</v>
      </c>
      <c r="AB207" s="662" t="str">
        <f t="shared" si="36"/>
        <v>-</v>
      </c>
      <c r="AC207" s="662" t="str">
        <f t="shared" si="37"/>
        <v>昭63.10.11</v>
      </c>
      <c r="AD207" s="662" t="str">
        <f t="shared" si="40"/>
        <v>昭</v>
      </c>
      <c r="AE207" s="662" t="str">
        <f t="shared" si="38"/>
        <v>昭63.10.11</v>
      </c>
      <c r="AF207" s="662" t="str">
        <f t="shared" si="41"/>
        <v>昭63.10.11</v>
      </c>
      <c r="AG207" s="662" t="str">
        <f t="shared" si="42"/>
        <v/>
      </c>
      <c r="AH207" s="662">
        <f t="shared" si="39"/>
        <v>9</v>
      </c>
      <c r="AI207" s="662" t="str">
        <f t="shared" si="43"/>
        <v>18</v>
      </c>
      <c r="AJ207" s="662" t="str">
        <f t="shared" si="44"/>
        <v>18_別海</v>
      </c>
      <c r="AK207" s="693" t="str">
        <f>IFERROR(VLOOKUP(AJ207,観測点コードリスト!$L$2:$N$1665,3,FALSE),"")</f>
        <v>0088</v>
      </c>
    </row>
    <row r="208" spans="1:37" hidden="1">
      <c r="A208" s="662" t="s">
        <v>491</v>
      </c>
      <c r="B208" s="662">
        <v>18917</v>
      </c>
      <c r="C208" s="662" t="s">
        <v>23</v>
      </c>
      <c r="D208" s="662" t="s">
        <v>491</v>
      </c>
      <c r="E208" s="662" t="s">
        <v>515</v>
      </c>
      <c r="F208" s="662" t="s">
        <v>516</v>
      </c>
      <c r="G208" s="662">
        <v>43</v>
      </c>
      <c r="H208" s="662">
        <v>19.8</v>
      </c>
      <c r="I208" s="662">
        <v>145</v>
      </c>
      <c r="J208" s="662">
        <v>35.1</v>
      </c>
      <c r="K208" s="662">
        <v>25</v>
      </c>
      <c r="L208" s="662" t="s">
        <v>22</v>
      </c>
      <c r="M208" s="662" t="s">
        <v>22</v>
      </c>
      <c r="N208" s="662" t="s">
        <v>4610</v>
      </c>
      <c r="O208" s="662" t="s">
        <v>4740</v>
      </c>
      <c r="P208" s="662" t="s">
        <v>22</v>
      </c>
      <c r="Q208" s="667">
        <f t="shared" si="34"/>
        <v>43.33</v>
      </c>
      <c r="R208" s="667">
        <f t="shared" si="35"/>
        <v>145.58500000000001</v>
      </c>
      <c r="T208" s="668" t="s">
        <v>22</v>
      </c>
      <c r="U208" s="668" t="s">
        <v>22</v>
      </c>
      <c r="V208" s="668" t="s">
        <v>22</v>
      </c>
      <c r="W208" s="668" t="s">
        <v>22</v>
      </c>
      <c r="X208" s="668" t="s">
        <v>4605</v>
      </c>
      <c r="Y208" s="668" t="s">
        <v>22</v>
      </c>
      <c r="Z208" s="668" t="s">
        <v>22</v>
      </c>
      <c r="AB208" s="662" t="str">
        <f t="shared" si="36"/>
        <v>-</v>
      </c>
      <c r="AC208" s="662" t="str">
        <f t="shared" si="37"/>
        <v>平11.3.1</v>
      </c>
      <c r="AD208" s="662" t="str">
        <f t="shared" si="40"/>
        <v>平</v>
      </c>
      <c r="AE208" s="662" t="str">
        <f t="shared" si="38"/>
        <v>平11.3.1</v>
      </c>
      <c r="AF208" s="662" t="str">
        <f t="shared" si="41"/>
        <v>平11.3.1</v>
      </c>
      <c r="AG208" s="662" t="str">
        <f t="shared" si="42"/>
        <v/>
      </c>
      <c r="AH208" s="662">
        <f t="shared" si="39"/>
        <v>7</v>
      </c>
      <c r="AI208" s="662" t="str">
        <f t="shared" si="43"/>
        <v>18</v>
      </c>
      <c r="AJ208" s="662" t="str">
        <f t="shared" si="44"/>
        <v>18_根室</v>
      </c>
      <c r="AK208" s="693" t="str">
        <f>IFERROR(VLOOKUP(AJ208,観測点コードリスト!$L$2:$N$1665,3,FALSE),"")</f>
        <v>47420</v>
      </c>
    </row>
    <row r="209" spans="1:37" hidden="1">
      <c r="A209" s="662" t="s">
        <v>491</v>
      </c>
      <c r="B209" s="662">
        <v>18920</v>
      </c>
      <c r="C209" s="662" t="s">
        <v>4609</v>
      </c>
      <c r="D209" s="662" t="s">
        <v>522</v>
      </c>
      <c r="E209" s="662" t="s">
        <v>523</v>
      </c>
      <c r="F209" s="662" t="s">
        <v>524</v>
      </c>
      <c r="G209" s="662">
        <v>43</v>
      </c>
      <c r="H209" s="662">
        <v>13.3</v>
      </c>
      <c r="I209" s="662">
        <v>145</v>
      </c>
      <c r="J209" s="662">
        <v>13.6</v>
      </c>
      <c r="K209" s="662">
        <v>41</v>
      </c>
      <c r="L209" s="662" t="s">
        <v>22</v>
      </c>
      <c r="M209" s="662" t="s">
        <v>22</v>
      </c>
      <c r="N209" s="662" t="s">
        <v>4642</v>
      </c>
      <c r="O209" s="662" t="s">
        <v>4740</v>
      </c>
      <c r="P209" s="662" t="s">
        <v>22</v>
      </c>
      <c r="Q209" s="667">
        <f t="shared" ref="Q209:Q272" si="45">G209+ROUND(H209/60,6)</f>
        <v>43.221666999999997</v>
      </c>
      <c r="R209" s="667">
        <f t="shared" ref="R209:R272" si="46">I209+ROUND(J209/60,6)</f>
        <v>145.22666699999999</v>
      </c>
      <c r="T209" s="668" t="s">
        <v>22</v>
      </c>
      <c r="U209" s="668" t="s">
        <v>22</v>
      </c>
      <c r="V209" s="668" t="s">
        <v>22</v>
      </c>
      <c r="W209" s="668" t="s">
        <v>22</v>
      </c>
      <c r="X209" s="668" t="s">
        <v>4605</v>
      </c>
      <c r="Y209" s="668" t="s">
        <v>22</v>
      </c>
      <c r="Z209" s="668" t="s">
        <v>22</v>
      </c>
      <c r="AB209" s="662" t="str">
        <f t="shared" si="36"/>
        <v>-</v>
      </c>
      <c r="AC209" s="662" t="str">
        <f t="shared" si="37"/>
        <v>昭61.10.15</v>
      </c>
      <c r="AD209" s="662" t="str">
        <f t="shared" si="40"/>
        <v>昭</v>
      </c>
      <c r="AE209" s="662" t="str">
        <f t="shared" si="38"/>
        <v>昭61.10.15</v>
      </c>
      <c r="AF209" s="662" t="str">
        <f t="shared" si="41"/>
        <v>昭61.10.15</v>
      </c>
      <c r="AG209" s="662" t="str">
        <f t="shared" si="42"/>
        <v/>
      </c>
      <c r="AH209" s="662">
        <f t="shared" si="39"/>
        <v>9</v>
      </c>
      <c r="AI209" s="662" t="str">
        <f t="shared" si="43"/>
        <v>18</v>
      </c>
      <c r="AJ209" s="662" t="str">
        <f t="shared" si="44"/>
        <v>18_厚床</v>
      </c>
      <c r="AK209" s="693" t="str">
        <f>IFERROR(VLOOKUP(AJ209,観測点コードリスト!$L$2:$N$1665,3,FALSE),"")</f>
        <v>1196</v>
      </c>
    </row>
    <row r="210" spans="1:37" hidden="1">
      <c r="A210" s="662" t="s">
        <v>491</v>
      </c>
      <c r="B210" s="662">
        <v>18925</v>
      </c>
      <c r="C210" s="662" t="s">
        <v>4609</v>
      </c>
      <c r="D210" s="662" t="s">
        <v>492</v>
      </c>
      <c r="E210" s="662" t="s">
        <v>493</v>
      </c>
      <c r="F210" s="662" t="s">
        <v>494</v>
      </c>
      <c r="G210" s="662">
        <v>44</v>
      </c>
      <c r="H210" s="662">
        <v>1.4</v>
      </c>
      <c r="I210" s="662">
        <v>145</v>
      </c>
      <c r="J210" s="662">
        <v>11.2</v>
      </c>
      <c r="K210" s="662">
        <v>15</v>
      </c>
      <c r="L210" s="662" t="s">
        <v>22</v>
      </c>
      <c r="M210" s="662" t="s">
        <v>22</v>
      </c>
      <c r="N210" s="662" t="s">
        <v>287</v>
      </c>
      <c r="O210" s="662" t="s">
        <v>4740</v>
      </c>
      <c r="P210" s="662" t="s">
        <v>22</v>
      </c>
      <c r="Q210" s="667">
        <f t="shared" si="45"/>
        <v>44.023333000000001</v>
      </c>
      <c r="R210" s="667">
        <f t="shared" si="46"/>
        <v>145.186667</v>
      </c>
      <c r="T210" s="668" t="s">
        <v>22</v>
      </c>
      <c r="U210" s="668" t="s">
        <v>22</v>
      </c>
      <c r="V210" s="668" t="s">
        <v>22</v>
      </c>
      <c r="W210" s="668" t="s">
        <v>22</v>
      </c>
      <c r="X210" s="668" t="s">
        <v>4605</v>
      </c>
      <c r="Y210" s="668" t="s">
        <v>22</v>
      </c>
      <c r="Z210" s="668" t="s">
        <v>22</v>
      </c>
      <c r="AB210" s="662" t="str">
        <f t="shared" si="36"/>
        <v>-</v>
      </c>
      <c r="AC210" s="662" t="str">
        <f t="shared" si="37"/>
        <v>平17.11.1</v>
      </c>
      <c r="AD210" s="662" t="str">
        <f t="shared" si="40"/>
        <v>平</v>
      </c>
      <c r="AE210" s="662" t="str">
        <f t="shared" si="38"/>
        <v>平17.11.1</v>
      </c>
      <c r="AF210" s="662" t="str">
        <f t="shared" si="41"/>
        <v>平17.11.1</v>
      </c>
      <c r="AG210" s="662" t="str">
        <f t="shared" si="42"/>
        <v/>
      </c>
      <c r="AH210" s="662">
        <f t="shared" si="39"/>
        <v>8</v>
      </c>
      <c r="AI210" s="662" t="str">
        <f t="shared" si="43"/>
        <v>18</v>
      </c>
      <c r="AJ210" s="662" t="str">
        <f t="shared" si="44"/>
        <v>18_羅臼</v>
      </c>
      <c r="AK210" s="693" t="str">
        <f>IFERROR(VLOOKUP(AJ210,観測点コードリスト!$L$2:$N$1665,3,FALSE),"")</f>
        <v>0084</v>
      </c>
    </row>
    <row r="211" spans="1:37" hidden="1">
      <c r="A211" s="662" t="s">
        <v>491</v>
      </c>
      <c r="B211" s="662">
        <v>18930</v>
      </c>
      <c r="C211" s="662" t="s">
        <v>23</v>
      </c>
      <c r="D211" s="662" t="s">
        <v>509</v>
      </c>
      <c r="E211" s="662" t="s">
        <v>510</v>
      </c>
      <c r="F211" s="662" t="s">
        <v>511</v>
      </c>
      <c r="G211" s="662">
        <v>43</v>
      </c>
      <c r="H211" s="662">
        <v>34.6</v>
      </c>
      <c r="I211" s="662">
        <v>144</v>
      </c>
      <c r="J211" s="662">
        <v>57.6</v>
      </c>
      <c r="K211" s="662">
        <v>65</v>
      </c>
      <c r="L211" s="662" t="s">
        <v>22</v>
      </c>
      <c r="M211" s="662" t="s">
        <v>22</v>
      </c>
      <c r="N211" s="662" t="s">
        <v>4611</v>
      </c>
      <c r="O211" s="662" t="s">
        <v>4740</v>
      </c>
      <c r="P211" s="662" t="s">
        <v>22</v>
      </c>
      <c r="Q211" s="667">
        <f t="shared" si="45"/>
        <v>43.576667</v>
      </c>
      <c r="R211" s="667">
        <f t="shared" si="46"/>
        <v>144.96</v>
      </c>
      <c r="T211" s="668" t="s">
        <v>22</v>
      </c>
      <c r="U211" s="668" t="s">
        <v>22</v>
      </c>
      <c r="V211" s="668" t="s">
        <v>22</v>
      </c>
      <c r="W211" s="668" t="s">
        <v>22</v>
      </c>
      <c r="X211" s="668" t="s">
        <v>4605</v>
      </c>
      <c r="Y211" s="668" t="s">
        <v>22</v>
      </c>
      <c r="Z211" s="668" t="s">
        <v>22</v>
      </c>
      <c r="AB211" s="662" t="str">
        <f t="shared" si="36"/>
        <v>-</v>
      </c>
      <c r="AC211" s="662" t="str">
        <f t="shared" si="37"/>
        <v>平18.11.29</v>
      </c>
      <c r="AD211" s="662" t="str">
        <f t="shared" si="40"/>
        <v>平</v>
      </c>
      <c r="AE211" s="662" t="str">
        <f t="shared" si="38"/>
        <v>平18.11.29</v>
      </c>
      <c r="AF211" s="662" t="str">
        <f t="shared" si="41"/>
        <v>平18.11.29</v>
      </c>
      <c r="AG211" s="662" t="str">
        <f t="shared" si="42"/>
        <v/>
      </c>
      <c r="AH211" s="662">
        <f t="shared" si="39"/>
        <v>9</v>
      </c>
      <c r="AI211" s="662" t="str">
        <f t="shared" si="43"/>
        <v>18</v>
      </c>
      <c r="AJ211" s="662" t="str">
        <f t="shared" si="44"/>
        <v>18_根室中標津</v>
      </c>
      <c r="AK211" s="693" t="str">
        <f>IFERROR(VLOOKUP(AJ211,観測点コードリスト!$L$2:$N$1665,3,FALSE),"")</f>
        <v>1489</v>
      </c>
    </row>
    <row r="212" spans="1:37" ht="18.75" customHeight="1">
      <c r="A212" s="662" t="s">
        <v>526</v>
      </c>
      <c r="B212" s="662">
        <v>19021</v>
      </c>
      <c r="C212" s="662" t="s">
        <v>17</v>
      </c>
      <c r="D212" s="662" t="s">
        <v>527</v>
      </c>
      <c r="E212" s="662" t="s">
        <v>528</v>
      </c>
      <c r="F212" s="662" t="s">
        <v>529</v>
      </c>
      <c r="G212" s="662">
        <v>43</v>
      </c>
      <c r="H212" s="662">
        <v>37</v>
      </c>
      <c r="I212" s="662">
        <v>144</v>
      </c>
      <c r="J212" s="662">
        <v>27.4</v>
      </c>
      <c r="K212" s="662">
        <v>158</v>
      </c>
      <c r="L212" s="662">
        <v>9.5</v>
      </c>
      <c r="M212" s="662">
        <v>1.5</v>
      </c>
      <c r="N212" s="662" t="s">
        <v>93</v>
      </c>
      <c r="O212" s="662">
        <v>19900</v>
      </c>
      <c r="P212" s="662" t="s">
        <v>40</v>
      </c>
      <c r="Q212" s="667">
        <f t="shared" si="45"/>
        <v>43.616667</v>
      </c>
      <c r="R212" s="667">
        <f t="shared" si="46"/>
        <v>144.45666700000001</v>
      </c>
      <c r="T212" s="668" t="s">
        <v>4605</v>
      </c>
      <c r="U212" s="668" t="s">
        <v>4605</v>
      </c>
      <c r="V212" s="668" t="s">
        <v>4605</v>
      </c>
      <c r="W212" s="668" t="s">
        <v>22</v>
      </c>
      <c r="X212" s="668" t="s">
        <v>22</v>
      </c>
      <c r="Y212" s="668" t="s">
        <v>22</v>
      </c>
      <c r="Z212" s="668" t="s">
        <v>22</v>
      </c>
      <c r="AB212" s="662" t="str">
        <f t="shared" si="36"/>
        <v>昭49.11.1</v>
      </c>
      <c r="AC212" s="662" t="str">
        <f t="shared" si="37"/>
        <v>昭52.10.6</v>
      </c>
      <c r="AD212" s="662" t="str">
        <f t="shared" si="40"/>
        <v>#</v>
      </c>
      <c r="AE212" s="662" t="str">
        <f t="shared" si="38"/>
        <v>昭52.10.6</v>
      </c>
      <c r="AF212" s="662" t="str">
        <f t="shared" si="41"/>
        <v>昭52.10.6</v>
      </c>
      <c r="AG212" s="662" t="str">
        <f t="shared" si="42"/>
        <v/>
      </c>
      <c r="AH212" s="662">
        <f t="shared" si="39"/>
        <v>8</v>
      </c>
      <c r="AI212" s="662" t="str">
        <f t="shared" si="43"/>
        <v>19</v>
      </c>
      <c r="AJ212" s="662" t="str">
        <f t="shared" si="44"/>
        <v>19_川湯</v>
      </c>
      <c r="AK212" s="693" t="str">
        <f>IFERROR(VLOOKUP(AJ212,観測点コードリスト!$L$2:$N$1665,3,FALSE),"")</f>
        <v>0090</v>
      </c>
    </row>
    <row r="213" spans="1:37">
      <c r="A213" s="662" t="s">
        <v>526</v>
      </c>
      <c r="B213" s="662">
        <v>19051</v>
      </c>
      <c r="C213" s="662" t="s">
        <v>17</v>
      </c>
      <c r="D213" s="662" t="s">
        <v>530</v>
      </c>
      <c r="E213" s="662" t="s">
        <v>531</v>
      </c>
      <c r="F213" s="662" t="s">
        <v>532</v>
      </c>
      <c r="G213" s="662">
        <v>43</v>
      </c>
      <c r="H213" s="662">
        <v>30.6</v>
      </c>
      <c r="I213" s="662">
        <v>144</v>
      </c>
      <c r="J213" s="662">
        <v>28</v>
      </c>
      <c r="K213" s="662">
        <v>170</v>
      </c>
      <c r="L213" s="662">
        <v>10</v>
      </c>
      <c r="M213" s="662">
        <v>1.5</v>
      </c>
      <c r="N213" s="662" t="s">
        <v>533</v>
      </c>
      <c r="O213" s="662" t="s">
        <v>22</v>
      </c>
      <c r="P213" s="662" t="s">
        <v>40</v>
      </c>
      <c r="Q213" s="667">
        <f t="shared" si="45"/>
        <v>43.51</v>
      </c>
      <c r="R213" s="667">
        <f t="shared" si="46"/>
        <v>144.466667</v>
      </c>
      <c r="T213" s="668" t="s">
        <v>4605</v>
      </c>
      <c r="U213" s="668" t="s">
        <v>4605</v>
      </c>
      <c r="V213" s="668" t="s">
        <v>4605</v>
      </c>
      <c r="W213" s="668" t="s">
        <v>22</v>
      </c>
      <c r="X213" s="668" t="s">
        <v>22</v>
      </c>
      <c r="Y213" s="668" t="s">
        <v>22</v>
      </c>
      <c r="Z213" s="668" t="s">
        <v>22</v>
      </c>
      <c r="AB213" s="662" t="str">
        <f t="shared" si="36"/>
        <v>昭52.10.6</v>
      </c>
      <c r="AC213" s="662" t="str">
        <f t="shared" si="37"/>
        <v>昭52.10.6</v>
      </c>
      <c r="AD213" s="662" t="str">
        <f t="shared" si="40"/>
        <v>昭</v>
      </c>
      <c r="AE213" s="662" t="str">
        <f t="shared" si="38"/>
        <v>昭52.10.6</v>
      </c>
      <c r="AF213" s="662" t="str">
        <f t="shared" si="41"/>
        <v>昭52.10.6</v>
      </c>
      <c r="AG213" s="662" t="str">
        <f t="shared" si="42"/>
        <v/>
      </c>
      <c r="AH213" s="662">
        <f t="shared" si="39"/>
        <v>8</v>
      </c>
      <c r="AI213" s="662" t="str">
        <f t="shared" si="43"/>
        <v>19</v>
      </c>
      <c r="AJ213" s="662" t="str">
        <f t="shared" si="44"/>
        <v>19_弟子屈</v>
      </c>
      <c r="AK213" s="693" t="str">
        <f>IFERROR(VLOOKUP(AJ213,観測点コードリスト!$L$2:$N$1665,3,FALSE),"")</f>
        <v>0092</v>
      </c>
    </row>
    <row r="214" spans="1:37">
      <c r="A214" s="662" t="s">
        <v>526</v>
      </c>
      <c r="B214" s="662">
        <v>19076</v>
      </c>
      <c r="C214" s="662" t="s">
        <v>17</v>
      </c>
      <c r="D214" s="662" t="s">
        <v>534</v>
      </c>
      <c r="E214" s="662" t="s">
        <v>535</v>
      </c>
      <c r="F214" s="662" t="s">
        <v>536</v>
      </c>
      <c r="G214" s="662">
        <v>43</v>
      </c>
      <c r="H214" s="662">
        <v>26.2</v>
      </c>
      <c r="I214" s="662">
        <v>144</v>
      </c>
      <c r="J214" s="662">
        <v>5</v>
      </c>
      <c r="K214" s="662">
        <v>426</v>
      </c>
      <c r="L214" s="662">
        <v>9.9</v>
      </c>
      <c r="M214" s="662">
        <v>1.5</v>
      </c>
      <c r="N214" s="662" t="s">
        <v>283</v>
      </c>
      <c r="O214" s="662">
        <v>19910</v>
      </c>
      <c r="P214" s="662" t="s">
        <v>40</v>
      </c>
      <c r="Q214" s="667">
        <f t="shared" si="45"/>
        <v>43.436667</v>
      </c>
      <c r="R214" s="667">
        <f t="shared" si="46"/>
        <v>144.08333300000001</v>
      </c>
      <c r="T214" s="668" t="s">
        <v>4605</v>
      </c>
      <c r="U214" s="668" t="s">
        <v>4605</v>
      </c>
      <c r="V214" s="668" t="s">
        <v>4605</v>
      </c>
      <c r="W214" s="668" t="s">
        <v>22</v>
      </c>
      <c r="X214" s="668" t="s">
        <v>22</v>
      </c>
      <c r="Y214" s="668" t="s">
        <v>22</v>
      </c>
      <c r="Z214" s="668" t="s">
        <v>22</v>
      </c>
      <c r="AB214" s="662" t="str">
        <f t="shared" si="36"/>
        <v>昭49.11.1</v>
      </c>
      <c r="AC214" s="662" t="str">
        <f t="shared" si="37"/>
        <v>昭52.10.7</v>
      </c>
      <c r="AD214" s="662" t="str">
        <f t="shared" si="40"/>
        <v>#</v>
      </c>
      <c r="AE214" s="662" t="str">
        <f t="shared" si="38"/>
        <v>昭52.10.7</v>
      </c>
      <c r="AF214" s="662" t="str">
        <f t="shared" si="41"/>
        <v>昭52.10.7</v>
      </c>
      <c r="AG214" s="662" t="str">
        <f t="shared" si="42"/>
        <v/>
      </c>
      <c r="AH214" s="662">
        <f t="shared" si="39"/>
        <v>8</v>
      </c>
      <c r="AI214" s="662" t="str">
        <f t="shared" si="43"/>
        <v>19</v>
      </c>
      <c r="AJ214" s="662" t="str">
        <f t="shared" si="44"/>
        <v>19_阿寒湖畔</v>
      </c>
      <c r="AK214" s="693" t="str">
        <f>IFERROR(VLOOKUP(AJ214,観測点コードリスト!$L$2:$N$1665,3,FALSE),"")</f>
        <v>0091</v>
      </c>
    </row>
    <row r="215" spans="1:37">
      <c r="A215" s="662" t="s">
        <v>526</v>
      </c>
      <c r="B215" s="662">
        <v>19151</v>
      </c>
      <c r="C215" s="662" t="s">
        <v>17</v>
      </c>
      <c r="D215" s="662" t="s">
        <v>537</v>
      </c>
      <c r="E215" s="662" t="s">
        <v>538</v>
      </c>
      <c r="F215" s="662" t="s">
        <v>539</v>
      </c>
      <c r="G215" s="662">
        <v>43</v>
      </c>
      <c r="H215" s="662">
        <v>17.5</v>
      </c>
      <c r="I215" s="662">
        <v>144</v>
      </c>
      <c r="J215" s="662">
        <v>35.200000000000003</v>
      </c>
      <c r="K215" s="662">
        <v>20</v>
      </c>
      <c r="L215" s="662">
        <v>10</v>
      </c>
      <c r="M215" s="662">
        <v>1.5</v>
      </c>
      <c r="N215" s="662" t="s">
        <v>244</v>
      </c>
      <c r="O215" s="662">
        <v>19915</v>
      </c>
      <c r="P215" s="662" t="s">
        <v>40</v>
      </c>
      <c r="Q215" s="667">
        <f t="shared" si="45"/>
        <v>43.291666999999997</v>
      </c>
      <c r="R215" s="667">
        <f t="shared" si="46"/>
        <v>144.58666700000001</v>
      </c>
      <c r="T215" s="668" t="s">
        <v>4605</v>
      </c>
      <c r="U215" s="668" t="s">
        <v>4605</v>
      </c>
      <c r="V215" s="668" t="s">
        <v>4605</v>
      </c>
      <c r="W215" s="668" t="s">
        <v>22</v>
      </c>
      <c r="X215" s="668" t="s">
        <v>22</v>
      </c>
      <c r="Y215" s="668" t="s">
        <v>22</v>
      </c>
      <c r="Z215" s="668" t="s">
        <v>22</v>
      </c>
      <c r="AB215" s="662" t="str">
        <f t="shared" si="36"/>
        <v>昭49.11.1</v>
      </c>
      <c r="AC215" s="662" t="str">
        <f t="shared" si="37"/>
        <v>昭52.10.11</v>
      </c>
      <c r="AD215" s="662" t="str">
        <f t="shared" si="40"/>
        <v>#</v>
      </c>
      <c r="AE215" s="662" t="str">
        <f t="shared" si="38"/>
        <v>昭52.10.11</v>
      </c>
      <c r="AF215" s="662" t="str">
        <f t="shared" si="41"/>
        <v>昭52.10.11</v>
      </c>
      <c r="AG215" s="662" t="str">
        <f t="shared" si="42"/>
        <v/>
      </c>
      <c r="AH215" s="662">
        <f t="shared" si="39"/>
        <v>9</v>
      </c>
      <c r="AI215" s="662" t="str">
        <f t="shared" si="43"/>
        <v>19</v>
      </c>
      <c r="AJ215" s="662" t="str">
        <f t="shared" si="44"/>
        <v>19_標茶</v>
      </c>
      <c r="AK215" s="693" t="str">
        <f>IFERROR(VLOOKUP(AJ215,観測点コードリスト!$L$2:$N$1665,3,FALSE),"")</f>
        <v>0093</v>
      </c>
    </row>
    <row r="216" spans="1:37">
      <c r="A216" s="662" t="s">
        <v>526</v>
      </c>
      <c r="B216" s="662">
        <v>19191</v>
      </c>
      <c r="C216" s="662" t="s">
        <v>17</v>
      </c>
      <c r="D216" s="662" t="s">
        <v>540</v>
      </c>
      <c r="E216" s="662" t="s">
        <v>541</v>
      </c>
      <c r="F216" s="662" t="s">
        <v>542</v>
      </c>
      <c r="G216" s="662">
        <v>43</v>
      </c>
      <c r="H216" s="662">
        <v>13.9</v>
      </c>
      <c r="I216" s="662">
        <v>144</v>
      </c>
      <c r="J216" s="662">
        <v>19.5</v>
      </c>
      <c r="K216" s="662">
        <v>38</v>
      </c>
      <c r="L216" s="662">
        <v>6.5</v>
      </c>
      <c r="M216" s="662">
        <v>1.5</v>
      </c>
      <c r="N216" s="662" t="s">
        <v>140</v>
      </c>
      <c r="O216" s="662">
        <v>19920</v>
      </c>
      <c r="P216" s="662" t="s">
        <v>40</v>
      </c>
      <c r="Q216" s="667">
        <f t="shared" si="45"/>
        <v>43.231667000000002</v>
      </c>
      <c r="R216" s="667">
        <f t="shared" si="46"/>
        <v>144.32499999999999</v>
      </c>
      <c r="T216" s="668" t="s">
        <v>4605</v>
      </c>
      <c r="U216" s="668" t="s">
        <v>4605</v>
      </c>
      <c r="V216" s="668" t="s">
        <v>4605</v>
      </c>
      <c r="W216" s="668" t="s">
        <v>22</v>
      </c>
      <c r="X216" s="668" t="s">
        <v>22</v>
      </c>
      <c r="Y216" s="668" t="s">
        <v>22</v>
      </c>
      <c r="Z216" s="668" t="s">
        <v>22</v>
      </c>
      <c r="AB216" s="662" t="str">
        <f t="shared" si="36"/>
        <v>昭52.10.5</v>
      </c>
      <c r="AC216" s="662" t="str">
        <f t="shared" si="37"/>
        <v>昭52.10.5</v>
      </c>
      <c r="AD216" s="662" t="str">
        <f t="shared" si="40"/>
        <v>昭</v>
      </c>
      <c r="AE216" s="662" t="str">
        <f t="shared" si="38"/>
        <v>昭52.10.5</v>
      </c>
      <c r="AF216" s="662" t="str">
        <f t="shared" si="41"/>
        <v>昭52.10.5</v>
      </c>
      <c r="AG216" s="662" t="str">
        <f t="shared" si="42"/>
        <v/>
      </c>
      <c r="AH216" s="662">
        <f t="shared" si="39"/>
        <v>8</v>
      </c>
      <c r="AI216" s="662" t="str">
        <f t="shared" si="43"/>
        <v>19</v>
      </c>
      <c r="AJ216" s="662" t="str">
        <f t="shared" si="44"/>
        <v>19_鶴居</v>
      </c>
      <c r="AK216" s="693" t="str">
        <f>IFERROR(VLOOKUP(AJ216,観測点コードリスト!$L$2:$N$1665,3,FALSE),"")</f>
        <v>1186</v>
      </c>
    </row>
    <row r="217" spans="1:37" ht="18.75" customHeight="1">
      <c r="A217" s="662" t="s">
        <v>526</v>
      </c>
      <c r="B217" s="662">
        <v>19261</v>
      </c>
      <c r="C217" s="662" t="s">
        <v>17</v>
      </c>
      <c r="D217" s="662" t="s">
        <v>543</v>
      </c>
      <c r="E217" s="662" t="s">
        <v>544</v>
      </c>
      <c r="F217" s="662" t="s">
        <v>545</v>
      </c>
      <c r="G217" s="662">
        <v>43</v>
      </c>
      <c r="H217" s="662">
        <v>11.9</v>
      </c>
      <c r="I217" s="662">
        <v>144</v>
      </c>
      <c r="J217" s="662">
        <v>8.5</v>
      </c>
      <c r="K217" s="662">
        <v>80</v>
      </c>
      <c r="L217" s="662">
        <v>10</v>
      </c>
      <c r="M217" s="662">
        <v>1.5</v>
      </c>
      <c r="N217" s="662" t="s">
        <v>283</v>
      </c>
      <c r="O217" s="662">
        <v>19925</v>
      </c>
      <c r="P217" s="662" t="s">
        <v>40</v>
      </c>
      <c r="Q217" s="667">
        <f t="shared" si="45"/>
        <v>43.198332999999998</v>
      </c>
      <c r="R217" s="667">
        <f t="shared" si="46"/>
        <v>144.14166700000001</v>
      </c>
      <c r="T217" s="668" t="s">
        <v>4605</v>
      </c>
      <c r="U217" s="668" t="s">
        <v>4605</v>
      </c>
      <c r="V217" s="668" t="s">
        <v>4605</v>
      </c>
      <c r="W217" s="668" t="s">
        <v>22</v>
      </c>
      <c r="X217" s="668" t="s">
        <v>22</v>
      </c>
      <c r="Y217" s="668" t="s">
        <v>22</v>
      </c>
      <c r="Z217" s="668" t="s">
        <v>22</v>
      </c>
      <c r="AB217" s="662" t="str">
        <f t="shared" si="36"/>
        <v>昭49.11.1</v>
      </c>
      <c r="AC217" s="662" t="str">
        <f t="shared" si="37"/>
        <v>昭52.10.7</v>
      </c>
      <c r="AD217" s="662" t="str">
        <f t="shared" si="40"/>
        <v>#</v>
      </c>
      <c r="AE217" s="662" t="str">
        <f t="shared" si="38"/>
        <v>昭52.10.7</v>
      </c>
      <c r="AF217" s="662" t="str">
        <f t="shared" si="41"/>
        <v>昭52.10.7</v>
      </c>
      <c r="AG217" s="662" t="str">
        <f t="shared" si="42"/>
        <v/>
      </c>
      <c r="AH217" s="662">
        <f t="shared" si="39"/>
        <v>8</v>
      </c>
      <c r="AI217" s="662" t="str">
        <f t="shared" si="43"/>
        <v>19</v>
      </c>
      <c r="AJ217" s="662" t="str">
        <f t="shared" si="44"/>
        <v>19_中徹別</v>
      </c>
      <c r="AK217" s="693" t="str">
        <f>IFERROR(VLOOKUP(AJ217,観測点コードリスト!$L$2:$N$1665,3,FALSE),"")</f>
        <v>0095</v>
      </c>
    </row>
    <row r="218" spans="1:37" ht="18.75" hidden="1" customHeight="1">
      <c r="A218" s="662" t="s">
        <v>526</v>
      </c>
      <c r="B218" s="662">
        <v>19281</v>
      </c>
      <c r="C218" s="662" t="s">
        <v>72</v>
      </c>
      <c r="D218" s="662" t="s">
        <v>546</v>
      </c>
      <c r="E218" s="662" t="s">
        <v>547</v>
      </c>
      <c r="F218" s="662" t="s">
        <v>548</v>
      </c>
      <c r="G218" s="662">
        <v>43</v>
      </c>
      <c r="H218" s="662">
        <v>8.9</v>
      </c>
      <c r="I218" s="662">
        <v>144</v>
      </c>
      <c r="J218" s="662">
        <v>29.8</v>
      </c>
      <c r="K218" s="662">
        <v>25</v>
      </c>
      <c r="L218" s="662" t="s">
        <v>22</v>
      </c>
      <c r="M218" s="662" t="s">
        <v>22</v>
      </c>
      <c r="N218" s="662" t="s">
        <v>310</v>
      </c>
      <c r="O218" s="662" t="s">
        <v>22</v>
      </c>
      <c r="P218" s="662" t="s">
        <v>22</v>
      </c>
      <c r="Q218" s="667">
        <f t="shared" si="45"/>
        <v>43.148333000000001</v>
      </c>
      <c r="R218" s="667">
        <f t="shared" si="46"/>
        <v>144.496667</v>
      </c>
      <c r="T218" s="668" t="s">
        <v>4605</v>
      </c>
      <c r="U218" s="668" t="s">
        <v>22</v>
      </c>
      <c r="V218" s="668" t="s">
        <v>22</v>
      </c>
      <c r="W218" s="668" t="s">
        <v>22</v>
      </c>
      <c r="X218" s="668" t="s">
        <v>22</v>
      </c>
      <c r="Y218" s="668" t="s">
        <v>22</v>
      </c>
      <c r="Z218" s="668" t="s">
        <v>22</v>
      </c>
      <c r="AB218" s="662" t="str">
        <f t="shared" si="36"/>
        <v>昭58.8.2</v>
      </c>
      <c r="AC218" s="662" t="str">
        <f t="shared" si="37"/>
        <v>昭58.8.2</v>
      </c>
      <c r="AD218" s="662" t="str">
        <f t="shared" si="40"/>
        <v>昭</v>
      </c>
      <c r="AE218" s="662" t="str">
        <f t="shared" si="38"/>
        <v>昭58.8.2</v>
      </c>
      <c r="AF218" s="662" t="str">
        <f t="shared" si="41"/>
        <v>昭58.8.2</v>
      </c>
      <c r="AG218" s="662" t="str">
        <f t="shared" si="42"/>
        <v/>
      </c>
      <c r="AH218" s="662">
        <f t="shared" si="39"/>
        <v>7</v>
      </c>
      <c r="AI218" s="662" t="str">
        <f t="shared" si="43"/>
        <v>19</v>
      </c>
      <c r="AJ218" s="662" t="str">
        <f t="shared" si="44"/>
        <v>19_塘路</v>
      </c>
      <c r="AK218" s="693" t="str">
        <f>IFERROR(VLOOKUP(AJ218,観測点コードリスト!$L$2:$N$1665,3,FALSE),"")</f>
        <v>1403</v>
      </c>
    </row>
    <row r="219" spans="1:37" hidden="1">
      <c r="A219" s="662" t="s">
        <v>526</v>
      </c>
      <c r="B219" s="662">
        <v>19301</v>
      </c>
      <c r="C219" s="662" t="s">
        <v>72</v>
      </c>
      <c r="D219" s="662" t="s">
        <v>549</v>
      </c>
      <c r="E219" s="662" t="s">
        <v>550</v>
      </c>
      <c r="F219" s="662" t="s">
        <v>551</v>
      </c>
      <c r="G219" s="662">
        <v>43</v>
      </c>
      <c r="H219" s="662">
        <v>10.4</v>
      </c>
      <c r="I219" s="662">
        <v>144</v>
      </c>
      <c r="J219" s="662">
        <v>58</v>
      </c>
      <c r="K219" s="662">
        <v>70</v>
      </c>
      <c r="L219" s="662" t="s">
        <v>22</v>
      </c>
      <c r="M219" s="662" t="s">
        <v>22</v>
      </c>
      <c r="N219" s="662" t="s">
        <v>552</v>
      </c>
      <c r="O219" s="662" t="s">
        <v>22</v>
      </c>
      <c r="P219" s="662" t="s">
        <v>22</v>
      </c>
      <c r="Q219" s="667">
        <f t="shared" si="45"/>
        <v>43.173333</v>
      </c>
      <c r="R219" s="667">
        <f t="shared" si="46"/>
        <v>144.966667</v>
      </c>
      <c r="T219" s="668" t="s">
        <v>4605</v>
      </c>
      <c r="U219" s="668" t="s">
        <v>22</v>
      </c>
      <c r="V219" s="668" t="s">
        <v>22</v>
      </c>
      <c r="W219" s="668" t="s">
        <v>22</v>
      </c>
      <c r="X219" s="668" t="s">
        <v>22</v>
      </c>
      <c r="Y219" s="668" t="s">
        <v>22</v>
      </c>
      <c r="Z219" s="668" t="s">
        <v>22</v>
      </c>
      <c r="AB219" s="662" t="str">
        <f t="shared" si="36"/>
        <v>昭59.10.1</v>
      </c>
      <c r="AC219" s="662" t="str">
        <f t="shared" si="37"/>
        <v>昭59.10.1</v>
      </c>
      <c r="AD219" s="662" t="str">
        <f t="shared" si="40"/>
        <v>昭</v>
      </c>
      <c r="AE219" s="662" t="str">
        <f t="shared" si="38"/>
        <v>昭59.10.1</v>
      </c>
      <c r="AF219" s="662" t="str">
        <f t="shared" si="41"/>
        <v>昭59.10.1</v>
      </c>
      <c r="AG219" s="662" t="str">
        <f t="shared" si="42"/>
        <v/>
      </c>
      <c r="AH219" s="662">
        <f t="shared" si="39"/>
        <v>8</v>
      </c>
      <c r="AI219" s="662" t="str">
        <f t="shared" si="43"/>
        <v>19</v>
      </c>
      <c r="AJ219" s="662" t="str">
        <f t="shared" si="44"/>
        <v>19_茶内原野</v>
      </c>
      <c r="AK219" s="693" t="str">
        <f>IFERROR(VLOOKUP(AJ219,観測点コードリスト!$L$2:$N$1665,3,FALSE),"")</f>
        <v>1417</v>
      </c>
    </row>
    <row r="220" spans="1:37" ht="18.75" customHeight="1">
      <c r="A220" s="662" t="s">
        <v>526</v>
      </c>
      <c r="B220" s="662">
        <v>19311</v>
      </c>
      <c r="C220" s="662" t="s">
        <v>17</v>
      </c>
      <c r="D220" s="662" t="s">
        <v>553</v>
      </c>
      <c r="E220" s="662" t="s">
        <v>554</v>
      </c>
      <c r="F220" s="662" t="s">
        <v>555</v>
      </c>
      <c r="G220" s="662">
        <v>43</v>
      </c>
      <c r="H220" s="662">
        <v>7.2</v>
      </c>
      <c r="I220" s="662">
        <v>145</v>
      </c>
      <c r="J220" s="662">
        <v>6.6</v>
      </c>
      <c r="K220" s="662">
        <v>2</v>
      </c>
      <c r="L220" s="662">
        <v>9.6</v>
      </c>
      <c r="M220" s="662">
        <v>1.5</v>
      </c>
      <c r="N220" s="662" t="s">
        <v>121</v>
      </c>
      <c r="O220" s="662" t="s">
        <v>22</v>
      </c>
      <c r="P220" s="662" t="s">
        <v>22</v>
      </c>
      <c r="Q220" s="667">
        <f t="shared" si="45"/>
        <v>43.12</v>
      </c>
      <c r="R220" s="667">
        <f t="shared" si="46"/>
        <v>145.11000000000001</v>
      </c>
      <c r="T220" s="668" t="s">
        <v>4605</v>
      </c>
      <c r="U220" s="668" t="s">
        <v>4605</v>
      </c>
      <c r="V220" s="668" t="s">
        <v>4605</v>
      </c>
      <c r="W220" s="668" t="s">
        <v>22</v>
      </c>
      <c r="X220" s="668" t="s">
        <v>22</v>
      </c>
      <c r="Y220" s="668" t="s">
        <v>22</v>
      </c>
      <c r="Z220" s="668" t="s">
        <v>22</v>
      </c>
      <c r="AB220" s="662" t="str">
        <f t="shared" si="36"/>
        <v>昭52.10.12</v>
      </c>
      <c r="AC220" s="662" t="str">
        <f t="shared" si="37"/>
        <v>昭52.10.12</v>
      </c>
      <c r="AD220" s="662" t="str">
        <f t="shared" si="40"/>
        <v>昭</v>
      </c>
      <c r="AE220" s="662" t="str">
        <f t="shared" si="38"/>
        <v>昭52.10.12</v>
      </c>
      <c r="AF220" s="662" t="str">
        <f t="shared" si="41"/>
        <v>昭52.10.12</v>
      </c>
      <c r="AG220" s="662" t="str">
        <f t="shared" si="42"/>
        <v/>
      </c>
      <c r="AH220" s="662">
        <f t="shared" si="39"/>
        <v>9</v>
      </c>
      <c r="AI220" s="662" t="str">
        <f t="shared" si="43"/>
        <v>19</v>
      </c>
      <c r="AJ220" s="662" t="str">
        <f t="shared" si="44"/>
        <v>19_榊町</v>
      </c>
      <c r="AK220" s="693" t="str">
        <f>IFERROR(VLOOKUP(AJ220,観測点コードリスト!$L$2:$N$1665,3,FALSE),"")</f>
        <v>1195</v>
      </c>
    </row>
    <row r="221" spans="1:37" hidden="1">
      <c r="A221" s="662" t="s">
        <v>526</v>
      </c>
      <c r="B221" s="662">
        <v>19346</v>
      </c>
      <c r="C221" s="662" t="s">
        <v>72</v>
      </c>
      <c r="D221" s="662" t="s">
        <v>556</v>
      </c>
      <c r="E221" s="662" t="s">
        <v>557</v>
      </c>
      <c r="F221" s="662" t="s">
        <v>558</v>
      </c>
      <c r="G221" s="662">
        <v>43</v>
      </c>
      <c r="H221" s="662">
        <v>6.8</v>
      </c>
      <c r="I221" s="662">
        <v>144</v>
      </c>
      <c r="J221" s="662">
        <v>7.4</v>
      </c>
      <c r="K221" s="662">
        <v>40</v>
      </c>
      <c r="L221" s="662" t="s">
        <v>22</v>
      </c>
      <c r="M221" s="662" t="s">
        <v>22</v>
      </c>
      <c r="N221" s="662" t="s">
        <v>266</v>
      </c>
      <c r="O221" s="662" t="s">
        <v>22</v>
      </c>
      <c r="P221" s="662" t="s">
        <v>22</v>
      </c>
      <c r="Q221" s="667">
        <f t="shared" si="45"/>
        <v>43.113332999999997</v>
      </c>
      <c r="R221" s="667">
        <f t="shared" si="46"/>
        <v>144.123333</v>
      </c>
      <c r="T221" s="668" t="s">
        <v>4605</v>
      </c>
      <c r="U221" s="668" t="s">
        <v>22</v>
      </c>
      <c r="V221" s="668" t="s">
        <v>22</v>
      </c>
      <c r="W221" s="668" t="s">
        <v>22</v>
      </c>
      <c r="X221" s="668" t="s">
        <v>22</v>
      </c>
      <c r="Y221" s="668" t="s">
        <v>22</v>
      </c>
      <c r="Z221" s="668" t="s">
        <v>22</v>
      </c>
      <c r="AB221" s="662" t="str">
        <f t="shared" si="36"/>
        <v>昭49.11.1</v>
      </c>
      <c r="AC221" s="662" t="str">
        <f t="shared" si="37"/>
        <v>-</v>
      </c>
      <c r="AD221" s="662" t="str">
        <f t="shared" si="40"/>
        <v>#</v>
      </c>
      <c r="AE221" s="662" t="str">
        <f t="shared" si="38"/>
        <v/>
      </c>
      <c r="AF221" s="662" t="str">
        <f t="shared" si="41"/>
        <v/>
      </c>
      <c r="AG221" s="662" t="str">
        <f t="shared" si="42"/>
        <v/>
      </c>
      <c r="AH221" s="662">
        <f t="shared" si="39"/>
        <v>0</v>
      </c>
      <c r="AI221" s="662" t="str">
        <f t="shared" si="43"/>
        <v>19</v>
      </c>
      <c r="AJ221" s="662" t="str">
        <f t="shared" si="44"/>
        <v>19_阿寒</v>
      </c>
      <c r="AK221" s="693" t="str">
        <f>IFERROR(VLOOKUP(AJ221,観測点コードリスト!$L$2:$N$1665,3,FALSE),"")</f>
        <v>0096</v>
      </c>
    </row>
    <row r="222" spans="1:37">
      <c r="A222" s="662" t="s">
        <v>526</v>
      </c>
      <c r="B222" s="662">
        <v>19347</v>
      </c>
      <c r="C222" s="662" t="s">
        <v>23</v>
      </c>
      <c r="D222" s="662" t="s">
        <v>559</v>
      </c>
      <c r="E222" s="662" t="s">
        <v>560</v>
      </c>
      <c r="F222" s="662" t="s">
        <v>561</v>
      </c>
      <c r="G222" s="662">
        <v>43</v>
      </c>
      <c r="H222" s="662">
        <v>2.4</v>
      </c>
      <c r="I222" s="662">
        <v>144</v>
      </c>
      <c r="J222" s="662">
        <v>11.5</v>
      </c>
      <c r="K222" s="662">
        <v>95</v>
      </c>
      <c r="L222" s="662">
        <v>10</v>
      </c>
      <c r="M222" s="662" t="s">
        <v>22</v>
      </c>
      <c r="N222" s="662" t="s">
        <v>35</v>
      </c>
      <c r="O222" s="662">
        <v>19935</v>
      </c>
      <c r="P222" s="662" t="s">
        <v>36</v>
      </c>
      <c r="Q222" s="667">
        <f t="shared" si="45"/>
        <v>43.04</v>
      </c>
      <c r="R222" s="667">
        <f t="shared" si="46"/>
        <v>144.191667</v>
      </c>
      <c r="T222" s="668" t="s">
        <v>4605</v>
      </c>
      <c r="U222" s="668" t="s">
        <v>4605</v>
      </c>
      <c r="V222" s="668" t="s">
        <v>4605</v>
      </c>
      <c r="W222" s="668" t="s">
        <v>22</v>
      </c>
      <c r="X222" s="668" t="s">
        <v>22</v>
      </c>
      <c r="Y222" s="668" t="s">
        <v>22</v>
      </c>
      <c r="Z222" s="668" t="s">
        <v>22</v>
      </c>
      <c r="AB222" s="662" t="str">
        <f t="shared" si="36"/>
        <v>平15.1.1</v>
      </c>
      <c r="AC222" s="662" t="str">
        <f t="shared" si="37"/>
        <v>平15.1.1</v>
      </c>
      <c r="AD222" s="662" t="str">
        <f t="shared" si="40"/>
        <v>平</v>
      </c>
      <c r="AE222" s="662" t="str">
        <f t="shared" si="38"/>
        <v>平15.1.1</v>
      </c>
      <c r="AF222" s="662" t="str">
        <f t="shared" si="41"/>
        <v>平15.1.1</v>
      </c>
      <c r="AG222" s="662" t="str">
        <f t="shared" si="42"/>
        <v/>
      </c>
      <c r="AH222" s="662">
        <f t="shared" si="39"/>
        <v>7</v>
      </c>
      <c r="AI222" s="662" t="str">
        <f t="shared" si="43"/>
        <v>19</v>
      </c>
      <c r="AJ222" s="662" t="str">
        <f t="shared" si="44"/>
        <v>19_鶴丘</v>
      </c>
      <c r="AK222" s="693" t="str">
        <f>IFERROR(VLOOKUP(AJ222,観測点コードリスト!$L$2:$N$1665,3,FALSE),"")</f>
        <v>1461</v>
      </c>
    </row>
    <row r="223" spans="1:37">
      <c r="A223" s="662" t="s">
        <v>526</v>
      </c>
      <c r="B223" s="662">
        <v>19376</v>
      </c>
      <c r="C223" s="662" t="s">
        <v>17</v>
      </c>
      <c r="D223" s="662" t="s">
        <v>562</v>
      </c>
      <c r="E223" s="662" t="s">
        <v>563</v>
      </c>
      <c r="F223" s="662" t="s">
        <v>564</v>
      </c>
      <c r="G223" s="662">
        <v>43</v>
      </c>
      <c r="H223" s="662">
        <v>5.4</v>
      </c>
      <c r="I223" s="662">
        <v>144</v>
      </c>
      <c r="J223" s="662">
        <v>46.7</v>
      </c>
      <c r="K223" s="662">
        <v>85</v>
      </c>
      <c r="L223" s="662">
        <v>10</v>
      </c>
      <c r="M223" s="662">
        <v>1.5</v>
      </c>
      <c r="N223" s="662" t="s">
        <v>125</v>
      </c>
      <c r="O223" s="662">
        <v>19930</v>
      </c>
      <c r="P223" s="662" t="s">
        <v>40</v>
      </c>
      <c r="Q223" s="667">
        <f t="shared" si="45"/>
        <v>43.09</v>
      </c>
      <c r="R223" s="667">
        <f t="shared" si="46"/>
        <v>144.778333</v>
      </c>
      <c r="T223" s="668" t="s">
        <v>4605</v>
      </c>
      <c r="U223" s="668" t="s">
        <v>4605</v>
      </c>
      <c r="V223" s="668" t="s">
        <v>4605</v>
      </c>
      <c r="W223" s="668" t="s">
        <v>22</v>
      </c>
      <c r="X223" s="668" t="s">
        <v>22</v>
      </c>
      <c r="Y223" s="668" t="s">
        <v>22</v>
      </c>
      <c r="Z223" s="668" t="s">
        <v>22</v>
      </c>
      <c r="AB223" s="662" t="str">
        <f t="shared" si="36"/>
        <v>昭52.10.11</v>
      </c>
      <c r="AC223" s="662" t="str">
        <f t="shared" si="37"/>
        <v>昭52.10.11</v>
      </c>
      <c r="AD223" s="662" t="str">
        <f t="shared" si="40"/>
        <v>昭</v>
      </c>
      <c r="AE223" s="662" t="str">
        <f t="shared" si="38"/>
        <v>昭52.10.11</v>
      </c>
      <c r="AF223" s="662" t="str">
        <f t="shared" si="41"/>
        <v>昭52.10.11</v>
      </c>
      <c r="AG223" s="662" t="str">
        <f t="shared" si="42"/>
        <v/>
      </c>
      <c r="AH223" s="662">
        <f t="shared" si="39"/>
        <v>9</v>
      </c>
      <c r="AI223" s="662" t="str">
        <f t="shared" si="43"/>
        <v>19</v>
      </c>
      <c r="AJ223" s="662" t="str">
        <f t="shared" si="44"/>
        <v>19_太田</v>
      </c>
      <c r="AK223" s="693" t="str">
        <f>IFERROR(VLOOKUP(AJ223,観測点コードリスト!$L$2:$N$1665,3,FALSE),"")</f>
        <v>1192</v>
      </c>
    </row>
    <row r="224" spans="1:37" hidden="1">
      <c r="A224" s="662" t="s">
        <v>526</v>
      </c>
      <c r="B224" s="662">
        <v>19406</v>
      </c>
      <c r="C224" s="662" t="s">
        <v>72</v>
      </c>
      <c r="D224" s="662" t="s">
        <v>565</v>
      </c>
      <c r="E224" s="662" t="s">
        <v>566</v>
      </c>
      <c r="F224" s="662" t="s">
        <v>567</v>
      </c>
      <c r="G224" s="662">
        <v>42</v>
      </c>
      <c r="H224" s="662">
        <v>58.3</v>
      </c>
      <c r="I224" s="662">
        <v>143</v>
      </c>
      <c r="J224" s="662">
        <v>52.5</v>
      </c>
      <c r="K224" s="662">
        <v>45</v>
      </c>
      <c r="L224" s="662" t="s">
        <v>22</v>
      </c>
      <c r="M224" s="662" t="s">
        <v>22</v>
      </c>
      <c r="N224" s="662" t="s">
        <v>568</v>
      </c>
      <c r="O224" s="662" t="s">
        <v>22</v>
      </c>
      <c r="P224" s="662" t="s">
        <v>22</v>
      </c>
      <c r="Q224" s="667">
        <f t="shared" si="45"/>
        <v>42.971666999999997</v>
      </c>
      <c r="R224" s="667">
        <f t="shared" si="46"/>
        <v>143.875</v>
      </c>
      <c r="T224" s="668" t="s">
        <v>4605</v>
      </c>
      <c r="U224" s="668" t="s">
        <v>22</v>
      </c>
      <c r="V224" s="668" t="s">
        <v>22</v>
      </c>
      <c r="W224" s="668" t="s">
        <v>22</v>
      </c>
      <c r="X224" s="668" t="s">
        <v>22</v>
      </c>
      <c r="Y224" s="668" t="s">
        <v>22</v>
      </c>
      <c r="Z224" s="668" t="s">
        <v>22</v>
      </c>
      <c r="AB224" s="662" t="str">
        <f t="shared" si="36"/>
        <v>昭51.6.29</v>
      </c>
      <c r="AC224" s="662" t="str">
        <f t="shared" si="37"/>
        <v>昭51.6.29</v>
      </c>
      <c r="AD224" s="662" t="str">
        <f t="shared" si="40"/>
        <v>昭</v>
      </c>
      <c r="AE224" s="662" t="str">
        <f t="shared" si="38"/>
        <v>昭51.6.29</v>
      </c>
      <c r="AF224" s="662" t="str">
        <f t="shared" si="41"/>
        <v>昭51.6.29</v>
      </c>
      <c r="AG224" s="662" t="str">
        <f t="shared" si="42"/>
        <v/>
      </c>
      <c r="AH224" s="662">
        <f t="shared" si="39"/>
        <v>8</v>
      </c>
      <c r="AI224" s="662" t="str">
        <f t="shared" si="43"/>
        <v>19</v>
      </c>
      <c r="AJ224" s="662" t="str">
        <f t="shared" si="44"/>
        <v>19_二俣</v>
      </c>
      <c r="AK224" s="693" t="str">
        <f>IFERROR(VLOOKUP(AJ224,観測点コードリスト!$L$2:$N$1665,3,FALSE),"")</f>
        <v>1107</v>
      </c>
    </row>
    <row r="225" spans="1:37">
      <c r="A225" s="662" t="s">
        <v>526</v>
      </c>
      <c r="B225" s="662">
        <v>19416</v>
      </c>
      <c r="C225" s="662" t="s">
        <v>17</v>
      </c>
      <c r="D225" s="662" t="s">
        <v>569</v>
      </c>
      <c r="E225" s="662" t="s">
        <v>570</v>
      </c>
      <c r="F225" s="662" t="s">
        <v>571</v>
      </c>
      <c r="G225" s="662">
        <v>42</v>
      </c>
      <c r="H225" s="662">
        <v>58.2</v>
      </c>
      <c r="I225" s="662">
        <v>144</v>
      </c>
      <c r="J225" s="662">
        <v>3.7</v>
      </c>
      <c r="K225" s="662">
        <v>9</v>
      </c>
      <c r="L225" s="662">
        <v>10</v>
      </c>
      <c r="M225" s="662">
        <v>1.5</v>
      </c>
      <c r="N225" s="662" t="s">
        <v>318</v>
      </c>
      <c r="O225" s="662">
        <v>19940</v>
      </c>
      <c r="P225" s="662" t="s">
        <v>40</v>
      </c>
      <c r="Q225" s="667">
        <f t="shared" si="45"/>
        <v>42.97</v>
      </c>
      <c r="R225" s="667">
        <f t="shared" si="46"/>
        <v>144.061667</v>
      </c>
      <c r="T225" s="668" t="s">
        <v>4605</v>
      </c>
      <c r="U225" s="668" t="s">
        <v>4605</v>
      </c>
      <c r="V225" s="668" t="s">
        <v>4605</v>
      </c>
      <c r="W225" s="668" t="s">
        <v>22</v>
      </c>
      <c r="X225" s="668" t="s">
        <v>22</v>
      </c>
      <c r="Y225" s="668" t="s">
        <v>22</v>
      </c>
      <c r="Z225" s="668" t="s">
        <v>22</v>
      </c>
      <c r="AB225" s="662" t="str">
        <f t="shared" si="36"/>
        <v>昭49.11.1</v>
      </c>
      <c r="AC225" s="662" t="str">
        <f t="shared" si="37"/>
        <v>昭52.10.5</v>
      </c>
      <c r="AD225" s="662" t="str">
        <f t="shared" si="40"/>
        <v>#</v>
      </c>
      <c r="AE225" s="662" t="str">
        <f t="shared" si="38"/>
        <v>昭52.10.5</v>
      </c>
      <c r="AF225" s="662" t="str">
        <f t="shared" si="41"/>
        <v>昭52.10.5</v>
      </c>
      <c r="AG225" s="662" t="str">
        <f t="shared" si="42"/>
        <v/>
      </c>
      <c r="AH225" s="662">
        <f t="shared" si="39"/>
        <v>8</v>
      </c>
      <c r="AI225" s="662" t="str">
        <f t="shared" si="43"/>
        <v>19</v>
      </c>
      <c r="AJ225" s="662" t="str">
        <f t="shared" si="44"/>
        <v>19_白糠</v>
      </c>
      <c r="AK225" s="693" t="str">
        <f>IFERROR(VLOOKUP(AJ225,観測点コードリスト!$L$2:$N$1665,3,FALSE),"")</f>
        <v>0098</v>
      </c>
    </row>
    <row r="226" spans="1:37">
      <c r="A226" s="662" t="s">
        <v>526</v>
      </c>
      <c r="B226" s="662">
        <v>19432</v>
      </c>
      <c r="C226" s="662" t="s">
        <v>23</v>
      </c>
      <c r="D226" s="662" t="s">
        <v>526</v>
      </c>
      <c r="E226" s="662" t="s">
        <v>572</v>
      </c>
      <c r="F226" s="662" t="s">
        <v>573</v>
      </c>
      <c r="G226" s="662">
        <v>42</v>
      </c>
      <c r="H226" s="662">
        <v>59.1</v>
      </c>
      <c r="I226" s="662">
        <v>144</v>
      </c>
      <c r="J226" s="662">
        <v>22.6</v>
      </c>
      <c r="K226" s="662">
        <v>5</v>
      </c>
      <c r="L226" s="662">
        <v>66.099999999999994</v>
      </c>
      <c r="M226" s="662" t="s">
        <v>22</v>
      </c>
      <c r="N226" s="662" t="s">
        <v>574</v>
      </c>
      <c r="O226" s="662">
        <v>19950</v>
      </c>
      <c r="P226" s="662" t="s">
        <v>22</v>
      </c>
      <c r="Q226" s="667">
        <f t="shared" si="45"/>
        <v>42.984999999999999</v>
      </c>
      <c r="R226" s="667">
        <f t="shared" si="46"/>
        <v>144.376667</v>
      </c>
      <c r="T226" s="668" t="s">
        <v>4605</v>
      </c>
      <c r="U226" s="668" t="s">
        <v>4605</v>
      </c>
      <c r="V226" s="668" t="s">
        <v>4605</v>
      </c>
      <c r="W226" s="668" t="s">
        <v>4605</v>
      </c>
      <c r="X226" s="668" t="s">
        <v>22</v>
      </c>
      <c r="Y226" s="668" t="s">
        <v>4605</v>
      </c>
      <c r="Z226" s="668" t="s">
        <v>22</v>
      </c>
      <c r="AB226" s="662" t="str">
        <f t="shared" si="36"/>
        <v>平12.10.5</v>
      </c>
      <c r="AC226" s="662" t="str">
        <f t="shared" si="37"/>
        <v>平12.10.5</v>
      </c>
      <c r="AD226" s="662" t="str">
        <f t="shared" si="40"/>
        <v>平</v>
      </c>
      <c r="AE226" s="662" t="str">
        <f t="shared" si="38"/>
        <v>平12.10.5</v>
      </c>
      <c r="AF226" s="662" t="str">
        <f t="shared" si="41"/>
        <v>平12.10.5</v>
      </c>
      <c r="AG226" s="662" t="str">
        <f t="shared" si="42"/>
        <v/>
      </c>
      <c r="AH226" s="662">
        <f t="shared" si="39"/>
        <v>8</v>
      </c>
      <c r="AI226" s="662" t="str">
        <f t="shared" si="43"/>
        <v>19</v>
      </c>
      <c r="AJ226" s="662" t="str">
        <f t="shared" si="44"/>
        <v>19_釧路</v>
      </c>
      <c r="AK226" s="693" t="str">
        <f>IFERROR(VLOOKUP(AJ226,観測点コードリスト!$L$2:$N$1665,3,FALSE),"")</f>
        <v>47418</v>
      </c>
    </row>
    <row r="227" spans="1:37" ht="18.75" customHeight="1">
      <c r="A227" s="662" t="s">
        <v>526</v>
      </c>
      <c r="B227" s="662">
        <v>19451</v>
      </c>
      <c r="C227" s="662" t="s">
        <v>17</v>
      </c>
      <c r="D227" s="662" t="s">
        <v>575</v>
      </c>
      <c r="E227" s="662" t="s">
        <v>576</v>
      </c>
      <c r="F227" s="662" t="s">
        <v>577</v>
      </c>
      <c r="G227" s="662">
        <v>42</v>
      </c>
      <c r="H227" s="662">
        <v>56.3</v>
      </c>
      <c r="I227" s="662">
        <v>144</v>
      </c>
      <c r="J227" s="662">
        <v>44.1</v>
      </c>
      <c r="K227" s="662">
        <v>149</v>
      </c>
      <c r="L227" s="662">
        <v>10.1</v>
      </c>
      <c r="M227" s="662">
        <v>1.5</v>
      </c>
      <c r="N227" s="662" t="s">
        <v>578</v>
      </c>
      <c r="O227" s="662" t="s">
        <v>22</v>
      </c>
      <c r="P227" s="662" t="s">
        <v>22</v>
      </c>
      <c r="Q227" s="667">
        <f t="shared" si="45"/>
        <v>42.938333</v>
      </c>
      <c r="R227" s="667">
        <f t="shared" si="46"/>
        <v>144.73500000000001</v>
      </c>
      <c r="T227" s="668" t="s">
        <v>4605</v>
      </c>
      <c r="U227" s="668" t="s">
        <v>4605</v>
      </c>
      <c r="V227" s="668" t="s">
        <v>4605</v>
      </c>
      <c r="W227" s="668" t="s">
        <v>22</v>
      </c>
      <c r="X227" s="668" t="s">
        <v>22</v>
      </c>
      <c r="Y227" s="668" t="s">
        <v>22</v>
      </c>
      <c r="Z227" s="668" t="s">
        <v>22</v>
      </c>
      <c r="AB227" s="662" t="str">
        <f t="shared" si="36"/>
        <v>昭53.10.27</v>
      </c>
      <c r="AC227" s="662" t="str">
        <f t="shared" si="37"/>
        <v>昭53.10.27</v>
      </c>
      <c r="AD227" s="662" t="str">
        <f t="shared" si="40"/>
        <v>昭</v>
      </c>
      <c r="AE227" s="662" t="str">
        <f t="shared" si="38"/>
        <v>昭53.10.27</v>
      </c>
      <c r="AF227" s="662" t="str">
        <f t="shared" si="41"/>
        <v>昭53.10.27</v>
      </c>
      <c r="AG227" s="662" t="str">
        <f t="shared" si="42"/>
        <v/>
      </c>
      <c r="AH227" s="662">
        <f t="shared" si="39"/>
        <v>9</v>
      </c>
      <c r="AI227" s="662" t="str">
        <f t="shared" si="43"/>
        <v>19</v>
      </c>
      <c r="AJ227" s="662" t="str">
        <f t="shared" si="44"/>
        <v>19_知方学</v>
      </c>
      <c r="AK227" s="693" t="str">
        <f>IFERROR(VLOOKUP(AJ227,観測点コードリスト!$L$2:$N$1665,3,FALSE),"")</f>
        <v>1283</v>
      </c>
    </row>
    <row r="228" spans="1:37" hidden="1">
      <c r="A228" s="662" t="s">
        <v>526</v>
      </c>
      <c r="B228" s="662">
        <v>19900</v>
      </c>
      <c r="C228" s="662" t="s">
        <v>4609</v>
      </c>
      <c r="D228" s="662" t="s">
        <v>527</v>
      </c>
      <c r="E228" s="662" t="s">
        <v>528</v>
      </c>
      <c r="F228" s="662" t="s">
        <v>529</v>
      </c>
      <c r="G228" s="662">
        <v>43</v>
      </c>
      <c r="H228" s="662">
        <v>37</v>
      </c>
      <c r="I228" s="662">
        <v>144</v>
      </c>
      <c r="J228" s="662">
        <v>27.4</v>
      </c>
      <c r="K228" s="662">
        <v>158</v>
      </c>
      <c r="L228" s="662" t="s">
        <v>22</v>
      </c>
      <c r="M228" s="662" t="s">
        <v>22</v>
      </c>
      <c r="N228" s="662" t="s">
        <v>4640</v>
      </c>
      <c r="O228" s="662" t="s">
        <v>4740</v>
      </c>
      <c r="P228" s="662" t="s">
        <v>22</v>
      </c>
      <c r="Q228" s="667">
        <f t="shared" si="45"/>
        <v>43.616667</v>
      </c>
      <c r="R228" s="667">
        <f t="shared" si="46"/>
        <v>144.45666700000001</v>
      </c>
      <c r="T228" s="668" t="s">
        <v>22</v>
      </c>
      <c r="U228" s="668" t="s">
        <v>22</v>
      </c>
      <c r="V228" s="668" t="s">
        <v>22</v>
      </c>
      <c r="W228" s="668" t="s">
        <v>22</v>
      </c>
      <c r="X228" s="668" t="s">
        <v>4605</v>
      </c>
      <c r="Y228" s="668" t="s">
        <v>22</v>
      </c>
      <c r="Z228" s="668" t="s">
        <v>22</v>
      </c>
      <c r="AB228" s="662" t="str">
        <f t="shared" si="36"/>
        <v>-</v>
      </c>
      <c r="AC228" s="662" t="str">
        <f t="shared" si="37"/>
        <v>昭60.10.9</v>
      </c>
      <c r="AD228" s="662" t="str">
        <f t="shared" si="40"/>
        <v>昭</v>
      </c>
      <c r="AE228" s="662" t="str">
        <f t="shared" si="38"/>
        <v>昭60.10.9</v>
      </c>
      <c r="AF228" s="662" t="str">
        <f t="shared" si="41"/>
        <v>昭60.10.9</v>
      </c>
      <c r="AG228" s="662" t="str">
        <f t="shared" si="42"/>
        <v/>
      </c>
      <c r="AH228" s="662">
        <f t="shared" si="39"/>
        <v>8</v>
      </c>
      <c r="AI228" s="662" t="str">
        <f t="shared" si="43"/>
        <v>19</v>
      </c>
      <c r="AJ228" s="662" t="str">
        <f t="shared" si="44"/>
        <v>19_川湯</v>
      </c>
      <c r="AK228" s="693" t="str">
        <f>IFERROR(VLOOKUP(AJ228,観測点コードリスト!$L$2:$N$1665,3,FALSE),"")</f>
        <v>0090</v>
      </c>
    </row>
    <row r="229" spans="1:37" hidden="1">
      <c r="A229" s="662" t="s">
        <v>526</v>
      </c>
      <c r="B229" s="662">
        <v>19910</v>
      </c>
      <c r="C229" s="662" t="s">
        <v>4609</v>
      </c>
      <c r="D229" s="662" t="s">
        <v>534</v>
      </c>
      <c r="E229" s="662" t="s">
        <v>535</v>
      </c>
      <c r="F229" s="662" t="s">
        <v>536</v>
      </c>
      <c r="G229" s="662">
        <v>43</v>
      </c>
      <c r="H229" s="662">
        <v>26.2</v>
      </c>
      <c r="I229" s="662">
        <v>144</v>
      </c>
      <c r="J229" s="662">
        <v>5</v>
      </c>
      <c r="K229" s="662">
        <v>426</v>
      </c>
      <c r="L229" s="662" t="s">
        <v>22</v>
      </c>
      <c r="M229" s="662" t="s">
        <v>22</v>
      </c>
      <c r="N229" s="662" t="s">
        <v>4642</v>
      </c>
      <c r="O229" s="662" t="s">
        <v>4740</v>
      </c>
      <c r="P229" s="662" t="s">
        <v>22</v>
      </c>
      <c r="Q229" s="667">
        <f t="shared" si="45"/>
        <v>43.436667</v>
      </c>
      <c r="R229" s="667">
        <f t="shared" si="46"/>
        <v>144.08333300000001</v>
      </c>
      <c r="T229" s="668" t="s">
        <v>22</v>
      </c>
      <c r="U229" s="668" t="s">
        <v>22</v>
      </c>
      <c r="V229" s="668" t="s">
        <v>22</v>
      </c>
      <c r="W229" s="668" t="s">
        <v>22</v>
      </c>
      <c r="X229" s="668" t="s">
        <v>4605</v>
      </c>
      <c r="Y229" s="668" t="s">
        <v>22</v>
      </c>
      <c r="Z229" s="668" t="s">
        <v>22</v>
      </c>
      <c r="AB229" s="662" t="str">
        <f t="shared" si="36"/>
        <v>-</v>
      </c>
      <c r="AC229" s="662" t="str">
        <f t="shared" si="37"/>
        <v>昭61.10.15</v>
      </c>
      <c r="AD229" s="662" t="str">
        <f t="shared" si="40"/>
        <v>昭</v>
      </c>
      <c r="AE229" s="662" t="str">
        <f t="shared" si="38"/>
        <v>昭61.10.15</v>
      </c>
      <c r="AF229" s="662" t="str">
        <f t="shared" si="41"/>
        <v>昭61.10.15</v>
      </c>
      <c r="AG229" s="662" t="str">
        <f t="shared" si="42"/>
        <v/>
      </c>
      <c r="AH229" s="662">
        <f t="shared" si="39"/>
        <v>9</v>
      </c>
      <c r="AI229" s="662" t="str">
        <f t="shared" si="43"/>
        <v>19</v>
      </c>
      <c r="AJ229" s="662" t="str">
        <f t="shared" si="44"/>
        <v>19_阿寒湖畔</v>
      </c>
      <c r="AK229" s="693" t="str">
        <f>IFERROR(VLOOKUP(AJ229,観測点コードリスト!$L$2:$N$1665,3,FALSE),"")</f>
        <v>0091</v>
      </c>
    </row>
    <row r="230" spans="1:37" ht="18.75" hidden="1" customHeight="1">
      <c r="A230" s="662" t="s">
        <v>526</v>
      </c>
      <c r="B230" s="662">
        <v>19915</v>
      </c>
      <c r="C230" s="662" t="s">
        <v>4609</v>
      </c>
      <c r="D230" s="662" t="s">
        <v>537</v>
      </c>
      <c r="E230" s="662" t="s">
        <v>538</v>
      </c>
      <c r="F230" s="662" t="s">
        <v>539</v>
      </c>
      <c r="G230" s="662">
        <v>43</v>
      </c>
      <c r="H230" s="662">
        <v>17.5</v>
      </c>
      <c r="I230" s="662">
        <v>144</v>
      </c>
      <c r="J230" s="662">
        <v>35.200000000000003</v>
      </c>
      <c r="K230" s="662">
        <v>20</v>
      </c>
      <c r="L230" s="662" t="s">
        <v>22</v>
      </c>
      <c r="M230" s="662" t="s">
        <v>22</v>
      </c>
      <c r="N230" s="662" t="s">
        <v>4643</v>
      </c>
      <c r="O230" s="662" t="s">
        <v>4740</v>
      </c>
      <c r="P230" s="662" t="s">
        <v>22</v>
      </c>
      <c r="Q230" s="667">
        <f t="shared" si="45"/>
        <v>43.291666999999997</v>
      </c>
      <c r="R230" s="667">
        <f t="shared" si="46"/>
        <v>144.58666700000001</v>
      </c>
      <c r="T230" s="668" t="s">
        <v>22</v>
      </c>
      <c r="U230" s="668" t="s">
        <v>22</v>
      </c>
      <c r="V230" s="668" t="s">
        <v>22</v>
      </c>
      <c r="W230" s="668" t="s">
        <v>22</v>
      </c>
      <c r="X230" s="668" t="s">
        <v>4605</v>
      </c>
      <c r="Y230" s="668" t="s">
        <v>22</v>
      </c>
      <c r="Z230" s="668" t="s">
        <v>22</v>
      </c>
      <c r="AB230" s="662" t="str">
        <f t="shared" si="36"/>
        <v>-</v>
      </c>
      <c r="AC230" s="662" t="str">
        <f t="shared" si="37"/>
        <v>昭62.10.7</v>
      </c>
      <c r="AD230" s="662" t="str">
        <f t="shared" si="40"/>
        <v>昭</v>
      </c>
      <c r="AE230" s="662" t="str">
        <f t="shared" si="38"/>
        <v>昭62.10.7</v>
      </c>
      <c r="AF230" s="662" t="str">
        <f t="shared" si="41"/>
        <v>昭62.10.7</v>
      </c>
      <c r="AG230" s="662" t="str">
        <f t="shared" si="42"/>
        <v/>
      </c>
      <c r="AH230" s="662">
        <f t="shared" si="39"/>
        <v>8</v>
      </c>
      <c r="AI230" s="662" t="str">
        <f t="shared" si="43"/>
        <v>19</v>
      </c>
      <c r="AJ230" s="662" t="str">
        <f t="shared" si="44"/>
        <v>19_標茶</v>
      </c>
      <c r="AK230" s="693" t="str">
        <f>IFERROR(VLOOKUP(AJ230,観測点コードリスト!$L$2:$N$1665,3,FALSE),"")</f>
        <v>0093</v>
      </c>
    </row>
    <row r="231" spans="1:37" hidden="1">
      <c r="A231" s="662" t="s">
        <v>526</v>
      </c>
      <c r="B231" s="662">
        <v>19920</v>
      </c>
      <c r="C231" s="662" t="s">
        <v>4609</v>
      </c>
      <c r="D231" s="662" t="s">
        <v>540</v>
      </c>
      <c r="E231" s="662" t="s">
        <v>541</v>
      </c>
      <c r="F231" s="662" t="s">
        <v>542</v>
      </c>
      <c r="G231" s="662">
        <v>43</v>
      </c>
      <c r="H231" s="662">
        <v>13.9</v>
      </c>
      <c r="I231" s="662">
        <v>144</v>
      </c>
      <c r="J231" s="662">
        <v>19.5</v>
      </c>
      <c r="K231" s="662">
        <v>38</v>
      </c>
      <c r="L231" s="662" t="s">
        <v>22</v>
      </c>
      <c r="M231" s="662" t="s">
        <v>22</v>
      </c>
      <c r="N231" s="662" t="s">
        <v>4640</v>
      </c>
      <c r="O231" s="662" t="s">
        <v>4740</v>
      </c>
      <c r="P231" s="662" t="s">
        <v>22</v>
      </c>
      <c r="Q231" s="667">
        <f t="shared" si="45"/>
        <v>43.231667000000002</v>
      </c>
      <c r="R231" s="667">
        <f t="shared" si="46"/>
        <v>144.32499999999999</v>
      </c>
      <c r="T231" s="668" t="s">
        <v>22</v>
      </c>
      <c r="U231" s="668" t="s">
        <v>22</v>
      </c>
      <c r="V231" s="668" t="s">
        <v>22</v>
      </c>
      <c r="W231" s="668" t="s">
        <v>22</v>
      </c>
      <c r="X231" s="668" t="s">
        <v>4605</v>
      </c>
      <c r="Y231" s="668" t="s">
        <v>22</v>
      </c>
      <c r="Z231" s="668" t="s">
        <v>22</v>
      </c>
      <c r="AB231" s="662" t="str">
        <f t="shared" si="36"/>
        <v>-</v>
      </c>
      <c r="AC231" s="662" t="str">
        <f t="shared" si="37"/>
        <v>昭60.10.9</v>
      </c>
      <c r="AD231" s="662" t="str">
        <f t="shared" si="40"/>
        <v>昭</v>
      </c>
      <c r="AE231" s="662" t="str">
        <f t="shared" si="38"/>
        <v>昭60.10.9</v>
      </c>
      <c r="AF231" s="662" t="str">
        <f t="shared" si="41"/>
        <v>昭60.10.9</v>
      </c>
      <c r="AG231" s="662" t="str">
        <f t="shared" si="42"/>
        <v/>
      </c>
      <c r="AH231" s="662">
        <f t="shared" si="39"/>
        <v>8</v>
      </c>
      <c r="AI231" s="662" t="str">
        <f t="shared" si="43"/>
        <v>19</v>
      </c>
      <c r="AJ231" s="662" t="str">
        <f t="shared" si="44"/>
        <v>19_鶴居</v>
      </c>
      <c r="AK231" s="693" t="str">
        <f>IFERROR(VLOOKUP(AJ231,観測点コードリスト!$L$2:$N$1665,3,FALSE),"")</f>
        <v>1186</v>
      </c>
    </row>
    <row r="232" spans="1:37" ht="18.75" hidden="1" customHeight="1">
      <c r="A232" s="662" t="s">
        <v>526</v>
      </c>
      <c r="B232" s="662">
        <v>19925</v>
      </c>
      <c r="C232" s="662" t="s">
        <v>4609</v>
      </c>
      <c r="D232" s="662" t="s">
        <v>543</v>
      </c>
      <c r="E232" s="662" t="s">
        <v>544</v>
      </c>
      <c r="F232" s="662" t="s">
        <v>545</v>
      </c>
      <c r="G232" s="662">
        <v>43</v>
      </c>
      <c r="H232" s="662">
        <v>11.9</v>
      </c>
      <c r="I232" s="662">
        <v>144</v>
      </c>
      <c r="J232" s="662">
        <v>8.5</v>
      </c>
      <c r="K232" s="662">
        <v>80</v>
      </c>
      <c r="L232" s="662" t="s">
        <v>22</v>
      </c>
      <c r="M232" s="662" t="s">
        <v>22</v>
      </c>
      <c r="N232" s="662" t="s">
        <v>4644</v>
      </c>
      <c r="O232" s="662" t="s">
        <v>4740</v>
      </c>
      <c r="P232" s="662" t="s">
        <v>22</v>
      </c>
      <c r="Q232" s="667">
        <f t="shared" si="45"/>
        <v>43.198332999999998</v>
      </c>
      <c r="R232" s="667">
        <f t="shared" si="46"/>
        <v>144.14166700000001</v>
      </c>
      <c r="T232" s="668" t="s">
        <v>22</v>
      </c>
      <c r="U232" s="668" t="s">
        <v>22</v>
      </c>
      <c r="V232" s="668" t="s">
        <v>22</v>
      </c>
      <c r="W232" s="668" t="s">
        <v>22</v>
      </c>
      <c r="X232" s="668" t="s">
        <v>4605</v>
      </c>
      <c r="Y232" s="668" t="s">
        <v>22</v>
      </c>
      <c r="Z232" s="668" t="s">
        <v>22</v>
      </c>
      <c r="AB232" s="662" t="str">
        <f t="shared" si="36"/>
        <v>-</v>
      </c>
      <c r="AC232" s="662" t="str">
        <f t="shared" si="37"/>
        <v>昭63.10.26</v>
      </c>
      <c r="AD232" s="662" t="str">
        <f t="shared" si="40"/>
        <v>昭</v>
      </c>
      <c r="AE232" s="662" t="str">
        <f t="shared" si="38"/>
        <v>昭63.10.26</v>
      </c>
      <c r="AF232" s="662" t="str">
        <f t="shared" si="41"/>
        <v>昭63.10.26</v>
      </c>
      <c r="AG232" s="662" t="str">
        <f t="shared" si="42"/>
        <v/>
      </c>
      <c r="AH232" s="662">
        <f t="shared" si="39"/>
        <v>9</v>
      </c>
      <c r="AI232" s="662" t="str">
        <f t="shared" si="43"/>
        <v>19</v>
      </c>
      <c r="AJ232" s="662" t="str">
        <f t="shared" si="44"/>
        <v>19_中徹別</v>
      </c>
      <c r="AK232" s="693" t="str">
        <f>IFERROR(VLOOKUP(AJ232,観測点コードリスト!$L$2:$N$1665,3,FALSE),"")</f>
        <v>0095</v>
      </c>
    </row>
    <row r="233" spans="1:37" hidden="1">
      <c r="A233" s="662" t="s">
        <v>526</v>
      </c>
      <c r="B233" s="662">
        <v>19930</v>
      </c>
      <c r="C233" s="662" t="s">
        <v>4609</v>
      </c>
      <c r="D233" s="662" t="s">
        <v>562</v>
      </c>
      <c r="E233" s="662" t="s">
        <v>563</v>
      </c>
      <c r="F233" s="662" t="s">
        <v>564</v>
      </c>
      <c r="G233" s="662">
        <v>43</v>
      </c>
      <c r="H233" s="662">
        <v>5.4</v>
      </c>
      <c r="I233" s="662">
        <v>144</v>
      </c>
      <c r="J233" s="662">
        <v>46.7</v>
      </c>
      <c r="K233" s="662">
        <v>85</v>
      </c>
      <c r="L233" s="662" t="s">
        <v>22</v>
      </c>
      <c r="M233" s="662" t="s">
        <v>22</v>
      </c>
      <c r="N233" s="662" t="s">
        <v>4645</v>
      </c>
      <c r="O233" s="662" t="s">
        <v>4740</v>
      </c>
      <c r="P233" s="662" t="s">
        <v>22</v>
      </c>
      <c r="Q233" s="667">
        <f t="shared" si="45"/>
        <v>43.09</v>
      </c>
      <c r="R233" s="667">
        <f t="shared" si="46"/>
        <v>144.778333</v>
      </c>
      <c r="T233" s="668" t="s">
        <v>22</v>
      </c>
      <c r="U233" s="668" t="s">
        <v>22</v>
      </c>
      <c r="V233" s="668" t="s">
        <v>22</v>
      </c>
      <c r="W233" s="668" t="s">
        <v>22</v>
      </c>
      <c r="X233" s="668" t="s">
        <v>4605</v>
      </c>
      <c r="Y233" s="668" t="s">
        <v>22</v>
      </c>
      <c r="Z233" s="668" t="s">
        <v>22</v>
      </c>
      <c r="AB233" s="662" t="str">
        <f t="shared" si="36"/>
        <v>-</v>
      </c>
      <c r="AC233" s="662" t="str">
        <f t="shared" si="37"/>
        <v>昭61.10.13</v>
      </c>
      <c r="AD233" s="662" t="str">
        <f t="shared" si="40"/>
        <v>昭</v>
      </c>
      <c r="AE233" s="662" t="str">
        <f t="shared" si="38"/>
        <v>昭61.10.13</v>
      </c>
      <c r="AF233" s="662" t="str">
        <f t="shared" si="41"/>
        <v>昭61.10.13</v>
      </c>
      <c r="AG233" s="662" t="str">
        <f t="shared" si="42"/>
        <v/>
      </c>
      <c r="AH233" s="662">
        <f t="shared" si="39"/>
        <v>9</v>
      </c>
      <c r="AI233" s="662" t="str">
        <f t="shared" si="43"/>
        <v>19</v>
      </c>
      <c r="AJ233" s="662" t="str">
        <f t="shared" si="44"/>
        <v>19_太田</v>
      </c>
      <c r="AK233" s="693" t="str">
        <f>IFERROR(VLOOKUP(AJ233,観測点コードリスト!$L$2:$N$1665,3,FALSE),"")</f>
        <v>1192</v>
      </c>
    </row>
    <row r="234" spans="1:37" hidden="1">
      <c r="A234" s="662" t="s">
        <v>526</v>
      </c>
      <c r="B234" s="662">
        <v>19935</v>
      </c>
      <c r="C234" s="662" t="s">
        <v>23</v>
      </c>
      <c r="D234" s="662" t="s">
        <v>559</v>
      </c>
      <c r="E234" s="662" t="s">
        <v>560</v>
      </c>
      <c r="F234" s="662" t="s">
        <v>561</v>
      </c>
      <c r="G234" s="662">
        <v>43</v>
      </c>
      <c r="H234" s="662">
        <v>2.4</v>
      </c>
      <c r="I234" s="662">
        <v>144</v>
      </c>
      <c r="J234" s="662">
        <v>11.5</v>
      </c>
      <c r="K234" s="662">
        <v>95</v>
      </c>
      <c r="L234" s="662" t="s">
        <v>22</v>
      </c>
      <c r="M234" s="662" t="s">
        <v>22</v>
      </c>
      <c r="N234" s="662" t="s">
        <v>4611</v>
      </c>
      <c r="O234" s="662" t="s">
        <v>4740</v>
      </c>
      <c r="P234" s="662" t="s">
        <v>22</v>
      </c>
      <c r="Q234" s="667">
        <f t="shared" si="45"/>
        <v>43.04</v>
      </c>
      <c r="R234" s="667">
        <f t="shared" si="46"/>
        <v>144.191667</v>
      </c>
      <c r="T234" s="668" t="s">
        <v>22</v>
      </c>
      <c r="U234" s="668" t="s">
        <v>22</v>
      </c>
      <c r="V234" s="668" t="s">
        <v>22</v>
      </c>
      <c r="W234" s="668" t="s">
        <v>22</v>
      </c>
      <c r="X234" s="668" t="s">
        <v>4605</v>
      </c>
      <c r="Y234" s="668" t="s">
        <v>22</v>
      </c>
      <c r="Z234" s="668" t="s">
        <v>22</v>
      </c>
      <c r="AB234" s="662" t="str">
        <f t="shared" si="36"/>
        <v>-</v>
      </c>
      <c r="AC234" s="662" t="str">
        <f t="shared" si="37"/>
        <v>平18.11.29</v>
      </c>
      <c r="AD234" s="662" t="str">
        <f t="shared" si="40"/>
        <v>平</v>
      </c>
      <c r="AE234" s="662" t="str">
        <f t="shared" si="38"/>
        <v>平18.11.29</v>
      </c>
      <c r="AF234" s="662" t="str">
        <f t="shared" si="41"/>
        <v>平18.11.29</v>
      </c>
      <c r="AG234" s="662" t="str">
        <f t="shared" si="42"/>
        <v/>
      </c>
      <c r="AH234" s="662">
        <f t="shared" si="39"/>
        <v>9</v>
      </c>
      <c r="AI234" s="662" t="str">
        <f t="shared" si="43"/>
        <v>19</v>
      </c>
      <c r="AJ234" s="662" t="str">
        <f t="shared" si="44"/>
        <v>19_鶴丘</v>
      </c>
      <c r="AK234" s="693" t="str">
        <f>IFERROR(VLOOKUP(AJ234,観測点コードリスト!$L$2:$N$1665,3,FALSE),"")</f>
        <v>1461</v>
      </c>
    </row>
    <row r="235" spans="1:37" hidden="1">
      <c r="A235" s="662" t="s">
        <v>526</v>
      </c>
      <c r="B235" s="662">
        <v>19940</v>
      </c>
      <c r="C235" s="662" t="s">
        <v>4609</v>
      </c>
      <c r="D235" s="662" t="s">
        <v>569</v>
      </c>
      <c r="E235" s="662" t="s">
        <v>570</v>
      </c>
      <c r="F235" s="662" t="s">
        <v>571</v>
      </c>
      <c r="G235" s="662">
        <v>42</v>
      </c>
      <c r="H235" s="662">
        <v>58.2</v>
      </c>
      <c r="I235" s="662">
        <v>144</v>
      </c>
      <c r="J235" s="662">
        <v>3.7</v>
      </c>
      <c r="K235" s="662">
        <v>9</v>
      </c>
      <c r="L235" s="662" t="s">
        <v>22</v>
      </c>
      <c r="M235" s="662" t="s">
        <v>22</v>
      </c>
      <c r="N235" s="662" t="s">
        <v>4645</v>
      </c>
      <c r="O235" s="662" t="s">
        <v>4740</v>
      </c>
      <c r="P235" s="662" t="s">
        <v>22</v>
      </c>
      <c r="Q235" s="667">
        <f t="shared" si="45"/>
        <v>42.97</v>
      </c>
      <c r="R235" s="667">
        <f t="shared" si="46"/>
        <v>144.061667</v>
      </c>
      <c r="T235" s="668" t="s">
        <v>22</v>
      </c>
      <c r="U235" s="668" t="s">
        <v>22</v>
      </c>
      <c r="V235" s="668" t="s">
        <v>22</v>
      </c>
      <c r="W235" s="668" t="s">
        <v>22</v>
      </c>
      <c r="X235" s="668" t="s">
        <v>4605</v>
      </c>
      <c r="Y235" s="668" t="s">
        <v>22</v>
      </c>
      <c r="Z235" s="668" t="s">
        <v>22</v>
      </c>
      <c r="AB235" s="662" t="str">
        <f t="shared" si="36"/>
        <v>-</v>
      </c>
      <c r="AC235" s="662" t="str">
        <f t="shared" si="37"/>
        <v>昭61.10.13</v>
      </c>
      <c r="AD235" s="662" t="str">
        <f t="shared" si="40"/>
        <v>昭</v>
      </c>
      <c r="AE235" s="662" t="str">
        <f t="shared" si="38"/>
        <v>昭61.10.13</v>
      </c>
      <c r="AF235" s="662" t="str">
        <f t="shared" si="41"/>
        <v>昭61.10.13</v>
      </c>
      <c r="AG235" s="662" t="str">
        <f t="shared" si="42"/>
        <v/>
      </c>
      <c r="AH235" s="662">
        <f t="shared" si="39"/>
        <v>9</v>
      </c>
      <c r="AI235" s="662" t="str">
        <f t="shared" si="43"/>
        <v>19</v>
      </c>
      <c r="AJ235" s="662" t="str">
        <f t="shared" si="44"/>
        <v>19_白糠</v>
      </c>
      <c r="AK235" s="693" t="str">
        <f>IFERROR(VLOOKUP(AJ235,観測点コードリスト!$L$2:$N$1665,3,FALSE),"")</f>
        <v>0098</v>
      </c>
    </row>
    <row r="236" spans="1:37" hidden="1">
      <c r="A236" s="662" t="s">
        <v>526</v>
      </c>
      <c r="B236" s="662">
        <v>19950</v>
      </c>
      <c r="C236" s="662" t="s">
        <v>23</v>
      </c>
      <c r="D236" s="662" t="s">
        <v>526</v>
      </c>
      <c r="E236" s="662" t="s">
        <v>572</v>
      </c>
      <c r="F236" s="662" t="s">
        <v>573</v>
      </c>
      <c r="G236" s="662">
        <v>42</v>
      </c>
      <c r="H236" s="662">
        <v>59.1</v>
      </c>
      <c r="I236" s="662">
        <v>144</v>
      </c>
      <c r="J236" s="662">
        <v>22.6</v>
      </c>
      <c r="K236" s="662">
        <v>5</v>
      </c>
      <c r="L236" s="662" t="s">
        <v>22</v>
      </c>
      <c r="M236" s="662" t="s">
        <v>22</v>
      </c>
      <c r="N236" s="662" t="s">
        <v>574</v>
      </c>
      <c r="O236" s="662" t="s">
        <v>4740</v>
      </c>
      <c r="P236" s="662" t="s">
        <v>22</v>
      </c>
      <c r="Q236" s="667">
        <f t="shared" si="45"/>
        <v>42.984999999999999</v>
      </c>
      <c r="R236" s="667">
        <f t="shared" si="46"/>
        <v>144.376667</v>
      </c>
      <c r="T236" s="668" t="s">
        <v>22</v>
      </c>
      <c r="U236" s="668" t="s">
        <v>22</v>
      </c>
      <c r="V236" s="668" t="s">
        <v>22</v>
      </c>
      <c r="W236" s="668" t="s">
        <v>22</v>
      </c>
      <c r="X236" s="668" t="s">
        <v>4605</v>
      </c>
      <c r="Y236" s="668" t="s">
        <v>22</v>
      </c>
      <c r="Z236" s="668" t="s">
        <v>22</v>
      </c>
      <c r="AB236" s="662" t="str">
        <f t="shared" si="36"/>
        <v>-</v>
      </c>
      <c r="AC236" s="662" t="str">
        <f t="shared" si="37"/>
        <v>平12.10.5</v>
      </c>
      <c r="AD236" s="662" t="str">
        <f t="shared" si="40"/>
        <v>平</v>
      </c>
      <c r="AE236" s="662" t="str">
        <f t="shared" si="38"/>
        <v>平12.10.5</v>
      </c>
      <c r="AF236" s="662" t="str">
        <f t="shared" si="41"/>
        <v>平12.10.5</v>
      </c>
      <c r="AG236" s="662" t="str">
        <f t="shared" si="42"/>
        <v/>
      </c>
      <c r="AH236" s="662">
        <f t="shared" si="39"/>
        <v>8</v>
      </c>
      <c r="AI236" s="662" t="str">
        <f t="shared" si="43"/>
        <v>19</v>
      </c>
      <c r="AJ236" s="662" t="str">
        <f t="shared" si="44"/>
        <v>19_釧路</v>
      </c>
      <c r="AK236" s="693" t="str">
        <f>IFERROR(VLOOKUP(AJ236,観測点コードリスト!$L$2:$N$1665,3,FALSE),"")</f>
        <v>47418</v>
      </c>
    </row>
    <row r="237" spans="1:37" hidden="1">
      <c r="A237" s="662" t="s">
        <v>579</v>
      </c>
      <c r="B237" s="662">
        <v>20047</v>
      </c>
      <c r="C237" s="662" t="s">
        <v>72</v>
      </c>
      <c r="D237" s="662" t="s">
        <v>580</v>
      </c>
      <c r="E237" s="662" t="s">
        <v>581</v>
      </c>
      <c r="F237" s="662" t="s">
        <v>582</v>
      </c>
      <c r="G237" s="662">
        <v>43</v>
      </c>
      <c r="H237" s="662">
        <v>30.6</v>
      </c>
      <c r="I237" s="662">
        <v>143</v>
      </c>
      <c r="J237" s="662">
        <v>8.9</v>
      </c>
      <c r="K237" s="662">
        <v>660</v>
      </c>
      <c r="L237" s="662" t="s">
        <v>22</v>
      </c>
      <c r="M237" s="662" t="s">
        <v>22</v>
      </c>
      <c r="N237" s="662" t="s">
        <v>89</v>
      </c>
      <c r="O237" s="662" t="s">
        <v>22</v>
      </c>
      <c r="P237" s="662" t="s">
        <v>22</v>
      </c>
      <c r="Q237" s="667">
        <f t="shared" si="45"/>
        <v>43.51</v>
      </c>
      <c r="R237" s="667">
        <f t="shared" si="46"/>
        <v>143.14833300000001</v>
      </c>
      <c r="T237" s="668" t="s">
        <v>4605</v>
      </c>
      <c r="U237" s="668" t="s">
        <v>22</v>
      </c>
      <c r="V237" s="668" t="s">
        <v>22</v>
      </c>
      <c r="W237" s="668" t="s">
        <v>22</v>
      </c>
      <c r="X237" s="668" t="s">
        <v>22</v>
      </c>
      <c r="Y237" s="668" t="s">
        <v>22</v>
      </c>
      <c r="Z237" s="668" t="s">
        <v>22</v>
      </c>
      <c r="AB237" s="662" t="str">
        <f t="shared" si="36"/>
        <v>平17.11.9</v>
      </c>
      <c r="AC237" s="662" t="str">
        <f t="shared" si="37"/>
        <v>平17.11.9</v>
      </c>
      <c r="AD237" s="662" t="str">
        <f t="shared" si="40"/>
        <v>平</v>
      </c>
      <c r="AE237" s="662" t="str">
        <f t="shared" si="38"/>
        <v>平17.11.9</v>
      </c>
      <c r="AF237" s="662" t="str">
        <f t="shared" si="41"/>
        <v>平17.11.9</v>
      </c>
      <c r="AG237" s="662" t="str">
        <f t="shared" si="42"/>
        <v/>
      </c>
      <c r="AH237" s="662">
        <f t="shared" si="39"/>
        <v>8</v>
      </c>
      <c r="AI237" s="662" t="str">
        <f t="shared" si="43"/>
        <v>20</v>
      </c>
      <c r="AJ237" s="662" t="str">
        <f t="shared" si="44"/>
        <v>20_三股</v>
      </c>
      <c r="AK237" s="693" t="str">
        <f>IFERROR(VLOOKUP(AJ237,観測点コードリスト!$L$2:$N$1665,3,FALSE),"")</f>
        <v>1571</v>
      </c>
    </row>
    <row r="238" spans="1:37" hidden="1">
      <c r="A238" s="662" t="s">
        <v>579</v>
      </c>
      <c r="B238" s="662">
        <v>20071</v>
      </c>
      <c r="C238" s="662" t="s">
        <v>72</v>
      </c>
      <c r="D238" s="662" t="s">
        <v>583</v>
      </c>
      <c r="E238" s="662" t="s">
        <v>584</v>
      </c>
      <c r="F238" s="662" t="s">
        <v>585</v>
      </c>
      <c r="G238" s="662">
        <v>43</v>
      </c>
      <c r="H238" s="662">
        <v>35.299999999999997</v>
      </c>
      <c r="I238" s="662">
        <v>143</v>
      </c>
      <c r="J238" s="662">
        <v>40.799999999999997</v>
      </c>
      <c r="K238" s="662">
        <v>313</v>
      </c>
      <c r="L238" s="662" t="s">
        <v>22</v>
      </c>
      <c r="M238" s="662" t="s">
        <v>22</v>
      </c>
      <c r="N238" s="662" t="s">
        <v>310</v>
      </c>
      <c r="O238" s="662" t="s">
        <v>22</v>
      </c>
      <c r="P238" s="662" t="s">
        <v>22</v>
      </c>
      <c r="Q238" s="667">
        <f t="shared" si="45"/>
        <v>43.588332999999999</v>
      </c>
      <c r="R238" s="667">
        <f t="shared" si="46"/>
        <v>143.68</v>
      </c>
      <c r="T238" s="668" t="s">
        <v>4605</v>
      </c>
      <c r="U238" s="668" t="s">
        <v>22</v>
      </c>
      <c r="V238" s="668" t="s">
        <v>22</v>
      </c>
      <c r="W238" s="668" t="s">
        <v>22</v>
      </c>
      <c r="X238" s="668" t="s">
        <v>22</v>
      </c>
      <c r="Y238" s="668" t="s">
        <v>22</v>
      </c>
      <c r="Z238" s="668" t="s">
        <v>22</v>
      </c>
      <c r="AB238" s="662" t="str">
        <f t="shared" si="36"/>
        <v>昭58.8.2</v>
      </c>
      <c r="AC238" s="662" t="str">
        <f t="shared" si="37"/>
        <v>昭58.8.2</v>
      </c>
      <c r="AD238" s="662" t="str">
        <f t="shared" si="40"/>
        <v>昭</v>
      </c>
      <c r="AE238" s="662" t="str">
        <f t="shared" si="38"/>
        <v>昭58.8.2</v>
      </c>
      <c r="AF238" s="662" t="str">
        <f t="shared" si="41"/>
        <v>昭58.8.2</v>
      </c>
      <c r="AG238" s="662" t="str">
        <f t="shared" si="42"/>
        <v/>
      </c>
      <c r="AH238" s="662">
        <f t="shared" si="39"/>
        <v>7</v>
      </c>
      <c r="AI238" s="662" t="str">
        <f t="shared" si="43"/>
        <v>20</v>
      </c>
      <c r="AJ238" s="662" t="str">
        <f t="shared" si="44"/>
        <v>20_小利別</v>
      </c>
      <c r="AK238" s="693" t="str">
        <f>IFERROR(VLOOKUP(AJ238,観測点コードリスト!$L$2:$N$1665,3,FALSE),"")</f>
        <v>1404</v>
      </c>
    </row>
    <row r="239" spans="1:37">
      <c r="A239" s="662" t="s">
        <v>579</v>
      </c>
      <c r="B239" s="662">
        <v>20146</v>
      </c>
      <c r="C239" s="662" t="s">
        <v>17</v>
      </c>
      <c r="D239" s="662" t="s">
        <v>586</v>
      </c>
      <c r="E239" s="662" t="s">
        <v>587</v>
      </c>
      <c r="F239" s="662" t="s">
        <v>588</v>
      </c>
      <c r="G239" s="662">
        <v>43</v>
      </c>
      <c r="H239" s="662">
        <v>28.1</v>
      </c>
      <c r="I239" s="662">
        <v>143</v>
      </c>
      <c r="J239" s="662">
        <v>44.3</v>
      </c>
      <c r="K239" s="662">
        <v>207</v>
      </c>
      <c r="L239" s="662">
        <v>8.1</v>
      </c>
      <c r="M239" s="662">
        <v>1.5</v>
      </c>
      <c r="N239" s="662" t="s">
        <v>385</v>
      </c>
      <c r="O239" s="662">
        <v>20900</v>
      </c>
      <c r="P239" s="662" t="s">
        <v>22</v>
      </c>
      <c r="Q239" s="667">
        <f t="shared" si="45"/>
        <v>43.468333000000001</v>
      </c>
      <c r="R239" s="667">
        <f t="shared" si="46"/>
        <v>143.73833300000001</v>
      </c>
      <c r="T239" s="668" t="s">
        <v>4605</v>
      </c>
      <c r="U239" s="668" t="s">
        <v>4605</v>
      </c>
      <c r="V239" s="668" t="s">
        <v>4605</v>
      </c>
      <c r="W239" s="668" t="s">
        <v>22</v>
      </c>
      <c r="X239" s="668" t="s">
        <v>22</v>
      </c>
      <c r="Y239" s="668" t="s">
        <v>22</v>
      </c>
      <c r="Z239" s="668" t="s">
        <v>22</v>
      </c>
      <c r="AB239" s="662" t="str">
        <f t="shared" si="36"/>
        <v>昭49.11.1</v>
      </c>
      <c r="AC239" s="662" t="str">
        <f t="shared" si="37"/>
        <v>昭52.10.21</v>
      </c>
      <c r="AD239" s="662" t="str">
        <f t="shared" si="40"/>
        <v>#</v>
      </c>
      <c r="AE239" s="662" t="str">
        <f t="shared" si="38"/>
        <v>昭52.10.21</v>
      </c>
      <c r="AF239" s="662" t="str">
        <f t="shared" si="41"/>
        <v>昭52.10.21</v>
      </c>
      <c r="AG239" s="662" t="str">
        <f t="shared" si="42"/>
        <v/>
      </c>
      <c r="AH239" s="662">
        <f t="shared" si="39"/>
        <v>9</v>
      </c>
      <c r="AI239" s="662" t="str">
        <f t="shared" si="43"/>
        <v>20</v>
      </c>
      <c r="AJ239" s="662" t="str">
        <f t="shared" si="44"/>
        <v>20_陸別</v>
      </c>
      <c r="AK239" s="693" t="str">
        <f>IFERROR(VLOOKUP(AJ239,観測点コードリスト!$L$2:$N$1665,3,FALSE),"")</f>
        <v>0101</v>
      </c>
    </row>
    <row r="240" spans="1:37">
      <c r="A240" s="662" t="s">
        <v>579</v>
      </c>
      <c r="B240" s="662">
        <v>20186</v>
      </c>
      <c r="C240" s="662" t="s">
        <v>17</v>
      </c>
      <c r="D240" s="662" t="s">
        <v>589</v>
      </c>
      <c r="E240" s="662" t="s">
        <v>590</v>
      </c>
      <c r="F240" s="662" t="s">
        <v>591</v>
      </c>
      <c r="G240" s="662">
        <v>43</v>
      </c>
      <c r="H240" s="662">
        <v>22</v>
      </c>
      <c r="I240" s="662">
        <v>143</v>
      </c>
      <c r="J240" s="662">
        <v>11.5</v>
      </c>
      <c r="K240" s="662">
        <v>540</v>
      </c>
      <c r="L240" s="662">
        <v>9.9</v>
      </c>
      <c r="M240" s="662">
        <v>1.5</v>
      </c>
      <c r="N240" s="662" t="s">
        <v>592</v>
      </c>
      <c r="O240" s="662">
        <v>20910</v>
      </c>
      <c r="P240" s="662" t="s">
        <v>22</v>
      </c>
      <c r="Q240" s="667">
        <f t="shared" si="45"/>
        <v>43.366667</v>
      </c>
      <c r="R240" s="667">
        <f t="shared" si="46"/>
        <v>143.191667</v>
      </c>
      <c r="T240" s="668" t="s">
        <v>4605</v>
      </c>
      <c r="U240" s="668" t="s">
        <v>4605</v>
      </c>
      <c r="V240" s="668" t="s">
        <v>4605</v>
      </c>
      <c r="W240" s="668" t="s">
        <v>22</v>
      </c>
      <c r="X240" s="668" t="s">
        <v>22</v>
      </c>
      <c r="Y240" s="668" t="s">
        <v>22</v>
      </c>
      <c r="Z240" s="668" t="s">
        <v>22</v>
      </c>
      <c r="AB240" s="662" t="str">
        <f t="shared" si="36"/>
        <v>昭51.4.1</v>
      </c>
      <c r="AC240" s="662" t="str">
        <f t="shared" si="37"/>
        <v>昭51.4.1</v>
      </c>
      <c r="AD240" s="662" t="str">
        <f t="shared" si="40"/>
        <v>昭</v>
      </c>
      <c r="AE240" s="662" t="str">
        <f t="shared" si="38"/>
        <v>昭51.4.1</v>
      </c>
      <c r="AF240" s="662" t="str">
        <f t="shared" si="41"/>
        <v>昭51.4.1</v>
      </c>
      <c r="AG240" s="662" t="str">
        <f t="shared" si="42"/>
        <v/>
      </c>
      <c r="AH240" s="662">
        <f t="shared" si="39"/>
        <v>7</v>
      </c>
      <c r="AI240" s="662" t="str">
        <f t="shared" si="43"/>
        <v>20</v>
      </c>
      <c r="AJ240" s="662" t="str">
        <f t="shared" si="44"/>
        <v>20_ぬかびら源泉郷</v>
      </c>
      <c r="AK240" s="693" t="str">
        <f>IFERROR(VLOOKUP(AJ240,観測点コードリスト!$L$2:$N$1665,3,FALSE),"")</f>
        <v>0103</v>
      </c>
    </row>
    <row r="241" spans="1:37" ht="18.75" hidden="1" customHeight="1">
      <c r="A241" s="662" t="s">
        <v>579</v>
      </c>
      <c r="B241" s="662">
        <v>20202</v>
      </c>
      <c r="C241" s="662" t="s">
        <v>72</v>
      </c>
      <c r="D241" s="662" t="s">
        <v>593</v>
      </c>
      <c r="E241" s="662" t="s">
        <v>594</v>
      </c>
      <c r="F241" s="662" t="s">
        <v>595</v>
      </c>
      <c r="G241" s="662">
        <v>43</v>
      </c>
      <c r="H241" s="662">
        <v>21.7</v>
      </c>
      <c r="I241" s="662">
        <v>143</v>
      </c>
      <c r="J241" s="662">
        <v>27.5</v>
      </c>
      <c r="K241" s="662">
        <v>378</v>
      </c>
      <c r="L241" s="662" t="s">
        <v>22</v>
      </c>
      <c r="M241" s="662" t="s">
        <v>22</v>
      </c>
      <c r="N241" s="662" t="s">
        <v>310</v>
      </c>
      <c r="O241" s="662" t="s">
        <v>22</v>
      </c>
      <c r="P241" s="662" t="s">
        <v>22</v>
      </c>
      <c r="Q241" s="667">
        <f t="shared" si="45"/>
        <v>43.361666999999997</v>
      </c>
      <c r="R241" s="667">
        <f t="shared" si="46"/>
        <v>143.45833300000001</v>
      </c>
      <c r="T241" s="668" t="s">
        <v>4605</v>
      </c>
      <c r="U241" s="668" t="s">
        <v>22</v>
      </c>
      <c r="V241" s="668" t="s">
        <v>22</v>
      </c>
      <c r="W241" s="668" t="s">
        <v>22</v>
      </c>
      <c r="X241" s="668" t="s">
        <v>22</v>
      </c>
      <c r="Y241" s="668" t="s">
        <v>22</v>
      </c>
      <c r="Z241" s="668" t="s">
        <v>22</v>
      </c>
      <c r="AB241" s="662" t="str">
        <f t="shared" si="36"/>
        <v>昭58.8.2</v>
      </c>
      <c r="AC241" s="662" t="str">
        <f t="shared" si="37"/>
        <v>昭58.8.2</v>
      </c>
      <c r="AD241" s="662" t="str">
        <f t="shared" si="40"/>
        <v>昭</v>
      </c>
      <c r="AE241" s="662" t="str">
        <f t="shared" si="38"/>
        <v>昭58.8.2</v>
      </c>
      <c r="AF241" s="662" t="str">
        <f t="shared" si="41"/>
        <v>昭58.8.2</v>
      </c>
      <c r="AG241" s="662" t="str">
        <f t="shared" si="42"/>
        <v/>
      </c>
      <c r="AH241" s="662">
        <f t="shared" si="39"/>
        <v>7</v>
      </c>
      <c r="AI241" s="662" t="str">
        <f t="shared" si="43"/>
        <v>20</v>
      </c>
      <c r="AJ241" s="662" t="str">
        <f t="shared" si="44"/>
        <v>20_柏倉</v>
      </c>
      <c r="AK241" s="693" t="str">
        <f>IFERROR(VLOOKUP(AJ241,観測点コードリスト!$L$2:$N$1665,3,FALSE),"")</f>
        <v>1409</v>
      </c>
    </row>
    <row r="242" spans="1:37" hidden="1">
      <c r="A242" s="662" t="s">
        <v>579</v>
      </c>
      <c r="B242" s="662">
        <v>20222</v>
      </c>
      <c r="C242" s="662" t="s">
        <v>72</v>
      </c>
      <c r="D242" s="662" t="s">
        <v>596</v>
      </c>
      <c r="E242" s="662" t="s">
        <v>597</v>
      </c>
      <c r="F242" s="662" t="s">
        <v>598</v>
      </c>
      <c r="G242" s="662">
        <v>43</v>
      </c>
      <c r="H242" s="662">
        <v>19.100000000000001</v>
      </c>
      <c r="I242" s="662">
        <v>143</v>
      </c>
      <c r="J242" s="662">
        <v>48.1</v>
      </c>
      <c r="K242" s="662">
        <v>232</v>
      </c>
      <c r="L242" s="662" t="s">
        <v>22</v>
      </c>
      <c r="M242" s="662" t="s">
        <v>22</v>
      </c>
      <c r="N242" s="662" t="s">
        <v>599</v>
      </c>
      <c r="O242" s="662" t="s">
        <v>22</v>
      </c>
      <c r="P242" s="662" t="s">
        <v>22</v>
      </c>
      <c r="Q242" s="667">
        <f t="shared" si="45"/>
        <v>43.318333000000003</v>
      </c>
      <c r="R242" s="667">
        <f t="shared" si="46"/>
        <v>143.80166700000001</v>
      </c>
      <c r="T242" s="668" t="s">
        <v>4605</v>
      </c>
      <c r="U242" s="668" t="s">
        <v>22</v>
      </c>
      <c r="V242" s="668" t="s">
        <v>22</v>
      </c>
      <c r="W242" s="668" t="s">
        <v>22</v>
      </c>
      <c r="X242" s="668" t="s">
        <v>22</v>
      </c>
      <c r="Y242" s="668" t="s">
        <v>22</v>
      </c>
      <c r="Z242" s="668" t="s">
        <v>22</v>
      </c>
      <c r="AB242" s="662" t="str">
        <f t="shared" si="36"/>
        <v>昭58.10.5</v>
      </c>
      <c r="AC242" s="662" t="str">
        <f t="shared" si="37"/>
        <v>昭58.10.5</v>
      </c>
      <c r="AD242" s="662" t="str">
        <f t="shared" si="40"/>
        <v>昭</v>
      </c>
      <c r="AE242" s="662" t="str">
        <f t="shared" si="38"/>
        <v>昭58.10.5</v>
      </c>
      <c r="AF242" s="662" t="str">
        <f t="shared" si="41"/>
        <v>昭58.10.5</v>
      </c>
      <c r="AG242" s="662" t="str">
        <f t="shared" si="42"/>
        <v/>
      </c>
      <c r="AH242" s="662">
        <f t="shared" si="39"/>
        <v>8</v>
      </c>
      <c r="AI242" s="662" t="str">
        <f t="shared" si="43"/>
        <v>20</v>
      </c>
      <c r="AJ242" s="662" t="str">
        <f t="shared" si="44"/>
        <v>20_上螺湾</v>
      </c>
      <c r="AK242" s="693" t="str">
        <f>IFERROR(VLOOKUP(AJ242,観測点コードリスト!$L$2:$N$1665,3,FALSE),"")</f>
        <v>1410</v>
      </c>
    </row>
    <row r="243" spans="1:37">
      <c r="A243" s="662" t="s">
        <v>579</v>
      </c>
      <c r="B243" s="662">
        <v>20266</v>
      </c>
      <c r="C243" s="662" t="s">
        <v>17</v>
      </c>
      <c r="D243" s="662" t="s">
        <v>600</v>
      </c>
      <c r="E243" s="662" t="s">
        <v>601</v>
      </c>
      <c r="F243" s="662" t="s">
        <v>602</v>
      </c>
      <c r="G243" s="662">
        <v>43</v>
      </c>
      <c r="H243" s="662">
        <v>14.5</v>
      </c>
      <c r="I243" s="662">
        <v>143</v>
      </c>
      <c r="J243" s="662">
        <v>17.7</v>
      </c>
      <c r="K243" s="662">
        <v>287</v>
      </c>
      <c r="L243" s="662">
        <v>10.1</v>
      </c>
      <c r="M243" s="662">
        <v>1.5</v>
      </c>
      <c r="N243" s="662" t="s">
        <v>365</v>
      </c>
      <c r="O243" s="662">
        <v>20920</v>
      </c>
      <c r="P243" s="662" t="s">
        <v>22</v>
      </c>
      <c r="Q243" s="667">
        <f t="shared" si="45"/>
        <v>43.241667</v>
      </c>
      <c r="R243" s="667">
        <f t="shared" si="46"/>
        <v>143.29499999999999</v>
      </c>
      <c r="T243" s="668" t="s">
        <v>4605</v>
      </c>
      <c r="U243" s="668" t="s">
        <v>4605</v>
      </c>
      <c r="V243" s="668" t="s">
        <v>4605</v>
      </c>
      <c r="W243" s="668" t="s">
        <v>22</v>
      </c>
      <c r="X243" s="668" t="s">
        <v>22</v>
      </c>
      <c r="Y243" s="668" t="s">
        <v>22</v>
      </c>
      <c r="Z243" s="668" t="s">
        <v>22</v>
      </c>
      <c r="AB243" s="662" t="str">
        <f t="shared" si="36"/>
        <v>昭49.11.1</v>
      </c>
      <c r="AC243" s="662" t="str">
        <f t="shared" si="37"/>
        <v>昭52.10.20</v>
      </c>
      <c r="AD243" s="662" t="str">
        <f t="shared" si="40"/>
        <v>#</v>
      </c>
      <c r="AE243" s="662" t="str">
        <f t="shared" si="38"/>
        <v>昭52.10.20</v>
      </c>
      <c r="AF243" s="662" t="str">
        <f t="shared" si="41"/>
        <v>昭52.10.20</v>
      </c>
      <c r="AG243" s="662" t="str">
        <f t="shared" si="42"/>
        <v/>
      </c>
      <c r="AH243" s="662">
        <f t="shared" si="39"/>
        <v>9</v>
      </c>
      <c r="AI243" s="662" t="str">
        <f t="shared" si="43"/>
        <v>20</v>
      </c>
      <c r="AJ243" s="662" t="str">
        <f t="shared" si="44"/>
        <v>20_上士幌</v>
      </c>
      <c r="AK243" s="693" t="str">
        <f>IFERROR(VLOOKUP(AJ243,観測点コードリスト!$L$2:$N$1665,3,FALSE),"")</f>
        <v>0107</v>
      </c>
    </row>
    <row r="244" spans="1:37">
      <c r="A244" s="662" t="s">
        <v>579</v>
      </c>
      <c r="B244" s="662">
        <v>20276</v>
      </c>
      <c r="C244" s="662" t="s">
        <v>17</v>
      </c>
      <c r="D244" s="662" t="s">
        <v>603</v>
      </c>
      <c r="E244" s="662" t="s">
        <v>604</v>
      </c>
      <c r="F244" s="662" t="s">
        <v>605</v>
      </c>
      <c r="G244" s="662">
        <v>43</v>
      </c>
      <c r="H244" s="662">
        <v>14.6</v>
      </c>
      <c r="I244" s="662">
        <v>143</v>
      </c>
      <c r="J244" s="662">
        <v>33.200000000000003</v>
      </c>
      <c r="K244" s="662">
        <v>90</v>
      </c>
      <c r="L244" s="662">
        <v>10</v>
      </c>
      <c r="M244" s="662">
        <v>1.5</v>
      </c>
      <c r="N244" s="662" t="s">
        <v>385</v>
      </c>
      <c r="O244" s="662" t="s">
        <v>22</v>
      </c>
      <c r="P244" s="662" t="s">
        <v>40</v>
      </c>
      <c r="Q244" s="667">
        <f t="shared" si="45"/>
        <v>43.243333</v>
      </c>
      <c r="R244" s="667">
        <f t="shared" si="46"/>
        <v>143.55333300000001</v>
      </c>
      <c r="T244" s="668" t="s">
        <v>4605</v>
      </c>
      <c r="U244" s="668" t="s">
        <v>4605</v>
      </c>
      <c r="V244" s="668" t="s">
        <v>4605</v>
      </c>
      <c r="W244" s="668" t="s">
        <v>22</v>
      </c>
      <c r="X244" s="668" t="s">
        <v>22</v>
      </c>
      <c r="Y244" s="668" t="s">
        <v>22</v>
      </c>
      <c r="Z244" s="668" t="s">
        <v>22</v>
      </c>
      <c r="AB244" s="662" t="str">
        <f t="shared" si="36"/>
        <v>昭49.11.1</v>
      </c>
      <c r="AC244" s="662" t="str">
        <f t="shared" si="37"/>
        <v>昭52.10.21</v>
      </c>
      <c r="AD244" s="662" t="str">
        <f t="shared" si="40"/>
        <v>#</v>
      </c>
      <c r="AE244" s="662" t="str">
        <f t="shared" si="38"/>
        <v>昭52.10.21</v>
      </c>
      <c r="AF244" s="662" t="str">
        <f t="shared" si="41"/>
        <v>昭52.10.21</v>
      </c>
      <c r="AG244" s="662" t="str">
        <f t="shared" si="42"/>
        <v/>
      </c>
      <c r="AH244" s="662">
        <f t="shared" si="39"/>
        <v>9</v>
      </c>
      <c r="AI244" s="662" t="str">
        <f t="shared" si="43"/>
        <v>20</v>
      </c>
      <c r="AJ244" s="662" t="str">
        <f t="shared" si="44"/>
        <v>20_足寄</v>
      </c>
      <c r="AK244" s="693" t="str">
        <f>IFERROR(VLOOKUP(AJ244,観測点コードリスト!$L$2:$N$1665,3,FALSE),"")</f>
        <v>0109</v>
      </c>
    </row>
    <row r="245" spans="1:37" hidden="1">
      <c r="A245" s="662" t="s">
        <v>579</v>
      </c>
      <c r="B245" s="662">
        <v>20331</v>
      </c>
      <c r="C245" s="662" t="s">
        <v>72</v>
      </c>
      <c r="D245" s="662" t="s">
        <v>606</v>
      </c>
      <c r="E245" s="662" t="s">
        <v>607</v>
      </c>
      <c r="F245" s="662" t="s">
        <v>608</v>
      </c>
      <c r="G245" s="662">
        <v>43</v>
      </c>
      <c r="H245" s="662">
        <v>6.9</v>
      </c>
      <c r="I245" s="662">
        <v>143</v>
      </c>
      <c r="J245" s="662">
        <v>26.6</v>
      </c>
      <c r="K245" s="662">
        <v>104</v>
      </c>
      <c r="L245" s="662" t="s">
        <v>22</v>
      </c>
      <c r="M245" s="662" t="s">
        <v>22</v>
      </c>
      <c r="N245" s="662" t="s">
        <v>310</v>
      </c>
      <c r="O245" s="662" t="s">
        <v>22</v>
      </c>
      <c r="P245" s="662" t="s">
        <v>22</v>
      </c>
      <c r="Q245" s="667">
        <f t="shared" si="45"/>
        <v>43.115000000000002</v>
      </c>
      <c r="R245" s="667">
        <f t="shared" si="46"/>
        <v>143.443333</v>
      </c>
      <c r="T245" s="668" t="s">
        <v>4605</v>
      </c>
      <c r="U245" s="668" t="s">
        <v>22</v>
      </c>
      <c r="V245" s="668" t="s">
        <v>22</v>
      </c>
      <c r="W245" s="668" t="s">
        <v>22</v>
      </c>
      <c r="X245" s="668" t="s">
        <v>22</v>
      </c>
      <c r="Y245" s="668" t="s">
        <v>22</v>
      </c>
      <c r="Z245" s="668" t="s">
        <v>22</v>
      </c>
      <c r="AB245" s="662" t="str">
        <f t="shared" si="36"/>
        <v>昭58.8.2</v>
      </c>
      <c r="AC245" s="662" t="str">
        <f t="shared" si="37"/>
        <v>昭58.8.2</v>
      </c>
      <c r="AD245" s="662" t="str">
        <f t="shared" si="40"/>
        <v>昭</v>
      </c>
      <c r="AE245" s="662" t="str">
        <f t="shared" si="38"/>
        <v>昭58.8.2</v>
      </c>
      <c r="AF245" s="662" t="str">
        <f t="shared" si="41"/>
        <v>昭58.8.2</v>
      </c>
      <c r="AG245" s="662" t="str">
        <f t="shared" si="42"/>
        <v/>
      </c>
      <c r="AH245" s="662">
        <f t="shared" si="39"/>
        <v>7</v>
      </c>
      <c r="AI245" s="662" t="str">
        <f t="shared" si="43"/>
        <v>20</v>
      </c>
      <c r="AJ245" s="662" t="str">
        <f t="shared" si="44"/>
        <v>20_押帯</v>
      </c>
      <c r="AK245" s="693" t="str">
        <f>IFERROR(VLOOKUP(AJ245,観測点コードリスト!$L$2:$N$1665,3,FALSE),"")</f>
        <v>1405</v>
      </c>
    </row>
    <row r="246" spans="1:37" ht="18.75" customHeight="1">
      <c r="A246" s="662" t="s">
        <v>579</v>
      </c>
      <c r="B246" s="662">
        <v>20341</v>
      </c>
      <c r="C246" s="662" t="s">
        <v>17</v>
      </c>
      <c r="D246" s="662" t="s">
        <v>609</v>
      </c>
      <c r="E246" s="662" t="s">
        <v>610</v>
      </c>
      <c r="F246" s="662" t="s">
        <v>611</v>
      </c>
      <c r="G246" s="662">
        <v>43</v>
      </c>
      <c r="H246" s="662">
        <v>7.9</v>
      </c>
      <c r="I246" s="662">
        <v>143</v>
      </c>
      <c r="J246" s="662">
        <v>36</v>
      </c>
      <c r="K246" s="662">
        <v>67</v>
      </c>
      <c r="L246" s="662">
        <v>10</v>
      </c>
      <c r="M246" s="662">
        <v>1.5</v>
      </c>
      <c r="N246" s="662" t="s">
        <v>612</v>
      </c>
      <c r="O246" s="662">
        <v>20935</v>
      </c>
      <c r="P246" s="662" t="s">
        <v>22</v>
      </c>
      <c r="Q246" s="667">
        <f t="shared" si="45"/>
        <v>43.131667</v>
      </c>
      <c r="R246" s="667">
        <f t="shared" si="46"/>
        <v>143.6</v>
      </c>
      <c r="T246" s="668" t="s">
        <v>4605</v>
      </c>
      <c r="U246" s="668" t="s">
        <v>4605</v>
      </c>
      <c r="V246" s="668" t="s">
        <v>4605</v>
      </c>
      <c r="W246" s="668" t="s">
        <v>22</v>
      </c>
      <c r="X246" s="668" t="s">
        <v>22</v>
      </c>
      <c r="Y246" s="668" t="s">
        <v>22</v>
      </c>
      <c r="Z246" s="668" t="s">
        <v>22</v>
      </c>
      <c r="AB246" s="662" t="str">
        <f t="shared" si="36"/>
        <v>昭49.11.1</v>
      </c>
      <c r="AC246" s="662" t="str">
        <f t="shared" si="37"/>
        <v>昭51.3.10</v>
      </c>
      <c r="AD246" s="662" t="str">
        <f t="shared" si="40"/>
        <v>#</v>
      </c>
      <c r="AE246" s="662" t="str">
        <f t="shared" si="38"/>
        <v>昭51.3.10</v>
      </c>
      <c r="AF246" s="662" t="str">
        <f t="shared" si="41"/>
        <v>昭51.3.10</v>
      </c>
      <c r="AG246" s="662" t="str">
        <f t="shared" si="42"/>
        <v/>
      </c>
      <c r="AH246" s="662">
        <f t="shared" si="39"/>
        <v>8</v>
      </c>
      <c r="AI246" s="662" t="str">
        <f t="shared" si="43"/>
        <v>20</v>
      </c>
      <c r="AJ246" s="662" t="str">
        <f t="shared" si="44"/>
        <v>20_本別</v>
      </c>
      <c r="AK246" s="693" t="str">
        <f>IFERROR(VLOOKUP(AJ246,観測点コードリスト!$L$2:$N$1665,3,FALSE),"")</f>
        <v>0112</v>
      </c>
    </row>
    <row r="247" spans="1:37">
      <c r="A247" s="662" t="s">
        <v>579</v>
      </c>
      <c r="B247" s="662">
        <v>20356</v>
      </c>
      <c r="C247" s="662" t="s">
        <v>17</v>
      </c>
      <c r="D247" s="662" t="s">
        <v>613</v>
      </c>
      <c r="E247" s="662" t="s">
        <v>614</v>
      </c>
      <c r="F247" s="662" t="s">
        <v>615</v>
      </c>
      <c r="G247" s="662">
        <v>43</v>
      </c>
      <c r="H247" s="662">
        <v>4.5999999999999996</v>
      </c>
      <c r="I247" s="662">
        <v>142</v>
      </c>
      <c r="J247" s="662">
        <v>50.4</v>
      </c>
      <c r="K247" s="662">
        <v>178</v>
      </c>
      <c r="L247" s="662">
        <v>8.3000000000000007</v>
      </c>
      <c r="M247" s="662">
        <v>1.5</v>
      </c>
      <c r="N247" s="662" t="s">
        <v>51</v>
      </c>
      <c r="O247" s="662">
        <v>20930</v>
      </c>
      <c r="P247" s="662" t="s">
        <v>40</v>
      </c>
      <c r="Q247" s="667">
        <f t="shared" si="45"/>
        <v>43.076667</v>
      </c>
      <c r="R247" s="667">
        <f t="shared" si="46"/>
        <v>142.84</v>
      </c>
      <c r="T247" s="668" t="s">
        <v>4605</v>
      </c>
      <c r="U247" s="668" t="s">
        <v>4605</v>
      </c>
      <c r="V247" s="668" t="s">
        <v>4605</v>
      </c>
      <c r="W247" s="668" t="s">
        <v>22</v>
      </c>
      <c r="X247" s="668" t="s">
        <v>22</v>
      </c>
      <c r="Y247" s="668" t="s">
        <v>22</v>
      </c>
      <c r="Z247" s="668" t="s">
        <v>22</v>
      </c>
      <c r="AB247" s="662" t="str">
        <f t="shared" si="36"/>
        <v>昭49.11.1</v>
      </c>
      <c r="AC247" s="662" t="str">
        <f t="shared" si="37"/>
        <v>昭52.10.24</v>
      </c>
      <c r="AD247" s="662" t="str">
        <f t="shared" si="40"/>
        <v>#</v>
      </c>
      <c r="AE247" s="662" t="str">
        <f t="shared" si="38"/>
        <v>昭52.10.24</v>
      </c>
      <c r="AF247" s="662" t="str">
        <f t="shared" si="41"/>
        <v>昭52.10.24</v>
      </c>
      <c r="AG247" s="662" t="str">
        <f t="shared" si="42"/>
        <v/>
      </c>
      <c r="AH247" s="662">
        <f t="shared" si="39"/>
        <v>9</v>
      </c>
      <c r="AI247" s="662" t="str">
        <f t="shared" si="43"/>
        <v>20</v>
      </c>
      <c r="AJ247" s="662" t="str">
        <f t="shared" si="44"/>
        <v>20_新得</v>
      </c>
      <c r="AK247" s="693" t="str">
        <f>IFERROR(VLOOKUP(AJ247,観測点コードリスト!$L$2:$N$1665,3,FALSE),"")</f>
        <v>0113</v>
      </c>
    </row>
    <row r="248" spans="1:37" ht="18.75" customHeight="1">
      <c r="A248" s="662" t="s">
        <v>579</v>
      </c>
      <c r="B248" s="662">
        <v>20361</v>
      </c>
      <c r="C248" s="662" t="s">
        <v>17</v>
      </c>
      <c r="D248" s="662" t="s">
        <v>616</v>
      </c>
      <c r="E248" s="662" t="s">
        <v>617</v>
      </c>
      <c r="F248" s="662" t="s">
        <v>618</v>
      </c>
      <c r="G248" s="662">
        <v>43</v>
      </c>
      <c r="H248" s="662">
        <v>6.2</v>
      </c>
      <c r="I248" s="662">
        <v>142</v>
      </c>
      <c r="J248" s="662">
        <v>59.7</v>
      </c>
      <c r="K248" s="662">
        <v>206</v>
      </c>
      <c r="L248" s="662">
        <v>8</v>
      </c>
      <c r="M248" s="662">
        <v>1.5</v>
      </c>
      <c r="N248" s="662" t="s">
        <v>619</v>
      </c>
      <c r="O248" s="662" t="s">
        <v>22</v>
      </c>
      <c r="P248" s="662" t="s">
        <v>40</v>
      </c>
      <c r="Q248" s="667">
        <f t="shared" si="45"/>
        <v>43.103332999999999</v>
      </c>
      <c r="R248" s="667">
        <f t="shared" si="46"/>
        <v>142.995</v>
      </c>
      <c r="T248" s="668" t="s">
        <v>4605</v>
      </c>
      <c r="U248" s="668" t="s">
        <v>4605</v>
      </c>
      <c r="V248" s="668" t="s">
        <v>4605</v>
      </c>
      <c r="W248" s="668" t="s">
        <v>22</v>
      </c>
      <c r="X248" s="668" t="s">
        <v>22</v>
      </c>
      <c r="Y248" s="668" t="s">
        <v>22</v>
      </c>
      <c r="Z248" s="668" t="s">
        <v>22</v>
      </c>
      <c r="AB248" s="662" t="str">
        <f t="shared" si="36"/>
        <v>昭49.11.1</v>
      </c>
      <c r="AC248" s="662" t="str">
        <f t="shared" si="37"/>
        <v>昭53.10.30</v>
      </c>
      <c r="AD248" s="662" t="str">
        <f t="shared" si="40"/>
        <v>#</v>
      </c>
      <c r="AE248" s="662" t="str">
        <f t="shared" si="38"/>
        <v>昭53.10.30</v>
      </c>
      <c r="AF248" s="662" t="str">
        <f t="shared" si="41"/>
        <v>昭53.10.30</v>
      </c>
      <c r="AG248" s="662" t="str">
        <f t="shared" si="42"/>
        <v/>
      </c>
      <c r="AH248" s="662">
        <f t="shared" si="39"/>
        <v>9</v>
      </c>
      <c r="AI248" s="662" t="str">
        <f t="shared" si="43"/>
        <v>20</v>
      </c>
      <c r="AJ248" s="662" t="str">
        <f t="shared" si="44"/>
        <v>20_鹿追</v>
      </c>
      <c r="AK248" s="693" t="str">
        <f>IFERROR(VLOOKUP(AJ248,観測点コードリスト!$L$2:$N$1665,3,FALSE),"")</f>
        <v>0114</v>
      </c>
    </row>
    <row r="249" spans="1:37">
      <c r="A249" s="662" t="s">
        <v>579</v>
      </c>
      <c r="B249" s="662">
        <v>20371</v>
      </c>
      <c r="C249" s="662" t="s">
        <v>17</v>
      </c>
      <c r="D249" s="662" t="s">
        <v>620</v>
      </c>
      <c r="E249" s="662" t="s">
        <v>621</v>
      </c>
      <c r="F249" s="662" t="s">
        <v>622</v>
      </c>
      <c r="G249" s="662">
        <v>43</v>
      </c>
      <c r="H249" s="662">
        <v>3</v>
      </c>
      <c r="I249" s="662">
        <v>143</v>
      </c>
      <c r="J249" s="662">
        <v>11</v>
      </c>
      <c r="K249" s="662">
        <v>112</v>
      </c>
      <c r="L249" s="662">
        <v>10</v>
      </c>
      <c r="M249" s="662">
        <v>1.5</v>
      </c>
      <c r="N249" s="662" t="s">
        <v>47</v>
      </c>
      <c r="O249" s="662" t="s">
        <v>22</v>
      </c>
      <c r="P249" s="662" t="s">
        <v>40</v>
      </c>
      <c r="Q249" s="667">
        <f t="shared" si="45"/>
        <v>43.05</v>
      </c>
      <c r="R249" s="667">
        <f t="shared" si="46"/>
        <v>143.183333</v>
      </c>
      <c r="T249" s="668" t="s">
        <v>4605</v>
      </c>
      <c r="U249" s="668" t="s">
        <v>4605</v>
      </c>
      <c r="V249" s="668" t="s">
        <v>4605</v>
      </c>
      <c r="W249" s="668" t="s">
        <v>22</v>
      </c>
      <c r="X249" s="668" t="s">
        <v>22</v>
      </c>
      <c r="Y249" s="668" t="s">
        <v>22</v>
      </c>
      <c r="Z249" s="668" t="s">
        <v>22</v>
      </c>
      <c r="AB249" s="662" t="str">
        <f t="shared" si="36"/>
        <v>昭52.10.20</v>
      </c>
      <c r="AC249" s="662" t="str">
        <f t="shared" si="37"/>
        <v>昭52.10.20</v>
      </c>
      <c r="AD249" s="662" t="str">
        <f t="shared" si="40"/>
        <v>昭</v>
      </c>
      <c r="AE249" s="662" t="str">
        <f t="shared" si="38"/>
        <v>昭52.10.20</v>
      </c>
      <c r="AF249" s="662" t="str">
        <f t="shared" si="41"/>
        <v>昭52.10.20</v>
      </c>
      <c r="AG249" s="662" t="str">
        <f t="shared" si="42"/>
        <v/>
      </c>
      <c r="AH249" s="662">
        <f t="shared" si="39"/>
        <v>9</v>
      </c>
      <c r="AI249" s="662" t="str">
        <f t="shared" si="43"/>
        <v>20</v>
      </c>
      <c r="AJ249" s="662" t="str">
        <f t="shared" si="44"/>
        <v>20_駒場</v>
      </c>
      <c r="AK249" s="693" t="str">
        <f>IFERROR(VLOOKUP(AJ249,観測点コードリスト!$L$2:$N$1665,3,FALSE),"")</f>
        <v>1204</v>
      </c>
    </row>
    <row r="250" spans="1:37">
      <c r="A250" s="662" t="s">
        <v>579</v>
      </c>
      <c r="B250" s="662">
        <v>20421</v>
      </c>
      <c r="C250" s="662" t="s">
        <v>17</v>
      </c>
      <c r="D250" s="662" t="s">
        <v>623</v>
      </c>
      <c r="E250" s="662" t="s">
        <v>624</v>
      </c>
      <c r="F250" s="662" t="s">
        <v>625</v>
      </c>
      <c r="G250" s="662">
        <v>42</v>
      </c>
      <c r="H250" s="662">
        <v>54</v>
      </c>
      <c r="I250" s="662">
        <v>143</v>
      </c>
      <c r="J250" s="662">
        <v>2.6</v>
      </c>
      <c r="K250" s="662">
        <v>90</v>
      </c>
      <c r="L250" s="662">
        <v>10</v>
      </c>
      <c r="M250" s="662">
        <v>1.5</v>
      </c>
      <c r="N250" s="662" t="s">
        <v>51</v>
      </c>
      <c r="O250" s="662">
        <v>20940</v>
      </c>
      <c r="P250" s="662" t="s">
        <v>40</v>
      </c>
      <c r="Q250" s="667">
        <f t="shared" si="45"/>
        <v>42.9</v>
      </c>
      <c r="R250" s="667">
        <f t="shared" si="46"/>
        <v>143.04333299999999</v>
      </c>
      <c r="T250" s="668" t="s">
        <v>4605</v>
      </c>
      <c r="U250" s="668" t="s">
        <v>4605</v>
      </c>
      <c r="V250" s="668" t="s">
        <v>4605</v>
      </c>
      <c r="W250" s="668" t="s">
        <v>22</v>
      </c>
      <c r="X250" s="668" t="s">
        <v>22</v>
      </c>
      <c r="Y250" s="668" t="s">
        <v>22</v>
      </c>
      <c r="Z250" s="668" t="s">
        <v>22</v>
      </c>
      <c r="AB250" s="662" t="str">
        <f t="shared" si="36"/>
        <v>昭49.11.1</v>
      </c>
      <c r="AC250" s="662" t="str">
        <f t="shared" si="37"/>
        <v>昭52.10.24</v>
      </c>
      <c r="AD250" s="662" t="str">
        <f t="shared" si="40"/>
        <v>#</v>
      </c>
      <c r="AE250" s="662" t="str">
        <f t="shared" si="38"/>
        <v>昭52.10.24</v>
      </c>
      <c r="AF250" s="662" t="str">
        <f t="shared" si="41"/>
        <v>昭52.10.24</v>
      </c>
      <c r="AG250" s="662" t="str">
        <f t="shared" si="42"/>
        <v/>
      </c>
      <c r="AH250" s="662">
        <f t="shared" si="39"/>
        <v>9</v>
      </c>
      <c r="AI250" s="662" t="str">
        <f t="shared" si="43"/>
        <v>20</v>
      </c>
      <c r="AJ250" s="662" t="str">
        <f t="shared" si="44"/>
        <v>20_芽室</v>
      </c>
      <c r="AK250" s="693" t="str">
        <f>IFERROR(VLOOKUP(AJ250,観測点コードリスト!$L$2:$N$1665,3,FALSE),"")</f>
        <v>0115</v>
      </c>
    </row>
    <row r="251" spans="1:37" hidden="1">
      <c r="A251" s="662" t="s">
        <v>579</v>
      </c>
      <c r="B251" s="662">
        <v>20432</v>
      </c>
      <c r="C251" s="662" t="s">
        <v>23</v>
      </c>
      <c r="D251" s="662" t="s">
        <v>626</v>
      </c>
      <c r="E251" s="662" t="s">
        <v>627</v>
      </c>
      <c r="F251" s="662" t="s">
        <v>628</v>
      </c>
      <c r="G251" s="662">
        <v>42</v>
      </c>
      <c r="H251" s="662">
        <v>55.3</v>
      </c>
      <c r="I251" s="662">
        <v>143</v>
      </c>
      <c r="J251" s="662">
        <v>12.7</v>
      </c>
      <c r="K251" s="662">
        <v>38</v>
      </c>
      <c r="L251" s="662" t="s">
        <v>22</v>
      </c>
      <c r="M251" s="662" t="s">
        <v>22</v>
      </c>
      <c r="N251" s="662" t="s">
        <v>629</v>
      </c>
      <c r="O251" s="662">
        <v>20943</v>
      </c>
      <c r="P251" s="662" t="s">
        <v>630</v>
      </c>
      <c r="Q251" s="667">
        <f t="shared" si="45"/>
        <v>42.921666999999999</v>
      </c>
      <c r="R251" s="667">
        <f t="shared" si="46"/>
        <v>143.21166700000001</v>
      </c>
      <c r="T251" s="668" t="s">
        <v>4605</v>
      </c>
      <c r="U251" s="668" t="s">
        <v>4605</v>
      </c>
      <c r="V251" s="668" t="s">
        <v>22</v>
      </c>
      <c r="W251" s="668" t="s">
        <v>4605</v>
      </c>
      <c r="X251" s="668" t="s">
        <v>22</v>
      </c>
      <c r="Y251" s="668" t="s">
        <v>22</v>
      </c>
      <c r="Z251" s="668" t="s">
        <v>4605</v>
      </c>
      <c r="AB251" s="662" t="str">
        <f t="shared" si="36"/>
        <v>平10.1.28</v>
      </c>
      <c r="AC251" s="662" t="str">
        <f t="shared" si="37"/>
        <v>平10.1.28</v>
      </c>
      <c r="AD251" s="662" t="str">
        <f t="shared" si="40"/>
        <v>平</v>
      </c>
      <c r="AE251" s="662" t="str">
        <f t="shared" si="38"/>
        <v>平10.1.28</v>
      </c>
      <c r="AF251" s="662" t="str">
        <f t="shared" si="41"/>
        <v>平10.1.28</v>
      </c>
      <c r="AG251" s="662" t="str">
        <f t="shared" si="42"/>
        <v/>
      </c>
      <c r="AH251" s="662">
        <f t="shared" si="39"/>
        <v>8</v>
      </c>
      <c r="AI251" s="662" t="str">
        <f t="shared" si="43"/>
        <v>20</v>
      </c>
      <c r="AJ251" s="662" t="str">
        <f t="shared" si="44"/>
        <v>20_帯広</v>
      </c>
      <c r="AK251" s="693" t="str">
        <f>IFERROR(VLOOKUP(AJ251,観測点コードリスト!$L$2:$N$1665,3,FALSE),"")</f>
        <v>47417</v>
      </c>
    </row>
    <row r="252" spans="1:37">
      <c r="A252" s="662" t="s">
        <v>579</v>
      </c>
      <c r="B252" s="662">
        <v>20432</v>
      </c>
      <c r="C252" s="662" t="s">
        <v>23</v>
      </c>
      <c r="D252" s="662" t="s">
        <v>626</v>
      </c>
      <c r="E252" s="662" t="s">
        <v>627</v>
      </c>
      <c r="F252" s="662" t="s">
        <v>631</v>
      </c>
      <c r="G252" s="662">
        <v>42</v>
      </c>
      <c r="H252" s="662">
        <v>54.5</v>
      </c>
      <c r="I252" s="662">
        <v>143</v>
      </c>
      <c r="J252" s="662">
        <v>13.4</v>
      </c>
      <c r="K252" s="662">
        <v>45</v>
      </c>
      <c r="L252" s="662">
        <v>11.2</v>
      </c>
      <c r="M252" s="662" t="s">
        <v>22</v>
      </c>
      <c r="N252" s="662" t="s">
        <v>629</v>
      </c>
      <c r="O252" s="662" t="s">
        <v>22</v>
      </c>
      <c r="P252" s="662" t="s">
        <v>632</v>
      </c>
      <c r="Q252" s="667">
        <f t="shared" si="45"/>
        <v>42.908332999999999</v>
      </c>
      <c r="R252" s="667">
        <f t="shared" si="46"/>
        <v>143.223333</v>
      </c>
      <c r="T252" s="668" t="s">
        <v>22</v>
      </c>
      <c r="U252" s="668" t="s">
        <v>22</v>
      </c>
      <c r="V252" s="668" t="s">
        <v>4605</v>
      </c>
      <c r="W252" s="668" t="s">
        <v>22</v>
      </c>
      <c r="X252" s="668" t="s">
        <v>22</v>
      </c>
      <c r="Y252" s="668" t="s">
        <v>4605</v>
      </c>
      <c r="Z252" s="668" t="s">
        <v>22</v>
      </c>
      <c r="AB252" s="662" t="str">
        <f t="shared" si="36"/>
        <v>-</v>
      </c>
      <c r="AC252" s="662" t="str">
        <f t="shared" si="37"/>
        <v>平10.1.28</v>
      </c>
      <c r="AD252" s="662" t="str">
        <f t="shared" si="40"/>
        <v>平</v>
      </c>
      <c r="AE252" s="662" t="str">
        <f t="shared" si="38"/>
        <v>平10.1.28</v>
      </c>
      <c r="AF252" s="662" t="str">
        <f t="shared" si="41"/>
        <v>平10.1.28</v>
      </c>
      <c r="AG252" s="662" t="str">
        <f t="shared" si="42"/>
        <v/>
      </c>
      <c r="AH252" s="662">
        <f t="shared" si="39"/>
        <v>8</v>
      </c>
      <c r="AI252" s="662" t="str">
        <f t="shared" si="43"/>
        <v>20</v>
      </c>
      <c r="AJ252" s="662" t="str">
        <f t="shared" si="44"/>
        <v>20_帯広</v>
      </c>
      <c r="AK252" s="693" t="str">
        <f>IFERROR(VLOOKUP(AJ252,観測点コードリスト!$L$2:$N$1665,3,FALSE),"")</f>
        <v>47417</v>
      </c>
    </row>
    <row r="253" spans="1:37" ht="18.75" customHeight="1">
      <c r="A253" s="662" t="s">
        <v>579</v>
      </c>
      <c r="B253" s="662">
        <v>20441</v>
      </c>
      <c r="C253" s="662" t="s">
        <v>17</v>
      </c>
      <c r="D253" s="662" t="s">
        <v>633</v>
      </c>
      <c r="E253" s="662" t="s">
        <v>634</v>
      </c>
      <c r="F253" s="662" t="s">
        <v>635</v>
      </c>
      <c r="G253" s="662">
        <v>42</v>
      </c>
      <c r="H253" s="662">
        <v>55.2</v>
      </c>
      <c r="I253" s="662">
        <v>143</v>
      </c>
      <c r="J253" s="662">
        <v>27.5</v>
      </c>
      <c r="K253" s="662">
        <v>42</v>
      </c>
      <c r="L253" s="662">
        <v>10</v>
      </c>
      <c r="M253" s="662">
        <v>1.5</v>
      </c>
      <c r="N253" s="662" t="s">
        <v>197</v>
      </c>
      <c r="O253" s="662" t="s">
        <v>22</v>
      </c>
      <c r="P253" s="662" t="s">
        <v>40</v>
      </c>
      <c r="Q253" s="667">
        <f t="shared" si="45"/>
        <v>42.92</v>
      </c>
      <c r="R253" s="667">
        <f t="shared" si="46"/>
        <v>143.45833300000001</v>
      </c>
      <c r="T253" s="668" t="s">
        <v>4605</v>
      </c>
      <c r="U253" s="668" t="s">
        <v>4605</v>
      </c>
      <c r="V253" s="668" t="s">
        <v>4605</v>
      </c>
      <c r="W253" s="668" t="s">
        <v>22</v>
      </c>
      <c r="X253" s="668" t="s">
        <v>22</v>
      </c>
      <c r="Y253" s="668" t="s">
        <v>22</v>
      </c>
      <c r="Z253" s="668" t="s">
        <v>22</v>
      </c>
      <c r="AB253" s="662" t="str">
        <f t="shared" si="36"/>
        <v>昭49.11.1</v>
      </c>
      <c r="AC253" s="662" t="str">
        <f t="shared" si="37"/>
        <v>昭52.10.26</v>
      </c>
      <c r="AD253" s="662" t="str">
        <f t="shared" si="40"/>
        <v>#</v>
      </c>
      <c r="AE253" s="662" t="str">
        <f t="shared" si="38"/>
        <v>昭52.10.26</v>
      </c>
      <c r="AF253" s="662" t="str">
        <f t="shared" si="41"/>
        <v>昭52.10.26</v>
      </c>
      <c r="AG253" s="662" t="str">
        <f t="shared" si="42"/>
        <v/>
      </c>
      <c r="AH253" s="662">
        <f t="shared" si="39"/>
        <v>9</v>
      </c>
      <c r="AI253" s="662" t="str">
        <f t="shared" si="43"/>
        <v>20</v>
      </c>
      <c r="AJ253" s="662" t="str">
        <f t="shared" si="44"/>
        <v>20_池田</v>
      </c>
      <c r="AK253" s="693" t="str">
        <f>IFERROR(VLOOKUP(AJ253,観測点コードリスト!$L$2:$N$1665,3,FALSE),"")</f>
        <v>0117</v>
      </c>
    </row>
    <row r="254" spans="1:37" ht="18.75" hidden="1" customHeight="1">
      <c r="A254" s="662" t="s">
        <v>579</v>
      </c>
      <c r="B254" s="662">
        <v>20451</v>
      </c>
      <c r="C254" s="662" t="s">
        <v>72</v>
      </c>
      <c r="D254" s="662" t="s">
        <v>636</v>
      </c>
      <c r="E254" s="662" t="s">
        <v>637</v>
      </c>
      <c r="F254" s="662" t="s">
        <v>638</v>
      </c>
      <c r="G254" s="662">
        <v>42</v>
      </c>
      <c r="H254" s="662">
        <v>55</v>
      </c>
      <c r="I254" s="662">
        <v>143</v>
      </c>
      <c r="J254" s="662">
        <v>39.700000000000003</v>
      </c>
      <c r="K254" s="662">
        <v>40</v>
      </c>
      <c r="L254" s="662" t="s">
        <v>22</v>
      </c>
      <c r="M254" s="662" t="s">
        <v>22</v>
      </c>
      <c r="N254" s="662" t="s">
        <v>552</v>
      </c>
      <c r="O254" s="662" t="s">
        <v>22</v>
      </c>
      <c r="P254" s="662" t="s">
        <v>22</v>
      </c>
      <c r="Q254" s="667">
        <f t="shared" si="45"/>
        <v>42.916666999999997</v>
      </c>
      <c r="R254" s="667">
        <f t="shared" si="46"/>
        <v>143.66166699999999</v>
      </c>
      <c r="T254" s="668" t="s">
        <v>4605</v>
      </c>
      <c r="U254" s="668" t="s">
        <v>22</v>
      </c>
      <c r="V254" s="668" t="s">
        <v>22</v>
      </c>
      <c r="W254" s="668" t="s">
        <v>22</v>
      </c>
      <c r="X254" s="668" t="s">
        <v>22</v>
      </c>
      <c r="Y254" s="668" t="s">
        <v>22</v>
      </c>
      <c r="Z254" s="668" t="s">
        <v>22</v>
      </c>
      <c r="AB254" s="662" t="str">
        <f t="shared" si="36"/>
        <v>昭59.10.1</v>
      </c>
      <c r="AC254" s="662" t="str">
        <f t="shared" si="37"/>
        <v>昭59.10.1</v>
      </c>
      <c r="AD254" s="662" t="str">
        <f t="shared" si="40"/>
        <v>昭</v>
      </c>
      <c r="AE254" s="662" t="str">
        <f t="shared" si="38"/>
        <v>昭59.10.1</v>
      </c>
      <c r="AF254" s="662" t="str">
        <f t="shared" si="41"/>
        <v>昭59.10.1</v>
      </c>
      <c r="AG254" s="662" t="str">
        <f t="shared" si="42"/>
        <v/>
      </c>
      <c r="AH254" s="662">
        <f t="shared" si="39"/>
        <v>8</v>
      </c>
      <c r="AI254" s="662" t="str">
        <f t="shared" si="43"/>
        <v>20</v>
      </c>
      <c r="AJ254" s="662" t="str">
        <f t="shared" si="44"/>
        <v>20_留真</v>
      </c>
      <c r="AK254" s="693" t="str">
        <f>IFERROR(VLOOKUP(AJ254,観測点コードリスト!$L$2:$N$1665,3,FALSE),"")</f>
        <v>1418</v>
      </c>
    </row>
    <row r="255" spans="1:37">
      <c r="A255" s="662" t="s">
        <v>579</v>
      </c>
      <c r="B255" s="662">
        <v>20506</v>
      </c>
      <c r="C255" s="662" t="s">
        <v>17</v>
      </c>
      <c r="D255" s="662" t="s">
        <v>639</v>
      </c>
      <c r="E255" s="662" t="s">
        <v>640</v>
      </c>
      <c r="F255" s="662" t="s">
        <v>641</v>
      </c>
      <c r="G255" s="662">
        <v>42</v>
      </c>
      <c r="H255" s="662">
        <v>48.5</v>
      </c>
      <c r="I255" s="662">
        <v>143</v>
      </c>
      <c r="J255" s="662">
        <v>39.4</v>
      </c>
      <c r="K255" s="662">
        <v>20</v>
      </c>
      <c r="L255" s="662">
        <v>8.3000000000000007</v>
      </c>
      <c r="M255" s="662">
        <v>1.5</v>
      </c>
      <c r="N255" s="662" t="s">
        <v>415</v>
      </c>
      <c r="O255" s="662">
        <v>20945</v>
      </c>
      <c r="P255" s="662" t="s">
        <v>40</v>
      </c>
      <c r="Q255" s="667">
        <f t="shared" si="45"/>
        <v>42.808332999999998</v>
      </c>
      <c r="R255" s="667">
        <f t="shared" si="46"/>
        <v>143.656667</v>
      </c>
      <c r="T255" s="668" t="s">
        <v>4605</v>
      </c>
      <c r="U255" s="668" t="s">
        <v>4605</v>
      </c>
      <c r="V255" s="668" t="s">
        <v>4605</v>
      </c>
      <c r="W255" s="668" t="s">
        <v>22</v>
      </c>
      <c r="X255" s="668" t="s">
        <v>22</v>
      </c>
      <c r="Y255" s="668" t="s">
        <v>22</v>
      </c>
      <c r="Z255" s="668" t="s">
        <v>22</v>
      </c>
      <c r="AB255" s="662" t="str">
        <f t="shared" si="36"/>
        <v>昭49.11.1</v>
      </c>
      <c r="AC255" s="662" t="str">
        <f t="shared" si="37"/>
        <v>昭52.10.27</v>
      </c>
      <c r="AD255" s="662" t="str">
        <f t="shared" si="40"/>
        <v>#</v>
      </c>
      <c r="AE255" s="662" t="str">
        <f t="shared" si="38"/>
        <v>昭52.10.27</v>
      </c>
      <c r="AF255" s="662" t="str">
        <f t="shared" si="41"/>
        <v>昭52.10.27</v>
      </c>
      <c r="AG255" s="662" t="str">
        <f t="shared" si="42"/>
        <v/>
      </c>
      <c r="AH255" s="662">
        <f t="shared" si="39"/>
        <v>9</v>
      </c>
      <c r="AI255" s="662" t="str">
        <f t="shared" si="43"/>
        <v>20</v>
      </c>
      <c r="AJ255" s="662" t="str">
        <f t="shared" si="44"/>
        <v>20_浦幌</v>
      </c>
      <c r="AK255" s="693" t="str">
        <f>IFERROR(VLOOKUP(AJ255,観測点コードリスト!$L$2:$N$1665,3,FALSE),"")</f>
        <v>0118</v>
      </c>
    </row>
    <row r="256" spans="1:37">
      <c r="A256" s="662" t="s">
        <v>579</v>
      </c>
      <c r="B256" s="662">
        <v>20551</v>
      </c>
      <c r="C256" s="662" t="s">
        <v>23</v>
      </c>
      <c r="D256" s="662" t="s">
        <v>642</v>
      </c>
      <c r="E256" s="662" t="s">
        <v>643</v>
      </c>
      <c r="F256" s="662" t="s">
        <v>644</v>
      </c>
      <c r="G256" s="662">
        <v>42</v>
      </c>
      <c r="H256" s="662">
        <v>44</v>
      </c>
      <c r="I256" s="662">
        <v>143</v>
      </c>
      <c r="J256" s="662">
        <v>13</v>
      </c>
      <c r="K256" s="662">
        <v>149</v>
      </c>
      <c r="L256" s="662">
        <v>10</v>
      </c>
      <c r="M256" s="662" t="s">
        <v>22</v>
      </c>
      <c r="N256" s="662" t="s">
        <v>35</v>
      </c>
      <c r="O256" s="662">
        <v>20955</v>
      </c>
      <c r="P256" s="662" t="s">
        <v>36</v>
      </c>
      <c r="Q256" s="667">
        <f t="shared" si="45"/>
        <v>42.733333000000002</v>
      </c>
      <c r="R256" s="667">
        <f t="shared" si="46"/>
        <v>143.216667</v>
      </c>
      <c r="T256" s="668" t="s">
        <v>4605</v>
      </c>
      <c r="U256" s="668" t="s">
        <v>4605</v>
      </c>
      <c r="V256" s="668" t="s">
        <v>4605</v>
      </c>
      <c r="W256" s="668" t="s">
        <v>22</v>
      </c>
      <c r="X256" s="668" t="s">
        <v>22</v>
      </c>
      <c r="Y256" s="668" t="s">
        <v>22</v>
      </c>
      <c r="Z256" s="668" t="s">
        <v>22</v>
      </c>
      <c r="AB256" s="662" t="str">
        <f t="shared" si="36"/>
        <v>平15.1.1</v>
      </c>
      <c r="AC256" s="662" t="str">
        <f t="shared" si="37"/>
        <v>平15.1.1</v>
      </c>
      <c r="AD256" s="662" t="str">
        <f t="shared" si="40"/>
        <v>平</v>
      </c>
      <c r="AE256" s="662" t="str">
        <f t="shared" si="38"/>
        <v>平15.1.1</v>
      </c>
      <c r="AF256" s="662" t="str">
        <f t="shared" si="41"/>
        <v>平15.1.1</v>
      </c>
      <c r="AG256" s="662" t="str">
        <f t="shared" si="42"/>
        <v/>
      </c>
      <c r="AH256" s="662">
        <f t="shared" si="39"/>
        <v>7</v>
      </c>
      <c r="AI256" s="662" t="str">
        <f t="shared" si="43"/>
        <v>20</v>
      </c>
      <c r="AJ256" s="662" t="str">
        <f t="shared" si="44"/>
        <v>20_帯広泉</v>
      </c>
      <c r="AK256" s="693" t="str">
        <f>IFERROR(VLOOKUP(AJ256,観測点コードリスト!$L$2:$N$1665,3,FALSE),"")</f>
        <v>1510</v>
      </c>
    </row>
    <row r="257" spans="1:37">
      <c r="A257" s="662" t="s">
        <v>579</v>
      </c>
      <c r="B257" s="662">
        <v>20556</v>
      </c>
      <c r="C257" s="662" t="s">
        <v>17</v>
      </c>
      <c r="D257" s="662" t="s">
        <v>645</v>
      </c>
      <c r="E257" s="662" t="s">
        <v>646</v>
      </c>
      <c r="F257" s="662" t="s">
        <v>647</v>
      </c>
      <c r="G257" s="662">
        <v>42</v>
      </c>
      <c r="H257" s="662">
        <v>47.2</v>
      </c>
      <c r="I257" s="662">
        <v>143</v>
      </c>
      <c r="J257" s="662">
        <v>19.7</v>
      </c>
      <c r="K257" s="662">
        <v>70</v>
      </c>
      <c r="L257" s="662">
        <v>10</v>
      </c>
      <c r="M257" s="662">
        <v>1.5</v>
      </c>
      <c r="N257" s="662" t="s">
        <v>21</v>
      </c>
      <c r="O257" s="662" t="s">
        <v>22</v>
      </c>
      <c r="P257" s="662" t="s">
        <v>40</v>
      </c>
      <c r="Q257" s="667">
        <f t="shared" si="45"/>
        <v>42.786667000000001</v>
      </c>
      <c r="R257" s="667">
        <f t="shared" si="46"/>
        <v>143.32833299999999</v>
      </c>
      <c r="T257" s="668" t="s">
        <v>4605</v>
      </c>
      <c r="U257" s="668" t="s">
        <v>4605</v>
      </c>
      <c r="V257" s="668" t="s">
        <v>4605</v>
      </c>
      <c r="W257" s="668" t="s">
        <v>22</v>
      </c>
      <c r="X257" s="668" t="s">
        <v>22</v>
      </c>
      <c r="Y257" s="668" t="s">
        <v>22</v>
      </c>
      <c r="Z257" s="668" t="s">
        <v>22</v>
      </c>
      <c r="AB257" s="662" t="str">
        <f t="shared" si="36"/>
        <v>昭53.10.30</v>
      </c>
      <c r="AC257" s="662" t="str">
        <f t="shared" si="37"/>
        <v>昭53.10.30</v>
      </c>
      <c r="AD257" s="662" t="str">
        <f t="shared" si="40"/>
        <v>昭</v>
      </c>
      <c r="AE257" s="662" t="str">
        <f t="shared" si="38"/>
        <v>昭53.10.30</v>
      </c>
      <c r="AF257" s="662" t="str">
        <f t="shared" si="41"/>
        <v>昭53.10.30</v>
      </c>
      <c r="AG257" s="662" t="str">
        <f t="shared" si="42"/>
        <v/>
      </c>
      <c r="AH257" s="662">
        <f t="shared" si="39"/>
        <v>9</v>
      </c>
      <c r="AI257" s="662" t="str">
        <f t="shared" si="43"/>
        <v>20</v>
      </c>
      <c r="AJ257" s="662" t="str">
        <f t="shared" si="44"/>
        <v>20_糠内</v>
      </c>
      <c r="AK257" s="693" t="str">
        <f>IFERROR(VLOOKUP(AJ257,観測点コードリスト!$L$2:$N$1665,3,FALSE),"")</f>
        <v>1286</v>
      </c>
    </row>
    <row r="258" spans="1:37">
      <c r="A258" s="662" t="s">
        <v>579</v>
      </c>
      <c r="B258" s="662">
        <v>20601</v>
      </c>
      <c r="C258" s="662" t="s">
        <v>17</v>
      </c>
      <c r="D258" s="662" t="s">
        <v>648</v>
      </c>
      <c r="E258" s="662" t="s">
        <v>649</v>
      </c>
      <c r="F258" s="662" t="s">
        <v>650</v>
      </c>
      <c r="G258" s="662">
        <v>42</v>
      </c>
      <c r="H258" s="662">
        <v>38.5</v>
      </c>
      <c r="I258" s="662">
        <v>143</v>
      </c>
      <c r="J258" s="662">
        <v>5.8</v>
      </c>
      <c r="K258" s="662">
        <v>251</v>
      </c>
      <c r="L258" s="662">
        <v>10</v>
      </c>
      <c r="M258" s="662">
        <v>1.5</v>
      </c>
      <c r="N258" s="662" t="s">
        <v>472</v>
      </c>
      <c r="O258" s="662">
        <v>20950</v>
      </c>
      <c r="P258" s="662" t="s">
        <v>40</v>
      </c>
      <c r="Q258" s="667">
        <f t="shared" si="45"/>
        <v>42.641666999999998</v>
      </c>
      <c r="R258" s="667">
        <f t="shared" si="46"/>
        <v>143.096667</v>
      </c>
      <c r="T258" s="668" t="s">
        <v>4605</v>
      </c>
      <c r="U258" s="668" t="s">
        <v>4605</v>
      </c>
      <c r="V258" s="668" t="s">
        <v>4605</v>
      </c>
      <c r="W258" s="668" t="s">
        <v>22</v>
      </c>
      <c r="X258" s="668" t="s">
        <v>22</v>
      </c>
      <c r="Y258" s="668" t="s">
        <v>22</v>
      </c>
      <c r="Z258" s="668" t="s">
        <v>22</v>
      </c>
      <c r="AB258" s="662" t="str">
        <f t="shared" si="36"/>
        <v>昭52.10.25</v>
      </c>
      <c r="AC258" s="662" t="str">
        <f t="shared" si="37"/>
        <v>昭52.10.25</v>
      </c>
      <c r="AD258" s="662" t="str">
        <f t="shared" si="40"/>
        <v>昭</v>
      </c>
      <c r="AE258" s="662" t="str">
        <f t="shared" si="38"/>
        <v>昭52.10.25</v>
      </c>
      <c r="AF258" s="662" t="str">
        <f t="shared" si="41"/>
        <v>昭52.10.25</v>
      </c>
      <c r="AG258" s="662" t="str">
        <f t="shared" si="42"/>
        <v/>
      </c>
      <c r="AH258" s="662">
        <f t="shared" si="39"/>
        <v>9</v>
      </c>
      <c r="AI258" s="662" t="str">
        <f t="shared" si="43"/>
        <v>20</v>
      </c>
      <c r="AJ258" s="662" t="str">
        <f t="shared" si="44"/>
        <v>20_上札内</v>
      </c>
      <c r="AK258" s="693" t="str">
        <f>IFERROR(VLOOKUP(AJ258,観測点コードリスト!$L$2:$N$1665,3,FALSE),"")</f>
        <v>1210</v>
      </c>
    </row>
    <row r="259" spans="1:37">
      <c r="A259" s="662" t="s">
        <v>579</v>
      </c>
      <c r="B259" s="662">
        <v>20606</v>
      </c>
      <c r="C259" s="662" t="s">
        <v>17</v>
      </c>
      <c r="D259" s="662" t="s">
        <v>651</v>
      </c>
      <c r="E259" s="662" t="s">
        <v>652</v>
      </c>
      <c r="F259" s="662" t="s">
        <v>653</v>
      </c>
      <c r="G259" s="662">
        <v>42</v>
      </c>
      <c r="H259" s="662">
        <v>39.1</v>
      </c>
      <c r="I259" s="662">
        <v>143</v>
      </c>
      <c r="J259" s="662">
        <v>11.7</v>
      </c>
      <c r="K259" s="662">
        <v>185</v>
      </c>
      <c r="L259" s="662">
        <v>10</v>
      </c>
      <c r="M259" s="662">
        <v>1.5</v>
      </c>
      <c r="N259" s="662" t="s">
        <v>472</v>
      </c>
      <c r="O259" s="662" t="s">
        <v>22</v>
      </c>
      <c r="P259" s="662" t="s">
        <v>40</v>
      </c>
      <c r="Q259" s="667">
        <f t="shared" si="45"/>
        <v>42.651667000000003</v>
      </c>
      <c r="R259" s="667">
        <f t="shared" si="46"/>
        <v>143.19499999999999</v>
      </c>
      <c r="T259" s="668" t="s">
        <v>4605</v>
      </c>
      <c r="U259" s="668" t="s">
        <v>4605</v>
      </c>
      <c r="V259" s="668" t="s">
        <v>4605</v>
      </c>
      <c r="W259" s="668" t="s">
        <v>22</v>
      </c>
      <c r="X259" s="668" t="s">
        <v>22</v>
      </c>
      <c r="Y259" s="668" t="s">
        <v>22</v>
      </c>
      <c r="Z259" s="668" t="s">
        <v>22</v>
      </c>
      <c r="AB259" s="662" t="str">
        <f t="shared" si="36"/>
        <v>昭52.10.25</v>
      </c>
      <c r="AC259" s="662" t="str">
        <f t="shared" si="37"/>
        <v>昭52.10.25</v>
      </c>
      <c r="AD259" s="662" t="str">
        <f t="shared" si="40"/>
        <v>昭</v>
      </c>
      <c r="AE259" s="662" t="str">
        <f t="shared" si="38"/>
        <v>昭52.10.25</v>
      </c>
      <c r="AF259" s="662" t="str">
        <f t="shared" si="41"/>
        <v>昭52.10.25</v>
      </c>
      <c r="AG259" s="662" t="str">
        <f t="shared" si="42"/>
        <v/>
      </c>
      <c r="AH259" s="662">
        <f t="shared" si="39"/>
        <v>9</v>
      </c>
      <c r="AI259" s="662" t="str">
        <f t="shared" si="43"/>
        <v>20</v>
      </c>
      <c r="AJ259" s="662" t="str">
        <f t="shared" si="44"/>
        <v>20_更別</v>
      </c>
      <c r="AK259" s="693" t="str">
        <f>IFERROR(VLOOKUP(AJ259,観測点コードリスト!$L$2:$N$1665,3,FALSE),"")</f>
        <v>1211</v>
      </c>
    </row>
    <row r="260" spans="1:37" ht="18.75" customHeight="1">
      <c r="A260" s="662" t="s">
        <v>579</v>
      </c>
      <c r="B260" s="662">
        <v>20631</v>
      </c>
      <c r="C260" s="662" t="s">
        <v>17</v>
      </c>
      <c r="D260" s="662" t="s">
        <v>654</v>
      </c>
      <c r="E260" s="662" t="s">
        <v>655</v>
      </c>
      <c r="F260" s="662" t="s">
        <v>656</v>
      </c>
      <c r="G260" s="662">
        <v>42</v>
      </c>
      <c r="H260" s="662">
        <v>41.2</v>
      </c>
      <c r="I260" s="662">
        <v>143</v>
      </c>
      <c r="J260" s="662">
        <v>38.799999999999997</v>
      </c>
      <c r="K260" s="662">
        <v>4</v>
      </c>
      <c r="L260" s="662">
        <v>10</v>
      </c>
      <c r="M260" s="662">
        <v>1.5</v>
      </c>
      <c r="N260" s="662" t="s">
        <v>208</v>
      </c>
      <c r="O260" s="662" t="s">
        <v>22</v>
      </c>
      <c r="P260" s="662" t="s">
        <v>40</v>
      </c>
      <c r="Q260" s="667">
        <f t="shared" si="45"/>
        <v>42.686667</v>
      </c>
      <c r="R260" s="667">
        <f t="shared" si="46"/>
        <v>143.64666700000001</v>
      </c>
      <c r="T260" s="668" t="s">
        <v>4605</v>
      </c>
      <c r="U260" s="668" t="s">
        <v>4605</v>
      </c>
      <c r="V260" s="668" t="s">
        <v>4605</v>
      </c>
      <c r="W260" s="668" t="s">
        <v>22</v>
      </c>
      <c r="X260" s="668" t="s">
        <v>22</v>
      </c>
      <c r="Y260" s="668" t="s">
        <v>22</v>
      </c>
      <c r="Z260" s="668" t="s">
        <v>22</v>
      </c>
      <c r="AB260" s="662" t="str">
        <f t="shared" ref="AB260:AB323" si="47">IF(T260="●",IF(AD260="(",LEFT(AF260,AG260-1),IF(AD260="#",$AB$1,AF260)),"-")</f>
        <v>昭52.10.27</v>
      </c>
      <c r="AC260" s="662" t="str">
        <f t="shared" ref="AC260:AC323" si="48">IF(AF260="","-",IF(AD260="(",RIGHT(AF260,AH260-AG260),AF260))</f>
        <v>昭52.10.27</v>
      </c>
      <c r="AD260" s="662" t="str">
        <f t="shared" si="40"/>
        <v>昭</v>
      </c>
      <c r="AE260" s="662" t="str">
        <f t="shared" ref="AE260:AE323" si="49">SUBSTITUTE(N260,"#","")</f>
        <v>昭52.10.27</v>
      </c>
      <c r="AF260" s="662" t="str">
        <f t="shared" si="41"/>
        <v>昭52.10.27</v>
      </c>
      <c r="AG260" s="662" t="str">
        <f t="shared" si="42"/>
        <v/>
      </c>
      <c r="AH260" s="662">
        <f t="shared" ref="AH260:AH323" si="50">LEN(AF260)</f>
        <v>9</v>
      </c>
      <c r="AI260" s="662" t="str">
        <f t="shared" si="43"/>
        <v>20</v>
      </c>
      <c r="AJ260" s="662" t="str">
        <f t="shared" si="44"/>
        <v>20_大津</v>
      </c>
      <c r="AK260" s="693" t="str">
        <f>IFERROR(VLOOKUP(AJ260,観測点コードリスト!$L$2:$N$1665,3,FALSE),"")</f>
        <v>1214</v>
      </c>
    </row>
    <row r="261" spans="1:37">
      <c r="A261" s="662" t="s">
        <v>579</v>
      </c>
      <c r="B261" s="662">
        <v>20696</v>
      </c>
      <c r="C261" s="662" t="s">
        <v>17</v>
      </c>
      <c r="D261" s="662" t="s">
        <v>657</v>
      </c>
      <c r="E261" s="662" t="s">
        <v>658</v>
      </c>
      <c r="F261" s="662" t="s">
        <v>659</v>
      </c>
      <c r="G261" s="662">
        <v>42</v>
      </c>
      <c r="H261" s="662">
        <v>30</v>
      </c>
      <c r="I261" s="662">
        <v>143</v>
      </c>
      <c r="J261" s="662">
        <v>16.399999999999999</v>
      </c>
      <c r="K261" s="662">
        <v>87</v>
      </c>
      <c r="L261" s="662">
        <v>10</v>
      </c>
      <c r="M261" s="662">
        <v>1.5</v>
      </c>
      <c r="N261" s="662" t="s">
        <v>197</v>
      </c>
      <c r="O261" s="662">
        <v>20960</v>
      </c>
      <c r="P261" s="662" t="s">
        <v>40</v>
      </c>
      <c r="Q261" s="667">
        <f t="shared" si="45"/>
        <v>42.5</v>
      </c>
      <c r="R261" s="667">
        <f t="shared" si="46"/>
        <v>143.27333300000001</v>
      </c>
      <c r="T261" s="668" t="s">
        <v>4605</v>
      </c>
      <c r="U261" s="668" t="s">
        <v>4605</v>
      </c>
      <c r="V261" s="668" t="s">
        <v>4605</v>
      </c>
      <c r="W261" s="668" t="s">
        <v>22</v>
      </c>
      <c r="X261" s="668" t="s">
        <v>22</v>
      </c>
      <c r="Y261" s="668" t="s">
        <v>22</v>
      </c>
      <c r="Z261" s="668" t="s">
        <v>22</v>
      </c>
      <c r="AB261" s="662" t="str">
        <f t="shared" si="47"/>
        <v>昭49.11.1</v>
      </c>
      <c r="AC261" s="662" t="str">
        <f t="shared" si="48"/>
        <v>昭52.10.26</v>
      </c>
      <c r="AD261" s="662" t="str">
        <f t="shared" ref="AD261:AD324" si="51">LEFT(N261,1)</f>
        <v>#</v>
      </c>
      <c r="AE261" s="662" t="str">
        <f t="shared" si="49"/>
        <v>昭52.10.26</v>
      </c>
      <c r="AF261" s="662" t="str">
        <f t="shared" ref="AF261:AF324" si="52">SUBSTITUTE(AE261,"(","")</f>
        <v>昭52.10.26</v>
      </c>
      <c r="AG261" s="662" t="str">
        <f t="shared" ref="AG261:AG324" si="53">IFERROR(FIND(")",AF261),"")</f>
        <v/>
      </c>
      <c r="AH261" s="662">
        <f t="shared" si="50"/>
        <v>9</v>
      </c>
      <c r="AI261" s="662" t="str">
        <f t="shared" ref="AI261:AI324" si="54">LEFT(B261,2)</f>
        <v>20</v>
      </c>
      <c r="AJ261" s="662" t="str">
        <f t="shared" ref="AJ261:AJ324" si="55">AI261&amp;"_"&amp;D261</f>
        <v>20_大樹</v>
      </c>
      <c r="AK261" s="693" t="str">
        <f>IFERROR(VLOOKUP(AJ261,観測点コードリスト!$L$2:$N$1665,3,FALSE),"")</f>
        <v>0121</v>
      </c>
    </row>
    <row r="262" spans="1:37">
      <c r="A262" s="662" t="s">
        <v>579</v>
      </c>
      <c r="B262" s="662">
        <v>20751</v>
      </c>
      <c r="C262" s="662" t="s">
        <v>23</v>
      </c>
      <c r="D262" s="662" t="s">
        <v>660</v>
      </c>
      <c r="E262" s="662" t="s">
        <v>661</v>
      </c>
      <c r="F262" s="662" t="s">
        <v>662</v>
      </c>
      <c r="G262" s="662">
        <v>42</v>
      </c>
      <c r="H262" s="662">
        <v>17.600000000000001</v>
      </c>
      <c r="I262" s="662">
        <v>143</v>
      </c>
      <c r="J262" s="662">
        <v>19</v>
      </c>
      <c r="K262" s="662">
        <v>32</v>
      </c>
      <c r="L262" s="662">
        <v>20.100000000000001</v>
      </c>
      <c r="M262" s="662" t="s">
        <v>22</v>
      </c>
      <c r="N262" s="662" t="s">
        <v>663</v>
      </c>
      <c r="O262" s="662">
        <v>20965</v>
      </c>
      <c r="P262" s="662" t="s">
        <v>22</v>
      </c>
      <c r="Q262" s="667">
        <f t="shared" si="45"/>
        <v>42.293332999999997</v>
      </c>
      <c r="R262" s="667">
        <f t="shared" si="46"/>
        <v>143.316667</v>
      </c>
      <c r="T262" s="668" t="s">
        <v>4605</v>
      </c>
      <c r="U262" s="668" t="s">
        <v>4605</v>
      </c>
      <c r="V262" s="668" t="s">
        <v>4605</v>
      </c>
      <c r="W262" s="668" t="s">
        <v>22</v>
      </c>
      <c r="X262" s="668" t="s">
        <v>22</v>
      </c>
      <c r="Y262" s="668" t="s">
        <v>4605</v>
      </c>
      <c r="Z262" s="668" t="s">
        <v>22</v>
      </c>
      <c r="AB262" s="662" t="str">
        <f t="shared" si="47"/>
        <v>昭49.11.1</v>
      </c>
      <c r="AC262" s="662" t="str">
        <f t="shared" si="48"/>
        <v>昭50.12.19</v>
      </c>
      <c r="AD262" s="662" t="str">
        <f t="shared" si="51"/>
        <v>#</v>
      </c>
      <c r="AE262" s="662" t="str">
        <f t="shared" si="49"/>
        <v>昭50.12.19</v>
      </c>
      <c r="AF262" s="662" t="str">
        <f t="shared" si="52"/>
        <v>昭50.12.19</v>
      </c>
      <c r="AG262" s="662" t="str">
        <f t="shared" si="53"/>
        <v/>
      </c>
      <c r="AH262" s="662">
        <f t="shared" si="50"/>
        <v>9</v>
      </c>
      <c r="AI262" s="662" t="str">
        <f t="shared" si="54"/>
        <v>20</v>
      </c>
      <c r="AJ262" s="662" t="str">
        <f t="shared" si="55"/>
        <v>20_広尾</v>
      </c>
      <c r="AK262" s="693" t="str">
        <f>IFERROR(VLOOKUP(AJ262,観測点コードリスト!$L$2:$N$1665,3,FALSE),"")</f>
        <v>47440</v>
      </c>
    </row>
    <row r="263" spans="1:37" ht="18.75" hidden="1" customHeight="1">
      <c r="A263" s="662" t="s">
        <v>579</v>
      </c>
      <c r="B263" s="662">
        <v>20900</v>
      </c>
      <c r="C263" s="662" t="s">
        <v>4609</v>
      </c>
      <c r="D263" s="662" t="s">
        <v>586</v>
      </c>
      <c r="E263" s="662" t="s">
        <v>587</v>
      </c>
      <c r="F263" s="662" t="s">
        <v>588</v>
      </c>
      <c r="G263" s="662">
        <v>43</v>
      </c>
      <c r="H263" s="662">
        <v>28.1</v>
      </c>
      <c r="I263" s="662">
        <v>143</v>
      </c>
      <c r="J263" s="662">
        <v>44.3</v>
      </c>
      <c r="K263" s="662">
        <v>207</v>
      </c>
      <c r="L263" s="662" t="s">
        <v>22</v>
      </c>
      <c r="M263" s="662" t="s">
        <v>22</v>
      </c>
      <c r="N263" s="662" t="s">
        <v>4646</v>
      </c>
      <c r="O263" s="662" t="s">
        <v>4740</v>
      </c>
      <c r="P263" s="662" t="s">
        <v>22</v>
      </c>
      <c r="Q263" s="667">
        <f t="shared" si="45"/>
        <v>43.468333000000001</v>
      </c>
      <c r="R263" s="667">
        <f t="shared" si="46"/>
        <v>143.73833300000001</v>
      </c>
      <c r="T263" s="668" t="s">
        <v>22</v>
      </c>
      <c r="U263" s="668" t="s">
        <v>22</v>
      </c>
      <c r="V263" s="668" t="s">
        <v>22</v>
      </c>
      <c r="W263" s="668" t="s">
        <v>22</v>
      </c>
      <c r="X263" s="668" t="s">
        <v>4605</v>
      </c>
      <c r="Y263" s="668" t="s">
        <v>22</v>
      </c>
      <c r="Z263" s="668" t="s">
        <v>22</v>
      </c>
      <c r="AB263" s="662" t="str">
        <f t="shared" si="47"/>
        <v>-</v>
      </c>
      <c r="AC263" s="662" t="str">
        <f t="shared" si="48"/>
        <v>昭61.10.22</v>
      </c>
      <c r="AD263" s="662" t="str">
        <f t="shared" si="51"/>
        <v>昭</v>
      </c>
      <c r="AE263" s="662" t="str">
        <f t="shared" si="49"/>
        <v>昭61.10.22</v>
      </c>
      <c r="AF263" s="662" t="str">
        <f t="shared" si="52"/>
        <v>昭61.10.22</v>
      </c>
      <c r="AG263" s="662" t="str">
        <f t="shared" si="53"/>
        <v/>
      </c>
      <c r="AH263" s="662">
        <f t="shared" si="50"/>
        <v>9</v>
      </c>
      <c r="AI263" s="662" t="str">
        <f t="shared" si="54"/>
        <v>20</v>
      </c>
      <c r="AJ263" s="662" t="str">
        <f t="shared" si="55"/>
        <v>20_陸別</v>
      </c>
      <c r="AK263" s="693" t="str">
        <f>IFERROR(VLOOKUP(AJ263,観測点コードリスト!$L$2:$N$1665,3,FALSE),"")</f>
        <v>0101</v>
      </c>
    </row>
    <row r="264" spans="1:37" ht="18.75" hidden="1" customHeight="1">
      <c r="A264" s="662" t="s">
        <v>579</v>
      </c>
      <c r="B264" s="662">
        <v>20910</v>
      </c>
      <c r="C264" s="662" t="s">
        <v>4609</v>
      </c>
      <c r="D264" s="662" t="s">
        <v>589</v>
      </c>
      <c r="E264" s="662" t="s">
        <v>590</v>
      </c>
      <c r="F264" s="662" t="s">
        <v>591</v>
      </c>
      <c r="G264" s="662">
        <v>43</v>
      </c>
      <c r="H264" s="662">
        <v>22</v>
      </c>
      <c r="I264" s="662">
        <v>143</v>
      </c>
      <c r="J264" s="662">
        <v>11.5</v>
      </c>
      <c r="K264" s="662">
        <v>540</v>
      </c>
      <c r="L264" s="662" t="s">
        <v>22</v>
      </c>
      <c r="M264" s="662" t="s">
        <v>22</v>
      </c>
      <c r="N264" s="662" t="s">
        <v>4647</v>
      </c>
      <c r="O264" s="662" t="s">
        <v>4740</v>
      </c>
      <c r="P264" s="662" t="s">
        <v>22</v>
      </c>
      <c r="Q264" s="667">
        <f t="shared" si="45"/>
        <v>43.366667</v>
      </c>
      <c r="R264" s="667">
        <f t="shared" si="46"/>
        <v>143.191667</v>
      </c>
      <c r="T264" s="668" t="s">
        <v>22</v>
      </c>
      <c r="U264" s="668" t="s">
        <v>22</v>
      </c>
      <c r="V264" s="668" t="s">
        <v>22</v>
      </c>
      <c r="W264" s="668" t="s">
        <v>22</v>
      </c>
      <c r="X264" s="668" t="s">
        <v>4605</v>
      </c>
      <c r="Y264" s="668" t="s">
        <v>22</v>
      </c>
      <c r="Z264" s="668" t="s">
        <v>22</v>
      </c>
      <c r="AB264" s="662" t="str">
        <f t="shared" si="47"/>
        <v>-</v>
      </c>
      <c r="AC264" s="662" t="str">
        <f t="shared" si="48"/>
        <v>昭59.10.26</v>
      </c>
      <c r="AD264" s="662" t="str">
        <f t="shared" si="51"/>
        <v>昭</v>
      </c>
      <c r="AE264" s="662" t="str">
        <f t="shared" si="49"/>
        <v>昭59.10.26</v>
      </c>
      <c r="AF264" s="662" t="str">
        <f t="shared" si="52"/>
        <v>昭59.10.26</v>
      </c>
      <c r="AG264" s="662" t="str">
        <f t="shared" si="53"/>
        <v/>
      </c>
      <c r="AH264" s="662">
        <f t="shared" si="50"/>
        <v>9</v>
      </c>
      <c r="AI264" s="662" t="str">
        <f t="shared" si="54"/>
        <v>20</v>
      </c>
      <c r="AJ264" s="662" t="str">
        <f t="shared" si="55"/>
        <v>20_ぬかびら源泉郷</v>
      </c>
      <c r="AK264" s="693" t="str">
        <f>IFERROR(VLOOKUP(AJ264,観測点コードリスト!$L$2:$N$1665,3,FALSE),"")</f>
        <v>0103</v>
      </c>
    </row>
    <row r="265" spans="1:37" ht="18.75" hidden="1" customHeight="1">
      <c r="A265" s="662" t="s">
        <v>579</v>
      </c>
      <c r="B265" s="662">
        <v>20920</v>
      </c>
      <c r="C265" s="662" t="s">
        <v>4609</v>
      </c>
      <c r="D265" s="662" t="s">
        <v>600</v>
      </c>
      <c r="E265" s="662" t="s">
        <v>601</v>
      </c>
      <c r="F265" s="662" t="s">
        <v>602</v>
      </c>
      <c r="G265" s="662">
        <v>43</v>
      </c>
      <c r="H265" s="662">
        <v>14.5</v>
      </c>
      <c r="I265" s="662">
        <v>143</v>
      </c>
      <c r="J265" s="662">
        <v>17.7</v>
      </c>
      <c r="K265" s="662">
        <v>287</v>
      </c>
      <c r="L265" s="662" t="s">
        <v>22</v>
      </c>
      <c r="M265" s="662" t="s">
        <v>22</v>
      </c>
      <c r="N265" s="662" t="s">
        <v>4648</v>
      </c>
      <c r="O265" s="662" t="s">
        <v>4740</v>
      </c>
      <c r="P265" s="662" t="s">
        <v>22</v>
      </c>
      <c r="Q265" s="667">
        <f t="shared" si="45"/>
        <v>43.241667</v>
      </c>
      <c r="R265" s="667">
        <f t="shared" si="46"/>
        <v>143.29499999999999</v>
      </c>
      <c r="T265" s="668" t="s">
        <v>22</v>
      </c>
      <c r="U265" s="668" t="s">
        <v>22</v>
      </c>
      <c r="V265" s="668" t="s">
        <v>22</v>
      </c>
      <c r="W265" s="668" t="s">
        <v>22</v>
      </c>
      <c r="X265" s="668" t="s">
        <v>4605</v>
      </c>
      <c r="Y265" s="668" t="s">
        <v>22</v>
      </c>
      <c r="Z265" s="668" t="s">
        <v>22</v>
      </c>
      <c r="AB265" s="662" t="str">
        <f t="shared" si="47"/>
        <v>-</v>
      </c>
      <c r="AC265" s="662" t="str">
        <f t="shared" si="48"/>
        <v>昭62.10.27</v>
      </c>
      <c r="AD265" s="662" t="str">
        <f t="shared" si="51"/>
        <v>昭</v>
      </c>
      <c r="AE265" s="662" t="str">
        <f t="shared" si="49"/>
        <v>昭62.10.27</v>
      </c>
      <c r="AF265" s="662" t="str">
        <f t="shared" si="52"/>
        <v>昭62.10.27</v>
      </c>
      <c r="AG265" s="662" t="str">
        <f t="shared" si="53"/>
        <v/>
      </c>
      <c r="AH265" s="662">
        <f t="shared" si="50"/>
        <v>9</v>
      </c>
      <c r="AI265" s="662" t="str">
        <f t="shared" si="54"/>
        <v>20</v>
      </c>
      <c r="AJ265" s="662" t="str">
        <f t="shared" si="55"/>
        <v>20_上士幌</v>
      </c>
      <c r="AK265" s="693" t="str">
        <f>IFERROR(VLOOKUP(AJ265,観測点コードリスト!$L$2:$N$1665,3,FALSE),"")</f>
        <v>0107</v>
      </c>
    </row>
    <row r="266" spans="1:37" hidden="1">
      <c r="A266" s="662" t="s">
        <v>579</v>
      </c>
      <c r="B266" s="662">
        <v>20930</v>
      </c>
      <c r="C266" s="662" t="s">
        <v>4609</v>
      </c>
      <c r="D266" s="662" t="s">
        <v>613</v>
      </c>
      <c r="E266" s="662" t="s">
        <v>614</v>
      </c>
      <c r="F266" s="662" t="s">
        <v>615</v>
      </c>
      <c r="G266" s="662">
        <v>43</v>
      </c>
      <c r="H266" s="662">
        <v>4.5999999999999996</v>
      </c>
      <c r="I266" s="662">
        <v>142</v>
      </c>
      <c r="J266" s="662">
        <v>50.4</v>
      </c>
      <c r="K266" s="662">
        <v>178</v>
      </c>
      <c r="L266" s="662" t="s">
        <v>22</v>
      </c>
      <c r="M266" s="662" t="s">
        <v>22</v>
      </c>
      <c r="N266" s="662" t="s">
        <v>4647</v>
      </c>
      <c r="O266" s="662" t="s">
        <v>4740</v>
      </c>
      <c r="P266" s="662" t="s">
        <v>22</v>
      </c>
      <c r="Q266" s="667">
        <f t="shared" si="45"/>
        <v>43.076667</v>
      </c>
      <c r="R266" s="667">
        <f t="shared" si="46"/>
        <v>142.84</v>
      </c>
      <c r="T266" s="668" t="s">
        <v>22</v>
      </c>
      <c r="U266" s="668" t="s">
        <v>22</v>
      </c>
      <c r="V266" s="668" t="s">
        <v>22</v>
      </c>
      <c r="W266" s="668" t="s">
        <v>22</v>
      </c>
      <c r="X266" s="668" t="s">
        <v>4605</v>
      </c>
      <c r="Y266" s="668" t="s">
        <v>22</v>
      </c>
      <c r="Z266" s="668" t="s">
        <v>22</v>
      </c>
      <c r="AB266" s="662" t="str">
        <f t="shared" si="47"/>
        <v>-</v>
      </c>
      <c r="AC266" s="662" t="str">
        <f t="shared" si="48"/>
        <v>昭59.10.26</v>
      </c>
      <c r="AD266" s="662" t="str">
        <f t="shared" si="51"/>
        <v>昭</v>
      </c>
      <c r="AE266" s="662" t="str">
        <f t="shared" si="49"/>
        <v>昭59.10.26</v>
      </c>
      <c r="AF266" s="662" t="str">
        <f t="shared" si="52"/>
        <v>昭59.10.26</v>
      </c>
      <c r="AG266" s="662" t="str">
        <f t="shared" si="53"/>
        <v/>
      </c>
      <c r="AH266" s="662">
        <f t="shared" si="50"/>
        <v>9</v>
      </c>
      <c r="AI266" s="662" t="str">
        <f t="shared" si="54"/>
        <v>20</v>
      </c>
      <c r="AJ266" s="662" t="str">
        <f t="shared" si="55"/>
        <v>20_新得</v>
      </c>
      <c r="AK266" s="693" t="str">
        <f>IFERROR(VLOOKUP(AJ266,観測点コードリスト!$L$2:$N$1665,3,FALSE),"")</f>
        <v>0113</v>
      </c>
    </row>
    <row r="267" spans="1:37" hidden="1">
      <c r="A267" s="662" t="s">
        <v>579</v>
      </c>
      <c r="B267" s="662">
        <v>20935</v>
      </c>
      <c r="C267" s="662" t="s">
        <v>4609</v>
      </c>
      <c r="D267" s="662" t="s">
        <v>609</v>
      </c>
      <c r="E267" s="662" t="s">
        <v>610</v>
      </c>
      <c r="F267" s="662" t="s">
        <v>611</v>
      </c>
      <c r="G267" s="662">
        <v>43</v>
      </c>
      <c r="H267" s="662">
        <v>7.9</v>
      </c>
      <c r="I267" s="662">
        <v>143</v>
      </c>
      <c r="J267" s="662">
        <v>36</v>
      </c>
      <c r="K267" s="662">
        <v>67</v>
      </c>
      <c r="L267" s="662" t="s">
        <v>22</v>
      </c>
      <c r="M267" s="662" t="s">
        <v>22</v>
      </c>
      <c r="N267" s="662" t="s">
        <v>4640</v>
      </c>
      <c r="O267" s="662" t="s">
        <v>4740</v>
      </c>
      <c r="P267" s="662" t="s">
        <v>22</v>
      </c>
      <c r="Q267" s="667">
        <f t="shared" si="45"/>
        <v>43.131667</v>
      </c>
      <c r="R267" s="667">
        <f t="shared" si="46"/>
        <v>143.6</v>
      </c>
      <c r="T267" s="668" t="s">
        <v>22</v>
      </c>
      <c r="U267" s="668" t="s">
        <v>22</v>
      </c>
      <c r="V267" s="668" t="s">
        <v>22</v>
      </c>
      <c r="W267" s="668" t="s">
        <v>22</v>
      </c>
      <c r="X267" s="668" t="s">
        <v>4605</v>
      </c>
      <c r="Y267" s="668" t="s">
        <v>22</v>
      </c>
      <c r="Z267" s="668" t="s">
        <v>22</v>
      </c>
      <c r="AB267" s="662" t="str">
        <f t="shared" si="47"/>
        <v>-</v>
      </c>
      <c r="AC267" s="662" t="str">
        <f t="shared" si="48"/>
        <v>昭60.10.9</v>
      </c>
      <c r="AD267" s="662" t="str">
        <f t="shared" si="51"/>
        <v>昭</v>
      </c>
      <c r="AE267" s="662" t="str">
        <f t="shared" si="49"/>
        <v>昭60.10.9</v>
      </c>
      <c r="AF267" s="662" t="str">
        <f t="shared" si="52"/>
        <v>昭60.10.9</v>
      </c>
      <c r="AG267" s="662" t="str">
        <f t="shared" si="53"/>
        <v/>
      </c>
      <c r="AH267" s="662">
        <f t="shared" si="50"/>
        <v>8</v>
      </c>
      <c r="AI267" s="662" t="str">
        <f t="shared" si="54"/>
        <v>20</v>
      </c>
      <c r="AJ267" s="662" t="str">
        <f t="shared" si="55"/>
        <v>20_本別</v>
      </c>
      <c r="AK267" s="693" t="str">
        <f>IFERROR(VLOOKUP(AJ267,観測点コードリスト!$L$2:$N$1665,3,FALSE),"")</f>
        <v>0112</v>
      </c>
    </row>
    <row r="268" spans="1:37" hidden="1">
      <c r="A268" s="662" t="s">
        <v>579</v>
      </c>
      <c r="B268" s="662">
        <v>20940</v>
      </c>
      <c r="C268" s="662" t="s">
        <v>4609</v>
      </c>
      <c r="D268" s="662" t="s">
        <v>623</v>
      </c>
      <c r="E268" s="662" t="s">
        <v>624</v>
      </c>
      <c r="F268" s="662" t="s">
        <v>625</v>
      </c>
      <c r="G268" s="662">
        <v>42</v>
      </c>
      <c r="H268" s="662">
        <v>54</v>
      </c>
      <c r="I268" s="662">
        <v>143</v>
      </c>
      <c r="J268" s="662">
        <v>2.6</v>
      </c>
      <c r="K268" s="662">
        <v>90</v>
      </c>
      <c r="L268" s="662" t="s">
        <v>22</v>
      </c>
      <c r="M268" s="662" t="s">
        <v>22</v>
      </c>
      <c r="N268" s="662" t="s">
        <v>4648</v>
      </c>
      <c r="O268" s="662" t="s">
        <v>4740</v>
      </c>
      <c r="P268" s="662" t="s">
        <v>22</v>
      </c>
      <c r="Q268" s="667">
        <f t="shared" si="45"/>
        <v>42.9</v>
      </c>
      <c r="R268" s="667">
        <f t="shared" si="46"/>
        <v>143.04333299999999</v>
      </c>
      <c r="T268" s="668" t="s">
        <v>22</v>
      </c>
      <c r="U268" s="668" t="s">
        <v>22</v>
      </c>
      <c r="V268" s="668" t="s">
        <v>22</v>
      </c>
      <c r="W268" s="668" t="s">
        <v>22</v>
      </c>
      <c r="X268" s="668" t="s">
        <v>4605</v>
      </c>
      <c r="Y268" s="668" t="s">
        <v>22</v>
      </c>
      <c r="Z268" s="668" t="s">
        <v>22</v>
      </c>
      <c r="AB268" s="662" t="str">
        <f t="shared" si="47"/>
        <v>-</v>
      </c>
      <c r="AC268" s="662" t="str">
        <f t="shared" si="48"/>
        <v>昭62.10.27</v>
      </c>
      <c r="AD268" s="662" t="str">
        <f t="shared" si="51"/>
        <v>昭</v>
      </c>
      <c r="AE268" s="662" t="str">
        <f t="shared" si="49"/>
        <v>昭62.10.27</v>
      </c>
      <c r="AF268" s="662" t="str">
        <f t="shared" si="52"/>
        <v>昭62.10.27</v>
      </c>
      <c r="AG268" s="662" t="str">
        <f t="shared" si="53"/>
        <v/>
      </c>
      <c r="AH268" s="662">
        <f t="shared" si="50"/>
        <v>9</v>
      </c>
      <c r="AI268" s="662" t="str">
        <f t="shared" si="54"/>
        <v>20</v>
      </c>
      <c r="AJ268" s="662" t="str">
        <f t="shared" si="55"/>
        <v>20_芽室</v>
      </c>
      <c r="AK268" s="693" t="str">
        <f>IFERROR(VLOOKUP(AJ268,観測点コードリスト!$L$2:$N$1665,3,FALSE),"")</f>
        <v>0115</v>
      </c>
    </row>
    <row r="269" spans="1:37" hidden="1">
      <c r="A269" s="662" t="s">
        <v>579</v>
      </c>
      <c r="B269" s="662">
        <v>20943</v>
      </c>
      <c r="C269" s="662" t="s">
        <v>23</v>
      </c>
      <c r="D269" s="662" t="s">
        <v>626</v>
      </c>
      <c r="E269" s="662" t="s">
        <v>627</v>
      </c>
      <c r="F269" s="662" t="s">
        <v>628</v>
      </c>
      <c r="G269" s="662">
        <v>42</v>
      </c>
      <c r="H269" s="662">
        <v>55.3</v>
      </c>
      <c r="I269" s="662">
        <v>143</v>
      </c>
      <c r="J269" s="662">
        <v>12.7</v>
      </c>
      <c r="K269" s="662">
        <v>38</v>
      </c>
      <c r="L269" s="662" t="s">
        <v>22</v>
      </c>
      <c r="M269" s="662" t="s">
        <v>22</v>
      </c>
      <c r="N269" s="662" t="s">
        <v>4610</v>
      </c>
      <c r="O269" s="662" t="s">
        <v>4740</v>
      </c>
      <c r="P269" s="662" t="s">
        <v>22</v>
      </c>
      <c r="Q269" s="667">
        <f t="shared" si="45"/>
        <v>42.921666999999999</v>
      </c>
      <c r="R269" s="667">
        <f t="shared" si="46"/>
        <v>143.21166700000001</v>
      </c>
      <c r="T269" s="668" t="s">
        <v>22</v>
      </c>
      <c r="U269" s="668" t="s">
        <v>22</v>
      </c>
      <c r="V269" s="668" t="s">
        <v>22</v>
      </c>
      <c r="W269" s="668" t="s">
        <v>22</v>
      </c>
      <c r="X269" s="668" t="s">
        <v>4605</v>
      </c>
      <c r="Y269" s="668" t="s">
        <v>22</v>
      </c>
      <c r="Z269" s="668" t="s">
        <v>22</v>
      </c>
      <c r="AB269" s="662" t="str">
        <f t="shared" si="47"/>
        <v>-</v>
      </c>
      <c r="AC269" s="662" t="str">
        <f t="shared" si="48"/>
        <v>平11.3.1</v>
      </c>
      <c r="AD269" s="662" t="str">
        <f t="shared" si="51"/>
        <v>平</v>
      </c>
      <c r="AE269" s="662" t="str">
        <f t="shared" si="49"/>
        <v>平11.3.1</v>
      </c>
      <c r="AF269" s="662" t="str">
        <f t="shared" si="52"/>
        <v>平11.3.1</v>
      </c>
      <c r="AG269" s="662" t="str">
        <f t="shared" si="53"/>
        <v/>
      </c>
      <c r="AH269" s="662">
        <f t="shared" si="50"/>
        <v>7</v>
      </c>
      <c r="AI269" s="662" t="str">
        <f t="shared" si="54"/>
        <v>20</v>
      </c>
      <c r="AJ269" s="662" t="str">
        <f t="shared" si="55"/>
        <v>20_帯広</v>
      </c>
      <c r="AK269" s="693" t="str">
        <f>IFERROR(VLOOKUP(AJ269,観測点コードリスト!$L$2:$N$1665,3,FALSE),"")</f>
        <v>47417</v>
      </c>
    </row>
    <row r="270" spans="1:37" hidden="1">
      <c r="A270" s="662" t="s">
        <v>579</v>
      </c>
      <c r="B270" s="662">
        <v>20945</v>
      </c>
      <c r="C270" s="662" t="s">
        <v>4609</v>
      </c>
      <c r="D270" s="662" t="s">
        <v>639</v>
      </c>
      <c r="E270" s="662" t="s">
        <v>640</v>
      </c>
      <c r="F270" s="662" t="s">
        <v>641</v>
      </c>
      <c r="G270" s="662">
        <v>42</v>
      </c>
      <c r="H270" s="662">
        <v>48.5</v>
      </c>
      <c r="I270" s="662">
        <v>143</v>
      </c>
      <c r="J270" s="662">
        <v>39.4</v>
      </c>
      <c r="K270" s="662">
        <v>20</v>
      </c>
      <c r="L270" s="662" t="s">
        <v>22</v>
      </c>
      <c r="M270" s="662" t="s">
        <v>22</v>
      </c>
      <c r="N270" s="662" t="s">
        <v>4640</v>
      </c>
      <c r="O270" s="662" t="s">
        <v>4740</v>
      </c>
      <c r="P270" s="662" t="s">
        <v>22</v>
      </c>
      <c r="Q270" s="667">
        <f t="shared" si="45"/>
        <v>42.808332999999998</v>
      </c>
      <c r="R270" s="667">
        <f t="shared" si="46"/>
        <v>143.656667</v>
      </c>
      <c r="T270" s="668" t="s">
        <v>22</v>
      </c>
      <c r="U270" s="668" t="s">
        <v>22</v>
      </c>
      <c r="V270" s="668" t="s">
        <v>22</v>
      </c>
      <c r="W270" s="668" t="s">
        <v>22</v>
      </c>
      <c r="X270" s="668" t="s">
        <v>4605</v>
      </c>
      <c r="Y270" s="668" t="s">
        <v>22</v>
      </c>
      <c r="Z270" s="668" t="s">
        <v>22</v>
      </c>
      <c r="AB270" s="662" t="str">
        <f t="shared" si="47"/>
        <v>-</v>
      </c>
      <c r="AC270" s="662" t="str">
        <f t="shared" si="48"/>
        <v>昭60.10.9</v>
      </c>
      <c r="AD270" s="662" t="str">
        <f t="shared" si="51"/>
        <v>昭</v>
      </c>
      <c r="AE270" s="662" t="str">
        <f t="shared" si="49"/>
        <v>昭60.10.9</v>
      </c>
      <c r="AF270" s="662" t="str">
        <f t="shared" si="52"/>
        <v>昭60.10.9</v>
      </c>
      <c r="AG270" s="662" t="str">
        <f t="shared" si="53"/>
        <v/>
      </c>
      <c r="AH270" s="662">
        <f t="shared" si="50"/>
        <v>8</v>
      </c>
      <c r="AI270" s="662" t="str">
        <f t="shared" si="54"/>
        <v>20</v>
      </c>
      <c r="AJ270" s="662" t="str">
        <f t="shared" si="55"/>
        <v>20_浦幌</v>
      </c>
      <c r="AK270" s="693" t="str">
        <f>IFERROR(VLOOKUP(AJ270,観測点コードリスト!$L$2:$N$1665,3,FALSE),"")</f>
        <v>0118</v>
      </c>
    </row>
    <row r="271" spans="1:37" hidden="1">
      <c r="A271" s="662" t="s">
        <v>579</v>
      </c>
      <c r="B271" s="662">
        <v>20950</v>
      </c>
      <c r="C271" s="662" t="s">
        <v>4609</v>
      </c>
      <c r="D271" s="662" t="s">
        <v>648</v>
      </c>
      <c r="E271" s="662" t="s">
        <v>649</v>
      </c>
      <c r="F271" s="662" t="s">
        <v>650</v>
      </c>
      <c r="G271" s="662">
        <v>42</v>
      </c>
      <c r="H271" s="662">
        <v>38.5</v>
      </c>
      <c r="I271" s="662">
        <v>143</v>
      </c>
      <c r="J271" s="662">
        <v>5.8</v>
      </c>
      <c r="K271" s="662">
        <v>251</v>
      </c>
      <c r="L271" s="662" t="s">
        <v>22</v>
      </c>
      <c r="M271" s="662" t="s">
        <v>22</v>
      </c>
      <c r="N271" s="662" t="s">
        <v>4649</v>
      </c>
      <c r="O271" s="662" t="s">
        <v>4740</v>
      </c>
      <c r="P271" s="662" t="s">
        <v>22</v>
      </c>
      <c r="Q271" s="667">
        <f t="shared" si="45"/>
        <v>42.641666999999998</v>
      </c>
      <c r="R271" s="667">
        <f t="shared" si="46"/>
        <v>143.096667</v>
      </c>
      <c r="T271" s="668" t="s">
        <v>22</v>
      </c>
      <c r="U271" s="668" t="s">
        <v>22</v>
      </c>
      <c r="V271" s="668" t="s">
        <v>22</v>
      </c>
      <c r="W271" s="668" t="s">
        <v>22</v>
      </c>
      <c r="X271" s="668" t="s">
        <v>4605</v>
      </c>
      <c r="Y271" s="668" t="s">
        <v>22</v>
      </c>
      <c r="Z271" s="668" t="s">
        <v>22</v>
      </c>
      <c r="AB271" s="662" t="str">
        <f t="shared" si="47"/>
        <v>-</v>
      </c>
      <c r="AC271" s="662" t="str">
        <f t="shared" si="48"/>
        <v>昭59.10.27</v>
      </c>
      <c r="AD271" s="662" t="str">
        <f t="shared" si="51"/>
        <v>昭</v>
      </c>
      <c r="AE271" s="662" t="str">
        <f t="shared" si="49"/>
        <v>昭59.10.27</v>
      </c>
      <c r="AF271" s="662" t="str">
        <f t="shared" si="52"/>
        <v>昭59.10.27</v>
      </c>
      <c r="AG271" s="662" t="str">
        <f t="shared" si="53"/>
        <v/>
      </c>
      <c r="AH271" s="662">
        <f t="shared" si="50"/>
        <v>9</v>
      </c>
      <c r="AI271" s="662" t="str">
        <f t="shared" si="54"/>
        <v>20</v>
      </c>
      <c r="AJ271" s="662" t="str">
        <f t="shared" si="55"/>
        <v>20_上札内</v>
      </c>
      <c r="AK271" s="693" t="str">
        <f>IFERROR(VLOOKUP(AJ271,観測点コードリスト!$L$2:$N$1665,3,FALSE),"")</f>
        <v>1210</v>
      </c>
    </row>
    <row r="272" spans="1:37" hidden="1">
      <c r="A272" s="662" t="s">
        <v>579</v>
      </c>
      <c r="B272" s="662">
        <v>20955</v>
      </c>
      <c r="C272" s="662" t="s">
        <v>23</v>
      </c>
      <c r="D272" s="662" t="s">
        <v>642</v>
      </c>
      <c r="E272" s="662" t="s">
        <v>643</v>
      </c>
      <c r="F272" s="662" t="s">
        <v>644</v>
      </c>
      <c r="G272" s="662">
        <v>42</v>
      </c>
      <c r="H272" s="662">
        <v>44</v>
      </c>
      <c r="I272" s="662">
        <v>143</v>
      </c>
      <c r="J272" s="662">
        <v>13</v>
      </c>
      <c r="K272" s="662">
        <v>149</v>
      </c>
      <c r="L272" s="662" t="s">
        <v>22</v>
      </c>
      <c r="M272" s="662" t="s">
        <v>22</v>
      </c>
      <c r="N272" s="662" t="s">
        <v>4611</v>
      </c>
      <c r="O272" s="662" t="s">
        <v>4740</v>
      </c>
      <c r="P272" s="662" t="s">
        <v>22</v>
      </c>
      <c r="Q272" s="667">
        <f t="shared" si="45"/>
        <v>42.733333000000002</v>
      </c>
      <c r="R272" s="667">
        <f t="shared" si="46"/>
        <v>143.216667</v>
      </c>
      <c r="T272" s="668" t="s">
        <v>22</v>
      </c>
      <c r="U272" s="668" t="s">
        <v>22</v>
      </c>
      <c r="V272" s="668" t="s">
        <v>22</v>
      </c>
      <c r="W272" s="668" t="s">
        <v>22</v>
      </c>
      <c r="X272" s="668" t="s">
        <v>4605</v>
      </c>
      <c r="Y272" s="668" t="s">
        <v>22</v>
      </c>
      <c r="Z272" s="668" t="s">
        <v>22</v>
      </c>
      <c r="AB272" s="662" t="str">
        <f t="shared" si="47"/>
        <v>-</v>
      </c>
      <c r="AC272" s="662" t="str">
        <f t="shared" si="48"/>
        <v>平18.11.29</v>
      </c>
      <c r="AD272" s="662" t="str">
        <f t="shared" si="51"/>
        <v>平</v>
      </c>
      <c r="AE272" s="662" t="str">
        <f t="shared" si="49"/>
        <v>平18.11.29</v>
      </c>
      <c r="AF272" s="662" t="str">
        <f t="shared" si="52"/>
        <v>平18.11.29</v>
      </c>
      <c r="AG272" s="662" t="str">
        <f t="shared" si="53"/>
        <v/>
      </c>
      <c r="AH272" s="662">
        <f t="shared" si="50"/>
        <v>9</v>
      </c>
      <c r="AI272" s="662" t="str">
        <f t="shared" si="54"/>
        <v>20</v>
      </c>
      <c r="AJ272" s="662" t="str">
        <f t="shared" si="55"/>
        <v>20_帯広泉</v>
      </c>
      <c r="AK272" s="693" t="str">
        <f>IFERROR(VLOOKUP(AJ272,観測点コードリスト!$L$2:$N$1665,3,FALSE),"")</f>
        <v>1510</v>
      </c>
    </row>
    <row r="273" spans="1:37" ht="18.75" hidden="1" customHeight="1">
      <c r="A273" s="662" t="s">
        <v>579</v>
      </c>
      <c r="B273" s="662">
        <v>20960</v>
      </c>
      <c r="C273" s="662" t="s">
        <v>4609</v>
      </c>
      <c r="D273" s="662" t="s">
        <v>657</v>
      </c>
      <c r="E273" s="662" t="s">
        <v>658</v>
      </c>
      <c r="F273" s="662" t="s">
        <v>659</v>
      </c>
      <c r="G273" s="662">
        <v>42</v>
      </c>
      <c r="H273" s="662">
        <v>30</v>
      </c>
      <c r="I273" s="662">
        <v>143</v>
      </c>
      <c r="J273" s="662">
        <v>16.399999999999999</v>
      </c>
      <c r="K273" s="662">
        <v>87</v>
      </c>
      <c r="L273" s="662" t="s">
        <v>22</v>
      </c>
      <c r="M273" s="662" t="s">
        <v>22</v>
      </c>
      <c r="N273" s="662" t="s">
        <v>4640</v>
      </c>
      <c r="O273" s="662" t="s">
        <v>4740</v>
      </c>
      <c r="P273" s="662" t="s">
        <v>22</v>
      </c>
      <c r="Q273" s="667">
        <f t="shared" ref="Q273:Q336" si="56">G273+ROUND(H273/60,6)</f>
        <v>42.5</v>
      </c>
      <c r="R273" s="667">
        <f t="shared" ref="R273:R336" si="57">I273+ROUND(J273/60,6)</f>
        <v>143.27333300000001</v>
      </c>
      <c r="T273" s="668" t="s">
        <v>22</v>
      </c>
      <c r="U273" s="668" t="s">
        <v>22</v>
      </c>
      <c r="V273" s="668" t="s">
        <v>22</v>
      </c>
      <c r="W273" s="668" t="s">
        <v>22</v>
      </c>
      <c r="X273" s="668" t="s">
        <v>4605</v>
      </c>
      <c r="Y273" s="668" t="s">
        <v>22</v>
      </c>
      <c r="Z273" s="668" t="s">
        <v>22</v>
      </c>
      <c r="AB273" s="662" t="str">
        <f t="shared" si="47"/>
        <v>-</v>
      </c>
      <c r="AC273" s="662" t="str">
        <f t="shared" si="48"/>
        <v>昭60.10.9</v>
      </c>
      <c r="AD273" s="662" t="str">
        <f t="shared" si="51"/>
        <v>昭</v>
      </c>
      <c r="AE273" s="662" t="str">
        <f t="shared" si="49"/>
        <v>昭60.10.9</v>
      </c>
      <c r="AF273" s="662" t="str">
        <f t="shared" si="52"/>
        <v>昭60.10.9</v>
      </c>
      <c r="AG273" s="662" t="str">
        <f t="shared" si="53"/>
        <v/>
      </c>
      <c r="AH273" s="662">
        <f t="shared" si="50"/>
        <v>8</v>
      </c>
      <c r="AI273" s="662" t="str">
        <f t="shared" si="54"/>
        <v>20</v>
      </c>
      <c r="AJ273" s="662" t="str">
        <f t="shared" si="55"/>
        <v>20_大樹</v>
      </c>
      <c r="AK273" s="693" t="str">
        <f>IFERROR(VLOOKUP(AJ273,観測点コードリスト!$L$2:$N$1665,3,FALSE),"")</f>
        <v>0121</v>
      </c>
    </row>
    <row r="274" spans="1:37" hidden="1">
      <c r="A274" s="662" t="s">
        <v>579</v>
      </c>
      <c r="B274" s="662">
        <v>20965</v>
      </c>
      <c r="C274" s="662" t="s">
        <v>23</v>
      </c>
      <c r="D274" s="662" t="s">
        <v>660</v>
      </c>
      <c r="E274" s="662" t="s">
        <v>661</v>
      </c>
      <c r="F274" s="662" t="s">
        <v>662</v>
      </c>
      <c r="G274" s="662">
        <v>42</v>
      </c>
      <c r="H274" s="662">
        <v>17.600000000000001</v>
      </c>
      <c r="I274" s="662">
        <v>143</v>
      </c>
      <c r="J274" s="662">
        <v>19</v>
      </c>
      <c r="K274" s="662">
        <v>32</v>
      </c>
      <c r="L274" s="662" t="s">
        <v>22</v>
      </c>
      <c r="M274" s="662" t="s">
        <v>22</v>
      </c>
      <c r="N274" s="662" t="s">
        <v>4610</v>
      </c>
      <c r="O274" s="662" t="s">
        <v>4740</v>
      </c>
      <c r="P274" s="662" t="s">
        <v>22</v>
      </c>
      <c r="Q274" s="667">
        <f t="shared" si="56"/>
        <v>42.293332999999997</v>
      </c>
      <c r="R274" s="667">
        <f t="shared" si="57"/>
        <v>143.316667</v>
      </c>
      <c r="T274" s="668" t="s">
        <v>22</v>
      </c>
      <c r="U274" s="668" t="s">
        <v>22</v>
      </c>
      <c r="V274" s="668" t="s">
        <v>22</v>
      </c>
      <c r="W274" s="668" t="s">
        <v>22</v>
      </c>
      <c r="X274" s="668" t="s">
        <v>4605</v>
      </c>
      <c r="Y274" s="668" t="s">
        <v>22</v>
      </c>
      <c r="Z274" s="668" t="s">
        <v>22</v>
      </c>
      <c r="AB274" s="662" t="str">
        <f t="shared" si="47"/>
        <v>-</v>
      </c>
      <c r="AC274" s="662" t="str">
        <f t="shared" si="48"/>
        <v>平11.3.1</v>
      </c>
      <c r="AD274" s="662" t="str">
        <f t="shared" si="51"/>
        <v>平</v>
      </c>
      <c r="AE274" s="662" t="str">
        <f t="shared" si="49"/>
        <v>平11.3.1</v>
      </c>
      <c r="AF274" s="662" t="str">
        <f t="shared" si="52"/>
        <v>平11.3.1</v>
      </c>
      <c r="AG274" s="662" t="str">
        <f t="shared" si="53"/>
        <v/>
      </c>
      <c r="AH274" s="662">
        <f t="shared" si="50"/>
        <v>7</v>
      </c>
      <c r="AI274" s="662" t="str">
        <f t="shared" si="54"/>
        <v>20</v>
      </c>
      <c r="AJ274" s="662" t="str">
        <f t="shared" si="55"/>
        <v>20_広尾</v>
      </c>
      <c r="AK274" s="693" t="str">
        <f>IFERROR(VLOOKUP(AJ274,観測点コードリスト!$L$2:$N$1665,3,FALSE),"")</f>
        <v>47440</v>
      </c>
    </row>
    <row r="275" spans="1:37" hidden="1">
      <c r="A275" s="662" t="s">
        <v>664</v>
      </c>
      <c r="B275" s="662">
        <v>21031</v>
      </c>
      <c r="C275" s="662" t="s">
        <v>72</v>
      </c>
      <c r="D275" s="662" t="s">
        <v>665</v>
      </c>
      <c r="E275" s="662" t="s">
        <v>666</v>
      </c>
      <c r="F275" s="662" t="s">
        <v>667</v>
      </c>
      <c r="G275" s="662">
        <v>42</v>
      </c>
      <c r="H275" s="662">
        <v>48.8</v>
      </c>
      <c r="I275" s="662">
        <v>141</v>
      </c>
      <c r="J275" s="662">
        <v>49.7</v>
      </c>
      <c r="K275" s="662">
        <v>32</v>
      </c>
      <c r="L275" s="662" t="s">
        <v>22</v>
      </c>
      <c r="M275" s="662" t="s">
        <v>22</v>
      </c>
      <c r="N275" s="662" t="s">
        <v>266</v>
      </c>
      <c r="O275" s="662">
        <v>21900</v>
      </c>
      <c r="P275" s="662" t="s">
        <v>22</v>
      </c>
      <c r="Q275" s="667">
        <f t="shared" si="56"/>
        <v>42.813333</v>
      </c>
      <c r="R275" s="667">
        <f t="shared" si="57"/>
        <v>141.82833299999999</v>
      </c>
      <c r="T275" s="668" t="s">
        <v>4605</v>
      </c>
      <c r="U275" s="668" t="s">
        <v>22</v>
      </c>
      <c r="V275" s="668" t="s">
        <v>22</v>
      </c>
      <c r="W275" s="668" t="s">
        <v>22</v>
      </c>
      <c r="X275" s="668" t="s">
        <v>22</v>
      </c>
      <c r="Y275" s="668" t="s">
        <v>22</v>
      </c>
      <c r="Z275" s="668" t="s">
        <v>22</v>
      </c>
      <c r="AB275" s="662" t="str">
        <f t="shared" si="47"/>
        <v>昭49.11.1</v>
      </c>
      <c r="AC275" s="662" t="str">
        <f t="shared" si="48"/>
        <v>-</v>
      </c>
      <c r="AD275" s="662" t="str">
        <f t="shared" si="51"/>
        <v>#</v>
      </c>
      <c r="AE275" s="662" t="str">
        <f t="shared" si="49"/>
        <v/>
      </c>
      <c r="AF275" s="662" t="str">
        <f t="shared" si="52"/>
        <v/>
      </c>
      <c r="AG275" s="662" t="str">
        <f t="shared" si="53"/>
        <v/>
      </c>
      <c r="AH275" s="662">
        <f t="shared" si="50"/>
        <v>0</v>
      </c>
      <c r="AI275" s="662" t="str">
        <f t="shared" si="54"/>
        <v>21</v>
      </c>
      <c r="AJ275" s="662" t="str">
        <f t="shared" si="55"/>
        <v>21_安平</v>
      </c>
      <c r="AK275" s="693" t="str">
        <f>IFERROR(VLOOKUP(AJ275,観測点コードリスト!$L$2:$N$1665,3,FALSE),"")</f>
        <v>0123</v>
      </c>
    </row>
    <row r="276" spans="1:37">
      <c r="A276" s="662" t="s">
        <v>664</v>
      </c>
      <c r="B276" s="662">
        <v>21111</v>
      </c>
      <c r="C276" s="662" t="s">
        <v>17</v>
      </c>
      <c r="D276" s="662" t="s">
        <v>668</v>
      </c>
      <c r="E276" s="662" t="s">
        <v>669</v>
      </c>
      <c r="F276" s="662" t="s">
        <v>670</v>
      </c>
      <c r="G276" s="662">
        <v>42</v>
      </c>
      <c r="H276" s="662">
        <v>43.8</v>
      </c>
      <c r="I276" s="662">
        <v>141</v>
      </c>
      <c r="J276" s="662">
        <v>53.3</v>
      </c>
      <c r="K276" s="662">
        <v>20</v>
      </c>
      <c r="L276" s="662">
        <v>10</v>
      </c>
      <c r="M276" s="662">
        <v>1.5</v>
      </c>
      <c r="N276" s="662" t="s">
        <v>318</v>
      </c>
      <c r="O276" s="662" t="s">
        <v>22</v>
      </c>
      <c r="P276" s="662" t="s">
        <v>40</v>
      </c>
      <c r="Q276" s="667">
        <f t="shared" si="56"/>
        <v>42.73</v>
      </c>
      <c r="R276" s="667">
        <f t="shared" si="57"/>
        <v>141.88833299999999</v>
      </c>
      <c r="T276" s="668" t="s">
        <v>4605</v>
      </c>
      <c r="U276" s="668" t="s">
        <v>4605</v>
      </c>
      <c r="V276" s="668" t="s">
        <v>4605</v>
      </c>
      <c r="W276" s="668" t="s">
        <v>22</v>
      </c>
      <c r="X276" s="668" t="s">
        <v>22</v>
      </c>
      <c r="Y276" s="668" t="s">
        <v>22</v>
      </c>
      <c r="Z276" s="668" t="s">
        <v>22</v>
      </c>
      <c r="AB276" s="662" t="str">
        <f t="shared" si="47"/>
        <v>昭49.11.1</v>
      </c>
      <c r="AC276" s="662" t="str">
        <f t="shared" si="48"/>
        <v>昭52.10.5</v>
      </c>
      <c r="AD276" s="662" t="str">
        <f t="shared" si="51"/>
        <v>#</v>
      </c>
      <c r="AE276" s="662" t="str">
        <f t="shared" si="49"/>
        <v>昭52.10.5</v>
      </c>
      <c r="AF276" s="662" t="str">
        <f t="shared" si="52"/>
        <v>昭52.10.5</v>
      </c>
      <c r="AG276" s="662" t="str">
        <f t="shared" si="53"/>
        <v/>
      </c>
      <c r="AH276" s="662">
        <f t="shared" si="50"/>
        <v>8</v>
      </c>
      <c r="AI276" s="662" t="str">
        <f t="shared" si="54"/>
        <v>21</v>
      </c>
      <c r="AJ276" s="662" t="str">
        <f t="shared" si="55"/>
        <v>21_厚真</v>
      </c>
      <c r="AK276" s="693" t="str">
        <f>IFERROR(VLOOKUP(AJ276,観測点コードリスト!$L$2:$N$1665,3,FALSE),"")</f>
        <v>0124</v>
      </c>
    </row>
    <row r="277" spans="1:37">
      <c r="A277" s="662" t="s">
        <v>664</v>
      </c>
      <c r="B277" s="662">
        <v>21126</v>
      </c>
      <c r="C277" s="662" t="s">
        <v>17</v>
      </c>
      <c r="D277" s="662" t="s">
        <v>671</v>
      </c>
      <c r="E277" s="662" t="s">
        <v>672</v>
      </c>
      <c r="F277" s="662" t="s">
        <v>673</v>
      </c>
      <c r="G277" s="662">
        <v>42</v>
      </c>
      <c r="H277" s="662">
        <v>45.7</v>
      </c>
      <c r="I277" s="662">
        <v>142</v>
      </c>
      <c r="J277" s="662">
        <v>8.6</v>
      </c>
      <c r="K277" s="662">
        <v>56</v>
      </c>
      <c r="L277" s="662">
        <v>10</v>
      </c>
      <c r="M277" s="662">
        <v>1.5</v>
      </c>
      <c r="N277" s="662" t="s">
        <v>318</v>
      </c>
      <c r="O277" s="662">
        <v>21905</v>
      </c>
      <c r="P277" s="662" t="s">
        <v>40</v>
      </c>
      <c r="Q277" s="667">
        <f t="shared" si="56"/>
        <v>42.761667000000003</v>
      </c>
      <c r="R277" s="667">
        <f t="shared" si="57"/>
        <v>142.14333300000001</v>
      </c>
      <c r="T277" s="668" t="s">
        <v>4605</v>
      </c>
      <c r="U277" s="668" t="s">
        <v>4605</v>
      </c>
      <c r="V277" s="668" t="s">
        <v>4605</v>
      </c>
      <c r="W277" s="668" t="s">
        <v>22</v>
      </c>
      <c r="X277" s="668" t="s">
        <v>22</v>
      </c>
      <c r="Y277" s="668" t="s">
        <v>22</v>
      </c>
      <c r="Z277" s="668" t="s">
        <v>22</v>
      </c>
      <c r="AB277" s="662" t="str">
        <f t="shared" si="47"/>
        <v>昭49.11.1</v>
      </c>
      <c r="AC277" s="662" t="str">
        <f t="shared" si="48"/>
        <v>昭52.10.5</v>
      </c>
      <c r="AD277" s="662" t="str">
        <f t="shared" si="51"/>
        <v>#</v>
      </c>
      <c r="AE277" s="662" t="str">
        <f t="shared" si="49"/>
        <v>昭52.10.5</v>
      </c>
      <c r="AF277" s="662" t="str">
        <f t="shared" si="52"/>
        <v>昭52.10.5</v>
      </c>
      <c r="AG277" s="662" t="str">
        <f t="shared" si="53"/>
        <v/>
      </c>
      <c r="AH277" s="662">
        <f t="shared" si="50"/>
        <v>8</v>
      </c>
      <c r="AI277" s="662" t="str">
        <f t="shared" si="54"/>
        <v>21</v>
      </c>
      <c r="AJ277" s="662" t="str">
        <f t="shared" si="55"/>
        <v>21_穂別</v>
      </c>
      <c r="AK277" s="693" t="str">
        <f>IFERROR(VLOOKUP(AJ277,観測点コードリスト!$L$2:$N$1665,3,FALSE),"")</f>
        <v>0125</v>
      </c>
    </row>
    <row r="278" spans="1:37" ht="18.75" customHeight="1">
      <c r="A278" s="662" t="s">
        <v>664</v>
      </c>
      <c r="B278" s="662">
        <v>21161</v>
      </c>
      <c r="C278" s="662" t="s">
        <v>17</v>
      </c>
      <c r="D278" s="662" t="s">
        <v>674</v>
      </c>
      <c r="E278" s="662" t="s">
        <v>675</v>
      </c>
      <c r="F278" s="662" t="s">
        <v>676</v>
      </c>
      <c r="G278" s="662">
        <v>42</v>
      </c>
      <c r="H278" s="662">
        <v>40.200000000000003</v>
      </c>
      <c r="I278" s="662">
        <v>141</v>
      </c>
      <c r="J278" s="662">
        <v>4.7</v>
      </c>
      <c r="K278" s="662">
        <v>390</v>
      </c>
      <c r="L278" s="662">
        <v>10</v>
      </c>
      <c r="M278" s="662">
        <v>2.5</v>
      </c>
      <c r="N278" s="662" t="s">
        <v>677</v>
      </c>
      <c r="O278" s="662">
        <v>21910</v>
      </c>
      <c r="P278" s="662" t="s">
        <v>40</v>
      </c>
      <c r="Q278" s="667">
        <f t="shared" si="56"/>
        <v>42.67</v>
      </c>
      <c r="R278" s="667">
        <f t="shared" si="57"/>
        <v>141.07833299999999</v>
      </c>
      <c r="T278" s="668" t="s">
        <v>4605</v>
      </c>
      <c r="U278" s="668" t="s">
        <v>4605</v>
      </c>
      <c r="V278" s="668" t="s">
        <v>4605</v>
      </c>
      <c r="W278" s="668" t="s">
        <v>22</v>
      </c>
      <c r="X278" s="668" t="s">
        <v>22</v>
      </c>
      <c r="Y278" s="668" t="s">
        <v>22</v>
      </c>
      <c r="Z278" s="668" t="s">
        <v>22</v>
      </c>
      <c r="AB278" s="662" t="str">
        <f t="shared" si="47"/>
        <v>昭50.6.3</v>
      </c>
      <c r="AC278" s="662" t="str">
        <f t="shared" si="48"/>
        <v>昭52.10.7</v>
      </c>
      <c r="AD278" s="662" t="str">
        <f t="shared" si="51"/>
        <v>(</v>
      </c>
      <c r="AE278" s="662" t="str">
        <f t="shared" si="49"/>
        <v>(昭50.6.3)昭52.10.7</v>
      </c>
      <c r="AF278" s="662" t="str">
        <f t="shared" si="52"/>
        <v>昭50.6.3)昭52.10.7</v>
      </c>
      <c r="AG278" s="662">
        <f t="shared" si="53"/>
        <v>8</v>
      </c>
      <c r="AH278" s="662">
        <f t="shared" si="50"/>
        <v>16</v>
      </c>
      <c r="AI278" s="662" t="str">
        <f t="shared" si="54"/>
        <v>21</v>
      </c>
      <c r="AJ278" s="662" t="str">
        <f t="shared" si="55"/>
        <v>21_大滝</v>
      </c>
      <c r="AK278" s="693" t="str">
        <f>IFERROR(VLOOKUP(AJ278,観測点コードリスト!$L$2:$N$1665,3,FALSE),"")</f>
        <v>1067</v>
      </c>
    </row>
    <row r="279" spans="1:37" ht="18.75" customHeight="1">
      <c r="A279" s="662" t="s">
        <v>664</v>
      </c>
      <c r="B279" s="662">
        <v>21171</v>
      </c>
      <c r="C279" s="662" t="s">
        <v>17</v>
      </c>
      <c r="D279" s="662" t="s">
        <v>678</v>
      </c>
      <c r="E279" s="662" t="s">
        <v>679</v>
      </c>
      <c r="F279" s="662" t="s">
        <v>680</v>
      </c>
      <c r="G279" s="662">
        <v>42</v>
      </c>
      <c r="H279" s="662">
        <v>37.799999999999997</v>
      </c>
      <c r="I279" s="662">
        <v>141</v>
      </c>
      <c r="J279" s="662">
        <v>14.8</v>
      </c>
      <c r="K279" s="662">
        <v>170</v>
      </c>
      <c r="L279" s="662">
        <v>10</v>
      </c>
      <c r="M279" s="662">
        <v>1.5</v>
      </c>
      <c r="N279" s="662" t="s">
        <v>415</v>
      </c>
      <c r="O279" s="662" t="s">
        <v>22</v>
      </c>
      <c r="P279" s="662" t="s">
        <v>40</v>
      </c>
      <c r="Q279" s="667">
        <f t="shared" si="56"/>
        <v>42.63</v>
      </c>
      <c r="R279" s="667">
        <f t="shared" si="57"/>
        <v>141.246667</v>
      </c>
      <c r="T279" s="668" t="s">
        <v>4605</v>
      </c>
      <c r="U279" s="668" t="s">
        <v>4605</v>
      </c>
      <c r="V279" s="668" t="s">
        <v>4605</v>
      </c>
      <c r="W279" s="668" t="s">
        <v>22</v>
      </c>
      <c r="X279" s="668" t="s">
        <v>22</v>
      </c>
      <c r="Y279" s="668" t="s">
        <v>22</v>
      </c>
      <c r="Z279" s="668" t="s">
        <v>22</v>
      </c>
      <c r="AB279" s="662" t="str">
        <f t="shared" si="47"/>
        <v>昭49.11.1</v>
      </c>
      <c r="AC279" s="662" t="str">
        <f t="shared" si="48"/>
        <v>昭52.10.27</v>
      </c>
      <c r="AD279" s="662" t="str">
        <f t="shared" si="51"/>
        <v>#</v>
      </c>
      <c r="AE279" s="662" t="str">
        <f t="shared" si="49"/>
        <v>昭52.10.27</v>
      </c>
      <c r="AF279" s="662" t="str">
        <f t="shared" si="52"/>
        <v>昭52.10.27</v>
      </c>
      <c r="AG279" s="662" t="str">
        <f t="shared" si="53"/>
        <v/>
      </c>
      <c r="AH279" s="662">
        <f t="shared" si="50"/>
        <v>9</v>
      </c>
      <c r="AI279" s="662" t="str">
        <f t="shared" si="54"/>
        <v>21</v>
      </c>
      <c r="AJ279" s="662" t="str">
        <f t="shared" si="55"/>
        <v>21_森野</v>
      </c>
      <c r="AK279" s="693" t="str">
        <f>IFERROR(VLOOKUP(AJ279,観測点コードリスト!$L$2:$N$1665,3,FALSE),"")</f>
        <v>0126</v>
      </c>
    </row>
    <row r="280" spans="1:37">
      <c r="A280" s="662" t="s">
        <v>664</v>
      </c>
      <c r="B280" s="662">
        <v>21187</v>
      </c>
      <c r="C280" s="662" t="s">
        <v>23</v>
      </c>
      <c r="D280" s="662" t="s">
        <v>681</v>
      </c>
      <c r="E280" s="662" t="s">
        <v>682</v>
      </c>
      <c r="F280" s="662" t="s">
        <v>683</v>
      </c>
      <c r="G280" s="662">
        <v>42</v>
      </c>
      <c r="H280" s="662">
        <v>37.4</v>
      </c>
      <c r="I280" s="662">
        <v>141</v>
      </c>
      <c r="J280" s="662">
        <v>32.799999999999997</v>
      </c>
      <c r="K280" s="662">
        <v>6</v>
      </c>
      <c r="L280" s="662">
        <v>20.2</v>
      </c>
      <c r="M280" s="662" t="s">
        <v>22</v>
      </c>
      <c r="N280" s="662" t="s">
        <v>684</v>
      </c>
      <c r="O280" s="662">
        <v>21913</v>
      </c>
      <c r="P280" s="662" t="s">
        <v>22</v>
      </c>
      <c r="Q280" s="667">
        <f t="shared" si="56"/>
        <v>42.623333000000002</v>
      </c>
      <c r="R280" s="667">
        <f t="shared" si="57"/>
        <v>141.54666700000001</v>
      </c>
      <c r="T280" s="668" t="s">
        <v>4605</v>
      </c>
      <c r="U280" s="668" t="s">
        <v>4605</v>
      </c>
      <c r="V280" s="668" t="s">
        <v>4605</v>
      </c>
      <c r="W280" s="668" t="s">
        <v>22</v>
      </c>
      <c r="X280" s="668" t="s">
        <v>22</v>
      </c>
      <c r="Y280" s="668" t="s">
        <v>4605</v>
      </c>
      <c r="Z280" s="668" t="s">
        <v>22</v>
      </c>
      <c r="AB280" s="662" t="str">
        <f t="shared" si="47"/>
        <v>昭63.6.25</v>
      </c>
      <c r="AC280" s="662" t="str">
        <f t="shared" si="48"/>
        <v>昭63.6.25</v>
      </c>
      <c r="AD280" s="662" t="str">
        <f t="shared" si="51"/>
        <v>昭</v>
      </c>
      <c r="AE280" s="662" t="str">
        <f t="shared" si="49"/>
        <v>昭63.6.25</v>
      </c>
      <c r="AF280" s="662" t="str">
        <f t="shared" si="52"/>
        <v>昭63.6.25</v>
      </c>
      <c r="AG280" s="662" t="str">
        <f t="shared" si="53"/>
        <v/>
      </c>
      <c r="AH280" s="662">
        <f t="shared" si="50"/>
        <v>8</v>
      </c>
      <c r="AI280" s="662" t="str">
        <f t="shared" si="54"/>
        <v>21</v>
      </c>
      <c r="AJ280" s="662" t="str">
        <f t="shared" si="55"/>
        <v>21_苫小牧</v>
      </c>
      <c r="AK280" s="693" t="str">
        <f>IFERROR(VLOOKUP(AJ280,観測点コードリスト!$L$2:$N$1665,3,FALSE),"")</f>
        <v>47424</v>
      </c>
    </row>
    <row r="281" spans="1:37">
      <c r="A281" s="662" t="s">
        <v>664</v>
      </c>
      <c r="B281" s="662">
        <v>21226</v>
      </c>
      <c r="C281" s="662" t="s">
        <v>17</v>
      </c>
      <c r="D281" s="662" t="s">
        <v>685</v>
      </c>
      <c r="E281" s="662" t="s">
        <v>686</v>
      </c>
      <c r="F281" s="662" t="s">
        <v>687</v>
      </c>
      <c r="G281" s="662">
        <v>42</v>
      </c>
      <c r="H281" s="662">
        <v>35.4</v>
      </c>
      <c r="I281" s="662">
        <v>140</v>
      </c>
      <c r="J281" s="662">
        <v>38.6</v>
      </c>
      <c r="K281" s="662">
        <v>4</v>
      </c>
      <c r="L281" s="662">
        <v>10.1</v>
      </c>
      <c r="M281" s="662">
        <v>1.5</v>
      </c>
      <c r="N281" s="662" t="s">
        <v>244</v>
      </c>
      <c r="O281" s="662">
        <v>21915</v>
      </c>
      <c r="P281" s="662" t="s">
        <v>22</v>
      </c>
      <c r="Q281" s="667">
        <f t="shared" si="56"/>
        <v>42.59</v>
      </c>
      <c r="R281" s="667">
        <f t="shared" si="57"/>
        <v>140.64333300000001</v>
      </c>
      <c r="T281" s="668" t="s">
        <v>4605</v>
      </c>
      <c r="U281" s="668" t="s">
        <v>4605</v>
      </c>
      <c r="V281" s="668" t="s">
        <v>4605</v>
      </c>
      <c r="W281" s="668" t="s">
        <v>22</v>
      </c>
      <c r="X281" s="668" t="s">
        <v>22</v>
      </c>
      <c r="Y281" s="668" t="s">
        <v>22</v>
      </c>
      <c r="Z281" s="668" t="s">
        <v>22</v>
      </c>
      <c r="AB281" s="662" t="str">
        <f t="shared" si="47"/>
        <v>昭49.11.1</v>
      </c>
      <c r="AC281" s="662" t="str">
        <f t="shared" si="48"/>
        <v>昭52.10.11</v>
      </c>
      <c r="AD281" s="662" t="str">
        <f t="shared" si="51"/>
        <v>#</v>
      </c>
      <c r="AE281" s="662" t="str">
        <f t="shared" si="49"/>
        <v>昭52.10.11</v>
      </c>
      <c r="AF281" s="662" t="str">
        <f t="shared" si="52"/>
        <v>昭52.10.11</v>
      </c>
      <c r="AG281" s="662" t="str">
        <f t="shared" si="53"/>
        <v/>
      </c>
      <c r="AH281" s="662">
        <f t="shared" si="50"/>
        <v>9</v>
      </c>
      <c r="AI281" s="662" t="str">
        <f t="shared" si="54"/>
        <v>21</v>
      </c>
      <c r="AJ281" s="662" t="str">
        <f t="shared" si="55"/>
        <v>21_大岸</v>
      </c>
      <c r="AK281" s="693" t="str">
        <f>IFERROR(VLOOKUP(AJ281,観測点コードリスト!$L$2:$N$1665,3,FALSE),"")</f>
        <v>0128</v>
      </c>
    </row>
    <row r="282" spans="1:37" ht="18.75" hidden="1" customHeight="1">
      <c r="A282" s="662" t="s">
        <v>664</v>
      </c>
      <c r="B282" s="662">
        <v>21237</v>
      </c>
      <c r="C282" s="662" t="s">
        <v>72</v>
      </c>
      <c r="D282" s="662" t="s">
        <v>688</v>
      </c>
      <c r="E282" s="662" t="s">
        <v>689</v>
      </c>
      <c r="F282" s="662" t="s">
        <v>690</v>
      </c>
      <c r="G282" s="662">
        <v>42</v>
      </c>
      <c r="H282" s="662">
        <v>33.9</v>
      </c>
      <c r="I282" s="662">
        <v>140</v>
      </c>
      <c r="J282" s="662">
        <v>48.4</v>
      </c>
      <c r="K282" s="662">
        <v>85</v>
      </c>
      <c r="L282" s="662" t="s">
        <v>22</v>
      </c>
      <c r="M282" s="662" t="s">
        <v>22</v>
      </c>
      <c r="N282" s="662" t="s">
        <v>691</v>
      </c>
      <c r="O282" s="662" t="s">
        <v>22</v>
      </c>
      <c r="P282" s="662" t="s">
        <v>22</v>
      </c>
      <c r="Q282" s="667">
        <f t="shared" si="56"/>
        <v>42.564999999999998</v>
      </c>
      <c r="R282" s="667">
        <f t="shared" si="57"/>
        <v>140.806667</v>
      </c>
      <c r="T282" s="668" t="s">
        <v>4605</v>
      </c>
      <c r="U282" s="668" t="s">
        <v>22</v>
      </c>
      <c r="V282" s="668" t="s">
        <v>22</v>
      </c>
      <c r="W282" s="668" t="s">
        <v>22</v>
      </c>
      <c r="X282" s="668" t="s">
        <v>22</v>
      </c>
      <c r="Y282" s="668" t="s">
        <v>22</v>
      </c>
      <c r="Z282" s="668" t="s">
        <v>22</v>
      </c>
      <c r="AB282" s="662" t="str">
        <f t="shared" si="47"/>
        <v>昭53.12.8</v>
      </c>
      <c r="AC282" s="662" t="str">
        <f t="shared" si="48"/>
        <v>昭53.12.8</v>
      </c>
      <c r="AD282" s="662" t="str">
        <f t="shared" si="51"/>
        <v>昭</v>
      </c>
      <c r="AE282" s="662" t="str">
        <f t="shared" si="49"/>
        <v>昭53.12.8</v>
      </c>
      <c r="AF282" s="662" t="str">
        <f t="shared" si="52"/>
        <v>昭53.12.8</v>
      </c>
      <c r="AG282" s="662" t="str">
        <f t="shared" si="53"/>
        <v/>
      </c>
      <c r="AH282" s="662">
        <f t="shared" si="50"/>
        <v>8</v>
      </c>
      <c r="AI282" s="662" t="str">
        <f t="shared" si="54"/>
        <v>21</v>
      </c>
      <c r="AJ282" s="662" t="str">
        <f t="shared" si="55"/>
        <v>21_洞爺湖温泉</v>
      </c>
      <c r="AK282" s="693" t="str">
        <f>IFERROR(VLOOKUP(AJ282,観測点コードリスト!$L$2:$N$1665,3,FALSE),"")</f>
        <v>1329</v>
      </c>
    </row>
    <row r="283" spans="1:37" ht="18.75" hidden="1" customHeight="1">
      <c r="A283" s="662" t="s">
        <v>664</v>
      </c>
      <c r="B283" s="662">
        <v>21251</v>
      </c>
      <c r="C283" s="662" t="s">
        <v>72</v>
      </c>
      <c r="D283" s="662" t="s">
        <v>692</v>
      </c>
      <c r="E283" s="662" t="s">
        <v>693</v>
      </c>
      <c r="F283" s="662" t="s">
        <v>694</v>
      </c>
      <c r="G283" s="662">
        <v>42</v>
      </c>
      <c r="H283" s="662">
        <v>31</v>
      </c>
      <c r="I283" s="662">
        <v>141</v>
      </c>
      <c r="J283" s="662">
        <v>6.4</v>
      </c>
      <c r="K283" s="662">
        <v>300</v>
      </c>
      <c r="L283" s="662" t="s">
        <v>22</v>
      </c>
      <c r="M283" s="662" t="s">
        <v>22</v>
      </c>
      <c r="N283" s="662" t="s">
        <v>695</v>
      </c>
      <c r="O283" s="662" t="s">
        <v>22</v>
      </c>
      <c r="P283" s="662" t="s">
        <v>22</v>
      </c>
      <c r="Q283" s="667">
        <f t="shared" si="56"/>
        <v>42.516666999999998</v>
      </c>
      <c r="R283" s="667">
        <f t="shared" si="57"/>
        <v>141.10666699999999</v>
      </c>
      <c r="T283" s="668" t="s">
        <v>4605</v>
      </c>
      <c r="U283" s="668" t="s">
        <v>22</v>
      </c>
      <c r="V283" s="668" t="s">
        <v>22</v>
      </c>
      <c r="W283" s="668" t="s">
        <v>22</v>
      </c>
      <c r="X283" s="668" t="s">
        <v>22</v>
      </c>
      <c r="Y283" s="668" t="s">
        <v>22</v>
      </c>
      <c r="Z283" s="668" t="s">
        <v>22</v>
      </c>
      <c r="AB283" s="662" t="str">
        <f t="shared" si="47"/>
        <v>昭60.7.31</v>
      </c>
      <c r="AC283" s="662" t="str">
        <f t="shared" si="48"/>
        <v>昭60.7.31</v>
      </c>
      <c r="AD283" s="662" t="str">
        <f t="shared" si="51"/>
        <v>昭</v>
      </c>
      <c r="AE283" s="662" t="str">
        <f t="shared" si="49"/>
        <v>昭60.7.31</v>
      </c>
      <c r="AF283" s="662" t="str">
        <f t="shared" si="52"/>
        <v>昭60.7.31</v>
      </c>
      <c r="AG283" s="662" t="str">
        <f t="shared" si="53"/>
        <v/>
      </c>
      <c r="AH283" s="662">
        <f t="shared" si="50"/>
        <v>8</v>
      </c>
      <c r="AI283" s="662" t="str">
        <f t="shared" si="54"/>
        <v>21</v>
      </c>
      <c r="AJ283" s="662" t="str">
        <f t="shared" si="55"/>
        <v>21_カルルス</v>
      </c>
      <c r="AK283" s="693" t="str">
        <f>IFERROR(VLOOKUP(AJ283,観測点コードリスト!$L$2:$N$1665,3,FALSE),"")</f>
        <v>1429</v>
      </c>
    </row>
    <row r="284" spans="1:37" ht="18.75" customHeight="1">
      <c r="A284" s="662" t="s">
        <v>664</v>
      </c>
      <c r="B284" s="662">
        <v>21261</v>
      </c>
      <c r="C284" s="662" t="s">
        <v>17</v>
      </c>
      <c r="D284" s="662" t="s">
        <v>696</v>
      </c>
      <c r="E284" s="662" t="s">
        <v>697</v>
      </c>
      <c r="F284" s="662" t="s">
        <v>698</v>
      </c>
      <c r="G284" s="662">
        <v>42</v>
      </c>
      <c r="H284" s="662">
        <v>32.6</v>
      </c>
      <c r="I284" s="662">
        <v>141</v>
      </c>
      <c r="J284" s="662">
        <v>21.1</v>
      </c>
      <c r="K284" s="662">
        <v>6</v>
      </c>
      <c r="L284" s="662">
        <v>6.5</v>
      </c>
      <c r="M284" s="662">
        <v>1.5</v>
      </c>
      <c r="N284" s="662" t="s">
        <v>93</v>
      </c>
      <c r="O284" s="662">
        <v>21920</v>
      </c>
      <c r="P284" s="662" t="s">
        <v>40</v>
      </c>
      <c r="Q284" s="667">
        <f t="shared" si="56"/>
        <v>42.543332999999997</v>
      </c>
      <c r="R284" s="667">
        <f t="shared" si="57"/>
        <v>141.35166699999999</v>
      </c>
      <c r="T284" s="668" t="s">
        <v>4605</v>
      </c>
      <c r="U284" s="668" t="s">
        <v>4605</v>
      </c>
      <c r="V284" s="668" t="s">
        <v>4605</v>
      </c>
      <c r="W284" s="668" t="s">
        <v>22</v>
      </c>
      <c r="X284" s="668" t="s">
        <v>22</v>
      </c>
      <c r="Y284" s="668" t="s">
        <v>22</v>
      </c>
      <c r="Z284" s="668" t="s">
        <v>22</v>
      </c>
      <c r="AB284" s="662" t="str">
        <f t="shared" si="47"/>
        <v>昭49.11.1</v>
      </c>
      <c r="AC284" s="662" t="str">
        <f t="shared" si="48"/>
        <v>昭52.10.6</v>
      </c>
      <c r="AD284" s="662" t="str">
        <f t="shared" si="51"/>
        <v>#</v>
      </c>
      <c r="AE284" s="662" t="str">
        <f t="shared" si="49"/>
        <v>昭52.10.6</v>
      </c>
      <c r="AF284" s="662" t="str">
        <f t="shared" si="52"/>
        <v>昭52.10.6</v>
      </c>
      <c r="AG284" s="662" t="str">
        <f t="shared" si="53"/>
        <v/>
      </c>
      <c r="AH284" s="662">
        <f t="shared" si="50"/>
        <v>8</v>
      </c>
      <c r="AI284" s="662" t="str">
        <f t="shared" si="54"/>
        <v>21</v>
      </c>
      <c r="AJ284" s="662" t="str">
        <f t="shared" si="55"/>
        <v>21_白老</v>
      </c>
      <c r="AK284" s="693" t="str">
        <f>IFERROR(VLOOKUP(AJ284,観測点コードリスト!$L$2:$N$1665,3,FALSE),"")</f>
        <v>0130</v>
      </c>
    </row>
    <row r="285" spans="1:37">
      <c r="A285" s="662" t="s">
        <v>664</v>
      </c>
      <c r="B285" s="662">
        <v>21276</v>
      </c>
      <c r="C285" s="662" t="s">
        <v>17</v>
      </c>
      <c r="D285" s="662" t="s">
        <v>699</v>
      </c>
      <c r="E285" s="662" t="s">
        <v>700</v>
      </c>
      <c r="F285" s="662" t="s">
        <v>701</v>
      </c>
      <c r="G285" s="662">
        <v>42</v>
      </c>
      <c r="H285" s="662">
        <v>35.4</v>
      </c>
      <c r="I285" s="662">
        <v>141</v>
      </c>
      <c r="J285" s="662">
        <v>56</v>
      </c>
      <c r="K285" s="662">
        <v>10</v>
      </c>
      <c r="L285" s="662">
        <v>10</v>
      </c>
      <c r="M285" s="662">
        <v>1.5</v>
      </c>
      <c r="N285" s="662" t="s">
        <v>702</v>
      </c>
      <c r="O285" s="662" t="s">
        <v>22</v>
      </c>
      <c r="P285" s="662" t="s">
        <v>40</v>
      </c>
      <c r="Q285" s="667">
        <f t="shared" si="56"/>
        <v>42.59</v>
      </c>
      <c r="R285" s="667">
        <f t="shared" si="57"/>
        <v>141.933333</v>
      </c>
      <c r="T285" s="668" t="s">
        <v>4605</v>
      </c>
      <c r="U285" s="668" t="s">
        <v>4605</v>
      </c>
      <c r="V285" s="668" t="s">
        <v>4605</v>
      </c>
      <c r="W285" s="668" t="s">
        <v>22</v>
      </c>
      <c r="X285" s="668" t="s">
        <v>22</v>
      </c>
      <c r="Y285" s="668" t="s">
        <v>22</v>
      </c>
      <c r="Z285" s="668" t="s">
        <v>22</v>
      </c>
      <c r="AB285" s="662" t="str">
        <f t="shared" si="47"/>
        <v>昭49.11.1</v>
      </c>
      <c r="AC285" s="662" t="str">
        <f t="shared" si="48"/>
        <v>昭53.10.26</v>
      </c>
      <c r="AD285" s="662" t="str">
        <f t="shared" si="51"/>
        <v>#</v>
      </c>
      <c r="AE285" s="662" t="str">
        <f t="shared" si="49"/>
        <v>昭53.10.26</v>
      </c>
      <c r="AF285" s="662" t="str">
        <f t="shared" si="52"/>
        <v>昭53.10.26</v>
      </c>
      <c r="AG285" s="662" t="str">
        <f t="shared" si="53"/>
        <v/>
      </c>
      <c r="AH285" s="662">
        <f t="shared" si="50"/>
        <v>9</v>
      </c>
      <c r="AI285" s="662" t="str">
        <f t="shared" si="54"/>
        <v>21</v>
      </c>
      <c r="AJ285" s="662" t="str">
        <f t="shared" si="55"/>
        <v>21_鵡川</v>
      </c>
      <c r="AK285" s="693" t="str">
        <f>IFERROR(VLOOKUP(AJ285,観測点コードリスト!$L$2:$N$1665,3,FALSE),"")</f>
        <v>0131</v>
      </c>
    </row>
    <row r="286" spans="1:37">
      <c r="A286" s="662" t="s">
        <v>664</v>
      </c>
      <c r="B286" s="662">
        <v>21297</v>
      </c>
      <c r="C286" s="662" t="s">
        <v>17</v>
      </c>
      <c r="D286" s="662" t="s">
        <v>703</v>
      </c>
      <c r="E286" s="662" t="s">
        <v>704</v>
      </c>
      <c r="F286" s="662" t="s">
        <v>705</v>
      </c>
      <c r="G286" s="662">
        <v>42</v>
      </c>
      <c r="H286" s="662">
        <v>28.5</v>
      </c>
      <c r="I286" s="662">
        <v>140</v>
      </c>
      <c r="J286" s="662">
        <v>50.9</v>
      </c>
      <c r="K286" s="662">
        <v>3</v>
      </c>
      <c r="L286" s="662">
        <v>10</v>
      </c>
      <c r="M286" s="662">
        <v>1.5</v>
      </c>
      <c r="N286" s="662" t="s">
        <v>244</v>
      </c>
      <c r="O286" s="662" t="s">
        <v>22</v>
      </c>
      <c r="P286" s="662" t="s">
        <v>40</v>
      </c>
      <c r="Q286" s="667">
        <f t="shared" si="56"/>
        <v>42.475000000000001</v>
      </c>
      <c r="R286" s="667">
        <f t="shared" si="57"/>
        <v>140.848333</v>
      </c>
      <c r="T286" s="668" t="s">
        <v>4605</v>
      </c>
      <c r="U286" s="668" t="s">
        <v>4605</v>
      </c>
      <c r="V286" s="668" t="s">
        <v>4605</v>
      </c>
      <c r="W286" s="668" t="s">
        <v>22</v>
      </c>
      <c r="X286" s="668" t="s">
        <v>22</v>
      </c>
      <c r="Y286" s="668" t="s">
        <v>22</v>
      </c>
      <c r="Z286" s="668" t="s">
        <v>22</v>
      </c>
      <c r="AB286" s="662" t="str">
        <f t="shared" si="47"/>
        <v>昭49.11.1</v>
      </c>
      <c r="AC286" s="662" t="str">
        <f t="shared" si="48"/>
        <v>昭52.10.11</v>
      </c>
      <c r="AD286" s="662" t="str">
        <f t="shared" si="51"/>
        <v>#</v>
      </c>
      <c r="AE286" s="662" t="str">
        <f t="shared" si="49"/>
        <v>昭52.10.11</v>
      </c>
      <c r="AF286" s="662" t="str">
        <f t="shared" si="52"/>
        <v>昭52.10.11</v>
      </c>
      <c r="AG286" s="662" t="str">
        <f t="shared" si="53"/>
        <v/>
      </c>
      <c r="AH286" s="662">
        <f t="shared" si="50"/>
        <v>9</v>
      </c>
      <c r="AI286" s="662" t="str">
        <f t="shared" si="54"/>
        <v>21</v>
      </c>
      <c r="AJ286" s="662" t="str">
        <f t="shared" si="55"/>
        <v>21_伊達</v>
      </c>
      <c r="AK286" s="693" t="str">
        <f>IFERROR(VLOOKUP(AJ286,観測点コードリスト!$L$2:$N$1665,3,FALSE),"")</f>
        <v>0132</v>
      </c>
    </row>
    <row r="287" spans="1:37">
      <c r="A287" s="662" t="s">
        <v>664</v>
      </c>
      <c r="B287" s="662">
        <v>21312</v>
      </c>
      <c r="C287" s="662" t="s">
        <v>17</v>
      </c>
      <c r="D287" s="662" t="s">
        <v>706</v>
      </c>
      <c r="E287" s="662" t="s">
        <v>707</v>
      </c>
      <c r="F287" s="662" t="s">
        <v>708</v>
      </c>
      <c r="G287" s="662">
        <v>42</v>
      </c>
      <c r="H287" s="662">
        <v>27.5</v>
      </c>
      <c r="I287" s="662">
        <v>141</v>
      </c>
      <c r="J287" s="662">
        <v>7.1</v>
      </c>
      <c r="K287" s="662">
        <v>197</v>
      </c>
      <c r="L287" s="662">
        <v>10</v>
      </c>
      <c r="M287" s="662">
        <v>1.5</v>
      </c>
      <c r="N287" s="662" t="s">
        <v>709</v>
      </c>
      <c r="O287" s="662">
        <v>21925</v>
      </c>
      <c r="P287" s="662" t="s">
        <v>40</v>
      </c>
      <c r="Q287" s="667">
        <f t="shared" si="56"/>
        <v>42.458333000000003</v>
      </c>
      <c r="R287" s="667">
        <f t="shared" si="57"/>
        <v>141.11833300000001</v>
      </c>
      <c r="T287" s="668" t="s">
        <v>4605</v>
      </c>
      <c r="U287" s="668" t="s">
        <v>4605</v>
      </c>
      <c r="V287" s="668" t="s">
        <v>4605</v>
      </c>
      <c r="W287" s="668" t="s">
        <v>22</v>
      </c>
      <c r="X287" s="668" t="s">
        <v>22</v>
      </c>
      <c r="Y287" s="668" t="s">
        <v>22</v>
      </c>
      <c r="Z287" s="668" t="s">
        <v>22</v>
      </c>
      <c r="AB287" s="662" t="str">
        <f t="shared" si="47"/>
        <v>昭49.11.1</v>
      </c>
      <c r="AC287" s="662" t="str">
        <f t="shared" si="48"/>
        <v>昭58.8.10</v>
      </c>
      <c r="AD287" s="662" t="str">
        <f t="shared" si="51"/>
        <v>#</v>
      </c>
      <c r="AE287" s="662" t="str">
        <f t="shared" si="49"/>
        <v>昭58.8.10</v>
      </c>
      <c r="AF287" s="662" t="str">
        <f t="shared" si="52"/>
        <v>昭58.8.10</v>
      </c>
      <c r="AG287" s="662" t="str">
        <f t="shared" si="53"/>
        <v/>
      </c>
      <c r="AH287" s="662">
        <f t="shared" si="50"/>
        <v>8</v>
      </c>
      <c r="AI287" s="662" t="str">
        <f t="shared" si="54"/>
        <v>21</v>
      </c>
      <c r="AJ287" s="662" t="str">
        <f t="shared" si="55"/>
        <v>21_登別</v>
      </c>
      <c r="AK287" s="693" t="str">
        <f>IFERROR(VLOOKUP(AJ287,観測点コードリスト!$L$2:$N$1665,3,FALSE),"")</f>
        <v>0134</v>
      </c>
    </row>
    <row r="288" spans="1:37">
      <c r="A288" s="662" t="s">
        <v>664</v>
      </c>
      <c r="B288" s="662">
        <v>21323</v>
      </c>
      <c r="C288" s="662" t="s">
        <v>23</v>
      </c>
      <c r="D288" s="662" t="s">
        <v>710</v>
      </c>
      <c r="E288" s="662" t="s">
        <v>711</v>
      </c>
      <c r="F288" s="662" t="s">
        <v>712</v>
      </c>
      <c r="G288" s="662">
        <v>42</v>
      </c>
      <c r="H288" s="662">
        <v>18.7</v>
      </c>
      <c r="I288" s="662">
        <v>140</v>
      </c>
      <c r="J288" s="662">
        <v>58.5</v>
      </c>
      <c r="K288" s="662">
        <v>40</v>
      </c>
      <c r="L288" s="662">
        <v>18.399999999999999</v>
      </c>
      <c r="M288" s="662" t="s">
        <v>22</v>
      </c>
      <c r="N288" s="662" t="s">
        <v>713</v>
      </c>
      <c r="O288" s="662">
        <v>21930</v>
      </c>
      <c r="P288" s="662" t="s">
        <v>22</v>
      </c>
      <c r="Q288" s="667">
        <f t="shared" si="56"/>
        <v>42.311667</v>
      </c>
      <c r="R288" s="667">
        <f t="shared" si="57"/>
        <v>140.97499999999999</v>
      </c>
      <c r="T288" s="668" t="s">
        <v>4605</v>
      </c>
      <c r="U288" s="668" t="s">
        <v>4605</v>
      </c>
      <c r="V288" s="668" t="s">
        <v>4605</v>
      </c>
      <c r="W288" s="668" t="s">
        <v>4605</v>
      </c>
      <c r="X288" s="668" t="s">
        <v>22</v>
      </c>
      <c r="Y288" s="668" t="s">
        <v>4605</v>
      </c>
      <c r="Z288" s="668" t="s">
        <v>4605</v>
      </c>
      <c r="AB288" s="662" t="str">
        <f t="shared" si="47"/>
        <v>昭49.11.1</v>
      </c>
      <c r="AC288" s="662" t="str">
        <f t="shared" si="48"/>
        <v>昭60.7.1</v>
      </c>
      <c r="AD288" s="662" t="str">
        <f t="shared" si="51"/>
        <v>#</v>
      </c>
      <c r="AE288" s="662" t="str">
        <f t="shared" si="49"/>
        <v>昭60.7.1</v>
      </c>
      <c r="AF288" s="662" t="str">
        <f t="shared" si="52"/>
        <v>昭60.7.1</v>
      </c>
      <c r="AG288" s="662" t="str">
        <f t="shared" si="53"/>
        <v/>
      </c>
      <c r="AH288" s="662">
        <f t="shared" si="50"/>
        <v>7</v>
      </c>
      <c r="AI288" s="662" t="str">
        <f t="shared" si="54"/>
        <v>21</v>
      </c>
      <c r="AJ288" s="662" t="str">
        <f t="shared" si="55"/>
        <v>21_室蘭</v>
      </c>
      <c r="AK288" s="693" t="str">
        <f>IFERROR(VLOOKUP(AJ288,観測点コードリスト!$L$2:$N$1665,3,FALSE),"")</f>
        <v>47423</v>
      </c>
    </row>
    <row r="289" spans="1:37" hidden="1">
      <c r="A289" s="662" t="s">
        <v>664</v>
      </c>
      <c r="B289" s="662">
        <v>21900</v>
      </c>
      <c r="C289" s="662" t="s">
        <v>4609</v>
      </c>
      <c r="D289" s="662" t="s">
        <v>665</v>
      </c>
      <c r="E289" s="662" t="s">
        <v>666</v>
      </c>
      <c r="F289" s="662" t="s">
        <v>667</v>
      </c>
      <c r="G289" s="662">
        <v>42</v>
      </c>
      <c r="H289" s="662">
        <v>48.8</v>
      </c>
      <c r="I289" s="662">
        <v>141</v>
      </c>
      <c r="J289" s="662">
        <v>49.7</v>
      </c>
      <c r="K289" s="662">
        <v>32</v>
      </c>
      <c r="L289" s="662" t="s">
        <v>22</v>
      </c>
      <c r="M289" s="662" t="s">
        <v>22</v>
      </c>
      <c r="N289" s="662" t="s">
        <v>4650</v>
      </c>
      <c r="O289" s="662" t="s">
        <v>4740</v>
      </c>
      <c r="P289" s="662" t="s">
        <v>22</v>
      </c>
      <c r="Q289" s="667">
        <f t="shared" si="56"/>
        <v>42.813333</v>
      </c>
      <c r="R289" s="667">
        <f t="shared" si="57"/>
        <v>141.82833299999999</v>
      </c>
      <c r="T289" s="668" t="s">
        <v>22</v>
      </c>
      <c r="U289" s="668" t="s">
        <v>22</v>
      </c>
      <c r="V289" s="668" t="s">
        <v>22</v>
      </c>
      <c r="W289" s="668" t="s">
        <v>22</v>
      </c>
      <c r="X289" s="668" t="s">
        <v>4605</v>
      </c>
      <c r="Y289" s="668" t="s">
        <v>22</v>
      </c>
      <c r="Z289" s="668" t="s">
        <v>22</v>
      </c>
      <c r="AB289" s="662" t="str">
        <f t="shared" si="47"/>
        <v>-</v>
      </c>
      <c r="AC289" s="662" t="str">
        <f t="shared" si="48"/>
        <v>昭58.10.18</v>
      </c>
      <c r="AD289" s="662" t="str">
        <f t="shared" si="51"/>
        <v>昭</v>
      </c>
      <c r="AE289" s="662" t="str">
        <f t="shared" si="49"/>
        <v>昭58.10.18</v>
      </c>
      <c r="AF289" s="662" t="str">
        <f t="shared" si="52"/>
        <v>昭58.10.18</v>
      </c>
      <c r="AG289" s="662" t="str">
        <f t="shared" si="53"/>
        <v/>
      </c>
      <c r="AH289" s="662">
        <f t="shared" si="50"/>
        <v>9</v>
      </c>
      <c r="AI289" s="662" t="str">
        <f t="shared" si="54"/>
        <v>21</v>
      </c>
      <c r="AJ289" s="662" t="str">
        <f t="shared" si="55"/>
        <v>21_安平</v>
      </c>
      <c r="AK289" s="693" t="str">
        <f>IFERROR(VLOOKUP(AJ289,観測点コードリスト!$L$2:$N$1665,3,FALSE),"")</f>
        <v>0123</v>
      </c>
    </row>
    <row r="290" spans="1:37" hidden="1">
      <c r="A290" s="662" t="s">
        <v>664</v>
      </c>
      <c r="B290" s="662">
        <v>21905</v>
      </c>
      <c r="C290" s="662" t="s">
        <v>4609</v>
      </c>
      <c r="D290" s="662" t="s">
        <v>671</v>
      </c>
      <c r="E290" s="662" t="s">
        <v>672</v>
      </c>
      <c r="F290" s="662" t="s">
        <v>673</v>
      </c>
      <c r="G290" s="662">
        <v>42</v>
      </c>
      <c r="H290" s="662">
        <v>45.7</v>
      </c>
      <c r="I290" s="662">
        <v>142</v>
      </c>
      <c r="J290" s="662">
        <v>8.6</v>
      </c>
      <c r="K290" s="662">
        <v>56</v>
      </c>
      <c r="L290" s="662" t="s">
        <v>22</v>
      </c>
      <c r="M290" s="662" t="s">
        <v>22</v>
      </c>
      <c r="N290" s="662" t="s">
        <v>4650</v>
      </c>
      <c r="O290" s="662" t="s">
        <v>4740</v>
      </c>
      <c r="P290" s="662" t="s">
        <v>22</v>
      </c>
      <c r="Q290" s="667">
        <f t="shared" si="56"/>
        <v>42.761667000000003</v>
      </c>
      <c r="R290" s="667">
        <f t="shared" si="57"/>
        <v>142.14333300000001</v>
      </c>
      <c r="T290" s="668" t="s">
        <v>22</v>
      </c>
      <c r="U290" s="668" t="s">
        <v>22</v>
      </c>
      <c r="V290" s="668" t="s">
        <v>22</v>
      </c>
      <c r="W290" s="668" t="s">
        <v>22</v>
      </c>
      <c r="X290" s="668" t="s">
        <v>4605</v>
      </c>
      <c r="Y290" s="668" t="s">
        <v>22</v>
      </c>
      <c r="Z290" s="668" t="s">
        <v>22</v>
      </c>
      <c r="AB290" s="662" t="str">
        <f t="shared" si="47"/>
        <v>-</v>
      </c>
      <c r="AC290" s="662" t="str">
        <f t="shared" si="48"/>
        <v>昭58.10.18</v>
      </c>
      <c r="AD290" s="662" t="str">
        <f t="shared" si="51"/>
        <v>昭</v>
      </c>
      <c r="AE290" s="662" t="str">
        <f t="shared" si="49"/>
        <v>昭58.10.18</v>
      </c>
      <c r="AF290" s="662" t="str">
        <f t="shared" si="52"/>
        <v>昭58.10.18</v>
      </c>
      <c r="AG290" s="662" t="str">
        <f t="shared" si="53"/>
        <v/>
      </c>
      <c r="AH290" s="662">
        <f t="shared" si="50"/>
        <v>9</v>
      </c>
      <c r="AI290" s="662" t="str">
        <f t="shared" si="54"/>
        <v>21</v>
      </c>
      <c r="AJ290" s="662" t="str">
        <f t="shared" si="55"/>
        <v>21_穂別</v>
      </c>
      <c r="AK290" s="693" t="str">
        <f>IFERROR(VLOOKUP(AJ290,観測点コードリスト!$L$2:$N$1665,3,FALSE),"")</f>
        <v>0125</v>
      </c>
    </row>
    <row r="291" spans="1:37" hidden="1">
      <c r="A291" s="662" t="s">
        <v>664</v>
      </c>
      <c r="B291" s="662">
        <v>21910</v>
      </c>
      <c r="C291" s="662" t="s">
        <v>4609</v>
      </c>
      <c r="D291" s="662" t="s">
        <v>674</v>
      </c>
      <c r="E291" s="662" t="s">
        <v>675</v>
      </c>
      <c r="F291" s="662" t="s">
        <v>676</v>
      </c>
      <c r="G291" s="662">
        <v>42</v>
      </c>
      <c r="H291" s="662">
        <v>40.200000000000003</v>
      </c>
      <c r="I291" s="662">
        <v>141</v>
      </c>
      <c r="J291" s="662">
        <v>4.7</v>
      </c>
      <c r="K291" s="662">
        <v>390</v>
      </c>
      <c r="L291" s="662" t="s">
        <v>22</v>
      </c>
      <c r="M291" s="662" t="s">
        <v>22</v>
      </c>
      <c r="N291" s="662" t="s">
        <v>4650</v>
      </c>
      <c r="O291" s="662" t="s">
        <v>4740</v>
      </c>
      <c r="P291" s="662" t="s">
        <v>22</v>
      </c>
      <c r="Q291" s="667">
        <f t="shared" si="56"/>
        <v>42.67</v>
      </c>
      <c r="R291" s="667">
        <f t="shared" si="57"/>
        <v>141.07833299999999</v>
      </c>
      <c r="T291" s="668" t="s">
        <v>22</v>
      </c>
      <c r="U291" s="668" t="s">
        <v>22</v>
      </c>
      <c r="V291" s="668" t="s">
        <v>22</v>
      </c>
      <c r="W291" s="668" t="s">
        <v>22</v>
      </c>
      <c r="X291" s="668" t="s">
        <v>4605</v>
      </c>
      <c r="Y291" s="668" t="s">
        <v>22</v>
      </c>
      <c r="Z291" s="668" t="s">
        <v>22</v>
      </c>
      <c r="AB291" s="662" t="str">
        <f t="shared" si="47"/>
        <v>-</v>
      </c>
      <c r="AC291" s="662" t="str">
        <f t="shared" si="48"/>
        <v>昭58.10.18</v>
      </c>
      <c r="AD291" s="662" t="str">
        <f t="shared" si="51"/>
        <v>昭</v>
      </c>
      <c r="AE291" s="662" t="str">
        <f t="shared" si="49"/>
        <v>昭58.10.18</v>
      </c>
      <c r="AF291" s="662" t="str">
        <f t="shared" si="52"/>
        <v>昭58.10.18</v>
      </c>
      <c r="AG291" s="662" t="str">
        <f t="shared" si="53"/>
        <v/>
      </c>
      <c r="AH291" s="662">
        <f t="shared" si="50"/>
        <v>9</v>
      </c>
      <c r="AI291" s="662" t="str">
        <f t="shared" si="54"/>
        <v>21</v>
      </c>
      <c r="AJ291" s="662" t="str">
        <f t="shared" si="55"/>
        <v>21_大滝</v>
      </c>
      <c r="AK291" s="693" t="str">
        <f>IFERROR(VLOOKUP(AJ291,観測点コードリスト!$L$2:$N$1665,3,FALSE),"")</f>
        <v>1067</v>
      </c>
    </row>
    <row r="292" spans="1:37" hidden="1">
      <c r="A292" s="662" t="s">
        <v>664</v>
      </c>
      <c r="B292" s="662">
        <v>21913</v>
      </c>
      <c r="C292" s="662" t="s">
        <v>23</v>
      </c>
      <c r="D292" s="662" t="s">
        <v>681</v>
      </c>
      <c r="E292" s="662" t="s">
        <v>682</v>
      </c>
      <c r="F292" s="662" t="s">
        <v>683</v>
      </c>
      <c r="G292" s="662">
        <v>42</v>
      </c>
      <c r="H292" s="662">
        <v>37.4</v>
      </c>
      <c r="I292" s="662">
        <v>141</v>
      </c>
      <c r="J292" s="662">
        <v>32.799999999999997</v>
      </c>
      <c r="K292" s="662">
        <v>6</v>
      </c>
      <c r="L292" s="662" t="s">
        <v>22</v>
      </c>
      <c r="M292" s="662" t="s">
        <v>22</v>
      </c>
      <c r="N292" s="662" t="s">
        <v>4651</v>
      </c>
      <c r="O292" s="662" t="s">
        <v>4740</v>
      </c>
      <c r="P292" s="662" t="s">
        <v>22</v>
      </c>
      <c r="Q292" s="667">
        <f t="shared" si="56"/>
        <v>42.623333000000002</v>
      </c>
      <c r="R292" s="667">
        <f t="shared" si="57"/>
        <v>141.54666700000001</v>
      </c>
      <c r="T292" s="668" t="s">
        <v>22</v>
      </c>
      <c r="U292" s="668" t="s">
        <v>22</v>
      </c>
      <c r="V292" s="668" t="s">
        <v>22</v>
      </c>
      <c r="W292" s="668" t="s">
        <v>22</v>
      </c>
      <c r="X292" s="668" t="s">
        <v>4605</v>
      </c>
      <c r="Y292" s="668" t="s">
        <v>22</v>
      </c>
      <c r="Z292" s="668" t="s">
        <v>22</v>
      </c>
      <c r="AB292" s="662" t="str">
        <f t="shared" si="47"/>
        <v>-</v>
      </c>
      <c r="AC292" s="662" t="str">
        <f t="shared" si="48"/>
        <v>平11.12.23</v>
      </c>
      <c r="AD292" s="662" t="str">
        <f t="shared" si="51"/>
        <v>平</v>
      </c>
      <c r="AE292" s="662" t="str">
        <f t="shared" si="49"/>
        <v>平11.12.23</v>
      </c>
      <c r="AF292" s="662" t="str">
        <f t="shared" si="52"/>
        <v>平11.12.23</v>
      </c>
      <c r="AG292" s="662" t="str">
        <f t="shared" si="53"/>
        <v/>
      </c>
      <c r="AH292" s="662">
        <f t="shared" si="50"/>
        <v>9</v>
      </c>
      <c r="AI292" s="662" t="str">
        <f t="shared" si="54"/>
        <v>21</v>
      </c>
      <c r="AJ292" s="662" t="str">
        <f t="shared" si="55"/>
        <v>21_苫小牧</v>
      </c>
      <c r="AK292" s="693" t="str">
        <f>IFERROR(VLOOKUP(AJ292,観測点コードリスト!$L$2:$N$1665,3,FALSE),"")</f>
        <v>47424</v>
      </c>
    </row>
    <row r="293" spans="1:37" hidden="1">
      <c r="A293" s="662" t="s">
        <v>664</v>
      </c>
      <c r="B293" s="662">
        <v>21915</v>
      </c>
      <c r="C293" s="662" t="s">
        <v>4609</v>
      </c>
      <c r="D293" s="662" t="s">
        <v>685</v>
      </c>
      <c r="E293" s="662" t="s">
        <v>686</v>
      </c>
      <c r="F293" s="662" t="s">
        <v>687</v>
      </c>
      <c r="G293" s="662">
        <v>42</v>
      </c>
      <c r="H293" s="662">
        <v>35.4</v>
      </c>
      <c r="I293" s="662">
        <v>140</v>
      </c>
      <c r="J293" s="662">
        <v>38.6</v>
      </c>
      <c r="K293" s="662">
        <v>4</v>
      </c>
      <c r="L293" s="662" t="s">
        <v>22</v>
      </c>
      <c r="M293" s="662" t="s">
        <v>22</v>
      </c>
      <c r="N293" s="662" t="s">
        <v>4650</v>
      </c>
      <c r="O293" s="662" t="s">
        <v>4740</v>
      </c>
      <c r="P293" s="662" t="s">
        <v>22</v>
      </c>
      <c r="Q293" s="667">
        <f t="shared" si="56"/>
        <v>42.59</v>
      </c>
      <c r="R293" s="667">
        <f t="shared" si="57"/>
        <v>140.64333300000001</v>
      </c>
      <c r="T293" s="668" t="s">
        <v>22</v>
      </c>
      <c r="U293" s="668" t="s">
        <v>22</v>
      </c>
      <c r="V293" s="668" t="s">
        <v>22</v>
      </c>
      <c r="W293" s="668" t="s">
        <v>22</v>
      </c>
      <c r="X293" s="668" t="s">
        <v>4605</v>
      </c>
      <c r="Y293" s="668" t="s">
        <v>22</v>
      </c>
      <c r="Z293" s="668" t="s">
        <v>22</v>
      </c>
      <c r="AB293" s="662" t="str">
        <f t="shared" si="47"/>
        <v>-</v>
      </c>
      <c r="AC293" s="662" t="str">
        <f t="shared" si="48"/>
        <v>昭58.10.18</v>
      </c>
      <c r="AD293" s="662" t="str">
        <f t="shared" si="51"/>
        <v>昭</v>
      </c>
      <c r="AE293" s="662" t="str">
        <f t="shared" si="49"/>
        <v>昭58.10.18</v>
      </c>
      <c r="AF293" s="662" t="str">
        <f t="shared" si="52"/>
        <v>昭58.10.18</v>
      </c>
      <c r="AG293" s="662" t="str">
        <f t="shared" si="53"/>
        <v/>
      </c>
      <c r="AH293" s="662">
        <f t="shared" si="50"/>
        <v>9</v>
      </c>
      <c r="AI293" s="662" t="str">
        <f t="shared" si="54"/>
        <v>21</v>
      </c>
      <c r="AJ293" s="662" t="str">
        <f t="shared" si="55"/>
        <v>21_大岸</v>
      </c>
      <c r="AK293" s="693" t="str">
        <f>IFERROR(VLOOKUP(AJ293,観測点コードリスト!$L$2:$N$1665,3,FALSE),"")</f>
        <v>0128</v>
      </c>
    </row>
    <row r="294" spans="1:37" hidden="1">
      <c r="A294" s="662" t="s">
        <v>664</v>
      </c>
      <c r="B294" s="662">
        <v>21920</v>
      </c>
      <c r="C294" s="662" t="s">
        <v>4609</v>
      </c>
      <c r="D294" s="662" t="s">
        <v>696</v>
      </c>
      <c r="E294" s="662" t="s">
        <v>697</v>
      </c>
      <c r="F294" s="662" t="s">
        <v>698</v>
      </c>
      <c r="G294" s="662">
        <v>42</v>
      </c>
      <c r="H294" s="662">
        <v>32.6</v>
      </c>
      <c r="I294" s="662">
        <v>141</v>
      </c>
      <c r="J294" s="662">
        <v>21.1</v>
      </c>
      <c r="K294" s="662">
        <v>6</v>
      </c>
      <c r="L294" s="662" t="s">
        <v>22</v>
      </c>
      <c r="M294" s="662" t="s">
        <v>22</v>
      </c>
      <c r="N294" s="662" t="s">
        <v>4650</v>
      </c>
      <c r="O294" s="662" t="s">
        <v>4740</v>
      </c>
      <c r="P294" s="662" t="s">
        <v>22</v>
      </c>
      <c r="Q294" s="667">
        <f t="shared" si="56"/>
        <v>42.543332999999997</v>
      </c>
      <c r="R294" s="667">
        <f t="shared" si="57"/>
        <v>141.35166699999999</v>
      </c>
      <c r="T294" s="668" t="s">
        <v>22</v>
      </c>
      <c r="U294" s="668" t="s">
        <v>22</v>
      </c>
      <c r="V294" s="668" t="s">
        <v>22</v>
      </c>
      <c r="W294" s="668" t="s">
        <v>22</v>
      </c>
      <c r="X294" s="668" t="s">
        <v>4605</v>
      </c>
      <c r="Y294" s="668" t="s">
        <v>22</v>
      </c>
      <c r="Z294" s="668" t="s">
        <v>22</v>
      </c>
      <c r="AB294" s="662" t="str">
        <f t="shared" si="47"/>
        <v>-</v>
      </c>
      <c r="AC294" s="662" t="str">
        <f t="shared" si="48"/>
        <v>昭58.10.18</v>
      </c>
      <c r="AD294" s="662" t="str">
        <f t="shared" si="51"/>
        <v>昭</v>
      </c>
      <c r="AE294" s="662" t="str">
        <f t="shared" si="49"/>
        <v>昭58.10.18</v>
      </c>
      <c r="AF294" s="662" t="str">
        <f t="shared" si="52"/>
        <v>昭58.10.18</v>
      </c>
      <c r="AG294" s="662" t="str">
        <f t="shared" si="53"/>
        <v/>
      </c>
      <c r="AH294" s="662">
        <f t="shared" si="50"/>
        <v>9</v>
      </c>
      <c r="AI294" s="662" t="str">
        <f t="shared" si="54"/>
        <v>21</v>
      </c>
      <c r="AJ294" s="662" t="str">
        <f t="shared" si="55"/>
        <v>21_白老</v>
      </c>
      <c r="AK294" s="693" t="str">
        <f>IFERROR(VLOOKUP(AJ294,観測点コードリスト!$L$2:$N$1665,3,FALSE),"")</f>
        <v>0130</v>
      </c>
    </row>
    <row r="295" spans="1:37" ht="18.75" hidden="1" customHeight="1">
      <c r="A295" s="662" t="s">
        <v>664</v>
      </c>
      <c r="B295" s="662">
        <v>21925</v>
      </c>
      <c r="C295" s="662" t="s">
        <v>4609</v>
      </c>
      <c r="D295" s="662" t="s">
        <v>706</v>
      </c>
      <c r="E295" s="662" t="s">
        <v>707</v>
      </c>
      <c r="F295" s="662" t="s">
        <v>708</v>
      </c>
      <c r="G295" s="662">
        <v>42</v>
      </c>
      <c r="H295" s="662">
        <v>27.5</v>
      </c>
      <c r="I295" s="662">
        <v>141</v>
      </c>
      <c r="J295" s="662">
        <v>7.1</v>
      </c>
      <c r="K295" s="662">
        <v>197</v>
      </c>
      <c r="L295" s="662" t="s">
        <v>22</v>
      </c>
      <c r="M295" s="662" t="s">
        <v>22</v>
      </c>
      <c r="N295" s="662" t="s">
        <v>4628</v>
      </c>
      <c r="O295" s="662" t="s">
        <v>4740</v>
      </c>
      <c r="P295" s="662" t="s">
        <v>22</v>
      </c>
      <c r="Q295" s="667">
        <f t="shared" si="56"/>
        <v>42.458333000000003</v>
      </c>
      <c r="R295" s="667">
        <f t="shared" si="57"/>
        <v>141.11833300000001</v>
      </c>
      <c r="T295" s="668" t="s">
        <v>22</v>
      </c>
      <c r="U295" s="668" t="s">
        <v>22</v>
      </c>
      <c r="V295" s="668" t="s">
        <v>22</v>
      </c>
      <c r="W295" s="668" t="s">
        <v>22</v>
      </c>
      <c r="X295" s="668" t="s">
        <v>4605</v>
      </c>
      <c r="Y295" s="668" t="s">
        <v>22</v>
      </c>
      <c r="Z295" s="668" t="s">
        <v>22</v>
      </c>
      <c r="AB295" s="662" t="str">
        <f t="shared" si="47"/>
        <v>-</v>
      </c>
      <c r="AC295" s="662" t="str">
        <f t="shared" si="48"/>
        <v>昭63.10.14</v>
      </c>
      <c r="AD295" s="662" t="str">
        <f t="shared" si="51"/>
        <v>昭</v>
      </c>
      <c r="AE295" s="662" t="str">
        <f t="shared" si="49"/>
        <v>昭63.10.14</v>
      </c>
      <c r="AF295" s="662" t="str">
        <f t="shared" si="52"/>
        <v>昭63.10.14</v>
      </c>
      <c r="AG295" s="662" t="str">
        <f t="shared" si="53"/>
        <v/>
      </c>
      <c r="AH295" s="662">
        <f t="shared" si="50"/>
        <v>9</v>
      </c>
      <c r="AI295" s="662" t="str">
        <f t="shared" si="54"/>
        <v>21</v>
      </c>
      <c r="AJ295" s="662" t="str">
        <f t="shared" si="55"/>
        <v>21_登別</v>
      </c>
      <c r="AK295" s="693" t="str">
        <f>IFERROR(VLOOKUP(AJ295,観測点コードリスト!$L$2:$N$1665,3,FALSE),"")</f>
        <v>0134</v>
      </c>
    </row>
    <row r="296" spans="1:37" hidden="1">
      <c r="A296" s="662" t="s">
        <v>664</v>
      </c>
      <c r="B296" s="662">
        <v>21930</v>
      </c>
      <c r="C296" s="662" t="s">
        <v>23</v>
      </c>
      <c r="D296" s="662" t="s">
        <v>710</v>
      </c>
      <c r="E296" s="662" t="s">
        <v>711</v>
      </c>
      <c r="F296" s="662" t="s">
        <v>712</v>
      </c>
      <c r="G296" s="662">
        <v>42</v>
      </c>
      <c r="H296" s="662">
        <v>18.7</v>
      </c>
      <c r="I296" s="662">
        <v>140</v>
      </c>
      <c r="J296" s="662">
        <v>58.5</v>
      </c>
      <c r="K296" s="662">
        <v>40</v>
      </c>
      <c r="L296" s="662" t="s">
        <v>22</v>
      </c>
      <c r="M296" s="662" t="s">
        <v>22</v>
      </c>
      <c r="N296" s="662" t="s">
        <v>4610</v>
      </c>
      <c r="O296" s="662" t="s">
        <v>4740</v>
      </c>
      <c r="P296" s="662" t="s">
        <v>22</v>
      </c>
      <c r="Q296" s="667">
        <f t="shared" si="56"/>
        <v>42.311667</v>
      </c>
      <c r="R296" s="667">
        <f t="shared" si="57"/>
        <v>140.97499999999999</v>
      </c>
      <c r="T296" s="668" t="s">
        <v>22</v>
      </c>
      <c r="U296" s="668" t="s">
        <v>22</v>
      </c>
      <c r="V296" s="668" t="s">
        <v>22</v>
      </c>
      <c r="W296" s="668" t="s">
        <v>22</v>
      </c>
      <c r="X296" s="668" t="s">
        <v>4605</v>
      </c>
      <c r="Y296" s="668" t="s">
        <v>22</v>
      </c>
      <c r="Z296" s="668" t="s">
        <v>22</v>
      </c>
      <c r="AB296" s="662" t="str">
        <f t="shared" si="47"/>
        <v>-</v>
      </c>
      <c r="AC296" s="662" t="str">
        <f t="shared" si="48"/>
        <v>平11.3.1</v>
      </c>
      <c r="AD296" s="662" t="str">
        <f t="shared" si="51"/>
        <v>平</v>
      </c>
      <c r="AE296" s="662" t="str">
        <f t="shared" si="49"/>
        <v>平11.3.1</v>
      </c>
      <c r="AF296" s="662" t="str">
        <f t="shared" si="52"/>
        <v>平11.3.1</v>
      </c>
      <c r="AG296" s="662" t="str">
        <f t="shared" si="53"/>
        <v/>
      </c>
      <c r="AH296" s="662">
        <f t="shared" si="50"/>
        <v>7</v>
      </c>
      <c r="AI296" s="662" t="str">
        <f t="shared" si="54"/>
        <v>21</v>
      </c>
      <c r="AJ296" s="662" t="str">
        <f t="shared" si="55"/>
        <v>21_室蘭</v>
      </c>
      <c r="AK296" s="693" t="str">
        <f>IFERROR(VLOOKUP(AJ296,観測点コードリスト!$L$2:$N$1665,3,FALSE),"")</f>
        <v>47423</v>
      </c>
    </row>
    <row r="297" spans="1:37" ht="18.75" customHeight="1">
      <c r="A297" s="662" t="s">
        <v>714</v>
      </c>
      <c r="B297" s="662">
        <v>22036</v>
      </c>
      <c r="C297" s="662" t="s">
        <v>17</v>
      </c>
      <c r="D297" s="662" t="s">
        <v>714</v>
      </c>
      <c r="E297" s="662" t="s">
        <v>715</v>
      </c>
      <c r="F297" s="662" t="s">
        <v>716</v>
      </c>
      <c r="G297" s="662">
        <v>42</v>
      </c>
      <c r="H297" s="662">
        <v>52.6</v>
      </c>
      <c r="I297" s="662">
        <v>142</v>
      </c>
      <c r="J297" s="662">
        <v>26.5</v>
      </c>
      <c r="K297" s="662">
        <v>280</v>
      </c>
      <c r="L297" s="662">
        <v>10</v>
      </c>
      <c r="M297" s="662">
        <v>1.5</v>
      </c>
      <c r="N297" s="662" t="s">
        <v>81</v>
      </c>
      <c r="O297" s="662">
        <v>22900</v>
      </c>
      <c r="P297" s="662" t="s">
        <v>40</v>
      </c>
      <c r="Q297" s="667">
        <f t="shared" si="56"/>
        <v>42.876666999999998</v>
      </c>
      <c r="R297" s="667">
        <f t="shared" si="57"/>
        <v>142.441667</v>
      </c>
      <c r="T297" s="668" t="s">
        <v>4605</v>
      </c>
      <c r="U297" s="668" t="s">
        <v>4605</v>
      </c>
      <c r="V297" s="668" t="s">
        <v>4605</v>
      </c>
      <c r="W297" s="668" t="s">
        <v>22</v>
      </c>
      <c r="X297" s="668" t="s">
        <v>22</v>
      </c>
      <c r="Y297" s="668" t="s">
        <v>22</v>
      </c>
      <c r="Z297" s="668" t="s">
        <v>22</v>
      </c>
      <c r="AB297" s="662" t="str">
        <f t="shared" si="47"/>
        <v>昭52.10.19</v>
      </c>
      <c r="AC297" s="662" t="str">
        <f t="shared" si="48"/>
        <v>昭52.10.19</v>
      </c>
      <c r="AD297" s="662" t="str">
        <f t="shared" si="51"/>
        <v>昭</v>
      </c>
      <c r="AE297" s="662" t="str">
        <f t="shared" si="49"/>
        <v>昭52.10.19</v>
      </c>
      <c r="AF297" s="662" t="str">
        <f t="shared" si="52"/>
        <v>昭52.10.19</v>
      </c>
      <c r="AG297" s="662" t="str">
        <f t="shared" si="53"/>
        <v/>
      </c>
      <c r="AH297" s="662">
        <f t="shared" si="50"/>
        <v>9</v>
      </c>
      <c r="AI297" s="662" t="str">
        <f t="shared" si="54"/>
        <v>22</v>
      </c>
      <c r="AJ297" s="662" t="str">
        <f t="shared" si="55"/>
        <v>22_日高</v>
      </c>
      <c r="AK297" s="693" t="str">
        <f>IFERROR(VLOOKUP(AJ297,観測点コードリスト!$L$2:$N$1665,3,FALSE),"")</f>
        <v>1202</v>
      </c>
    </row>
    <row r="298" spans="1:37" hidden="1">
      <c r="A298" s="662" t="s">
        <v>714</v>
      </c>
      <c r="B298" s="662">
        <v>22072</v>
      </c>
      <c r="C298" s="662" t="s">
        <v>72</v>
      </c>
      <c r="D298" s="662" t="s">
        <v>717</v>
      </c>
      <c r="E298" s="662" t="s">
        <v>718</v>
      </c>
      <c r="F298" s="662" t="s">
        <v>719</v>
      </c>
      <c r="G298" s="662">
        <v>42</v>
      </c>
      <c r="H298" s="662">
        <v>46.3</v>
      </c>
      <c r="I298" s="662">
        <v>142</v>
      </c>
      <c r="J298" s="662">
        <v>21.5</v>
      </c>
      <c r="K298" s="662">
        <v>150</v>
      </c>
      <c r="L298" s="662" t="s">
        <v>22</v>
      </c>
      <c r="M298" s="662" t="s">
        <v>22</v>
      </c>
      <c r="N298" s="662" t="s">
        <v>720</v>
      </c>
      <c r="O298" s="662" t="s">
        <v>22</v>
      </c>
      <c r="P298" s="662" t="s">
        <v>22</v>
      </c>
      <c r="Q298" s="667">
        <f t="shared" si="56"/>
        <v>42.771667000000001</v>
      </c>
      <c r="R298" s="667">
        <f t="shared" si="57"/>
        <v>142.35833299999999</v>
      </c>
      <c r="T298" s="668" t="s">
        <v>4605</v>
      </c>
      <c r="U298" s="668" t="s">
        <v>22</v>
      </c>
      <c r="V298" s="668" t="s">
        <v>22</v>
      </c>
      <c r="W298" s="668" t="s">
        <v>22</v>
      </c>
      <c r="X298" s="668" t="s">
        <v>22</v>
      </c>
      <c r="Y298" s="668" t="s">
        <v>22</v>
      </c>
      <c r="Z298" s="668" t="s">
        <v>22</v>
      </c>
      <c r="AB298" s="662" t="str">
        <f t="shared" si="47"/>
        <v>昭60.9.25</v>
      </c>
      <c r="AC298" s="662" t="str">
        <f t="shared" si="48"/>
        <v>昭60.9.25</v>
      </c>
      <c r="AD298" s="662" t="str">
        <f t="shared" si="51"/>
        <v>昭</v>
      </c>
      <c r="AE298" s="662" t="str">
        <f t="shared" si="49"/>
        <v>昭60.9.25</v>
      </c>
      <c r="AF298" s="662" t="str">
        <f t="shared" si="52"/>
        <v>昭60.9.25</v>
      </c>
      <c r="AG298" s="662" t="str">
        <f t="shared" si="53"/>
        <v/>
      </c>
      <c r="AH298" s="662">
        <f t="shared" si="50"/>
        <v>8</v>
      </c>
      <c r="AI298" s="662" t="str">
        <f t="shared" si="54"/>
        <v>22</v>
      </c>
      <c r="AJ298" s="662" t="str">
        <f t="shared" si="55"/>
        <v>22_仁世宇</v>
      </c>
      <c r="AK298" s="693" t="str">
        <f>IFERROR(VLOOKUP(AJ298,観測点コードリスト!$L$2:$N$1665,3,FALSE),"")</f>
        <v>1097</v>
      </c>
    </row>
    <row r="299" spans="1:37" hidden="1">
      <c r="A299" s="662" t="s">
        <v>714</v>
      </c>
      <c r="B299" s="662">
        <v>22106</v>
      </c>
      <c r="C299" s="662" t="s">
        <v>72</v>
      </c>
      <c r="D299" s="662" t="s">
        <v>721</v>
      </c>
      <c r="E299" s="662" t="s">
        <v>115</v>
      </c>
      <c r="F299" s="662" t="s">
        <v>722</v>
      </c>
      <c r="G299" s="662">
        <v>42</v>
      </c>
      <c r="H299" s="662">
        <v>37.700000000000003</v>
      </c>
      <c r="I299" s="662">
        <v>142</v>
      </c>
      <c r="J299" s="662">
        <v>23.6</v>
      </c>
      <c r="K299" s="662">
        <v>245</v>
      </c>
      <c r="L299" s="662" t="s">
        <v>22</v>
      </c>
      <c r="M299" s="662" t="s">
        <v>22</v>
      </c>
      <c r="N299" s="662" t="s">
        <v>723</v>
      </c>
      <c r="O299" s="662">
        <v>22906</v>
      </c>
      <c r="P299" s="662" t="s">
        <v>22</v>
      </c>
      <c r="Q299" s="667">
        <f t="shared" si="56"/>
        <v>42.628332999999998</v>
      </c>
      <c r="R299" s="667">
        <f t="shared" si="57"/>
        <v>142.39333300000001</v>
      </c>
      <c r="T299" s="668" t="s">
        <v>4605</v>
      </c>
      <c r="U299" s="668" t="s">
        <v>22</v>
      </c>
      <c r="V299" s="668" t="s">
        <v>22</v>
      </c>
      <c r="W299" s="668" t="s">
        <v>22</v>
      </c>
      <c r="X299" s="668" t="s">
        <v>22</v>
      </c>
      <c r="Y299" s="668" t="s">
        <v>22</v>
      </c>
      <c r="Z299" s="668" t="s">
        <v>22</v>
      </c>
      <c r="AB299" s="662" t="str">
        <f t="shared" si="47"/>
        <v>昭60.9.26</v>
      </c>
      <c r="AC299" s="662" t="str">
        <f t="shared" si="48"/>
        <v>昭60.9.26</v>
      </c>
      <c r="AD299" s="662" t="str">
        <f t="shared" si="51"/>
        <v>昭</v>
      </c>
      <c r="AE299" s="662" t="str">
        <f t="shared" si="49"/>
        <v>昭60.9.26</v>
      </c>
      <c r="AF299" s="662" t="str">
        <f t="shared" si="52"/>
        <v>昭60.9.26</v>
      </c>
      <c r="AG299" s="662" t="str">
        <f t="shared" si="53"/>
        <v/>
      </c>
      <c r="AH299" s="662">
        <f t="shared" si="50"/>
        <v>8</v>
      </c>
      <c r="AI299" s="662" t="str">
        <f t="shared" si="54"/>
        <v>22</v>
      </c>
      <c r="AJ299" s="662" t="str">
        <f t="shared" si="55"/>
        <v>22_旭</v>
      </c>
      <c r="AK299" s="693" t="str">
        <f>IFERROR(VLOOKUP(AJ299,観測点コードリスト!$L$2:$N$1665,3,FALSE),"")</f>
        <v>1430</v>
      </c>
    </row>
    <row r="300" spans="1:37">
      <c r="A300" s="662" t="s">
        <v>714</v>
      </c>
      <c r="B300" s="662">
        <v>22141</v>
      </c>
      <c r="C300" s="662" t="s">
        <v>17</v>
      </c>
      <c r="D300" s="662" t="s">
        <v>724</v>
      </c>
      <c r="E300" s="662" t="s">
        <v>725</v>
      </c>
      <c r="F300" s="662" t="s">
        <v>726</v>
      </c>
      <c r="G300" s="662">
        <v>42</v>
      </c>
      <c r="H300" s="662">
        <v>29.8</v>
      </c>
      <c r="I300" s="662">
        <v>142</v>
      </c>
      <c r="J300" s="662">
        <v>3.2</v>
      </c>
      <c r="K300" s="662">
        <v>47</v>
      </c>
      <c r="L300" s="662">
        <v>9.9</v>
      </c>
      <c r="M300" s="662">
        <v>1.5</v>
      </c>
      <c r="N300" s="662" t="s">
        <v>727</v>
      </c>
      <c r="O300" s="662" t="s">
        <v>22</v>
      </c>
      <c r="P300" s="662" t="s">
        <v>22</v>
      </c>
      <c r="Q300" s="667">
        <f t="shared" si="56"/>
        <v>42.496667000000002</v>
      </c>
      <c r="R300" s="667">
        <f t="shared" si="57"/>
        <v>142.05333300000001</v>
      </c>
      <c r="T300" s="668" t="s">
        <v>4605</v>
      </c>
      <c r="U300" s="668" t="s">
        <v>4605</v>
      </c>
      <c r="V300" s="668" t="s">
        <v>4605</v>
      </c>
      <c r="W300" s="668" t="s">
        <v>22</v>
      </c>
      <c r="X300" s="668" t="s">
        <v>22</v>
      </c>
      <c r="Y300" s="668" t="s">
        <v>22</v>
      </c>
      <c r="Z300" s="668" t="s">
        <v>22</v>
      </c>
      <c r="AB300" s="662" t="str">
        <f t="shared" si="47"/>
        <v>昭49.11.1</v>
      </c>
      <c r="AC300" s="662" t="str">
        <f t="shared" si="48"/>
        <v>昭51.3.11</v>
      </c>
      <c r="AD300" s="662" t="str">
        <f t="shared" si="51"/>
        <v>#</v>
      </c>
      <c r="AE300" s="662" t="str">
        <f t="shared" si="49"/>
        <v>昭51.3.11</v>
      </c>
      <c r="AF300" s="662" t="str">
        <f t="shared" si="52"/>
        <v>昭51.3.11</v>
      </c>
      <c r="AG300" s="662" t="str">
        <f t="shared" si="53"/>
        <v/>
      </c>
      <c r="AH300" s="662">
        <f t="shared" si="50"/>
        <v>8</v>
      </c>
      <c r="AI300" s="662" t="str">
        <f t="shared" si="54"/>
        <v>22</v>
      </c>
      <c r="AJ300" s="662" t="str">
        <f t="shared" si="55"/>
        <v>22_日高門別</v>
      </c>
      <c r="AK300" s="693" t="str">
        <f>IFERROR(VLOOKUP(AJ300,観測点コードリスト!$L$2:$N$1665,3,FALSE),"")</f>
        <v>0136</v>
      </c>
    </row>
    <row r="301" spans="1:37">
      <c r="A301" s="662" t="s">
        <v>714</v>
      </c>
      <c r="B301" s="662">
        <v>22156</v>
      </c>
      <c r="C301" s="662" t="s">
        <v>17</v>
      </c>
      <c r="D301" s="662" t="s">
        <v>728</v>
      </c>
      <c r="E301" s="662" t="s">
        <v>729</v>
      </c>
      <c r="F301" s="662" t="s">
        <v>730</v>
      </c>
      <c r="G301" s="662">
        <v>42</v>
      </c>
      <c r="H301" s="662">
        <v>32.6</v>
      </c>
      <c r="I301" s="662">
        <v>142</v>
      </c>
      <c r="J301" s="662">
        <v>20</v>
      </c>
      <c r="K301" s="662">
        <v>60</v>
      </c>
      <c r="L301" s="662">
        <v>10</v>
      </c>
      <c r="M301" s="662">
        <v>1.9</v>
      </c>
      <c r="N301" s="662" t="s">
        <v>501</v>
      </c>
      <c r="O301" s="662" t="s">
        <v>22</v>
      </c>
      <c r="P301" s="662" t="s">
        <v>40</v>
      </c>
      <c r="Q301" s="667">
        <f t="shared" si="56"/>
        <v>42.543332999999997</v>
      </c>
      <c r="R301" s="667">
        <f t="shared" si="57"/>
        <v>142.33333300000001</v>
      </c>
      <c r="T301" s="668" t="s">
        <v>4605</v>
      </c>
      <c r="U301" s="668" t="s">
        <v>4605</v>
      </c>
      <c r="V301" s="668" t="s">
        <v>4605</v>
      </c>
      <c r="W301" s="668" t="s">
        <v>22</v>
      </c>
      <c r="X301" s="668" t="s">
        <v>22</v>
      </c>
      <c r="Y301" s="668" t="s">
        <v>22</v>
      </c>
      <c r="Z301" s="668" t="s">
        <v>22</v>
      </c>
      <c r="AB301" s="662" t="str">
        <f t="shared" si="47"/>
        <v>昭49.11.1</v>
      </c>
      <c r="AC301" s="662" t="str">
        <f t="shared" si="48"/>
        <v>昭52.10.18</v>
      </c>
      <c r="AD301" s="662" t="str">
        <f t="shared" si="51"/>
        <v>#</v>
      </c>
      <c r="AE301" s="662" t="str">
        <f t="shared" si="49"/>
        <v>昭52.10.18</v>
      </c>
      <c r="AF301" s="662" t="str">
        <f t="shared" si="52"/>
        <v>昭52.10.18</v>
      </c>
      <c r="AG301" s="662" t="str">
        <f t="shared" si="53"/>
        <v/>
      </c>
      <c r="AH301" s="662">
        <f t="shared" si="50"/>
        <v>9</v>
      </c>
      <c r="AI301" s="662" t="str">
        <f t="shared" si="54"/>
        <v>22</v>
      </c>
      <c r="AJ301" s="662" t="str">
        <f t="shared" si="55"/>
        <v>22_新和</v>
      </c>
      <c r="AK301" s="693" t="str">
        <f>IFERROR(VLOOKUP(AJ301,観測点コードリスト!$L$2:$N$1665,3,FALSE),"")</f>
        <v>0137</v>
      </c>
    </row>
    <row r="302" spans="1:37" ht="18.75" hidden="1" customHeight="1">
      <c r="A302" s="662" t="s">
        <v>714</v>
      </c>
      <c r="B302" s="662">
        <v>22206</v>
      </c>
      <c r="C302" s="662" t="s">
        <v>72</v>
      </c>
      <c r="D302" s="662" t="s">
        <v>731</v>
      </c>
      <c r="E302" s="662" t="s">
        <v>732</v>
      </c>
      <c r="F302" s="662" t="s">
        <v>733</v>
      </c>
      <c r="G302" s="662">
        <v>42</v>
      </c>
      <c r="H302" s="662">
        <v>26</v>
      </c>
      <c r="I302" s="662">
        <v>142</v>
      </c>
      <c r="J302" s="662">
        <v>28.9</v>
      </c>
      <c r="K302" s="662">
        <v>110</v>
      </c>
      <c r="L302" s="662" t="s">
        <v>22</v>
      </c>
      <c r="M302" s="662" t="s">
        <v>22</v>
      </c>
      <c r="N302" s="662" t="s">
        <v>734</v>
      </c>
      <c r="O302" s="662" t="s">
        <v>22</v>
      </c>
      <c r="P302" s="662" t="s">
        <v>22</v>
      </c>
      <c r="Q302" s="667">
        <f t="shared" si="56"/>
        <v>42.433332999999998</v>
      </c>
      <c r="R302" s="667">
        <f t="shared" si="57"/>
        <v>142.48166699999999</v>
      </c>
      <c r="T302" s="668" t="s">
        <v>4605</v>
      </c>
      <c r="U302" s="668" t="s">
        <v>22</v>
      </c>
      <c r="V302" s="668" t="s">
        <v>22</v>
      </c>
      <c r="W302" s="668" t="s">
        <v>22</v>
      </c>
      <c r="X302" s="668" t="s">
        <v>22</v>
      </c>
      <c r="Y302" s="668" t="s">
        <v>22</v>
      </c>
      <c r="Z302" s="668" t="s">
        <v>22</v>
      </c>
      <c r="AB302" s="662" t="str">
        <f t="shared" si="47"/>
        <v>昭62.10.6</v>
      </c>
      <c r="AC302" s="662" t="str">
        <f t="shared" si="48"/>
        <v>昭62.10.6</v>
      </c>
      <c r="AD302" s="662" t="str">
        <f t="shared" si="51"/>
        <v>昭</v>
      </c>
      <c r="AE302" s="662" t="str">
        <f t="shared" si="49"/>
        <v>昭62.10.6</v>
      </c>
      <c r="AF302" s="662" t="str">
        <f t="shared" si="52"/>
        <v>昭62.10.6</v>
      </c>
      <c r="AG302" s="662" t="str">
        <f t="shared" si="53"/>
        <v/>
      </c>
      <c r="AH302" s="662">
        <f t="shared" si="50"/>
        <v>8</v>
      </c>
      <c r="AI302" s="662" t="str">
        <f t="shared" si="54"/>
        <v>22</v>
      </c>
      <c r="AJ302" s="662" t="str">
        <f t="shared" si="55"/>
        <v>22_笹山</v>
      </c>
      <c r="AK302" s="693" t="str">
        <f>IFERROR(VLOOKUP(AJ302,観測点コードリスト!$L$2:$N$1665,3,FALSE),"")</f>
        <v>0139</v>
      </c>
    </row>
    <row r="303" spans="1:37">
      <c r="A303" s="662" t="s">
        <v>714</v>
      </c>
      <c r="B303" s="662">
        <v>22241</v>
      </c>
      <c r="C303" s="662" t="s">
        <v>17</v>
      </c>
      <c r="D303" s="662" t="s">
        <v>735</v>
      </c>
      <c r="E303" s="662" t="s">
        <v>736</v>
      </c>
      <c r="F303" s="662" t="s">
        <v>737</v>
      </c>
      <c r="G303" s="662">
        <v>42</v>
      </c>
      <c r="H303" s="662">
        <v>20.6</v>
      </c>
      <c r="I303" s="662">
        <v>142</v>
      </c>
      <c r="J303" s="662">
        <v>21.7</v>
      </c>
      <c r="K303" s="662">
        <v>10</v>
      </c>
      <c r="L303" s="662">
        <v>9.9</v>
      </c>
      <c r="M303" s="662">
        <v>1.5</v>
      </c>
      <c r="N303" s="662" t="s">
        <v>738</v>
      </c>
      <c r="O303" s="662">
        <v>22920</v>
      </c>
      <c r="P303" s="662" t="s">
        <v>22</v>
      </c>
      <c r="Q303" s="667">
        <f t="shared" si="56"/>
        <v>42.343333000000001</v>
      </c>
      <c r="R303" s="667">
        <f t="shared" si="57"/>
        <v>142.36166700000001</v>
      </c>
      <c r="T303" s="668" t="s">
        <v>4605</v>
      </c>
      <c r="U303" s="668" t="s">
        <v>4605</v>
      </c>
      <c r="V303" s="668" t="s">
        <v>4605</v>
      </c>
      <c r="W303" s="668" t="s">
        <v>22</v>
      </c>
      <c r="X303" s="668" t="s">
        <v>22</v>
      </c>
      <c r="Y303" s="668" t="s">
        <v>22</v>
      </c>
      <c r="Z303" s="668" t="s">
        <v>22</v>
      </c>
      <c r="AB303" s="662" t="str">
        <f t="shared" si="47"/>
        <v>昭49.11.1</v>
      </c>
      <c r="AC303" s="662" t="str">
        <f t="shared" si="48"/>
        <v>昭52.10.17</v>
      </c>
      <c r="AD303" s="662" t="str">
        <f t="shared" si="51"/>
        <v>#</v>
      </c>
      <c r="AE303" s="662" t="str">
        <f t="shared" si="49"/>
        <v>昭52.10.17</v>
      </c>
      <c r="AF303" s="662" t="str">
        <f t="shared" si="52"/>
        <v>昭52.10.17</v>
      </c>
      <c r="AG303" s="662" t="str">
        <f t="shared" si="53"/>
        <v/>
      </c>
      <c r="AH303" s="662">
        <f t="shared" si="50"/>
        <v>9</v>
      </c>
      <c r="AI303" s="662" t="str">
        <f t="shared" si="54"/>
        <v>22</v>
      </c>
      <c r="AJ303" s="662" t="str">
        <f t="shared" si="55"/>
        <v>22_静内</v>
      </c>
      <c r="AK303" s="693" t="str">
        <f>IFERROR(VLOOKUP(AJ303,観測点コードリスト!$L$2:$N$1665,3,FALSE),"")</f>
        <v>0140</v>
      </c>
    </row>
    <row r="304" spans="1:37">
      <c r="A304" s="662" t="s">
        <v>714</v>
      </c>
      <c r="B304" s="662">
        <v>22291</v>
      </c>
      <c r="C304" s="662" t="s">
        <v>17</v>
      </c>
      <c r="D304" s="662" t="s">
        <v>739</v>
      </c>
      <c r="E304" s="662" t="s">
        <v>740</v>
      </c>
      <c r="F304" s="662" t="s">
        <v>741</v>
      </c>
      <c r="G304" s="662">
        <v>42</v>
      </c>
      <c r="H304" s="662">
        <v>14.7</v>
      </c>
      <c r="I304" s="662">
        <v>142</v>
      </c>
      <c r="J304" s="662">
        <v>39.700000000000003</v>
      </c>
      <c r="K304" s="662">
        <v>10</v>
      </c>
      <c r="L304" s="662">
        <v>10</v>
      </c>
      <c r="M304" s="662">
        <v>1.5</v>
      </c>
      <c r="N304" s="662" t="s">
        <v>85</v>
      </c>
      <c r="O304" s="662" t="s">
        <v>22</v>
      </c>
      <c r="P304" s="662" t="s">
        <v>40</v>
      </c>
      <c r="Q304" s="667">
        <f t="shared" si="56"/>
        <v>42.244999999999997</v>
      </c>
      <c r="R304" s="667">
        <f t="shared" si="57"/>
        <v>142.66166699999999</v>
      </c>
      <c r="T304" s="668" t="s">
        <v>4605</v>
      </c>
      <c r="U304" s="668" t="s">
        <v>4605</v>
      </c>
      <c r="V304" s="668" t="s">
        <v>4605</v>
      </c>
      <c r="W304" s="668" t="s">
        <v>22</v>
      </c>
      <c r="X304" s="668" t="s">
        <v>22</v>
      </c>
      <c r="Y304" s="668" t="s">
        <v>22</v>
      </c>
      <c r="Z304" s="668" t="s">
        <v>22</v>
      </c>
      <c r="AB304" s="662" t="str">
        <f t="shared" si="47"/>
        <v>昭52.10.17</v>
      </c>
      <c r="AC304" s="662" t="str">
        <f t="shared" si="48"/>
        <v>昭52.10.17</v>
      </c>
      <c r="AD304" s="662" t="str">
        <f t="shared" si="51"/>
        <v>昭</v>
      </c>
      <c r="AE304" s="662" t="str">
        <f t="shared" si="49"/>
        <v>昭52.10.17</v>
      </c>
      <c r="AF304" s="662" t="str">
        <f t="shared" si="52"/>
        <v>昭52.10.17</v>
      </c>
      <c r="AG304" s="662" t="str">
        <f t="shared" si="53"/>
        <v/>
      </c>
      <c r="AH304" s="662">
        <f t="shared" si="50"/>
        <v>9</v>
      </c>
      <c r="AI304" s="662" t="str">
        <f t="shared" si="54"/>
        <v>22</v>
      </c>
      <c r="AJ304" s="662" t="str">
        <f t="shared" si="55"/>
        <v>22_三石</v>
      </c>
      <c r="AK304" s="693" t="str">
        <f>IFERROR(VLOOKUP(AJ304,観測点コードリスト!$L$2:$N$1665,3,FALSE),"")</f>
        <v>1198</v>
      </c>
    </row>
    <row r="305" spans="1:37">
      <c r="A305" s="662" t="s">
        <v>714</v>
      </c>
      <c r="B305" s="662">
        <v>22306</v>
      </c>
      <c r="C305" s="662" t="s">
        <v>17</v>
      </c>
      <c r="D305" s="662" t="s">
        <v>742</v>
      </c>
      <c r="E305" s="662" t="s">
        <v>743</v>
      </c>
      <c r="F305" s="662" t="s">
        <v>744</v>
      </c>
      <c r="G305" s="662">
        <v>42</v>
      </c>
      <c r="H305" s="662">
        <v>13.4</v>
      </c>
      <c r="I305" s="662">
        <v>142</v>
      </c>
      <c r="J305" s="662">
        <v>56.9</v>
      </c>
      <c r="K305" s="662">
        <v>98</v>
      </c>
      <c r="L305" s="662">
        <v>10</v>
      </c>
      <c r="M305" s="662">
        <v>1.5</v>
      </c>
      <c r="N305" s="662" t="s">
        <v>745</v>
      </c>
      <c r="O305" s="662">
        <v>22910</v>
      </c>
      <c r="P305" s="662" t="s">
        <v>40</v>
      </c>
      <c r="Q305" s="667">
        <f t="shared" si="56"/>
        <v>42.223332999999997</v>
      </c>
      <c r="R305" s="667">
        <f t="shared" si="57"/>
        <v>142.94833299999999</v>
      </c>
      <c r="T305" s="668" t="s">
        <v>4605</v>
      </c>
      <c r="U305" s="668" t="s">
        <v>4605</v>
      </c>
      <c r="V305" s="668" t="s">
        <v>4605</v>
      </c>
      <c r="W305" s="668" t="s">
        <v>22</v>
      </c>
      <c r="X305" s="668" t="s">
        <v>22</v>
      </c>
      <c r="Y305" s="668" t="s">
        <v>22</v>
      </c>
      <c r="Z305" s="668" t="s">
        <v>22</v>
      </c>
      <c r="AB305" s="662" t="str">
        <f t="shared" si="47"/>
        <v>昭53.10.31</v>
      </c>
      <c r="AC305" s="662" t="str">
        <f t="shared" si="48"/>
        <v>昭53.10.31</v>
      </c>
      <c r="AD305" s="662" t="str">
        <f t="shared" si="51"/>
        <v>昭</v>
      </c>
      <c r="AE305" s="662" t="str">
        <f t="shared" si="49"/>
        <v>昭53.10.31</v>
      </c>
      <c r="AF305" s="662" t="str">
        <f t="shared" si="52"/>
        <v>昭53.10.31</v>
      </c>
      <c r="AG305" s="662" t="str">
        <f t="shared" si="53"/>
        <v/>
      </c>
      <c r="AH305" s="662">
        <f t="shared" si="50"/>
        <v>9</v>
      </c>
      <c r="AI305" s="662" t="str">
        <f t="shared" si="54"/>
        <v>22</v>
      </c>
      <c r="AJ305" s="662" t="str">
        <f t="shared" si="55"/>
        <v>22_中杵臼</v>
      </c>
      <c r="AK305" s="693" t="str">
        <f>IFERROR(VLOOKUP(AJ305,観測点コードリスト!$L$2:$N$1665,3,FALSE),"")</f>
        <v>1288</v>
      </c>
    </row>
    <row r="306" spans="1:37">
      <c r="A306" s="662" t="s">
        <v>714</v>
      </c>
      <c r="B306" s="662">
        <v>22327</v>
      </c>
      <c r="C306" s="662" t="s">
        <v>23</v>
      </c>
      <c r="D306" s="662" t="s">
        <v>746</v>
      </c>
      <c r="E306" s="662" t="s">
        <v>747</v>
      </c>
      <c r="F306" s="662" t="s">
        <v>748</v>
      </c>
      <c r="G306" s="662">
        <v>42</v>
      </c>
      <c r="H306" s="662">
        <v>9.6999999999999993</v>
      </c>
      <c r="I306" s="662">
        <v>142</v>
      </c>
      <c r="J306" s="662">
        <v>46.6</v>
      </c>
      <c r="K306" s="662">
        <v>37</v>
      </c>
      <c r="L306" s="662">
        <v>18.100000000000001</v>
      </c>
      <c r="M306" s="662" t="s">
        <v>22</v>
      </c>
      <c r="N306" s="662" t="s">
        <v>749</v>
      </c>
      <c r="O306" s="662">
        <v>22913</v>
      </c>
      <c r="P306" s="662" t="s">
        <v>22</v>
      </c>
      <c r="Q306" s="667">
        <f t="shared" si="56"/>
        <v>42.161667000000001</v>
      </c>
      <c r="R306" s="667">
        <f t="shared" si="57"/>
        <v>142.776667</v>
      </c>
      <c r="T306" s="668" t="s">
        <v>4605</v>
      </c>
      <c r="U306" s="668" t="s">
        <v>4605</v>
      </c>
      <c r="V306" s="668" t="s">
        <v>4605</v>
      </c>
      <c r="W306" s="668" t="s">
        <v>22</v>
      </c>
      <c r="X306" s="668" t="s">
        <v>22</v>
      </c>
      <c r="Y306" s="668" t="s">
        <v>4605</v>
      </c>
      <c r="Z306" s="668" t="s">
        <v>22</v>
      </c>
      <c r="AB306" s="662" t="str">
        <f t="shared" si="47"/>
        <v>昭49.11.1</v>
      </c>
      <c r="AC306" s="662" t="str">
        <f t="shared" si="48"/>
        <v>昭58.3.1</v>
      </c>
      <c r="AD306" s="662" t="str">
        <f t="shared" si="51"/>
        <v>#</v>
      </c>
      <c r="AE306" s="662" t="str">
        <f t="shared" si="49"/>
        <v>昭58.3.1</v>
      </c>
      <c r="AF306" s="662" t="str">
        <f t="shared" si="52"/>
        <v>昭58.3.1</v>
      </c>
      <c r="AG306" s="662" t="str">
        <f t="shared" si="53"/>
        <v/>
      </c>
      <c r="AH306" s="662">
        <f t="shared" si="50"/>
        <v>7</v>
      </c>
      <c r="AI306" s="662" t="str">
        <f t="shared" si="54"/>
        <v>22</v>
      </c>
      <c r="AJ306" s="662" t="str">
        <f t="shared" si="55"/>
        <v>22_浦河</v>
      </c>
      <c r="AK306" s="693" t="str">
        <f>IFERROR(VLOOKUP(AJ306,観測点コードリスト!$L$2:$N$1665,3,FALSE),"")</f>
        <v>47426</v>
      </c>
    </row>
    <row r="307" spans="1:37" hidden="1">
      <c r="A307" s="662" t="s">
        <v>714</v>
      </c>
      <c r="B307" s="662">
        <v>22356</v>
      </c>
      <c r="C307" s="662" t="s">
        <v>72</v>
      </c>
      <c r="D307" s="662" t="s">
        <v>750</v>
      </c>
      <c r="E307" s="662" t="s">
        <v>751</v>
      </c>
      <c r="F307" s="662" t="s">
        <v>752</v>
      </c>
      <c r="G307" s="662">
        <v>42</v>
      </c>
      <c r="H307" s="662">
        <v>7.7</v>
      </c>
      <c r="I307" s="662">
        <v>143</v>
      </c>
      <c r="J307" s="662">
        <v>18.7</v>
      </c>
      <c r="K307" s="662">
        <v>7</v>
      </c>
      <c r="L307" s="662" t="s">
        <v>22</v>
      </c>
      <c r="M307" s="662" t="s">
        <v>22</v>
      </c>
      <c r="N307" s="662" t="s">
        <v>753</v>
      </c>
      <c r="O307" s="662">
        <v>22915</v>
      </c>
      <c r="P307" s="662" t="s">
        <v>22</v>
      </c>
      <c r="Q307" s="667">
        <f t="shared" si="56"/>
        <v>42.128332999999998</v>
      </c>
      <c r="R307" s="667">
        <f t="shared" si="57"/>
        <v>143.311667</v>
      </c>
      <c r="T307" s="668" t="s">
        <v>4605</v>
      </c>
      <c r="U307" s="668" t="s">
        <v>22</v>
      </c>
      <c r="V307" s="668" t="s">
        <v>22</v>
      </c>
      <c r="W307" s="668" t="s">
        <v>22</v>
      </c>
      <c r="X307" s="668" t="s">
        <v>22</v>
      </c>
      <c r="Y307" s="668" t="s">
        <v>22</v>
      </c>
      <c r="Z307" s="668" t="s">
        <v>22</v>
      </c>
      <c r="AB307" s="662" t="str">
        <f t="shared" si="47"/>
        <v>昭53.8.30</v>
      </c>
      <c r="AC307" s="662" t="str">
        <f t="shared" si="48"/>
        <v>昭53.8.30</v>
      </c>
      <c r="AD307" s="662" t="str">
        <f t="shared" si="51"/>
        <v>昭</v>
      </c>
      <c r="AE307" s="662" t="str">
        <f t="shared" si="49"/>
        <v>昭53.8.30</v>
      </c>
      <c r="AF307" s="662" t="str">
        <f t="shared" si="52"/>
        <v>昭53.8.30</v>
      </c>
      <c r="AG307" s="662" t="str">
        <f t="shared" si="53"/>
        <v/>
      </c>
      <c r="AH307" s="662">
        <f t="shared" si="50"/>
        <v>8</v>
      </c>
      <c r="AI307" s="662" t="str">
        <f t="shared" si="54"/>
        <v>22</v>
      </c>
      <c r="AJ307" s="662" t="str">
        <f t="shared" si="55"/>
        <v>22_目黒</v>
      </c>
      <c r="AK307" s="693" t="str">
        <f>IFERROR(VLOOKUP(AJ307,観測点コードリスト!$L$2:$N$1665,3,FALSE),"")</f>
        <v>1276</v>
      </c>
    </row>
    <row r="308" spans="1:37" ht="18.75" hidden="1" customHeight="1">
      <c r="A308" s="662" t="s">
        <v>714</v>
      </c>
      <c r="B308" s="662">
        <v>22366</v>
      </c>
      <c r="C308" s="662" t="s">
        <v>72</v>
      </c>
      <c r="D308" s="662" t="s">
        <v>754</v>
      </c>
      <c r="E308" s="662" t="s">
        <v>755</v>
      </c>
      <c r="F308" s="662" t="s">
        <v>756</v>
      </c>
      <c r="G308" s="662">
        <v>42</v>
      </c>
      <c r="H308" s="662">
        <v>4.5999999999999996</v>
      </c>
      <c r="I308" s="662">
        <v>143</v>
      </c>
      <c r="J308" s="662">
        <v>2.1</v>
      </c>
      <c r="K308" s="662">
        <v>0</v>
      </c>
      <c r="L308" s="662" t="s">
        <v>22</v>
      </c>
      <c r="M308" s="662" t="s">
        <v>22</v>
      </c>
      <c r="N308" s="662" t="s">
        <v>757</v>
      </c>
      <c r="O308" s="662" t="s">
        <v>22</v>
      </c>
      <c r="P308" s="662" t="s">
        <v>22</v>
      </c>
      <c r="Q308" s="667">
        <f t="shared" si="56"/>
        <v>42.076667</v>
      </c>
      <c r="R308" s="667">
        <f t="shared" si="57"/>
        <v>143.035</v>
      </c>
      <c r="T308" s="668" t="s">
        <v>4605</v>
      </c>
      <c r="U308" s="668" t="s">
        <v>22</v>
      </c>
      <c r="V308" s="668" t="s">
        <v>22</v>
      </c>
      <c r="W308" s="668" t="s">
        <v>22</v>
      </c>
      <c r="X308" s="668" t="s">
        <v>22</v>
      </c>
      <c r="Y308" s="668" t="s">
        <v>22</v>
      </c>
      <c r="Z308" s="668" t="s">
        <v>22</v>
      </c>
      <c r="AB308" s="662" t="str">
        <f t="shared" si="47"/>
        <v>昭53.7.14</v>
      </c>
      <c r="AC308" s="662" t="str">
        <f t="shared" si="48"/>
        <v>昭53.7.14</v>
      </c>
      <c r="AD308" s="662" t="str">
        <f t="shared" si="51"/>
        <v>昭</v>
      </c>
      <c r="AE308" s="662" t="str">
        <f t="shared" si="49"/>
        <v>昭53.7.14</v>
      </c>
      <c r="AF308" s="662" t="str">
        <f t="shared" si="52"/>
        <v>昭53.7.14</v>
      </c>
      <c r="AG308" s="662" t="str">
        <f t="shared" si="53"/>
        <v/>
      </c>
      <c r="AH308" s="662">
        <f t="shared" si="50"/>
        <v>8</v>
      </c>
      <c r="AI308" s="662" t="str">
        <f t="shared" si="54"/>
        <v>22</v>
      </c>
      <c r="AJ308" s="662" t="str">
        <f t="shared" si="55"/>
        <v>22_幌満</v>
      </c>
      <c r="AK308" s="693" t="str">
        <f>IFERROR(VLOOKUP(AJ308,観測点コードリスト!$L$2:$N$1665,3,FALSE),"")</f>
        <v>1264</v>
      </c>
    </row>
    <row r="309" spans="1:37">
      <c r="A309" s="662" t="s">
        <v>714</v>
      </c>
      <c r="B309" s="662">
        <v>22391</v>
      </c>
      <c r="C309" s="662" t="s">
        <v>17</v>
      </c>
      <c r="D309" s="662" t="s">
        <v>758</v>
      </c>
      <c r="E309" s="662" t="s">
        <v>759</v>
      </c>
      <c r="F309" s="662" t="s">
        <v>760</v>
      </c>
      <c r="G309" s="662">
        <v>41</v>
      </c>
      <c r="H309" s="662">
        <v>55.5</v>
      </c>
      <c r="I309" s="662">
        <v>143</v>
      </c>
      <c r="J309" s="662">
        <v>14.6</v>
      </c>
      <c r="K309" s="662">
        <v>63</v>
      </c>
      <c r="L309" s="662">
        <v>8.1</v>
      </c>
      <c r="M309" s="662">
        <v>1.5</v>
      </c>
      <c r="N309" s="662" t="s">
        <v>761</v>
      </c>
      <c r="O309" s="662" t="s">
        <v>22</v>
      </c>
      <c r="P309" s="662" t="s">
        <v>22</v>
      </c>
      <c r="Q309" s="667">
        <f t="shared" si="56"/>
        <v>41.924999999999997</v>
      </c>
      <c r="R309" s="667">
        <f t="shared" si="57"/>
        <v>143.24333300000001</v>
      </c>
      <c r="T309" s="668" t="s">
        <v>4605</v>
      </c>
      <c r="U309" s="668" t="s">
        <v>4605</v>
      </c>
      <c r="V309" s="668" t="s">
        <v>4605</v>
      </c>
      <c r="W309" s="668" t="s">
        <v>22</v>
      </c>
      <c r="X309" s="668" t="s">
        <v>22</v>
      </c>
      <c r="Y309" s="668" t="s">
        <v>22</v>
      </c>
      <c r="Z309" s="668" t="s">
        <v>22</v>
      </c>
      <c r="AB309" s="662" t="str">
        <f t="shared" si="47"/>
        <v>昭53.12.27</v>
      </c>
      <c r="AC309" s="662" t="str">
        <f t="shared" si="48"/>
        <v>昭53.12.27</v>
      </c>
      <c r="AD309" s="662" t="str">
        <f t="shared" si="51"/>
        <v>昭</v>
      </c>
      <c r="AE309" s="662" t="str">
        <f t="shared" si="49"/>
        <v>昭53.12.27</v>
      </c>
      <c r="AF309" s="662" t="str">
        <f t="shared" si="52"/>
        <v>昭53.12.27</v>
      </c>
      <c r="AG309" s="662" t="str">
        <f t="shared" si="53"/>
        <v/>
      </c>
      <c r="AH309" s="662">
        <f t="shared" si="50"/>
        <v>9</v>
      </c>
      <c r="AI309" s="662" t="str">
        <f t="shared" si="54"/>
        <v>22</v>
      </c>
      <c r="AJ309" s="662" t="str">
        <f t="shared" si="55"/>
        <v>22_えりも岬</v>
      </c>
      <c r="AK309" s="693" t="str">
        <f>IFERROR(VLOOKUP(AJ309,観測点コードリスト!$L$2:$N$1665,3,FALSE),"")</f>
        <v>1340</v>
      </c>
    </row>
    <row r="310" spans="1:37" hidden="1">
      <c r="A310" s="662" t="s">
        <v>714</v>
      </c>
      <c r="B310" s="662">
        <v>22900</v>
      </c>
      <c r="C310" s="662" t="s">
        <v>4609</v>
      </c>
      <c r="D310" s="662" t="s">
        <v>714</v>
      </c>
      <c r="E310" s="662" t="s">
        <v>715</v>
      </c>
      <c r="F310" s="662" t="s">
        <v>716</v>
      </c>
      <c r="G310" s="662">
        <v>42</v>
      </c>
      <c r="H310" s="662">
        <v>52.6</v>
      </c>
      <c r="I310" s="662">
        <v>142</v>
      </c>
      <c r="J310" s="662">
        <v>26.5</v>
      </c>
      <c r="K310" s="662">
        <v>280</v>
      </c>
      <c r="L310" s="662" t="s">
        <v>22</v>
      </c>
      <c r="M310" s="662" t="s">
        <v>22</v>
      </c>
      <c r="N310" s="662" t="s">
        <v>4652</v>
      </c>
      <c r="O310" s="662" t="s">
        <v>4740</v>
      </c>
      <c r="P310" s="662" t="s">
        <v>22</v>
      </c>
      <c r="Q310" s="667">
        <f t="shared" si="56"/>
        <v>42.876666999999998</v>
      </c>
      <c r="R310" s="667">
        <f t="shared" si="57"/>
        <v>142.441667</v>
      </c>
      <c r="T310" s="668" t="s">
        <v>22</v>
      </c>
      <c r="U310" s="668" t="s">
        <v>22</v>
      </c>
      <c r="V310" s="668" t="s">
        <v>22</v>
      </c>
      <c r="W310" s="668" t="s">
        <v>22</v>
      </c>
      <c r="X310" s="668" t="s">
        <v>4605</v>
      </c>
      <c r="Y310" s="668" t="s">
        <v>22</v>
      </c>
      <c r="Z310" s="668" t="s">
        <v>22</v>
      </c>
      <c r="AB310" s="662" t="str">
        <f t="shared" si="47"/>
        <v>-</v>
      </c>
      <c r="AC310" s="662" t="str">
        <f t="shared" si="48"/>
        <v>昭59.10.11</v>
      </c>
      <c r="AD310" s="662" t="str">
        <f t="shared" si="51"/>
        <v>昭</v>
      </c>
      <c r="AE310" s="662" t="str">
        <f t="shared" si="49"/>
        <v>昭59.10.11</v>
      </c>
      <c r="AF310" s="662" t="str">
        <f t="shared" si="52"/>
        <v>昭59.10.11</v>
      </c>
      <c r="AG310" s="662" t="str">
        <f t="shared" si="53"/>
        <v/>
      </c>
      <c r="AH310" s="662">
        <f t="shared" si="50"/>
        <v>9</v>
      </c>
      <c r="AI310" s="662" t="str">
        <f t="shared" si="54"/>
        <v>22</v>
      </c>
      <c r="AJ310" s="662" t="str">
        <f t="shared" si="55"/>
        <v>22_日高</v>
      </c>
      <c r="AK310" s="693" t="str">
        <f>IFERROR(VLOOKUP(AJ310,観測点コードリスト!$L$2:$N$1665,3,FALSE),"")</f>
        <v>1202</v>
      </c>
    </row>
    <row r="311" spans="1:37" ht="18.75" hidden="1" customHeight="1">
      <c r="A311" s="662" t="s">
        <v>714</v>
      </c>
      <c r="B311" s="662">
        <v>22906</v>
      </c>
      <c r="C311" s="662" t="s">
        <v>4609</v>
      </c>
      <c r="D311" s="662" t="s">
        <v>721</v>
      </c>
      <c r="E311" s="662" t="s">
        <v>115</v>
      </c>
      <c r="F311" s="662" t="s">
        <v>722</v>
      </c>
      <c r="G311" s="662">
        <v>42</v>
      </c>
      <c r="H311" s="662">
        <v>37.700000000000003</v>
      </c>
      <c r="I311" s="662">
        <v>142</v>
      </c>
      <c r="J311" s="662">
        <v>23.6</v>
      </c>
      <c r="K311" s="662">
        <v>245</v>
      </c>
      <c r="L311" s="662" t="s">
        <v>22</v>
      </c>
      <c r="M311" s="662" t="s">
        <v>22</v>
      </c>
      <c r="N311" s="662" t="s">
        <v>4653</v>
      </c>
      <c r="O311" s="662" t="s">
        <v>4740</v>
      </c>
      <c r="P311" s="662" t="s">
        <v>22</v>
      </c>
      <c r="Q311" s="667">
        <f t="shared" si="56"/>
        <v>42.628332999999998</v>
      </c>
      <c r="R311" s="667">
        <f t="shared" si="57"/>
        <v>142.39333300000001</v>
      </c>
      <c r="T311" s="668" t="s">
        <v>22</v>
      </c>
      <c r="U311" s="668" t="s">
        <v>22</v>
      </c>
      <c r="V311" s="668" t="s">
        <v>22</v>
      </c>
      <c r="W311" s="668" t="s">
        <v>22</v>
      </c>
      <c r="X311" s="668" t="s">
        <v>4605</v>
      </c>
      <c r="Y311" s="668" t="s">
        <v>22</v>
      </c>
      <c r="Z311" s="668" t="s">
        <v>22</v>
      </c>
      <c r="AB311" s="662" t="str">
        <f t="shared" si="47"/>
        <v>-</v>
      </c>
      <c r="AC311" s="662" t="str">
        <f t="shared" si="48"/>
        <v>平16.10.29</v>
      </c>
      <c r="AD311" s="662" t="str">
        <f t="shared" si="51"/>
        <v>平</v>
      </c>
      <c r="AE311" s="662" t="str">
        <f t="shared" si="49"/>
        <v>平16.10.29</v>
      </c>
      <c r="AF311" s="662" t="str">
        <f t="shared" si="52"/>
        <v>平16.10.29</v>
      </c>
      <c r="AG311" s="662" t="str">
        <f t="shared" si="53"/>
        <v/>
      </c>
      <c r="AH311" s="662">
        <f t="shared" si="50"/>
        <v>9</v>
      </c>
      <c r="AI311" s="662" t="str">
        <f t="shared" si="54"/>
        <v>22</v>
      </c>
      <c r="AJ311" s="662" t="str">
        <f t="shared" si="55"/>
        <v>22_旭</v>
      </c>
      <c r="AK311" s="693" t="str">
        <f>IFERROR(VLOOKUP(AJ311,観測点コードリスト!$L$2:$N$1665,3,FALSE),"")</f>
        <v>1430</v>
      </c>
    </row>
    <row r="312" spans="1:37" hidden="1">
      <c r="A312" s="662" t="s">
        <v>714</v>
      </c>
      <c r="B312" s="662">
        <v>22910</v>
      </c>
      <c r="C312" s="662" t="s">
        <v>4609</v>
      </c>
      <c r="D312" s="662" t="s">
        <v>742</v>
      </c>
      <c r="E312" s="662" t="s">
        <v>743</v>
      </c>
      <c r="F312" s="662" t="s">
        <v>744</v>
      </c>
      <c r="G312" s="662">
        <v>42</v>
      </c>
      <c r="H312" s="662">
        <v>13.4</v>
      </c>
      <c r="I312" s="662">
        <v>142</v>
      </c>
      <c r="J312" s="662">
        <v>56.9</v>
      </c>
      <c r="K312" s="662">
        <v>98</v>
      </c>
      <c r="L312" s="662" t="s">
        <v>22</v>
      </c>
      <c r="M312" s="662" t="s">
        <v>22</v>
      </c>
      <c r="N312" s="662" t="s">
        <v>4654</v>
      </c>
      <c r="O312" s="662" t="s">
        <v>4740</v>
      </c>
      <c r="P312" s="662" t="s">
        <v>22</v>
      </c>
      <c r="Q312" s="667">
        <f t="shared" si="56"/>
        <v>42.223332999999997</v>
      </c>
      <c r="R312" s="667">
        <f t="shared" si="57"/>
        <v>142.94833299999999</v>
      </c>
      <c r="T312" s="668" t="s">
        <v>22</v>
      </c>
      <c r="U312" s="668" t="s">
        <v>22</v>
      </c>
      <c r="V312" s="668" t="s">
        <v>22</v>
      </c>
      <c r="W312" s="668" t="s">
        <v>22</v>
      </c>
      <c r="X312" s="668" t="s">
        <v>4605</v>
      </c>
      <c r="Y312" s="668" t="s">
        <v>22</v>
      </c>
      <c r="Z312" s="668" t="s">
        <v>22</v>
      </c>
      <c r="AB312" s="662" t="str">
        <f t="shared" si="47"/>
        <v>-</v>
      </c>
      <c r="AC312" s="662" t="str">
        <f t="shared" si="48"/>
        <v>昭59.10.30</v>
      </c>
      <c r="AD312" s="662" t="str">
        <f t="shared" si="51"/>
        <v>昭</v>
      </c>
      <c r="AE312" s="662" t="str">
        <f t="shared" si="49"/>
        <v>昭59.10.30</v>
      </c>
      <c r="AF312" s="662" t="str">
        <f t="shared" si="52"/>
        <v>昭59.10.30</v>
      </c>
      <c r="AG312" s="662" t="str">
        <f t="shared" si="53"/>
        <v/>
      </c>
      <c r="AH312" s="662">
        <f t="shared" si="50"/>
        <v>9</v>
      </c>
      <c r="AI312" s="662" t="str">
        <f t="shared" si="54"/>
        <v>22</v>
      </c>
      <c r="AJ312" s="662" t="str">
        <f t="shared" si="55"/>
        <v>22_中杵臼</v>
      </c>
      <c r="AK312" s="693" t="str">
        <f>IFERROR(VLOOKUP(AJ312,観測点コードリスト!$L$2:$N$1665,3,FALSE),"")</f>
        <v>1288</v>
      </c>
    </row>
    <row r="313" spans="1:37" hidden="1">
      <c r="A313" s="662" t="s">
        <v>714</v>
      </c>
      <c r="B313" s="662">
        <v>22913</v>
      </c>
      <c r="C313" s="662" t="s">
        <v>23</v>
      </c>
      <c r="D313" s="662" t="s">
        <v>746</v>
      </c>
      <c r="E313" s="662" t="s">
        <v>747</v>
      </c>
      <c r="F313" s="662" t="s">
        <v>748</v>
      </c>
      <c r="G313" s="662">
        <v>42</v>
      </c>
      <c r="H313" s="662">
        <v>9.6999999999999993</v>
      </c>
      <c r="I313" s="662">
        <v>142</v>
      </c>
      <c r="J313" s="662">
        <v>46.6</v>
      </c>
      <c r="K313" s="662">
        <v>37</v>
      </c>
      <c r="L313" s="662" t="s">
        <v>22</v>
      </c>
      <c r="M313" s="662" t="s">
        <v>22</v>
      </c>
      <c r="N313" s="662" t="s">
        <v>4610</v>
      </c>
      <c r="O313" s="662" t="s">
        <v>4740</v>
      </c>
      <c r="P313" s="662" t="s">
        <v>22</v>
      </c>
      <c r="Q313" s="667">
        <f t="shared" si="56"/>
        <v>42.161667000000001</v>
      </c>
      <c r="R313" s="667">
        <f t="shared" si="57"/>
        <v>142.776667</v>
      </c>
      <c r="T313" s="668" t="s">
        <v>22</v>
      </c>
      <c r="U313" s="668" t="s">
        <v>22</v>
      </c>
      <c r="V313" s="668" t="s">
        <v>22</v>
      </c>
      <c r="W313" s="668" t="s">
        <v>22</v>
      </c>
      <c r="X313" s="668" t="s">
        <v>4605</v>
      </c>
      <c r="Y313" s="668" t="s">
        <v>22</v>
      </c>
      <c r="Z313" s="668" t="s">
        <v>22</v>
      </c>
      <c r="AB313" s="662" t="str">
        <f t="shared" si="47"/>
        <v>-</v>
      </c>
      <c r="AC313" s="662" t="str">
        <f t="shared" si="48"/>
        <v>平11.3.1</v>
      </c>
      <c r="AD313" s="662" t="str">
        <f t="shared" si="51"/>
        <v>平</v>
      </c>
      <c r="AE313" s="662" t="str">
        <f t="shared" si="49"/>
        <v>平11.3.1</v>
      </c>
      <c r="AF313" s="662" t="str">
        <f t="shared" si="52"/>
        <v>平11.3.1</v>
      </c>
      <c r="AG313" s="662" t="str">
        <f t="shared" si="53"/>
        <v/>
      </c>
      <c r="AH313" s="662">
        <f t="shared" si="50"/>
        <v>7</v>
      </c>
      <c r="AI313" s="662" t="str">
        <f t="shared" si="54"/>
        <v>22</v>
      </c>
      <c r="AJ313" s="662" t="str">
        <f t="shared" si="55"/>
        <v>22_浦河</v>
      </c>
      <c r="AK313" s="693" t="str">
        <f>IFERROR(VLOOKUP(AJ313,観測点コードリスト!$L$2:$N$1665,3,FALSE),"")</f>
        <v>47426</v>
      </c>
    </row>
    <row r="314" spans="1:37" hidden="1">
      <c r="A314" s="662" t="s">
        <v>714</v>
      </c>
      <c r="B314" s="662">
        <v>22915</v>
      </c>
      <c r="C314" s="662" t="s">
        <v>4609</v>
      </c>
      <c r="D314" s="662" t="s">
        <v>750</v>
      </c>
      <c r="E314" s="662" t="s">
        <v>751</v>
      </c>
      <c r="F314" s="662" t="s">
        <v>752</v>
      </c>
      <c r="G314" s="662">
        <v>42</v>
      </c>
      <c r="H314" s="662">
        <v>7.7</v>
      </c>
      <c r="I314" s="662">
        <v>143</v>
      </c>
      <c r="J314" s="662">
        <v>18.7</v>
      </c>
      <c r="K314" s="662">
        <v>7</v>
      </c>
      <c r="L314" s="662" t="s">
        <v>22</v>
      </c>
      <c r="M314" s="662" t="s">
        <v>22</v>
      </c>
      <c r="N314" s="662" t="s">
        <v>4655</v>
      </c>
      <c r="O314" s="662" t="s">
        <v>4740</v>
      </c>
      <c r="P314" s="662" t="s">
        <v>22</v>
      </c>
      <c r="Q314" s="667">
        <f t="shared" si="56"/>
        <v>42.128332999999998</v>
      </c>
      <c r="R314" s="667">
        <f t="shared" si="57"/>
        <v>143.311667</v>
      </c>
      <c r="T314" s="668" t="s">
        <v>22</v>
      </c>
      <c r="U314" s="668" t="s">
        <v>22</v>
      </c>
      <c r="V314" s="668" t="s">
        <v>22</v>
      </c>
      <c r="W314" s="668" t="s">
        <v>22</v>
      </c>
      <c r="X314" s="668" t="s">
        <v>4605</v>
      </c>
      <c r="Y314" s="668" t="s">
        <v>22</v>
      </c>
      <c r="Z314" s="668" t="s">
        <v>22</v>
      </c>
      <c r="AB314" s="662" t="str">
        <f t="shared" si="47"/>
        <v>-</v>
      </c>
      <c r="AC314" s="662" t="str">
        <f t="shared" si="48"/>
        <v>昭59.10.12</v>
      </c>
      <c r="AD314" s="662" t="str">
        <f t="shared" si="51"/>
        <v>昭</v>
      </c>
      <c r="AE314" s="662" t="str">
        <f t="shared" si="49"/>
        <v>昭59.10.12</v>
      </c>
      <c r="AF314" s="662" t="str">
        <f t="shared" si="52"/>
        <v>昭59.10.12</v>
      </c>
      <c r="AG314" s="662" t="str">
        <f t="shared" si="53"/>
        <v/>
      </c>
      <c r="AH314" s="662">
        <f t="shared" si="50"/>
        <v>9</v>
      </c>
      <c r="AI314" s="662" t="str">
        <f t="shared" si="54"/>
        <v>22</v>
      </c>
      <c r="AJ314" s="662" t="str">
        <f t="shared" si="55"/>
        <v>22_目黒</v>
      </c>
      <c r="AK314" s="693" t="str">
        <f>IFERROR(VLOOKUP(AJ314,観測点コードリスト!$L$2:$N$1665,3,FALSE),"")</f>
        <v>1276</v>
      </c>
    </row>
    <row r="315" spans="1:37" ht="18.75" hidden="1" customHeight="1">
      <c r="A315" s="662" t="s">
        <v>714</v>
      </c>
      <c r="B315" s="662">
        <v>22920</v>
      </c>
      <c r="C315" s="662" t="s">
        <v>4609</v>
      </c>
      <c r="D315" s="662" t="s">
        <v>735</v>
      </c>
      <c r="E315" s="662" t="s">
        <v>736</v>
      </c>
      <c r="F315" s="662" t="s">
        <v>737</v>
      </c>
      <c r="G315" s="662">
        <v>42</v>
      </c>
      <c r="H315" s="662">
        <v>20.6</v>
      </c>
      <c r="I315" s="662">
        <v>142</v>
      </c>
      <c r="J315" s="662">
        <v>21.7</v>
      </c>
      <c r="K315" s="662">
        <v>10</v>
      </c>
      <c r="L315" s="662" t="s">
        <v>22</v>
      </c>
      <c r="M315" s="662" t="s">
        <v>22</v>
      </c>
      <c r="N315" s="662" t="s">
        <v>4635</v>
      </c>
      <c r="O315" s="662" t="s">
        <v>4740</v>
      </c>
      <c r="P315" s="662" t="s">
        <v>22</v>
      </c>
      <c r="Q315" s="667">
        <f t="shared" si="56"/>
        <v>42.343333000000001</v>
      </c>
      <c r="R315" s="667">
        <f t="shared" si="57"/>
        <v>142.36166700000001</v>
      </c>
      <c r="T315" s="668" t="s">
        <v>22</v>
      </c>
      <c r="U315" s="668" t="s">
        <v>22</v>
      </c>
      <c r="V315" s="668" t="s">
        <v>22</v>
      </c>
      <c r="W315" s="668" t="s">
        <v>22</v>
      </c>
      <c r="X315" s="668" t="s">
        <v>4605</v>
      </c>
      <c r="Y315" s="668" t="s">
        <v>22</v>
      </c>
      <c r="Z315" s="668" t="s">
        <v>22</v>
      </c>
      <c r="AB315" s="662" t="str">
        <f t="shared" si="47"/>
        <v>-</v>
      </c>
      <c r="AC315" s="662" t="str">
        <f t="shared" si="48"/>
        <v>昭63.10.13</v>
      </c>
      <c r="AD315" s="662" t="str">
        <f t="shared" si="51"/>
        <v>昭</v>
      </c>
      <c r="AE315" s="662" t="str">
        <f t="shared" si="49"/>
        <v>昭63.10.13</v>
      </c>
      <c r="AF315" s="662" t="str">
        <f t="shared" si="52"/>
        <v>昭63.10.13</v>
      </c>
      <c r="AG315" s="662" t="str">
        <f t="shared" si="53"/>
        <v/>
      </c>
      <c r="AH315" s="662">
        <f t="shared" si="50"/>
        <v>9</v>
      </c>
      <c r="AI315" s="662" t="str">
        <f t="shared" si="54"/>
        <v>22</v>
      </c>
      <c r="AJ315" s="662" t="str">
        <f t="shared" si="55"/>
        <v>22_静内</v>
      </c>
      <c r="AK315" s="693" t="str">
        <f>IFERROR(VLOOKUP(AJ315,観測点コードリスト!$L$2:$N$1665,3,FALSE),"")</f>
        <v>0140</v>
      </c>
    </row>
    <row r="316" spans="1:37" ht="18.75" customHeight="1">
      <c r="A316" s="662" t="s">
        <v>762</v>
      </c>
      <c r="B316" s="662">
        <v>23031</v>
      </c>
      <c r="C316" s="662" t="s">
        <v>17</v>
      </c>
      <c r="D316" s="662" t="s">
        <v>763</v>
      </c>
      <c r="E316" s="662" t="s">
        <v>764</v>
      </c>
      <c r="F316" s="662" t="s">
        <v>765</v>
      </c>
      <c r="G316" s="662">
        <v>42</v>
      </c>
      <c r="H316" s="662">
        <v>31.4</v>
      </c>
      <c r="I316" s="662">
        <v>140</v>
      </c>
      <c r="J316" s="662">
        <v>22.9</v>
      </c>
      <c r="K316" s="662">
        <v>10</v>
      </c>
      <c r="L316" s="662">
        <v>10</v>
      </c>
      <c r="M316" s="662">
        <v>1.5</v>
      </c>
      <c r="N316" s="662" t="s">
        <v>132</v>
      </c>
      <c r="O316" s="662">
        <v>23900</v>
      </c>
      <c r="P316" s="662" t="s">
        <v>40</v>
      </c>
      <c r="Q316" s="667">
        <f t="shared" si="56"/>
        <v>42.523333000000001</v>
      </c>
      <c r="R316" s="667">
        <f t="shared" si="57"/>
        <v>140.38166699999999</v>
      </c>
      <c r="T316" s="668" t="s">
        <v>4605</v>
      </c>
      <c r="U316" s="668" t="s">
        <v>4605</v>
      </c>
      <c r="V316" s="668" t="s">
        <v>4605</v>
      </c>
      <c r="W316" s="668" t="s">
        <v>22</v>
      </c>
      <c r="X316" s="668" t="s">
        <v>22</v>
      </c>
      <c r="Y316" s="668" t="s">
        <v>22</v>
      </c>
      <c r="Z316" s="668" t="s">
        <v>22</v>
      </c>
      <c r="AB316" s="662" t="str">
        <f t="shared" si="47"/>
        <v>昭49.11.1</v>
      </c>
      <c r="AC316" s="662" t="str">
        <f t="shared" si="48"/>
        <v>昭52.10.12</v>
      </c>
      <c r="AD316" s="662" t="str">
        <f t="shared" si="51"/>
        <v>#</v>
      </c>
      <c r="AE316" s="662" t="str">
        <f t="shared" si="49"/>
        <v>昭52.10.12</v>
      </c>
      <c r="AF316" s="662" t="str">
        <f t="shared" si="52"/>
        <v>昭52.10.12</v>
      </c>
      <c r="AG316" s="662" t="str">
        <f t="shared" si="53"/>
        <v/>
      </c>
      <c r="AH316" s="662">
        <f t="shared" si="50"/>
        <v>9</v>
      </c>
      <c r="AI316" s="662" t="str">
        <f t="shared" si="54"/>
        <v>23</v>
      </c>
      <c r="AJ316" s="662" t="str">
        <f t="shared" si="55"/>
        <v>23_長万部</v>
      </c>
      <c r="AK316" s="693" t="str">
        <f>IFERROR(VLOOKUP(AJ316,観測点コードリスト!$L$2:$N$1665,3,FALSE),"")</f>
        <v>0143</v>
      </c>
    </row>
    <row r="317" spans="1:37">
      <c r="A317" s="662" t="s">
        <v>762</v>
      </c>
      <c r="B317" s="662">
        <v>23086</v>
      </c>
      <c r="C317" s="662" t="s">
        <v>17</v>
      </c>
      <c r="D317" s="662" t="s">
        <v>766</v>
      </c>
      <c r="E317" s="662" t="s">
        <v>767</v>
      </c>
      <c r="F317" s="662" t="s">
        <v>768</v>
      </c>
      <c r="G317" s="662">
        <v>42</v>
      </c>
      <c r="H317" s="662">
        <v>15.1</v>
      </c>
      <c r="I317" s="662">
        <v>140</v>
      </c>
      <c r="J317" s="662">
        <v>16.3</v>
      </c>
      <c r="K317" s="662">
        <v>8</v>
      </c>
      <c r="L317" s="662">
        <v>9.4</v>
      </c>
      <c r="M317" s="662">
        <v>1.5</v>
      </c>
      <c r="N317" s="662" t="s">
        <v>132</v>
      </c>
      <c r="O317" s="662">
        <v>23905</v>
      </c>
      <c r="P317" s="662" t="s">
        <v>40</v>
      </c>
      <c r="Q317" s="667">
        <f t="shared" si="56"/>
        <v>42.251666999999998</v>
      </c>
      <c r="R317" s="667">
        <f t="shared" si="57"/>
        <v>140.27166700000001</v>
      </c>
      <c r="T317" s="668" t="s">
        <v>4605</v>
      </c>
      <c r="U317" s="668" t="s">
        <v>4605</v>
      </c>
      <c r="V317" s="668" t="s">
        <v>4605</v>
      </c>
      <c r="W317" s="668" t="s">
        <v>22</v>
      </c>
      <c r="X317" s="668" t="s">
        <v>22</v>
      </c>
      <c r="Y317" s="668" t="s">
        <v>22</v>
      </c>
      <c r="Z317" s="668" t="s">
        <v>22</v>
      </c>
      <c r="AB317" s="662" t="str">
        <f t="shared" si="47"/>
        <v>昭49.11.1</v>
      </c>
      <c r="AC317" s="662" t="str">
        <f t="shared" si="48"/>
        <v>昭52.10.12</v>
      </c>
      <c r="AD317" s="662" t="str">
        <f t="shared" si="51"/>
        <v>#</v>
      </c>
      <c r="AE317" s="662" t="str">
        <f t="shared" si="49"/>
        <v>昭52.10.12</v>
      </c>
      <c r="AF317" s="662" t="str">
        <f t="shared" si="52"/>
        <v>昭52.10.12</v>
      </c>
      <c r="AG317" s="662" t="str">
        <f t="shared" si="53"/>
        <v/>
      </c>
      <c r="AH317" s="662">
        <f t="shared" si="50"/>
        <v>9</v>
      </c>
      <c r="AI317" s="662" t="str">
        <f t="shared" si="54"/>
        <v>23</v>
      </c>
      <c r="AJ317" s="662" t="str">
        <f t="shared" si="55"/>
        <v>23_八雲</v>
      </c>
      <c r="AK317" s="693" t="str">
        <f>IFERROR(VLOOKUP(AJ317,観測点コードリスト!$L$2:$N$1665,3,FALSE),"")</f>
        <v>0144</v>
      </c>
    </row>
    <row r="318" spans="1:37">
      <c r="A318" s="662" t="s">
        <v>762</v>
      </c>
      <c r="B318" s="662">
        <v>23166</v>
      </c>
      <c r="C318" s="662" t="s">
        <v>17</v>
      </c>
      <c r="D318" s="662" t="s">
        <v>769</v>
      </c>
      <c r="E318" s="662" t="s">
        <v>770</v>
      </c>
      <c r="F318" s="662" t="s">
        <v>771</v>
      </c>
      <c r="G318" s="662">
        <v>42</v>
      </c>
      <c r="H318" s="662">
        <v>4</v>
      </c>
      <c r="I318" s="662">
        <v>140</v>
      </c>
      <c r="J318" s="662">
        <v>35.299999999999997</v>
      </c>
      <c r="K318" s="662">
        <v>125</v>
      </c>
      <c r="L318" s="662">
        <v>8</v>
      </c>
      <c r="M318" s="662">
        <v>1.5</v>
      </c>
      <c r="N318" s="662" t="s">
        <v>772</v>
      </c>
      <c r="O318" s="662">
        <v>23925</v>
      </c>
      <c r="P318" s="662" t="s">
        <v>40</v>
      </c>
      <c r="Q318" s="667">
        <f t="shared" si="56"/>
        <v>42.066667000000002</v>
      </c>
      <c r="R318" s="667">
        <f t="shared" si="57"/>
        <v>140.58833300000001</v>
      </c>
      <c r="T318" s="668" t="s">
        <v>4605</v>
      </c>
      <c r="U318" s="668" t="s">
        <v>4605</v>
      </c>
      <c r="V318" s="668" t="s">
        <v>4605</v>
      </c>
      <c r="W318" s="668" t="s">
        <v>22</v>
      </c>
      <c r="X318" s="668" t="s">
        <v>22</v>
      </c>
      <c r="Y318" s="668" t="s">
        <v>22</v>
      </c>
      <c r="Z318" s="668" t="s">
        <v>22</v>
      </c>
      <c r="AB318" s="662" t="str">
        <f t="shared" si="47"/>
        <v>平14.3.1</v>
      </c>
      <c r="AC318" s="662" t="str">
        <f t="shared" si="48"/>
        <v>平14.3.1</v>
      </c>
      <c r="AD318" s="662" t="str">
        <f t="shared" si="51"/>
        <v>平</v>
      </c>
      <c r="AE318" s="662" t="str">
        <f t="shared" si="49"/>
        <v>平14.3.1</v>
      </c>
      <c r="AF318" s="662" t="str">
        <f t="shared" si="52"/>
        <v>平14.3.1</v>
      </c>
      <c r="AG318" s="662" t="str">
        <f t="shared" si="53"/>
        <v/>
      </c>
      <c r="AH318" s="662">
        <f t="shared" si="50"/>
        <v>7</v>
      </c>
      <c r="AI318" s="662" t="str">
        <f t="shared" si="54"/>
        <v>23</v>
      </c>
      <c r="AJ318" s="662" t="str">
        <f t="shared" si="55"/>
        <v>23_森</v>
      </c>
      <c r="AK318" s="693" t="str">
        <f>IFERROR(VLOOKUP(AJ318,観測点コードリスト!$L$2:$N$1665,3,FALSE),"")</f>
        <v>0145</v>
      </c>
    </row>
    <row r="319" spans="1:37" hidden="1">
      <c r="A319" s="662" t="s">
        <v>762</v>
      </c>
      <c r="B319" s="662">
        <v>23191</v>
      </c>
      <c r="C319" s="662" t="s">
        <v>72</v>
      </c>
      <c r="D319" s="662" t="s">
        <v>773</v>
      </c>
      <c r="E319" s="662" t="s">
        <v>774</v>
      </c>
      <c r="F319" s="662" t="s">
        <v>775</v>
      </c>
      <c r="G319" s="662">
        <v>41</v>
      </c>
      <c r="H319" s="662">
        <v>58.6</v>
      </c>
      <c r="I319" s="662">
        <v>140</v>
      </c>
      <c r="J319" s="662">
        <v>42.9</v>
      </c>
      <c r="K319" s="662">
        <v>165</v>
      </c>
      <c r="L319" s="662" t="s">
        <v>22</v>
      </c>
      <c r="M319" s="662" t="s">
        <v>22</v>
      </c>
      <c r="N319" s="662" t="s">
        <v>266</v>
      </c>
      <c r="O319" s="662">
        <v>23910</v>
      </c>
      <c r="P319" s="662" t="s">
        <v>22</v>
      </c>
      <c r="Q319" s="667">
        <f t="shared" si="56"/>
        <v>41.976666999999999</v>
      </c>
      <c r="R319" s="667">
        <f t="shared" si="57"/>
        <v>140.715</v>
      </c>
      <c r="T319" s="668" t="s">
        <v>4605</v>
      </c>
      <c r="U319" s="668" t="s">
        <v>22</v>
      </c>
      <c r="V319" s="668" t="s">
        <v>22</v>
      </c>
      <c r="W319" s="668" t="s">
        <v>22</v>
      </c>
      <c r="X319" s="668" t="s">
        <v>22</v>
      </c>
      <c r="Y319" s="668" t="s">
        <v>22</v>
      </c>
      <c r="Z319" s="668" t="s">
        <v>22</v>
      </c>
      <c r="AB319" s="662" t="str">
        <f t="shared" si="47"/>
        <v>昭49.11.1</v>
      </c>
      <c r="AC319" s="662" t="str">
        <f t="shared" si="48"/>
        <v>-</v>
      </c>
      <c r="AD319" s="662" t="str">
        <f t="shared" si="51"/>
        <v>#</v>
      </c>
      <c r="AE319" s="662" t="str">
        <f t="shared" si="49"/>
        <v/>
      </c>
      <c r="AF319" s="662" t="str">
        <f t="shared" si="52"/>
        <v/>
      </c>
      <c r="AG319" s="662" t="str">
        <f t="shared" si="53"/>
        <v/>
      </c>
      <c r="AH319" s="662">
        <f t="shared" si="50"/>
        <v>0</v>
      </c>
      <c r="AI319" s="662" t="str">
        <f t="shared" si="54"/>
        <v>23</v>
      </c>
      <c r="AJ319" s="662" t="str">
        <f t="shared" si="55"/>
        <v>23_大沼</v>
      </c>
      <c r="AK319" s="693" t="str">
        <f>IFERROR(VLOOKUP(AJ319,観測点コードリスト!$L$2:$N$1665,3,FALSE),"")</f>
        <v>0146</v>
      </c>
    </row>
    <row r="320" spans="1:37">
      <c r="A320" s="662" t="s">
        <v>762</v>
      </c>
      <c r="B320" s="662">
        <v>23206</v>
      </c>
      <c r="C320" s="662" t="s">
        <v>17</v>
      </c>
      <c r="D320" s="662" t="s">
        <v>776</v>
      </c>
      <c r="E320" s="662" t="s">
        <v>777</v>
      </c>
      <c r="F320" s="662" t="s">
        <v>778</v>
      </c>
      <c r="G320" s="662">
        <v>41</v>
      </c>
      <c r="H320" s="662">
        <v>54.3</v>
      </c>
      <c r="I320" s="662">
        <v>140</v>
      </c>
      <c r="J320" s="662">
        <v>58.2</v>
      </c>
      <c r="K320" s="662">
        <v>25</v>
      </c>
      <c r="L320" s="662">
        <v>10.1</v>
      </c>
      <c r="M320" s="662">
        <v>1.5</v>
      </c>
      <c r="N320" s="662" t="s">
        <v>113</v>
      </c>
      <c r="O320" s="662" t="s">
        <v>22</v>
      </c>
      <c r="P320" s="662" t="s">
        <v>22</v>
      </c>
      <c r="Q320" s="667">
        <f t="shared" si="56"/>
        <v>41.905000000000001</v>
      </c>
      <c r="R320" s="667">
        <f t="shared" si="57"/>
        <v>140.97</v>
      </c>
      <c r="T320" s="668" t="s">
        <v>4605</v>
      </c>
      <c r="U320" s="668" t="s">
        <v>4605</v>
      </c>
      <c r="V320" s="668" t="s">
        <v>4605</v>
      </c>
      <c r="W320" s="668" t="s">
        <v>22</v>
      </c>
      <c r="X320" s="668" t="s">
        <v>22</v>
      </c>
      <c r="Y320" s="668" t="s">
        <v>22</v>
      </c>
      <c r="Z320" s="668" t="s">
        <v>22</v>
      </c>
      <c r="AB320" s="662" t="str">
        <f t="shared" si="47"/>
        <v>昭49.11.1</v>
      </c>
      <c r="AC320" s="662" t="str">
        <f t="shared" si="48"/>
        <v>昭52.10.13</v>
      </c>
      <c r="AD320" s="662" t="str">
        <f t="shared" si="51"/>
        <v>#</v>
      </c>
      <c r="AE320" s="662" t="str">
        <f t="shared" si="49"/>
        <v>昭52.10.13</v>
      </c>
      <c r="AF320" s="662" t="str">
        <f t="shared" si="52"/>
        <v>昭52.10.13</v>
      </c>
      <c r="AG320" s="662" t="str">
        <f t="shared" si="53"/>
        <v/>
      </c>
      <c r="AH320" s="662">
        <f t="shared" si="50"/>
        <v>9</v>
      </c>
      <c r="AI320" s="662" t="str">
        <f t="shared" si="54"/>
        <v>23</v>
      </c>
      <c r="AJ320" s="662" t="str">
        <f t="shared" si="55"/>
        <v>23_川汲</v>
      </c>
      <c r="AK320" s="693" t="str">
        <f>IFERROR(VLOOKUP(AJ320,観測点コードリスト!$L$2:$N$1665,3,FALSE),"")</f>
        <v>0147</v>
      </c>
    </row>
    <row r="321" spans="1:37">
      <c r="A321" s="662" t="s">
        <v>762</v>
      </c>
      <c r="B321" s="662">
        <v>23226</v>
      </c>
      <c r="C321" s="662" t="s">
        <v>17</v>
      </c>
      <c r="D321" s="662" t="s">
        <v>779</v>
      </c>
      <c r="E321" s="662" t="s">
        <v>780</v>
      </c>
      <c r="F321" s="662" t="s">
        <v>781</v>
      </c>
      <c r="G321" s="662">
        <v>41</v>
      </c>
      <c r="H321" s="662">
        <v>53.2</v>
      </c>
      <c r="I321" s="662">
        <v>140</v>
      </c>
      <c r="J321" s="662">
        <v>39.200000000000003</v>
      </c>
      <c r="K321" s="662">
        <v>25</v>
      </c>
      <c r="L321" s="662">
        <v>10</v>
      </c>
      <c r="M321" s="662">
        <v>1.5</v>
      </c>
      <c r="N321" s="662" t="s">
        <v>113</v>
      </c>
      <c r="O321" s="662" t="s">
        <v>22</v>
      </c>
      <c r="P321" s="662" t="s">
        <v>40</v>
      </c>
      <c r="Q321" s="667">
        <f t="shared" si="56"/>
        <v>41.886667000000003</v>
      </c>
      <c r="R321" s="667">
        <f t="shared" si="57"/>
        <v>140.653333</v>
      </c>
      <c r="T321" s="668" t="s">
        <v>4605</v>
      </c>
      <c r="U321" s="668" t="s">
        <v>4605</v>
      </c>
      <c r="V321" s="668" t="s">
        <v>4605</v>
      </c>
      <c r="W321" s="668" t="s">
        <v>22</v>
      </c>
      <c r="X321" s="668" t="s">
        <v>22</v>
      </c>
      <c r="Y321" s="668" t="s">
        <v>22</v>
      </c>
      <c r="Z321" s="668" t="s">
        <v>22</v>
      </c>
      <c r="AB321" s="662" t="str">
        <f t="shared" si="47"/>
        <v>昭49.11.1</v>
      </c>
      <c r="AC321" s="662" t="str">
        <f t="shared" si="48"/>
        <v>昭52.10.13</v>
      </c>
      <c r="AD321" s="662" t="str">
        <f t="shared" si="51"/>
        <v>#</v>
      </c>
      <c r="AE321" s="662" t="str">
        <f t="shared" si="49"/>
        <v>昭52.10.13</v>
      </c>
      <c r="AF321" s="662" t="str">
        <f t="shared" si="52"/>
        <v>昭52.10.13</v>
      </c>
      <c r="AG321" s="662" t="str">
        <f t="shared" si="53"/>
        <v/>
      </c>
      <c r="AH321" s="662">
        <f t="shared" si="50"/>
        <v>9</v>
      </c>
      <c r="AI321" s="662" t="str">
        <f t="shared" si="54"/>
        <v>23</v>
      </c>
      <c r="AJ321" s="662" t="str">
        <f t="shared" si="55"/>
        <v>23_北斗</v>
      </c>
      <c r="AK321" s="693" t="str">
        <f>IFERROR(VLOOKUP(AJ321,観測点コードリスト!$L$2:$N$1665,3,FALSE),"")</f>
        <v>0148</v>
      </c>
    </row>
    <row r="322" spans="1:37">
      <c r="A322" s="662" t="s">
        <v>762</v>
      </c>
      <c r="B322" s="662">
        <v>23232</v>
      </c>
      <c r="C322" s="662" t="s">
        <v>23</v>
      </c>
      <c r="D322" s="662" t="s">
        <v>782</v>
      </c>
      <c r="E322" s="662" t="s">
        <v>783</v>
      </c>
      <c r="F322" s="662" t="s">
        <v>784</v>
      </c>
      <c r="G322" s="662">
        <v>41</v>
      </c>
      <c r="H322" s="662">
        <v>49</v>
      </c>
      <c r="I322" s="662">
        <v>140</v>
      </c>
      <c r="J322" s="662">
        <v>45.2</v>
      </c>
      <c r="K322" s="662">
        <v>35</v>
      </c>
      <c r="L322" s="662">
        <v>25.9</v>
      </c>
      <c r="M322" s="662" t="s">
        <v>22</v>
      </c>
      <c r="N322" s="662" t="s">
        <v>785</v>
      </c>
      <c r="O322" s="662">
        <v>23915</v>
      </c>
      <c r="P322" s="662" t="s">
        <v>22</v>
      </c>
      <c r="Q322" s="667">
        <f t="shared" si="56"/>
        <v>41.816667000000002</v>
      </c>
      <c r="R322" s="667">
        <f t="shared" si="57"/>
        <v>140.753333</v>
      </c>
      <c r="T322" s="668" t="s">
        <v>4605</v>
      </c>
      <c r="U322" s="668" t="s">
        <v>4605</v>
      </c>
      <c r="V322" s="668" t="s">
        <v>4605</v>
      </c>
      <c r="W322" s="668" t="s">
        <v>4605</v>
      </c>
      <c r="X322" s="668" t="s">
        <v>22</v>
      </c>
      <c r="Y322" s="668" t="s">
        <v>4605</v>
      </c>
      <c r="Z322" s="668" t="s">
        <v>4605</v>
      </c>
      <c r="AB322" s="662" t="str">
        <f t="shared" si="47"/>
        <v>平4.7.23</v>
      </c>
      <c r="AC322" s="662" t="str">
        <f t="shared" si="48"/>
        <v>平4.7.23</v>
      </c>
      <c r="AD322" s="662" t="str">
        <f t="shared" si="51"/>
        <v>平</v>
      </c>
      <c r="AE322" s="662" t="str">
        <f t="shared" si="49"/>
        <v>平4.7.23</v>
      </c>
      <c r="AF322" s="662" t="str">
        <f t="shared" si="52"/>
        <v>平4.7.23</v>
      </c>
      <c r="AG322" s="662" t="str">
        <f t="shared" si="53"/>
        <v/>
      </c>
      <c r="AH322" s="662">
        <f t="shared" si="50"/>
        <v>7</v>
      </c>
      <c r="AI322" s="662" t="str">
        <f t="shared" si="54"/>
        <v>23</v>
      </c>
      <c r="AJ322" s="662" t="str">
        <f t="shared" si="55"/>
        <v>23_函館</v>
      </c>
      <c r="AK322" s="693" t="str">
        <f>IFERROR(VLOOKUP(AJ322,観測点コードリスト!$L$2:$N$1665,3,FALSE),"")</f>
        <v>47430</v>
      </c>
    </row>
    <row r="323" spans="1:37">
      <c r="A323" s="662" t="s">
        <v>762</v>
      </c>
      <c r="B323" s="662">
        <v>23281</v>
      </c>
      <c r="C323" s="662" t="s">
        <v>23</v>
      </c>
      <c r="D323" s="662" t="s">
        <v>786</v>
      </c>
      <c r="E323" s="662" t="s">
        <v>787</v>
      </c>
      <c r="F323" s="662" t="s">
        <v>788</v>
      </c>
      <c r="G323" s="662">
        <v>41</v>
      </c>
      <c r="H323" s="662">
        <v>46.2</v>
      </c>
      <c r="I323" s="662">
        <v>140</v>
      </c>
      <c r="J323" s="662">
        <v>49.3</v>
      </c>
      <c r="K323" s="662">
        <v>34</v>
      </c>
      <c r="L323" s="662">
        <v>10</v>
      </c>
      <c r="M323" s="662" t="s">
        <v>22</v>
      </c>
      <c r="N323" s="662" t="s">
        <v>35</v>
      </c>
      <c r="O323" s="662">
        <v>23930</v>
      </c>
      <c r="P323" s="662" t="s">
        <v>36</v>
      </c>
      <c r="Q323" s="667">
        <f t="shared" si="56"/>
        <v>41.77</v>
      </c>
      <c r="R323" s="667">
        <f t="shared" si="57"/>
        <v>140.82166699999999</v>
      </c>
      <c r="T323" s="668" t="s">
        <v>4605</v>
      </c>
      <c r="U323" s="668" t="s">
        <v>4605</v>
      </c>
      <c r="V323" s="668" t="s">
        <v>4605</v>
      </c>
      <c r="W323" s="668" t="s">
        <v>22</v>
      </c>
      <c r="X323" s="668" t="s">
        <v>22</v>
      </c>
      <c r="Y323" s="668" t="s">
        <v>22</v>
      </c>
      <c r="Z323" s="668" t="s">
        <v>22</v>
      </c>
      <c r="AB323" s="662" t="str">
        <f t="shared" si="47"/>
        <v>平15.1.1</v>
      </c>
      <c r="AC323" s="662" t="str">
        <f t="shared" si="48"/>
        <v>平15.1.1</v>
      </c>
      <c r="AD323" s="662" t="str">
        <f t="shared" si="51"/>
        <v>平</v>
      </c>
      <c r="AE323" s="662" t="str">
        <f t="shared" si="49"/>
        <v>平15.1.1</v>
      </c>
      <c r="AF323" s="662" t="str">
        <f t="shared" si="52"/>
        <v>平15.1.1</v>
      </c>
      <c r="AG323" s="662" t="str">
        <f t="shared" si="53"/>
        <v/>
      </c>
      <c r="AH323" s="662">
        <f t="shared" si="50"/>
        <v>7</v>
      </c>
      <c r="AI323" s="662" t="str">
        <f t="shared" si="54"/>
        <v>23</v>
      </c>
      <c r="AJ323" s="662" t="str">
        <f t="shared" si="55"/>
        <v>23_高松</v>
      </c>
      <c r="AK323" s="693" t="str">
        <f>IFERROR(VLOOKUP(AJ323,観測点コードリスト!$L$2:$N$1665,3,FALSE),"")</f>
        <v>1462</v>
      </c>
    </row>
    <row r="324" spans="1:37" hidden="1">
      <c r="A324" s="662" t="s">
        <v>762</v>
      </c>
      <c r="B324" s="662">
        <v>23291</v>
      </c>
      <c r="C324" s="662" t="s">
        <v>72</v>
      </c>
      <c r="D324" s="662" t="s">
        <v>789</v>
      </c>
      <c r="E324" s="662" t="s">
        <v>790</v>
      </c>
      <c r="F324" s="662" t="s">
        <v>791</v>
      </c>
      <c r="G324" s="662">
        <v>41</v>
      </c>
      <c r="H324" s="662">
        <v>43</v>
      </c>
      <c r="I324" s="662">
        <v>141</v>
      </c>
      <c r="J324" s="662">
        <v>0.2</v>
      </c>
      <c r="K324" s="662">
        <v>20</v>
      </c>
      <c r="L324" s="662" t="s">
        <v>22</v>
      </c>
      <c r="M324" s="662" t="s">
        <v>22</v>
      </c>
      <c r="N324" s="662" t="s">
        <v>792</v>
      </c>
      <c r="O324" s="662" t="s">
        <v>22</v>
      </c>
      <c r="P324" s="662" t="s">
        <v>22</v>
      </c>
      <c r="Q324" s="667">
        <f t="shared" si="56"/>
        <v>41.716667000000001</v>
      </c>
      <c r="R324" s="667">
        <f t="shared" si="57"/>
        <v>141.003333</v>
      </c>
      <c r="T324" s="668" t="s">
        <v>4605</v>
      </c>
      <c r="U324" s="668" t="s">
        <v>22</v>
      </c>
      <c r="V324" s="668" t="s">
        <v>22</v>
      </c>
      <c r="W324" s="668" t="s">
        <v>22</v>
      </c>
      <c r="X324" s="668" t="s">
        <v>22</v>
      </c>
      <c r="Y324" s="668" t="s">
        <v>22</v>
      </c>
      <c r="Z324" s="668" t="s">
        <v>22</v>
      </c>
      <c r="AB324" s="662" t="str">
        <f t="shared" ref="AB324:AB387" si="58">IF(T324="●",IF(AD324="(",LEFT(AF324,AG324-1),IF(AD324="#",$AB$1,AF324)),"-")</f>
        <v>平15.3.20</v>
      </c>
      <c r="AC324" s="662" t="str">
        <f t="shared" ref="AC324:AC387" si="59">IF(AF324="","-",IF(AD324="(",RIGHT(AF324,AH324-AG324),AF324))</f>
        <v>平15.3.20</v>
      </c>
      <c r="AD324" s="662" t="str">
        <f t="shared" si="51"/>
        <v>平</v>
      </c>
      <c r="AE324" s="662" t="str">
        <f t="shared" ref="AE324:AE387" si="60">SUBSTITUTE(N324,"#","")</f>
        <v>平15.3.20</v>
      </c>
      <c r="AF324" s="662" t="str">
        <f t="shared" si="52"/>
        <v>平15.3.20</v>
      </c>
      <c r="AG324" s="662" t="str">
        <f t="shared" si="53"/>
        <v/>
      </c>
      <c r="AH324" s="662">
        <f t="shared" ref="AH324:AH387" si="61">LEN(AF324)</f>
        <v>8</v>
      </c>
      <c r="AI324" s="662" t="str">
        <f t="shared" si="54"/>
        <v>23</v>
      </c>
      <c r="AJ324" s="662" t="str">
        <f t="shared" si="55"/>
        <v>23_戸井泊</v>
      </c>
      <c r="AK324" s="693" t="str">
        <f>IFERROR(VLOOKUP(AJ324,観測点コードリスト!$L$2:$N$1665,3,FALSE),"")</f>
        <v>1543</v>
      </c>
    </row>
    <row r="325" spans="1:37" ht="18.75" hidden="1" customHeight="1">
      <c r="A325" s="662" t="s">
        <v>762</v>
      </c>
      <c r="B325" s="662">
        <v>23321</v>
      </c>
      <c r="C325" s="662" t="s">
        <v>72</v>
      </c>
      <c r="D325" s="662" t="s">
        <v>793</v>
      </c>
      <c r="E325" s="662" t="s">
        <v>794</v>
      </c>
      <c r="F325" s="662" t="s">
        <v>795</v>
      </c>
      <c r="G325" s="662">
        <v>41</v>
      </c>
      <c r="H325" s="662">
        <v>35.9</v>
      </c>
      <c r="I325" s="662">
        <v>140</v>
      </c>
      <c r="J325" s="662">
        <v>22.5</v>
      </c>
      <c r="K325" s="662">
        <v>24</v>
      </c>
      <c r="L325" s="662" t="s">
        <v>22</v>
      </c>
      <c r="M325" s="662" t="s">
        <v>22</v>
      </c>
      <c r="N325" s="662" t="s">
        <v>796</v>
      </c>
      <c r="O325" s="662" t="s">
        <v>22</v>
      </c>
      <c r="P325" s="662" t="s">
        <v>22</v>
      </c>
      <c r="Q325" s="667">
        <f t="shared" si="56"/>
        <v>41.598332999999997</v>
      </c>
      <c r="R325" s="667">
        <f t="shared" si="57"/>
        <v>140.375</v>
      </c>
      <c r="T325" s="668" t="s">
        <v>4605</v>
      </c>
      <c r="U325" s="668" t="s">
        <v>22</v>
      </c>
      <c r="V325" s="668" t="s">
        <v>22</v>
      </c>
      <c r="W325" s="668" t="s">
        <v>22</v>
      </c>
      <c r="X325" s="668" t="s">
        <v>22</v>
      </c>
      <c r="Y325" s="668" t="s">
        <v>22</v>
      </c>
      <c r="Z325" s="668" t="s">
        <v>22</v>
      </c>
      <c r="AB325" s="662" t="str">
        <f t="shared" si="58"/>
        <v>平16.10.1</v>
      </c>
      <c r="AC325" s="662" t="str">
        <f t="shared" si="59"/>
        <v>平16.10.1</v>
      </c>
      <c r="AD325" s="662" t="str">
        <f t="shared" ref="AD325:AD388" si="62">LEFT(N325,1)</f>
        <v>平</v>
      </c>
      <c r="AE325" s="662" t="str">
        <f t="shared" si="60"/>
        <v>平16.10.1</v>
      </c>
      <c r="AF325" s="662" t="str">
        <f t="shared" ref="AF325:AF388" si="63">SUBSTITUTE(AE325,"(","")</f>
        <v>平16.10.1</v>
      </c>
      <c r="AG325" s="662" t="str">
        <f t="shared" ref="AG325:AG388" si="64">IFERROR(FIND(")",AF325),"")</f>
        <v/>
      </c>
      <c r="AH325" s="662">
        <f t="shared" si="61"/>
        <v>8</v>
      </c>
      <c r="AI325" s="662" t="str">
        <f t="shared" ref="AI325:AI388" si="65">LEFT(B325,2)</f>
        <v>23</v>
      </c>
      <c r="AJ325" s="662" t="str">
        <f t="shared" ref="AJ325:AJ388" si="66">AI325&amp;"_"&amp;D325</f>
        <v>23_知内</v>
      </c>
      <c r="AK325" s="693" t="str">
        <f>IFERROR(VLOOKUP(AJ325,観測点コードリスト!$L$2:$N$1665,3,FALSE),"")</f>
        <v>1552</v>
      </c>
    </row>
    <row r="326" spans="1:37">
      <c r="A326" s="662" t="s">
        <v>762</v>
      </c>
      <c r="B326" s="662">
        <v>23326</v>
      </c>
      <c r="C326" s="662" t="s">
        <v>17</v>
      </c>
      <c r="D326" s="662" t="s">
        <v>797</v>
      </c>
      <c r="E326" s="662" t="s">
        <v>798</v>
      </c>
      <c r="F326" s="662" t="s">
        <v>799</v>
      </c>
      <c r="G326" s="662">
        <v>41</v>
      </c>
      <c r="H326" s="662">
        <v>40.799999999999997</v>
      </c>
      <c r="I326" s="662">
        <v>140</v>
      </c>
      <c r="J326" s="662">
        <v>26.2</v>
      </c>
      <c r="K326" s="662">
        <v>10</v>
      </c>
      <c r="L326" s="662">
        <v>9.9</v>
      </c>
      <c r="M326" s="662">
        <v>1.5</v>
      </c>
      <c r="N326" s="662" t="s">
        <v>800</v>
      </c>
      <c r="O326" s="662" t="s">
        <v>22</v>
      </c>
      <c r="P326" s="662" t="s">
        <v>22</v>
      </c>
      <c r="Q326" s="667">
        <f t="shared" si="56"/>
        <v>41.68</v>
      </c>
      <c r="R326" s="667">
        <f t="shared" si="57"/>
        <v>140.436667</v>
      </c>
      <c r="T326" s="668" t="s">
        <v>4605</v>
      </c>
      <c r="U326" s="668" t="s">
        <v>4605</v>
      </c>
      <c r="V326" s="668" t="s">
        <v>4605</v>
      </c>
      <c r="W326" s="668" t="s">
        <v>22</v>
      </c>
      <c r="X326" s="668" t="s">
        <v>22</v>
      </c>
      <c r="Y326" s="668" t="s">
        <v>22</v>
      </c>
      <c r="Z326" s="668" t="s">
        <v>22</v>
      </c>
      <c r="AB326" s="662" t="str">
        <f t="shared" si="58"/>
        <v>昭50.4.18</v>
      </c>
      <c r="AC326" s="662" t="str">
        <f t="shared" si="59"/>
        <v>昭52.10.14</v>
      </c>
      <c r="AD326" s="662" t="str">
        <f t="shared" si="62"/>
        <v>(</v>
      </c>
      <c r="AE326" s="662" t="str">
        <f t="shared" si="60"/>
        <v>(昭50.4.18)昭52.10.14</v>
      </c>
      <c r="AF326" s="662" t="str">
        <f t="shared" si="63"/>
        <v>昭50.4.18)昭52.10.14</v>
      </c>
      <c r="AG326" s="662">
        <f t="shared" si="64"/>
        <v>9</v>
      </c>
      <c r="AH326" s="662">
        <f t="shared" si="61"/>
        <v>18</v>
      </c>
      <c r="AI326" s="662" t="str">
        <f t="shared" si="65"/>
        <v>23</v>
      </c>
      <c r="AJ326" s="662" t="str">
        <f t="shared" si="66"/>
        <v>23_木古内</v>
      </c>
      <c r="AK326" s="693" t="str">
        <f>IFERROR(VLOOKUP(AJ326,観測点コードリスト!$L$2:$N$1665,3,FALSE),"")</f>
        <v>0917</v>
      </c>
    </row>
    <row r="327" spans="1:37" hidden="1">
      <c r="A327" s="662" t="s">
        <v>762</v>
      </c>
      <c r="B327" s="662">
        <v>23356</v>
      </c>
      <c r="C327" s="662" t="s">
        <v>72</v>
      </c>
      <c r="D327" s="662" t="s">
        <v>801</v>
      </c>
      <c r="E327" s="662" t="s">
        <v>802</v>
      </c>
      <c r="F327" s="662" t="s">
        <v>803</v>
      </c>
      <c r="G327" s="662">
        <v>41</v>
      </c>
      <c r="H327" s="662">
        <v>33.5</v>
      </c>
      <c r="I327" s="662">
        <v>140</v>
      </c>
      <c r="J327" s="662">
        <v>16.3</v>
      </c>
      <c r="K327" s="662">
        <v>100</v>
      </c>
      <c r="L327" s="662" t="s">
        <v>22</v>
      </c>
      <c r="M327" s="662" t="s">
        <v>22</v>
      </c>
      <c r="N327" s="662" t="s">
        <v>804</v>
      </c>
      <c r="O327" s="662">
        <v>23920</v>
      </c>
      <c r="P327" s="662" t="s">
        <v>22</v>
      </c>
      <c r="Q327" s="667">
        <f t="shared" si="56"/>
        <v>41.558332999999998</v>
      </c>
      <c r="R327" s="667">
        <f t="shared" si="57"/>
        <v>140.27166700000001</v>
      </c>
      <c r="T327" s="668" t="s">
        <v>4605</v>
      </c>
      <c r="U327" s="668" t="s">
        <v>22</v>
      </c>
      <c r="V327" s="668" t="s">
        <v>22</v>
      </c>
      <c r="W327" s="668" t="s">
        <v>22</v>
      </c>
      <c r="X327" s="668" t="s">
        <v>22</v>
      </c>
      <c r="Y327" s="668" t="s">
        <v>22</v>
      </c>
      <c r="Z327" s="668" t="s">
        <v>22</v>
      </c>
      <c r="AB327" s="662" t="str">
        <f t="shared" si="58"/>
        <v>昭53.7.19</v>
      </c>
      <c r="AC327" s="662" t="str">
        <f t="shared" si="59"/>
        <v>昭53.7.19</v>
      </c>
      <c r="AD327" s="662" t="str">
        <f t="shared" si="62"/>
        <v>昭</v>
      </c>
      <c r="AE327" s="662" t="str">
        <f t="shared" si="60"/>
        <v>昭53.7.19</v>
      </c>
      <c r="AF327" s="662" t="str">
        <f t="shared" si="63"/>
        <v>昭53.7.19</v>
      </c>
      <c r="AG327" s="662" t="str">
        <f t="shared" si="64"/>
        <v/>
      </c>
      <c r="AH327" s="662">
        <f t="shared" si="61"/>
        <v>8</v>
      </c>
      <c r="AI327" s="662" t="str">
        <f t="shared" si="65"/>
        <v>23</v>
      </c>
      <c r="AJ327" s="662" t="str">
        <f t="shared" si="66"/>
        <v>23_千軒</v>
      </c>
      <c r="AK327" s="693" t="str">
        <f>IFERROR(VLOOKUP(AJ327,観測点コードリスト!$L$2:$N$1665,3,FALSE),"")</f>
        <v>1265</v>
      </c>
    </row>
    <row r="328" spans="1:37" ht="18.75" customHeight="1">
      <c r="A328" s="662" t="s">
        <v>762</v>
      </c>
      <c r="B328" s="662">
        <v>23376</v>
      </c>
      <c r="C328" s="662" t="s">
        <v>17</v>
      </c>
      <c r="D328" s="662" t="s">
        <v>805</v>
      </c>
      <c r="E328" s="662" t="s">
        <v>806</v>
      </c>
      <c r="F328" s="662" t="s">
        <v>807</v>
      </c>
      <c r="G328" s="662">
        <v>41</v>
      </c>
      <c r="H328" s="662">
        <v>25.4</v>
      </c>
      <c r="I328" s="662">
        <v>140</v>
      </c>
      <c r="J328" s="662">
        <v>5.2</v>
      </c>
      <c r="K328" s="662">
        <v>30</v>
      </c>
      <c r="L328" s="662">
        <v>10.1</v>
      </c>
      <c r="M328" s="662">
        <v>1.5</v>
      </c>
      <c r="N328" s="662" t="s">
        <v>105</v>
      </c>
      <c r="O328" s="662" t="s">
        <v>22</v>
      </c>
      <c r="P328" s="662" t="s">
        <v>22</v>
      </c>
      <c r="Q328" s="667">
        <f t="shared" si="56"/>
        <v>41.423333</v>
      </c>
      <c r="R328" s="667">
        <f t="shared" si="57"/>
        <v>140.08666700000001</v>
      </c>
      <c r="T328" s="668" t="s">
        <v>4605</v>
      </c>
      <c r="U328" s="668" t="s">
        <v>4605</v>
      </c>
      <c r="V328" s="668" t="s">
        <v>4605</v>
      </c>
      <c r="W328" s="668" t="s">
        <v>22</v>
      </c>
      <c r="X328" s="668" t="s">
        <v>22</v>
      </c>
      <c r="Y328" s="668" t="s">
        <v>22</v>
      </c>
      <c r="Z328" s="668" t="s">
        <v>22</v>
      </c>
      <c r="AB328" s="662" t="str">
        <f t="shared" si="58"/>
        <v>昭49.11.1</v>
      </c>
      <c r="AC328" s="662" t="str">
        <f t="shared" si="59"/>
        <v>昭52.10.14</v>
      </c>
      <c r="AD328" s="662" t="str">
        <f t="shared" si="62"/>
        <v>#</v>
      </c>
      <c r="AE328" s="662" t="str">
        <f t="shared" si="60"/>
        <v>昭52.10.14</v>
      </c>
      <c r="AF328" s="662" t="str">
        <f t="shared" si="63"/>
        <v>昭52.10.14</v>
      </c>
      <c r="AG328" s="662" t="str">
        <f t="shared" si="64"/>
        <v/>
      </c>
      <c r="AH328" s="662">
        <f t="shared" si="61"/>
        <v>9</v>
      </c>
      <c r="AI328" s="662" t="str">
        <f t="shared" si="65"/>
        <v>23</v>
      </c>
      <c r="AJ328" s="662" t="str">
        <f t="shared" si="66"/>
        <v>23_松前</v>
      </c>
      <c r="AK328" s="693" t="str">
        <f>IFERROR(VLOOKUP(AJ328,観測点コードリスト!$L$2:$N$1665,3,FALSE),"")</f>
        <v>0152</v>
      </c>
    </row>
    <row r="329" spans="1:37" ht="18.75" hidden="1" customHeight="1">
      <c r="A329" s="662" t="s">
        <v>762</v>
      </c>
      <c r="B329" s="662">
        <v>23900</v>
      </c>
      <c r="C329" s="662" t="s">
        <v>4609</v>
      </c>
      <c r="D329" s="662" t="s">
        <v>763</v>
      </c>
      <c r="E329" s="662" t="s">
        <v>764</v>
      </c>
      <c r="F329" s="662" t="s">
        <v>765</v>
      </c>
      <c r="G329" s="662">
        <v>42</v>
      </c>
      <c r="H329" s="662">
        <v>31.4</v>
      </c>
      <c r="I329" s="662">
        <v>140</v>
      </c>
      <c r="J329" s="662">
        <v>22.9</v>
      </c>
      <c r="K329" s="662">
        <v>10</v>
      </c>
      <c r="L329" s="662" t="s">
        <v>22</v>
      </c>
      <c r="M329" s="662" t="s">
        <v>22</v>
      </c>
      <c r="N329" s="662" t="s">
        <v>4656</v>
      </c>
      <c r="O329" s="662" t="s">
        <v>4740</v>
      </c>
      <c r="P329" s="662" t="s">
        <v>22</v>
      </c>
      <c r="Q329" s="667">
        <f t="shared" si="56"/>
        <v>42.523333000000001</v>
      </c>
      <c r="R329" s="667">
        <f t="shared" si="57"/>
        <v>140.38166699999999</v>
      </c>
      <c r="T329" s="668" t="s">
        <v>22</v>
      </c>
      <c r="U329" s="668" t="s">
        <v>22</v>
      </c>
      <c r="V329" s="668" t="s">
        <v>22</v>
      </c>
      <c r="W329" s="668" t="s">
        <v>22</v>
      </c>
      <c r="X329" s="668" t="s">
        <v>4605</v>
      </c>
      <c r="Y329" s="668" t="s">
        <v>22</v>
      </c>
      <c r="Z329" s="668" t="s">
        <v>22</v>
      </c>
      <c r="AB329" s="662" t="str">
        <f t="shared" si="58"/>
        <v>-</v>
      </c>
      <c r="AC329" s="662" t="str">
        <f t="shared" si="59"/>
        <v>昭57.10.5</v>
      </c>
      <c r="AD329" s="662" t="str">
        <f t="shared" si="62"/>
        <v>昭</v>
      </c>
      <c r="AE329" s="662" t="str">
        <f t="shared" si="60"/>
        <v>昭57.10.5</v>
      </c>
      <c r="AF329" s="662" t="str">
        <f t="shared" si="63"/>
        <v>昭57.10.5</v>
      </c>
      <c r="AG329" s="662" t="str">
        <f t="shared" si="64"/>
        <v/>
      </c>
      <c r="AH329" s="662">
        <f t="shared" si="61"/>
        <v>8</v>
      </c>
      <c r="AI329" s="662" t="str">
        <f t="shared" si="65"/>
        <v>23</v>
      </c>
      <c r="AJ329" s="662" t="str">
        <f t="shared" si="66"/>
        <v>23_長万部</v>
      </c>
      <c r="AK329" s="693" t="str">
        <f>IFERROR(VLOOKUP(AJ329,観測点コードリスト!$L$2:$N$1665,3,FALSE),"")</f>
        <v>0143</v>
      </c>
    </row>
    <row r="330" spans="1:37" hidden="1">
      <c r="A330" s="662" t="s">
        <v>762</v>
      </c>
      <c r="B330" s="662">
        <v>23905</v>
      </c>
      <c r="C330" s="662" t="s">
        <v>4609</v>
      </c>
      <c r="D330" s="662" t="s">
        <v>766</v>
      </c>
      <c r="E330" s="662" t="s">
        <v>767</v>
      </c>
      <c r="F330" s="662" t="s">
        <v>768</v>
      </c>
      <c r="G330" s="662">
        <v>42</v>
      </c>
      <c r="H330" s="662">
        <v>15.1</v>
      </c>
      <c r="I330" s="662">
        <v>140</v>
      </c>
      <c r="J330" s="662">
        <v>16.3</v>
      </c>
      <c r="K330" s="662">
        <v>8</v>
      </c>
      <c r="L330" s="662" t="s">
        <v>22</v>
      </c>
      <c r="M330" s="662" t="s">
        <v>22</v>
      </c>
      <c r="N330" s="662" t="s">
        <v>4657</v>
      </c>
      <c r="O330" s="662" t="s">
        <v>4740</v>
      </c>
      <c r="P330" s="662" t="s">
        <v>22</v>
      </c>
      <c r="Q330" s="667">
        <f t="shared" si="56"/>
        <v>42.251666999999998</v>
      </c>
      <c r="R330" s="667">
        <f t="shared" si="57"/>
        <v>140.27166700000001</v>
      </c>
      <c r="T330" s="668" t="s">
        <v>22</v>
      </c>
      <c r="U330" s="668" t="s">
        <v>22</v>
      </c>
      <c r="V330" s="668" t="s">
        <v>22</v>
      </c>
      <c r="W330" s="668" t="s">
        <v>22</v>
      </c>
      <c r="X330" s="668" t="s">
        <v>4605</v>
      </c>
      <c r="Y330" s="668" t="s">
        <v>22</v>
      </c>
      <c r="Z330" s="668" t="s">
        <v>22</v>
      </c>
      <c r="AB330" s="662" t="str">
        <f t="shared" si="58"/>
        <v>-</v>
      </c>
      <c r="AC330" s="662" t="str">
        <f t="shared" si="59"/>
        <v>昭57.10.6</v>
      </c>
      <c r="AD330" s="662" t="str">
        <f t="shared" si="62"/>
        <v>昭</v>
      </c>
      <c r="AE330" s="662" t="str">
        <f t="shared" si="60"/>
        <v>昭57.10.6</v>
      </c>
      <c r="AF330" s="662" t="str">
        <f t="shared" si="63"/>
        <v>昭57.10.6</v>
      </c>
      <c r="AG330" s="662" t="str">
        <f t="shared" si="64"/>
        <v/>
      </c>
      <c r="AH330" s="662">
        <f t="shared" si="61"/>
        <v>8</v>
      </c>
      <c r="AI330" s="662" t="str">
        <f t="shared" si="65"/>
        <v>23</v>
      </c>
      <c r="AJ330" s="662" t="str">
        <f t="shared" si="66"/>
        <v>23_八雲</v>
      </c>
      <c r="AK330" s="693" t="str">
        <f>IFERROR(VLOOKUP(AJ330,観測点コードリスト!$L$2:$N$1665,3,FALSE),"")</f>
        <v>0144</v>
      </c>
    </row>
    <row r="331" spans="1:37" hidden="1">
      <c r="A331" s="662" t="s">
        <v>762</v>
      </c>
      <c r="B331" s="662">
        <v>23910</v>
      </c>
      <c r="C331" s="662" t="s">
        <v>4609</v>
      </c>
      <c r="D331" s="662" t="s">
        <v>773</v>
      </c>
      <c r="E331" s="662" t="s">
        <v>774</v>
      </c>
      <c r="F331" s="662" t="s">
        <v>775</v>
      </c>
      <c r="G331" s="662">
        <v>41</v>
      </c>
      <c r="H331" s="662">
        <v>58.6</v>
      </c>
      <c r="I331" s="662">
        <v>140</v>
      </c>
      <c r="J331" s="662">
        <v>42.9</v>
      </c>
      <c r="K331" s="662">
        <v>165</v>
      </c>
      <c r="L331" s="662" t="s">
        <v>22</v>
      </c>
      <c r="M331" s="662" t="s">
        <v>22</v>
      </c>
      <c r="N331" s="662" t="s">
        <v>4613</v>
      </c>
      <c r="O331" s="662" t="s">
        <v>4740</v>
      </c>
      <c r="P331" s="662" t="s">
        <v>22</v>
      </c>
      <c r="Q331" s="667">
        <f t="shared" si="56"/>
        <v>41.976666999999999</v>
      </c>
      <c r="R331" s="667">
        <f t="shared" si="57"/>
        <v>140.715</v>
      </c>
      <c r="T331" s="668" t="s">
        <v>22</v>
      </c>
      <c r="U331" s="668" t="s">
        <v>22</v>
      </c>
      <c r="V331" s="668" t="s">
        <v>22</v>
      </c>
      <c r="W331" s="668" t="s">
        <v>22</v>
      </c>
      <c r="X331" s="668" t="s">
        <v>4605</v>
      </c>
      <c r="Y331" s="668" t="s">
        <v>22</v>
      </c>
      <c r="Z331" s="668" t="s">
        <v>22</v>
      </c>
      <c r="AB331" s="662" t="str">
        <f t="shared" si="58"/>
        <v>-</v>
      </c>
      <c r="AC331" s="662" t="str">
        <f t="shared" si="59"/>
        <v>昭57.10.8</v>
      </c>
      <c r="AD331" s="662" t="str">
        <f t="shared" si="62"/>
        <v>昭</v>
      </c>
      <c r="AE331" s="662" t="str">
        <f t="shared" si="60"/>
        <v>昭57.10.8</v>
      </c>
      <c r="AF331" s="662" t="str">
        <f t="shared" si="63"/>
        <v>昭57.10.8</v>
      </c>
      <c r="AG331" s="662" t="str">
        <f t="shared" si="64"/>
        <v/>
      </c>
      <c r="AH331" s="662">
        <f t="shared" si="61"/>
        <v>8</v>
      </c>
      <c r="AI331" s="662" t="str">
        <f t="shared" si="65"/>
        <v>23</v>
      </c>
      <c r="AJ331" s="662" t="str">
        <f t="shared" si="66"/>
        <v>23_大沼</v>
      </c>
      <c r="AK331" s="693" t="str">
        <f>IFERROR(VLOOKUP(AJ331,観測点コードリスト!$L$2:$N$1665,3,FALSE),"")</f>
        <v>0146</v>
      </c>
    </row>
    <row r="332" spans="1:37" hidden="1">
      <c r="A332" s="662" t="s">
        <v>762</v>
      </c>
      <c r="B332" s="662">
        <v>23915</v>
      </c>
      <c r="C332" s="662" t="s">
        <v>23</v>
      </c>
      <c r="D332" s="662" t="s">
        <v>782</v>
      </c>
      <c r="E332" s="662" t="s">
        <v>783</v>
      </c>
      <c r="F332" s="662" t="s">
        <v>784</v>
      </c>
      <c r="G332" s="662">
        <v>41</v>
      </c>
      <c r="H332" s="662">
        <v>49</v>
      </c>
      <c r="I332" s="662">
        <v>140</v>
      </c>
      <c r="J332" s="662">
        <v>45.2</v>
      </c>
      <c r="K332" s="662">
        <v>35</v>
      </c>
      <c r="L332" s="662" t="s">
        <v>22</v>
      </c>
      <c r="M332" s="662" t="s">
        <v>22</v>
      </c>
      <c r="N332" s="662" t="s">
        <v>4610</v>
      </c>
      <c r="O332" s="662" t="s">
        <v>4740</v>
      </c>
      <c r="P332" s="662" t="s">
        <v>22</v>
      </c>
      <c r="Q332" s="667">
        <f t="shared" si="56"/>
        <v>41.816667000000002</v>
      </c>
      <c r="R332" s="667">
        <f t="shared" si="57"/>
        <v>140.753333</v>
      </c>
      <c r="T332" s="668" t="s">
        <v>22</v>
      </c>
      <c r="U332" s="668" t="s">
        <v>22</v>
      </c>
      <c r="V332" s="668" t="s">
        <v>22</v>
      </c>
      <c r="W332" s="668" t="s">
        <v>22</v>
      </c>
      <c r="X332" s="668" t="s">
        <v>4605</v>
      </c>
      <c r="Y332" s="668" t="s">
        <v>22</v>
      </c>
      <c r="Z332" s="668" t="s">
        <v>22</v>
      </c>
      <c r="AB332" s="662" t="str">
        <f t="shared" si="58"/>
        <v>-</v>
      </c>
      <c r="AC332" s="662" t="str">
        <f t="shared" si="59"/>
        <v>平11.3.1</v>
      </c>
      <c r="AD332" s="662" t="str">
        <f t="shared" si="62"/>
        <v>平</v>
      </c>
      <c r="AE332" s="662" t="str">
        <f t="shared" si="60"/>
        <v>平11.3.1</v>
      </c>
      <c r="AF332" s="662" t="str">
        <f t="shared" si="63"/>
        <v>平11.3.1</v>
      </c>
      <c r="AG332" s="662" t="str">
        <f t="shared" si="64"/>
        <v/>
      </c>
      <c r="AH332" s="662">
        <f t="shared" si="61"/>
        <v>7</v>
      </c>
      <c r="AI332" s="662" t="str">
        <f t="shared" si="65"/>
        <v>23</v>
      </c>
      <c r="AJ332" s="662" t="str">
        <f t="shared" si="66"/>
        <v>23_函館</v>
      </c>
      <c r="AK332" s="693" t="str">
        <f>IFERROR(VLOOKUP(AJ332,観測点コードリスト!$L$2:$N$1665,3,FALSE),"")</f>
        <v>47430</v>
      </c>
    </row>
    <row r="333" spans="1:37" ht="18.75" hidden="1" customHeight="1">
      <c r="A333" s="662" t="s">
        <v>762</v>
      </c>
      <c r="B333" s="662">
        <v>23920</v>
      </c>
      <c r="C333" s="662" t="s">
        <v>4609</v>
      </c>
      <c r="D333" s="662" t="s">
        <v>801</v>
      </c>
      <c r="E333" s="662" t="s">
        <v>802</v>
      </c>
      <c r="F333" s="662" t="s">
        <v>803</v>
      </c>
      <c r="G333" s="662">
        <v>41</v>
      </c>
      <c r="H333" s="662">
        <v>33.5</v>
      </c>
      <c r="I333" s="662">
        <v>140</v>
      </c>
      <c r="J333" s="662">
        <v>16.3</v>
      </c>
      <c r="K333" s="662">
        <v>100</v>
      </c>
      <c r="L333" s="662" t="s">
        <v>22</v>
      </c>
      <c r="M333" s="662" t="s">
        <v>22</v>
      </c>
      <c r="N333" s="662" t="s">
        <v>4613</v>
      </c>
      <c r="O333" s="662" t="s">
        <v>4740</v>
      </c>
      <c r="P333" s="662" t="s">
        <v>22</v>
      </c>
      <c r="Q333" s="667">
        <f t="shared" si="56"/>
        <v>41.558332999999998</v>
      </c>
      <c r="R333" s="667">
        <f t="shared" si="57"/>
        <v>140.27166700000001</v>
      </c>
      <c r="T333" s="668" t="s">
        <v>22</v>
      </c>
      <c r="U333" s="668" t="s">
        <v>22</v>
      </c>
      <c r="V333" s="668" t="s">
        <v>22</v>
      </c>
      <c r="W333" s="668" t="s">
        <v>22</v>
      </c>
      <c r="X333" s="668" t="s">
        <v>4605</v>
      </c>
      <c r="Y333" s="668" t="s">
        <v>22</v>
      </c>
      <c r="Z333" s="668" t="s">
        <v>22</v>
      </c>
      <c r="AB333" s="662" t="str">
        <f t="shared" si="58"/>
        <v>-</v>
      </c>
      <c r="AC333" s="662" t="str">
        <f t="shared" si="59"/>
        <v>昭57.10.8</v>
      </c>
      <c r="AD333" s="662" t="str">
        <f t="shared" si="62"/>
        <v>昭</v>
      </c>
      <c r="AE333" s="662" t="str">
        <f t="shared" si="60"/>
        <v>昭57.10.8</v>
      </c>
      <c r="AF333" s="662" t="str">
        <f t="shared" si="63"/>
        <v>昭57.10.8</v>
      </c>
      <c r="AG333" s="662" t="str">
        <f t="shared" si="64"/>
        <v/>
      </c>
      <c r="AH333" s="662">
        <f t="shared" si="61"/>
        <v>8</v>
      </c>
      <c r="AI333" s="662" t="str">
        <f t="shared" si="65"/>
        <v>23</v>
      </c>
      <c r="AJ333" s="662" t="str">
        <f t="shared" si="66"/>
        <v>23_千軒</v>
      </c>
      <c r="AK333" s="693" t="str">
        <f>IFERROR(VLOOKUP(AJ333,観測点コードリスト!$L$2:$N$1665,3,FALSE),"")</f>
        <v>1265</v>
      </c>
    </row>
    <row r="334" spans="1:37" hidden="1">
      <c r="A334" s="662" t="s">
        <v>762</v>
      </c>
      <c r="B334" s="662">
        <v>23925</v>
      </c>
      <c r="C334" s="662" t="s">
        <v>4609</v>
      </c>
      <c r="D334" s="662" t="s">
        <v>769</v>
      </c>
      <c r="E334" s="662" t="s">
        <v>770</v>
      </c>
      <c r="F334" s="662" t="s">
        <v>771</v>
      </c>
      <c r="G334" s="662">
        <v>42</v>
      </c>
      <c r="H334" s="662">
        <v>4</v>
      </c>
      <c r="I334" s="662">
        <v>140</v>
      </c>
      <c r="J334" s="662">
        <v>35.299999999999997</v>
      </c>
      <c r="K334" s="662">
        <v>125</v>
      </c>
      <c r="L334" s="662" t="s">
        <v>22</v>
      </c>
      <c r="M334" s="662" t="s">
        <v>22</v>
      </c>
      <c r="N334" s="662" t="s">
        <v>772</v>
      </c>
      <c r="O334" s="662" t="s">
        <v>4740</v>
      </c>
      <c r="P334" s="662" t="s">
        <v>22</v>
      </c>
      <c r="Q334" s="667">
        <f t="shared" si="56"/>
        <v>42.066667000000002</v>
      </c>
      <c r="R334" s="667">
        <f t="shared" si="57"/>
        <v>140.58833300000001</v>
      </c>
      <c r="T334" s="668" t="s">
        <v>22</v>
      </c>
      <c r="U334" s="668" t="s">
        <v>22</v>
      </c>
      <c r="V334" s="668" t="s">
        <v>22</v>
      </c>
      <c r="W334" s="668" t="s">
        <v>22</v>
      </c>
      <c r="X334" s="668" t="s">
        <v>4605</v>
      </c>
      <c r="Y334" s="668" t="s">
        <v>22</v>
      </c>
      <c r="Z334" s="668" t="s">
        <v>22</v>
      </c>
      <c r="AB334" s="662" t="str">
        <f t="shared" si="58"/>
        <v>-</v>
      </c>
      <c r="AC334" s="662" t="str">
        <f t="shared" si="59"/>
        <v>平14.3.1</v>
      </c>
      <c r="AD334" s="662" t="str">
        <f t="shared" si="62"/>
        <v>平</v>
      </c>
      <c r="AE334" s="662" t="str">
        <f t="shared" si="60"/>
        <v>平14.3.1</v>
      </c>
      <c r="AF334" s="662" t="str">
        <f t="shared" si="63"/>
        <v>平14.3.1</v>
      </c>
      <c r="AG334" s="662" t="str">
        <f t="shared" si="64"/>
        <v/>
      </c>
      <c r="AH334" s="662">
        <f t="shared" si="61"/>
        <v>7</v>
      </c>
      <c r="AI334" s="662" t="str">
        <f t="shared" si="65"/>
        <v>23</v>
      </c>
      <c r="AJ334" s="662" t="str">
        <f t="shared" si="66"/>
        <v>23_森</v>
      </c>
      <c r="AK334" s="693" t="str">
        <f>IFERROR(VLOOKUP(AJ334,観測点コードリスト!$L$2:$N$1665,3,FALSE),"")</f>
        <v>0145</v>
      </c>
    </row>
    <row r="335" spans="1:37" ht="18.75" hidden="1" customHeight="1">
      <c r="A335" s="662" t="s">
        <v>762</v>
      </c>
      <c r="B335" s="662">
        <v>23930</v>
      </c>
      <c r="C335" s="662" t="s">
        <v>23</v>
      </c>
      <c r="D335" s="662" t="s">
        <v>786</v>
      </c>
      <c r="E335" s="662" t="s">
        <v>787</v>
      </c>
      <c r="F335" s="662" t="s">
        <v>788</v>
      </c>
      <c r="G335" s="662">
        <v>41</v>
      </c>
      <c r="H335" s="662">
        <v>46.2</v>
      </c>
      <c r="I335" s="662">
        <v>140</v>
      </c>
      <c r="J335" s="662">
        <v>49.3</v>
      </c>
      <c r="K335" s="662">
        <v>34</v>
      </c>
      <c r="L335" s="662" t="s">
        <v>22</v>
      </c>
      <c r="M335" s="662" t="s">
        <v>22</v>
      </c>
      <c r="N335" s="662" t="s">
        <v>4611</v>
      </c>
      <c r="O335" s="662" t="s">
        <v>4740</v>
      </c>
      <c r="P335" s="662" t="s">
        <v>22</v>
      </c>
      <c r="Q335" s="667">
        <f t="shared" si="56"/>
        <v>41.77</v>
      </c>
      <c r="R335" s="667">
        <f t="shared" si="57"/>
        <v>140.82166699999999</v>
      </c>
      <c r="T335" s="668" t="s">
        <v>22</v>
      </c>
      <c r="U335" s="668" t="s">
        <v>22</v>
      </c>
      <c r="V335" s="668" t="s">
        <v>22</v>
      </c>
      <c r="W335" s="668" t="s">
        <v>22</v>
      </c>
      <c r="X335" s="668" t="s">
        <v>4605</v>
      </c>
      <c r="Y335" s="668" t="s">
        <v>22</v>
      </c>
      <c r="Z335" s="668" t="s">
        <v>22</v>
      </c>
      <c r="AB335" s="662" t="str">
        <f t="shared" si="58"/>
        <v>-</v>
      </c>
      <c r="AC335" s="662" t="str">
        <f t="shared" si="59"/>
        <v>平18.11.29</v>
      </c>
      <c r="AD335" s="662" t="str">
        <f t="shared" si="62"/>
        <v>平</v>
      </c>
      <c r="AE335" s="662" t="str">
        <f t="shared" si="60"/>
        <v>平18.11.29</v>
      </c>
      <c r="AF335" s="662" t="str">
        <f t="shared" si="63"/>
        <v>平18.11.29</v>
      </c>
      <c r="AG335" s="662" t="str">
        <f t="shared" si="64"/>
        <v/>
      </c>
      <c r="AH335" s="662">
        <f t="shared" si="61"/>
        <v>9</v>
      </c>
      <c r="AI335" s="662" t="str">
        <f t="shared" si="65"/>
        <v>23</v>
      </c>
      <c r="AJ335" s="662" t="str">
        <f t="shared" si="66"/>
        <v>23_高松</v>
      </c>
      <c r="AK335" s="693" t="str">
        <f>IFERROR(VLOOKUP(AJ335,観測点コードリスト!$L$2:$N$1665,3,FALSE),"")</f>
        <v>1462</v>
      </c>
    </row>
    <row r="336" spans="1:37">
      <c r="A336" s="662" t="s">
        <v>811</v>
      </c>
      <c r="B336" s="662">
        <v>24041</v>
      </c>
      <c r="C336" s="662" t="s">
        <v>17</v>
      </c>
      <c r="D336" s="662" t="s">
        <v>812</v>
      </c>
      <c r="E336" s="662" t="s">
        <v>813</v>
      </c>
      <c r="F336" s="662" t="s">
        <v>814</v>
      </c>
      <c r="G336" s="662">
        <v>42</v>
      </c>
      <c r="H336" s="662">
        <v>27</v>
      </c>
      <c r="I336" s="662">
        <v>139</v>
      </c>
      <c r="J336" s="662">
        <v>51.1</v>
      </c>
      <c r="K336" s="662">
        <v>10</v>
      </c>
      <c r="L336" s="662">
        <v>10</v>
      </c>
      <c r="M336" s="662">
        <v>1.5</v>
      </c>
      <c r="N336" s="662" t="s">
        <v>59</v>
      </c>
      <c r="O336" s="662" t="s">
        <v>22</v>
      </c>
      <c r="P336" s="662" t="s">
        <v>40</v>
      </c>
      <c r="Q336" s="667">
        <f t="shared" si="56"/>
        <v>42.45</v>
      </c>
      <c r="R336" s="667">
        <f t="shared" si="57"/>
        <v>139.85166699999999</v>
      </c>
      <c r="T336" s="668" t="s">
        <v>4605</v>
      </c>
      <c r="U336" s="668" t="s">
        <v>4605</v>
      </c>
      <c r="V336" s="668" t="s">
        <v>4605</v>
      </c>
      <c r="W336" s="668" t="s">
        <v>22</v>
      </c>
      <c r="X336" s="668" t="s">
        <v>22</v>
      </c>
      <c r="Y336" s="668" t="s">
        <v>22</v>
      </c>
      <c r="Z336" s="668" t="s">
        <v>22</v>
      </c>
      <c r="AB336" s="662" t="str">
        <f t="shared" si="58"/>
        <v>昭49.11.1</v>
      </c>
      <c r="AC336" s="662" t="str">
        <f t="shared" si="59"/>
        <v>昭52.10.19</v>
      </c>
      <c r="AD336" s="662" t="str">
        <f t="shared" si="62"/>
        <v>#</v>
      </c>
      <c r="AE336" s="662" t="str">
        <f t="shared" si="60"/>
        <v>昭52.10.19</v>
      </c>
      <c r="AF336" s="662" t="str">
        <f t="shared" si="63"/>
        <v>昭52.10.19</v>
      </c>
      <c r="AG336" s="662" t="str">
        <f t="shared" si="64"/>
        <v/>
      </c>
      <c r="AH336" s="662">
        <f t="shared" si="61"/>
        <v>9</v>
      </c>
      <c r="AI336" s="662" t="str">
        <f t="shared" si="65"/>
        <v>24</v>
      </c>
      <c r="AJ336" s="662" t="str">
        <f t="shared" si="66"/>
        <v>24_せたな</v>
      </c>
      <c r="AK336" s="693" t="str">
        <f>IFERROR(VLOOKUP(AJ336,観測点コードリスト!$L$2:$N$1665,3,FALSE),"")</f>
        <v>0153</v>
      </c>
    </row>
    <row r="337" spans="1:37">
      <c r="A337" s="662" t="s">
        <v>811</v>
      </c>
      <c r="B337" s="662">
        <v>24051</v>
      </c>
      <c r="C337" s="662" t="s">
        <v>17</v>
      </c>
      <c r="D337" s="662" t="s">
        <v>815</v>
      </c>
      <c r="E337" s="662" t="s">
        <v>816</v>
      </c>
      <c r="F337" s="662" t="s">
        <v>817</v>
      </c>
      <c r="G337" s="662">
        <v>42</v>
      </c>
      <c r="H337" s="662">
        <v>25.7</v>
      </c>
      <c r="I337" s="662">
        <v>140</v>
      </c>
      <c r="J337" s="662">
        <v>0.5</v>
      </c>
      <c r="K337" s="662">
        <v>19</v>
      </c>
      <c r="L337" s="662">
        <v>10</v>
      </c>
      <c r="M337" s="662">
        <v>1.5</v>
      </c>
      <c r="N337" s="662" t="s">
        <v>59</v>
      </c>
      <c r="O337" s="662">
        <v>24900</v>
      </c>
      <c r="P337" s="662" t="s">
        <v>40</v>
      </c>
      <c r="Q337" s="667">
        <f t="shared" ref="Q337:Q400" si="67">G337+ROUND(H337/60,6)</f>
        <v>42.428333000000002</v>
      </c>
      <c r="R337" s="667">
        <f t="shared" ref="R337:R400" si="68">I337+ROUND(J337/60,6)</f>
        <v>140.00833299999999</v>
      </c>
      <c r="T337" s="668" t="s">
        <v>4605</v>
      </c>
      <c r="U337" s="668" t="s">
        <v>4605</v>
      </c>
      <c r="V337" s="668" t="s">
        <v>4605</v>
      </c>
      <c r="W337" s="668" t="s">
        <v>22</v>
      </c>
      <c r="X337" s="668" t="s">
        <v>22</v>
      </c>
      <c r="Y337" s="668" t="s">
        <v>22</v>
      </c>
      <c r="Z337" s="668" t="s">
        <v>22</v>
      </c>
      <c r="AB337" s="662" t="str">
        <f t="shared" si="58"/>
        <v>昭49.11.1</v>
      </c>
      <c r="AC337" s="662" t="str">
        <f t="shared" si="59"/>
        <v>昭52.10.19</v>
      </c>
      <c r="AD337" s="662" t="str">
        <f t="shared" si="62"/>
        <v>#</v>
      </c>
      <c r="AE337" s="662" t="str">
        <f t="shared" si="60"/>
        <v>昭52.10.19</v>
      </c>
      <c r="AF337" s="662" t="str">
        <f t="shared" si="63"/>
        <v>昭52.10.19</v>
      </c>
      <c r="AG337" s="662" t="str">
        <f t="shared" si="64"/>
        <v/>
      </c>
      <c r="AH337" s="662">
        <f t="shared" si="61"/>
        <v>9</v>
      </c>
      <c r="AI337" s="662" t="str">
        <f t="shared" si="65"/>
        <v>24</v>
      </c>
      <c r="AJ337" s="662" t="str">
        <f t="shared" si="66"/>
        <v>24_今金</v>
      </c>
      <c r="AK337" s="693" t="str">
        <f>IFERROR(VLOOKUP(AJ337,観測点コードリスト!$L$2:$N$1665,3,FALSE),"")</f>
        <v>0154</v>
      </c>
    </row>
    <row r="338" spans="1:37">
      <c r="A338" s="662" t="s">
        <v>811</v>
      </c>
      <c r="B338" s="662">
        <v>24101</v>
      </c>
      <c r="C338" s="662" t="s">
        <v>17</v>
      </c>
      <c r="D338" s="662" t="s">
        <v>818</v>
      </c>
      <c r="E338" s="662" t="s">
        <v>819</v>
      </c>
      <c r="F338" s="662" t="s">
        <v>820</v>
      </c>
      <c r="G338" s="662">
        <v>42</v>
      </c>
      <c r="H338" s="662">
        <v>14.9</v>
      </c>
      <c r="I338" s="662">
        <v>139</v>
      </c>
      <c r="J338" s="662">
        <v>33.4</v>
      </c>
      <c r="K338" s="662">
        <v>5</v>
      </c>
      <c r="L338" s="662">
        <v>9.9</v>
      </c>
      <c r="M338" s="662">
        <v>1.5</v>
      </c>
      <c r="N338" s="662" t="s">
        <v>821</v>
      </c>
      <c r="O338" s="662" t="s">
        <v>22</v>
      </c>
      <c r="P338" s="662" t="s">
        <v>22</v>
      </c>
      <c r="Q338" s="667">
        <f t="shared" si="67"/>
        <v>42.248333000000002</v>
      </c>
      <c r="R338" s="667">
        <f t="shared" si="68"/>
        <v>139.556667</v>
      </c>
      <c r="T338" s="668" t="s">
        <v>4605</v>
      </c>
      <c r="U338" s="668" t="s">
        <v>4605</v>
      </c>
      <c r="V338" s="668" t="s">
        <v>4605</v>
      </c>
      <c r="W338" s="668" t="s">
        <v>22</v>
      </c>
      <c r="X338" s="668" t="s">
        <v>22</v>
      </c>
      <c r="Y338" s="668" t="s">
        <v>22</v>
      </c>
      <c r="Z338" s="668" t="s">
        <v>22</v>
      </c>
      <c r="AB338" s="662" t="str">
        <f t="shared" si="58"/>
        <v>平12.1.28</v>
      </c>
      <c r="AC338" s="662" t="str">
        <f t="shared" si="59"/>
        <v>平12.1.28</v>
      </c>
      <c r="AD338" s="662" t="str">
        <f t="shared" si="62"/>
        <v>平</v>
      </c>
      <c r="AE338" s="662" t="str">
        <f t="shared" si="60"/>
        <v>平12.1.28</v>
      </c>
      <c r="AF338" s="662" t="str">
        <f t="shared" si="63"/>
        <v>平12.1.28</v>
      </c>
      <c r="AG338" s="662" t="str">
        <f t="shared" si="64"/>
        <v/>
      </c>
      <c r="AH338" s="662">
        <f t="shared" si="61"/>
        <v>8</v>
      </c>
      <c r="AI338" s="662" t="str">
        <f t="shared" si="65"/>
        <v>24</v>
      </c>
      <c r="AJ338" s="662" t="str">
        <f t="shared" si="66"/>
        <v>24_奥尻</v>
      </c>
      <c r="AK338" s="693" t="str">
        <f>IFERROR(VLOOKUP(AJ338,観測点コードリスト!$L$2:$N$1665,3,FALSE),"")</f>
        <v>1199</v>
      </c>
    </row>
    <row r="339" spans="1:37">
      <c r="A339" s="662" t="s">
        <v>762</v>
      </c>
      <c r="B339" s="662">
        <v>24141</v>
      </c>
      <c r="C339" s="662" t="s">
        <v>17</v>
      </c>
      <c r="D339" s="662" t="s">
        <v>808</v>
      </c>
      <c r="E339" s="662" t="s">
        <v>809</v>
      </c>
      <c r="F339" s="662" t="s">
        <v>810</v>
      </c>
      <c r="G339" s="662">
        <v>42</v>
      </c>
      <c r="H339" s="662">
        <v>7.7</v>
      </c>
      <c r="I339" s="662">
        <v>139</v>
      </c>
      <c r="J339" s="662">
        <v>59.1</v>
      </c>
      <c r="K339" s="662">
        <v>12</v>
      </c>
      <c r="L339" s="662">
        <v>10</v>
      </c>
      <c r="M339" s="662">
        <v>1.5</v>
      </c>
      <c r="N339" s="662" t="s">
        <v>501</v>
      </c>
      <c r="O339" s="662">
        <v>24905</v>
      </c>
      <c r="P339" s="662" t="s">
        <v>40</v>
      </c>
      <c r="Q339" s="667">
        <f t="shared" si="67"/>
        <v>42.128332999999998</v>
      </c>
      <c r="R339" s="667">
        <f t="shared" si="68"/>
        <v>139.98500000000001</v>
      </c>
      <c r="T339" s="668" t="s">
        <v>4605</v>
      </c>
      <c r="U339" s="668" t="s">
        <v>4605</v>
      </c>
      <c r="V339" s="668" t="s">
        <v>4605</v>
      </c>
      <c r="W339" s="668" t="s">
        <v>22</v>
      </c>
      <c r="X339" s="668" t="s">
        <v>22</v>
      </c>
      <c r="Y339" s="668" t="s">
        <v>22</v>
      </c>
      <c r="Z339" s="668" t="s">
        <v>22</v>
      </c>
      <c r="AB339" s="662" t="str">
        <f t="shared" si="58"/>
        <v>昭49.11.1</v>
      </c>
      <c r="AC339" s="662" t="str">
        <f t="shared" si="59"/>
        <v>昭52.10.18</v>
      </c>
      <c r="AD339" s="662" t="str">
        <f t="shared" si="62"/>
        <v>#</v>
      </c>
      <c r="AE339" s="662" t="str">
        <f t="shared" si="60"/>
        <v>昭52.10.18</v>
      </c>
      <c r="AF339" s="662" t="str">
        <f t="shared" si="63"/>
        <v>昭52.10.18</v>
      </c>
      <c r="AG339" s="662" t="str">
        <f t="shared" si="64"/>
        <v/>
      </c>
      <c r="AH339" s="662">
        <f t="shared" si="61"/>
        <v>9</v>
      </c>
      <c r="AI339" s="690">
        <v>23</v>
      </c>
      <c r="AJ339" s="662" t="str">
        <f t="shared" si="66"/>
        <v>23_熊石</v>
      </c>
      <c r="AK339" s="693" t="str">
        <f>IFERROR(VLOOKUP(AJ339,観測点コードリスト!$L$2:$N$1665,3,FALSE),"")</f>
        <v>0155</v>
      </c>
    </row>
    <row r="340" spans="1:37" ht="18.75" customHeight="1">
      <c r="A340" s="662" t="s">
        <v>811</v>
      </c>
      <c r="B340" s="662">
        <v>24156</v>
      </c>
      <c r="C340" s="662" t="s">
        <v>23</v>
      </c>
      <c r="D340" s="662" t="s">
        <v>822</v>
      </c>
      <c r="E340" s="662" t="s">
        <v>823</v>
      </c>
      <c r="F340" s="662" t="s">
        <v>824</v>
      </c>
      <c r="G340" s="662">
        <v>42</v>
      </c>
      <c r="H340" s="662">
        <v>4.3</v>
      </c>
      <c r="I340" s="662">
        <v>139</v>
      </c>
      <c r="J340" s="662">
        <v>25.9</v>
      </c>
      <c r="K340" s="662">
        <v>49</v>
      </c>
      <c r="L340" s="662">
        <v>10</v>
      </c>
      <c r="M340" s="662" t="s">
        <v>22</v>
      </c>
      <c r="N340" s="662" t="s">
        <v>35</v>
      </c>
      <c r="O340" s="662" t="s">
        <v>22</v>
      </c>
      <c r="P340" s="662" t="s">
        <v>36</v>
      </c>
      <c r="Q340" s="667">
        <f t="shared" si="67"/>
        <v>42.071666999999998</v>
      </c>
      <c r="R340" s="667">
        <f t="shared" si="68"/>
        <v>139.431667</v>
      </c>
      <c r="T340" s="668" t="s">
        <v>4605</v>
      </c>
      <c r="U340" s="668" t="s">
        <v>4605</v>
      </c>
      <c r="V340" s="668" t="s">
        <v>4605</v>
      </c>
      <c r="W340" s="668" t="s">
        <v>22</v>
      </c>
      <c r="X340" s="668" t="s">
        <v>22</v>
      </c>
      <c r="Y340" s="668" t="s">
        <v>22</v>
      </c>
      <c r="Z340" s="668" t="s">
        <v>22</v>
      </c>
      <c r="AB340" s="662" t="str">
        <f t="shared" si="58"/>
        <v>平15.1.1</v>
      </c>
      <c r="AC340" s="662" t="str">
        <f t="shared" si="59"/>
        <v>平15.1.1</v>
      </c>
      <c r="AD340" s="662" t="str">
        <f t="shared" si="62"/>
        <v>平</v>
      </c>
      <c r="AE340" s="662" t="str">
        <f t="shared" si="60"/>
        <v>平15.1.1</v>
      </c>
      <c r="AF340" s="662" t="str">
        <f t="shared" si="63"/>
        <v>平15.1.1</v>
      </c>
      <c r="AG340" s="662" t="str">
        <f t="shared" si="64"/>
        <v/>
      </c>
      <c r="AH340" s="662">
        <f t="shared" si="61"/>
        <v>7</v>
      </c>
      <c r="AI340" s="662" t="str">
        <f t="shared" si="65"/>
        <v>24</v>
      </c>
      <c r="AJ340" s="662" t="str">
        <f t="shared" si="66"/>
        <v>24_米岡</v>
      </c>
      <c r="AK340" s="693" t="str">
        <f>IFERROR(VLOOKUP(AJ340,観測点コードリスト!$L$2:$N$1665,3,FALSE),"")</f>
        <v>1513</v>
      </c>
    </row>
    <row r="341" spans="1:37" ht="18.75" hidden="1" customHeight="1">
      <c r="A341" s="662" t="s">
        <v>811</v>
      </c>
      <c r="B341" s="662">
        <v>24166</v>
      </c>
      <c r="C341" s="662" t="s">
        <v>72</v>
      </c>
      <c r="D341" s="662" t="s">
        <v>825</v>
      </c>
      <c r="E341" s="662" t="s">
        <v>826</v>
      </c>
      <c r="F341" s="662" t="s">
        <v>827</v>
      </c>
      <c r="G341" s="662">
        <v>42</v>
      </c>
      <c r="H341" s="662">
        <v>2.2999999999999998</v>
      </c>
      <c r="I341" s="662">
        <v>140</v>
      </c>
      <c r="J341" s="662">
        <v>5.3</v>
      </c>
      <c r="K341" s="662">
        <v>50</v>
      </c>
      <c r="L341" s="662" t="s">
        <v>22</v>
      </c>
      <c r="M341" s="662" t="s">
        <v>22</v>
      </c>
      <c r="N341" s="662" t="s">
        <v>266</v>
      </c>
      <c r="O341" s="662" t="s">
        <v>22</v>
      </c>
      <c r="P341" s="662" t="s">
        <v>22</v>
      </c>
      <c r="Q341" s="667">
        <f t="shared" si="67"/>
        <v>42.038333000000002</v>
      </c>
      <c r="R341" s="667">
        <f t="shared" si="68"/>
        <v>140.08833300000001</v>
      </c>
      <c r="T341" s="668" t="s">
        <v>4605</v>
      </c>
      <c r="U341" s="668" t="s">
        <v>22</v>
      </c>
      <c r="V341" s="668" t="s">
        <v>22</v>
      </c>
      <c r="W341" s="668" t="s">
        <v>22</v>
      </c>
      <c r="X341" s="668" t="s">
        <v>22</v>
      </c>
      <c r="Y341" s="668" t="s">
        <v>22</v>
      </c>
      <c r="Z341" s="668" t="s">
        <v>22</v>
      </c>
      <c r="AB341" s="662" t="str">
        <f t="shared" si="58"/>
        <v>昭49.11.1</v>
      </c>
      <c r="AC341" s="662" t="str">
        <f t="shared" si="59"/>
        <v>-</v>
      </c>
      <c r="AD341" s="662" t="str">
        <f t="shared" si="62"/>
        <v>#</v>
      </c>
      <c r="AE341" s="662" t="str">
        <f t="shared" si="60"/>
        <v/>
      </c>
      <c r="AF341" s="662" t="str">
        <f t="shared" si="63"/>
        <v/>
      </c>
      <c r="AG341" s="662" t="str">
        <f t="shared" si="64"/>
        <v/>
      </c>
      <c r="AH341" s="662">
        <f t="shared" si="61"/>
        <v>0</v>
      </c>
      <c r="AI341" s="662" t="str">
        <f t="shared" si="65"/>
        <v>24</v>
      </c>
      <c r="AJ341" s="662" t="str">
        <f t="shared" si="66"/>
        <v>24_潮見</v>
      </c>
      <c r="AK341" s="693" t="str">
        <f>IFERROR(VLOOKUP(AJ341,観測点コードリスト!$L$2:$N$1665,3,FALSE),"")</f>
        <v>0156</v>
      </c>
    </row>
    <row r="342" spans="1:37" ht="18.75" customHeight="1">
      <c r="A342" s="662" t="s">
        <v>811</v>
      </c>
      <c r="B342" s="662">
        <v>24201</v>
      </c>
      <c r="C342" s="662" t="s">
        <v>17</v>
      </c>
      <c r="D342" s="662" t="s">
        <v>828</v>
      </c>
      <c r="E342" s="662" t="s">
        <v>829</v>
      </c>
      <c r="F342" s="662" t="s">
        <v>830</v>
      </c>
      <c r="G342" s="662">
        <v>41</v>
      </c>
      <c r="H342" s="662">
        <v>55.8</v>
      </c>
      <c r="I342" s="662">
        <v>140</v>
      </c>
      <c r="J342" s="662">
        <v>18.7</v>
      </c>
      <c r="K342" s="662">
        <v>53</v>
      </c>
      <c r="L342" s="662">
        <v>10</v>
      </c>
      <c r="M342" s="662">
        <v>1.5</v>
      </c>
      <c r="N342" s="662" t="s">
        <v>831</v>
      </c>
      <c r="O342" s="662">
        <v>24910</v>
      </c>
      <c r="P342" s="662" t="s">
        <v>40</v>
      </c>
      <c r="Q342" s="667">
        <f t="shared" si="67"/>
        <v>41.93</v>
      </c>
      <c r="R342" s="667">
        <f t="shared" si="68"/>
        <v>140.311667</v>
      </c>
      <c r="T342" s="668" t="s">
        <v>4605</v>
      </c>
      <c r="U342" s="668" t="s">
        <v>4605</v>
      </c>
      <c r="V342" s="668" t="s">
        <v>4605</v>
      </c>
      <c r="W342" s="668" t="s">
        <v>22</v>
      </c>
      <c r="X342" s="668" t="s">
        <v>22</v>
      </c>
      <c r="Y342" s="668" t="s">
        <v>22</v>
      </c>
      <c r="Z342" s="668" t="s">
        <v>22</v>
      </c>
      <c r="AB342" s="662" t="str">
        <f t="shared" si="58"/>
        <v>昭52.10.18</v>
      </c>
      <c r="AC342" s="662" t="str">
        <f t="shared" si="59"/>
        <v>昭52.10.18</v>
      </c>
      <c r="AD342" s="662" t="str">
        <f t="shared" si="62"/>
        <v>昭</v>
      </c>
      <c r="AE342" s="662" t="str">
        <f t="shared" si="60"/>
        <v>昭52.10.18</v>
      </c>
      <c r="AF342" s="662" t="str">
        <f t="shared" si="63"/>
        <v>昭52.10.18</v>
      </c>
      <c r="AG342" s="662" t="str">
        <f t="shared" si="64"/>
        <v/>
      </c>
      <c r="AH342" s="662">
        <f t="shared" si="61"/>
        <v>9</v>
      </c>
      <c r="AI342" s="662" t="str">
        <f t="shared" si="65"/>
        <v>24</v>
      </c>
      <c r="AJ342" s="662" t="str">
        <f t="shared" si="66"/>
        <v>24_鶉</v>
      </c>
      <c r="AK342" s="693" t="str">
        <f>IFERROR(VLOOKUP(AJ342,観測点コードリスト!$L$2:$N$1665,3,FALSE),"")</f>
        <v>1200</v>
      </c>
    </row>
    <row r="343" spans="1:37">
      <c r="A343" s="662" t="s">
        <v>811</v>
      </c>
      <c r="B343" s="662">
        <v>24217</v>
      </c>
      <c r="C343" s="662" t="s">
        <v>23</v>
      </c>
      <c r="D343" s="662" t="s">
        <v>832</v>
      </c>
      <c r="E343" s="662" t="s">
        <v>833</v>
      </c>
      <c r="F343" s="662" t="s">
        <v>834</v>
      </c>
      <c r="G343" s="662">
        <v>41</v>
      </c>
      <c r="H343" s="662">
        <v>52</v>
      </c>
      <c r="I343" s="662">
        <v>140</v>
      </c>
      <c r="J343" s="662">
        <v>7.4</v>
      </c>
      <c r="K343" s="662">
        <v>4</v>
      </c>
      <c r="L343" s="662">
        <v>19.5</v>
      </c>
      <c r="M343" s="662" t="s">
        <v>22</v>
      </c>
      <c r="N343" s="662" t="s">
        <v>835</v>
      </c>
      <c r="O343" s="662">
        <v>24915</v>
      </c>
      <c r="P343" s="662" t="s">
        <v>22</v>
      </c>
      <c r="Q343" s="667">
        <f t="shared" si="67"/>
        <v>41.866667</v>
      </c>
      <c r="R343" s="667">
        <f t="shared" si="68"/>
        <v>140.123333</v>
      </c>
      <c r="T343" s="668" t="s">
        <v>4605</v>
      </c>
      <c r="U343" s="668" t="s">
        <v>4605</v>
      </c>
      <c r="V343" s="668" t="s">
        <v>4605</v>
      </c>
      <c r="W343" s="668" t="s">
        <v>22</v>
      </c>
      <c r="X343" s="668" t="s">
        <v>22</v>
      </c>
      <c r="Y343" s="668" t="s">
        <v>4605</v>
      </c>
      <c r="Z343" s="668" t="s">
        <v>22</v>
      </c>
      <c r="AB343" s="662" t="str">
        <f t="shared" si="58"/>
        <v>昭54.8.30</v>
      </c>
      <c r="AC343" s="662" t="str">
        <f t="shared" si="59"/>
        <v>昭54.8.30</v>
      </c>
      <c r="AD343" s="662" t="str">
        <f t="shared" si="62"/>
        <v>昭</v>
      </c>
      <c r="AE343" s="662" t="str">
        <f t="shared" si="60"/>
        <v>昭54.8.30</v>
      </c>
      <c r="AF343" s="662" t="str">
        <f t="shared" si="63"/>
        <v>昭54.8.30</v>
      </c>
      <c r="AG343" s="662" t="str">
        <f t="shared" si="64"/>
        <v/>
      </c>
      <c r="AH343" s="662">
        <f t="shared" si="61"/>
        <v>8</v>
      </c>
      <c r="AI343" s="662" t="str">
        <f t="shared" si="65"/>
        <v>24</v>
      </c>
      <c r="AJ343" s="662" t="str">
        <f t="shared" si="66"/>
        <v>24_江差</v>
      </c>
      <c r="AK343" s="693" t="str">
        <f>IFERROR(VLOOKUP(AJ343,観測点コードリスト!$L$2:$N$1665,3,FALSE),"")</f>
        <v>47428</v>
      </c>
    </row>
    <row r="344" spans="1:37" hidden="1">
      <c r="A344" s="662" t="s">
        <v>811</v>
      </c>
      <c r="B344" s="662">
        <v>24236</v>
      </c>
      <c r="C344" s="662" t="s">
        <v>72</v>
      </c>
      <c r="D344" s="662" t="s">
        <v>836</v>
      </c>
      <c r="E344" s="662" t="s">
        <v>837</v>
      </c>
      <c r="F344" s="662" t="s">
        <v>838</v>
      </c>
      <c r="G344" s="662">
        <v>41</v>
      </c>
      <c r="H344" s="662">
        <v>42</v>
      </c>
      <c r="I344" s="662">
        <v>140</v>
      </c>
      <c r="J344" s="662">
        <v>1.7</v>
      </c>
      <c r="K344" s="662">
        <v>5</v>
      </c>
      <c r="L344" s="662" t="s">
        <v>22</v>
      </c>
      <c r="M344" s="662" t="s">
        <v>22</v>
      </c>
      <c r="N344" s="662" t="s">
        <v>47</v>
      </c>
      <c r="O344" s="662" t="s">
        <v>22</v>
      </c>
      <c r="P344" s="662" t="s">
        <v>22</v>
      </c>
      <c r="Q344" s="667">
        <f t="shared" si="67"/>
        <v>41.7</v>
      </c>
      <c r="R344" s="667">
        <f t="shared" si="68"/>
        <v>140.028333</v>
      </c>
      <c r="T344" s="668" t="s">
        <v>4605</v>
      </c>
      <c r="U344" s="668" t="s">
        <v>22</v>
      </c>
      <c r="V344" s="668" t="s">
        <v>22</v>
      </c>
      <c r="W344" s="668" t="s">
        <v>22</v>
      </c>
      <c r="X344" s="668" t="s">
        <v>22</v>
      </c>
      <c r="Y344" s="668" t="s">
        <v>22</v>
      </c>
      <c r="Z344" s="668" t="s">
        <v>22</v>
      </c>
      <c r="AB344" s="662" t="str">
        <f t="shared" si="58"/>
        <v>昭52.10.20</v>
      </c>
      <c r="AC344" s="662" t="str">
        <f t="shared" si="59"/>
        <v>昭52.10.20</v>
      </c>
      <c r="AD344" s="662" t="str">
        <f t="shared" si="62"/>
        <v>昭</v>
      </c>
      <c r="AE344" s="662" t="str">
        <f t="shared" si="60"/>
        <v>昭52.10.20</v>
      </c>
      <c r="AF344" s="662" t="str">
        <f t="shared" si="63"/>
        <v>昭52.10.20</v>
      </c>
      <c r="AG344" s="662" t="str">
        <f t="shared" si="64"/>
        <v/>
      </c>
      <c r="AH344" s="662">
        <f t="shared" si="61"/>
        <v>9</v>
      </c>
      <c r="AI344" s="662" t="str">
        <f t="shared" si="65"/>
        <v>24</v>
      </c>
      <c r="AJ344" s="662" t="str">
        <f t="shared" si="66"/>
        <v>24_石崎</v>
      </c>
      <c r="AK344" s="693" t="str">
        <f>IFERROR(VLOOKUP(AJ344,観測点コードリスト!$L$2:$N$1665,3,FALSE),"")</f>
        <v>1205</v>
      </c>
    </row>
    <row r="345" spans="1:37" hidden="1">
      <c r="A345" s="662" t="s">
        <v>811</v>
      </c>
      <c r="B345" s="662">
        <v>24900</v>
      </c>
      <c r="C345" s="662" t="s">
        <v>4609</v>
      </c>
      <c r="D345" s="662" t="s">
        <v>815</v>
      </c>
      <c r="E345" s="662" t="s">
        <v>816</v>
      </c>
      <c r="F345" s="662" t="s">
        <v>817</v>
      </c>
      <c r="G345" s="662">
        <v>42</v>
      </c>
      <c r="H345" s="662">
        <v>25.7</v>
      </c>
      <c r="I345" s="662">
        <v>140</v>
      </c>
      <c r="J345" s="662">
        <v>0.5</v>
      </c>
      <c r="K345" s="662">
        <v>19</v>
      </c>
      <c r="L345" s="662" t="s">
        <v>22</v>
      </c>
      <c r="M345" s="662" t="s">
        <v>22</v>
      </c>
      <c r="N345" s="662" t="s">
        <v>4657</v>
      </c>
      <c r="O345" s="662" t="s">
        <v>4740</v>
      </c>
      <c r="P345" s="662" t="s">
        <v>22</v>
      </c>
      <c r="Q345" s="667">
        <f t="shared" si="67"/>
        <v>42.428333000000002</v>
      </c>
      <c r="R345" s="667">
        <f t="shared" si="68"/>
        <v>140.00833299999999</v>
      </c>
      <c r="T345" s="668" t="s">
        <v>22</v>
      </c>
      <c r="U345" s="668" t="s">
        <v>22</v>
      </c>
      <c r="V345" s="668" t="s">
        <v>22</v>
      </c>
      <c r="W345" s="668" t="s">
        <v>22</v>
      </c>
      <c r="X345" s="668" t="s">
        <v>4605</v>
      </c>
      <c r="Y345" s="668" t="s">
        <v>22</v>
      </c>
      <c r="Z345" s="668" t="s">
        <v>22</v>
      </c>
      <c r="AB345" s="662" t="str">
        <f t="shared" si="58"/>
        <v>-</v>
      </c>
      <c r="AC345" s="662" t="str">
        <f t="shared" si="59"/>
        <v>昭57.10.6</v>
      </c>
      <c r="AD345" s="662" t="str">
        <f t="shared" si="62"/>
        <v>昭</v>
      </c>
      <c r="AE345" s="662" t="str">
        <f t="shared" si="60"/>
        <v>昭57.10.6</v>
      </c>
      <c r="AF345" s="662" t="str">
        <f t="shared" si="63"/>
        <v>昭57.10.6</v>
      </c>
      <c r="AG345" s="662" t="str">
        <f t="shared" si="64"/>
        <v/>
      </c>
      <c r="AH345" s="662">
        <f t="shared" si="61"/>
        <v>8</v>
      </c>
      <c r="AI345" s="662" t="str">
        <f t="shared" si="65"/>
        <v>24</v>
      </c>
      <c r="AJ345" s="662" t="str">
        <f t="shared" si="66"/>
        <v>24_今金</v>
      </c>
      <c r="AK345" s="693" t="str">
        <f>IFERROR(VLOOKUP(AJ345,観測点コードリスト!$L$2:$N$1665,3,FALSE),"")</f>
        <v>0154</v>
      </c>
    </row>
    <row r="346" spans="1:37" hidden="1">
      <c r="A346" s="662" t="s">
        <v>762</v>
      </c>
      <c r="B346" s="662">
        <v>24905</v>
      </c>
      <c r="C346" s="662" t="s">
        <v>4609</v>
      </c>
      <c r="D346" s="662" t="s">
        <v>808</v>
      </c>
      <c r="E346" s="662" t="s">
        <v>809</v>
      </c>
      <c r="F346" s="662" t="s">
        <v>810</v>
      </c>
      <c r="G346" s="662">
        <v>42</v>
      </c>
      <c r="H346" s="662">
        <v>7.7</v>
      </c>
      <c r="I346" s="662">
        <v>139</v>
      </c>
      <c r="J346" s="662">
        <v>59.1</v>
      </c>
      <c r="K346" s="662">
        <v>12</v>
      </c>
      <c r="L346" s="662" t="s">
        <v>22</v>
      </c>
      <c r="M346" s="662" t="s">
        <v>22</v>
      </c>
      <c r="N346" s="662" t="s">
        <v>4612</v>
      </c>
      <c r="O346" s="662" t="s">
        <v>4740</v>
      </c>
      <c r="P346" s="662" t="s">
        <v>22</v>
      </c>
      <c r="Q346" s="667">
        <f t="shared" si="67"/>
        <v>42.128332999999998</v>
      </c>
      <c r="R346" s="667">
        <f t="shared" si="68"/>
        <v>139.98500000000001</v>
      </c>
      <c r="T346" s="668" t="s">
        <v>22</v>
      </c>
      <c r="U346" s="668" t="s">
        <v>22</v>
      </c>
      <c r="V346" s="668" t="s">
        <v>22</v>
      </c>
      <c r="W346" s="668" t="s">
        <v>22</v>
      </c>
      <c r="X346" s="668" t="s">
        <v>4605</v>
      </c>
      <c r="Y346" s="668" t="s">
        <v>22</v>
      </c>
      <c r="Z346" s="668" t="s">
        <v>22</v>
      </c>
      <c r="AB346" s="662" t="str">
        <f t="shared" si="58"/>
        <v>-</v>
      </c>
      <c r="AC346" s="662" t="str">
        <f t="shared" si="59"/>
        <v>昭57.10.7</v>
      </c>
      <c r="AD346" s="662" t="str">
        <f t="shared" si="62"/>
        <v>昭</v>
      </c>
      <c r="AE346" s="662" t="str">
        <f t="shared" si="60"/>
        <v>昭57.10.7</v>
      </c>
      <c r="AF346" s="662" t="str">
        <f t="shared" si="63"/>
        <v>昭57.10.7</v>
      </c>
      <c r="AG346" s="662" t="str">
        <f t="shared" si="64"/>
        <v/>
      </c>
      <c r="AH346" s="662">
        <f t="shared" si="61"/>
        <v>8</v>
      </c>
      <c r="AI346" s="690">
        <v>23</v>
      </c>
      <c r="AJ346" s="662" t="str">
        <f t="shared" si="66"/>
        <v>23_熊石</v>
      </c>
      <c r="AK346" s="693" t="str">
        <f>IFERROR(VLOOKUP(AJ346,観測点コードリスト!$L$2:$N$1665,3,FALSE),"")</f>
        <v>0155</v>
      </c>
    </row>
    <row r="347" spans="1:37" hidden="1">
      <c r="A347" s="662" t="s">
        <v>811</v>
      </c>
      <c r="B347" s="662">
        <v>24910</v>
      </c>
      <c r="C347" s="662" t="s">
        <v>4609</v>
      </c>
      <c r="D347" s="662" t="s">
        <v>828</v>
      </c>
      <c r="E347" s="662" t="s">
        <v>829</v>
      </c>
      <c r="F347" s="662" t="s">
        <v>830</v>
      </c>
      <c r="G347" s="662">
        <v>41</v>
      </c>
      <c r="H347" s="662">
        <v>55.8</v>
      </c>
      <c r="I347" s="662">
        <v>140</v>
      </c>
      <c r="J347" s="662">
        <v>18.7</v>
      </c>
      <c r="K347" s="662">
        <v>53</v>
      </c>
      <c r="L347" s="662" t="s">
        <v>22</v>
      </c>
      <c r="M347" s="662" t="s">
        <v>22</v>
      </c>
      <c r="N347" s="662" t="s">
        <v>4612</v>
      </c>
      <c r="O347" s="662" t="s">
        <v>4740</v>
      </c>
      <c r="P347" s="662" t="s">
        <v>22</v>
      </c>
      <c r="Q347" s="667">
        <f t="shared" si="67"/>
        <v>41.93</v>
      </c>
      <c r="R347" s="667">
        <f t="shared" si="68"/>
        <v>140.311667</v>
      </c>
      <c r="T347" s="668" t="s">
        <v>22</v>
      </c>
      <c r="U347" s="668" t="s">
        <v>22</v>
      </c>
      <c r="V347" s="668" t="s">
        <v>22</v>
      </c>
      <c r="W347" s="668" t="s">
        <v>22</v>
      </c>
      <c r="X347" s="668" t="s">
        <v>4605</v>
      </c>
      <c r="Y347" s="668" t="s">
        <v>22</v>
      </c>
      <c r="Z347" s="668" t="s">
        <v>22</v>
      </c>
      <c r="AB347" s="662" t="str">
        <f t="shared" si="58"/>
        <v>-</v>
      </c>
      <c r="AC347" s="662" t="str">
        <f t="shared" si="59"/>
        <v>昭57.10.7</v>
      </c>
      <c r="AD347" s="662" t="str">
        <f t="shared" si="62"/>
        <v>昭</v>
      </c>
      <c r="AE347" s="662" t="str">
        <f t="shared" si="60"/>
        <v>昭57.10.7</v>
      </c>
      <c r="AF347" s="662" t="str">
        <f t="shared" si="63"/>
        <v>昭57.10.7</v>
      </c>
      <c r="AG347" s="662" t="str">
        <f t="shared" si="64"/>
        <v/>
      </c>
      <c r="AH347" s="662">
        <f t="shared" si="61"/>
        <v>8</v>
      </c>
      <c r="AI347" s="662" t="str">
        <f t="shared" si="65"/>
        <v>24</v>
      </c>
      <c r="AJ347" s="662" t="str">
        <f t="shared" si="66"/>
        <v>24_鶉</v>
      </c>
      <c r="AK347" s="693" t="str">
        <f>IFERROR(VLOOKUP(AJ347,観測点コードリスト!$L$2:$N$1665,3,FALSE),"")</f>
        <v>1200</v>
      </c>
    </row>
    <row r="348" spans="1:37" ht="18.75" hidden="1" customHeight="1">
      <c r="A348" s="662" t="s">
        <v>811</v>
      </c>
      <c r="B348" s="662">
        <v>24915</v>
      </c>
      <c r="C348" s="662" t="s">
        <v>23</v>
      </c>
      <c r="D348" s="662" t="s">
        <v>832</v>
      </c>
      <c r="E348" s="662" t="s">
        <v>833</v>
      </c>
      <c r="F348" s="662" t="s">
        <v>834</v>
      </c>
      <c r="G348" s="662">
        <v>41</v>
      </c>
      <c r="H348" s="662">
        <v>52</v>
      </c>
      <c r="I348" s="662">
        <v>140</v>
      </c>
      <c r="J348" s="662">
        <v>7.4</v>
      </c>
      <c r="K348" s="662">
        <v>4</v>
      </c>
      <c r="L348" s="662" t="s">
        <v>22</v>
      </c>
      <c r="M348" s="662" t="s">
        <v>22</v>
      </c>
      <c r="N348" s="662" t="s">
        <v>4610</v>
      </c>
      <c r="O348" s="662" t="s">
        <v>4740</v>
      </c>
      <c r="P348" s="662" t="s">
        <v>22</v>
      </c>
      <c r="Q348" s="667">
        <f t="shared" si="67"/>
        <v>41.866667</v>
      </c>
      <c r="R348" s="667">
        <f t="shared" si="68"/>
        <v>140.123333</v>
      </c>
      <c r="T348" s="668" t="s">
        <v>22</v>
      </c>
      <c r="U348" s="668" t="s">
        <v>22</v>
      </c>
      <c r="V348" s="668" t="s">
        <v>22</v>
      </c>
      <c r="W348" s="668" t="s">
        <v>22</v>
      </c>
      <c r="X348" s="668" t="s">
        <v>4605</v>
      </c>
      <c r="Y348" s="668" t="s">
        <v>22</v>
      </c>
      <c r="Z348" s="668" t="s">
        <v>22</v>
      </c>
      <c r="AB348" s="662" t="str">
        <f t="shared" si="58"/>
        <v>-</v>
      </c>
      <c r="AC348" s="662" t="str">
        <f t="shared" si="59"/>
        <v>平11.3.1</v>
      </c>
      <c r="AD348" s="662" t="str">
        <f t="shared" si="62"/>
        <v>平</v>
      </c>
      <c r="AE348" s="662" t="str">
        <f t="shared" si="60"/>
        <v>平11.3.1</v>
      </c>
      <c r="AF348" s="662" t="str">
        <f t="shared" si="63"/>
        <v>平11.3.1</v>
      </c>
      <c r="AG348" s="662" t="str">
        <f t="shared" si="64"/>
        <v/>
      </c>
      <c r="AH348" s="662">
        <f t="shared" si="61"/>
        <v>7</v>
      </c>
      <c r="AI348" s="662" t="str">
        <f t="shared" si="65"/>
        <v>24</v>
      </c>
      <c r="AJ348" s="662" t="str">
        <f t="shared" si="66"/>
        <v>24_江差</v>
      </c>
      <c r="AK348" s="693" t="str">
        <f>IFERROR(VLOOKUP(AJ348,観測点コードリスト!$L$2:$N$1665,3,FALSE),"")</f>
        <v>47428</v>
      </c>
    </row>
    <row r="349" spans="1:37">
      <c r="A349" s="662" t="s">
        <v>839</v>
      </c>
      <c r="B349" s="662">
        <v>31001</v>
      </c>
      <c r="C349" s="662" t="s">
        <v>17</v>
      </c>
      <c r="D349" s="662" t="s">
        <v>840</v>
      </c>
      <c r="E349" s="662" t="s">
        <v>841</v>
      </c>
      <c r="F349" s="662" t="s">
        <v>842</v>
      </c>
      <c r="G349" s="662">
        <v>41</v>
      </c>
      <c r="H349" s="662">
        <v>31.6</v>
      </c>
      <c r="I349" s="662">
        <v>140</v>
      </c>
      <c r="J349" s="662">
        <v>54.7</v>
      </c>
      <c r="K349" s="662">
        <v>14</v>
      </c>
      <c r="L349" s="662">
        <v>10</v>
      </c>
      <c r="M349" s="662">
        <v>2</v>
      </c>
      <c r="N349" s="662" t="s">
        <v>843</v>
      </c>
      <c r="O349" s="662">
        <v>31900</v>
      </c>
      <c r="P349" s="662" t="s">
        <v>40</v>
      </c>
      <c r="Q349" s="667">
        <f t="shared" si="67"/>
        <v>41.526667000000003</v>
      </c>
      <c r="R349" s="667">
        <f t="shared" si="68"/>
        <v>140.91166699999999</v>
      </c>
      <c r="T349" s="668" t="s">
        <v>4605</v>
      </c>
      <c r="U349" s="668" t="s">
        <v>4605</v>
      </c>
      <c r="V349" s="668" t="s">
        <v>4605</v>
      </c>
      <c r="W349" s="668" t="s">
        <v>22</v>
      </c>
      <c r="X349" s="668" t="s">
        <v>22</v>
      </c>
      <c r="Y349" s="668" t="s">
        <v>22</v>
      </c>
      <c r="Z349" s="668" t="s">
        <v>22</v>
      </c>
      <c r="AB349" s="662" t="str">
        <f t="shared" si="58"/>
        <v>昭50.5.24</v>
      </c>
      <c r="AC349" s="662" t="str">
        <f t="shared" si="59"/>
        <v>昭51.11.24</v>
      </c>
      <c r="AD349" s="662" t="str">
        <f t="shared" si="62"/>
        <v>(</v>
      </c>
      <c r="AE349" s="662" t="str">
        <f t="shared" si="60"/>
        <v>(昭50.5.24)昭51.11.24</v>
      </c>
      <c r="AF349" s="662" t="str">
        <f t="shared" si="63"/>
        <v>昭50.5.24)昭51.11.24</v>
      </c>
      <c r="AG349" s="662">
        <f t="shared" si="64"/>
        <v>9</v>
      </c>
      <c r="AH349" s="662">
        <f t="shared" si="61"/>
        <v>18</v>
      </c>
      <c r="AI349" s="662" t="str">
        <f t="shared" si="65"/>
        <v>31</v>
      </c>
      <c r="AJ349" s="662" t="str">
        <f t="shared" si="66"/>
        <v>31_大間</v>
      </c>
      <c r="AK349" s="693" t="str">
        <f>IFERROR(VLOOKUP(AJ349,観測点コードリスト!$L$2:$N$1665,3,FALSE),"")</f>
        <v>1041</v>
      </c>
    </row>
    <row r="350" spans="1:37" hidden="1">
      <c r="A350" s="662" t="s">
        <v>839</v>
      </c>
      <c r="B350" s="662">
        <v>31036</v>
      </c>
      <c r="C350" s="662" t="s">
        <v>72</v>
      </c>
      <c r="D350" s="662" t="s">
        <v>844</v>
      </c>
      <c r="E350" s="662" t="s">
        <v>845</v>
      </c>
      <c r="F350" s="662" t="s">
        <v>846</v>
      </c>
      <c r="G350" s="662">
        <v>41</v>
      </c>
      <c r="H350" s="662">
        <v>18.8</v>
      </c>
      <c r="I350" s="662">
        <v>140</v>
      </c>
      <c r="J350" s="662">
        <v>57.4</v>
      </c>
      <c r="K350" s="662">
        <v>162</v>
      </c>
      <c r="L350" s="662" t="s">
        <v>22</v>
      </c>
      <c r="M350" s="662" t="s">
        <v>22</v>
      </c>
      <c r="N350" s="662" t="s">
        <v>847</v>
      </c>
      <c r="O350" s="662" t="s">
        <v>22</v>
      </c>
      <c r="P350" s="662" t="s">
        <v>22</v>
      </c>
      <c r="Q350" s="667">
        <f t="shared" si="67"/>
        <v>41.313333</v>
      </c>
      <c r="R350" s="667">
        <f t="shared" si="68"/>
        <v>140.95666700000001</v>
      </c>
      <c r="T350" s="668" t="s">
        <v>4605</v>
      </c>
      <c r="U350" s="668" t="s">
        <v>22</v>
      </c>
      <c r="V350" s="668" t="s">
        <v>22</v>
      </c>
      <c r="W350" s="668" t="s">
        <v>22</v>
      </c>
      <c r="X350" s="668" t="s">
        <v>22</v>
      </c>
      <c r="Y350" s="668" t="s">
        <v>22</v>
      </c>
      <c r="Z350" s="668" t="s">
        <v>22</v>
      </c>
      <c r="AB350" s="662" t="str">
        <f t="shared" si="58"/>
        <v>平17.10.21</v>
      </c>
      <c r="AC350" s="662" t="str">
        <f t="shared" si="59"/>
        <v>平17.10.21</v>
      </c>
      <c r="AD350" s="662" t="str">
        <f t="shared" si="62"/>
        <v>平</v>
      </c>
      <c r="AE350" s="662" t="str">
        <f t="shared" si="60"/>
        <v>平17.10.21</v>
      </c>
      <c r="AF350" s="662" t="str">
        <f t="shared" si="63"/>
        <v>平17.10.21</v>
      </c>
      <c r="AG350" s="662" t="str">
        <f t="shared" si="64"/>
        <v/>
      </c>
      <c r="AH350" s="662">
        <f t="shared" si="61"/>
        <v>9</v>
      </c>
      <c r="AI350" s="662" t="str">
        <f t="shared" si="65"/>
        <v>31</v>
      </c>
      <c r="AJ350" s="662" t="str">
        <f t="shared" si="66"/>
        <v>31_湯野川</v>
      </c>
      <c r="AK350" s="693" t="str">
        <f>IFERROR(VLOOKUP(AJ350,観測点コードリスト!$L$2:$N$1665,3,FALSE),"")</f>
        <v>1559</v>
      </c>
    </row>
    <row r="351" spans="1:37">
      <c r="A351" s="662" t="s">
        <v>839</v>
      </c>
      <c r="B351" s="662">
        <v>31111</v>
      </c>
      <c r="C351" s="662" t="s">
        <v>23</v>
      </c>
      <c r="D351" s="662" t="s">
        <v>848</v>
      </c>
      <c r="E351" s="662" t="s">
        <v>849</v>
      </c>
      <c r="F351" s="662" t="s">
        <v>850</v>
      </c>
      <c r="G351" s="662">
        <v>41</v>
      </c>
      <c r="H351" s="662">
        <v>17</v>
      </c>
      <c r="I351" s="662">
        <v>141</v>
      </c>
      <c r="J351" s="662">
        <v>12.6</v>
      </c>
      <c r="K351" s="662">
        <v>3</v>
      </c>
      <c r="L351" s="662">
        <v>11.1</v>
      </c>
      <c r="M351" s="662" t="s">
        <v>22</v>
      </c>
      <c r="N351" s="662" t="s">
        <v>851</v>
      </c>
      <c r="O351" s="662">
        <v>31903</v>
      </c>
      <c r="P351" s="662" t="s">
        <v>22</v>
      </c>
      <c r="Q351" s="667">
        <f t="shared" si="67"/>
        <v>41.283332999999999</v>
      </c>
      <c r="R351" s="667">
        <f t="shared" si="68"/>
        <v>141.21</v>
      </c>
      <c r="T351" s="668" t="s">
        <v>4605</v>
      </c>
      <c r="U351" s="668" t="s">
        <v>4605</v>
      </c>
      <c r="V351" s="668" t="s">
        <v>4605</v>
      </c>
      <c r="W351" s="668" t="s">
        <v>22</v>
      </c>
      <c r="X351" s="668" t="s">
        <v>22</v>
      </c>
      <c r="Y351" s="668" t="s">
        <v>4605</v>
      </c>
      <c r="Z351" s="668" t="s">
        <v>22</v>
      </c>
      <c r="AB351" s="662" t="str">
        <f t="shared" si="58"/>
        <v>昭49.11.1</v>
      </c>
      <c r="AC351" s="662" t="str">
        <f t="shared" si="59"/>
        <v>昭50.12.10</v>
      </c>
      <c r="AD351" s="662" t="str">
        <f t="shared" si="62"/>
        <v>#</v>
      </c>
      <c r="AE351" s="662" t="str">
        <f t="shared" si="60"/>
        <v>昭50.12.10</v>
      </c>
      <c r="AF351" s="662" t="str">
        <f t="shared" si="63"/>
        <v>昭50.12.10</v>
      </c>
      <c r="AG351" s="662" t="str">
        <f t="shared" si="64"/>
        <v/>
      </c>
      <c r="AH351" s="662">
        <f t="shared" si="61"/>
        <v>9</v>
      </c>
      <c r="AI351" s="662" t="str">
        <f t="shared" si="65"/>
        <v>31</v>
      </c>
      <c r="AJ351" s="662" t="str">
        <f t="shared" si="66"/>
        <v>31_むつ</v>
      </c>
      <c r="AK351" s="693" t="str">
        <f>IFERROR(VLOOKUP(AJ351,観測点コードリスト!$L$2:$N$1665,3,FALSE),"")</f>
        <v>47576</v>
      </c>
    </row>
    <row r="352" spans="1:37">
      <c r="A352" s="662" t="s">
        <v>839</v>
      </c>
      <c r="B352" s="662">
        <v>31121</v>
      </c>
      <c r="C352" s="662" t="s">
        <v>17</v>
      </c>
      <c r="D352" s="662" t="s">
        <v>852</v>
      </c>
      <c r="E352" s="662" t="s">
        <v>853</v>
      </c>
      <c r="F352" s="662" t="s">
        <v>854</v>
      </c>
      <c r="G352" s="662">
        <v>41</v>
      </c>
      <c r="H352" s="662">
        <v>14.1</v>
      </c>
      <c r="I352" s="662">
        <v>141</v>
      </c>
      <c r="J352" s="662">
        <v>23.8</v>
      </c>
      <c r="K352" s="662">
        <v>6</v>
      </c>
      <c r="L352" s="662">
        <v>10</v>
      </c>
      <c r="M352" s="662">
        <v>1.5</v>
      </c>
      <c r="N352" s="662" t="s">
        <v>855</v>
      </c>
      <c r="O352" s="662" t="s">
        <v>22</v>
      </c>
      <c r="P352" s="662" t="s">
        <v>40</v>
      </c>
      <c r="Q352" s="667">
        <f t="shared" si="67"/>
        <v>41.234999999999999</v>
      </c>
      <c r="R352" s="667">
        <f t="shared" si="68"/>
        <v>141.39666700000001</v>
      </c>
      <c r="T352" s="668" t="s">
        <v>4605</v>
      </c>
      <c r="U352" s="668" t="s">
        <v>4605</v>
      </c>
      <c r="V352" s="668" t="s">
        <v>4605</v>
      </c>
      <c r="W352" s="668" t="s">
        <v>22</v>
      </c>
      <c r="X352" s="668" t="s">
        <v>22</v>
      </c>
      <c r="Y352" s="668" t="s">
        <v>22</v>
      </c>
      <c r="Z352" s="668" t="s">
        <v>22</v>
      </c>
      <c r="AB352" s="662" t="str">
        <f t="shared" si="58"/>
        <v>昭51.11.22</v>
      </c>
      <c r="AC352" s="662" t="str">
        <f t="shared" si="59"/>
        <v>昭51.11.22</v>
      </c>
      <c r="AD352" s="662" t="str">
        <f t="shared" si="62"/>
        <v>昭</v>
      </c>
      <c r="AE352" s="662" t="str">
        <f t="shared" si="60"/>
        <v>昭51.11.22</v>
      </c>
      <c r="AF352" s="662" t="str">
        <f t="shared" si="63"/>
        <v>昭51.11.22</v>
      </c>
      <c r="AG352" s="662" t="str">
        <f t="shared" si="64"/>
        <v/>
      </c>
      <c r="AH352" s="662">
        <f t="shared" si="61"/>
        <v>9</v>
      </c>
      <c r="AI352" s="662" t="str">
        <f t="shared" si="65"/>
        <v>31</v>
      </c>
      <c r="AJ352" s="662" t="str">
        <f t="shared" si="66"/>
        <v>31_小田野沢</v>
      </c>
      <c r="AK352" s="693" t="str">
        <f>IFERROR(VLOOKUP(AJ352,観測点コードリスト!$L$2:$N$1665,3,FALSE),"")</f>
        <v>1122</v>
      </c>
    </row>
    <row r="353" spans="1:37" ht="18.75" customHeight="1">
      <c r="A353" s="662" t="s">
        <v>839</v>
      </c>
      <c r="B353" s="662">
        <v>31136</v>
      </c>
      <c r="C353" s="662" t="s">
        <v>17</v>
      </c>
      <c r="D353" s="662" t="s">
        <v>856</v>
      </c>
      <c r="E353" s="662" t="s">
        <v>857</v>
      </c>
      <c r="F353" s="662" t="s">
        <v>858</v>
      </c>
      <c r="G353" s="662">
        <v>41</v>
      </c>
      <c r="H353" s="662">
        <v>10.8</v>
      </c>
      <c r="I353" s="662">
        <v>140</v>
      </c>
      <c r="J353" s="662">
        <v>28.9</v>
      </c>
      <c r="K353" s="662">
        <v>30</v>
      </c>
      <c r="L353" s="662">
        <v>10</v>
      </c>
      <c r="M353" s="662">
        <v>1.5</v>
      </c>
      <c r="N353" s="662" t="s">
        <v>859</v>
      </c>
      <c r="O353" s="662">
        <v>31905</v>
      </c>
      <c r="P353" s="662" t="s">
        <v>40</v>
      </c>
      <c r="Q353" s="667">
        <f t="shared" si="67"/>
        <v>41.18</v>
      </c>
      <c r="R353" s="667">
        <f t="shared" si="68"/>
        <v>140.48166699999999</v>
      </c>
      <c r="T353" s="668" t="s">
        <v>4605</v>
      </c>
      <c r="U353" s="668" t="s">
        <v>4605</v>
      </c>
      <c r="V353" s="668" t="s">
        <v>4605</v>
      </c>
      <c r="W353" s="668" t="s">
        <v>22</v>
      </c>
      <c r="X353" s="668" t="s">
        <v>22</v>
      </c>
      <c r="Y353" s="668" t="s">
        <v>22</v>
      </c>
      <c r="Z353" s="668" t="s">
        <v>22</v>
      </c>
      <c r="AB353" s="662" t="str">
        <f t="shared" si="58"/>
        <v>昭50.5.21</v>
      </c>
      <c r="AC353" s="662" t="str">
        <f t="shared" si="59"/>
        <v>昭51.11.16</v>
      </c>
      <c r="AD353" s="662" t="str">
        <f t="shared" si="62"/>
        <v>(</v>
      </c>
      <c r="AE353" s="662" t="str">
        <f t="shared" si="60"/>
        <v>(昭50.5.21)昭51.11.16</v>
      </c>
      <c r="AF353" s="662" t="str">
        <f t="shared" si="63"/>
        <v>昭50.5.21)昭51.11.16</v>
      </c>
      <c r="AG353" s="662">
        <f t="shared" si="64"/>
        <v>9</v>
      </c>
      <c r="AH353" s="662">
        <f t="shared" si="61"/>
        <v>18</v>
      </c>
      <c r="AI353" s="662" t="str">
        <f t="shared" si="65"/>
        <v>31</v>
      </c>
      <c r="AJ353" s="662" t="str">
        <f t="shared" si="66"/>
        <v>31_今別</v>
      </c>
      <c r="AK353" s="693" t="str">
        <f>IFERROR(VLOOKUP(AJ353,観測点コードリスト!$L$2:$N$1665,3,FALSE),"")</f>
        <v>1026</v>
      </c>
    </row>
    <row r="354" spans="1:37">
      <c r="A354" s="662" t="s">
        <v>839</v>
      </c>
      <c r="B354" s="662">
        <v>31156</v>
      </c>
      <c r="C354" s="662" t="s">
        <v>17</v>
      </c>
      <c r="D354" s="662" t="s">
        <v>860</v>
      </c>
      <c r="E354" s="662" t="s">
        <v>861</v>
      </c>
      <c r="F354" s="662" t="s">
        <v>862</v>
      </c>
      <c r="G354" s="662">
        <v>41</v>
      </c>
      <c r="H354" s="662">
        <v>8.6999999999999993</v>
      </c>
      <c r="I354" s="662">
        <v>140</v>
      </c>
      <c r="J354" s="662">
        <v>49.3</v>
      </c>
      <c r="K354" s="662">
        <v>15</v>
      </c>
      <c r="L354" s="662">
        <v>10</v>
      </c>
      <c r="M354" s="662">
        <v>1.5</v>
      </c>
      <c r="N354" s="662" t="s">
        <v>863</v>
      </c>
      <c r="O354" s="662">
        <v>31940</v>
      </c>
      <c r="P354" s="662" t="s">
        <v>40</v>
      </c>
      <c r="Q354" s="667">
        <f t="shared" si="67"/>
        <v>41.145000000000003</v>
      </c>
      <c r="R354" s="667">
        <f t="shared" si="68"/>
        <v>140.82166699999999</v>
      </c>
      <c r="T354" s="668" t="s">
        <v>4605</v>
      </c>
      <c r="U354" s="668" t="s">
        <v>4605</v>
      </c>
      <c r="V354" s="668" t="s">
        <v>4605</v>
      </c>
      <c r="W354" s="668" t="s">
        <v>22</v>
      </c>
      <c r="X354" s="668" t="s">
        <v>22</v>
      </c>
      <c r="Y354" s="668" t="s">
        <v>22</v>
      </c>
      <c r="Z354" s="668" t="s">
        <v>22</v>
      </c>
      <c r="AB354" s="662" t="str">
        <f t="shared" si="58"/>
        <v>昭51.11.25</v>
      </c>
      <c r="AC354" s="662" t="str">
        <f t="shared" si="59"/>
        <v>昭51.11.25</v>
      </c>
      <c r="AD354" s="662" t="str">
        <f t="shared" si="62"/>
        <v>昭</v>
      </c>
      <c r="AE354" s="662" t="str">
        <f t="shared" si="60"/>
        <v>昭51.11.25</v>
      </c>
      <c r="AF354" s="662" t="str">
        <f t="shared" si="63"/>
        <v>昭51.11.25</v>
      </c>
      <c r="AG354" s="662" t="str">
        <f t="shared" si="64"/>
        <v/>
      </c>
      <c r="AH354" s="662">
        <f t="shared" si="61"/>
        <v>9</v>
      </c>
      <c r="AI354" s="662" t="str">
        <f t="shared" si="65"/>
        <v>31</v>
      </c>
      <c r="AJ354" s="662" t="str">
        <f t="shared" si="66"/>
        <v>31_脇野沢</v>
      </c>
      <c r="AK354" s="693" t="str">
        <f>IFERROR(VLOOKUP(AJ354,観測点コードリスト!$L$2:$N$1665,3,FALSE),"")</f>
        <v>1124</v>
      </c>
    </row>
    <row r="355" spans="1:37" ht="18.75" customHeight="1">
      <c r="A355" s="662" t="s">
        <v>839</v>
      </c>
      <c r="B355" s="662">
        <v>31186</v>
      </c>
      <c r="C355" s="662" t="s">
        <v>17</v>
      </c>
      <c r="D355" s="662" t="s">
        <v>864</v>
      </c>
      <c r="E355" s="662" t="s">
        <v>865</v>
      </c>
      <c r="F355" s="662" t="s">
        <v>866</v>
      </c>
      <c r="G355" s="662">
        <v>41</v>
      </c>
      <c r="H355" s="662">
        <v>3.4</v>
      </c>
      <c r="I355" s="662">
        <v>140</v>
      </c>
      <c r="J355" s="662">
        <v>20.8</v>
      </c>
      <c r="K355" s="662">
        <v>20</v>
      </c>
      <c r="L355" s="662">
        <v>9.9</v>
      </c>
      <c r="M355" s="662">
        <v>2.1</v>
      </c>
      <c r="N355" s="662" t="s">
        <v>867</v>
      </c>
      <c r="O355" s="662" t="s">
        <v>22</v>
      </c>
      <c r="P355" s="662" t="s">
        <v>22</v>
      </c>
      <c r="Q355" s="667">
        <f t="shared" si="67"/>
        <v>41.056666999999997</v>
      </c>
      <c r="R355" s="667">
        <f t="shared" si="68"/>
        <v>140.346667</v>
      </c>
      <c r="T355" s="668" t="s">
        <v>4605</v>
      </c>
      <c r="U355" s="668" t="s">
        <v>4605</v>
      </c>
      <c r="V355" s="668" t="s">
        <v>4605</v>
      </c>
      <c r="W355" s="668" t="s">
        <v>22</v>
      </c>
      <c r="X355" s="668" t="s">
        <v>22</v>
      </c>
      <c r="Y355" s="668" t="s">
        <v>22</v>
      </c>
      <c r="Z355" s="668" t="s">
        <v>22</v>
      </c>
      <c r="AB355" s="662" t="str">
        <f t="shared" si="58"/>
        <v>昭51.11.18</v>
      </c>
      <c r="AC355" s="662" t="str">
        <f t="shared" si="59"/>
        <v>昭51.11.18</v>
      </c>
      <c r="AD355" s="662" t="str">
        <f t="shared" si="62"/>
        <v>昭</v>
      </c>
      <c r="AE355" s="662" t="str">
        <f t="shared" si="60"/>
        <v>昭51.11.18</v>
      </c>
      <c r="AF355" s="662" t="str">
        <f t="shared" si="63"/>
        <v>昭51.11.18</v>
      </c>
      <c r="AG355" s="662" t="str">
        <f t="shared" si="64"/>
        <v/>
      </c>
      <c r="AH355" s="662">
        <f t="shared" si="61"/>
        <v>9</v>
      </c>
      <c r="AI355" s="662" t="str">
        <f t="shared" si="65"/>
        <v>31</v>
      </c>
      <c r="AJ355" s="662" t="str">
        <f t="shared" si="66"/>
        <v>31_市浦</v>
      </c>
      <c r="AK355" s="693" t="str">
        <f>IFERROR(VLOOKUP(AJ355,観測点コードリスト!$L$2:$N$1665,3,FALSE),"")</f>
        <v>1119</v>
      </c>
    </row>
    <row r="356" spans="1:37" ht="18.75" customHeight="1">
      <c r="A356" s="662" t="s">
        <v>839</v>
      </c>
      <c r="B356" s="662">
        <v>31201</v>
      </c>
      <c r="C356" s="662" t="s">
        <v>17</v>
      </c>
      <c r="D356" s="662" t="s">
        <v>868</v>
      </c>
      <c r="E356" s="662" t="s">
        <v>869</v>
      </c>
      <c r="F356" s="662" t="s">
        <v>870</v>
      </c>
      <c r="G356" s="662">
        <v>41</v>
      </c>
      <c r="H356" s="662">
        <v>2.7</v>
      </c>
      <c r="I356" s="662">
        <v>140</v>
      </c>
      <c r="J356" s="662">
        <v>38</v>
      </c>
      <c r="K356" s="662">
        <v>5</v>
      </c>
      <c r="L356" s="662">
        <v>8.1999999999999993</v>
      </c>
      <c r="M356" s="662">
        <v>1.5</v>
      </c>
      <c r="N356" s="662" t="s">
        <v>871</v>
      </c>
      <c r="O356" s="662" t="s">
        <v>22</v>
      </c>
      <c r="P356" s="662" t="s">
        <v>40</v>
      </c>
      <c r="Q356" s="667">
        <f t="shared" si="67"/>
        <v>41.045000000000002</v>
      </c>
      <c r="R356" s="667">
        <f t="shared" si="68"/>
        <v>140.63333299999999</v>
      </c>
      <c r="T356" s="668" t="s">
        <v>4605</v>
      </c>
      <c r="U356" s="668" t="s">
        <v>4605</v>
      </c>
      <c r="V356" s="668" t="s">
        <v>4605</v>
      </c>
      <c r="W356" s="668" t="s">
        <v>22</v>
      </c>
      <c r="X356" s="668" t="s">
        <v>22</v>
      </c>
      <c r="Y356" s="668" t="s">
        <v>22</v>
      </c>
      <c r="Z356" s="668" t="s">
        <v>22</v>
      </c>
      <c r="AB356" s="662" t="str">
        <f t="shared" si="58"/>
        <v>昭49.11.1</v>
      </c>
      <c r="AC356" s="662" t="str">
        <f t="shared" si="59"/>
        <v>昭51.11.17</v>
      </c>
      <c r="AD356" s="662" t="str">
        <f t="shared" si="62"/>
        <v>#</v>
      </c>
      <c r="AE356" s="662" t="str">
        <f t="shared" si="60"/>
        <v>昭51.11.17</v>
      </c>
      <c r="AF356" s="662" t="str">
        <f t="shared" si="63"/>
        <v>昭51.11.17</v>
      </c>
      <c r="AG356" s="662" t="str">
        <f t="shared" si="64"/>
        <v/>
      </c>
      <c r="AH356" s="662">
        <f t="shared" si="61"/>
        <v>9</v>
      </c>
      <c r="AI356" s="662" t="str">
        <f t="shared" si="65"/>
        <v>31</v>
      </c>
      <c r="AJ356" s="662" t="str">
        <f t="shared" si="66"/>
        <v>31_蟹田</v>
      </c>
      <c r="AK356" s="693" t="str">
        <f>IFERROR(VLOOKUP(AJ356,観測点コードリスト!$L$2:$N$1665,3,FALSE),"")</f>
        <v>0160</v>
      </c>
    </row>
    <row r="357" spans="1:37">
      <c r="A357" s="662" t="s">
        <v>839</v>
      </c>
      <c r="B357" s="662">
        <v>31296</v>
      </c>
      <c r="C357" s="662" t="s">
        <v>17</v>
      </c>
      <c r="D357" s="662" t="s">
        <v>872</v>
      </c>
      <c r="E357" s="662" t="s">
        <v>873</v>
      </c>
      <c r="F357" s="662" t="s">
        <v>874</v>
      </c>
      <c r="G357" s="662">
        <v>40</v>
      </c>
      <c r="H357" s="662">
        <v>48.5</v>
      </c>
      <c r="I357" s="662">
        <v>140</v>
      </c>
      <c r="J357" s="662">
        <v>27.5</v>
      </c>
      <c r="K357" s="662">
        <v>9</v>
      </c>
      <c r="L357" s="662">
        <v>9.9</v>
      </c>
      <c r="M357" s="662">
        <v>2</v>
      </c>
      <c r="N357" s="662" t="s">
        <v>875</v>
      </c>
      <c r="O357" s="662">
        <v>31910</v>
      </c>
      <c r="P357" s="662" t="s">
        <v>22</v>
      </c>
      <c r="Q357" s="667">
        <f t="shared" si="67"/>
        <v>40.808332999999998</v>
      </c>
      <c r="R357" s="667">
        <f t="shared" si="68"/>
        <v>140.45833300000001</v>
      </c>
      <c r="T357" s="668" t="s">
        <v>4605</v>
      </c>
      <c r="U357" s="668" t="s">
        <v>4605</v>
      </c>
      <c r="V357" s="668" t="s">
        <v>4605</v>
      </c>
      <c r="W357" s="668" t="s">
        <v>22</v>
      </c>
      <c r="X357" s="668" t="s">
        <v>22</v>
      </c>
      <c r="Y357" s="668" t="s">
        <v>22</v>
      </c>
      <c r="Z357" s="668" t="s">
        <v>22</v>
      </c>
      <c r="AB357" s="662" t="str">
        <f t="shared" si="58"/>
        <v>昭49.11.1</v>
      </c>
      <c r="AC357" s="662" t="str">
        <f t="shared" si="59"/>
        <v>昭51.11.19</v>
      </c>
      <c r="AD357" s="662" t="str">
        <f t="shared" si="62"/>
        <v>#</v>
      </c>
      <c r="AE357" s="662" t="str">
        <f t="shared" si="60"/>
        <v>昭51.11.19</v>
      </c>
      <c r="AF357" s="662" t="str">
        <f t="shared" si="63"/>
        <v>昭51.11.19</v>
      </c>
      <c r="AG357" s="662" t="str">
        <f t="shared" si="64"/>
        <v/>
      </c>
      <c r="AH357" s="662">
        <f t="shared" si="61"/>
        <v>9</v>
      </c>
      <c r="AI357" s="662" t="str">
        <f t="shared" si="65"/>
        <v>31</v>
      </c>
      <c r="AJ357" s="662" t="str">
        <f t="shared" si="66"/>
        <v>31_五所川原</v>
      </c>
      <c r="AK357" s="693" t="str">
        <f>IFERROR(VLOOKUP(AJ357,観測点コードリスト!$L$2:$N$1665,3,FALSE),"")</f>
        <v>0164</v>
      </c>
    </row>
    <row r="358" spans="1:37">
      <c r="A358" s="662" t="s">
        <v>839</v>
      </c>
      <c r="B358" s="662">
        <v>31312</v>
      </c>
      <c r="C358" s="662" t="s">
        <v>23</v>
      </c>
      <c r="D358" s="662" t="s">
        <v>839</v>
      </c>
      <c r="E358" s="662" t="s">
        <v>876</v>
      </c>
      <c r="F358" s="662" t="s">
        <v>877</v>
      </c>
      <c r="G358" s="662">
        <v>40</v>
      </c>
      <c r="H358" s="662">
        <v>49.3</v>
      </c>
      <c r="I358" s="662">
        <v>140</v>
      </c>
      <c r="J358" s="662">
        <v>46.1</v>
      </c>
      <c r="K358" s="662">
        <v>3</v>
      </c>
      <c r="L358" s="662">
        <v>31.8</v>
      </c>
      <c r="M358" s="662" t="s">
        <v>22</v>
      </c>
      <c r="N358" s="662" t="s">
        <v>878</v>
      </c>
      <c r="O358" s="662">
        <v>31913</v>
      </c>
      <c r="P358" s="662" t="s">
        <v>22</v>
      </c>
      <c r="Q358" s="667">
        <f t="shared" si="67"/>
        <v>40.821666999999998</v>
      </c>
      <c r="R358" s="667">
        <f t="shared" si="68"/>
        <v>140.76833300000001</v>
      </c>
      <c r="T358" s="668" t="s">
        <v>4605</v>
      </c>
      <c r="U358" s="668" t="s">
        <v>4605</v>
      </c>
      <c r="V358" s="668" t="s">
        <v>4605</v>
      </c>
      <c r="W358" s="668" t="s">
        <v>4605</v>
      </c>
      <c r="X358" s="668" t="s">
        <v>22</v>
      </c>
      <c r="Y358" s="668" t="s">
        <v>4605</v>
      </c>
      <c r="Z358" s="668" t="s">
        <v>4605</v>
      </c>
      <c r="AB358" s="662" t="str">
        <f t="shared" si="58"/>
        <v>平元.12.1</v>
      </c>
      <c r="AC358" s="662" t="str">
        <f t="shared" si="59"/>
        <v>平元.12.1</v>
      </c>
      <c r="AD358" s="662" t="str">
        <f t="shared" si="62"/>
        <v>平</v>
      </c>
      <c r="AE358" s="662" t="str">
        <f t="shared" si="60"/>
        <v>平元.12.1</v>
      </c>
      <c r="AF358" s="662" t="str">
        <f t="shared" si="63"/>
        <v>平元.12.1</v>
      </c>
      <c r="AG358" s="662" t="str">
        <f t="shared" si="64"/>
        <v/>
      </c>
      <c r="AH358" s="662">
        <f t="shared" si="61"/>
        <v>7</v>
      </c>
      <c r="AI358" s="662" t="str">
        <f t="shared" si="65"/>
        <v>31</v>
      </c>
      <c r="AJ358" s="662" t="str">
        <f t="shared" si="66"/>
        <v>31_青森</v>
      </c>
      <c r="AK358" s="693" t="str">
        <f>IFERROR(VLOOKUP(AJ358,観測点コードリスト!$L$2:$N$1665,3,FALSE),"")</f>
        <v>47575</v>
      </c>
    </row>
    <row r="359" spans="1:37" hidden="1">
      <c r="A359" s="662" t="s">
        <v>839</v>
      </c>
      <c r="B359" s="662">
        <v>31321</v>
      </c>
      <c r="C359" s="662" t="s">
        <v>72</v>
      </c>
      <c r="D359" s="662" t="s">
        <v>879</v>
      </c>
      <c r="E359" s="662" t="s">
        <v>880</v>
      </c>
      <c r="F359" s="662" t="s">
        <v>881</v>
      </c>
      <c r="G359" s="662">
        <v>40</v>
      </c>
      <c r="H359" s="662">
        <v>50.9</v>
      </c>
      <c r="I359" s="662">
        <v>140</v>
      </c>
      <c r="J359" s="662">
        <v>59.1</v>
      </c>
      <c r="K359" s="662">
        <v>137</v>
      </c>
      <c r="L359" s="662" t="s">
        <v>22</v>
      </c>
      <c r="M359" s="662" t="s">
        <v>22</v>
      </c>
      <c r="N359" s="662" t="s">
        <v>882</v>
      </c>
      <c r="O359" s="662" t="s">
        <v>22</v>
      </c>
      <c r="P359" s="662" t="s">
        <v>22</v>
      </c>
      <c r="Q359" s="667">
        <f t="shared" si="67"/>
        <v>40.848332999999997</v>
      </c>
      <c r="R359" s="667">
        <f t="shared" si="68"/>
        <v>140.98500000000001</v>
      </c>
      <c r="T359" s="668" t="s">
        <v>4605</v>
      </c>
      <c r="U359" s="668" t="s">
        <v>22</v>
      </c>
      <c r="V359" s="668" t="s">
        <v>22</v>
      </c>
      <c r="W359" s="668" t="s">
        <v>22</v>
      </c>
      <c r="X359" s="668" t="s">
        <v>22</v>
      </c>
      <c r="Y359" s="668" t="s">
        <v>22</v>
      </c>
      <c r="Z359" s="668" t="s">
        <v>22</v>
      </c>
      <c r="AB359" s="662" t="str">
        <f t="shared" si="58"/>
        <v>昭50.5.24</v>
      </c>
      <c r="AC359" s="662" t="str">
        <f t="shared" si="59"/>
        <v>昭50.5.24</v>
      </c>
      <c r="AD359" s="662" t="str">
        <f t="shared" si="62"/>
        <v>昭</v>
      </c>
      <c r="AE359" s="662" t="str">
        <f t="shared" si="60"/>
        <v>昭50.5.24</v>
      </c>
      <c r="AF359" s="662" t="str">
        <f t="shared" si="63"/>
        <v>昭50.5.24</v>
      </c>
      <c r="AG359" s="662" t="str">
        <f t="shared" si="64"/>
        <v/>
      </c>
      <c r="AH359" s="662">
        <f t="shared" si="61"/>
        <v>8</v>
      </c>
      <c r="AI359" s="662" t="str">
        <f t="shared" si="65"/>
        <v>31</v>
      </c>
      <c r="AJ359" s="662" t="str">
        <f t="shared" si="66"/>
        <v>31_大和山</v>
      </c>
      <c r="AK359" s="693" t="str">
        <f>IFERROR(VLOOKUP(AJ359,観測点コードリスト!$L$2:$N$1665,3,FALSE),"")</f>
        <v>1042</v>
      </c>
    </row>
    <row r="360" spans="1:37">
      <c r="A360" s="662" t="s">
        <v>839</v>
      </c>
      <c r="B360" s="662">
        <v>31332</v>
      </c>
      <c r="C360" s="662" t="s">
        <v>17</v>
      </c>
      <c r="D360" s="662" t="s">
        <v>883</v>
      </c>
      <c r="E360" s="662" t="s">
        <v>884</v>
      </c>
      <c r="F360" s="662" t="s">
        <v>885</v>
      </c>
      <c r="G360" s="662">
        <v>40</v>
      </c>
      <c r="H360" s="662">
        <v>53.1</v>
      </c>
      <c r="I360" s="662">
        <v>141</v>
      </c>
      <c r="J360" s="662">
        <v>9.6</v>
      </c>
      <c r="K360" s="662">
        <v>14</v>
      </c>
      <c r="L360" s="662">
        <v>10</v>
      </c>
      <c r="M360" s="662">
        <v>2</v>
      </c>
      <c r="N360" s="662" t="s">
        <v>886</v>
      </c>
      <c r="O360" s="662">
        <v>31916</v>
      </c>
      <c r="P360" s="662" t="s">
        <v>40</v>
      </c>
      <c r="Q360" s="667">
        <f t="shared" si="67"/>
        <v>40.884999999999998</v>
      </c>
      <c r="R360" s="667">
        <f t="shared" si="68"/>
        <v>141.16</v>
      </c>
      <c r="T360" s="668" t="s">
        <v>4605</v>
      </c>
      <c r="U360" s="668" t="s">
        <v>4605</v>
      </c>
      <c r="V360" s="668" t="s">
        <v>4605</v>
      </c>
      <c r="W360" s="668" t="s">
        <v>22</v>
      </c>
      <c r="X360" s="668" t="s">
        <v>22</v>
      </c>
      <c r="Y360" s="668" t="s">
        <v>22</v>
      </c>
      <c r="Z360" s="668" t="s">
        <v>22</v>
      </c>
      <c r="AB360" s="662" t="str">
        <f t="shared" si="58"/>
        <v>平20.11.21</v>
      </c>
      <c r="AC360" s="662" t="str">
        <f t="shared" si="59"/>
        <v>平20.11.21</v>
      </c>
      <c r="AD360" s="662" t="str">
        <f t="shared" si="62"/>
        <v>平</v>
      </c>
      <c r="AE360" s="662" t="str">
        <f t="shared" si="60"/>
        <v>平20.11.21</v>
      </c>
      <c r="AF360" s="662" t="str">
        <f t="shared" si="63"/>
        <v>平20.11.21</v>
      </c>
      <c r="AG360" s="662" t="str">
        <f t="shared" si="64"/>
        <v/>
      </c>
      <c r="AH360" s="662">
        <f t="shared" si="61"/>
        <v>9</v>
      </c>
      <c r="AI360" s="662" t="str">
        <f t="shared" si="65"/>
        <v>31</v>
      </c>
      <c r="AJ360" s="662" t="str">
        <f t="shared" si="66"/>
        <v>31_野辺地</v>
      </c>
      <c r="AK360" s="693" t="str">
        <f>IFERROR(VLOOKUP(AJ360,観測点コードリスト!$L$2:$N$1665,3,FALSE),"")</f>
        <v>0162</v>
      </c>
    </row>
    <row r="361" spans="1:37">
      <c r="A361" s="662" t="s">
        <v>839</v>
      </c>
      <c r="B361" s="662">
        <v>31336</v>
      </c>
      <c r="C361" s="662" t="s">
        <v>17</v>
      </c>
      <c r="D361" s="662" t="s">
        <v>887</v>
      </c>
      <c r="E361" s="662" t="s">
        <v>888</v>
      </c>
      <c r="F361" s="662" t="s">
        <v>889</v>
      </c>
      <c r="G361" s="662">
        <v>40</v>
      </c>
      <c r="H361" s="662">
        <v>53.1</v>
      </c>
      <c r="I361" s="662">
        <v>141</v>
      </c>
      <c r="J361" s="662">
        <v>16.3</v>
      </c>
      <c r="K361" s="662">
        <v>80</v>
      </c>
      <c r="L361" s="662">
        <v>8.3000000000000007</v>
      </c>
      <c r="M361" s="662">
        <v>2</v>
      </c>
      <c r="N361" s="662" t="s">
        <v>890</v>
      </c>
      <c r="O361" s="662" t="s">
        <v>22</v>
      </c>
      <c r="P361" s="662" t="s">
        <v>40</v>
      </c>
      <c r="Q361" s="667">
        <f t="shared" si="67"/>
        <v>40.884999999999998</v>
      </c>
      <c r="R361" s="667">
        <f t="shared" si="68"/>
        <v>141.27166700000001</v>
      </c>
      <c r="T361" s="668" t="s">
        <v>4605</v>
      </c>
      <c r="U361" s="668" t="s">
        <v>4605</v>
      </c>
      <c r="V361" s="668" t="s">
        <v>4605</v>
      </c>
      <c r="W361" s="668" t="s">
        <v>22</v>
      </c>
      <c r="X361" s="668" t="s">
        <v>22</v>
      </c>
      <c r="Y361" s="668" t="s">
        <v>22</v>
      </c>
      <c r="Z361" s="668" t="s">
        <v>22</v>
      </c>
      <c r="AB361" s="662" t="str">
        <f t="shared" si="58"/>
        <v>昭57.9.22</v>
      </c>
      <c r="AC361" s="662" t="str">
        <f t="shared" si="59"/>
        <v>昭57.9.22</v>
      </c>
      <c r="AD361" s="662" t="str">
        <f t="shared" si="62"/>
        <v>昭</v>
      </c>
      <c r="AE361" s="662" t="str">
        <f t="shared" si="60"/>
        <v>昭57.9.22</v>
      </c>
      <c r="AF361" s="662" t="str">
        <f t="shared" si="63"/>
        <v>昭57.9.22</v>
      </c>
      <c r="AG361" s="662" t="str">
        <f t="shared" si="64"/>
        <v/>
      </c>
      <c r="AH361" s="662">
        <f t="shared" si="61"/>
        <v>8</v>
      </c>
      <c r="AI361" s="662" t="str">
        <f t="shared" si="65"/>
        <v>31</v>
      </c>
      <c r="AJ361" s="662" t="str">
        <f t="shared" si="66"/>
        <v>31_六ケ所</v>
      </c>
      <c r="AK361" s="693" t="str">
        <f>IFERROR(VLOOKUP(AJ361,観測点コードリスト!$L$2:$N$1665,3,FALSE),"")</f>
        <v>1027</v>
      </c>
    </row>
    <row r="362" spans="1:37">
      <c r="A362" s="662" t="s">
        <v>839</v>
      </c>
      <c r="B362" s="662">
        <v>31366</v>
      </c>
      <c r="C362" s="662" t="s">
        <v>17</v>
      </c>
      <c r="D362" s="662" t="s">
        <v>891</v>
      </c>
      <c r="E362" s="662" t="s">
        <v>892</v>
      </c>
      <c r="F362" s="662" t="s">
        <v>893</v>
      </c>
      <c r="G362" s="662">
        <v>40</v>
      </c>
      <c r="H362" s="662">
        <v>46.6</v>
      </c>
      <c r="I362" s="662">
        <v>140</v>
      </c>
      <c r="J362" s="662">
        <v>12.3</v>
      </c>
      <c r="K362" s="662">
        <v>40</v>
      </c>
      <c r="L362" s="662">
        <v>10.1</v>
      </c>
      <c r="M362" s="662">
        <v>2</v>
      </c>
      <c r="N362" s="662" t="s">
        <v>894</v>
      </c>
      <c r="O362" s="662">
        <v>31945</v>
      </c>
      <c r="P362" s="662" t="s">
        <v>22</v>
      </c>
      <c r="Q362" s="667">
        <f t="shared" si="67"/>
        <v>40.776667000000003</v>
      </c>
      <c r="R362" s="667">
        <f t="shared" si="68"/>
        <v>140.20500000000001</v>
      </c>
      <c r="T362" s="668" t="s">
        <v>4605</v>
      </c>
      <c r="U362" s="668" t="s">
        <v>4605</v>
      </c>
      <c r="V362" s="668" t="s">
        <v>4605</v>
      </c>
      <c r="W362" s="668" t="s">
        <v>22</v>
      </c>
      <c r="X362" s="668" t="s">
        <v>22</v>
      </c>
      <c r="Y362" s="668" t="s">
        <v>22</v>
      </c>
      <c r="Z362" s="668" t="s">
        <v>22</v>
      </c>
      <c r="AB362" s="662" t="str">
        <f t="shared" si="58"/>
        <v>昭49.11.1</v>
      </c>
      <c r="AC362" s="662" t="str">
        <f t="shared" si="59"/>
        <v>昭51.11.22</v>
      </c>
      <c r="AD362" s="662" t="str">
        <f t="shared" si="62"/>
        <v>#</v>
      </c>
      <c r="AE362" s="662" t="str">
        <f t="shared" si="60"/>
        <v>昭51.11.22</v>
      </c>
      <c r="AF362" s="662" t="str">
        <f t="shared" si="63"/>
        <v>昭51.11.22</v>
      </c>
      <c r="AG362" s="662" t="str">
        <f t="shared" si="64"/>
        <v/>
      </c>
      <c r="AH362" s="662">
        <f t="shared" si="61"/>
        <v>9</v>
      </c>
      <c r="AI362" s="662" t="str">
        <f t="shared" si="65"/>
        <v>31</v>
      </c>
      <c r="AJ362" s="662" t="str">
        <f t="shared" si="66"/>
        <v>31_鰺ケ沢</v>
      </c>
      <c r="AK362" s="693" t="str">
        <f>IFERROR(VLOOKUP(AJ362,観測点コードリスト!$L$2:$N$1665,3,FALSE),"")</f>
        <v>0163</v>
      </c>
    </row>
    <row r="363" spans="1:37">
      <c r="A363" s="662" t="s">
        <v>839</v>
      </c>
      <c r="B363" s="662">
        <v>31386</v>
      </c>
      <c r="C363" s="662" t="s">
        <v>23</v>
      </c>
      <c r="D363" s="662" t="s">
        <v>895</v>
      </c>
      <c r="E363" s="662" t="s">
        <v>896</v>
      </c>
      <c r="F363" s="662" t="s">
        <v>897</v>
      </c>
      <c r="G363" s="662">
        <v>40</v>
      </c>
      <c r="H363" s="662">
        <v>44</v>
      </c>
      <c r="I363" s="662">
        <v>140</v>
      </c>
      <c r="J363" s="662">
        <v>41.3</v>
      </c>
      <c r="K363" s="662">
        <v>198</v>
      </c>
      <c r="L363" s="662">
        <v>10</v>
      </c>
      <c r="M363" s="662" t="s">
        <v>22</v>
      </c>
      <c r="N363" s="662" t="s">
        <v>35</v>
      </c>
      <c r="O363" s="662">
        <v>31965</v>
      </c>
      <c r="P363" s="662" t="s">
        <v>36</v>
      </c>
      <c r="Q363" s="667">
        <f t="shared" si="67"/>
        <v>40.733333000000002</v>
      </c>
      <c r="R363" s="667">
        <f t="shared" si="68"/>
        <v>140.688333</v>
      </c>
      <c r="T363" s="668" t="s">
        <v>4605</v>
      </c>
      <c r="U363" s="668" t="s">
        <v>4605</v>
      </c>
      <c r="V363" s="668" t="s">
        <v>4605</v>
      </c>
      <c r="W363" s="668" t="s">
        <v>22</v>
      </c>
      <c r="X363" s="668" t="s">
        <v>22</v>
      </c>
      <c r="Y363" s="668" t="s">
        <v>22</v>
      </c>
      <c r="Z363" s="668" t="s">
        <v>22</v>
      </c>
      <c r="AB363" s="662" t="str">
        <f t="shared" si="58"/>
        <v>平15.1.1</v>
      </c>
      <c r="AC363" s="662" t="str">
        <f t="shared" si="59"/>
        <v>平15.1.1</v>
      </c>
      <c r="AD363" s="662" t="str">
        <f t="shared" si="62"/>
        <v>平</v>
      </c>
      <c r="AE363" s="662" t="str">
        <f t="shared" si="60"/>
        <v>平15.1.1</v>
      </c>
      <c r="AF363" s="662" t="str">
        <f t="shared" si="63"/>
        <v>平15.1.1</v>
      </c>
      <c r="AG363" s="662" t="str">
        <f t="shared" si="64"/>
        <v/>
      </c>
      <c r="AH363" s="662">
        <f t="shared" si="61"/>
        <v>7</v>
      </c>
      <c r="AI363" s="662" t="str">
        <f t="shared" si="65"/>
        <v>31</v>
      </c>
      <c r="AJ363" s="662" t="str">
        <f t="shared" si="66"/>
        <v>31_青森大谷</v>
      </c>
      <c r="AK363" s="693" t="str">
        <f>IFERROR(VLOOKUP(AJ363,観測点コードリスト!$L$2:$N$1665,3,FALSE),"")</f>
        <v>1495</v>
      </c>
    </row>
    <row r="364" spans="1:37" hidden="1">
      <c r="A364" s="662" t="s">
        <v>839</v>
      </c>
      <c r="B364" s="662">
        <v>31411</v>
      </c>
      <c r="C364" s="662" t="s">
        <v>72</v>
      </c>
      <c r="D364" s="662" t="s">
        <v>898</v>
      </c>
      <c r="E364" s="662" t="s">
        <v>899</v>
      </c>
      <c r="F364" s="662" t="s">
        <v>900</v>
      </c>
      <c r="G364" s="662">
        <v>40</v>
      </c>
      <c r="H364" s="662">
        <v>42.5</v>
      </c>
      <c r="I364" s="662">
        <v>141</v>
      </c>
      <c r="J364" s="662">
        <v>7.7</v>
      </c>
      <c r="K364" s="662">
        <v>57</v>
      </c>
      <c r="L364" s="662" t="s">
        <v>22</v>
      </c>
      <c r="M364" s="662" t="s">
        <v>22</v>
      </c>
      <c r="N364" s="662" t="s">
        <v>901</v>
      </c>
      <c r="O364" s="662" t="s">
        <v>22</v>
      </c>
      <c r="P364" s="662" t="s">
        <v>22</v>
      </c>
      <c r="Q364" s="667">
        <f t="shared" si="67"/>
        <v>40.708333000000003</v>
      </c>
      <c r="R364" s="667">
        <f t="shared" si="68"/>
        <v>141.128333</v>
      </c>
      <c r="T364" s="668" t="s">
        <v>4605</v>
      </c>
      <c r="U364" s="668" t="s">
        <v>22</v>
      </c>
      <c r="V364" s="668" t="s">
        <v>22</v>
      </c>
      <c r="W364" s="668" t="s">
        <v>22</v>
      </c>
      <c r="X364" s="668" t="s">
        <v>22</v>
      </c>
      <c r="Y364" s="668" t="s">
        <v>22</v>
      </c>
      <c r="Z364" s="668" t="s">
        <v>22</v>
      </c>
      <c r="AB364" s="662" t="str">
        <f t="shared" si="58"/>
        <v>昭52.9.22</v>
      </c>
      <c r="AC364" s="662" t="str">
        <f t="shared" si="59"/>
        <v>昭52.9.22</v>
      </c>
      <c r="AD364" s="662" t="str">
        <f t="shared" si="62"/>
        <v>昭</v>
      </c>
      <c r="AE364" s="662" t="str">
        <f t="shared" si="60"/>
        <v>昭52.9.22</v>
      </c>
      <c r="AF364" s="662" t="str">
        <f t="shared" si="63"/>
        <v>昭52.9.22</v>
      </c>
      <c r="AG364" s="662" t="str">
        <f t="shared" si="64"/>
        <v/>
      </c>
      <c r="AH364" s="662">
        <f t="shared" si="61"/>
        <v>8</v>
      </c>
      <c r="AI364" s="662" t="str">
        <f t="shared" si="65"/>
        <v>31</v>
      </c>
      <c r="AJ364" s="662" t="str">
        <f t="shared" si="66"/>
        <v>31_七戸</v>
      </c>
      <c r="AK364" s="693" t="str">
        <f>IFERROR(VLOOKUP(AJ364,観測点コードリスト!$L$2:$N$1665,3,FALSE),"")</f>
        <v>1183</v>
      </c>
    </row>
    <row r="365" spans="1:37">
      <c r="A365" s="662" t="s">
        <v>839</v>
      </c>
      <c r="B365" s="662">
        <v>31436</v>
      </c>
      <c r="C365" s="662" t="s">
        <v>23</v>
      </c>
      <c r="D365" s="662" t="s">
        <v>902</v>
      </c>
      <c r="E365" s="662" t="s">
        <v>903</v>
      </c>
      <c r="F365" s="662" t="s">
        <v>904</v>
      </c>
      <c r="G365" s="662">
        <v>40</v>
      </c>
      <c r="H365" s="662">
        <v>38.700000000000003</v>
      </c>
      <c r="I365" s="662">
        <v>139</v>
      </c>
      <c r="J365" s="662">
        <v>55.9</v>
      </c>
      <c r="K365" s="662">
        <v>66</v>
      </c>
      <c r="L365" s="662">
        <v>22.2</v>
      </c>
      <c r="M365" s="662" t="s">
        <v>22</v>
      </c>
      <c r="N365" s="662" t="s">
        <v>905</v>
      </c>
      <c r="O365" s="662">
        <v>31923</v>
      </c>
      <c r="P365" s="662" t="s">
        <v>22</v>
      </c>
      <c r="Q365" s="667">
        <f t="shared" si="67"/>
        <v>40.645000000000003</v>
      </c>
      <c r="R365" s="667">
        <f t="shared" si="68"/>
        <v>139.931667</v>
      </c>
      <c r="T365" s="668" t="s">
        <v>4605</v>
      </c>
      <c r="U365" s="668" t="s">
        <v>4605</v>
      </c>
      <c r="V365" s="668" t="s">
        <v>4605</v>
      </c>
      <c r="W365" s="668" t="s">
        <v>22</v>
      </c>
      <c r="X365" s="668" t="s">
        <v>22</v>
      </c>
      <c r="Y365" s="668" t="s">
        <v>4605</v>
      </c>
      <c r="Z365" s="668" t="s">
        <v>22</v>
      </c>
      <c r="AB365" s="662" t="str">
        <f t="shared" si="58"/>
        <v>昭49.11.1</v>
      </c>
      <c r="AC365" s="662" t="str">
        <f t="shared" si="59"/>
        <v>昭50.3.22</v>
      </c>
      <c r="AD365" s="662" t="str">
        <f t="shared" si="62"/>
        <v>#</v>
      </c>
      <c r="AE365" s="662" t="str">
        <f t="shared" si="60"/>
        <v>昭50.3.22</v>
      </c>
      <c r="AF365" s="662" t="str">
        <f t="shared" si="63"/>
        <v>昭50.3.22</v>
      </c>
      <c r="AG365" s="662" t="str">
        <f t="shared" si="64"/>
        <v/>
      </c>
      <c r="AH365" s="662">
        <f t="shared" si="61"/>
        <v>8</v>
      </c>
      <c r="AI365" s="662" t="str">
        <f t="shared" si="65"/>
        <v>31</v>
      </c>
      <c r="AJ365" s="662" t="str">
        <f t="shared" si="66"/>
        <v>31_深浦</v>
      </c>
      <c r="AK365" s="693" t="str">
        <f>IFERROR(VLOOKUP(AJ365,観測点コードリスト!$L$2:$N$1665,3,FALSE),"")</f>
        <v>47574</v>
      </c>
    </row>
    <row r="366" spans="1:37" hidden="1">
      <c r="A366" s="662" t="s">
        <v>839</v>
      </c>
      <c r="B366" s="662">
        <v>31451</v>
      </c>
      <c r="C366" s="662" t="s">
        <v>72</v>
      </c>
      <c r="D366" s="662" t="s">
        <v>906</v>
      </c>
      <c r="E366" s="662" t="s">
        <v>907</v>
      </c>
      <c r="F366" s="662" t="s">
        <v>908</v>
      </c>
      <c r="G366" s="662">
        <v>40</v>
      </c>
      <c r="H366" s="662">
        <v>37.700000000000003</v>
      </c>
      <c r="I366" s="662">
        <v>140</v>
      </c>
      <c r="J366" s="662">
        <v>15.8</v>
      </c>
      <c r="K366" s="662">
        <v>438</v>
      </c>
      <c r="L366" s="662" t="s">
        <v>22</v>
      </c>
      <c r="M366" s="662" t="s">
        <v>22</v>
      </c>
      <c r="N366" s="662" t="s">
        <v>909</v>
      </c>
      <c r="O366" s="662" t="s">
        <v>22</v>
      </c>
      <c r="P366" s="662" t="s">
        <v>22</v>
      </c>
      <c r="Q366" s="667">
        <f t="shared" si="67"/>
        <v>40.628332999999998</v>
      </c>
      <c r="R366" s="667">
        <f t="shared" si="68"/>
        <v>140.26333299999999</v>
      </c>
      <c r="T366" s="668" t="s">
        <v>4605</v>
      </c>
      <c r="U366" s="668" t="s">
        <v>22</v>
      </c>
      <c r="V366" s="668" t="s">
        <v>22</v>
      </c>
      <c r="W366" s="668" t="s">
        <v>22</v>
      </c>
      <c r="X366" s="668" t="s">
        <v>22</v>
      </c>
      <c r="Y366" s="668" t="s">
        <v>22</v>
      </c>
      <c r="Z366" s="668" t="s">
        <v>22</v>
      </c>
      <c r="AB366" s="662" t="str">
        <f t="shared" si="58"/>
        <v>昭51.7.26</v>
      </c>
      <c r="AC366" s="662" t="str">
        <f t="shared" si="59"/>
        <v>昭51.7.26</v>
      </c>
      <c r="AD366" s="662" t="str">
        <f t="shared" si="62"/>
        <v>昭</v>
      </c>
      <c r="AE366" s="662" t="str">
        <f t="shared" si="60"/>
        <v>昭51.7.26</v>
      </c>
      <c r="AF366" s="662" t="str">
        <f t="shared" si="63"/>
        <v>昭51.7.26</v>
      </c>
      <c r="AG366" s="662" t="str">
        <f t="shared" si="64"/>
        <v/>
      </c>
      <c r="AH366" s="662">
        <f t="shared" si="61"/>
        <v>8</v>
      </c>
      <c r="AI366" s="662" t="str">
        <f t="shared" si="65"/>
        <v>31</v>
      </c>
      <c r="AJ366" s="662" t="str">
        <f t="shared" si="66"/>
        <v>31_岳</v>
      </c>
      <c r="AK366" s="693" t="str">
        <f>IFERROR(VLOOKUP(AJ366,観測点コードリスト!$L$2:$N$1665,3,FALSE),"")</f>
        <v>1108</v>
      </c>
    </row>
    <row r="367" spans="1:37">
      <c r="A367" s="662" t="s">
        <v>839</v>
      </c>
      <c r="B367" s="662">
        <v>31461</v>
      </c>
      <c r="C367" s="662" t="s">
        <v>17</v>
      </c>
      <c r="D367" s="662" t="s">
        <v>910</v>
      </c>
      <c r="E367" s="662" t="s">
        <v>911</v>
      </c>
      <c r="F367" s="662" t="s">
        <v>912</v>
      </c>
      <c r="G367" s="662">
        <v>40</v>
      </c>
      <c r="H367" s="662">
        <v>36.700000000000003</v>
      </c>
      <c r="I367" s="662">
        <v>140</v>
      </c>
      <c r="J367" s="662">
        <v>27.3</v>
      </c>
      <c r="K367" s="662">
        <v>30</v>
      </c>
      <c r="L367" s="662">
        <v>10</v>
      </c>
      <c r="M367" s="662">
        <v>2</v>
      </c>
      <c r="N367" s="662" t="s">
        <v>913</v>
      </c>
      <c r="O367" s="662">
        <v>31920</v>
      </c>
      <c r="P367" s="662" t="s">
        <v>22</v>
      </c>
      <c r="Q367" s="667">
        <f t="shared" si="67"/>
        <v>40.611666999999997</v>
      </c>
      <c r="R367" s="667">
        <f t="shared" si="68"/>
        <v>140.45500000000001</v>
      </c>
      <c r="T367" s="668" t="s">
        <v>4605</v>
      </c>
      <c r="U367" s="668" t="s">
        <v>4605</v>
      </c>
      <c r="V367" s="668" t="s">
        <v>4605</v>
      </c>
      <c r="W367" s="668" t="s">
        <v>22</v>
      </c>
      <c r="X367" s="668" t="s">
        <v>22</v>
      </c>
      <c r="Y367" s="668" t="s">
        <v>22</v>
      </c>
      <c r="Z367" s="668" t="s">
        <v>22</v>
      </c>
      <c r="AB367" s="662" t="str">
        <f t="shared" si="58"/>
        <v>昭49.11.1</v>
      </c>
      <c r="AC367" s="662" t="str">
        <f t="shared" si="59"/>
        <v>昭51.3.5</v>
      </c>
      <c r="AD367" s="662" t="str">
        <f t="shared" si="62"/>
        <v>#</v>
      </c>
      <c r="AE367" s="662" t="str">
        <f t="shared" si="60"/>
        <v>昭51.3.5</v>
      </c>
      <c r="AF367" s="662" t="str">
        <f t="shared" si="63"/>
        <v>昭51.3.5</v>
      </c>
      <c r="AG367" s="662" t="str">
        <f t="shared" si="64"/>
        <v/>
      </c>
      <c r="AH367" s="662">
        <f t="shared" si="61"/>
        <v>7</v>
      </c>
      <c r="AI367" s="662" t="str">
        <f t="shared" si="65"/>
        <v>31</v>
      </c>
      <c r="AJ367" s="662" t="str">
        <f t="shared" si="66"/>
        <v>31_弘前</v>
      </c>
      <c r="AK367" s="693" t="str">
        <f>IFERROR(VLOOKUP(AJ367,観測点コードリスト!$L$2:$N$1665,3,FALSE),"")</f>
        <v>0166</v>
      </c>
    </row>
    <row r="368" spans="1:37">
      <c r="A368" s="662" t="s">
        <v>839</v>
      </c>
      <c r="B368" s="662">
        <v>31466</v>
      </c>
      <c r="C368" s="662" t="s">
        <v>17</v>
      </c>
      <c r="D368" s="662" t="s">
        <v>914</v>
      </c>
      <c r="E368" s="662" t="s">
        <v>915</v>
      </c>
      <c r="F368" s="662" t="s">
        <v>916</v>
      </c>
      <c r="G368" s="662">
        <v>40</v>
      </c>
      <c r="H368" s="662">
        <v>40</v>
      </c>
      <c r="I368" s="662">
        <v>140</v>
      </c>
      <c r="J368" s="662">
        <v>35.1</v>
      </c>
      <c r="K368" s="662">
        <v>30</v>
      </c>
      <c r="L368" s="662">
        <v>10</v>
      </c>
      <c r="M368" s="662">
        <v>2</v>
      </c>
      <c r="N368" s="662" t="s">
        <v>894</v>
      </c>
      <c r="O368" s="662" t="s">
        <v>22</v>
      </c>
      <c r="P368" s="662" t="s">
        <v>40</v>
      </c>
      <c r="Q368" s="667">
        <f t="shared" si="67"/>
        <v>40.666666999999997</v>
      </c>
      <c r="R368" s="667">
        <f t="shared" si="68"/>
        <v>140.58500000000001</v>
      </c>
      <c r="T368" s="668" t="s">
        <v>4605</v>
      </c>
      <c r="U368" s="668" t="s">
        <v>4605</v>
      </c>
      <c r="V368" s="668" t="s">
        <v>4605</v>
      </c>
      <c r="W368" s="668" t="s">
        <v>22</v>
      </c>
      <c r="X368" s="668" t="s">
        <v>22</v>
      </c>
      <c r="Y368" s="668" t="s">
        <v>22</v>
      </c>
      <c r="Z368" s="668" t="s">
        <v>22</v>
      </c>
      <c r="AB368" s="662" t="str">
        <f t="shared" si="58"/>
        <v>昭49.11.1</v>
      </c>
      <c r="AC368" s="662" t="str">
        <f t="shared" si="59"/>
        <v>昭51.11.22</v>
      </c>
      <c r="AD368" s="662" t="str">
        <f t="shared" si="62"/>
        <v>#</v>
      </c>
      <c r="AE368" s="662" t="str">
        <f t="shared" si="60"/>
        <v>昭51.11.22</v>
      </c>
      <c r="AF368" s="662" t="str">
        <f t="shared" si="63"/>
        <v>昭51.11.22</v>
      </c>
      <c r="AG368" s="662" t="str">
        <f t="shared" si="64"/>
        <v/>
      </c>
      <c r="AH368" s="662">
        <f t="shared" si="61"/>
        <v>9</v>
      </c>
      <c r="AI368" s="662" t="str">
        <f t="shared" si="65"/>
        <v>31</v>
      </c>
      <c r="AJ368" s="662" t="str">
        <f t="shared" si="66"/>
        <v>31_黒石</v>
      </c>
      <c r="AK368" s="693" t="str">
        <f>IFERROR(VLOOKUP(AJ368,観測点コードリスト!$L$2:$N$1665,3,FALSE),"")</f>
        <v>0167</v>
      </c>
    </row>
    <row r="369" spans="1:37" ht="18.75" customHeight="1">
      <c r="A369" s="662" t="s">
        <v>839</v>
      </c>
      <c r="B369" s="662">
        <v>31482</v>
      </c>
      <c r="C369" s="662" t="s">
        <v>17</v>
      </c>
      <c r="D369" s="662" t="s">
        <v>917</v>
      </c>
      <c r="E369" s="662" t="s">
        <v>918</v>
      </c>
      <c r="F369" s="662" t="s">
        <v>919</v>
      </c>
      <c r="G369" s="662">
        <v>40</v>
      </c>
      <c r="H369" s="662">
        <v>38.9</v>
      </c>
      <c r="I369" s="662">
        <v>140</v>
      </c>
      <c r="J369" s="662">
        <v>50.9</v>
      </c>
      <c r="K369" s="662">
        <v>890</v>
      </c>
      <c r="L369" s="662">
        <v>10</v>
      </c>
      <c r="M369" s="662">
        <v>6</v>
      </c>
      <c r="N369" s="662" t="s">
        <v>920</v>
      </c>
      <c r="O369" s="662">
        <v>31925</v>
      </c>
      <c r="P369" s="662" t="s">
        <v>40</v>
      </c>
      <c r="Q369" s="667">
        <f t="shared" si="67"/>
        <v>40.648333000000001</v>
      </c>
      <c r="R369" s="667">
        <f t="shared" si="68"/>
        <v>140.848333</v>
      </c>
      <c r="T369" s="668" t="s">
        <v>4605</v>
      </c>
      <c r="U369" s="668" t="s">
        <v>4605</v>
      </c>
      <c r="V369" s="668" t="s">
        <v>4605</v>
      </c>
      <c r="W369" s="668" t="s">
        <v>22</v>
      </c>
      <c r="X369" s="668" t="s">
        <v>22</v>
      </c>
      <c r="Y369" s="668" t="s">
        <v>22</v>
      </c>
      <c r="Z369" s="668" t="s">
        <v>22</v>
      </c>
      <c r="AB369" s="662" t="str">
        <f t="shared" si="58"/>
        <v>昭50.11.27</v>
      </c>
      <c r="AC369" s="662" t="str">
        <f t="shared" si="59"/>
        <v>昭51.11.15</v>
      </c>
      <c r="AD369" s="662" t="str">
        <f t="shared" si="62"/>
        <v>(</v>
      </c>
      <c r="AE369" s="662" t="str">
        <f t="shared" si="60"/>
        <v>(昭50.11.27)昭51.11.15</v>
      </c>
      <c r="AF369" s="662" t="str">
        <f t="shared" si="63"/>
        <v>昭50.11.27)昭51.11.15</v>
      </c>
      <c r="AG369" s="662">
        <f t="shared" si="64"/>
        <v>10</v>
      </c>
      <c r="AH369" s="662">
        <f t="shared" si="61"/>
        <v>19</v>
      </c>
      <c r="AI369" s="662" t="str">
        <f t="shared" si="65"/>
        <v>31</v>
      </c>
      <c r="AJ369" s="662" t="str">
        <f t="shared" si="66"/>
        <v>31_酸ケ湯</v>
      </c>
      <c r="AK369" s="693" t="str">
        <f>IFERROR(VLOOKUP(AJ369,観測点コードリスト!$L$2:$N$1665,3,FALSE),"")</f>
        <v>1079</v>
      </c>
    </row>
    <row r="370" spans="1:37">
      <c r="A370" s="662" t="s">
        <v>839</v>
      </c>
      <c r="B370" s="662">
        <v>31506</v>
      </c>
      <c r="C370" s="662" t="s">
        <v>17</v>
      </c>
      <c r="D370" s="662" t="s">
        <v>921</v>
      </c>
      <c r="E370" s="662" t="s">
        <v>922</v>
      </c>
      <c r="F370" s="662" t="s">
        <v>923</v>
      </c>
      <c r="G370" s="662">
        <v>40</v>
      </c>
      <c r="H370" s="662">
        <v>40.5</v>
      </c>
      <c r="I370" s="662">
        <v>141</v>
      </c>
      <c r="J370" s="662">
        <v>22.5</v>
      </c>
      <c r="K370" s="662">
        <v>39</v>
      </c>
      <c r="L370" s="662">
        <v>8.1</v>
      </c>
      <c r="M370" s="662">
        <v>1.5</v>
      </c>
      <c r="N370" s="662" t="s">
        <v>924</v>
      </c>
      <c r="O370" s="662" t="s">
        <v>22</v>
      </c>
      <c r="P370" s="662" t="s">
        <v>40</v>
      </c>
      <c r="Q370" s="667">
        <f t="shared" si="67"/>
        <v>40.674999999999997</v>
      </c>
      <c r="R370" s="667">
        <f t="shared" si="68"/>
        <v>141.375</v>
      </c>
      <c r="T370" s="668" t="s">
        <v>4605</v>
      </c>
      <c r="U370" s="668" t="s">
        <v>4605</v>
      </c>
      <c r="V370" s="668" t="s">
        <v>4605</v>
      </c>
      <c r="W370" s="668" t="s">
        <v>22</v>
      </c>
      <c r="X370" s="668" t="s">
        <v>22</v>
      </c>
      <c r="Y370" s="668" t="s">
        <v>22</v>
      </c>
      <c r="Z370" s="668" t="s">
        <v>22</v>
      </c>
      <c r="AB370" s="662" t="str">
        <f t="shared" si="58"/>
        <v>昭49.11.1</v>
      </c>
      <c r="AC370" s="662" t="str">
        <f t="shared" si="59"/>
        <v>昭51.11.15</v>
      </c>
      <c r="AD370" s="662" t="str">
        <f t="shared" si="62"/>
        <v>#</v>
      </c>
      <c r="AE370" s="662" t="str">
        <f t="shared" si="60"/>
        <v>昭51.11.15</v>
      </c>
      <c r="AF370" s="662" t="str">
        <f t="shared" si="63"/>
        <v>昭51.11.15</v>
      </c>
      <c r="AG370" s="662" t="str">
        <f t="shared" si="64"/>
        <v/>
      </c>
      <c r="AH370" s="662">
        <f t="shared" si="61"/>
        <v>9</v>
      </c>
      <c r="AI370" s="662" t="str">
        <f t="shared" si="65"/>
        <v>31</v>
      </c>
      <c r="AJ370" s="662" t="str">
        <f t="shared" si="66"/>
        <v>31_三沢</v>
      </c>
      <c r="AK370" s="693" t="str">
        <f>IFERROR(VLOOKUP(AJ370,観測点コードリスト!$L$2:$N$1665,3,FALSE),"")</f>
        <v>0169</v>
      </c>
    </row>
    <row r="371" spans="1:37" hidden="1">
      <c r="A371" s="662" t="s">
        <v>839</v>
      </c>
      <c r="B371" s="662">
        <v>31551</v>
      </c>
      <c r="C371" s="662" t="s">
        <v>72</v>
      </c>
      <c r="D371" s="662" t="s">
        <v>925</v>
      </c>
      <c r="E371" s="662" t="s">
        <v>926</v>
      </c>
      <c r="F371" s="662" t="s">
        <v>927</v>
      </c>
      <c r="G371" s="662">
        <v>40</v>
      </c>
      <c r="H371" s="662">
        <v>31.8</v>
      </c>
      <c r="I371" s="662">
        <v>140</v>
      </c>
      <c r="J371" s="662">
        <v>33.299999999999997</v>
      </c>
      <c r="K371" s="662">
        <v>63</v>
      </c>
      <c r="L371" s="662" t="s">
        <v>22</v>
      </c>
      <c r="M371" s="662" t="s">
        <v>22</v>
      </c>
      <c r="N371" s="662" t="s">
        <v>928</v>
      </c>
      <c r="O371" s="662" t="s">
        <v>22</v>
      </c>
      <c r="P371" s="662" t="s">
        <v>22</v>
      </c>
      <c r="Q371" s="667">
        <f t="shared" si="67"/>
        <v>40.53</v>
      </c>
      <c r="R371" s="667">
        <f t="shared" si="68"/>
        <v>140.55500000000001</v>
      </c>
      <c r="T371" s="668" t="s">
        <v>4605</v>
      </c>
      <c r="U371" s="668" t="s">
        <v>22</v>
      </c>
      <c r="V371" s="668" t="s">
        <v>22</v>
      </c>
      <c r="W371" s="668" t="s">
        <v>22</v>
      </c>
      <c r="X371" s="668" t="s">
        <v>22</v>
      </c>
      <c r="Y371" s="668" t="s">
        <v>22</v>
      </c>
      <c r="Z371" s="668" t="s">
        <v>22</v>
      </c>
      <c r="AB371" s="662" t="str">
        <f t="shared" si="58"/>
        <v>平22.12.6</v>
      </c>
      <c r="AC371" s="662" t="str">
        <f t="shared" si="59"/>
        <v>平22.12.6</v>
      </c>
      <c r="AD371" s="662" t="str">
        <f t="shared" si="62"/>
        <v>平</v>
      </c>
      <c r="AE371" s="662" t="str">
        <f t="shared" si="60"/>
        <v>平22.12.6</v>
      </c>
      <c r="AF371" s="662" t="str">
        <f t="shared" si="63"/>
        <v>平22.12.6</v>
      </c>
      <c r="AG371" s="662" t="str">
        <f t="shared" si="64"/>
        <v/>
      </c>
      <c r="AH371" s="662">
        <f t="shared" si="61"/>
        <v>8</v>
      </c>
      <c r="AI371" s="662" t="str">
        <f t="shared" si="65"/>
        <v>31</v>
      </c>
      <c r="AJ371" s="662" t="str">
        <f t="shared" si="66"/>
        <v>31_大鰐</v>
      </c>
      <c r="AK371" s="693" t="str">
        <f>IFERROR(VLOOKUP(AJ371,観測点コードリスト!$L$2:$N$1665,3,FALSE),"")</f>
        <v>0174</v>
      </c>
    </row>
    <row r="372" spans="1:37" ht="18.75" hidden="1" customHeight="1">
      <c r="A372" s="662" t="s">
        <v>839</v>
      </c>
      <c r="B372" s="662">
        <v>31562</v>
      </c>
      <c r="C372" s="662" t="s">
        <v>72</v>
      </c>
      <c r="D372" s="662" t="s">
        <v>929</v>
      </c>
      <c r="E372" s="662" t="s">
        <v>930</v>
      </c>
      <c r="F372" s="662" t="s">
        <v>931</v>
      </c>
      <c r="G372" s="662">
        <v>40</v>
      </c>
      <c r="H372" s="662">
        <v>30.9</v>
      </c>
      <c r="I372" s="662">
        <v>140</v>
      </c>
      <c r="J372" s="662">
        <v>47</v>
      </c>
      <c r="K372" s="662">
        <v>404</v>
      </c>
      <c r="L372" s="662" t="s">
        <v>22</v>
      </c>
      <c r="M372" s="662" t="s">
        <v>22</v>
      </c>
      <c r="N372" s="662" t="s">
        <v>932</v>
      </c>
      <c r="O372" s="662" t="s">
        <v>22</v>
      </c>
      <c r="P372" s="662" t="s">
        <v>22</v>
      </c>
      <c r="Q372" s="667">
        <f t="shared" si="67"/>
        <v>40.515000000000001</v>
      </c>
      <c r="R372" s="667">
        <f t="shared" si="68"/>
        <v>140.783333</v>
      </c>
      <c r="T372" s="668" t="s">
        <v>4605</v>
      </c>
      <c r="U372" s="668" t="s">
        <v>22</v>
      </c>
      <c r="V372" s="668" t="s">
        <v>22</v>
      </c>
      <c r="W372" s="668" t="s">
        <v>22</v>
      </c>
      <c r="X372" s="668" t="s">
        <v>22</v>
      </c>
      <c r="Y372" s="668" t="s">
        <v>22</v>
      </c>
      <c r="Z372" s="668" t="s">
        <v>22</v>
      </c>
      <c r="AB372" s="662" t="str">
        <f t="shared" si="58"/>
        <v>昭58.9.13</v>
      </c>
      <c r="AC372" s="662" t="str">
        <f t="shared" si="59"/>
        <v>昭58.9.13</v>
      </c>
      <c r="AD372" s="662" t="str">
        <f t="shared" si="62"/>
        <v>昭</v>
      </c>
      <c r="AE372" s="662" t="str">
        <f t="shared" si="60"/>
        <v>昭58.9.13</v>
      </c>
      <c r="AF372" s="662" t="str">
        <f t="shared" si="63"/>
        <v>昭58.9.13</v>
      </c>
      <c r="AG372" s="662" t="str">
        <f t="shared" si="64"/>
        <v/>
      </c>
      <c r="AH372" s="662">
        <f t="shared" si="61"/>
        <v>8</v>
      </c>
      <c r="AI372" s="662" t="str">
        <f t="shared" si="65"/>
        <v>31</v>
      </c>
      <c r="AJ372" s="662" t="str">
        <f t="shared" si="66"/>
        <v>31_温川</v>
      </c>
      <c r="AK372" s="693" t="str">
        <f>IFERROR(VLOOKUP(AJ372,観測点コードリスト!$L$2:$N$1665,3,FALSE),"")</f>
        <v>1406</v>
      </c>
    </row>
    <row r="373" spans="1:37">
      <c r="A373" s="662" t="s">
        <v>839</v>
      </c>
      <c r="B373" s="662">
        <v>31586</v>
      </c>
      <c r="C373" s="662" t="s">
        <v>17</v>
      </c>
      <c r="D373" s="662" t="s">
        <v>933</v>
      </c>
      <c r="E373" s="662" t="s">
        <v>934</v>
      </c>
      <c r="F373" s="662" t="s">
        <v>935</v>
      </c>
      <c r="G373" s="662">
        <v>40</v>
      </c>
      <c r="H373" s="662">
        <v>36.4</v>
      </c>
      <c r="I373" s="662">
        <v>141</v>
      </c>
      <c r="J373" s="662">
        <v>14</v>
      </c>
      <c r="K373" s="662">
        <v>55</v>
      </c>
      <c r="L373" s="662">
        <v>10</v>
      </c>
      <c r="M373" s="662">
        <v>1.5</v>
      </c>
      <c r="N373" s="662" t="s">
        <v>936</v>
      </c>
      <c r="O373" s="662">
        <v>31950</v>
      </c>
      <c r="P373" s="662" t="s">
        <v>40</v>
      </c>
      <c r="Q373" s="667">
        <f t="shared" si="67"/>
        <v>40.606667000000002</v>
      </c>
      <c r="R373" s="667">
        <f t="shared" si="68"/>
        <v>141.23333299999999</v>
      </c>
      <c r="T373" s="668" t="s">
        <v>4605</v>
      </c>
      <c r="U373" s="668" t="s">
        <v>4605</v>
      </c>
      <c r="V373" s="668" t="s">
        <v>4605</v>
      </c>
      <c r="W373" s="668" t="s">
        <v>22</v>
      </c>
      <c r="X373" s="668" t="s">
        <v>22</v>
      </c>
      <c r="Y373" s="668" t="s">
        <v>22</v>
      </c>
      <c r="Z373" s="668" t="s">
        <v>22</v>
      </c>
      <c r="AB373" s="662" t="str">
        <f t="shared" si="58"/>
        <v>昭49.11.1</v>
      </c>
      <c r="AC373" s="662" t="str">
        <f t="shared" si="59"/>
        <v>昭51.11.16</v>
      </c>
      <c r="AD373" s="662" t="str">
        <f t="shared" si="62"/>
        <v>#</v>
      </c>
      <c r="AE373" s="662" t="str">
        <f t="shared" si="60"/>
        <v>昭51.11.16</v>
      </c>
      <c r="AF373" s="662" t="str">
        <f t="shared" si="63"/>
        <v>昭51.11.16</v>
      </c>
      <c r="AG373" s="662" t="str">
        <f t="shared" si="64"/>
        <v/>
      </c>
      <c r="AH373" s="662">
        <f t="shared" si="61"/>
        <v>9</v>
      </c>
      <c r="AI373" s="662" t="str">
        <f t="shared" si="65"/>
        <v>31</v>
      </c>
      <c r="AJ373" s="662" t="str">
        <f t="shared" si="66"/>
        <v>31_十和田</v>
      </c>
      <c r="AK373" s="693" t="str">
        <f>IFERROR(VLOOKUP(AJ373,観測点コードリスト!$L$2:$N$1665,3,FALSE),"")</f>
        <v>0172</v>
      </c>
    </row>
    <row r="374" spans="1:37" hidden="1">
      <c r="A374" s="662" t="s">
        <v>839</v>
      </c>
      <c r="B374" s="662">
        <v>31602</v>
      </c>
      <c r="C374" s="662" t="s">
        <v>23</v>
      </c>
      <c r="D374" s="662" t="s">
        <v>937</v>
      </c>
      <c r="E374" s="662" t="s">
        <v>938</v>
      </c>
      <c r="F374" s="662" t="s">
        <v>939</v>
      </c>
      <c r="G374" s="662">
        <v>40</v>
      </c>
      <c r="H374" s="662">
        <v>31.6</v>
      </c>
      <c r="I374" s="662">
        <v>141</v>
      </c>
      <c r="J374" s="662">
        <v>31.3</v>
      </c>
      <c r="K374" s="662">
        <v>27</v>
      </c>
      <c r="L374" s="662" t="s">
        <v>22</v>
      </c>
      <c r="M374" s="662" t="s">
        <v>22</v>
      </c>
      <c r="N374" s="662" t="s">
        <v>940</v>
      </c>
      <c r="O374" s="662">
        <v>31953</v>
      </c>
      <c r="P374" s="662" t="s">
        <v>260</v>
      </c>
      <c r="Q374" s="667">
        <f t="shared" si="67"/>
        <v>40.526667000000003</v>
      </c>
      <c r="R374" s="667">
        <f t="shared" si="68"/>
        <v>141.52166700000001</v>
      </c>
      <c r="T374" s="668" t="s">
        <v>4605</v>
      </c>
      <c r="U374" s="668" t="s">
        <v>4605</v>
      </c>
      <c r="V374" s="668" t="s">
        <v>22</v>
      </c>
      <c r="W374" s="668" t="s">
        <v>22</v>
      </c>
      <c r="X374" s="668" t="s">
        <v>22</v>
      </c>
      <c r="Y374" s="668" t="s">
        <v>4605</v>
      </c>
      <c r="Z374" s="668" t="s">
        <v>22</v>
      </c>
      <c r="AB374" s="662" t="str">
        <f t="shared" si="58"/>
        <v>平19.3.29</v>
      </c>
      <c r="AC374" s="662" t="str">
        <f t="shared" si="59"/>
        <v>平19.3.29</v>
      </c>
      <c r="AD374" s="662" t="str">
        <f t="shared" si="62"/>
        <v>平</v>
      </c>
      <c r="AE374" s="662" t="str">
        <f t="shared" si="60"/>
        <v>平19.3.29</v>
      </c>
      <c r="AF374" s="662" t="str">
        <f t="shared" si="63"/>
        <v>平19.3.29</v>
      </c>
      <c r="AG374" s="662" t="str">
        <f t="shared" si="64"/>
        <v/>
      </c>
      <c r="AH374" s="662">
        <f t="shared" si="61"/>
        <v>8</v>
      </c>
      <c r="AI374" s="662" t="str">
        <f t="shared" si="65"/>
        <v>31</v>
      </c>
      <c r="AJ374" s="662" t="str">
        <f t="shared" si="66"/>
        <v>31_八戸</v>
      </c>
      <c r="AK374" s="693" t="str">
        <f>IFERROR(VLOOKUP(AJ374,観測点コードリスト!$L$2:$N$1665,3,FALSE),"")</f>
        <v>47581</v>
      </c>
    </row>
    <row r="375" spans="1:37">
      <c r="A375" s="662" t="s">
        <v>839</v>
      </c>
      <c r="B375" s="662">
        <v>31602</v>
      </c>
      <c r="C375" s="662" t="s">
        <v>23</v>
      </c>
      <c r="D375" s="662" t="s">
        <v>937</v>
      </c>
      <c r="E375" s="662" t="s">
        <v>938</v>
      </c>
      <c r="F375" s="662" t="s">
        <v>941</v>
      </c>
      <c r="G375" s="662">
        <v>40</v>
      </c>
      <c r="H375" s="662">
        <v>31.6</v>
      </c>
      <c r="I375" s="662">
        <v>141</v>
      </c>
      <c r="J375" s="662">
        <v>31.3</v>
      </c>
      <c r="K375" s="662">
        <v>26</v>
      </c>
      <c r="L375" s="662">
        <v>27.5</v>
      </c>
      <c r="M375" s="662" t="s">
        <v>22</v>
      </c>
      <c r="N375" s="662" t="s">
        <v>940</v>
      </c>
      <c r="O375" s="662" t="s">
        <v>22</v>
      </c>
      <c r="P375" s="662" t="s">
        <v>262</v>
      </c>
      <c r="Q375" s="667">
        <f t="shared" si="67"/>
        <v>40.526667000000003</v>
      </c>
      <c r="R375" s="667">
        <f t="shared" si="68"/>
        <v>141.52166700000001</v>
      </c>
      <c r="T375" s="668" t="s">
        <v>22</v>
      </c>
      <c r="U375" s="668" t="s">
        <v>22</v>
      </c>
      <c r="V375" s="668" t="s">
        <v>4605</v>
      </c>
      <c r="W375" s="668" t="s">
        <v>22</v>
      </c>
      <c r="X375" s="668" t="s">
        <v>22</v>
      </c>
      <c r="Y375" s="668" t="s">
        <v>22</v>
      </c>
      <c r="Z375" s="668" t="s">
        <v>22</v>
      </c>
      <c r="AB375" s="662" t="str">
        <f t="shared" si="58"/>
        <v>-</v>
      </c>
      <c r="AC375" s="662" t="str">
        <f t="shared" si="59"/>
        <v>平19.3.29</v>
      </c>
      <c r="AD375" s="662" t="str">
        <f t="shared" si="62"/>
        <v>平</v>
      </c>
      <c r="AE375" s="662" t="str">
        <f t="shared" si="60"/>
        <v>平19.3.29</v>
      </c>
      <c r="AF375" s="662" t="str">
        <f t="shared" si="63"/>
        <v>平19.3.29</v>
      </c>
      <c r="AG375" s="662" t="str">
        <f t="shared" si="64"/>
        <v/>
      </c>
      <c r="AH375" s="662">
        <f t="shared" si="61"/>
        <v>8</v>
      </c>
      <c r="AI375" s="662" t="str">
        <f t="shared" si="65"/>
        <v>31</v>
      </c>
      <c r="AJ375" s="662" t="str">
        <f t="shared" si="66"/>
        <v>31_八戸</v>
      </c>
      <c r="AK375" s="693" t="str">
        <f>IFERROR(VLOOKUP(AJ375,観測点コードリスト!$L$2:$N$1665,3,FALSE),"")</f>
        <v>47581</v>
      </c>
    </row>
    <row r="376" spans="1:37">
      <c r="A376" s="662" t="s">
        <v>839</v>
      </c>
      <c r="B376" s="662">
        <v>31646</v>
      </c>
      <c r="C376" s="662" t="s">
        <v>17</v>
      </c>
      <c r="D376" s="662" t="s">
        <v>942</v>
      </c>
      <c r="E376" s="662" t="s">
        <v>943</v>
      </c>
      <c r="F376" s="662" t="s">
        <v>944</v>
      </c>
      <c r="G376" s="662">
        <v>40</v>
      </c>
      <c r="H376" s="662">
        <v>28.9</v>
      </c>
      <c r="I376" s="662">
        <v>140</v>
      </c>
      <c r="J376" s="662">
        <v>37.200000000000003</v>
      </c>
      <c r="K376" s="662">
        <v>135</v>
      </c>
      <c r="L376" s="662">
        <v>10.1</v>
      </c>
      <c r="M376" s="662">
        <v>2</v>
      </c>
      <c r="N376" s="662" t="s">
        <v>945</v>
      </c>
      <c r="O376" s="662">
        <v>31935</v>
      </c>
      <c r="P376" s="662" t="s">
        <v>22</v>
      </c>
      <c r="Q376" s="667">
        <f t="shared" si="67"/>
        <v>40.481667000000002</v>
      </c>
      <c r="R376" s="667">
        <f t="shared" si="68"/>
        <v>140.62</v>
      </c>
      <c r="T376" s="668" t="s">
        <v>4605</v>
      </c>
      <c r="U376" s="668" t="s">
        <v>4605</v>
      </c>
      <c r="V376" s="668" t="s">
        <v>4605</v>
      </c>
      <c r="W376" s="668" t="s">
        <v>22</v>
      </c>
      <c r="X376" s="668" t="s">
        <v>22</v>
      </c>
      <c r="Y376" s="668" t="s">
        <v>22</v>
      </c>
      <c r="Z376" s="668" t="s">
        <v>22</v>
      </c>
      <c r="AB376" s="662" t="str">
        <f t="shared" si="58"/>
        <v>昭49.11.1</v>
      </c>
      <c r="AC376" s="662" t="str">
        <f t="shared" si="59"/>
        <v>昭51.11.24</v>
      </c>
      <c r="AD376" s="662" t="str">
        <f t="shared" si="62"/>
        <v>#</v>
      </c>
      <c r="AE376" s="662" t="str">
        <f t="shared" si="60"/>
        <v>昭51.11.24</v>
      </c>
      <c r="AF376" s="662" t="str">
        <f t="shared" si="63"/>
        <v>昭51.11.24</v>
      </c>
      <c r="AG376" s="662" t="str">
        <f t="shared" si="64"/>
        <v/>
      </c>
      <c r="AH376" s="662">
        <f t="shared" si="61"/>
        <v>9</v>
      </c>
      <c r="AI376" s="662" t="str">
        <f t="shared" si="65"/>
        <v>31</v>
      </c>
      <c r="AJ376" s="662" t="str">
        <f t="shared" si="66"/>
        <v>31_碇ケ関</v>
      </c>
      <c r="AK376" s="693" t="str">
        <f>IFERROR(VLOOKUP(AJ376,観測点コードリスト!$L$2:$N$1665,3,FALSE),"")</f>
        <v>0175</v>
      </c>
    </row>
    <row r="377" spans="1:37">
      <c r="A377" s="662" t="s">
        <v>839</v>
      </c>
      <c r="B377" s="662">
        <v>31662</v>
      </c>
      <c r="C377" s="662" t="s">
        <v>17</v>
      </c>
      <c r="D377" s="662" t="s">
        <v>946</v>
      </c>
      <c r="E377" s="662" t="s">
        <v>947</v>
      </c>
      <c r="F377" s="662" t="s">
        <v>948</v>
      </c>
      <c r="G377" s="662">
        <v>40</v>
      </c>
      <c r="H377" s="662">
        <v>25.6</v>
      </c>
      <c r="I377" s="662">
        <v>140</v>
      </c>
      <c r="J377" s="662">
        <v>53.9</v>
      </c>
      <c r="K377" s="662">
        <v>414</v>
      </c>
      <c r="L377" s="662">
        <v>10</v>
      </c>
      <c r="M377" s="662">
        <v>2</v>
      </c>
      <c r="N377" s="662" t="s">
        <v>949</v>
      </c>
      <c r="O377" s="662" t="s">
        <v>22</v>
      </c>
      <c r="P377" s="662" t="s">
        <v>40</v>
      </c>
      <c r="Q377" s="667">
        <f t="shared" si="67"/>
        <v>40.426667000000002</v>
      </c>
      <c r="R377" s="667">
        <f t="shared" si="68"/>
        <v>140.89833300000001</v>
      </c>
      <c r="T377" s="668" t="s">
        <v>4605</v>
      </c>
      <c r="U377" s="668" t="s">
        <v>4605</v>
      </c>
      <c r="V377" s="668" t="s">
        <v>4605</v>
      </c>
      <c r="W377" s="668" t="s">
        <v>22</v>
      </c>
      <c r="X377" s="668" t="s">
        <v>22</v>
      </c>
      <c r="Y377" s="668" t="s">
        <v>22</v>
      </c>
      <c r="Z377" s="668" t="s">
        <v>22</v>
      </c>
      <c r="AB377" s="662" t="str">
        <f t="shared" si="58"/>
        <v>昭57.10.15</v>
      </c>
      <c r="AC377" s="662" t="str">
        <f t="shared" si="59"/>
        <v>昭57.10.15</v>
      </c>
      <c r="AD377" s="662" t="str">
        <f t="shared" si="62"/>
        <v>昭</v>
      </c>
      <c r="AE377" s="662" t="str">
        <f t="shared" si="60"/>
        <v>昭57.10.15</v>
      </c>
      <c r="AF377" s="662" t="str">
        <f t="shared" si="63"/>
        <v>昭57.10.15</v>
      </c>
      <c r="AG377" s="662" t="str">
        <f t="shared" si="64"/>
        <v/>
      </c>
      <c r="AH377" s="662">
        <f t="shared" si="61"/>
        <v>9</v>
      </c>
      <c r="AI377" s="662" t="str">
        <f t="shared" si="65"/>
        <v>31</v>
      </c>
      <c r="AJ377" s="662" t="str">
        <f t="shared" si="66"/>
        <v>31_休屋</v>
      </c>
      <c r="AK377" s="693" t="str">
        <f>IFERROR(VLOOKUP(AJ377,観測点コードリスト!$L$2:$N$1665,3,FALSE),"")</f>
        <v>0177</v>
      </c>
    </row>
    <row r="378" spans="1:37" hidden="1">
      <c r="A378" s="662" t="s">
        <v>839</v>
      </c>
      <c r="B378" s="662">
        <v>31671</v>
      </c>
      <c r="C378" s="662" t="s">
        <v>72</v>
      </c>
      <c r="D378" s="662" t="s">
        <v>950</v>
      </c>
      <c r="E378" s="662" t="s">
        <v>951</v>
      </c>
      <c r="F378" s="662" t="s">
        <v>952</v>
      </c>
      <c r="G378" s="662">
        <v>40</v>
      </c>
      <c r="H378" s="662">
        <v>28.1</v>
      </c>
      <c r="I378" s="662">
        <v>141</v>
      </c>
      <c r="J378" s="662">
        <v>10.6</v>
      </c>
      <c r="K378" s="662">
        <v>125</v>
      </c>
      <c r="L378" s="662" t="s">
        <v>22</v>
      </c>
      <c r="M378" s="662" t="s">
        <v>22</v>
      </c>
      <c r="N378" s="662" t="s">
        <v>953</v>
      </c>
      <c r="O378" s="662" t="s">
        <v>22</v>
      </c>
      <c r="P378" s="662" t="s">
        <v>22</v>
      </c>
      <c r="Q378" s="667">
        <f t="shared" si="67"/>
        <v>40.468333000000001</v>
      </c>
      <c r="R378" s="667">
        <f t="shared" si="68"/>
        <v>141.17666700000001</v>
      </c>
      <c r="T378" s="668" t="s">
        <v>4605</v>
      </c>
      <c r="U378" s="668" t="s">
        <v>22</v>
      </c>
      <c r="V378" s="668" t="s">
        <v>22</v>
      </c>
      <c r="W378" s="668" t="s">
        <v>22</v>
      </c>
      <c r="X378" s="668" t="s">
        <v>22</v>
      </c>
      <c r="Y378" s="668" t="s">
        <v>22</v>
      </c>
      <c r="Z378" s="668" t="s">
        <v>22</v>
      </c>
      <c r="AB378" s="662" t="str">
        <f t="shared" si="58"/>
        <v>昭53.8.21</v>
      </c>
      <c r="AC378" s="662" t="str">
        <f t="shared" si="59"/>
        <v>昭53.8.21</v>
      </c>
      <c r="AD378" s="662" t="str">
        <f t="shared" si="62"/>
        <v>昭</v>
      </c>
      <c r="AE378" s="662" t="str">
        <f t="shared" si="60"/>
        <v>昭53.8.21</v>
      </c>
      <c r="AF378" s="662" t="str">
        <f t="shared" si="63"/>
        <v>昭53.8.21</v>
      </c>
      <c r="AG378" s="662" t="str">
        <f t="shared" si="64"/>
        <v/>
      </c>
      <c r="AH378" s="662">
        <f t="shared" si="61"/>
        <v>8</v>
      </c>
      <c r="AI378" s="662" t="str">
        <f t="shared" si="65"/>
        <v>31</v>
      </c>
      <c r="AJ378" s="662" t="str">
        <f t="shared" si="66"/>
        <v>31_戸来</v>
      </c>
      <c r="AK378" s="693" t="str">
        <f>IFERROR(VLOOKUP(AJ378,観測点コードリスト!$L$2:$N$1665,3,FALSE),"")</f>
        <v>1272</v>
      </c>
    </row>
    <row r="379" spans="1:37" ht="18.75" customHeight="1">
      <c r="A379" s="662" t="s">
        <v>839</v>
      </c>
      <c r="B379" s="662">
        <v>31721</v>
      </c>
      <c r="C379" s="662" t="s">
        <v>17</v>
      </c>
      <c r="D379" s="662" t="s">
        <v>954</v>
      </c>
      <c r="E379" s="662" t="s">
        <v>955</v>
      </c>
      <c r="F379" s="662" t="s">
        <v>956</v>
      </c>
      <c r="G379" s="662">
        <v>40</v>
      </c>
      <c r="H379" s="662">
        <v>23</v>
      </c>
      <c r="I379" s="662">
        <v>141</v>
      </c>
      <c r="J379" s="662">
        <v>15.4</v>
      </c>
      <c r="K379" s="662">
        <v>60</v>
      </c>
      <c r="L379" s="662">
        <v>9.9</v>
      </c>
      <c r="M379" s="662">
        <v>2</v>
      </c>
      <c r="N379" s="662" t="s">
        <v>957</v>
      </c>
      <c r="O379" s="662">
        <v>31955</v>
      </c>
      <c r="P379" s="662" t="s">
        <v>22</v>
      </c>
      <c r="Q379" s="667">
        <f t="shared" si="67"/>
        <v>40.383333</v>
      </c>
      <c r="R379" s="667">
        <f t="shared" si="68"/>
        <v>141.25666699999999</v>
      </c>
      <c r="T379" s="668" t="s">
        <v>4605</v>
      </c>
      <c r="U379" s="668" t="s">
        <v>4605</v>
      </c>
      <c r="V379" s="668" t="s">
        <v>4605</v>
      </c>
      <c r="W379" s="668" t="s">
        <v>22</v>
      </c>
      <c r="X379" s="668" t="s">
        <v>22</v>
      </c>
      <c r="Y379" s="668" t="s">
        <v>22</v>
      </c>
      <c r="Z379" s="668" t="s">
        <v>22</v>
      </c>
      <c r="AB379" s="662" t="str">
        <f t="shared" si="58"/>
        <v>昭49.11.1</v>
      </c>
      <c r="AC379" s="662" t="str">
        <f t="shared" si="59"/>
        <v>昭51.11.28</v>
      </c>
      <c r="AD379" s="662" t="str">
        <f t="shared" si="62"/>
        <v>#</v>
      </c>
      <c r="AE379" s="662" t="str">
        <f t="shared" si="60"/>
        <v>昭51.11.28</v>
      </c>
      <c r="AF379" s="662" t="str">
        <f t="shared" si="63"/>
        <v>昭51.11.28</v>
      </c>
      <c r="AG379" s="662" t="str">
        <f t="shared" si="64"/>
        <v/>
      </c>
      <c r="AH379" s="662">
        <f t="shared" si="61"/>
        <v>9</v>
      </c>
      <c r="AI379" s="662" t="str">
        <f t="shared" si="65"/>
        <v>31</v>
      </c>
      <c r="AJ379" s="662" t="str">
        <f t="shared" si="66"/>
        <v>31_三戸</v>
      </c>
      <c r="AK379" s="693" t="str">
        <f>IFERROR(VLOOKUP(AJ379,観測点コードリスト!$L$2:$N$1665,3,FALSE),"")</f>
        <v>0179</v>
      </c>
    </row>
    <row r="380" spans="1:37" hidden="1">
      <c r="A380" s="662" t="s">
        <v>839</v>
      </c>
      <c r="B380" s="662">
        <v>31900</v>
      </c>
      <c r="C380" s="662" t="s">
        <v>4609</v>
      </c>
      <c r="D380" s="662" t="s">
        <v>840</v>
      </c>
      <c r="E380" s="662" t="s">
        <v>841</v>
      </c>
      <c r="F380" s="662" t="s">
        <v>842</v>
      </c>
      <c r="G380" s="662">
        <v>41</v>
      </c>
      <c r="H380" s="662">
        <v>31.6</v>
      </c>
      <c r="I380" s="662">
        <v>140</v>
      </c>
      <c r="J380" s="662">
        <v>54.7</v>
      </c>
      <c r="K380" s="662">
        <v>14</v>
      </c>
      <c r="L380" s="662" t="s">
        <v>22</v>
      </c>
      <c r="M380" s="662" t="s">
        <v>22</v>
      </c>
      <c r="N380" s="662" t="s">
        <v>4614</v>
      </c>
      <c r="O380" s="662" t="s">
        <v>4740</v>
      </c>
      <c r="P380" s="662" t="s">
        <v>22</v>
      </c>
      <c r="Q380" s="667">
        <f t="shared" si="67"/>
        <v>41.526667000000003</v>
      </c>
      <c r="R380" s="667">
        <f t="shared" si="68"/>
        <v>140.91166699999999</v>
      </c>
      <c r="T380" s="668" t="s">
        <v>22</v>
      </c>
      <c r="U380" s="668" t="s">
        <v>22</v>
      </c>
      <c r="V380" s="668" t="s">
        <v>22</v>
      </c>
      <c r="W380" s="668" t="s">
        <v>22</v>
      </c>
      <c r="X380" s="668" t="s">
        <v>4605</v>
      </c>
      <c r="Y380" s="668" t="s">
        <v>22</v>
      </c>
      <c r="Z380" s="668" t="s">
        <v>22</v>
      </c>
      <c r="AB380" s="662" t="str">
        <f t="shared" si="58"/>
        <v>-</v>
      </c>
      <c r="AC380" s="662" t="str">
        <f t="shared" si="59"/>
        <v>昭58.10.7</v>
      </c>
      <c r="AD380" s="662" t="str">
        <f t="shared" si="62"/>
        <v>昭</v>
      </c>
      <c r="AE380" s="662" t="str">
        <f t="shared" si="60"/>
        <v>昭58.10.7</v>
      </c>
      <c r="AF380" s="662" t="str">
        <f t="shared" si="63"/>
        <v>昭58.10.7</v>
      </c>
      <c r="AG380" s="662" t="str">
        <f t="shared" si="64"/>
        <v/>
      </c>
      <c r="AH380" s="662">
        <f t="shared" si="61"/>
        <v>8</v>
      </c>
      <c r="AI380" s="662" t="str">
        <f t="shared" si="65"/>
        <v>31</v>
      </c>
      <c r="AJ380" s="662" t="str">
        <f t="shared" si="66"/>
        <v>31_大間</v>
      </c>
      <c r="AK380" s="693" t="str">
        <f>IFERROR(VLOOKUP(AJ380,観測点コードリスト!$L$2:$N$1665,3,FALSE),"")</f>
        <v>1041</v>
      </c>
    </row>
    <row r="381" spans="1:37" ht="18.75" hidden="1" customHeight="1">
      <c r="A381" s="662" t="s">
        <v>839</v>
      </c>
      <c r="B381" s="662">
        <v>31903</v>
      </c>
      <c r="C381" s="662" t="s">
        <v>23</v>
      </c>
      <c r="D381" s="662" t="s">
        <v>848</v>
      </c>
      <c r="E381" s="662" t="s">
        <v>849</v>
      </c>
      <c r="F381" s="662" t="s">
        <v>850</v>
      </c>
      <c r="G381" s="662">
        <v>41</v>
      </c>
      <c r="H381" s="662">
        <v>17</v>
      </c>
      <c r="I381" s="662">
        <v>141</v>
      </c>
      <c r="J381" s="662">
        <v>12.6</v>
      </c>
      <c r="K381" s="662">
        <v>3</v>
      </c>
      <c r="L381" s="662" t="s">
        <v>22</v>
      </c>
      <c r="M381" s="662" t="s">
        <v>22</v>
      </c>
      <c r="N381" s="662" t="s">
        <v>4658</v>
      </c>
      <c r="O381" s="662" t="s">
        <v>4740</v>
      </c>
      <c r="P381" s="662" t="s">
        <v>22</v>
      </c>
      <c r="Q381" s="667">
        <f t="shared" si="67"/>
        <v>41.283332999999999</v>
      </c>
      <c r="R381" s="667">
        <f t="shared" si="68"/>
        <v>141.21</v>
      </c>
      <c r="T381" s="668" t="s">
        <v>22</v>
      </c>
      <c r="U381" s="668" t="s">
        <v>22</v>
      </c>
      <c r="V381" s="668" t="s">
        <v>22</v>
      </c>
      <c r="W381" s="668" t="s">
        <v>22</v>
      </c>
      <c r="X381" s="668" t="s">
        <v>4605</v>
      </c>
      <c r="Y381" s="668" t="s">
        <v>22</v>
      </c>
      <c r="Z381" s="668" t="s">
        <v>22</v>
      </c>
      <c r="AB381" s="662" t="str">
        <f t="shared" si="58"/>
        <v>-</v>
      </c>
      <c r="AC381" s="662" t="str">
        <f t="shared" si="59"/>
        <v>平10.3.2</v>
      </c>
      <c r="AD381" s="662" t="str">
        <f t="shared" si="62"/>
        <v>平</v>
      </c>
      <c r="AE381" s="662" t="str">
        <f t="shared" si="60"/>
        <v>平10.3.2</v>
      </c>
      <c r="AF381" s="662" t="str">
        <f t="shared" si="63"/>
        <v>平10.3.2</v>
      </c>
      <c r="AG381" s="662" t="str">
        <f t="shared" si="64"/>
        <v/>
      </c>
      <c r="AH381" s="662">
        <f t="shared" si="61"/>
        <v>7</v>
      </c>
      <c r="AI381" s="662" t="str">
        <f t="shared" si="65"/>
        <v>31</v>
      </c>
      <c r="AJ381" s="662" t="str">
        <f t="shared" si="66"/>
        <v>31_むつ</v>
      </c>
      <c r="AK381" s="693" t="str">
        <f>IFERROR(VLOOKUP(AJ381,観測点コードリスト!$L$2:$N$1665,3,FALSE),"")</f>
        <v>47576</v>
      </c>
    </row>
    <row r="382" spans="1:37" hidden="1">
      <c r="A382" s="662" t="s">
        <v>839</v>
      </c>
      <c r="B382" s="662">
        <v>31905</v>
      </c>
      <c r="C382" s="662" t="s">
        <v>4609</v>
      </c>
      <c r="D382" s="662" t="s">
        <v>856</v>
      </c>
      <c r="E382" s="662" t="s">
        <v>857</v>
      </c>
      <c r="F382" s="662" t="s">
        <v>858</v>
      </c>
      <c r="G382" s="662">
        <v>41</v>
      </c>
      <c r="H382" s="662">
        <v>10.8</v>
      </c>
      <c r="I382" s="662">
        <v>140</v>
      </c>
      <c r="J382" s="662">
        <v>28.9</v>
      </c>
      <c r="K382" s="662">
        <v>30</v>
      </c>
      <c r="L382" s="662" t="s">
        <v>22</v>
      </c>
      <c r="M382" s="662" t="s">
        <v>22</v>
      </c>
      <c r="N382" s="662" t="s">
        <v>4659</v>
      </c>
      <c r="O382" s="662" t="s">
        <v>4740</v>
      </c>
      <c r="P382" s="662" t="s">
        <v>22</v>
      </c>
      <c r="Q382" s="667">
        <f t="shared" si="67"/>
        <v>41.18</v>
      </c>
      <c r="R382" s="667">
        <f t="shared" si="68"/>
        <v>140.48166699999999</v>
      </c>
      <c r="T382" s="668" t="s">
        <v>22</v>
      </c>
      <c r="U382" s="668" t="s">
        <v>22</v>
      </c>
      <c r="V382" s="668" t="s">
        <v>22</v>
      </c>
      <c r="W382" s="668" t="s">
        <v>22</v>
      </c>
      <c r="X382" s="668" t="s">
        <v>4605</v>
      </c>
      <c r="Y382" s="668" t="s">
        <v>22</v>
      </c>
      <c r="Z382" s="668" t="s">
        <v>22</v>
      </c>
      <c r="AB382" s="662" t="str">
        <f t="shared" si="58"/>
        <v>-</v>
      </c>
      <c r="AC382" s="662" t="str">
        <f t="shared" si="59"/>
        <v>昭54.11.7</v>
      </c>
      <c r="AD382" s="662" t="str">
        <f t="shared" si="62"/>
        <v>昭</v>
      </c>
      <c r="AE382" s="662" t="str">
        <f t="shared" si="60"/>
        <v>昭54.11.7</v>
      </c>
      <c r="AF382" s="662" t="str">
        <f t="shared" si="63"/>
        <v>昭54.11.7</v>
      </c>
      <c r="AG382" s="662" t="str">
        <f t="shared" si="64"/>
        <v/>
      </c>
      <c r="AH382" s="662">
        <f t="shared" si="61"/>
        <v>8</v>
      </c>
      <c r="AI382" s="662" t="str">
        <f t="shared" si="65"/>
        <v>31</v>
      </c>
      <c r="AJ382" s="662" t="str">
        <f t="shared" si="66"/>
        <v>31_今別</v>
      </c>
      <c r="AK382" s="693" t="str">
        <f>IFERROR(VLOOKUP(AJ382,観測点コードリスト!$L$2:$N$1665,3,FALSE),"")</f>
        <v>1026</v>
      </c>
    </row>
    <row r="383" spans="1:37" hidden="1">
      <c r="A383" s="662" t="s">
        <v>839</v>
      </c>
      <c r="B383" s="662">
        <v>31910</v>
      </c>
      <c r="C383" s="662" t="s">
        <v>4609</v>
      </c>
      <c r="D383" s="662" t="s">
        <v>872</v>
      </c>
      <c r="E383" s="662" t="s">
        <v>873</v>
      </c>
      <c r="F383" s="662" t="s">
        <v>874</v>
      </c>
      <c r="G383" s="662">
        <v>40</v>
      </c>
      <c r="H383" s="662">
        <v>48.5</v>
      </c>
      <c r="I383" s="662">
        <v>140</v>
      </c>
      <c r="J383" s="662">
        <v>27.5</v>
      </c>
      <c r="K383" s="662">
        <v>9</v>
      </c>
      <c r="L383" s="662" t="s">
        <v>22</v>
      </c>
      <c r="M383" s="662" t="s">
        <v>22</v>
      </c>
      <c r="N383" s="662" t="s">
        <v>4619</v>
      </c>
      <c r="O383" s="662" t="s">
        <v>4740</v>
      </c>
      <c r="P383" s="662" t="s">
        <v>22</v>
      </c>
      <c r="Q383" s="667">
        <f t="shared" si="67"/>
        <v>40.808332999999998</v>
      </c>
      <c r="R383" s="667">
        <f t="shared" si="68"/>
        <v>140.45833300000001</v>
      </c>
      <c r="T383" s="668" t="s">
        <v>22</v>
      </c>
      <c r="U383" s="668" t="s">
        <v>22</v>
      </c>
      <c r="V383" s="668" t="s">
        <v>22</v>
      </c>
      <c r="W383" s="668" t="s">
        <v>22</v>
      </c>
      <c r="X383" s="668" t="s">
        <v>4605</v>
      </c>
      <c r="Y383" s="668" t="s">
        <v>22</v>
      </c>
      <c r="Z383" s="668" t="s">
        <v>22</v>
      </c>
      <c r="AB383" s="662" t="str">
        <f t="shared" si="58"/>
        <v>-</v>
      </c>
      <c r="AC383" s="662" t="str">
        <f t="shared" si="59"/>
        <v>昭54.11.6</v>
      </c>
      <c r="AD383" s="662" t="str">
        <f t="shared" si="62"/>
        <v>昭</v>
      </c>
      <c r="AE383" s="662" t="str">
        <f t="shared" si="60"/>
        <v>昭54.11.6</v>
      </c>
      <c r="AF383" s="662" t="str">
        <f t="shared" si="63"/>
        <v>昭54.11.6</v>
      </c>
      <c r="AG383" s="662" t="str">
        <f t="shared" si="64"/>
        <v/>
      </c>
      <c r="AH383" s="662">
        <f t="shared" si="61"/>
        <v>8</v>
      </c>
      <c r="AI383" s="662" t="str">
        <f t="shared" si="65"/>
        <v>31</v>
      </c>
      <c r="AJ383" s="662" t="str">
        <f t="shared" si="66"/>
        <v>31_五所川原</v>
      </c>
      <c r="AK383" s="693" t="str">
        <f>IFERROR(VLOOKUP(AJ383,観測点コードリスト!$L$2:$N$1665,3,FALSE),"")</f>
        <v>0164</v>
      </c>
    </row>
    <row r="384" spans="1:37" hidden="1">
      <c r="A384" s="662" t="s">
        <v>839</v>
      </c>
      <c r="B384" s="662">
        <v>31913</v>
      </c>
      <c r="C384" s="662" t="s">
        <v>23</v>
      </c>
      <c r="D384" s="662" t="s">
        <v>839</v>
      </c>
      <c r="E384" s="662" t="s">
        <v>876</v>
      </c>
      <c r="F384" s="662" t="s">
        <v>877</v>
      </c>
      <c r="G384" s="662">
        <v>40</v>
      </c>
      <c r="H384" s="662">
        <v>49.3</v>
      </c>
      <c r="I384" s="662">
        <v>140</v>
      </c>
      <c r="J384" s="662">
        <v>46.1</v>
      </c>
      <c r="K384" s="662">
        <v>3</v>
      </c>
      <c r="L384" s="662" t="s">
        <v>22</v>
      </c>
      <c r="M384" s="662" t="s">
        <v>22</v>
      </c>
      <c r="N384" s="662" t="s">
        <v>4658</v>
      </c>
      <c r="O384" s="662" t="s">
        <v>4740</v>
      </c>
      <c r="P384" s="662" t="s">
        <v>22</v>
      </c>
      <c r="Q384" s="667">
        <f t="shared" si="67"/>
        <v>40.821666999999998</v>
      </c>
      <c r="R384" s="667">
        <f t="shared" si="68"/>
        <v>140.76833300000001</v>
      </c>
      <c r="T384" s="668" t="s">
        <v>22</v>
      </c>
      <c r="U384" s="668" t="s">
        <v>22</v>
      </c>
      <c r="V384" s="668" t="s">
        <v>22</v>
      </c>
      <c r="W384" s="668" t="s">
        <v>22</v>
      </c>
      <c r="X384" s="668" t="s">
        <v>4605</v>
      </c>
      <c r="Y384" s="668" t="s">
        <v>22</v>
      </c>
      <c r="Z384" s="668" t="s">
        <v>22</v>
      </c>
      <c r="AB384" s="662" t="str">
        <f t="shared" si="58"/>
        <v>-</v>
      </c>
      <c r="AC384" s="662" t="str">
        <f t="shared" si="59"/>
        <v>平10.3.2</v>
      </c>
      <c r="AD384" s="662" t="str">
        <f t="shared" si="62"/>
        <v>平</v>
      </c>
      <c r="AE384" s="662" t="str">
        <f t="shared" si="60"/>
        <v>平10.3.2</v>
      </c>
      <c r="AF384" s="662" t="str">
        <f t="shared" si="63"/>
        <v>平10.3.2</v>
      </c>
      <c r="AG384" s="662" t="str">
        <f t="shared" si="64"/>
        <v/>
      </c>
      <c r="AH384" s="662">
        <f t="shared" si="61"/>
        <v>7</v>
      </c>
      <c r="AI384" s="662" t="str">
        <f t="shared" si="65"/>
        <v>31</v>
      </c>
      <c r="AJ384" s="662" t="str">
        <f t="shared" si="66"/>
        <v>31_青森</v>
      </c>
      <c r="AK384" s="693" t="str">
        <f>IFERROR(VLOOKUP(AJ384,観測点コードリスト!$L$2:$N$1665,3,FALSE),"")</f>
        <v>47575</v>
      </c>
    </row>
    <row r="385" spans="1:37" ht="18.75" hidden="1" customHeight="1">
      <c r="A385" s="662" t="s">
        <v>839</v>
      </c>
      <c r="B385" s="662">
        <v>31916</v>
      </c>
      <c r="C385" s="662" t="s">
        <v>4609</v>
      </c>
      <c r="D385" s="662" t="s">
        <v>883</v>
      </c>
      <c r="E385" s="662" t="s">
        <v>884</v>
      </c>
      <c r="F385" s="662" t="s">
        <v>885</v>
      </c>
      <c r="G385" s="662">
        <v>40</v>
      </c>
      <c r="H385" s="662">
        <v>53.1</v>
      </c>
      <c r="I385" s="662">
        <v>141</v>
      </c>
      <c r="J385" s="662">
        <v>9.6</v>
      </c>
      <c r="K385" s="662">
        <v>14</v>
      </c>
      <c r="L385" s="662" t="s">
        <v>22</v>
      </c>
      <c r="M385" s="662" t="s">
        <v>22</v>
      </c>
      <c r="N385" s="662" t="s">
        <v>886</v>
      </c>
      <c r="O385" s="662" t="s">
        <v>4740</v>
      </c>
      <c r="P385" s="662" t="s">
        <v>22</v>
      </c>
      <c r="Q385" s="667">
        <f t="shared" si="67"/>
        <v>40.884999999999998</v>
      </c>
      <c r="R385" s="667">
        <f t="shared" si="68"/>
        <v>141.16</v>
      </c>
      <c r="T385" s="668" t="s">
        <v>22</v>
      </c>
      <c r="U385" s="668" t="s">
        <v>22</v>
      </c>
      <c r="V385" s="668" t="s">
        <v>22</v>
      </c>
      <c r="W385" s="668" t="s">
        <v>22</v>
      </c>
      <c r="X385" s="668" t="s">
        <v>4605</v>
      </c>
      <c r="Y385" s="668" t="s">
        <v>22</v>
      </c>
      <c r="Z385" s="668" t="s">
        <v>22</v>
      </c>
      <c r="AB385" s="662" t="str">
        <f t="shared" si="58"/>
        <v>-</v>
      </c>
      <c r="AC385" s="662" t="str">
        <f t="shared" si="59"/>
        <v>平20.11.21</v>
      </c>
      <c r="AD385" s="662" t="str">
        <f t="shared" si="62"/>
        <v>平</v>
      </c>
      <c r="AE385" s="662" t="str">
        <f t="shared" si="60"/>
        <v>平20.11.21</v>
      </c>
      <c r="AF385" s="662" t="str">
        <f t="shared" si="63"/>
        <v>平20.11.21</v>
      </c>
      <c r="AG385" s="662" t="str">
        <f t="shared" si="64"/>
        <v/>
      </c>
      <c r="AH385" s="662">
        <f t="shared" si="61"/>
        <v>9</v>
      </c>
      <c r="AI385" s="662" t="str">
        <f t="shared" si="65"/>
        <v>31</v>
      </c>
      <c r="AJ385" s="662" t="str">
        <f t="shared" si="66"/>
        <v>31_野辺地</v>
      </c>
      <c r="AK385" s="693" t="str">
        <f>IFERROR(VLOOKUP(AJ385,観測点コードリスト!$L$2:$N$1665,3,FALSE),"")</f>
        <v>0162</v>
      </c>
    </row>
    <row r="386" spans="1:37" hidden="1">
      <c r="A386" s="662" t="s">
        <v>839</v>
      </c>
      <c r="B386" s="662">
        <v>31920</v>
      </c>
      <c r="C386" s="662" t="s">
        <v>4609</v>
      </c>
      <c r="D386" s="662" t="s">
        <v>910</v>
      </c>
      <c r="E386" s="662" t="s">
        <v>911</v>
      </c>
      <c r="F386" s="662" t="s">
        <v>912</v>
      </c>
      <c r="G386" s="662">
        <v>40</v>
      </c>
      <c r="H386" s="662">
        <v>36.700000000000003</v>
      </c>
      <c r="I386" s="662">
        <v>140</v>
      </c>
      <c r="J386" s="662">
        <v>27.3</v>
      </c>
      <c r="K386" s="662">
        <v>30</v>
      </c>
      <c r="L386" s="662" t="s">
        <v>22</v>
      </c>
      <c r="M386" s="662" t="s">
        <v>22</v>
      </c>
      <c r="N386" s="662" t="s">
        <v>4615</v>
      </c>
      <c r="O386" s="662" t="s">
        <v>4740</v>
      </c>
      <c r="P386" s="662" t="s">
        <v>22</v>
      </c>
      <c r="Q386" s="667">
        <f t="shared" si="67"/>
        <v>40.611666999999997</v>
      </c>
      <c r="R386" s="667">
        <f t="shared" si="68"/>
        <v>140.45500000000001</v>
      </c>
      <c r="T386" s="668" t="s">
        <v>22</v>
      </c>
      <c r="U386" s="668" t="s">
        <v>22</v>
      </c>
      <c r="V386" s="668" t="s">
        <v>22</v>
      </c>
      <c r="W386" s="668" t="s">
        <v>22</v>
      </c>
      <c r="X386" s="668" t="s">
        <v>4605</v>
      </c>
      <c r="Y386" s="668" t="s">
        <v>22</v>
      </c>
      <c r="Z386" s="668" t="s">
        <v>22</v>
      </c>
      <c r="AB386" s="662" t="str">
        <f t="shared" si="58"/>
        <v>-</v>
      </c>
      <c r="AC386" s="662" t="str">
        <f t="shared" si="59"/>
        <v>昭57.10.13</v>
      </c>
      <c r="AD386" s="662" t="str">
        <f t="shared" si="62"/>
        <v>昭</v>
      </c>
      <c r="AE386" s="662" t="str">
        <f t="shared" si="60"/>
        <v>昭57.10.13</v>
      </c>
      <c r="AF386" s="662" t="str">
        <f t="shared" si="63"/>
        <v>昭57.10.13</v>
      </c>
      <c r="AG386" s="662" t="str">
        <f t="shared" si="64"/>
        <v/>
      </c>
      <c r="AH386" s="662">
        <f t="shared" si="61"/>
        <v>9</v>
      </c>
      <c r="AI386" s="662" t="str">
        <f t="shared" si="65"/>
        <v>31</v>
      </c>
      <c r="AJ386" s="662" t="str">
        <f t="shared" si="66"/>
        <v>31_弘前</v>
      </c>
      <c r="AK386" s="693" t="str">
        <f>IFERROR(VLOOKUP(AJ386,観測点コードリスト!$L$2:$N$1665,3,FALSE),"")</f>
        <v>0166</v>
      </c>
    </row>
    <row r="387" spans="1:37" hidden="1">
      <c r="A387" s="662" t="s">
        <v>839</v>
      </c>
      <c r="B387" s="662">
        <v>31923</v>
      </c>
      <c r="C387" s="662" t="s">
        <v>23</v>
      </c>
      <c r="D387" s="662" t="s">
        <v>902</v>
      </c>
      <c r="E387" s="662" t="s">
        <v>903</v>
      </c>
      <c r="F387" s="662" t="s">
        <v>904</v>
      </c>
      <c r="G387" s="662">
        <v>40</v>
      </c>
      <c r="H387" s="662">
        <v>38.700000000000003</v>
      </c>
      <c r="I387" s="662">
        <v>139</v>
      </c>
      <c r="J387" s="662">
        <v>55.9</v>
      </c>
      <c r="K387" s="662">
        <v>66</v>
      </c>
      <c r="L387" s="662" t="s">
        <v>22</v>
      </c>
      <c r="M387" s="662" t="s">
        <v>22</v>
      </c>
      <c r="N387" s="662" t="s">
        <v>4660</v>
      </c>
      <c r="O387" s="662" t="s">
        <v>4740</v>
      </c>
      <c r="P387" s="662" t="s">
        <v>22</v>
      </c>
      <c r="Q387" s="667">
        <f t="shared" si="67"/>
        <v>40.645000000000003</v>
      </c>
      <c r="R387" s="667">
        <f t="shared" si="68"/>
        <v>139.931667</v>
      </c>
      <c r="T387" s="668" t="s">
        <v>22</v>
      </c>
      <c r="U387" s="668" t="s">
        <v>22</v>
      </c>
      <c r="V387" s="668" t="s">
        <v>22</v>
      </c>
      <c r="W387" s="668" t="s">
        <v>22</v>
      </c>
      <c r="X387" s="668" t="s">
        <v>4605</v>
      </c>
      <c r="Y387" s="668" t="s">
        <v>22</v>
      </c>
      <c r="Z387" s="668" t="s">
        <v>22</v>
      </c>
      <c r="AB387" s="662" t="str">
        <f t="shared" si="58"/>
        <v>-</v>
      </c>
      <c r="AC387" s="662" t="str">
        <f t="shared" si="59"/>
        <v>平11.12.17</v>
      </c>
      <c r="AD387" s="662" t="str">
        <f t="shared" si="62"/>
        <v>平</v>
      </c>
      <c r="AE387" s="662" t="str">
        <f t="shared" si="60"/>
        <v>平11.12.17</v>
      </c>
      <c r="AF387" s="662" t="str">
        <f t="shared" si="63"/>
        <v>平11.12.17</v>
      </c>
      <c r="AG387" s="662" t="str">
        <f t="shared" si="64"/>
        <v/>
      </c>
      <c r="AH387" s="662">
        <f t="shared" si="61"/>
        <v>9</v>
      </c>
      <c r="AI387" s="662" t="str">
        <f t="shared" si="65"/>
        <v>31</v>
      </c>
      <c r="AJ387" s="662" t="str">
        <f t="shared" si="66"/>
        <v>31_深浦</v>
      </c>
      <c r="AK387" s="693" t="str">
        <f>IFERROR(VLOOKUP(AJ387,観測点コードリスト!$L$2:$N$1665,3,FALSE),"")</f>
        <v>47574</v>
      </c>
    </row>
    <row r="388" spans="1:37" hidden="1">
      <c r="A388" s="662" t="s">
        <v>839</v>
      </c>
      <c r="B388" s="662">
        <v>31925</v>
      </c>
      <c r="C388" s="662" t="s">
        <v>4609</v>
      </c>
      <c r="D388" s="662" t="s">
        <v>917</v>
      </c>
      <c r="E388" s="662" t="s">
        <v>918</v>
      </c>
      <c r="F388" s="662" t="s">
        <v>919</v>
      </c>
      <c r="G388" s="662">
        <v>40</v>
      </c>
      <c r="H388" s="662">
        <v>38.9</v>
      </c>
      <c r="I388" s="662">
        <v>140</v>
      </c>
      <c r="J388" s="662">
        <v>50.9</v>
      </c>
      <c r="K388" s="662">
        <v>890</v>
      </c>
      <c r="L388" s="662" t="s">
        <v>22</v>
      </c>
      <c r="M388" s="662" t="s">
        <v>22</v>
      </c>
      <c r="N388" s="662" t="s">
        <v>4661</v>
      </c>
      <c r="O388" s="662" t="s">
        <v>4740</v>
      </c>
      <c r="P388" s="662" t="s">
        <v>22</v>
      </c>
      <c r="Q388" s="667">
        <f t="shared" si="67"/>
        <v>40.648333000000001</v>
      </c>
      <c r="R388" s="667">
        <f t="shared" si="68"/>
        <v>140.848333</v>
      </c>
      <c r="T388" s="668" t="s">
        <v>22</v>
      </c>
      <c r="U388" s="668" t="s">
        <v>22</v>
      </c>
      <c r="V388" s="668" t="s">
        <v>22</v>
      </c>
      <c r="W388" s="668" t="s">
        <v>22</v>
      </c>
      <c r="X388" s="668" t="s">
        <v>4605</v>
      </c>
      <c r="Y388" s="668" t="s">
        <v>22</v>
      </c>
      <c r="Z388" s="668" t="s">
        <v>22</v>
      </c>
      <c r="AB388" s="662" t="str">
        <f t="shared" ref="AB388:AB451" si="69">IF(T388="●",IF(AD388="(",LEFT(AF388,AG388-1),IF(AD388="#",$AB$1,AF388)),"-")</f>
        <v>-</v>
      </c>
      <c r="AC388" s="662" t="str">
        <f t="shared" ref="AC388:AC451" si="70">IF(AF388="","-",IF(AD388="(",RIGHT(AF388,AH388-AG388),AF388))</f>
        <v>昭54.11.2</v>
      </c>
      <c r="AD388" s="662" t="str">
        <f t="shared" si="62"/>
        <v>昭</v>
      </c>
      <c r="AE388" s="662" t="str">
        <f t="shared" ref="AE388:AE451" si="71">SUBSTITUTE(N388,"#","")</f>
        <v>昭54.11.2</v>
      </c>
      <c r="AF388" s="662" t="str">
        <f t="shared" si="63"/>
        <v>昭54.11.2</v>
      </c>
      <c r="AG388" s="662" t="str">
        <f t="shared" si="64"/>
        <v/>
      </c>
      <c r="AH388" s="662">
        <f t="shared" ref="AH388:AH451" si="72">LEN(AF388)</f>
        <v>8</v>
      </c>
      <c r="AI388" s="662" t="str">
        <f t="shared" si="65"/>
        <v>31</v>
      </c>
      <c r="AJ388" s="662" t="str">
        <f t="shared" si="66"/>
        <v>31_酸ケ湯</v>
      </c>
      <c r="AK388" s="693" t="str">
        <f>IFERROR(VLOOKUP(AJ388,観測点コードリスト!$L$2:$N$1665,3,FALSE),"")</f>
        <v>1079</v>
      </c>
    </row>
    <row r="389" spans="1:37" hidden="1">
      <c r="A389" s="662" t="s">
        <v>839</v>
      </c>
      <c r="B389" s="662">
        <v>31935</v>
      </c>
      <c r="C389" s="662" t="s">
        <v>4609</v>
      </c>
      <c r="D389" s="662" t="s">
        <v>942</v>
      </c>
      <c r="E389" s="662" t="s">
        <v>943</v>
      </c>
      <c r="F389" s="662" t="s">
        <v>944</v>
      </c>
      <c r="G389" s="662">
        <v>40</v>
      </c>
      <c r="H389" s="662">
        <v>28.9</v>
      </c>
      <c r="I389" s="662">
        <v>140</v>
      </c>
      <c r="J389" s="662">
        <v>37.200000000000003</v>
      </c>
      <c r="K389" s="662">
        <v>135</v>
      </c>
      <c r="L389" s="662" t="s">
        <v>22</v>
      </c>
      <c r="M389" s="662" t="s">
        <v>22</v>
      </c>
      <c r="N389" s="662" t="s">
        <v>4634</v>
      </c>
      <c r="O389" s="662" t="s">
        <v>4740</v>
      </c>
      <c r="P389" s="662" t="s">
        <v>22</v>
      </c>
      <c r="Q389" s="667">
        <f t="shared" si="67"/>
        <v>40.481667000000002</v>
      </c>
      <c r="R389" s="667">
        <f t="shared" si="68"/>
        <v>140.62</v>
      </c>
      <c r="T389" s="668" t="s">
        <v>22</v>
      </c>
      <c r="U389" s="668" t="s">
        <v>22</v>
      </c>
      <c r="V389" s="668" t="s">
        <v>22</v>
      </c>
      <c r="W389" s="668" t="s">
        <v>22</v>
      </c>
      <c r="X389" s="668" t="s">
        <v>4605</v>
      </c>
      <c r="Y389" s="668" t="s">
        <v>22</v>
      </c>
      <c r="Z389" s="668" t="s">
        <v>22</v>
      </c>
      <c r="AB389" s="662" t="str">
        <f t="shared" si="69"/>
        <v>-</v>
      </c>
      <c r="AC389" s="662" t="str">
        <f t="shared" si="70"/>
        <v>昭54.11.5</v>
      </c>
      <c r="AD389" s="662" t="str">
        <f t="shared" ref="AD389:AD452" si="73">LEFT(N389,1)</f>
        <v>昭</v>
      </c>
      <c r="AE389" s="662" t="str">
        <f t="shared" si="71"/>
        <v>昭54.11.5</v>
      </c>
      <c r="AF389" s="662" t="str">
        <f t="shared" ref="AF389:AF452" si="74">SUBSTITUTE(AE389,"(","")</f>
        <v>昭54.11.5</v>
      </c>
      <c r="AG389" s="662" t="str">
        <f t="shared" ref="AG389:AG452" si="75">IFERROR(FIND(")",AF389),"")</f>
        <v/>
      </c>
      <c r="AH389" s="662">
        <f t="shared" si="72"/>
        <v>8</v>
      </c>
      <c r="AI389" s="662" t="str">
        <f t="shared" ref="AI389:AI452" si="76">LEFT(B389,2)</f>
        <v>31</v>
      </c>
      <c r="AJ389" s="662" t="str">
        <f t="shared" ref="AJ389:AJ452" si="77">AI389&amp;"_"&amp;D389</f>
        <v>31_碇ケ関</v>
      </c>
      <c r="AK389" s="693" t="str">
        <f>IFERROR(VLOOKUP(AJ389,観測点コードリスト!$L$2:$N$1665,3,FALSE),"")</f>
        <v>0175</v>
      </c>
    </row>
    <row r="390" spans="1:37" hidden="1">
      <c r="A390" s="662" t="s">
        <v>839</v>
      </c>
      <c r="B390" s="662">
        <v>31940</v>
      </c>
      <c r="C390" s="662" t="s">
        <v>4609</v>
      </c>
      <c r="D390" s="662" t="s">
        <v>860</v>
      </c>
      <c r="E390" s="662" t="s">
        <v>861</v>
      </c>
      <c r="F390" s="662" t="s">
        <v>862</v>
      </c>
      <c r="G390" s="662">
        <v>41</v>
      </c>
      <c r="H390" s="662">
        <v>8.6999999999999993</v>
      </c>
      <c r="I390" s="662">
        <v>140</v>
      </c>
      <c r="J390" s="662">
        <v>49.3</v>
      </c>
      <c r="K390" s="662">
        <v>15</v>
      </c>
      <c r="L390" s="662" t="s">
        <v>22</v>
      </c>
      <c r="M390" s="662" t="s">
        <v>22</v>
      </c>
      <c r="N390" s="662" t="s">
        <v>4614</v>
      </c>
      <c r="O390" s="662" t="s">
        <v>4740</v>
      </c>
      <c r="P390" s="662" t="s">
        <v>22</v>
      </c>
      <c r="Q390" s="667">
        <f t="shared" si="67"/>
        <v>41.145000000000003</v>
      </c>
      <c r="R390" s="667">
        <f t="shared" si="68"/>
        <v>140.82166699999999</v>
      </c>
      <c r="T390" s="668" t="s">
        <v>22</v>
      </c>
      <c r="U390" s="668" t="s">
        <v>22</v>
      </c>
      <c r="V390" s="668" t="s">
        <v>22</v>
      </c>
      <c r="W390" s="668" t="s">
        <v>22</v>
      </c>
      <c r="X390" s="668" t="s">
        <v>4605</v>
      </c>
      <c r="Y390" s="668" t="s">
        <v>22</v>
      </c>
      <c r="Z390" s="668" t="s">
        <v>22</v>
      </c>
      <c r="AB390" s="662" t="str">
        <f t="shared" si="69"/>
        <v>-</v>
      </c>
      <c r="AC390" s="662" t="str">
        <f t="shared" si="70"/>
        <v>昭58.10.7</v>
      </c>
      <c r="AD390" s="662" t="str">
        <f t="shared" si="73"/>
        <v>昭</v>
      </c>
      <c r="AE390" s="662" t="str">
        <f t="shared" si="71"/>
        <v>昭58.10.7</v>
      </c>
      <c r="AF390" s="662" t="str">
        <f t="shared" si="74"/>
        <v>昭58.10.7</v>
      </c>
      <c r="AG390" s="662" t="str">
        <f t="shared" si="75"/>
        <v/>
      </c>
      <c r="AH390" s="662">
        <f t="shared" si="72"/>
        <v>8</v>
      </c>
      <c r="AI390" s="662" t="str">
        <f t="shared" si="76"/>
        <v>31</v>
      </c>
      <c r="AJ390" s="662" t="str">
        <f t="shared" si="77"/>
        <v>31_脇野沢</v>
      </c>
      <c r="AK390" s="693" t="str">
        <f>IFERROR(VLOOKUP(AJ390,観測点コードリスト!$L$2:$N$1665,3,FALSE),"")</f>
        <v>1124</v>
      </c>
    </row>
    <row r="391" spans="1:37" hidden="1">
      <c r="A391" s="662" t="s">
        <v>839</v>
      </c>
      <c r="B391" s="662">
        <v>31945</v>
      </c>
      <c r="C391" s="662" t="s">
        <v>4609</v>
      </c>
      <c r="D391" s="662" t="s">
        <v>891</v>
      </c>
      <c r="E391" s="662" t="s">
        <v>892</v>
      </c>
      <c r="F391" s="662" t="s">
        <v>893</v>
      </c>
      <c r="G391" s="662">
        <v>40</v>
      </c>
      <c r="H391" s="662">
        <v>46.6</v>
      </c>
      <c r="I391" s="662">
        <v>140</v>
      </c>
      <c r="J391" s="662">
        <v>12.3</v>
      </c>
      <c r="K391" s="662">
        <v>40</v>
      </c>
      <c r="L391" s="662" t="s">
        <v>22</v>
      </c>
      <c r="M391" s="662" t="s">
        <v>22</v>
      </c>
      <c r="N391" s="662" t="s">
        <v>4622</v>
      </c>
      <c r="O391" s="662" t="s">
        <v>4740</v>
      </c>
      <c r="P391" s="662" t="s">
        <v>22</v>
      </c>
      <c r="Q391" s="667">
        <f t="shared" si="67"/>
        <v>40.776667000000003</v>
      </c>
      <c r="R391" s="667">
        <f t="shared" si="68"/>
        <v>140.20500000000001</v>
      </c>
      <c r="T391" s="668" t="s">
        <v>22</v>
      </c>
      <c r="U391" s="668" t="s">
        <v>22</v>
      </c>
      <c r="V391" s="668" t="s">
        <v>22</v>
      </c>
      <c r="W391" s="668" t="s">
        <v>22</v>
      </c>
      <c r="X391" s="668" t="s">
        <v>4605</v>
      </c>
      <c r="Y391" s="668" t="s">
        <v>22</v>
      </c>
      <c r="Z391" s="668" t="s">
        <v>22</v>
      </c>
      <c r="AB391" s="662" t="str">
        <f t="shared" si="69"/>
        <v>-</v>
      </c>
      <c r="AC391" s="662" t="str">
        <f t="shared" si="70"/>
        <v>昭58.10.6</v>
      </c>
      <c r="AD391" s="662" t="str">
        <f t="shared" si="73"/>
        <v>昭</v>
      </c>
      <c r="AE391" s="662" t="str">
        <f t="shared" si="71"/>
        <v>昭58.10.6</v>
      </c>
      <c r="AF391" s="662" t="str">
        <f t="shared" si="74"/>
        <v>昭58.10.6</v>
      </c>
      <c r="AG391" s="662" t="str">
        <f t="shared" si="75"/>
        <v/>
      </c>
      <c r="AH391" s="662">
        <f t="shared" si="72"/>
        <v>8</v>
      </c>
      <c r="AI391" s="662" t="str">
        <f t="shared" si="76"/>
        <v>31</v>
      </c>
      <c r="AJ391" s="662" t="str">
        <f t="shared" si="77"/>
        <v>31_鰺ケ沢</v>
      </c>
      <c r="AK391" s="693" t="str">
        <f>IFERROR(VLOOKUP(AJ391,観測点コードリスト!$L$2:$N$1665,3,FALSE),"")</f>
        <v>0163</v>
      </c>
    </row>
    <row r="392" spans="1:37" ht="18.75" hidden="1" customHeight="1">
      <c r="A392" s="662" t="s">
        <v>839</v>
      </c>
      <c r="B392" s="662">
        <v>31950</v>
      </c>
      <c r="C392" s="662" t="s">
        <v>4609</v>
      </c>
      <c r="D392" s="662" t="s">
        <v>933</v>
      </c>
      <c r="E392" s="662" t="s">
        <v>934</v>
      </c>
      <c r="F392" s="662" t="s">
        <v>935</v>
      </c>
      <c r="G392" s="662">
        <v>40</v>
      </c>
      <c r="H392" s="662">
        <v>36.4</v>
      </c>
      <c r="I392" s="662">
        <v>141</v>
      </c>
      <c r="J392" s="662">
        <v>14</v>
      </c>
      <c r="K392" s="662">
        <v>55</v>
      </c>
      <c r="L392" s="662" t="s">
        <v>22</v>
      </c>
      <c r="M392" s="662" t="s">
        <v>22</v>
      </c>
      <c r="N392" s="662" t="s">
        <v>599</v>
      </c>
      <c r="O392" s="662" t="s">
        <v>4740</v>
      </c>
      <c r="P392" s="662" t="s">
        <v>22</v>
      </c>
      <c r="Q392" s="667">
        <f t="shared" si="67"/>
        <v>40.606667000000002</v>
      </c>
      <c r="R392" s="667">
        <f t="shared" si="68"/>
        <v>141.23333299999999</v>
      </c>
      <c r="T392" s="668" t="s">
        <v>22</v>
      </c>
      <c r="U392" s="668" t="s">
        <v>22</v>
      </c>
      <c r="V392" s="668" t="s">
        <v>22</v>
      </c>
      <c r="W392" s="668" t="s">
        <v>22</v>
      </c>
      <c r="X392" s="668" t="s">
        <v>4605</v>
      </c>
      <c r="Y392" s="668" t="s">
        <v>22</v>
      </c>
      <c r="Z392" s="668" t="s">
        <v>22</v>
      </c>
      <c r="AB392" s="662" t="str">
        <f t="shared" si="69"/>
        <v>-</v>
      </c>
      <c r="AC392" s="662" t="str">
        <f t="shared" si="70"/>
        <v>昭58.10.5</v>
      </c>
      <c r="AD392" s="662" t="str">
        <f t="shared" si="73"/>
        <v>昭</v>
      </c>
      <c r="AE392" s="662" t="str">
        <f t="shared" si="71"/>
        <v>昭58.10.5</v>
      </c>
      <c r="AF392" s="662" t="str">
        <f t="shared" si="74"/>
        <v>昭58.10.5</v>
      </c>
      <c r="AG392" s="662" t="str">
        <f t="shared" si="75"/>
        <v/>
      </c>
      <c r="AH392" s="662">
        <f t="shared" si="72"/>
        <v>8</v>
      </c>
      <c r="AI392" s="662" t="str">
        <f t="shared" si="76"/>
        <v>31</v>
      </c>
      <c r="AJ392" s="662" t="str">
        <f t="shared" si="77"/>
        <v>31_十和田</v>
      </c>
      <c r="AK392" s="693" t="str">
        <f>IFERROR(VLOOKUP(AJ392,観測点コードリスト!$L$2:$N$1665,3,FALSE),"")</f>
        <v>0172</v>
      </c>
    </row>
    <row r="393" spans="1:37" hidden="1">
      <c r="A393" s="662" t="s">
        <v>839</v>
      </c>
      <c r="B393" s="662">
        <v>31953</v>
      </c>
      <c r="C393" s="662" t="s">
        <v>23</v>
      </c>
      <c r="D393" s="662" t="s">
        <v>937</v>
      </c>
      <c r="E393" s="662" t="s">
        <v>938</v>
      </c>
      <c r="F393" s="662" t="s">
        <v>939</v>
      </c>
      <c r="G393" s="662">
        <v>40</v>
      </c>
      <c r="H393" s="662">
        <v>31.6</v>
      </c>
      <c r="I393" s="662">
        <v>141</v>
      </c>
      <c r="J393" s="662">
        <v>31.3</v>
      </c>
      <c r="K393" s="662">
        <v>27</v>
      </c>
      <c r="L393" s="662" t="s">
        <v>22</v>
      </c>
      <c r="M393" s="662" t="s">
        <v>22</v>
      </c>
      <c r="N393" s="662" t="s">
        <v>4658</v>
      </c>
      <c r="O393" s="662" t="s">
        <v>4740</v>
      </c>
      <c r="P393" s="662" t="s">
        <v>22</v>
      </c>
      <c r="Q393" s="667">
        <f t="shared" si="67"/>
        <v>40.526667000000003</v>
      </c>
      <c r="R393" s="667">
        <f t="shared" si="68"/>
        <v>141.52166700000001</v>
      </c>
      <c r="T393" s="668" t="s">
        <v>22</v>
      </c>
      <c r="U393" s="668" t="s">
        <v>22</v>
      </c>
      <c r="V393" s="668" t="s">
        <v>22</v>
      </c>
      <c r="W393" s="668" t="s">
        <v>22</v>
      </c>
      <c r="X393" s="668" t="s">
        <v>4605</v>
      </c>
      <c r="Y393" s="668" t="s">
        <v>22</v>
      </c>
      <c r="Z393" s="668" t="s">
        <v>22</v>
      </c>
      <c r="AB393" s="662" t="str">
        <f t="shared" si="69"/>
        <v>-</v>
      </c>
      <c r="AC393" s="662" t="str">
        <f t="shared" si="70"/>
        <v>平10.3.2</v>
      </c>
      <c r="AD393" s="662" t="str">
        <f t="shared" si="73"/>
        <v>平</v>
      </c>
      <c r="AE393" s="662" t="str">
        <f t="shared" si="71"/>
        <v>平10.3.2</v>
      </c>
      <c r="AF393" s="662" t="str">
        <f t="shared" si="74"/>
        <v>平10.3.2</v>
      </c>
      <c r="AG393" s="662" t="str">
        <f t="shared" si="75"/>
        <v/>
      </c>
      <c r="AH393" s="662">
        <f t="shared" si="72"/>
        <v>7</v>
      </c>
      <c r="AI393" s="662" t="str">
        <f t="shared" si="76"/>
        <v>31</v>
      </c>
      <c r="AJ393" s="662" t="str">
        <f t="shared" si="77"/>
        <v>31_八戸</v>
      </c>
      <c r="AK393" s="693" t="str">
        <f>IFERROR(VLOOKUP(AJ393,観測点コードリスト!$L$2:$N$1665,3,FALSE),"")</f>
        <v>47581</v>
      </c>
    </row>
    <row r="394" spans="1:37" hidden="1">
      <c r="A394" s="662" t="s">
        <v>839</v>
      </c>
      <c r="B394" s="662">
        <v>31955</v>
      </c>
      <c r="C394" s="662" t="s">
        <v>4609</v>
      </c>
      <c r="D394" s="662" t="s">
        <v>954</v>
      </c>
      <c r="E394" s="662" t="s">
        <v>955</v>
      </c>
      <c r="F394" s="662" t="s">
        <v>956</v>
      </c>
      <c r="G394" s="662">
        <v>40</v>
      </c>
      <c r="H394" s="662">
        <v>23</v>
      </c>
      <c r="I394" s="662">
        <v>141</v>
      </c>
      <c r="J394" s="662">
        <v>15.4</v>
      </c>
      <c r="K394" s="662">
        <v>60</v>
      </c>
      <c r="L394" s="662" t="s">
        <v>22</v>
      </c>
      <c r="M394" s="662" t="s">
        <v>22</v>
      </c>
      <c r="N394" s="662" t="s">
        <v>599</v>
      </c>
      <c r="O394" s="662" t="s">
        <v>4740</v>
      </c>
      <c r="P394" s="662" t="s">
        <v>22</v>
      </c>
      <c r="Q394" s="667">
        <f t="shared" si="67"/>
        <v>40.383333</v>
      </c>
      <c r="R394" s="667">
        <f t="shared" si="68"/>
        <v>141.25666699999999</v>
      </c>
      <c r="T394" s="668" t="s">
        <v>22</v>
      </c>
      <c r="U394" s="668" t="s">
        <v>22</v>
      </c>
      <c r="V394" s="668" t="s">
        <v>22</v>
      </c>
      <c r="W394" s="668" t="s">
        <v>22</v>
      </c>
      <c r="X394" s="668" t="s">
        <v>4605</v>
      </c>
      <c r="Y394" s="668" t="s">
        <v>22</v>
      </c>
      <c r="Z394" s="668" t="s">
        <v>22</v>
      </c>
      <c r="AB394" s="662" t="str">
        <f t="shared" si="69"/>
        <v>-</v>
      </c>
      <c r="AC394" s="662" t="str">
        <f t="shared" si="70"/>
        <v>昭58.10.5</v>
      </c>
      <c r="AD394" s="662" t="str">
        <f t="shared" si="73"/>
        <v>昭</v>
      </c>
      <c r="AE394" s="662" t="str">
        <f t="shared" si="71"/>
        <v>昭58.10.5</v>
      </c>
      <c r="AF394" s="662" t="str">
        <f t="shared" si="74"/>
        <v>昭58.10.5</v>
      </c>
      <c r="AG394" s="662" t="str">
        <f t="shared" si="75"/>
        <v/>
      </c>
      <c r="AH394" s="662">
        <f t="shared" si="72"/>
        <v>8</v>
      </c>
      <c r="AI394" s="662" t="str">
        <f t="shared" si="76"/>
        <v>31</v>
      </c>
      <c r="AJ394" s="662" t="str">
        <f t="shared" si="77"/>
        <v>31_三戸</v>
      </c>
      <c r="AK394" s="693" t="str">
        <f>IFERROR(VLOOKUP(AJ394,観測点コードリスト!$L$2:$N$1665,3,FALSE),"")</f>
        <v>0179</v>
      </c>
    </row>
    <row r="395" spans="1:37" ht="18.75" hidden="1" customHeight="1">
      <c r="A395" s="662" t="s">
        <v>839</v>
      </c>
      <c r="B395" s="662">
        <v>31965</v>
      </c>
      <c r="C395" s="662" t="s">
        <v>23</v>
      </c>
      <c r="D395" s="662" t="s">
        <v>895</v>
      </c>
      <c r="E395" s="662" t="s">
        <v>896</v>
      </c>
      <c r="F395" s="662" t="s">
        <v>897</v>
      </c>
      <c r="G395" s="662">
        <v>40</v>
      </c>
      <c r="H395" s="662">
        <v>44</v>
      </c>
      <c r="I395" s="662">
        <v>140</v>
      </c>
      <c r="J395" s="662">
        <v>41.3</v>
      </c>
      <c r="K395" s="662">
        <v>198</v>
      </c>
      <c r="L395" s="662" t="s">
        <v>22</v>
      </c>
      <c r="M395" s="662" t="s">
        <v>22</v>
      </c>
      <c r="N395" s="662" t="s">
        <v>4662</v>
      </c>
      <c r="O395" s="662" t="s">
        <v>4740</v>
      </c>
      <c r="P395" s="662" t="s">
        <v>22</v>
      </c>
      <c r="Q395" s="667">
        <f t="shared" si="67"/>
        <v>40.733333000000002</v>
      </c>
      <c r="R395" s="667">
        <f t="shared" si="68"/>
        <v>140.688333</v>
      </c>
      <c r="T395" s="668" t="s">
        <v>22</v>
      </c>
      <c r="U395" s="668" t="s">
        <v>22</v>
      </c>
      <c r="V395" s="668" t="s">
        <v>22</v>
      </c>
      <c r="W395" s="668" t="s">
        <v>22</v>
      </c>
      <c r="X395" s="668" t="s">
        <v>4605</v>
      </c>
      <c r="Y395" s="668" t="s">
        <v>22</v>
      </c>
      <c r="Z395" s="668" t="s">
        <v>22</v>
      </c>
      <c r="AB395" s="662" t="str">
        <f t="shared" si="69"/>
        <v>-</v>
      </c>
      <c r="AC395" s="662" t="str">
        <f t="shared" si="70"/>
        <v>令2.11.26</v>
      </c>
      <c r="AD395" s="662" t="str">
        <f t="shared" si="73"/>
        <v>令</v>
      </c>
      <c r="AE395" s="662" t="str">
        <f t="shared" si="71"/>
        <v>令2.11.26</v>
      </c>
      <c r="AF395" s="662" t="str">
        <f t="shared" si="74"/>
        <v>令2.11.26</v>
      </c>
      <c r="AG395" s="662" t="str">
        <f t="shared" si="75"/>
        <v/>
      </c>
      <c r="AH395" s="662">
        <f t="shared" si="72"/>
        <v>8</v>
      </c>
      <c r="AI395" s="662" t="str">
        <f t="shared" si="76"/>
        <v>31</v>
      </c>
      <c r="AJ395" s="662" t="str">
        <f t="shared" si="77"/>
        <v>31_青森大谷</v>
      </c>
      <c r="AK395" s="693" t="str">
        <f>IFERROR(VLOOKUP(AJ395,観測点コードリスト!$L$2:$N$1665,3,FALSE),"")</f>
        <v>1495</v>
      </c>
    </row>
    <row r="396" spans="1:37">
      <c r="A396" s="662" t="s">
        <v>958</v>
      </c>
      <c r="B396" s="662">
        <v>32056</v>
      </c>
      <c r="C396" s="662" t="s">
        <v>17</v>
      </c>
      <c r="D396" s="662" t="s">
        <v>959</v>
      </c>
      <c r="E396" s="662" t="s">
        <v>960</v>
      </c>
      <c r="F396" s="662" t="s">
        <v>961</v>
      </c>
      <c r="G396" s="662">
        <v>40</v>
      </c>
      <c r="H396" s="662">
        <v>24.8</v>
      </c>
      <c r="I396" s="662">
        <v>139</v>
      </c>
      <c r="J396" s="662">
        <v>56.9</v>
      </c>
      <c r="K396" s="662">
        <v>34</v>
      </c>
      <c r="L396" s="662">
        <v>10.1</v>
      </c>
      <c r="M396" s="662">
        <v>2</v>
      </c>
      <c r="N396" s="662" t="s">
        <v>962</v>
      </c>
      <c r="O396" s="662" t="s">
        <v>22</v>
      </c>
      <c r="P396" s="662" t="s">
        <v>22</v>
      </c>
      <c r="Q396" s="667">
        <f t="shared" si="67"/>
        <v>40.413333000000002</v>
      </c>
      <c r="R396" s="667">
        <f t="shared" si="68"/>
        <v>139.94833299999999</v>
      </c>
      <c r="T396" s="668" t="s">
        <v>4605</v>
      </c>
      <c r="U396" s="668" t="s">
        <v>4605</v>
      </c>
      <c r="V396" s="668" t="s">
        <v>4605</v>
      </c>
      <c r="W396" s="668" t="s">
        <v>22</v>
      </c>
      <c r="X396" s="668" t="s">
        <v>22</v>
      </c>
      <c r="Y396" s="668" t="s">
        <v>22</v>
      </c>
      <c r="Z396" s="668" t="s">
        <v>22</v>
      </c>
      <c r="AB396" s="662" t="str">
        <f t="shared" si="69"/>
        <v>昭50.5.24</v>
      </c>
      <c r="AC396" s="662" t="str">
        <f t="shared" si="70"/>
        <v>昭51.11.27</v>
      </c>
      <c r="AD396" s="662" t="str">
        <f t="shared" si="73"/>
        <v>(</v>
      </c>
      <c r="AE396" s="662" t="str">
        <f t="shared" si="71"/>
        <v>(昭50.5.24)昭51.11.27</v>
      </c>
      <c r="AF396" s="662" t="str">
        <f t="shared" si="74"/>
        <v>昭50.5.24)昭51.11.27</v>
      </c>
      <c r="AG396" s="662">
        <f t="shared" si="75"/>
        <v>9</v>
      </c>
      <c r="AH396" s="662">
        <f t="shared" si="72"/>
        <v>18</v>
      </c>
      <c r="AI396" s="662" t="str">
        <f t="shared" si="76"/>
        <v>32</v>
      </c>
      <c r="AJ396" s="662" t="str">
        <f t="shared" si="77"/>
        <v>32_八森</v>
      </c>
      <c r="AK396" s="693" t="str">
        <f>IFERROR(VLOOKUP(AJ396,観測点コードリスト!$L$2:$N$1665,3,FALSE),"")</f>
        <v>1043</v>
      </c>
    </row>
    <row r="397" spans="1:37" hidden="1">
      <c r="A397" s="662" t="s">
        <v>958</v>
      </c>
      <c r="B397" s="662">
        <v>32071</v>
      </c>
      <c r="C397" s="662" t="s">
        <v>72</v>
      </c>
      <c r="D397" s="662" t="s">
        <v>963</v>
      </c>
      <c r="E397" s="662" t="s">
        <v>964</v>
      </c>
      <c r="F397" s="662" t="s">
        <v>965</v>
      </c>
      <c r="G397" s="662">
        <v>40</v>
      </c>
      <c r="H397" s="662">
        <v>19.2</v>
      </c>
      <c r="I397" s="662">
        <v>140</v>
      </c>
      <c r="J397" s="662">
        <v>17.600000000000001</v>
      </c>
      <c r="K397" s="662">
        <v>68</v>
      </c>
      <c r="L397" s="662" t="s">
        <v>22</v>
      </c>
      <c r="M397" s="662" t="s">
        <v>22</v>
      </c>
      <c r="N397" s="662" t="s">
        <v>966</v>
      </c>
      <c r="O397" s="662" t="s">
        <v>22</v>
      </c>
      <c r="P397" s="662" t="s">
        <v>22</v>
      </c>
      <c r="Q397" s="667">
        <f t="shared" si="67"/>
        <v>40.32</v>
      </c>
      <c r="R397" s="667">
        <f t="shared" si="68"/>
        <v>140.29333299999999</v>
      </c>
      <c r="T397" s="668" t="s">
        <v>4605</v>
      </c>
      <c r="U397" s="668" t="s">
        <v>22</v>
      </c>
      <c r="V397" s="668" t="s">
        <v>22</v>
      </c>
      <c r="W397" s="668" t="s">
        <v>22</v>
      </c>
      <c r="X397" s="668" t="s">
        <v>22</v>
      </c>
      <c r="Y397" s="668" t="s">
        <v>22</v>
      </c>
      <c r="Z397" s="668" t="s">
        <v>22</v>
      </c>
      <c r="AB397" s="662" t="str">
        <f t="shared" si="69"/>
        <v>昭53.8.22</v>
      </c>
      <c r="AC397" s="662" t="str">
        <f t="shared" si="70"/>
        <v>昭53.8.22</v>
      </c>
      <c r="AD397" s="662" t="str">
        <f t="shared" si="73"/>
        <v>昭</v>
      </c>
      <c r="AE397" s="662" t="str">
        <f t="shared" si="71"/>
        <v>昭53.8.22</v>
      </c>
      <c r="AF397" s="662" t="str">
        <f t="shared" si="74"/>
        <v>昭53.8.22</v>
      </c>
      <c r="AG397" s="662" t="str">
        <f t="shared" si="75"/>
        <v/>
      </c>
      <c r="AH397" s="662">
        <f t="shared" si="72"/>
        <v>8</v>
      </c>
      <c r="AI397" s="662" t="str">
        <f t="shared" si="76"/>
        <v>32</v>
      </c>
      <c r="AJ397" s="662" t="str">
        <f t="shared" si="77"/>
        <v>32_藤里</v>
      </c>
      <c r="AK397" s="693" t="str">
        <f>IFERROR(VLOOKUP(AJ397,観測点コードリスト!$L$2:$N$1665,3,FALSE),"")</f>
        <v>1273</v>
      </c>
    </row>
    <row r="398" spans="1:37" hidden="1">
      <c r="A398" s="662" t="s">
        <v>958</v>
      </c>
      <c r="B398" s="662">
        <v>32091</v>
      </c>
      <c r="C398" s="662" t="s">
        <v>72</v>
      </c>
      <c r="D398" s="662" t="s">
        <v>967</v>
      </c>
      <c r="E398" s="662" t="s">
        <v>968</v>
      </c>
      <c r="F398" s="662" t="s">
        <v>969</v>
      </c>
      <c r="G398" s="662">
        <v>40</v>
      </c>
      <c r="H398" s="662">
        <v>24.2</v>
      </c>
      <c r="I398" s="662">
        <v>140</v>
      </c>
      <c r="J398" s="662">
        <v>36.5</v>
      </c>
      <c r="K398" s="662">
        <v>176</v>
      </c>
      <c r="L398" s="662" t="s">
        <v>22</v>
      </c>
      <c r="M398" s="662" t="s">
        <v>22</v>
      </c>
      <c r="N398" s="662" t="s">
        <v>266</v>
      </c>
      <c r="O398" s="662" t="s">
        <v>22</v>
      </c>
      <c r="P398" s="662" t="s">
        <v>22</v>
      </c>
      <c r="Q398" s="667">
        <f t="shared" si="67"/>
        <v>40.403333000000003</v>
      </c>
      <c r="R398" s="667">
        <f t="shared" si="68"/>
        <v>140.60833299999999</v>
      </c>
      <c r="T398" s="668" t="s">
        <v>4605</v>
      </c>
      <c r="U398" s="668" t="s">
        <v>22</v>
      </c>
      <c r="V398" s="668" t="s">
        <v>22</v>
      </c>
      <c r="W398" s="668" t="s">
        <v>22</v>
      </c>
      <c r="X398" s="668" t="s">
        <v>22</v>
      </c>
      <c r="Y398" s="668" t="s">
        <v>22</v>
      </c>
      <c r="Z398" s="668" t="s">
        <v>22</v>
      </c>
      <c r="AB398" s="662" t="str">
        <f t="shared" si="69"/>
        <v>昭49.11.1</v>
      </c>
      <c r="AC398" s="662" t="str">
        <f t="shared" si="70"/>
        <v>-</v>
      </c>
      <c r="AD398" s="662" t="str">
        <f t="shared" si="73"/>
        <v>#</v>
      </c>
      <c r="AE398" s="662" t="str">
        <f t="shared" si="71"/>
        <v/>
      </c>
      <c r="AF398" s="662" t="str">
        <f t="shared" si="74"/>
        <v/>
      </c>
      <c r="AG398" s="662" t="str">
        <f t="shared" si="75"/>
        <v/>
      </c>
      <c r="AH398" s="662">
        <f t="shared" si="72"/>
        <v>0</v>
      </c>
      <c r="AI398" s="662" t="str">
        <f t="shared" si="76"/>
        <v>32</v>
      </c>
      <c r="AJ398" s="662" t="str">
        <f t="shared" si="77"/>
        <v>32_陣場</v>
      </c>
      <c r="AK398" s="693" t="str">
        <f>IFERROR(VLOOKUP(AJ398,観測点コードリスト!$L$2:$N$1665,3,FALSE),"")</f>
        <v>0181</v>
      </c>
    </row>
    <row r="399" spans="1:37" hidden="1">
      <c r="A399" s="662" t="s">
        <v>958</v>
      </c>
      <c r="B399" s="662">
        <v>32096</v>
      </c>
      <c r="C399" s="662" t="s">
        <v>72</v>
      </c>
      <c r="D399" s="662" t="s">
        <v>970</v>
      </c>
      <c r="E399" s="662" t="s">
        <v>971</v>
      </c>
      <c r="F399" s="662" t="s">
        <v>972</v>
      </c>
      <c r="G399" s="662">
        <v>40</v>
      </c>
      <c r="H399" s="662">
        <v>21.2</v>
      </c>
      <c r="I399" s="662">
        <v>140</v>
      </c>
      <c r="J399" s="662">
        <v>46.8</v>
      </c>
      <c r="K399" s="662">
        <v>280</v>
      </c>
      <c r="L399" s="662" t="s">
        <v>22</v>
      </c>
      <c r="M399" s="662" t="s">
        <v>22</v>
      </c>
      <c r="N399" s="662" t="s">
        <v>973</v>
      </c>
      <c r="O399" s="662" t="s">
        <v>22</v>
      </c>
      <c r="P399" s="662" t="s">
        <v>22</v>
      </c>
      <c r="Q399" s="667">
        <f t="shared" si="67"/>
        <v>40.353332999999999</v>
      </c>
      <c r="R399" s="667">
        <f t="shared" si="68"/>
        <v>140.78</v>
      </c>
      <c r="T399" s="668" t="s">
        <v>4605</v>
      </c>
      <c r="U399" s="668" t="s">
        <v>22</v>
      </c>
      <c r="V399" s="668" t="s">
        <v>22</v>
      </c>
      <c r="W399" s="668" t="s">
        <v>22</v>
      </c>
      <c r="X399" s="668" t="s">
        <v>22</v>
      </c>
      <c r="Y399" s="668" t="s">
        <v>22</v>
      </c>
      <c r="Z399" s="668" t="s">
        <v>22</v>
      </c>
      <c r="AB399" s="662" t="str">
        <f t="shared" si="69"/>
        <v>昭58.9.21</v>
      </c>
      <c r="AC399" s="662" t="str">
        <f t="shared" si="70"/>
        <v>昭58.9.21</v>
      </c>
      <c r="AD399" s="662" t="str">
        <f t="shared" si="73"/>
        <v>昭</v>
      </c>
      <c r="AE399" s="662" t="str">
        <f t="shared" si="71"/>
        <v>昭58.9.21</v>
      </c>
      <c r="AF399" s="662" t="str">
        <f t="shared" si="74"/>
        <v>昭58.9.21</v>
      </c>
      <c r="AG399" s="662" t="str">
        <f t="shared" si="75"/>
        <v/>
      </c>
      <c r="AH399" s="662">
        <f t="shared" si="72"/>
        <v>8</v>
      </c>
      <c r="AI399" s="662" t="str">
        <f t="shared" si="76"/>
        <v>32</v>
      </c>
      <c r="AJ399" s="662" t="str">
        <f t="shared" si="77"/>
        <v>32_藤原</v>
      </c>
      <c r="AK399" s="693" t="str">
        <f>IFERROR(VLOOKUP(AJ399,観測点コードリスト!$L$2:$N$1665,3,FALSE),"")</f>
        <v>1408</v>
      </c>
    </row>
    <row r="400" spans="1:37">
      <c r="A400" s="662" t="s">
        <v>958</v>
      </c>
      <c r="B400" s="662">
        <v>32111</v>
      </c>
      <c r="C400" s="662" t="s">
        <v>17</v>
      </c>
      <c r="D400" s="662" t="s">
        <v>974</v>
      </c>
      <c r="E400" s="662" t="s">
        <v>975</v>
      </c>
      <c r="F400" s="662" t="s">
        <v>976</v>
      </c>
      <c r="G400" s="662">
        <v>40</v>
      </c>
      <c r="H400" s="662">
        <v>11.9</v>
      </c>
      <c r="I400" s="662">
        <v>140</v>
      </c>
      <c r="J400" s="662">
        <v>1.9</v>
      </c>
      <c r="K400" s="662">
        <v>6</v>
      </c>
      <c r="L400" s="662">
        <v>19</v>
      </c>
      <c r="M400" s="662">
        <v>2</v>
      </c>
      <c r="N400" s="662" t="s">
        <v>977</v>
      </c>
      <c r="O400" s="662">
        <v>32900</v>
      </c>
      <c r="P400" s="662" t="s">
        <v>40</v>
      </c>
      <c r="Q400" s="667">
        <f t="shared" si="67"/>
        <v>40.198332999999998</v>
      </c>
      <c r="R400" s="667">
        <f t="shared" si="68"/>
        <v>140.031667</v>
      </c>
      <c r="T400" s="668" t="s">
        <v>4605</v>
      </c>
      <c r="U400" s="668" t="s">
        <v>4605</v>
      </c>
      <c r="V400" s="668" t="s">
        <v>4605</v>
      </c>
      <c r="W400" s="668" t="s">
        <v>22</v>
      </c>
      <c r="X400" s="668" t="s">
        <v>22</v>
      </c>
      <c r="Y400" s="668" t="s">
        <v>22</v>
      </c>
      <c r="Z400" s="668" t="s">
        <v>22</v>
      </c>
      <c r="AB400" s="662" t="str">
        <f t="shared" si="69"/>
        <v>昭49.11.1</v>
      </c>
      <c r="AC400" s="662" t="str">
        <f t="shared" si="70"/>
        <v>昭51.11.30</v>
      </c>
      <c r="AD400" s="662" t="str">
        <f t="shared" si="73"/>
        <v>#</v>
      </c>
      <c r="AE400" s="662" t="str">
        <f t="shared" si="71"/>
        <v>昭51.11.30</v>
      </c>
      <c r="AF400" s="662" t="str">
        <f t="shared" si="74"/>
        <v>昭51.11.30</v>
      </c>
      <c r="AG400" s="662" t="str">
        <f t="shared" si="75"/>
        <v/>
      </c>
      <c r="AH400" s="662">
        <f t="shared" si="72"/>
        <v>9</v>
      </c>
      <c r="AI400" s="662" t="str">
        <f t="shared" si="76"/>
        <v>32</v>
      </c>
      <c r="AJ400" s="662" t="str">
        <f t="shared" si="77"/>
        <v>32_能代</v>
      </c>
      <c r="AK400" s="693" t="str">
        <f>IFERROR(VLOOKUP(AJ400,観測点コードリスト!$L$2:$N$1665,3,FALSE),"")</f>
        <v>0183</v>
      </c>
    </row>
    <row r="401" spans="1:37">
      <c r="A401" s="662" t="s">
        <v>958</v>
      </c>
      <c r="B401" s="662">
        <v>32126</v>
      </c>
      <c r="C401" s="662" t="s">
        <v>17</v>
      </c>
      <c r="D401" s="662" t="s">
        <v>978</v>
      </c>
      <c r="E401" s="662" t="s">
        <v>979</v>
      </c>
      <c r="F401" s="662" t="s">
        <v>980</v>
      </c>
      <c r="G401" s="662">
        <v>40</v>
      </c>
      <c r="H401" s="662">
        <v>13.6</v>
      </c>
      <c r="I401" s="662">
        <v>140</v>
      </c>
      <c r="J401" s="662">
        <v>22.3</v>
      </c>
      <c r="K401" s="662">
        <v>29</v>
      </c>
      <c r="L401" s="662">
        <v>10.3</v>
      </c>
      <c r="M401" s="662">
        <v>3</v>
      </c>
      <c r="N401" s="662" t="s">
        <v>97</v>
      </c>
      <c r="O401" s="662">
        <v>32905</v>
      </c>
      <c r="P401" s="662" t="s">
        <v>22</v>
      </c>
      <c r="Q401" s="667">
        <f t="shared" ref="Q401:Q464" si="78">G401+ROUND(H401/60,6)</f>
        <v>40.226666999999999</v>
      </c>
      <c r="R401" s="667">
        <f t="shared" ref="R401:R464" si="79">I401+ROUND(J401/60,6)</f>
        <v>140.371667</v>
      </c>
      <c r="T401" s="668" t="s">
        <v>4605</v>
      </c>
      <c r="U401" s="668" t="s">
        <v>4605</v>
      </c>
      <c r="V401" s="668" t="s">
        <v>4605</v>
      </c>
      <c r="W401" s="668" t="s">
        <v>22</v>
      </c>
      <c r="X401" s="668" t="s">
        <v>22</v>
      </c>
      <c r="Y401" s="668" t="s">
        <v>22</v>
      </c>
      <c r="Z401" s="668" t="s">
        <v>22</v>
      </c>
      <c r="AB401" s="662" t="str">
        <f t="shared" si="69"/>
        <v>昭49.11.1</v>
      </c>
      <c r="AC401" s="662" t="str">
        <f t="shared" si="70"/>
        <v>昭51.4.1</v>
      </c>
      <c r="AD401" s="662" t="str">
        <f t="shared" si="73"/>
        <v>#</v>
      </c>
      <c r="AE401" s="662" t="str">
        <f t="shared" si="71"/>
        <v>昭51.4.1</v>
      </c>
      <c r="AF401" s="662" t="str">
        <f t="shared" si="74"/>
        <v>昭51.4.1</v>
      </c>
      <c r="AG401" s="662" t="str">
        <f t="shared" si="75"/>
        <v/>
      </c>
      <c r="AH401" s="662">
        <f t="shared" si="72"/>
        <v>7</v>
      </c>
      <c r="AI401" s="662" t="str">
        <f t="shared" si="76"/>
        <v>32</v>
      </c>
      <c r="AJ401" s="662" t="str">
        <f t="shared" si="77"/>
        <v>32_鷹巣</v>
      </c>
      <c r="AK401" s="693" t="str">
        <f>IFERROR(VLOOKUP(AJ401,観測点コードリスト!$L$2:$N$1665,3,FALSE),"")</f>
        <v>0184</v>
      </c>
    </row>
    <row r="402" spans="1:37">
      <c r="A402" s="662" t="s">
        <v>958</v>
      </c>
      <c r="B402" s="662">
        <v>32136</v>
      </c>
      <c r="C402" s="662" t="s">
        <v>17</v>
      </c>
      <c r="D402" s="662" t="s">
        <v>981</v>
      </c>
      <c r="E402" s="662" t="s">
        <v>982</v>
      </c>
      <c r="F402" s="662" t="s">
        <v>983</v>
      </c>
      <c r="G402" s="662">
        <v>40</v>
      </c>
      <c r="H402" s="662">
        <v>15.1</v>
      </c>
      <c r="I402" s="662">
        <v>140</v>
      </c>
      <c r="J402" s="662">
        <v>30.3</v>
      </c>
      <c r="K402" s="662">
        <v>49</v>
      </c>
      <c r="L402" s="662">
        <v>10</v>
      </c>
      <c r="M402" s="662">
        <v>2.5</v>
      </c>
      <c r="N402" s="662" t="s">
        <v>984</v>
      </c>
      <c r="O402" s="662" t="s">
        <v>22</v>
      </c>
      <c r="P402" s="662" t="s">
        <v>40</v>
      </c>
      <c r="Q402" s="667">
        <f t="shared" si="78"/>
        <v>40.251666999999998</v>
      </c>
      <c r="R402" s="667">
        <f t="shared" si="79"/>
        <v>140.505</v>
      </c>
      <c r="T402" s="668" t="s">
        <v>4605</v>
      </c>
      <c r="U402" s="668" t="s">
        <v>4605</v>
      </c>
      <c r="V402" s="668" t="s">
        <v>4605</v>
      </c>
      <c r="W402" s="668" t="s">
        <v>22</v>
      </c>
      <c r="X402" s="668" t="s">
        <v>22</v>
      </c>
      <c r="Y402" s="668" t="s">
        <v>22</v>
      </c>
      <c r="Z402" s="668" t="s">
        <v>22</v>
      </c>
      <c r="AB402" s="662" t="str">
        <f t="shared" si="69"/>
        <v>昭49.11.1</v>
      </c>
      <c r="AC402" s="662" t="str">
        <f t="shared" si="70"/>
        <v>昭51.11.25</v>
      </c>
      <c r="AD402" s="662" t="str">
        <f t="shared" si="73"/>
        <v>#</v>
      </c>
      <c r="AE402" s="662" t="str">
        <f t="shared" si="71"/>
        <v>昭51.11.25</v>
      </c>
      <c r="AF402" s="662" t="str">
        <f t="shared" si="74"/>
        <v>昭51.11.25</v>
      </c>
      <c r="AG402" s="662" t="str">
        <f t="shared" si="75"/>
        <v/>
      </c>
      <c r="AH402" s="662">
        <f t="shared" si="72"/>
        <v>9</v>
      </c>
      <c r="AI402" s="662" t="str">
        <f t="shared" si="76"/>
        <v>32</v>
      </c>
      <c r="AJ402" s="662" t="str">
        <f t="shared" si="77"/>
        <v>32_大館</v>
      </c>
      <c r="AK402" s="693" t="str">
        <f>IFERROR(VLOOKUP(AJ402,観測点コードリスト!$L$2:$N$1665,3,FALSE),"")</f>
        <v>0912</v>
      </c>
    </row>
    <row r="403" spans="1:37">
      <c r="A403" s="662" t="s">
        <v>958</v>
      </c>
      <c r="B403" s="662">
        <v>32146</v>
      </c>
      <c r="C403" s="662" t="s">
        <v>17</v>
      </c>
      <c r="D403" s="662" t="s">
        <v>985</v>
      </c>
      <c r="E403" s="662" t="s">
        <v>986</v>
      </c>
      <c r="F403" s="662" t="s">
        <v>987</v>
      </c>
      <c r="G403" s="662">
        <v>40</v>
      </c>
      <c r="H403" s="662">
        <v>12.9</v>
      </c>
      <c r="I403" s="662">
        <v>140</v>
      </c>
      <c r="J403" s="662">
        <v>47.2</v>
      </c>
      <c r="K403" s="662">
        <v>123</v>
      </c>
      <c r="L403" s="662">
        <v>10</v>
      </c>
      <c r="M403" s="662">
        <v>2.5</v>
      </c>
      <c r="N403" s="662" t="s">
        <v>988</v>
      </c>
      <c r="O403" s="662">
        <v>32910</v>
      </c>
      <c r="P403" s="662" t="s">
        <v>40</v>
      </c>
      <c r="Q403" s="667">
        <f t="shared" si="78"/>
        <v>40.215000000000003</v>
      </c>
      <c r="R403" s="667">
        <f t="shared" si="79"/>
        <v>140.78666699999999</v>
      </c>
      <c r="T403" s="668" t="s">
        <v>4605</v>
      </c>
      <c r="U403" s="668" t="s">
        <v>4605</v>
      </c>
      <c r="V403" s="668" t="s">
        <v>4605</v>
      </c>
      <c r="W403" s="668" t="s">
        <v>22</v>
      </c>
      <c r="X403" s="668" t="s">
        <v>22</v>
      </c>
      <c r="Y403" s="668" t="s">
        <v>22</v>
      </c>
      <c r="Z403" s="668" t="s">
        <v>22</v>
      </c>
      <c r="AB403" s="662" t="str">
        <f t="shared" si="69"/>
        <v>昭49.11.1</v>
      </c>
      <c r="AC403" s="662" t="str">
        <f t="shared" si="70"/>
        <v>昭51.11.26</v>
      </c>
      <c r="AD403" s="662" t="str">
        <f t="shared" si="73"/>
        <v>#</v>
      </c>
      <c r="AE403" s="662" t="str">
        <f t="shared" si="71"/>
        <v>昭51.11.26</v>
      </c>
      <c r="AF403" s="662" t="str">
        <f t="shared" si="74"/>
        <v>昭51.11.26</v>
      </c>
      <c r="AG403" s="662" t="str">
        <f t="shared" si="75"/>
        <v/>
      </c>
      <c r="AH403" s="662">
        <f t="shared" si="72"/>
        <v>9</v>
      </c>
      <c r="AI403" s="662" t="str">
        <f t="shared" si="76"/>
        <v>32</v>
      </c>
      <c r="AJ403" s="662" t="str">
        <f t="shared" si="77"/>
        <v>32_鹿角</v>
      </c>
      <c r="AK403" s="693" t="str">
        <f>IFERROR(VLOOKUP(AJ403,観測点コードリスト!$L$2:$N$1665,3,FALSE),"")</f>
        <v>0185</v>
      </c>
    </row>
    <row r="404" spans="1:37">
      <c r="A404" s="662" t="s">
        <v>958</v>
      </c>
      <c r="B404" s="662">
        <v>32181</v>
      </c>
      <c r="C404" s="662" t="s">
        <v>23</v>
      </c>
      <c r="D404" s="662" t="s">
        <v>989</v>
      </c>
      <c r="E404" s="662" t="s">
        <v>990</v>
      </c>
      <c r="F404" s="662" t="s">
        <v>991</v>
      </c>
      <c r="G404" s="662">
        <v>40</v>
      </c>
      <c r="H404" s="662">
        <v>11.5</v>
      </c>
      <c r="I404" s="662">
        <v>140</v>
      </c>
      <c r="J404" s="662">
        <v>22.3</v>
      </c>
      <c r="K404" s="662">
        <v>84</v>
      </c>
      <c r="L404" s="662">
        <v>9.5</v>
      </c>
      <c r="M404" s="662" t="s">
        <v>22</v>
      </c>
      <c r="N404" s="662" t="s">
        <v>35</v>
      </c>
      <c r="O404" s="662" t="s">
        <v>22</v>
      </c>
      <c r="P404" s="662" t="s">
        <v>36</v>
      </c>
      <c r="Q404" s="667">
        <f t="shared" si="78"/>
        <v>40.191667000000002</v>
      </c>
      <c r="R404" s="667">
        <f t="shared" si="79"/>
        <v>140.371667</v>
      </c>
      <c r="T404" s="668" t="s">
        <v>4605</v>
      </c>
      <c r="U404" s="668" t="s">
        <v>4605</v>
      </c>
      <c r="V404" s="668" t="s">
        <v>4605</v>
      </c>
      <c r="W404" s="668" t="s">
        <v>22</v>
      </c>
      <c r="X404" s="668" t="s">
        <v>22</v>
      </c>
      <c r="Y404" s="668" t="s">
        <v>22</v>
      </c>
      <c r="Z404" s="668" t="s">
        <v>22</v>
      </c>
      <c r="AB404" s="662" t="str">
        <f t="shared" si="69"/>
        <v>平15.1.1</v>
      </c>
      <c r="AC404" s="662" t="str">
        <f t="shared" si="70"/>
        <v>平15.1.1</v>
      </c>
      <c r="AD404" s="662" t="str">
        <f t="shared" si="73"/>
        <v>平</v>
      </c>
      <c r="AE404" s="662" t="str">
        <f t="shared" si="71"/>
        <v>平15.1.1</v>
      </c>
      <c r="AF404" s="662" t="str">
        <f t="shared" si="74"/>
        <v>平15.1.1</v>
      </c>
      <c r="AG404" s="662" t="str">
        <f t="shared" si="75"/>
        <v/>
      </c>
      <c r="AH404" s="662">
        <f t="shared" si="72"/>
        <v>7</v>
      </c>
      <c r="AI404" s="662" t="str">
        <f t="shared" si="76"/>
        <v>32</v>
      </c>
      <c r="AJ404" s="662" t="str">
        <f t="shared" si="77"/>
        <v>32_脇神</v>
      </c>
      <c r="AK404" s="693" t="str">
        <f>IFERROR(VLOOKUP(AJ404,観測点コードリスト!$L$2:$N$1665,3,FALSE),"")</f>
        <v>1463</v>
      </c>
    </row>
    <row r="405" spans="1:37">
      <c r="A405" s="662" t="s">
        <v>958</v>
      </c>
      <c r="B405" s="662">
        <v>32206</v>
      </c>
      <c r="C405" s="662" t="s">
        <v>17</v>
      </c>
      <c r="D405" s="662" t="s">
        <v>992</v>
      </c>
      <c r="E405" s="662" t="s">
        <v>993</v>
      </c>
      <c r="F405" s="662" t="s">
        <v>994</v>
      </c>
      <c r="G405" s="662">
        <v>40</v>
      </c>
      <c r="H405" s="662">
        <v>7.2</v>
      </c>
      <c r="I405" s="662">
        <v>140</v>
      </c>
      <c r="J405" s="662">
        <v>50.4</v>
      </c>
      <c r="K405" s="662">
        <v>214</v>
      </c>
      <c r="L405" s="662">
        <v>10</v>
      </c>
      <c r="M405" s="662">
        <v>2.5</v>
      </c>
      <c r="N405" s="662" t="s">
        <v>995</v>
      </c>
      <c r="O405" s="662" t="s">
        <v>22</v>
      </c>
      <c r="P405" s="662" t="s">
        <v>40</v>
      </c>
      <c r="Q405" s="667">
        <f t="shared" si="78"/>
        <v>40.119999999999997</v>
      </c>
      <c r="R405" s="667">
        <f t="shared" si="79"/>
        <v>140.84</v>
      </c>
      <c r="T405" s="668" t="s">
        <v>4605</v>
      </c>
      <c r="U405" s="668" t="s">
        <v>4605</v>
      </c>
      <c r="V405" s="668" t="s">
        <v>4605</v>
      </c>
      <c r="W405" s="668" t="s">
        <v>22</v>
      </c>
      <c r="X405" s="668" t="s">
        <v>22</v>
      </c>
      <c r="Y405" s="668" t="s">
        <v>22</v>
      </c>
      <c r="Z405" s="668" t="s">
        <v>22</v>
      </c>
      <c r="AB405" s="662" t="str">
        <f t="shared" si="69"/>
        <v>昭49.11.1</v>
      </c>
      <c r="AC405" s="662" t="str">
        <f t="shared" si="70"/>
        <v>昭51.11.27</v>
      </c>
      <c r="AD405" s="662" t="str">
        <f t="shared" si="73"/>
        <v>#</v>
      </c>
      <c r="AE405" s="662" t="str">
        <f t="shared" si="71"/>
        <v>昭51.11.27</v>
      </c>
      <c r="AF405" s="662" t="str">
        <f t="shared" si="74"/>
        <v>昭51.11.27</v>
      </c>
      <c r="AG405" s="662" t="str">
        <f t="shared" si="75"/>
        <v/>
      </c>
      <c r="AH405" s="662">
        <f t="shared" si="72"/>
        <v>9</v>
      </c>
      <c r="AI405" s="662" t="str">
        <f t="shared" si="76"/>
        <v>32</v>
      </c>
      <c r="AJ405" s="662" t="str">
        <f t="shared" si="77"/>
        <v>32_湯瀬</v>
      </c>
      <c r="AK405" s="693" t="str">
        <f>IFERROR(VLOOKUP(AJ405,観測点コードリスト!$L$2:$N$1665,3,FALSE),"")</f>
        <v>0186</v>
      </c>
    </row>
    <row r="406" spans="1:37">
      <c r="A406" s="662" t="s">
        <v>958</v>
      </c>
      <c r="B406" s="662">
        <v>32266</v>
      </c>
      <c r="C406" s="662" t="s">
        <v>17</v>
      </c>
      <c r="D406" s="662" t="s">
        <v>996</v>
      </c>
      <c r="E406" s="662" t="s">
        <v>997</v>
      </c>
      <c r="F406" s="662" t="s">
        <v>998</v>
      </c>
      <c r="G406" s="662">
        <v>40</v>
      </c>
      <c r="H406" s="662">
        <v>0.8</v>
      </c>
      <c r="I406" s="662">
        <v>140</v>
      </c>
      <c r="J406" s="662">
        <v>48.1</v>
      </c>
      <c r="K406" s="662">
        <v>578</v>
      </c>
      <c r="L406" s="662">
        <v>10</v>
      </c>
      <c r="M406" s="662">
        <v>3.5</v>
      </c>
      <c r="N406" s="662" t="s">
        <v>999</v>
      </c>
      <c r="O406" s="662" t="s">
        <v>22</v>
      </c>
      <c r="P406" s="662" t="s">
        <v>40</v>
      </c>
      <c r="Q406" s="667">
        <f t="shared" si="78"/>
        <v>40.013333000000003</v>
      </c>
      <c r="R406" s="667">
        <f t="shared" si="79"/>
        <v>140.80166700000001</v>
      </c>
      <c r="T406" s="668" t="s">
        <v>4605</v>
      </c>
      <c r="U406" s="668" t="s">
        <v>4605</v>
      </c>
      <c r="V406" s="668" t="s">
        <v>4605</v>
      </c>
      <c r="W406" s="668" t="s">
        <v>22</v>
      </c>
      <c r="X406" s="668" t="s">
        <v>22</v>
      </c>
      <c r="Y406" s="668" t="s">
        <v>22</v>
      </c>
      <c r="Z406" s="668" t="s">
        <v>22</v>
      </c>
      <c r="AB406" s="662" t="str">
        <f t="shared" si="69"/>
        <v>昭53.11.7</v>
      </c>
      <c r="AC406" s="662" t="str">
        <f t="shared" si="70"/>
        <v>昭53.11.7</v>
      </c>
      <c r="AD406" s="662" t="str">
        <f t="shared" si="73"/>
        <v>昭</v>
      </c>
      <c r="AE406" s="662" t="str">
        <f t="shared" si="71"/>
        <v>昭53.11.7</v>
      </c>
      <c r="AF406" s="662" t="str">
        <f t="shared" si="74"/>
        <v>昭53.11.7</v>
      </c>
      <c r="AG406" s="662" t="str">
        <f t="shared" si="75"/>
        <v/>
      </c>
      <c r="AH406" s="662">
        <f t="shared" si="72"/>
        <v>8</v>
      </c>
      <c r="AI406" s="662" t="str">
        <f t="shared" si="76"/>
        <v>32</v>
      </c>
      <c r="AJ406" s="662" t="str">
        <f t="shared" si="77"/>
        <v>32_八幡平</v>
      </c>
      <c r="AK406" s="693" t="str">
        <f>IFERROR(VLOOKUP(AJ406,観測点コードリスト!$L$2:$N$1665,3,FALSE),"")</f>
        <v>1289</v>
      </c>
    </row>
    <row r="407" spans="1:37" ht="18.75" hidden="1" customHeight="1">
      <c r="A407" s="662" t="s">
        <v>958</v>
      </c>
      <c r="B407" s="662">
        <v>32276</v>
      </c>
      <c r="C407" s="662" t="s">
        <v>72</v>
      </c>
      <c r="D407" s="662" t="s">
        <v>1000</v>
      </c>
      <c r="E407" s="662" t="s">
        <v>1001</v>
      </c>
      <c r="F407" s="662" t="s">
        <v>1002</v>
      </c>
      <c r="G407" s="662">
        <v>39</v>
      </c>
      <c r="H407" s="662">
        <v>56.3</v>
      </c>
      <c r="I407" s="662">
        <v>139</v>
      </c>
      <c r="J407" s="662">
        <v>46.9</v>
      </c>
      <c r="K407" s="662">
        <v>84</v>
      </c>
      <c r="L407" s="662" t="s">
        <v>22</v>
      </c>
      <c r="M407" s="662" t="s">
        <v>22</v>
      </c>
      <c r="N407" s="662" t="s">
        <v>1003</v>
      </c>
      <c r="O407" s="662" t="s">
        <v>22</v>
      </c>
      <c r="P407" s="662" t="s">
        <v>22</v>
      </c>
      <c r="Q407" s="667">
        <f t="shared" si="78"/>
        <v>39.938333</v>
      </c>
      <c r="R407" s="667">
        <f t="shared" si="79"/>
        <v>139.781667</v>
      </c>
      <c r="T407" s="668" t="s">
        <v>4605</v>
      </c>
      <c r="U407" s="668" t="s">
        <v>22</v>
      </c>
      <c r="V407" s="668" t="s">
        <v>22</v>
      </c>
      <c r="W407" s="668" t="s">
        <v>22</v>
      </c>
      <c r="X407" s="668" t="s">
        <v>22</v>
      </c>
      <c r="Y407" s="668" t="s">
        <v>22</v>
      </c>
      <c r="Z407" s="668" t="s">
        <v>22</v>
      </c>
      <c r="AB407" s="662" t="str">
        <f t="shared" si="69"/>
        <v>昭60.6.11</v>
      </c>
      <c r="AC407" s="662" t="str">
        <f t="shared" si="70"/>
        <v>昭60.6.11</v>
      </c>
      <c r="AD407" s="662" t="str">
        <f t="shared" si="73"/>
        <v>昭</v>
      </c>
      <c r="AE407" s="662" t="str">
        <f t="shared" si="71"/>
        <v>昭60.6.11</v>
      </c>
      <c r="AF407" s="662" t="str">
        <f t="shared" si="74"/>
        <v>昭60.6.11</v>
      </c>
      <c r="AG407" s="662" t="str">
        <f t="shared" si="75"/>
        <v/>
      </c>
      <c r="AH407" s="662">
        <f t="shared" si="72"/>
        <v>8</v>
      </c>
      <c r="AI407" s="662" t="str">
        <f t="shared" si="76"/>
        <v>32</v>
      </c>
      <c r="AJ407" s="662" t="str">
        <f t="shared" si="77"/>
        <v>32_男鹿真山</v>
      </c>
      <c r="AK407" s="693" t="str">
        <f>IFERROR(VLOOKUP(AJ407,観測点コードリスト!$L$2:$N$1665,3,FALSE),"")</f>
        <v>1422</v>
      </c>
    </row>
    <row r="408" spans="1:37">
      <c r="A408" s="662" t="s">
        <v>958</v>
      </c>
      <c r="B408" s="662">
        <v>32286</v>
      </c>
      <c r="C408" s="662" t="s">
        <v>17</v>
      </c>
      <c r="D408" s="662" t="s">
        <v>1004</v>
      </c>
      <c r="E408" s="662" t="s">
        <v>1005</v>
      </c>
      <c r="F408" s="662" t="s">
        <v>1006</v>
      </c>
      <c r="G408" s="662">
        <v>39</v>
      </c>
      <c r="H408" s="662">
        <v>54.7</v>
      </c>
      <c r="I408" s="662">
        <v>139</v>
      </c>
      <c r="J408" s="662">
        <v>54</v>
      </c>
      <c r="K408" s="662">
        <v>20</v>
      </c>
      <c r="L408" s="662">
        <v>6.5</v>
      </c>
      <c r="M408" s="662">
        <v>1.5</v>
      </c>
      <c r="N408" s="662" t="s">
        <v>1007</v>
      </c>
      <c r="O408" s="662" t="s">
        <v>22</v>
      </c>
      <c r="P408" s="662" t="s">
        <v>40</v>
      </c>
      <c r="Q408" s="667">
        <f t="shared" si="78"/>
        <v>39.911667000000001</v>
      </c>
      <c r="R408" s="667">
        <f t="shared" si="79"/>
        <v>139.9</v>
      </c>
      <c r="T408" s="668" t="s">
        <v>4605</v>
      </c>
      <c r="U408" s="668" t="s">
        <v>4605</v>
      </c>
      <c r="V408" s="668" t="s">
        <v>4605</v>
      </c>
      <c r="W408" s="668" t="s">
        <v>22</v>
      </c>
      <c r="X408" s="668" t="s">
        <v>22</v>
      </c>
      <c r="Y408" s="668" t="s">
        <v>22</v>
      </c>
      <c r="Z408" s="668" t="s">
        <v>22</v>
      </c>
      <c r="AB408" s="662" t="str">
        <f t="shared" si="69"/>
        <v>昭50.5.23</v>
      </c>
      <c r="AC408" s="662" t="str">
        <f t="shared" si="70"/>
        <v>昭51.11.24</v>
      </c>
      <c r="AD408" s="662" t="str">
        <f t="shared" si="73"/>
        <v>(</v>
      </c>
      <c r="AE408" s="662" t="str">
        <f t="shared" si="71"/>
        <v>(昭50.5.23)昭51.11.24</v>
      </c>
      <c r="AF408" s="662" t="str">
        <f t="shared" si="74"/>
        <v>昭50.5.23)昭51.11.24</v>
      </c>
      <c r="AG408" s="662">
        <f t="shared" si="75"/>
        <v>9</v>
      </c>
      <c r="AH408" s="662">
        <f t="shared" si="72"/>
        <v>18</v>
      </c>
      <c r="AI408" s="662" t="str">
        <f t="shared" si="76"/>
        <v>32</v>
      </c>
      <c r="AJ408" s="662" t="str">
        <f t="shared" si="77"/>
        <v>32_男鹿</v>
      </c>
      <c r="AK408" s="693" t="str">
        <f>IFERROR(VLOOKUP(AJ408,観測点コードリスト!$L$2:$N$1665,3,FALSE),"")</f>
        <v>1036</v>
      </c>
    </row>
    <row r="409" spans="1:37">
      <c r="A409" s="662" t="s">
        <v>958</v>
      </c>
      <c r="B409" s="662">
        <v>32287</v>
      </c>
      <c r="C409" s="662" t="s">
        <v>17</v>
      </c>
      <c r="D409" s="662" t="s">
        <v>1008</v>
      </c>
      <c r="E409" s="662" t="s">
        <v>1009</v>
      </c>
      <c r="F409" s="662" t="s">
        <v>1010</v>
      </c>
      <c r="G409" s="662">
        <v>40</v>
      </c>
      <c r="H409" s="662">
        <v>0</v>
      </c>
      <c r="I409" s="662">
        <v>139</v>
      </c>
      <c r="J409" s="662">
        <v>57</v>
      </c>
      <c r="K409" s="662">
        <v>-3</v>
      </c>
      <c r="L409" s="662">
        <v>10</v>
      </c>
      <c r="M409" s="662">
        <v>1.5</v>
      </c>
      <c r="N409" s="662" t="s">
        <v>1011</v>
      </c>
      <c r="O409" s="662" t="s">
        <v>22</v>
      </c>
      <c r="P409" s="662" t="s">
        <v>40</v>
      </c>
      <c r="Q409" s="667">
        <f t="shared" si="78"/>
        <v>40</v>
      </c>
      <c r="R409" s="667">
        <f t="shared" si="79"/>
        <v>139.94999999999999</v>
      </c>
      <c r="T409" s="668" t="s">
        <v>4605</v>
      </c>
      <c r="U409" s="668" t="s">
        <v>4605</v>
      </c>
      <c r="V409" s="668" t="s">
        <v>4605</v>
      </c>
      <c r="W409" s="668" t="s">
        <v>22</v>
      </c>
      <c r="X409" s="668" t="s">
        <v>22</v>
      </c>
      <c r="Y409" s="668" t="s">
        <v>22</v>
      </c>
      <c r="Z409" s="668" t="s">
        <v>22</v>
      </c>
      <c r="AB409" s="662" t="str">
        <f t="shared" si="69"/>
        <v>昭50.5.23</v>
      </c>
      <c r="AC409" s="662" t="str">
        <f t="shared" si="70"/>
        <v>昭51.11.25</v>
      </c>
      <c r="AD409" s="662" t="str">
        <f t="shared" si="73"/>
        <v>(</v>
      </c>
      <c r="AE409" s="662" t="str">
        <f t="shared" si="71"/>
        <v>(昭50.5.23)昭51.11.25</v>
      </c>
      <c r="AF409" s="662" t="str">
        <f t="shared" si="74"/>
        <v>昭50.5.23)昭51.11.25</v>
      </c>
      <c r="AG409" s="662">
        <f t="shared" si="75"/>
        <v>9</v>
      </c>
      <c r="AH409" s="662">
        <f t="shared" si="72"/>
        <v>18</v>
      </c>
      <c r="AI409" s="662" t="str">
        <f t="shared" si="76"/>
        <v>32</v>
      </c>
      <c r="AJ409" s="662" t="str">
        <f t="shared" si="77"/>
        <v>32_大潟</v>
      </c>
      <c r="AK409" s="693" t="str">
        <f>IFERROR(VLOOKUP(AJ409,観測点コードリスト!$L$2:$N$1665,3,FALSE),"")</f>
        <v>1035</v>
      </c>
    </row>
    <row r="410" spans="1:37">
      <c r="A410" s="662" t="s">
        <v>958</v>
      </c>
      <c r="B410" s="662">
        <v>32296</v>
      </c>
      <c r="C410" s="662" t="s">
        <v>17</v>
      </c>
      <c r="D410" s="662" t="s">
        <v>1012</v>
      </c>
      <c r="E410" s="662" t="s">
        <v>1013</v>
      </c>
      <c r="F410" s="662" t="s">
        <v>1014</v>
      </c>
      <c r="G410" s="662">
        <v>39</v>
      </c>
      <c r="H410" s="662">
        <v>56.3</v>
      </c>
      <c r="I410" s="662">
        <v>140</v>
      </c>
      <c r="J410" s="662">
        <v>6.9</v>
      </c>
      <c r="K410" s="662">
        <v>6</v>
      </c>
      <c r="L410" s="662">
        <v>6.5</v>
      </c>
      <c r="M410" s="662">
        <v>2</v>
      </c>
      <c r="N410" s="662" t="s">
        <v>988</v>
      </c>
      <c r="O410" s="662">
        <v>32915</v>
      </c>
      <c r="P410" s="662" t="s">
        <v>40</v>
      </c>
      <c r="Q410" s="667">
        <f t="shared" si="78"/>
        <v>39.938333</v>
      </c>
      <c r="R410" s="667">
        <f t="shared" si="79"/>
        <v>140.11500000000001</v>
      </c>
      <c r="T410" s="668" t="s">
        <v>4605</v>
      </c>
      <c r="U410" s="668" t="s">
        <v>4605</v>
      </c>
      <c r="V410" s="668" t="s">
        <v>4605</v>
      </c>
      <c r="W410" s="668" t="s">
        <v>22</v>
      </c>
      <c r="X410" s="668" t="s">
        <v>22</v>
      </c>
      <c r="Y410" s="668" t="s">
        <v>22</v>
      </c>
      <c r="Z410" s="668" t="s">
        <v>22</v>
      </c>
      <c r="AB410" s="662" t="str">
        <f t="shared" si="69"/>
        <v>昭49.11.1</v>
      </c>
      <c r="AC410" s="662" t="str">
        <f t="shared" si="70"/>
        <v>昭51.11.26</v>
      </c>
      <c r="AD410" s="662" t="str">
        <f t="shared" si="73"/>
        <v>#</v>
      </c>
      <c r="AE410" s="662" t="str">
        <f t="shared" si="71"/>
        <v>昭51.11.26</v>
      </c>
      <c r="AF410" s="662" t="str">
        <f t="shared" si="74"/>
        <v>昭51.11.26</v>
      </c>
      <c r="AG410" s="662" t="str">
        <f t="shared" si="75"/>
        <v/>
      </c>
      <c r="AH410" s="662">
        <f t="shared" si="72"/>
        <v>9</v>
      </c>
      <c r="AI410" s="662" t="str">
        <f t="shared" si="76"/>
        <v>32</v>
      </c>
      <c r="AJ410" s="662" t="str">
        <f t="shared" si="77"/>
        <v>32_五城目</v>
      </c>
      <c r="AK410" s="693" t="str">
        <f>IFERROR(VLOOKUP(AJ410,観測点コードリスト!$L$2:$N$1665,3,FALSE),"")</f>
        <v>0188</v>
      </c>
    </row>
    <row r="411" spans="1:37" ht="18.75" customHeight="1">
      <c r="A411" s="662" t="s">
        <v>958</v>
      </c>
      <c r="B411" s="662">
        <v>32311</v>
      </c>
      <c r="C411" s="662" t="s">
        <v>17</v>
      </c>
      <c r="D411" s="662" t="s">
        <v>1015</v>
      </c>
      <c r="E411" s="662" t="s">
        <v>1016</v>
      </c>
      <c r="F411" s="662" t="s">
        <v>1017</v>
      </c>
      <c r="G411" s="662">
        <v>39</v>
      </c>
      <c r="H411" s="662">
        <v>59.6</v>
      </c>
      <c r="I411" s="662">
        <v>140</v>
      </c>
      <c r="J411" s="662">
        <v>24.2</v>
      </c>
      <c r="K411" s="662">
        <v>120</v>
      </c>
      <c r="L411" s="662">
        <v>6.5</v>
      </c>
      <c r="M411" s="662">
        <v>3.5</v>
      </c>
      <c r="N411" s="662" t="s">
        <v>1018</v>
      </c>
      <c r="O411" s="662">
        <v>32920</v>
      </c>
      <c r="P411" s="662" t="s">
        <v>40</v>
      </c>
      <c r="Q411" s="667">
        <f t="shared" si="78"/>
        <v>39.993333</v>
      </c>
      <c r="R411" s="667">
        <f t="shared" si="79"/>
        <v>140.403333</v>
      </c>
      <c r="T411" s="668" t="s">
        <v>4605</v>
      </c>
      <c r="U411" s="668" t="s">
        <v>4605</v>
      </c>
      <c r="V411" s="668" t="s">
        <v>4605</v>
      </c>
      <c r="W411" s="668" t="s">
        <v>22</v>
      </c>
      <c r="X411" s="668" t="s">
        <v>22</v>
      </c>
      <c r="Y411" s="668" t="s">
        <v>22</v>
      </c>
      <c r="Z411" s="668" t="s">
        <v>22</v>
      </c>
      <c r="AB411" s="662" t="str">
        <f t="shared" si="69"/>
        <v>昭51.12.7</v>
      </c>
      <c r="AC411" s="662" t="str">
        <f t="shared" si="70"/>
        <v>昭51.12.7</v>
      </c>
      <c r="AD411" s="662" t="str">
        <f t="shared" si="73"/>
        <v>昭</v>
      </c>
      <c r="AE411" s="662" t="str">
        <f t="shared" si="71"/>
        <v>昭51.12.7</v>
      </c>
      <c r="AF411" s="662" t="str">
        <f t="shared" si="74"/>
        <v>昭51.12.7</v>
      </c>
      <c r="AG411" s="662" t="str">
        <f t="shared" si="75"/>
        <v/>
      </c>
      <c r="AH411" s="662">
        <f t="shared" si="72"/>
        <v>8</v>
      </c>
      <c r="AI411" s="662" t="str">
        <f t="shared" si="76"/>
        <v>32</v>
      </c>
      <c r="AJ411" s="662" t="str">
        <f t="shared" si="77"/>
        <v>32_阿仁合</v>
      </c>
      <c r="AK411" s="693" t="str">
        <f>IFERROR(VLOOKUP(AJ411,観測点コードリスト!$L$2:$N$1665,3,FALSE),"")</f>
        <v>1131</v>
      </c>
    </row>
    <row r="412" spans="1:37" hidden="1">
      <c r="A412" s="662" t="s">
        <v>958</v>
      </c>
      <c r="B412" s="662">
        <v>32312</v>
      </c>
      <c r="C412" s="662" t="s">
        <v>72</v>
      </c>
      <c r="D412" s="662" t="s">
        <v>1019</v>
      </c>
      <c r="E412" s="662" t="s">
        <v>1020</v>
      </c>
      <c r="F412" s="662" t="s">
        <v>1021</v>
      </c>
      <c r="G412" s="662">
        <v>39</v>
      </c>
      <c r="H412" s="662">
        <v>54.2</v>
      </c>
      <c r="I412" s="662">
        <v>140</v>
      </c>
      <c r="J412" s="662">
        <v>27</v>
      </c>
      <c r="K412" s="662">
        <v>210</v>
      </c>
      <c r="L412" s="662" t="s">
        <v>22</v>
      </c>
      <c r="M412" s="662" t="s">
        <v>22</v>
      </c>
      <c r="N412" s="662" t="s">
        <v>1022</v>
      </c>
      <c r="O412" s="662" t="s">
        <v>22</v>
      </c>
      <c r="P412" s="662" t="s">
        <v>22</v>
      </c>
      <c r="Q412" s="667">
        <f t="shared" si="78"/>
        <v>39.903333000000003</v>
      </c>
      <c r="R412" s="667">
        <f t="shared" si="79"/>
        <v>140.44999999999999</v>
      </c>
      <c r="T412" s="668" t="s">
        <v>4605</v>
      </c>
      <c r="U412" s="668" t="s">
        <v>22</v>
      </c>
      <c r="V412" s="668" t="s">
        <v>22</v>
      </c>
      <c r="W412" s="668" t="s">
        <v>22</v>
      </c>
      <c r="X412" s="668" t="s">
        <v>22</v>
      </c>
      <c r="Y412" s="668" t="s">
        <v>22</v>
      </c>
      <c r="Z412" s="668" t="s">
        <v>22</v>
      </c>
      <c r="AB412" s="662" t="str">
        <f t="shared" si="69"/>
        <v>昭51.9.28</v>
      </c>
      <c r="AC412" s="662" t="str">
        <f t="shared" si="70"/>
        <v>昭51.9.28</v>
      </c>
      <c r="AD412" s="662" t="str">
        <f t="shared" si="73"/>
        <v>昭</v>
      </c>
      <c r="AE412" s="662" t="str">
        <f t="shared" si="71"/>
        <v>昭51.9.28</v>
      </c>
      <c r="AF412" s="662" t="str">
        <f t="shared" si="74"/>
        <v>昭51.9.28</v>
      </c>
      <c r="AG412" s="662" t="str">
        <f t="shared" si="75"/>
        <v/>
      </c>
      <c r="AH412" s="662">
        <f t="shared" si="72"/>
        <v>8</v>
      </c>
      <c r="AI412" s="662" t="str">
        <f t="shared" si="76"/>
        <v>32</v>
      </c>
      <c r="AJ412" s="662" t="str">
        <f t="shared" si="77"/>
        <v>32_比立内</v>
      </c>
      <c r="AK412" s="693" t="str">
        <f>IFERROR(VLOOKUP(AJ412,観測点コードリスト!$L$2:$N$1665,3,FALSE),"")</f>
        <v>1115</v>
      </c>
    </row>
    <row r="413" spans="1:37" hidden="1">
      <c r="A413" s="662" t="s">
        <v>958</v>
      </c>
      <c r="B413" s="662">
        <v>32376</v>
      </c>
      <c r="C413" s="662" t="s">
        <v>72</v>
      </c>
      <c r="D413" s="662" t="s">
        <v>1023</v>
      </c>
      <c r="E413" s="662" t="s">
        <v>1024</v>
      </c>
      <c r="F413" s="662" t="s">
        <v>1025</v>
      </c>
      <c r="G413" s="662">
        <v>39</v>
      </c>
      <c r="H413" s="662">
        <v>48.7</v>
      </c>
      <c r="I413" s="662">
        <v>140</v>
      </c>
      <c r="J413" s="662">
        <v>35.1</v>
      </c>
      <c r="K413" s="662">
        <v>255</v>
      </c>
      <c r="L413" s="662" t="s">
        <v>22</v>
      </c>
      <c r="M413" s="662" t="s">
        <v>22</v>
      </c>
      <c r="N413" s="662" t="s">
        <v>1026</v>
      </c>
      <c r="O413" s="662" t="s">
        <v>22</v>
      </c>
      <c r="P413" s="662" t="s">
        <v>22</v>
      </c>
      <c r="Q413" s="667">
        <f t="shared" si="78"/>
        <v>39.811667</v>
      </c>
      <c r="R413" s="667">
        <f t="shared" si="79"/>
        <v>140.58500000000001</v>
      </c>
      <c r="T413" s="668" t="s">
        <v>4605</v>
      </c>
      <c r="U413" s="668" t="s">
        <v>22</v>
      </c>
      <c r="V413" s="668" t="s">
        <v>22</v>
      </c>
      <c r="W413" s="668" t="s">
        <v>22</v>
      </c>
      <c r="X413" s="668" t="s">
        <v>22</v>
      </c>
      <c r="Y413" s="668" t="s">
        <v>22</v>
      </c>
      <c r="Z413" s="668" t="s">
        <v>22</v>
      </c>
      <c r="AB413" s="662" t="str">
        <f t="shared" si="69"/>
        <v>昭53.10.12</v>
      </c>
      <c r="AC413" s="662" t="str">
        <f t="shared" si="70"/>
        <v>昭53.10.12</v>
      </c>
      <c r="AD413" s="662" t="str">
        <f t="shared" si="73"/>
        <v>昭</v>
      </c>
      <c r="AE413" s="662" t="str">
        <f t="shared" si="71"/>
        <v>昭53.10.12</v>
      </c>
      <c r="AF413" s="662" t="str">
        <f t="shared" si="74"/>
        <v>昭53.10.12</v>
      </c>
      <c r="AG413" s="662" t="str">
        <f t="shared" si="75"/>
        <v/>
      </c>
      <c r="AH413" s="662">
        <f t="shared" si="72"/>
        <v>9</v>
      </c>
      <c r="AI413" s="662" t="str">
        <f t="shared" si="76"/>
        <v>32</v>
      </c>
      <c r="AJ413" s="662" t="str">
        <f t="shared" si="77"/>
        <v>32_桧木内</v>
      </c>
      <c r="AK413" s="693" t="str">
        <f>IFERROR(VLOOKUP(AJ413,観測点コードリスト!$L$2:$N$1665,3,FALSE),"")</f>
        <v>1278</v>
      </c>
    </row>
    <row r="414" spans="1:37">
      <c r="A414" s="662" t="s">
        <v>958</v>
      </c>
      <c r="B414" s="662">
        <v>32402</v>
      </c>
      <c r="C414" s="662" t="s">
        <v>23</v>
      </c>
      <c r="D414" s="662" t="s">
        <v>958</v>
      </c>
      <c r="E414" s="662" t="s">
        <v>1027</v>
      </c>
      <c r="F414" s="662" t="s">
        <v>1028</v>
      </c>
      <c r="G414" s="662">
        <v>39</v>
      </c>
      <c r="H414" s="662">
        <v>43</v>
      </c>
      <c r="I414" s="662">
        <v>140</v>
      </c>
      <c r="J414" s="662">
        <v>5.9</v>
      </c>
      <c r="K414" s="662">
        <v>6</v>
      </c>
      <c r="L414" s="662">
        <v>40.799999999999997</v>
      </c>
      <c r="M414" s="662" t="s">
        <v>22</v>
      </c>
      <c r="N414" s="662" t="s">
        <v>1029</v>
      </c>
      <c r="O414" s="662">
        <v>32927</v>
      </c>
      <c r="P414" s="662" t="s">
        <v>22</v>
      </c>
      <c r="Q414" s="667">
        <f t="shared" si="78"/>
        <v>39.716667000000001</v>
      </c>
      <c r="R414" s="667">
        <f t="shared" si="79"/>
        <v>140.098333</v>
      </c>
      <c r="T414" s="668" t="s">
        <v>4605</v>
      </c>
      <c r="U414" s="668" t="s">
        <v>4605</v>
      </c>
      <c r="V414" s="668" t="s">
        <v>4605</v>
      </c>
      <c r="W414" s="668" t="s">
        <v>4605</v>
      </c>
      <c r="X414" s="668" t="s">
        <v>22</v>
      </c>
      <c r="Y414" s="668" t="s">
        <v>4605</v>
      </c>
      <c r="Z414" s="668" t="s">
        <v>4605</v>
      </c>
      <c r="AB414" s="662" t="str">
        <f t="shared" si="69"/>
        <v>平元.10.30</v>
      </c>
      <c r="AC414" s="662" t="str">
        <f t="shared" si="70"/>
        <v>平元.10.30</v>
      </c>
      <c r="AD414" s="662" t="str">
        <f t="shared" si="73"/>
        <v>平</v>
      </c>
      <c r="AE414" s="662" t="str">
        <f t="shared" si="71"/>
        <v>平元.10.30</v>
      </c>
      <c r="AF414" s="662" t="str">
        <f t="shared" si="74"/>
        <v>平元.10.30</v>
      </c>
      <c r="AG414" s="662" t="str">
        <f t="shared" si="75"/>
        <v/>
      </c>
      <c r="AH414" s="662">
        <f t="shared" si="72"/>
        <v>8</v>
      </c>
      <c r="AI414" s="662" t="str">
        <f t="shared" si="76"/>
        <v>32</v>
      </c>
      <c r="AJ414" s="662" t="str">
        <f t="shared" si="77"/>
        <v>32_秋田</v>
      </c>
      <c r="AK414" s="693" t="str">
        <f>IFERROR(VLOOKUP(AJ414,観測点コードリスト!$L$2:$N$1665,3,FALSE),"")</f>
        <v>47582</v>
      </c>
    </row>
    <row r="415" spans="1:37">
      <c r="A415" s="662" t="s">
        <v>958</v>
      </c>
      <c r="B415" s="662">
        <v>32407</v>
      </c>
      <c r="C415" s="662" t="s">
        <v>17</v>
      </c>
      <c r="D415" s="662" t="s">
        <v>1030</v>
      </c>
      <c r="E415" s="662" t="s">
        <v>1031</v>
      </c>
      <c r="F415" s="662" t="s">
        <v>1032</v>
      </c>
      <c r="G415" s="662">
        <v>39</v>
      </c>
      <c r="H415" s="662">
        <v>42.4</v>
      </c>
      <c r="I415" s="662">
        <v>140</v>
      </c>
      <c r="J415" s="662">
        <v>17.2</v>
      </c>
      <c r="K415" s="662">
        <v>41</v>
      </c>
      <c r="L415" s="662">
        <v>10.1</v>
      </c>
      <c r="M415" s="662">
        <v>2.5</v>
      </c>
      <c r="N415" s="662" t="s">
        <v>984</v>
      </c>
      <c r="O415" s="662" t="s">
        <v>22</v>
      </c>
      <c r="P415" s="662" t="s">
        <v>22</v>
      </c>
      <c r="Q415" s="667">
        <f t="shared" si="78"/>
        <v>39.706667000000003</v>
      </c>
      <c r="R415" s="667">
        <f t="shared" si="79"/>
        <v>140.28666699999999</v>
      </c>
      <c r="T415" s="668" t="s">
        <v>4605</v>
      </c>
      <c r="U415" s="668" t="s">
        <v>4605</v>
      </c>
      <c r="V415" s="668" t="s">
        <v>4605</v>
      </c>
      <c r="W415" s="668" t="s">
        <v>22</v>
      </c>
      <c r="X415" s="668" t="s">
        <v>22</v>
      </c>
      <c r="Y415" s="668" t="s">
        <v>22</v>
      </c>
      <c r="Z415" s="668" t="s">
        <v>22</v>
      </c>
      <c r="AB415" s="662" t="str">
        <f t="shared" si="69"/>
        <v>昭49.11.1</v>
      </c>
      <c r="AC415" s="662" t="str">
        <f t="shared" si="70"/>
        <v>昭51.11.25</v>
      </c>
      <c r="AD415" s="662" t="str">
        <f t="shared" si="73"/>
        <v>#</v>
      </c>
      <c r="AE415" s="662" t="str">
        <f t="shared" si="71"/>
        <v>昭51.11.25</v>
      </c>
      <c r="AF415" s="662" t="str">
        <f t="shared" si="74"/>
        <v>昭51.11.25</v>
      </c>
      <c r="AG415" s="662" t="str">
        <f t="shared" si="75"/>
        <v/>
      </c>
      <c r="AH415" s="662">
        <f t="shared" si="72"/>
        <v>9</v>
      </c>
      <c r="AI415" s="662" t="str">
        <f t="shared" si="76"/>
        <v>32</v>
      </c>
      <c r="AJ415" s="662" t="str">
        <f t="shared" si="77"/>
        <v>32_岩見三内</v>
      </c>
      <c r="AK415" s="693" t="str">
        <f>IFERROR(VLOOKUP(AJ415,観測点コードリスト!$L$2:$N$1665,3,FALSE),"")</f>
        <v>0192</v>
      </c>
    </row>
    <row r="416" spans="1:37" hidden="1">
      <c r="A416" s="662" t="s">
        <v>958</v>
      </c>
      <c r="B416" s="662">
        <v>32408</v>
      </c>
      <c r="C416" s="662" t="s">
        <v>72</v>
      </c>
      <c r="D416" s="662" t="s">
        <v>1033</v>
      </c>
      <c r="E416" s="662" t="s">
        <v>1034</v>
      </c>
      <c r="F416" s="662" t="s">
        <v>1035</v>
      </c>
      <c r="G416" s="662">
        <v>39</v>
      </c>
      <c r="H416" s="662">
        <v>48</v>
      </c>
      <c r="I416" s="662">
        <v>140</v>
      </c>
      <c r="J416" s="662">
        <v>13</v>
      </c>
      <c r="K416" s="662">
        <v>179</v>
      </c>
      <c r="L416" s="662" t="s">
        <v>22</v>
      </c>
      <c r="M416" s="662" t="s">
        <v>22</v>
      </c>
      <c r="N416" s="662" t="s">
        <v>1036</v>
      </c>
      <c r="O416" s="662" t="s">
        <v>22</v>
      </c>
      <c r="P416" s="662" t="s">
        <v>22</v>
      </c>
      <c r="Q416" s="667">
        <f t="shared" si="78"/>
        <v>39.799999999999997</v>
      </c>
      <c r="R416" s="667">
        <f t="shared" si="79"/>
        <v>140.216667</v>
      </c>
      <c r="T416" s="668" t="s">
        <v>4605</v>
      </c>
      <c r="U416" s="668" t="s">
        <v>22</v>
      </c>
      <c r="V416" s="668" t="s">
        <v>22</v>
      </c>
      <c r="W416" s="668" t="s">
        <v>22</v>
      </c>
      <c r="X416" s="668" t="s">
        <v>22</v>
      </c>
      <c r="Y416" s="668" t="s">
        <v>22</v>
      </c>
      <c r="Z416" s="668" t="s">
        <v>22</v>
      </c>
      <c r="AB416" s="662" t="str">
        <f t="shared" si="69"/>
        <v>昭60.6.14</v>
      </c>
      <c r="AC416" s="662" t="str">
        <f t="shared" si="70"/>
        <v>昭60.6.14</v>
      </c>
      <c r="AD416" s="662" t="str">
        <f t="shared" si="73"/>
        <v>昭</v>
      </c>
      <c r="AE416" s="662" t="str">
        <f t="shared" si="71"/>
        <v>昭60.6.14</v>
      </c>
      <c r="AF416" s="662" t="str">
        <f t="shared" si="74"/>
        <v>昭60.6.14</v>
      </c>
      <c r="AG416" s="662" t="str">
        <f t="shared" si="75"/>
        <v/>
      </c>
      <c r="AH416" s="662">
        <f t="shared" si="72"/>
        <v>8</v>
      </c>
      <c r="AI416" s="662" t="str">
        <f t="shared" si="76"/>
        <v>32</v>
      </c>
      <c r="AJ416" s="662" t="str">
        <f t="shared" si="77"/>
        <v>32_仁別</v>
      </c>
      <c r="AK416" s="693" t="str">
        <f>IFERROR(VLOOKUP(AJ416,観測点コードリスト!$L$2:$N$1665,3,FALSE),"")</f>
        <v>1425</v>
      </c>
    </row>
    <row r="417" spans="1:37" ht="18.75" hidden="1" customHeight="1">
      <c r="A417" s="662" t="s">
        <v>958</v>
      </c>
      <c r="B417" s="662">
        <v>32426</v>
      </c>
      <c r="C417" s="662" t="s">
        <v>72</v>
      </c>
      <c r="D417" s="662" t="s">
        <v>1037</v>
      </c>
      <c r="E417" s="662" t="s">
        <v>1038</v>
      </c>
      <c r="F417" s="662" t="s">
        <v>1039</v>
      </c>
      <c r="G417" s="662">
        <v>39</v>
      </c>
      <c r="H417" s="662">
        <v>46.5</v>
      </c>
      <c r="I417" s="662">
        <v>140</v>
      </c>
      <c r="J417" s="662">
        <v>39.9</v>
      </c>
      <c r="K417" s="662">
        <v>281</v>
      </c>
      <c r="L417" s="662" t="s">
        <v>22</v>
      </c>
      <c r="M417" s="662" t="s">
        <v>22</v>
      </c>
      <c r="N417" s="662" t="s">
        <v>1040</v>
      </c>
      <c r="O417" s="662" t="s">
        <v>22</v>
      </c>
      <c r="P417" s="662" t="s">
        <v>22</v>
      </c>
      <c r="Q417" s="667">
        <f t="shared" si="78"/>
        <v>39.774999999999999</v>
      </c>
      <c r="R417" s="667">
        <f t="shared" si="79"/>
        <v>140.66499999999999</v>
      </c>
      <c r="T417" s="668" t="s">
        <v>4605</v>
      </c>
      <c r="U417" s="668" t="s">
        <v>22</v>
      </c>
      <c r="V417" s="668" t="s">
        <v>22</v>
      </c>
      <c r="W417" s="668" t="s">
        <v>22</v>
      </c>
      <c r="X417" s="668" t="s">
        <v>22</v>
      </c>
      <c r="Y417" s="668" t="s">
        <v>22</v>
      </c>
      <c r="Z417" s="668" t="s">
        <v>22</v>
      </c>
      <c r="AB417" s="662" t="str">
        <f t="shared" si="69"/>
        <v>昭52.7.5</v>
      </c>
      <c r="AC417" s="662" t="str">
        <f t="shared" si="70"/>
        <v>昭52.7.5</v>
      </c>
      <c r="AD417" s="662" t="str">
        <f t="shared" si="73"/>
        <v>昭</v>
      </c>
      <c r="AE417" s="662" t="str">
        <f t="shared" si="71"/>
        <v>昭52.7.5</v>
      </c>
      <c r="AF417" s="662" t="str">
        <f t="shared" si="74"/>
        <v>昭52.7.5</v>
      </c>
      <c r="AG417" s="662" t="str">
        <f t="shared" si="75"/>
        <v/>
      </c>
      <c r="AH417" s="662">
        <f t="shared" si="72"/>
        <v>7</v>
      </c>
      <c r="AI417" s="662" t="str">
        <f t="shared" si="76"/>
        <v>32</v>
      </c>
      <c r="AJ417" s="662" t="str">
        <f t="shared" si="77"/>
        <v>32_鎧畑</v>
      </c>
      <c r="AK417" s="693" t="str">
        <f>IFERROR(VLOOKUP(AJ417,観測点コードリスト!$L$2:$N$1665,3,FALSE),"")</f>
        <v>1167</v>
      </c>
    </row>
    <row r="418" spans="1:37" hidden="1">
      <c r="A418" s="662" t="s">
        <v>958</v>
      </c>
      <c r="B418" s="662">
        <v>32431</v>
      </c>
      <c r="C418" s="662" t="s">
        <v>72</v>
      </c>
      <c r="D418" s="662" t="s">
        <v>1041</v>
      </c>
      <c r="E418" s="662" t="s">
        <v>1042</v>
      </c>
      <c r="F418" s="662" t="s">
        <v>1043</v>
      </c>
      <c r="G418" s="662">
        <v>39</v>
      </c>
      <c r="H418" s="662">
        <v>46.7</v>
      </c>
      <c r="I418" s="662">
        <v>140</v>
      </c>
      <c r="J418" s="662">
        <v>45.7</v>
      </c>
      <c r="K418" s="662">
        <v>652</v>
      </c>
      <c r="L418" s="662" t="s">
        <v>22</v>
      </c>
      <c r="M418" s="662" t="s">
        <v>22</v>
      </c>
      <c r="N418" s="662" t="s">
        <v>1044</v>
      </c>
      <c r="O418" s="662" t="s">
        <v>22</v>
      </c>
      <c r="P418" s="662" t="s">
        <v>22</v>
      </c>
      <c r="Q418" s="667">
        <f t="shared" si="78"/>
        <v>39.778333000000003</v>
      </c>
      <c r="R418" s="667">
        <f t="shared" si="79"/>
        <v>140.76166699999999</v>
      </c>
      <c r="T418" s="668" t="s">
        <v>4605</v>
      </c>
      <c r="U418" s="668" t="s">
        <v>22</v>
      </c>
      <c r="V418" s="668" t="s">
        <v>22</v>
      </c>
      <c r="W418" s="668" t="s">
        <v>22</v>
      </c>
      <c r="X418" s="668" t="s">
        <v>22</v>
      </c>
      <c r="Y418" s="668" t="s">
        <v>22</v>
      </c>
      <c r="Z418" s="668" t="s">
        <v>22</v>
      </c>
      <c r="AB418" s="662" t="str">
        <f t="shared" si="69"/>
        <v>平26.8.29</v>
      </c>
      <c r="AC418" s="662" t="str">
        <f t="shared" si="70"/>
        <v>平26.8.29</v>
      </c>
      <c r="AD418" s="662" t="str">
        <f t="shared" si="73"/>
        <v>平</v>
      </c>
      <c r="AE418" s="662" t="str">
        <f t="shared" si="71"/>
        <v>平26.8.29</v>
      </c>
      <c r="AF418" s="662" t="str">
        <f t="shared" si="74"/>
        <v>平26.8.29</v>
      </c>
      <c r="AG418" s="662" t="str">
        <f t="shared" si="75"/>
        <v/>
      </c>
      <c r="AH418" s="662">
        <f t="shared" si="72"/>
        <v>8</v>
      </c>
      <c r="AI418" s="662" t="str">
        <f t="shared" si="76"/>
        <v>32</v>
      </c>
      <c r="AJ418" s="662" t="str">
        <f t="shared" si="77"/>
        <v>32_田沢湖高原</v>
      </c>
      <c r="AK418" s="693" t="str">
        <f>IFERROR(VLOOKUP(AJ418,観測点コードリスト!$L$2:$N$1665,3,FALSE),"")</f>
        <v>1652</v>
      </c>
    </row>
    <row r="419" spans="1:37">
      <c r="A419" s="662" t="s">
        <v>958</v>
      </c>
      <c r="B419" s="662">
        <v>32451</v>
      </c>
      <c r="C419" s="662" t="s">
        <v>23</v>
      </c>
      <c r="D419" s="662" t="s">
        <v>1045</v>
      </c>
      <c r="E419" s="662" t="s">
        <v>1046</v>
      </c>
      <c r="F419" s="662" t="s">
        <v>1047</v>
      </c>
      <c r="G419" s="662">
        <v>39</v>
      </c>
      <c r="H419" s="662">
        <v>36.9</v>
      </c>
      <c r="I419" s="662">
        <v>140</v>
      </c>
      <c r="J419" s="662">
        <v>13.1</v>
      </c>
      <c r="K419" s="662">
        <v>93</v>
      </c>
      <c r="L419" s="662">
        <v>10</v>
      </c>
      <c r="M419" s="662" t="s">
        <v>22</v>
      </c>
      <c r="N419" s="662" t="s">
        <v>35</v>
      </c>
      <c r="O419" s="662">
        <v>32965</v>
      </c>
      <c r="P419" s="662" t="s">
        <v>36</v>
      </c>
      <c r="Q419" s="667">
        <f t="shared" si="78"/>
        <v>39.615000000000002</v>
      </c>
      <c r="R419" s="667">
        <f t="shared" si="79"/>
        <v>140.218333</v>
      </c>
      <c r="T419" s="668" t="s">
        <v>4605</v>
      </c>
      <c r="U419" s="668" t="s">
        <v>4605</v>
      </c>
      <c r="V419" s="668" t="s">
        <v>4605</v>
      </c>
      <c r="W419" s="668" t="s">
        <v>22</v>
      </c>
      <c r="X419" s="668" t="s">
        <v>22</v>
      </c>
      <c r="Y419" s="668" t="s">
        <v>22</v>
      </c>
      <c r="Z419" s="668" t="s">
        <v>22</v>
      </c>
      <c r="AB419" s="662" t="str">
        <f t="shared" si="69"/>
        <v>平15.1.1</v>
      </c>
      <c r="AC419" s="662" t="str">
        <f t="shared" si="70"/>
        <v>平15.1.1</v>
      </c>
      <c r="AD419" s="662" t="str">
        <f t="shared" si="73"/>
        <v>平</v>
      </c>
      <c r="AE419" s="662" t="str">
        <f t="shared" si="71"/>
        <v>平15.1.1</v>
      </c>
      <c r="AF419" s="662" t="str">
        <f t="shared" si="74"/>
        <v>平15.1.1</v>
      </c>
      <c r="AG419" s="662" t="str">
        <f t="shared" si="75"/>
        <v/>
      </c>
      <c r="AH419" s="662">
        <f t="shared" si="72"/>
        <v>7</v>
      </c>
      <c r="AI419" s="662" t="str">
        <f t="shared" si="76"/>
        <v>32</v>
      </c>
      <c r="AJ419" s="662" t="str">
        <f t="shared" si="77"/>
        <v>32_雄和</v>
      </c>
      <c r="AK419" s="693" t="str">
        <f>IFERROR(VLOOKUP(AJ419,観測点コードリスト!$L$2:$N$1665,3,FALSE),"")</f>
        <v>1511</v>
      </c>
    </row>
    <row r="420" spans="1:37" ht="18.75" customHeight="1">
      <c r="A420" s="662" t="s">
        <v>958</v>
      </c>
      <c r="B420" s="662">
        <v>32466</v>
      </c>
      <c r="C420" s="662" t="s">
        <v>17</v>
      </c>
      <c r="D420" s="662" t="s">
        <v>1048</v>
      </c>
      <c r="E420" s="662" t="s">
        <v>1049</v>
      </c>
      <c r="F420" s="662" t="s">
        <v>1050</v>
      </c>
      <c r="G420" s="662">
        <v>39</v>
      </c>
      <c r="H420" s="662">
        <v>36.200000000000003</v>
      </c>
      <c r="I420" s="662">
        <v>140</v>
      </c>
      <c r="J420" s="662">
        <v>33.4</v>
      </c>
      <c r="K420" s="662">
        <v>56</v>
      </c>
      <c r="L420" s="662">
        <v>10</v>
      </c>
      <c r="M420" s="662">
        <v>2</v>
      </c>
      <c r="N420" s="662" t="s">
        <v>1051</v>
      </c>
      <c r="O420" s="662">
        <v>32930</v>
      </c>
      <c r="P420" s="662" t="s">
        <v>40</v>
      </c>
      <c r="Q420" s="667">
        <f t="shared" si="78"/>
        <v>39.603332999999999</v>
      </c>
      <c r="R420" s="667">
        <f t="shared" si="79"/>
        <v>140.556667</v>
      </c>
      <c r="T420" s="668" t="s">
        <v>4605</v>
      </c>
      <c r="U420" s="668" t="s">
        <v>4605</v>
      </c>
      <c r="V420" s="668" t="s">
        <v>4605</v>
      </c>
      <c r="W420" s="668" t="s">
        <v>22</v>
      </c>
      <c r="X420" s="668" t="s">
        <v>22</v>
      </c>
      <c r="Y420" s="668" t="s">
        <v>22</v>
      </c>
      <c r="Z420" s="668" t="s">
        <v>22</v>
      </c>
      <c r="AB420" s="662" t="str">
        <f t="shared" si="69"/>
        <v>昭49.11.1</v>
      </c>
      <c r="AC420" s="662" t="str">
        <f t="shared" si="70"/>
        <v>昭51.11.18</v>
      </c>
      <c r="AD420" s="662" t="str">
        <f t="shared" si="73"/>
        <v>#</v>
      </c>
      <c r="AE420" s="662" t="str">
        <f t="shared" si="71"/>
        <v>昭51.11.18</v>
      </c>
      <c r="AF420" s="662" t="str">
        <f t="shared" si="74"/>
        <v>昭51.11.18</v>
      </c>
      <c r="AG420" s="662" t="str">
        <f t="shared" si="75"/>
        <v/>
      </c>
      <c r="AH420" s="662">
        <f t="shared" si="72"/>
        <v>9</v>
      </c>
      <c r="AI420" s="662" t="str">
        <f t="shared" si="76"/>
        <v>32</v>
      </c>
      <c r="AJ420" s="662" t="str">
        <f t="shared" si="77"/>
        <v>32_角館</v>
      </c>
      <c r="AK420" s="693" t="str">
        <f>IFERROR(VLOOKUP(AJ420,観測点コードリスト!$L$2:$N$1665,3,FALSE),"")</f>
        <v>0193</v>
      </c>
    </row>
    <row r="421" spans="1:37">
      <c r="A421" s="662" t="s">
        <v>958</v>
      </c>
      <c r="B421" s="662">
        <v>32476</v>
      </c>
      <c r="C421" s="662" t="s">
        <v>17</v>
      </c>
      <c r="D421" s="662" t="s">
        <v>1052</v>
      </c>
      <c r="E421" s="662" t="s">
        <v>1053</v>
      </c>
      <c r="F421" s="662" t="s">
        <v>1054</v>
      </c>
      <c r="G421" s="662">
        <v>39</v>
      </c>
      <c r="H421" s="662">
        <v>41.9</v>
      </c>
      <c r="I421" s="662">
        <v>140</v>
      </c>
      <c r="J421" s="662">
        <v>43.9</v>
      </c>
      <c r="K421" s="662">
        <v>230</v>
      </c>
      <c r="L421" s="662">
        <v>6.5</v>
      </c>
      <c r="M421" s="662">
        <v>2</v>
      </c>
      <c r="N421" s="662" t="s">
        <v>875</v>
      </c>
      <c r="O421" s="662" t="s">
        <v>22</v>
      </c>
      <c r="P421" s="662" t="s">
        <v>40</v>
      </c>
      <c r="Q421" s="667">
        <f t="shared" si="78"/>
        <v>39.698332999999998</v>
      </c>
      <c r="R421" s="667">
        <f t="shared" si="79"/>
        <v>140.73166699999999</v>
      </c>
      <c r="T421" s="668" t="s">
        <v>4605</v>
      </c>
      <c r="U421" s="668" t="s">
        <v>4605</v>
      </c>
      <c r="V421" s="668" t="s">
        <v>4605</v>
      </c>
      <c r="W421" s="668" t="s">
        <v>22</v>
      </c>
      <c r="X421" s="668" t="s">
        <v>22</v>
      </c>
      <c r="Y421" s="668" t="s">
        <v>22</v>
      </c>
      <c r="Z421" s="668" t="s">
        <v>22</v>
      </c>
      <c r="AB421" s="662" t="str">
        <f t="shared" si="69"/>
        <v>昭49.11.1</v>
      </c>
      <c r="AC421" s="662" t="str">
        <f t="shared" si="70"/>
        <v>昭51.11.19</v>
      </c>
      <c r="AD421" s="662" t="str">
        <f t="shared" si="73"/>
        <v>#</v>
      </c>
      <c r="AE421" s="662" t="str">
        <f t="shared" si="71"/>
        <v>昭51.11.19</v>
      </c>
      <c r="AF421" s="662" t="str">
        <f t="shared" si="74"/>
        <v>昭51.11.19</v>
      </c>
      <c r="AG421" s="662" t="str">
        <f t="shared" si="75"/>
        <v/>
      </c>
      <c r="AH421" s="662">
        <f t="shared" si="72"/>
        <v>9</v>
      </c>
      <c r="AI421" s="662" t="str">
        <f t="shared" si="76"/>
        <v>32</v>
      </c>
      <c r="AJ421" s="662" t="str">
        <f t="shared" si="77"/>
        <v>32_田沢湖</v>
      </c>
      <c r="AK421" s="693" t="str">
        <f>IFERROR(VLOOKUP(AJ421,観測点コードリスト!$L$2:$N$1665,3,FALSE),"")</f>
        <v>0194</v>
      </c>
    </row>
    <row r="422" spans="1:37">
      <c r="A422" s="662" t="s">
        <v>958</v>
      </c>
      <c r="B422" s="662">
        <v>32496</v>
      </c>
      <c r="C422" s="662" t="s">
        <v>17</v>
      </c>
      <c r="D422" s="662" t="s">
        <v>1055</v>
      </c>
      <c r="E422" s="662" t="s">
        <v>1056</v>
      </c>
      <c r="F422" s="662" t="s">
        <v>1057</v>
      </c>
      <c r="G422" s="662">
        <v>39</v>
      </c>
      <c r="H422" s="662">
        <v>31.6</v>
      </c>
      <c r="I422" s="662">
        <v>140</v>
      </c>
      <c r="J422" s="662">
        <v>14</v>
      </c>
      <c r="K422" s="662">
        <v>20</v>
      </c>
      <c r="L422" s="662">
        <v>6.5</v>
      </c>
      <c r="M422" s="662">
        <v>2</v>
      </c>
      <c r="N422" s="662" t="s">
        <v>1058</v>
      </c>
      <c r="O422" s="662">
        <v>32935</v>
      </c>
      <c r="P422" s="662" t="s">
        <v>40</v>
      </c>
      <c r="Q422" s="667">
        <f t="shared" si="78"/>
        <v>39.526667000000003</v>
      </c>
      <c r="R422" s="667">
        <f t="shared" si="79"/>
        <v>140.23333299999999</v>
      </c>
      <c r="T422" s="668" t="s">
        <v>4605</v>
      </c>
      <c r="U422" s="668" t="s">
        <v>4605</v>
      </c>
      <c r="V422" s="668" t="s">
        <v>4605</v>
      </c>
      <c r="W422" s="668" t="s">
        <v>22</v>
      </c>
      <c r="X422" s="668" t="s">
        <v>22</v>
      </c>
      <c r="Y422" s="668" t="s">
        <v>22</v>
      </c>
      <c r="Z422" s="668" t="s">
        <v>22</v>
      </c>
      <c r="AB422" s="662" t="str">
        <f t="shared" si="69"/>
        <v>昭50.5.27</v>
      </c>
      <c r="AC422" s="662" t="str">
        <f t="shared" si="70"/>
        <v>昭51.11.20</v>
      </c>
      <c r="AD422" s="662" t="str">
        <f t="shared" si="73"/>
        <v>(</v>
      </c>
      <c r="AE422" s="662" t="str">
        <f t="shared" si="71"/>
        <v>(昭50.5.27)昭51.11.20</v>
      </c>
      <c r="AF422" s="662" t="str">
        <f t="shared" si="74"/>
        <v>昭50.5.27)昭51.11.20</v>
      </c>
      <c r="AG422" s="662">
        <f t="shared" si="75"/>
        <v>9</v>
      </c>
      <c r="AH422" s="662">
        <f t="shared" si="72"/>
        <v>18</v>
      </c>
      <c r="AI422" s="662" t="str">
        <f t="shared" si="76"/>
        <v>32</v>
      </c>
      <c r="AJ422" s="662" t="str">
        <f t="shared" si="77"/>
        <v>32_大正寺</v>
      </c>
      <c r="AK422" s="693" t="str">
        <f>IFERROR(VLOOKUP(AJ422,観測点コードリスト!$L$2:$N$1665,3,FALSE),"")</f>
        <v>1050</v>
      </c>
    </row>
    <row r="423" spans="1:37" ht="18.75" customHeight="1">
      <c r="A423" s="662" t="s">
        <v>958</v>
      </c>
      <c r="B423" s="662">
        <v>32551</v>
      </c>
      <c r="C423" s="662" t="s">
        <v>17</v>
      </c>
      <c r="D423" s="662" t="s">
        <v>1059</v>
      </c>
      <c r="E423" s="662" t="s">
        <v>1060</v>
      </c>
      <c r="F423" s="662" t="s">
        <v>1061</v>
      </c>
      <c r="G423" s="662">
        <v>39</v>
      </c>
      <c r="H423" s="662">
        <v>29.4</v>
      </c>
      <c r="I423" s="662">
        <v>140</v>
      </c>
      <c r="J423" s="662">
        <v>29.7</v>
      </c>
      <c r="K423" s="662">
        <v>30</v>
      </c>
      <c r="L423" s="662">
        <v>10</v>
      </c>
      <c r="M423" s="662">
        <v>2</v>
      </c>
      <c r="N423" s="662" t="s">
        <v>871</v>
      </c>
      <c r="O423" s="662" t="s">
        <v>22</v>
      </c>
      <c r="P423" s="662" t="s">
        <v>40</v>
      </c>
      <c r="Q423" s="667">
        <f t="shared" si="78"/>
        <v>39.49</v>
      </c>
      <c r="R423" s="667">
        <f t="shared" si="79"/>
        <v>140.495</v>
      </c>
      <c r="T423" s="668" t="s">
        <v>4605</v>
      </c>
      <c r="U423" s="668" t="s">
        <v>4605</v>
      </c>
      <c r="V423" s="668" t="s">
        <v>4605</v>
      </c>
      <c r="W423" s="668" t="s">
        <v>22</v>
      </c>
      <c r="X423" s="668" t="s">
        <v>22</v>
      </c>
      <c r="Y423" s="668" t="s">
        <v>22</v>
      </c>
      <c r="Z423" s="668" t="s">
        <v>22</v>
      </c>
      <c r="AB423" s="662" t="str">
        <f t="shared" si="69"/>
        <v>昭49.11.1</v>
      </c>
      <c r="AC423" s="662" t="str">
        <f t="shared" si="70"/>
        <v>昭51.11.17</v>
      </c>
      <c r="AD423" s="662" t="str">
        <f t="shared" si="73"/>
        <v>#</v>
      </c>
      <c r="AE423" s="662" t="str">
        <f t="shared" si="71"/>
        <v>昭51.11.17</v>
      </c>
      <c r="AF423" s="662" t="str">
        <f t="shared" si="74"/>
        <v>昭51.11.17</v>
      </c>
      <c r="AG423" s="662" t="str">
        <f t="shared" si="75"/>
        <v/>
      </c>
      <c r="AH423" s="662">
        <f t="shared" si="72"/>
        <v>9</v>
      </c>
      <c r="AI423" s="662" t="str">
        <f t="shared" si="76"/>
        <v>32</v>
      </c>
      <c r="AJ423" s="662" t="str">
        <f t="shared" si="77"/>
        <v>32_大曲</v>
      </c>
      <c r="AK423" s="693" t="str">
        <f>IFERROR(VLOOKUP(AJ423,観測点コードリスト!$L$2:$N$1665,3,FALSE),"")</f>
        <v>0195</v>
      </c>
    </row>
    <row r="424" spans="1:37">
      <c r="A424" s="662" t="s">
        <v>958</v>
      </c>
      <c r="B424" s="662">
        <v>32571</v>
      </c>
      <c r="C424" s="662" t="s">
        <v>17</v>
      </c>
      <c r="D424" s="662" t="s">
        <v>1062</v>
      </c>
      <c r="E424" s="662" t="s">
        <v>1063</v>
      </c>
      <c r="F424" s="662" t="s">
        <v>1064</v>
      </c>
      <c r="G424" s="662">
        <v>39</v>
      </c>
      <c r="H424" s="662">
        <v>21.6</v>
      </c>
      <c r="I424" s="662">
        <v>140</v>
      </c>
      <c r="J424" s="662">
        <v>3.3</v>
      </c>
      <c r="K424" s="662">
        <v>11</v>
      </c>
      <c r="L424" s="662">
        <v>6.5</v>
      </c>
      <c r="M424" s="662">
        <v>1.5</v>
      </c>
      <c r="N424" s="662" t="s">
        <v>1065</v>
      </c>
      <c r="O424" s="662">
        <v>32940</v>
      </c>
      <c r="P424" s="662" t="s">
        <v>40</v>
      </c>
      <c r="Q424" s="667">
        <f t="shared" si="78"/>
        <v>39.36</v>
      </c>
      <c r="R424" s="667">
        <f t="shared" si="79"/>
        <v>140.05500000000001</v>
      </c>
      <c r="T424" s="668" t="s">
        <v>4605</v>
      </c>
      <c r="U424" s="668" t="s">
        <v>4605</v>
      </c>
      <c r="V424" s="668" t="s">
        <v>4605</v>
      </c>
      <c r="W424" s="668" t="s">
        <v>22</v>
      </c>
      <c r="X424" s="668" t="s">
        <v>22</v>
      </c>
      <c r="Y424" s="668" t="s">
        <v>22</v>
      </c>
      <c r="Z424" s="668" t="s">
        <v>22</v>
      </c>
      <c r="AB424" s="662" t="str">
        <f t="shared" si="69"/>
        <v>昭49.11.1</v>
      </c>
      <c r="AC424" s="662" t="str">
        <f t="shared" si="70"/>
        <v>昭51.11.20</v>
      </c>
      <c r="AD424" s="662" t="str">
        <f t="shared" si="73"/>
        <v>#</v>
      </c>
      <c r="AE424" s="662" t="str">
        <f t="shared" si="71"/>
        <v>昭51.11.20</v>
      </c>
      <c r="AF424" s="662" t="str">
        <f t="shared" si="74"/>
        <v>昭51.11.20</v>
      </c>
      <c r="AG424" s="662" t="str">
        <f t="shared" si="75"/>
        <v/>
      </c>
      <c r="AH424" s="662">
        <f t="shared" si="72"/>
        <v>9</v>
      </c>
      <c r="AI424" s="662" t="str">
        <f t="shared" si="76"/>
        <v>32</v>
      </c>
      <c r="AJ424" s="662" t="str">
        <f t="shared" si="77"/>
        <v>32_本荘</v>
      </c>
      <c r="AK424" s="693" t="str">
        <f>IFERROR(VLOOKUP(AJ424,観測点コードリスト!$L$2:$N$1665,3,FALSE),"")</f>
        <v>0196</v>
      </c>
    </row>
    <row r="425" spans="1:37">
      <c r="A425" s="662" t="s">
        <v>958</v>
      </c>
      <c r="B425" s="662">
        <v>32581</v>
      </c>
      <c r="C425" s="662" t="s">
        <v>17</v>
      </c>
      <c r="D425" s="662" t="s">
        <v>1066</v>
      </c>
      <c r="E425" s="662" t="s">
        <v>1067</v>
      </c>
      <c r="F425" s="662" t="s">
        <v>1068</v>
      </c>
      <c r="G425" s="662">
        <v>39</v>
      </c>
      <c r="H425" s="662">
        <v>18.3</v>
      </c>
      <c r="I425" s="662">
        <v>140</v>
      </c>
      <c r="J425" s="662">
        <v>17.3</v>
      </c>
      <c r="K425" s="662">
        <v>117</v>
      </c>
      <c r="L425" s="662">
        <v>10</v>
      </c>
      <c r="M425" s="662">
        <v>2.5</v>
      </c>
      <c r="N425" s="662" t="s">
        <v>1069</v>
      </c>
      <c r="O425" s="662" t="s">
        <v>22</v>
      </c>
      <c r="P425" s="662" t="s">
        <v>40</v>
      </c>
      <c r="Q425" s="667">
        <f t="shared" si="78"/>
        <v>39.305</v>
      </c>
      <c r="R425" s="667">
        <f t="shared" si="79"/>
        <v>140.28833299999999</v>
      </c>
      <c r="T425" s="668" t="s">
        <v>4605</v>
      </c>
      <c r="U425" s="668" t="s">
        <v>4605</v>
      </c>
      <c r="V425" s="668" t="s">
        <v>4605</v>
      </c>
      <c r="W425" s="668" t="s">
        <v>22</v>
      </c>
      <c r="X425" s="668" t="s">
        <v>22</v>
      </c>
      <c r="Y425" s="668" t="s">
        <v>22</v>
      </c>
      <c r="Z425" s="668" t="s">
        <v>22</v>
      </c>
      <c r="AB425" s="662" t="str">
        <f t="shared" si="69"/>
        <v>昭51.11.17</v>
      </c>
      <c r="AC425" s="662" t="str">
        <f t="shared" si="70"/>
        <v>昭51.11.17</v>
      </c>
      <c r="AD425" s="662" t="str">
        <f t="shared" si="73"/>
        <v>昭</v>
      </c>
      <c r="AE425" s="662" t="str">
        <f t="shared" si="71"/>
        <v>昭51.11.17</v>
      </c>
      <c r="AF425" s="662" t="str">
        <f t="shared" si="74"/>
        <v>昭51.11.17</v>
      </c>
      <c r="AG425" s="662" t="str">
        <f t="shared" si="75"/>
        <v/>
      </c>
      <c r="AH425" s="662">
        <f t="shared" si="72"/>
        <v>9</v>
      </c>
      <c r="AI425" s="662" t="str">
        <f t="shared" si="76"/>
        <v>32</v>
      </c>
      <c r="AJ425" s="662" t="str">
        <f t="shared" si="77"/>
        <v>32_東由利</v>
      </c>
      <c r="AK425" s="693" t="str">
        <f>IFERROR(VLOOKUP(AJ425,観測点コードリスト!$L$2:$N$1665,3,FALSE),"")</f>
        <v>1117</v>
      </c>
    </row>
    <row r="426" spans="1:37" ht="18.75" customHeight="1">
      <c r="A426" s="662" t="s">
        <v>958</v>
      </c>
      <c r="B426" s="662">
        <v>32596</v>
      </c>
      <c r="C426" s="662" t="s">
        <v>17</v>
      </c>
      <c r="D426" s="662" t="s">
        <v>1070</v>
      </c>
      <c r="E426" s="662" t="s">
        <v>1071</v>
      </c>
      <c r="F426" s="662" t="s">
        <v>1072</v>
      </c>
      <c r="G426" s="662">
        <v>39</v>
      </c>
      <c r="H426" s="662">
        <v>19.2</v>
      </c>
      <c r="I426" s="662">
        <v>140</v>
      </c>
      <c r="J426" s="662">
        <v>33.299999999999997</v>
      </c>
      <c r="K426" s="662">
        <v>59</v>
      </c>
      <c r="L426" s="662">
        <v>10</v>
      </c>
      <c r="M426" s="662">
        <v>2.5</v>
      </c>
      <c r="N426" s="662" t="s">
        <v>97</v>
      </c>
      <c r="O426" s="662">
        <v>32945</v>
      </c>
      <c r="P426" s="662" t="s">
        <v>40</v>
      </c>
      <c r="Q426" s="667">
        <f t="shared" si="78"/>
        <v>39.32</v>
      </c>
      <c r="R426" s="667">
        <f t="shared" si="79"/>
        <v>140.55500000000001</v>
      </c>
      <c r="T426" s="668" t="s">
        <v>4605</v>
      </c>
      <c r="U426" s="668" t="s">
        <v>4605</v>
      </c>
      <c r="V426" s="668" t="s">
        <v>4605</v>
      </c>
      <c r="W426" s="668" t="s">
        <v>22</v>
      </c>
      <c r="X426" s="668" t="s">
        <v>22</v>
      </c>
      <c r="Y426" s="668" t="s">
        <v>22</v>
      </c>
      <c r="Z426" s="668" t="s">
        <v>22</v>
      </c>
      <c r="AB426" s="662" t="str">
        <f t="shared" si="69"/>
        <v>昭49.11.1</v>
      </c>
      <c r="AC426" s="662" t="str">
        <f t="shared" si="70"/>
        <v>昭51.4.1</v>
      </c>
      <c r="AD426" s="662" t="str">
        <f t="shared" si="73"/>
        <v>#</v>
      </c>
      <c r="AE426" s="662" t="str">
        <f t="shared" si="71"/>
        <v>昭51.4.1</v>
      </c>
      <c r="AF426" s="662" t="str">
        <f t="shared" si="74"/>
        <v>昭51.4.1</v>
      </c>
      <c r="AG426" s="662" t="str">
        <f t="shared" si="75"/>
        <v/>
      </c>
      <c r="AH426" s="662">
        <f t="shared" si="72"/>
        <v>7</v>
      </c>
      <c r="AI426" s="662" t="str">
        <f t="shared" si="76"/>
        <v>32</v>
      </c>
      <c r="AJ426" s="662" t="str">
        <f t="shared" si="77"/>
        <v>32_横手</v>
      </c>
      <c r="AK426" s="693" t="str">
        <f>IFERROR(VLOOKUP(AJ426,観測点コードリスト!$L$2:$N$1665,3,FALSE),"")</f>
        <v>0198</v>
      </c>
    </row>
    <row r="427" spans="1:37">
      <c r="A427" s="662" t="s">
        <v>958</v>
      </c>
      <c r="B427" s="662">
        <v>32616</v>
      </c>
      <c r="C427" s="662" t="s">
        <v>17</v>
      </c>
      <c r="D427" s="662" t="s">
        <v>1073</v>
      </c>
      <c r="E427" s="662" t="s">
        <v>1074</v>
      </c>
      <c r="F427" s="662" t="s">
        <v>1075</v>
      </c>
      <c r="G427" s="662">
        <v>39</v>
      </c>
      <c r="H427" s="662">
        <v>15.3</v>
      </c>
      <c r="I427" s="662">
        <v>139</v>
      </c>
      <c r="J427" s="662">
        <v>54.8</v>
      </c>
      <c r="K427" s="662">
        <v>7</v>
      </c>
      <c r="L427" s="662">
        <v>10.1</v>
      </c>
      <c r="M427" s="662">
        <v>2</v>
      </c>
      <c r="N427" s="662" t="s">
        <v>875</v>
      </c>
      <c r="O427" s="662" t="s">
        <v>22</v>
      </c>
      <c r="P427" s="662" t="s">
        <v>22</v>
      </c>
      <c r="Q427" s="667">
        <f t="shared" si="78"/>
        <v>39.255000000000003</v>
      </c>
      <c r="R427" s="667">
        <f t="shared" si="79"/>
        <v>139.91333299999999</v>
      </c>
      <c r="T427" s="668" t="s">
        <v>4605</v>
      </c>
      <c r="U427" s="668" t="s">
        <v>4605</v>
      </c>
      <c r="V427" s="668" t="s">
        <v>4605</v>
      </c>
      <c r="W427" s="668" t="s">
        <v>22</v>
      </c>
      <c r="X427" s="668" t="s">
        <v>22</v>
      </c>
      <c r="Y427" s="668" t="s">
        <v>22</v>
      </c>
      <c r="Z427" s="668" t="s">
        <v>22</v>
      </c>
      <c r="AB427" s="662" t="str">
        <f t="shared" si="69"/>
        <v>昭49.11.1</v>
      </c>
      <c r="AC427" s="662" t="str">
        <f t="shared" si="70"/>
        <v>昭51.11.19</v>
      </c>
      <c r="AD427" s="662" t="str">
        <f t="shared" si="73"/>
        <v>#</v>
      </c>
      <c r="AE427" s="662" t="str">
        <f t="shared" si="71"/>
        <v>昭51.11.19</v>
      </c>
      <c r="AF427" s="662" t="str">
        <f t="shared" si="74"/>
        <v>昭51.11.19</v>
      </c>
      <c r="AG427" s="662" t="str">
        <f t="shared" si="75"/>
        <v/>
      </c>
      <c r="AH427" s="662">
        <f t="shared" si="72"/>
        <v>9</v>
      </c>
      <c r="AI427" s="662" t="str">
        <f t="shared" si="76"/>
        <v>32</v>
      </c>
      <c r="AJ427" s="662" t="str">
        <f t="shared" si="77"/>
        <v>32_にかほ</v>
      </c>
      <c r="AK427" s="693" t="str">
        <f>IFERROR(VLOOKUP(AJ427,観測点コードリスト!$L$2:$N$1665,3,FALSE),"")</f>
        <v>0199</v>
      </c>
    </row>
    <row r="428" spans="1:37">
      <c r="A428" s="662" t="s">
        <v>958</v>
      </c>
      <c r="B428" s="662">
        <v>32626</v>
      </c>
      <c r="C428" s="662" t="s">
        <v>17</v>
      </c>
      <c r="D428" s="662" t="s">
        <v>1076</v>
      </c>
      <c r="E428" s="662" t="s">
        <v>1077</v>
      </c>
      <c r="F428" s="662" t="s">
        <v>1078</v>
      </c>
      <c r="G428" s="662">
        <v>39</v>
      </c>
      <c r="H428" s="662">
        <v>14.1</v>
      </c>
      <c r="I428" s="662">
        <v>140</v>
      </c>
      <c r="J428" s="662">
        <v>8.1999999999999993</v>
      </c>
      <c r="K428" s="662">
        <v>46</v>
      </c>
      <c r="L428" s="662">
        <v>10</v>
      </c>
      <c r="M428" s="662">
        <v>2.5</v>
      </c>
      <c r="N428" s="662" t="s">
        <v>1051</v>
      </c>
      <c r="O428" s="662">
        <v>32950</v>
      </c>
      <c r="P428" s="662" t="s">
        <v>40</v>
      </c>
      <c r="Q428" s="667">
        <f t="shared" si="78"/>
        <v>39.234999999999999</v>
      </c>
      <c r="R428" s="667">
        <f t="shared" si="79"/>
        <v>140.13666699999999</v>
      </c>
      <c r="T428" s="668" t="s">
        <v>4605</v>
      </c>
      <c r="U428" s="668" t="s">
        <v>4605</v>
      </c>
      <c r="V428" s="668" t="s">
        <v>4605</v>
      </c>
      <c r="W428" s="668" t="s">
        <v>22</v>
      </c>
      <c r="X428" s="668" t="s">
        <v>22</v>
      </c>
      <c r="Y428" s="668" t="s">
        <v>22</v>
      </c>
      <c r="Z428" s="668" t="s">
        <v>22</v>
      </c>
      <c r="AB428" s="662" t="str">
        <f t="shared" si="69"/>
        <v>昭49.11.1</v>
      </c>
      <c r="AC428" s="662" t="str">
        <f t="shared" si="70"/>
        <v>昭51.11.18</v>
      </c>
      <c r="AD428" s="662" t="str">
        <f t="shared" si="73"/>
        <v>#</v>
      </c>
      <c r="AE428" s="662" t="str">
        <f t="shared" si="71"/>
        <v>昭51.11.18</v>
      </c>
      <c r="AF428" s="662" t="str">
        <f t="shared" si="74"/>
        <v>昭51.11.18</v>
      </c>
      <c r="AG428" s="662" t="str">
        <f t="shared" si="75"/>
        <v/>
      </c>
      <c r="AH428" s="662">
        <f t="shared" si="72"/>
        <v>9</v>
      </c>
      <c r="AI428" s="662" t="str">
        <f t="shared" si="76"/>
        <v>32</v>
      </c>
      <c r="AJ428" s="662" t="str">
        <f t="shared" si="77"/>
        <v>32_矢島</v>
      </c>
      <c r="AK428" s="693" t="str">
        <f>IFERROR(VLOOKUP(AJ428,観測点コードリスト!$L$2:$N$1665,3,FALSE),"")</f>
        <v>0200</v>
      </c>
    </row>
    <row r="429" spans="1:37" hidden="1">
      <c r="A429" s="662" t="s">
        <v>958</v>
      </c>
      <c r="B429" s="662">
        <v>32681</v>
      </c>
      <c r="C429" s="662" t="s">
        <v>72</v>
      </c>
      <c r="D429" s="662" t="s">
        <v>1079</v>
      </c>
      <c r="E429" s="662" t="s">
        <v>1080</v>
      </c>
      <c r="F429" s="662" t="s">
        <v>1081</v>
      </c>
      <c r="G429" s="662">
        <v>39</v>
      </c>
      <c r="H429" s="662">
        <v>6.2</v>
      </c>
      <c r="I429" s="662">
        <v>140</v>
      </c>
      <c r="J429" s="662">
        <v>17.600000000000001</v>
      </c>
      <c r="K429" s="662">
        <v>200</v>
      </c>
      <c r="L429" s="662" t="s">
        <v>22</v>
      </c>
      <c r="M429" s="662" t="s">
        <v>22</v>
      </c>
      <c r="N429" s="662" t="s">
        <v>1082</v>
      </c>
      <c r="O429" s="662" t="s">
        <v>22</v>
      </c>
      <c r="P429" s="662" t="s">
        <v>22</v>
      </c>
      <c r="Q429" s="667">
        <f t="shared" si="78"/>
        <v>39.103332999999999</v>
      </c>
      <c r="R429" s="667">
        <f t="shared" si="79"/>
        <v>140.29333299999999</v>
      </c>
      <c r="T429" s="668" t="s">
        <v>4605</v>
      </c>
      <c r="U429" s="668" t="s">
        <v>22</v>
      </c>
      <c r="V429" s="668" t="s">
        <v>22</v>
      </c>
      <c r="W429" s="668" t="s">
        <v>22</v>
      </c>
      <c r="X429" s="668" t="s">
        <v>22</v>
      </c>
      <c r="Y429" s="668" t="s">
        <v>22</v>
      </c>
      <c r="Z429" s="668" t="s">
        <v>22</v>
      </c>
      <c r="AB429" s="662" t="str">
        <f t="shared" si="69"/>
        <v>昭58.9.14</v>
      </c>
      <c r="AC429" s="662" t="str">
        <f t="shared" si="70"/>
        <v>昭58.9.14</v>
      </c>
      <c r="AD429" s="662" t="str">
        <f t="shared" si="73"/>
        <v>昭</v>
      </c>
      <c r="AE429" s="662" t="str">
        <f t="shared" si="71"/>
        <v>昭58.9.14</v>
      </c>
      <c r="AF429" s="662" t="str">
        <f t="shared" si="74"/>
        <v>昭58.9.14</v>
      </c>
      <c r="AG429" s="662" t="str">
        <f t="shared" si="75"/>
        <v/>
      </c>
      <c r="AH429" s="662">
        <f t="shared" si="72"/>
        <v>8</v>
      </c>
      <c r="AI429" s="662" t="str">
        <f t="shared" si="76"/>
        <v>32</v>
      </c>
      <c r="AJ429" s="662" t="str">
        <f t="shared" si="77"/>
        <v>32_笹子</v>
      </c>
      <c r="AK429" s="693" t="str">
        <f>IFERROR(VLOOKUP(AJ429,観測点コードリスト!$L$2:$N$1665,3,FALSE),"")</f>
        <v>1407</v>
      </c>
    </row>
    <row r="430" spans="1:37">
      <c r="A430" s="662" t="s">
        <v>958</v>
      </c>
      <c r="B430" s="662">
        <v>32691</v>
      </c>
      <c r="C430" s="662" t="s">
        <v>17</v>
      </c>
      <c r="D430" s="662" t="s">
        <v>1083</v>
      </c>
      <c r="E430" s="662" t="s">
        <v>1084</v>
      </c>
      <c r="F430" s="662" t="s">
        <v>1085</v>
      </c>
      <c r="G430" s="662">
        <v>39</v>
      </c>
      <c r="H430" s="662">
        <v>11.2</v>
      </c>
      <c r="I430" s="662">
        <v>140</v>
      </c>
      <c r="J430" s="662">
        <v>27.8</v>
      </c>
      <c r="K430" s="662">
        <v>74</v>
      </c>
      <c r="L430" s="662">
        <v>10</v>
      </c>
      <c r="M430" s="662">
        <v>2.5</v>
      </c>
      <c r="N430" s="662" t="s">
        <v>936</v>
      </c>
      <c r="O430" s="662">
        <v>32960</v>
      </c>
      <c r="P430" s="662" t="s">
        <v>40</v>
      </c>
      <c r="Q430" s="667">
        <f t="shared" si="78"/>
        <v>39.186667</v>
      </c>
      <c r="R430" s="667">
        <f t="shared" si="79"/>
        <v>140.46333300000001</v>
      </c>
      <c r="T430" s="668" t="s">
        <v>4605</v>
      </c>
      <c r="U430" s="668" t="s">
        <v>4605</v>
      </c>
      <c r="V430" s="668" t="s">
        <v>4605</v>
      </c>
      <c r="W430" s="668" t="s">
        <v>22</v>
      </c>
      <c r="X430" s="668" t="s">
        <v>22</v>
      </c>
      <c r="Y430" s="668" t="s">
        <v>22</v>
      </c>
      <c r="Z430" s="668" t="s">
        <v>22</v>
      </c>
      <c r="AB430" s="662" t="str">
        <f t="shared" si="69"/>
        <v>昭49.11.1</v>
      </c>
      <c r="AC430" s="662" t="str">
        <f t="shared" si="70"/>
        <v>昭51.11.16</v>
      </c>
      <c r="AD430" s="662" t="str">
        <f t="shared" si="73"/>
        <v>#</v>
      </c>
      <c r="AE430" s="662" t="str">
        <f t="shared" si="71"/>
        <v>昭51.11.16</v>
      </c>
      <c r="AF430" s="662" t="str">
        <f t="shared" si="74"/>
        <v>昭51.11.16</v>
      </c>
      <c r="AG430" s="662" t="str">
        <f t="shared" si="75"/>
        <v/>
      </c>
      <c r="AH430" s="662">
        <f t="shared" si="72"/>
        <v>9</v>
      </c>
      <c r="AI430" s="662" t="str">
        <f t="shared" si="76"/>
        <v>32</v>
      </c>
      <c r="AJ430" s="662" t="str">
        <f t="shared" si="77"/>
        <v>32_湯沢</v>
      </c>
      <c r="AK430" s="693" t="str">
        <f>IFERROR(VLOOKUP(AJ430,観測点コードリスト!$L$2:$N$1665,3,FALSE),"")</f>
        <v>0202</v>
      </c>
    </row>
    <row r="431" spans="1:37" hidden="1">
      <c r="A431" s="662" t="s">
        <v>958</v>
      </c>
      <c r="B431" s="662">
        <v>32701</v>
      </c>
      <c r="C431" s="662" t="s">
        <v>72</v>
      </c>
      <c r="D431" s="662" t="s">
        <v>1086</v>
      </c>
      <c r="E431" s="662" t="s">
        <v>1087</v>
      </c>
      <c r="F431" s="662" t="s">
        <v>1088</v>
      </c>
      <c r="G431" s="662">
        <v>39</v>
      </c>
      <c r="H431" s="662">
        <v>10.7</v>
      </c>
      <c r="I431" s="662">
        <v>140</v>
      </c>
      <c r="J431" s="662">
        <v>38.9</v>
      </c>
      <c r="K431" s="662">
        <v>191</v>
      </c>
      <c r="L431" s="662" t="s">
        <v>22</v>
      </c>
      <c r="M431" s="662" t="s">
        <v>22</v>
      </c>
      <c r="N431" s="662" t="s">
        <v>1089</v>
      </c>
      <c r="O431" s="662" t="s">
        <v>22</v>
      </c>
      <c r="P431" s="662" t="s">
        <v>22</v>
      </c>
      <c r="Q431" s="667">
        <f t="shared" si="78"/>
        <v>39.178333000000002</v>
      </c>
      <c r="R431" s="667">
        <f t="shared" si="79"/>
        <v>140.64833300000001</v>
      </c>
      <c r="T431" s="668" t="s">
        <v>4605</v>
      </c>
      <c r="U431" s="668" t="s">
        <v>22</v>
      </c>
      <c r="V431" s="668" t="s">
        <v>22</v>
      </c>
      <c r="W431" s="668" t="s">
        <v>22</v>
      </c>
      <c r="X431" s="668" t="s">
        <v>22</v>
      </c>
      <c r="Y431" s="668" t="s">
        <v>22</v>
      </c>
      <c r="Z431" s="668" t="s">
        <v>22</v>
      </c>
      <c r="AB431" s="662" t="str">
        <f t="shared" si="69"/>
        <v>昭51.7.27</v>
      </c>
      <c r="AC431" s="662" t="str">
        <f t="shared" si="70"/>
        <v>昭51.7.27</v>
      </c>
      <c r="AD431" s="662" t="str">
        <f t="shared" si="73"/>
        <v>昭</v>
      </c>
      <c r="AE431" s="662" t="str">
        <f t="shared" si="71"/>
        <v>昭51.7.27</v>
      </c>
      <c r="AF431" s="662" t="str">
        <f t="shared" si="74"/>
        <v>昭51.7.27</v>
      </c>
      <c r="AG431" s="662" t="str">
        <f t="shared" si="75"/>
        <v/>
      </c>
      <c r="AH431" s="662">
        <f t="shared" si="72"/>
        <v>8</v>
      </c>
      <c r="AI431" s="662" t="str">
        <f t="shared" si="76"/>
        <v>32</v>
      </c>
      <c r="AJ431" s="662" t="str">
        <f t="shared" si="77"/>
        <v>32_東成瀬</v>
      </c>
      <c r="AK431" s="693" t="str">
        <f>IFERROR(VLOOKUP(AJ431,観測点コードリスト!$L$2:$N$1665,3,FALSE),"")</f>
        <v>1109</v>
      </c>
    </row>
    <row r="432" spans="1:37" ht="18.75" customHeight="1">
      <c r="A432" s="662" t="s">
        <v>958</v>
      </c>
      <c r="B432" s="662">
        <v>32771</v>
      </c>
      <c r="C432" s="662" t="s">
        <v>17</v>
      </c>
      <c r="D432" s="662" t="s">
        <v>1090</v>
      </c>
      <c r="E432" s="662" t="s">
        <v>1091</v>
      </c>
      <c r="F432" s="662" t="s">
        <v>1092</v>
      </c>
      <c r="G432" s="662">
        <v>38</v>
      </c>
      <c r="H432" s="662">
        <v>57.6</v>
      </c>
      <c r="I432" s="662">
        <v>140</v>
      </c>
      <c r="J432" s="662">
        <v>31.7</v>
      </c>
      <c r="K432" s="662">
        <v>335</v>
      </c>
      <c r="L432" s="662">
        <v>6.5</v>
      </c>
      <c r="M432" s="662">
        <v>3</v>
      </c>
      <c r="N432" s="662" t="s">
        <v>924</v>
      </c>
      <c r="O432" s="662">
        <v>32955</v>
      </c>
      <c r="P432" s="662" t="s">
        <v>40</v>
      </c>
      <c r="Q432" s="667">
        <f t="shared" si="78"/>
        <v>38.96</v>
      </c>
      <c r="R432" s="667">
        <f t="shared" si="79"/>
        <v>140.528333</v>
      </c>
      <c r="T432" s="668" t="s">
        <v>4605</v>
      </c>
      <c r="U432" s="668" t="s">
        <v>4605</v>
      </c>
      <c r="V432" s="668" t="s">
        <v>4605</v>
      </c>
      <c r="W432" s="668" t="s">
        <v>22</v>
      </c>
      <c r="X432" s="668" t="s">
        <v>22</v>
      </c>
      <c r="Y432" s="668" t="s">
        <v>22</v>
      </c>
      <c r="Z432" s="668" t="s">
        <v>22</v>
      </c>
      <c r="AB432" s="662" t="str">
        <f t="shared" si="69"/>
        <v>昭49.11.1</v>
      </c>
      <c r="AC432" s="662" t="str">
        <f t="shared" si="70"/>
        <v>昭51.11.15</v>
      </c>
      <c r="AD432" s="662" t="str">
        <f t="shared" si="73"/>
        <v>#</v>
      </c>
      <c r="AE432" s="662" t="str">
        <f t="shared" si="71"/>
        <v>昭51.11.15</v>
      </c>
      <c r="AF432" s="662" t="str">
        <f t="shared" si="74"/>
        <v>昭51.11.15</v>
      </c>
      <c r="AG432" s="662" t="str">
        <f t="shared" si="75"/>
        <v/>
      </c>
      <c r="AH432" s="662">
        <f t="shared" si="72"/>
        <v>9</v>
      </c>
      <c r="AI432" s="662" t="str">
        <f t="shared" si="76"/>
        <v>32</v>
      </c>
      <c r="AJ432" s="662" t="str">
        <f t="shared" si="77"/>
        <v>32_湯の岱</v>
      </c>
      <c r="AK432" s="693" t="str">
        <f>IFERROR(VLOOKUP(AJ432,観測点コードリスト!$L$2:$N$1665,3,FALSE),"")</f>
        <v>0204</v>
      </c>
    </row>
    <row r="433" spans="1:37" ht="18.75" hidden="1" customHeight="1">
      <c r="A433" s="662" t="s">
        <v>958</v>
      </c>
      <c r="B433" s="662">
        <v>32900</v>
      </c>
      <c r="C433" s="662" t="s">
        <v>4609</v>
      </c>
      <c r="D433" s="662" t="s">
        <v>974</v>
      </c>
      <c r="E433" s="662" t="s">
        <v>975</v>
      </c>
      <c r="F433" s="662" t="s">
        <v>976</v>
      </c>
      <c r="G433" s="662">
        <v>40</v>
      </c>
      <c r="H433" s="662">
        <v>11.9</v>
      </c>
      <c r="I433" s="662">
        <v>140</v>
      </c>
      <c r="J433" s="662">
        <v>1.9</v>
      </c>
      <c r="K433" s="662">
        <v>6</v>
      </c>
      <c r="L433" s="662" t="s">
        <v>22</v>
      </c>
      <c r="M433" s="662" t="s">
        <v>22</v>
      </c>
      <c r="N433" s="662" t="s">
        <v>4663</v>
      </c>
      <c r="O433" s="662" t="s">
        <v>4740</v>
      </c>
      <c r="P433" s="662" t="s">
        <v>22</v>
      </c>
      <c r="Q433" s="667">
        <f t="shared" si="78"/>
        <v>40.198332999999998</v>
      </c>
      <c r="R433" s="667">
        <f t="shared" si="79"/>
        <v>140.031667</v>
      </c>
      <c r="T433" s="668" t="s">
        <v>22</v>
      </c>
      <c r="U433" s="668" t="s">
        <v>22</v>
      </c>
      <c r="V433" s="668" t="s">
        <v>22</v>
      </c>
      <c r="W433" s="668" t="s">
        <v>22</v>
      </c>
      <c r="X433" s="668" t="s">
        <v>4605</v>
      </c>
      <c r="Y433" s="668" t="s">
        <v>22</v>
      </c>
      <c r="Z433" s="668" t="s">
        <v>22</v>
      </c>
      <c r="AB433" s="662" t="str">
        <f t="shared" si="69"/>
        <v>-</v>
      </c>
      <c r="AC433" s="662" t="str">
        <f t="shared" si="70"/>
        <v>昭52.12.1</v>
      </c>
      <c r="AD433" s="662" t="str">
        <f t="shared" si="73"/>
        <v>昭</v>
      </c>
      <c r="AE433" s="662" t="str">
        <f t="shared" si="71"/>
        <v>昭52.12.1</v>
      </c>
      <c r="AF433" s="662" t="str">
        <f t="shared" si="74"/>
        <v>昭52.12.1</v>
      </c>
      <c r="AG433" s="662" t="str">
        <f t="shared" si="75"/>
        <v/>
      </c>
      <c r="AH433" s="662">
        <f t="shared" si="72"/>
        <v>8</v>
      </c>
      <c r="AI433" s="662" t="str">
        <f t="shared" si="76"/>
        <v>32</v>
      </c>
      <c r="AJ433" s="662" t="str">
        <f t="shared" si="77"/>
        <v>32_能代</v>
      </c>
      <c r="AK433" s="693" t="str">
        <f>IFERROR(VLOOKUP(AJ433,観測点コードリスト!$L$2:$N$1665,3,FALSE),"")</f>
        <v>0183</v>
      </c>
    </row>
    <row r="434" spans="1:37" hidden="1">
      <c r="A434" s="662" t="s">
        <v>958</v>
      </c>
      <c r="B434" s="662">
        <v>32905</v>
      </c>
      <c r="C434" s="662" t="s">
        <v>4609</v>
      </c>
      <c r="D434" s="662" t="s">
        <v>978</v>
      </c>
      <c r="E434" s="662" t="s">
        <v>979</v>
      </c>
      <c r="F434" s="662" t="s">
        <v>980</v>
      </c>
      <c r="G434" s="662">
        <v>40</v>
      </c>
      <c r="H434" s="662">
        <v>13.6</v>
      </c>
      <c r="I434" s="662">
        <v>140</v>
      </c>
      <c r="J434" s="662">
        <v>22.3</v>
      </c>
      <c r="K434" s="662">
        <v>29</v>
      </c>
      <c r="L434" s="662" t="s">
        <v>22</v>
      </c>
      <c r="M434" s="662" t="s">
        <v>22</v>
      </c>
      <c r="N434" s="662" t="s">
        <v>4663</v>
      </c>
      <c r="O434" s="662" t="s">
        <v>4740</v>
      </c>
      <c r="P434" s="662" t="s">
        <v>22</v>
      </c>
      <c r="Q434" s="667">
        <f t="shared" si="78"/>
        <v>40.226666999999999</v>
      </c>
      <c r="R434" s="667">
        <f t="shared" si="79"/>
        <v>140.371667</v>
      </c>
      <c r="T434" s="668" t="s">
        <v>22</v>
      </c>
      <c r="U434" s="668" t="s">
        <v>22</v>
      </c>
      <c r="V434" s="668" t="s">
        <v>22</v>
      </c>
      <c r="W434" s="668" t="s">
        <v>22</v>
      </c>
      <c r="X434" s="668" t="s">
        <v>4605</v>
      </c>
      <c r="Y434" s="668" t="s">
        <v>22</v>
      </c>
      <c r="Z434" s="668" t="s">
        <v>22</v>
      </c>
      <c r="AB434" s="662" t="str">
        <f t="shared" si="69"/>
        <v>-</v>
      </c>
      <c r="AC434" s="662" t="str">
        <f t="shared" si="70"/>
        <v>昭52.12.1</v>
      </c>
      <c r="AD434" s="662" t="str">
        <f t="shared" si="73"/>
        <v>昭</v>
      </c>
      <c r="AE434" s="662" t="str">
        <f t="shared" si="71"/>
        <v>昭52.12.1</v>
      </c>
      <c r="AF434" s="662" t="str">
        <f t="shared" si="74"/>
        <v>昭52.12.1</v>
      </c>
      <c r="AG434" s="662" t="str">
        <f t="shared" si="75"/>
        <v/>
      </c>
      <c r="AH434" s="662">
        <f t="shared" si="72"/>
        <v>8</v>
      </c>
      <c r="AI434" s="662" t="str">
        <f t="shared" si="76"/>
        <v>32</v>
      </c>
      <c r="AJ434" s="662" t="str">
        <f t="shared" si="77"/>
        <v>32_鷹巣</v>
      </c>
      <c r="AK434" s="693" t="str">
        <f>IFERROR(VLOOKUP(AJ434,観測点コードリスト!$L$2:$N$1665,3,FALSE),"")</f>
        <v>0184</v>
      </c>
    </row>
    <row r="435" spans="1:37" hidden="1">
      <c r="A435" s="662" t="s">
        <v>958</v>
      </c>
      <c r="B435" s="662">
        <v>32910</v>
      </c>
      <c r="C435" s="662" t="s">
        <v>4609</v>
      </c>
      <c r="D435" s="662" t="s">
        <v>985</v>
      </c>
      <c r="E435" s="662" t="s">
        <v>986</v>
      </c>
      <c r="F435" s="662" t="s">
        <v>987</v>
      </c>
      <c r="G435" s="662">
        <v>40</v>
      </c>
      <c r="H435" s="662">
        <v>12.9</v>
      </c>
      <c r="I435" s="662">
        <v>140</v>
      </c>
      <c r="J435" s="662">
        <v>47.2</v>
      </c>
      <c r="K435" s="662">
        <v>123</v>
      </c>
      <c r="L435" s="662" t="s">
        <v>22</v>
      </c>
      <c r="M435" s="662" t="s">
        <v>22</v>
      </c>
      <c r="N435" s="662" t="s">
        <v>4663</v>
      </c>
      <c r="O435" s="662" t="s">
        <v>4740</v>
      </c>
      <c r="P435" s="662" t="s">
        <v>22</v>
      </c>
      <c r="Q435" s="667">
        <f t="shared" si="78"/>
        <v>40.215000000000003</v>
      </c>
      <c r="R435" s="667">
        <f t="shared" si="79"/>
        <v>140.78666699999999</v>
      </c>
      <c r="T435" s="668" t="s">
        <v>22</v>
      </c>
      <c r="U435" s="668" t="s">
        <v>22</v>
      </c>
      <c r="V435" s="668" t="s">
        <v>22</v>
      </c>
      <c r="W435" s="668" t="s">
        <v>22</v>
      </c>
      <c r="X435" s="668" t="s">
        <v>4605</v>
      </c>
      <c r="Y435" s="668" t="s">
        <v>22</v>
      </c>
      <c r="Z435" s="668" t="s">
        <v>22</v>
      </c>
      <c r="AB435" s="662" t="str">
        <f t="shared" si="69"/>
        <v>-</v>
      </c>
      <c r="AC435" s="662" t="str">
        <f t="shared" si="70"/>
        <v>昭52.12.1</v>
      </c>
      <c r="AD435" s="662" t="str">
        <f t="shared" si="73"/>
        <v>昭</v>
      </c>
      <c r="AE435" s="662" t="str">
        <f t="shared" si="71"/>
        <v>昭52.12.1</v>
      </c>
      <c r="AF435" s="662" t="str">
        <f t="shared" si="74"/>
        <v>昭52.12.1</v>
      </c>
      <c r="AG435" s="662" t="str">
        <f t="shared" si="75"/>
        <v/>
      </c>
      <c r="AH435" s="662">
        <f t="shared" si="72"/>
        <v>8</v>
      </c>
      <c r="AI435" s="662" t="str">
        <f t="shared" si="76"/>
        <v>32</v>
      </c>
      <c r="AJ435" s="662" t="str">
        <f t="shared" si="77"/>
        <v>32_鹿角</v>
      </c>
      <c r="AK435" s="693" t="str">
        <f>IFERROR(VLOOKUP(AJ435,観測点コードリスト!$L$2:$N$1665,3,FALSE),"")</f>
        <v>0185</v>
      </c>
    </row>
    <row r="436" spans="1:37" hidden="1">
      <c r="A436" s="662" t="s">
        <v>958</v>
      </c>
      <c r="B436" s="662">
        <v>32915</v>
      </c>
      <c r="C436" s="662" t="s">
        <v>4609</v>
      </c>
      <c r="D436" s="662" t="s">
        <v>1012</v>
      </c>
      <c r="E436" s="662" t="s">
        <v>1013</v>
      </c>
      <c r="F436" s="662" t="s">
        <v>1014</v>
      </c>
      <c r="G436" s="662">
        <v>39</v>
      </c>
      <c r="H436" s="662">
        <v>56.3</v>
      </c>
      <c r="I436" s="662">
        <v>140</v>
      </c>
      <c r="J436" s="662">
        <v>6.9</v>
      </c>
      <c r="K436" s="662">
        <v>6</v>
      </c>
      <c r="L436" s="662" t="s">
        <v>22</v>
      </c>
      <c r="M436" s="662" t="s">
        <v>22</v>
      </c>
      <c r="N436" s="662" t="s">
        <v>4663</v>
      </c>
      <c r="O436" s="662" t="s">
        <v>4740</v>
      </c>
      <c r="P436" s="662" t="s">
        <v>22</v>
      </c>
      <c r="Q436" s="667">
        <f t="shared" si="78"/>
        <v>39.938333</v>
      </c>
      <c r="R436" s="667">
        <f t="shared" si="79"/>
        <v>140.11500000000001</v>
      </c>
      <c r="T436" s="668" t="s">
        <v>22</v>
      </c>
      <c r="U436" s="668" t="s">
        <v>22</v>
      </c>
      <c r="V436" s="668" t="s">
        <v>22</v>
      </c>
      <c r="W436" s="668" t="s">
        <v>22</v>
      </c>
      <c r="X436" s="668" t="s">
        <v>4605</v>
      </c>
      <c r="Y436" s="668" t="s">
        <v>22</v>
      </c>
      <c r="Z436" s="668" t="s">
        <v>22</v>
      </c>
      <c r="AB436" s="662" t="str">
        <f t="shared" si="69"/>
        <v>-</v>
      </c>
      <c r="AC436" s="662" t="str">
        <f t="shared" si="70"/>
        <v>昭52.12.1</v>
      </c>
      <c r="AD436" s="662" t="str">
        <f t="shared" si="73"/>
        <v>昭</v>
      </c>
      <c r="AE436" s="662" t="str">
        <f t="shared" si="71"/>
        <v>昭52.12.1</v>
      </c>
      <c r="AF436" s="662" t="str">
        <f t="shared" si="74"/>
        <v>昭52.12.1</v>
      </c>
      <c r="AG436" s="662" t="str">
        <f t="shared" si="75"/>
        <v/>
      </c>
      <c r="AH436" s="662">
        <f t="shared" si="72"/>
        <v>8</v>
      </c>
      <c r="AI436" s="662" t="str">
        <f t="shared" si="76"/>
        <v>32</v>
      </c>
      <c r="AJ436" s="662" t="str">
        <f t="shared" si="77"/>
        <v>32_五城目</v>
      </c>
      <c r="AK436" s="693" t="str">
        <f>IFERROR(VLOOKUP(AJ436,観測点コードリスト!$L$2:$N$1665,3,FALSE),"")</f>
        <v>0188</v>
      </c>
    </row>
    <row r="437" spans="1:37" hidden="1">
      <c r="A437" s="662" t="s">
        <v>958</v>
      </c>
      <c r="B437" s="662">
        <v>32920</v>
      </c>
      <c r="C437" s="662" t="s">
        <v>4609</v>
      </c>
      <c r="D437" s="662" t="s">
        <v>1015</v>
      </c>
      <c r="E437" s="662" t="s">
        <v>1016</v>
      </c>
      <c r="F437" s="662" t="s">
        <v>1017</v>
      </c>
      <c r="G437" s="662">
        <v>39</v>
      </c>
      <c r="H437" s="662">
        <v>59.6</v>
      </c>
      <c r="I437" s="662">
        <v>140</v>
      </c>
      <c r="J437" s="662">
        <v>24.2</v>
      </c>
      <c r="K437" s="662">
        <v>120</v>
      </c>
      <c r="L437" s="662" t="s">
        <v>22</v>
      </c>
      <c r="M437" s="662" t="s">
        <v>22</v>
      </c>
      <c r="N437" s="662" t="s">
        <v>4663</v>
      </c>
      <c r="O437" s="662" t="s">
        <v>4740</v>
      </c>
      <c r="P437" s="662" t="s">
        <v>22</v>
      </c>
      <c r="Q437" s="667">
        <f t="shared" si="78"/>
        <v>39.993333</v>
      </c>
      <c r="R437" s="667">
        <f t="shared" si="79"/>
        <v>140.403333</v>
      </c>
      <c r="T437" s="668" t="s">
        <v>22</v>
      </c>
      <c r="U437" s="668" t="s">
        <v>22</v>
      </c>
      <c r="V437" s="668" t="s">
        <v>22</v>
      </c>
      <c r="W437" s="668" t="s">
        <v>22</v>
      </c>
      <c r="X437" s="668" t="s">
        <v>4605</v>
      </c>
      <c r="Y437" s="668" t="s">
        <v>22</v>
      </c>
      <c r="Z437" s="668" t="s">
        <v>22</v>
      </c>
      <c r="AB437" s="662" t="str">
        <f t="shared" si="69"/>
        <v>-</v>
      </c>
      <c r="AC437" s="662" t="str">
        <f t="shared" si="70"/>
        <v>昭52.12.1</v>
      </c>
      <c r="AD437" s="662" t="str">
        <f t="shared" si="73"/>
        <v>昭</v>
      </c>
      <c r="AE437" s="662" t="str">
        <f t="shared" si="71"/>
        <v>昭52.12.1</v>
      </c>
      <c r="AF437" s="662" t="str">
        <f t="shared" si="74"/>
        <v>昭52.12.1</v>
      </c>
      <c r="AG437" s="662" t="str">
        <f t="shared" si="75"/>
        <v/>
      </c>
      <c r="AH437" s="662">
        <f t="shared" si="72"/>
        <v>8</v>
      </c>
      <c r="AI437" s="662" t="str">
        <f t="shared" si="76"/>
        <v>32</v>
      </c>
      <c r="AJ437" s="662" t="str">
        <f t="shared" si="77"/>
        <v>32_阿仁合</v>
      </c>
      <c r="AK437" s="693" t="str">
        <f>IFERROR(VLOOKUP(AJ437,観測点コードリスト!$L$2:$N$1665,3,FALSE),"")</f>
        <v>1131</v>
      </c>
    </row>
    <row r="438" spans="1:37" ht="18.75" hidden="1" customHeight="1">
      <c r="A438" s="662" t="s">
        <v>958</v>
      </c>
      <c r="B438" s="662">
        <v>32927</v>
      </c>
      <c r="C438" s="662" t="s">
        <v>23</v>
      </c>
      <c r="D438" s="662" t="s">
        <v>958</v>
      </c>
      <c r="E438" s="662" t="s">
        <v>1027</v>
      </c>
      <c r="F438" s="662" t="s">
        <v>1028</v>
      </c>
      <c r="G438" s="662">
        <v>39</v>
      </c>
      <c r="H438" s="662">
        <v>43</v>
      </c>
      <c r="I438" s="662">
        <v>140</v>
      </c>
      <c r="J438" s="662">
        <v>5.9</v>
      </c>
      <c r="K438" s="662">
        <v>6</v>
      </c>
      <c r="L438" s="662" t="s">
        <v>22</v>
      </c>
      <c r="M438" s="662" t="s">
        <v>22</v>
      </c>
      <c r="N438" s="662" t="s">
        <v>4658</v>
      </c>
      <c r="O438" s="662" t="s">
        <v>4740</v>
      </c>
      <c r="P438" s="662" t="s">
        <v>22</v>
      </c>
      <c r="Q438" s="667">
        <f t="shared" si="78"/>
        <v>39.716667000000001</v>
      </c>
      <c r="R438" s="667">
        <f t="shared" si="79"/>
        <v>140.098333</v>
      </c>
      <c r="T438" s="668" t="s">
        <v>22</v>
      </c>
      <c r="U438" s="668" t="s">
        <v>22</v>
      </c>
      <c r="V438" s="668" t="s">
        <v>22</v>
      </c>
      <c r="W438" s="668" t="s">
        <v>22</v>
      </c>
      <c r="X438" s="668" t="s">
        <v>4605</v>
      </c>
      <c r="Y438" s="668" t="s">
        <v>22</v>
      </c>
      <c r="Z438" s="668" t="s">
        <v>22</v>
      </c>
      <c r="AB438" s="662" t="str">
        <f t="shared" si="69"/>
        <v>-</v>
      </c>
      <c r="AC438" s="662" t="str">
        <f t="shared" si="70"/>
        <v>平10.3.2</v>
      </c>
      <c r="AD438" s="662" t="str">
        <f t="shared" si="73"/>
        <v>平</v>
      </c>
      <c r="AE438" s="662" t="str">
        <f t="shared" si="71"/>
        <v>平10.3.2</v>
      </c>
      <c r="AF438" s="662" t="str">
        <f t="shared" si="74"/>
        <v>平10.3.2</v>
      </c>
      <c r="AG438" s="662" t="str">
        <f t="shared" si="75"/>
        <v/>
      </c>
      <c r="AH438" s="662">
        <f t="shared" si="72"/>
        <v>7</v>
      </c>
      <c r="AI438" s="662" t="str">
        <f t="shared" si="76"/>
        <v>32</v>
      </c>
      <c r="AJ438" s="662" t="str">
        <f t="shared" si="77"/>
        <v>32_秋田</v>
      </c>
      <c r="AK438" s="693" t="str">
        <f>IFERROR(VLOOKUP(AJ438,観測点コードリスト!$L$2:$N$1665,3,FALSE),"")</f>
        <v>47582</v>
      </c>
    </row>
    <row r="439" spans="1:37" hidden="1">
      <c r="A439" s="662" t="s">
        <v>958</v>
      </c>
      <c r="B439" s="662">
        <v>32930</v>
      </c>
      <c r="C439" s="662" t="s">
        <v>4609</v>
      </c>
      <c r="D439" s="662" t="s">
        <v>1048</v>
      </c>
      <c r="E439" s="662" t="s">
        <v>1049</v>
      </c>
      <c r="F439" s="662" t="s">
        <v>1050</v>
      </c>
      <c r="G439" s="662">
        <v>39</v>
      </c>
      <c r="H439" s="662">
        <v>36.200000000000003</v>
      </c>
      <c r="I439" s="662">
        <v>140</v>
      </c>
      <c r="J439" s="662">
        <v>33.4</v>
      </c>
      <c r="K439" s="662">
        <v>56</v>
      </c>
      <c r="L439" s="662" t="s">
        <v>22</v>
      </c>
      <c r="M439" s="662" t="s">
        <v>22</v>
      </c>
      <c r="N439" s="662" t="s">
        <v>4663</v>
      </c>
      <c r="O439" s="662" t="s">
        <v>4740</v>
      </c>
      <c r="P439" s="662" t="s">
        <v>22</v>
      </c>
      <c r="Q439" s="667">
        <f t="shared" si="78"/>
        <v>39.603332999999999</v>
      </c>
      <c r="R439" s="667">
        <f t="shared" si="79"/>
        <v>140.556667</v>
      </c>
      <c r="T439" s="668" t="s">
        <v>22</v>
      </c>
      <c r="U439" s="668" t="s">
        <v>22</v>
      </c>
      <c r="V439" s="668" t="s">
        <v>22</v>
      </c>
      <c r="W439" s="668" t="s">
        <v>22</v>
      </c>
      <c r="X439" s="668" t="s">
        <v>4605</v>
      </c>
      <c r="Y439" s="668" t="s">
        <v>22</v>
      </c>
      <c r="Z439" s="668" t="s">
        <v>22</v>
      </c>
      <c r="AB439" s="662" t="str">
        <f t="shared" si="69"/>
        <v>-</v>
      </c>
      <c r="AC439" s="662" t="str">
        <f t="shared" si="70"/>
        <v>昭52.12.1</v>
      </c>
      <c r="AD439" s="662" t="str">
        <f t="shared" si="73"/>
        <v>昭</v>
      </c>
      <c r="AE439" s="662" t="str">
        <f t="shared" si="71"/>
        <v>昭52.12.1</v>
      </c>
      <c r="AF439" s="662" t="str">
        <f t="shared" si="74"/>
        <v>昭52.12.1</v>
      </c>
      <c r="AG439" s="662" t="str">
        <f t="shared" si="75"/>
        <v/>
      </c>
      <c r="AH439" s="662">
        <f t="shared" si="72"/>
        <v>8</v>
      </c>
      <c r="AI439" s="662" t="str">
        <f t="shared" si="76"/>
        <v>32</v>
      </c>
      <c r="AJ439" s="662" t="str">
        <f t="shared" si="77"/>
        <v>32_角館</v>
      </c>
      <c r="AK439" s="693" t="str">
        <f>IFERROR(VLOOKUP(AJ439,観測点コードリスト!$L$2:$N$1665,3,FALSE),"")</f>
        <v>0193</v>
      </c>
    </row>
    <row r="440" spans="1:37" hidden="1">
      <c r="A440" s="662" t="s">
        <v>958</v>
      </c>
      <c r="B440" s="662">
        <v>32935</v>
      </c>
      <c r="C440" s="662" t="s">
        <v>4609</v>
      </c>
      <c r="D440" s="662" t="s">
        <v>1055</v>
      </c>
      <c r="E440" s="662" t="s">
        <v>1056</v>
      </c>
      <c r="F440" s="662" t="s">
        <v>1057</v>
      </c>
      <c r="G440" s="662">
        <v>39</v>
      </c>
      <c r="H440" s="662">
        <v>31.6</v>
      </c>
      <c r="I440" s="662">
        <v>140</v>
      </c>
      <c r="J440" s="662">
        <v>14</v>
      </c>
      <c r="K440" s="662">
        <v>20</v>
      </c>
      <c r="L440" s="662" t="s">
        <v>22</v>
      </c>
      <c r="M440" s="662" t="s">
        <v>22</v>
      </c>
      <c r="N440" s="662" t="s">
        <v>4663</v>
      </c>
      <c r="O440" s="662" t="s">
        <v>4740</v>
      </c>
      <c r="P440" s="662" t="s">
        <v>22</v>
      </c>
      <c r="Q440" s="667">
        <f t="shared" si="78"/>
        <v>39.526667000000003</v>
      </c>
      <c r="R440" s="667">
        <f t="shared" si="79"/>
        <v>140.23333299999999</v>
      </c>
      <c r="T440" s="668" t="s">
        <v>22</v>
      </c>
      <c r="U440" s="668" t="s">
        <v>22</v>
      </c>
      <c r="V440" s="668" t="s">
        <v>22</v>
      </c>
      <c r="W440" s="668" t="s">
        <v>22</v>
      </c>
      <c r="X440" s="668" t="s">
        <v>4605</v>
      </c>
      <c r="Y440" s="668" t="s">
        <v>22</v>
      </c>
      <c r="Z440" s="668" t="s">
        <v>22</v>
      </c>
      <c r="AB440" s="662" t="str">
        <f t="shared" si="69"/>
        <v>-</v>
      </c>
      <c r="AC440" s="662" t="str">
        <f t="shared" si="70"/>
        <v>昭52.12.1</v>
      </c>
      <c r="AD440" s="662" t="str">
        <f t="shared" si="73"/>
        <v>昭</v>
      </c>
      <c r="AE440" s="662" t="str">
        <f t="shared" si="71"/>
        <v>昭52.12.1</v>
      </c>
      <c r="AF440" s="662" t="str">
        <f t="shared" si="74"/>
        <v>昭52.12.1</v>
      </c>
      <c r="AG440" s="662" t="str">
        <f t="shared" si="75"/>
        <v/>
      </c>
      <c r="AH440" s="662">
        <f t="shared" si="72"/>
        <v>8</v>
      </c>
      <c r="AI440" s="662" t="str">
        <f t="shared" si="76"/>
        <v>32</v>
      </c>
      <c r="AJ440" s="662" t="str">
        <f t="shared" si="77"/>
        <v>32_大正寺</v>
      </c>
      <c r="AK440" s="693" t="str">
        <f>IFERROR(VLOOKUP(AJ440,観測点コードリスト!$L$2:$N$1665,3,FALSE),"")</f>
        <v>1050</v>
      </c>
    </row>
    <row r="441" spans="1:37" ht="18.75" hidden="1" customHeight="1">
      <c r="A441" s="662" t="s">
        <v>958</v>
      </c>
      <c r="B441" s="662">
        <v>32940</v>
      </c>
      <c r="C441" s="662" t="s">
        <v>4609</v>
      </c>
      <c r="D441" s="662" t="s">
        <v>1062</v>
      </c>
      <c r="E441" s="662" t="s">
        <v>1063</v>
      </c>
      <c r="F441" s="662" t="s">
        <v>1064</v>
      </c>
      <c r="G441" s="662">
        <v>39</v>
      </c>
      <c r="H441" s="662">
        <v>21.6</v>
      </c>
      <c r="I441" s="662">
        <v>140</v>
      </c>
      <c r="J441" s="662">
        <v>3.3</v>
      </c>
      <c r="K441" s="662">
        <v>11</v>
      </c>
      <c r="L441" s="662" t="s">
        <v>22</v>
      </c>
      <c r="M441" s="662" t="s">
        <v>22</v>
      </c>
      <c r="N441" s="662" t="s">
        <v>4663</v>
      </c>
      <c r="O441" s="662" t="s">
        <v>4740</v>
      </c>
      <c r="P441" s="662" t="s">
        <v>22</v>
      </c>
      <c r="Q441" s="667">
        <f t="shared" si="78"/>
        <v>39.36</v>
      </c>
      <c r="R441" s="667">
        <f t="shared" si="79"/>
        <v>140.05500000000001</v>
      </c>
      <c r="T441" s="668" t="s">
        <v>22</v>
      </c>
      <c r="U441" s="668" t="s">
        <v>22</v>
      </c>
      <c r="V441" s="668" t="s">
        <v>22</v>
      </c>
      <c r="W441" s="668" t="s">
        <v>22</v>
      </c>
      <c r="X441" s="668" t="s">
        <v>4605</v>
      </c>
      <c r="Y441" s="668" t="s">
        <v>22</v>
      </c>
      <c r="Z441" s="668" t="s">
        <v>22</v>
      </c>
      <c r="AB441" s="662" t="str">
        <f t="shared" si="69"/>
        <v>-</v>
      </c>
      <c r="AC441" s="662" t="str">
        <f t="shared" si="70"/>
        <v>昭52.12.1</v>
      </c>
      <c r="AD441" s="662" t="str">
        <f t="shared" si="73"/>
        <v>昭</v>
      </c>
      <c r="AE441" s="662" t="str">
        <f t="shared" si="71"/>
        <v>昭52.12.1</v>
      </c>
      <c r="AF441" s="662" t="str">
        <f t="shared" si="74"/>
        <v>昭52.12.1</v>
      </c>
      <c r="AG441" s="662" t="str">
        <f t="shared" si="75"/>
        <v/>
      </c>
      <c r="AH441" s="662">
        <f t="shared" si="72"/>
        <v>8</v>
      </c>
      <c r="AI441" s="662" t="str">
        <f t="shared" si="76"/>
        <v>32</v>
      </c>
      <c r="AJ441" s="662" t="str">
        <f t="shared" si="77"/>
        <v>32_本荘</v>
      </c>
      <c r="AK441" s="693" t="str">
        <f>IFERROR(VLOOKUP(AJ441,観測点コードリスト!$L$2:$N$1665,3,FALSE),"")</f>
        <v>0196</v>
      </c>
    </row>
    <row r="442" spans="1:37" ht="18.75" hidden="1" customHeight="1">
      <c r="A442" s="662" t="s">
        <v>958</v>
      </c>
      <c r="B442" s="662">
        <v>32945</v>
      </c>
      <c r="C442" s="662" t="s">
        <v>4609</v>
      </c>
      <c r="D442" s="662" t="s">
        <v>1070</v>
      </c>
      <c r="E442" s="662" t="s">
        <v>1071</v>
      </c>
      <c r="F442" s="662" t="s">
        <v>1072</v>
      </c>
      <c r="G442" s="662">
        <v>39</v>
      </c>
      <c r="H442" s="662">
        <v>19.2</v>
      </c>
      <c r="I442" s="662">
        <v>140</v>
      </c>
      <c r="J442" s="662">
        <v>33.299999999999997</v>
      </c>
      <c r="K442" s="662">
        <v>59</v>
      </c>
      <c r="L442" s="662" t="s">
        <v>22</v>
      </c>
      <c r="M442" s="662" t="s">
        <v>22</v>
      </c>
      <c r="N442" s="662" t="s">
        <v>4663</v>
      </c>
      <c r="O442" s="662" t="s">
        <v>4740</v>
      </c>
      <c r="P442" s="662" t="s">
        <v>22</v>
      </c>
      <c r="Q442" s="667">
        <f t="shared" si="78"/>
        <v>39.32</v>
      </c>
      <c r="R442" s="667">
        <f t="shared" si="79"/>
        <v>140.55500000000001</v>
      </c>
      <c r="T442" s="668" t="s">
        <v>22</v>
      </c>
      <c r="U442" s="668" t="s">
        <v>22</v>
      </c>
      <c r="V442" s="668" t="s">
        <v>22</v>
      </c>
      <c r="W442" s="668" t="s">
        <v>22</v>
      </c>
      <c r="X442" s="668" t="s">
        <v>4605</v>
      </c>
      <c r="Y442" s="668" t="s">
        <v>22</v>
      </c>
      <c r="Z442" s="668" t="s">
        <v>22</v>
      </c>
      <c r="AB442" s="662" t="str">
        <f t="shared" si="69"/>
        <v>-</v>
      </c>
      <c r="AC442" s="662" t="str">
        <f t="shared" si="70"/>
        <v>昭52.12.1</v>
      </c>
      <c r="AD442" s="662" t="str">
        <f t="shared" si="73"/>
        <v>昭</v>
      </c>
      <c r="AE442" s="662" t="str">
        <f t="shared" si="71"/>
        <v>昭52.12.1</v>
      </c>
      <c r="AF442" s="662" t="str">
        <f t="shared" si="74"/>
        <v>昭52.12.1</v>
      </c>
      <c r="AG442" s="662" t="str">
        <f t="shared" si="75"/>
        <v/>
      </c>
      <c r="AH442" s="662">
        <f t="shared" si="72"/>
        <v>8</v>
      </c>
      <c r="AI442" s="662" t="str">
        <f t="shared" si="76"/>
        <v>32</v>
      </c>
      <c r="AJ442" s="662" t="str">
        <f t="shared" si="77"/>
        <v>32_横手</v>
      </c>
      <c r="AK442" s="693" t="str">
        <f>IFERROR(VLOOKUP(AJ442,観測点コードリスト!$L$2:$N$1665,3,FALSE),"")</f>
        <v>0198</v>
      </c>
    </row>
    <row r="443" spans="1:37" hidden="1">
      <c r="A443" s="662" t="s">
        <v>958</v>
      </c>
      <c r="B443" s="662">
        <v>32950</v>
      </c>
      <c r="C443" s="662" t="s">
        <v>4609</v>
      </c>
      <c r="D443" s="662" t="s">
        <v>1076</v>
      </c>
      <c r="E443" s="662" t="s">
        <v>1077</v>
      </c>
      <c r="F443" s="662" t="s">
        <v>1078</v>
      </c>
      <c r="G443" s="662">
        <v>39</v>
      </c>
      <c r="H443" s="662">
        <v>14.1</v>
      </c>
      <c r="I443" s="662">
        <v>140</v>
      </c>
      <c r="J443" s="662">
        <v>8.1999999999999993</v>
      </c>
      <c r="K443" s="662">
        <v>46</v>
      </c>
      <c r="L443" s="662" t="s">
        <v>22</v>
      </c>
      <c r="M443" s="662" t="s">
        <v>22</v>
      </c>
      <c r="N443" s="662" t="s">
        <v>4663</v>
      </c>
      <c r="O443" s="662" t="s">
        <v>4740</v>
      </c>
      <c r="P443" s="662" t="s">
        <v>22</v>
      </c>
      <c r="Q443" s="667">
        <f t="shared" si="78"/>
        <v>39.234999999999999</v>
      </c>
      <c r="R443" s="667">
        <f t="shared" si="79"/>
        <v>140.13666699999999</v>
      </c>
      <c r="T443" s="668" t="s">
        <v>22</v>
      </c>
      <c r="U443" s="668" t="s">
        <v>22</v>
      </c>
      <c r="V443" s="668" t="s">
        <v>22</v>
      </c>
      <c r="W443" s="668" t="s">
        <v>22</v>
      </c>
      <c r="X443" s="668" t="s">
        <v>4605</v>
      </c>
      <c r="Y443" s="668" t="s">
        <v>22</v>
      </c>
      <c r="Z443" s="668" t="s">
        <v>22</v>
      </c>
      <c r="AB443" s="662" t="str">
        <f t="shared" si="69"/>
        <v>-</v>
      </c>
      <c r="AC443" s="662" t="str">
        <f t="shared" si="70"/>
        <v>昭52.12.1</v>
      </c>
      <c r="AD443" s="662" t="str">
        <f t="shared" si="73"/>
        <v>昭</v>
      </c>
      <c r="AE443" s="662" t="str">
        <f t="shared" si="71"/>
        <v>昭52.12.1</v>
      </c>
      <c r="AF443" s="662" t="str">
        <f t="shared" si="74"/>
        <v>昭52.12.1</v>
      </c>
      <c r="AG443" s="662" t="str">
        <f t="shared" si="75"/>
        <v/>
      </c>
      <c r="AH443" s="662">
        <f t="shared" si="72"/>
        <v>8</v>
      </c>
      <c r="AI443" s="662" t="str">
        <f t="shared" si="76"/>
        <v>32</v>
      </c>
      <c r="AJ443" s="662" t="str">
        <f t="shared" si="77"/>
        <v>32_矢島</v>
      </c>
      <c r="AK443" s="693" t="str">
        <f>IFERROR(VLOOKUP(AJ443,観測点コードリスト!$L$2:$N$1665,3,FALSE),"")</f>
        <v>0200</v>
      </c>
    </row>
    <row r="444" spans="1:37" ht="18.75" hidden="1" customHeight="1">
      <c r="A444" s="662" t="s">
        <v>958</v>
      </c>
      <c r="B444" s="662">
        <v>32955</v>
      </c>
      <c r="C444" s="662" t="s">
        <v>4609</v>
      </c>
      <c r="D444" s="662" t="s">
        <v>1090</v>
      </c>
      <c r="E444" s="662" t="s">
        <v>1091</v>
      </c>
      <c r="F444" s="662" t="s">
        <v>1092</v>
      </c>
      <c r="G444" s="662">
        <v>38</v>
      </c>
      <c r="H444" s="662">
        <v>57.6</v>
      </c>
      <c r="I444" s="662">
        <v>140</v>
      </c>
      <c r="J444" s="662">
        <v>31.7</v>
      </c>
      <c r="K444" s="662">
        <v>335</v>
      </c>
      <c r="L444" s="662" t="s">
        <v>22</v>
      </c>
      <c r="M444" s="662" t="s">
        <v>22</v>
      </c>
      <c r="N444" s="662" t="s">
        <v>4663</v>
      </c>
      <c r="O444" s="662" t="s">
        <v>4740</v>
      </c>
      <c r="P444" s="662" t="s">
        <v>22</v>
      </c>
      <c r="Q444" s="667">
        <f t="shared" si="78"/>
        <v>38.96</v>
      </c>
      <c r="R444" s="667">
        <f t="shared" si="79"/>
        <v>140.528333</v>
      </c>
      <c r="T444" s="668" t="s">
        <v>22</v>
      </c>
      <c r="U444" s="668" t="s">
        <v>22</v>
      </c>
      <c r="V444" s="668" t="s">
        <v>22</v>
      </c>
      <c r="W444" s="668" t="s">
        <v>22</v>
      </c>
      <c r="X444" s="668" t="s">
        <v>4605</v>
      </c>
      <c r="Y444" s="668" t="s">
        <v>22</v>
      </c>
      <c r="Z444" s="668" t="s">
        <v>22</v>
      </c>
      <c r="AB444" s="662" t="str">
        <f t="shared" si="69"/>
        <v>-</v>
      </c>
      <c r="AC444" s="662" t="str">
        <f t="shared" si="70"/>
        <v>昭52.12.1</v>
      </c>
      <c r="AD444" s="662" t="str">
        <f t="shared" si="73"/>
        <v>昭</v>
      </c>
      <c r="AE444" s="662" t="str">
        <f t="shared" si="71"/>
        <v>昭52.12.1</v>
      </c>
      <c r="AF444" s="662" t="str">
        <f t="shared" si="74"/>
        <v>昭52.12.1</v>
      </c>
      <c r="AG444" s="662" t="str">
        <f t="shared" si="75"/>
        <v/>
      </c>
      <c r="AH444" s="662">
        <f t="shared" si="72"/>
        <v>8</v>
      </c>
      <c r="AI444" s="662" t="str">
        <f t="shared" si="76"/>
        <v>32</v>
      </c>
      <c r="AJ444" s="662" t="str">
        <f t="shared" si="77"/>
        <v>32_湯の岱</v>
      </c>
      <c r="AK444" s="693" t="str">
        <f>IFERROR(VLOOKUP(AJ444,観測点コードリスト!$L$2:$N$1665,3,FALSE),"")</f>
        <v>0204</v>
      </c>
    </row>
    <row r="445" spans="1:37" hidden="1">
      <c r="A445" s="662" t="s">
        <v>958</v>
      </c>
      <c r="B445" s="662">
        <v>32960</v>
      </c>
      <c r="C445" s="662" t="s">
        <v>4609</v>
      </c>
      <c r="D445" s="662" t="s">
        <v>1083</v>
      </c>
      <c r="E445" s="662" t="s">
        <v>1084</v>
      </c>
      <c r="F445" s="662" t="s">
        <v>1085</v>
      </c>
      <c r="G445" s="662">
        <v>39</v>
      </c>
      <c r="H445" s="662">
        <v>11.2</v>
      </c>
      <c r="I445" s="662">
        <v>140</v>
      </c>
      <c r="J445" s="662">
        <v>27.8</v>
      </c>
      <c r="K445" s="662">
        <v>74</v>
      </c>
      <c r="L445" s="662" t="s">
        <v>22</v>
      </c>
      <c r="M445" s="662" t="s">
        <v>22</v>
      </c>
      <c r="N445" s="662" t="s">
        <v>4664</v>
      </c>
      <c r="O445" s="662" t="s">
        <v>4740</v>
      </c>
      <c r="P445" s="662" t="s">
        <v>22</v>
      </c>
      <c r="Q445" s="667">
        <f t="shared" si="78"/>
        <v>39.186667</v>
      </c>
      <c r="R445" s="667">
        <f t="shared" si="79"/>
        <v>140.46333300000001</v>
      </c>
      <c r="T445" s="668" t="s">
        <v>22</v>
      </c>
      <c r="U445" s="668" t="s">
        <v>22</v>
      </c>
      <c r="V445" s="668" t="s">
        <v>22</v>
      </c>
      <c r="W445" s="668" t="s">
        <v>22</v>
      </c>
      <c r="X445" s="668" t="s">
        <v>4605</v>
      </c>
      <c r="Y445" s="668" t="s">
        <v>22</v>
      </c>
      <c r="Z445" s="668" t="s">
        <v>22</v>
      </c>
      <c r="AB445" s="662" t="str">
        <f t="shared" si="69"/>
        <v>-</v>
      </c>
      <c r="AC445" s="662" t="str">
        <f t="shared" si="70"/>
        <v>昭60.12.1</v>
      </c>
      <c r="AD445" s="662" t="str">
        <f t="shared" si="73"/>
        <v>昭</v>
      </c>
      <c r="AE445" s="662" t="str">
        <f t="shared" si="71"/>
        <v>昭60.12.1</v>
      </c>
      <c r="AF445" s="662" t="str">
        <f t="shared" si="74"/>
        <v>昭60.12.1</v>
      </c>
      <c r="AG445" s="662" t="str">
        <f t="shared" si="75"/>
        <v/>
      </c>
      <c r="AH445" s="662">
        <f t="shared" si="72"/>
        <v>8</v>
      </c>
      <c r="AI445" s="662" t="str">
        <f t="shared" si="76"/>
        <v>32</v>
      </c>
      <c r="AJ445" s="662" t="str">
        <f t="shared" si="77"/>
        <v>32_湯沢</v>
      </c>
      <c r="AK445" s="693" t="str">
        <f>IFERROR(VLOOKUP(AJ445,観測点コードリスト!$L$2:$N$1665,3,FALSE),"")</f>
        <v>0202</v>
      </c>
    </row>
    <row r="446" spans="1:37" ht="18.75" hidden="1" customHeight="1">
      <c r="A446" s="662" t="s">
        <v>958</v>
      </c>
      <c r="B446" s="662">
        <v>32965</v>
      </c>
      <c r="C446" s="662" t="s">
        <v>23</v>
      </c>
      <c r="D446" s="662" t="s">
        <v>1045</v>
      </c>
      <c r="E446" s="662" t="s">
        <v>1046</v>
      </c>
      <c r="F446" s="662" t="s">
        <v>1047</v>
      </c>
      <c r="G446" s="662">
        <v>39</v>
      </c>
      <c r="H446" s="662">
        <v>36.9</v>
      </c>
      <c r="I446" s="662">
        <v>140</v>
      </c>
      <c r="J446" s="662">
        <v>13.1</v>
      </c>
      <c r="K446" s="662">
        <v>93</v>
      </c>
      <c r="L446" s="662" t="s">
        <v>22</v>
      </c>
      <c r="M446" s="662" t="s">
        <v>22</v>
      </c>
      <c r="N446" s="662" t="s">
        <v>4665</v>
      </c>
      <c r="O446" s="662" t="s">
        <v>4740</v>
      </c>
      <c r="P446" s="662" t="s">
        <v>22</v>
      </c>
      <c r="Q446" s="667">
        <f t="shared" si="78"/>
        <v>39.615000000000002</v>
      </c>
      <c r="R446" s="667">
        <f t="shared" si="79"/>
        <v>140.218333</v>
      </c>
      <c r="T446" s="668" t="s">
        <v>22</v>
      </c>
      <c r="U446" s="668" t="s">
        <v>22</v>
      </c>
      <c r="V446" s="668" t="s">
        <v>22</v>
      </c>
      <c r="W446" s="668" t="s">
        <v>22</v>
      </c>
      <c r="X446" s="668" t="s">
        <v>4605</v>
      </c>
      <c r="Y446" s="668" t="s">
        <v>22</v>
      </c>
      <c r="Z446" s="668" t="s">
        <v>22</v>
      </c>
      <c r="AB446" s="662" t="str">
        <f t="shared" si="69"/>
        <v>-</v>
      </c>
      <c r="AC446" s="662" t="str">
        <f t="shared" si="70"/>
        <v>平30.11.30</v>
      </c>
      <c r="AD446" s="662" t="str">
        <f t="shared" si="73"/>
        <v>平</v>
      </c>
      <c r="AE446" s="662" t="str">
        <f t="shared" si="71"/>
        <v>平30.11.30</v>
      </c>
      <c r="AF446" s="662" t="str">
        <f t="shared" si="74"/>
        <v>平30.11.30</v>
      </c>
      <c r="AG446" s="662" t="str">
        <f t="shared" si="75"/>
        <v/>
      </c>
      <c r="AH446" s="662">
        <f t="shared" si="72"/>
        <v>9</v>
      </c>
      <c r="AI446" s="662" t="str">
        <f t="shared" si="76"/>
        <v>32</v>
      </c>
      <c r="AJ446" s="662" t="str">
        <f t="shared" si="77"/>
        <v>32_雄和</v>
      </c>
      <c r="AK446" s="693" t="str">
        <f>IFERROR(VLOOKUP(AJ446,観測点コードリスト!$L$2:$N$1665,3,FALSE),"")</f>
        <v>1511</v>
      </c>
    </row>
    <row r="447" spans="1:37">
      <c r="A447" s="662" t="s">
        <v>1093</v>
      </c>
      <c r="B447" s="662">
        <v>33006</v>
      </c>
      <c r="C447" s="662" t="s">
        <v>17</v>
      </c>
      <c r="D447" s="662" t="s">
        <v>1094</v>
      </c>
      <c r="E447" s="662" t="s">
        <v>1095</v>
      </c>
      <c r="F447" s="662" t="s">
        <v>1096</v>
      </c>
      <c r="G447" s="662">
        <v>40</v>
      </c>
      <c r="H447" s="662">
        <v>24.2</v>
      </c>
      <c r="I447" s="662">
        <v>141</v>
      </c>
      <c r="J447" s="662">
        <v>42</v>
      </c>
      <c r="K447" s="662">
        <v>70</v>
      </c>
      <c r="L447" s="662">
        <v>6.5</v>
      </c>
      <c r="M447" s="662">
        <v>2</v>
      </c>
      <c r="N447" s="662" t="s">
        <v>1065</v>
      </c>
      <c r="O447" s="662" t="s">
        <v>22</v>
      </c>
      <c r="P447" s="662" t="s">
        <v>40</v>
      </c>
      <c r="Q447" s="667">
        <f t="shared" si="78"/>
        <v>40.403333000000003</v>
      </c>
      <c r="R447" s="667">
        <f t="shared" si="79"/>
        <v>141.69999999999999</v>
      </c>
      <c r="T447" s="668" t="s">
        <v>4605</v>
      </c>
      <c r="U447" s="668" t="s">
        <v>4605</v>
      </c>
      <c r="V447" s="668" t="s">
        <v>4605</v>
      </c>
      <c r="W447" s="668" t="s">
        <v>22</v>
      </c>
      <c r="X447" s="668" t="s">
        <v>22</v>
      </c>
      <c r="Y447" s="668" t="s">
        <v>22</v>
      </c>
      <c r="Z447" s="668" t="s">
        <v>22</v>
      </c>
      <c r="AB447" s="662" t="str">
        <f t="shared" si="69"/>
        <v>昭49.11.1</v>
      </c>
      <c r="AC447" s="662" t="str">
        <f t="shared" si="70"/>
        <v>昭51.11.20</v>
      </c>
      <c r="AD447" s="662" t="str">
        <f t="shared" si="73"/>
        <v>#</v>
      </c>
      <c r="AE447" s="662" t="str">
        <f t="shared" si="71"/>
        <v>昭51.11.20</v>
      </c>
      <c r="AF447" s="662" t="str">
        <f t="shared" si="74"/>
        <v>昭51.11.20</v>
      </c>
      <c r="AG447" s="662" t="str">
        <f t="shared" si="75"/>
        <v/>
      </c>
      <c r="AH447" s="662">
        <f t="shared" si="72"/>
        <v>9</v>
      </c>
      <c r="AI447" s="662" t="str">
        <f t="shared" si="76"/>
        <v>33</v>
      </c>
      <c r="AJ447" s="662" t="str">
        <f t="shared" si="77"/>
        <v>33_種市</v>
      </c>
      <c r="AK447" s="693" t="str">
        <f>IFERROR(VLOOKUP(AJ447,観測点コードリスト!$L$2:$N$1665,3,FALSE),"")</f>
        <v>0205</v>
      </c>
    </row>
    <row r="448" spans="1:37">
      <c r="A448" s="662" t="s">
        <v>1093</v>
      </c>
      <c r="B448" s="662">
        <v>33026</v>
      </c>
      <c r="C448" s="662" t="s">
        <v>17</v>
      </c>
      <c r="D448" s="662" t="s">
        <v>1097</v>
      </c>
      <c r="E448" s="662" t="s">
        <v>1098</v>
      </c>
      <c r="F448" s="662" t="s">
        <v>1099</v>
      </c>
      <c r="G448" s="662">
        <v>40</v>
      </c>
      <c r="H448" s="662">
        <v>19.5</v>
      </c>
      <c r="I448" s="662">
        <v>141</v>
      </c>
      <c r="J448" s="662">
        <v>28</v>
      </c>
      <c r="K448" s="662">
        <v>148</v>
      </c>
      <c r="L448" s="662">
        <v>10</v>
      </c>
      <c r="M448" s="662">
        <v>2</v>
      </c>
      <c r="N448" s="662" t="s">
        <v>1100</v>
      </c>
      <c r="O448" s="662" t="s">
        <v>22</v>
      </c>
      <c r="P448" s="662" t="s">
        <v>40</v>
      </c>
      <c r="Q448" s="667">
        <f t="shared" si="78"/>
        <v>40.325000000000003</v>
      </c>
      <c r="R448" s="667">
        <f t="shared" si="79"/>
        <v>141.466667</v>
      </c>
      <c r="T448" s="668" t="s">
        <v>4605</v>
      </c>
      <c r="U448" s="668" t="s">
        <v>4605</v>
      </c>
      <c r="V448" s="668" t="s">
        <v>4605</v>
      </c>
      <c r="W448" s="668" t="s">
        <v>22</v>
      </c>
      <c r="X448" s="668" t="s">
        <v>22</v>
      </c>
      <c r="Y448" s="668" t="s">
        <v>22</v>
      </c>
      <c r="Z448" s="668" t="s">
        <v>22</v>
      </c>
      <c r="AB448" s="662" t="str">
        <f t="shared" si="69"/>
        <v>昭49.11.1</v>
      </c>
      <c r="AC448" s="662" t="str">
        <f t="shared" si="70"/>
        <v>昭51.11.21</v>
      </c>
      <c r="AD448" s="662" t="str">
        <f t="shared" si="73"/>
        <v>#</v>
      </c>
      <c r="AE448" s="662" t="str">
        <f t="shared" si="71"/>
        <v>昭51.11.21</v>
      </c>
      <c r="AF448" s="662" t="str">
        <f t="shared" si="74"/>
        <v>昭51.11.21</v>
      </c>
      <c r="AG448" s="662" t="str">
        <f t="shared" si="75"/>
        <v/>
      </c>
      <c r="AH448" s="662">
        <f t="shared" si="72"/>
        <v>9</v>
      </c>
      <c r="AI448" s="662" t="str">
        <f t="shared" si="76"/>
        <v>33</v>
      </c>
      <c r="AJ448" s="662" t="str">
        <f t="shared" si="77"/>
        <v>33_軽米</v>
      </c>
      <c r="AK448" s="693" t="str">
        <f>IFERROR(VLOOKUP(AJ448,観測点コードリスト!$L$2:$N$1665,3,FALSE),"")</f>
        <v>0206</v>
      </c>
    </row>
    <row r="449" spans="1:37">
      <c r="A449" s="662" t="s">
        <v>1093</v>
      </c>
      <c r="B449" s="662">
        <v>33071</v>
      </c>
      <c r="C449" s="662" t="s">
        <v>17</v>
      </c>
      <c r="D449" s="662" t="s">
        <v>1101</v>
      </c>
      <c r="E449" s="662" t="s">
        <v>1102</v>
      </c>
      <c r="F449" s="662" t="s">
        <v>1103</v>
      </c>
      <c r="G449" s="662">
        <v>40</v>
      </c>
      <c r="H449" s="662">
        <v>17.899999999999999</v>
      </c>
      <c r="I449" s="662">
        <v>141</v>
      </c>
      <c r="J449" s="662">
        <v>17.899999999999999</v>
      </c>
      <c r="K449" s="662">
        <v>87</v>
      </c>
      <c r="L449" s="662">
        <v>6.5</v>
      </c>
      <c r="M449" s="662">
        <v>2</v>
      </c>
      <c r="N449" s="662" t="s">
        <v>894</v>
      </c>
      <c r="O449" s="662">
        <v>33905</v>
      </c>
      <c r="P449" s="662" t="s">
        <v>40</v>
      </c>
      <c r="Q449" s="667">
        <f t="shared" si="78"/>
        <v>40.298333</v>
      </c>
      <c r="R449" s="667">
        <f t="shared" si="79"/>
        <v>141.29833300000001</v>
      </c>
      <c r="T449" s="668" t="s">
        <v>4605</v>
      </c>
      <c r="U449" s="668" t="s">
        <v>4605</v>
      </c>
      <c r="V449" s="668" t="s">
        <v>4605</v>
      </c>
      <c r="W449" s="668" t="s">
        <v>22</v>
      </c>
      <c r="X449" s="668" t="s">
        <v>22</v>
      </c>
      <c r="Y449" s="668" t="s">
        <v>22</v>
      </c>
      <c r="Z449" s="668" t="s">
        <v>22</v>
      </c>
      <c r="AB449" s="662" t="str">
        <f t="shared" si="69"/>
        <v>昭49.11.1</v>
      </c>
      <c r="AC449" s="662" t="str">
        <f t="shared" si="70"/>
        <v>昭51.11.22</v>
      </c>
      <c r="AD449" s="662" t="str">
        <f t="shared" si="73"/>
        <v>#</v>
      </c>
      <c r="AE449" s="662" t="str">
        <f t="shared" si="71"/>
        <v>昭51.11.22</v>
      </c>
      <c r="AF449" s="662" t="str">
        <f t="shared" si="74"/>
        <v>昭51.11.22</v>
      </c>
      <c r="AG449" s="662" t="str">
        <f t="shared" si="75"/>
        <v/>
      </c>
      <c r="AH449" s="662">
        <f t="shared" si="72"/>
        <v>9</v>
      </c>
      <c r="AI449" s="662" t="str">
        <f t="shared" si="76"/>
        <v>33</v>
      </c>
      <c r="AJ449" s="662" t="str">
        <f t="shared" si="77"/>
        <v>33_二戸</v>
      </c>
      <c r="AK449" s="693" t="str">
        <f>IFERROR(VLOOKUP(AJ449,観測点コードリスト!$L$2:$N$1665,3,FALSE),"")</f>
        <v>0207</v>
      </c>
    </row>
    <row r="450" spans="1:37" hidden="1">
      <c r="A450" s="662" t="s">
        <v>1093</v>
      </c>
      <c r="B450" s="662">
        <v>33086</v>
      </c>
      <c r="C450" s="662" t="s">
        <v>72</v>
      </c>
      <c r="D450" s="662" t="s">
        <v>1104</v>
      </c>
      <c r="E450" s="662" t="s">
        <v>1105</v>
      </c>
      <c r="F450" s="662" t="s">
        <v>1106</v>
      </c>
      <c r="G450" s="662">
        <v>40</v>
      </c>
      <c r="H450" s="662">
        <v>16.899999999999999</v>
      </c>
      <c r="I450" s="662">
        <v>141</v>
      </c>
      <c r="J450" s="662">
        <v>40</v>
      </c>
      <c r="K450" s="662">
        <v>200</v>
      </c>
      <c r="L450" s="662" t="s">
        <v>22</v>
      </c>
      <c r="M450" s="662" t="s">
        <v>22</v>
      </c>
      <c r="N450" s="662" t="s">
        <v>1107</v>
      </c>
      <c r="O450" s="662" t="s">
        <v>22</v>
      </c>
      <c r="P450" s="662" t="s">
        <v>22</v>
      </c>
      <c r="Q450" s="667">
        <f t="shared" si="78"/>
        <v>40.281666999999999</v>
      </c>
      <c r="R450" s="667">
        <f t="shared" si="79"/>
        <v>141.66666699999999</v>
      </c>
      <c r="T450" s="668" t="s">
        <v>4605</v>
      </c>
      <c r="U450" s="668" t="s">
        <v>22</v>
      </c>
      <c r="V450" s="668" t="s">
        <v>22</v>
      </c>
      <c r="W450" s="668" t="s">
        <v>22</v>
      </c>
      <c r="X450" s="668" t="s">
        <v>22</v>
      </c>
      <c r="Y450" s="668" t="s">
        <v>22</v>
      </c>
      <c r="Z450" s="668" t="s">
        <v>22</v>
      </c>
      <c r="AB450" s="662" t="str">
        <f t="shared" si="69"/>
        <v>昭50.5.23</v>
      </c>
      <c r="AC450" s="662" t="str">
        <f t="shared" si="70"/>
        <v>昭50.5.23</v>
      </c>
      <c r="AD450" s="662" t="str">
        <f t="shared" si="73"/>
        <v>昭</v>
      </c>
      <c r="AE450" s="662" t="str">
        <f t="shared" si="71"/>
        <v>昭50.5.23</v>
      </c>
      <c r="AF450" s="662" t="str">
        <f t="shared" si="74"/>
        <v>昭50.5.23</v>
      </c>
      <c r="AG450" s="662" t="str">
        <f t="shared" si="75"/>
        <v/>
      </c>
      <c r="AH450" s="662">
        <f t="shared" si="72"/>
        <v>8</v>
      </c>
      <c r="AI450" s="662" t="str">
        <f t="shared" si="76"/>
        <v>33</v>
      </c>
      <c r="AJ450" s="662" t="str">
        <f t="shared" si="77"/>
        <v>33_大野</v>
      </c>
      <c r="AK450" s="693" t="str">
        <f>IFERROR(VLOOKUP(AJ450,観測点コードリスト!$L$2:$N$1665,3,FALSE),"")</f>
        <v>1037</v>
      </c>
    </row>
    <row r="451" spans="1:37" ht="18.75" customHeight="1">
      <c r="A451" s="662" t="s">
        <v>1093</v>
      </c>
      <c r="B451" s="662">
        <v>33136</v>
      </c>
      <c r="C451" s="662" t="s">
        <v>17</v>
      </c>
      <c r="D451" s="662" t="s">
        <v>1108</v>
      </c>
      <c r="E451" s="662" t="s">
        <v>1109</v>
      </c>
      <c r="F451" s="662" t="s">
        <v>1110</v>
      </c>
      <c r="G451" s="662">
        <v>40</v>
      </c>
      <c r="H451" s="662">
        <v>8.9</v>
      </c>
      <c r="I451" s="662">
        <v>141</v>
      </c>
      <c r="J451" s="662">
        <v>34.299999999999997</v>
      </c>
      <c r="K451" s="662">
        <v>290</v>
      </c>
      <c r="L451" s="662">
        <v>10</v>
      </c>
      <c r="M451" s="662">
        <v>2.5</v>
      </c>
      <c r="N451" s="662" t="s">
        <v>219</v>
      </c>
      <c r="O451" s="662" t="s">
        <v>22</v>
      </c>
      <c r="P451" s="662" t="s">
        <v>40</v>
      </c>
      <c r="Q451" s="667">
        <f t="shared" si="78"/>
        <v>40.148333000000001</v>
      </c>
      <c r="R451" s="667">
        <f t="shared" si="79"/>
        <v>141.57166699999999</v>
      </c>
      <c r="T451" s="668" t="s">
        <v>4605</v>
      </c>
      <c r="U451" s="668" t="s">
        <v>4605</v>
      </c>
      <c r="V451" s="668" t="s">
        <v>4605</v>
      </c>
      <c r="W451" s="668" t="s">
        <v>22</v>
      </c>
      <c r="X451" s="668" t="s">
        <v>22</v>
      </c>
      <c r="Y451" s="668" t="s">
        <v>22</v>
      </c>
      <c r="Z451" s="668" t="s">
        <v>22</v>
      </c>
      <c r="AB451" s="662" t="str">
        <f t="shared" si="69"/>
        <v>昭52.10.31</v>
      </c>
      <c r="AC451" s="662" t="str">
        <f t="shared" si="70"/>
        <v>昭52.10.31</v>
      </c>
      <c r="AD451" s="662" t="str">
        <f t="shared" si="73"/>
        <v>昭</v>
      </c>
      <c r="AE451" s="662" t="str">
        <f t="shared" si="71"/>
        <v>昭52.10.31</v>
      </c>
      <c r="AF451" s="662" t="str">
        <f t="shared" si="74"/>
        <v>昭52.10.31</v>
      </c>
      <c r="AG451" s="662" t="str">
        <f t="shared" si="75"/>
        <v/>
      </c>
      <c r="AH451" s="662">
        <f t="shared" si="72"/>
        <v>9</v>
      </c>
      <c r="AI451" s="662" t="str">
        <f t="shared" si="76"/>
        <v>33</v>
      </c>
      <c r="AJ451" s="662" t="str">
        <f t="shared" si="77"/>
        <v>33_山形</v>
      </c>
      <c r="AK451" s="693" t="str">
        <f>IFERROR(VLOOKUP(AJ451,観測点コードリスト!$L$2:$N$1665,3,FALSE),"")</f>
        <v>1219</v>
      </c>
    </row>
    <row r="452" spans="1:37" ht="18.75" customHeight="1">
      <c r="A452" s="662" t="s">
        <v>1093</v>
      </c>
      <c r="B452" s="662">
        <v>33146</v>
      </c>
      <c r="C452" s="662" t="s">
        <v>17</v>
      </c>
      <c r="D452" s="662" t="s">
        <v>1111</v>
      </c>
      <c r="E452" s="662" t="s">
        <v>1112</v>
      </c>
      <c r="F452" s="662" t="s">
        <v>1113</v>
      </c>
      <c r="G452" s="662">
        <v>40</v>
      </c>
      <c r="H452" s="662">
        <v>10.1</v>
      </c>
      <c r="I452" s="662">
        <v>141</v>
      </c>
      <c r="J452" s="662">
        <v>44.9</v>
      </c>
      <c r="K452" s="662">
        <v>13</v>
      </c>
      <c r="L452" s="662">
        <v>9.9</v>
      </c>
      <c r="M452" s="662">
        <v>2</v>
      </c>
      <c r="N452" s="662" t="s">
        <v>875</v>
      </c>
      <c r="O452" s="662">
        <v>33960</v>
      </c>
      <c r="P452" s="662" t="s">
        <v>22</v>
      </c>
      <c r="Q452" s="667">
        <f t="shared" si="78"/>
        <v>40.168332999999997</v>
      </c>
      <c r="R452" s="667">
        <f t="shared" si="79"/>
        <v>141.748333</v>
      </c>
      <c r="T452" s="668" t="s">
        <v>4605</v>
      </c>
      <c r="U452" s="668" t="s">
        <v>4605</v>
      </c>
      <c r="V452" s="668" t="s">
        <v>4605</v>
      </c>
      <c r="W452" s="668" t="s">
        <v>22</v>
      </c>
      <c r="X452" s="668" t="s">
        <v>22</v>
      </c>
      <c r="Y452" s="668" t="s">
        <v>22</v>
      </c>
      <c r="Z452" s="668" t="s">
        <v>22</v>
      </c>
      <c r="AB452" s="662" t="str">
        <f t="shared" ref="AB452:AB515" si="80">IF(T452="●",IF(AD452="(",LEFT(AF452,AG452-1),IF(AD452="#",$AB$1,AF452)),"-")</f>
        <v>昭49.11.1</v>
      </c>
      <c r="AC452" s="662" t="str">
        <f t="shared" ref="AC452:AC515" si="81">IF(AF452="","-",IF(AD452="(",RIGHT(AF452,AH452-AG452),AF452))</f>
        <v>昭51.11.19</v>
      </c>
      <c r="AD452" s="662" t="str">
        <f t="shared" si="73"/>
        <v>#</v>
      </c>
      <c r="AE452" s="662" t="str">
        <f t="shared" ref="AE452:AE515" si="82">SUBSTITUTE(N452,"#","")</f>
        <v>昭51.11.19</v>
      </c>
      <c r="AF452" s="662" t="str">
        <f t="shared" si="74"/>
        <v>昭51.11.19</v>
      </c>
      <c r="AG452" s="662" t="str">
        <f t="shared" si="75"/>
        <v/>
      </c>
      <c r="AH452" s="662">
        <f t="shared" ref="AH452:AH515" si="83">LEN(AF452)</f>
        <v>9</v>
      </c>
      <c r="AI452" s="662" t="str">
        <f t="shared" si="76"/>
        <v>33</v>
      </c>
      <c r="AJ452" s="662" t="str">
        <f t="shared" si="77"/>
        <v>33_久慈</v>
      </c>
      <c r="AK452" s="693" t="str">
        <f>IFERROR(VLOOKUP(AJ452,観測点コードリスト!$L$2:$N$1665,3,FALSE),"")</f>
        <v>0209</v>
      </c>
    </row>
    <row r="453" spans="1:37">
      <c r="A453" s="662" t="s">
        <v>1093</v>
      </c>
      <c r="B453" s="662">
        <v>33166</v>
      </c>
      <c r="C453" s="662" t="s">
        <v>17</v>
      </c>
      <c r="D453" s="662" t="s">
        <v>1114</v>
      </c>
      <c r="E453" s="662" t="s">
        <v>1115</v>
      </c>
      <c r="F453" s="662" t="s">
        <v>1116</v>
      </c>
      <c r="G453" s="662">
        <v>40</v>
      </c>
      <c r="H453" s="662">
        <v>6.2</v>
      </c>
      <c r="I453" s="662">
        <v>141</v>
      </c>
      <c r="J453" s="662">
        <v>3</v>
      </c>
      <c r="K453" s="662">
        <v>290</v>
      </c>
      <c r="L453" s="662">
        <v>10.1</v>
      </c>
      <c r="M453" s="662">
        <v>2</v>
      </c>
      <c r="N453" s="662" t="s">
        <v>1117</v>
      </c>
      <c r="O453" s="662" t="s">
        <v>22</v>
      </c>
      <c r="P453" s="662" t="s">
        <v>22</v>
      </c>
      <c r="Q453" s="667">
        <f t="shared" si="78"/>
        <v>40.103332999999999</v>
      </c>
      <c r="R453" s="667">
        <f t="shared" si="79"/>
        <v>141.05000000000001</v>
      </c>
      <c r="T453" s="668" t="s">
        <v>4605</v>
      </c>
      <c r="U453" s="668" t="s">
        <v>4605</v>
      </c>
      <c r="V453" s="668" t="s">
        <v>4605</v>
      </c>
      <c r="W453" s="668" t="s">
        <v>22</v>
      </c>
      <c r="X453" s="668" t="s">
        <v>22</v>
      </c>
      <c r="Y453" s="668" t="s">
        <v>22</v>
      </c>
      <c r="Z453" s="668" t="s">
        <v>22</v>
      </c>
      <c r="AB453" s="662" t="str">
        <f t="shared" si="80"/>
        <v>昭51.12.14</v>
      </c>
      <c r="AC453" s="662" t="str">
        <f t="shared" si="81"/>
        <v>昭51.12.14</v>
      </c>
      <c r="AD453" s="662" t="str">
        <f t="shared" ref="AD453:AD516" si="84">LEFT(N453,1)</f>
        <v>昭</v>
      </c>
      <c r="AE453" s="662" t="str">
        <f t="shared" si="82"/>
        <v>昭51.12.14</v>
      </c>
      <c r="AF453" s="662" t="str">
        <f t="shared" ref="AF453:AF516" si="85">SUBSTITUTE(AE453,"(","")</f>
        <v>昭51.12.14</v>
      </c>
      <c r="AG453" s="662" t="str">
        <f t="shared" ref="AG453:AG516" si="86">IFERROR(FIND(")",AF453),"")</f>
        <v/>
      </c>
      <c r="AH453" s="662">
        <f t="shared" si="83"/>
        <v>9</v>
      </c>
      <c r="AI453" s="662" t="str">
        <f t="shared" ref="AI453:AI516" si="87">LEFT(B453,2)</f>
        <v>33</v>
      </c>
      <c r="AJ453" s="662" t="str">
        <f t="shared" ref="AJ453:AJ516" si="88">AI453&amp;"_"&amp;D453</f>
        <v>33_荒屋</v>
      </c>
      <c r="AK453" s="693" t="str">
        <f>IFERROR(VLOOKUP(AJ453,観測点コードリスト!$L$2:$N$1665,3,FALSE),"")</f>
        <v>1120</v>
      </c>
    </row>
    <row r="454" spans="1:37">
      <c r="A454" s="662" t="s">
        <v>1093</v>
      </c>
      <c r="B454" s="662">
        <v>33176</v>
      </c>
      <c r="C454" s="662" t="s">
        <v>17</v>
      </c>
      <c r="D454" s="662" t="s">
        <v>1118</v>
      </c>
      <c r="E454" s="662" t="s">
        <v>1119</v>
      </c>
      <c r="F454" s="662" t="s">
        <v>1120</v>
      </c>
      <c r="G454" s="662">
        <v>40</v>
      </c>
      <c r="H454" s="662">
        <v>3.6</v>
      </c>
      <c r="I454" s="662">
        <v>141</v>
      </c>
      <c r="J454" s="662">
        <v>13.5</v>
      </c>
      <c r="K454" s="662">
        <v>430</v>
      </c>
      <c r="L454" s="662">
        <v>10</v>
      </c>
      <c r="M454" s="662">
        <v>2</v>
      </c>
      <c r="N454" s="662" t="s">
        <v>208</v>
      </c>
      <c r="O454" s="662">
        <v>33915</v>
      </c>
      <c r="P454" s="662" t="s">
        <v>40</v>
      </c>
      <c r="Q454" s="667">
        <f t="shared" si="78"/>
        <v>40.06</v>
      </c>
      <c r="R454" s="667">
        <f t="shared" si="79"/>
        <v>141.22499999999999</v>
      </c>
      <c r="T454" s="668" t="s">
        <v>4605</v>
      </c>
      <c r="U454" s="668" t="s">
        <v>4605</v>
      </c>
      <c r="V454" s="668" t="s">
        <v>4605</v>
      </c>
      <c r="W454" s="668" t="s">
        <v>22</v>
      </c>
      <c r="X454" s="668" t="s">
        <v>22</v>
      </c>
      <c r="Y454" s="668" t="s">
        <v>22</v>
      </c>
      <c r="Z454" s="668" t="s">
        <v>22</v>
      </c>
      <c r="AB454" s="662" t="str">
        <f t="shared" si="80"/>
        <v>昭52.10.27</v>
      </c>
      <c r="AC454" s="662" t="str">
        <f t="shared" si="81"/>
        <v>昭52.10.27</v>
      </c>
      <c r="AD454" s="662" t="str">
        <f t="shared" si="84"/>
        <v>昭</v>
      </c>
      <c r="AE454" s="662" t="str">
        <f t="shared" si="82"/>
        <v>昭52.10.27</v>
      </c>
      <c r="AF454" s="662" t="str">
        <f t="shared" si="85"/>
        <v>昭52.10.27</v>
      </c>
      <c r="AG454" s="662" t="str">
        <f t="shared" si="86"/>
        <v/>
      </c>
      <c r="AH454" s="662">
        <f t="shared" si="83"/>
        <v>9</v>
      </c>
      <c r="AI454" s="662" t="str">
        <f t="shared" si="87"/>
        <v>33</v>
      </c>
      <c r="AJ454" s="662" t="str">
        <f t="shared" si="88"/>
        <v>33_奥中山</v>
      </c>
      <c r="AK454" s="693" t="str">
        <f>IFERROR(VLOOKUP(AJ454,観測点コードリスト!$L$2:$N$1665,3,FALSE),"")</f>
        <v>1215</v>
      </c>
    </row>
    <row r="455" spans="1:37" ht="18.75" customHeight="1">
      <c r="A455" s="662" t="s">
        <v>1093</v>
      </c>
      <c r="B455" s="662">
        <v>33186</v>
      </c>
      <c r="C455" s="662" t="s">
        <v>17</v>
      </c>
      <c r="D455" s="662" t="s">
        <v>1121</v>
      </c>
      <c r="E455" s="662" t="s">
        <v>1122</v>
      </c>
      <c r="F455" s="662" t="s">
        <v>1123</v>
      </c>
      <c r="G455" s="662">
        <v>40</v>
      </c>
      <c r="H455" s="662">
        <v>2.4</v>
      </c>
      <c r="I455" s="662">
        <v>141</v>
      </c>
      <c r="J455" s="662">
        <v>27.4</v>
      </c>
      <c r="K455" s="662">
        <v>418</v>
      </c>
      <c r="L455" s="662">
        <v>10</v>
      </c>
      <c r="M455" s="662">
        <v>2</v>
      </c>
      <c r="N455" s="662" t="s">
        <v>1124</v>
      </c>
      <c r="O455" s="662">
        <v>33920</v>
      </c>
      <c r="P455" s="662" t="s">
        <v>40</v>
      </c>
      <c r="Q455" s="667">
        <f t="shared" si="78"/>
        <v>40.04</v>
      </c>
      <c r="R455" s="667">
        <f t="shared" si="79"/>
        <v>141.45666700000001</v>
      </c>
      <c r="T455" s="668" t="s">
        <v>4605</v>
      </c>
      <c r="U455" s="668" t="s">
        <v>4605</v>
      </c>
      <c r="V455" s="668" t="s">
        <v>4605</v>
      </c>
      <c r="W455" s="668" t="s">
        <v>22</v>
      </c>
      <c r="X455" s="668" t="s">
        <v>22</v>
      </c>
      <c r="Y455" s="668" t="s">
        <v>22</v>
      </c>
      <c r="Z455" s="668" t="s">
        <v>22</v>
      </c>
      <c r="AB455" s="662" t="str">
        <f t="shared" si="80"/>
        <v>昭49.11.1</v>
      </c>
      <c r="AC455" s="662" t="str">
        <f t="shared" si="81"/>
        <v>昭51.12.13</v>
      </c>
      <c r="AD455" s="662" t="str">
        <f t="shared" si="84"/>
        <v>#</v>
      </c>
      <c r="AE455" s="662" t="str">
        <f t="shared" si="82"/>
        <v>昭51.12.13</v>
      </c>
      <c r="AF455" s="662" t="str">
        <f t="shared" si="85"/>
        <v>昭51.12.13</v>
      </c>
      <c r="AG455" s="662" t="str">
        <f t="shared" si="86"/>
        <v/>
      </c>
      <c r="AH455" s="662">
        <f t="shared" si="83"/>
        <v>9</v>
      </c>
      <c r="AI455" s="662" t="str">
        <f t="shared" si="87"/>
        <v>33</v>
      </c>
      <c r="AJ455" s="662" t="str">
        <f t="shared" si="88"/>
        <v>33_葛巻</v>
      </c>
      <c r="AK455" s="693" t="str">
        <f>IFERROR(VLOOKUP(AJ455,観測点コードリスト!$L$2:$N$1665,3,FALSE),"")</f>
        <v>0211</v>
      </c>
    </row>
    <row r="456" spans="1:37" hidden="1">
      <c r="A456" s="662" t="s">
        <v>1093</v>
      </c>
      <c r="B456" s="662">
        <v>33201</v>
      </c>
      <c r="C456" s="662" t="s">
        <v>72</v>
      </c>
      <c r="D456" s="662" t="s">
        <v>1125</v>
      </c>
      <c r="E456" s="662" t="s">
        <v>1126</v>
      </c>
      <c r="F456" s="662" t="s">
        <v>1127</v>
      </c>
      <c r="G456" s="662">
        <v>40</v>
      </c>
      <c r="H456" s="662">
        <v>5</v>
      </c>
      <c r="I456" s="662">
        <v>141</v>
      </c>
      <c r="J456" s="662">
        <v>42.7</v>
      </c>
      <c r="K456" s="662">
        <v>239</v>
      </c>
      <c r="L456" s="662" t="s">
        <v>22</v>
      </c>
      <c r="M456" s="662" t="s">
        <v>22</v>
      </c>
      <c r="N456" s="662" t="s">
        <v>1128</v>
      </c>
      <c r="O456" s="662" t="s">
        <v>22</v>
      </c>
      <c r="P456" s="662" t="s">
        <v>22</v>
      </c>
      <c r="Q456" s="667">
        <f t="shared" si="78"/>
        <v>40.083333000000003</v>
      </c>
      <c r="R456" s="667">
        <f t="shared" si="79"/>
        <v>141.71166700000001</v>
      </c>
      <c r="T456" s="668" t="s">
        <v>4605</v>
      </c>
      <c r="U456" s="668" t="s">
        <v>22</v>
      </c>
      <c r="V456" s="668" t="s">
        <v>22</v>
      </c>
      <c r="W456" s="668" t="s">
        <v>22</v>
      </c>
      <c r="X456" s="668" t="s">
        <v>22</v>
      </c>
      <c r="Y456" s="668" t="s">
        <v>22</v>
      </c>
      <c r="Z456" s="668" t="s">
        <v>22</v>
      </c>
      <c r="AB456" s="662" t="str">
        <f t="shared" si="80"/>
        <v>昭53.12.21</v>
      </c>
      <c r="AC456" s="662" t="str">
        <f t="shared" si="81"/>
        <v>昭53.12.21</v>
      </c>
      <c r="AD456" s="662" t="str">
        <f t="shared" si="84"/>
        <v>昭</v>
      </c>
      <c r="AE456" s="662" t="str">
        <f t="shared" si="82"/>
        <v>昭53.12.21</v>
      </c>
      <c r="AF456" s="662" t="str">
        <f t="shared" si="85"/>
        <v>昭53.12.21</v>
      </c>
      <c r="AG456" s="662" t="str">
        <f t="shared" si="86"/>
        <v/>
      </c>
      <c r="AH456" s="662">
        <f t="shared" si="83"/>
        <v>9</v>
      </c>
      <c r="AI456" s="662" t="str">
        <f t="shared" si="87"/>
        <v>33</v>
      </c>
      <c r="AJ456" s="662" t="str">
        <f t="shared" si="88"/>
        <v>33_下戸鎖</v>
      </c>
      <c r="AK456" s="693" t="str">
        <f>IFERROR(VLOOKUP(AJ456,観測点コードリスト!$L$2:$N$1665,3,FALSE),"")</f>
        <v>1332</v>
      </c>
    </row>
    <row r="457" spans="1:37">
      <c r="A457" s="662" t="s">
        <v>1093</v>
      </c>
      <c r="B457" s="662">
        <v>33206</v>
      </c>
      <c r="C457" s="662" t="s">
        <v>17</v>
      </c>
      <c r="D457" s="662" t="s">
        <v>1129</v>
      </c>
      <c r="E457" s="662" t="s">
        <v>1130</v>
      </c>
      <c r="F457" s="662" t="s">
        <v>1131</v>
      </c>
      <c r="G457" s="662">
        <v>40</v>
      </c>
      <c r="H457" s="662">
        <v>0.2</v>
      </c>
      <c r="I457" s="662">
        <v>141</v>
      </c>
      <c r="J457" s="662">
        <v>53</v>
      </c>
      <c r="K457" s="662">
        <v>8</v>
      </c>
      <c r="L457" s="662">
        <v>9.4</v>
      </c>
      <c r="M457" s="662">
        <v>2</v>
      </c>
      <c r="N457" s="662" t="s">
        <v>855</v>
      </c>
      <c r="O457" s="662" t="s">
        <v>22</v>
      </c>
      <c r="P457" s="662" t="s">
        <v>40</v>
      </c>
      <c r="Q457" s="667">
        <f t="shared" si="78"/>
        <v>40.003332999999998</v>
      </c>
      <c r="R457" s="667">
        <f t="shared" si="79"/>
        <v>141.88333299999999</v>
      </c>
      <c r="T457" s="668" t="s">
        <v>4605</v>
      </c>
      <c r="U457" s="668" t="s">
        <v>4605</v>
      </c>
      <c r="V457" s="668" t="s">
        <v>4605</v>
      </c>
      <c r="W457" s="668" t="s">
        <v>22</v>
      </c>
      <c r="X457" s="668" t="s">
        <v>22</v>
      </c>
      <c r="Y457" s="668" t="s">
        <v>22</v>
      </c>
      <c r="Z457" s="668" t="s">
        <v>22</v>
      </c>
      <c r="AB457" s="662" t="str">
        <f t="shared" si="80"/>
        <v>昭51.11.22</v>
      </c>
      <c r="AC457" s="662" t="str">
        <f t="shared" si="81"/>
        <v>昭51.11.22</v>
      </c>
      <c r="AD457" s="662" t="str">
        <f t="shared" si="84"/>
        <v>昭</v>
      </c>
      <c r="AE457" s="662" t="str">
        <f t="shared" si="82"/>
        <v>昭51.11.22</v>
      </c>
      <c r="AF457" s="662" t="str">
        <f t="shared" si="85"/>
        <v>昭51.11.22</v>
      </c>
      <c r="AG457" s="662" t="str">
        <f t="shared" si="86"/>
        <v/>
      </c>
      <c r="AH457" s="662">
        <f t="shared" si="83"/>
        <v>9</v>
      </c>
      <c r="AI457" s="662" t="str">
        <f t="shared" si="87"/>
        <v>33</v>
      </c>
      <c r="AJ457" s="662" t="str">
        <f t="shared" si="88"/>
        <v>33_普代</v>
      </c>
      <c r="AK457" s="693" t="str">
        <f>IFERROR(VLOOKUP(AJ457,観測点コードリスト!$L$2:$N$1665,3,FALSE),"")</f>
        <v>1123</v>
      </c>
    </row>
    <row r="458" spans="1:37" ht="18.75" customHeight="1">
      <c r="A458" s="662" t="s">
        <v>1093</v>
      </c>
      <c r="B458" s="662">
        <v>33226</v>
      </c>
      <c r="C458" s="662" t="s">
        <v>17</v>
      </c>
      <c r="D458" s="662" t="s">
        <v>1132</v>
      </c>
      <c r="E458" s="662" t="s">
        <v>1133</v>
      </c>
      <c r="F458" s="662" t="s">
        <v>1134</v>
      </c>
      <c r="G458" s="662">
        <v>39</v>
      </c>
      <c r="H458" s="662">
        <v>57.1</v>
      </c>
      <c r="I458" s="662">
        <v>141</v>
      </c>
      <c r="J458" s="662">
        <v>3.9</v>
      </c>
      <c r="K458" s="662">
        <v>275</v>
      </c>
      <c r="L458" s="662">
        <v>10</v>
      </c>
      <c r="M458" s="662">
        <v>2</v>
      </c>
      <c r="N458" s="662" t="s">
        <v>1135</v>
      </c>
      <c r="O458" s="662">
        <v>33910</v>
      </c>
      <c r="P458" s="662" t="s">
        <v>40</v>
      </c>
      <c r="Q458" s="667">
        <f t="shared" si="78"/>
        <v>39.951667</v>
      </c>
      <c r="R458" s="667">
        <f t="shared" si="79"/>
        <v>141.065</v>
      </c>
      <c r="T458" s="668" t="s">
        <v>4605</v>
      </c>
      <c r="U458" s="668" t="s">
        <v>4605</v>
      </c>
      <c r="V458" s="668" t="s">
        <v>4605</v>
      </c>
      <c r="W458" s="668" t="s">
        <v>22</v>
      </c>
      <c r="X458" s="668" t="s">
        <v>22</v>
      </c>
      <c r="Y458" s="668" t="s">
        <v>22</v>
      </c>
      <c r="Z458" s="668" t="s">
        <v>22</v>
      </c>
      <c r="AB458" s="662" t="str">
        <f t="shared" si="80"/>
        <v>昭49.11.1</v>
      </c>
      <c r="AC458" s="662" t="str">
        <f t="shared" si="81"/>
        <v>昭51.12.1</v>
      </c>
      <c r="AD458" s="662" t="str">
        <f t="shared" si="84"/>
        <v>#</v>
      </c>
      <c r="AE458" s="662" t="str">
        <f t="shared" si="82"/>
        <v>昭51.12.1</v>
      </c>
      <c r="AF458" s="662" t="str">
        <f t="shared" si="85"/>
        <v>昭51.12.1</v>
      </c>
      <c r="AG458" s="662" t="str">
        <f t="shared" si="86"/>
        <v/>
      </c>
      <c r="AH458" s="662">
        <f t="shared" si="83"/>
        <v>8</v>
      </c>
      <c r="AI458" s="662" t="str">
        <f t="shared" si="87"/>
        <v>33</v>
      </c>
      <c r="AJ458" s="662" t="str">
        <f t="shared" si="88"/>
        <v>33_岩手松尾</v>
      </c>
      <c r="AK458" s="693" t="str">
        <f>IFERROR(VLOOKUP(AJ458,観測点コードリスト!$L$2:$N$1665,3,FALSE),"")</f>
        <v>0214</v>
      </c>
    </row>
    <row r="459" spans="1:37" hidden="1">
      <c r="A459" s="662" t="s">
        <v>1093</v>
      </c>
      <c r="B459" s="662">
        <v>33231</v>
      </c>
      <c r="C459" s="662" t="s">
        <v>72</v>
      </c>
      <c r="D459" s="662" t="s">
        <v>1136</v>
      </c>
      <c r="E459" s="662" t="s">
        <v>1137</v>
      </c>
      <c r="F459" s="662" t="s">
        <v>1138</v>
      </c>
      <c r="G459" s="662">
        <v>39</v>
      </c>
      <c r="H459" s="662">
        <v>58.4</v>
      </c>
      <c r="I459" s="662">
        <v>141</v>
      </c>
      <c r="J459" s="662">
        <v>10</v>
      </c>
      <c r="K459" s="662">
        <v>285</v>
      </c>
      <c r="L459" s="662" t="s">
        <v>22</v>
      </c>
      <c r="M459" s="662" t="s">
        <v>22</v>
      </c>
      <c r="N459" s="662" t="s">
        <v>1139</v>
      </c>
      <c r="O459" s="662" t="s">
        <v>22</v>
      </c>
      <c r="P459" s="662" t="s">
        <v>22</v>
      </c>
      <c r="Q459" s="667">
        <f t="shared" si="78"/>
        <v>39.973332999999997</v>
      </c>
      <c r="R459" s="667">
        <f t="shared" si="79"/>
        <v>141.16666699999999</v>
      </c>
      <c r="T459" s="668" t="s">
        <v>4605</v>
      </c>
      <c r="U459" s="668" t="s">
        <v>22</v>
      </c>
      <c r="V459" s="668" t="s">
        <v>22</v>
      </c>
      <c r="W459" s="668" t="s">
        <v>22</v>
      </c>
      <c r="X459" s="668" t="s">
        <v>22</v>
      </c>
      <c r="Y459" s="668" t="s">
        <v>22</v>
      </c>
      <c r="Z459" s="668" t="s">
        <v>22</v>
      </c>
      <c r="AB459" s="662" t="str">
        <f t="shared" si="80"/>
        <v>平26.9.3</v>
      </c>
      <c r="AC459" s="662" t="str">
        <f t="shared" si="81"/>
        <v>平26.9.3</v>
      </c>
      <c r="AD459" s="662" t="str">
        <f t="shared" si="84"/>
        <v>平</v>
      </c>
      <c r="AE459" s="662" t="str">
        <f t="shared" si="82"/>
        <v>平26.9.3</v>
      </c>
      <c r="AF459" s="662" t="str">
        <f t="shared" si="85"/>
        <v>平26.9.3</v>
      </c>
      <c r="AG459" s="662" t="str">
        <f t="shared" si="86"/>
        <v/>
      </c>
      <c r="AH459" s="662">
        <f t="shared" si="83"/>
        <v>7</v>
      </c>
      <c r="AI459" s="662" t="str">
        <f t="shared" si="87"/>
        <v>33</v>
      </c>
      <c r="AJ459" s="662" t="str">
        <f t="shared" si="88"/>
        <v>33_一方井</v>
      </c>
      <c r="AK459" s="693" t="str">
        <f>IFERROR(VLOOKUP(AJ459,観測点コードリスト!$L$2:$N$1665,3,FALSE),"")</f>
        <v>1653</v>
      </c>
    </row>
    <row r="460" spans="1:37">
      <c r="A460" s="662" t="s">
        <v>1093</v>
      </c>
      <c r="B460" s="662">
        <v>33296</v>
      </c>
      <c r="C460" s="662" t="s">
        <v>17</v>
      </c>
      <c r="D460" s="662" t="s">
        <v>1140</v>
      </c>
      <c r="E460" s="662" t="s">
        <v>1141</v>
      </c>
      <c r="F460" s="662" t="s">
        <v>1142</v>
      </c>
      <c r="G460" s="662">
        <v>39</v>
      </c>
      <c r="H460" s="662">
        <v>52.1</v>
      </c>
      <c r="I460" s="662">
        <v>141</v>
      </c>
      <c r="J460" s="662">
        <v>10</v>
      </c>
      <c r="K460" s="662">
        <v>205</v>
      </c>
      <c r="L460" s="662">
        <v>10</v>
      </c>
      <c r="M460" s="662">
        <v>2</v>
      </c>
      <c r="N460" s="662" t="s">
        <v>1143</v>
      </c>
      <c r="O460" s="662" t="s">
        <v>22</v>
      </c>
      <c r="P460" s="662" t="s">
        <v>40</v>
      </c>
      <c r="Q460" s="667">
        <f t="shared" si="78"/>
        <v>39.868333</v>
      </c>
      <c r="R460" s="667">
        <f t="shared" si="79"/>
        <v>141.16666699999999</v>
      </c>
      <c r="T460" s="668" t="s">
        <v>4605</v>
      </c>
      <c r="U460" s="668" t="s">
        <v>4605</v>
      </c>
      <c r="V460" s="668" t="s">
        <v>4605</v>
      </c>
      <c r="W460" s="668" t="s">
        <v>22</v>
      </c>
      <c r="X460" s="668" t="s">
        <v>22</v>
      </c>
      <c r="Y460" s="668" t="s">
        <v>22</v>
      </c>
      <c r="Z460" s="668" t="s">
        <v>22</v>
      </c>
      <c r="AB460" s="662" t="str">
        <f t="shared" si="80"/>
        <v>昭50.5.22</v>
      </c>
      <c r="AC460" s="662" t="str">
        <f t="shared" si="81"/>
        <v>昭51.12.14</v>
      </c>
      <c r="AD460" s="662" t="str">
        <f t="shared" si="84"/>
        <v>(</v>
      </c>
      <c r="AE460" s="662" t="str">
        <f t="shared" si="82"/>
        <v>(昭50.5.22)昭51.12.14</v>
      </c>
      <c r="AF460" s="662" t="str">
        <f t="shared" si="85"/>
        <v>昭50.5.22)昭51.12.14</v>
      </c>
      <c r="AG460" s="662">
        <f t="shared" si="86"/>
        <v>9</v>
      </c>
      <c r="AH460" s="662">
        <f t="shared" si="83"/>
        <v>18</v>
      </c>
      <c r="AI460" s="662" t="str">
        <f t="shared" si="87"/>
        <v>33</v>
      </c>
      <c r="AJ460" s="662" t="str">
        <f t="shared" si="88"/>
        <v>33_好摩</v>
      </c>
      <c r="AK460" s="693" t="str">
        <f>IFERROR(VLOOKUP(AJ460,観測点コードリスト!$L$2:$N$1665,3,FALSE),"")</f>
        <v>1032</v>
      </c>
    </row>
    <row r="461" spans="1:37">
      <c r="A461" s="662" t="s">
        <v>1093</v>
      </c>
      <c r="B461" s="662">
        <v>33326</v>
      </c>
      <c r="C461" s="662" t="s">
        <v>17</v>
      </c>
      <c r="D461" s="662" t="s">
        <v>1144</v>
      </c>
      <c r="E461" s="662" t="s">
        <v>1145</v>
      </c>
      <c r="F461" s="662" t="s">
        <v>1146</v>
      </c>
      <c r="G461" s="662">
        <v>39</v>
      </c>
      <c r="H461" s="662">
        <v>50.8</v>
      </c>
      <c r="I461" s="662">
        <v>141</v>
      </c>
      <c r="J461" s="662">
        <v>47.7</v>
      </c>
      <c r="K461" s="662">
        <v>105</v>
      </c>
      <c r="L461" s="662">
        <v>9.9</v>
      </c>
      <c r="M461" s="662">
        <v>2.5</v>
      </c>
      <c r="N461" s="662" t="s">
        <v>945</v>
      </c>
      <c r="O461" s="662">
        <v>33965</v>
      </c>
      <c r="P461" s="662" t="s">
        <v>22</v>
      </c>
      <c r="Q461" s="667">
        <f t="shared" si="78"/>
        <v>39.846666999999997</v>
      </c>
      <c r="R461" s="667">
        <f t="shared" si="79"/>
        <v>141.79499999999999</v>
      </c>
      <c r="T461" s="668" t="s">
        <v>4605</v>
      </c>
      <c r="U461" s="668" t="s">
        <v>4605</v>
      </c>
      <c r="V461" s="668" t="s">
        <v>4605</v>
      </c>
      <c r="W461" s="668" t="s">
        <v>22</v>
      </c>
      <c r="X461" s="668" t="s">
        <v>22</v>
      </c>
      <c r="Y461" s="668" t="s">
        <v>22</v>
      </c>
      <c r="Z461" s="668" t="s">
        <v>22</v>
      </c>
      <c r="AB461" s="662" t="str">
        <f t="shared" si="80"/>
        <v>昭49.11.1</v>
      </c>
      <c r="AC461" s="662" t="str">
        <f t="shared" si="81"/>
        <v>昭51.11.24</v>
      </c>
      <c r="AD461" s="662" t="str">
        <f t="shared" si="84"/>
        <v>#</v>
      </c>
      <c r="AE461" s="662" t="str">
        <f t="shared" si="82"/>
        <v>昭51.11.24</v>
      </c>
      <c r="AF461" s="662" t="str">
        <f t="shared" si="85"/>
        <v>昭51.11.24</v>
      </c>
      <c r="AG461" s="662" t="str">
        <f t="shared" si="86"/>
        <v/>
      </c>
      <c r="AH461" s="662">
        <f t="shared" si="83"/>
        <v>9</v>
      </c>
      <c r="AI461" s="662" t="str">
        <f t="shared" si="87"/>
        <v>33</v>
      </c>
      <c r="AJ461" s="662" t="str">
        <f t="shared" si="88"/>
        <v>33_岩泉</v>
      </c>
      <c r="AK461" s="693" t="str">
        <f>IFERROR(VLOOKUP(AJ461,観測点コードリスト!$L$2:$N$1665,3,FALSE),"")</f>
        <v>0218</v>
      </c>
    </row>
    <row r="462" spans="1:37">
      <c r="A462" s="662" t="s">
        <v>1093</v>
      </c>
      <c r="B462" s="662">
        <v>33336</v>
      </c>
      <c r="C462" s="662" t="s">
        <v>17</v>
      </c>
      <c r="D462" s="662" t="s">
        <v>1147</v>
      </c>
      <c r="E462" s="662" t="s">
        <v>1148</v>
      </c>
      <c r="F462" s="662" t="s">
        <v>1149</v>
      </c>
      <c r="G462" s="662">
        <v>39</v>
      </c>
      <c r="H462" s="662">
        <v>50.8</v>
      </c>
      <c r="I462" s="662">
        <v>141</v>
      </c>
      <c r="J462" s="662">
        <v>57.8</v>
      </c>
      <c r="K462" s="662">
        <v>3</v>
      </c>
      <c r="L462" s="662">
        <v>10</v>
      </c>
      <c r="M462" s="662">
        <v>2</v>
      </c>
      <c r="N462" s="662" t="s">
        <v>1150</v>
      </c>
      <c r="O462" s="662" t="s">
        <v>22</v>
      </c>
      <c r="P462" s="662" t="s">
        <v>40</v>
      </c>
      <c r="Q462" s="667">
        <f t="shared" si="78"/>
        <v>39.846666999999997</v>
      </c>
      <c r="R462" s="667">
        <f t="shared" si="79"/>
        <v>141.96333300000001</v>
      </c>
      <c r="T462" s="668" t="s">
        <v>4605</v>
      </c>
      <c r="U462" s="668" t="s">
        <v>4605</v>
      </c>
      <c r="V462" s="668" t="s">
        <v>4605</v>
      </c>
      <c r="W462" s="668" t="s">
        <v>22</v>
      </c>
      <c r="X462" s="668" t="s">
        <v>22</v>
      </c>
      <c r="Y462" s="668" t="s">
        <v>22</v>
      </c>
      <c r="Z462" s="668" t="s">
        <v>22</v>
      </c>
      <c r="AB462" s="662" t="str">
        <f t="shared" si="80"/>
        <v>昭52.10.26</v>
      </c>
      <c r="AC462" s="662" t="str">
        <f t="shared" si="81"/>
        <v>昭52.10.26</v>
      </c>
      <c r="AD462" s="662" t="str">
        <f t="shared" si="84"/>
        <v>昭</v>
      </c>
      <c r="AE462" s="662" t="str">
        <f t="shared" si="82"/>
        <v>昭52.10.26</v>
      </c>
      <c r="AF462" s="662" t="str">
        <f t="shared" si="85"/>
        <v>昭52.10.26</v>
      </c>
      <c r="AG462" s="662" t="str">
        <f t="shared" si="86"/>
        <v/>
      </c>
      <c r="AH462" s="662">
        <f t="shared" si="83"/>
        <v>9</v>
      </c>
      <c r="AI462" s="662" t="str">
        <f t="shared" si="87"/>
        <v>33</v>
      </c>
      <c r="AJ462" s="662" t="str">
        <f t="shared" si="88"/>
        <v>33_小本</v>
      </c>
      <c r="AK462" s="693" t="str">
        <f>IFERROR(VLOOKUP(AJ462,観測点コードリスト!$L$2:$N$1665,3,FALSE),"")</f>
        <v>1212</v>
      </c>
    </row>
    <row r="463" spans="1:37" hidden="1">
      <c r="A463" s="662" t="s">
        <v>1093</v>
      </c>
      <c r="B463" s="662">
        <v>33351</v>
      </c>
      <c r="C463" s="662" t="s">
        <v>72</v>
      </c>
      <c r="D463" s="662" t="s">
        <v>1151</v>
      </c>
      <c r="E463" s="662" t="s">
        <v>1152</v>
      </c>
      <c r="F463" s="662" t="s">
        <v>1153</v>
      </c>
      <c r="G463" s="662">
        <v>39</v>
      </c>
      <c r="H463" s="662">
        <v>46.6</v>
      </c>
      <c r="I463" s="662">
        <v>140</v>
      </c>
      <c r="J463" s="662">
        <v>56.7</v>
      </c>
      <c r="K463" s="662">
        <v>350</v>
      </c>
      <c r="L463" s="662" t="s">
        <v>22</v>
      </c>
      <c r="M463" s="662" t="s">
        <v>22</v>
      </c>
      <c r="N463" s="662" t="s">
        <v>1040</v>
      </c>
      <c r="O463" s="662" t="s">
        <v>22</v>
      </c>
      <c r="P463" s="662" t="s">
        <v>22</v>
      </c>
      <c r="Q463" s="667">
        <f t="shared" si="78"/>
        <v>39.776667000000003</v>
      </c>
      <c r="R463" s="667">
        <f t="shared" si="79"/>
        <v>140.94499999999999</v>
      </c>
      <c r="T463" s="668" t="s">
        <v>4605</v>
      </c>
      <c r="U463" s="668" t="s">
        <v>22</v>
      </c>
      <c r="V463" s="668" t="s">
        <v>22</v>
      </c>
      <c r="W463" s="668" t="s">
        <v>22</v>
      </c>
      <c r="X463" s="668" t="s">
        <v>22</v>
      </c>
      <c r="Y463" s="668" t="s">
        <v>22</v>
      </c>
      <c r="Z463" s="668" t="s">
        <v>22</v>
      </c>
      <c r="AB463" s="662" t="str">
        <f t="shared" si="80"/>
        <v>昭52.7.5</v>
      </c>
      <c r="AC463" s="662" t="str">
        <f t="shared" si="81"/>
        <v>昭52.7.5</v>
      </c>
      <c r="AD463" s="662" t="str">
        <f t="shared" si="84"/>
        <v>昭</v>
      </c>
      <c r="AE463" s="662" t="str">
        <f t="shared" si="82"/>
        <v>昭52.7.5</v>
      </c>
      <c r="AF463" s="662" t="str">
        <f t="shared" si="85"/>
        <v>昭52.7.5</v>
      </c>
      <c r="AG463" s="662" t="str">
        <f t="shared" si="86"/>
        <v/>
      </c>
      <c r="AH463" s="662">
        <f t="shared" si="83"/>
        <v>7</v>
      </c>
      <c r="AI463" s="662" t="str">
        <f t="shared" si="87"/>
        <v>33</v>
      </c>
      <c r="AJ463" s="662" t="str">
        <f t="shared" si="88"/>
        <v>33_葛根田</v>
      </c>
      <c r="AK463" s="693" t="str">
        <f>IFERROR(VLOOKUP(AJ463,観測点コードリスト!$L$2:$N$1665,3,FALSE),"")</f>
        <v>1168</v>
      </c>
    </row>
    <row r="464" spans="1:37" hidden="1">
      <c r="A464" s="662" t="s">
        <v>1093</v>
      </c>
      <c r="B464" s="662">
        <v>33361</v>
      </c>
      <c r="C464" s="662" t="s">
        <v>72</v>
      </c>
      <c r="D464" s="662" t="s">
        <v>1154</v>
      </c>
      <c r="E464" s="662" t="s">
        <v>1155</v>
      </c>
      <c r="F464" s="662" t="s">
        <v>1156</v>
      </c>
      <c r="G464" s="662">
        <v>39</v>
      </c>
      <c r="H464" s="662">
        <v>46.8</v>
      </c>
      <c r="I464" s="662">
        <v>141</v>
      </c>
      <c r="J464" s="662">
        <v>5.8</v>
      </c>
      <c r="K464" s="662">
        <v>210</v>
      </c>
      <c r="L464" s="662" t="s">
        <v>22</v>
      </c>
      <c r="M464" s="662" t="s">
        <v>22</v>
      </c>
      <c r="N464" s="662" t="s">
        <v>847</v>
      </c>
      <c r="O464" s="662" t="s">
        <v>22</v>
      </c>
      <c r="P464" s="662" t="s">
        <v>22</v>
      </c>
      <c r="Q464" s="667">
        <f t="shared" si="78"/>
        <v>39.78</v>
      </c>
      <c r="R464" s="667">
        <f t="shared" si="79"/>
        <v>141.096667</v>
      </c>
      <c r="T464" s="668" t="s">
        <v>4605</v>
      </c>
      <c r="U464" s="668" t="s">
        <v>22</v>
      </c>
      <c r="V464" s="668" t="s">
        <v>22</v>
      </c>
      <c r="W464" s="668" t="s">
        <v>22</v>
      </c>
      <c r="X464" s="668" t="s">
        <v>22</v>
      </c>
      <c r="Y464" s="668" t="s">
        <v>22</v>
      </c>
      <c r="Z464" s="668" t="s">
        <v>22</v>
      </c>
      <c r="AB464" s="662" t="str">
        <f t="shared" si="80"/>
        <v>平17.10.21</v>
      </c>
      <c r="AC464" s="662" t="str">
        <f t="shared" si="81"/>
        <v>平17.10.21</v>
      </c>
      <c r="AD464" s="662" t="str">
        <f t="shared" si="84"/>
        <v>平</v>
      </c>
      <c r="AE464" s="662" t="str">
        <f t="shared" si="82"/>
        <v>平17.10.21</v>
      </c>
      <c r="AF464" s="662" t="str">
        <f t="shared" si="85"/>
        <v>平17.10.21</v>
      </c>
      <c r="AG464" s="662" t="str">
        <f t="shared" si="86"/>
        <v/>
      </c>
      <c r="AH464" s="662">
        <f t="shared" si="83"/>
        <v>9</v>
      </c>
      <c r="AI464" s="662" t="str">
        <f t="shared" si="87"/>
        <v>33</v>
      </c>
      <c r="AJ464" s="662" t="str">
        <f t="shared" si="88"/>
        <v>33_滝沢</v>
      </c>
      <c r="AK464" s="693" t="str">
        <f>IFERROR(VLOOKUP(AJ464,観測点コードリスト!$L$2:$N$1665,3,FALSE),"")</f>
        <v>1560</v>
      </c>
    </row>
    <row r="465" spans="1:37">
      <c r="A465" s="662" t="s">
        <v>1093</v>
      </c>
      <c r="B465" s="662">
        <v>33371</v>
      </c>
      <c r="C465" s="662" t="s">
        <v>17</v>
      </c>
      <c r="D465" s="662" t="s">
        <v>1157</v>
      </c>
      <c r="E465" s="662" t="s">
        <v>1158</v>
      </c>
      <c r="F465" s="662" t="s">
        <v>1159</v>
      </c>
      <c r="G465" s="662">
        <v>39</v>
      </c>
      <c r="H465" s="662">
        <v>47</v>
      </c>
      <c r="I465" s="662">
        <v>141</v>
      </c>
      <c r="J465" s="662">
        <v>19.7</v>
      </c>
      <c r="K465" s="662">
        <v>680</v>
      </c>
      <c r="L465" s="662">
        <v>10</v>
      </c>
      <c r="M465" s="662">
        <v>2.5</v>
      </c>
      <c r="N465" s="662" t="s">
        <v>1160</v>
      </c>
      <c r="O465" s="662" t="s">
        <v>22</v>
      </c>
      <c r="P465" s="662" t="s">
        <v>40</v>
      </c>
      <c r="Q465" s="667">
        <f t="shared" ref="Q465:Q528" si="89">G465+ROUND(H465/60,6)</f>
        <v>39.783332999999999</v>
      </c>
      <c r="R465" s="667">
        <f t="shared" ref="R465:R528" si="90">I465+ROUND(J465/60,6)</f>
        <v>141.32833299999999</v>
      </c>
      <c r="T465" s="668" t="s">
        <v>4605</v>
      </c>
      <c r="U465" s="668" t="s">
        <v>4605</v>
      </c>
      <c r="V465" s="668" t="s">
        <v>4605</v>
      </c>
      <c r="W465" s="668" t="s">
        <v>22</v>
      </c>
      <c r="X465" s="668" t="s">
        <v>22</v>
      </c>
      <c r="Y465" s="668" t="s">
        <v>22</v>
      </c>
      <c r="Z465" s="668" t="s">
        <v>22</v>
      </c>
      <c r="AB465" s="662" t="str">
        <f t="shared" si="80"/>
        <v>昭50.11.13</v>
      </c>
      <c r="AC465" s="662" t="str">
        <f t="shared" si="81"/>
        <v>昭51.11.25</v>
      </c>
      <c r="AD465" s="662" t="str">
        <f t="shared" si="84"/>
        <v>(</v>
      </c>
      <c r="AE465" s="662" t="str">
        <f t="shared" si="82"/>
        <v>(昭50.11.13)昭51.11.25</v>
      </c>
      <c r="AF465" s="662" t="str">
        <f t="shared" si="85"/>
        <v>昭50.11.13)昭51.11.25</v>
      </c>
      <c r="AG465" s="662">
        <f t="shared" si="86"/>
        <v>10</v>
      </c>
      <c r="AH465" s="662">
        <f t="shared" si="83"/>
        <v>19</v>
      </c>
      <c r="AI465" s="662" t="str">
        <f t="shared" si="87"/>
        <v>33</v>
      </c>
      <c r="AJ465" s="662" t="str">
        <f t="shared" si="88"/>
        <v>33_薮川</v>
      </c>
      <c r="AK465" s="693" t="str">
        <f>IFERROR(VLOOKUP(AJ465,観測点コードリスト!$L$2:$N$1665,3,FALSE),"")</f>
        <v>1078</v>
      </c>
    </row>
    <row r="466" spans="1:37">
      <c r="A466" s="662" t="s">
        <v>1093</v>
      </c>
      <c r="B466" s="662">
        <v>33421</v>
      </c>
      <c r="C466" s="662" t="s">
        <v>17</v>
      </c>
      <c r="D466" s="662" t="s">
        <v>1161</v>
      </c>
      <c r="E466" s="662" t="s">
        <v>1162</v>
      </c>
      <c r="F466" s="662" t="s">
        <v>1163</v>
      </c>
      <c r="G466" s="662">
        <v>39</v>
      </c>
      <c r="H466" s="662">
        <v>41.8</v>
      </c>
      <c r="I466" s="662">
        <v>140</v>
      </c>
      <c r="J466" s="662">
        <v>58.5</v>
      </c>
      <c r="K466" s="662">
        <v>195</v>
      </c>
      <c r="L466" s="662">
        <v>8.5</v>
      </c>
      <c r="M466" s="662">
        <v>2.5</v>
      </c>
      <c r="N466" s="662" t="s">
        <v>988</v>
      </c>
      <c r="O466" s="662">
        <v>33925</v>
      </c>
      <c r="P466" s="662" t="s">
        <v>40</v>
      </c>
      <c r="Q466" s="667">
        <f t="shared" si="89"/>
        <v>39.696666999999998</v>
      </c>
      <c r="R466" s="667">
        <f t="shared" si="90"/>
        <v>140.97499999999999</v>
      </c>
      <c r="T466" s="668" t="s">
        <v>4605</v>
      </c>
      <c r="U466" s="668" t="s">
        <v>4605</v>
      </c>
      <c r="V466" s="668" t="s">
        <v>4605</v>
      </c>
      <c r="W466" s="668" t="s">
        <v>22</v>
      </c>
      <c r="X466" s="668" t="s">
        <v>22</v>
      </c>
      <c r="Y466" s="668" t="s">
        <v>22</v>
      </c>
      <c r="Z466" s="668" t="s">
        <v>22</v>
      </c>
      <c r="AB466" s="662" t="str">
        <f t="shared" si="80"/>
        <v>昭49.11.1</v>
      </c>
      <c r="AC466" s="662" t="str">
        <f t="shared" si="81"/>
        <v>昭51.11.26</v>
      </c>
      <c r="AD466" s="662" t="str">
        <f t="shared" si="84"/>
        <v>#</v>
      </c>
      <c r="AE466" s="662" t="str">
        <f t="shared" si="82"/>
        <v>昭51.11.26</v>
      </c>
      <c r="AF466" s="662" t="str">
        <f t="shared" si="85"/>
        <v>昭51.11.26</v>
      </c>
      <c r="AG466" s="662" t="str">
        <f t="shared" si="86"/>
        <v/>
      </c>
      <c r="AH466" s="662">
        <f t="shared" si="83"/>
        <v>9</v>
      </c>
      <c r="AI466" s="662" t="str">
        <f t="shared" si="87"/>
        <v>33</v>
      </c>
      <c r="AJ466" s="662" t="str">
        <f t="shared" si="88"/>
        <v>33_雫石</v>
      </c>
      <c r="AK466" s="693" t="str">
        <f>IFERROR(VLOOKUP(AJ466,観測点コードリスト!$L$2:$N$1665,3,FALSE),"")</f>
        <v>0221</v>
      </c>
    </row>
    <row r="467" spans="1:37">
      <c r="A467" s="662" t="s">
        <v>1093</v>
      </c>
      <c r="B467" s="662">
        <v>33431</v>
      </c>
      <c r="C467" s="662" t="s">
        <v>23</v>
      </c>
      <c r="D467" s="662" t="s">
        <v>1164</v>
      </c>
      <c r="E467" s="662" t="s">
        <v>1165</v>
      </c>
      <c r="F467" s="662" t="s">
        <v>1166</v>
      </c>
      <c r="G467" s="662">
        <v>39</v>
      </c>
      <c r="H467" s="662">
        <v>41.9</v>
      </c>
      <c r="I467" s="662">
        <v>141</v>
      </c>
      <c r="J467" s="662">
        <v>9.9</v>
      </c>
      <c r="K467" s="662">
        <v>155</v>
      </c>
      <c r="L467" s="662">
        <v>15.5</v>
      </c>
      <c r="M467" s="662" t="s">
        <v>22</v>
      </c>
      <c r="N467" s="662" t="s">
        <v>27</v>
      </c>
      <c r="O467" s="662">
        <v>33927</v>
      </c>
      <c r="P467" s="662" t="s">
        <v>22</v>
      </c>
      <c r="Q467" s="667">
        <f t="shared" si="89"/>
        <v>39.698332999999998</v>
      </c>
      <c r="R467" s="667">
        <f t="shared" si="90"/>
        <v>141.16499999999999</v>
      </c>
      <c r="T467" s="668" t="s">
        <v>4605</v>
      </c>
      <c r="U467" s="668" t="s">
        <v>4605</v>
      </c>
      <c r="V467" s="668" t="s">
        <v>4605</v>
      </c>
      <c r="W467" s="668" t="s">
        <v>4605</v>
      </c>
      <c r="X467" s="668" t="s">
        <v>22</v>
      </c>
      <c r="Y467" s="668" t="s">
        <v>4605</v>
      </c>
      <c r="Z467" s="668" t="s">
        <v>4605</v>
      </c>
      <c r="AB467" s="662" t="str">
        <f t="shared" si="80"/>
        <v>昭49.11.1</v>
      </c>
      <c r="AC467" s="662" t="str">
        <f t="shared" si="81"/>
        <v>昭50.4.1</v>
      </c>
      <c r="AD467" s="662" t="str">
        <f t="shared" si="84"/>
        <v>#</v>
      </c>
      <c r="AE467" s="662" t="str">
        <f t="shared" si="82"/>
        <v>昭50.4.1</v>
      </c>
      <c r="AF467" s="662" t="str">
        <f t="shared" si="85"/>
        <v>昭50.4.1</v>
      </c>
      <c r="AG467" s="662" t="str">
        <f t="shared" si="86"/>
        <v/>
      </c>
      <c r="AH467" s="662">
        <f t="shared" si="83"/>
        <v>7</v>
      </c>
      <c r="AI467" s="662" t="str">
        <f t="shared" si="87"/>
        <v>33</v>
      </c>
      <c r="AJ467" s="662" t="str">
        <f t="shared" si="88"/>
        <v>33_盛岡</v>
      </c>
      <c r="AK467" s="693" t="str">
        <f>IFERROR(VLOOKUP(AJ467,観測点コードリスト!$L$2:$N$1665,3,FALSE),"")</f>
        <v>47584</v>
      </c>
    </row>
    <row r="468" spans="1:37">
      <c r="A468" s="662" t="s">
        <v>1093</v>
      </c>
      <c r="B468" s="662">
        <v>33441</v>
      </c>
      <c r="C468" s="662" t="s">
        <v>17</v>
      </c>
      <c r="D468" s="662" t="s">
        <v>1167</v>
      </c>
      <c r="E468" s="662" t="s">
        <v>1168</v>
      </c>
      <c r="F468" s="662" t="s">
        <v>1169</v>
      </c>
      <c r="G468" s="662">
        <v>39</v>
      </c>
      <c r="H468" s="662">
        <v>39</v>
      </c>
      <c r="I468" s="662">
        <v>141</v>
      </c>
      <c r="J468" s="662">
        <v>21.2</v>
      </c>
      <c r="K468" s="662">
        <v>734</v>
      </c>
      <c r="L468" s="662">
        <v>10</v>
      </c>
      <c r="M468" s="662">
        <v>2.5</v>
      </c>
      <c r="N468" s="662" t="s">
        <v>1170</v>
      </c>
      <c r="O468" s="662">
        <v>33955</v>
      </c>
      <c r="P468" s="662" t="s">
        <v>40</v>
      </c>
      <c r="Q468" s="667">
        <f t="shared" si="89"/>
        <v>39.65</v>
      </c>
      <c r="R468" s="667">
        <f t="shared" si="90"/>
        <v>141.35333299999999</v>
      </c>
      <c r="T468" s="668" t="s">
        <v>4605</v>
      </c>
      <c r="U468" s="668" t="s">
        <v>4605</v>
      </c>
      <c r="V468" s="668" t="s">
        <v>4605</v>
      </c>
      <c r="W468" s="668" t="s">
        <v>22</v>
      </c>
      <c r="X468" s="668" t="s">
        <v>22</v>
      </c>
      <c r="Y468" s="668" t="s">
        <v>22</v>
      </c>
      <c r="Z468" s="668" t="s">
        <v>22</v>
      </c>
      <c r="AB468" s="662" t="str">
        <f t="shared" si="80"/>
        <v>平5.10.7</v>
      </c>
      <c r="AC468" s="662" t="str">
        <f t="shared" si="81"/>
        <v>平5.10.7</v>
      </c>
      <c r="AD468" s="662" t="str">
        <f t="shared" si="84"/>
        <v>平</v>
      </c>
      <c r="AE468" s="662" t="str">
        <f t="shared" si="82"/>
        <v>平5.10.7</v>
      </c>
      <c r="AF468" s="662" t="str">
        <f t="shared" si="85"/>
        <v>平5.10.7</v>
      </c>
      <c r="AG468" s="662" t="str">
        <f t="shared" si="86"/>
        <v/>
      </c>
      <c r="AH468" s="662">
        <f t="shared" si="83"/>
        <v>7</v>
      </c>
      <c r="AI468" s="662" t="str">
        <f t="shared" si="87"/>
        <v>33</v>
      </c>
      <c r="AJ468" s="662" t="str">
        <f t="shared" si="88"/>
        <v>33_区界</v>
      </c>
      <c r="AK468" s="693" t="str">
        <f>IFERROR(VLOOKUP(AJ468,観測点コードリスト!$L$2:$N$1665,3,FALSE),"")</f>
        <v>1447</v>
      </c>
    </row>
    <row r="469" spans="1:37" ht="18.75" customHeight="1">
      <c r="A469" s="662" t="s">
        <v>1093</v>
      </c>
      <c r="B469" s="662">
        <v>33472</v>
      </c>
      <c r="C469" s="662" t="s">
        <v>23</v>
      </c>
      <c r="D469" s="662" t="s">
        <v>1171</v>
      </c>
      <c r="E469" s="662" t="s">
        <v>1172</v>
      </c>
      <c r="F469" s="662" t="s">
        <v>1173</v>
      </c>
      <c r="G469" s="662">
        <v>39</v>
      </c>
      <c r="H469" s="662">
        <v>38.799999999999997</v>
      </c>
      <c r="I469" s="662">
        <v>141</v>
      </c>
      <c r="J469" s="662">
        <v>57.9</v>
      </c>
      <c r="K469" s="662">
        <v>43</v>
      </c>
      <c r="L469" s="662">
        <v>20.3</v>
      </c>
      <c r="M469" s="662" t="s">
        <v>22</v>
      </c>
      <c r="N469" s="662" t="s">
        <v>1174</v>
      </c>
      <c r="O469" s="662">
        <v>33933</v>
      </c>
      <c r="P469" s="662" t="s">
        <v>22</v>
      </c>
      <c r="Q469" s="667">
        <f t="shared" si="89"/>
        <v>39.646667000000001</v>
      </c>
      <c r="R469" s="667">
        <f t="shared" si="90"/>
        <v>141.965</v>
      </c>
      <c r="T469" s="668" t="s">
        <v>4605</v>
      </c>
      <c r="U469" s="668" t="s">
        <v>4605</v>
      </c>
      <c r="V469" s="668" t="s">
        <v>4605</v>
      </c>
      <c r="W469" s="668" t="s">
        <v>22</v>
      </c>
      <c r="X469" s="668" t="s">
        <v>22</v>
      </c>
      <c r="Y469" s="668" t="s">
        <v>4605</v>
      </c>
      <c r="Z469" s="668" t="s">
        <v>22</v>
      </c>
      <c r="AB469" s="662" t="str">
        <f t="shared" si="80"/>
        <v>平2.10.18</v>
      </c>
      <c r="AC469" s="662" t="str">
        <f t="shared" si="81"/>
        <v>平2.10.18</v>
      </c>
      <c r="AD469" s="662" t="str">
        <f t="shared" si="84"/>
        <v>平</v>
      </c>
      <c r="AE469" s="662" t="str">
        <f t="shared" si="82"/>
        <v>平2.10.18</v>
      </c>
      <c r="AF469" s="662" t="str">
        <f t="shared" si="85"/>
        <v>平2.10.18</v>
      </c>
      <c r="AG469" s="662" t="str">
        <f t="shared" si="86"/>
        <v/>
      </c>
      <c r="AH469" s="662">
        <f t="shared" si="83"/>
        <v>8</v>
      </c>
      <c r="AI469" s="662" t="str">
        <f t="shared" si="87"/>
        <v>33</v>
      </c>
      <c r="AJ469" s="662" t="str">
        <f t="shared" si="88"/>
        <v>33_宮古</v>
      </c>
      <c r="AK469" s="693" t="str">
        <f>IFERROR(VLOOKUP(AJ469,観測点コードリスト!$L$2:$N$1665,3,FALSE),"")</f>
        <v>47585</v>
      </c>
    </row>
    <row r="470" spans="1:37" ht="18.75" customHeight="1">
      <c r="A470" s="662" t="s">
        <v>1093</v>
      </c>
      <c r="B470" s="662">
        <v>33486</v>
      </c>
      <c r="C470" s="662" t="s">
        <v>17</v>
      </c>
      <c r="D470" s="662" t="s">
        <v>1175</v>
      </c>
      <c r="E470" s="662" t="s">
        <v>1176</v>
      </c>
      <c r="F470" s="662" t="s">
        <v>1177</v>
      </c>
      <c r="G470" s="662">
        <v>39</v>
      </c>
      <c r="H470" s="662">
        <v>32.9</v>
      </c>
      <c r="I470" s="662">
        <v>140</v>
      </c>
      <c r="J470" s="662">
        <v>50.6</v>
      </c>
      <c r="K470" s="662">
        <v>407</v>
      </c>
      <c r="L470" s="662">
        <v>10</v>
      </c>
      <c r="M470" s="662">
        <v>3</v>
      </c>
      <c r="N470" s="662" t="s">
        <v>1178</v>
      </c>
      <c r="O470" s="662" t="s">
        <v>22</v>
      </c>
      <c r="P470" s="662" t="s">
        <v>40</v>
      </c>
      <c r="Q470" s="667">
        <f t="shared" si="89"/>
        <v>39.548333</v>
      </c>
      <c r="R470" s="667">
        <f t="shared" si="90"/>
        <v>140.843333</v>
      </c>
      <c r="T470" s="668" t="s">
        <v>4605</v>
      </c>
      <c r="U470" s="668" t="s">
        <v>4605</v>
      </c>
      <c r="V470" s="668" t="s">
        <v>4605</v>
      </c>
      <c r="W470" s="668" t="s">
        <v>22</v>
      </c>
      <c r="X470" s="668" t="s">
        <v>22</v>
      </c>
      <c r="Y470" s="668" t="s">
        <v>22</v>
      </c>
      <c r="Z470" s="668" t="s">
        <v>22</v>
      </c>
      <c r="AB470" s="662" t="str">
        <f t="shared" si="80"/>
        <v>平29.7.11</v>
      </c>
      <c r="AC470" s="662" t="str">
        <f t="shared" si="81"/>
        <v>平29.7.11</v>
      </c>
      <c r="AD470" s="662" t="str">
        <f t="shared" si="84"/>
        <v>平</v>
      </c>
      <c r="AE470" s="662" t="str">
        <f t="shared" si="82"/>
        <v>平29.7.11</v>
      </c>
      <c r="AF470" s="662" t="str">
        <f t="shared" si="85"/>
        <v>平29.7.11</v>
      </c>
      <c r="AG470" s="662" t="str">
        <f t="shared" si="86"/>
        <v/>
      </c>
      <c r="AH470" s="662">
        <f t="shared" si="83"/>
        <v>8</v>
      </c>
      <c r="AI470" s="662" t="str">
        <f t="shared" si="87"/>
        <v>33</v>
      </c>
      <c r="AJ470" s="662" t="str">
        <f t="shared" si="88"/>
        <v>33_沢内</v>
      </c>
      <c r="AK470" s="693" t="str">
        <f>IFERROR(VLOOKUP(AJ470,観測点コードリスト!$L$2:$N$1665,3,FALSE),"")</f>
        <v>1118</v>
      </c>
    </row>
    <row r="471" spans="1:37">
      <c r="A471" s="662" t="s">
        <v>1093</v>
      </c>
      <c r="B471" s="662">
        <v>33501</v>
      </c>
      <c r="C471" s="662" t="s">
        <v>17</v>
      </c>
      <c r="D471" s="662" t="s">
        <v>1179</v>
      </c>
      <c r="E471" s="662" t="s">
        <v>1180</v>
      </c>
      <c r="F471" s="662" t="s">
        <v>1181</v>
      </c>
      <c r="G471" s="662">
        <v>39</v>
      </c>
      <c r="H471" s="662">
        <v>32.799999999999997</v>
      </c>
      <c r="I471" s="662">
        <v>141</v>
      </c>
      <c r="J471" s="662">
        <v>7.6</v>
      </c>
      <c r="K471" s="662">
        <v>125</v>
      </c>
      <c r="L471" s="662">
        <v>10</v>
      </c>
      <c r="M471" s="662">
        <v>2</v>
      </c>
      <c r="N471" s="662" t="s">
        <v>1182</v>
      </c>
      <c r="O471" s="662" t="s">
        <v>22</v>
      </c>
      <c r="P471" s="662" t="s">
        <v>40</v>
      </c>
      <c r="Q471" s="667">
        <f t="shared" si="89"/>
        <v>39.546666999999999</v>
      </c>
      <c r="R471" s="667">
        <f t="shared" si="90"/>
        <v>141.126667</v>
      </c>
      <c r="T471" s="668" t="s">
        <v>4605</v>
      </c>
      <c r="U471" s="668" t="s">
        <v>4605</v>
      </c>
      <c r="V471" s="668" t="s">
        <v>4605</v>
      </c>
      <c r="W471" s="668" t="s">
        <v>22</v>
      </c>
      <c r="X471" s="668" t="s">
        <v>22</v>
      </c>
      <c r="Y471" s="668" t="s">
        <v>22</v>
      </c>
      <c r="Z471" s="668" t="s">
        <v>22</v>
      </c>
      <c r="AB471" s="662" t="str">
        <f t="shared" si="80"/>
        <v>昭52.1.1</v>
      </c>
      <c r="AC471" s="662" t="str">
        <f t="shared" si="81"/>
        <v>昭52.1.1</v>
      </c>
      <c r="AD471" s="662" t="str">
        <f t="shared" si="84"/>
        <v>昭</v>
      </c>
      <c r="AE471" s="662" t="str">
        <f t="shared" si="82"/>
        <v>昭52.1.1</v>
      </c>
      <c r="AF471" s="662" t="str">
        <f t="shared" si="85"/>
        <v>昭52.1.1</v>
      </c>
      <c r="AG471" s="662" t="str">
        <f t="shared" si="86"/>
        <v/>
      </c>
      <c r="AH471" s="662">
        <f t="shared" si="83"/>
        <v>7</v>
      </c>
      <c r="AI471" s="662" t="str">
        <f t="shared" si="87"/>
        <v>33</v>
      </c>
      <c r="AJ471" s="662" t="str">
        <f t="shared" si="88"/>
        <v>33_紫波</v>
      </c>
      <c r="AK471" s="693" t="str">
        <f>IFERROR(VLOOKUP(AJ471,観測点コードリスト!$L$2:$N$1665,3,FALSE),"")</f>
        <v>1128</v>
      </c>
    </row>
    <row r="472" spans="1:37">
      <c r="A472" s="662" t="s">
        <v>1093</v>
      </c>
      <c r="B472" s="662">
        <v>33526</v>
      </c>
      <c r="C472" s="662" t="s">
        <v>17</v>
      </c>
      <c r="D472" s="662" t="s">
        <v>1183</v>
      </c>
      <c r="E472" s="662" t="s">
        <v>1184</v>
      </c>
      <c r="F472" s="662" t="s">
        <v>1185</v>
      </c>
      <c r="G472" s="662">
        <v>39</v>
      </c>
      <c r="H472" s="662">
        <v>35.9</v>
      </c>
      <c r="I472" s="662">
        <v>141</v>
      </c>
      <c r="J472" s="662">
        <v>40.9</v>
      </c>
      <c r="K472" s="662">
        <v>192</v>
      </c>
      <c r="L472" s="662">
        <v>6.5</v>
      </c>
      <c r="M472" s="662">
        <v>2</v>
      </c>
      <c r="N472" s="662" t="s">
        <v>1186</v>
      </c>
      <c r="O472" s="662" t="s">
        <v>22</v>
      </c>
      <c r="P472" s="662" t="s">
        <v>40</v>
      </c>
      <c r="Q472" s="667">
        <f t="shared" si="89"/>
        <v>39.598332999999997</v>
      </c>
      <c r="R472" s="667">
        <f t="shared" si="90"/>
        <v>141.681667</v>
      </c>
      <c r="T472" s="668" t="s">
        <v>4605</v>
      </c>
      <c r="U472" s="668" t="s">
        <v>4605</v>
      </c>
      <c r="V472" s="668" t="s">
        <v>4605</v>
      </c>
      <c r="W472" s="668" t="s">
        <v>22</v>
      </c>
      <c r="X472" s="668" t="s">
        <v>22</v>
      </c>
      <c r="Y472" s="668" t="s">
        <v>22</v>
      </c>
      <c r="Z472" s="668" t="s">
        <v>22</v>
      </c>
      <c r="AB472" s="662" t="str">
        <f t="shared" si="80"/>
        <v>昭52.12.2</v>
      </c>
      <c r="AC472" s="662" t="str">
        <f t="shared" si="81"/>
        <v>昭52.12.2</v>
      </c>
      <c r="AD472" s="662" t="str">
        <f t="shared" si="84"/>
        <v>昭</v>
      </c>
      <c r="AE472" s="662" t="str">
        <f t="shared" si="82"/>
        <v>昭52.12.2</v>
      </c>
      <c r="AF472" s="662" t="str">
        <f t="shared" si="85"/>
        <v>昭52.12.2</v>
      </c>
      <c r="AG472" s="662" t="str">
        <f t="shared" si="86"/>
        <v/>
      </c>
      <c r="AH472" s="662">
        <f t="shared" si="83"/>
        <v>8</v>
      </c>
      <c r="AI472" s="662" t="str">
        <f t="shared" si="87"/>
        <v>33</v>
      </c>
      <c r="AJ472" s="662" t="str">
        <f t="shared" si="88"/>
        <v>33_川井</v>
      </c>
      <c r="AK472" s="693" t="str">
        <f>IFERROR(VLOOKUP(AJ472,観測点コードリスト!$L$2:$N$1665,3,FALSE),"")</f>
        <v>1224</v>
      </c>
    </row>
    <row r="473" spans="1:37" hidden="1">
      <c r="A473" s="662" t="s">
        <v>1093</v>
      </c>
      <c r="B473" s="662">
        <v>33566</v>
      </c>
      <c r="C473" s="662" t="s">
        <v>72</v>
      </c>
      <c r="D473" s="662" t="s">
        <v>1187</v>
      </c>
      <c r="E473" s="662" t="s">
        <v>1188</v>
      </c>
      <c r="F473" s="662" t="s">
        <v>1189</v>
      </c>
      <c r="G473" s="662">
        <v>39</v>
      </c>
      <c r="H473" s="662">
        <v>28.8</v>
      </c>
      <c r="I473" s="662">
        <v>140</v>
      </c>
      <c r="J473" s="662">
        <v>58.1</v>
      </c>
      <c r="K473" s="662">
        <v>300</v>
      </c>
      <c r="L473" s="662" t="s">
        <v>22</v>
      </c>
      <c r="M473" s="662" t="s">
        <v>22</v>
      </c>
      <c r="N473" s="662" t="s">
        <v>1190</v>
      </c>
      <c r="O473" s="662" t="s">
        <v>22</v>
      </c>
      <c r="P473" s="662" t="s">
        <v>22</v>
      </c>
      <c r="Q473" s="667">
        <f t="shared" si="89"/>
        <v>39.479999999999997</v>
      </c>
      <c r="R473" s="667">
        <f t="shared" si="90"/>
        <v>140.968333</v>
      </c>
      <c r="T473" s="668" t="s">
        <v>4605</v>
      </c>
      <c r="U473" s="668" t="s">
        <v>22</v>
      </c>
      <c r="V473" s="668" t="s">
        <v>22</v>
      </c>
      <c r="W473" s="668" t="s">
        <v>22</v>
      </c>
      <c r="X473" s="668" t="s">
        <v>22</v>
      </c>
      <c r="Y473" s="668" t="s">
        <v>22</v>
      </c>
      <c r="Z473" s="668" t="s">
        <v>22</v>
      </c>
      <c r="AB473" s="662" t="str">
        <f t="shared" si="80"/>
        <v>昭58.11.16</v>
      </c>
      <c r="AC473" s="662" t="str">
        <f t="shared" si="81"/>
        <v>昭58.11.16</v>
      </c>
      <c r="AD473" s="662" t="str">
        <f t="shared" si="84"/>
        <v>昭</v>
      </c>
      <c r="AE473" s="662" t="str">
        <f t="shared" si="82"/>
        <v>昭58.11.16</v>
      </c>
      <c r="AF473" s="662" t="str">
        <f t="shared" si="85"/>
        <v>昭58.11.16</v>
      </c>
      <c r="AG473" s="662" t="str">
        <f t="shared" si="86"/>
        <v/>
      </c>
      <c r="AH473" s="662">
        <f t="shared" si="83"/>
        <v>9</v>
      </c>
      <c r="AI473" s="662" t="str">
        <f t="shared" si="87"/>
        <v>33</v>
      </c>
      <c r="AJ473" s="662" t="str">
        <f t="shared" si="88"/>
        <v>33_豊沢</v>
      </c>
      <c r="AK473" s="693" t="str">
        <f>IFERROR(VLOOKUP(AJ473,観測点コードリスト!$L$2:$N$1665,3,FALSE),"")</f>
        <v>0226</v>
      </c>
    </row>
    <row r="474" spans="1:37" ht="18.75" customHeight="1">
      <c r="A474" s="662" t="s">
        <v>1093</v>
      </c>
      <c r="B474" s="662">
        <v>33576</v>
      </c>
      <c r="C474" s="662" t="s">
        <v>23</v>
      </c>
      <c r="D474" s="662" t="s">
        <v>1191</v>
      </c>
      <c r="E474" s="662" t="s">
        <v>1192</v>
      </c>
      <c r="F474" s="662" t="s">
        <v>1193</v>
      </c>
      <c r="G474" s="662">
        <v>39</v>
      </c>
      <c r="H474" s="662">
        <v>25.7</v>
      </c>
      <c r="I474" s="662">
        <v>141</v>
      </c>
      <c r="J474" s="662">
        <v>8.1</v>
      </c>
      <c r="K474" s="662">
        <v>90</v>
      </c>
      <c r="L474" s="662">
        <v>10</v>
      </c>
      <c r="M474" s="662" t="s">
        <v>22</v>
      </c>
      <c r="N474" s="662" t="s">
        <v>35</v>
      </c>
      <c r="O474" s="662" t="s">
        <v>22</v>
      </c>
      <c r="P474" s="662" t="s">
        <v>36</v>
      </c>
      <c r="Q474" s="667">
        <f t="shared" si="89"/>
        <v>39.428333000000002</v>
      </c>
      <c r="R474" s="667">
        <f t="shared" si="90"/>
        <v>141.13499999999999</v>
      </c>
      <c r="T474" s="668" t="s">
        <v>4605</v>
      </c>
      <c r="U474" s="668" t="s">
        <v>4605</v>
      </c>
      <c r="V474" s="668" t="s">
        <v>4605</v>
      </c>
      <c r="W474" s="668" t="s">
        <v>22</v>
      </c>
      <c r="X474" s="668" t="s">
        <v>22</v>
      </c>
      <c r="Y474" s="668" t="s">
        <v>22</v>
      </c>
      <c r="Z474" s="668" t="s">
        <v>22</v>
      </c>
      <c r="AB474" s="662" t="str">
        <f t="shared" si="80"/>
        <v>平15.1.1</v>
      </c>
      <c r="AC474" s="662" t="str">
        <f t="shared" si="81"/>
        <v>平15.1.1</v>
      </c>
      <c r="AD474" s="662" t="str">
        <f t="shared" si="84"/>
        <v>平</v>
      </c>
      <c r="AE474" s="662" t="str">
        <f t="shared" si="82"/>
        <v>平15.1.1</v>
      </c>
      <c r="AF474" s="662" t="str">
        <f t="shared" si="85"/>
        <v>平15.1.1</v>
      </c>
      <c r="AG474" s="662" t="str">
        <f t="shared" si="86"/>
        <v/>
      </c>
      <c r="AH474" s="662">
        <f t="shared" si="83"/>
        <v>7</v>
      </c>
      <c r="AI474" s="662" t="str">
        <f t="shared" si="87"/>
        <v>33</v>
      </c>
      <c r="AJ474" s="662" t="str">
        <f t="shared" si="88"/>
        <v>33_花巻</v>
      </c>
      <c r="AK474" s="693" t="str">
        <f>IFERROR(VLOOKUP(AJ474,観測点コードリスト!$L$2:$N$1665,3,FALSE),"")</f>
        <v>0227</v>
      </c>
    </row>
    <row r="475" spans="1:37">
      <c r="A475" s="662" t="s">
        <v>1093</v>
      </c>
      <c r="B475" s="662">
        <v>33581</v>
      </c>
      <c r="C475" s="662" t="s">
        <v>17</v>
      </c>
      <c r="D475" s="662" t="s">
        <v>1194</v>
      </c>
      <c r="E475" s="662" t="s">
        <v>1195</v>
      </c>
      <c r="F475" s="662" t="s">
        <v>1196</v>
      </c>
      <c r="G475" s="662">
        <v>39</v>
      </c>
      <c r="H475" s="662">
        <v>28.2</v>
      </c>
      <c r="I475" s="662">
        <v>141</v>
      </c>
      <c r="J475" s="662">
        <v>16.7</v>
      </c>
      <c r="K475" s="662">
        <v>150</v>
      </c>
      <c r="L475" s="662">
        <v>10</v>
      </c>
      <c r="M475" s="662">
        <v>2</v>
      </c>
      <c r="N475" s="662" t="s">
        <v>1051</v>
      </c>
      <c r="O475" s="662" t="s">
        <v>22</v>
      </c>
      <c r="P475" s="662" t="s">
        <v>40</v>
      </c>
      <c r="Q475" s="667">
        <f t="shared" si="89"/>
        <v>39.47</v>
      </c>
      <c r="R475" s="667">
        <f t="shared" si="90"/>
        <v>141.278333</v>
      </c>
      <c r="T475" s="668" t="s">
        <v>4605</v>
      </c>
      <c r="U475" s="668" t="s">
        <v>4605</v>
      </c>
      <c r="V475" s="668" t="s">
        <v>4605</v>
      </c>
      <c r="W475" s="668" t="s">
        <v>22</v>
      </c>
      <c r="X475" s="668" t="s">
        <v>22</v>
      </c>
      <c r="Y475" s="668" t="s">
        <v>22</v>
      </c>
      <c r="Z475" s="668" t="s">
        <v>22</v>
      </c>
      <c r="AB475" s="662" t="str">
        <f t="shared" si="80"/>
        <v>昭49.11.1</v>
      </c>
      <c r="AC475" s="662" t="str">
        <f t="shared" si="81"/>
        <v>昭51.11.18</v>
      </c>
      <c r="AD475" s="662" t="str">
        <f t="shared" si="84"/>
        <v>#</v>
      </c>
      <c r="AE475" s="662" t="str">
        <f t="shared" si="82"/>
        <v>昭51.11.18</v>
      </c>
      <c r="AF475" s="662" t="str">
        <f t="shared" si="85"/>
        <v>昭51.11.18</v>
      </c>
      <c r="AG475" s="662" t="str">
        <f t="shared" si="86"/>
        <v/>
      </c>
      <c r="AH475" s="662">
        <f t="shared" si="83"/>
        <v>9</v>
      </c>
      <c r="AI475" s="662" t="str">
        <f t="shared" si="87"/>
        <v>33</v>
      </c>
      <c r="AJ475" s="662" t="str">
        <f t="shared" si="88"/>
        <v>33_大迫</v>
      </c>
      <c r="AK475" s="693" t="str">
        <f>IFERROR(VLOOKUP(AJ475,観測点コードリスト!$L$2:$N$1665,3,FALSE),"")</f>
        <v>0228</v>
      </c>
    </row>
    <row r="476" spans="1:37" ht="18.75" hidden="1" customHeight="1">
      <c r="A476" s="662" t="s">
        <v>1093</v>
      </c>
      <c r="B476" s="662">
        <v>33596</v>
      </c>
      <c r="C476" s="662" t="s">
        <v>72</v>
      </c>
      <c r="D476" s="662" t="s">
        <v>1197</v>
      </c>
      <c r="E476" s="662" t="s">
        <v>1198</v>
      </c>
      <c r="F476" s="662" t="s">
        <v>1199</v>
      </c>
      <c r="G476" s="662">
        <v>39</v>
      </c>
      <c r="H476" s="662">
        <v>27.4</v>
      </c>
      <c r="I476" s="662">
        <v>141</v>
      </c>
      <c r="J476" s="662">
        <v>30.4</v>
      </c>
      <c r="K476" s="662">
        <v>440</v>
      </c>
      <c r="L476" s="662" t="s">
        <v>22</v>
      </c>
      <c r="M476" s="662" t="s">
        <v>22</v>
      </c>
      <c r="N476" s="662" t="s">
        <v>1200</v>
      </c>
      <c r="O476" s="662" t="s">
        <v>22</v>
      </c>
      <c r="P476" s="662" t="s">
        <v>22</v>
      </c>
      <c r="Q476" s="667">
        <f t="shared" si="89"/>
        <v>39.456667000000003</v>
      </c>
      <c r="R476" s="667">
        <f t="shared" si="90"/>
        <v>141.50666699999999</v>
      </c>
      <c r="T476" s="668" t="s">
        <v>4605</v>
      </c>
      <c r="U476" s="668" t="s">
        <v>22</v>
      </c>
      <c r="V476" s="668" t="s">
        <v>22</v>
      </c>
      <c r="W476" s="668" t="s">
        <v>22</v>
      </c>
      <c r="X476" s="668" t="s">
        <v>22</v>
      </c>
      <c r="Y476" s="668" t="s">
        <v>22</v>
      </c>
      <c r="Z476" s="668" t="s">
        <v>22</v>
      </c>
      <c r="AB476" s="662" t="str">
        <f t="shared" si="80"/>
        <v>平17.10.20</v>
      </c>
      <c r="AC476" s="662" t="str">
        <f t="shared" si="81"/>
        <v>平17.10.20</v>
      </c>
      <c r="AD476" s="662" t="str">
        <f t="shared" si="84"/>
        <v>平</v>
      </c>
      <c r="AE476" s="662" t="str">
        <f t="shared" si="82"/>
        <v>平17.10.20</v>
      </c>
      <c r="AF476" s="662" t="str">
        <f t="shared" si="85"/>
        <v>平17.10.20</v>
      </c>
      <c r="AG476" s="662" t="str">
        <f t="shared" si="86"/>
        <v/>
      </c>
      <c r="AH476" s="662">
        <f t="shared" si="83"/>
        <v>9</v>
      </c>
      <c r="AI476" s="662" t="str">
        <f t="shared" si="87"/>
        <v>33</v>
      </c>
      <c r="AJ476" s="662" t="str">
        <f t="shared" si="88"/>
        <v>33_附馬牛</v>
      </c>
      <c r="AK476" s="693" t="str">
        <f>IFERROR(VLOOKUP(AJ476,観測点コードリスト!$L$2:$N$1665,3,FALSE),"")</f>
        <v>1563</v>
      </c>
    </row>
    <row r="477" spans="1:37" hidden="1">
      <c r="A477" s="662" t="s">
        <v>1093</v>
      </c>
      <c r="B477" s="662">
        <v>33611</v>
      </c>
      <c r="C477" s="662" t="s">
        <v>72</v>
      </c>
      <c r="D477" s="662" t="s">
        <v>1201</v>
      </c>
      <c r="E477" s="662" t="s">
        <v>1202</v>
      </c>
      <c r="F477" s="662" t="s">
        <v>1203</v>
      </c>
      <c r="G477" s="662">
        <v>39</v>
      </c>
      <c r="H477" s="662">
        <v>26.3</v>
      </c>
      <c r="I477" s="662">
        <v>141</v>
      </c>
      <c r="J477" s="662">
        <v>48.4</v>
      </c>
      <c r="K477" s="662">
        <v>120</v>
      </c>
      <c r="L477" s="662" t="s">
        <v>22</v>
      </c>
      <c r="M477" s="662" t="s">
        <v>22</v>
      </c>
      <c r="N477" s="662" t="s">
        <v>1204</v>
      </c>
      <c r="O477" s="662" t="s">
        <v>22</v>
      </c>
      <c r="P477" s="662" t="s">
        <v>22</v>
      </c>
      <c r="Q477" s="667">
        <f t="shared" si="89"/>
        <v>39.438333</v>
      </c>
      <c r="R477" s="667">
        <f t="shared" si="90"/>
        <v>141.806667</v>
      </c>
      <c r="T477" s="668" t="s">
        <v>4605</v>
      </c>
      <c r="U477" s="668" t="s">
        <v>22</v>
      </c>
      <c r="V477" s="668" t="s">
        <v>22</v>
      </c>
      <c r="W477" s="668" t="s">
        <v>22</v>
      </c>
      <c r="X477" s="668" t="s">
        <v>22</v>
      </c>
      <c r="Y477" s="668" t="s">
        <v>22</v>
      </c>
      <c r="Z477" s="668" t="s">
        <v>22</v>
      </c>
      <c r="AB477" s="662" t="str">
        <f t="shared" si="80"/>
        <v>平12.11.17</v>
      </c>
      <c r="AC477" s="662" t="str">
        <f t="shared" si="81"/>
        <v>平12.11.17</v>
      </c>
      <c r="AD477" s="662" t="str">
        <f t="shared" si="84"/>
        <v>平</v>
      </c>
      <c r="AE477" s="662" t="str">
        <f t="shared" si="82"/>
        <v>平12.11.17</v>
      </c>
      <c r="AF477" s="662" t="str">
        <f t="shared" si="85"/>
        <v>平12.11.17</v>
      </c>
      <c r="AG477" s="662" t="str">
        <f t="shared" si="86"/>
        <v/>
      </c>
      <c r="AH477" s="662">
        <f t="shared" si="83"/>
        <v>9</v>
      </c>
      <c r="AI477" s="662" t="str">
        <f t="shared" si="87"/>
        <v>33</v>
      </c>
      <c r="AJ477" s="662" t="str">
        <f t="shared" si="88"/>
        <v>33_大槌</v>
      </c>
      <c r="AK477" s="693" t="str">
        <f>IFERROR(VLOOKUP(AJ477,観測点コードリスト!$L$2:$N$1665,3,FALSE),"")</f>
        <v>1508</v>
      </c>
    </row>
    <row r="478" spans="1:37" ht="18.75" customHeight="1">
      <c r="A478" s="662" t="s">
        <v>1093</v>
      </c>
      <c r="B478" s="662">
        <v>33616</v>
      </c>
      <c r="C478" s="662" t="s">
        <v>17</v>
      </c>
      <c r="D478" s="662" t="s">
        <v>1205</v>
      </c>
      <c r="E478" s="662" t="s">
        <v>1206</v>
      </c>
      <c r="F478" s="662" t="s">
        <v>1207</v>
      </c>
      <c r="G478" s="662">
        <v>39</v>
      </c>
      <c r="H478" s="662">
        <v>27</v>
      </c>
      <c r="I478" s="662">
        <v>141</v>
      </c>
      <c r="J478" s="662">
        <v>57.4</v>
      </c>
      <c r="K478" s="662">
        <v>24</v>
      </c>
      <c r="L478" s="662">
        <v>6.5</v>
      </c>
      <c r="M478" s="662">
        <v>2</v>
      </c>
      <c r="N478" s="662" t="s">
        <v>1208</v>
      </c>
      <c r="O478" s="662" t="s">
        <v>22</v>
      </c>
      <c r="P478" s="662" t="s">
        <v>40</v>
      </c>
      <c r="Q478" s="667">
        <f t="shared" si="89"/>
        <v>39.450000000000003</v>
      </c>
      <c r="R478" s="667">
        <f t="shared" si="90"/>
        <v>141.95666700000001</v>
      </c>
      <c r="T478" s="668" t="s">
        <v>4605</v>
      </c>
      <c r="U478" s="668" t="s">
        <v>4605</v>
      </c>
      <c r="V478" s="668" t="s">
        <v>4605</v>
      </c>
      <c r="W478" s="668" t="s">
        <v>22</v>
      </c>
      <c r="X478" s="668" t="s">
        <v>22</v>
      </c>
      <c r="Y478" s="668" t="s">
        <v>22</v>
      </c>
      <c r="Z478" s="668" t="s">
        <v>22</v>
      </c>
      <c r="AB478" s="662" t="str">
        <f t="shared" si="80"/>
        <v>昭50.5.22</v>
      </c>
      <c r="AC478" s="662" t="str">
        <f t="shared" si="81"/>
        <v>昭51.11.19</v>
      </c>
      <c r="AD478" s="662" t="str">
        <f t="shared" si="84"/>
        <v>(</v>
      </c>
      <c r="AE478" s="662" t="str">
        <f t="shared" si="82"/>
        <v>(昭50.5.22)昭51.11.19</v>
      </c>
      <c r="AF478" s="662" t="str">
        <f t="shared" si="85"/>
        <v>昭50.5.22)昭51.11.19</v>
      </c>
      <c r="AG478" s="662">
        <f t="shared" si="86"/>
        <v>9</v>
      </c>
      <c r="AH478" s="662">
        <f t="shared" si="83"/>
        <v>18</v>
      </c>
      <c r="AI478" s="662" t="str">
        <f t="shared" si="87"/>
        <v>33</v>
      </c>
      <c r="AJ478" s="662" t="str">
        <f t="shared" si="88"/>
        <v>33_山田</v>
      </c>
      <c r="AK478" s="693" t="str">
        <f>IFERROR(VLOOKUP(AJ478,観測点コードリスト!$L$2:$N$1665,3,FALSE),"")</f>
        <v>1033</v>
      </c>
    </row>
    <row r="479" spans="1:37">
      <c r="A479" s="662" t="s">
        <v>1093</v>
      </c>
      <c r="B479" s="662">
        <v>33631</v>
      </c>
      <c r="C479" s="662" t="s">
        <v>17</v>
      </c>
      <c r="D479" s="662" t="s">
        <v>1209</v>
      </c>
      <c r="E479" s="662" t="s">
        <v>1210</v>
      </c>
      <c r="F479" s="662" t="s">
        <v>1211</v>
      </c>
      <c r="G479" s="662">
        <v>39</v>
      </c>
      <c r="H479" s="662">
        <v>18.600000000000001</v>
      </c>
      <c r="I479" s="662">
        <v>140</v>
      </c>
      <c r="J479" s="662">
        <v>46.6</v>
      </c>
      <c r="K479" s="662">
        <v>250</v>
      </c>
      <c r="L479" s="662">
        <v>9.9</v>
      </c>
      <c r="M479" s="662">
        <v>3.5</v>
      </c>
      <c r="N479" s="662" t="s">
        <v>1212</v>
      </c>
      <c r="O479" s="662">
        <v>33935</v>
      </c>
      <c r="P479" s="662" t="s">
        <v>22</v>
      </c>
      <c r="Q479" s="667">
        <f t="shared" si="89"/>
        <v>39.31</v>
      </c>
      <c r="R479" s="667">
        <f t="shared" si="90"/>
        <v>140.776667</v>
      </c>
      <c r="T479" s="668" t="s">
        <v>4605</v>
      </c>
      <c r="U479" s="668" t="s">
        <v>4605</v>
      </c>
      <c r="V479" s="668" t="s">
        <v>4605</v>
      </c>
      <c r="W479" s="668" t="s">
        <v>22</v>
      </c>
      <c r="X479" s="668" t="s">
        <v>22</v>
      </c>
      <c r="Y479" s="668" t="s">
        <v>22</v>
      </c>
      <c r="Z479" s="668" t="s">
        <v>22</v>
      </c>
      <c r="AB479" s="662" t="str">
        <f t="shared" si="80"/>
        <v>昭49.11.1</v>
      </c>
      <c r="AC479" s="662" t="str">
        <f t="shared" si="81"/>
        <v>昭51.2.26</v>
      </c>
      <c r="AD479" s="662" t="str">
        <f t="shared" si="84"/>
        <v>#</v>
      </c>
      <c r="AE479" s="662" t="str">
        <f t="shared" si="82"/>
        <v>昭51.2.26</v>
      </c>
      <c r="AF479" s="662" t="str">
        <f t="shared" si="85"/>
        <v>昭51.2.26</v>
      </c>
      <c r="AG479" s="662" t="str">
        <f t="shared" si="86"/>
        <v/>
      </c>
      <c r="AH479" s="662">
        <f t="shared" si="83"/>
        <v>8</v>
      </c>
      <c r="AI479" s="662" t="str">
        <f t="shared" si="87"/>
        <v>33</v>
      </c>
      <c r="AJ479" s="662" t="str">
        <f t="shared" si="88"/>
        <v>33_湯田</v>
      </c>
      <c r="AK479" s="693" t="str">
        <f>IFERROR(VLOOKUP(AJ479,観測点コードリスト!$L$2:$N$1665,3,FALSE),"")</f>
        <v>0229</v>
      </c>
    </row>
    <row r="480" spans="1:37">
      <c r="A480" s="662" t="s">
        <v>1093</v>
      </c>
      <c r="B480" s="662">
        <v>33671</v>
      </c>
      <c r="C480" s="662" t="s">
        <v>17</v>
      </c>
      <c r="D480" s="662" t="s">
        <v>1213</v>
      </c>
      <c r="E480" s="662" t="s">
        <v>1214</v>
      </c>
      <c r="F480" s="662" t="s">
        <v>1215</v>
      </c>
      <c r="G480" s="662">
        <v>39</v>
      </c>
      <c r="H480" s="662">
        <v>20.3</v>
      </c>
      <c r="I480" s="662">
        <v>141</v>
      </c>
      <c r="J480" s="662">
        <v>32.6</v>
      </c>
      <c r="K480" s="662">
        <v>275</v>
      </c>
      <c r="L480" s="662">
        <v>10.1</v>
      </c>
      <c r="M480" s="662">
        <v>2</v>
      </c>
      <c r="N480" s="662" t="s">
        <v>894</v>
      </c>
      <c r="O480" s="662">
        <v>33930</v>
      </c>
      <c r="P480" s="662" t="s">
        <v>22</v>
      </c>
      <c r="Q480" s="667">
        <f t="shared" si="89"/>
        <v>39.338332999999999</v>
      </c>
      <c r="R480" s="667">
        <f t="shared" si="90"/>
        <v>141.54333299999999</v>
      </c>
      <c r="T480" s="668" t="s">
        <v>4605</v>
      </c>
      <c r="U480" s="668" t="s">
        <v>4605</v>
      </c>
      <c r="V480" s="668" t="s">
        <v>4605</v>
      </c>
      <c r="W480" s="668" t="s">
        <v>22</v>
      </c>
      <c r="X480" s="668" t="s">
        <v>22</v>
      </c>
      <c r="Y480" s="668" t="s">
        <v>22</v>
      </c>
      <c r="Z480" s="668" t="s">
        <v>22</v>
      </c>
      <c r="AB480" s="662" t="str">
        <f t="shared" si="80"/>
        <v>昭49.11.1</v>
      </c>
      <c r="AC480" s="662" t="str">
        <f t="shared" si="81"/>
        <v>昭51.11.22</v>
      </c>
      <c r="AD480" s="662" t="str">
        <f t="shared" si="84"/>
        <v>#</v>
      </c>
      <c r="AE480" s="662" t="str">
        <f t="shared" si="82"/>
        <v>昭51.11.22</v>
      </c>
      <c r="AF480" s="662" t="str">
        <f t="shared" si="85"/>
        <v>昭51.11.22</v>
      </c>
      <c r="AG480" s="662" t="str">
        <f t="shared" si="86"/>
        <v/>
      </c>
      <c r="AH480" s="662">
        <f t="shared" si="83"/>
        <v>9</v>
      </c>
      <c r="AI480" s="662" t="str">
        <f t="shared" si="87"/>
        <v>33</v>
      </c>
      <c r="AJ480" s="662" t="str">
        <f t="shared" si="88"/>
        <v>33_遠野</v>
      </c>
      <c r="AK480" s="693" t="str">
        <f>IFERROR(VLOOKUP(AJ480,観測点コードリスト!$L$2:$N$1665,3,FALSE),"")</f>
        <v>0231</v>
      </c>
    </row>
    <row r="481" spans="1:37" hidden="1">
      <c r="A481" s="662" t="s">
        <v>1093</v>
      </c>
      <c r="B481" s="662">
        <v>33711</v>
      </c>
      <c r="C481" s="662" t="s">
        <v>72</v>
      </c>
      <c r="D481" s="662" t="s">
        <v>1216</v>
      </c>
      <c r="E481" s="662" t="s">
        <v>1217</v>
      </c>
      <c r="F481" s="662" t="s">
        <v>1218</v>
      </c>
      <c r="G481" s="662">
        <v>39</v>
      </c>
      <c r="H481" s="662">
        <v>13.5</v>
      </c>
      <c r="I481" s="662">
        <v>141</v>
      </c>
      <c r="J481" s="662">
        <v>0.9</v>
      </c>
      <c r="K481" s="662">
        <v>170</v>
      </c>
      <c r="L481" s="662" t="s">
        <v>22</v>
      </c>
      <c r="M481" s="662" t="s">
        <v>22</v>
      </c>
      <c r="N481" s="662" t="s">
        <v>1219</v>
      </c>
      <c r="O481" s="662" t="s">
        <v>22</v>
      </c>
      <c r="P481" s="662" t="s">
        <v>22</v>
      </c>
      <c r="Q481" s="667">
        <f t="shared" si="89"/>
        <v>39.225000000000001</v>
      </c>
      <c r="R481" s="667">
        <f t="shared" si="90"/>
        <v>141.01499999999999</v>
      </c>
      <c r="T481" s="668" t="s">
        <v>4605</v>
      </c>
      <c r="U481" s="668" t="s">
        <v>22</v>
      </c>
      <c r="V481" s="668" t="s">
        <v>22</v>
      </c>
      <c r="W481" s="668" t="s">
        <v>22</v>
      </c>
      <c r="X481" s="668" t="s">
        <v>22</v>
      </c>
      <c r="Y481" s="668" t="s">
        <v>22</v>
      </c>
      <c r="Z481" s="668" t="s">
        <v>22</v>
      </c>
      <c r="AB481" s="662" t="str">
        <f t="shared" si="80"/>
        <v>平17.10.19</v>
      </c>
      <c r="AC481" s="662" t="str">
        <f t="shared" si="81"/>
        <v>平17.10.19</v>
      </c>
      <c r="AD481" s="662" t="str">
        <f t="shared" si="84"/>
        <v>平</v>
      </c>
      <c r="AE481" s="662" t="str">
        <f t="shared" si="82"/>
        <v>平17.10.19</v>
      </c>
      <c r="AF481" s="662" t="str">
        <f t="shared" si="85"/>
        <v>平17.10.19</v>
      </c>
      <c r="AG481" s="662" t="str">
        <f t="shared" si="86"/>
        <v/>
      </c>
      <c r="AH481" s="662">
        <f t="shared" si="83"/>
        <v>9</v>
      </c>
      <c r="AI481" s="662" t="str">
        <f t="shared" si="87"/>
        <v>33</v>
      </c>
      <c r="AJ481" s="662" t="str">
        <f t="shared" si="88"/>
        <v>33_金ヶ崎</v>
      </c>
      <c r="AK481" s="693" t="str">
        <f>IFERROR(VLOOKUP(AJ481,観測点コードリスト!$L$2:$N$1665,3,FALSE),"")</f>
        <v>1558</v>
      </c>
    </row>
    <row r="482" spans="1:37" ht="18.75" customHeight="1">
      <c r="A482" s="662" t="s">
        <v>1093</v>
      </c>
      <c r="B482" s="662">
        <v>33716</v>
      </c>
      <c r="C482" s="662" t="s">
        <v>17</v>
      </c>
      <c r="D482" s="662" t="s">
        <v>1220</v>
      </c>
      <c r="E482" s="662" t="s">
        <v>1221</v>
      </c>
      <c r="F482" s="662" t="s">
        <v>1222</v>
      </c>
      <c r="G482" s="662">
        <v>39</v>
      </c>
      <c r="H482" s="662">
        <v>17.3</v>
      </c>
      <c r="I482" s="662">
        <v>141</v>
      </c>
      <c r="J482" s="662">
        <v>6.6</v>
      </c>
      <c r="K482" s="662">
        <v>61</v>
      </c>
      <c r="L482" s="662">
        <v>6.5</v>
      </c>
      <c r="M482" s="662">
        <v>2</v>
      </c>
      <c r="N482" s="662" t="s">
        <v>1223</v>
      </c>
      <c r="O482" s="662">
        <v>33940</v>
      </c>
      <c r="P482" s="662" t="s">
        <v>40</v>
      </c>
      <c r="Q482" s="667">
        <f t="shared" si="89"/>
        <v>39.288333000000002</v>
      </c>
      <c r="R482" s="667">
        <f t="shared" si="90"/>
        <v>141.11000000000001</v>
      </c>
      <c r="T482" s="668" t="s">
        <v>4605</v>
      </c>
      <c r="U482" s="668" t="s">
        <v>4605</v>
      </c>
      <c r="V482" s="668" t="s">
        <v>4605</v>
      </c>
      <c r="W482" s="668" t="s">
        <v>22</v>
      </c>
      <c r="X482" s="668" t="s">
        <v>22</v>
      </c>
      <c r="Y482" s="668" t="s">
        <v>22</v>
      </c>
      <c r="Z482" s="668" t="s">
        <v>22</v>
      </c>
      <c r="AB482" s="662" t="str">
        <f t="shared" si="80"/>
        <v>昭49.11.1</v>
      </c>
      <c r="AC482" s="662" t="str">
        <f t="shared" si="81"/>
        <v>昭51.12.4</v>
      </c>
      <c r="AD482" s="662" t="str">
        <f t="shared" si="84"/>
        <v>#</v>
      </c>
      <c r="AE482" s="662" t="str">
        <f t="shared" si="82"/>
        <v>昭51.12.4</v>
      </c>
      <c r="AF482" s="662" t="str">
        <f t="shared" si="85"/>
        <v>昭51.12.4</v>
      </c>
      <c r="AG482" s="662" t="str">
        <f t="shared" si="86"/>
        <v/>
      </c>
      <c r="AH482" s="662">
        <f t="shared" si="83"/>
        <v>8</v>
      </c>
      <c r="AI482" s="662" t="str">
        <f t="shared" si="87"/>
        <v>33</v>
      </c>
      <c r="AJ482" s="662" t="str">
        <f t="shared" si="88"/>
        <v>33_北上</v>
      </c>
      <c r="AK482" s="693" t="str">
        <f>IFERROR(VLOOKUP(AJ482,観測点コードリスト!$L$2:$N$1665,3,FALSE),"")</f>
        <v>0230</v>
      </c>
    </row>
    <row r="483" spans="1:37" hidden="1">
      <c r="A483" s="662" t="s">
        <v>1093</v>
      </c>
      <c r="B483" s="662">
        <v>33726</v>
      </c>
      <c r="C483" s="662" t="s">
        <v>72</v>
      </c>
      <c r="D483" s="662" t="s">
        <v>1224</v>
      </c>
      <c r="E483" s="662" t="s">
        <v>1225</v>
      </c>
      <c r="F483" s="662" t="s">
        <v>1226</v>
      </c>
      <c r="G483" s="662">
        <v>39</v>
      </c>
      <c r="H483" s="662">
        <v>14</v>
      </c>
      <c r="I483" s="662">
        <v>141</v>
      </c>
      <c r="J483" s="662">
        <v>18.600000000000001</v>
      </c>
      <c r="K483" s="662">
        <v>170</v>
      </c>
      <c r="L483" s="662" t="s">
        <v>22</v>
      </c>
      <c r="M483" s="662" t="s">
        <v>22</v>
      </c>
      <c r="N483" s="662" t="s">
        <v>1227</v>
      </c>
      <c r="O483" s="662" t="s">
        <v>22</v>
      </c>
      <c r="P483" s="662" t="s">
        <v>22</v>
      </c>
      <c r="Q483" s="667">
        <f t="shared" si="89"/>
        <v>39.233333000000002</v>
      </c>
      <c r="R483" s="667">
        <f t="shared" si="90"/>
        <v>141.31</v>
      </c>
      <c r="T483" s="668" t="s">
        <v>4605</v>
      </c>
      <c r="U483" s="668" t="s">
        <v>22</v>
      </c>
      <c r="V483" s="668" t="s">
        <v>22</v>
      </c>
      <c r="W483" s="668" t="s">
        <v>22</v>
      </c>
      <c r="X483" s="668" t="s">
        <v>22</v>
      </c>
      <c r="Y483" s="668" t="s">
        <v>22</v>
      </c>
      <c r="Z483" s="668" t="s">
        <v>22</v>
      </c>
      <c r="AB483" s="662" t="str">
        <f t="shared" si="80"/>
        <v>昭51.9.9</v>
      </c>
      <c r="AC483" s="662" t="str">
        <f t="shared" si="81"/>
        <v>昭51.9.9</v>
      </c>
      <c r="AD483" s="662" t="str">
        <f t="shared" si="84"/>
        <v>昭</v>
      </c>
      <c r="AE483" s="662" t="str">
        <f t="shared" si="82"/>
        <v>昭51.9.9</v>
      </c>
      <c r="AF483" s="662" t="str">
        <f t="shared" si="85"/>
        <v>昭51.9.9</v>
      </c>
      <c r="AG483" s="662" t="str">
        <f t="shared" si="86"/>
        <v/>
      </c>
      <c r="AH483" s="662">
        <f t="shared" si="83"/>
        <v>7</v>
      </c>
      <c r="AI483" s="662" t="str">
        <f t="shared" si="87"/>
        <v>33</v>
      </c>
      <c r="AJ483" s="662" t="str">
        <f t="shared" si="88"/>
        <v>33_米里</v>
      </c>
      <c r="AK483" s="693" t="str">
        <f>IFERROR(VLOOKUP(AJ483,観測点コードリスト!$L$2:$N$1665,3,FALSE),"")</f>
        <v>1113</v>
      </c>
    </row>
    <row r="484" spans="1:37">
      <c r="A484" s="662" t="s">
        <v>1093</v>
      </c>
      <c r="B484" s="662">
        <v>33751</v>
      </c>
      <c r="C484" s="662" t="s">
        <v>17</v>
      </c>
      <c r="D484" s="662" t="s">
        <v>1228</v>
      </c>
      <c r="E484" s="662" t="s">
        <v>1229</v>
      </c>
      <c r="F484" s="662" t="s">
        <v>1230</v>
      </c>
      <c r="G484" s="662">
        <v>39</v>
      </c>
      <c r="H484" s="662">
        <v>16.2</v>
      </c>
      <c r="I484" s="662">
        <v>141</v>
      </c>
      <c r="J484" s="662">
        <v>52.7</v>
      </c>
      <c r="K484" s="662">
        <v>5</v>
      </c>
      <c r="L484" s="662">
        <v>10</v>
      </c>
      <c r="M484" s="662">
        <v>2</v>
      </c>
      <c r="N484" s="662" t="s">
        <v>1065</v>
      </c>
      <c r="O484" s="662" t="s">
        <v>22</v>
      </c>
      <c r="P484" s="662" t="s">
        <v>40</v>
      </c>
      <c r="Q484" s="667">
        <f t="shared" si="89"/>
        <v>39.270000000000003</v>
      </c>
      <c r="R484" s="667">
        <f t="shared" si="90"/>
        <v>141.878333</v>
      </c>
      <c r="T484" s="668" t="s">
        <v>4605</v>
      </c>
      <c r="U484" s="668" t="s">
        <v>4605</v>
      </c>
      <c r="V484" s="668" t="s">
        <v>4605</v>
      </c>
      <c r="W484" s="668" t="s">
        <v>22</v>
      </c>
      <c r="X484" s="668" t="s">
        <v>22</v>
      </c>
      <c r="Y484" s="668" t="s">
        <v>22</v>
      </c>
      <c r="Z484" s="668" t="s">
        <v>22</v>
      </c>
      <c r="AB484" s="662" t="str">
        <f t="shared" si="80"/>
        <v>昭49.11.1</v>
      </c>
      <c r="AC484" s="662" t="str">
        <f t="shared" si="81"/>
        <v>昭51.11.20</v>
      </c>
      <c r="AD484" s="662" t="str">
        <f t="shared" si="84"/>
        <v>#</v>
      </c>
      <c r="AE484" s="662" t="str">
        <f t="shared" si="82"/>
        <v>昭51.11.20</v>
      </c>
      <c r="AF484" s="662" t="str">
        <f t="shared" si="85"/>
        <v>昭51.11.20</v>
      </c>
      <c r="AG484" s="662" t="str">
        <f t="shared" si="86"/>
        <v/>
      </c>
      <c r="AH484" s="662">
        <f t="shared" si="83"/>
        <v>9</v>
      </c>
      <c r="AI484" s="662" t="str">
        <f t="shared" si="87"/>
        <v>33</v>
      </c>
      <c r="AJ484" s="662" t="str">
        <f t="shared" si="88"/>
        <v>33_釜石</v>
      </c>
      <c r="AK484" s="693" t="str">
        <f>IFERROR(VLOOKUP(AJ484,観測点コードリスト!$L$2:$N$1665,3,FALSE),"")</f>
        <v>0233</v>
      </c>
    </row>
    <row r="485" spans="1:37">
      <c r="A485" s="662" t="s">
        <v>1093</v>
      </c>
      <c r="B485" s="662">
        <v>33776</v>
      </c>
      <c r="C485" s="662" t="s">
        <v>17</v>
      </c>
      <c r="D485" s="662" t="s">
        <v>1231</v>
      </c>
      <c r="E485" s="662" t="s">
        <v>1232</v>
      </c>
      <c r="F485" s="662" t="s">
        <v>1233</v>
      </c>
      <c r="G485" s="662">
        <v>39</v>
      </c>
      <c r="H485" s="662">
        <v>8.4</v>
      </c>
      <c r="I485" s="662">
        <v>141</v>
      </c>
      <c r="J485" s="662">
        <v>3.8</v>
      </c>
      <c r="K485" s="662">
        <v>97</v>
      </c>
      <c r="L485" s="662">
        <v>10</v>
      </c>
      <c r="M485" s="662">
        <v>2</v>
      </c>
      <c r="N485" s="662" t="s">
        <v>988</v>
      </c>
      <c r="O485" s="662" t="s">
        <v>22</v>
      </c>
      <c r="P485" s="662" t="s">
        <v>40</v>
      </c>
      <c r="Q485" s="667">
        <f t="shared" si="89"/>
        <v>39.14</v>
      </c>
      <c r="R485" s="667">
        <f t="shared" si="90"/>
        <v>141.063333</v>
      </c>
      <c r="T485" s="668" t="s">
        <v>4605</v>
      </c>
      <c r="U485" s="668" t="s">
        <v>4605</v>
      </c>
      <c r="V485" s="668" t="s">
        <v>4605</v>
      </c>
      <c r="W485" s="668" t="s">
        <v>22</v>
      </c>
      <c r="X485" s="668" t="s">
        <v>22</v>
      </c>
      <c r="Y485" s="668" t="s">
        <v>22</v>
      </c>
      <c r="Z485" s="668" t="s">
        <v>22</v>
      </c>
      <c r="AB485" s="662" t="str">
        <f t="shared" si="80"/>
        <v>昭49.11.1</v>
      </c>
      <c r="AC485" s="662" t="str">
        <f t="shared" si="81"/>
        <v>昭51.11.26</v>
      </c>
      <c r="AD485" s="662" t="str">
        <f t="shared" si="84"/>
        <v>#</v>
      </c>
      <c r="AE485" s="662" t="str">
        <f t="shared" si="82"/>
        <v>昭51.11.26</v>
      </c>
      <c r="AF485" s="662" t="str">
        <f t="shared" si="85"/>
        <v>昭51.11.26</v>
      </c>
      <c r="AG485" s="662" t="str">
        <f t="shared" si="86"/>
        <v/>
      </c>
      <c r="AH485" s="662">
        <f t="shared" si="83"/>
        <v>9</v>
      </c>
      <c r="AI485" s="662" t="str">
        <f t="shared" si="87"/>
        <v>33</v>
      </c>
      <c r="AJ485" s="662" t="str">
        <f t="shared" si="88"/>
        <v>33_若柳</v>
      </c>
      <c r="AK485" s="693" t="str">
        <f>IFERROR(VLOOKUP(AJ485,観測点コードリスト!$L$2:$N$1665,3,FALSE),"")</f>
        <v>0235</v>
      </c>
    </row>
    <row r="486" spans="1:37">
      <c r="A486" s="662" t="s">
        <v>1093</v>
      </c>
      <c r="B486" s="662">
        <v>33781</v>
      </c>
      <c r="C486" s="662" t="s">
        <v>17</v>
      </c>
      <c r="D486" s="662" t="s">
        <v>1234</v>
      </c>
      <c r="E486" s="662" t="s">
        <v>833</v>
      </c>
      <c r="F486" s="662" t="s">
        <v>1235</v>
      </c>
      <c r="G486" s="662">
        <v>39</v>
      </c>
      <c r="H486" s="662">
        <v>11</v>
      </c>
      <c r="I486" s="662">
        <v>141</v>
      </c>
      <c r="J486" s="662">
        <v>9.6999999999999993</v>
      </c>
      <c r="K486" s="662">
        <v>42</v>
      </c>
      <c r="L486" s="662">
        <v>10</v>
      </c>
      <c r="M486" s="662">
        <v>2</v>
      </c>
      <c r="N486" s="662" t="s">
        <v>984</v>
      </c>
      <c r="O486" s="662" t="s">
        <v>22</v>
      </c>
      <c r="P486" s="662" t="s">
        <v>40</v>
      </c>
      <c r="Q486" s="667">
        <f t="shared" si="89"/>
        <v>39.183332999999998</v>
      </c>
      <c r="R486" s="667">
        <f t="shared" si="90"/>
        <v>141.16166699999999</v>
      </c>
      <c r="T486" s="668" t="s">
        <v>4605</v>
      </c>
      <c r="U486" s="668" t="s">
        <v>4605</v>
      </c>
      <c r="V486" s="668" t="s">
        <v>4605</v>
      </c>
      <c r="W486" s="668" t="s">
        <v>22</v>
      </c>
      <c r="X486" s="668" t="s">
        <v>22</v>
      </c>
      <c r="Y486" s="668" t="s">
        <v>22</v>
      </c>
      <c r="Z486" s="668" t="s">
        <v>22</v>
      </c>
      <c r="AB486" s="662" t="str">
        <f t="shared" si="80"/>
        <v>昭49.11.1</v>
      </c>
      <c r="AC486" s="662" t="str">
        <f t="shared" si="81"/>
        <v>昭51.11.25</v>
      </c>
      <c r="AD486" s="662" t="str">
        <f t="shared" si="84"/>
        <v>#</v>
      </c>
      <c r="AE486" s="662" t="str">
        <f t="shared" si="82"/>
        <v>昭51.11.25</v>
      </c>
      <c r="AF486" s="662" t="str">
        <f t="shared" si="85"/>
        <v>昭51.11.25</v>
      </c>
      <c r="AG486" s="662" t="str">
        <f t="shared" si="86"/>
        <v/>
      </c>
      <c r="AH486" s="662">
        <f t="shared" si="83"/>
        <v>9</v>
      </c>
      <c r="AI486" s="662" t="str">
        <f t="shared" si="87"/>
        <v>33</v>
      </c>
      <c r="AJ486" s="662" t="str">
        <f t="shared" si="88"/>
        <v>33_江刺</v>
      </c>
      <c r="AK486" s="693" t="str">
        <f>IFERROR(VLOOKUP(AJ486,観測点コードリスト!$L$2:$N$1665,3,FALSE),"")</f>
        <v>0236</v>
      </c>
    </row>
    <row r="487" spans="1:37" ht="18.75" customHeight="1">
      <c r="A487" s="662" t="s">
        <v>1093</v>
      </c>
      <c r="B487" s="662">
        <v>33801</v>
      </c>
      <c r="C487" s="662" t="s">
        <v>17</v>
      </c>
      <c r="D487" s="662" t="s">
        <v>1236</v>
      </c>
      <c r="E487" s="662" t="s">
        <v>1237</v>
      </c>
      <c r="F487" s="662" t="s">
        <v>1238</v>
      </c>
      <c r="G487" s="662">
        <v>39</v>
      </c>
      <c r="H487" s="662">
        <v>8.5</v>
      </c>
      <c r="I487" s="662">
        <v>141</v>
      </c>
      <c r="J487" s="662">
        <v>34.4</v>
      </c>
      <c r="K487" s="662">
        <v>80</v>
      </c>
      <c r="L487" s="662">
        <v>10</v>
      </c>
      <c r="M487" s="662">
        <v>2</v>
      </c>
      <c r="N487" s="662" t="s">
        <v>47</v>
      </c>
      <c r="O487" s="662" t="s">
        <v>22</v>
      </c>
      <c r="P487" s="662" t="s">
        <v>40</v>
      </c>
      <c r="Q487" s="667">
        <f t="shared" si="89"/>
        <v>39.141666999999998</v>
      </c>
      <c r="R487" s="667">
        <f t="shared" si="90"/>
        <v>141.57333299999999</v>
      </c>
      <c r="T487" s="668" t="s">
        <v>4605</v>
      </c>
      <c r="U487" s="668" t="s">
        <v>4605</v>
      </c>
      <c r="V487" s="668" t="s">
        <v>4605</v>
      </c>
      <c r="W487" s="668" t="s">
        <v>22</v>
      </c>
      <c r="X487" s="668" t="s">
        <v>22</v>
      </c>
      <c r="Y487" s="668" t="s">
        <v>22</v>
      </c>
      <c r="Z487" s="668" t="s">
        <v>22</v>
      </c>
      <c r="AB487" s="662" t="str">
        <f t="shared" si="80"/>
        <v>昭52.10.20</v>
      </c>
      <c r="AC487" s="662" t="str">
        <f t="shared" si="81"/>
        <v>昭52.10.20</v>
      </c>
      <c r="AD487" s="662" t="str">
        <f t="shared" si="84"/>
        <v>昭</v>
      </c>
      <c r="AE487" s="662" t="str">
        <f t="shared" si="82"/>
        <v>昭52.10.20</v>
      </c>
      <c r="AF487" s="662" t="str">
        <f t="shared" si="85"/>
        <v>昭52.10.20</v>
      </c>
      <c r="AG487" s="662" t="str">
        <f t="shared" si="86"/>
        <v/>
      </c>
      <c r="AH487" s="662">
        <f t="shared" si="83"/>
        <v>9</v>
      </c>
      <c r="AI487" s="662" t="str">
        <f t="shared" si="87"/>
        <v>33</v>
      </c>
      <c r="AJ487" s="662" t="str">
        <f t="shared" si="88"/>
        <v>33_住田</v>
      </c>
      <c r="AK487" s="693" t="str">
        <f>IFERROR(VLOOKUP(AJ487,観測点コードリスト!$L$2:$N$1665,3,FALSE),"")</f>
        <v>1206</v>
      </c>
    </row>
    <row r="488" spans="1:37" hidden="1">
      <c r="A488" s="662" t="s">
        <v>1093</v>
      </c>
      <c r="B488" s="662">
        <v>33831</v>
      </c>
      <c r="C488" s="662" t="s">
        <v>72</v>
      </c>
      <c r="D488" s="662" t="s">
        <v>1239</v>
      </c>
      <c r="E488" s="662" t="s">
        <v>1240</v>
      </c>
      <c r="F488" s="662" t="s">
        <v>1241</v>
      </c>
      <c r="G488" s="662">
        <v>39</v>
      </c>
      <c r="H488" s="662">
        <v>0.7</v>
      </c>
      <c r="I488" s="662">
        <v>140</v>
      </c>
      <c r="J488" s="662">
        <v>51.9</v>
      </c>
      <c r="K488" s="662">
        <v>350</v>
      </c>
      <c r="L488" s="662" t="s">
        <v>22</v>
      </c>
      <c r="M488" s="662" t="s">
        <v>22</v>
      </c>
      <c r="N488" s="662" t="s">
        <v>1242</v>
      </c>
      <c r="O488" s="662">
        <v>33945</v>
      </c>
      <c r="P488" s="662" t="s">
        <v>22</v>
      </c>
      <c r="Q488" s="667">
        <f t="shared" si="89"/>
        <v>39.011667000000003</v>
      </c>
      <c r="R488" s="667">
        <f t="shared" si="90"/>
        <v>140.86500000000001</v>
      </c>
      <c r="T488" s="668" t="s">
        <v>4605</v>
      </c>
      <c r="U488" s="668" t="s">
        <v>22</v>
      </c>
      <c r="V488" s="668" t="s">
        <v>22</v>
      </c>
      <c r="W488" s="668" t="s">
        <v>22</v>
      </c>
      <c r="X488" s="668" t="s">
        <v>22</v>
      </c>
      <c r="Y488" s="668" t="s">
        <v>22</v>
      </c>
      <c r="Z488" s="668" t="s">
        <v>22</v>
      </c>
      <c r="AB488" s="662" t="str">
        <f t="shared" si="80"/>
        <v>昭50.5.21</v>
      </c>
      <c r="AC488" s="662" t="str">
        <f t="shared" si="81"/>
        <v>昭50.5.21</v>
      </c>
      <c r="AD488" s="662" t="str">
        <f t="shared" si="84"/>
        <v>昭</v>
      </c>
      <c r="AE488" s="662" t="str">
        <f t="shared" si="82"/>
        <v>昭50.5.21</v>
      </c>
      <c r="AF488" s="662" t="str">
        <f t="shared" si="85"/>
        <v>昭50.5.21</v>
      </c>
      <c r="AG488" s="662" t="str">
        <f t="shared" si="86"/>
        <v/>
      </c>
      <c r="AH488" s="662">
        <f t="shared" si="83"/>
        <v>8</v>
      </c>
      <c r="AI488" s="662" t="str">
        <f t="shared" si="87"/>
        <v>33</v>
      </c>
      <c r="AJ488" s="662" t="str">
        <f t="shared" si="88"/>
        <v>33_祭畤</v>
      </c>
      <c r="AK488" s="693" t="str">
        <f>IFERROR(VLOOKUP(AJ488,観測点コードリスト!$L$2:$N$1665,3,FALSE),"")</f>
        <v>1028</v>
      </c>
    </row>
    <row r="489" spans="1:37" hidden="1">
      <c r="A489" s="662" t="s">
        <v>1093</v>
      </c>
      <c r="B489" s="662">
        <v>33841</v>
      </c>
      <c r="C489" s="662" t="s">
        <v>72</v>
      </c>
      <c r="D489" s="662" t="s">
        <v>1243</v>
      </c>
      <c r="E489" s="662" t="s">
        <v>1244</v>
      </c>
      <c r="F489" s="662" t="s">
        <v>1245</v>
      </c>
      <c r="G489" s="662">
        <v>39</v>
      </c>
      <c r="H489" s="662">
        <v>3</v>
      </c>
      <c r="I489" s="662">
        <v>141</v>
      </c>
      <c r="J489" s="662">
        <v>2.7</v>
      </c>
      <c r="K489" s="662">
        <v>75</v>
      </c>
      <c r="L489" s="662" t="s">
        <v>22</v>
      </c>
      <c r="M489" s="662" t="s">
        <v>22</v>
      </c>
      <c r="N489" s="662" t="s">
        <v>1246</v>
      </c>
      <c r="O489" s="662" t="s">
        <v>22</v>
      </c>
      <c r="P489" s="662" t="s">
        <v>22</v>
      </c>
      <c r="Q489" s="667">
        <f t="shared" si="89"/>
        <v>39.049999999999997</v>
      </c>
      <c r="R489" s="667">
        <f t="shared" si="90"/>
        <v>141.04499999999999</v>
      </c>
      <c r="T489" s="668" t="s">
        <v>4605</v>
      </c>
      <c r="U489" s="668" t="s">
        <v>22</v>
      </c>
      <c r="V489" s="668" t="s">
        <v>22</v>
      </c>
      <c r="W489" s="668" t="s">
        <v>22</v>
      </c>
      <c r="X489" s="668" t="s">
        <v>22</v>
      </c>
      <c r="Y489" s="668" t="s">
        <v>22</v>
      </c>
      <c r="Z489" s="668" t="s">
        <v>22</v>
      </c>
      <c r="AB489" s="662" t="str">
        <f t="shared" si="80"/>
        <v>昭50.5.25</v>
      </c>
      <c r="AC489" s="662" t="str">
        <f t="shared" si="81"/>
        <v>昭50.5.25</v>
      </c>
      <c r="AD489" s="662" t="str">
        <f t="shared" si="84"/>
        <v>昭</v>
      </c>
      <c r="AE489" s="662" t="str">
        <f t="shared" si="82"/>
        <v>昭50.5.25</v>
      </c>
      <c r="AF489" s="662" t="str">
        <f t="shared" si="85"/>
        <v>昭50.5.25</v>
      </c>
      <c r="AG489" s="662" t="str">
        <f t="shared" si="86"/>
        <v/>
      </c>
      <c r="AH489" s="662">
        <f t="shared" si="83"/>
        <v>8</v>
      </c>
      <c r="AI489" s="662" t="str">
        <f t="shared" si="87"/>
        <v>33</v>
      </c>
      <c r="AJ489" s="662" t="str">
        <f t="shared" si="88"/>
        <v>33_衣川</v>
      </c>
      <c r="AK489" s="693" t="str">
        <f>IFERROR(VLOOKUP(AJ489,観測点コードリスト!$L$2:$N$1665,3,FALSE),"")</f>
        <v>1045</v>
      </c>
    </row>
    <row r="490" spans="1:37" ht="18.75" hidden="1" customHeight="1">
      <c r="A490" s="662" t="s">
        <v>1093</v>
      </c>
      <c r="B490" s="662">
        <v>33856</v>
      </c>
      <c r="C490" s="662" t="s">
        <v>72</v>
      </c>
      <c r="D490" s="662" t="s">
        <v>1247</v>
      </c>
      <c r="E490" s="662" t="s">
        <v>1248</v>
      </c>
      <c r="F490" s="662" t="s">
        <v>1249</v>
      </c>
      <c r="G490" s="662">
        <v>39</v>
      </c>
      <c r="H490" s="662">
        <v>2.2999999999999998</v>
      </c>
      <c r="I490" s="662">
        <v>141</v>
      </c>
      <c r="J490" s="662">
        <v>17.8</v>
      </c>
      <c r="K490" s="662">
        <v>140</v>
      </c>
      <c r="L490" s="662" t="s">
        <v>22</v>
      </c>
      <c r="M490" s="662" t="s">
        <v>22</v>
      </c>
      <c r="N490" s="662" t="s">
        <v>1250</v>
      </c>
      <c r="O490" s="662" t="s">
        <v>22</v>
      </c>
      <c r="P490" s="662" t="s">
        <v>22</v>
      </c>
      <c r="Q490" s="667">
        <f t="shared" si="89"/>
        <v>39.038333000000002</v>
      </c>
      <c r="R490" s="667">
        <f t="shared" si="90"/>
        <v>141.29666700000001</v>
      </c>
      <c r="T490" s="668" t="s">
        <v>4605</v>
      </c>
      <c r="U490" s="668" t="s">
        <v>22</v>
      </c>
      <c r="V490" s="668" t="s">
        <v>22</v>
      </c>
      <c r="W490" s="668" t="s">
        <v>22</v>
      </c>
      <c r="X490" s="668" t="s">
        <v>22</v>
      </c>
      <c r="Y490" s="668" t="s">
        <v>22</v>
      </c>
      <c r="Z490" s="668" t="s">
        <v>22</v>
      </c>
      <c r="AB490" s="662" t="str">
        <f t="shared" si="80"/>
        <v>平17.10.18</v>
      </c>
      <c r="AC490" s="662" t="str">
        <f t="shared" si="81"/>
        <v>平17.10.18</v>
      </c>
      <c r="AD490" s="662" t="str">
        <f t="shared" si="84"/>
        <v>平</v>
      </c>
      <c r="AE490" s="662" t="str">
        <f t="shared" si="82"/>
        <v>平17.10.18</v>
      </c>
      <c r="AF490" s="662" t="str">
        <f t="shared" si="85"/>
        <v>平17.10.18</v>
      </c>
      <c r="AG490" s="662" t="str">
        <f t="shared" si="86"/>
        <v/>
      </c>
      <c r="AH490" s="662">
        <f t="shared" si="83"/>
        <v>9</v>
      </c>
      <c r="AI490" s="662" t="str">
        <f t="shared" si="87"/>
        <v>33</v>
      </c>
      <c r="AJ490" s="662" t="str">
        <f t="shared" si="88"/>
        <v>33_大東</v>
      </c>
      <c r="AK490" s="693" t="str">
        <f>IFERROR(VLOOKUP(AJ490,観測点コードリスト!$L$2:$N$1665,3,FALSE),"")</f>
        <v>1557</v>
      </c>
    </row>
    <row r="491" spans="1:37">
      <c r="A491" s="662" t="s">
        <v>1093</v>
      </c>
      <c r="B491" s="662">
        <v>33877</v>
      </c>
      <c r="C491" s="662" t="s">
        <v>23</v>
      </c>
      <c r="D491" s="662" t="s">
        <v>1251</v>
      </c>
      <c r="E491" s="662" t="s">
        <v>1252</v>
      </c>
      <c r="F491" s="662" t="s">
        <v>1253</v>
      </c>
      <c r="G491" s="662">
        <v>39</v>
      </c>
      <c r="H491" s="662">
        <v>3.8</v>
      </c>
      <c r="I491" s="662">
        <v>141</v>
      </c>
      <c r="J491" s="662">
        <v>42.8</v>
      </c>
      <c r="K491" s="662">
        <v>37</v>
      </c>
      <c r="L491" s="662">
        <v>22.2</v>
      </c>
      <c r="M491" s="662" t="s">
        <v>22</v>
      </c>
      <c r="N491" s="662" t="s">
        <v>1254</v>
      </c>
      <c r="O491" s="662">
        <v>33947</v>
      </c>
      <c r="P491" s="662" t="s">
        <v>22</v>
      </c>
      <c r="Q491" s="667">
        <f t="shared" si="89"/>
        <v>39.063333</v>
      </c>
      <c r="R491" s="667">
        <f t="shared" si="90"/>
        <v>141.71333300000001</v>
      </c>
      <c r="T491" s="668" t="s">
        <v>4605</v>
      </c>
      <c r="U491" s="668" t="s">
        <v>4605</v>
      </c>
      <c r="V491" s="668" t="s">
        <v>4605</v>
      </c>
      <c r="W491" s="668" t="s">
        <v>22</v>
      </c>
      <c r="X491" s="668" t="s">
        <v>22</v>
      </c>
      <c r="Y491" s="668" t="s">
        <v>4605</v>
      </c>
      <c r="Z491" s="668" t="s">
        <v>22</v>
      </c>
      <c r="AB491" s="662" t="str">
        <f t="shared" si="80"/>
        <v>昭49.11.1</v>
      </c>
      <c r="AC491" s="662" t="str">
        <f t="shared" si="81"/>
        <v>平2.3.15</v>
      </c>
      <c r="AD491" s="662" t="str">
        <f t="shared" si="84"/>
        <v>#</v>
      </c>
      <c r="AE491" s="662" t="str">
        <f t="shared" si="82"/>
        <v>平2.3.15</v>
      </c>
      <c r="AF491" s="662" t="str">
        <f t="shared" si="85"/>
        <v>平2.3.15</v>
      </c>
      <c r="AG491" s="662" t="str">
        <f t="shared" si="86"/>
        <v/>
      </c>
      <c r="AH491" s="662">
        <f t="shared" si="83"/>
        <v>7</v>
      </c>
      <c r="AI491" s="662" t="str">
        <f t="shared" si="87"/>
        <v>33</v>
      </c>
      <c r="AJ491" s="662" t="str">
        <f t="shared" si="88"/>
        <v>33_大船渡</v>
      </c>
      <c r="AK491" s="693" t="str">
        <f>IFERROR(VLOOKUP(AJ491,観測点コードリスト!$L$2:$N$1665,3,FALSE),"")</f>
        <v>47512</v>
      </c>
    </row>
    <row r="492" spans="1:37" hidden="1">
      <c r="A492" s="662" t="s">
        <v>1093</v>
      </c>
      <c r="B492" s="662">
        <v>33905</v>
      </c>
      <c r="C492" s="662" t="s">
        <v>4609</v>
      </c>
      <c r="D492" s="662" t="s">
        <v>1101</v>
      </c>
      <c r="E492" s="662" t="s">
        <v>1102</v>
      </c>
      <c r="F492" s="662" t="s">
        <v>1103</v>
      </c>
      <c r="G492" s="662">
        <v>40</v>
      </c>
      <c r="H492" s="662">
        <v>17.899999999999999</v>
      </c>
      <c r="I492" s="662">
        <v>141</v>
      </c>
      <c r="J492" s="662">
        <v>17.899999999999999</v>
      </c>
      <c r="K492" s="662">
        <v>87</v>
      </c>
      <c r="L492" s="662" t="s">
        <v>22</v>
      </c>
      <c r="M492" s="662" t="s">
        <v>22</v>
      </c>
      <c r="N492" s="662" t="s">
        <v>4666</v>
      </c>
      <c r="O492" s="662" t="s">
        <v>4740</v>
      </c>
      <c r="P492" s="662" t="s">
        <v>22</v>
      </c>
      <c r="Q492" s="667">
        <f t="shared" si="89"/>
        <v>40.298333</v>
      </c>
      <c r="R492" s="667">
        <f t="shared" si="90"/>
        <v>141.29833300000001</v>
      </c>
      <c r="T492" s="668" t="s">
        <v>22</v>
      </c>
      <c r="U492" s="668" t="s">
        <v>22</v>
      </c>
      <c r="V492" s="668" t="s">
        <v>22</v>
      </c>
      <c r="W492" s="668" t="s">
        <v>22</v>
      </c>
      <c r="X492" s="668" t="s">
        <v>4605</v>
      </c>
      <c r="Y492" s="668" t="s">
        <v>22</v>
      </c>
      <c r="Z492" s="668" t="s">
        <v>22</v>
      </c>
      <c r="AB492" s="662" t="str">
        <f t="shared" si="80"/>
        <v>-</v>
      </c>
      <c r="AC492" s="662" t="str">
        <f t="shared" si="81"/>
        <v>昭58.11.14</v>
      </c>
      <c r="AD492" s="662" t="str">
        <f t="shared" si="84"/>
        <v>昭</v>
      </c>
      <c r="AE492" s="662" t="str">
        <f t="shared" si="82"/>
        <v>昭58.11.14</v>
      </c>
      <c r="AF492" s="662" t="str">
        <f t="shared" si="85"/>
        <v>昭58.11.14</v>
      </c>
      <c r="AG492" s="662" t="str">
        <f t="shared" si="86"/>
        <v/>
      </c>
      <c r="AH492" s="662">
        <f t="shared" si="83"/>
        <v>9</v>
      </c>
      <c r="AI492" s="662" t="str">
        <f t="shared" si="87"/>
        <v>33</v>
      </c>
      <c r="AJ492" s="662" t="str">
        <f t="shared" si="88"/>
        <v>33_二戸</v>
      </c>
      <c r="AK492" s="693" t="str">
        <f>IFERROR(VLOOKUP(AJ492,観測点コードリスト!$L$2:$N$1665,3,FALSE),"")</f>
        <v>0207</v>
      </c>
    </row>
    <row r="493" spans="1:37" hidden="1">
      <c r="A493" s="662" t="s">
        <v>1093</v>
      </c>
      <c r="B493" s="662">
        <v>33910</v>
      </c>
      <c r="C493" s="662" t="s">
        <v>4609</v>
      </c>
      <c r="D493" s="662" t="s">
        <v>1132</v>
      </c>
      <c r="E493" s="662" t="s">
        <v>1133</v>
      </c>
      <c r="F493" s="662" t="s">
        <v>1134</v>
      </c>
      <c r="G493" s="662">
        <v>39</v>
      </c>
      <c r="H493" s="662">
        <v>57.1</v>
      </c>
      <c r="I493" s="662">
        <v>141</v>
      </c>
      <c r="J493" s="662">
        <v>3.9</v>
      </c>
      <c r="K493" s="662">
        <v>275</v>
      </c>
      <c r="L493" s="662" t="s">
        <v>22</v>
      </c>
      <c r="M493" s="662" t="s">
        <v>22</v>
      </c>
      <c r="N493" s="662" t="s">
        <v>4667</v>
      </c>
      <c r="O493" s="662" t="s">
        <v>4740</v>
      </c>
      <c r="P493" s="662" t="s">
        <v>22</v>
      </c>
      <c r="Q493" s="667">
        <f t="shared" si="89"/>
        <v>39.951667</v>
      </c>
      <c r="R493" s="667">
        <f t="shared" si="90"/>
        <v>141.065</v>
      </c>
      <c r="T493" s="668" t="s">
        <v>22</v>
      </c>
      <c r="U493" s="668" t="s">
        <v>22</v>
      </c>
      <c r="V493" s="668" t="s">
        <v>22</v>
      </c>
      <c r="W493" s="668" t="s">
        <v>22</v>
      </c>
      <c r="X493" s="668" t="s">
        <v>4605</v>
      </c>
      <c r="Y493" s="668" t="s">
        <v>22</v>
      </c>
      <c r="Z493" s="668" t="s">
        <v>22</v>
      </c>
      <c r="AB493" s="662" t="str">
        <f t="shared" si="80"/>
        <v>-</v>
      </c>
      <c r="AC493" s="662" t="str">
        <f t="shared" si="81"/>
        <v>平3.12.1</v>
      </c>
      <c r="AD493" s="662" t="str">
        <f t="shared" si="84"/>
        <v>平</v>
      </c>
      <c r="AE493" s="662" t="str">
        <f t="shared" si="82"/>
        <v>平3.12.1</v>
      </c>
      <c r="AF493" s="662" t="str">
        <f t="shared" si="85"/>
        <v>平3.12.1</v>
      </c>
      <c r="AG493" s="662" t="str">
        <f t="shared" si="86"/>
        <v/>
      </c>
      <c r="AH493" s="662">
        <f t="shared" si="83"/>
        <v>7</v>
      </c>
      <c r="AI493" s="662" t="str">
        <f t="shared" si="87"/>
        <v>33</v>
      </c>
      <c r="AJ493" s="662" t="str">
        <f t="shared" si="88"/>
        <v>33_岩手松尾</v>
      </c>
      <c r="AK493" s="693" t="str">
        <f>IFERROR(VLOOKUP(AJ493,観測点コードリスト!$L$2:$N$1665,3,FALSE),"")</f>
        <v>0214</v>
      </c>
    </row>
    <row r="494" spans="1:37">
      <c r="A494" s="662" t="s">
        <v>1093</v>
      </c>
      <c r="B494" s="662">
        <v>33911</v>
      </c>
      <c r="C494" s="662" t="s">
        <v>17</v>
      </c>
      <c r="D494" s="662" t="s">
        <v>1255</v>
      </c>
      <c r="E494" s="662" t="s">
        <v>1256</v>
      </c>
      <c r="F494" s="662" t="s">
        <v>1257</v>
      </c>
      <c r="G494" s="662">
        <v>38</v>
      </c>
      <c r="H494" s="662">
        <v>56</v>
      </c>
      <c r="I494" s="662">
        <v>141</v>
      </c>
      <c r="J494" s="662">
        <v>7.5</v>
      </c>
      <c r="K494" s="662">
        <v>32</v>
      </c>
      <c r="L494" s="662">
        <v>10.1</v>
      </c>
      <c r="M494" s="662">
        <v>2</v>
      </c>
      <c r="N494" s="662" t="s">
        <v>1258</v>
      </c>
      <c r="O494" s="662">
        <v>33950</v>
      </c>
      <c r="P494" s="662" t="s">
        <v>22</v>
      </c>
      <c r="Q494" s="667">
        <f t="shared" si="89"/>
        <v>38.933332999999998</v>
      </c>
      <c r="R494" s="667">
        <f t="shared" si="90"/>
        <v>141.125</v>
      </c>
      <c r="T494" s="668" t="s">
        <v>4605</v>
      </c>
      <c r="U494" s="668" t="s">
        <v>4605</v>
      </c>
      <c r="V494" s="668" t="s">
        <v>4605</v>
      </c>
      <c r="W494" s="668" t="s">
        <v>22</v>
      </c>
      <c r="X494" s="668" t="s">
        <v>22</v>
      </c>
      <c r="Y494" s="668" t="s">
        <v>22</v>
      </c>
      <c r="Z494" s="668" t="s">
        <v>22</v>
      </c>
      <c r="AB494" s="662" t="str">
        <f t="shared" si="80"/>
        <v>昭49.11.1</v>
      </c>
      <c r="AC494" s="662" t="str">
        <f t="shared" si="81"/>
        <v>昭51.2.15</v>
      </c>
      <c r="AD494" s="662" t="str">
        <f t="shared" si="84"/>
        <v>#</v>
      </c>
      <c r="AE494" s="662" t="str">
        <f t="shared" si="82"/>
        <v>昭51.2.15</v>
      </c>
      <c r="AF494" s="662" t="str">
        <f t="shared" si="85"/>
        <v>昭51.2.15</v>
      </c>
      <c r="AG494" s="662" t="str">
        <f t="shared" si="86"/>
        <v/>
      </c>
      <c r="AH494" s="662">
        <f t="shared" si="83"/>
        <v>8</v>
      </c>
      <c r="AI494" s="662" t="str">
        <f t="shared" si="87"/>
        <v>33</v>
      </c>
      <c r="AJ494" s="662" t="str">
        <f t="shared" si="88"/>
        <v>33_一関</v>
      </c>
      <c r="AK494" s="693" t="str">
        <f>IFERROR(VLOOKUP(AJ494,観測点コードリスト!$L$2:$N$1665,3,FALSE),"")</f>
        <v>0238</v>
      </c>
    </row>
    <row r="495" spans="1:37" ht="18.75" hidden="1" customHeight="1">
      <c r="A495" s="662" t="s">
        <v>1093</v>
      </c>
      <c r="B495" s="662">
        <v>33915</v>
      </c>
      <c r="C495" s="662" t="s">
        <v>4609</v>
      </c>
      <c r="D495" s="662" t="s">
        <v>1118</v>
      </c>
      <c r="E495" s="662" t="s">
        <v>1119</v>
      </c>
      <c r="F495" s="662" t="s">
        <v>1120</v>
      </c>
      <c r="G495" s="662">
        <v>40</v>
      </c>
      <c r="H495" s="662">
        <v>3.6</v>
      </c>
      <c r="I495" s="662">
        <v>141</v>
      </c>
      <c r="J495" s="662">
        <v>13.5</v>
      </c>
      <c r="K495" s="662">
        <v>430</v>
      </c>
      <c r="L495" s="662" t="s">
        <v>22</v>
      </c>
      <c r="M495" s="662" t="s">
        <v>22</v>
      </c>
      <c r="N495" s="662" t="s">
        <v>4668</v>
      </c>
      <c r="O495" s="662" t="s">
        <v>4740</v>
      </c>
      <c r="P495" s="662" t="s">
        <v>22</v>
      </c>
      <c r="Q495" s="667">
        <f t="shared" si="89"/>
        <v>40.06</v>
      </c>
      <c r="R495" s="667">
        <f t="shared" si="90"/>
        <v>141.22499999999999</v>
      </c>
      <c r="T495" s="668" t="s">
        <v>22</v>
      </c>
      <c r="U495" s="668" t="s">
        <v>22</v>
      </c>
      <c r="V495" s="668" t="s">
        <v>22</v>
      </c>
      <c r="W495" s="668" t="s">
        <v>22</v>
      </c>
      <c r="X495" s="668" t="s">
        <v>4605</v>
      </c>
      <c r="Y495" s="668" t="s">
        <v>22</v>
      </c>
      <c r="Z495" s="668" t="s">
        <v>22</v>
      </c>
      <c r="AB495" s="662" t="str">
        <f t="shared" si="80"/>
        <v>-</v>
      </c>
      <c r="AC495" s="662" t="str">
        <f t="shared" si="81"/>
        <v>昭54.11.13</v>
      </c>
      <c r="AD495" s="662" t="str">
        <f t="shared" si="84"/>
        <v>昭</v>
      </c>
      <c r="AE495" s="662" t="str">
        <f t="shared" si="82"/>
        <v>昭54.11.13</v>
      </c>
      <c r="AF495" s="662" t="str">
        <f t="shared" si="85"/>
        <v>昭54.11.13</v>
      </c>
      <c r="AG495" s="662" t="str">
        <f t="shared" si="86"/>
        <v/>
      </c>
      <c r="AH495" s="662">
        <f t="shared" si="83"/>
        <v>9</v>
      </c>
      <c r="AI495" s="662" t="str">
        <f t="shared" si="87"/>
        <v>33</v>
      </c>
      <c r="AJ495" s="662" t="str">
        <f t="shared" si="88"/>
        <v>33_奥中山</v>
      </c>
      <c r="AK495" s="693" t="str">
        <f>IFERROR(VLOOKUP(AJ495,観測点コードリスト!$L$2:$N$1665,3,FALSE),"")</f>
        <v>1215</v>
      </c>
    </row>
    <row r="496" spans="1:37" hidden="1">
      <c r="A496" s="662" t="s">
        <v>1093</v>
      </c>
      <c r="B496" s="662">
        <v>33920</v>
      </c>
      <c r="C496" s="662" t="s">
        <v>4609</v>
      </c>
      <c r="D496" s="662" t="s">
        <v>1121</v>
      </c>
      <c r="E496" s="662" t="s">
        <v>1122</v>
      </c>
      <c r="F496" s="662" t="s">
        <v>1123</v>
      </c>
      <c r="G496" s="662">
        <v>40</v>
      </c>
      <c r="H496" s="662">
        <v>2.4</v>
      </c>
      <c r="I496" s="662">
        <v>141</v>
      </c>
      <c r="J496" s="662">
        <v>27.4</v>
      </c>
      <c r="K496" s="662">
        <v>418</v>
      </c>
      <c r="L496" s="662" t="s">
        <v>22</v>
      </c>
      <c r="M496" s="662" t="s">
        <v>22</v>
      </c>
      <c r="N496" s="662" t="s">
        <v>4669</v>
      </c>
      <c r="O496" s="662" t="s">
        <v>4740</v>
      </c>
      <c r="P496" s="662" t="s">
        <v>22</v>
      </c>
      <c r="Q496" s="667">
        <f t="shared" si="89"/>
        <v>40.04</v>
      </c>
      <c r="R496" s="667">
        <f t="shared" si="90"/>
        <v>141.45666700000001</v>
      </c>
      <c r="T496" s="668" t="s">
        <v>22</v>
      </c>
      <c r="U496" s="668" t="s">
        <v>22</v>
      </c>
      <c r="V496" s="668" t="s">
        <v>22</v>
      </c>
      <c r="W496" s="668" t="s">
        <v>22</v>
      </c>
      <c r="X496" s="668" t="s">
        <v>4605</v>
      </c>
      <c r="Y496" s="668" t="s">
        <v>22</v>
      </c>
      <c r="Z496" s="668" t="s">
        <v>22</v>
      </c>
      <c r="AB496" s="662" t="str">
        <f t="shared" si="80"/>
        <v>-</v>
      </c>
      <c r="AC496" s="662" t="str">
        <f t="shared" si="81"/>
        <v>昭59.10.29</v>
      </c>
      <c r="AD496" s="662" t="str">
        <f t="shared" si="84"/>
        <v>昭</v>
      </c>
      <c r="AE496" s="662" t="str">
        <f t="shared" si="82"/>
        <v>昭59.10.29</v>
      </c>
      <c r="AF496" s="662" t="str">
        <f t="shared" si="85"/>
        <v>昭59.10.29</v>
      </c>
      <c r="AG496" s="662" t="str">
        <f t="shared" si="86"/>
        <v/>
      </c>
      <c r="AH496" s="662">
        <f t="shared" si="83"/>
        <v>9</v>
      </c>
      <c r="AI496" s="662" t="str">
        <f t="shared" si="87"/>
        <v>33</v>
      </c>
      <c r="AJ496" s="662" t="str">
        <f t="shared" si="88"/>
        <v>33_葛巻</v>
      </c>
      <c r="AK496" s="693" t="str">
        <f>IFERROR(VLOOKUP(AJ496,観測点コードリスト!$L$2:$N$1665,3,FALSE),"")</f>
        <v>0211</v>
      </c>
    </row>
    <row r="497" spans="1:37">
      <c r="A497" s="662" t="s">
        <v>1093</v>
      </c>
      <c r="B497" s="662">
        <v>33921</v>
      </c>
      <c r="C497" s="662" t="s">
        <v>17</v>
      </c>
      <c r="D497" s="662" t="s">
        <v>1259</v>
      </c>
      <c r="E497" s="662" t="s">
        <v>1260</v>
      </c>
      <c r="F497" s="662" t="s">
        <v>1261</v>
      </c>
      <c r="G497" s="662">
        <v>38</v>
      </c>
      <c r="H497" s="662">
        <v>55.3</v>
      </c>
      <c r="I497" s="662">
        <v>141</v>
      </c>
      <c r="J497" s="662">
        <v>19.8</v>
      </c>
      <c r="K497" s="662">
        <v>120</v>
      </c>
      <c r="L497" s="662">
        <v>10</v>
      </c>
      <c r="M497" s="662">
        <v>2</v>
      </c>
      <c r="N497" s="662" t="s">
        <v>995</v>
      </c>
      <c r="O497" s="662" t="s">
        <v>22</v>
      </c>
      <c r="P497" s="662" t="s">
        <v>40</v>
      </c>
      <c r="Q497" s="667">
        <f t="shared" si="89"/>
        <v>38.921666999999999</v>
      </c>
      <c r="R497" s="667">
        <f t="shared" si="90"/>
        <v>141.33000000000001</v>
      </c>
      <c r="T497" s="668" t="s">
        <v>4605</v>
      </c>
      <c r="U497" s="668" t="s">
        <v>4605</v>
      </c>
      <c r="V497" s="668" t="s">
        <v>4605</v>
      </c>
      <c r="W497" s="668" t="s">
        <v>22</v>
      </c>
      <c r="X497" s="668" t="s">
        <v>22</v>
      </c>
      <c r="Y497" s="668" t="s">
        <v>22</v>
      </c>
      <c r="Z497" s="668" t="s">
        <v>22</v>
      </c>
      <c r="AB497" s="662" t="str">
        <f t="shared" si="80"/>
        <v>昭49.11.1</v>
      </c>
      <c r="AC497" s="662" t="str">
        <f t="shared" si="81"/>
        <v>昭51.11.27</v>
      </c>
      <c r="AD497" s="662" t="str">
        <f t="shared" si="84"/>
        <v>#</v>
      </c>
      <c r="AE497" s="662" t="str">
        <f t="shared" si="82"/>
        <v>昭51.11.27</v>
      </c>
      <c r="AF497" s="662" t="str">
        <f t="shared" si="85"/>
        <v>昭51.11.27</v>
      </c>
      <c r="AG497" s="662" t="str">
        <f t="shared" si="86"/>
        <v/>
      </c>
      <c r="AH497" s="662">
        <f t="shared" si="83"/>
        <v>9</v>
      </c>
      <c r="AI497" s="662" t="str">
        <f t="shared" si="87"/>
        <v>33</v>
      </c>
      <c r="AJ497" s="662" t="str">
        <f t="shared" si="88"/>
        <v>33_千厩</v>
      </c>
      <c r="AK497" s="693" t="str">
        <f>IFERROR(VLOOKUP(AJ497,観測点コードリスト!$L$2:$N$1665,3,FALSE),"")</f>
        <v>0239</v>
      </c>
    </row>
    <row r="498" spans="1:37" hidden="1">
      <c r="A498" s="662" t="s">
        <v>1093</v>
      </c>
      <c r="B498" s="662">
        <v>33925</v>
      </c>
      <c r="C498" s="662" t="s">
        <v>4609</v>
      </c>
      <c r="D498" s="662" t="s">
        <v>1161</v>
      </c>
      <c r="E498" s="662" t="s">
        <v>1162</v>
      </c>
      <c r="F498" s="662" t="s">
        <v>1163</v>
      </c>
      <c r="G498" s="662">
        <v>39</v>
      </c>
      <c r="H498" s="662">
        <v>41.8</v>
      </c>
      <c r="I498" s="662">
        <v>140</v>
      </c>
      <c r="J498" s="662">
        <v>58.5</v>
      </c>
      <c r="K498" s="662">
        <v>195</v>
      </c>
      <c r="L498" s="662" t="s">
        <v>22</v>
      </c>
      <c r="M498" s="662" t="s">
        <v>22</v>
      </c>
      <c r="N498" s="662" t="s">
        <v>4670</v>
      </c>
      <c r="O498" s="662" t="s">
        <v>4740</v>
      </c>
      <c r="P498" s="662" t="s">
        <v>22</v>
      </c>
      <c r="Q498" s="667">
        <f t="shared" si="89"/>
        <v>39.696666999999998</v>
      </c>
      <c r="R498" s="667">
        <f t="shared" si="90"/>
        <v>140.97499999999999</v>
      </c>
      <c r="T498" s="668" t="s">
        <v>22</v>
      </c>
      <c r="U498" s="668" t="s">
        <v>22</v>
      </c>
      <c r="V498" s="668" t="s">
        <v>22</v>
      </c>
      <c r="W498" s="668" t="s">
        <v>22</v>
      </c>
      <c r="X498" s="668" t="s">
        <v>4605</v>
      </c>
      <c r="Y498" s="668" t="s">
        <v>22</v>
      </c>
      <c r="Z498" s="668" t="s">
        <v>22</v>
      </c>
      <c r="AB498" s="662" t="str">
        <f t="shared" si="80"/>
        <v>-</v>
      </c>
      <c r="AC498" s="662" t="str">
        <f t="shared" si="81"/>
        <v>昭58.11.18</v>
      </c>
      <c r="AD498" s="662" t="str">
        <f t="shared" si="84"/>
        <v>昭</v>
      </c>
      <c r="AE498" s="662" t="str">
        <f t="shared" si="82"/>
        <v>昭58.11.18</v>
      </c>
      <c r="AF498" s="662" t="str">
        <f t="shared" si="85"/>
        <v>昭58.11.18</v>
      </c>
      <c r="AG498" s="662" t="str">
        <f t="shared" si="86"/>
        <v/>
      </c>
      <c r="AH498" s="662">
        <f t="shared" si="83"/>
        <v>9</v>
      </c>
      <c r="AI498" s="662" t="str">
        <f t="shared" si="87"/>
        <v>33</v>
      </c>
      <c r="AJ498" s="662" t="str">
        <f t="shared" si="88"/>
        <v>33_雫石</v>
      </c>
      <c r="AK498" s="693" t="str">
        <f>IFERROR(VLOOKUP(AJ498,観測点コードリスト!$L$2:$N$1665,3,FALSE),"")</f>
        <v>0221</v>
      </c>
    </row>
    <row r="499" spans="1:37" hidden="1">
      <c r="A499" s="662" t="s">
        <v>1093</v>
      </c>
      <c r="B499" s="662">
        <v>33927</v>
      </c>
      <c r="C499" s="662" t="s">
        <v>23</v>
      </c>
      <c r="D499" s="662" t="s">
        <v>1164</v>
      </c>
      <c r="E499" s="662" t="s">
        <v>1165</v>
      </c>
      <c r="F499" s="662" t="s">
        <v>1166</v>
      </c>
      <c r="G499" s="662">
        <v>39</v>
      </c>
      <c r="H499" s="662">
        <v>41.9</v>
      </c>
      <c r="I499" s="662">
        <v>141</v>
      </c>
      <c r="J499" s="662">
        <v>9.9</v>
      </c>
      <c r="K499" s="662">
        <v>155</v>
      </c>
      <c r="L499" s="662" t="s">
        <v>22</v>
      </c>
      <c r="M499" s="662" t="s">
        <v>22</v>
      </c>
      <c r="N499" s="662" t="s">
        <v>4671</v>
      </c>
      <c r="O499" s="662" t="s">
        <v>4740</v>
      </c>
      <c r="P499" s="662" t="s">
        <v>22</v>
      </c>
      <c r="Q499" s="667">
        <f t="shared" si="89"/>
        <v>39.698332999999998</v>
      </c>
      <c r="R499" s="667">
        <f t="shared" si="90"/>
        <v>141.16499999999999</v>
      </c>
      <c r="T499" s="668" t="s">
        <v>22</v>
      </c>
      <c r="U499" s="668" t="s">
        <v>22</v>
      </c>
      <c r="V499" s="668" t="s">
        <v>22</v>
      </c>
      <c r="W499" s="668" t="s">
        <v>22</v>
      </c>
      <c r="X499" s="668" t="s">
        <v>4605</v>
      </c>
      <c r="Y499" s="668" t="s">
        <v>22</v>
      </c>
      <c r="Z499" s="668" t="s">
        <v>22</v>
      </c>
      <c r="AB499" s="662" t="str">
        <f t="shared" si="80"/>
        <v>-</v>
      </c>
      <c r="AC499" s="662" t="str">
        <f t="shared" si="81"/>
        <v>平10.12.26</v>
      </c>
      <c r="AD499" s="662" t="str">
        <f t="shared" si="84"/>
        <v>平</v>
      </c>
      <c r="AE499" s="662" t="str">
        <f t="shared" si="82"/>
        <v>平10.12.26</v>
      </c>
      <c r="AF499" s="662" t="str">
        <f t="shared" si="85"/>
        <v>平10.12.26</v>
      </c>
      <c r="AG499" s="662" t="str">
        <f t="shared" si="86"/>
        <v/>
      </c>
      <c r="AH499" s="662">
        <f t="shared" si="83"/>
        <v>9</v>
      </c>
      <c r="AI499" s="662" t="str">
        <f t="shared" si="87"/>
        <v>33</v>
      </c>
      <c r="AJ499" s="662" t="str">
        <f t="shared" si="88"/>
        <v>33_盛岡</v>
      </c>
      <c r="AK499" s="693" t="str">
        <f>IFERROR(VLOOKUP(AJ499,観測点コードリスト!$L$2:$N$1665,3,FALSE),"")</f>
        <v>47584</v>
      </c>
    </row>
    <row r="500" spans="1:37" ht="18.75" hidden="1" customHeight="1">
      <c r="A500" s="662" t="s">
        <v>1093</v>
      </c>
      <c r="B500" s="662">
        <v>33930</v>
      </c>
      <c r="C500" s="662" t="s">
        <v>4609</v>
      </c>
      <c r="D500" s="662" t="s">
        <v>1213</v>
      </c>
      <c r="E500" s="662" t="s">
        <v>1214</v>
      </c>
      <c r="F500" s="662" t="s">
        <v>1215</v>
      </c>
      <c r="G500" s="662">
        <v>39</v>
      </c>
      <c r="H500" s="662">
        <v>20.3</v>
      </c>
      <c r="I500" s="662">
        <v>141</v>
      </c>
      <c r="J500" s="662">
        <v>32.6</v>
      </c>
      <c r="K500" s="662">
        <v>275</v>
      </c>
      <c r="L500" s="662" t="s">
        <v>22</v>
      </c>
      <c r="M500" s="662" t="s">
        <v>22</v>
      </c>
      <c r="N500" s="662" t="s">
        <v>4672</v>
      </c>
      <c r="O500" s="662" t="s">
        <v>4740</v>
      </c>
      <c r="P500" s="662" t="s">
        <v>22</v>
      </c>
      <c r="Q500" s="667">
        <f t="shared" si="89"/>
        <v>39.338332999999999</v>
      </c>
      <c r="R500" s="667">
        <f t="shared" si="90"/>
        <v>141.54333299999999</v>
      </c>
      <c r="T500" s="668" t="s">
        <v>22</v>
      </c>
      <c r="U500" s="668" t="s">
        <v>22</v>
      </c>
      <c r="V500" s="668" t="s">
        <v>22</v>
      </c>
      <c r="W500" s="668" t="s">
        <v>22</v>
      </c>
      <c r="X500" s="668" t="s">
        <v>4605</v>
      </c>
      <c r="Y500" s="668" t="s">
        <v>22</v>
      </c>
      <c r="Z500" s="668" t="s">
        <v>22</v>
      </c>
      <c r="AB500" s="662" t="str">
        <f t="shared" si="80"/>
        <v>-</v>
      </c>
      <c r="AC500" s="662" t="str">
        <f t="shared" si="81"/>
        <v>昭59.11.9</v>
      </c>
      <c r="AD500" s="662" t="str">
        <f t="shared" si="84"/>
        <v>昭</v>
      </c>
      <c r="AE500" s="662" t="str">
        <f t="shared" si="82"/>
        <v>昭59.11.9</v>
      </c>
      <c r="AF500" s="662" t="str">
        <f t="shared" si="85"/>
        <v>昭59.11.9</v>
      </c>
      <c r="AG500" s="662" t="str">
        <f t="shared" si="86"/>
        <v/>
      </c>
      <c r="AH500" s="662">
        <f t="shared" si="83"/>
        <v>8</v>
      </c>
      <c r="AI500" s="662" t="str">
        <f t="shared" si="87"/>
        <v>33</v>
      </c>
      <c r="AJ500" s="662" t="str">
        <f t="shared" si="88"/>
        <v>33_遠野</v>
      </c>
      <c r="AK500" s="693" t="str">
        <f>IFERROR(VLOOKUP(AJ500,観測点コードリスト!$L$2:$N$1665,3,FALSE),"")</f>
        <v>0231</v>
      </c>
    </row>
    <row r="501" spans="1:37" ht="18.75" hidden="1" customHeight="1">
      <c r="A501" s="662" t="s">
        <v>1093</v>
      </c>
      <c r="B501" s="662">
        <v>33933</v>
      </c>
      <c r="C501" s="662" t="s">
        <v>23</v>
      </c>
      <c r="D501" s="662" t="s">
        <v>1171</v>
      </c>
      <c r="E501" s="662" t="s">
        <v>1172</v>
      </c>
      <c r="F501" s="662" t="s">
        <v>1173</v>
      </c>
      <c r="G501" s="662">
        <v>39</v>
      </c>
      <c r="H501" s="662">
        <v>38.799999999999997</v>
      </c>
      <c r="I501" s="662">
        <v>141</v>
      </c>
      <c r="J501" s="662">
        <v>57.9</v>
      </c>
      <c r="K501" s="662">
        <v>43</v>
      </c>
      <c r="L501" s="662" t="s">
        <v>22</v>
      </c>
      <c r="M501" s="662" t="s">
        <v>22</v>
      </c>
      <c r="N501" s="662" t="s">
        <v>4658</v>
      </c>
      <c r="O501" s="662" t="s">
        <v>4740</v>
      </c>
      <c r="P501" s="662" t="s">
        <v>22</v>
      </c>
      <c r="Q501" s="667">
        <f t="shared" si="89"/>
        <v>39.646667000000001</v>
      </c>
      <c r="R501" s="667">
        <f t="shared" si="90"/>
        <v>141.965</v>
      </c>
      <c r="T501" s="668" t="s">
        <v>22</v>
      </c>
      <c r="U501" s="668" t="s">
        <v>22</v>
      </c>
      <c r="V501" s="668" t="s">
        <v>22</v>
      </c>
      <c r="W501" s="668" t="s">
        <v>22</v>
      </c>
      <c r="X501" s="668" t="s">
        <v>4605</v>
      </c>
      <c r="Y501" s="668" t="s">
        <v>22</v>
      </c>
      <c r="Z501" s="668" t="s">
        <v>22</v>
      </c>
      <c r="AB501" s="662" t="str">
        <f t="shared" si="80"/>
        <v>-</v>
      </c>
      <c r="AC501" s="662" t="str">
        <f t="shared" si="81"/>
        <v>平10.3.2</v>
      </c>
      <c r="AD501" s="662" t="str">
        <f t="shared" si="84"/>
        <v>平</v>
      </c>
      <c r="AE501" s="662" t="str">
        <f t="shared" si="82"/>
        <v>平10.3.2</v>
      </c>
      <c r="AF501" s="662" t="str">
        <f t="shared" si="85"/>
        <v>平10.3.2</v>
      </c>
      <c r="AG501" s="662" t="str">
        <f t="shared" si="86"/>
        <v/>
      </c>
      <c r="AH501" s="662">
        <f t="shared" si="83"/>
        <v>7</v>
      </c>
      <c r="AI501" s="662" t="str">
        <f t="shared" si="87"/>
        <v>33</v>
      </c>
      <c r="AJ501" s="662" t="str">
        <f t="shared" si="88"/>
        <v>33_宮古</v>
      </c>
      <c r="AK501" s="693" t="str">
        <f>IFERROR(VLOOKUP(AJ501,観測点コードリスト!$L$2:$N$1665,3,FALSE),"")</f>
        <v>47585</v>
      </c>
    </row>
    <row r="502" spans="1:37" hidden="1">
      <c r="A502" s="662" t="s">
        <v>1093</v>
      </c>
      <c r="B502" s="662">
        <v>33935</v>
      </c>
      <c r="C502" s="662" t="s">
        <v>4609</v>
      </c>
      <c r="D502" s="662" t="s">
        <v>1209</v>
      </c>
      <c r="E502" s="662" t="s">
        <v>1210</v>
      </c>
      <c r="F502" s="662" t="s">
        <v>1211</v>
      </c>
      <c r="G502" s="662">
        <v>39</v>
      </c>
      <c r="H502" s="662">
        <v>18.600000000000001</v>
      </c>
      <c r="I502" s="662">
        <v>140</v>
      </c>
      <c r="J502" s="662">
        <v>46.6</v>
      </c>
      <c r="K502" s="662">
        <v>250</v>
      </c>
      <c r="L502" s="662" t="s">
        <v>22</v>
      </c>
      <c r="M502" s="662" t="s">
        <v>22</v>
      </c>
      <c r="N502" s="662" t="s">
        <v>4668</v>
      </c>
      <c r="O502" s="662" t="s">
        <v>4740</v>
      </c>
      <c r="P502" s="662" t="s">
        <v>22</v>
      </c>
      <c r="Q502" s="667">
        <f t="shared" si="89"/>
        <v>39.31</v>
      </c>
      <c r="R502" s="667">
        <f t="shared" si="90"/>
        <v>140.776667</v>
      </c>
      <c r="T502" s="668" t="s">
        <v>22</v>
      </c>
      <c r="U502" s="668" t="s">
        <v>22</v>
      </c>
      <c r="V502" s="668" t="s">
        <v>22</v>
      </c>
      <c r="W502" s="668" t="s">
        <v>22</v>
      </c>
      <c r="X502" s="668" t="s">
        <v>4605</v>
      </c>
      <c r="Y502" s="668" t="s">
        <v>22</v>
      </c>
      <c r="Z502" s="668" t="s">
        <v>22</v>
      </c>
      <c r="AB502" s="662" t="str">
        <f t="shared" si="80"/>
        <v>-</v>
      </c>
      <c r="AC502" s="662" t="str">
        <f t="shared" si="81"/>
        <v>昭54.11.13</v>
      </c>
      <c r="AD502" s="662" t="str">
        <f t="shared" si="84"/>
        <v>昭</v>
      </c>
      <c r="AE502" s="662" t="str">
        <f t="shared" si="82"/>
        <v>昭54.11.13</v>
      </c>
      <c r="AF502" s="662" t="str">
        <f t="shared" si="85"/>
        <v>昭54.11.13</v>
      </c>
      <c r="AG502" s="662" t="str">
        <f t="shared" si="86"/>
        <v/>
      </c>
      <c r="AH502" s="662">
        <f t="shared" si="83"/>
        <v>9</v>
      </c>
      <c r="AI502" s="662" t="str">
        <f t="shared" si="87"/>
        <v>33</v>
      </c>
      <c r="AJ502" s="662" t="str">
        <f t="shared" si="88"/>
        <v>33_湯田</v>
      </c>
      <c r="AK502" s="693" t="str">
        <f>IFERROR(VLOOKUP(AJ502,観測点コードリスト!$L$2:$N$1665,3,FALSE),"")</f>
        <v>0229</v>
      </c>
    </row>
    <row r="503" spans="1:37" ht="18.75" hidden="1" customHeight="1">
      <c r="A503" s="662" t="s">
        <v>1093</v>
      </c>
      <c r="B503" s="662">
        <v>33940</v>
      </c>
      <c r="C503" s="662" t="s">
        <v>4609</v>
      </c>
      <c r="D503" s="662" t="s">
        <v>1220</v>
      </c>
      <c r="E503" s="662" t="s">
        <v>1221</v>
      </c>
      <c r="F503" s="662" t="s">
        <v>1222</v>
      </c>
      <c r="G503" s="662">
        <v>39</v>
      </c>
      <c r="H503" s="662">
        <v>17.3</v>
      </c>
      <c r="I503" s="662">
        <v>141</v>
      </c>
      <c r="J503" s="662">
        <v>6.6</v>
      </c>
      <c r="K503" s="662">
        <v>61</v>
      </c>
      <c r="L503" s="662" t="s">
        <v>22</v>
      </c>
      <c r="M503" s="662" t="s">
        <v>22</v>
      </c>
      <c r="N503" s="662" t="s">
        <v>4673</v>
      </c>
      <c r="O503" s="662" t="s">
        <v>4740</v>
      </c>
      <c r="P503" s="662" t="s">
        <v>22</v>
      </c>
      <c r="Q503" s="667">
        <f t="shared" si="89"/>
        <v>39.288333000000002</v>
      </c>
      <c r="R503" s="667">
        <f t="shared" si="90"/>
        <v>141.11000000000001</v>
      </c>
      <c r="T503" s="668" t="s">
        <v>22</v>
      </c>
      <c r="U503" s="668" t="s">
        <v>22</v>
      </c>
      <c r="V503" s="668" t="s">
        <v>22</v>
      </c>
      <c r="W503" s="668" t="s">
        <v>22</v>
      </c>
      <c r="X503" s="668" t="s">
        <v>4605</v>
      </c>
      <c r="Y503" s="668" t="s">
        <v>22</v>
      </c>
      <c r="Z503" s="668" t="s">
        <v>22</v>
      </c>
      <c r="AB503" s="662" t="str">
        <f t="shared" si="80"/>
        <v>-</v>
      </c>
      <c r="AC503" s="662" t="str">
        <f t="shared" si="81"/>
        <v>昭59.11.26</v>
      </c>
      <c r="AD503" s="662" t="str">
        <f t="shared" si="84"/>
        <v>昭</v>
      </c>
      <c r="AE503" s="662" t="str">
        <f t="shared" si="82"/>
        <v>昭59.11.26</v>
      </c>
      <c r="AF503" s="662" t="str">
        <f t="shared" si="85"/>
        <v>昭59.11.26</v>
      </c>
      <c r="AG503" s="662" t="str">
        <f t="shared" si="86"/>
        <v/>
      </c>
      <c r="AH503" s="662">
        <f t="shared" si="83"/>
        <v>9</v>
      </c>
      <c r="AI503" s="662" t="str">
        <f t="shared" si="87"/>
        <v>33</v>
      </c>
      <c r="AJ503" s="662" t="str">
        <f t="shared" si="88"/>
        <v>33_北上</v>
      </c>
      <c r="AK503" s="693" t="str">
        <f>IFERROR(VLOOKUP(AJ503,観測点コードリスト!$L$2:$N$1665,3,FALSE),"")</f>
        <v>0230</v>
      </c>
    </row>
    <row r="504" spans="1:37" hidden="1">
      <c r="A504" s="662" t="s">
        <v>1093</v>
      </c>
      <c r="B504" s="662">
        <v>33945</v>
      </c>
      <c r="C504" s="662" t="s">
        <v>4609</v>
      </c>
      <c r="D504" s="662" t="s">
        <v>1239</v>
      </c>
      <c r="E504" s="662" t="s">
        <v>1240</v>
      </c>
      <c r="F504" s="662" t="s">
        <v>1241</v>
      </c>
      <c r="G504" s="662">
        <v>39</v>
      </c>
      <c r="H504" s="662">
        <v>0.7</v>
      </c>
      <c r="I504" s="662">
        <v>140</v>
      </c>
      <c r="J504" s="662">
        <v>51.9</v>
      </c>
      <c r="K504" s="662">
        <v>350</v>
      </c>
      <c r="L504" s="662" t="s">
        <v>22</v>
      </c>
      <c r="M504" s="662" t="s">
        <v>22</v>
      </c>
      <c r="N504" s="662" t="s">
        <v>4674</v>
      </c>
      <c r="O504" s="662" t="s">
        <v>4740</v>
      </c>
      <c r="P504" s="662" t="s">
        <v>22</v>
      </c>
      <c r="Q504" s="667">
        <f t="shared" si="89"/>
        <v>39.011667000000003</v>
      </c>
      <c r="R504" s="667">
        <f t="shared" si="90"/>
        <v>140.86500000000001</v>
      </c>
      <c r="T504" s="668" t="s">
        <v>22</v>
      </c>
      <c r="U504" s="668" t="s">
        <v>22</v>
      </c>
      <c r="V504" s="668" t="s">
        <v>22</v>
      </c>
      <c r="W504" s="668" t="s">
        <v>22</v>
      </c>
      <c r="X504" s="668" t="s">
        <v>4605</v>
      </c>
      <c r="Y504" s="668" t="s">
        <v>22</v>
      </c>
      <c r="Z504" s="668" t="s">
        <v>22</v>
      </c>
      <c r="AB504" s="662" t="str">
        <f t="shared" si="80"/>
        <v>-</v>
      </c>
      <c r="AC504" s="662" t="str">
        <f t="shared" si="81"/>
        <v>昭58.11.10</v>
      </c>
      <c r="AD504" s="662" t="str">
        <f t="shared" si="84"/>
        <v>昭</v>
      </c>
      <c r="AE504" s="662" t="str">
        <f t="shared" si="82"/>
        <v>昭58.11.10</v>
      </c>
      <c r="AF504" s="662" t="str">
        <f t="shared" si="85"/>
        <v>昭58.11.10</v>
      </c>
      <c r="AG504" s="662" t="str">
        <f t="shared" si="86"/>
        <v/>
      </c>
      <c r="AH504" s="662">
        <f t="shared" si="83"/>
        <v>9</v>
      </c>
      <c r="AI504" s="662" t="str">
        <f t="shared" si="87"/>
        <v>33</v>
      </c>
      <c r="AJ504" s="662" t="str">
        <f t="shared" si="88"/>
        <v>33_祭畤</v>
      </c>
      <c r="AK504" s="693" t="str">
        <f>IFERROR(VLOOKUP(AJ504,観測点コードリスト!$L$2:$N$1665,3,FALSE),"")</f>
        <v>1028</v>
      </c>
    </row>
    <row r="505" spans="1:37" ht="18.75" hidden="1" customHeight="1">
      <c r="A505" s="662" t="s">
        <v>1093</v>
      </c>
      <c r="B505" s="662">
        <v>33947</v>
      </c>
      <c r="C505" s="662" t="s">
        <v>23</v>
      </c>
      <c r="D505" s="662" t="s">
        <v>1251</v>
      </c>
      <c r="E505" s="662" t="s">
        <v>1252</v>
      </c>
      <c r="F505" s="662" t="s">
        <v>1253</v>
      </c>
      <c r="G505" s="662">
        <v>39</v>
      </c>
      <c r="H505" s="662">
        <v>3.8</v>
      </c>
      <c r="I505" s="662">
        <v>141</v>
      </c>
      <c r="J505" s="662">
        <v>42.8</v>
      </c>
      <c r="K505" s="662">
        <v>37</v>
      </c>
      <c r="L505" s="662" t="s">
        <v>22</v>
      </c>
      <c r="M505" s="662" t="s">
        <v>22</v>
      </c>
      <c r="N505" s="662" t="s">
        <v>4658</v>
      </c>
      <c r="O505" s="662" t="s">
        <v>4740</v>
      </c>
      <c r="P505" s="662" t="s">
        <v>22</v>
      </c>
      <c r="Q505" s="667">
        <f t="shared" si="89"/>
        <v>39.063333</v>
      </c>
      <c r="R505" s="667">
        <f t="shared" si="90"/>
        <v>141.71333300000001</v>
      </c>
      <c r="T505" s="668" t="s">
        <v>22</v>
      </c>
      <c r="U505" s="668" t="s">
        <v>22</v>
      </c>
      <c r="V505" s="668" t="s">
        <v>22</v>
      </c>
      <c r="W505" s="668" t="s">
        <v>22</v>
      </c>
      <c r="X505" s="668" t="s">
        <v>4605</v>
      </c>
      <c r="Y505" s="668" t="s">
        <v>22</v>
      </c>
      <c r="Z505" s="668" t="s">
        <v>22</v>
      </c>
      <c r="AB505" s="662" t="str">
        <f t="shared" si="80"/>
        <v>-</v>
      </c>
      <c r="AC505" s="662" t="str">
        <f t="shared" si="81"/>
        <v>平10.3.2</v>
      </c>
      <c r="AD505" s="662" t="str">
        <f t="shared" si="84"/>
        <v>平</v>
      </c>
      <c r="AE505" s="662" t="str">
        <f t="shared" si="82"/>
        <v>平10.3.2</v>
      </c>
      <c r="AF505" s="662" t="str">
        <f t="shared" si="85"/>
        <v>平10.3.2</v>
      </c>
      <c r="AG505" s="662" t="str">
        <f t="shared" si="86"/>
        <v/>
      </c>
      <c r="AH505" s="662">
        <f t="shared" si="83"/>
        <v>7</v>
      </c>
      <c r="AI505" s="662" t="str">
        <f t="shared" si="87"/>
        <v>33</v>
      </c>
      <c r="AJ505" s="662" t="str">
        <f t="shared" si="88"/>
        <v>33_大船渡</v>
      </c>
      <c r="AK505" s="693" t="str">
        <f>IFERROR(VLOOKUP(AJ505,観測点コードリスト!$L$2:$N$1665,3,FALSE),"")</f>
        <v>47512</v>
      </c>
    </row>
    <row r="506" spans="1:37" ht="18.75" hidden="1" customHeight="1">
      <c r="A506" s="662" t="s">
        <v>1093</v>
      </c>
      <c r="B506" s="662">
        <v>33950</v>
      </c>
      <c r="C506" s="662" t="s">
        <v>4609</v>
      </c>
      <c r="D506" s="662" t="s">
        <v>1255</v>
      </c>
      <c r="E506" s="662" t="s">
        <v>1256</v>
      </c>
      <c r="F506" s="662" t="s">
        <v>1257</v>
      </c>
      <c r="G506" s="662">
        <v>38</v>
      </c>
      <c r="H506" s="662">
        <v>56</v>
      </c>
      <c r="I506" s="662">
        <v>141</v>
      </c>
      <c r="J506" s="662">
        <v>7.5</v>
      </c>
      <c r="K506" s="662">
        <v>32</v>
      </c>
      <c r="L506" s="662" t="s">
        <v>22</v>
      </c>
      <c r="M506" s="662" t="s">
        <v>22</v>
      </c>
      <c r="N506" s="662" t="s">
        <v>4675</v>
      </c>
      <c r="O506" s="662" t="s">
        <v>4740</v>
      </c>
      <c r="P506" s="662" t="s">
        <v>22</v>
      </c>
      <c r="Q506" s="667">
        <f t="shared" si="89"/>
        <v>38.933332999999998</v>
      </c>
      <c r="R506" s="667">
        <f t="shared" si="90"/>
        <v>141.125</v>
      </c>
      <c r="T506" s="668" t="s">
        <v>22</v>
      </c>
      <c r="U506" s="668" t="s">
        <v>22</v>
      </c>
      <c r="V506" s="668" t="s">
        <v>22</v>
      </c>
      <c r="W506" s="668" t="s">
        <v>22</v>
      </c>
      <c r="X506" s="668" t="s">
        <v>4605</v>
      </c>
      <c r="Y506" s="668" t="s">
        <v>22</v>
      </c>
      <c r="Z506" s="668" t="s">
        <v>22</v>
      </c>
      <c r="AB506" s="662" t="str">
        <f t="shared" si="80"/>
        <v>-</v>
      </c>
      <c r="AC506" s="662" t="str">
        <f t="shared" si="81"/>
        <v>昭57.11.18</v>
      </c>
      <c r="AD506" s="662" t="str">
        <f t="shared" si="84"/>
        <v>昭</v>
      </c>
      <c r="AE506" s="662" t="str">
        <f t="shared" si="82"/>
        <v>昭57.11.18</v>
      </c>
      <c r="AF506" s="662" t="str">
        <f t="shared" si="85"/>
        <v>昭57.11.18</v>
      </c>
      <c r="AG506" s="662" t="str">
        <f t="shared" si="86"/>
        <v/>
      </c>
      <c r="AH506" s="662">
        <f t="shared" si="83"/>
        <v>9</v>
      </c>
      <c r="AI506" s="662" t="str">
        <f t="shared" si="87"/>
        <v>33</v>
      </c>
      <c r="AJ506" s="662" t="str">
        <f t="shared" si="88"/>
        <v>33_一関</v>
      </c>
      <c r="AK506" s="693" t="str">
        <f>IFERROR(VLOOKUP(AJ506,観測点コードリスト!$L$2:$N$1665,3,FALSE),"")</f>
        <v>0238</v>
      </c>
    </row>
    <row r="507" spans="1:37" hidden="1">
      <c r="A507" s="662" t="s">
        <v>1093</v>
      </c>
      <c r="B507" s="662">
        <v>33955</v>
      </c>
      <c r="C507" s="662" t="s">
        <v>4609</v>
      </c>
      <c r="D507" s="662" t="s">
        <v>1167</v>
      </c>
      <c r="E507" s="662" t="s">
        <v>1168</v>
      </c>
      <c r="F507" s="662" t="s">
        <v>1169</v>
      </c>
      <c r="G507" s="662">
        <v>39</v>
      </c>
      <c r="H507" s="662">
        <v>39</v>
      </c>
      <c r="I507" s="662">
        <v>141</v>
      </c>
      <c r="J507" s="662">
        <v>21.2</v>
      </c>
      <c r="K507" s="662">
        <v>734</v>
      </c>
      <c r="L507" s="662" t="s">
        <v>22</v>
      </c>
      <c r="M507" s="662" t="s">
        <v>22</v>
      </c>
      <c r="N507" s="662" t="s">
        <v>4676</v>
      </c>
      <c r="O507" s="662" t="s">
        <v>4740</v>
      </c>
      <c r="P507" s="662" t="s">
        <v>22</v>
      </c>
      <c r="Q507" s="667">
        <f t="shared" si="89"/>
        <v>39.65</v>
      </c>
      <c r="R507" s="667">
        <f t="shared" si="90"/>
        <v>141.35333299999999</v>
      </c>
      <c r="T507" s="668" t="s">
        <v>22</v>
      </c>
      <c r="U507" s="668" t="s">
        <v>22</v>
      </c>
      <c r="V507" s="668" t="s">
        <v>22</v>
      </c>
      <c r="W507" s="668" t="s">
        <v>22</v>
      </c>
      <c r="X507" s="668" t="s">
        <v>4605</v>
      </c>
      <c r="Y507" s="668" t="s">
        <v>22</v>
      </c>
      <c r="Z507" s="668" t="s">
        <v>22</v>
      </c>
      <c r="AB507" s="662" t="str">
        <f t="shared" si="80"/>
        <v>-</v>
      </c>
      <c r="AC507" s="662" t="str">
        <f t="shared" si="81"/>
        <v>昭60.10.25</v>
      </c>
      <c r="AD507" s="662" t="str">
        <f t="shared" si="84"/>
        <v>昭</v>
      </c>
      <c r="AE507" s="662" t="str">
        <f t="shared" si="82"/>
        <v>昭60.10.25</v>
      </c>
      <c r="AF507" s="662" t="str">
        <f t="shared" si="85"/>
        <v>昭60.10.25</v>
      </c>
      <c r="AG507" s="662" t="str">
        <f t="shared" si="86"/>
        <v/>
      </c>
      <c r="AH507" s="662">
        <f t="shared" si="83"/>
        <v>9</v>
      </c>
      <c r="AI507" s="662" t="str">
        <f t="shared" si="87"/>
        <v>33</v>
      </c>
      <c r="AJ507" s="662" t="str">
        <f t="shared" si="88"/>
        <v>33_区界</v>
      </c>
      <c r="AK507" s="693" t="str">
        <f>IFERROR(VLOOKUP(AJ507,観測点コードリスト!$L$2:$N$1665,3,FALSE),"")</f>
        <v>1447</v>
      </c>
    </row>
    <row r="508" spans="1:37" ht="18.75" hidden="1" customHeight="1">
      <c r="A508" s="662" t="s">
        <v>1093</v>
      </c>
      <c r="B508" s="662">
        <v>33960</v>
      </c>
      <c r="C508" s="662" t="s">
        <v>4609</v>
      </c>
      <c r="D508" s="662" t="s">
        <v>1111</v>
      </c>
      <c r="E508" s="662" t="s">
        <v>1112</v>
      </c>
      <c r="F508" s="662" t="s">
        <v>1113</v>
      </c>
      <c r="G508" s="662">
        <v>40</v>
      </c>
      <c r="H508" s="662">
        <v>10.1</v>
      </c>
      <c r="I508" s="662">
        <v>141</v>
      </c>
      <c r="J508" s="662">
        <v>44.9</v>
      </c>
      <c r="K508" s="662">
        <v>13</v>
      </c>
      <c r="L508" s="662" t="s">
        <v>22</v>
      </c>
      <c r="M508" s="662" t="s">
        <v>22</v>
      </c>
      <c r="N508" s="662" t="s">
        <v>4677</v>
      </c>
      <c r="O508" s="662" t="s">
        <v>4740</v>
      </c>
      <c r="P508" s="662" t="s">
        <v>22</v>
      </c>
      <c r="Q508" s="667">
        <f t="shared" si="89"/>
        <v>40.168332999999997</v>
      </c>
      <c r="R508" s="667">
        <f t="shared" si="90"/>
        <v>141.748333</v>
      </c>
      <c r="T508" s="668" t="s">
        <v>22</v>
      </c>
      <c r="U508" s="668" t="s">
        <v>22</v>
      </c>
      <c r="V508" s="668" t="s">
        <v>22</v>
      </c>
      <c r="W508" s="668" t="s">
        <v>22</v>
      </c>
      <c r="X508" s="668" t="s">
        <v>4605</v>
      </c>
      <c r="Y508" s="668" t="s">
        <v>22</v>
      </c>
      <c r="Z508" s="668" t="s">
        <v>22</v>
      </c>
      <c r="AB508" s="662" t="str">
        <f t="shared" si="80"/>
        <v>-</v>
      </c>
      <c r="AC508" s="662" t="str">
        <f t="shared" si="81"/>
        <v>昭63.11.25</v>
      </c>
      <c r="AD508" s="662" t="str">
        <f t="shared" si="84"/>
        <v>昭</v>
      </c>
      <c r="AE508" s="662" t="str">
        <f t="shared" si="82"/>
        <v>昭63.11.25</v>
      </c>
      <c r="AF508" s="662" t="str">
        <f t="shared" si="85"/>
        <v>昭63.11.25</v>
      </c>
      <c r="AG508" s="662" t="str">
        <f t="shared" si="86"/>
        <v/>
      </c>
      <c r="AH508" s="662">
        <f t="shared" si="83"/>
        <v>9</v>
      </c>
      <c r="AI508" s="662" t="str">
        <f t="shared" si="87"/>
        <v>33</v>
      </c>
      <c r="AJ508" s="662" t="str">
        <f t="shared" si="88"/>
        <v>33_久慈</v>
      </c>
      <c r="AK508" s="693" t="str">
        <f>IFERROR(VLOOKUP(AJ508,観測点コードリスト!$L$2:$N$1665,3,FALSE),"")</f>
        <v>0209</v>
      </c>
    </row>
    <row r="509" spans="1:37" hidden="1">
      <c r="A509" s="662" t="s">
        <v>1093</v>
      </c>
      <c r="B509" s="662">
        <v>33965</v>
      </c>
      <c r="C509" s="662" t="s">
        <v>4609</v>
      </c>
      <c r="D509" s="662" t="s">
        <v>1144</v>
      </c>
      <c r="E509" s="662" t="s">
        <v>1145</v>
      </c>
      <c r="F509" s="662" t="s">
        <v>1146</v>
      </c>
      <c r="G509" s="662">
        <v>39</v>
      </c>
      <c r="H509" s="662">
        <v>50.8</v>
      </c>
      <c r="I509" s="662">
        <v>141</v>
      </c>
      <c r="J509" s="662">
        <v>47.7</v>
      </c>
      <c r="K509" s="662">
        <v>105</v>
      </c>
      <c r="L509" s="662" t="s">
        <v>22</v>
      </c>
      <c r="M509" s="662" t="s">
        <v>22</v>
      </c>
      <c r="N509" s="662" t="s">
        <v>4678</v>
      </c>
      <c r="O509" s="662" t="s">
        <v>4740</v>
      </c>
      <c r="P509" s="662" t="s">
        <v>22</v>
      </c>
      <c r="Q509" s="667">
        <f t="shared" si="89"/>
        <v>39.846666999999997</v>
      </c>
      <c r="R509" s="667">
        <f t="shared" si="90"/>
        <v>141.79499999999999</v>
      </c>
      <c r="T509" s="668" t="s">
        <v>22</v>
      </c>
      <c r="U509" s="668" t="s">
        <v>22</v>
      </c>
      <c r="V509" s="668" t="s">
        <v>22</v>
      </c>
      <c r="W509" s="668" t="s">
        <v>22</v>
      </c>
      <c r="X509" s="668" t="s">
        <v>4605</v>
      </c>
      <c r="Y509" s="668" t="s">
        <v>22</v>
      </c>
      <c r="Z509" s="668" t="s">
        <v>22</v>
      </c>
      <c r="AB509" s="662" t="str">
        <f t="shared" si="80"/>
        <v>-</v>
      </c>
      <c r="AC509" s="662" t="str">
        <f t="shared" si="81"/>
        <v>平3.11.25</v>
      </c>
      <c r="AD509" s="662" t="str">
        <f t="shared" si="84"/>
        <v>平</v>
      </c>
      <c r="AE509" s="662" t="str">
        <f t="shared" si="82"/>
        <v>平3.11.25</v>
      </c>
      <c r="AF509" s="662" t="str">
        <f t="shared" si="85"/>
        <v>平3.11.25</v>
      </c>
      <c r="AG509" s="662" t="str">
        <f t="shared" si="86"/>
        <v/>
      </c>
      <c r="AH509" s="662">
        <f t="shared" si="83"/>
        <v>8</v>
      </c>
      <c r="AI509" s="662" t="str">
        <f t="shared" si="87"/>
        <v>33</v>
      </c>
      <c r="AJ509" s="662" t="str">
        <f t="shared" si="88"/>
        <v>33_岩泉</v>
      </c>
      <c r="AK509" s="693" t="str">
        <f>IFERROR(VLOOKUP(AJ509,観測点コードリスト!$L$2:$N$1665,3,FALSE),"")</f>
        <v>0218</v>
      </c>
    </row>
    <row r="510" spans="1:37">
      <c r="A510" s="662" t="s">
        <v>1262</v>
      </c>
      <c r="B510" s="662">
        <v>34012</v>
      </c>
      <c r="C510" s="662" t="s">
        <v>17</v>
      </c>
      <c r="D510" s="662" t="s">
        <v>1263</v>
      </c>
      <c r="E510" s="662" t="s">
        <v>1264</v>
      </c>
      <c r="F510" s="662" t="s">
        <v>1265</v>
      </c>
      <c r="G510" s="662">
        <v>38</v>
      </c>
      <c r="H510" s="662">
        <v>54.8</v>
      </c>
      <c r="I510" s="662">
        <v>140</v>
      </c>
      <c r="J510" s="662">
        <v>49.7</v>
      </c>
      <c r="K510" s="662">
        <v>525</v>
      </c>
      <c r="L510" s="662">
        <v>6.5</v>
      </c>
      <c r="M510" s="662">
        <v>2.5</v>
      </c>
      <c r="N510" s="662" t="s">
        <v>1266</v>
      </c>
      <c r="O510" s="662">
        <v>34906</v>
      </c>
      <c r="P510" s="662" t="s">
        <v>40</v>
      </c>
      <c r="Q510" s="667">
        <f t="shared" si="89"/>
        <v>38.913333000000002</v>
      </c>
      <c r="R510" s="667">
        <f t="shared" si="90"/>
        <v>140.82833299999999</v>
      </c>
      <c r="T510" s="668" t="s">
        <v>4605</v>
      </c>
      <c r="U510" s="668" t="s">
        <v>4605</v>
      </c>
      <c r="V510" s="668" t="s">
        <v>4605</v>
      </c>
      <c r="W510" s="668" t="s">
        <v>22</v>
      </c>
      <c r="X510" s="668" t="s">
        <v>22</v>
      </c>
      <c r="Y510" s="668" t="s">
        <v>22</v>
      </c>
      <c r="Z510" s="668" t="s">
        <v>22</v>
      </c>
      <c r="AB510" s="662" t="str">
        <f t="shared" si="80"/>
        <v>昭51.11.29</v>
      </c>
      <c r="AC510" s="662" t="str">
        <f t="shared" si="81"/>
        <v>昭51.11.29</v>
      </c>
      <c r="AD510" s="662" t="str">
        <f t="shared" si="84"/>
        <v>昭</v>
      </c>
      <c r="AE510" s="662" t="str">
        <f t="shared" si="82"/>
        <v>昭51.11.29</v>
      </c>
      <c r="AF510" s="662" t="str">
        <f t="shared" si="85"/>
        <v>昭51.11.29</v>
      </c>
      <c r="AG510" s="662" t="str">
        <f t="shared" si="86"/>
        <v/>
      </c>
      <c r="AH510" s="662">
        <f t="shared" si="83"/>
        <v>9</v>
      </c>
      <c r="AI510" s="662" t="str">
        <f t="shared" si="87"/>
        <v>34</v>
      </c>
      <c r="AJ510" s="662" t="str">
        <f t="shared" si="88"/>
        <v>34_駒ノ湯</v>
      </c>
      <c r="AK510" s="693" t="str">
        <f>IFERROR(VLOOKUP(AJ510,観測点コードリスト!$L$2:$N$1665,3,FALSE),"")</f>
        <v>1126</v>
      </c>
    </row>
    <row r="511" spans="1:37">
      <c r="A511" s="662" t="s">
        <v>1262</v>
      </c>
      <c r="B511" s="662">
        <v>34026</v>
      </c>
      <c r="C511" s="662" t="s">
        <v>17</v>
      </c>
      <c r="D511" s="662" t="s">
        <v>1267</v>
      </c>
      <c r="E511" s="662" t="s">
        <v>1268</v>
      </c>
      <c r="F511" s="662" t="s">
        <v>1269</v>
      </c>
      <c r="G511" s="662">
        <v>38</v>
      </c>
      <c r="H511" s="662">
        <v>54.4</v>
      </c>
      <c r="I511" s="662">
        <v>141</v>
      </c>
      <c r="J511" s="662">
        <v>33.4</v>
      </c>
      <c r="K511" s="662">
        <v>62</v>
      </c>
      <c r="L511" s="662">
        <v>10</v>
      </c>
      <c r="M511" s="662">
        <v>1.5</v>
      </c>
      <c r="N511" s="662" t="s">
        <v>1270</v>
      </c>
      <c r="O511" s="662" t="s">
        <v>22</v>
      </c>
      <c r="P511" s="662" t="s">
        <v>40</v>
      </c>
      <c r="Q511" s="667">
        <f t="shared" si="89"/>
        <v>38.906666999999999</v>
      </c>
      <c r="R511" s="667">
        <f t="shared" si="90"/>
        <v>141.556667</v>
      </c>
      <c r="T511" s="668" t="s">
        <v>4605</v>
      </c>
      <c r="U511" s="668" t="s">
        <v>4605</v>
      </c>
      <c r="V511" s="668" t="s">
        <v>4605</v>
      </c>
      <c r="W511" s="668" t="s">
        <v>22</v>
      </c>
      <c r="X511" s="668" t="s">
        <v>22</v>
      </c>
      <c r="Y511" s="668" t="s">
        <v>22</v>
      </c>
      <c r="Z511" s="668" t="s">
        <v>22</v>
      </c>
      <c r="AB511" s="662" t="str">
        <f t="shared" si="80"/>
        <v>昭49.11.1</v>
      </c>
      <c r="AC511" s="662" t="str">
        <f t="shared" si="81"/>
        <v>昭51.12.2</v>
      </c>
      <c r="AD511" s="662" t="str">
        <f t="shared" si="84"/>
        <v>#</v>
      </c>
      <c r="AE511" s="662" t="str">
        <f t="shared" si="82"/>
        <v>昭51.12.2</v>
      </c>
      <c r="AF511" s="662" t="str">
        <f t="shared" si="85"/>
        <v>昭51.12.2</v>
      </c>
      <c r="AG511" s="662" t="str">
        <f t="shared" si="86"/>
        <v/>
      </c>
      <c r="AH511" s="662">
        <f t="shared" si="83"/>
        <v>8</v>
      </c>
      <c r="AI511" s="662" t="str">
        <f t="shared" si="87"/>
        <v>34</v>
      </c>
      <c r="AJ511" s="662" t="str">
        <f t="shared" si="88"/>
        <v>34_気仙沼</v>
      </c>
      <c r="AK511" s="693" t="str">
        <f>IFERROR(VLOOKUP(AJ511,観測点コードリスト!$L$2:$N$1665,3,FALSE),"")</f>
        <v>0242</v>
      </c>
    </row>
    <row r="512" spans="1:37" hidden="1">
      <c r="A512" s="662" t="s">
        <v>1262</v>
      </c>
      <c r="B512" s="662">
        <v>34056</v>
      </c>
      <c r="C512" s="662" t="s">
        <v>72</v>
      </c>
      <c r="D512" s="662" t="s">
        <v>1271</v>
      </c>
      <c r="E512" s="662" t="s">
        <v>1272</v>
      </c>
      <c r="F512" s="662" t="s">
        <v>1273</v>
      </c>
      <c r="G512" s="662">
        <v>38</v>
      </c>
      <c r="H512" s="662">
        <v>48.3</v>
      </c>
      <c r="I512" s="662">
        <v>140</v>
      </c>
      <c r="J512" s="662">
        <v>56.9</v>
      </c>
      <c r="K512" s="662">
        <v>33</v>
      </c>
      <c r="L512" s="662" t="s">
        <v>22</v>
      </c>
      <c r="M512" s="662" t="s">
        <v>22</v>
      </c>
      <c r="N512" s="662" t="s">
        <v>1274</v>
      </c>
      <c r="O512" s="662" t="s">
        <v>22</v>
      </c>
      <c r="P512" s="662" t="s">
        <v>22</v>
      </c>
      <c r="Q512" s="667">
        <f t="shared" si="89"/>
        <v>38.805</v>
      </c>
      <c r="R512" s="667">
        <f t="shared" si="90"/>
        <v>140.94833299999999</v>
      </c>
      <c r="T512" s="668" t="s">
        <v>4605</v>
      </c>
      <c r="U512" s="668" t="s">
        <v>22</v>
      </c>
      <c r="V512" s="668" t="s">
        <v>22</v>
      </c>
      <c r="W512" s="668" t="s">
        <v>22</v>
      </c>
      <c r="X512" s="668" t="s">
        <v>22</v>
      </c>
      <c r="Y512" s="668" t="s">
        <v>22</v>
      </c>
      <c r="Z512" s="668" t="s">
        <v>22</v>
      </c>
      <c r="AB512" s="662" t="str">
        <f t="shared" si="80"/>
        <v>平13.9.27</v>
      </c>
      <c r="AC512" s="662" t="str">
        <f t="shared" si="81"/>
        <v>平13.9.27</v>
      </c>
      <c r="AD512" s="662" t="str">
        <f t="shared" si="84"/>
        <v>平</v>
      </c>
      <c r="AE512" s="662" t="str">
        <f t="shared" si="82"/>
        <v>平13.9.27</v>
      </c>
      <c r="AF512" s="662" t="str">
        <f t="shared" si="85"/>
        <v>平13.9.27</v>
      </c>
      <c r="AG512" s="662" t="str">
        <f t="shared" si="86"/>
        <v/>
      </c>
      <c r="AH512" s="662">
        <f t="shared" si="83"/>
        <v>8</v>
      </c>
      <c r="AI512" s="662" t="str">
        <f t="shared" si="87"/>
        <v>34</v>
      </c>
      <c r="AJ512" s="662" t="str">
        <f t="shared" si="88"/>
        <v>34_鴬沢</v>
      </c>
      <c r="AK512" s="693" t="str">
        <f>IFERROR(VLOOKUP(AJ512,観測点コードリスト!$L$2:$N$1665,3,FALSE),"")</f>
        <v>1526</v>
      </c>
    </row>
    <row r="513" spans="1:37" ht="18.75" customHeight="1">
      <c r="A513" s="662" t="s">
        <v>1262</v>
      </c>
      <c r="B513" s="662">
        <v>34096</v>
      </c>
      <c r="C513" s="662" t="s">
        <v>17</v>
      </c>
      <c r="D513" s="662" t="s">
        <v>1275</v>
      </c>
      <c r="E513" s="662" t="s">
        <v>1276</v>
      </c>
      <c r="F513" s="662" t="s">
        <v>1277</v>
      </c>
      <c r="G513" s="662">
        <v>38</v>
      </c>
      <c r="H513" s="662">
        <v>44.6</v>
      </c>
      <c r="I513" s="662">
        <v>140</v>
      </c>
      <c r="J513" s="662">
        <v>45.6</v>
      </c>
      <c r="K513" s="662">
        <v>170</v>
      </c>
      <c r="L513" s="662">
        <v>10</v>
      </c>
      <c r="M513" s="662">
        <v>2</v>
      </c>
      <c r="N513" s="662" t="s">
        <v>1278</v>
      </c>
      <c r="O513" s="662">
        <v>34900</v>
      </c>
      <c r="P513" s="662" t="s">
        <v>40</v>
      </c>
      <c r="Q513" s="667">
        <f t="shared" si="89"/>
        <v>38.743333</v>
      </c>
      <c r="R513" s="667">
        <f t="shared" si="90"/>
        <v>140.76</v>
      </c>
      <c r="T513" s="668" t="s">
        <v>4605</v>
      </c>
      <c r="U513" s="668" t="s">
        <v>4605</v>
      </c>
      <c r="V513" s="668" t="s">
        <v>4605</v>
      </c>
      <c r="W513" s="668" t="s">
        <v>22</v>
      </c>
      <c r="X513" s="668" t="s">
        <v>22</v>
      </c>
      <c r="Y513" s="668" t="s">
        <v>22</v>
      </c>
      <c r="Z513" s="668" t="s">
        <v>22</v>
      </c>
      <c r="AB513" s="662" t="str">
        <f t="shared" si="80"/>
        <v>昭51.12.4</v>
      </c>
      <c r="AC513" s="662" t="str">
        <f t="shared" si="81"/>
        <v>昭51.12.4</v>
      </c>
      <c r="AD513" s="662" t="str">
        <f t="shared" si="84"/>
        <v>昭</v>
      </c>
      <c r="AE513" s="662" t="str">
        <f t="shared" si="82"/>
        <v>昭51.12.4</v>
      </c>
      <c r="AF513" s="662" t="str">
        <f t="shared" si="85"/>
        <v>昭51.12.4</v>
      </c>
      <c r="AG513" s="662" t="str">
        <f t="shared" si="86"/>
        <v/>
      </c>
      <c r="AH513" s="662">
        <f t="shared" si="83"/>
        <v>8</v>
      </c>
      <c r="AI513" s="662" t="str">
        <f t="shared" si="87"/>
        <v>34</v>
      </c>
      <c r="AJ513" s="662" t="str">
        <f t="shared" si="88"/>
        <v>34_川渡</v>
      </c>
      <c r="AK513" s="693" t="str">
        <f>IFERROR(VLOOKUP(AJ513,観測点コードリスト!$L$2:$N$1665,3,FALSE),"")</f>
        <v>0243</v>
      </c>
    </row>
    <row r="514" spans="1:37">
      <c r="A514" s="662" t="s">
        <v>1262</v>
      </c>
      <c r="B514" s="662">
        <v>34111</v>
      </c>
      <c r="C514" s="662" t="s">
        <v>17</v>
      </c>
      <c r="D514" s="662" t="s">
        <v>1279</v>
      </c>
      <c r="E514" s="662" t="s">
        <v>1280</v>
      </c>
      <c r="F514" s="662" t="s">
        <v>1281</v>
      </c>
      <c r="G514" s="662">
        <v>38</v>
      </c>
      <c r="H514" s="662">
        <v>44.1</v>
      </c>
      <c r="I514" s="662">
        <v>141</v>
      </c>
      <c r="J514" s="662">
        <v>0.3</v>
      </c>
      <c r="K514" s="662">
        <v>25</v>
      </c>
      <c r="L514" s="662">
        <v>6.6</v>
      </c>
      <c r="M514" s="662">
        <v>2.2999999999999998</v>
      </c>
      <c r="N514" s="662" t="s">
        <v>1282</v>
      </c>
      <c r="O514" s="662" t="s">
        <v>22</v>
      </c>
      <c r="P514" s="662" t="s">
        <v>22</v>
      </c>
      <c r="Q514" s="667">
        <f t="shared" si="89"/>
        <v>38.734999999999999</v>
      </c>
      <c r="R514" s="667">
        <f t="shared" si="90"/>
        <v>141.005</v>
      </c>
      <c r="T514" s="668" t="s">
        <v>4605</v>
      </c>
      <c r="U514" s="668" t="s">
        <v>4605</v>
      </c>
      <c r="V514" s="668" t="s">
        <v>4605</v>
      </c>
      <c r="W514" s="668" t="s">
        <v>22</v>
      </c>
      <c r="X514" s="668" t="s">
        <v>22</v>
      </c>
      <c r="Y514" s="668" t="s">
        <v>22</v>
      </c>
      <c r="Z514" s="668" t="s">
        <v>22</v>
      </c>
      <c r="AB514" s="662" t="str">
        <f t="shared" si="80"/>
        <v>昭49.11.1</v>
      </c>
      <c r="AC514" s="662" t="str">
        <f t="shared" si="81"/>
        <v>昭51.2.23</v>
      </c>
      <c r="AD514" s="662" t="str">
        <f t="shared" si="84"/>
        <v>#</v>
      </c>
      <c r="AE514" s="662" t="str">
        <f t="shared" si="82"/>
        <v>昭51.2.23</v>
      </c>
      <c r="AF514" s="662" t="str">
        <f t="shared" si="85"/>
        <v>昭51.2.23</v>
      </c>
      <c r="AG514" s="662" t="str">
        <f t="shared" si="86"/>
        <v/>
      </c>
      <c r="AH514" s="662">
        <f t="shared" si="83"/>
        <v>8</v>
      </c>
      <c r="AI514" s="662" t="str">
        <f t="shared" si="87"/>
        <v>34</v>
      </c>
      <c r="AJ514" s="662" t="str">
        <f t="shared" si="88"/>
        <v>34_築館</v>
      </c>
      <c r="AK514" s="693" t="str">
        <f>IFERROR(VLOOKUP(AJ514,観測点コードリスト!$L$2:$N$1665,3,FALSE),"")</f>
        <v>0244</v>
      </c>
    </row>
    <row r="515" spans="1:37">
      <c r="A515" s="662" t="s">
        <v>1262</v>
      </c>
      <c r="B515" s="662">
        <v>34171</v>
      </c>
      <c r="C515" s="662" t="s">
        <v>17</v>
      </c>
      <c r="D515" s="662" t="s">
        <v>1283</v>
      </c>
      <c r="E515" s="662" t="s">
        <v>1284</v>
      </c>
      <c r="F515" s="662" t="s">
        <v>1285</v>
      </c>
      <c r="G515" s="662">
        <v>38</v>
      </c>
      <c r="H515" s="662">
        <v>37.6</v>
      </c>
      <c r="I515" s="662">
        <v>141</v>
      </c>
      <c r="J515" s="662">
        <v>11.3</v>
      </c>
      <c r="K515" s="662">
        <v>5</v>
      </c>
      <c r="L515" s="662">
        <v>6.5</v>
      </c>
      <c r="M515" s="662">
        <v>2</v>
      </c>
      <c r="N515" s="662" t="s">
        <v>1286</v>
      </c>
      <c r="O515" s="662" t="s">
        <v>22</v>
      </c>
      <c r="P515" s="662" t="s">
        <v>40</v>
      </c>
      <c r="Q515" s="667">
        <f t="shared" si="89"/>
        <v>38.626666999999998</v>
      </c>
      <c r="R515" s="667">
        <f t="shared" si="90"/>
        <v>141.188333</v>
      </c>
      <c r="T515" s="668" t="s">
        <v>4605</v>
      </c>
      <c r="U515" s="668" t="s">
        <v>4605</v>
      </c>
      <c r="V515" s="668" t="s">
        <v>4605</v>
      </c>
      <c r="W515" s="668" t="s">
        <v>22</v>
      </c>
      <c r="X515" s="668" t="s">
        <v>22</v>
      </c>
      <c r="Y515" s="668" t="s">
        <v>22</v>
      </c>
      <c r="Z515" s="668" t="s">
        <v>22</v>
      </c>
      <c r="AB515" s="662" t="str">
        <f t="shared" si="80"/>
        <v>昭50.5.21</v>
      </c>
      <c r="AC515" s="662" t="str">
        <f t="shared" si="81"/>
        <v>昭51.11.30</v>
      </c>
      <c r="AD515" s="662" t="str">
        <f t="shared" si="84"/>
        <v>(</v>
      </c>
      <c r="AE515" s="662" t="str">
        <f t="shared" si="82"/>
        <v>(昭50.5.21)昭51.11.30</v>
      </c>
      <c r="AF515" s="662" t="str">
        <f t="shared" si="85"/>
        <v>昭50.5.21)昭51.11.30</v>
      </c>
      <c r="AG515" s="662">
        <f t="shared" si="86"/>
        <v>9</v>
      </c>
      <c r="AH515" s="662">
        <f t="shared" si="83"/>
        <v>18</v>
      </c>
      <c r="AI515" s="662" t="str">
        <f t="shared" si="87"/>
        <v>34</v>
      </c>
      <c r="AJ515" s="662" t="str">
        <f t="shared" si="88"/>
        <v>34_米山</v>
      </c>
      <c r="AK515" s="693" t="str">
        <f>IFERROR(VLOOKUP(AJ515,観測点コードリスト!$L$2:$N$1665,3,FALSE),"")</f>
        <v>1029</v>
      </c>
    </row>
    <row r="516" spans="1:37">
      <c r="A516" s="662" t="s">
        <v>1262</v>
      </c>
      <c r="B516" s="662">
        <v>34186</v>
      </c>
      <c r="C516" s="662" t="s">
        <v>17</v>
      </c>
      <c r="D516" s="662" t="s">
        <v>1287</v>
      </c>
      <c r="E516" s="662" t="s">
        <v>1288</v>
      </c>
      <c r="F516" s="662" t="s">
        <v>1289</v>
      </c>
      <c r="G516" s="662">
        <v>38</v>
      </c>
      <c r="H516" s="662">
        <v>40.9</v>
      </c>
      <c r="I516" s="662">
        <v>141</v>
      </c>
      <c r="J516" s="662">
        <v>26.9</v>
      </c>
      <c r="K516" s="662">
        <v>39</v>
      </c>
      <c r="L516" s="662">
        <v>10</v>
      </c>
      <c r="M516" s="662">
        <v>2</v>
      </c>
      <c r="N516" s="662" t="s">
        <v>1135</v>
      </c>
      <c r="O516" s="662" t="s">
        <v>22</v>
      </c>
      <c r="P516" s="662" t="s">
        <v>40</v>
      </c>
      <c r="Q516" s="667">
        <f t="shared" si="89"/>
        <v>38.681666999999997</v>
      </c>
      <c r="R516" s="667">
        <f t="shared" si="90"/>
        <v>141.44833299999999</v>
      </c>
      <c r="T516" s="668" t="s">
        <v>4605</v>
      </c>
      <c r="U516" s="668" t="s">
        <v>4605</v>
      </c>
      <c r="V516" s="668" t="s">
        <v>4605</v>
      </c>
      <c r="W516" s="668" t="s">
        <v>22</v>
      </c>
      <c r="X516" s="668" t="s">
        <v>22</v>
      </c>
      <c r="Y516" s="668" t="s">
        <v>22</v>
      </c>
      <c r="Z516" s="668" t="s">
        <v>22</v>
      </c>
      <c r="AB516" s="662" t="str">
        <f t="shared" ref="AB516:AB579" si="91">IF(T516="●",IF(AD516="(",LEFT(AF516,AG516-1),IF(AD516="#",$AB$1,AF516)),"-")</f>
        <v>昭49.11.1</v>
      </c>
      <c r="AC516" s="662" t="str">
        <f t="shared" ref="AC516:AC579" si="92">IF(AF516="","-",IF(AD516="(",RIGHT(AF516,AH516-AG516),AF516))</f>
        <v>昭51.12.1</v>
      </c>
      <c r="AD516" s="662" t="str">
        <f t="shared" si="84"/>
        <v>#</v>
      </c>
      <c r="AE516" s="662" t="str">
        <f t="shared" ref="AE516:AE579" si="93">SUBSTITUTE(N516,"#","")</f>
        <v>昭51.12.1</v>
      </c>
      <c r="AF516" s="662" t="str">
        <f t="shared" si="85"/>
        <v>昭51.12.1</v>
      </c>
      <c r="AG516" s="662" t="str">
        <f t="shared" si="86"/>
        <v/>
      </c>
      <c r="AH516" s="662">
        <f t="shared" ref="AH516:AH579" si="94">LEN(AF516)</f>
        <v>8</v>
      </c>
      <c r="AI516" s="662" t="str">
        <f t="shared" si="87"/>
        <v>34</v>
      </c>
      <c r="AJ516" s="662" t="str">
        <f t="shared" si="88"/>
        <v>34_志津川</v>
      </c>
      <c r="AK516" s="693" t="str">
        <f>IFERROR(VLOOKUP(AJ516,観測点コードリスト!$L$2:$N$1665,3,FALSE),"")</f>
        <v>0246</v>
      </c>
    </row>
    <row r="517" spans="1:37" hidden="1">
      <c r="A517" s="662" t="s">
        <v>1262</v>
      </c>
      <c r="B517" s="662">
        <v>34206</v>
      </c>
      <c r="C517" s="662" t="s">
        <v>72</v>
      </c>
      <c r="D517" s="662" t="s">
        <v>1290</v>
      </c>
      <c r="E517" s="662" t="s">
        <v>1291</v>
      </c>
      <c r="F517" s="662" t="s">
        <v>1292</v>
      </c>
      <c r="G517" s="662">
        <v>38</v>
      </c>
      <c r="H517" s="662">
        <v>34.299999999999997</v>
      </c>
      <c r="I517" s="662">
        <v>140</v>
      </c>
      <c r="J517" s="662">
        <v>43.6</v>
      </c>
      <c r="K517" s="662">
        <v>195</v>
      </c>
      <c r="L517" s="662" t="s">
        <v>22</v>
      </c>
      <c r="M517" s="662" t="s">
        <v>22</v>
      </c>
      <c r="N517" s="662" t="s">
        <v>847</v>
      </c>
      <c r="O517" s="662" t="s">
        <v>22</v>
      </c>
      <c r="P517" s="662" t="s">
        <v>22</v>
      </c>
      <c r="Q517" s="667">
        <f t="shared" si="89"/>
        <v>38.571666999999998</v>
      </c>
      <c r="R517" s="667">
        <f t="shared" si="90"/>
        <v>140.72666699999999</v>
      </c>
      <c r="T517" s="668" t="s">
        <v>4605</v>
      </c>
      <c r="U517" s="668" t="s">
        <v>22</v>
      </c>
      <c r="V517" s="668" t="s">
        <v>22</v>
      </c>
      <c r="W517" s="668" t="s">
        <v>22</v>
      </c>
      <c r="X517" s="668" t="s">
        <v>22</v>
      </c>
      <c r="Y517" s="668" t="s">
        <v>22</v>
      </c>
      <c r="Z517" s="668" t="s">
        <v>22</v>
      </c>
      <c r="AB517" s="662" t="str">
        <f t="shared" si="91"/>
        <v>平17.10.21</v>
      </c>
      <c r="AC517" s="662" t="str">
        <f t="shared" si="92"/>
        <v>平17.10.21</v>
      </c>
      <c r="AD517" s="662" t="str">
        <f t="shared" ref="AD517:AD580" si="95">LEFT(N517,1)</f>
        <v>平</v>
      </c>
      <c r="AE517" s="662" t="str">
        <f t="shared" si="93"/>
        <v>平17.10.21</v>
      </c>
      <c r="AF517" s="662" t="str">
        <f t="shared" ref="AF517:AF580" si="96">SUBSTITUTE(AE517,"(","")</f>
        <v>平17.10.21</v>
      </c>
      <c r="AG517" s="662" t="str">
        <f t="shared" ref="AG517:AG580" si="97">IFERROR(FIND(")",AF517),"")</f>
        <v/>
      </c>
      <c r="AH517" s="662">
        <f t="shared" si="94"/>
        <v>9</v>
      </c>
      <c r="AI517" s="662" t="str">
        <f t="shared" ref="AI517:AI580" si="98">LEFT(B517,2)</f>
        <v>34</v>
      </c>
      <c r="AJ517" s="662" t="str">
        <f t="shared" ref="AJ517:AJ580" si="99">AI517&amp;"_"&amp;D517</f>
        <v>34_加美</v>
      </c>
      <c r="AK517" s="693" t="str">
        <f>IFERROR(VLOOKUP(AJ517,観測点コードリスト!$L$2:$N$1665,3,FALSE),"")</f>
        <v>1561</v>
      </c>
    </row>
    <row r="518" spans="1:37" ht="18.75" customHeight="1">
      <c r="A518" s="662" t="s">
        <v>1262</v>
      </c>
      <c r="B518" s="662">
        <v>34216</v>
      </c>
      <c r="C518" s="662" t="s">
        <v>17</v>
      </c>
      <c r="D518" s="662" t="s">
        <v>1293</v>
      </c>
      <c r="E518" s="662" t="s">
        <v>1294</v>
      </c>
      <c r="F518" s="662" t="s">
        <v>1295</v>
      </c>
      <c r="G518" s="662">
        <v>38</v>
      </c>
      <c r="H518" s="662">
        <v>35.9</v>
      </c>
      <c r="I518" s="662">
        <v>140</v>
      </c>
      <c r="J518" s="662">
        <v>54.7</v>
      </c>
      <c r="K518" s="662">
        <v>28</v>
      </c>
      <c r="L518" s="662">
        <v>6.6</v>
      </c>
      <c r="M518" s="662">
        <v>1.8</v>
      </c>
      <c r="N518" s="662" t="s">
        <v>1296</v>
      </c>
      <c r="O518" s="662">
        <v>34910</v>
      </c>
      <c r="P518" s="662" t="s">
        <v>22</v>
      </c>
      <c r="Q518" s="667">
        <f t="shared" si="89"/>
        <v>38.598332999999997</v>
      </c>
      <c r="R518" s="667">
        <f t="shared" si="90"/>
        <v>140.91166699999999</v>
      </c>
      <c r="T518" s="668" t="s">
        <v>4605</v>
      </c>
      <c r="U518" s="668" t="s">
        <v>4605</v>
      </c>
      <c r="V518" s="668" t="s">
        <v>4605</v>
      </c>
      <c r="W518" s="668" t="s">
        <v>22</v>
      </c>
      <c r="X518" s="668" t="s">
        <v>22</v>
      </c>
      <c r="Y518" s="668" t="s">
        <v>22</v>
      </c>
      <c r="Z518" s="668" t="s">
        <v>22</v>
      </c>
      <c r="AB518" s="662" t="str">
        <f t="shared" si="91"/>
        <v>昭49.11.1</v>
      </c>
      <c r="AC518" s="662" t="str">
        <f t="shared" si="92"/>
        <v>昭51.12.3</v>
      </c>
      <c r="AD518" s="662" t="str">
        <f t="shared" si="95"/>
        <v>#</v>
      </c>
      <c r="AE518" s="662" t="str">
        <f t="shared" si="93"/>
        <v>昭51.12.3</v>
      </c>
      <c r="AF518" s="662" t="str">
        <f t="shared" si="96"/>
        <v>昭51.12.3</v>
      </c>
      <c r="AG518" s="662" t="str">
        <f t="shared" si="97"/>
        <v/>
      </c>
      <c r="AH518" s="662">
        <f t="shared" si="94"/>
        <v>8</v>
      </c>
      <c r="AI518" s="662" t="str">
        <f t="shared" si="98"/>
        <v>34</v>
      </c>
      <c r="AJ518" s="662" t="str">
        <f t="shared" si="99"/>
        <v>34_古川</v>
      </c>
      <c r="AK518" s="693" t="str">
        <f>IFERROR(VLOOKUP(AJ518,観測点コードリスト!$L$2:$N$1665,3,FALSE),"")</f>
        <v>0247</v>
      </c>
    </row>
    <row r="519" spans="1:37" hidden="1">
      <c r="A519" s="662" t="s">
        <v>1262</v>
      </c>
      <c r="B519" s="662">
        <v>34241</v>
      </c>
      <c r="C519" s="662" t="s">
        <v>72</v>
      </c>
      <c r="D519" s="662" t="s">
        <v>1297</v>
      </c>
      <c r="E519" s="662" t="s">
        <v>1298</v>
      </c>
      <c r="F519" s="662" t="s">
        <v>1299</v>
      </c>
      <c r="G519" s="662">
        <v>38</v>
      </c>
      <c r="H519" s="662">
        <v>31.2</v>
      </c>
      <c r="I519" s="662">
        <v>141</v>
      </c>
      <c r="J519" s="662">
        <v>27.9</v>
      </c>
      <c r="K519" s="662">
        <v>24</v>
      </c>
      <c r="L519" s="662" t="s">
        <v>22</v>
      </c>
      <c r="M519" s="662" t="s">
        <v>22</v>
      </c>
      <c r="N519" s="662" t="s">
        <v>1300</v>
      </c>
      <c r="O519" s="662" t="s">
        <v>22</v>
      </c>
      <c r="P519" s="662" t="s">
        <v>22</v>
      </c>
      <c r="Q519" s="667">
        <f t="shared" si="89"/>
        <v>38.520000000000003</v>
      </c>
      <c r="R519" s="667">
        <f t="shared" si="90"/>
        <v>141.465</v>
      </c>
      <c r="T519" s="668" t="s">
        <v>4605</v>
      </c>
      <c r="U519" s="668" t="s">
        <v>22</v>
      </c>
      <c r="V519" s="668" t="s">
        <v>22</v>
      </c>
      <c r="W519" s="668" t="s">
        <v>22</v>
      </c>
      <c r="X519" s="668" t="s">
        <v>22</v>
      </c>
      <c r="Y519" s="668" t="s">
        <v>22</v>
      </c>
      <c r="Z519" s="668" t="s">
        <v>22</v>
      </c>
      <c r="AB519" s="662" t="str">
        <f t="shared" si="91"/>
        <v>昭50.5.13</v>
      </c>
      <c r="AC519" s="662" t="str">
        <f t="shared" si="92"/>
        <v>昭50.5.13</v>
      </c>
      <c r="AD519" s="662" t="str">
        <f t="shared" si="95"/>
        <v>昭</v>
      </c>
      <c r="AE519" s="662" t="str">
        <f t="shared" si="93"/>
        <v>昭50.5.13</v>
      </c>
      <c r="AF519" s="662" t="str">
        <f t="shared" si="96"/>
        <v>昭50.5.13</v>
      </c>
      <c r="AG519" s="662" t="str">
        <f t="shared" si="97"/>
        <v/>
      </c>
      <c r="AH519" s="662">
        <f t="shared" si="94"/>
        <v>8</v>
      </c>
      <c r="AI519" s="662" t="str">
        <f t="shared" si="98"/>
        <v>34</v>
      </c>
      <c r="AJ519" s="662" t="str">
        <f t="shared" si="99"/>
        <v>34_雄勝</v>
      </c>
      <c r="AK519" s="693" t="str">
        <f>IFERROR(VLOOKUP(AJ519,観測点コードリスト!$L$2:$N$1665,3,FALSE),"")</f>
        <v>0985</v>
      </c>
    </row>
    <row r="520" spans="1:37" hidden="1">
      <c r="A520" s="662" t="s">
        <v>1262</v>
      </c>
      <c r="B520" s="662">
        <v>34262</v>
      </c>
      <c r="C520" s="662" t="s">
        <v>72</v>
      </c>
      <c r="D520" s="662" t="s">
        <v>1301</v>
      </c>
      <c r="E520" s="662" t="s">
        <v>1302</v>
      </c>
      <c r="F520" s="662" t="s">
        <v>1303</v>
      </c>
      <c r="G520" s="662">
        <v>38</v>
      </c>
      <c r="H520" s="662">
        <v>24.4</v>
      </c>
      <c r="I520" s="662">
        <v>140</v>
      </c>
      <c r="J520" s="662">
        <v>43.3</v>
      </c>
      <c r="K520" s="662">
        <v>630</v>
      </c>
      <c r="L520" s="662" t="s">
        <v>22</v>
      </c>
      <c r="M520" s="662" t="s">
        <v>22</v>
      </c>
      <c r="N520" s="662" t="s">
        <v>1304</v>
      </c>
      <c r="O520" s="662" t="s">
        <v>22</v>
      </c>
      <c r="P520" s="662" t="s">
        <v>22</v>
      </c>
      <c r="Q520" s="667">
        <f t="shared" si="89"/>
        <v>38.406666999999999</v>
      </c>
      <c r="R520" s="667">
        <f t="shared" si="90"/>
        <v>140.721667</v>
      </c>
      <c r="T520" s="668" t="s">
        <v>4605</v>
      </c>
      <c r="U520" s="668" t="s">
        <v>22</v>
      </c>
      <c r="V520" s="668" t="s">
        <v>22</v>
      </c>
      <c r="W520" s="668" t="s">
        <v>22</v>
      </c>
      <c r="X520" s="668" t="s">
        <v>22</v>
      </c>
      <c r="Y520" s="668" t="s">
        <v>22</v>
      </c>
      <c r="Z520" s="668" t="s">
        <v>22</v>
      </c>
      <c r="AB520" s="662" t="str">
        <f t="shared" si="91"/>
        <v>平17.10.26</v>
      </c>
      <c r="AC520" s="662" t="str">
        <f t="shared" si="92"/>
        <v>平17.10.26</v>
      </c>
      <c r="AD520" s="662" t="str">
        <f t="shared" si="95"/>
        <v>平</v>
      </c>
      <c r="AE520" s="662" t="str">
        <f t="shared" si="93"/>
        <v>平17.10.26</v>
      </c>
      <c r="AF520" s="662" t="str">
        <f t="shared" si="96"/>
        <v>平17.10.26</v>
      </c>
      <c r="AG520" s="662" t="str">
        <f t="shared" si="97"/>
        <v/>
      </c>
      <c r="AH520" s="662">
        <f t="shared" si="94"/>
        <v>9</v>
      </c>
      <c r="AI520" s="662" t="str">
        <f t="shared" si="98"/>
        <v>34</v>
      </c>
      <c r="AJ520" s="662" t="str">
        <f t="shared" si="99"/>
        <v>34_泉ケ岳</v>
      </c>
      <c r="AK520" s="693" t="str">
        <f>IFERROR(VLOOKUP(AJ520,観測点コードリスト!$L$2:$N$1665,3,FALSE),"")</f>
        <v>1365</v>
      </c>
    </row>
    <row r="521" spans="1:37">
      <c r="A521" s="662" t="s">
        <v>1262</v>
      </c>
      <c r="B521" s="662">
        <v>34266</v>
      </c>
      <c r="C521" s="662" t="s">
        <v>17</v>
      </c>
      <c r="D521" s="662" t="s">
        <v>1305</v>
      </c>
      <c r="E521" s="662" t="s">
        <v>1306</v>
      </c>
      <c r="F521" s="662" t="s">
        <v>1307</v>
      </c>
      <c r="G521" s="662">
        <v>38</v>
      </c>
      <c r="H521" s="662">
        <v>28.4</v>
      </c>
      <c r="I521" s="662">
        <v>140</v>
      </c>
      <c r="J521" s="662">
        <v>53.3</v>
      </c>
      <c r="K521" s="662">
        <v>57</v>
      </c>
      <c r="L521" s="662">
        <v>10</v>
      </c>
      <c r="M521" s="662">
        <v>1.5</v>
      </c>
      <c r="N521" s="662" t="s">
        <v>1296</v>
      </c>
      <c r="O521" s="662" t="s">
        <v>22</v>
      </c>
      <c r="P521" s="662" t="s">
        <v>40</v>
      </c>
      <c r="Q521" s="667">
        <f t="shared" si="89"/>
        <v>38.473332999999997</v>
      </c>
      <c r="R521" s="667">
        <f t="shared" si="90"/>
        <v>140.88833299999999</v>
      </c>
      <c r="T521" s="668" t="s">
        <v>4605</v>
      </c>
      <c r="U521" s="668" t="s">
        <v>4605</v>
      </c>
      <c r="V521" s="668" t="s">
        <v>4605</v>
      </c>
      <c r="W521" s="668" t="s">
        <v>22</v>
      </c>
      <c r="X521" s="668" t="s">
        <v>22</v>
      </c>
      <c r="Y521" s="668" t="s">
        <v>22</v>
      </c>
      <c r="Z521" s="668" t="s">
        <v>22</v>
      </c>
      <c r="AB521" s="662" t="str">
        <f t="shared" si="91"/>
        <v>昭49.11.1</v>
      </c>
      <c r="AC521" s="662" t="str">
        <f t="shared" si="92"/>
        <v>昭51.12.3</v>
      </c>
      <c r="AD521" s="662" t="str">
        <f t="shared" si="95"/>
        <v>#</v>
      </c>
      <c r="AE521" s="662" t="str">
        <f t="shared" si="93"/>
        <v>昭51.12.3</v>
      </c>
      <c r="AF521" s="662" t="str">
        <f t="shared" si="96"/>
        <v>昭51.12.3</v>
      </c>
      <c r="AG521" s="662" t="str">
        <f t="shared" si="97"/>
        <v/>
      </c>
      <c r="AH521" s="662">
        <f t="shared" si="94"/>
        <v>8</v>
      </c>
      <c r="AI521" s="662" t="str">
        <f t="shared" si="98"/>
        <v>34</v>
      </c>
      <c r="AJ521" s="662" t="str">
        <f t="shared" si="99"/>
        <v>34_大衡</v>
      </c>
      <c r="AK521" s="693" t="str">
        <f>IFERROR(VLOOKUP(AJ521,観測点コードリスト!$L$2:$N$1665,3,FALSE),"")</f>
        <v>0248</v>
      </c>
    </row>
    <row r="522" spans="1:37">
      <c r="A522" s="662" t="s">
        <v>1262</v>
      </c>
      <c r="B522" s="662">
        <v>34276</v>
      </c>
      <c r="C522" s="662" t="s">
        <v>17</v>
      </c>
      <c r="D522" s="662" t="s">
        <v>1308</v>
      </c>
      <c r="E522" s="662" t="s">
        <v>1309</v>
      </c>
      <c r="F522" s="662" t="s">
        <v>1310</v>
      </c>
      <c r="G522" s="662">
        <v>38</v>
      </c>
      <c r="H522" s="662">
        <v>27.6</v>
      </c>
      <c r="I522" s="662">
        <v>141</v>
      </c>
      <c r="J522" s="662">
        <v>5.5</v>
      </c>
      <c r="K522" s="662">
        <v>3</v>
      </c>
      <c r="L522" s="662">
        <v>10</v>
      </c>
      <c r="M522" s="662">
        <v>2</v>
      </c>
      <c r="N522" s="662" t="s">
        <v>1135</v>
      </c>
      <c r="O522" s="662" t="s">
        <v>22</v>
      </c>
      <c r="P522" s="662" t="s">
        <v>40</v>
      </c>
      <c r="Q522" s="667">
        <f t="shared" si="89"/>
        <v>38.46</v>
      </c>
      <c r="R522" s="667">
        <f t="shared" si="90"/>
        <v>141.091667</v>
      </c>
      <c r="T522" s="668" t="s">
        <v>4605</v>
      </c>
      <c r="U522" s="668" t="s">
        <v>4605</v>
      </c>
      <c r="V522" s="668" t="s">
        <v>4605</v>
      </c>
      <c r="W522" s="668" t="s">
        <v>22</v>
      </c>
      <c r="X522" s="668" t="s">
        <v>22</v>
      </c>
      <c r="Y522" s="668" t="s">
        <v>22</v>
      </c>
      <c r="Z522" s="668" t="s">
        <v>22</v>
      </c>
      <c r="AB522" s="662" t="str">
        <f t="shared" si="91"/>
        <v>昭49.11.1</v>
      </c>
      <c r="AC522" s="662" t="str">
        <f t="shared" si="92"/>
        <v>昭51.12.1</v>
      </c>
      <c r="AD522" s="662" t="str">
        <f t="shared" si="95"/>
        <v>#</v>
      </c>
      <c r="AE522" s="662" t="str">
        <f t="shared" si="93"/>
        <v>昭51.12.1</v>
      </c>
      <c r="AF522" s="662" t="str">
        <f t="shared" si="96"/>
        <v>昭51.12.1</v>
      </c>
      <c r="AG522" s="662" t="str">
        <f t="shared" si="97"/>
        <v/>
      </c>
      <c r="AH522" s="662">
        <f t="shared" si="94"/>
        <v>8</v>
      </c>
      <c r="AI522" s="662" t="str">
        <f t="shared" si="98"/>
        <v>34</v>
      </c>
      <c r="AJ522" s="662" t="str">
        <f t="shared" si="99"/>
        <v>34_鹿島台</v>
      </c>
      <c r="AK522" s="693" t="str">
        <f>IFERROR(VLOOKUP(AJ522,観測点コードリスト!$L$2:$N$1665,3,FALSE),"")</f>
        <v>0249</v>
      </c>
    </row>
    <row r="523" spans="1:37">
      <c r="A523" s="662" t="s">
        <v>1262</v>
      </c>
      <c r="B523" s="662">
        <v>34292</v>
      </c>
      <c r="C523" s="662" t="s">
        <v>23</v>
      </c>
      <c r="D523" s="662" t="s">
        <v>1311</v>
      </c>
      <c r="E523" s="662" t="s">
        <v>1312</v>
      </c>
      <c r="F523" s="662" t="s">
        <v>1313</v>
      </c>
      <c r="G523" s="662">
        <v>38</v>
      </c>
      <c r="H523" s="662">
        <v>25.6</v>
      </c>
      <c r="I523" s="662">
        <v>141</v>
      </c>
      <c r="J523" s="662">
        <v>17.899999999999999</v>
      </c>
      <c r="K523" s="662">
        <v>43</v>
      </c>
      <c r="L523" s="662">
        <v>28.6</v>
      </c>
      <c r="M523" s="662" t="s">
        <v>22</v>
      </c>
      <c r="N523" s="662" t="s">
        <v>1314</v>
      </c>
      <c r="O523" s="662">
        <v>34913</v>
      </c>
      <c r="P523" s="662" t="s">
        <v>22</v>
      </c>
      <c r="Q523" s="667">
        <f t="shared" si="89"/>
        <v>38.426667000000002</v>
      </c>
      <c r="R523" s="667">
        <f t="shared" si="90"/>
        <v>141.29833300000001</v>
      </c>
      <c r="T523" s="668" t="s">
        <v>4605</v>
      </c>
      <c r="U523" s="668" t="s">
        <v>4605</v>
      </c>
      <c r="V523" s="668" t="s">
        <v>4605</v>
      </c>
      <c r="W523" s="668" t="s">
        <v>22</v>
      </c>
      <c r="X523" s="668" t="s">
        <v>22</v>
      </c>
      <c r="Y523" s="668" t="s">
        <v>4605</v>
      </c>
      <c r="Z523" s="668" t="s">
        <v>22</v>
      </c>
      <c r="AB523" s="662" t="str">
        <f t="shared" si="91"/>
        <v>平2.1.25</v>
      </c>
      <c r="AC523" s="662" t="str">
        <f t="shared" si="92"/>
        <v>平2.1.25</v>
      </c>
      <c r="AD523" s="662" t="str">
        <f t="shared" si="95"/>
        <v>平</v>
      </c>
      <c r="AE523" s="662" t="str">
        <f t="shared" si="93"/>
        <v>平2.1.25</v>
      </c>
      <c r="AF523" s="662" t="str">
        <f t="shared" si="96"/>
        <v>平2.1.25</v>
      </c>
      <c r="AG523" s="662" t="str">
        <f t="shared" si="97"/>
        <v/>
      </c>
      <c r="AH523" s="662">
        <f t="shared" si="94"/>
        <v>7</v>
      </c>
      <c r="AI523" s="662" t="str">
        <f t="shared" si="98"/>
        <v>34</v>
      </c>
      <c r="AJ523" s="662" t="str">
        <f t="shared" si="99"/>
        <v>34_石巻</v>
      </c>
      <c r="AK523" s="693" t="str">
        <f>IFERROR(VLOOKUP(AJ523,観測点コードリスト!$L$2:$N$1665,3,FALSE),"")</f>
        <v>47592</v>
      </c>
    </row>
    <row r="524" spans="1:37">
      <c r="A524" s="662" t="s">
        <v>1262</v>
      </c>
      <c r="B524" s="662">
        <v>34296</v>
      </c>
      <c r="C524" s="662" t="s">
        <v>17</v>
      </c>
      <c r="D524" s="662" t="s">
        <v>1315</v>
      </c>
      <c r="E524" s="662" t="s">
        <v>1316</v>
      </c>
      <c r="F524" s="662" t="s">
        <v>1317</v>
      </c>
      <c r="G524" s="662">
        <v>38</v>
      </c>
      <c r="H524" s="662">
        <v>26.8</v>
      </c>
      <c r="I524" s="662">
        <v>141</v>
      </c>
      <c r="J524" s="662">
        <v>27</v>
      </c>
      <c r="K524" s="662">
        <v>38</v>
      </c>
      <c r="L524" s="662">
        <v>10</v>
      </c>
      <c r="M524" s="662">
        <v>1.5</v>
      </c>
      <c r="N524" s="662" t="s">
        <v>1318</v>
      </c>
      <c r="O524" s="662" t="s">
        <v>22</v>
      </c>
      <c r="P524" s="662" t="s">
        <v>40</v>
      </c>
      <c r="Q524" s="667">
        <f t="shared" si="89"/>
        <v>38.446666999999998</v>
      </c>
      <c r="R524" s="667">
        <f t="shared" si="90"/>
        <v>141.44999999999999</v>
      </c>
      <c r="T524" s="668" t="s">
        <v>4605</v>
      </c>
      <c r="U524" s="668" t="s">
        <v>4605</v>
      </c>
      <c r="V524" s="668" t="s">
        <v>4605</v>
      </c>
      <c r="W524" s="668" t="s">
        <v>22</v>
      </c>
      <c r="X524" s="668" t="s">
        <v>22</v>
      </c>
      <c r="Y524" s="668" t="s">
        <v>22</v>
      </c>
      <c r="Z524" s="668" t="s">
        <v>22</v>
      </c>
      <c r="AB524" s="662" t="str">
        <f t="shared" si="91"/>
        <v>平23.5.13</v>
      </c>
      <c r="AC524" s="662" t="str">
        <f t="shared" si="92"/>
        <v>平23.5.13</v>
      </c>
      <c r="AD524" s="662" t="str">
        <f t="shared" si="95"/>
        <v>平</v>
      </c>
      <c r="AE524" s="662" t="str">
        <f t="shared" si="93"/>
        <v>平23.5.13</v>
      </c>
      <c r="AF524" s="662" t="str">
        <f t="shared" si="96"/>
        <v>平23.5.13</v>
      </c>
      <c r="AG524" s="662" t="str">
        <f t="shared" si="97"/>
        <v/>
      </c>
      <c r="AH524" s="662">
        <f t="shared" si="94"/>
        <v>8</v>
      </c>
      <c r="AI524" s="662" t="str">
        <f t="shared" si="98"/>
        <v>34</v>
      </c>
      <c r="AJ524" s="662" t="str">
        <f t="shared" si="99"/>
        <v>34_女川</v>
      </c>
      <c r="AK524" s="693" t="str">
        <f>IFERROR(VLOOKUP(AJ524,観測点コードリスト!$L$2:$N$1665,3,FALSE),"")</f>
        <v>1626</v>
      </c>
    </row>
    <row r="525" spans="1:37" ht="18.75" customHeight="1">
      <c r="A525" s="662" t="s">
        <v>1262</v>
      </c>
      <c r="B525" s="662">
        <v>34311</v>
      </c>
      <c r="C525" s="662" t="s">
        <v>17</v>
      </c>
      <c r="D525" s="662" t="s">
        <v>1319</v>
      </c>
      <c r="E525" s="662" t="s">
        <v>1320</v>
      </c>
      <c r="F525" s="662" t="s">
        <v>1321</v>
      </c>
      <c r="G525" s="662">
        <v>38</v>
      </c>
      <c r="H525" s="662">
        <v>18.2</v>
      </c>
      <c r="I525" s="662">
        <v>140</v>
      </c>
      <c r="J525" s="662">
        <v>38.200000000000003</v>
      </c>
      <c r="K525" s="662">
        <v>265</v>
      </c>
      <c r="L525" s="662">
        <v>10.1</v>
      </c>
      <c r="M525" s="662">
        <v>2</v>
      </c>
      <c r="N525" s="662" t="s">
        <v>977</v>
      </c>
      <c r="O525" s="662">
        <v>34915</v>
      </c>
      <c r="P525" s="662" t="s">
        <v>22</v>
      </c>
      <c r="Q525" s="667">
        <f t="shared" si="89"/>
        <v>38.303333000000002</v>
      </c>
      <c r="R525" s="667">
        <f t="shared" si="90"/>
        <v>140.63666699999999</v>
      </c>
      <c r="T525" s="668" t="s">
        <v>4605</v>
      </c>
      <c r="U525" s="668" t="s">
        <v>4605</v>
      </c>
      <c r="V525" s="668" t="s">
        <v>4605</v>
      </c>
      <c r="W525" s="668" t="s">
        <v>22</v>
      </c>
      <c r="X525" s="668" t="s">
        <v>22</v>
      </c>
      <c r="Y525" s="668" t="s">
        <v>22</v>
      </c>
      <c r="Z525" s="668" t="s">
        <v>22</v>
      </c>
      <c r="AB525" s="662" t="str">
        <f t="shared" si="91"/>
        <v>昭49.11.1</v>
      </c>
      <c r="AC525" s="662" t="str">
        <f t="shared" si="92"/>
        <v>昭51.11.30</v>
      </c>
      <c r="AD525" s="662" t="str">
        <f t="shared" si="95"/>
        <v>#</v>
      </c>
      <c r="AE525" s="662" t="str">
        <f t="shared" si="93"/>
        <v>昭51.11.30</v>
      </c>
      <c r="AF525" s="662" t="str">
        <f t="shared" si="96"/>
        <v>昭51.11.30</v>
      </c>
      <c r="AG525" s="662" t="str">
        <f t="shared" si="97"/>
        <v/>
      </c>
      <c r="AH525" s="662">
        <f t="shared" si="94"/>
        <v>9</v>
      </c>
      <c r="AI525" s="662" t="str">
        <f t="shared" si="98"/>
        <v>34</v>
      </c>
      <c r="AJ525" s="662" t="str">
        <f t="shared" si="99"/>
        <v>34_新川</v>
      </c>
      <c r="AK525" s="693" t="str">
        <f>IFERROR(VLOOKUP(AJ525,観測点コードリスト!$L$2:$N$1665,3,FALSE),"")</f>
        <v>0251</v>
      </c>
    </row>
    <row r="526" spans="1:37">
      <c r="A526" s="662" t="s">
        <v>1262</v>
      </c>
      <c r="B526" s="662">
        <v>34331</v>
      </c>
      <c r="C526" s="662" t="s">
        <v>17</v>
      </c>
      <c r="D526" s="662" t="s">
        <v>1322</v>
      </c>
      <c r="E526" s="662" t="s">
        <v>1323</v>
      </c>
      <c r="F526" s="662" t="s">
        <v>1324</v>
      </c>
      <c r="G526" s="662">
        <v>38</v>
      </c>
      <c r="H526" s="662">
        <v>20.3</v>
      </c>
      <c r="I526" s="662">
        <v>141</v>
      </c>
      <c r="J526" s="662">
        <v>0.8</v>
      </c>
      <c r="K526" s="662">
        <v>105</v>
      </c>
      <c r="L526" s="662">
        <v>10</v>
      </c>
      <c r="M526" s="662">
        <v>1.5</v>
      </c>
      <c r="N526" s="662" t="s">
        <v>1286</v>
      </c>
      <c r="O526" s="662" t="s">
        <v>22</v>
      </c>
      <c r="P526" s="662" t="s">
        <v>40</v>
      </c>
      <c r="Q526" s="667">
        <f t="shared" si="89"/>
        <v>38.338332999999999</v>
      </c>
      <c r="R526" s="667">
        <f t="shared" si="90"/>
        <v>141.01333299999999</v>
      </c>
      <c r="T526" s="668" t="s">
        <v>4605</v>
      </c>
      <c r="U526" s="668" t="s">
        <v>4605</v>
      </c>
      <c r="V526" s="668" t="s">
        <v>4605</v>
      </c>
      <c r="W526" s="668" t="s">
        <v>22</v>
      </c>
      <c r="X526" s="668" t="s">
        <v>22</v>
      </c>
      <c r="Y526" s="668" t="s">
        <v>22</v>
      </c>
      <c r="Z526" s="668" t="s">
        <v>22</v>
      </c>
      <c r="AB526" s="662" t="str">
        <f t="shared" si="91"/>
        <v>昭50.5.21</v>
      </c>
      <c r="AC526" s="662" t="str">
        <f t="shared" si="92"/>
        <v>昭51.11.30</v>
      </c>
      <c r="AD526" s="662" t="str">
        <f t="shared" si="95"/>
        <v>(</v>
      </c>
      <c r="AE526" s="662" t="str">
        <f t="shared" si="93"/>
        <v>(昭50.5.21)昭51.11.30</v>
      </c>
      <c r="AF526" s="662" t="str">
        <f t="shared" si="96"/>
        <v>昭50.5.21)昭51.11.30</v>
      </c>
      <c r="AG526" s="662">
        <f t="shared" si="97"/>
        <v>9</v>
      </c>
      <c r="AH526" s="662">
        <f t="shared" si="94"/>
        <v>18</v>
      </c>
      <c r="AI526" s="662" t="str">
        <f t="shared" si="98"/>
        <v>34</v>
      </c>
      <c r="AJ526" s="662" t="str">
        <f t="shared" si="99"/>
        <v>34_塩釜</v>
      </c>
      <c r="AK526" s="693" t="str">
        <f>IFERROR(VLOOKUP(AJ526,観測点コードリスト!$L$2:$N$1665,3,FALSE),"")</f>
        <v>1030</v>
      </c>
    </row>
    <row r="527" spans="1:37">
      <c r="A527" s="662" t="s">
        <v>1262</v>
      </c>
      <c r="B527" s="662">
        <v>34392</v>
      </c>
      <c r="C527" s="662" t="s">
        <v>23</v>
      </c>
      <c r="D527" s="662" t="s">
        <v>1325</v>
      </c>
      <c r="E527" s="662" t="s">
        <v>1326</v>
      </c>
      <c r="F527" s="662" t="s">
        <v>1327</v>
      </c>
      <c r="G527" s="662">
        <v>38</v>
      </c>
      <c r="H527" s="662">
        <v>15.7</v>
      </c>
      <c r="I527" s="662">
        <v>140</v>
      </c>
      <c r="J527" s="662">
        <v>53.8</v>
      </c>
      <c r="K527" s="662">
        <v>39</v>
      </c>
      <c r="L527" s="662">
        <v>52.6</v>
      </c>
      <c r="M527" s="662" t="s">
        <v>22</v>
      </c>
      <c r="N527" s="662" t="s">
        <v>1328</v>
      </c>
      <c r="O527" s="662">
        <v>34917</v>
      </c>
      <c r="P527" s="662" t="s">
        <v>22</v>
      </c>
      <c r="Q527" s="667">
        <f t="shared" si="89"/>
        <v>38.261667000000003</v>
      </c>
      <c r="R527" s="667">
        <f t="shared" si="90"/>
        <v>140.89666700000001</v>
      </c>
      <c r="T527" s="668" t="s">
        <v>4605</v>
      </c>
      <c r="U527" s="668" t="s">
        <v>4605</v>
      </c>
      <c r="V527" s="668" t="s">
        <v>4605</v>
      </c>
      <c r="W527" s="668" t="s">
        <v>4605</v>
      </c>
      <c r="X527" s="668" t="s">
        <v>22</v>
      </c>
      <c r="Y527" s="668" t="s">
        <v>4605</v>
      </c>
      <c r="Z527" s="668" t="s">
        <v>4605</v>
      </c>
      <c r="AB527" s="662" t="str">
        <f t="shared" si="91"/>
        <v>昭49.11.1</v>
      </c>
      <c r="AC527" s="662" t="str">
        <f t="shared" si="92"/>
        <v>昭57.3.1</v>
      </c>
      <c r="AD527" s="662" t="str">
        <f t="shared" si="95"/>
        <v>#</v>
      </c>
      <c r="AE527" s="662" t="str">
        <f t="shared" si="93"/>
        <v>昭57.3.1</v>
      </c>
      <c r="AF527" s="662" t="str">
        <f t="shared" si="96"/>
        <v>昭57.3.1</v>
      </c>
      <c r="AG527" s="662" t="str">
        <f t="shared" si="97"/>
        <v/>
      </c>
      <c r="AH527" s="662">
        <f t="shared" si="94"/>
        <v>7</v>
      </c>
      <c r="AI527" s="662" t="str">
        <f t="shared" si="98"/>
        <v>34</v>
      </c>
      <c r="AJ527" s="662" t="str">
        <f t="shared" si="99"/>
        <v>34_仙台</v>
      </c>
      <c r="AK527" s="693" t="str">
        <f>IFERROR(VLOOKUP(AJ527,観測点コードリスト!$L$2:$N$1665,3,FALSE),"")</f>
        <v>47590</v>
      </c>
    </row>
    <row r="528" spans="1:37">
      <c r="A528" s="662" t="s">
        <v>1262</v>
      </c>
      <c r="B528" s="662">
        <v>34436</v>
      </c>
      <c r="C528" s="662" t="s">
        <v>23</v>
      </c>
      <c r="D528" s="662" t="s">
        <v>1329</v>
      </c>
      <c r="E528" s="662" t="s">
        <v>1330</v>
      </c>
      <c r="F528" s="662" t="s">
        <v>1331</v>
      </c>
      <c r="G528" s="662">
        <v>38</v>
      </c>
      <c r="H528" s="662">
        <v>8.3000000000000007</v>
      </c>
      <c r="I528" s="662">
        <v>140</v>
      </c>
      <c r="J528" s="662">
        <v>55</v>
      </c>
      <c r="K528" s="662">
        <v>2</v>
      </c>
      <c r="L528" s="662">
        <v>9.9</v>
      </c>
      <c r="M528" s="662" t="s">
        <v>22</v>
      </c>
      <c r="N528" s="662" t="s">
        <v>35</v>
      </c>
      <c r="O528" s="662">
        <v>34965</v>
      </c>
      <c r="P528" s="662" t="s">
        <v>36</v>
      </c>
      <c r="Q528" s="667">
        <f t="shared" si="89"/>
        <v>38.138333000000003</v>
      </c>
      <c r="R528" s="667">
        <f t="shared" si="90"/>
        <v>140.91666699999999</v>
      </c>
      <c r="T528" s="668" t="s">
        <v>4605</v>
      </c>
      <c r="U528" s="668" t="s">
        <v>4605</v>
      </c>
      <c r="V528" s="668" t="s">
        <v>4605</v>
      </c>
      <c r="W528" s="668" t="s">
        <v>22</v>
      </c>
      <c r="X528" s="668" t="s">
        <v>22</v>
      </c>
      <c r="Y528" s="668" t="s">
        <v>22</v>
      </c>
      <c r="Z528" s="668" t="s">
        <v>22</v>
      </c>
      <c r="AB528" s="662" t="str">
        <f t="shared" si="91"/>
        <v>平15.1.1</v>
      </c>
      <c r="AC528" s="662" t="str">
        <f t="shared" si="92"/>
        <v>平15.1.1</v>
      </c>
      <c r="AD528" s="662" t="str">
        <f t="shared" si="95"/>
        <v>平</v>
      </c>
      <c r="AE528" s="662" t="str">
        <f t="shared" si="93"/>
        <v>平15.1.1</v>
      </c>
      <c r="AF528" s="662" t="str">
        <f t="shared" si="96"/>
        <v>平15.1.1</v>
      </c>
      <c r="AG528" s="662" t="str">
        <f t="shared" si="97"/>
        <v/>
      </c>
      <c r="AH528" s="662">
        <f t="shared" si="94"/>
        <v>7</v>
      </c>
      <c r="AI528" s="662" t="str">
        <f t="shared" si="98"/>
        <v>34</v>
      </c>
      <c r="AJ528" s="662" t="str">
        <f t="shared" si="99"/>
        <v>34_名取</v>
      </c>
      <c r="AK528" s="693" t="str">
        <f>IFERROR(VLOOKUP(AJ528,観測点コードリスト!$L$2:$N$1665,3,FALSE),"")</f>
        <v>1464</v>
      </c>
    </row>
    <row r="529" spans="1:37">
      <c r="A529" s="662" t="s">
        <v>1262</v>
      </c>
      <c r="B529" s="662">
        <v>34461</v>
      </c>
      <c r="C529" s="662" t="s">
        <v>17</v>
      </c>
      <c r="D529" s="662" t="s">
        <v>1332</v>
      </c>
      <c r="E529" s="662" t="s">
        <v>1333</v>
      </c>
      <c r="F529" s="662" t="s">
        <v>1334</v>
      </c>
      <c r="G529" s="662">
        <v>38</v>
      </c>
      <c r="H529" s="662">
        <v>0.9</v>
      </c>
      <c r="I529" s="662">
        <v>140</v>
      </c>
      <c r="J529" s="662">
        <v>36.700000000000003</v>
      </c>
      <c r="K529" s="662">
        <v>86</v>
      </c>
      <c r="L529" s="662">
        <v>10.1</v>
      </c>
      <c r="M529" s="662">
        <v>1.7</v>
      </c>
      <c r="N529" s="662" t="s">
        <v>984</v>
      </c>
      <c r="O529" s="662">
        <v>34920</v>
      </c>
      <c r="P529" s="662" t="s">
        <v>22</v>
      </c>
      <c r="Q529" s="667">
        <f t="shared" ref="Q529:Q592" si="100">G529+ROUND(H529/60,6)</f>
        <v>38.015000000000001</v>
      </c>
      <c r="R529" s="667">
        <f t="shared" ref="R529:R592" si="101">I529+ROUND(J529/60,6)</f>
        <v>140.61166700000001</v>
      </c>
      <c r="T529" s="668" t="s">
        <v>4605</v>
      </c>
      <c r="U529" s="668" t="s">
        <v>4605</v>
      </c>
      <c r="V529" s="668" t="s">
        <v>4605</v>
      </c>
      <c r="W529" s="668" t="s">
        <v>22</v>
      </c>
      <c r="X529" s="668" t="s">
        <v>22</v>
      </c>
      <c r="Y529" s="668" t="s">
        <v>22</v>
      </c>
      <c r="Z529" s="668" t="s">
        <v>22</v>
      </c>
      <c r="AB529" s="662" t="str">
        <f t="shared" si="91"/>
        <v>昭49.11.1</v>
      </c>
      <c r="AC529" s="662" t="str">
        <f t="shared" si="92"/>
        <v>昭51.11.25</v>
      </c>
      <c r="AD529" s="662" t="str">
        <f t="shared" si="95"/>
        <v>#</v>
      </c>
      <c r="AE529" s="662" t="str">
        <f t="shared" si="93"/>
        <v>昭51.11.25</v>
      </c>
      <c r="AF529" s="662" t="str">
        <f t="shared" si="96"/>
        <v>昭51.11.25</v>
      </c>
      <c r="AG529" s="662" t="str">
        <f t="shared" si="97"/>
        <v/>
      </c>
      <c r="AH529" s="662">
        <f t="shared" si="94"/>
        <v>9</v>
      </c>
      <c r="AI529" s="662" t="str">
        <f t="shared" si="98"/>
        <v>34</v>
      </c>
      <c r="AJ529" s="662" t="str">
        <f t="shared" si="99"/>
        <v>34_白石</v>
      </c>
      <c r="AK529" s="693" t="str">
        <f>IFERROR(VLOOKUP(AJ529,観測点コードリスト!$L$2:$N$1665,3,FALSE),"")</f>
        <v>0256</v>
      </c>
    </row>
    <row r="530" spans="1:37">
      <c r="A530" s="662" t="s">
        <v>1262</v>
      </c>
      <c r="B530" s="662">
        <v>34462</v>
      </c>
      <c r="C530" s="662" t="s">
        <v>17</v>
      </c>
      <c r="D530" s="662" t="s">
        <v>1335</v>
      </c>
      <c r="E530" s="662" t="s">
        <v>1336</v>
      </c>
      <c r="F530" s="662" t="s">
        <v>1337</v>
      </c>
      <c r="G530" s="662">
        <v>38</v>
      </c>
      <c r="H530" s="662">
        <v>7.6</v>
      </c>
      <c r="I530" s="662">
        <v>140</v>
      </c>
      <c r="J530" s="662">
        <v>40.799999999999997</v>
      </c>
      <c r="K530" s="662">
        <v>112</v>
      </c>
      <c r="L530" s="662">
        <v>6.6</v>
      </c>
      <c r="M530" s="662">
        <v>1.5</v>
      </c>
      <c r="N530" s="662" t="s">
        <v>1338</v>
      </c>
      <c r="O530" s="662" t="s">
        <v>22</v>
      </c>
      <c r="P530" s="662" t="s">
        <v>22</v>
      </c>
      <c r="Q530" s="667">
        <f t="shared" si="100"/>
        <v>38.126666999999998</v>
      </c>
      <c r="R530" s="667">
        <f t="shared" si="101"/>
        <v>140.68</v>
      </c>
      <c r="T530" s="668" t="s">
        <v>4605</v>
      </c>
      <c r="U530" s="668" t="s">
        <v>4605</v>
      </c>
      <c r="V530" s="668" t="s">
        <v>4605</v>
      </c>
      <c r="W530" s="668" t="s">
        <v>22</v>
      </c>
      <c r="X530" s="668" t="s">
        <v>22</v>
      </c>
      <c r="Y530" s="668" t="s">
        <v>22</v>
      </c>
      <c r="Z530" s="668" t="s">
        <v>22</v>
      </c>
      <c r="AB530" s="662" t="str">
        <f t="shared" si="91"/>
        <v>平17.10.27</v>
      </c>
      <c r="AC530" s="662" t="str">
        <f t="shared" si="92"/>
        <v>平17.10.27</v>
      </c>
      <c r="AD530" s="662" t="str">
        <f t="shared" si="95"/>
        <v>平</v>
      </c>
      <c r="AE530" s="662" t="str">
        <f t="shared" si="93"/>
        <v>平17.10.27</v>
      </c>
      <c r="AF530" s="662" t="str">
        <f t="shared" si="96"/>
        <v>平17.10.27</v>
      </c>
      <c r="AG530" s="662" t="str">
        <f t="shared" si="97"/>
        <v/>
      </c>
      <c r="AH530" s="662">
        <f t="shared" si="94"/>
        <v>9</v>
      </c>
      <c r="AI530" s="662" t="str">
        <f t="shared" si="98"/>
        <v>34</v>
      </c>
      <c r="AJ530" s="662" t="str">
        <f t="shared" si="99"/>
        <v>34_蔵王</v>
      </c>
      <c r="AK530" s="693" t="str">
        <f>IFERROR(VLOOKUP(AJ530,観測点コードリスト!$L$2:$N$1665,3,FALSE),"")</f>
        <v>1564</v>
      </c>
    </row>
    <row r="531" spans="1:37">
      <c r="A531" s="662" t="s">
        <v>1262</v>
      </c>
      <c r="B531" s="662">
        <v>34471</v>
      </c>
      <c r="C531" s="662" t="s">
        <v>17</v>
      </c>
      <c r="D531" s="662" t="s">
        <v>1339</v>
      </c>
      <c r="E531" s="662" t="s">
        <v>1340</v>
      </c>
      <c r="F531" s="662" t="s">
        <v>1341</v>
      </c>
      <c r="G531" s="662">
        <v>38</v>
      </c>
      <c r="H531" s="662">
        <v>1.5</v>
      </c>
      <c r="I531" s="662">
        <v>140</v>
      </c>
      <c r="J531" s="662">
        <v>51.5</v>
      </c>
      <c r="K531" s="662">
        <v>4</v>
      </c>
      <c r="L531" s="662">
        <v>10</v>
      </c>
      <c r="M531" s="662">
        <v>1.5</v>
      </c>
      <c r="N531" s="662" t="s">
        <v>1342</v>
      </c>
      <c r="O531" s="662" t="s">
        <v>22</v>
      </c>
      <c r="P531" s="662" t="s">
        <v>40</v>
      </c>
      <c r="Q531" s="667">
        <f t="shared" si="100"/>
        <v>38.024999999999999</v>
      </c>
      <c r="R531" s="667">
        <f t="shared" si="101"/>
        <v>140.85833299999999</v>
      </c>
      <c r="T531" s="668" t="s">
        <v>4605</v>
      </c>
      <c r="U531" s="668" t="s">
        <v>4605</v>
      </c>
      <c r="V531" s="668" t="s">
        <v>4605</v>
      </c>
      <c r="W531" s="668" t="s">
        <v>22</v>
      </c>
      <c r="X531" s="668" t="s">
        <v>22</v>
      </c>
      <c r="Y531" s="668" t="s">
        <v>22</v>
      </c>
      <c r="Z531" s="668" t="s">
        <v>22</v>
      </c>
      <c r="AB531" s="662" t="str">
        <f t="shared" si="91"/>
        <v>昭49.11.1</v>
      </c>
      <c r="AC531" s="662" t="str">
        <f t="shared" si="92"/>
        <v>昭51.11.29</v>
      </c>
      <c r="AD531" s="662" t="str">
        <f t="shared" si="95"/>
        <v>#</v>
      </c>
      <c r="AE531" s="662" t="str">
        <f t="shared" si="93"/>
        <v>昭51.11.29</v>
      </c>
      <c r="AF531" s="662" t="str">
        <f t="shared" si="96"/>
        <v>昭51.11.29</v>
      </c>
      <c r="AG531" s="662" t="str">
        <f t="shared" si="97"/>
        <v/>
      </c>
      <c r="AH531" s="662">
        <f t="shared" si="94"/>
        <v>9</v>
      </c>
      <c r="AI531" s="662" t="str">
        <f t="shared" si="98"/>
        <v>34</v>
      </c>
      <c r="AJ531" s="662" t="str">
        <f t="shared" si="99"/>
        <v>34_亘理</v>
      </c>
      <c r="AK531" s="693" t="str">
        <f>IFERROR(VLOOKUP(AJ531,観測点コードリスト!$L$2:$N$1665,3,FALSE),"")</f>
        <v>0257</v>
      </c>
    </row>
    <row r="532" spans="1:37">
      <c r="A532" s="662" t="s">
        <v>1262</v>
      </c>
      <c r="B532" s="662">
        <v>34506</v>
      </c>
      <c r="C532" s="662" t="s">
        <v>17</v>
      </c>
      <c r="D532" s="662" t="s">
        <v>1343</v>
      </c>
      <c r="E532" s="662" t="s">
        <v>1344</v>
      </c>
      <c r="F532" s="662" t="s">
        <v>1345</v>
      </c>
      <c r="G532" s="662">
        <v>37</v>
      </c>
      <c r="H532" s="662">
        <v>55.9</v>
      </c>
      <c r="I532" s="662">
        <v>140</v>
      </c>
      <c r="J532" s="662">
        <v>46.7</v>
      </c>
      <c r="K532" s="662">
        <v>18</v>
      </c>
      <c r="L532" s="662">
        <v>10</v>
      </c>
      <c r="M532" s="662">
        <v>1.5</v>
      </c>
      <c r="N532" s="662" t="s">
        <v>1346</v>
      </c>
      <c r="O532" s="662" t="s">
        <v>22</v>
      </c>
      <c r="P532" s="662" t="s">
        <v>40</v>
      </c>
      <c r="Q532" s="667">
        <f t="shared" si="100"/>
        <v>37.931666999999997</v>
      </c>
      <c r="R532" s="667">
        <f t="shared" si="101"/>
        <v>140.778333</v>
      </c>
      <c r="T532" s="668" t="s">
        <v>4605</v>
      </c>
      <c r="U532" s="668" t="s">
        <v>4605</v>
      </c>
      <c r="V532" s="668" t="s">
        <v>4605</v>
      </c>
      <c r="W532" s="668" t="s">
        <v>22</v>
      </c>
      <c r="X532" s="668" t="s">
        <v>22</v>
      </c>
      <c r="Y532" s="668" t="s">
        <v>22</v>
      </c>
      <c r="Z532" s="668" t="s">
        <v>22</v>
      </c>
      <c r="AB532" s="662" t="str">
        <f t="shared" si="91"/>
        <v>昭52.11.4</v>
      </c>
      <c r="AC532" s="662" t="str">
        <f t="shared" si="92"/>
        <v>昭52.11.4</v>
      </c>
      <c r="AD532" s="662" t="str">
        <f t="shared" si="95"/>
        <v>昭</v>
      </c>
      <c r="AE532" s="662" t="str">
        <f t="shared" si="93"/>
        <v>昭52.11.4</v>
      </c>
      <c r="AF532" s="662" t="str">
        <f t="shared" si="96"/>
        <v>昭52.11.4</v>
      </c>
      <c r="AG532" s="662" t="str">
        <f t="shared" si="97"/>
        <v/>
      </c>
      <c r="AH532" s="662">
        <f t="shared" si="94"/>
        <v>8</v>
      </c>
      <c r="AI532" s="662" t="str">
        <f t="shared" si="98"/>
        <v>34</v>
      </c>
      <c r="AJ532" s="662" t="str">
        <f t="shared" si="99"/>
        <v>34_丸森</v>
      </c>
      <c r="AK532" s="693" t="str">
        <f>IFERROR(VLOOKUP(AJ532,観測点コードリスト!$L$2:$N$1665,3,FALSE),"")</f>
        <v>1220</v>
      </c>
    </row>
    <row r="533" spans="1:37" ht="18.75" hidden="1" customHeight="1">
      <c r="A533" s="662" t="s">
        <v>1262</v>
      </c>
      <c r="B533" s="662">
        <v>34526</v>
      </c>
      <c r="C533" s="662" t="s">
        <v>72</v>
      </c>
      <c r="D533" s="662" t="s">
        <v>1347</v>
      </c>
      <c r="E533" s="662" t="s">
        <v>1348</v>
      </c>
      <c r="F533" s="662" t="s">
        <v>1349</v>
      </c>
      <c r="G533" s="662">
        <v>37</v>
      </c>
      <c r="H533" s="662">
        <v>49.6</v>
      </c>
      <c r="I533" s="662">
        <v>140</v>
      </c>
      <c r="J533" s="662">
        <v>43.7</v>
      </c>
      <c r="K533" s="662">
        <v>305</v>
      </c>
      <c r="L533" s="662" t="s">
        <v>22</v>
      </c>
      <c r="M533" s="662" t="s">
        <v>22</v>
      </c>
      <c r="N533" s="662" t="s">
        <v>1350</v>
      </c>
      <c r="O533" s="662" t="s">
        <v>22</v>
      </c>
      <c r="P533" s="662" t="s">
        <v>22</v>
      </c>
      <c r="Q533" s="667">
        <f t="shared" si="100"/>
        <v>37.826667</v>
      </c>
      <c r="R533" s="667">
        <f t="shared" si="101"/>
        <v>140.72833299999999</v>
      </c>
      <c r="T533" s="668" t="s">
        <v>4605</v>
      </c>
      <c r="U533" s="668" t="s">
        <v>22</v>
      </c>
      <c r="V533" s="668" t="s">
        <v>22</v>
      </c>
      <c r="W533" s="668" t="s">
        <v>22</v>
      </c>
      <c r="X533" s="668" t="s">
        <v>22</v>
      </c>
      <c r="Y533" s="668" t="s">
        <v>22</v>
      </c>
      <c r="Z533" s="668" t="s">
        <v>22</v>
      </c>
      <c r="AB533" s="662" t="str">
        <f t="shared" si="91"/>
        <v>昭53.11.10</v>
      </c>
      <c r="AC533" s="662" t="str">
        <f t="shared" si="92"/>
        <v>昭53.11.10</v>
      </c>
      <c r="AD533" s="662" t="str">
        <f t="shared" si="95"/>
        <v>昭</v>
      </c>
      <c r="AE533" s="662" t="str">
        <f t="shared" si="93"/>
        <v>昭53.11.10</v>
      </c>
      <c r="AF533" s="662" t="str">
        <f t="shared" si="96"/>
        <v>昭53.11.10</v>
      </c>
      <c r="AG533" s="662" t="str">
        <f t="shared" si="97"/>
        <v/>
      </c>
      <c r="AH533" s="662">
        <f t="shared" si="94"/>
        <v>9</v>
      </c>
      <c r="AI533" s="662" t="str">
        <f t="shared" si="98"/>
        <v>34</v>
      </c>
      <c r="AJ533" s="662" t="str">
        <f t="shared" si="99"/>
        <v>34_筆甫</v>
      </c>
      <c r="AK533" s="693" t="str">
        <f>IFERROR(VLOOKUP(AJ533,観測点コードリスト!$L$2:$N$1665,3,FALSE),"")</f>
        <v>1298</v>
      </c>
    </row>
    <row r="534" spans="1:37" hidden="1">
      <c r="A534" s="662" t="s">
        <v>1262</v>
      </c>
      <c r="B534" s="662">
        <v>34900</v>
      </c>
      <c r="C534" s="662" t="s">
        <v>4609</v>
      </c>
      <c r="D534" s="662" t="s">
        <v>1275</v>
      </c>
      <c r="E534" s="662" t="s">
        <v>1276</v>
      </c>
      <c r="F534" s="662" t="s">
        <v>1277</v>
      </c>
      <c r="G534" s="662">
        <v>38</v>
      </c>
      <c r="H534" s="662">
        <v>44.6</v>
      </c>
      <c r="I534" s="662">
        <v>140</v>
      </c>
      <c r="J534" s="662">
        <v>45.6</v>
      </c>
      <c r="K534" s="662">
        <v>170</v>
      </c>
      <c r="L534" s="662" t="s">
        <v>22</v>
      </c>
      <c r="M534" s="662" t="s">
        <v>22</v>
      </c>
      <c r="N534" s="662" t="s">
        <v>4679</v>
      </c>
      <c r="O534" s="662" t="s">
        <v>4740</v>
      </c>
      <c r="P534" s="662" t="s">
        <v>22</v>
      </c>
      <c r="Q534" s="667">
        <f t="shared" si="100"/>
        <v>38.743333</v>
      </c>
      <c r="R534" s="667">
        <f t="shared" si="101"/>
        <v>140.76</v>
      </c>
      <c r="T534" s="668" t="s">
        <v>22</v>
      </c>
      <c r="U534" s="668" t="s">
        <v>22</v>
      </c>
      <c r="V534" s="668" t="s">
        <v>22</v>
      </c>
      <c r="W534" s="668" t="s">
        <v>22</v>
      </c>
      <c r="X534" s="668" t="s">
        <v>4605</v>
      </c>
      <c r="Y534" s="668" t="s">
        <v>22</v>
      </c>
      <c r="Z534" s="668" t="s">
        <v>22</v>
      </c>
      <c r="AB534" s="662" t="str">
        <f t="shared" si="91"/>
        <v>-</v>
      </c>
      <c r="AC534" s="662" t="str">
        <f t="shared" si="92"/>
        <v>昭54.11.14</v>
      </c>
      <c r="AD534" s="662" t="str">
        <f t="shared" si="95"/>
        <v>昭</v>
      </c>
      <c r="AE534" s="662" t="str">
        <f t="shared" si="93"/>
        <v>昭54.11.14</v>
      </c>
      <c r="AF534" s="662" t="str">
        <f t="shared" si="96"/>
        <v>昭54.11.14</v>
      </c>
      <c r="AG534" s="662" t="str">
        <f t="shared" si="97"/>
        <v/>
      </c>
      <c r="AH534" s="662">
        <f t="shared" si="94"/>
        <v>9</v>
      </c>
      <c r="AI534" s="662" t="str">
        <f t="shared" si="98"/>
        <v>34</v>
      </c>
      <c r="AJ534" s="662" t="str">
        <f t="shared" si="99"/>
        <v>34_川渡</v>
      </c>
      <c r="AK534" s="693" t="str">
        <f>IFERROR(VLOOKUP(AJ534,観測点コードリスト!$L$2:$N$1665,3,FALSE),"")</f>
        <v>0243</v>
      </c>
    </row>
    <row r="535" spans="1:37" ht="18.75" hidden="1" customHeight="1">
      <c r="A535" s="662" t="s">
        <v>1262</v>
      </c>
      <c r="B535" s="662">
        <v>34906</v>
      </c>
      <c r="C535" s="662" t="s">
        <v>4609</v>
      </c>
      <c r="D535" s="662" t="s">
        <v>1263</v>
      </c>
      <c r="E535" s="662" t="s">
        <v>1264</v>
      </c>
      <c r="F535" s="662" t="s">
        <v>1265</v>
      </c>
      <c r="G535" s="662">
        <v>38</v>
      </c>
      <c r="H535" s="662">
        <v>54.8</v>
      </c>
      <c r="I535" s="662">
        <v>140</v>
      </c>
      <c r="J535" s="662">
        <v>49.7</v>
      </c>
      <c r="K535" s="662">
        <v>525</v>
      </c>
      <c r="L535" s="662" t="s">
        <v>22</v>
      </c>
      <c r="M535" s="662" t="s">
        <v>22</v>
      </c>
      <c r="N535" s="662" t="s">
        <v>4680</v>
      </c>
      <c r="O535" s="662" t="s">
        <v>4740</v>
      </c>
      <c r="P535" s="662" t="s">
        <v>22</v>
      </c>
      <c r="Q535" s="667">
        <f t="shared" si="100"/>
        <v>38.913333000000002</v>
      </c>
      <c r="R535" s="667">
        <f t="shared" si="101"/>
        <v>140.82833299999999</v>
      </c>
      <c r="T535" s="668" t="s">
        <v>22</v>
      </c>
      <c r="U535" s="668" t="s">
        <v>22</v>
      </c>
      <c r="V535" s="668" t="s">
        <v>22</v>
      </c>
      <c r="W535" s="668" t="s">
        <v>22</v>
      </c>
      <c r="X535" s="668" t="s">
        <v>4605</v>
      </c>
      <c r="Y535" s="668" t="s">
        <v>22</v>
      </c>
      <c r="Z535" s="668" t="s">
        <v>22</v>
      </c>
      <c r="AB535" s="662" t="str">
        <f t="shared" si="91"/>
        <v>-</v>
      </c>
      <c r="AC535" s="662" t="str">
        <f t="shared" si="92"/>
        <v>平9.10.20</v>
      </c>
      <c r="AD535" s="662" t="str">
        <f t="shared" si="95"/>
        <v>平</v>
      </c>
      <c r="AE535" s="662" t="str">
        <f t="shared" si="93"/>
        <v>平9.10.20</v>
      </c>
      <c r="AF535" s="662" t="str">
        <f t="shared" si="96"/>
        <v>平9.10.20</v>
      </c>
      <c r="AG535" s="662" t="str">
        <f t="shared" si="97"/>
        <v/>
      </c>
      <c r="AH535" s="662">
        <f t="shared" si="94"/>
        <v>8</v>
      </c>
      <c r="AI535" s="662" t="str">
        <f t="shared" si="98"/>
        <v>34</v>
      </c>
      <c r="AJ535" s="662" t="str">
        <f t="shared" si="99"/>
        <v>34_駒ノ湯</v>
      </c>
      <c r="AK535" s="693" t="str">
        <f>IFERROR(VLOOKUP(AJ535,観測点コードリスト!$L$2:$N$1665,3,FALSE),"")</f>
        <v>1126</v>
      </c>
    </row>
    <row r="536" spans="1:37" hidden="1">
      <c r="A536" s="662" t="s">
        <v>1262</v>
      </c>
      <c r="B536" s="662">
        <v>34910</v>
      </c>
      <c r="C536" s="662" t="s">
        <v>4609</v>
      </c>
      <c r="D536" s="662" t="s">
        <v>1293</v>
      </c>
      <c r="E536" s="662" t="s">
        <v>1294</v>
      </c>
      <c r="F536" s="662" t="s">
        <v>1295</v>
      </c>
      <c r="G536" s="662">
        <v>38</v>
      </c>
      <c r="H536" s="662">
        <v>35.9</v>
      </c>
      <c r="I536" s="662">
        <v>140</v>
      </c>
      <c r="J536" s="662">
        <v>54.7</v>
      </c>
      <c r="K536" s="662">
        <v>28</v>
      </c>
      <c r="L536" s="662" t="s">
        <v>22</v>
      </c>
      <c r="M536" s="662" t="s">
        <v>22</v>
      </c>
      <c r="N536" s="662" t="s">
        <v>4681</v>
      </c>
      <c r="O536" s="662" t="s">
        <v>4740</v>
      </c>
      <c r="P536" s="662" t="s">
        <v>22</v>
      </c>
      <c r="Q536" s="667">
        <f t="shared" si="100"/>
        <v>38.598332999999997</v>
      </c>
      <c r="R536" s="667">
        <f t="shared" si="101"/>
        <v>140.91166699999999</v>
      </c>
      <c r="T536" s="668" t="s">
        <v>22</v>
      </c>
      <c r="U536" s="668" t="s">
        <v>22</v>
      </c>
      <c r="V536" s="668" t="s">
        <v>22</v>
      </c>
      <c r="W536" s="668" t="s">
        <v>22</v>
      </c>
      <c r="X536" s="668" t="s">
        <v>4605</v>
      </c>
      <c r="Y536" s="668" t="s">
        <v>22</v>
      </c>
      <c r="Z536" s="668" t="s">
        <v>22</v>
      </c>
      <c r="AB536" s="662" t="str">
        <f t="shared" si="91"/>
        <v>-</v>
      </c>
      <c r="AC536" s="662" t="str">
        <f t="shared" si="92"/>
        <v>昭63.10.31</v>
      </c>
      <c r="AD536" s="662" t="str">
        <f t="shared" si="95"/>
        <v>昭</v>
      </c>
      <c r="AE536" s="662" t="str">
        <f t="shared" si="93"/>
        <v>昭63.10.31</v>
      </c>
      <c r="AF536" s="662" t="str">
        <f t="shared" si="96"/>
        <v>昭63.10.31</v>
      </c>
      <c r="AG536" s="662" t="str">
        <f t="shared" si="97"/>
        <v/>
      </c>
      <c r="AH536" s="662">
        <f t="shared" si="94"/>
        <v>9</v>
      </c>
      <c r="AI536" s="662" t="str">
        <f t="shared" si="98"/>
        <v>34</v>
      </c>
      <c r="AJ536" s="662" t="str">
        <f t="shared" si="99"/>
        <v>34_古川</v>
      </c>
      <c r="AK536" s="693" t="str">
        <f>IFERROR(VLOOKUP(AJ536,観測点コードリスト!$L$2:$N$1665,3,FALSE),"")</f>
        <v>0247</v>
      </c>
    </row>
    <row r="537" spans="1:37" hidden="1">
      <c r="A537" s="662" t="s">
        <v>1262</v>
      </c>
      <c r="B537" s="662">
        <v>34913</v>
      </c>
      <c r="C537" s="662" t="s">
        <v>23</v>
      </c>
      <c r="D537" s="662" t="s">
        <v>1311</v>
      </c>
      <c r="E537" s="662" t="s">
        <v>1312</v>
      </c>
      <c r="F537" s="662" t="s">
        <v>1313</v>
      </c>
      <c r="G537" s="662">
        <v>38</v>
      </c>
      <c r="H537" s="662">
        <v>25.6</v>
      </c>
      <c r="I537" s="662">
        <v>141</v>
      </c>
      <c r="J537" s="662">
        <v>17.899999999999999</v>
      </c>
      <c r="K537" s="662">
        <v>43</v>
      </c>
      <c r="L537" s="662" t="s">
        <v>22</v>
      </c>
      <c r="M537" s="662" t="s">
        <v>22</v>
      </c>
      <c r="N537" s="662" t="s">
        <v>4466</v>
      </c>
      <c r="O537" s="662" t="s">
        <v>4740</v>
      </c>
      <c r="P537" s="662" t="s">
        <v>22</v>
      </c>
      <c r="Q537" s="667">
        <f t="shared" si="100"/>
        <v>38.426667000000002</v>
      </c>
      <c r="R537" s="667">
        <f t="shared" si="101"/>
        <v>141.29833300000001</v>
      </c>
      <c r="T537" s="668" t="s">
        <v>22</v>
      </c>
      <c r="U537" s="668" t="s">
        <v>22</v>
      </c>
      <c r="V537" s="668" t="s">
        <v>22</v>
      </c>
      <c r="W537" s="668" t="s">
        <v>22</v>
      </c>
      <c r="X537" s="668" t="s">
        <v>4605</v>
      </c>
      <c r="Y537" s="668" t="s">
        <v>22</v>
      </c>
      <c r="Z537" s="668" t="s">
        <v>22</v>
      </c>
      <c r="AB537" s="662" t="str">
        <f t="shared" si="91"/>
        <v>-</v>
      </c>
      <c r="AC537" s="662" t="str">
        <f t="shared" si="92"/>
        <v>平15.3.1</v>
      </c>
      <c r="AD537" s="662" t="str">
        <f t="shared" si="95"/>
        <v>平</v>
      </c>
      <c r="AE537" s="662" t="str">
        <f t="shared" si="93"/>
        <v>平15.3.1</v>
      </c>
      <c r="AF537" s="662" t="str">
        <f t="shared" si="96"/>
        <v>平15.3.1</v>
      </c>
      <c r="AG537" s="662" t="str">
        <f t="shared" si="97"/>
        <v/>
      </c>
      <c r="AH537" s="662">
        <f t="shared" si="94"/>
        <v>7</v>
      </c>
      <c r="AI537" s="662" t="str">
        <f t="shared" si="98"/>
        <v>34</v>
      </c>
      <c r="AJ537" s="662" t="str">
        <f t="shared" si="99"/>
        <v>34_石巻</v>
      </c>
      <c r="AK537" s="693" t="str">
        <f>IFERROR(VLOOKUP(AJ537,観測点コードリスト!$L$2:$N$1665,3,FALSE),"")</f>
        <v>47592</v>
      </c>
    </row>
    <row r="538" spans="1:37" hidden="1">
      <c r="A538" s="662" t="s">
        <v>1262</v>
      </c>
      <c r="B538" s="662">
        <v>34915</v>
      </c>
      <c r="C538" s="662" t="s">
        <v>4609</v>
      </c>
      <c r="D538" s="662" t="s">
        <v>1319</v>
      </c>
      <c r="E538" s="662" t="s">
        <v>1320</v>
      </c>
      <c r="F538" s="662" t="s">
        <v>1321</v>
      </c>
      <c r="G538" s="662">
        <v>38</v>
      </c>
      <c r="H538" s="662">
        <v>18.2</v>
      </c>
      <c r="I538" s="662">
        <v>140</v>
      </c>
      <c r="J538" s="662">
        <v>38.200000000000003</v>
      </c>
      <c r="K538" s="662">
        <v>265</v>
      </c>
      <c r="L538" s="662" t="s">
        <v>22</v>
      </c>
      <c r="M538" s="662" t="s">
        <v>22</v>
      </c>
      <c r="N538" s="662" t="s">
        <v>4672</v>
      </c>
      <c r="O538" s="662" t="s">
        <v>4740</v>
      </c>
      <c r="P538" s="662" t="s">
        <v>22</v>
      </c>
      <c r="Q538" s="667">
        <f t="shared" si="100"/>
        <v>38.303333000000002</v>
      </c>
      <c r="R538" s="667">
        <f t="shared" si="101"/>
        <v>140.63666699999999</v>
      </c>
      <c r="T538" s="668" t="s">
        <v>22</v>
      </c>
      <c r="U538" s="668" t="s">
        <v>22</v>
      </c>
      <c r="V538" s="668" t="s">
        <v>22</v>
      </c>
      <c r="W538" s="668" t="s">
        <v>22</v>
      </c>
      <c r="X538" s="668" t="s">
        <v>4605</v>
      </c>
      <c r="Y538" s="668" t="s">
        <v>22</v>
      </c>
      <c r="Z538" s="668" t="s">
        <v>22</v>
      </c>
      <c r="AB538" s="662" t="str">
        <f t="shared" si="91"/>
        <v>-</v>
      </c>
      <c r="AC538" s="662" t="str">
        <f t="shared" si="92"/>
        <v>昭59.11.9</v>
      </c>
      <c r="AD538" s="662" t="str">
        <f t="shared" si="95"/>
        <v>昭</v>
      </c>
      <c r="AE538" s="662" t="str">
        <f t="shared" si="93"/>
        <v>昭59.11.9</v>
      </c>
      <c r="AF538" s="662" t="str">
        <f t="shared" si="96"/>
        <v>昭59.11.9</v>
      </c>
      <c r="AG538" s="662" t="str">
        <f t="shared" si="97"/>
        <v/>
      </c>
      <c r="AH538" s="662">
        <f t="shared" si="94"/>
        <v>8</v>
      </c>
      <c r="AI538" s="662" t="str">
        <f t="shared" si="98"/>
        <v>34</v>
      </c>
      <c r="AJ538" s="662" t="str">
        <f t="shared" si="99"/>
        <v>34_新川</v>
      </c>
      <c r="AK538" s="693" t="str">
        <f>IFERROR(VLOOKUP(AJ538,観測点コードリスト!$L$2:$N$1665,3,FALSE),"")</f>
        <v>0251</v>
      </c>
    </row>
    <row r="539" spans="1:37" hidden="1">
      <c r="A539" s="662" t="s">
        <v>1262</v>
      </c>
      <c r="B539" s="662">
        <v>34917</v>
      </c>
      <c r="C539" s="662" t="s">
        <v>23</v>
      </c>
      <c r="D539" s="662" t="s">
        <v>1325</v>
      </c>
      <c r="E539" s="662" t="s">
        <v>1326</v>
      </c>
      <c r="F539" s="662" t="s">
        <v>1327</v>
      </c>
      <c r="G539" s="662">
        <v>38</v>
      </c>
      <c r="H539" s="662">
        <v>15.7</v>
      </c>
      <c r="I539" s="662">
        <v>140</v>
      </c>
      <c r="J539" s="662">
        <v>53.8</v>
      </c>
      <c r="K539" s="662">
        <v>39</v>
      </c>
      <c r="L539" s="662" t="s">
        <v>22</v>
      </c>
      <c r="M539" s="662" t="s">
        <v>22</v>
      </c>
      <c r="N539" s="662" t="s">
        <v>4682</v>
      </c>
      <c r="O539" s="662" t="s">
        <v>4740</v>
      </c>
      <c r="P539" s="662" t="s">
        <v>22</v>
      </c>
      <c r="Q539" s="667">
        <f t="shared" si="100"/>
        <v>38.261667000000003</v>
      </c>
      <c r="R539" s="667">
        <f t="shared" si="101"/>
        <v>140.89666700000001</v>
      </c>
      <c r="T539" s="668" t="s">
        <v>22</v>
      </c>
      <c r="U539" s="668" t="s">
        <v>22</v>
      </c>
      <c r="V539" s="668" t="s">
        <v>22</v>
      </c>
      <c r="W539" s="668" t="s">
        <v>22</v>
      </c>
      <c r="X539" s="668" t="s">
        <v>4605</v>
      </c>
      <c r="Y539" s="668" t="s">
        <v>22</v>
      </c>
      <c r="Z539" s="668" t="s">
        <v>22</v>
      </c>
      <c r="AB539" s="662" t="str">
        <f t="shared" si="91"/>
        <v>-</v>
      </c>
      <c r="AC539" s="662" t="str">
        <f t="shared" si="92"/>
        <v>平10.12.24</v>
      </c>
      <c r="AD539" s="662" t="str">
        <f t="shared" si="95"/>
        <v>平</v>
      </c>
      <c r="AE539" s="662" t="str">
        <f t="shared" si="93"/>
        <v>平10.12.24</v>
      </c>
      <c r="AF539" s="662" t="str">
        <f t="shared" si="96"/>
        <v>平10.12.24</v>
      </c>
      <c r="AG539" s="662" t="str">
        <f t="shared" si="97"/>
        <v/>
      </c>
      <c r="AH539" s="662">
        <f t="shared" si="94"/>
        <v>9</v>
      </c>
      <c r="AI539" s="662" t="str">
        <f t="shared" si="98"/>
        <v>34</v>
      </c>
      <c r="AJ539" s="662" t="str">
        <f t="shared" si="99"/>
        <v>34_仙台</v>
      </c>
      <c r="AK539" s="693" t="str">
        <f>IFERROR(VLOOKUP(AJ539,観測点コードリスト!$L$2:$N$1665,3,FALSE),"")</f>
        <v>47590</v>
      </c>
    </row>
    <row r="540" spans="1:37" ht="18.75" hidden="1" customHeight="1">
      <c r="A540" s="662" t="s">
        <v>1262</v>
      </c>
      <c r="B540" s="662">
        <v>34920</v>
      </c>
      <c r="C540" s="662" t="s">
        <v>4609</v>
      </c>
      <c r="D540" s="662" t="s">
        <v>1332</v>
      </c>
      <c r="E540" s="662" t="s">
        <v>1333</v>
      </c>
      <c r="F540" s="662" t="s">
        <v>1334</v>
      </c>
      <c r="G540" s="662">
        <v>38</v>
      </c>
      <c r="H540" s="662">
        <v>0.9</v>
      </c>
      <c r="I540" s="662">
        <v>140</v>
      </c>
      <c r="J540" s="662">
        <v>36.700000000000003</v>
      </c>
      <c r="K540" s="662">
        <v>86</v>
      </c>
      <c r="L540" s="662" t="s">
        <v>22</v>
      </c>
      <c r="M540" s="662" t="s">
        <v>22</v>
      </c>
      <c r="N540" s="662" t="s">
        <v>4683</v>
      </c>
      <c r="O540" s="662" t="s">
        <v>4740</v>
      </c>
      <c r="P540" s="662" t="s">
        <v>22</v>
      </c>
      <c r="Q540" s="667">
        <f t="shared" si="100"/>
        <v>38.015000000000001</v>
      </c>
      <c r="R540" s="667">
        <f t="shared" si="101"/>
        <v>140.61166700000001</v>
      </c>
      <c r="T540" s="668" t="s">
        <v>22</v>
      </c>
      <c r="U540" s="668" t="s">
        <v>22</v>
      </c>
      <c r="V540" s="668" t="s">
        <v>22</v>
      </c>
      <c r="W540" s="668" t="s">
        <v>22</v>
      </c>
      <c r="X540" s="668" t="s">
        <v>4605</v>
      </c>
      <c r="Y540" s="668" t="s">
        <v>22</v>
      </c>
      <c r="Z540" s="668" t="s">
        <v>22</v>
      </c>
      <c r="AB540" s="662" t="str">
        <f t="shared" si="91"/>
        <v>-</v>
      </c>
      <c r="AC540" s="662" t="str">
        <f t="shared" si="92"/>
        <v>昭59.11.8</v>
      </c>
      <c r="AD540" s="662" t="str">
        <f t="shared" si="95"/>
        <v>昭</v>
      </c>
      <c r="AE540" s="662" t="str">
        <f t="shared" si="93"/>
        <v>昭59.11.8</v>
      </c>
      <c r="AF540" s="662" t="str">
        <f t="shared" si="96"/>
        <v>昭59.11.8</v>
      </c>
      <c r="AG540" s="662" t="str">
        <f t="shared" si="97"/>
        <v/>
      </c>
      <c r="AH540" s="662">
        <f t="shared" si="94"/>
        <v>8</v>
      </c>
      <c r="AI540" s="662" t="str">
        <f t="shared" si="98"/>
        <v>34</v>
      </c>
      <c r="AJ540" s="662" t="str">
        <f t="shared" si="99"/>
        <v>34_白石</v>
      </c>
      <c r="AK540" s="693" t="str">
        <f>IFERROR(VLOOKUP(AJ540,観測点コードリスト!$L$2:$N$1665,3,FALSE),"")</f>
        <v>0256</v>
      </c>
    </row>
    <row r="541" spans="1:37" hidden="1">
      <c r="A541" s="662" t="s">
        <v>1262</v>
      </c>
      <c r="B541" s="662">
        <v>34965</v>
      </c>
      <c r="C541" s="662" t="s">
        <v>4609</v>
      </c>
      <c r="D541" s="662" t="s">
        <v>1329</v>
      </c>
      <c r="E541" s="662" t="s">
        <v>1330</v>
      </c>
      <c r="F541" s="662" t="s">
        <v>4684</v>
      </c>
      <c r="G541" s="662">
        <v>38</v>
      </c>
      <c r="H541" s="662">
        <v>8.3000000000000007</v>
      </c>
      <c r="I541" s="662">
        <v>140</v>
      </c>
      <c r="J541" s="662">
        <v>55</v>
      </c>
      <c r="K541" s="662">
        <v>2</v>
      </c>
      <c r="L541" s="662" t="s">
        <v>22</v>
      </c>
      <c r="M541" s="662" t="s">
        <v>22</v>
      </c>
      <c r="N541" s="662" t="s">
        <v>4685</v>
      </c>
      <c r="O541" s="662" t="s">
        <v>4740</v>
      </c>
      <c r="P541" s="662" t="s">
        <v>22</v>
      </c>
      <c r="Q541" s="667">
        <f t="shared" si="100"/>
        <v>38.138333000000003</v>
      </c>
      <c r="R541" s="667">
        <f t="shared" si="101"/>
        <v>140.91666699999999</v>
      </c>
      <c r="T541" s="668" t="s">
        <v>22</v>
      </c>
      <c r="U541" s="668" t="s">
        <v>22</v>
      </c>
      <c r="V541" s="668" t="s">
        <v>22</v>
      </c>
      <c r="W541" s="668" t="s">
        <v>22</v>
      </c>
      <c r="X541" s="668" t="s">
        <v>4605</v>
      </c>
      <c r="Y541" s="668" t="s">
        <v>22</v>
      </c>
      <c r="Z541" s="668" t="s">
        <v>22</v>
      </c>
      <c r="AB541" s="662" t="str">
        <f t="shared" si="91"/>
        <v>-</v>
      </c>
      <c r="AC541" s="662" t="str">
        <f t="shared" si="92"/>
        <v>令4.3.16</v>
      </c>
      <c r="AD541" s="662" t="str">
        <f t="shared" si="95"/>
        <v>令</v>
      </c>
      <c r="AE541" s="662" t="str">
        <f t="shared" si="93"/>
        <v>令4.3.16</v>
      </c>
      <c r="AF541" s="662" t="str">
        <f t="shared" si="96"/>
        <v>令4.3.16</v>
      </c>
      <c r="AG541" s="662" t="str">
        <f t="shared" si="97"/>
        <v/>
      </c>
      <c r="AH541" s="662">
        <f t="shared" si="94"/>
        <v>7</v>
      </c>
      <c r="AI541" s="662" t="str">
        <f t="shared" si="98"/>
        <v>34</v>
      </c>
      <c r="AJ541" s="662" t="str">
        <f t="shared" si="99"/>
        <v>34_名取</v>
      </c>
      <c r="AK541" s="693" t="str">
        <f>IFERROR(VLOOKUP(AJ541,観測点コードリスト!$L$2:$N$1665,3,FALSE),"")</f>
        <v>1464</v>
      </c>
    </row>
    <row r="542" spans="1:37">
      <c r="A542" s="662" t="s">
        <v>1108</v>
      </c>
      <c r="B542" s="662">
        <v>35002</v>
      </c>
      <c r="C542" s="662" t="s">
        <v>17</v>
      </c>
      <c r="D542" s="662" t="s">
        <v>1351</v>
      </c>
      <c r="E542" s="662" t="s">
        <v>1352</v>
      </c>
      <c r="F542" s="662" t="s">
        <v>1353</v>
      </c>
      <c r="G542" s="662">
        <v>39</v>
      </c>
      <c r="H542" s="662">
        <v>11</v>
      </c>
      <c r="I542" s="662">
        <v>139</v>
      </c>
      <c r="J542" s="662">
        <v>32.6</v>
      </c>
      <c r="K542" s="662">
        <v>58</v>
      </c>
      <c r="L542" s="662">
        <v>20.399999999999999</v>
      </c>
      <c r="M542" s="662">
        <v>1.6</v>
      </c>
      <c r="N542" s="662" t="s">
        <v>1354</v>
      </c>
      <c r="O542" s="662" t="s">
        <v>22</v>
      </c>
      <c r="P542" s="662" t="s">
        <v>22</v>
      </c>
      <c r="Q542" s="667">
        <f t="shared" si="100"/>
        <v>39.183332999999998</v>
      </c>
      <c r="R542" s="667">
        <f t="shared" si="101"/>
        <v>139.54333299999999</v>
      </c>
      <c r="T542" s="668" t="s">
        <v>4605</v>
      </c>
      <c r="U542" s="668" t="s">
        <v>4605</v>
      </c>
      <c r="V542" s="668" t="s">
        <v>4605</v>
      </c>
      <c r="W542" s="668" t="s">
        <v>22</v>
      </c>
      <c r="X542" s="668" t="s">
        <v>22</v>
      </c>
      <c r="Y542" s="668" t="s">
        <v>22</v>
      </c>
      <c r="Z542" s="668" t="s">
        <v>22</v>
      </c>
      <c r="AB542" s="662" t="str">
        <f t="shared" si="91"/>
        <v>昭62.11.10</v>
      </c>
      <c r="AC542" s="662" t="str">
        <f t="shared" si="92"/>
        <v>昭62.11.10</v>
      </c>
      <c r="AD542" s="662" t="str">
        <f t="shared" si="95"/>
        <v>昭</v>
      </c>
      <c r="AE542" s="662" t="str">
        <f t="shared" si="93"/>
        <v>昭62.11.10</v>
      </c>
      <c r="AF542" s="662" t="str">
        <f t="shared" si="96"/>
        <v>昭62.11.10</v>
      </c>
      <c r="AG542" s="662" t="str">
        <f t="shared" si="97"/>
        <v/>
      </c>
      <c r="AH542" s="662">
        <f t="shared" si="94"/>
        <v>9</v>
      </c>
      <c r="AI542" s="662" t="str">
        <f t="shared" si="98"/>
        <v>35</v>
      </c>
      <c r="AJ542" s="662" t="str">
        <f t="shared" si="99"/>
        <v>35_飛島</v>
      </c>
      <c r="AK542" s="693" t="str">
        <f>IFERROR(VLOOKUP(AJ542,観測点コードリスト!$L$2:$N$1665,3,FALSE),"")</f>
        <v>1291</v>
      </c>
    </row>
    <row r="543" spans="1:37">
      <c r="A543" s="662" t="s">
        <v>1108</v>
      </c>
      <c r="B543" s="662">
        <v>35052</v>
      </c>
      <c r="C543" s="662" t="s">
        <v>23</v>
      </c>
      <c r="D543" s="662" t="s">
        <v>1355</v>
      </c>
      <c r="E543" s="662" t="s">
        <v>1356</v>
      </c>
      <c r="F543" s="662" t="s">
        <v>1357</v>
      </c>
      <c r="G543" s="662">
        <v>38</v>
      </c>
      <c r="H543" s="662">
        <v>54.5</v>
      </c>
      <c r="I543" s="662">
        <v>139</v>
      </c>
      <c r="J543" s="662">
        <v>50.6</v>
      </c>
      <c r="K543" s="662">
        <v>3</v>
      </c>
      <c r="L543" s="662">
        <v>26.6</v>
      </c>
      <c r="M543" s="662" t="s">
        <v>22</v>
      </c>
      <c r="N543" s="662" t="s">
        <v>1358</v>
      </c>
      <c r="O543" s="662">
        <v>35955</v>
      </c>
      <c r="P543" s="662" t="s">
        <v>22</v>
      </c>
      <c r="Q543" s="667">
        <f t="shared" si="100"/>
        <v>38.908332999999999</v>
      </c>
      <c r="R543" s="667">
        <f t="shared" si="101"/>
        <v>139.843333</v>
      </c>
      <c r="T543" s="668" t="s">
        <v>4605</v>
      </c>
      <c r="U543" s="668" t="s">
        <v>4605</v>
      </c>
      <c r="V543" s="668" t="s">
        <v>4605</v>
      </c>
      <c r="W543" s="668" t="s">
        <v>22</v>
      </c>
      <c r="X543" s="668" t="s">
        <v>22</v>
      </c>
      <c r="Y543" s="668" t="s">
        <v>4605</v>
      </c>
      <c r="Z543" s="668" t="s">
        <v>22</v>
      </c>
      <c r="AB543" s="662" t="str">
        <f t="shared" si="91"/>
        <v>昭49.11.1</v>
      </c>
      <c r="AC543" s="662" t="str">
        <f t="shared" si="92"/>
        <v>昭59.2.9</v>
      </c>
      <c r="AD543" s="662" t="str">
        <f t="shared" si="95"/>
        <v>#</v>
      </c>
      <c r="AE543" s="662" t="str">
        <f t="shared" si="93"/>
        <v>昭59.2.9</v>
      </c>
      <c r="AF543" s="662" t="str">
        <f t="shared" si="96"/>
        <v>昭59.2.9</v>
      </c>
      <c r="AG543" s="662" t="str">
        <f t="shared" si="97"/>
        <v/>
      </c>
      <c r="AH543" s="662">
        <f t="shared" si="94"/>
        <v>7</v>
      </c>
      <c r="AI543" s="662" t="str">
        <f t="shared" si="98"/>
        <v>35</v>
      </c>
      <c r="AJ543" s="662" t="str">
        <f t="shared" si="99"/>
        <v>35_酒田</v>
      </c>
      <c r="AK543" s="693" t="str">
        <f>IFERROR(VLOOKUP(AJ543,観測点コードリスト!$L$2:$N$1665,3,FALSE),"")</f>
        <v>47587</v>
      </c>
    </row>
    <row r="544" spans="1:37" hidden="1">
      <c r="A544" s="662" t="s">
        <v>1108</v>
      </c>
      <c r="B544" s="662">
        <v>35056</v>
      </c>
      <c r="C544" s="662" t="s">
        <v>72</v>
      </c>
      <c r="D544" s="662" t="s">
        <v>1359</v>
      </c>
      <c r="E544" s="662" t="s">
        <v>1360</v>
      </c>
      <c r="F544" s="662" t="s">
        <v>1361</v>
      </c>
      <c r="G544" s="662">
        <v>38</v>
      </c>
      <c r="H544" s="662">
        <v>57.9</v>
      </c>
      <c r="I544" s="662">
        <v>139</v>
      </c>
      <c r="J544" s="662">
        <v>59.9</v>
      </c>
      <c r="K544" s="662">
        <v>65</v>
      </c>
      <c r="L544" s="662" t="s">
        <v>22</v>
      </c>
      <c r="M544" s="662" t="s">
        <v>22</v>
      </c>
      <c r="N544" s="662" t="s">
        <v>1362</v>
      </c>
      <c r="O544" s="662" t="s">
        <v>22</v>
      </c>
      <c r="P544" s="662" t="s">
        <v>22</v>
      </c>
      <c r="Q544" s="667">
        <f t="shared" si="100"/>
        <v>38.965000000000003</v>
      </c>
      <c r="R544" s="667">
        <f t="shared" si="101"/>
        <v>139.998333</v>
      </c>
      <c r="T544" s="668" t="s">
        <v>4605</v>
      </c>
      <c r="U544" s="668" t="s">
        <v>22</v>
      </c>
      <c r="V544" s="668" t="s">
        <v>22</v>
      </c>
      <c r="W544" s="668" t="s">
        <v>22</v>
      </c>
      <c r="X544" s="668" t="s">
        <v>22</v>
      </c>
      <c r="Y544" s="668" t="s">
        <v>22</v>
      </c>
      <c r="Z544" s="668" t="s">
        <v>22</v>
      </c>
      <c r="AB544" s="692" t="str">
        <f t="shared" si="91"/>
        <v>平29.12.20</v>
      </c>
      <c r="AC544" s="692" t="str">
        <f t="shared" si="92"/>
        <v>平29.12.20</v>
      </c>
      <c r="AD544" s="662" t="str">
        <f t="shared" si="95"/>
        <v>平</v>
      </c>
      <c r="AE544" s="662" t="str">
        <f t="shared" si="93"/>
        <v>平29.12.20</v>
      </c>
      <c r="AF544" s="662" t="str">
        <f t="shared" si="96"/>
        <v>平29.12.20</v>
      </c>
      <c r="AG544" s="662" t="str">
        <f t="shared" si="97"/>
        <v/>
      </c>
      <c r="AH544" s="662">
        <f t="shared" si="94"/>
        <v>9</v>
      </c>
      <c r="AI544" s="662" t="str">
        <f t="shared" si="98"/>
        <v>35</v>
      </c>
      <c r="AJ544" s="662" t="str">
        <f t="shared" si="99"/>
        <v>35_酒田大沢</v>
      </c>
      <c r="AK544" s="696">
        <v>1664</v>
      </c>
    </row>
    <row r="545" spans="1:37">
      <c r="A545" s="662" t="s">
        <v>1108</v>
      </c>
      <c r="B545" s="662">
        <v>35071</v>
      </c>
      <c r="C545" s="662" t="s">
        <v>17</v>
      </c>
      <c r="D545" s="662" t="s">
        <v>1363</v>
      </c>
      <c r="E545" s="662" t="s">
        <v>1364</v>
      </c>
      <c r="F545" s="662" t="s">
        <v>1365</v>
      </c>
      <c r="G545" s="662">
        <v>38</v>
      </c>
      <c r="H545" s="662">
        <v>55.1</v>
      </c>
      <c r="I545" s="662">
        <v>140</v>
      </c>
      <c r="J545" s="662">
        <v>12</v>
      </c>
      <c r="K545" s="662">
        <v>88</v>
      </c>
      <c r="L545" s="662">
        <v>9</v>
      </c>
      <c r="M545" s="662">
        <v>3.5</v>
      </c>
      <c r="N545" s="662" t="s">
        <v>977</v>
      </c>
      <c r="O545" s="662" t="s">
        <v>22</v>
      </c>
      <c r="P545" s="662" t="s">
        <v>40</v>
      </c>
      <c r="Q545" s="667">
        <f t="shared" si="100"/>
        <v>38.918332999999997</v>
      </c>
      <c r="R545" s="667">
        <f t="shared" si="101"/>
        <v>140.19999999999999</v>
      </c>
      <c r="T545" s="668" t="s">
        <v>4605</v>
      </c>
      <c r="U545" s="668" t="s">
        <v>4605</v>
      </c>
      <c r="V545" s="668" t="s">
        <v>4605</v>
      </c>
      <c r="W545" s="668" t="s">
        <v>22</v>
      </c>
      <c r="X545" s="668" t="s">
        <v>22</v>
      </c>
      <c r="Y545" s="668" t="s">
        <v>22</v>
      </c>
      <c r="Z545" s="668" t="s">
        <v>22</v>
      </c>
      <c r="AB545" s="662" t="str">
        <f t="shared" si="91"/>
        <v>昭49.11.1</v>
      </c>
      <c r="AC545" s="662" t="str">
        <f t="shared" si="92"/>
        <v>昭51.11.30</v>
      </c>
      <c r="AD545" s="662" t="str">
        <f t="shared" si="95"/>
        <v>#</v>
      </c>
      <c r="AE545" s="662" t="str">
        <f t="shared" si="93"/>
        <v>昭51.11.30</v>
      </c>
      <c r="AF545" s="662" t="str">
        <f t="shared" si="96"/>
        <v>昭51.11.30</v>
      </c>
      <c r="AG545" s="662" t="str">
        <f t="shared" si="97"/>
        <v/>
      </c>
      <c r="AH545" s="662">
        <f t="shared" si="94"/>
        <v>9</v>
      </c>
      <c r="AI545" s="662" t="str">
        <f t="shared" si="98"/>
        <v>35</v>
      </c>
      <c r="AJ545" s="662" t="str">
        <f t="shared" si="99"/>
        <v>35_差首鍋</v>
      </c>
      <c r="AK545" s="693" t="str">
        <f>IFERROR(VLOOKUP(AJ545,観測点コードリスト!$L$2:$N$1665,3,FALSE),"")</f>
        <v>0260</v>
      </c>
    </row>
    <row r="546" spans="1:37">
      <c r="A546" s="662" t="s">
        <v>1108</v>
      </c>
      <c r="B546" s="662">
        <v>35086</v>
      </c>
      <c r="C546" s="662" t="s">
        <v>23</v>
      </c>
      <c r="D546" s="662" t="s">
        <v>1366</v>
      </c>
      <c r="E546" s="662" t="s">
        <v>1367</v>
      </c>
      <c r="F546" s="662" t="s">
        <v>1368</v>
      </c>
      <c r="G546" s="662">
        <v>38</v>
      </c>
      <c r="H546" s="662">
        <v>48.7</v>
      </c>
      <c r="I546" s="662">
        <v>139</v>
      </c>
      <c r="J546" s="662">
        <v>47.2</v>
      </c>
      <c r="K546" s="662">
        <v>22</v>
      </c>
      <c r="L546" s="662">
        <v>10</v>
      </c>
      <c r="M546" s="662" t="s">
        <v>22</v>
      </c>
      <c r="N546" s="662" t="s">
        <v>35</v>
      </c>
      <c r="O546" s="662" t="s">
        <v>22</v>
      </c>
      <c r="P546" s="662" t="s">
        <v>36</v>
      </c>
      <c r="Q546" s="667">
        <f t="shared" si="100"/>
        <v>38.811667</v>
      </c>
      <c r="R546" s="667">
        <f t="shared" si="101"/>
        <v>139.78666699999999</v>
      </c>
      <c r="T546" s="668" t="s">
        <v>4605</v>
      </c>
      <c r="U546" s="668" t="s">
        <v>4605</v>
      </c>
      <c r="V546" s="668" t="s">
        <v>4605</v>
      </c>
      <c r="W546" s="668" t="s">
        <v>22</v>
      </c>
      <c r="X546" s="668" t="s">
        <v>22</v>
      </c>
      <c r="Y546" s="668" t="s">
        <v>22</v>
      </c>
      <c r="Z546" s="668" t="s">
        <v>22</v>
      </c>
      <c r="AB546" s="662" t="str">
        <f t="shared" si="91"/>
        <v>平15.1.1</v>
      </c>
      <c r="AC546" s="662" t="str">
        <f t="shared" si="92"/>
        <v>平15.1.1</v>
      </c>
      <c r="AD546" s="662" t="str">
        <f t="shared" si="95"/>
        <v>平</v>
      </c>
      <c r="AE546" s="662" t="str">
        <f t="shared" si="93"/>
        <v>平15.1.1</v>
      </c>
      <c r="AF546" s="662" t="str">
        <f t="shared" si="96"/>
        <v>平15.1.1</v>
      </c>
      <c r="AG546" s="662" t="str">
        <f t="shared" si="97"/>
        <v/>
      </c>
      <c r="AH546" s="662">
        <f t="shared" si="94"/>
        <v>7</v>
      </c>
      <c r="AI546" s="662" t="str">
        <f t="shared" si="98"/>
        <v>35</v>
      </c>
      <c r="AJ546" s="662" t="str">
        <f t="shared" si="99"/>
        <v>35_浜中</v>
      </c>
      <c r="AK546" s="693" t="str">
        <f>IFERROR(VLOOKUP(AJ546,観測点コードリスト!$L$2:$N$1665,3,FALSE),"")</f>
        <v>1465</v>
      </c>
    </row>
    <row r="547" spans="1:37">
      <c r="A547" s="662" t="s">
        <v>1108</v>
      </c>
      <c r="B547" s="662">
        <v>35116</v>
      </c>
      <c r="C547" s="662" t="s">
        <v>17</v>
      </c>
      <c r="D547" s="662" t="s">
        <v>174</v>
      </c>
      <c r="E547" s="662" t="s">
        <v>1369</v>
      </c>
      <c r="F547" s="662" t="s">
        <v>1370</v>
      </c>
      <c r="G547" s="662">
        <v>38</v>
      </c>
      <c r="H547" s="662">
        <v>52.7</v>
      </c>
      <c r="I547" s="662">
        <v>140</v>
      </c>
      <c r="J547" s="662">
        <v>19.899999999999999</v>
      </c>
      <c r="K547" s="662">
        <v>170</v>
      </c>
      <c r="L547" s="662">
        <v>10</v>
      </c>
      <c r="M547" s="662">
        <v>1.5</v>
      </c>
      <c r="N547" s="662" t="s">
        <v>1342</v>
      </c>
      <c r="O547" s="662">
        <v>35900</v>
      </c>
      <c r="P547" s="662" t="s">
        <v>40</v>
      </c>
      <c r="Q547" s="667">
        <f t="shared" si="100"/>
        <v>38.878332999999998</v>
      </c>
      <c r="R547" s="667">
        <f t="shared" si="101"/>
        <v>140.33166700000001</v>
      </c>
      <c r="T547" s="668" t="s">
        <v>4605</v>
      </c>
      <c r="U547" s="668" t="s">
        <v>4605</v>
      </c>
      <c r="V547" s="668" t="s">
        <v>4605</v>
      </c>
      <c r="W547" s="668" t="s">
        <v>22</v>
      </c>
      <c r="X547" s="668" t="s">
        <v>22</v>
      </c>
      <c r="Y547" s="668" t="s">
        <v>22</v>
      </c>
      <c r="Z547" s="668" t="s">
        <v>22</v>
      </c>
      <c r="AB547" s="662" t="str">
        <f t="shared" si="91"/>
        <v>昭49.11.1</v>
      </c>
      <c r="AC547" s="662" t="str">
        <f t="shared" si="92"/>
        <v>昭51.11.29</v>
      </c>
      <c r="AD547" s="662" t="str">
        <f t="shared" si="95"/>
        <v>#</v>
      </c>
      <c r="AE547" s="662" t="str">
        <f t="shared" si="93"/>
        <v>昭51.11.29</v>
      </c>
      <c r="AF547" s="662" t="str">
        <f t="shared" si="96"/>
        <v>昭51.11.29</v>
      </c>
      <c r="AG547" s="662" t="str">
        <f t="shared" si="97"/>
        <v/>
      </c>
      <c r="AH547" s="662">
        <f t="shared" si="94"/>
        <v>9</v>
      </c>
      <c r="AI547" s="662" t="str">
        <f t="shared" si="98"/>
        <v>35</v>
      </c>
      <c r="AJ547" s="662" t="str">
        <f t="shared" si="99"/>
        <v>35_金山</v>
      </c>
      <c r="AK547" s="693" t="str">
        <f>IFERROR(VLOOKUP(AJ547,観測点コードリスト!$L$2:$N$1665,3,FALSE),"")</f>
        <v>0262</v>
      </c>
    </row>
    <row r="548" spans="1:37">
      <c r="A548" s="662" t="s">
        <v>1108</v>
      </c>
      <c r="B548" s="662">
        <v>35141</v>
      </c>
      <c r="C548" s="662" t="s">
        <v>17</v>
      </c>
      <c r="D548" s="662" t="s">
        <v>1371</v>
      </c>
      <c r="E548" s="662" t="s">
        <v>560</v>
      </c>
      <c r="F548" s="662" t="s">
        <v>1372</v>
      </c>
      <c r="G548" s="662">
        <v>38</v>
      </c>
      <c r="H548" s="662">
        <v>44.1</v>
      </c>
      <c r="I548" s="662">
        <v>139</v>
      </c>
      <c r="J548" s="662">
        <v>49.7</v>
      </c>
      <c r="K548" s="662">
        <v>16</v>
      </c>
      <c r="L548" s="662">
        <v>10.1</v>
      </c>
      <c r="M548" s="662">
        <v>2.5</v>
      </c>
      <c r="N548" s="662" t="s">
        <v>1270</v>
      </c>
      <c r="O548" s="662" t="s">
        <v>22</v>
      </c>
      <c r="P548" s="662" t="s">
        <v>22</v>
      </c>
      <c r="Q548" s="667">
        <f t="shared" si="100"/>
        <v>38.734999999999999</v>
      </c>
      <c r="R548" s="667">
        <f t="shared" si="101"/>
        <v>139.82833299999999</v>
      </c>
      <c r="T548" s="668" t="s">
        <v>4605</v>
      </c>
      <c r="U548" s="668" t="s">
        <v>4605</v>
      </c>
      <c r="V548" s="668" t="s">
        <v>4605</v>
      </c>
      <c r="W548" s="668" t="s">
        <v>22</v>
      </c>
      <c r="X548" s="668" t="s">
        <v>22</v>
      </c>
      <c r="Y548" s="668" t="s">
        <v>22</v>
      </c>
      <c r="Z548" s="668" t="s">
        <v>22</v>
      </c>
      <c r="AB548" s="662" t="str">
        <f t="shared" si="91"/>
        <v>昭49.11.1</v>
      </c>
      <c r="AC548" s="662" t="str">
        <f t="shared" si="92"/>
        <v>昭51.12.2</v>
      </c>
      <c r="AD548" s="662" t="str">
        <f t="shared" si="95"/>
        <v>#</v>
      </c>
      <c r="AE548" s="662" t="str">
        <f t="shared" si="93"/>
        <v>昭51.12.2</v>
      </c>
      <c r="AF548" s="662" t="str">
        <f t="shared" si="96"/>
        <v>昭51.12.2</v>
      </c>
      <c r="AG548" s="662" t="str">
        <f t="shared" si="97"/>
        <v/>
      </c>
      <c r="AH548" s="662">
        <f t="shared" si="94"/>
        <v>8</v>
      </c>
      <c r="AI548" s="662" t="str">
        <f t="shared" si="98"/>
        <v>35</v>
      </c>
      <c r="AJ548" s="662" t="str">
        <f t="shared" si="99"/>
        <v>35_鶴岡</v>
      </c>
      <c r="AK548" s="693" t="str">
        <f>IFERROR(VLOOKUP(AJ548,観測点コードリスト!$L$2:$N$1665,3,FALSE),"")</f>
        <v>0263</v>
      </c>
    </row>
    <row r="549" spans="1:37">
      <c r="A549" s="662" t="s">
        <v>1108</v>
      </c>
      <c r="B549" s="662">
        <v>35146</v>
      </c>
      <c r="C549" s="662" t="s">
        <v>17</v>
      </c>
      <c r="D549" s="662" t="s">
        <v>1373</v>
      </c>
      <c r="E549" s="662" t="s">
        <v>1374</v>
      </c>
      <c r="F549" s="662" t="s">
        <v>1375</v>
      </c>
      <c r="G549" s="662">
        <v>38</v>
      </c>
      <c r="H549" s="662">
        <v>48</v>
      </c>
      <c r="I549" s="662">
        <v>139</v>
      </c>
      <c r="J549" s="662">
        <v>58.4</v>
      </c>
      <c r="K549" s="662">
        <v>17</v>
      </c>
      <c r="L549" s="662">
        <v>10</v>
      </c>
      <c r="M549" s="662">
        <v>3</v>
      </c>
      <c r="N549" s="662" t="s">
        <v>1270</v>
      </c>
      <c r="O549" s="662">
        <v>35905</v>
      </c>
      <c r="P549" s="662" t="s">
        <v>40</v>
      </c>
      <c r="Q549" s="667">
        <f t="shared" si="100"/>
        <v>38.799999999999997</v>
      </c>
      <c r="R549" s="667">
        <f t="shared" si="101"/>
        <v>139.973333</v>
      </c>
      <c r="T549" s="668" t="s">
        <v>4605</v>
      </c>
      <c r="U549" s="668" t="s">
        <v>4605</v>
      </c>
      <c r="V549" s="668" t="s">
        <v>4605</v>
      </c>
      <c r="W549" s="668" t="s">
        <v>22</v>
      </c>
      <c r="X549" s="668" t="s">
        <v>22</v>
      </c>
      <c r="Y549" s="668" t="s">
        <v>22</v>
      </c>
      <c r="Z549" s="668" t="s">
        <v>22</v>
      </c>
      <c r="AB549" s="662" t="str">
        <f t="shared" si="91"/>
        <v>昭49.11.1</v>
      </c>
      <c r="AC549" s="662" t="str">
        <f t="shared" si="92"/>
        <v>昭51.12.2</v>
      </c>
      <c r="AD549" s="662" t="str">
        <f t="shared" si="95"/>
        <v>#</v>
      </c>
      <c r="AE549" s="662" t="str">
        <f t="shared" si="93"/>
        <v>昭51.12.2</v>
      </c>
      <c r="AF549" s="662" t="str">
        <f t="shared" si="96"/>
        <v>昭51.12.2</v>
      </c>
      <c r="AG549" s="662" t="str">
        <f t="shared" si="97"/>
        <v/>
      </c>
      <c r="AH549" s="662">
        <f t="shared" si="94"/>
        <v>8</v>
      </c>
      <c r="AI549" s="662" t="str">
        <f t="shared" si="98"/>
        <v>35</v>
      </c>
      <c r="AJ549" s="662" t="str">
        <f t="shared" si="99"/>
        <v>35_狩川</v>
      </c>
      <c r="AK549" s="693" t="str">
        <f>IFERROR(VLOOKUP(AJ549,観測点コードリスト!$L$2:$N$1665,3,FALSE),"")</f>
        <v>0264</v>
      </c>
    </row>
    <row r="550" spans="1:37">
      <c r="A550" s="662" t="s">
        <v>1108</v>
      </c>
      <c r="B550" s="662">
        <v>35162</v>
      </c>
      <c r="C550" s="662" t="s">
        <v>23</v>
      </c>
      <c r="D550" s="662" t="s">
        <v>1376</v>
      </c>
      <c r="E550" s="662" t="s">
        <v>289</v>
      </c>
      <c r="F550" s="662" t="s">
        <v>1377</v>
      </c>
      <c r="G550" s="662">
        <v>38</v>
      </c>
      <c r="H550" s="662">
        <v>45.4</v>
      </c>
      <c r="I550" s="662">
        <v>140</v>
      </c>
      <c r="J550" s="662">
        <v>18.7</v>
      </c>
      <c r="K550" s="662">
        <v>105</v>
      </c>
      <c r="L550" s="662">
        <v>31.6</v>
      </c>
      <c r="M550" s="662" t="s">
        <v>22</v>
      </c>
      <c r="N550" s="662" t="s">
        <v>1378</v>
      </c>
      <c r="O550" s="662">
        <v>35907</v>
      </c>
      <c r="P550" s="662" t="s">
        <v>22</v>
      </c>
      <c r="Q550" s="667">
        <f t="shared" si="100"/>
        <v>38.756667</v>
      </c>
      <c r="R550" s="667">
        <f t="shared" si="101"/>
        <v>140.311667</v>
      </c>
      <c r="T550" s="668" t="s">
        <v>4605</v>
      </c>
      <c r="U550" s="668" t="s">
        <v>4605</v>
      </c>
      <c r="V550" s="668" t="s">
        <v>4605</v>
      </c>
      <c r="W550" s="668" t="s">
        <v>22</v>
      </c>
      <c r="X550" s="668" t="s">
        <v>22</v>
      </c>
      <c r="Y550" s="668" t="s">
        <v>4605</v>
      </c>
      <c r="Z550" s="668" t="s">
        <v>22</v>
      </c>
      <c r="AB550" s="662" t="str">
        <f t="shared" si="91"/>
        <v>昭49.11.1</v>
      </c>
      <c r="AC550" s="662" t="str">
        <f t="shared" si="92"/>
        <v>昭60.11.1</v>
      </c>
      <c r="AD550" s="662" t="str">
        <f t="shared" si="95"/>
        <v>#</v>
      </c>
      <c r="AE550" s="662" t="str">
        <f t="shared" si="93"/>
        <v>昭60.11.1</v>
      </c>
      <c r="AF550" s="662" t="str">
        <f t="shared" si="96"/>
        <v>昭60.11.1</v>
      </c>
      <c r="AG550" s="662" t="str">
        <f t="shared" si="97"/>
        <v/>
      </c>
      <c r="AH550" s="662">
        <f t="shared" si="94"/>
        <v>8</v>
      </c>
      <c r="AI550" s="662" t="str">
        <f t="shared" si="98"/>
        <v>35</v>
      </c>
      <c r="AJ550" s="662" t="str">
        <f t="shared" si="99"/>
        <v>35_新庄</v>
      </c>
      <c r="AK550" s="693" t="str">
        <f>IFERROR(VLOOKUP(AJ550,観測点コードリスト!$L$2:$N$1665,3,FALSE),"")</f>
        <v>47520</v>
      </c>
    </row>
    <row r="551" spans="1:37" ht="18.75" hidden="1" customHeight="1">
      <c r="A551" s="662" t="s">
        <v>1108</v>
      </c>
      <c r="B551" s="662">
        <v>35171</v>
      </c>
      <c r="C551" s="662" t="s">
        <v>72</v>
      </c>
      <c r="D551" s="662" t="s">
        <v>1379</v>
      </c>
      <c r="E551" s="662" t="s">
        <v>1380</v>
      </c>
      <c r="F551" s="662" t="s">
        <v>1381</v>
      </c>
      <c r="G551" s="662">
        <v>38</v>
      </c>
      <c r="H551" s="662">
        <v>45.3</v>
      </c>
      <c r="I551" s="662">
        <v>140</v>
      </c>
      <c r="J551" s="662">
        <v>24.8</v>
      </c>
      <c r="K551" s="662">
        <v>150</v>
      </c>
      <c r="L551" s="662" t="s">
        <v>22</v>
      </c>
      <c r="M551" s="662" t="s">
        <v>22</v>
      </c>
      <c r="N551" s="662" t="s">
        <v>266</v>
      </c>
      <c r="O551" s="662" t="s">
        <v>22</v>
      </c>
      <c r="P551" s="662" t="s">
        <v>22</v>
      </c>
      <c r="Q551" s="667">
        <f t="shared" si="100"/>
        <v>38.755000000000003</v>
      </c>
      <c r="R551" s="667">
        <f t="shared" si="101"/>
        <v>140.41333299999999</v>
      </c>
      <c r="T551" s="668" t="s">
        <v>4605</v>
      </c>
      <c r="U551" s="668" t="s">
        <v>22</v>
      </c>
      <c r="V551" s="668" t="s">
        <v>22</v>
      </c>
      <c r="W551" s="668" t="s">
        <v>22</v>
      </c>
      <c r="X551" s="668" t="s">
        <v>22</v>
      </c>
      <c r="Y551" s="668" t="s">
        <v>22</v>
      </c>
      <c r="Z551" s="668" t="s">
        <v>22</v>
      </c>
      <c r="AB551" s="662" t="str">
        <f t="shared" si="91"/>
        <v>昭49.11.1</v>
      </c>
      <c r="AC551" s="662" t="str">
        <f t="shared" si="92"/>
        <v>-</v>
      </c>
      <c r="AD551" s="662" t="str">
        <f t="shared" si="95"/>
        <v>#</v>
      </c>
      <c r="AE551" s="662" t="str">
        <f t="shared" si="93"/>
        <v/>
      </c>
      <c r="AF551" s="662" t="str">
        <f t="shared" si="96"/>
        <v/>
      </c>
      <c r="AG551" s="662" t="str">
        <f t="shared" si="97"/>
        <v/>
      </c>
      <c r="AH551" s="662">
        <f t="shared" si="94"/>
        <v>0</v>
      </c>
      <c r="AI551" s="662" t="str">
        <f t="shared" si="98"/>
        <v>35</v>
      </c>
      <c r="AJ551" s="662" t="str">
        <f t="shared" si="99"/>
        <v>35_瀬見</v>
      </c>
      <c r="AK551" s="693" t="str">
        <f>IFERROR(VLOOKUP(AJ551,観測点コードリスト!$L$2:$N$1665,3,FALSE),"")</f>
        <v>0266</v>
      </c>
    </row>
    <row r="552" spans="1:37" ht="18.75" customHeight="1">
      <c r="A552" s="662" t="s">
        <v>1108</v>
      </c>
      <c r="B552" s="662">
        <v>35176</v>
      </c>
      <c r="C552" s="662" t="s">
        <v>17</v>
      </c>
      <c r="D552" s="662" t="s">
        <v>1382</v>
      </c>
      <c r="E552" s="662" t="s">
        <v>1383</v>
      </c>
      <c r="F552" s="662" t="s">
        <v>1384</v>
      </c>
      <c r="G552" s="662">
        <v>38</v>
      </c>
      <c r="H552" s="662">
        <v>45.5</v>
      </c>
      <c r="I552" s="662">
        <v>140</v>
      </c>
      <c r="J552" s="662">
        <v>31</v>
      </c>
      <c r="K552" s="662">
        <v>212</v>
      </c>
      <c r="L552" s="662">
        <v>10</v>
      </c>
      <c r="M552" s="662">
        <v>3.5</v>
      </c>
      <c r="N552" s="662" t="s">
        <v>1385</v>
      </c>
      <c r="O552" s="662">
        <v>35950</v>
      </c>
      <c r="P552" s="662" t="s">
        <v>40</v>
      </c>
      <c r="Q552" s="667">
        <f t="shared" si="100"/>
        <v>38.758333</v>
      </c>
      <c r="R552" s="667">
        <f t="shared" si="101"/>
        <v>140.51666700000001</v>
      </c>
      <c r="T552" s="668" t="s">
        <v>4605</v>
      </c>
      <c r="U552" s="668" t="s">
        <v>4605</v>
      </c>
      <c r="V552" s="668" t="s">
        <v>4605</v>
      </c>
      <c r="W552" s="668" t="s">
        <v>22</v>
      </c>
      <c r="X552" s="668" t="s">
        <v>22</v>
      </c>
      <c r="Y552" s="668" t="s">
        <v>22</v>
      </c>
      <c r="Z552" s="668" t="s">
        <v>22</v>
      </c>
      <c r="AB552" s="662" t="str">
        <f t="shared" si="91"/>
        <v>昭49.12.18</v>
      </c>
      <c r="AC552" s="662" t="str">
        <f t="shared" si="92"/>
        <v>昭51.11.26</v>
      </c>
      <c r="AD552" s="662" t="str">
        <f t="shared" si="95"/>
        <v>(</v>
      </c>
      <c r="AE552" s="662" t="str">
        <f t="shared" si="93"/>
        <v>(昭49.12.18)昭51.11.26</v>
      </c>
      <c r="AF552" s="662" t="str">
        <f t="shared" si="96"/>
        <v>昭49.12.18)昭51.11.26</v>
      </c>
      <c r="AG552" s="662">
        <f t="shared" si="97"/>
        <v>10</v>
      </c>
      <c r="AH552" s="662">
        <f t="shared" si="94"/>
        <v>19</v>
      </c>
      <c r="AI552" s="662" t="str">
        <f t="shared" si="98"/>
        <v>35</v>
      </c>
      <c r="AJ552" s="662" t="str">
        <f t="shared" si="99"/>
        <v>35_向町</v>
      </c>
      <c r="AK552" s="693" t="str">
        <f>IFERROR(VLOOKUP(AJ552,観測点コードリスト!$L$2:$N$1665,3,FALSE),"")</f>
        <v>0910</v>
      </c>
    </row>
    <row r="553" spans="1:37" hidden="1">
      <c r="A553" s="662" t="s">
        <v>1108</v>
      </c>
      <c r="B553" s="662">
        <v>35201</v>
      </c>
      <c r="C553" s="662" t="s">
        <v>72</v>
      </c>
      <c r="D553" s="662" t="s">
        <v>1386</v>
      </c>
      <c r="E553" s="662" t="s">
        <v>1387</v>
      </c>
      <c r="F553" s="662" t="s">
        <v>1388</v>
      </c>
      <c r="G553" s="662">
        <v>38</v>
      </c>
      <c r="H553" s="662">
        <v>40.299999999999997</v>
      </c>
      <c r="I553" s="662">
        <v>139</v>
      </c>
      <c r="J553" s="662">
        <v>50.9</v>
      </c>
      <c r="K553" s="662">
        <v>33</v>
      </c>
      <c r="L553" s="662" t="s">
        <v>22</v>
      </c>
      <c r="M553" s="662" t="s">
        <v>22</v>
      </c>
      <c r="N553" s="662" t="s">
        <v>266</v>
      </c>
      <c r="O553" s="662">
        <v>35910</v>
      </c>
      <c r="P553" s="662" t="s">
        <v>22</v>
      </c>
      <c r="Q553" s="667">
        <f t="shared" si="100"/>
        <v>38.671666999999999</v>
      </c>
      <c r="R553" s="667">
        <f t="shared" si="101"/>
        <v>139.848333</v>
      </c>
      <c r="T553" s="668" t="s">
        <v>4605</v>
      </c>
      <c r="U553" s="668" t="s">
        <v>22</v>
      </c>
      <c r="V553" s="668" t="s">
        <v>22</v>
      </c>
      <c r="W553" s="668" t="s">
        <v>22</v>
      </c>
      <c r="X553" s="668" t="s">
        <v>22</v>
      </c>
      <c r="Y553" s="668" t="s">
        <v>22</v>
      </c>
      <c r="Z553" s="668" t="s">
        <v>22</v>
      </c>
      <c r="AB553" s="662" t="str">
        <f t="shared" si="91"/>
        <v>昭49.11.1</v>
      </c>
      <c r="AC553" s="662" t="str">
        <f t="shared" si="92"/>
        <v>-</v>
      </c>
      <c r="AD553" s="662" t="str">
        <f t="shared" si="95"/>
        <v>#</v>
      </c>
      <c r="AE553" s="662" t="str">
        <f t="shared" si="93"/>
        <v/>
      </c>
      <c r="AF553" s="662" t="str">
        <f t="shared" si="96"/>
        <v/>
      </c>
      <c r="AG553" s="662" t="str">
        <f t="shared" si="97"/>
        <v/>
      </c>
      <c r="AH553" s="662">
        <f t="shared" si="94"/>
        <v>0</v>
      </c>
      <c r="AI553" s="662" t="str">
        <f t="shared" si="98"/>
        <v>35</v>
      </c>
      <c r="AJ553" s="662" t="str">
        <f t="shared" si="99"/>
        <v>35_櫛引</v>
      </c>
      <c r="AK553" s="693" t="str">
        <f>IFERROR(VLOOKUP(AJ553,観測点コードリスト!$L$2:$N$1665,3,FALSE),"")</f>
        <v>0268</v>
      </c>
    </row>
    <row r="554" spans="1:37">
      <c r="A554" s="662" t="s">
        <v>1108</v>
      </c>
      <c r="B554" s="662">
        <v>35216</v>
      </c>
      <c r="C554" s="662" t="s">
        <v>17</v>
      </c>
      <c r="D554" s="662" t="s">
        <v>1389</v>
      </c>
      <c r="E554" s="662" t="s">
        <v>1390</v>
      </c>
      <c r="F554" s="662" t="s">
        <v>1391</v>
      </c>
      <c r="G554" s="662">
        <v>38</v>
      </c>
      <c r="H554" s="662">
        <v>36.4</v>
      </c>
      <c r="I554" s="662">
        <v>140</v>
      </c>
      <c r="J554" s="662">
        <v>9.8000000000000007</v>
      </c>
      <c r="K554" s="662">
        <v>330</v>
      </c>
      <c r="L554" s="662">
        <v>8.5</v>
      </c>
      <c r="M554" s="662">
        <v>1.5</v>
      </c>
      <c r="N554" s="662" t="s">
        <v>1392</v>
      </c>
      <c r="O554" s="662">
        <v>35920</v>
      </c>
      <c r="P554" s="662" t="s">
        <v>40</v>
      </c>
      <c r="Q554" s="667">
        <f t="shared" si="100"/>
        <v>38.606667000000002</v>
      </c>
      <c r="R554" s="667">
        <f t="shared" si="101"/>
        <v>140.16333299999999</v>
      </c>
      <c r="T554" s="668" t="s">
        <v>4605</v>
      </c>
      <c r="U554" s="668" t="s">
        <v>4605</v>
      </c>
      <c r="V554" s="668" t="s">
        <v>4605</v>
      </c>
      <c r="W554" s="668" t="s">
        <v>22</v>
      </c>
      <c r="X554" s="668" t="s">
        <v>22</v>
      </c>
      <c r="Y554" s="668" t="s">
        <v>22</v>
      </c>
      <c r="Z554" s="668" t="s">
        <v>22</v>
      </c>
      <c r="AB554" s="662" t="str">
        <f t="shared" si="91"/>
        <v>昭51.11.27</v>
      </c>
      <c r="AC554" s="662" t="str">
        <f t="shared" si="92"/>
        <v>昭51.11.27</v>
      </c>
      <c r="AD554" s="662" t="str">
        <f t="shared" si="95"/>
        <v>昭</v>
      </c>
      <c r="AE554" s="662" t="str">
        <f t="shared" si="93"/>
        <v>昭51.11.27</v>
      </c>
      <c r="AF554" s="662" t="str">
        <f t="shared" si="96"/>
        <v>昭51.11.27</v>
      </c>
      <c r="AG554" s="662" t="str">
        <f t="shared" si="97"/>
        <v/>
      </c>
      <c r="AH554" s="662">
        <f t="shared" si="94"/>
        <v>9</v>
      </c>
      <c r="AI554" s="662" t="str">
        <f t="shared" si="98"/>
        <v>35</v>
      </c>
      <c r="AJ554" s="662" t="str">
        <f t="shared" si="99"/>
        <v>35_肘折</v>
      </c>
      <c r="AK554" s="693" t="str">
        <f>IFERROR(VLOOKUP(AJ554,観測点コードリスト!$L$2:$N$1665,3,FALSE),"")</f>
        <v>1125</v>
      </c>
    </row>
    <row r="555" spans="1:37">
      <c r="A555" s="662" t="s">
        <v>1108</v>
      </c>
      <c r="B555" s="662">
        <v>35231</v>
      </c>
      <c r="C555" s="662" t="s">
        <v>17</v>
      </c>
      <c r="D555" s="662" t="s">
        <v>1393</v>
      </c>
      <c r="E555" s="662" t="s">
        <v>1394</v>
      </c>
      <c r="F555" s="662" t="s">
        <v>1395</v>
      </c>
      <c r="G555" s="662">
        <v>38</v>
      </c>
      <c r="H555" s="662">
        <v>36.5</v>
      </c>
      <c r="I555" s="662">
        <v>140</v>
      </c>
      <c r="J555" s="662">
        <v>24.7</v>
      </c>
      <c r="K555" s="662">
        <v>106</v>
      </c>
      <c r="L555" s="662">
        <v>8.9</v>
      </c>
      <c r="M555" s="662">
        <v>3.2</v>
      </c>
      <c r="N555" s="662" t="s">
        <v>1396</v>
      </c>
      <c r="O555" s="662">
        <v>35915</v>
      </c>
      <c r="P555" s="662" t="s">
        <v>22</v>
      </c>
      <c r="Q555" s="667">
        <f t="shared" si="100"/>
        <v>38.608333000000002</v>
      </c>
      <c r="R555" s="667">
        <f t="shared" si="101"/>
        <v>140.41166699999999</v>
      </c>
      <c r="T555" s="668" t="s">
        <v>4605</v>
      </c>
      <c r="U555" s="668" t="s">
        <v>4605</v>
      </c>
      <c r="V555" s="668" t="s">
        <v>4605</v>
      </c>
      <c r="W555" s="668" t="s">
        <v>22</v>
      </c>
      <c r="X555" s="668" t="s">
        <v>22</v>
      </c>
      <c r="Y555" s="668" t="s">
        <v>22</v>
      </c>
      <c r="Z555" s="668" t="s">
        <v>22</v>
      </c>
      <c r="AB555" s="662" t="str">
        <f t="shared" si="91"/>
        <v>昭50.5.23</v>
      </c>
      <c r="AC555" s="662" t="str">
        <f t="shared" si="92"/>
        <v>昭51.3.8</v>
      </c>
      <c r="AD555" s="662" t="str">
        <f t="shared" si="95"/>
        <v>(</v>
      </c>
      <c r="AE555" s="662" t="str">
        <f t="shared" si="93"/>
        <v>(昭50.5.23)昭51.3.8</v>
      </c>
      <c r="AF555" s="662" t="str">
        <f t="shared" si="96"/>
        <v>昭50.5.23)昭51.3.8</v>
      </c>
      <c r="AG555" s="662">
        <f t="shared" si="97"/>
        <v>9</v>
      </c>
      <c r="AH555" s="662">
        <f t="shared" si="94"/>
        <v>16</v>
      </c>
      <c r="AI555" s="662" t="str">
        <f t="shared" si="98"/>
        <v>35</v>
      </c>
      <c r="AJ555" s="662" t="str">
        <f t="shared" si="99"/>
        <v>35_尾花沢</v>
      </c>
      <c r="AK555" s="693" t="str">
        <f>IFERROR(VLOOKUP(AJ555,観測点コードリスト!$L$2:$N$1665,3,FALSE),"")</f>
        <v>1039</v>
      </c>
    </row>
    <row r="556" spans="1:37" ht="18.75" customHeight="1">
      <c r="A556" s="662" t="s">
        <v>1108</v>
      </c>
      <c r="B556" s="662">
        <v>35246</v>
      </c>
      <c r="C556" s="662" t="s">
        <v>17</v>
      </c>
      <c r="D556" s="662" t="s">
        <v>1397</v>
      </c>
      <c r="E556" s="662" t="s">
        <v>1398</v>
      </c>
      <c r="F556" s="662" t="s">
        <v>1399</v>
      </c>
      <c r="G556" s="662">
        <v>38</v>
      </c>
      <c r="H556" s="662">
        <v>34</v>
      </c>
      <c r="I556" s="662">
        <v>139</v>
      </c>
      <c r="J556" s="662">
        <v>33.1</v>
      </c>
      <c r="K556" s="662">
        <v>18</v>
      </c>
      <c r="L556" s="662">
        <v>10.199999999999999</v>
      </c>
      <c r="M556" s="662">
        <v>2</v>
      </c>
      <c r="N556" s="662" t="s">
        <v>1400</v>
      </c>
      <c r="O556" s="662" t="s">
        <v>22</v>
      </c>
      <c r="P556" s="662" t="s">
        <v>22</v>
      </c>
      <c r="Q556" s="667">
        <f t="shared" si="100"/>
        <v>38.566667000000002</v>
      </c>
      <c r="R556" s="667">
        <f t="shared" si="101"/>
        <v>139.55166700000001</v>
      </c>
      <c r="T556" s="668" t="s">
        <v>4605</v>
      </c>
      <c r="U556" s="668" t="s">
        <v>4605</v>
      </c>
      <c r="V556" s="668" t="s">
        <v>4605</v>
      </c>
      <c r="W556" s="668" t="s">
        <v>22</v>
      </c>
      <c r="X556" s="668" t="s">
        <v>22</v>
      </c>
      <c r="Y556" s="668" t="s">
        <v>22</v>
      </c>
      <c r="Z556" s="668" t="s">
        <v>22</v>
      </c>
      <c r="AB556" s="662" t="str">
        <f t="shared" si="91"/>
        <v>昭50.5.23</v>
      </c>
      <c r="AC556" s="662" t="str">
        <f t="shared" si="92"/>
        <v>昭51.12.3</v>
      </c>
      <c r="AD556" s="662" t="str">
        <f t="shared" si="95"/>
        <v>(</v>
      </c>
      <c r="AE556" s="662" t="str">
        <f t="shared" si="93"/>
        <v>(昭50.5.23)昭51.12.3</v>
      </c>
      <c r="AF556" s="662" t="str">
        <f t="shared" si="96"/>
        <v>昭50.5.23)昭51.12.3</v>
      </c>
      <c r="AG556" s="662">
        <f t="shared" si="97"/>
        <v>9</v>
      </c>
      <c r="AH556" s="662">
        <f t="shared" si="94"/>
        <v>17</v>
      </c>
      <c r="AI556" s="662" t="str">
        <f t="shared" si="98"/>
        <v>35</v>
      </c>
      <c r="AJ556" s="662" t="str">
        <f t="shared" si="99"/>
        <v>35_鼠ケ関</v>
      </c>
      <c r="AK556" s="693" t="str">
        <f>IFERROR(VLOOKUP(AJ556,観測点コードリスト!$L$2:$N$1665,3,FALSE),"")</f>
        <v>1040</v>
      </c>
    </row>
    <row r="557" spans="1:37" ht="18.75" hidden="1" customHeight="1">
      <c r="A557" s="662" t="s">
        <v>1108</v>
      </c>
      <c r="B557" s="662">
        <v>35256</v>
      </c>
      <c r="C557" s="662" t="s">
        <v>72</v>
      </c>
      <c r="D557" s="662" t="s">
        <v>1401</v>
      </c>
      <c r="E557" s="662" t="s">
        <v>1402</v>
      </c>
      <c r="F557" s="662" t="s">
        <v>1403</v>
      </c>
      <c r="G557" s="662">
        <v>38</v>
      </c>
      <c r="H557" s="662">
        <v>30.5</v>
      </c>
      <c r="I557" s="662">
        <v>139</v>
      </c>
      <c r="J557" s="662">
        <v>46.9</v>
      </c>
      <c r="K557" s="662">
        <v>272</v>
      </c>
      <c r="L557" s="662" t="s">
        <v>22</v>
      </c>
      <c r="M557" s="662" t="s">
        <v>22</v>
      </c>
      <c r="N557" s="662" t="s">
        <v>1404</v>
      </c>
      <c r="O557" s="662" t="s">
        <v>22</v>
      </c>
      <c r="P557" s="662" t="s">
        <v>22</v>
      </c>
      <c r="Q557" s="667">
        <f t="shared" si="100"/>
        <v>38.508333</v>
      </c>
      <c r="R557" s="667">
        <f t="shared" si="101"/>
        <v>139.781667</v>
      </c>
      <c r="T557" s="668" t="s">
        <v>4605</v>
      </c>
      <c r="U557" s="668" t="s">
        <v>22</v>
      </c>
      <c r="V557" s="668" t="s">
        <v>22</v>
      </c>
      <c r="W557" s="668" t="s">
        <v>22</v>
      </c>
      <c r="X557" s="668" t="s">
        <v>22</v>
      </c>
      <c r="Y557" s="668" t="s">
        <v>22</v>
      </c>
      <c r="Z557" s="668" t="s">
        <v>22</v>
      </c>
      <c r="AB557" s="662" t="str">
        <f t="shared" si="91"/>
        <v>昭54.4.11</v>
      </c>
      <c r="AC557" s="662" t="str">
        <f t="shared" si="92"/>
        <v>昭54.4.11</v>
      </c>
      <c r="AD557" s="662" t="str">
        <f t="shared" si="95"/>
        <v>昭</v>
      </c>
      <c r="AE557" s="662" t="str">
        <f t="shared" si="93"/>
        <v>昭54.4.11</v>
      </c>
      <c r="AF557" s="662" t="str">
        <f t="shared" si="96"/>
        <v>昭54.4.11</v>
      </c>
      <c r="AG557" s="662" t="str">
        <f t="shared" si="97"/>
        <v/>
      </c>
      <c r="AH557" s="662">
        <f t="shared" si="94"/>
        <v>8</v>
      </c>
      <c r="AI557" s="662" t="str">
        <f t="shared" si="98"/>
        <v>35</v>
      </c>
      <c r="AJ557" s="662" t="str">
        <f t="shared" si="99"/>
        <v>35_荒沢</v>
      </c>
      <c r="AK557" s="693" t="str">
        <f>IFERROR(VLOOKUP(AJ557,観測点コードリスト!$L$2:$N$1665,3,FALSE),"")</f>
        <v>1357</v>
      </c>
    </row>
    <row r="558" spans="1:37" ht="18.75" customHeight="1">
      <c r="A558" s="662" t="s">
        <v>1108</v>
      </c>
      <c r="B558" s="662">
        <v>35332</v>
      </c>
      <c r="C558" s="662" t="s">
        <v>17</v>
      </c>
      <c r="D558" s="662" t="s">
        <v>1405</v>
      </c>
      <c r="E558" s="662" t="s">
        <v>1406</v>
      </c>
      <c r="F558" s="662" t="s">
        <v>1407</v>
      </c>
      <c r="G558" s="662">
        <v>38</v>
      </c>
      <c r="H558" s="662">
        <v>27.6</v>
      </c>
      <c r="I558" s="662">
        <v>140</v>
      </c>
      <c r="J558" s="662">
        <v>20.9</v>
      </c>
      <c r="K558" s="662">
        <v>80</v>
      </c>
      <c r="L558" s="662">
        <v>6.7</v>
      </c>
      <c r="M558" s="662">
        <v>2</v>
      </c>
      <c r="N558" s="662" t="s">
        <v>1408</v>
      </c>
      <c r="O558" s="662" t="s">
        <v>22</v>
      </c>
      <c r="P558" s="662" t="s">
        <v>22</v>
      </c>
      <c r="Q558" s="667">
        <f t="shared" si="100"/>
        <v>38.46</v>
      </c>
      <c r="R558" s="667">
        <f t="shared" si="101"/>
        <v>140.348333</v>
      </c>
      <c r="T558" s="668" t="s">
        <v>4605</v>
      </c>
      <c r="U558" s="668" t="s">
        <v>4605</v>
      </c>
      <c r="V558" s="668" t="s">
        <v>4605</v>
      </c>
      <c r="W558" s="668" t="s">
        <v>22</v>
      </c>
      <c r="X558" s="668" t="s">
        <v>22</v>
      </c>
      <c r="Y558" s="668" t="s">
        <v>22</v>
      </c>
      <c r="Z558" s="668" t="s">
        <v>22</v>
      </c>
      <c r="AB558" s="662" t="str">
        <f t="shared" si="91"/>
        <v>平14.6.4</v>
      </c>
      <c r="AC558" s="662" t="str">
        <f t="shared" si="92"/>
        <v>平14.6.4</v>
      </c>
      <c r="AD558" s="662" t="str">
        <f t="shared" si="95"/>
        <v>平</v>
      </c>
      <c r="AE558" s="662" t="str">
        <f t="shared" si="93"/>
        <v>平14.6.4</v>
      </c>
      <c r="AF558" s="662" t="str">
        <f t="shared" si="96"/>
        <v>平14.6.4</v>
      </c>
      <c r="AG558" s="662" t="str">
        <f t="shared" si="97"/>
        <v/>
      </c>
      <c r="AH558" s="662">
        <f t="shared" si="94"/>
        <v>7</v>
      </c>
      <c r="AI558" s="662" t="str">
        <f t="shared" si="98"/>
        <v>35</v>
      </c>
      <c r="AJ558" s="662" t="str">
        <f t="shared" si="99"/>
        <v>35_村山</v>
      </c>
      <c r="AK558" s="693" t="str">
        <f>IFERROR(VLOOKUP(AJ558,観測点コードリスト!$L$2:$N$1665,3,FALSE),"")</f>
        <v>1539</v>
      </c>
    </row>
    <row r="559" spans="1:37" ht="18.75" customHeight="1">
      <c r="A559" s="662" t="s">
        <v>1108</v>
      </c>
      <c r="B559" s="662">
        <v>35334</v>
      </c>
      <c r="C559" s="662" t="s">
        <v>23</v>
      </c>
      <c r="D559" s="662" t="s">
        <v>1409</v>
      </c>
      <c r="E559" s="662" t="s">
        <v>1410</v>
      </c>
      <c r="F559" s="662" t="s">
        <v>1411</v>
      </c>
      <c r="G559" s="662">
        <v>38</v>
      </c>
      <c r="H559" s="662">
        <v>24.7</v>
      </c>
      <c r="I559" s="662">
        <v>140</v>
      </c>
      <c r="J559" s="662">
        <v>22.2</v>
      </c>
      <c r="K559" s="662">
        <v>105</v>
      </c>
      <c r="L559" s="662">
        <v>10</v>
      </c>
      <c r="M559" s="662" t="s">
        <v>22</v>
      </c>
      <c r="N559" s="662" t="s">
        <v>35</v>
      </c>
      <c r="O559" s="662" t="s">
        <v>22</v>
      </c>
      <c r="P559" s="662" t="s">
        <v>36</v>
      </c>
      <c r="Q559" s="667">
        <f t="shared" si="100"/>
        <v>38.411667000000001</v>
      </c>
      <c r="R559" s="667">
        <f t="shared" si="101"/>
        <v>140.37</v>
      </c>
      <c r="T559" s="668" t="s">
        <v>4605</v>
      </c>
      <c r="U559" s="668" t="s">
        <v>4605</v>
      </c>
      <c r="V559" s="668" t="s">
        <v>4605</v>
      </c>
      <c r="W559" s="668" t="s">
        <v>22</v>
      </c>
      <c r="X559" s="668" t="s">
        <v>22</v>
      </c>
      <c r="Y559" s="668" t="s">
        <v>22</v>
      </c>
      <c r="Z559" s="668" t="s">
        <v>22</v>
      </c>
      <c r="AB559" s="662" t="str">
        <f t="shared" si="91"/>
        <v>平15.1.1</v>
      </c>
      <c r="AC559" s="662" t="str">
        <f t="shared" si="92"/>
        <v>平15.1.1</v>
      </c>
      <c r="AD559" s="662" t="str">
        <f t="shared" si="95"/>
        <v>平</v>
      </c>
      <c r="AE559" s="662" t="str">
        <f t="shared" si="93"/>
        <v>平15.1.1</v>
      </c>
      <c r="AF559" s="662" t="str">
        <f t="shared" si="96"/>
        <v>平15.1.1</v>
      </c>
      <c r="AG559" s="662" t="str">
        <f t="shared" si="97"/>
        <v/>
      </c>
      <c r="AH559" s="662">
        <f t="shared" si="94"/>
        <v>7</v>
      </c>
      <c r="AI559" s="662" t="str">
        <f t="shared" si="98"/>
        <v>35</v>
      </c>
      <c r="AJ559" s="662" t="str">
        <f t="shared" si="99"/>
        <v>35_東根</v>
      </c>
      <c r="AK559" s="693" t="str">
        <f>IFERROR(VLOOKUP(AJ559,観測点コードリスト!$L$2:$N$1665,3,FALSE),"")</f>
        <v>1488</v>
      </c>
    </row>
    <row r="560" spans="1:37">
      <c r="A560" s="662" t="s">
        <v>1108</v>
      </c>
      <c r="B560" s="662">
        <v>35361</v>
      </c>
      <c r="C560" s="662" t="s">
        <v>17</v>
      </c>
      <c r="D560" s="662" t="s">
        <v>1412</v>
      </c>
      <c r="E560" s="662" t="s">
        <v>1413</v>
      </c>
      <c r="F560" s="662" t="s">
        <v>1414</v>
      </c>
      <c r="G560" s="662">
        <v>38</v>
      </c>
      <c r="H560" s="662">
        <v>23.4</v>
      </c>
      <c r="I560" s="662">
        <v>139</v>
      </c>
      <c r="J560" s="662">
        <v>59.6</v>
      </c>
      <c r="K560" s="662">
        <v>440</v>
      </c>
      <c r="L560" s="662">
        <v>10</v>
      </c>
      <c r="M560" s="662">
        <v>1.5</v>
      </c>
      <c r="N560" s="662" t="s">
        <v>1415</v>
      </c>
      <c r="O560" s="662">
        <v>35925</v>
      </c>
      <c r="P560" s="662" t="s">
        <v>40</v>
      </c>
      <c r="Q560" s="667">
        <f t="shared" si="100"/>
        <v>38.39</v>
      </c>
      <c r="R560" s="667">
        <f t="shared" si="101"/>
        <v>139.99333300000001</v>
      </c>
      <c r="T560" s="668" t="s">
        <v>4605</v>
      </c>
      <c r="U560" s="668" t="s">
        <v>4605</v>
      </c>
      <c r="V560" s="668" t="s">
        <v>4605</v>
      </c>
      <c r="W560" s="668" t="s">
        <v>22</v>
      </c>
      <c r="X560" s="668" t="s">
        <v>22</v>
      </c>
      <c r="Y560" s="668" t="s">
        <v>22</v>
      </c>
      <c r="Z560" s="668" t="s">
        <v>22</v>
      </c>
      <c r="AB560" s="662" t="str">
        <f t="shared" si="91"/>
        <v>昭53.12.20</v>
      </c>
      <c r="AC560" s="662" t="str">
        <f t="shared" si="92"/>
        <v>昭53.12.20</v>
      </c>
      <c r="AD560" s="662" t="str">
        <f t="shared" si="95"/>
        <v>昭</v>
      </c>
      <c r="AE560" s="662" t="str">
        <f t="shared" si="93"/>
        <v>昭53.12.20</v>
      </c>
      <c r="AF560" s="662" t="str">
        <f t="shared" si="96"/>
        <v>昭53.12.20</v>
      </c>
      <c r="AG560" s="662" t="str">
        <f t="shared" si="97"/>
        <v/>
      </c>
      <c r="AH560" s="662">
        <f t="shared" si="94"/>
        <v>9</v>
      </c>
      <c r="AI560" s="662" t="str">
        <f t="shared" si="98"/>
        <v>35</v>
      </c>
      <c r="AJ560" s="662" t="str">
        <f t="shared" si="99"/>
        <v>35_大井沢</v>
      </c>
      <c r="AK560" s="693" t="str">
        <f>IFERROR(VLOOKUP(AJ560,観測点コードリスト!$L$2:$N$1665,3,FALSE),"")</f>
        <v>1292</v>
      </c>
    </row>
    <row r="561" spans="1:37">
      <c r="A561" s="662" t="s">
        <v>1108</v>
      </c>
      <c r="B561" s="662">
        <v>35376</v>
      </c>
      <c r="C561" s="662" t="s">
        <v>17</v>
      </c>
      <c r="D561" s="662" t="s">
        <v>1416</v>
      </c>
      <c r="E561" s="662" t="s">
        <v>1417</v>
      </c>
      <c r="F561" s="662" t="s">
        <v>1418</v>
      </c>
      <c r="G561" s="662">
        <v>38</v>
      </c>
      <c r="H561" s="662">
        <v>22.2</v>
      </c>
      <c r="I561" s="662">
        <v>140</v>
      </c>
      <c r="J561" s="662">
        <v>11.5</v>
      </c>
      <c r="K561" s="662">
        <v>133</v>
      </c>
      <c r="L561" s="662">
        <v>6.5</v>
      </c>
      <c r="M561" s="662">
        <v>2</v>
      </c>
      <c r="N561" s="662" t="s">
        <v>1296</v>
      </c>
      <c r="O561" s="662">
        <v>35945</v>
      </c>
      <c r="P561" s="662" t="s">
        <v>40</v>
      </c>
      <c r="Q561" s="667">
        <f t="shared" si="100"/>
        <v>38.369999999999997</v>
      </c>
      <c r="R561" s="667">
        <f t="shared" si="101"/>
        <v>140.191667</v>
      </c>
      <c r="T561" s="668" t="s">
        <v>4605</v>
      </c>
      <c r="U561" s="668" t="s">
        <v>4605</v>
      </c>
      <c r="V561" s="668" t="s">
        <v>4605</v>
      </c>
      <c r="W561" s="668" t="s">
        <v>22</v>
      </c>
      <c r="X561" s="668" t="s">
        <v>22</v>
      </c>
      <c r="Y561" s="668" t="s">
        <v>22</v>
      </c>
      <c r="Z561" s="668" t="s">
        <v>22</v>
      </c>
      <c r="AB561" s="662" t="str">
        <f t="shared" si="91"/>
        <v>昭49.11.1</v>
      </c>
      <c r="AC561" s="662" t="str">
        <f t="shared" si="92"/>
        <v>昭51.12.3</v>
      </c>
      <c r="AD561" s="662" t="str">
        <f t="shared" si="95"/>
        <v>#</v>
      </c>
      <c r="AE561" s="662" t="str">
        <f t="shared" si="93"/>
        <v>昭51.12.3</v>
      </c>
      <c r="AF561" s="662" t="str">
        <f t="shared" si="96"/>
        <v>昭51.12.3</v>
      </c>
      <c r="AG561" s="662" t="str">
        <f t="shared" si="97"/>
        <v/>
      </c>
      <c r="AH561" s="662">
        <f t="shared" si="94"/>
        <v>8</v>
      </c>
      <c r="AI561" s="662" t="str">
        <f t="shared" si="98"/>
        <v>35</v>
      </c>
      <c r="AJ561" s="662" t="str">
        <f t="shared" si="99"/>
        <v>35_左沢</v>
      </c>
      <c r="AK561" s="693" t="str">
        <f>IFERROR(VLOOKUP(AJ561,観測点コードリスト!$L$2:$N$1665,3,FALSE),"")</f>
        <v>0272</v>
      </c>
    </row>
    <row r="562" spans="1:37" ht="18.75" customHeight="1">
      <c r="A562" s="662" t="s">
        <v>1108</v>
      </c>
      <c r="B562" s="662">
        <v>35426</v>
      </c>
      <c r="C562" s="662" t="s">
        <v>23</v>
      </c>
      <c r="D562" s="662" t="s">
        <v>1108</v>
      </c>
      <c r="E562" s="662" t="s">
        <v>1109</v>
      </c>
      <c r="F562" s="662" t="s">
        <v>1419</v>
      </c>
      <c r="G562" s="662">
        <v>38</v>
      </c>
      <c r="H562" s="662">
        <v>15.3</v>
      </c>
      <c r="I562" s="662">
        <v>140</v>
      </c>
      <c r="J562" s="662">
        <v>20.7</v>
      </c>
      <c r="K562" s="662">
        <v>153</v>
      </c>
      <c r="L562" s="662">
        <v>14.9</v>
      </c>
      <c r="M562" s="662" t="s">
        <v>22</v>
      </c>
      <c r="N562" s="662" t="s">
        <v>1420</v>
      </c>
      <c r="O562" s="662">
        <v>35927</v>
      </c>
      <c r="P562" s="662" t="s">
        <v>22</v>
      </c>
      <c r="Q562" s="667">
        <f t="shared" si="100"/>
        <v>38.255000000000003</v>
      </c>
      <c r="R562" s="667">
        <f t="shared" si="101"/>
        <v>140.345</v>
      </c>
      <c r="T562" s="668" t="s">
        <v>4605</v>
      </c>
      <c r="U562" s="668" t="s">
        <v>4605</v>
      </c>
      <c r="V562" s="668" t="s">
        <v>4605</v>
      </c>
      <c r="W562" s="668" t="s">
        <v>4605</v>
      </c>
      <c r="X562" s="668" t="s">
        <v>22</v>
      </c>
      <c r="Y562" s="668" t="s">
        <v>4605</v>
      </c>
      <c r="Z562" s="668" t="s">
        <v>4605</v>
      </c>
      <c r="AB562" s="662" t="str">
        <f t="shared" si="91"/>
        <v>昭49.11.1</v>
      </c>
      <c r="AC562" s="662" t="str">
        <f t="shared" si="92"/>
        <v>昭50.3.17</v>
      </c>
      <c r="AD562" s="662" t="str">
        <f t="shared" si="95"/>
        <v>#</v>
      </c>
      <c r="AE562" s="662" t="str">
        <f t="shared" si="93"/>
        <v>昭50.3.17</v>
      </c>
      <c r="AF562" s="662" t="str">
        <f t="shared" si="96"/>
        <v>昭50.3.17</v>
      </c>
      <c r="AG562" s="662" t="str">
        <f t="shared" si="97"/>
        <v/>
      </c>
      <c r="AH562" s="662">
        <f t="shared" si="94"/>
        <v>8</v>
      </c>
      <c r="AI562" s="662" t="str">
        <f t="shared" si="98"/>
        <v>35</v>
      </c>
      <c r="AJ562" s="662" t="str">
        <f t="shared" si="99"/>
        <v>35_山形</v>
      </c>
      <c r="AK562" s="693" t="str">
        <f>IFERROR(VLOOKUP(AJ562,観測点コードリスト!$L$2:$N$1665,3,FALSE),"")</f>
        <v>47588</v>
      </c>
    </row>
    <row r="563" spans="1:37">
      <c r="A563" s="662" t="s">
        <v>1108</v>
      </c>
      <c r="B563" s="662">
        <v>35456</v>
      </c>
      <c r="C563" s="662" t="s">
        <v>17</v>
      </c>
      <c r="D563" s="662" t="s">
        <v>1421</v>
      </c>
      <c r="E563" s="662" t="s">
        <v>1422</v>
      </c>
      <c r="F563" s="662" t="s">
        <v>1423</v>
      </c>
      <c r="G563" s="662">
        <v>38</v>
      </c>
      <c r="H563" s="662">
        <v>6.3</v>
      </c>
      <c r="I563" s="662">
        <v>140</v>
      </c>
      <c r="J563" s="662">
        <v>0.9</v>
      </c>
      <c r="K563" s="662">
        <v>210</v>
      </c>
      <c r="L563" s="662">
        <v>9</v>
      </c>
      <c r="M563" s="662">
        <v>3</v>
      </c>
      <c r="N563" s="662" t="s">
        <v>1424</v>
      </c>
      <c r="O563" s="662">
        <v>35930</v>
      </c>
      <c r="P563" s="662" t="s">
        <v>40</v>
      </c>
      <c r="Q563" s="667">
        <f t="shared" si="100"/>
        <v>38.104999999999997</v>
      </c>
      <c r="R563" s="667">
        <f t="shared" si="101"/>
        <v>140.01499999999999</v>
      </c>
      <c r="T563" s="668" t="s">
        <v>4605</v>
      </c>
      <c r="U563" s="668" t="s">
        <v>4605</v>
      </c>
      <c r="V563" s="668" t="s">
        <v>4605</v>
      </c>
      <c r="W563" s="668" t="s">
        <v>22</v>
      </c>
      <c r="X563" s="668" t="s">
        <v>22</v>
      </c>
      <c r="Y563" s="668" t="s">
        <v>22</v>
      </c>
      <c r="Z563" s="668" t="s">
        <v>22</v>
      </c>
      <c r="AB563" s="662" t="str">
        <f t="shared" si="91"/>
        <v>昭49.11.1</v>
      </c>
      <c r="AC563" s="662" t="str">
        <f t="shared" si="92"/>
        <v>昭51.12.10</v>
      </c>
      <c r="AD563" s="662" t="str">
        <f t="shared" si="95"/>
        <v>#</v>
      </c>
      <c r="AE563" s="662" t="str">
        <f t="shared" si="93"/>
        <v>昭51.12.10</v>
      </c>
      <c r="AF563" s="662" t="str">
        <f t="shared" si="96"/>
        <v>昭51.12.10</v>
      </c>
      <c r="AG563" s="662" t="str">
        <f t="shared" si="97"/>
        <v/>
      </c>
      <c r="AH563" s="662">
        <f t="shared" si="94"/>
        <v>9</v>
      </c>
      <c r="AI563" s="662" t="str">
        <f t="shared" si="98"/>
        <v>35</v>
      </c>
      <c r="AJ563" s="662" t="str">
        <f t="shared" si="99"/>
        <v>35_長井</v>
      </c>
      <c r="AK563" s="693" t="str">
        <f>IFERROR(VLOOKUP(AJ563,観測点コードリスト!$L$2:$N$1665,3,FALSE),"")</f>
        <v>0275</v>
      </c>
    </row>
    <row r="564" spans="1:37" ht="18.75" hidden="1" customHeight="1">
      <c r="A564" s="662" t="s">
        <v>1108</v>
      </c>
      <c r="B564" s="662">
        <v>35466</v>
      </c>
      <c r="C564" s="662" t="s">
        <v>72</v>
      </c>
      <c r="D564" s="662" t="s">
        <v>1425</v>
      </c>
      <c r="E564" s="662" t="s">
        <v>1426</v>
      </c>
      <c r="F564" s="662" t="s">
        <v>1427</v>
      </c>
      <c r="G564" s="662">
        <v>38</v>
      </c>
      <c r="H564" s="662">
        <v>7</v>
      </c>
      <c r="I564" s="662">
        <v>140</v>
      </c>
      <c r="J564" s="662">
        <v>12.8</v>
      </c>
      <c r="K564" s="662">
        <v>270</v>
      </c>
      <c r="L564" s="662" t="s">
        <v>22</v>
      </c>
      <c r="M564" s="662" t="s">
        <v>22</v>
      </c>
      <c r="N564" s="662" t="s">
        <v>1428</v>
      </c>
      <c r="O564" s="662" t="s">
        <v>22</v>
      </c>
      <c r="P564" s="662" t="s">
        <v>22</v>
      </c>
      <c r="Q564" s="667">
        <f t="shared" si="100"/>
        <v>38.116667</v>
      </c>
      <c r="R564" s="667">
        <f t="shared" si="101"/>
        <v>140.21333300000001</v>
      </c>
      <c r="T564" s="668" t="s">
        <v>4605</v>
      </c>
      <c r="U564" s="668" t="s">
        <v>22</v>
      </c>
      <c r="V564" s="668" t="s">
        <v>22</v>
      </c>
      <c r="W564" s="668" t="s">
        <v>22</v>
      </c>
      <c r="X564" s="668" t="s">
        <v>22</v>
      </c>
      <c r="Y564" s="668" t="s">
        <v>22</v>
      </c>
      <c r="Z564" s="668" t="s">
        <v>22</v>
      </c>
      <c r="AB564" s="662" t="str">
        <f t="shared" si="91"/>
        <v>平17.10.25</v>
      </c>
      <c r="AC564" s="662" t="str">
        <f t="shared" si="92"/>
        <v>平17.10.25</v>
      </c>
      <c r="AD564" s="662" t="str">
        <f t="shared" si="95"/>
        <v>平</v>
      </c>
      <c r="AE564" s="662" t="str">
        <f t="shared" si="93"/>
        <v>平17.10.25</v>
      </c>
      <c r="AF564" s="662" t="str">
        <f t="shared" si="96"/>
        <v>平17.10.25</v>
      </c>
      <c r="AG564" s="662" t="str">
        <f t="shared" si="97"/>
        <v/>
      </c>
      <c r="AH564" s="662">
        <f t="shared" si="94"/>
        <v>9</v>
      </c>
      <c r="AI564" s="662" t="str">
        <f t="shared" si="98"/>
        <v>35</v>
      </c>
      <c r="AJ564" s="662" t="str">
        <f t="shared" si="99"/>
        <v>35_上山中山</v>
      </c>
      <c r="AK564" s="693" t="str">
        <f>IFERROR(VLOOKUP(AJ564,観測点コードリスト!$L$2:$N$1665,3,FALSE),"")</f>
        <v>1562</v>
      </c>
    </row>
    <row r="565" spans="1:37">
      <c r="A565" s="662" t="s">
        <v>1108</v>
      </c>
      <c r="B565" s="662">
        <v>35486</v>
      </c>
      <c r="C565" s="662" t="s">
        <v>17</v>
      </c>
      <c r="D565" s="662" t="s">
        <v>1429</v>
      </c>
      <c r="E565" s="662" t="s">
        <v>1430</v>
      </c>
      <c r="F565" s="662" t="s">
        <v>1431</v>
      </c>
      <c r="G565" s="662">
        <v>38</v>
      </c>
      <c r="H565" s="662">
        <v>4.7</v>
      </c>
      <c r="I565" s="662">
        <v>139</v>
      </c>
      <c r="J565" s="662">
        <v>44.1</v>
      </c>
      <c r="K565" s="662">
        <v>140</v>
      </c>
      <c r="L565" s="662">
        <v>10</v>
      </c>
      <c r="M565" s="662">
        <v>4</v>
      </c>
      <c r="N565" s="662" t="s">
        <v>1432</v>
      </c>
      <c r="O565" s="662">
        <v>35935</v>
      </c>
      <c r="P565" s="662" t="s">
        <v>40</v>
      </c>
      <c r="Q565" s="667">
        <f t="shared" si="100"/>
        <v>38.078333000000001</v>
      </c>
      <c r="R565" s="667">
        <f t="shared" si="101"/>
        <v>139.73500000000001</v>
      </c>
      <c r="T565" s="668" t="s">
        <v>4605</v>
      </c>
      <c r="U565" s="668" t="s">
        <v>4605</v>
      </c>
      <c r="V565" s="668" t="s">
        <v>4605</v>
      </c>
      <c r="W565" s="668" t="s">
        <v>22</v>
      </c>
      <c r="X565" s="668" t="s">
        <v>22</v>
      </c>
      <c r="Y565" s="668" t="s">
        <v>22</v>
      </c>
      <c r="Z565" s="668" t="s">
        <v>22</v>
      </c>
      <c r="AB565" s="662" t="str">
        <f t="shared" si="91"/>
        <v>昭49.11.1</v>
      </c>
      <c r="AC565" s="662" t="str">
        <f t="shared" si="92"/>
        <v>昭51.12.8</v>
      </c>
      <c r="AD565" s="662" t="str">
        <f t="shared" si="95"/>
        <v>#</v>
      </c>
      <c r="AE565" s="662" t="str">
        <f t="shared" si="93"/>
        <v>昭51.12.8</v>
      </c>
      <c r="AF565" s="662" t="str">
        <f t="shared" si="96"/>
        <v>昭51.12.8</v>
      </c>
      <c r="AG565" s="662" t="str">
        <f t="shared" si="97"/>
        <v/>
      </c>
      <c r="AH565" s="662">
        <f t="shared" si="94"/>
        <v>8</v>
      </c>
      <c r="AI565" s="662" t="str">
        <f t="shared" si="98"/>
        <v>35</v>
      </c>
      <c r="AJ565" s="662" t="str">
        <f t="shared" si="99"/>
        <v>35_小国</v>
      </c>
      <c r="AK565" s="693" t="str">
        <f>IFERROR(VLOOKUP(AJ565,観測点コードリスト!$L$2:$N$1665,3,FALSE),"")</f>
        <v>0277</v>
      </c>
    </row>
    <row r="566" spans="1:37">
      <c r="A566" s="662" t="s">
        <v>1108</v>
      </c>
      <c r="B566" s="662">
        <v>35511</v>
      </c>
      <c r="C566" s="662" t="s">
        <v>17</v>
      </c>
      <c r="D566" s="662" t="s">
        <v>1433</v>
      </c>
      <c r="E566" s="662" t="s">
        <v>1434</v>
      </c>
      <c r="F566" s="662" t="s">
        <v>1435</v>
      </c>
      <c r="G566" s="662">
        <v>38</v>
      </c>
      <c r="H566" s="662">
        <v>0.2</v>
      </c>
      <c r="I566" s="662">
        <v>140</v>
      </c>
      <c r="J566" s="662">
        <v>12.4</v>
      </c>
      <c r="K566" s="662">
        <v>220</v>
      </c>
      <c r="L566" s="662">
        <v>10</v>
      </c>
      <c r="M566" s="662">
        <v>1.5</v>
      </c>
      <c r="N566" s="662" t="s">
        <v>1436</v>
      </c>
      <c r="O566" s="662" t="s">
        <v>22</v>
      </c>
      <c r="P566" s="662" t="s">
        <v>40</v>
      </c>
      <c r="Q566" s="667">
        <f t="shared" si="100"/>
        <v>38.003332999999998</v>
      </c>
      <c r="R566" s="667">
        <f t="shared" si="101"/>
        <v>140.20666700000001</v>
      </c>
      <c r="T566" s="668" t="s">
        <v>4605</v>
      </c>
      <c r="U566" s="668" t="s">
        <v>4605</v>
      </c>
      <c r="V566" s="668" t="s">
        <v>4605</v>
      </c>
      <c r="W566" s="668" t="s">
        <v>22</v>
      </c>
      <c r="X566" s="668" t="s">
        <v>22</v>
      </c>
      <c r="Y566" s="668" t="s">
        <v>22</v>
      </c>
      <c r="Z566" s="668" t="s">
        <v>22</v>
      </c>
      <c r="AB566" s="662" t="str">
        <f t="shared" si="91"/>
        <v>昭51.12.9</v>
      </c>
      <c r="AC566" s="662" t="str">
        <f t="shared" si="92"/>
        <v>昭51.12.9</v>
      </c>
      <c r="AD566" s="662" t="str">
        <f t="shared" si="95"/>
        <v>昭</v>
      </c>
      <c r="AE566" s="662" t="str">
        <f t="shared" si="93"/>
        <v>昭51.12.9</v>
      </c>
      <c r="AF566" s="662" t="str">
        <f t="shared" si="96"/>
        <v>昭51.12.9</v>
      </c>
      <c r="AG566" s="662" t="str">
        <f t="shared" si="97"/>
        <v/>
      </c>
      <c r="AH566" s="662">
        <f t="shared" si="94"/>
        <v>8</v>
      </c>
      <c r="AI566" s="662" t="str">
        <f t="shared" si="98"/>
        <v>35</v>
      </c>
      <c r="AJ566" s="662" t="str">
        <f t="shared" si="99"/>
        <v>35_高畠</v>
      </c>
      <c r="AK566" s="693" t="str">
        <f>IFERROR(VLOOKUP(AJ566,観測点コードリスト!$L$2:$N$1665,3,FALSE),"")</f>
        <v>1132</v>
      </c>
    </row>
    <row r="567" spans="1:37" hidden="1">
      <c r="A567" s="662" t="s">
        <v>1108</v>
      </c>
      <c r="B567" s="662">
        <v>35537</v>
      </c>
      <c r="C567" s="662" t="s">
        <v>72</v>
      </c>
      <c r="D567" s="662" t="s">
        <v>1437</v>
      </c>
      <c r="E567" s="662" t="s">
        <v>1438</v>
      </c>
      <c r="F567" s="662" t="s">
        <v>1439</v>
      </c>
      <c r="G567" s="662">
        <v>37</v>
      </c>
      <c r="H567" s="662">
        <v>54.6</v>
      </c>
      <c r="I567" s="662">
        <v>139</v>
      </c>
      <c r="J567" s="662">
        <v>50.6</v>
      </c>
      <c r="K567" s="662">
        <v>390</v>
      </c>
      <c r="L567" s="662" t="s">
        <v>22</v>
      </c>
      <c r="M567" s="662" t="s">
        <v>22</v>
      </c>
      <c r="N567" s="662" t="s">
        <v>1440</v>
      </c>
      <c r="O567" s="662" t="s">
        <v>22</v>
      </c>
      <c r="P567" s="662" t="s">
        <v>22</v>
      </c>
      <c r="Q567" s="667">
        <f t="shared" si="100"/>
        <v>37.909999999999997</v>
      </c>
      <c r="R567" s="667">
        <f t="shared" si="101"/>
        <v>139.843333</v>
      </c>
      <c r="T567" s="668" t="s">
        <v>4605</v>
      </c>
      <c r="U567" s="668" t="s">
        <v>22</v>
      </c>
      <c r="V567" s="668" t="s">
        <v>22</v>
      </c>
      <c r="W567" s="668" t="s">
        <v>22</v>
      </c>
      <c r="X567" s="668" t="s">
        <v>22</v>
      </c>
      <c r="Y567" s="668" t="s">
        <v>22</v>
      </c>
      <c r="Z567" s="668" t="s">
        <v>22</v>
      </c>
      <c r="AB567" s="662" t="str">
        <f t="shared" si="91"/>
        <v>昭56.7.1</v>
      </c>
      <c r="AC567" s="662" t="str">
        <f t="shared" si="92"/>
        <v>昭56.7.1</v>
      </c>
      <c r="AD567" s="662" t="str">
        <f t="shared" si="95"/>
        <v>昭</v>
      </c>
      <c r="AE567" s="662" t="str">
        <f t="shared" si="93"/>
        <v>昭56.7.1</v>
      </c>
      <c r="AF567" s="662" t="str">
        <f t="shared" si="96"/>
        <v>昭56.7.1</v>
      </c>
      <c r="AG567" s="662" t="str">
        <f t="shared" si="97"/>
        <v/>
      </c>
      <c r="AH567" s="662">
        <f t="shared" si="94"/>
        <v>7</v>
      </c>
      <c r="AI567" s="662" t="str">
        <f t="shared" si="98"/>
        <v>35</v>
      </c>
      <c r="AJ567" s="662" t="str">
        <f t="shared" si="99"/>
        <v>35_中津川</v>
      </c>
      <c r="AK567" s="693" t="str">
        <f>IFERROR(VLOOKUP(AJ567,観測点コードリスト!$L$2:$N$1665,3,FALSE),"")</f>
        <v>1372</v>
      </c>
    </row>
    <row r="568" spans="1:37">
      <c r="A568" s="662" t="s">
        <v>1108</v>
      </c>
      <c r="B568" s="662">
        <v>35541</v>
      </c>
      <c r="C568" s="662" t="s">
        <v>17</v>
      </c>
      <c r="D568" s="662" t="s">
        <v>1441</v>
      </c>
      <c r="E568" s="662" t="s">
        <v>1442</v>
      </c>
      <c r="F568" s="662" t="s">
        <v>1443</v>
      </c>
      <c r="G568" s="662">
        <v>37</v>
      </c>
      <c r="H568" s="662">
        <v>59.4</v>
      </c>
      <c r="I568" s="662">
        <v>139</v>
      </c>
      <c r="J568" s="662">
        <v>57.2</v>
      </c>
      <c r="K568" s="662">
        <v>260</v>
      </c>
      <c r="L568" s="662">
        <v>10</v>
      </c>
      <c r="M568" s="662">
        <v>1.5</v>
      </c>
      <c r="N568" s="662" t="s">
        <v>894</v>
      </c>
      <c r="O568" s="662" t="s">
        <v>22</v>
      </c>
      <c r="P568" s="662" t="s">
        <v>40</v>
      </c>
      <c r="Q568" s="667">
        <f t="shared" si="100"/>
        <v>37.99</v>
      </c>
      <c r="R568" s="667">
        <f t="shared" si="101"/>
        <v>139.95333299999999</v>
      </c>
      <c r="T568" s="668" t="s">
        <v>4605</v>
      </c>
      <c r="U568" s="668" t="s">
        <v>4605</v>
      </c>
      <c r="V568" s="668" t="s">
        <v>4605</v>
      </c>
      <c r="W568" s="668" t="s">
        <v>22</v>
      </c>
      <c r="X568" s="668" t="s">
        <v>22</v>
      </c>
      <c r="Y568" s="668" t="s">
        <v>22</v>
      </c>
      <c r="Z568" s="668" t="s">
        <v>22</v>
      </c>
      <c r="AB568" s="662" t="str">
        <f t="shared" si="91"/>
        <v>昭49.11.1</v>
      </c>
      <c r="AC568" s="662" t="str">
        <f t="shared" si="92"/>
        <v>昭51.11.22</v>
      </c>
      <c r="AD568" s="662" t="str">
        <f t="shared" si="95"/>
        <v>#</v>
      </c>
      <c r="AE568" s="662" t="str">
        <f t="shared" si="93"/>
        <v>昭51.11.22</v>
      </c>
      <c r="AF568" s="662" t="str">
        <f t="shared" si="96"/>
        <v>昭51.11.22</v>
      </c>
      <c r="AG568" s="662" t="str">
        <f t="shared" si="97"/>
        <v/>
      </c>
      <c r="AH568" s="662">
        <f t="shared" si="94"/>
        <v>9</v>
      </c>
      <c r="AI568" s="662" t="str">
        <f t="shared" si="98"/>
        <v>35</v>
      </c>
      <c r="AJ568" s="662" t="str">
        <f t="shared" si="99"/>
        <v>35_高峰</v>
      </c>
      <c r="AK568" s="693" t="str">
        <f>IFERROR(VLOOKUP(AJ568,観測点コードリスト!$L$2:$N$1665,3,FALSE),"")</f>
        <v>0278</v>
      </c>
    </row>
    <row r="569" spans="1:37">
      <c r="A569" s="662" t="s">
        <v>1108</v>
      </c>
      <c r="B569" s="662">
        <v>35552</v>
      </c>
      <c r="C569" s="662" t="s">
        <v>17</v>
      </c>
      <c r="D569" s="662" t="s">
        <v>1444</v>
      </c>
      <c r="E569" s="662" t="s">
        <v>1445</v>
      </c>
      <c r="F569" s="662" t="s">
        <v>1446</v>
      </c>
      <c r="G569" s="662">
        <v>37</v>
      </c>
      <c r="H569" s="662">
        <v>54.7</v>
      </c>
      <c r="I569" s="662">
        <v>140</v>
      </c>
      <c r="J569" s="662">
        <v>8.6</v>
      </c>
      <c r="K569" s="662">
        <v>245</v>
      </c>
      <c r="L569" s="662">
        <v>9.3000000000000007</v>
      </c>
      <c r="M569" s="662">
        <v>2.5</v>
      </c>
      <c r="N569" s="662" t="s">
        <v>1447</v>
      </c>
      <c r="O569" s="662">
        <v>35940</v>
      </c>
      <c r="P569" s="662" t="s">
        <v>22</v>
      </c>
      <c r="Q569" s="667">
        <f t="shared" si="100"/>
        <v>37.911667000000001</v>
      </c>
      <c r="R569" s="667">
        <f t="shared" si="101"/>
        <v>140.14333300000001</v>
      </c>
      <c r="T569" s="668" t="s">
        <v>4605</v>
      </c>
      <c r="U569" s="668" t="s">
        <v>4605</v>
      </c>
      <c r="V569" s="668" t="s">
        <v>4605</v>
      </c>
      <c r="W569" s="668" t="s">
        <v>22</v>
      </c>
      <c r="X569" s="668" t="s">
        <v>22</v>
      </c>
      <c r="Y569" s="668" t="s">
        <v>22</v>
      </c>
      <c r="Z569" s="668" t="s">
        <v>22</v>
      </c>
      <c r="AB569" s="662" t="str">
        <f t="shared" si="91"/>
        <v>平17.12.1</v>
      </c>
      <c r="AC569" s="662" t="str">
        <f t="shared" si="92"/>
        <v>平17.12.1</v>
      </c>
      <c r="AD569" s="662" t="str">
        <f t="shared" si="95"/>
        <v>平</v>
      </c>
      <c r="AE569" s="662" t="str">
        <f t="shared" si="93"/>
        <v>平17.12.1</v>
      </c>
      <c r="AF569" s="662" t="str">
        <f t="shared" si="96"/>
        <v>平17.12.1</v>
      </c>
      <c r="AG569" s="662" t="str">
        <f t="shared" si="97"/>
        <v/>
      </c>
      <c r="AH569" s="662">
        <f t="shared" si="94"/>
        <v>8</v>
      </c>
      <c r="AI569" s="662" t="str">
        <f t="shared" si="98"/>
        <v>35</v>
      </c>
      <c r="AJ569" s="662" t="str">
        <f t="shared" si="99"/>
        <v>35_米沢</v>
      </c>
      <c r="AK569" s="693" t="str">
        <f>IFERROR(VLOOKUP(AJ569,観測点コードリスト!$L$2:$N$1665,3,FALSE),"")</f>
        <v>0279</v>
      </c>
    </row>
    <row r="570" spans="1:37" ht="18.75" hidden="1" customHeight="1">
      <c r="A570" s="662" t="s">
        <v>1108</v>
      </c>
      <c r="B570" s="662">
        <v>35900</v>
      </c>
      <c r="C570" s="662" t="s">
        <v>4609</v>
      </c>
      <c r="D570" s="662" t="s">
        <v>174</v>
      </c>
      <c r="E570" s="662" t="s">
        <v>1369</v>
      </c>
      <c r="F570" s="662" t="s">
        <v>1370</v>
      </c>
      <c r="G570" s="662">
        <v>38</v>
      </c>
      <c r="H570" s="662">
        <v>52.7</v>
      </c>
      <c r="I570" s="662">
        <v>140</v>
      </c>
      <c r="J570" s="662">
        <v>19.899999999999999</v>
      </c>
      <c r="K570" s="662">
        <v>170</v>
      </c>
      <c r="L570" s="662" t="s">
        <v>22</v>
      </c>
      <c r="M570" s="662" t="s">
        <v>22</v>
      </c>
      <c r="N570" s="662" t="s">
        <v>4615</v>
      </c>
      <c r="O570" s="662" t="s">
        <v>4740</v>
      </c>
      <c r="P570" s="662" t="s">
        <v>22</v>
      </c>
      <c r="Q570" s="667">
        <f t="shared" si="100"/>
        <v>38.878332999999998</v>
      </c>
      <c r="R570" s="667">
        <f t="shared" si="101"/>
        <v>140.33166700000001</v>
      </c>
      <c r="T570" s="668" t="s">
        <v>22</v>
      </c>
      <c r="U570" s="668" t="s">
        <v>22</v>
      </c>
      <c r="V570" s="668" t="s">
        <v>22</v>
      </c>
      <c r="W570" s="668" t="s">
        <v>22</v>
      </c>
      <c r="X570" s="668" t="s">
        <v>4605</v>
      </c>
      <c r="Y570" s="668" t="s">
        <v>22</v>
      </c>
      <c r="Z570" s="668" t="s">
        <v>22</v>
      </c>
      <c r="AB570" s="662" t="str">
        <f t="shared" si="91"/>
        <v>-</v>
      </c>
      <c r="AC570" s="662" t="str">
        <f t="shared" si="92"/>
        <v>昭57.10.13</v>
      </c>
      <c r="AD570" s="662" t="str">
        <f t="shared" si="95"/>
        <v>昭</v>
      </c>
      <c r="AE570" s="662" t="str">
        <f t="shared" si="93"/>
        <v>昭57.10.13</v>
      </c>
      <c r="AF570" s="662" t="str">
        <f t="shared" si="96"/>
        <v>昭57.10.13</v>
      </c>
      <c r="AG570" s="662" t="str">
        <f t="shared" si="97"/>
        <v/>
      </c>
      <c r="AH570" s="662">
        <f t="shared" si="94"/>
        <v>9</v>
      </c>
      <c r="AI570" s="662" t="str">
        <f t="shared" si="98"/>
        <v>35</v>
      </c>
      <c r="AJ570" s="662" t="str">
        <f t="shared" si="99"/>
        <v>35_金山</v>
      </c>
      <c r="AK570" s="693" t="str">
        <f>IFERROR(VLOOKUP(AJ570,観測点コードリスト!$L$2:$N$1665,3,FALSE),"")</f>
        <v>0262</v>
      </c>
    </row>
    <row r="571" spans="1:37" hidden="1">
      <c r="A571" s="662" t="s">
        <v>1108</v>
      </c>
      <c r="B571" s="662">
        <v>35905</v>
      </c>
      <c r="C571" s="662" t="s">
        <v>4609</v>
      </c>
      <c r="D571" s="662" t="s">
        <v>1373</v>
      </c>
      <c r="E571" s="662" t="s">
        <v>1374</v>
      </c>
      <c r="F571" s="662" t="s">
        <v>1375</v>
      </c>
      <c r="G571" s="662">
        <v>38</v>
      </c>
      <c r="H571" s="662">
        <v>48</v>
      </c>
      <c r="I571" s="662">
        <v>139</v>
      </c>
      <c r="J571" s="662">
        <v>58.4</v>
      </c>
      <c r="K571" s="662">
        <v>17</v>
      </c>
      <c r="L571" s="662" t="s">
        <v>22</v>
      </c>
      <c r="M571" s="662" t="s">
        <v>22</v>
      </c>
      <c r="N571" s="662" t="s">
        <v>4661</v>
      </c>
      <c r="O571" s="662" t="s">
        <v>4740</v>
      </c>
      <c r="P571" s="662" t="s">
        <v>22</v>
      </c>
      <c r="Q571" s="667">
        <f t="shared" si="100"/>
        <v>38.799999999999997</v>
      </c>
      <c r="R571" s="667">
        <f t="shared" si="101"/>
        <v>139.973333</v>
      </c>
      <c r="T571" s="668" t="s">
        <v>22</v>
      </c>
      <c r="U571" s="668" t="s">
        <v>22</v>
      </c>
      <c r="V571" s="668" t="s">
        <v>22</v>
      </c>
      <c r="W571" s="668" t="s">
        <v>22</v>
      </c>
      <c r="X571" s="668" t="s">
        <v>4605</v>
      </c>
      <c r="Y571" s="668" t="s">
        <v>22</v>
      </c>
      <c r="Z571" s="668" t="s">
        <v>22</v>
      </c>
      <c r="AB571" s="662" t="str">
        <f t="shared" si="91"/>
        <v>-</v>
      </c>
      <c r="AC571" s="662" t="str">
        <f t="shared" si="92"/>
        <v>昭54.11.2</v>
      </c>
      <c r="AD571" s="662" t="str">
        <f t="shared" si="95"/>
        <v>昭</v>
      </c>
      <c r="AE571" s="662" t="str">
        <f t="shared" si="93"/>
        <v>昭54.11.2</v>
      </c>
      <c r="AF571" s="662" t="str">
        <f t="shared" si="96"/>
        <v>昭54.11.2</v>
      </c>
      <c r="AG571" s="662" t="str">
        <f t="shared" si="97"/>
        <v/>
      </c>
      <c r="AH571" s="662">
        <f t="shared" si="94"/>
        <v>8</v>
      </c>
      <c r="AI571" s="662" t="str">
        <f t="shared" si="98"/>
        <v>35</v>
      </c>
      <c r="AJ571" s="662" t="str">
        <f t="shared" si="99"/>
        <v>35_狩川</v>
      </c>
      <c r="AK571" s="693" t="str">
        <f>IFERROR(VLOOKUP(AJ571,観測点コードリスト!$L$2:$N$1665,3,FALSE),"")</f>
        <v>0264</v>
      </c>
    </row>
    <row r="572" spans="1:37" ht="18.75" hidden="1" customHeight="1">
      <c r="A572" s="662" t="s">
        <v>1108</v>
      </c>
      <c r="B572" s="662">
        <v>35907</v>
      </c>
      <c r="C572" s="662" t="s">
        <v>23</v>
      </c>
      <c r="D572" s="662" t="s">
        <v>1376</v>
      </c>
      <c r="E572" s="662" t="s">
        <v>289</v>
      </c>
      <c r="F572" s="662" t="s">
        <v>1377</v>
      </c>
      <c r="G572" s="662">
        <v>38</v>
      </c>
      <c r="H572" s="662">
        <v>45.4</v>
      </c>
      <c r="I572" s="662">
        <v>140</v>
      </c>
      <c r="J572" s="662">
        <v>18.7</v>
      </c>
      <c r="K572" s="662">
        <v>105</v>
      </c>
      <c r="L572" s="662" t="s">
        <v>22</v>
      </c>
      <c r="M572" s="662" t="s">
        <v>22</v>
      </c>
      <c r="N572" s="662" t="s">
        <v>4658</v>
      </c>
      <c r="O572" s="662" t="s">
        <v>4740</v>
      </c>
      <c r="P572" s="662" t="s">
        <v>22</v>
      </c>
      <c r="Q572" s="667">
        <f t="shared" si="100"/>
        <v>38.756667</v>
      </c>
      <c r="R572" s="667">
        <f t="shared" si="101"/>
        <v>140.311667</v>
      </c>
      <c r="T572" s="668" t="s">
        <v>22</v>
      </c>
      <c r="U572" s="668" t="s">
        <v>22</v>
      </c>
      <c r="V572" s="668" t="s">
        <v>22</v>
      </c>
      <c r="W572" s="668" t="s">
        <v>22</v>
      </c>
      <c r="X572" s="668" t="s">
        <v>4605</v>
      </c>
      <c r="Y572" s="668" t="s">
        <v>22</v>
      </c>
      <c r="Z572" s="668" t="s">
        <v>22</v>
      </c>
      <c r="AB572" s="662" t="str">
        <f t="shared" si="91"/>
        <v>-</v>
      </c>
      <c r="AC572" s="662" t="str">
        <f t="shared" si="92"/>
        <v>平10.3.2</v>
      </c>
      <c r="AD572" s="662" t="str">
        <f t="shared" si="95"/>
        <v>平</v>
      </c>
      <c r="AE572" s="662" t="str">
        <f t="shared" si="93"/>
        <v>平10.3.2</v>
      </c>
      <c r="AF572" s="662" t="str">
        <f t="shared" si="96"/>
        <v>平10.3.2</v>
      </c>
      <c r="AG572" s="662" t="str">
        <f t="shared" si="97"/>
        <v/>
      </c>
      <c r="AH572" s="662">
        <f t="shared" si="94"/>
        <v>7</v>
      </c>
      <c r="AI572" s="662" t="str">
        <f t="shared" si="98"/>
        <v>35</v>
      </c>
      <c r="AJ572" s="662" t="str">
        <f t="shared" si="99"/>
        <v>35_新庄</v>
      </c>
      <c r="AK572" s="693" t="str">
        <f>IFERROR(VLOOKUP(AJ572,観測点コードリスト!$L$2:$N$1665,3,FALSE),"")</f>
        <v>47520</v>
      </c>
    </row>
    <row r="573" spans="1:37" hidden="1">
      <c r="A573" s="662" t="s">
        <v>1108</v>
      </c>
      <c r="B573" s="662">
        <v>35910</v>
      </c>
      <c r="C573" s="662" t="s">
        <v>4609</v>
      </c>
      <c r="D573" s="662" t="s">
        <v>1386</v>
      </c>
      <c r="E573" s="662" t="s">
        <v>1387</v>
      </c>
      <c r="F573" s="662" t="s">
        <v>1388</v>
      </c>
      <c r="G573" s="662">
        <v>38</v>
      </c>
      <c r="H573" s="662">
        <v>40.299999999999997</v>
      </c>
      <c r="I573" s="662">
        <v>139</v>
      </c>
      <c r="J573" s="662">
        <v>50.9</v>
      </c>
      <c r="K573" s="662">
        <v>33</v>
      </c>
      <c r="L573" s="662" t="s">
        <v>22</v>
      </c>
      <c r="M573" s="662" t="s">
        <v>22</v>
      </c>
      <c r="N573" s="662" t="s">
        <v>4686</v>
      </c>
      <c r="O573" s="662" t="s">
        <v>4740</v>
      </c>
      <c r="P573" s="662" t="s">
        <v>22</v>
      </c>
      <c r="Q573" s="667">
        <f t="shared" si="100"/>
        <v>38.671666999999999</v>
      </c>
      <c r="R573" s="667">
        <f t="shared" si="101"/>
        <v>139.848333</v>
      </c>
      <c r="T573" s="668" t="s">
        <v>22</v>
      </c>
      <c r="U573" s="668" t="s">
        <v>22</v>
      </c>
      <c r="V573" s="668" t="s">
        <v>22</v>
      </c>
      <c r="W573" s="668" t="s">
        <v>22</v>
      </c>
      <c r="X573" s="668" t="s">
        <v>4605</v>
      </c>
      <c r="Y573" s="668" t="s">
        <v>22</v>
      </c>
      <c r="Z573" s="668" t="s">
        <v>22</v>
      </c>
      <c r="AB573" s="662" t="str">
        <f t="shared" si="91"/>
        <v>-</v>
      </c>
      <c r="AC573" s="662" t="str">
        <f t="shared" si="92"/>
        <v>昭57.10.14</v>
      </c>
      <c r="AD573" s="662" t="str">
        <f t="shared" si="95"/>
        <v>昭</v>
      </c>
      <c r="AE573" s="662" t="str">
        <f t="shared" si="93"/>
        <v>昭57.10.14</v>
      </c>
      <c r="AF573" s="662" t="str">
        <f t="shared" si="96"/>
        <v>昭57.10.14</v>
      </c>
      <c r="AG573" s="662" t="str">
        <f t="shared" si="97"/>
        <v/>
      </c>
      <c r="AH573" s="662">
        <f t="shared" si="94"/>
        <v>9</v>
      </c>
      <c r="AI573" s="662" t="str">
        <f t="shared" si="98"/>
        <v>35</v>
      </c>
      <c r="AJ573" s="662" t="str">
        <f t="shared" si="99"/>
        <v>35_櫛引</v>
      </c>
      <c r="AK573" s="693" t="str">
        <f>IFERROR(VLOOKUP(AJ573,観測点コードリスト!$L$2:$N$1665,3,FALSE),"")</f>
        <v>0268</v>
      </c>
    </row>
    <row r="574" spans="1:37" ht="18.75" hidden="1" customHeight="1">
      <c r="A574" s="662" t="s">
        <v>1108</v>
      </c>
      <c r="B574" s="662">
        <v>35915</v>
      </c>
      <c r="C574" s="662" t="s">
        <v>4609</v>
      </c>
      <c r="D574" s="662" t="s">
        <v>1393</v>
      </c>
      <c r="E574" s="662" t="s">
        <v>1394</v>
      </c>
      <c r="F574" s="662" t="s">
        <v>1395</v>
      </c>
      <c r="G574" s="662">
        <v>38</v>
      </c>
      <c r="H574" s="662">
        <v>36.5</v>
      </c>
      <c r="I574" s="662">
        <v>140</v>
      </c>
      <c r="J574" s="662">
        <v>24.7</v>
      </c>
      <c r="K574" s="662">
        <v>106</v>
      </c>
      <c r="L574" s="662" t="s">
        <v>22</v>
      </c>
      <c r="M574" s="662" t="s">
        <v>22</v>
      </c>
      <c r="N574" s="662" t="s">
        <v>4616</v>
      </c>
      <c r="O574" s="662" t="s">
        <v>4740</v>
      </c>
      <c r="P574" s="662" t="s">
        <v>22</v>
      </c>
      <c r="Q574" s="667">
        <f t="shared" si="100"/>
        <v>38.608333000000002</v>
      </c>
      <c r="R574" s="667">
        <f t="shared" si="101"/>
        <v>140.41166699999999</v>
      </c>
      <c r="T574" s="668" t="s">
        <v>22</v>
      </c>
      <c r="U574" s="668" t="s">
        <v>22</v>
      </c>
      <c r="V574" s="668" t="s">
        <v>22</v>
      </c>
      <c r="W574" s="668" t="s">
        <v>22</v>
      </c>
      <c r="X574" s="668" t="s">
        <v>4605</v>
      </c>
      <c r="Y574" s="668" t="s">
        <v>22</v>
      </c>
      <c r="Z574" s="668" t="s">
        <v>22</v>
      </c>
      <c r="AB574" s="662" t="str">
        <f t="shared" si="91"/>
        <v>-</v>
      </c>
      <c r="AC574" s="662" t="str">
        <f t="shared" si="92"/>
        <v>昭54.10.31</v>
      </c>
      <c r="AD574" s="662" t="str">
        <f t="shared" si="95"/>
        <v>昭</v>
      </c>
      <c r="AE574" s="662" t="str">
        <f t="shared" si="93"/>
        <v>昭54.10.31</v>
      </c>
      <c r="AF574" s="662" t="str">
        <f t="shared" si="96"/>
        <v>昭54.10.31</v>
      </c>
      <c r="AG574" s="662" t="str">
        <f t="shared" si="97"/>
        <v/>
      </c>
      <c r="AH574" s="662">
        <f t="shared" si="94"/>
        <v>9</v>
      </c>
      <c r="AI574" s="662" t="str">
        <f t="shared" si="98"/>
        <v>35</v>
      </c>
      <c r="AJ574" s="662" t="str">
        <f t="shared" si="99"/>
        <v>35_尾花沢</v>
      </c>
      <c r="AK574" s="693" t="str">
        <f>IFERROR(VLOOKUP(AJ574,観測点コードリスト!$L$2:$N$1665,3,FALSE),"")</f>
        <v>1039</v>
      </c>
    </row>
    <row r="575" spans="1:37" hidden="1">
      <c r="A575" s="662" t="s">
        <v>1108</v>
      </c>
      <c r="B575" s="662">
        <v>35920</v>
      </c>
      <c r="C575" s="662" t="s">
        <v>4609</v>
      </c>
      <c r="D575" s="662" t="s">
        <v>1389</v>
      </c>
      <c r="E575" s="662" t="s">
        <v>1390</v>
      </c>
      <c r="F575" s="662" t="s">
        <v>1391</v>
      </c>
      <c r="G575" s="662">
        <v>38</v>
      </c>
      <c r="H575" s="662">
        <v>36.4</v>
      </c>
      <c r="I575" s="662">
        <v>140</v>
      </c>
      <c r="J575" s="662">
        <v>9.8000000000000007</v>
      </c>
      <c r="K575" s="662">
        <v>330</v>
      </c>
      <c r="L575" s="662" t="s">
        <v>22</v>
      </c>
      <c r="M575" s="662" t="s">
        <v>22</v>
      </c>
      <c r="N575" s="662" t="s">
        <v>4615</v>
      </c>
      <c r="O575" s="662" t="s">
        <v>4740</v>
      </c>
      <c r="P575" s="662" t="s">
        <v>22</v>
      </c>
      <c r="Q575" s="667">
        <f t="shared" si="100"/>
        <v>38.606667000000002</v>
      </c>
      <c r="R575" s="667">
        <f t="shared" si="101"/>
        <v>140.16333299999999</v>
      </c>
      <c r="T575" s="668" t="s">
        <v>22</v>
      </c>
      <c r="U575" s="668" t="s">
        <v>22</v>
      </c>
      <c r="V575" s="668" t="s">
        <v>22</v>
      </c>
      <c r="W575" s="668" t="s">
        <v>22</v>
      </c>
      <c r="X575" s="668" t="s">
        <v>4605</v>
      </c>
      <c r="Y575" s="668" t="s">
        <v>22</v>
      </c>
      <c r="Z575" s="668" t="s">
        <v>22</v>
      </c>
      <c r="AB575" s="662" t="str">
        <f t="shared" si="91"/>
        <v>-</v>
      </c>
      <c r="AC575" s="662" t="str">
        <f t="shared" si="92"/>
        <v>昭57.10.13</v>
      </c>
      <c r="AD575" s="662" t="str">
        <f t="shared" si="95"/>
        <v>昭</v>
      </c>
      <c r="AE575" s="662" t="str">
        <f t="shared" si="93"/>
        <v>昭57.10.13</v>
      </c>
      <c r="AF575" s="662" t="str">
        <f t="shared" si="96"/>
        <v>昭57.10.13</v>
      </c>
      <c r="AG575" s="662" t="str">
        <f t="shared" si="97"/>
        <v/>
      </c>
      <c r="AH575" s="662">
        <f t="shared" si="94"/>
        <v>9</v>
      </c>
      <c r="AI575" s="662" t="str">
        <f t="shared" si="98"/>
        <v>35</v>
      </c>
      <c r="AJ575" s="662" t="str">
        <f t="shared" si="99"/>
        <v>35_肘折</v>
      </c>
      <c r="AK575" s="693" t="str">
        <f>IFERROR(VLOOKUP(AJ575,観測点コードリスト!$L$2:$N$1665,3,FALSE),"")</f>
        <v>1125</v>
      </c>
    </row>
    <row r="576" spans="1:37" hidden="1">
      <c r="A576" s="662" t="s">
        <v>1108</v>
      </c>
      <c r="B576" s="662">
        <v>35925</v>
      </c>
      <c r="C576" s="662" t="s">
        <v>4609</v>
      </c>
      <c r="D576" s="662" t="s">
        <v>1412</v>
      </c>
      <c r="E576" s="662" t="s">
        <v>1413</v>
      </c>
      <c r="F576" s="662" t="s">
        <v>1414</v>
      </c>
      <c r="G576" s="662">
        <v>38</v>
      </c>
      <c r="H576" s="662">
        <v>23.4</v>
      </c>
      <c r="I576" s="662">
        <v>139</v>
      </c>
      <c r="J576" s="662">
        <v>59.6</v>
      </c>
      <c r="K576" s="662">
        <v>440</v>
      </c>
      <c r="L576" s="662" t="s">
        <v>22</v>
      </c>
      <c r="M576" s="662" t="s">
        <v>22</v>
      </c>
      <c r="N576" s="662" t="s">
        <v>4634</v>
      </c>
      <c r="O576" s="662" t="s">
        <v>4740</v>
      </c>
      <c r="P576" s="662" t="s">
        <v>22</v>
      </c>
      <c r="Q576" s="667">
        <f t="shared" si="100"/>
        <v>38.39</v>
      </c>
      <c r="R576" s="667">
        <f t="shared" si="101"/>
        <v>139.99333300000001</v>
      </c>
      <c r="T576" s="668" t="s">
        <v>22</v>
      </c>
      <c r="U576" s="668" t="s">
        <v>22</v>
      </c>
      <c r="V576" s="668" t="s">
        <v>22</v>
      </c>
      <c r="W576" s="668" t="s">
        <v>22</v>
      </c>
      <c r="X576" s="668" t="s">
        <v>4605</v>
      </c>
      <c r="Y576" s="668" t="s">
        <v>22</v>
      </c>
      <c r="Z576" s="668" t="s">
        <v>22</v>
      </c>
      <c r="AB576" s="662" t="str">
        <f t="shared" si="91"/>
        <v>-</v>
      </c>
      <c r="AC576" s="662" t="str">
        <f t="shared" si="92"/>
        <v>昭54.11.5</v>
      </c>
      <c r="AD576" s="662" t="str">
        <f t="shared" si="95"/>
        <v>昭</v>
      </c>
      <c r="AE576" s="662" t="str">
        <f t="shared" si="93"/>
        <v>昭54.11.5</v>
      </c>
      <c r="AF576" s="662" t="str">
        <f t="shared" si="96"/>
        <v>昭54.11.5</v>
      </c>
      <c r="AG576" s="662" t="str">
        <f t="shared" si="97"/>
        <v/>
      </c>
      <c r="AH576" s="662">
        <f t="shared" si="94"/>
        <v>8</v>
      </c>
      <c r="AI576" s="662" t="str">
        <f t="shared" si="98"/>
        <v>35</v>
      </c>
      <c r="AJ576" s="662" t="str">
        <f t="shared" si="99"/>
        <v>35_大井沢</v>
      </c>
      <c r="AK576" s="693" t="str">
        <f>IFERROR(VLOOKUP(AJ576,観測点コードリスト!$L$2:$N$1665,3,FALSE),"")</f>
        <v>1292</v>
      </c>
    </row>
    <row r="577" spans="1:37" hidden="1">
      <c r="A577" s="662" t="s">
        <v>1108</v>
      </c>
      <c r="B577" s="662">
        <v>35927</v>
      </c>
      <c r="C577" s="662" t="s">
        <v>23</v>
      </c>
      <c r="D577" s="662" t="s">
        <v>1108</v>
      </c>
      <c r="E577" s="662" t="s">
        <v>1109</v>
      </c>
      <c r="F577" s="662" t="s">
        <v>1419</v>
      </c>
      <c r="G577" s="662">
        <v>38</v>
      </c>
      <c r="H577" s="662">
        <v>15.3</v>
      </c>
      <c r="I577" s="662">
        <v>140</v>
      </c>
      <c r="J577" s="662">
        <v>20.7</v>
      </c>
      <c r="K577" s="662">
        <v>153</v>
      </c>
      <c r="L577" s="662" t="s">
        <v>22</v>
      </c>
      <c r="M577" s="662" t="s">
        <v>22</v>
      </c>
      <c r="N577" s="662" t="s">
        <v>4658</v>
      </c>
      <c r="O577" s="662" t="s">
        <v>4740</v>
      </c>
      <c r="P577" s="662" t="s">
        <v>22</v>
      </c>
      <c r="Q577" s="667">
        <f t="shared" si="100"/>
        <v>38.255000000000003</v>
      </c>
      <c r="R577" s="667">
        <f t="shared" si="101"/>
        <v>140.345</v>
      </c>
      <c r="T577" s="668" t="s">
        <v>22</v>
      </c>
      <c r="U577" s="668" t="s">
        <v>22</v>
      </c>
      <c r="V577" s="668" t="s">
        <v>22</v>
      </c>
      <c r="W577" s="668" t="s">
        <v>22</v>
      </c>
      <c r="X577" s="668" t="s">
        <v>4605</v>
      </c>
      <c r="Y577" s="668" t="s">
        <v>22</v>
      </c>
      <c r="Z577" s="668" t="s">
        <v>22</v>
      </c>
      <c r="AB577" s="662" t="str">
        <f t="shared" si="91"/>
        <v>-</v>
      </c>
      <c r="AC577" s="662" t="str">
        <f t="shared" si="92"/>
        <v>平10.3.2</v>
      </c>
      <c r="AD577" s="662" t="str">
        <f t="shared" si="95"/>
        <v>平</v>
      </c>
      <c r="AE577" s="662" t="str">
        <f t="shared" si="93"/>
        <v>平10.3.2</v>
      </c>
      <c r="AF577" s="662" t="str">
        <f t="shared" si="96"/>
        <v>平10.3.2</v>
      </c>
      <c r="AG577" s="662" t="str">
        <f t="shared" si="97"/>
        <v/>
      </c>
      <c r="AH577" s="662">
        <f t="shared" si="94"/>
        <v>7</v>
      </c>
      <c r="AI577" s="662" t="str">
        <f t="shared" si="98"/>
        <v>35</v>
      </c>
      <c r="AJ577" s="662" t="str">
        <f t="shared" si="99"/>
        <v>35_山形</v>
      </c>
      <c r="AK577" s="693" t="str">
        <f>IFERROR(VLOOKUP(AJ577,観測点コードリスト!$L$2:$N$1665,3,FALSE),"")</f>
        <v>47588</v>
      </c>
    </row>
    <row r="578" spans="1:37" ht="18.75" hidden="1" customHeight="1">
      <c r="A578" s="662" t="s">
        <v>1108</v>
      </c>
      <c r="B578" s="662">
        <v>35930</v>
      </c>
      <c r="C578" s="662" t="s">
        <v>4609</v>
      </c>
      <c r="D578" s="662" t="s">
        <v>1421</v>
      </c>
      <c r="E578" s="662" t="s">
        <v>1422</v>
      </c>
      <c r="F578" s="662" t="s">
        <v>1423</v>
      </c>
      <c r="G578" s="662">
        <v>38</v>
      </c>
      <c r="H578" s="662">
        <v>6.3</v>
      </c>
      <c r="I578" s="662">
        <v>140</v>
      </c>
      <c r="J578" s="662">
        <v>0.9</v>
      </c>
      <c r="K578" s="662">
        <v>210</v>
      </c>
      <c r="L578" s="662" t="s">
        <v>22</v>
      </c>
      <c r="M578" s="662" t="s">
        <v>22</v>
      </c>
      <c r="N578" s="662" t="s">
        <v>4668</v>
      </c>
      <c r="O578" s="662" t="s">
        <v>4740</v>
      </c>
      <c r="P578" s="662" t="s">
        <v>22</v>
      </c>
      <c r="Q578" s="667">
        <f t="shared" si="100"/>
        <v>38.104999999999997</v>
      </c>
      <c r="R578" s="667">
        <f t="shared" si="101"/>
        <v>140.01499999999999</v>
      </c>
      <c r="T578" s="668" t="s">
        <v>22</v>
      </c>
      <c r="U578" s="668" t="s">
        <v>22</v>
      </c>
      <c r="V578" s="668" t="s">
        <v>22</v>
      </c>
      <c r="W578" s="668" t="s">
        <v>22</v>
      </c>
      <c r="X578" s="668" t="s">
        <v>4605</v>
      </c>
      <c r="Y578" s="668" t="s">
        <v>22</v>
      </c>
      <c r="Z578" s="668" t="s">
        <v>22</v>
      </c>
      <c r="AB578" s="662" t="str">
        <f t="shared" si="91"/>
        <v>-</v>
      </c>
      <c r="AC578" s="662" t="str">
        <f t="shared" si="92"/>
        <v>昭54.11.13</v>
      </c>
      <c r="AD578" s="662" t="str">
        <f t="shared" si="95"/>
        <v>昭</v>
      </c>
      <c r="AE578" s="662" t="str">
        <f t="shared" si="93"/>
        <v>昭54.11.13</v>
      </c>
      <c r="AF578" s="662" t="str">
        <f t="shared" si="96"/>
        <v>昭54.11.13</v>
      </c>
      <c r="AG578" s="662" t="str">
        <f t="shared" si="97"/>
        <v/>
      </c>
      <c r="AH578" s="662">
        <f t="shared" si="94"/>
        <v>9</v>
      </c>
      <c r="AI578" s="662" t="str">
        <f t="shared" si="98"/>
        <v>35</v>
      </c>
      <c r="AJ578" s="662" t="str">
        <f t="shared" si="99"/>
        <v>35_長井</v>
      </c>
      <c r="AK578" s="693" t="str">
        <f>IFERROR(VLOOKUP(AJ578,観測点コードリスト!$L$2:$N$1665,3,FALSE),"")</f>
        <v>0275</v>
      </c>
    </row>
    <row r="579" spans="1:37" hidden="1">
      <c r="A579" s="662" t="s">
        <v>1108</v>
      </c>
      <c r="B579" s="662">
        <v>35935</v>
      </c>
      <c r="C579" s="662" t="s">
        <v>4609</v>
      </c>
      <c r="D579" s="662" t="s">
        <v>1429</v>
      </c>
      <c r="E579" s="662" t="s">
        <v>1430</v>
      </c>
      <c r="F579" s="662" t="s">
        <v>1431</v>
      </c>
      <c r="G579" s="662">
        <v>38</v>
      </c>
      <c r="H579" s="662">
        <v>4.7</v>
      </c>
      <c r="I579" s="662">
        <v>139</v>
      </c>
      <c r="J579" s="662">
        <v>44.1</v>
      </c>
      <c r="K579" s="662">
        <v>140</v>
      </c>
      <c r="L579" s="662" t="s">
        <v>22</v>
      </c>
      <c r="M579" s="662" t="s">
        <v>22</v>
      </c>
      <c r="N579" s="662" t="s">
        <v>4659</v>
      </c>
      <c r="O579" s="662" t="s">
        <v>4740</v>
      </c>
      <c r="P579" s="662" t="s">
        <v>22</v>
      </c>
      <c r="Q579" s="667">
        <f t="shared" si="100"/>
        <v>38.078333000000001</v>
      </c>
      <c r="R579" s="667">
        <f t="shared" si="101"/>
        <v>139.73500000000001</v>
      </c>
      <c r="T579" s="668" t="s">
        <v>22</v>
      </c>
      <c r="U579" s="668" t="s">
        <v>22</v>
      </c>
      <c r="V579" s="668" t="s">
        <v>22</v>
      </c>
      <c r="W579" s="668" t="s">
        <v>22</v>
      </c>
      <c r="X579" s="668" t="s">
        <v>4605</v>
      </c>
      <c r="Y579" s="668" t="s">
        <v>22</v>
      </c>
      <c r="Z579" s="668" t="s">
        <v>22</v>
      </c>
      <c r="AB579" s="662" t="str">
        <f t="shared" si="91"/>
        <v>-</v>
      </c>
      <c r="AC579" s="662" t="str">
        <f t="shared" si="92"/>
        <v>昭54.11.7</v>
      </c>
      <c r="AD579" s="662" t="str">
        <f t="shared" si="95"/>
        <v>昭</v>
      </c>
      <c r="AE579" s="662" t="str">
        <f t="shared" si="93"/>
        <v>昭54.11.7</v>
      </c>
      <c r="AF579" s="662" t="str">
        <f t="shared" si="96"/>
        <v>昭54.11.7</v>
      </c>
      <c r="AG579" s="662" t="str">
        <f t="shared" si="97"/>
        <v/>
      </c>
      <c r="AH579" s="662">
        <f t="shared" si="94"/>
        <v>8</v>
      </c>
      <c r="AI579" s="662" t="str">
        <f t="shared" si="98"/>
        <v>35</v>
      </c>
      <c r="AJ579" s="662" t="str">
        <f t="shared" si="99"/>
        <v>35_小国</v>
      </c>
      <c r="AK579" s="693" t="str">
        <f>IFERROR(VLOOKUP(AJ579,観測点コードリスト!$L$2:$N$1665,3,FALSE),"")</f>
        <v>0277</v>
      </c>
    </row>
    <row r="580" spans="1:37" hidden="1">
      <c r="A580" s="662" t="s">
        <v>1108</v>
      </c>
      <c r="B580" s="662">
        <v>35940</v>
      </c>
      <c r="C580" s="662" t="s">
        <v>4609</v>
      </c>
      <c r="D580" s="662" t="s">
        <v>1444</v>
      </c>
      <c r="E580" s="662" t="s">
        <v>1445</v>
      </c>
      <c r="F580" s="662" t="s">
        <v>1446</v>
      </c>
      <c r="G580" s="662">
        <v>37</v>
      </c>
      <c r="H580" s="662">
        <v>54.7</v>
      </c>
      <c r="I580" s="662">
        <v>140</v>
      </c>
      <c r="J580" s="662">
        <v>8.6</v>
      </c>
      <c r="K580" s="662">
        <v>245</v>
      </c>
      <c r="L580" s="662" t="s">
        <v>22</v>
      </c>
      <c r="M580" s="662" t="s">
        <v>22</v>
      </c>
      <c r="N580" s="662" t="s">
        <v>4687</v>
      </c>
      <c r="O580" s="662" t="s">
        <v>4740</v>
      </c>
      <c r="P580" s="662" t="s">
        <v>22</v>
      </c>
      <c r="Q580" s="667">
        <f t="shared" si="100"/>
        <v>37.911667000000001</v>
      </c>
      <c r="R580" s="667">
        <f t="shared" si="101"/>
        <v>140.14333300000001</v>
      </c>
      <c r="T580" s="668" t="s">
        <v>22</v>
      </c>
      <c r="U580" s="668" t="s">
        <v>22</v>
      </c>
      <c r="V580" s="668" t="s">
        <v>22</v>
      </c>
      <c r="W580" s="668" t="s">
        <v>22</v>
      </c>
      <c r="X580" s="668" t="s">
        <v>4605</v>
      </c>
      <c r="Y580" s="668" t="s">
        <v>22</v>
      </c>
      <c r="Z580" s="668" t="s">
        <v>22</v>
      </c>
      <c r="AB580" s="662" t="str">
        <f t="shared" ref="AB580:AB643" si="102">IF(T580="●",IF(AD580="(",LEFT(AF580,AG580-1),IF(AD580="#",$AB$1,AF580)),"-")</f>
        <v>-</v>
      </c>
      <c r="AC580" s="662" t="str">
        <f t="shared" ref="AC580:AC643" si="103">IF(AF580="","-",IF(AD580="(",RIGHT(AF580,AH580-AG580),AF580))</f>
        <v>昭54.11.8</v>
      </c>
      <c r="AD580" s="662" t="str">
        <f t="shared" si="95"/>
        <v>昭</v>
      </c>
      <c r="AE580" s="662" t="str">
        <f t="shared" ref="AE580:AE643" si="104">SUBSTITUTE(N580,"#","")</f>
        <v>昭54.11.8</v>
      </c>
      <c r="AF580" s="662" t="str">
        <f t="shared" si="96"/>
        <v>昭54.11.8</v>
      </c>
      <c r="AG580" s="662" t="str">
        <f t="shared" si="97"/>
        <v/>
      </c>
      <c r="AH580" s="662">
        <f t="shared" ref="AH580:AH643" si="105">LEN(AF580)</f>
        <v>8</v>
      </c>
      <c r="AI580" s="662" t="str">
        <f t="shared" si="98"/>
        <v>35</v>
      </c>
      <c r="AJ580" s="662" t="str">
        <f t="shared" si="99"/>
        <v>35_米沢</v>
      </c>
      <c r="AK580" s="693" t="str">
        <f>IFERROR(VLOOKUP(AJ580,観測点コードリスト!$L$2:$N$1665,3,FALSE),"")</f>
        <v>0279</v>
      </c>
    </row>
    <row r="581" spans="1:37" hidden="1">
      <c r="A581" s="662" t="s">
        <v>1108</v>
      </c>
      <c r="B581" s="662">
        <v>35945</v>
      </c>
      <c r="C581" s="662" t="s">
        <v>4609</v>
      </c>
      <c r="D581" s="662" t="s">
        <v>1416</v>
      </c>
      <c r="E581" s="662" t="s">
        <v>1417</v>
      </c>
      <c r="F581" s="662" t="s">
        <v>1418</v>
      </c>
      <c r="G581" s="662">
        <v>38</v>
      </c>
      <c r="H581" s="662">
        <v>22.2</v>
      </c>
      <c r="I581" s="662">
        <v>140</v>
      </c>
      <c r="J581" s="662">
        <v>11.5</v>
      </c>
      <c r="K581" s="662">
        <v>133</v>
      </c>
      <c r="L581" s="662" t="s">
        <v>22</v>
      </c>
      <c r="M581" s="662" t="s">
        <v>22</v>
      </c>
      <c r="N581" s="662" t="s">
        <v>4688</v>
      </c>
      <c r="O581" s="662" t="s">
        <v>4740</v>
      </c>
      <c r="P581" s="662" t="s">
        <v>22</v>
      </c>
      <c r="Q581" s="667">
        <f t="shared" si="100"/>
        <v>38.369999999999997</v>
      </c>
      <c r="R581" s="667">
        <f t="shared" si="101"/>
        <v>140.191667</v>
      </c>
      <c r="T581" s="668" t="s">
        <v>22</v>
      </c>
      <c r="U581" s="668" t="s">
        <v>22</v>
      </c>
      <c r="V581" s="668" t="s">
        <v>22</v>
      </c>
      <c r="W581" s="668" t="s">
        <v>22</v>
      </c>
      <c r="X581" s="668" t="s">
        <v>4605</v>
      </c>
      <c r="Y581" s="668" t="s">
        <v>22</v>
      </c>
      <c r="Z581" s="668" t="s">
        <v>22</v>
      </c>
      <c r="AB581" s="662" t="str">
        <f t="shared" si="102"/>
        <v>-</v>
      </c>
      <c r="AC581" s="662" t="str">
        <f t="shared" si="103"/>
        <v>昭57.10.12</v>
      </c>
      <c r="AD581" s="662" t="str">
        <f t="shared" ref="AD581:AD644" si="106">LEFT(N581,1)</f>
        <v>昭</v>
      </c>
      <c r="AE581" s="662" t="str">
        <f t="shared" si="104"/>
        <v>昭57.10.12</v>
      </c>
      <c r="AF581" s="662" t="str">
        <f t="shared" ref="AF581:AF644" si="107">SUBSTITUTE(AE581,"(","")</f>
        <v>昭57.10.12</v>
      </c>
      <c r="AG581" s="662" t="str">
        <f t="shared" ref="AG581:AG644" si="108">IFERROR(FIND(")",AF581),"")</f>
        <v/>
      </c>
      <c r="AH581" s="662">
        <f t="shared" si="105"/>
        <v>9</v>
      </c>
      <c r="AI581" s="662" t="str">
        <f t="shared" ref="AI581:AI644" si="109">LEFT(B581,2)</f>
        <v>35</v>
      </c>
      <c r="AJ581" s="662" t="str">
        <f t="shared" ref="AJ581:AJ644" si="110">AI581&amp;"_"&amp;D581</f>
        <v>35_左沢</v>
      </c>
      <c r="AK581" s="693" t="str">
        <f>IFERROR(VLOOKUP(AJ581,観測点コードリスト!$L$2:$N$1665,3,FALSE),"")</f>
        <v>0272</v>
      </c>
    </row>
    <row r="582" spans="1:37" hidden="1">
      <c r="A582" s="662" t="s">
        <v>1108</v>
      </c>
      <c r="B582" s="662">
        <v>35950</v>
      </c>
      <c r="C582" s="662" t="s">
        <v>4609</v>
      </c>
      <c r="D582" s="662" t="s">
        <v>1382</v>
      </c>
      <c r="E582" s="662" t="s">
        <v>1383</v>
      </c>
      <c r="F582" s="662" t="s">
        <v>1384</v>
      </c>
      <c r="G582" s="662">
        <v>38</v>
      </c>
      <c r="H582" s="662">
        <v>45.5</v>
      </c>
      <c r="I582" s="662">
        <v>140</v>
      </c>
      <c r="J582" s="662">
        <v>31</v>
      </c>
      <c r="K582" s="662">
        <v>212</v>
      </c>
      <c r="L582" s="662" t="s">
        <v>22</v>
      </c>
      <c r="M582" s="662" t="s">
        <v>22</v>
      </c>
      <c r="N582" s="662" t="s">
        <v>2061</v>
      </c>
      <c r="O582" s="662" t="s">
        <v>4740</v>
      </c>
      <c r="P582" s="662" t="s">
        <v>22</v>
      </c>
      <c r="Q582" s="667">
        <f t="shared" si="100"/>
        <v>38.758333</v>
      </c>
      <c r="R582" s="667">
        <f t="shared" si="101"/>
        <v>140.51666700000001</v>
      </c>
      <c r="T582" s="668" t="s">
        <v>22</v>
      </c>
      <c r="U582" s="668" t="s">
        <v>22</v>
      </c>
      <c r="V582" s="668" t="s">
        <v>22</v>
      </c>
      <c r="W582" s="668" t="s">
        <v>22</v>
      </c>
      <c r="X582" s="668" t="s">
        <v>4605</v>
      </c>
      <c r="Y582" s="668" t="s">
        <v>22</v>
      </c>
      <c r="Z582" s="668" t="s">
        <v>22</v>
      </c>
      <c r="AB582" s="662" t="str">
        <f t="shared" si="102"/>
        <v>-</v>
      </c>
      <c r="AC582" s="662" t="str">
        <f t="shared" si="103"/>
        <v>昭58.10.13</v>
      </c>
      <c r="AD582" s="662" t="str">
        <f t="shared" si="106"/>
        <v>昭</v>
      </c>
      <c r="AE582" s="662" t="str">
        <f t="shared" si="104"/>
        <v>昭58.10.13</v>
      </c>
      <c r="AF582" s="662" t="str">
        <f t="shared" si="107"/>
        <v>昭58.10.13</v>
      </c>
      <c r="AG582" s="662" t="str">
        <f t="shared" si="108"/>
        <v/>
      </c>
      <c r="AH582" s="662">
        <f t="shared" si="105"/>
        <v>9</v>
      </c>
      <c r="AI582" s="662" t="str">
        <f t="shared" si="109"/>
        <v>35</v>
      </c>
      <c r="AJ582" s="662" t="str">
        <f t="shared" si="110"/>
        <v>35_向町</v>
      </c>
      <c r="AK582" s="693" t="str">
        <f>IFERROR(VLOOKUP(AJ582,観測点コードリスト!$L$2:$N$1665,3,FALSE),"")</f>
        <v>0910</v>
      </c>
    </row>
    <row r="583" spans="1:37" hidden="1">
      <c r="A583" s="662" t="s">
        <v>1108</v>
      </c>
      <c r="B583" s="662">
        <v>35955</v>
      </c>
      <c r="C583" s="662" t="s">
        <v>23</v>
      </c>
      <c r="D583" s="662" t="s">
        <v>1355</v>
      </c>
      <c r="E583" s="662" t="s">
        <v>1356</v>
      </c>
      <c r="F583" s="662" t="s">
        <v>1357</v>
      </c>
      <c r="G583" s="662">
        <v>38</v>
      </c>
      <c r="H583" s="662">
        <v>54.5</v>
      </c>
      <c r="I583" s="662">
        <v>139</v>
      </c>
      <c r="J583" s="662">
        <v>50.6</v>
      </c>
      <c r="K583" s="662">
        <v>3</v>
      </c>
      <c r="L583" s="662" t="s">
        <v>22</v>
      </c>
      <c r="M583" s="662" t="s">
        <v>22</v>
      </c>
      <c r="N583" s="662" t="s">
        <v>4658</v>
      </c>
      <c r="O583" s="662" t="s">
        <v>4740</v>
      </c>
      <c r="P583" s="662" t="s">
        <v>22</v>
      </c>
      <c r="Q583" s="667">
        <f t="shared" si="100"/>
        <v>38.908332999999999</v>
      </c>
      <c r="R583" s="667">
        <f t="shared" si="101"/>
        <v>139.843333</v>
      </c>
      <c r="T583" s="668" t="s">
        <v>22</v>
      </c>
      <c r="U583" s="668" t="s">
        <v>22</v>
      </c>
      <c r="V583" s="668" t="s">
        <v>22</v>
      </c>
      <c r="W583" s="668" t="s">
        <v>22</v>
      </c>
      <c r="X583" s="668" t="s">
        <v>4605</v>
      </c>
      <c r="Y583" s="668" t="s">
        <v>22</v>
      </c>
      <c r="Z583" s="668" t="s">
        <v>22</v>
      </c>
      <c r="AB583" s="662" t="str">
        <f t="shared" si="102"/>
        <v>-</v>
      </c>
      <c r="AC583" s="662" t="str">
        <f t="shared" si="103"/>
        <v>平10.3.2</v>
      </c>
      <c r="AD583" s="662" t="str">
        <f t="shared" si="106"/>
        <v>平</v>
      </c>
      <c r="AE583" s="662" t="str">
        <f t="shared" si="104"/>
        <v>平10.3.2</v>
      </c>
      <c r="AF583" s="662" t="str">
        <f t="shared" si="107"/>
        <v>平10.3.2</v>
      </c>
      <c r="AG583" s="662" t="str">
        <f t="shared" si="108"/>
        <v/>
      </c>
      <c r="AH583" s="662">
        <f t="shared" si="105"/>
        <v>7</v>
      </c>
      <c r="AI583" s="662" t="str">
        <f t="shared" si="109"/>
        <v>35</v>
      </c>
      <c r="AJ583" s="662" t="str">
        <f t="shared" si="110"/>
        <v>35_酒田</v>
      </c>
      <c r="AK583" s="693" t="str">
        <f>IFERROR(VLOOKUP(AJ583,観測点コードリスト!$L$2:$N$1665,3,FALSE),"")</f>
        <v>47587</v>
      </c>
    </row>
    <row r="584" spans="1:37" ht="18.75" customHeight="1">
      <c r="A584" s="662" t="s">
        <v>1448</v>
      </c>
      <c r="B584" s="662">
        <v>36056</v>
      </c>
      <c r="C584" s="662" t="s">
        <v>17</v>
      </c>
      <c r="D584" s="662" t="s">
        <v>1449</v>
      </c>
      <c r="E584" s="662" t="s">
        <v>1450</v>
      </c>
      <c r="F584" s="662" t="s">
        <v>1451</v>
      </c>
      <c r="G584" s="662">
        <v>37</v>
      </c>
      <c r="H584" s="662">
        <v>53.5</v>
      </c>
      <c r="I584" s="662">
        <v>140</v>
      </c>
      <c r="J584" s="662">
        <v>26.2</v>
      </c>
      <c r="K584" s="662">
        <v>200</v>
      </c>
      <c r="L584" s="662">
        <v>6.5</v>
      </c>
      <c r="M584" s="662">
        <v>3</v>
      </c>
      <c r="N584" s="662" t="s">
        <v>1452</v>
      </c>
      <c r="O584" s="662">
        <v>36950</v>
      </c>
      <c r="P584" s="662" t="s">
        <v>40</v>
      </c>
      <c r="Q584" s="667">
        <f t="shared" si="100"/>
        <v>37.891666999999998</v>
      </c>
      <c r="R584" s="667">
        <f t="shared" si="101"/>
        <v>140.436667</v>
      </c>
      <c r="T584" s="668" t="s">
        <v>4605</v>
      </c>
      <c r="U584" s="668" t="s">
        <v>4605</v>
      </c>
      <c r="V584" s="668" t="s">
        <v>4605</v>
      </c>
      <c r="W584" s="668" t="s">
        <v>22</v>
      </c>
      <c r="X584" s="668" t="s">
        <v>22</v>
      </c>
      <c r="Y584" s="668" t="s">
        <v>22</v>
      </c>
      <c r="Z584" s="668" t="s">
        <v>22</v>
      </c>
      <c r="AB584" s="662" t="str">
        <f t="shared" si="102"/>
        <v>平4.10.23</v>
      </c>
      <c r="AC584" s="662" t="str">
        <f t="shared" si="103"/>
        <v>平4.10.23</v>
      </c>
      <c r="AD584" s="662" t="str">
        <f t="shared" si="106"/>
        <v>平</v>
      </c>
      <c r="AE584" s="662" t="str">
        <f t="shared" si="104"/>
        <v>平4.10.23</v>
      </c>
      <c r="AF584" s="662" t="str">
        <f t="shared" si="107"/>
        <v>平4.10.23</v>
      </c>
      <c r="AG584" s="662" t="str">
        <f t="shared" si="108"/>
        <v/>
      </c>
      <c r="AH584" s="662">
        <f t="shared" si="105"/>
        <v>8</v>
      </c>
      <c r="AI584" s="662" t="str">
        <f t="shared" si="109"/>
        <v>36</v>
      </c>
      <c r="AJ584" s="662" t="str">
        <f t="shared" si="110"/>
        <v>36_茂庭</v>
      </c>
      <c r="AK584" s="693" t="str">
        <f>IFERROR(VLOOKUP(AJ584,観測点コードリスト!$L$2:$N$1665,3,FALSE),"")</f>
        <v>1293</v>
      </c>
    </row>
    <row r="585" spans="1:37">
      <c r="A585" s="662" t="s">
        <v>1448</v>
      </c>
      <c r="B585" s="662">
        <v>36066</v>
      </c>
      <c r="C585" s="662" t="s">
        <v>17</v>
      </c>
      <c r="D585" s="662" t="s">
        <v>1453</v>
      </c>
      <c r="E585" s="662" t="s">
        <v>1454</v>
      </c>
      <c r="F585" s="662" t="s">
        <v>1455</v>
      </c>
      <c r="G585" s="662">
        <v>37</v>
      </c>
      <c r="H585" s="662">
        <v>51.1</v>
      </c>
      <c r="I585" s="662">
        <v>140</v>
      </c>
      <c r="J585" s="662">
        <v>35.299999999999997</v>
      </c>
      <c r="K585" s="662">
        <v>43</v>
      </c>
      <c r="L585" s="662">
        <v>9.4</v>
      </c>
      <c r="M585" s="662">
        <v>1.5</v>
      </c>
      <c r="N585" s="662" t="s">
        <v>1456</v>
      </c>
      <c r="O585" s="662" t="s">
        <v>22</v>
      </c>
      <c r="P585" s="662" t="s">
        <v>40</v>
      </c>
      <c r="Q585" s="667">
        <f t="shared" si="100"/>
        <v>37.851666999999999</v>
      </c>
      <c r="R585" s="667">
        <f t="shared" si="101"/>
        <v>140.58833300000001</v>
      </c>
      <c r="T585" s="668" t="s">
        <v>4605</v>
      </c>
      <c r="U585" s="668" t="s">
        <v>4605</v>
      </c>
      <c r="V585" s="668" t="s">
        <v>4605</v>
      </c>
      <c r="W585" s="668" t="s">
        <v>22</v>
      </c>
      <c r="X585" s="668" t="s">
        <v>22</v>
      </c>
      <c r="Y585" s="668" t="s">
        <v>22</v>
      </c>
      <c r="Z585" s="668" t="s">
        <v>22</v>
      </c>
      <c r="AB585" s="662" t="str">
        <f t="shared" si="102"/>
        <v>昭49.11.1</v>
      </c>
      <c r="AC585" s="662" t="str">
        <f t="shared" si="103"/>
        <v>昭51.12.6</v>
      </c>
      <c r="AD585" s="662" t="str">
        <f t="shared" si="106"/>
        <v>#</v>
      </c>
      <c r="AE585" s="662" t="str">
        <f t="shared" si="104"/>
        <v>昭51.12.6</v>
      </c>
      <c r="AF585" s="662" t="str">
        <f t="shared" si="107"/>
        <v>昭51.12.6</v>
      </c>
      <c r="AG585" s="662" t="str">
        <f t="shared" si="108"/>
        <v/>
      </c>
      <c r="AH585" s="662">
        <f t="shared" si="105"/>
        <v>8</v>
      </c>
      <c r="AI585" s="662" t="str">
        <f t="shared" si="109"/>
        <v>36</v>
      </c>
      <c r="AJ585" s="662" t="str">
        <f t="shared" si="110"/>
        <v>36_梁川</v>
      </c>
      <c r="AK585" s="693" t="str">
        <f>IFERROR(VLOOKUP(AJ585,観測点コードリスト!$L$2:$N$1665,3,FALSE),"")</f>
        <v>0281</v>
      </c>
    </row>
    <row r="586" spans="1:37">
      <c r="A586" s="662" t="s">
        <v>1448</v>
      </c>
      <c r="B586" s="662">
        <v>36106</v>
      </c>
      <c r="C586" s="662" t="s">
        <v>17</v>
      </c>
      <c r="D586" s="662" t="s">
        <v>1457</v>
      </c>
      <c r="E586" s="662" t="s">
        <v>1458</v>
      </c>
      <c r="F586" s="662" t="s">
        <v>1459</v>
      </c>
      <c r="G586" s="662">
        <v>37</v>
      </c>
      <c r="H586" s="662">
        <v>43.3</v>
      </c>
      <c r="I586" s="662">
        <v>140</v>
      </c>
      <c r="J586" s="662">
        <v>3.5</v>
      </c>
      <c r="K586" s="662">
        <v>824</v>
      </c>
      <c r="L586" s="662">
        <v>9.4</v>
      </c>
      <c r="M586" s="662">
        <v>4</v>
      </c>
      <c r="N586" s="662" t="s">
        <v>1460</v>
      </c>
      <c r="O586" s="662" t="s">
        <v>22</v>
      </c>
      <c r="P586" s="662" t="s">
        <v>40</v>
      </c>
      <c r="Q586" s="667">
        <f t="shared" si="100"/>
        <v>37.721666999999997</v>
      </c>
      <c r="R586" s="667">
        <f t="shared" si="101"/>
        <v>140.058333</v>
      </c>
      <c r="T586" s="668" t="s">
        <v>4605</v>
      </c>
      <c r="U586" s="668" t="s">
        <v>4605</v>
      </c>
      <c r="V586" s="668" t="s">
        <v>4605</v>
      </c>
      <c r="W586" s="668" t="s">
        <v>22</v>
      </c>
      <c r="X586" s="668" t="s">
        <v>22</v>
      </c>
      <c r="Y586" s="668" t="s">
        <v>22</v>
      </c>
      <c r="Z586" s="668" t="s">
        <v>22</v>
      </c>
      <c r="AB586" s="662" t="str">
        <f t="shared" si="102"/>
        <v>昭53.10.26</v>
      </c>
      <c r="AC586" s="662" t="str">
        <f t="shared" si="103"/>
        <v>昭53.10.26</v>
      </c>
      <c r="AD586" s="662" t="str">
        <f t="shared" si="106"/>
        <v>昭</v>
      </c>
      <c r="AE586" s="662" t="str">
        <f t="shared" si="104"/>
        <v>昭53.10.26</v>
      </c>
      <c r="AF586" s="662" t="str">
        <f t="shared" si="107"/>
        <v>昭53.10.26</v>
      </c>
      <c r="AG586" s="662" t="str">
        <f t="shared" si="108"/>
        <v/>
      </c>
      <c r="AH586" s="662">
        <f t="shared" si="105"/>
        <v>9</v>
      </c>
      <c r="AI586" s="662" t="str">
        <f t="shared" si="109"/>
        <v>36</v>
      </c>
      <c r="AJ586" s="662" t="str">
        <f t="shared" si="110"/>
        <v>36_桧原</v>
      </c>
      <c r="AK586" s="693" t="str">
        <f>IFERROR(VLOOKUP(AJ586,観測点コードリスト!$L$2:$N$1665,3,FALSE),"")</f>
        <v>1282</v>
      </c>
    </row>
    <row r="587" spans="1:37" ht="18.75" hidden="1" customHeight="1">
      <c r="A587" s="662" t="s">
        <v>1448</v>
      </c>
      <c r="B587" s="662">
        <v>36127</v>
      </c>
      <c r="C587" s="662" t="s">
        <v>23</v>
      </c>
      <c r="D587" s="662" t="s">
        <v>1448</v>
      </c>
      <c r="E587" s="662" t="s">
        <v>1461</v>
      </c>
      <c r="F587" s="662" t="s">
        <v>1462</v>
      </c>
      <c r="G587" s="662">
        <v>37</v>
      </c>
      <c r="H587" s="662">
        <v>45.5</v>
      </c>
      <c r="I587" s="662">
        <v>140</v>
      </c>
      <c r="J587" s="662">
        <v>28.2</v>
      </c>
      <c r="K587" s="662">
        <v>67</v>
      </c>
      <c r="L587" s="662" t="s">
        <v>22</v>
      </c>
      <c r="M587" s="662" t="s">
        <v>22</v>
      </c>
      <c r="N587" s="662" t="s">
        <v>1463</v>
      </c>
      <c r="O587" s="662">
        <v>36955</v>
      </c>
      <c r="P587" s="662" t="s">
        <v>260</v>
      </c>
      <c r="Q587" s="667">
        <f t="shared" si="100"/>
        <v>37.758333</v>
      </c>
      <c r="R587" s="667">
        <f t="shared" si="101"/>
        <v>140.47</v>
      </c>
      <c r="T587" s="668" t="s">
        <v>4605</v>
      </c>
      <c r="U587" s="668" t="s">
        <v>4605</v>
      </c>
      <c r="V587" s="668" t="s">
        <v>22</v>
      </c>
      <c r="W587" s="668" t="s">
        <v>4605</v>
      </c>
      <c r="X587" s="668" t="s">
        <v>22</v>
      </c>
      <c r="Y587" s="668" t="s">
        <v>4605</v>
      </c>
      <c r="Z587" s="668" t="s">
        <v>4605</v>
      </c>
      <c r="AB587" s="662" t="str">
        <f t="shared" si="102"/>
        <v>令3.3.18</v>
      </c>
      <c r="AC587" s="662" t="str">
        <f t="shared" si="103"/>
        <v>令3.3.18</v>
      </c>
      <c r="AD587" s="662" t="str">
        <f t="shared" si="106"/>
        <v>令</v>
      </c>
      <c r="AE587" s="662" t="str">
        <f t="shared" si="104"/>
        <v>令3.3.18</v>
      </c>
      <c r="AF587" s="662" t="str">
        <f t="shared" si="107"/>
        <v>令3.3.18</v>
      </c>
      <c r="AG587" s="662" t="str">
        <f t="shared" si="108"/>
        <v/>
      </c>
      <c r="AH587" s="662">
        <f t="shared" si="105"/>
        <v>7</v>
      </c>
      <c r="AI587" s="662" t="str">
        <f t="shared" si="109"/>
        <v>36</v>
      </c>
      <c r="AJ587" s="662" t="str">
        <f t="shared" si="110"/>
        <v>36_福島</v>
      </c>
      <c r="AK587" s="693" t="str">
        <f>IFERROR(VLOOKUP(AJ587,観測点コードリスト!$L$2:$N$1665,3,FALSE),"")</f>
        <v>47595</v>
      </c>
    </row>
    <row r="588" spans="1:37">
      <c r="A588" s="662" t="s">
        <v>1448</v>
      </c>
      <c r="B588" s="662">
        <v>36127</v>
      </c>
      <c r="C588" s="662" t="s">
        <v>23</v>
      </c>
      <c r="D588" s="662" t="s">
        <v>1448</v>
      </c>
      <c r="E588" s="662" t="s">
        <v>1461</v>
      </c>
      <c r="F588" s="662" t="s">
        <v>1464</v>
      </c>
      <c r="G588" s="662">
        <v>37</v>
      </c>
      <c r="H588" s="662">
        <v>46.1</v>
      </c>
      <c r="I588" s="662">
        <v>140</v>
      </c>
      <c r="J588" s="662">
        <v>26.1</v>
      </c>
      <c r="K588" s="662">
        <v>88</v>
      </c>
      <c r="L588" s="662">
        <v>12</v>
      </c>
      <c r="M588" s="662" t="s">
        <v>22</v>
      </c>
      <c r="N588" s="662" t="s">
        <v>1463</v>
      </c>
      <c r="O588" s="662" t="s">
        <v>22</v>
      </c>
      <c r="P588" s="662" t="s">
        <v>262</v>
      </c>
      <c r="Q588" s="667">
        <f t="shared" si="100"/>
        <v>37.768332999999998</v>
      </c>
      <c r="R588" s="667">
        <f t="shared" si="101"/>
        <v>140.435</v>
      </c>
      <c r="T588" s="668" t="s">
        <v>22</v>
      </c>
      <c r="U588" s="668" t="s">
        <v>22</v>
      </c>
      <c r="V588" s="668" t="s">
        <v>4605</v>
      </c>
      <c r="W588" s="668" t="s">
        <v>22</v>
      </c>
      <c r="X588" s="668" t="s">
        <v>22</v>
      </c>
      <c r="Y588" s="668" t="s">
        <v>22</v>
      </c>
      <c r="Z588" s="668" t="s">
        <v>22</v>
      </c>
      <c r="AB588" s="662" t="str">
        <f t="shared" si="102"/>
        <v>-</v>
      </c>
      <c r="AC588" s="662" t="str">
        <f t="shared" si="103"/>
        <v>令3.3.18</v>
      </c>
      <c r="AD588" s="662" t="str">
        <f t="shared" si="106"/>
        <v>令</v>
      </c>
      <c r="AE588" s="662" t="str">
        <f t="shared" si="104"/>
        <v>令3.3.18</v>
      </c>
      <c r="AF588" s="662" t="str">
        <f t="shared" si="107"/>
        <v>令3.3.18</v>
      </c>
      <c r="AG588" s="662" t="str">
        <f t="shared" si="108"/>
        <v/>
      </c>
      <c r="AH588" s="662">
        <f t="shared" si="105"/>
        <v>7</v>
      </c>
      <c r="AI588" s="662" t="str">
        <f t="shared" si="109"/>
        <v>36</v>
      </c>
      <c r="AJ588" s="662" t="str">
        <f t="shared" si="110"/>
        <v>36_福島</v>
      </c>
      <c r="AK588" s="693" t="str">
        <f>IFERROR(VLOOKUP(AJ588,観測点コードリスト!$L$2:$N$1665,3,FALSE),"")</f>
        <v>47595</v>
      </c>
    </row>
    <row r="589" spans="1:37">
      <c r="A589" s="662" t="s">
        <v>1448</v>
      </c>
      <c r="B589" s="662">
        <v>36151</v>
      </c>
      <c r="C589" s="662" t="s">
        <v>17</v>
      </c>
      <c r="D589" s="662" t="s">
        <v>1465</v>
      </c>
      <c r="E589" s="662" t="s">
        <v>1466</v>
      </c>
      <c r="F589" s="662" t="s">
        <v>1467</v>
      </c>
      <c r="G589" s="662">
        <v>37</v>
      </c>
      <c r="H589" s="662">
        <v>47</v>
      </c>
      <c r="I589" s="662">
        <v>140</v>
      </c>
      <c r="J589" s="662">
        <v>55.5</v>
      </c>
      <c r="K589" s="662">
        <v>9</v>
      </c>
      <c r="L589" s="662">
        <v>6.5</v>
      </c>
      <c r="M589" s="662">
        <v>1.5</v>
      </c>
      <c r="N589" s="662" t="s">
        <v>1468</v>
      </c>
      <c r="O589" s="662" t="s">
        <v>22</v>
      </c>
      <c r="P589" s="662" t="s">
        <v>22</v>
      </c>
      <c r="Q589" s="667">
        <f t="shared" si="100"/>
        <v>37.783332999999999</v>
      </c>
      <c r="R589" s="667">
        <f t="shared" si="101"/>
        <v>140.92500000000001</v>
      </c>
      <c r="T589" s="668" t="s">
        <v>4605</v>
      </c>
      <c r="U589" s="668" t="s">
        <v>4605</v>
      </c>
      <c r="V589" s="668" t="s">
        <v>4605</v>
      </c>
      <c r="W589" s="668" t="s">
        <v>22</v>
      </c>
      <c r="X589" s="668" t="s">
        <v>22</v>
      </c>
      <c r="Y589" s="668" t="s">
        <v>22</v>
      </c>
      <c r="Z589" s="668" t="s">
        <v>22</v>
      </c>
      <c r="AB589" s="662" t="str">
        <f t="shared" si="102"/>
        <v>昭49.11.1</v>
      </c>
      <c r="AC589" s="662" t="str">
        <f t="shared" si="103"/>
        <v>昭51.12.7</v>
      </c>
      <c r="AD589" s="662" t="str">
        <f t="shared" si="106"/>
        <v>#</v>
      </c>
      <c r="AE589" s="662" t="str">
        <f t="shared" si="104"/>
        <v>昭51.12.7</v>
      </c>
      <c r="AF589" s="662" t="str">
        <f t="shared" si="107"/>
        <v>昭51.12.7</v>
      </c>
      <c r="AG589" s="662" t="str">
        <f t="shared" si="108"/>
        <v/>
      </c>
      <c r="AH589" s="662">
        <f t="shared" si="105"/>
        <v>8</v>
      </c>
      <c r="AI589" s="662" t="str">
        <f t="shared" si="109"/>
        <v>36</v>
      </c>
      <c r="AJ589" s="662" t="str">
        <f t="shared" si="110"/>
        <v>36_相馬</v>
      </c>
      <c r="AK589" s="693" t="str">
        <f>IFERROR(VLOOKUP(AJ589,観測点コードリスト!$L$2:$N$1665,3,FALSE),"")</f>
        <v>0285</v>
      </c>
    </row>
    <row r="590" spans="1:37" ht="18.75" customHeight="1">
      <c r="A590" s="662" t="s">
        <v>1448</v>
      </c>
      <c r="B590" s="662">
        <v>36176</v>
      </c>
      <c r="C590" s="662" t="s">
        <v>17</v>
      </c>
      <c r="D590" s="662" t="s">
        <v>1469</v>
      </c>
      <c r="E590" s="662" t="s">
        <v>1470</v>
      </c>
      <c r="F590" s="662" t="s">
        <v>1471</v>
      </c>
      <c r="G590" s="662">
        <v>37</v>
      </c>
      <c r="H590" s="662">
        <v>39.5</v>
      </c>
      <c r="I590" s="662">
        <v>139</v>
      </c>
      <c r="J590" s="662">
        <v>51.8</v>
      </c>
      <c r="K590" s="662">
        <v>212</v>
      </c>
      <c r="L590" s="662">
        <v>10</v>
      </c>
      <c r="M590" s="662">
        <v>3.5</v>
      </c>
      <c r="N590" s="662" t="s">
        <v>1124</v>
      </c>
      <c r="O590" s="662" t="s">
        <v>22</v>
      </c>
      <c r="P590" s="662" t="s">
        <v>40</v>
      </c>
      <c r="Q590" s="667">
        <f t="shared" si="100"/>
        <v>37.658332999999999</v>
      </c>
      <c r="R590" s="667">
        <f t="shared" si="101"/>
        <v>139.86333300000001</v>
      </c>
      <c r="T590" s="668" t="s">
        <v>4605</v>
      </c>
      <c r="U590" s="668" t="s">
        <v>4605</v>
      </c>
      <c r="V590" s="668" t="s">
        <v>4605</v>
      </c>
      <c r="W590" s="668" t="s">
        <v>22</v>
      </c>
      <c r="X590" s="668" t="s">
        <v>22</v>
      </c>
      <c r="Y590" s="668" t="s">
        <v>22</v>
      </c>
      <c r="Z590" s="668" t="s">
        <v>22</v>
      </c>
      <c r="AB590" s="662" t="str">
        <f t="shared" si="102"/>
        <v>昭49.11.1</v>
      </c>
      <c r="AC590" s="662" t="str">
        <f t="shared" si="103"/>
        <v>昭51.12.13</v>
      </c>
      <c r="AD590" s="662" t="str">
        <f t="shared" si="106"/>
        <v>#</v>
      </c>
      <c r="AE590" s="662" t="str">
        <f t="shared" si="104"/>
        <v>昭51.12.13</v>
      </c>
      <c r="AF590" s="662" t="str">
        <f t="shared" si="107"/>
        <v>昭51.12.13</v>
      </c>
      <c r="AG590" s="662" t="str">
        <f t="shared" si="108"/>
        <v/>
      </c>
      <c r="AH590" s="662">
        <f t="shared" si="105"/>
        <v>9</v>
      </c>
      <c r="AI590" s="662" t="str">
        <f t="shared" si="109"/>
        <v>36</v>
      </c>
      <c r="AJ590" s="662" t="str">
        <f t="shared" si="110"/>
        <v>36_喜多方</v>
      </c>
      <c r="AK590" s="693" t="str">
        <f>IFERROR(VLOOKUP(AJ590,観測点コードリスト!$L$2:$N$1665,3,FALSE),"")</f>
        <v>0286</v>
      </c>
    </row>
    <row r="591" spans="1:37">
      <c r="A591" s="662" t="s">
        <v>1448</v>
      </c>
      <c r="B591" s="662">
        <v>36196</v>
      </c>
      <c r="C591" s="662" t="s">
        <v>17</v>
      </c>
      <c r="D591" s="662" t="s">
        <v>1472</v>
      </c>
      <c r="E591" s="662" t="s">
        <v>1473</v>
      </c>
      <c r="F591" s="662" t="s">
        <v>1474</v>
      </c>
      <c r="G591" s="662">
        <v>37</v>
      </c>
      <c r="H591" s="662">
        <v>40.1</v>
      </c>
      <c r="I591" s="662">
        <v>140</v>
      </c>
      <c r="J591" s="662">
        <v>15.6</v>
      </c>
      <c r="K591" s="662">
        <v>1220</v>
      </c>
      <c r="L591" s="662">
        <v>6.5</v>
      </c>
      <c r="M591" s="662">
        <v>3</v>
      </c>
      <c r="N591" s="662" t="s">
        <v>1475</v>
      </c>
      <c r="O591" s="662" t="s">
        <v>22</v>
      </c>
      <c r="P591" s="662" t="s">
        <v>40</v>
      </c>
      <c r="Q591" s="667">
        <f t="shared" si="100"/>
        <v>37.668332999999997</v>
      </c>
      <c r="R591" s="667">
        <f t="shared" si="101"/>
        <v>140.26</v>
      </c>
      <c r="T591" s="668" t="s">
        <v>4605</v>
      </c>
      <c r="U591" s="668" t="s">
        <v>4605</v>
      </c>
      <c r="V591" s="668" t="s">
        <v>4605</v>
      </c>
      <c r="W591" s="668" t="s">
        <v>22</v>
      </c>
      <c r="X591" s="668" t="s">
        <v>22</v>
      </c>
      <c r="Y591" s="668" t="s">
        <v>22</v>
      </c>
      <c r="Z591" s="668" t="s">
        <v>22</v>
      </c>
      <c r="AB591" s="662" t="str">
        <f t="shared" si="102"/>
        <v>昭51.11.16</v>
      </c>
      <c r="AC591" s="662" t="str">
        <f t="shared" si="103"/>
        <v>昭51.11.16</v>
      </c>
      <c r="AD591" s="662" t="str">
        <f t="shared" si="106"/>
        <v>昭</v>
      </c>
      <c r="AE591" s="662" t="str">
        <f t="shared" si="104"/>
        <v>昭51.11.16</v>
      </c>
      <c r="AF591" s="662" t="str">
        <f t="shared" si="107"/>
        <v>昭51.11.16</v>
      </c>
      <c r="AG591" s="662" t="str">
        <f t="shared" si="108"/>
        <v/>
      </c>
      <c r="AH591" s="662">
        <f t="shared" si="105"/>
        <v>9</v>
      </c>
      <c r="AI591" s="662" t="str">
        <f t="shared" si="109"/>
        <v>36</v>
      </c>
      <c r="AJ591" s="662" t="str">
        <f t="shared" si="110"/>
        <v>36_鷲倉</v>
      </c>
      <c r="AK591" s="693" t="str">
        <f>IFERROR(VLOOKUP(AJ591,観測点コードリスト!$L$2:$N$1665,3,FALSE),"")</f>
        <v>1116</v>
      </c>
    </row>
    <row r="592" spans="1:37">
      <c r="A592" s="662" t="s">
        <v>1448</v>
      </c>
      <c r="B592" s="662">
        <v>36221</v>
      </c>
      <c r="C592" s="662" t="s">
        <v>17</v>
      </c>
      <c r="D592" s="662" t="s">
        <v>1476</v>
      </c>
      <c r="E592" s="662" t="s">
        <v>1477</v>
      </c>
      <c r="F592" s="662" t="s">
        <v>1478</v>
      </c>
      <c r="G592" s="662">
        <v>37</v>
      </c>
      <c r="H592" s="662">
        <v>39.9</v>
      </c>
      <c r="I592" s="662">
        <v>140</v>
      </c>
      <c r="J592" s="662">
        <v>43.6</v>
      </c>
      <c r="K592" s="662">
        <v>463</v>
      </c>
      <c r="L592" s="662">
        <v>10</v>
      </c>
      <c r="M592" s="662">
        <v>1.5</v>
      </c>
      <c r="N592" s="662" t="s">
        <v>1278</v>
      </c>
      <c r="O592" s="662" t="s">
        <v>22</v>
      </c>
      <c r="P592" s="662" t="s">
        <v>40</v>
      </c>
      <c r="Q592" s="667">
        <f t="shared" si="100"/>
        <v>37.664999999999999</v>
      </c>
      <c r="R592" s="667">
        <f t="shared" si="101"/>
        <v>140.72666699999999</v>
      </c>
      <c r="T592" s="668" t="s">
        <v>4605</v>
      </c>
      <c r="U592" s="668" t="s">
        <v>4605</v>
      </c>
      <c r="V592" s="668" t="s">
        <v>4605</v>
      </c>
      <c r="W592" s="668" t="s">
        <v>22</v>
      </c>
      <c r="X592" s="668" t="s">
        <v>22</v>
      </c>
      <c r="Y592" s="668" t="s">
        <v>22</v>
      </c>
      <c r="Z592" s="668" t="s">
        <v>22</v>
      </c>
      <c r="AB592" s="662" t="str">
        <f t="shared" si="102"/>
        <v>昭51.12.4</v>
      </c>
      <c r="AC592" s="662" t="str">
        <f t="shared" si="103"/>
        <v>昭51.12.4</v>
      </c>
      <c r="AD592" s="662" t="str">
        <f t="shared" si="106"/>
        <v>昭</v>
      </c>
      <c r="AE592" s="662" t="str">
        <f t="shared" si="104"/>
        <v>昭51.12.4</v>
      </c>
      <c r="AF592" s="662" t="str">
        <f t="shared" si="107"/>
        <v>昭51.12.4</v>
      </c>
      <c r="AG592" s="662" t="str">
        <f t="shared" si="108"/>
        <v/>
      </c>
      <c r="AH592" s="662">
        <f t="shared" si="105"/>
        <v>8</v>
      </c>
      <c r="AI592" s="662" t="str">
        <f t="shared" si="109"/>
        <v>36</v>
      </c>
      <c r="AJ592" s="662" t="str">
        <f t="shared" si="110"/>
        <v>36_飯舘</v>
      </c>
      <c r="AK592" s="693" t="str">
        <f>IFERROR(VLOOKUP(AJ592,観測点コードリスト!$L$2:$N$1665,3,FALSE),"")</f>
        <v>1130</v>
      </c>
    </row>
    <row r="593" spans="1:37" hidden="1">
      <c r="A593" s="662" t="s">
        <v>1448</v>
      </c>
      <c r="B593" s="662">
        <v>36231</v>
      </c>
      <c r="C593" s="662" t="s">
        <v>72</v>
      </c>
      <c r="D593" s="662" t="s">
        <v>1479</v>
      </c>
      <c r="E593" s="662" t="s">
        <v>1480</v>
      </c>
      <c r="F593" s="662" t="s">
        <v>1481</v>
      </c>
      <c r="G593" s="662">
        <v>37</v>
      </c>
      <c r="H593" s="662">
        <v>38.299999999999997</v>
      </c>
      <c r="I593" s="662">
        <v>140</v>
      </c>
      <c r="J593" s="662">
        <v>59</v>
      </c>
      <c r="K593" s="662">
        <v>17</v>
      </c>
      <c r="L593" s="662" t="s">
        <v>22</v>
      </c>
      <c r="M593" s="662" t="s">
        <v>22</v>
      </c>
      <c r="N593" s="662" t="s">
        <v>266</v>
      </c>
      <c r="O593" s="662" t="s">
        <v>22</v>
      </c>
      <c r="P593" s="662" t="s">
        <v>22</v>
      </c>
      <c r="Q593" s="667">
        <f t="shared" ref="Q593:Q656" si="111">G593+ROUND(H593/60,6)</f>
        <v>37.638333000000003</v>
      </c>
      <c r="R593" s="667">
        <f t="shared" ref="R593:R656" si="112">I593+ROUND(J593/60,6)</f>
        <v>140.98333299999999</v>
      </c>
      <c r="T593" s="668" t="s">
        <v>4605</v>
      </c>
      <c r="U593" s="668" t="s">
        <v>22</v>
      </c>
      <c r="V593" s="668" t="s">
        <v>22</v>
      </c>
      <c r="W593" s="668" t="s">
        <v>22</v>
      </c>
      <c r="X593" s="668" t="s">
        <v>22</v>
      </c>
      <c r="Y593" s="668" t="s">
        <v>22</v>
      </c>
      <c r="Z593" s="668" t="s">
        <v>22</v>
      </c>
      <c r="AB593" s="662" t="str">
        <f t="shared" si="102"/>
        <v>昭49.11.1</v>
      </c>
      <c r="AC593" s="662" t="str">
        <f t="shared" si="103"/>
        <v>-</v>
      </c>
      <c r="AD593" s="662" t="str">
        <f t="shared" si="106"/>
        <v>#</v>
      </c>
      <c r="AE593" s="662" t="str">
        <f t="shared" si="104"/>
        <v/>
      </c>
      <c r="AF593" s="662" t="str">
        <f t="shared" si="107"/>
        <v/>
      </c>
      <c r="AG593" s="662" t="str">
        <f t="shared" si="108"/>
        <v/>
      </c>
      <c r="AH593" s="662">
        <f t="shared" si="105"/>
        <v>0</v>
      </c>
      <c r="AI593" s="662" t="str">
        <f t="shared" si="109"/>
        <v>36</v>
      </c>
      <c r="AJ593" s="662" t="str">
        <f t="shared" si="110"/>
        <v>36_原町</v>
      </c>
      <c r="AK593" s="693" t="str">
        <f>IFERROR(VLOOKUP(AJ593,観測点コードリスト!$L$2:$N$1665,3,FALSE),"")</f>
        <v>0288</v>
      </c>
    </row>
    <row r="594" spans="1:37" ht="18.75" customHeight="1">
      <c r="A594" s="662" t="s">
        <v>1448</v>
      </c>
      <c r="B594" s="662">
        <v>36251</v>
      </c>
      <c r="C594" s="662" t="s">
        <v>17</v>
      </c>
      <c r="D594" s="662" t="s">
        <v>1482</v>
      </c>
      <c r="E594" s="662" t="s">
        <v>1483</v>
      </c>
      <c r="F594" s="662" t="s">
        <v>1484</v>
      </c>
      <c r="G594" s="662">
        <v>37</v>
      </c>
      <c r="H594" s="662">
        <v>35.299999999999997</v>
      </c>
      <c r="I594" s="662">
        <v>139</v>
      </c>
      <c r="J594" s="662">
        <v>39.4</v>
      </c>
      <c r="K594" s="662">
        <v>165</v>
      </c>
      <c r="L594" s="662">
        <v>10</v>
      </c>
      <c r="M594" s="662">
        <v>3.5</v>
      </c>
      <c r="N594" s="662" t="s">
        <v>1485</v>
      </c>
      <c r="O594" s="662">
        <v>36905</v>
      </c>
      <c r="P594" s="662" t="s">
        <v>40</v>
      </c>
      <c r="Q594" s="667">
        <f t="shared" si="111"/>
        <v>37.588332999999999</v>
      </c>
      <c r="R594" s="667">
        <f t="shared" si="112"/>
        <v>139.656667</v>
      </c>
      <c r="T594" s="668" t="s">
        <v>4605</v>
      </c>
      <c r="U594" s="668" t="s">
        <v>4605</v>
      </c>
      <c r="V594" s="668" t="s">
        <v>4605</v>
      </c>
      <c r="W594" s="668" t="s">
        <v>22</v>
      </c>
      <c r="X594" s="668" t="s">
        <v>22</v>
      </c>
      <c r="Y594" s="668" t="s">
        <v>22</v>
      </c>
      <c r="Z594" s="668" t="s">
        <v>22</v>
      </c>
      <c r="AB594" s="662" t="str">
        <f t="shared" si="102"/>
        <v>昭50.5.21</v>
      </c>
      <c r="AC594" s="662" t="str">
        <f t="shared" si="103"/>
        <v>昭51.11.24</v>
      </c>
      <c r="AD594" s="662" t="str">
        <f t="shared" si="106"/>
        <v>(</v>
      </c>
      <c r="AE594" s="662" t="str">
        <f t="shared" si="104"/>
        <v>(昭50.5.21)昭51.11.24</v>
      </c>
      <c r="AF594" s="662" t="str">
        <f t="shared" si="107"/>
        <v>昭50.5.21)昭51.11.24</v>
      </c>
      <c r="AG594" s="662">
        <f t="shared" si="108"/>
        <v>9</v>
      </c>
      <c r="AH594" s="662">
        <f t="shared" si="105"/>
        <v>18</v>
      </c>
      <c r="AI594" s="662" t="str">
        <f t="shared" si="109"/>
        <v>36</v>
      </c>
      <c r="AJ594" s="662" t="str">
        <f t="shared" si="110"/>
        <v>36_西会津</v>
      </c>
      <c r="AK594" s="693" t="str">
        <f>IFERROR(VLOOKUP(AJ594,観測点コードリスト!$L$2:$N$1665,3,FALSE),"")</f>
        <v>1031</v>
      </c>
    </row>
    <row r="595" spans="1:37">
      <c r="A595" s="662" t="s">
        <v>1448</v>
      </c>
      <c r="B595" s="662">
        <v>36276</v>
      </c>
      <c r="C595" s="662" t="s">
        <v>17</v>
      </c>
      <c r="D595" s="662" t="s">
        <v>1486</v>
      </c>
      <c r="E595" s="662" t="s">
        <v>1487</v>
      </c>
      <c r="F595" s="662" t="s">
        <v>1488</v>
      </c>
      <c r="G595" s="662">
        <v>37</v>
      </c>
      <c r="H595" s="662">
        <v>33.1</v>
      </c>
      <c r="I595" s="662">
        <v>140</v>
      </c>
      <c r="J595" s="662">
        <v>6.5</v>
      </c>
      <c r="K595" s="662">
        <v>519</v>
      </c>
      <c r="L595" s="662">
        <v>9.9</v>
      </c>
      <c r="M595" s="662">
        <v>3.5</v>
      </c>
      <c r="N595" s="662" t="s">
        <v>977</v>
      </c>
      <c r="O595" s="662">
        <v>36910</v>
      </c>
      <c r="P595" s="662" t="s">
        <v>22</v>
      </c>
      <c r="Q595" s="667">
        <f t="shared" si="111"/>
        <v>37.551667000000002</v>
      </c>
      <c r="R595" s="667">
        <f t="shared" si="112"/>
        <v>140.10833299999999</v>
      </c>
      <c r="T595" s="668" t="s">
        <v>4605</v>
      </c>
      <c r="U595" s="668" t="s">
        <v>4605</v>
      </c>
      <c r="V595" s="668" t="s">
        <v>4605</v>
      </c>
      <c r="W595" s="668" t="s">
        <v>22</v>
      </c>
      <c r="X595" s="668" t="s">
        <v>22</v>
      </c>
      <c r="Y595" s="668" t="s">
        <v>22</v>
      </c>
      <c r="Z595" s="668" t="s">
        <v>22</v>
      </c>
      <c r="AB595" s="662" t="str">
        <f t="shared" si="102"/>
        <v>昭49.11.1</v>
      </c>
      <c r="AC595" s="662" t="str">
        <f t="shared" si="103"/>
        <v>昭51.11.30</v>
      </c>
      <c r="AD595" s="662" t="str">
        <f t="shared" si="106"/>
        <v>#</v>
      </c>
      <c r="AE595" s="662" t="str">
        <f t="shared" si="104"/>
        <v>昭51.11.30</v>
      </c>
      <c r="AF595" s="662" t="str">
        <f t="shared" si="107"/>
        <v>昭51.11.30</v>
      </c>
      <c r="AG595" s="662" t="str">
        <f t="shared" si="108"/>
        <v/>
      </c>
      <c r="AH595" s="662">
        <f t="shared" si="105"/>
        <v>9</v>
      </c>
      <c r="AI595" s="662" t="str">
        <f t="shared" si="109"/>
        <v>36</v>
      </c>
      <c r="AJ595" s="662" t="str">
        <f t="shared" si="110"/>
        <v>36_猪苗代</v>
      </c>
      <c r="AK595" s="693" t="str">
        <f>IFERROR(VLOOKUP(AJ595,観測点コードリスト!$L$2:$N$1665,3,FALSE),"")</f>
        <v>0290</v>
      </c>
    </row>
    <row r="596" spans="1:37">
      <c r="A596" s="662" t="s">
        <v>1448</v>
      </c>
      <c r="B596" s="662">
        <v>36291</v>
      </c>
      <c r="C596" s="662" t="s">
        <v>17</v>
      </c>
      <c r="D596" s="662" t="s">
        <v>1489</v>
      </c>
      <c r="E596" s="662" t="s">
        <v>1490</v>
      </c>
      <c r="F596" s="662" t="s">
        <v>1491</v>
      </c>
      <c r="G596" s="662">
        <v>37</v>
      </c>
      <c r="H596" s="662">
        <v>35</v>
      </c>
      <c r="I596" s="662">
        <v>140</v>
      </c>
      <c r="J596" s="662">
        <v>25.8</v>
      </c>
      <c r="K596" s="662">
        <v>235</v>
      </c>
      <c r="L596" s="662">
        <v>10</v>
      </c>
      <c r="M596" s="662">
        <v>1.5</v>
      </c>
      <c r="N596" s="662" t="s">
        <v>1296</v>
      </c>
      <c r="O596" s="662" t="s">
        <v>22</v>
      </c>
      <c r="P596" s="662" t="s">
        <v>40</v>
      </c>
      <c r="Q596" s="667">
        <f t="shared" si="111"/>
        <v>37.583333000000003</v>
      </c>
      <c r="R596" s="667">
        <f t="shared" si="112"/>
        <v>140.43</v>
      </c>
      <c r="T596" s="668" t="s">
        <v>4605</v>
      </c>
      <c r="U596" s="668" t="s">
        <v>4605</v>
      </c>
      <c r="V596" s="668" t="s">
        <v>4605</v>
      </c>
      <c r="W596" s="668" t="s">
        <v>22</v>
      </c>
      <c r="X596" s="668" t="s">
        <v>22</v>
      </c>
      <c r="Y596" s="668" t="s">
        <v>22</v>
      </c>
      <c r="Z596" s="668" t="s">
        <v>22</v>
      </c>
      <c r="AB596" s="662" t="str">
        <f t="shared" si="102"/>
        <v>昭49.11.1</v>
      </c>
      <c r="AC596" s="662" t="str">
        <f t="shared" si="103"/>
        <v>昭51.12.3</v>
      </c>
      <c r="AD596" s="662" t="str">
        <f t="shared" si="106"/>
        <v>#</v>
      </c>
      <c r="AE596" s="662" t="str">
        <f t="shared" si="104"/>
        <v>昭51.12.3</v>
      </c>
      <c r="AF596" s="662" t="str">
        <f t="shared" si="107"/>
        <v>昭51.12.3</v>
      </c>
      <c r="AG596" s="662" t="str">
        <f t="shared" si="108"/>
        <v/>
      </c>
      <c r="AH596" s="662">
        <f t="shared" si="105"/>
        <v>8</v>
      </c>
      <c r="AI596" s="662" t="str">
        <f t="shared" si="109"/>
        <v>36</v>
      </c>
      <c r="AJ596" s="662" t="str">
        <f t="shared" si="110"/>
        <v>36_二本松</v>
      </c>
      <c r="AK596" s="693" t="str">
        <f>IFERROR(VLOOKUP(AJ596,観測点コードリスト!$L$2:$N$1665,3,FALSE),"")</f>
        <v>0291</v>
      </c>
    </row>
    <row r="597" spans="1:37" hidden="1">
      <c r="A597" s="662" t="s">
        <v>1448</v>
      </c>
      <c r="B597" s="662">
        <v>36307</v>
      </c>
      <c r="C597" s="662" t="s">
        <v>72</v>
      </c>
      <c r="D597" s="662" t="s">
        <v>1492</v>
      </c>
      <c r="E597" s="662" t="s">
        <v>1493</v>
      </c>
      <c r="F597" s="662" t="s">
        <v>1494</v>
      </c>
      <c r="G597" s="662">
        <v>37</v>
      </c>
      <c r="H597" s="662">
        <v>33.6</v>
      </c>
      <c r="I597" s="662">
        <v>140</v>
      </c>
      <c r="J597" s="662">
        <v>45.2</v>
      </c>
      <c r="K597" s="662">
        <v>400</v>
      </c>
      <c r="L597" s="662" t="s">
        <v>22</v>
      </c>
      <c r="M597" s="662" t="s">
        <v>22</v>
      </c>
      <c r="N597" s="662" t="s">
        <v>1495</v>
      </c>
      <c r="O597" s="662" t="s">
        <v>22</v>
      </c>
      <c r="P597" s="662" t="s">
        <v>22</v>
      </c>
      <c r="Q597" s="667">
        <f t="shared" si="111"/>
        <v>37.56</v>
      </c>
      <c r="R597" s="667">
        <f t="shared" si="112"/>
        <v>140.753333</v>
      </c>
      <c r="T597" s="668" t="s">
        <v>4605</v>
      </c>
      <c r="U597" s="668" t="s">
        <v>22</v>
      </c>
      <c r="V597" s="668" t="s">
        <v>22</v>
      </c>
      <c r="W597" s="668" t="s">
        <v>22</v>
      </c>
      <c r="X597" s="668" t="s">
        <v>22</v>
      </c>
      <c r="Y597" s="668" t="s">
        <v>22</v>
      </c>
      <c r="Z597" s="668" t="s">
        <v>22</v>
      </c>
      <c r="AB597" s="662" t="str">
        <f t="shared" si="102"/>
        <v>昭52.3.23</v>
      </c>
      <c r="AC597" s="662" t="str">
        <f t="shared" si="103"/>
        <v>昭52.3.23</v>
      </c>
      <c r="AD597" s="662" t="str">
        <f t="shared" si="106"/>
        <v>昭</v>
      </c>
      <c r="AE597" s="662" t="str">
        <f t="shared" si="104"/>
        <v>昭52.3.23</v>
      </c>
      <c r="AF597" s="662" t="str">
        <f t="shared" si="107"/>
        <v>昭52.3.23</v>
      </c>
      <c r="AG597" s="662" t="str">
        <f t="shared" si="108"/>
        <v/>
      </c>
      <c r="AH597" s="662">
        <f t="shared" si="105"/>
        <v>8</v>
      </c>
      <c r="AI597" s="662" t="str">
        <f t="shared" si="109"/>
        <v>36</v>
      </c>
      <c r="AJ597" s="662" t="str">
        <f t="shared" si="110"/>
        <v>36_津島</v>
      </c>
      <c r="AK597" s="693" t="str">
        <f>IFERROR(VLOOKUP(AJ597,観測点コードリスト!$L$2:$N$1665,3,FALSE),"")</f>
        <v>1150</v>
      </c>
    </row>
    <row r="598" spans="1:37" ht="18.75" customHeight="1">
      <c r="A598" s="662" t="s">
        <v>1448</v>
      </c>
      <c r="B598" s="662">
        <v>36342</v>
      </c>
      <c r="C598" s="662" t="s">
        <v>17</v>
      </c>
      <c r="D598" s="662" t="s">
        <v>174</v>
      </c>
      <c r="E598" s="662" t="s">
        <v>1369</v>
      </c>
      <c r="F598" s="662" t="s">
        <v>1496</v>
      </c>
      <c r="G598" s="662">
        <v>37</v>
      </c>
      <c r="H598" s="662">
        <v>28.4</v>
      </c>
      <c r="I598" s="662">
        <v>139</v>
      </c>
      <c r="J598" s="662">
        <v>31.7</v>
      </c>
      <c r="K598" s="662">
        <v>296</v>
      </c>
      <c r="L598" s="662">
        <v>10</v>
      </c>
      <c r="M598" s="662">
        <v>4.5</v>
      </c>
      <c r="N598" s="662" t="s">
        <v>1497</v>
      </c>
      <c r="O598" s="662">
        <v>36921</v>
      </c>
      <c r="P598" s="662" t="s">
        <v>40</v>
      </c>
      <c r="Q598" s="667">
        <f t="shared" si="111"/>
        <v>37.473332999999997</v>
      </c>
      <c r="R598" s="667">
        <f t="shared" si="112"/>
        <v>139.528333</v>
      </c>
      <c r="T598" s="668" t="s">
        <v>4605</v>
      </c>
      <c r="U598" s="668" t="s">
        <v>4605</v>
      </c>
      <c r="V598" s="668" t="s">
        <v>4605</v>
      </c>
      <c r="W598" s="668" t="s">
        <v>22</v>
      </c>
      <c r="X598" s="668" t="s">
        <v>22</v>
      </c>
      <c r="Y598" s="668" t="s">
        <v>22</v>
      </c>
      <c r="Z598" s="668" t="s">
        <v>22</v>
      </c>
      <c r="AB598" s="662" t="str">
        <f t="shared" si="102"/>
        <v>平19.12.19</v>
      </c>
      <c r="AC598" s="662" t="str">
        <f t="shared" si="103"/>
        <v>平19.12.19</v>
      </c>
      <c r="AD598" s="662" t="str">
        <f t="shared" si="106"/>
        <v>平</v>
      </c>
      <c r="AE598" s="662" t="str">
        <f t="shared" si="104"/>
        <v>平19.12.19</v>
      </c>
      <c r="AF598" s="662" t="str">
        <f t="shared" si="107"/>
        <v>平19.12.19</v>
      </c>
      <c r="AG598" s="662" t="str">
        <f t="shared" si="108"/>
        <v/>
      </c>
      <c r="AH598" s="662">
        <f t="shared" si="105"/>
        <v>9</v>
      </c>
      <c r="AI598" s="662" t="str">
        <f t="shared" si="109"/>
        <v>36</v>
      </c>
      <c r="AJ598" s="662" t="str">
        <f t="shared" si="110"/>
        <v>36_金山</v>
      </c>
      <c r="AK598" s="693" t="str">
        <f>IFERROR(VLOOKUP(AJ598,観測点コードリスト!$L$2:$N$1665,3,FALSE),"")</f>
        <v>1044</v>
      </c>
    </row>
    <row r="599" spans="1:37">
      <c r="A599" s="662" t="s">
        <v>1448</v>
      </c>
      <c r="B599" s="662">
        <v>36361</v>
      </c>
      <c r="C599" s="662" t="s">
        <v>23</v>
      </c>
      <c r="D599" s="662" t="s">
        <v>1498</v>
      </c>
      <c r="E599" s="662" t="s">
        <v>1499</v>
      </c>
      <c r="F599" s="662" t="s">
        <v>1500</v>
      </c>
      <c r="G599" s="662">
        <v>37</v>
      </c>
      <c r="H599" s="662">
        <v>29.3</v>
      </c>
      <c r="I599" s="662">
        <v>139</v>
      </c>
      <c r="J599" s="662">
        <v>54.6</v>
      </c>
      <c r="K599" s="662">
        <v>212</v>
      </c>
      <c r="L599" s="662">
        <v>19.100000000000001</v>
      </c>
      <c r="M599" s="662" t="s">
        <v>22</v>
      </c>
      <c r="N599" s="662" t="s">
        <v>1420</v>
      </c>
      <c r="O599" s="662">
        <v>36923</v>
      </c>
      <c r="P599" s="662" t="s">
        <v>22</v>
      </c>
      <c r="Q599" s="667">
        <f t="shared" si="111"/>
        <v>37.488332999999997</v>
      </c>
      <c r="R599" s="667">
        <f t="shared" si="112"/>
        <v>139.91</v>
      </c>
      <c r="T599" s="668" t="s">
        <v>4605</v>
      </c>
      <c r="U599" s="668" t="s">
        <v>4605</v>
      </c>
      <c r="V599" s="668" t="s">
        <v>4605</v>
      </c>
      <c r="W599" s="668" t="s">
        <v>22</v>
      </c>
      <c r="X599" s="668" t="s">
        <v>22</v>
      </c>
      <c r="Y599" s="668" t="s">
        <v>4605</v>
      </c>
      <c r="Z599" s="668" t="s">
        <v>22</v>
      </c>
      <c r="AB599" s="662" t="str">
        <f t="shared" si="102"/>
        <v>昭49.11.1</v>
      </c>
      <c r="AC599" s="662" t="str">
        <f t="shared" si="103"/>
        <v>昭50.3.17</v>
      </c>
      <c r="AD599" s="662" t="str">
        <f t="shared" si="106"/>
        <v>#</v>
      </c>
      <c r="AE599" s="662" t="str">
        <f t="shared" si="104"/>
        <v>昭50.3.17</v>
      </c>
      <c r="AF599" s="662" t="str">
        <f t="shared" si="107"/>
        <v>昭50.3.17</v>
      </c>
      <c r="AG599" s="662" t="str">
        <f t="shared" si="108"/>
        <v/>
      </c>
      <c r="AH599" s="662">
        <f t="shared" si="105"/>
        <v>8</v>
      </c>
      <c r="AI599" s="662" t="str">
        <f t="shared" si="109"/>
        <v>36</v>
      </c>
      <c r="AJ599" s="662" t="str">
        <f t="shared" si="110"/>
        <v>36_若松</v>
      </c>
      <c r="AK599" s="693" t="str">
        <f>IFERROR(VLOOKUP(AJ599,観測点コードリスト!$L$2:$N$1665,3,FALSE),"")</f>
        <v>47570</v>
      </c>
    </row>
    <row r="600" spans="1:37">
      <c r="A600" s="662" t="s">
        <v>1448</v>
      </c>
      <c r="B600" s="662">
        <v>36391</v>
      </c>
      <c r="C600" s="662" t="s">
        <v>17</v>
      </c>
      <c r="D600" s="662" t="s">
        <v>1501</v>
      </c>
      <c r="E600" s="662" t="s">
        <v>1502</v>
      </c>
      <c r="F600" s="662" t="s">
        <v>1503</v>
      </c>
      <c r="G600" s="662">
        <v>37</v>
      </c>
      <c r="H600" s="662">
        <v>26.1</v>
      </c>
      <c r="I600" s="662">
        <v>140</v>
      </c>
      <c r="J600" s="662">
        <v>34.6</v>
      </c>
      <c r="K600" s="662">
        <v>421</v>
      </c>
      <c r="L600" s="662">
        <v>6.5</v>
      </c>
      <c r="M600" s="662">
        <v>1.5</v>
      </c>
      <c r="N600" s="662" t="s">
        <v>1270</v>
      </c>
      <c r="O600" s="662" t="s">
        <v>22</v>
      </c>
      <c r="P600" s="662" t="s">
        <v>22</v>
      </c>
      <c r="Q600" s="667">
        <f t="shared" si="111"/>
        <v>37.435000000000002</v>
      </c>
      <c r="R600" s="667">
        <f t="shared" si="112"/>
        <v>140.57666699999999</v>
      </c>
      <c r="T600" s="668" t="s">
        <v>4605</v>
      </c>
      <c r="U600" s="668" t="s">
        <v>4605</v>
      </c>
      <c r="V600" s="668" t="s">
        <v>4605</v>
      </c>
      <c r="W600" s="668" t="s">
        <v>22</v>
      </c>
      <c r="X600" s="668" t="s">
        <v>22</v>
      </c>
      <c r="Y600" s="668" t="s">
        <v>22</v>
      </c>
      <c r="Z600" s="668" t="s">
        <v>22</v>
      </c>
      <c r="AB600" s="662" t="str">
        <f t="shared" si="102"/>
        <v>昭49.11.1</v>
      </c>
      <c r="AC600" s="662" t="str">
        <f t="shared" si="103"/>
        <v>昭51.12.2</v>
      </c>
      <c r="AD600" s="662" t="str">
        <f t="shared" si="106"/>
        <v>#</v>
      </c>
      <c r="AE600" s="662" t="str">
        <f t="shared" si="104"/>
        <v>昭51.12.2</v>
      </c>
      <c r="AF600" s="662" t="str">
        <f t="shared" si="107"/>
        <v>昭51.12.2</v>
      </c>
      <c r="AG600" s="662" t="str">
        <f t="shared" si="108"/>
        <v/>
      </c>
      <c r="AH600" s="662">
        <f t="shared" si="105"/>
        <v>8</v>
      </c>
      <c r="AI600" s="662" t="str">
        <f t="shared" si="109"/>
        <v>36</v>
      </c>
      <c r="AJ600" s="662" t="str">
        <f t="shared" si="110"/>
        <v>36_船引</v>
      </c>
      <c r="AK600" s="693" t="str">
        <f>IFERROR(VLOOKUP(AJ600,観測点コードリスト!$L$2:$N$1665,3,FALSE),"")</f>
        <v>0294</v>
      </c>
    </row>
    <row r="601" spans="1:37" ht="18.75" customHeight="1">
      <c r="A601" s="662" t="s">
        <v>1448</v>
      </c>
      <c r="B601" s="662">
        <v>36411</v>
      </c>
      <c r="C601" s="662" t="s">
        <v>17</v>
      </c>
      <c r="D601" s="662" t="s">
        <v>1504</v>
      </c>
      <c r="E601" s="662" t="s">
        <v>1505</v>
      </c>
      <c r="F601" s="662" t="s">
        <v>1506</v>
      </c>
      <c r="G601" s="662">
        <v>37</v>
      </c>
      <c r="H601" s="662">
        <v>29.5</v>
      </c>
      <c r="I601" s="662">
        <v>140</v>
      </c>
      <c r="J601" s="662">
        <v>57.9</v>
      </c>
      <c r="K601" s="662">
        <v>43</v>
      </c>
      <c r="L601" s="662">
        <v>10</v>
      </c>
      <c r="M601" s="662">
        <v>1.5</v>
      </c>
      <c r="N601" s="662" t="s">
        <v>1432</v>
      </c>
      <c r="O601" s="662" t="s">
        <v>22</v>
      </c>
      <c r="P601" s="662" t="s">
        <v>40</v>
      </c>
      <c r="Q601" s="667">
        <f t="shared" si="111"/>
        <v>37.491667</v>
      </c>
      <c r="R601" s="667">
        <f t="shared" si="112"/>
        <v>140.965</v>
      </c>
      <c r="T601" s="668" t="s">
        <v>4605</v>
      </c>
      <c r="U601" s="668" t="s">
        <v>4605</v>
      </c>
      <c r="V601" s="668" t="s">
        <v>4605</v>
      </c>
      <c r="W601" s="668" t="s">
        <v>22</v>
      </c>
      <c r="X601" s="668" t="s">
        <v>22</v>
      </c>
      <c r="Y601" s="668" t="s">
        <v>22</v>
      </c>
      <c r="Z601" s="668" t="s">
        <v>22</v>
      </c>
      <c r="AB601" s="662" t="str">
        <f t="shared" si="102"/>
        <v>昭49.11.1</v>
      </c>
      <c r="AC601" s="662" t="str">
        <f t="shared" si="103"/>
        <v>昭51.12.8</v>
      </c>
      <c r="AD601" s="662" t="str">
        <f t="shared" si="106"/>
        <v>#</v>
      </c>
      <c r="AE601" s="662" t="str">
        <f t="shared" si="104"/>
        <v>昭51.12.8</v>
      </c>
      <c r="AF601" s="662" t="str">
        <f t="shared" si="107"/>
        <v>昭51.12.8</v>
      </c>
      <c r="AG601" s="662" t="str">
        <f t="shared" si="108"/>
        <v/>
      </c>
      <c r="AH601" s="662">
        <f t="shared" si="105"/>
        <v>8</v>
      </c>
      <c r="AI601" s="662" t="str">
        <f t="shared" si="109"/>
        <v>36</v>
      </c>
      <c r="AJ601" s="662" t="str">
        <f t="shared" si="110"/>
        <v>36_浪江</v>
      </c>
      <c r="AK601" s="693" t="str">
        <f>IFERROR(VLOOKUP(AJ601,観測点コードリスト!$L$2:$N$1665,3,FALSE),"")</f>
        <v>0295</v>
      </c>
    </row>
    <row r="602" spans="1:37">
      <c r="A602" s="662" t="s">
        <v>1448</v>
      </c>
      <c r="B602" s="662">
        <v>36426</v>
      </c>
      <c r="C602" s="662" t="s">
        <v>17</v>
      </c>
      <c r="D602" s="662" t="s">
        <v>1507</v>
      </c>
      <c r="E602" s="662" t="s">
        <v>1508</v>
      </c>
      <c r="F602" s="662" t="s">
        <v>1509</v>
      </c>
      <c r="G602" s="662">
        <v>37</v>
      </c>
      <c r="H602" s="662">
        <v>20.6</v>
      </c>
      <c r="I602" s="662">
        <v>139</v>
      </c>
      <c r="J602" s="662">
        <v>18.8</v>
      </c>
      <c r="K602" s="662">
        <v>377</v>
      </c>
      <c r="L602" s="662">
        <v>10.5</v>
      </c>
      <c r="M602" s="662">
        <v>4.5</v>
      </c>
      <c r="N602" s="662" t="s">
        <v>1510</v>
      </c>
      <c r="O602" s="662">
        <v>36915</v>
      </c>
      <c r="P602" s="662" t="s">
        <v>40</v>
      </c>
      <c r="Q602" s="667">
        <f t="shared" si="111"/>
        <v>37.343333000000001</v>
      </c>
      <c r="R602" s="667">
        <f t="shared" si="112"/>
        <v>139.313333</v>
      </c>
      <c r="T602" s="668" t="s">
        <v>4605</v>
      </c>
      <c r="U602" s="668" t="s">
        <v>4605</v>
      </c>
      <c r="V602" s="668" t="s">
        <v>4605</v>
      </c>
      <c r="W602" s="668" t="s">
        <v>22</v>
      </c>
      <c r="X602" s="668" t="s">
        <v>22</v>
      </c>
      <c r="Y602" s="668" t="s">
        <v>22</v>
      </c>
      <c r="Z602" s="668" t="s">
        <v>22</v>
      </c>
      <c r="AB602" s="662" t="str">
        <f t="shared" si="102"/>
        <v>昭51.7.20</v>
      </c>
      <c r="AC602" s="662" t="str">
        <f t="shared" si="103"/>
        <v>昭51.7.20</v>
      </c>
      <c r="AD602" s="662" t="str">
        <f t="shared" si="106"/>
        <v>昭</v>
      </c>
      <c r="AE602" s="662" t="str">
        <f t="shared" si="104"/>
        <v>昭51.7.20</v>
      </c>
      <c r="AF602" s="662" t="str">
        <f t="shared" si="107"/>
        <v>昭51.7.20</v>
      </c>
      <c r="AG602" s="662" t="str">
        <f t="shared" si="108"/>
        <v/>
      </c>
      <c r="AH602" s="662">
        <f t="shared" si="105"/>
        <v>8</v>
      </c>
      <c r="AI602" s="662" t="str">
        <f t="shared" si="109"/>
        <v>36</v>
      </c>
      <c r="AJ602" s="662" t="str">
        <f t="shared" si="110"/>
        <v>36_只見</v>
      </c>
      <c r="AK602" s="693" t="str">
        <f>IFERROR(VLOOKUP(AJ602,観測点コードリスト!$L$2:$N$1665,3,FALSE),"")</f>
        <v>0297</v>
      </c>
    </row>
    <row r="603" spans="1:37" hidden="1">
      <c r="A603" s="662" t="s">
        <v>1448</v>
      </c>
      <c r="B603" s="662">
        <v>36461</v>
      </c>
      <c r="C603" s="662" t="s">
        <v>72</v>
      </c>
      <c r="D603" s="662" t="s">
        <v>1511</v>
      </c>
      <c r="E603" s="662" t="s">
        <v>1512</v>
      </c>
      <c r="F603" s="662" t="s">
        <v>1513</v>
      </c>
      <c r="G603" s="662">
        <v>37</v>
      </c>
      <c r="H603" s="662">
        <v>23.3</v>
      </c>
      <c r="I603" s="662">
        <v>140</v>
      </c>
      <c r="J603" s="662">
        <v>5.4</v>
      </c>
      <c r="K603" s="662">
        <v>536</v>
      </c>
      <c r="L603" s="662" t="s">
        <v>22</v>
      </c>
      <c r="M603" s="662" t="s">
        <v>22</v>
      </c>
      <c r="N603" s="662" t="s">
        <v>1514</v>
      </c>
      <c r="O603" s="662" t="s">
        <v>22</v>
      </c>
      <c r="P603" s="662" t="s">
        <v>22</v>
      </c>
      <c r="Q603" s="667">
        <f t="shared" si="111"/>
        <v>37.388333000000003</v>
      </c>
      <c r="R603" s="667">
        <f t="shared" si="112"/>
        <v>140.09</v>
      </c>
      <c r="T603" s="668" t="s">
        <v>4605</v>
      </c>
      <c r="U603" s="668" t="s">
        <v>22</v>
      </c>
      <c r="V603" s="668" t="s">
        <v>22</v>
      </c>
      <c r="W603" s="668" t="s">
        <v>22</v>
      </c>
      <c r="X603" s="668" t="s">
        <v>22</v>
      </c>
      <c r="Y603" s="668" t="s">
        <v>22</v>
      </c>
      <c r="Z603" s="668" t="s">
        <v>22</v>
      </c>
      <c r="AB603" s="662" t="str">
        <f t="shared" si="102"/>
        <v>昭57.6.18</v>
      </c>
      <c r="AC603" s="662" t="str">
        <f t="shared" si="103"/>
        <v>昭57.6.18</v>
      </c>
      <c r="AD603" s="662" t="str">
        <f t="shared" si="106"/>
        <v>昭</v>
      </c>
      <c r="AE603" s="662" t="str">
        <f t="shared" si="104"/>
        <v>昭57.6.18</v>
      </c>
      <c r="AF603" s="662" t="str">
        <f t="shared" si="107"/>
        <v>昭57.6.18</v>
      </c>
      <c r="AG603" s="662" t="str">
        <f t="shared" si="108"/>
        <v/>
      </c>
      <c r="AH603" s="662">
        <f t="shared" si="105"/>
        <v>8</v>
      </c>
      <c r="AI603" s="662" t="str">
        <f t="shared" si="109"/>
        <v>36</v>
      </c>
      <c r="AJ603" s="662" t="str">
        <f t="shared" si="110"/>
        <v>36_湖南</v>
      </c>
      <c r="AK603" s="693" t="str">
        <f>IFERROR(VLOOKUP(AJ603,観測点コードリスト!$L$2:$N$1665,3,FALSE),"")</f>
        <v>1386</v>
      </c>
    </row>
    <row r="604" spans="1:37" ht="18.75" customHeight="1">
      <c r="A604" s="662" t="s">
        <v>1448</v>
      </c>
      <c r="B604" s="662">
        <v>36476</v>
      </c>
      <c r="C604" s="662" t="s">
        <v>17</v>
      </c>
      <c r="D604" s="662" t="s">
        <v>1515</v>
      </c>
      <c r="E604" s="662" t="s">
        <v>1516</v>
      </c>
      <c r="F604" s="662" t="s">
        <v>1517</v>
      </c>
      <c r="G604" s="662">
        <v>37</v>
      </c>
      <c r="H604" s="662">
        <v>22.1</v>
      </c>
      <c r="I604" s="662">
        <v>140</v>
      </c>
      <c r="J604" s="662">
        <v>19.8</v>
      </c>
      <c r="K604" s="662">
        <v>249</v>
      </c>
      <c r="L604" s="662">
        <v>6.4</v>
      </c>
      <c r="M604" s="662">
        <v>1.5</v>
      </c>
      <c r="N604" s="662" t="s">
        <v>1518</v>
      </c>
      <c r="O604" s="662" t="s">
        <v>22</v>
      </c>
      <c r="P604" s="662" t="s">
        <v>22</v>
      </c>
      <c r="Q604" s="667">
        <f t="shared" si="111"/>
        <v>37.368333</v>
      </c>
      <c r="R604" s="667">
        <f t="shared" si="112"/>
        <v>140.33000000000001</v>
      </c>
      <c r="T604" s="668" t="s">
        <v>4605</v>
      </c>
      <c r="U604" s="668" t="s">
        <v>4605</v>
      </c>
      <c r="V604" s="668" t="s">
        <v>4605</v>
      </c>
      <c r="W604" s="668" t="s">
        <v>22</v>
      </c>
      <c r="X604" s="668" t="s">
        <v>22</v>
      </c>
      <c r="Y604" s="668" t="s">
        <v>22</v>
      </c>
      <c r="Z604" s="668" t="s">
        <v>22</v>
      </c>
      <c r="AB604" s="662" t="str">
        <f t="shared" si="102"/>
        <v>昭49.11.1</v>
      </c>
      <c r="AC604" s="662" t="str">
        <f t="shared" si="103"/>
        <v>昭51.3.12</v>
      </c>
      <c r="AD604" s="662" t="str">
        <f t="shared" si="106"/>
        <v>#</v>
      </c>
      <c r="AE604" s="662" t="str">
        <f t="shared" si="104"/>
        <v>昭51.3.12</v>
      </c>
      <c r="AF604" s="662" t="str">
        <f t="shared" si="107"/>
        <v>昭51.3.12</v>
      </c>
      <c r="AG604" s="662" t="str">
        <f t="shared" si="108"/>
        <v/>
      </c>
      <c r="AH604" s="662">
        <f t="shared" si="105"/>
        <v>8</v>
      </c>
      <c r="AI604" s="662" t="str">
        <f t="shared" si="109"/>
        <v>36</v>
      </c>
      <c r="AJ604" s="662" t="str">
        <f t="shared" si="110"/>
        <v>36_郡山</v>
      </c>
      <c r="AK604" s="693" t="str">
        <f>IFERROR(VLOOKUP(AJ604,観測点コードリスト!$L$2:$N$1665,3,FALSE),"")</f>
        <v>0299</v>
      </c>
    </row>
    <row r="605" spans="1:37" ht="18.75" customHeight="1">
      <c r="A605" s="662" t="s">
        <v>1448</v>
      </c>
      <c r="B605" s="662">
        <v>36501</v>
      </c>
      <c r="C605" s="662" t="s">
        <v>17</v>
      </c>
      <c r="D605" s="662" t="s">
        <v>1519</v>
      </c>
      <c r="E605" s="662" t="s">
        <v>1520</v>
      </c>
      <c r="F605" s="662" t="s">
        <v>1521</v>
      </c>
      <c r="G605" s="662">
        <v>37</v>
      </c>
      <c r="H605" s="662">
        <v>20.2</v>
      </c>
      <c r="I605" s="662">
        <v>140</v>
      </c>
      <c r="J605" s="662">
        <v>48.5</v>
      </c>
      <c r="K605" s="662">
        <v>410</v>
      </c>
      <c r="L605" s="662">
        <v>10</v>
      </c>
      <c r="M605" s="662">
        <v>1.5</v>
      </c>
      <c r="N605" s="662" t="s">
        <v>1522</v>
      </c>
      <c r="O605" s="662" t="s">
        <v>22</v>
      </c>
      <c r="P605" s="662" t="s">
        <v>40</v>
      </c>
      <c r="Q605" s="667">
        <f t="shared" si="111"/>
        <v>37.336666999999998</v>
      </c>
      <c r="R605" s="667">
        <f t="shared" si="112"/>
        <v>140.808333</v>
      </c>
      <c r="T605" s="668" t="s">
        <v>4605</v>
      </c>
      <c r="U605" s="668" t="s">
        <v>4605</v>
      </c>
      <c r="V605" s="668" t="s">
        <v>4605</v>
      </c>
      <c r="W605" s="668" t="s">
        <v>22</v>
      </c>
      <c r="X605" s="668" t="s">
        <v>22</v>
      </c>
      <c r="Y605" s="668" t="s">
        <v>22</v>
      </c>
      <c r="Z605" s="668" t="s">
        <v>22</v>
      </c>
      <c r="AB605" s="662" t="str">
        <f t="shared" si="102"/>
        <v>昭51.11.30</v>
      </c>
      <c r="AC605" s="662" t="str">
        <f t="shared" si="103"/>
        <v>昭51.11.30</v>
      </c>
      <c r="AD605" s="662" t="str">
        <f t="shared" si="106"/>
        <v>昭</v>
      </c>
      <c r="AE605" s="662" t="str">
        <f t="shared" si="104"/>
        <v>昭51.11.30</v>
      </c>
      <c r="AF605" s="662" t="str">
        <f t="shared" si="107"/>
        <v>昭51.11.30</v>
      </c>
      <c r="AG605" s="662" t="str">
        <f t="shared" si="108"/>
        <v/>
      </c>
      <c r="AH605" s="662">
        <f t="shared" si="105"/>
        <v>9</v>
      </c>
      <c r="AI605" s="662" t="str">
        <f t="shared" si="109"/>
        <v>36</v>
      </c>
      <c r="AJ605" s="662" t="str">
        <f t="shared" si="110"/>
        <v>36_川内</v>
      </c>
      <c r="AK605" s="693" t="str">
        <f>IFERROR(VLOOKUP(AJ605,観測点コードリスト!$L$2:$N$1665,3,FALSE),"")</f>
        <v>1129</v>
      </c>
    </row>
    <row r="606" spans="1:37" ht="18.75" hidden="1" customHeight="1">
      <c r="A606" s="662" t="s">
        <v>1448</v>
      </c>
      <c r="B606" s="662">
        <v>36511</v>
      </c>
      <c r="C606" s="662" t="s">
        <v>72</v>
      </c>
      <c r="D606" s="662" t="s">
        <v>1523</v>
      </c>
      <c r="E606" s="662" t="s">
        <v>1524</v>
      </c>
      <c r="F606" s="662" t="s">
        <v>1525</v>
      </c>
      <c r="G606" s="662">
        <v>37</v>
      </c>
      <c r="H606" s="662">
        <v>20.8</v>
      </c>
      <c r="I606" s="662">
        <v>141</v>
      </c>
      <c r="J606" s="662">
        <v>1</v>
      </c>
      <c r="K606" s="662">
        <v>50</v>
      </c>
      <c r="L606" s="662" t="s">
        <v>22</v>
      </c>
      <c r="M606" s="662" t="s">
        <v>22</v>
      </c>
      <c r="N606" s="662" t="s">
        <v>266</v>
      </c>
      <c r="O606" s="662" t="s">
        <v>22</v>
      </c>
      <c r="P606" s="662" t="s">
        <v>22</v>
      </c>
      <c r="Q606" s="667">
        <f t="shared" si="111"/>
        <v>37.346666999999997</v>
      </c>
      <c r="R606" s="667">
        <f t="shared" si="112"/>
        <v>141.01666700000001</v>
      </c>
      <c r="T606" s="668" t="s">
        <v>4605</v>
      </c>
      <c r="U606" s="668" t="s">
        <v>22</v>
      </c>
      <c r="V606" s="668" t="s">
        <v>22</v>
      </c>
      <c r="W606" s="668" t="s">
        <v>22</v>
      </c>
      <c r="X606" s="668" t="s">
        <v>22</v>
      </c>
      <c r="Y606" s="668" t="s">
        <v>22</v>
      </c>
      <c r="Z606" s="668" t="s">
        <v>22</v>
      </c>
      <c r="AB606" s="662" t="str">
        <f t="shared" si="102"/>
        <v>昭49.11.1</v>
      </c>
      <c r="AC606" s="662" t="str">
        <f t="shared" si="103"/>
        <v>-</v>
      </c>
      <c r="AD606" s="662" t="str">
        <f t="shared" si="106"/>
        <v>#</v>
      </c>
      <c r="AE606" s="662" t="str">
        <f t="shared" si="104"/>
        <v/>
      </c>
      <c r="AF606" s="662" t="str">
        <f t="shared" si="107"/>
        <v/>
      </c>
      <c r="AG606" s="662" t="str">
        <f t="shared" si="108"/>
        <v/>
      </c>
      <c r="AH606" s="662">
        <f t="shared" si="105"/>
        <v>0</v>
      </c>
      <c r="AI606" s="662" t="str">
        <f t="shared" si="109"/>
        <v>36</v>
      </c>
      <c r="AJ606" s="662" t="str">
        <f t="shared" si="110"/>
        <v>36_富岡</v>
      </c>
      <c r="AK606" s="693" t="str">
        <f>IFERROR(VLOOKUP(AJ606,観測点コードリスト!$L$2:$N$1665,3,FALSE),"")</f>
        <v>0300</v>
      </c>
    </row>
    <row r="607" spans="1:37">
      <c r="A607" s="662" t="s">
        <v>1448</v>
      </c>
      <c r="B607" s="662">
        <v>36536</v>
      </c>
      <c r="C607" s="662" t="s">
        <v>17</v>
      </c>
      <c r="D607" s="662" t="s">
        <v>1526</v>
      </c>
      <c r="E607" s="662" t="s">
        <v>1527</v>
      </c>
      <c r="F607" s="662" t="s">
        <v>1528</v>
      </c>
      <c r="G607" s="662">
        <v>37</v>
      </c>
      <c r="H607" s="662">
        <v>15.9</v>
      </c>
      <c r="I607" s="662">
        <v>139</v>
      </c>
      <c r="J607" s="662">
        <v>32.200000000000003</v>
      </c>
      <c r="K607" s="662">
        <v>494</v>
      </c>
      <c r="L607" s="662">
        <v>7.9</v>
      </c>
      <c r="M607" s="662">
        <v>4.3</v>
      </c>
      <c r="N607" s="662" t="s">
        <v>875</v>
      </c>
      <c r="O607" s="662">
        <v>36925</v>
      </c>
      <c r="P607" s="662" t="s">
        <v>22</v>
      </c>
      <c r="Q607" s="667">
        <f t="shared" si="111"/>
        <v>37.265000000000001</v>
      </c>
      <c r="R607" s="667">
        <f t="shared" si="112"/>
        <v>139.53666699999999</v>
      </c>
      <c r="T607" s="668" t="s">
        <v>4605</v>
      </c>
      <c r="U607" s="668" t="s">
        <v>4605</v>
      </c>
      <c r="V607" s="668" t="s">
        <v>4605</v>
      </c>
      <c r="W607" s="668" t="s">
        <v>22</v>
      </c>
      <c r="X607" s="668" t="s">
        <v>22</v>
      </c>
      <c r="Y607" s="668" t="s">
        <v>22</v>
      </c>
      <c r="Z607" s="668" t="s">
        <v>22</v>
      </c>
      <c r="AB607" s="662" t="str">
        <f t="shared" si="102"/>
        <v>昭49.11.1</v>
      </c>
      <c r="AC607" s="662" t="str">
        <f t="shared" si="103"/>
        <v>昭51.11.19</v>
      </c>
      <c r="AD607" s="662" t="str">
        <f t="shared" si="106"/>
        <v>#</v>
      </c>
      <c r="AE607" s="662" t="str">
        <f t="shared" si="104"/>
        <v>昭51.11.19</v>
      </c>
      <c r="AF607" s="662" t="str">
        <f t="shared" si="107"/>
        <v>昭51.11.19</v>
      </c>
      <c r="AG607" s="662" t="str">
        <f t="shared" si="108"/>
        <v/>
      </c>
      <c r="AH607" s="662">
        <f t="shared" si="105"/>
        <v>9</v>
      </c>
      <c r="AI607" s="662" t="str">
        <f t="shared" si="109"/>
        <v>36</v>
      </c>
      <c r="AJ607" s="662" t="str">
        <f t="shared" si="110"/>
        <v>36_南郷</v>
      </c>
      <c r="AK607" s="693" t="str">
        <f>IFERROR(VLOOKUP(AJ607,観測点コードリスト!$L$2:$N$1665,3,FALSE),"")</f>
        <v>0301</v>
      </c>
    </row>
    <row r="608" spans="1:37">
      <c r="A608" s="662" t="s">
        <v>1448</v>
      </c>
      <c r="B608" s="662">
        <v>36562</v>
      </c>
      <c r="C608" s="662" t="s">
        <v>17</v>
      </c>
      <c r="D608" s="662" t="s">
        <v>1529</v>
      </c>
      <c r="E608" s="662" t="s">
        <v>1530</v>
      </c>
      <c r="F608" s="662" t="s">
        <v>1531</v>
      </c>
      <c r="G608" s="662">
        <v>37</v>
      </c>
      <c r="H608" s="662">
        <v>16.600000000000001</v>
      </c>
      <c r="I608" s="662">
        <v>140</v>
      </c>
      <c r="J608" s="662">
        <v>3.8</v>
      </c>
      <c r="K608" s="662">
        <v>646</v>
      </c>
      <c r="L608" s="662">
        <v>9.9</v>
      </c>
      <c r="M608" s="662">
        <v>2.5</v>
      </c>
      <c r="N608" s="662" t="s">
        <v>1532</v>
      </c>
      <c r="O608" s="662">
        <v>36945</v>
      </c>
      <c r="P608" s="662" t="s">
        <v>40</v>
      </c>
      <c r="Q608" s="667">
        <f t="shared" si="111"/>
        <v>37.276667000000003</v>
      </c>
      <c r="R608" s="667">
        <f t="shared" si="112"/>
        <v>140.063333</v>
      </c>
      <c r="T608" s="668" t="s">
        <v>4605</v>
      </c>
      <c r="U608" s="668" t="s">
        <v>4605</v>
      </c>
      <c r="V608" s="668" t="s">
        <v>4605</v>
      </c>
      <c r="W608" s="668" t="s">
        <v>22</v>
      </c>
      <c r="X608" s="668" t="s">
        <v>22</v>
      </c>
      <c r="Y608" s="668" t="s">
        <v>22</v>
      </c>
      <c r="Z608" s="668" t="s">
        <v>22</v>
      </c>
      <c r="AB608" s="662" t="str">
        <f t="shared" si="102"/>
        <v>昭63.10.5</v>
      </c>
      <c r="AC608" s="662" t="str">
        <f t="shared" si="103"/>
        <v>昭63.10.5</v>
      </c>
      <c r="AD608" s="662" t="str">
        <f t="shared" si="106"/>
        <v>昭</v>
      </c>
      <c r="AE608" s="662" t="str">
        <f t="shared" si="104"/>
        <v>昭63.10.5</v>
      </c>
      <c r="AF608" s="662" t="str">
        <f t="shared" si="107"/>
        <v>昭63.10.5</v>
      </c>
      <c r="AG608" s="662" t="str">
        <f t="shared" si="108"/>
        <v/>
      </c>
      <c r="AH608" s="662">
        <f t="shared" si="105"/>
        <v>8</v>
      </c>
      <c r="AI608" s="662" t="str">
        <f t="shared" si="109"/>
        <v>36</v>
      </c>
      <c r="AJ608" s="662" t="str">
        <f t="shared" si="110"/>
        <v>36_湯本</v>
      </c>
      <c r="AK608" s="693" t="str">
        <f>IFERROR(VLOOKUP(AJ608,観測点コードリスト!$L$2:$N$1665,3,FALSE),"")</f>
        <v>1294</v>
      </c>
    </row>
    <row r="609" spans="1:37" ht="18.75" hidden="1" customHeight="1">
      <c r="A609" s="662" t="s">
        <v>1448</v>
      </c>
      <c r="B609" s="662">
        <v>36571</v>
      </c>
      <c r="C609" s="662" t="s">
        <v>72</v>
      </c>
      <c r="D609" s="662" t="s">
        <v>327</v>
      </c>
      <c r="E609" s="662" t="s">
        <v>328</v>
      </c>
      <c r="F609" s="662" t="s">
        <v>1533</v>
      </c>
      <c r="G609" s="662">
        <v>37</v>
      </c>
      <c r="H609" s="662">
        <v>17.3</v>
      </c>
      <c r="I609" s="662">
        <v>140</v>
      </c>
      <c r="J609" s="662">
        <v>13.1</v>
      </c>
      <c r="K609" s="662">
        <v>317</v>
      </c>
      <c r="L609" s="662" t="s">
        <v>22</v>
      </c>
      <c r="M609" s="662" t="s">
        <v>22</v>
      </c>
      <c r="N609" s="662" t="s">
        <v>1534</v>
      </c>
      <c r="O609" s="662" t="s">
        <v>22</v>
      </c>
      <c r="P609" s="662" t="s">
        <v>22</v>
      </c>
      <c r="Q609" s="667">
        <f t="shared" si="111"/>
        <v>37.288333000000002</v>
      </c>
      <c r="R609" s="667">
        <f t="shared" si="112"/>
        <v>140.218333</v>
      </c>
      <c r="T609" s="668" t="s">
        <v>4605</v>
      </c>
      <c r="U609" s="668" t="s">
        <v>22</v>
      </c>
      <c r="V609" s="668" t="s">
        <v>22</v>
      </c>
      <c r="W609" s="668" t="s">
        <v>22</v>
      </c>
      <c r="X609" s="668" t="s">
        <v>22</v>
      </c>
      <c r="Y609" s="668" t="s">
        <v>22</v>
      </c>
      <c r="Z609" s="668" t="s">
        <v>22</v>
      </c>
      <c r="AB609" s="662" t="str">
        <f t="shared" si="102"/>
        <v>昭53.8.8</v>
      </c>
      <c r="AC609" s="662" t="str">
        <f t="shared" si="103"/>
        <v>昭53.8.8</v>
      </c>
      <c r="AD609" s="662" t="str">
        <f t="shared" si="106"/>
        <v>昭</v>
      </c>
      <c r="AE609" s="662" t="str">
        <f t="shared" si="104"/>
        <v>昭53.8.8</v>
      </c>
      <c r="AF609" s="662" t="str">
        <f t="shared" si="107"/>
        <v>昭53.8.8</v>
      </c>
      <c r="AG609" s="662" t="str">
        <f t="shared" si="108"/>
        <v/>
      </c>
      <c r="AH609" s="662">
        <f t="shared" si="105"/>
        <v>7</v>
      </c>
      <c r="AI609" s="662" t="str">
        <f t="shared" si="109"/>
        <v>36</v>
      </c>
      <c r="AJ609" s="662" t="str">
        <f t="shared" si="110"/>
        <v>36_長沼</v>
      </c>
      <c r="AK609" s="693" t="str">
        <f>IFERROR(VLOOKUP(AJ609,観測点コードリスト!$L$2:$N$1665,3,FALSE),"")</f>
        <v>1268</v>
      </c>
    </row>
    <row r="610" spans="1:37">
      <c r="A610" s="662" t="s">
        <v>1448</v>
      </c>
      <c r="B610" s="662">
        <v>36581</v>
      </c>
      <c r="C610" s="662" t="s">
        <v>23</v>
      </c>
      <c r="D610" s="662" t="s">
        <v>1535</v>
      </c>
      <c r="E610" s="662" t="s">
        <v>1536</v>
      </c>
      <c r="F610" s="662" t="s">
        <v>1537</v>
      </c>
      <c r="G610" s="662">
        <v>37</v>
      </c>
      <c r="H610" s="662">
        <v>13.6</v>
      </c>
      <c r="I610" s="662">
        <v>140</v>
      </c>
      <c r="J610" s="662">
        <v>25.6</v>
      </c>
      <c r="K610" s="662">
        <v>372</v>
      </c>
      <c r="L610" s="662">
        <v>10</v>
      </c>
      <c r="M610" s="662" t="s">
        <v>22</v>
      </c>
      <c r="N610" s="662" t="s">
        <v>35</v>
      </c>
      <c r="O610" s="662">
        <v>36965</v>
      </c>
      <c r="P610" s="662" t="s">
        <v>36</v>
      </c>
      <c r="Q610" s="667">
        <f t="shared" si="111"/>
        <v>37.226666999999999</v>
      </c>
      <c r="R610" s="667">
        <f t="shared" si="112"/>
        <v>140.42666700000001</v>
      </c>
      <c r="T610" s="668" t="s">
        <v>4605</v>
      </c>
      <c r="U610" s="668" t="s">
        <v>4605</v>
      </c>
      <c r="V610" s="668" t="s">
        <v>4605</v>
      </c>
      <c r="W610" s="668" t="s">
        <v>22</v>
      </c>
      <c r="X610" s="668" t="s">
        <v>22</v>
      </c>
      <c r="Y610" s="668" t="s">
        <v>22</v>
      </c>
      <c r="Z610" s="668" t="s">
        <v>22</v>
      </c>
      <c r="AB610" s="662" t="str">
        <f t="shared" si="102"/>
        <v>平15.1.1</v>
      </c>
      <c r="AC610" s="662" t="str">
        <f t="shared" si="103"/>
        <v>平15.1.1</v>
      </c>
      <c r="AD610" s="662" t="str">
        <f t="shared" si="106"/>
        <v>平</v>
      </c>
      <c r="AE610" s="662" t="str">
        <f t="shared" si="104"/>
        <v>平15.1.1</v>
      </c>
      <c r="AF610" s="662" t="str">
        <f t="shared" si="107"/>
        <v>平15.1.1</v>
      </c>
      <c r="AG610" s="662" t="str">
        <f t="shared" si="108"/>
        <v/>
      </c>
      <c r="AH610" s="662">
        <f t="shared" si="105"/>
        <v>7</v>
      </c>
      <c r="AI610" s="662" t="str">
        <f t="shared" si="109"/>
        <v>36</v>
      </c>
      <c r="AJ610" s="662" t="str">
        <f t="shared" si="110"/>
        <v>36_玉川</v>
      </c>
      <c r="AK610" s="693" t="str">
        <f>IFERROR(VLOOKUP(AJ610,観測点コードリスト!$L$2:$N$1665,3,FALSE),"")</f>
        <v>1466</v>
      </c>
    </row>
    <row r="611" spans="1:37">
      <c r="A611" s="662" t="s">
        <v>1448</v>
      </c>
      <c r="B611" s="662">
        <v>36591</v>
      </c>
      <c r="C611" s="662" t="s">
        <v>17</v>
      </c>
      <c r="D611" s="662" t="s">
        <v>1538</v>
      </c>
      <c r="E611" s="662" t="s">
        <v>1539</v>
      </c>
      <c r="F611" s="662" t="s">
        <v>1540</v>
      </c>
      <c r="G611" s="662">
        <v>37</v>
      </c>
      <c r="H611" s="662">
        <v>17.2</v>
      </c>
      <c r="I611" s="662">
        <v>140</v>
      </c>
      <c r="J611" s="662">
        <v>37.5</v>
      </c>
      <c r="K611" s="662">
        <v>433</v>
      </c>
      <c r="L611" s="662">
        <v>10</v>
      </c>
      <c r="M611" s="662">
        <v>1.5</v>
      </c>
      <c r="N611" s="662" t="s">
        <v>1135</v>
      </c>
      <c r="O611" s="662" t="s">
        <v>22</v>
      </c>
      <c r="P611" s="662" t="s">
        <v>40</v>
      </c>
      <c r="Q611" s="667">
        <f t="shared" si="111"/>
        <v>37.286667000000001</v>
      </c>
      <c r="R611" s="667">
        <f t="shared" si="112"/>
        <v>140.625</v>
      </c>
      <c r="T611" s="668" t="s">
        <v>4605</v>
      </c>
      <c r="U611" s="668" t="s">
        <v>4605</v>
      </c>
      <c r="V611" s="668" t="s">
        <v>4605</v>
      </c>
      <c r="W611" s="668" t="s">
        <v>22</v>
      </c>
      <c r="X611" s="668" t="s">
        <v>22</v>
      </c>
      <c r="Y611" s="668" t="s">
        <v>22</v>
      </c>
      <c r="Z611" s="668" t="s">
        <v>22</v>
      </c>
      <c r="AB611" s="662" t="str">
        <f t="shared" si="102"/>
        <v>昭49.11.1</v>
      </c>
      <c r="AC611" s="662" t="str">
        <f t="shared" si="103"/>
        <v>昭51.12.1</v>
      </c>
      <c r="AD611" s="662" t="str">
        <f t="shared" si="106"/>
        <v>#</v>
      </c>
      <c r="AE611" s="662" t="str">
        <f t="shared" si="104"/>
        <v>昭51.12.1</v>
      </c>
      <c r="AF611" s="662" t="str">
        <f t="shared" si="107"/>
        <v>昭51.12.1</v>
      </c>
      <c r="AG611" s="662" t="str">
        <f t="shared" si="108"/>
        <v/>
      </c>
      <c r="AH611" s="662">
        <f t="shared" si="105"/>
        <v>8</v>
      </c>
      <c r="AI611" s="662" t="str">
        <f t="shared" si="109"/>
        <v>36</v>
      </c>
      <c r="AJ611" s="662" t="str">
        <f t="shared" si="110"/>
        <v>36_小野新町</v>
      </c>
      <c r="AK611" s="693" t="str">
        <f>IFERROR(VLOOKUP(AJ611,観測点コードリスト!$L$2:$N$1665,3,FALSE),"")</f>
        <v>0304</v>
      </c>
    </row>
    <row r="612" spans="1:37" ht="18.75" hidden="1" customHeight="1">
      <c r="A612" s="662" t="s">
        <v>1448</v>
      </c>
      <c r="B612" s="662">
        <v>36597</v>
      </c>
      <c r="C612" s="662" t="s">
        <v>72</v>
      </c>
      <c r="D612" s="662" t="s">
        <v>1541</v>
      </c>
      <c r="E612" s="662" t="s">
        <v>1542</v>
      </c>
      <c r="F612" s="662" t="s">
        <v>1543</v>
      </c>
      <c r="G612" s="662">
        <v>37</v>
      </c>
      <c r="H612" s="662">
        <v>14.8</v>
      </c>
      <c r="I612" s="662">
        <v>140</v>
      </c>
      <c r="J612" s="662">
        <v>43.4</v>
      </c>
      <c r="K612" s="662">
        <v>492</v>
      </c>
      <c r="L612" s="662" t="s">
        <v>22</v>
      </c>
      <c r="M612" s="662" t="s">
        <v>22</v>
      </c>
      <c r="N612" s="662" t="s">
        <v>1544</v>
      </c>
      <c r="O612" s="662" t="s">
        <v>22</v>
      </c>
      <c r="P612" s="662" t="s">
        <v>22</v>
      </c>
      <c r="Q612" s="667">
        <f t="shared" si="111"/>
        <v>37.246667000000002</v>
      </c>
      <c r="R612" s="667">
        <f t="shared" si="112"/>
        <v>140.723333</v>
      </c>
      <c r="T612" s="668" t="s">
        <v>4605</v>
      </c>
      <c r="U612" s="668" t="s">
        <v>22</v>
      </c>
      <c r="V612" s="668" t="s">
        <v>22</v>
      </c>
      <c r="W612" s="668" t="s">
        <v>22</v>
      </c>
      <c r="X612" s="668" t="s">
        <v>22</v>
      </c>
      <c r="Y612" s="668" t="s">
        <v>22</v>
      </c>
      <c r="Z612" s="668" t="s">
        <v>22</v>
      </c>
      <c r="AB612" s="662" t="str">
        <f t="shared" si="102"/>
        <v>平26.12.3</v>
      </c>
      <c r="AC612" s="662" t="str">
        <f t="shared" si="103"/>
        <v>平26.12.3</v>
      </c>
      <c r="AD612" s="662" t="str">
        <f t="shared" si="106"/>
        <v>平</v>
      </c>
      <c r="AE612" s="662" t="str">
        <f t="shared" si="104"/>
        <v>平26.12.3</v>
      </c>
      <c r="AF612" s="662" t="str">
        <f t="shared" si="107"/>
        <v>平26.12.3</v>
      </c>
      <c r="AG612" s="662" t="str">
        <f t="shared" si="108"/>
        <v/>
      </c>
      <c r="AH612" s="662">
        <f t="shared" si="105"/>
        <v>8</v>
      </c>
      <c r="AI612" s="662" t="str">
        <f t="shared" si="109"/>
        <v>36</v>
      </c>
      <c r="AJ612" s="662" t="str">
        <f t="shared" si="110"/>
        <v>36_川前</v>
      </c>
      <c r="AK612" s="693" t="str">
        <f>IFERROR(VLOOKUP(AJ612,観測点コードリスト!$L$2:$N$1665,3,FALSE),"")</f>
        <v>1274</v>
      </c>
    </row>
    <row r="613" spans="1:37">
      <c r="A613" s="662" t="s">
        <v>1448</v>
      </c>
      <c r="B613" s="662">
        <v>36611</v>
      </c>
      <c r="C613" s="662" t="s">
        <v>17</v>
      </c>
      <c r="D613" s="662" t="s">
        <v>1545</v>
      </c>
      <c r="E613" s="662" t="s">
        <v>1546</v>
      </c>
      <c r="F613" s="662" t="s">
        <v>1547</v>
      </c>
      <c r="G613" s="662">
        <v>37</v>
      </c>
      <c r="H613" s="662">
        <v>14</v>
      </c>
      <c r="I613" s="662">
        <v>141</v>
      </c>
      <c r="J613" s="662">
        <v>0</v>
      </c>
      <c r="K613" s="662">
        <v>43</v>
      </c>
      <c r="L613" s="662">
        <v>10</v>
      </c>
      <c r="M613" s="662">
        <v>1.5</v>
      </c>
      <c r="N613" s="662" t="s">
        <v>1548</v>
      </c>
      <c r="O613" s="662" t="s">
        <v>22</v>
      </c>
      <c r="P613" s="662" t="s">
        <v>40</v>
      </c>
      <c r="Q613" s="667">
        <f t="shared" si="111"/>
        <v>37.233333000000002</v>
      </c>
      <c r="R613" s="667">
        <f t="shared" si="112"/>
        <v>141</v>
      </c>
      <c r="T613" s="668" t="s">
        <v>4605</v>
      </c>
      <c r="U613" s="668" t="s">
        <v>4605</v>
      </c>
      <c r="V613" s="668" t="s">
        <v>4605</v>
      </c>
      <c r="W613" s="668" t="s">
        <v>22</v>
      </c>
      <c r="X613" s="668" t="s">
        <v>22</v>
      </c>
      <c r="Y613" s="668" t="s">
        <v>22</v>
      </c>
      <c r="Z613" s="668" t="s">
        <v>22</v>
      </c>
      <c r="AB613" s="662" t="str">
        <f t="shared" si="102"/>
        <v>昭50.5.22</v>
      </c>
      <c r="AC613" s="662" t="str">
        <f t="shared" si="103"/>
        <v>昭51.12.13</v>
      </c>
      <c r="AD613" s="662" t="str">
        <f t="shared" si="106"/>
        <v>(</v>
      </c>
      <c r="AE613" s="662" t="str">
        <f t="shared" si="104"/>
        <v>(昭50.5.22)昭51.12.13</v>
      </c>
      <c r="AF613" s="662" t="str">
        <f t="shared" si="107"/>
        <v>昭50.5.22)昭51.12.13</v>
      </c>
      <c r="AG613" s="662">
        <f t="shared" si="108"/>
        <v>9</v>
      </c>
      <c r="AH613" s="662">
        <f t="shared" si="105"/>
        <v>18</v>
      </c>
      <c r="AI613" s="662" t="str">
        <f t="shared" si="109"/>
        <v>36</v>
      </c>
      <c r="AJ613" s="662" t="str">
        <f t="shared" si="110"/>
        <v>36_広野</v>
      </c>
      <c r="AK613" s="693" t="str">
        <f>IFERROR(VLOOKUP(AJ613,観測点コードリスト!$L$2:$N$1665,3,FALSE),"")</f>
        <v>1034</v>
      </c>
    </row>
    <row r="614" spans="1:37">
      <c r="A614" s="662" t="s">
        <v>1448</v>
      </c>
      <c r="B614" s="662">
        <v>36641</v>
      </c>
      <c r="C614" s="662" t="s">
        <v>17</v>
      </c>
      <c r="D614" s="662" t="s">
        <v>1549</v>
      </c>
      <c r="E614" s="662" t="s">
        <v>1550</v>
      </c>
      <c r="F614" s="662" t="s">
        <v>1551</v>
      </c>
      <c r="G614" s="662">
        <v>37</v>
      </c>
      <c r="H614" s="662">
        <v>12.4</v>
      </c>
      <c r="I614" s="662">
        <v>139</v>
      </c>
      <c r="J614" s="662">
        <v>47.7</v>
      </c>
      <c r="K614" s="662">
        <v>544</v>
      </c>
      <c r="L614" s="662">
        <v>10</v>
      </c>
      <c r="M614" s="662">
        <v>3</v>
      </c>
      <c r="N614" s="662" t="s">
        <v>1051</v>
      </c>
      <c r="O614" s="662">
        <v>36935</v>
      </c>
      <c r="P614" s="662" t="s">
        <v>40</v>
      </c>
      <c r="Q614" s="667">
        <f t="shared" si="111"/>
        <v>37.206667000000003</v>
      </c>
      <c r="R614" s="667">
        <f t="shared" si="112"/>
        <v>139.79499999999999</v>
      </c>
      <c r="T614" s="668" t="s">
        <v>4605</v>
      </c>
      <c r="U614" s="668" t="s">
        <v>4605</v>
      </c>
      <c r="V614" s="668" t="s">
        <v>4605</v>
      </c>
      <c r="W614" s="668" t="s">
        <v>22</v>
      </c>
      <c r="X614" s="668" t="s">
        <v>22</v>
      </c>
      <c r="Y614" s="668" t="s">
        <v>22</v>
      </c>
      <c r="Z614" s="668" t="s">
        <v>22</v>
      </c>
      <c r="AB614" s="662" t="str">
        <f t="shared" si="102"/>
        <v>昭49.11.1</v>
      </c>
      <c r="AC614" s="662" t="str">
        <f t="shared" si="103"/>
        <v>昭51.11.18</v>
      </c>
      <c r="AD614" s="662" t="str">
        <f t="shared" si="106"/>
        <v>#</v>
      </c>
      <c r="AE614" s="662" t="str">
        <f t="shared" si="104"/>
        <v>昭51.11.18</v>
      </c>
      <c r="AF614" s="662" t="str">
        <f t="shared" si="107"/>
        <v>昭51.11.18</v>
      </c>
      <c r="AG614" s="662" t="str">
        <f t="shared" si="108"/>
        <v/>
      </c>
      <c r="AH614" s="662">
        <f t="shared" si="105"/>
        <v>9</v>
      </c>
      <c r="AI614" s="662" t="str">
        <f t="shared" si="109"/>
        <v>36</v>
      </c>
      <c r="AJ614" s="662" t="str">
        <f t="shared" si="110"/>
        <v>36_田島</v>
      </c>
      <c r="AK614" s="693" t="str">
        <f>IFERROR(VLOOKUP(AJ614,観測点コードリスト!$L$2:$N$1665,3,FALSE),"")</f>
        <v>0303</v>
      </c>
    </row>
    <row r="615" spans="1:37" ht="18.75" customHeight="1">
      <c r="A615" s="662" t="s">
        <v>1448</v>
      </c>
      <c r="B615" s="662">
        <v>36667</v>
      </c>
      <c r="C615" s="662" t="s">
        <v>23</v>
      </c>
      <c r="D615" s="662" t="s">
        <v>1552</v>
      </c>
      <c r="E615" s="662" t="s">
        <v>1553</v>
      </c>
      <c r="F615" s="662" t="s">
        <v>1554</v>
      </c>
      <c r="G615" s="662">
        <v>37</v>
      </c>
      <c r="H615" s="662">
        <v>7.9</v>
      </c>
      <c r="I615" s="662">
        <v>140</v>
      </c>
      <c r="J615" s="662">
        <v>12.9</v>
      </c>
      <c r="K615" s="662">
        <v>355</v>
      </c>
      <c r="L615" s="662">
        <v>45.3</v>
      </c>
      <c r="M615" s="662" t="s">
        <v>22</v>
      </c>
      <c r="N615" s="662" t="s">
        <v>1555</v>
      </c>
      <c r="O615" s="662">
        <v>36937</v>
      </c>
      <c r="P615" s="662" t="s">
        <v>22</v>
      </c>
      <c r="Q615" s="667">
        <f t="shared" si="111"/>
        <v>37.131667</v>
      </c>
      <c r="R615" s="667">
        <f t="shared" si="112"/>
        <v>140.215</v>
      </c>
      <c r="T615" s="668" t="s">
        <v>4605</v>
      </c>
      <c r="U615" s="668" t="s">
        <v>4605</v>
      </c>
      <c r="V615" s="668" t="s">
        <v>4605</v>
      </c>
      <c r="W615" s="668" t="s">
        <v>22</v>
      </c>
      <c r="X615" s="668" t="s">
        <v>22</v>
      </c>
      <c r="Y615" s="668" t="s">
        <v>4605</v>
      </c>
      <c r="Z615" s="668" t="s">
        <v>22</v>
      </c>
      <c r="AB615" s="662" t="str">
        <f t="shared" si="102"/>
        <v>平6.1.28</v>
      </c>
      <c r="AC615" s="662" t="str">
        <f t="shared" si="103"/>
        <v>平6.1.28</v>
      </c>
      <c r="AD615" s="662" t="str">
        <f t="shared" si="106"/>
        <v>平</v>
      </c>
      <c r="AE615" s="662" t="str">
        <f t="shared" si="104"/>
        <v>平6.1.28</v>
      </c>
      <c r="AF615" s="662" t="str">
        <f t="shared" si="107"/>
        <v>平6.1.28</v>
      </c>
      <c r="AG615" s="662" t="str">
        <f t="shared" si="108"/>
        <v/>
      </c>
      <c r="AH615" s="662">
        <f t="shared" si="105"/>
        <v>7</v>
      </c>
      <c r="AI615" s="662" t="str">
        <f t="shared" si="109"/>
        <v>36</v>
      </c>
      <c r="AJ615" s="662" t="str">
        <f t="shared" si="110"/>
        <v>36_白河</v>
      </c>
      <c r="AK615" s="693" t="str">
        <f>IFERROR(VLOOKUP(AJ615,観測点コードリスト!$L$2:$N$1665,3,FALSE),"")</f>
        <v>47597</v>
      </c>
    </row>
    <row r="616" spans="1:37">
      <c r="A616" s="662" t="s">
        <v>1448</v>
      </c>
      <c r="B616" s="662">
        <v>36676</v>
      </c>
      <c r="C616" s="662" t="s">
        <v>17</v>
      </c>
      <c r="D616" s="662" t="s">
        <v>1556</v>
      </c>
      <c r="E616" s="662" t="s">
        <v>1557</v>
      </c>
      <c r="F616" s="662" t="s">
        <v>1558</v>
      </c>
      <c r="G616" s="662">
        <v>37</v>
      </c>
      <c r="H616" s="662">
        <v>8.8000000000000007</v>
      </c>
      <c r="I616" s="662">
        <v>140</v>
      </c>
      <c r="J616" s="662">
        <v>27.6</v>
      </c>
      <c r="K616" s="662">
        <v>290</v>
      </c>
      <c r="L616" s="662">
        <v>10</v>
      </c>
      <c r="M616" s="662">
        <v>1.5</v>
      </c>
      <c r="N616" s="662" t="s">
        <v>988</v>
      </c>
      <c r="O616" s="662" t="s">
        <v>22</v>
      </c>
      <c r="P616" s="662" t="s">
        <v>40</v>
      </c>
      <c r="Q616" s="667">
        <f t="shared" si="111"/>
        <v>37.146667000000001</v>
      </c>
      <c r="R616" s="667">
        <f t="shared" si="112"/>
        <v>140.46</v>
      </c>
      <c r="T616" s="668" t="s">
        <v>4605</v>
      </c>
      <c r="U616" s="668" t="s">
        <v>4605</v>
      </c>
      <c r="V616" s="668" t="s">
        <v>4605</v>
      </c>
      <c r="W616" s="668" t="s">
        <v>22</v>
      </c>
      <c r="X616" s="668" t="s">
        <v>22</v>
      </c>
      <c r="Y616" s="668" t="s">
        <v>22</v>
      </c>
      <c r="Z616" s="668" t="s">
        <v>22</v>
      </c>
      <c r="AB616" s="662" t="str">
        <f t="shared" si="102"/>
        <v>昭49.11.1</v>
      </c>
      <c r="AC616" s="662" t="str">
        <f t="shared" si="103"/>
        <v>昭51.11.26</v>
      </c>
      <c r="AD616" s="662" t="str">
        <f t="shared" si="106"/>
        <v>#</v>
      </c>
      <c r="AE616" s="662" t="str">
        <f t="shared" si="104"/>
        <v>昭51.11.26</v>
      </c>
      <c r="AF616" s="662" t="str">
        <f t="shared" si="107"/>
        <v>昭51.11.26</v>
      </c>
      <c r="AG616" s="662" t="str">
        <f t="shared" si="108"/>
        <v/>
      </c>
      <c r="AH616" s="662">
        <f t="shared" si="105"/>
        <v>9</v>
      </c>
      <c r="AI616" s="662" t="str">
        <f t="shared" si="109"/>
        <v>36</v>
      </c>
      <c r="AJ616" s="662" t="str">
        <f t="shared" si="110"/>
        <v>36_石川</v>
      </c>
      <c r="AK616" s="693" t="str">
        <f>IFERROR(VLOOKUP(AJ616,観測点コードリスト!$L$2:$N$1665,3,FALSE),"")</f>
        <v>0307</v>
      </c>
    </row>
    <row r="617" spans="1:37">
      <c r="A617" s="662" t="s">
        <v>1448</v>
      </c>
      <c r="B617" s="662">
        <v>36716</v>
      </c>
      <c r="C617" s="662" t="s">
        <v>17</v>
      </c>
      <c r="D617" s="662" t="s">
        <v>1559</v>
      </c>
      <c r="E617" s="662" t="s">
        <v>1560</v>
      </c>
      <c r="F617" s="662" t="s">
        <v>1561</v>
      </c>
      <c r="G617" s="662">
        <v>37</v>
      </c>
      <c r="H617" s="662">
        <v>0.6</v>
      </c>
      <c r="I617" s="662">
        <v>139</v>
      </c>
      <c r="J617" s="662">
        <v>22.5</v>
      </c>
      <c r="K617" s="662">
        <v>973</v>
      </c>
      <c r="L617" s="662">
        <v>10</v>
      </c>
      <c r="M617" s="662">
        <v>4.5</v>
      </c>
      <c r="N617" s="662" t="s">
        <v>745</v>
      </c>
      <c r="O617" s="662">
        <v>36940</v>
      </c>
      <c r="P617" s="662" t="s">
        <v>40</v>
      </c>
      <c r="Q617" s="667">
        <f t="shared" si="111"/>
        <v>37.01</v>
      </c>
      <c r="R617" s="667">
        <f t="shared" si="112"/>
        <v>139.375</v>
      </c>
      <c r="T617" s="668" t="s">
        <v>4605</v>
      </c>
      <c r="U617" s="668" t="s">
        <v>4605</v>
      </c>
      <c r="V617" s="668" t="s">
        <v>4605</v>
      </c>
      <c r="W617" s="668" t="s">
        <v>22</v>
      </c>
      <c r="X617" s="668" t="s">
        <v>22</v>
      </c>
      <c r="Y617" s="668" t="s">
        <v>22</v>
      </c>
      <c r="Z617" s="668" t="s">
        <v>22</v>
      </c>
      <c r="AB617" s="662" t="str">
        <f t="shared" si="102"/>
        <v>昭53.10.31</v>
      </c>
      <c r="AC617" s="662" t="str">
        <f t="shared" si="103"/>
        <v>昭53.10.31</v>
      </c>
      <c r="AD617" s="662" t="str">
        <f t="shared" si="106"/>
        <v>昭</v>
      </c>
      <c r="AE617" s="662" t="str">
        <f t="shared" si="104"/>
        <v>昭53.10.31</v>
      </c>
      <c r="AF617" s="662" t="str">
        <f t="shared" si="107"/>
        <v>昭53.10.31</v>
      </c>
      <c r="AG617" s="662" t="str">
        <f t="shared" si="108"/>
        <v/>
      </c>
      <c r="AH617" s="662">
        <f t="shared" si="105"/>
        <v>9</v>
      </c>
      <c r="AI617" s="662" t="str">
        <f t="shared" si="109"/>
        <v>36</v>
      </c>
      <c r="AJ617" s="662" t="str">
        <f t="shared" si="110"/>
        <v>36_桧枝岐</v>
      </c>
      <c r="AK617" s="693" t="str">
        <f>IFERROR(VLOOKUP(AJ617,観測点コードリスト!$L$2:$N$1665,3,FALSE),"")</f>
        <v>1295</v>
      </c>
    </row>
    <row r="618" spans="1:37" hidden="1">
      <c r="A618" s="662" t="s">
        <v>1448</v>
      </c>
      <c r="B618" s="662">
        <v>36726</v>
      </c>
      <c r="C618" s="662" t="s">
        <v>72</v>
      </c>
      <c r="D618" s="662" t="s">
        <v>1562</v>
      </c>
      <c r="E618" s="662" t="s">
        <v>1563</v>
      </c>
      <c r="F618" s="662" t="s">
        <v>1564</v>
      </c>
      <c r="G618" s="662">
        <v>37</v>
      </c>
      <c r="H618" s="662">
        <v>5.5</v>
      </c>
      <c r="I618" s="662">
        <v>139</v>
      </c>
      <c r="J618" s="662">
        <v>31.9</v>
      </c>
      <c r="K618" s="662">
        <v>690</v>
      </c>
      <c r="L618" s="662" t="s">
        <v>22</v>
      </c>
      <c r="M618" s="662" t="s">
        <v>22</v>
      </c>
      <c r="N618" s="662" t="s">
        <v>1565</v>
      </c>
      <c r="O618" s="662" t="s">
        <v>22</v>
      </c>
      <c r="P618" s="662" t="s">
        <v>22</v>
      </c>
      <c r="Q618" s="667">
        <f t="shared" si="111"/>
        <v>37.091667000000001</v>
      </c>
      <c r="R618" s="667">
        <f t="shared" si="112"/>
        <v>139.531667</v>
      </c>
      <c r="T618" s="668" t="s">
        <v>4605</v>
      </c>
      <c r="U618" s="668" t="s">
        <v>22</v>
      </c>
      <c r="V618" s="668" t="s">
        <v>22</v>
      </c>
      <c r="W618" s="668" t="s">
        <v>22</v>
      </c>
      <c r="X618" s="668" t="s">
        <v>22</v>
      </c>
      <c r="Y618" s="668" t="s">
        <v>22</v>
      </c>
      <c r="Z618" s="668" t="s">
        <v>22</v>
      </c>
      <c r="AB618" s="662" t="str">
        <f t="shared" si="102"/>
        <v>昭53.8.9</v>
      </c>
      <c r="AC618" s="662" t="str">
        <f t="shared" si="103"/>
        <v>昭53.8.9</v>
      </c>
      <c r="AD618" s="662" t="str">
        <f t="shared" si="106"/>
        <v>昭</v>
      </c>
      <c r="AE618" s="662" t="str">
        <f t="shared" si="104"/>
        <v>昭53.8.9</v>
      </c>
      <c r="AF618" s="662" t="str">
        <f t="shared" si="107"/>
        <v>昭53.8.9</v>
      </c>
      <c r="AG618" s="662" t="str">
        <f t="shared" si="108"/>
        <v/>
      </c>
      <c r="AH618" s="662">
        <f t="shared" si="105"/>
        <v>7</v>
      </c>
      <c r="AI618" s="662" t="str">
        <f t="shared" si="109"/>
        <v>36</v>
      </c>
      <c r="AJ618" s="662" t="str">
        <f t="shared" si="110"/>
        <v>36_舘岩</v>
      </c>
      <c r="AK618" s="693" t="str">
        <f>IFERROR(VLOOKUP(AJ618,観測点コードリスト!$L$2:$N$1665,3,FALSE),"")</f>
        <v>1269</v>
      </c>
    </row>
    <row r="619" spans="1:37" hidden="1">
      <c r="A619" s="662" t="s">
        <v>1448</v>
      </c>
      <c r="B619" s="662">
        <v>36781</v>
      </c>
      <c r="C619" s="662" t="s">
        <v>72</v>
      </c>
      <c r="D619" s="662" t="s">
        <v>1566</v>
      </c>
      <c r="E619" s="662" t="s">
        <v>1567</v>
      </c>
      <c r="F619" s="662" t="s">
        <v>1568</v>
      </c>
      <c r="G619" s="662">
        <v>37</v>
      </c>
      <c r="H619" s="662">
        <v>3.9</v>
      </c>
      <c r="I619" s="662">
        <v>140</v>
      </c>
      <c r="J619" s="662">
        <v>52.6</v>
      </c>
      <c r="K619" s="662">
        <v>12</v>
      </c>
      <c r="L619" s="662" t="s">
        <v>22</v>
      </c>
      <c r="M619" s="662" t="s">
        <v>22</v>
      </c>
      <c r="N619" s="662" t="s">
        <v>266</v>
      </c>
      <c r="O619" s="662" t="s">
        <v>22</v>
      </c>
      <c r="P619" s="662" t="s">
        <v>22</v>
      </c>
      <c r="Q619" s="667">
        <f t="shared" si="111"/>
        <v>37.064999999999998</v>
      </c>
      <c r="R619" s="667">
        <f t="shared" si="112"/>
        <v>140.876667</v>
      </c>
      <c r="T619" s="668" t="s">
        <v>4605</v>
      </c>
      <c r="U619" s="668" t="s">
        <v>22</v>
      </c>
      <c r="V619" s="668" t="s">
        <v>22</v>
      </c>
      <c r="W619" s="668" t="s">
        <v>22</v>
      </c>
      <c r="X619" s="668" t="s">
        <v>22</v>
      </c>
      <c r="Y619" s="668" t="s">
        <v>22</v>
      </c>
      <c r="Z619" s="668" t="s">
        <v>22</v>
      </c>
      <c r="AB619" s="662" t="str">
        <f t="shared" si="102"/>
        <v>昭49.11.1</v>
      </c>
      <c r="AC619" s="662" t="str">
        <f t="shared" si="103"/>
        <v>-</v>
      </c>
      <c r="AD619" s="662" t="str">
        <f t="shared" si="106"/>
        <v>#</v>
      </c>
      <c r="AE619" s="662" t="str">
        <f t="shared" si="104"/>
        <v/>
      </c>
      <c r="AF619" s="662" t="str">
        <f t="shared" si="107"/>
        <v/>
      </c>
      <c r="AG619" s="662" t="str">
        <f t="shared" si="108"/>
        <v/>
      </c>
      <c r="AH619" s="662">
        <f t="shared" si="105"/>
        <v>0</v>
      </c>
      <c r="AI619" s="662" t="str">
        <f t="shared" si="109"/>
        <v>36</v>
      </c>
      <c r="AJ619" s="662" t="str">
        <f t="shared" si="110"/>
        <v>36_平</v>
      </c>
      <c r="AK619" s="693" t="str">
        <f>IFERROR(VLOOKUP(AJ619,観測点コードリスト!$L$2:$N$1665,3,FALSE),"")</f>
        <v>0310</v>
      </c>
    </row>
    <row r="620" spans="1:37" ht="18.75" customHeight="1">
      <c r="A620" s="662" t="s">
        <v>1448</v>
      </c>
      <c r="B620" s="662">
        <v>36821</v>
      </c>
      <c r="C620" s="662" t="s">
        <v>17</v>
      </c>
      <c r="D620" s="662" t="s">
        <v>1569</v>
      </c>
      <c r="E620" s="662" t="s">
        <v>1570</v>
      </c>
      <c r="F620" s="662" t="s">
        <v>1571</v>
      </c>
      <c r="G620" s="662">
        <v>36</v>
      </c>
      <c r="H620" s="662">
        <v>56.3</v>
      </c>
      <c r="I620" s="662">
        <v>140</v>
      </c>
      <c r="J620" s="662">
        <v>24.5</v>
      </c>
      <c r="K620" s="662">
        <v>183</v>
      </c>
      <c r="L620" s="662">
        <v>6.4</v>
      </c>
      <c r="M620" s="662">
        <v>1.5</v>
      </c>
      <c r="N620" s="662" t="s">
        <v>984</v>
      </c>
      <c r="O620" s="662" t="s">
        <v>22</v>
      </c>
      <c r="P620" s="662" t="s">
        <v>22</v>
      </c>
      <c r="Q620" s="667">
        <f t="shared" si="111"/>
        <v>36.938333</v>
      </c>
      <c r="R620" s="667">
        <f t="shared" si="112"/>
        <v>140.408333</v>
      </c>
      <c r="T620" s="668" t="s">
        <v>4605</v>
      </c>
      <c r="U620" s="668" t="s">
        <v>4605</v>
      </c>
      <c r="V620" s="668" t="s">
        <v>4605</v>
      </c>
      <c r="W620" s="668" t="s">
        <v>22</v>
      </c>
      <c r="X620" s="668" t="s">
        <v>22</v>
      </c>
      <c r="Y620" s="668" t="s">
        <v>22</v>
      </c>
      <c r="Z620" s="668" t="s">
        <v>22</v>
      </c>
      <c r="AB620" s="662" t="str">
        <f t="shared" si="102"/>
        <v>昭49.11.1</v>
      </c>
      <c r="AC620" s="662" t="str">
        <f t="shared" si="103"/>
        <v>昭51.11.25</v>
      </c>
      <c r="AD620" s="662" t="str">
        <f t="shared" si="106"/>
        <v>#</v>
      </c>
      <c r="AE620" s="662" t="str">
        <f t="shared" si="104"/>
        <v>昭51.11.25</v>
      </c>
      <c r="AF620" s="662" t="str">
        <f t="shared" si="107"/>
        <v>昭51.11.25</v>
      </c>
      <c r="AG620" s="662" t="str">
        <f t="shared" si="108"/>
        <v/>
      </c>
      <c r="AH620" s="662">
        <f t="shared" si="105"/>
        <v>9</v>
      </c>
      <c r="AI620" s="662" t="str">
        <f t="shared" si="109"/>
        <v>36</v>
      </c>
      <c r="AJ620" s="662" t="str">
        <f t="shared" si="110"/>
        <v>36_東白川</v>
      </c>
      <c r="AK620" s="693" t="str">
        <f>IFERROR(VLOOKUP(AJ620,観測点コードリスト!$L$2:$N$1665,3,FALSE),"")</f>
        <v>0312</v>
      </c>
    </row>
    <row r="621" spans="1:37" ht="18.75" customHeight="1">
      <c r="A621" s="662" t="s">
        <v>1448</v>
      </c>
      <c r="B621" s="662">
        <v>36836</v>
      </c>
      <c r="C621" s="662" t="s">
        <v>17</v>
      </c>
      <c r="D621" s="662" t="s">
        <v>1205</v>
      </c>
      <c r="E621" s="662" t="s">
        <v>1206</v>
      </c>
      <c r="F621" s="662" t="s">
        <v>1572</v>
      </c>
      <c r="G621" s="662">
        <v>36</v>
      </c>
      <c r="H621" s="662">
        <v>56</v>
      </c>
      <c r="I621" s="662">
        <v>140</v>
      </c>
      <c r="J621" s="662">
        <v>44</v>
      </c>
      <c r="K621" s="662">
        <v>25</v>
      </c>
      <c r="L621" s="662">
        <v>10</v>
      </c>
      <c r="M621" s="662">
        <v>1.5</v>
      </c>
      <c r="N621" s="662" t="s">
        <v>1573</v>
      </c>
      <c r="O621" s="662" t="s">
        <v>22</v>
      </c>
      <c r="P621" s="662" t="s">
        <v>40</v>
      </c>
      <c r="Q621" s="667">
        <f t="shared" si="111"/>
        <v>36.933332999999998</v>
      </c>
      <c r="R621" s="667">
        <f t="shared" si="112"/>
        <v>140.73333299999999</v>
      </c>
      <c r="T621" s="668" t="s">
        <v>4605</v>
      </c>
      <c r="U621" s="668" t="s">
        <v>4605</v>
      </c>
      <c r="V621" s="668" t="s">
        <v>4605</v>
      </c>
      <c r="W621" s="668" t="s">
        <v>22</v>
      </c>
      <c r="X621" s="668" t="s">
        <v>22</v>
      </c>
      <c r="Y621" s="668" t="s">
        <v>22</v>
      </c>
      <c r="Z621" s="668" t="s">
        <v>22</v>
      </c>
      <c r="AB621" s="662" t="str">
        <f t="shared" si="102"/>
        <v>平21.3.6</v>
      </c>
      <c r="AC621" s="662" t="str">
        <f t="shared" si="103"/>
        <v>平21.3.6</v>
      </c>
      <c r="AD621" s="662" t="str">
        <f t="shared" si="106"/>
        <v>平</v>
      </c>
      <c r="AE621" s="662" t="str">
        <f t="shared" si="104"/>
        <v>平21.3.6</v>
      </c>
      <c r="AF621" s="662" t="str">
        <f t="shared" si="107"/>
        <v>平21.3.6</v>
      </c>
      <c r="AG621" s="662" t="str">
        <f t="shared" si="108"/>
        <v/>
      </c>
      <c r="AH621" s="662">
        <f t="shared" si="105"/>
        <v>7</v>
      </c>
      <c r="AI621" s="662" t="str">
        <f t="shared" si="109"/>
        <v>36</v>
      </c>
      <c r="AJ621" s="662" t="str">
        <f t="shared" si="110"/>
        <v>36_山田</v>
      </c>
      <c r="AK621" s="693" t="str">
        <f>IFERROR(VLOOKUP(AJ621,観測点コードリスト!$L$2:$N$1665,3,FALSE),"")</f>
        <v>1607</v>
      </c>
    </row>
    <row r="622" spans="1:37" hidden="1">
      <c r="A622" s="662" t="s">
        <v>1448</v>
      </c>
      <c r="B622" s="662">
        <v>36846</v>
      </c>
      <c r="C622" s="662" t="s">
        <v>23</v>
      </c>
      <c r="D622" s="662" t="s">
        <v>1574</v>
      </c>
      <c r="E622" s="662" t="s">
        <v>1575</v>
      </c>
      <c r="F622" s="662" t="s">
        <v>1576</v>
      </c>
      <c r="G622" s="662">
        <v>36</v>
      </c>
      <c r="H622" s="662">
        <v>56.8</v>
      </c>
      <c r="I622" s="662">
        <v>140</v>
      </c>
      <c r="J622" s="662">
        <v>54.2</v>
      </c>
      <c r="K622" s="662">
        <v>3</v>
      </c>
      <c r="L622" s="662" t="s">
        <v>22</v>
      </c>
      <c r="M622" s="662" t="s">
        <v>22</v>
      </c>
      <c r="N622" s="662" t="s">
        <v>1420</v>
      </c>
      <c r="O622" s="662" t="s">
        <v>22</v>
      </c>
      <c r="P622" s="662" t="s">
        <v>260</v>
      </c>
      <c r="Q622" s="667">
        <f t="shared" si="111"/>
        <v>36.946666999999998</v>
      </c>
      <c r="R622" s="667">
        <f t="shared" si="112"/>
        <v>140.903333</v>
      </c>
      <c r="T622" s="668" t="s">
        <v>4605</v>
      </c>
      <c r="U622" s="668" t="s">
        <v>4605</v>
      </c>
      <c r="V622" s="668" t="s">
        <v>22</v>
      </c>
      <c r="W622" s="668" t="s">
        <v>22</v>
      </c>
      <c r="X622" s="668" t="s">
        <v>22</v>
      </c>
      <c r="Y622" s="668" t="s">
        <v>4605</v>
      </c>
      <c r="Z622" s="668" t="s">
        <v>22</v>
      </c>
      <c r="AB622" s="662" t="str">
        <f t="shared" si="102"/>
        <v>昭49.11.1</v>
      </c>
      <c r="AC622" s="662" t="str">
        <f t="shared" si="103"/>
        <v>昭50.3.17</v>
      </c>
      <c r="AD622" s="662" t="str">
        <f t="shared" si="106"/>
        <v>#</v>
      </c>
      <c r="AE622" s="662" t="str">
        <f t="shared" si="104"/>
        <v>昭50.3.17</v>
      </c>
      <c r="AF622" s="662" t="str">
        <f t="shared" si="107"/>
        <v>昭50.3.17</v>
      </c>
      <c r="AG622" s="662" t="str">
        <f t="shared" si="108"/>
        <v/>
      </c>
      <c r="AH622" s="662">
        <f t="shared" si="105"/>
        <v>8</v>
      </c>
      <c r="AI622" s="662" t="str">
        <f t="shared" si="109"/>
        <v>36</v>
      </c>
      <c r="AJ622" s="662" t="str">
        <f t="shared" si="110"/>
        <v>36_小名浜</v>
      </c>
      <c r="AK622" s="693" t="str">
        <f>IFERROR(VLOOKUP(AJ622,観測点コードリスト!$L$2:$N$1665,3,FALSE),"")</f>
        <v>47598</v>
      </c>
    </row>
    <row r="623" spans="1:37">
      <c r="A623" s="662" t="s">
        <v>1448</v>
      </c>
      <c r="B623" s="662">
        <v>36846</v>
      </c>
      <c r="C623" s="662" t="s">
        <v>23</v>
      </c>
      <c r="D623" s="662" t="s">
        <v>1574</v>
      </c>
      <c r="E623" s="662" t="s">
        <v>1575</v>
      </c>
      <c r="F623" s="662" t="s">
        <v>1577</v>
      </c>
      <c r="G623" s="662">
        <v>36</v>
      </c>
      <c r="H623" s="662">
        <v>57.8</v>
      </c>
      <c r="I623" s="662">
        <v>140</v>
      </c>
      <c r="J623" s="662">
        <v>53</v>
      </c>
      <c r="K623" s="662">
        <v>5</v>
      </c>
      <c r="L623" s="662">
        <v>20</v>
      </c>
      <c r="M623" s="662" t="s">
        <v>22</v>
      </c>
      <c r="N623" s="662" t="s">
        <v>1420</v>
      </c>
      <c r="O623" s="662" t="s">
        <v>22</v>
      </c>
      <c r="P623" s="662" t="s">
        <v>262</v>
      </c>
      <c r="Q623" s="667">
        <f t="shared" si="111"/>
        <v>36.963332999999999</v>
      </c>
      <c r="R623" s="667">
        <f t="shared" si="112"/>
        <v>140.88333299999999</v>
      </c>
      <c r="T623" s="668" t="s">
        <v>22</v>
      </c>
      <c r="U623" s="668" t="s">
        <v>22</v>
      </c>
      <c r="V623" s="668" t="s">
        <v>4605</v>
      </c>
      <c r="W623" s="668" t="s">
        <v>22</v>
      </c>
      <c r="X623" s="668" t="s">
        <v>22</v>
      </c>
      <c r="Y623" s="668" t="s">
        <v>22</v>
      </c>
      <c r="Z623" s="668" t="s">
        <v>22</v>
      </c>
      <c r="AB623" s="662" t="str">
        <f t="shared" si="102"/>
        <v>-</v>
      </c>
      <c r="AC623" s="662" t="str">
        <f t="shared" si="103"/>
        <v>昭50.3.17</v>
      </c>
      <c r="AD623" s="662" t="str">
        <f t="shared" si="106"/>
        <v>#</v>
      </c>
      <c r="AE623" s="662" t="str">
        <f t="shared" si="104"/>
        <v>昭50.3.17</v>
      </c>
      <c r="AF623" s="662" t="str">
        <f t="shared" si="107"/>
        <v>昭50.3.17</v>
      </c>
      <c r="AG623" s="662" t="str">
        <f t="shared" si="108"/>
        <v/>
      </c>
      <c r="AH623" s="662">
        <f t="shared" si="105"/>
        <v>8</v>
      </c>
      <c r="AI623" s="662" t="str">
        <f t="shared" si="109"/>
        <v>36</v>
      </c>
      <c r="AJ623" s="662" t="str">
        <f t="shared" si="110"/>
        <v>36_小名浜</v>
      </c>
      <c r="AK623" s="693" t="str">
        <f>IFERROR(VLOOKUP(AJ623,観測点コードリスト!$L$2:$N$1665,3,FALSE),"")</f>
        <v>47598</v>
      </c>
    </row>
    <row r="624" spans="1:37" hidden="1">
      <c r="A624" s="662" t="s">
        <v>1448</v>
      </c>
      <c r="B624" s="662">
        <v>36905</v>
      </c>
      <c r="C624" s="662" t="s">
        <v>4609</v>
      </c>
      <c r="D624" s="662" t="s">
        <v>1482</v>
      </c>
      <c r="E624" s="662" t="s">
        <v>1483</v>
      </c>
      <c r="F624" s="662" t="s">
        <v>1484</v>
      </c>
      <c r="G624" s="662">
        <v>37</v>
      </c>
      <c r="H624" s="662">
        <v>35.299999999999997</v>
      </c>
      <c r="I624" s="662">
        <v>139</v>
      </c>
      <c r="J624" s="662">
        <v>39.4</v>
      </c>
      <c r="K624" s="662">
        <v>165</v>
      </c>
      <c r="L624" s="662" t="s">
        <v>22</v>
      </c>
      <c r="M624" s="662" t="s">
        <v>22</v>
      </c>
      <c r="N624" s="662" t="s">
        <v>4689</v>
      </c>
      <c r="O624" s="662" t="s">
        <v>4740</v>
      </c>
      <c r="P624" s="662" t="s">
        <v>22</v>
      </c>
      <c r="Q624" s="667">
        <f t="shared" si="111"/>
        <v>37.588332999999999</v>
      </c>
      <c r="R624" s="667">
        <f t="shared" si="112"/>
        <v>139.656667</v>
      </c>
      <c r="T624" s="668" t="s">
        <v>22</v>
      </c>
      <c r="U624" s="668" t="s">
        <v>22</v>
      </c>
      <c r="V624" s="668" t="s">
        <v>22</v>
      </c>
      <c r="W624" s="668" t="s">
        <v>22</v>
      </c>
      <c r="X624" s="668" t="s">
        <v>4605</v>
      </c>
      <c r="Y624" s="668" t="s">
        <v>22</v>
      </c>
      <c r="Z624" s="668" t="s">
        <v>22</v>
      </c>
      <c r="AB624" s="662" t="str">
        <f t="shared" si="102"/>
        <v>-</v>
      </c>
      <c r="AC624" s="662" t="str">
        <f t="shared" si="103"/>
        <v>昭55.11.6</v>
      </c>
      <c r="AD624" s="662" t="str">
        <f t="shared" si="106"/>
        <v>昭</v>
      </c>
      <c r="AE624" s="662" t="str">
        <f t="shared" si="104"/>
        <v>昭55.11.6</v>
      </c>
      <c r="AF624" s="662" t="str">
        <f t="shared" si="107"/>
        <v>昭55.11.6</v>
      </c>
      <c r="AG624" s="662" t="str">
        <f t="shared" si="108"/>
        <v/>
      </c>
      <c r="AH624" s="662">
        <f t="shared" si="105"/>
        <v>8</v>
      </c>
      <c r="AI624" s="662" t="str">
        <f t="shared" si="109"/>
        <v>36</v>
      </c>
      <c r="AJ624" s="662" t="str">
        <f t="shared" si="110"/>
        <v>36_西会津</v>
      </c>
      <c r="AK624" s="693" t="str">
        <f>IFERROR(VLOOKUP(AJ624,観測点コードリスト!$L$2:$N$1665,3,FALSE),"")</f>
        <v>1031</v>
      </c>
    </row>
    <row r="625" spans="1:37" hidden="1">
      <c r="A625" s="662" t="s">
        <v>1448</v>
      </c>
      <c r="B625" s="662">
        <v>36910</v>
      </c>
      <c r="C625" s="662" t="s">
        <v>4609</v>
      </c>
      <c r="D625" s="662" t="s">
        <v>1486</v>
      </c>
      <c r="E625" s="662" t="s">
        <v>1487</v>
      </c>
      <c r="F625" s="662" t="s">
        <v>1488</v>
      </c>
      <c r="G625" s="662">
        <v>37</v>
      </c>
      <c r="H625" s="662">
        <v>33.1</v>
      </c>
      <c r="I625" s="662">
        <v>140</v>
      </c>
      <c r="J625" s="662">
        <v>6.5</v>
      </c>
      <c r="K625" s="662">
        <v>519</v>
      </c>
      <c r="L625" s="662" t="s">
        <v>22</v>
      </c>
      <c r="M625" s="662" t="s">
        <v>22</v>
      </c>
      <c r="N625" s="662" t="s">
        <v>4690</v>
      </c>
      <c r="O625" s="662" t="s">
        <v>4740</v>
      </c>
      <c r="P625" s="662" t="s">
        <v>22</v>
      </c>
      <c r="Q625" s="667">
        <f t="shared" si="111"/>
        <v>37.551667000000002</v>
      </c>
      <c r="R625" s="667">
        <f t="shared" si="112"/>
        <v>140.10833299999999</v>
      </c>
      <c r="T625" s="668" t="s">
        <v>22</v>
      </c>
      <c r="U625" s="668" t="s">
        <v>22</v>
      </c>
      <c r="V625" s="668" t="s">
        <v>22</v>
      </c>
      <c r="W625" s="668" t="s">
        <v>22</v>
      </c>
      <c r="X625" s="668" t="s">
        <v>4605</v>
      </c>
      <c r="Y625" s="668" t="s">
        <v>22</v>
      </c>
      <c r="Z625" s="668" t="s">
        <v>22</v>
      </c>
      <c r="AB625" s="662" t="str">
        <f t="shared" si="102"/>
        <v>-</v>
      </c>
      <c r="AC625" s="662" t="str">
        <f t="shared" si="103"/>
        <v>昭54.11.9</v>
      </c>
      <c r="AD625" s="662" t="str">
        <f t="shared" si="106"/>
        <v>昭</v>
      </c>
      <c r="AE625" s="662" t="str">
        <f t="shared" si="104"/>
        <v>昭54.11.9</v>
      </c>
      <c r="AF625" s="662" t="str">
        <f t="shared" si="107"/>
        <v>昭54.11.9</v>
      </c>
      <c r="AG625" s="662" t="str">
        <f t="shared" si="108"/>
        <v/>
      </c>
      <c r="AH625" s="662">
        <f t="shared" si="105"/>
        <v>8</v>
      </c>
      <c r="AI625" s="662" t="str">
        <f t="shared" si="109"/>
        <v>36</v>
      </c>
      <c r="AJ625" s="662" t="str">
        <f t="shared" si="110"/>
        <v>36_猪苗代</v>
      </c>
      <c r="AK625" s="693" t="str">
        <f>IFERROR(VLOOKUP(AJ625,観測点コードリスト!$L$2:$N$1665,3,FALSE),"")</f>
        <v>0290</v>
      </c>
    </row>
    <row r="626" spans="1:37" hidden="1">
      <c r="A626" s="662" t="s">
        <v>1448</v>
      </c>
      <c r="B626" s="662">
        <v>36915</v>
      </c>
      <c r="C626" s="662" t="s">
        <v>4609</v>
      </c>
      <c r="D626" s="662" t="s">
        <v>1507</v>
      </c>
      <c r="E626" s="662" t="s">
        <v>1508</v>
      </c>
      <c r="F626" s="662" t="s">
        <v>1509</v>
      </c>
      <c r="G626" s="662">
        <v>37</v>
      </c>
      <c r="H626" s="662">
        <v>20.6</v>
      </c>
      <c r="I626" s="662">
        <v>139</v>
      </c>
      <c r="J626" s="662">
        <v>18.8</v>
      </c>
      <c r="K626" s="662">
        <v>377</v>
      </c>
      <c r="L626" s="662" t="s">
        <v>22</v>
      </c>
      <c r="M626" s="662" t="s">
        <v>22</v>
      </c>
      <c r="N626" s="662" t="s">
        <v>4691</v>
      </c>
      <c r="O626" s="662" t="s">
        <v>4740</v>
      </c>
      <c r="P626" s="662" t="s">
        <v>22</v>
      </c>
      <c r="Q626" s="667">
        <f t="shared" si="111"/>
        <v>37.343333000000001</v>
      </c>
      <c r="R626" s="667">
        <f t="shared" si="112"/>
        <v>139.313333</v>
      </c>
      <c r="T626" s="668" t="s">
        <v>22</v>
      </c>
      <c r="U626" s="668" t="s">
        <v>22</v>
      </c>
      <c r="V626" s="668" t="s">
        <v>22</v>
      </c>
      <c r="W626" s="668" t="s">
        <v>22</v>
      </c>
      <c r="X626" s="668" t="s">
        <v>4605</v>
      </c>
      <c r="Y626" s="668" t="s">
        <v>22</v>
      </c>
      <c r="Z626" s="668" t="s">
        <v>22</v>
      </c>
      <c r="AB626" s="662" t="str">
        <f t="shared" si="102"/>
        <v>-</v>
      </c>
      <c r="AC626" s="662" t="str">
        <f t="shared" si="103"/>
        <v>昭54.11.12</v>
      </c>
      <c r="AD626" s="662" t="str">
        <f t="shared" si="106"/>
        <v>昭</v>
      </c>
      <c r="AE626" s="662" t="str">
        <f t="shared" si="104"/>
        <v>昭54.11.12</v>
      </c>
      <c r="AF626" s="662" t="str">
        <f t="shared" si="107"/>
        <v>昭54.11.12</v>
      </c>
      <c r="AG626" s="662" t="str">
        <f t="shared" si="108"/>
        <v/>
      </c>
      <c r="AH626" s="662">
        <f t="shared" si="105"/>
        <v>9</v>
      </c>
      <c r="AI626" s="662" t="str">
        <f t="shared" si="109"/>
        <v>36</v>
      </c>
      <c r="AJ626" s="662" t="str">
        <f t="shared" si="110"/>
        <v>36_只見</v>
      </c>
      <c r="AK626" s="693" t="str">
        <f>IFERROR(VLOOKUP(AJ626,観測点コードリスト!$L$2:$N$1665,3,FALSE),"")</f>
        <v>0297</v>
      </c>
    </row>
    <row r="627" spans="1:37" ht="18.75" hidden="1" customHeight="1">
      <c r="A627" s="662" t="s">
        <v>1448</v>
      </c>
      <c r="B627" s="662">
        <v>36921</v>
      </c>
      <c r="C627" s="662" t="s">
        <v>4609</v>
      </c>
      <c r="D627" s="662" t="s">
        <v>174</v>
      </c>
      <c r="E627" s="662" t="s">
        <v>1369</v>
      </c>
      <c r="F627" s="662" t="s">
        <v>1496</v>
      </c>
      <c r="G627" s="662">
        <v>37</v>
      </c>
      <c r="H627" s="662">
        <v>28.4</v>
      </c>
      <c r="I627" s="662">
        <v>139</v>
      </c>
      <c r="J627" s="662">
        <v>31.7</v>
      </c>
      <c r="K627" s="662">
        <v>296</v>
      </c>
      <c r="L627" s="662" t="s">
        <v>22</v>
      </c>
      <c r="M627" s="662" t="s">
        <v>22</v>
      </c>
      <c r="N627" s="662" t="s">
        <v>4689</v>
      </c>
      <c r="O627" s="662" t="s">
        <v>4740</v>
      </c>
      <c r="P627" s="662" t="s">
        <v>22</v>
      </c>
      <c r="Q627" s="667">
        <f t="shared" si="111"/>
        <v>37.473332999999997</v>
      </c>
      <c r="R627" s="667">
        <f t="shared" si="112"/>
        <v>139.528333</v>
      </c>
      <c r="T627" s="668" t="s">
        <v>22</v>
      </c>
      <c r="U627" s="668" t="s">
        <v>22</v>
      </c>
      <c r="V627" s="668" t="s">
        <v>22</v>
      </c>
      <c r="W627" s="668" t="s">
        <v>22</v>
      </c>
      <c r="X627" s="668" t="s">
        <v>4605</v>
      </c>
      <c r="Y627" s="668" t="s">
        <v>22</v>
      </c>
      <c r="Z627" s="668" t="s">
        <v>22</v>
      </c>
      <c r="AB627" s="662" t="str">
        <f t="shared" si="102"/>
        <v>-</v>
      </c>
      <c r="AC627" s="662" t="str">
        <f t="shared" si="103"/>
        <v>昭55.11.6</v>
      </c>
      <c r="AD627" s="662" t="str">
        <f t="shared" si="106"/>
        <v>昭</v>
      </c>
      <c r="AE627" s="662" t="str">
        <f t="shared" si="104"/>
        <v>昭55.11.6</v>
      </c>
      <c r="AF627" s="662" t="str">
        <f t="shared" si="107"/>
        <v>昭55.11.6</v>
      </c>
      <c r="AG627" s="662" t="str">
        <f t="shared" si="108"/>
        <v/>
      </c>
      <c r="AH627" s="662">
        <f t="shared" si="105"/>
        <v>8</v>
      </c>
      <c r="AI627" s="662" t="str">
        <f t="shared" si="109"/>
        <v>36</v>
      </c>
      <c r="AJ627" s="662" t="str">
        <f t="shared" si="110"/>
        <v>36_金山</v>
      </c>
      <c r="AK627" s="693" t="str">
        <f>IFERROR(VLOOKUP(AJ627,観測点コードリスト!$L$2:$N$1665,3,FALSE),"")</f>
        <v>1044</v>
      </c>
    </row>
    <row r="628" spans="1:37" hidden="1">
      <c r="A628" s="662" t="s">
        <v>1448</v>
      </c>
      <c r="B628" s="662">
        <v>36923</v>
      </c>
      <c r="C628" s="662" t="s">
        <v>23</v>
      </c>
      <c r="D628" s="662" t="s">
        <v>1498</v>
      </c>
      <c r="E628" s="662" t="s">
        <v>1499</v>
      </c>
      <c r="F628" s="662" t="s">
        <v>1500</v>
      </c>
      <c r="G628" s="662">
        <v>37</v>
      </c>
      <c r="H628" s="662">
        <v>29.3</v>
      </c>
      <c r="I628" s="662">
        <v>139</v>
      </c>
      <c r="J628" s="662">
        <v>54.6</v>
      </c>
      <c r="K628" s="662">
        <v>212</v>
      </c>
      <c r="L628" s="662" t="s">
        <v>22</v>
      </c>
      <c r="M628" s="662" t="s">
        <v>22</v>
      </c>
      <c r="N628" s="662" t="s">
        <v>4658</v>
      </c>
      <c r="O628" s="662" t="s">
        <v>4740</v>
      </c>
      <c r="P628" s="662" t="s">
        <v>22</v>
      </c>
      <c r="Q628" s="667">
        <f t="shared" si="111"/>
        <v>37.488332999999997</v>
      </c>
      <c r="R628" s="667">
        <f t="shared" si="112"/>
        <v>139.91</v>
      </c>
      <c r="T628" s="668" t="s">
        <v>22</v>
      </c>
      <c r="U628" s="668" t="s">
        <v>22</v>
      </c>
      <c r="V628" s="668" t="s">
        <v>22</v>
      </c>
      <c r="W628" s="668" t="s">
        <v>22</v>
      </c>
      <c r="X628" s="668" t="s">
        <v>4605</v>
      </c>
      <c r="Y628" s="668" t="s">
        <v>22</v>
      </c>
      <c r="Z628" s="668" t="s">
        <v>22</v>
      </c>
      <c r="AB628" s="662" t="str">
        <f t="shared" si="102"/>
        <v>-</v>
      </c>
      <c r="AC628" s="662" t="str">
        <f t="shared" si="103"/>
        <v>平10.3.2</v>
      </c>
      <c r="AD628" s="662" t="str">
        <f t="shared" si="106"/>
        <v>平</v>
      </c>
      <c r="AE628" s="662" t="str">
        <f t="shared" si="104"/>
        <v>平10.3.2</v>
      </c>
      <c r="AF628" s="662" t="str">
        <f t="shared" si="107"/>
        <v>平10.3.2</v>
      </c>
      <c r="AG628" s="662" t="str">
        <f t="shared" si="108"/>
        <v/>
      </c>
      <c r="AH628" s="662">
        <f t="shared" si="105"/>
        <v>7</v>
      </c>
      <c r="AI628" s="662" t="str">
        <f t="shared" si="109"/>
        <v>36</v>
      </c>
      <c r="AJ628" s="662" t="str">
        <f t="shared" si="110"/>
        <v>36_若松</v>
      </c>
      <c r="AK628" s="693" t="str">
        <f>IFERROR(VLOOKUP(AJ628,観測点コードリスト!$L$2:$N$1665,3,FALSE),"")</f>
        <v>47570</v>
      </c>
    </row>
    <row r="629" spans="1:37" ht="18.75" hidden="1" customHeight="1">
      <c r="A629" s="662" t="s">
        <v>1448</v>
      </c>
      <c r="B629" s="662">
        <v>36925</v>
      </c>
      <c r="C629" s="662" t="s">
        <v>4609</v>
      </c>
      <c r="D629" s="662" t="s">
        <v>1526</v>
      </c>
      <c r="E629" s="662" t="s">
        <v>1527</v>
      </c>
      <c r="F629" s="662" t="s">
        <v>1528</v>
      </c>
      <c r="G629" s="662">
        <v>37</v>
      </c>
      <c r="H629" s="662">
        <v>15.9</v>
      </c>
      <c r="I629" s="662">
        <v>139</v>
      </c>
      <c r="J629" s="662">
        <v>32.200000000000003</v>
      </c>
      <c r="K629" s="662">
        <v>494</v>
      </c>
      <c r="L629" s="662" t="s">
        <v>22</v>
      </c>
      <c r="M629" s="662" t="s">
        <v>22</v>
      </c>
      <c r="N629" s="662" t="s">
        <v>4692</v>
      </c>
      <c r="O629" s="662" t="s">
        <v>4740</v>
      </c>
      <c r="P629" s="662" t="s">
        <v>22</v>
      </c>
      <c r="Q629" s="667">
        <f t="shared" si="111"/>
        <v>37.265000000000001</v>
      </c>
      <c r="R629" s="667">
        <f t="shared" si="112"/>
        <v>139.53666699999999</v>
      </c>
      <c r="T629" s="668" t="s">
        <v>22</v>
      </c>
      <c r="U629" s="668" t="s">
        <v>22</v>
      </c>
      <c r="V629" s="668" t="s">
        <v>22</v>
      </c>
      <c r="W629" s="668" t="s">
        <v>22</v>
      </c>
      <c r="X629" s="668" t="s">
        <v>4605</v>
      </c>
      <c r="Y629" s="668" t="s">
        <v>22</v>
      </c>
      <c r="Z629" s="668" t="s">
        <v>22</v>
      </c>
      <c r="AB629" s="662" t="str">
        <f t="shared" si="102"/>
        <v>-</v>
      </c>
      <c r="AC629" s="662" t="str">
        <f t="shared" si="103"/>
        <v>昭55.11.7</v>
      </c>
      <c r="AD629" s="662" t="str">
        <f t="shared" si="106"/>
        <v>昭</v>
      </c>
      <c r="AE629" s="662" t="str">
        <f t="shared" si="104"/>
        <v>昭55.11.7</v>
      </c>
      <c r="AF629" s="662" t="str">
        <f t="shared" si="107"/>
        <v>昭55.11.7</v>
      </c>
      <c r="AG629" s="662" t="str">
        <f t="shared" si="108"/>
        <v/>
      </c>
      <c r="AH629" s="662">
        <f t="shared" si="105"/>
        <v>8</v>
      </c>
      <c r="AI629" s="662" t="str">
        <f t="shared" si="109"/>
        <v>36</v>
      </c>
      <c r="AJ629" s="662" t="str">
        <f t="shared" si="110"/>
        <v>36_南郷</v>
      </c>
      <c r="AK629" s="693" t="str">
        <f>IFERROR(VLOOKUP(AJ629,観測点コードリスト!$L$2:$N$1665,3,FALSE),"")</f>
        <v>0301</v>
      </c>
    </row>
    <row r="630" spans="1:37" hidden="1">
      <c r="A630" s="662" t="s">
        <v>1448</v>
      </c>
      <c r="B630" s="662">
        <v>36935</v>
      </c>
      <c r="C630" s="662" t="s">
        <v>4609</v>
      </c>
      <c r="D630" s="662" t="s">
        <v>1549</v>
      </c>
      <c r="E630" s="662" t="s">
        <v>1550</v>
      </c>
      <c r="F630" s="662" t="s">
        <v>1551</v>
      </c>
      <c r="G630" s="662">
        <v>37</v>
      </c>
      <c r="H630" s="662">
        <v>12.4</v>
      </c>
      <c r="I630" s="662">
        <v>139</v>
      </c>
      <c r="J630" s="662">
        <v>47.7</v>
      </c>
      <c r="K630" s="662">
        <v>544</v>
      </c>
      <c r="L630" s="662" t="s">
        <v>22</v>
      </c>
      <c r="M630" s="662" t="s">
        <v>22</v>
      </c>
      <c r="N630" s="662" t="s">
        <v>4693</v>
      </c>
      <c r="O630" s="662" t="s">
        <v>4740</v>
      </c>
      <c r="P630" s="662" t="s">
        <v>22</v>
      </c>
      <c r="Q630" s="667">
        <f t="shared" si="111"/>
        <v>37.206667000000003</v>
      </c>
      <c r="R630" s="667">
        <f t="shared" si="112"/>
        <v>139.79499999999999</v>
      </c>
      <c r="T630" s="668" t="s">
        <v>22</v>
      </c>
      <c r="U630" s="668" t="s">
        <v>22</v>
      </c>
      <c r="V630" s="668" t="s">
        <v>22</v>
      </c>
      <c r="W630" s="668" t="s">
        <v>22</v>
      </c>
      <c r="X630" s="668" t="s">
        <v>4605</v>
      </c>
      <c r="Y630" s="668" t="s">
        <v>22</v>
      </c>
      <c r="Z630" s="668" t="s">
        <v>22</v>
      </c>
      <c r="AB630" s="662" t="str">
        <f t="shared" si="102"/>
        <v>-</v>
      </c>
      <c r="AC630" s="662" t="str">
        <f t="shared" si="103"/>
        <v>昭57.10.21</v>
      </c>
      <c r="AD630" s="662" t="str">
        <f t="shared" si="106"/>
        <v>昭</v>
      </c>
      <c r="AE630" s="662" t="str">
        <f t="shared" si="104"/>
        <v>昭57.10.21</v>
      </c>
      <c r="AF630" s="662" t="str">
        <f t="shared" si="107"/>
        <v>昭57.10.21</v>
      </c>
      <c r="AG630" s="662" t="str">
        <f t="shared" si="108"/>
        <v/>
      </c>
      <c r="AH630" s="662">
        <f t="shared" si="105"/>
        <v>9</v>
      </c>
      <c r="AI630" s="662" t="str">
        <f t="shared" si="109"/>
        <v>36</v>
      </c>
      <c r="AJ630" s="662" t="str">
        <f t="shared" si="110"/>
        <v>36_田島</v>
      </c>
      <c r="AK630" s="693" t="str">
        <f>IFERROR(VLOOKUP(AJ630,観測点コードリスト!$L$2:$N$1665,3,FALSE),"")</f>
        <v>0303</v>
      </c>
    </row>
    <row r="631" spans="1:37" hidden="1">
      <c r="A631" s="662" t="s">
        <v>1448</v>
      </c>
      <c r="B631" s="662">
        <v>36937</v>
      </c>
      <c r="C631" s="662" t="s">
        <v>23</v>
      </c>
      <c r="D631" s="662" t="s">
        <v>1552</v>
      </c>
      <c r="E631" s="662" t="s">
        <v>1553</v>
      </c>
      <c r="F631" s="662" t="s">
        <v>1554</v>
      </c>
      <c r="G631" s="662">
        <v>37</v>
      </c>
      <c r="H631" s="662">
        <v>7.9</v>
      </c>
      <c r="I631" s="662">
        <v>140</v>
      </c>
      <c r="J631" s="662">
        <v>12.9</v>
      </c>
      <c r="K631" s="662">
        <v>355</v>
      </c>
      <c r="L631" s="662" t="s">
        <v>22</v>
      </c>
      <c r="M631" s="662" t="s">
        <v>22</v>
      </c>
      <c r="N631" s="662" t="s">
        <v>4694</v>
      </c>
      <c r="O631" s="662" t="s">
        <v>4740</v>
      </c>
      <c r="P631" s="662" t="s">
        <v>22</v>
      </c>
      <c r="Q631" s="667">
        <f t="shared" si="111"/>
        <v>37.131667</v>
      </c>
      <c r="R631" s="667">
        <f t="shared" si="112"/>
        <v>140.215</v>
      </c>
      <c r="T631" s="668" t="s">
        <v>22</v>
      </c>
      <c r="U631" s="668" t="s">
        <v>22</v>
      </c>
      <c r="V631" s="668" t="s">
        <v>22</v>
      </c>
      <c r="W631" s="668" t="s">
        <v>22</v>
      </c>
      <c r="X631" s="668" t="s">
        <v>4605</v>
      </c>
      <c r="Y631" s="668" t="s">
        <v>22</v>
      </c>
      <c r="Z631" s="668" t="s">
        <v>22</v>
      </c>
      <c r="AB631" s="662" t="str">
        <f t="shared" si="102"/>
        <v>-</v>
      </c>
      <c r="AC631" s="662" t="str">
        <f t="shared" si="103"/>
        <v>平10.11.26</v>
      </c>
      <c r="AD631" s="662" t="str">
        <f t="shared" si="106"/>
        <v>平</v>
      </c>
      <c r="AE631" s="662" t="str">
        <f t="shared" si="104"/>
        <v>平10.11.26</v>
      </c>
      <c r="AF631" s="662" t="str">
        <f t="shared" si="107"/>
        <v>平10.11.26</v>
      </c>
      <c r="AG631" s="662" t="str">
        <f t="shared" si="108"/>
        <v/>
      </c>
      <c r="AH631" s="662">
        <f t="shared" si="105"/>
        <v>9</v>
      </c>
      <c r="AI631" s="662" t="str">
        <f t="shared" si="109"/>
        <v>36</v>
      </c>
      <c r="AJ631" s="662" t="str">
        <f t="shared" si="110"/>
        <v>36_白河</v>
      </c>
      <c r="AK631" s="693" t="str">
        <f>IFERROR(VLOOKUP(AJ631,観測点コードリスト!$L$2:$N$1665,3,FALSE),"")</f>
        <v>47597</v>
      </c>
    </row>
    <row r="632" spans="1:37" hidden="1">
      <c r="A632" s="662" t="s">
        <v>1448</v>
      </c>
      <c r="B632" s="662">
        <v>36940</v>
      </c>
      <c r="C632" s="662" t="s">
        <v>4609</v>
      </c>
      <c r="D632" s="662" t="s">
        <v>1559</v>
      </c>
      <c r="E632" s="662" t="s">
        <v>1560</v>
      </c>
      <c r="F632" s="662" t="s">
        <v>1561</v>
      </c>
      <c r="G632" s="662">
        <v>37</v>
      </c>
      <c r="H632" s="662">
        <v>0.6</v>
      </c>
      <c r="I632" s="662">
        <v>139</v>
      </c>
      <c r="J632" s="662">
        <v>22.5</v>
      </c>
      <c r="K632" s="662">
        <v>973</v>
      </c>
      <c r="L632" s="662" t="s">
        <v>22</v>
      </c>
      <c r="M632" s="662" t="s">
        <v>22</v>
      </c>
      <c r="N632" s="662" t="s">
        <v>4693</v>
      </c>
      <c r="O632" s="662" t="s">
        <v>4740</v>
      </c>
      <c r="P632" s="662" t="s">
        <v>22</v>
      </c>
      <c r="Q632" s="667">
        <f t="shared" si="111"/>
        <v>37.01</v>
      </c>
      <c r="R632" s="667">
        <f t="shared" si="112"/>
        <v>139.375</v>
      </c>
      <c r="T632" s="668" t="s">
        <v>22</v>
      </c>
      <c r="U632" s="668" t="s">
        <v>22</v>
      </c>
      <c r="V632" s="668" t="s">
        <v>22</v>
      </c>
      <c r="W632" s="668" t="s">
        <v>22</v>
      </c>
      <c r="X632" s="668" t="s">
        <v>4605</v>
      </c>
      <c r="Y632" s="668" t="s">
        <v>22</v>
      </c>
      <c r="Z632" s="668" t="s">
        <v>22</v>
      </c>
      <c r="AB632" s="662" t="str">
        <f t="shared" si="102"/>
        <v>-</v>
      </c>
      <c r="AC632" s="662" t="str">
        <f t="shared" si="103"/>
        <v>昭57.10.21</v>
      </c>
      <c r="AD632" s="662" t="str">
        <f t="shared" si="106"/>
        <v>昭</v>
      </c>
      <c r="AE632" s="662" t="str">
        <f t="shared" si="104"/>
        <v>昭57.10.21</v>
      </c>
      <c r="AF632" s="662" t="str">
        <f t="shared" si="107"/>
        <v>昭57.10.21</v>
      </c>
      <c r="AG632" s="662" t="str">
        <f t="shared" si="108"/>
        <v/>
      </c>
      <c r="AH632" s="662">
        <f t="shared" si="105"/>
        <v>9</v>
      </c>
      <c r="AI632" s="662" t="str">
        <f t="shared" si="109"/>
        <v>36</v>
      </c>
      <c r="AJ632" s="662" t="str">
        <f t="shared" si="110"/>
        <v>36_桧枝岐</v>
      </c>
      <c r="AK632" s="693" t="str">
        <f>IFERROR(VLOOKUP(AJ632,観測点コードリスト!$L$2:$N$1665,3,FALSE),"")</f>
        <v>1295</v>
      </c>
    </row>
    <row r="633" spans="1:37" hidden="1">
      <c r="A633" s="662" t="s">
        <v>1448</v>
      </c>
      <c r="B633" s="662">
        <v>36945</v>
      </c>
      <c r="C633" s="662" t="s">
        <v>4609</v>
      </c>
      <c r="D633" s="662" t="s">
        <v>1529</v>
      </c>
      <c r="E633" s="662" t="s">
        <v>1530</v>
      </c>
      <c r="F633" s="662" t="s">
        <v>1531</v>
      </c>
      <c r="G633" s="662">
        <v>37</v>
      </c>
      <c r="H633" s="662">
        <v>16.600000000000001</v>
      </c>
      <c r="I633" s="662">
        <v>140</v>
      </c>
      <c r="J633" s="662">
        <v>3.8</v>
      </c>
      <c r="K633" s="662">
        <v>646</v>
      </c>
      <c r="L633" s="662" t="s">
        <v>22</v>
      </c>
      <c r="M633" s="662" t="s">
        <v>22</v>
      </c>
      <c r="N633" s="662" t="s">
        <v>4695</v>
      </c>
      <c r="O633" s="662" t="s">
        <v>4740</v>
      </c>
      <c r="P633" s="662" t="s">
        <v>22</v>
      </c>
      <c r="Q633" s="667">
        <f t="shared" si="111"/>
        <v>37.276667000000003</v>
      </c>
      <c r="R633" s="667">
        <f t="shared" si="112"/>
        <v>140.063333</v>
      </c>
      <c r="T633" s="668" t="s">
        <v>22</v>
      </c>
      <c r="U633" s="668" t="s">
        <v>22</v>
      </c>
      <c r="V633" s="668" t="s">
        <v>22</v>
      </c>
      <c r="W633" s="668" t="s">
        <v>22</v>
      </c>
      <c r="X633" s="668" t="s">
        <v>4605</v>
      </c>
      <c r="Y633" s="668" t="s">
        <v>22</v>
      </c>
      <c r="Z633" s="668" t="s">
        <v>22</v>
      </c>
      <c r="AB633" s="662" t="str">
        <f t="shared" si="102"/>
        <v>-</v>
      </c>
      <c r="AC633" s="662" t="str">
        <f t="shared" si="103"/>
        <v>昭60.12.4</v>
      </c>
      <c r="AD633" s="662" t="str">
        <f t="shared" si="106"/>
        <v>昭</v>
      </c>
      <c r="AE633" s="662" t="str">
        <f t="shared" si="104"/>
        <v>昭60.12.4</v>
      </c>
      <c r="AF633" s="662" t="str">
        <f t="shared" si="107"/>
        <v>昭60.12.4</v>
      </c>
      <c r="AG633" s="662" t="str">
        <f t="shared" si="108"/>
        <v/>
      </c>
      <c r="AH633" s="662">
        <f t="shared" si="105"/>
        <v>8</v>
      </c>
      <c r="AI633" s="662" t="str">
        <f t="shared" si="109"/>
        <v>36</v>
      </c>
      <c r="AJ633" s="662" t="str">
        <f t="shared" si="110"/>
        <v>36_湯本</v>
      </c>
      <c r="AK633" s="693" t="str">
        <f>IFERROR(VLOOKUP(AJ633,観測点コードリスト!$L$2:$N$1665,3,FALSE),"")</f>
        <v>1294</v>
      </c>
    </row>
    <row r="634" spans="1:37" hidden="1">
      <c r="A634" s="662" t="s">
        <v>1448</v>
      </c>
      <c r="B634" s="662">
        <v>36950</v>
      </c>
      <c r="C634" s="662" t="s">
        <v>4609</v>
      </c>
      <c r="D634" s="662" t="s">
        <v>1449</v>
      </c>
      <c r="E634" s="662" t="s">
        <v>1450</v>
      </c>
      <c r="F634" s="662" t="s">
        <v>1451</v>
      </c>
      <c r="G634" s="662">
        <v>37</v>
      </c>
      <c r="H634" s="662">
        <v>53.5</v>
      </c>
      <c r="I634" s="662">
        <v>140</v>
      </c>
      <c r="J634" s="662">
        <v>26.2</v>
      </c>
      <c r="K634" s="662">
        <v>200</v>
      </c>
      <c r="L634" s="662" t="s">
        <v>22</v>
      </c>
      <c r="M634" s="662" t="s">
        <v>22</v>
      </c>
      <c r="N634" s="662" t="s">
        <v>1452</v>
      </c>
      <c r="O634" s="662" t="s">
        <v>4740</v>
      </c>
      <c r="P634" s="662" t="s">
        <v>22</v>
      </c>
      <c r="Q634" s="667">
        <f t="shared" si="111"/>
        <v>37.891666999999998</v>
      </c>
      <c r="R634" s="667">
        <f t="shared" si="112"/>
        <v>140.436667</v>
      </c>
      <c r="T634" s="668" t="s">
        <v>22</v>
      </c>
      <c r="U634" s="668" t="s">
        <v>22</v>
      </c>
      <c r="V634" s="668" t="s">
        <v>22</v>
      </c>
      <c r="W634" s="668" t="s">
        <v>22</v>
      </c>
      <c r="X634" s="668" t="s">
        <v>4605</v>
      </c>
      <c r="Y634" s="668" t="s">
        <v>22</v>
      </c>
      <c r="Z634" s="668" t="s">
        <v>22</v>
      </c>
      <c r="AB634" s="662" t="str">
        <f t="shared" si="102"/>
        <v>-</v>
      </c>
      <c r="AC634" s="662" t="str">
        <f t="shared" si="103"/>
        <v>平4.10.23</v>
      </c>
      <c r="AD634" s="662" t="str">
        <f t="shared" si="106"/>
        <v>平</v>
      </c>
      <c r="AE634" s="662" t="str">
        <f t="shared" si="104"/>
        <v>平4.10.23</v>
      </c>
      <c r="AF634" s="662" t="str">
        <f t="shared" si="107"/>
        <v>平4.10.23</v>
      </c>
      <c r="AG634" s="662" t="str">
        <f t="shared" si="108"/>
        <v/>
      </c>
      <c r="AH634" s="662">
        <f t="shared" si="105"/>
        <v>8</v>
      </c>
      <c r="AI634" s="662" t="str">
        <f t="shared" si="109"/>
        <v>36</v>
      </c>
      <c r="AJ634" s="662" t="str">
        <f t="shared" si="110"/>
        <v>36_茂庭</v>
      </c>
      <c r="AK634" s="693" t="str">
        <f>IFERROR(VLOOKUP(AJ634,観測点コードリスト!$L$2:$N$1665,3,FALSE),"")</f>
        <v>1293</v>
      </c>
    </row>
    <row r="635" spans="1:37" ht="18.75" hidden="1" customHeight="1">
      <c r="A635" s="662" t="s">
        <v>1448</v>
      </c>
      <c r="B635" s="662">
        <v>36955</v>
      </c>
      <c r="C635" s="662" t="s">
        <v>23</v>
      </c>
      <c r="D635" s="662" t="s">
        <v>1448</v>
      </c>
      <c r="E635" s="662" t="s">
        <v>1461</v>
      </c>
      <c r="F635" s="662" t="s">
        <v>1462</v>
      </c>
      <c r="G635" s="662">
        <v>37</v>
      </c>
      <c r="H635" s="662">
        <v>45.5</v>
      </c>
      <c r="I635" s="662">
        <v>140</v>
      </c>
      <c r="J635" s="662">
        <v>28.2</v>
      </c>
      <c r="K635" s="662">
        <v>67</v>
      </c>
      <c r="L635" s="662" t="s">
        <v>22</v>
      </c>
      <c r="M635" s="662" t="s">
        <v>22</v>
      </c>
      <c r="N635" s="662" t="s">
        <v>4658</v>
      </c>
      <c r="O635" s="662" t="s">
        <v>4740</v>
      </c>
      <c r="P635" s="662" t="s">
        <v>22</v>
      </c>
      <c r="Q635" s="667">
        <f t="shared" si="111"/>
        <v>37.758333</v>
      </c>
      <c r="R635" s="667">
        <f t="shared" si="112"/>
        <v>140.47</v>
      </c>
      <c r="T635" s="668" t="s">
        <v>22</v>
      </c>
      <c r="U635" s="668" t="s">
        <v>22</v>
      </c>
      <c r="V635" s="668" t="s">
        <v>22</v>
      </c>
      <c r="W635" s="668" t="s">
        <v>22</v>
      </c>
      <c r="X635" s="668" t="s">
        <v>4605</v>
      </c>
      <c r="Y635" s="668" t="s">
        <v>22</v>
      </c>
      <c r="Z635" s="668" t="s">
        <v>22</v>
      </c>
      <c r="AB635" s="662" t="str">
        <f t="shared" si="102"/>
        <v>-</v>
      </c>
      <c r="AC635" s="662" t="str">
        <f t="shared" si="103"/>
        <v>平10.3.2</v>
      </c>
      <c r="AD635" s="662" t="str">
        <f t="shared" si="106"/>
        <v>平</v>
      </c>
      <c r="AE635" s="662" t="str">
        <f t="shared" si="104"/>
        <v>平10.3.2</v>
      </c>
      <c r="AF635" s="662" t="str">
        <f t="shared" si="107"/>
        <v>平10.3.2</v>
      </c>
      <c r="AG635" s="662" t="str">
        <f t="shared" si="108"/>
        <v/>
      </c>
      <c r="AH635" s="662">
        <f t="shared" si="105"/>
        <v>7</v>
      </c>
      <c r="AI635" s="662" t="str">
        <f t="shared" si="109"/>
        <v>36</v>
      </c>
      <c r="AJ635" s="662" t="str">
        <f t="shared" si="110"/>
        <v>36_福島</v>
      </c>
      <c r="AK635" s="693" t="str">
        <f>IFERROR(VLOOKUP(AJ635,観測点コードリスト!$L$2:$N$1665,3,FALSE),"")</f>
        <v>47595</v>
      </c>
    </row>
    <row r="636" spans="1:37" hidden="1">
      <c r="A636" s="662" t="s">
        <v>1448</v>
      </c>
      <c r="B636" s="662">
        <v>36965</v>
      </c>
      <c r="C636" s="662" t="s">
        <v>23</v>
      </c>
      <c r="D636" s="662" t="s">
        <v>1535</v>
      </c>
      <c r="E636" s="662" t="s">
        <v>1536</v>
      </c>
      <c r="F636" s="662" t="s">
        <v>1537</v>
      </c>
      <c r="G636" s="662">
        <v>37</v>
      </c>
      <c r="H636" s="662">
        <v>13.6</v>
      </c>
      <c r="I636" s="662">
        <v>140</v>
      </c>
      <c r="J636" s="662">
        <v>25.6</v>
      </c>
      <c r="K636" s="662">
        <v>372</v>
      </c>
      <c r="L636" s="662" t="s">
        <v>22</v>
      </c>
      <c r="M636" s="662" t="s">
        <v>22</v>
      </c>
      <c r="N636" s="662" t="s">
        <v>4696</v>
      </c>
      <c r="O636" s="662" t="s">
        <v>4740</v>
      </c>
      <c r="P636" s="662" t="s">
        <v>22</v>
      </c>
      <c r="Q636" s="667">
        <f t="shared" si="111"/>
        <v>37.226666999999999</v>
      </c>
      <c r="R636" s="667">
        <f t="shared" si="112"/>
        <v>140.42666700000001</v>
      </c>
      <c r="T636" s="668" t="s">
        <v>22</v>
      </c>
      <c r="U636" s="668" t="s">
        <v>22</v>
      </c>
      <c r="V636" s="668" t="s">
        <v>22</v>
      </c>
      <c r="W636" s="668" t="s">
        <v>22</v>
      </c>
      <c r="X636" s="668" t="s">
        <v>4605</v>
      </c>
      <c r="Y636" s="668" t="s">
        <v>22</v>
      </c>
      <c r="Z636" s="668" t="s">
        <v>22</v>
      </c>
      <c r="AB636" s="662" t="str">
        <f t="shared" si="102"/>
        <v>-</v>
      </c>
      <c r="AC636" s="662" t="str">
        <f t="shared" si="103"/>
        <v>令3.11.30</v>
      </c>
      <c r="AD636" s="662" t="str">
        <f t="shared" si="106"/>
        <v>令</v>
      </c>
      <c r="AE636" s="662" t="str">
        <f t="shared" si="104"/>
        <v>令3.11.30</v>
      </c>
      <c r="AF636" s="662" t="str">
        <f t="shared" si="107"/>
        <v>令3.11.30</v>
      </c>
      <c r="AG636" s="662" t="str">
        <f t="shared" si="108"/>
        <v/>
      </c>
      <c r="AH636" s="662">
        <f t="shared" si="105"/>
        <v>8</v>
      </c>
      <c r="AI636" s="662" t="str">
        <f t="shared" si="109"/>
        <v>36</v>
      </c>
      <c r="AJ636" s="662" t="str">
        <f t="shared" si="110"/>
        <v>36_玉川</v>
      </c>
      <c r="AK636" s="693" t="str">
        <f>IFERROR(VLOOKUP(AJ636,観測点コードリスト!$L$2:$N$1665,3,FALSE),"")</f>
        <v>1466</v>
      </c>
    </row>
    <row r="637" spans="1:37" ht="18.75" hidden="1" customHeight="1">
      <c r="A637" s="662" t="s">
        <v>1578</v>
      </c>
      <c r="B637" s="662">
        <v>40041</v>
      </c>
      <c r="C637" s="662" t="s">
        <v>72</v>
      </c>
      <c r="D637" s="662" t="s">
        <v>1579</v>
      </c>
      <c r="E637" s="662" t="s">
        <v>1580</v>
      </c>
      <c r="F637" s="662" t="s">
        <v>1581</v>
      </c>
      <c r="G637" s="662">
        <v>36</v>
      </c>
      <c r="H637" s="662">
        <v>52.1</v>
      </c>
      <c r="I637" s="662">
        <v>140</v>
      </c>
      <c r="J637" s="662">
        <v>38.200000000000003</v>
      </c>
      <c r="K637" s="662">
        <v>370</v>
      </c>
      <c r="L637" s="662" t="s">
        <v>22</v>
      </c>
      <c r="M637" s="662" t="s">
        <v>22</v>
      </c>
      <c r="N637" s="662" t="s">
        <v>266</v>
      </c>
      <c r="O637" s="662" t="s">
        <v>22</v>
      </c>
      <c r="P637" s="662" t="s">
        <v>22</v>
      </c>
      <c r="Q637" s="667">
        <f t="shared" si="111"/>
        <v>36.868333</v>
      </c>
      <c r="R637" s="667">
        <f t="shared" si="112"/>
        <v>140.63666699999999</v>
      </c>
      <c r="T637" s="668" t="s">
        <v>4605</v>
      </c>
      <c r="U637" s="668" t="s">
        <v>22</v>
      </c>
      <c r="V637" s="668" t="s">
        <v>22</v>
      </c>
      <c r="W637" s="668" t="s">
        <v>22</v>
      </c>
      <c r="X637" s="668" t="s">
        <v>22</v>
      </c>
      <c r="Y637" s="668" t="s">
        <v>22</v>
      </c>
      <c r="Z637" s="668" t="s">
        <v>22</v>
      </c>
      <c r="AB637" s="662" t="str">
        <f t="shared" si="102"/>
        <v>昭49.11.1</v>
      </c>
      <c r="AC637" s="662" t="str">
        <f t="shared" si="103"/>
        <v>-</v>
      </c>
      <c r="AD637" s="662" t="str">
        <f t="shared" si="106"/>
        <v>#</v>
      </c>
      <c r="AE637" s="662" t="str">
        <f t="shared" si="104"/>
        <v/>
      </c>
      <c r="AF637" s="662" t="str">
        <f t="shared" si="107"/>
        <v/>
      </c>
      <c r="AG637" s="662" t="str">
        <f t="shared" si="108"/>
        <v/>
      </c>
      <c r="AH637" s="662">
        <f t="shared" si="105"/>
        <v>0</v>
      </c>
      <c r="AI637" s="662" t="str">
        <f t="shared" si="109"/>
        <v>40</v>
      </c>
      <c r="AJ637" s="662" t="str">
        <f t="shared" si="110"/>
        <v>40_花園</v>
      </c>
      <c r="AK637" s="693" t="str">
        <f>IFERROR(VLOOKUP(AJ637,観測点コードリスト!$L$2:$N$1665,3,FALSE),"")</f>
        <v>0314</v>
      </c>
    </row>
    <row r="638" spans="1:37">
      <c r="A638" s="662" t="s">
        <v>1578</v>
      </c>
      <c r="B638" s="662">
        <v>40046</v>
      </c>
      <c r="C638" s="662" t="s">
        <v>17</v>
      </c>
      <c r="D638" s="662" t="s">
        <v>1582</v>
      </c>
      <c r="E638" s="662" t="s">
        <v>1583</v>
      </c>
      <c r="F638" s="662" t="s">
        <v>1584</v>
      </c>
      <c r="G638" s="662">
        <v>36</v>
      </c>
      <c r="H638" s="662">
        <v>50</v>
      </c>
      <c r="I638" s="662">
        <v>140</v>
      </c>
      <c r="J638" s="662">
        <v>46.3</v>
      </c>
      <c r="K638" s="662">
        <v>5</v>
      </c>
      <c r="L638" s="662">
        <v>10</v>
      </c>
      <c r="M638" s="662">
        <v>1.5</v>
      </c>
      <c r="N638" s="662" t="s">
        <v>1585</v>
      </c>
      <c r="O638" s="662" t="s">
        <v>22</v>
      </c>
      <c r="P638" s="662" t="s">
        <v>22</v>
      </c>
      <c r="Q638" s="667">
        <f t="shared" si="111"/>
        <v>36.833333000000003</v>
      </c>
      <c r="R638" s="667">
        <f t="shared" si="112"/>
        <v>140.77166700000001</v>
      </c>
      <c r="T638" s="668" t="s">
        <v>4605</v>
      </c>
      <c r="U638" s="668" t="s">
        <v>4605</v>
      </c>
      <c r="V638" s="668" t="s">
        <v>4605</v>
      </c>
      <c r="W638" s="668" t="s">
        <v>22</v>
      </c>
      <c r="X638" s="668" t="s">
        <v>22</v>
      </c>
      <c r="Y638" s="668" t="s">
        <v>22</v>
      </c>
      <c r="Z638" s="668" t="s">
        <v>22</v>
      </c>
      <c r="AB638" s="662" t="str">
        <f t="shared" si="102"/>
        <v>昭49.11.1</v>
      </c>
      <c r="AC638" s="662" t="str">
        <f t="shared" si="103"/>
        <v>昭53.1.18</v>
      </c>
      <c r="AD638" s="662" t="str">
        <f t="shared" si="106"/>
        <v>#</v>
      </c>
      <c r="AE638" s="662" t="str">
        <f t="shared" si="104"/>
        <v>昭53.1.18</v>
      </c>
      <c r="AF638" s="662" t="str">
        <f t="shared" si="107"/>
        <v>昭53.1.18</v>
      </c>
      <c r="AG638" s="662" t="str">
        <f t="shared" si="108"/>
        <v/>
      </c>
      <c r="AH638" s="662">
        <f t="shared" si="105"/>
        <v>8</v>
      </c>
      <c r="AI638" s="662" t="str">
        <f t="shared" si="109"/>
        <v>40</v>
      </c>
      <c r="AJ638" s="662" t="str">
        <f t="shared" si="110"/>
        <v>40_北茨城</v>
      </c>
      <c r="AK638" s="693" t="str">
        <f>IFERROR(VLOOKUP(AJ638,観測点コードリスト!$L$2:$N$1665,3,FALSE),"")</f>
        <v>0315</v>
      </c>
    </row>
    <row r="639" spans="1:37">
      <c r="A639" s="662" t="s">
        <v>1578</v>
      </c>
      <c r="B639" s="662">
        <v>40061</v>
      </c>
      <c r="C639" s="662" t="s">
        <v>17</v>
      </c>
      <c r="D639" s="662" t="s">
        <v>1586</v>
      </c>
      <c r="E639" s="662" t="s">
        <v>1587</v>
      </c>
      <c r="F639" s="662" t="s">
        <v>1588</v>
      </c>
      <c r="G639" s="662">
        <v>36</v>
      </c>
      <c r="H639" s="662">
        <v>46.7</v>
      </c>
      <c r="I639" s="662">
        <v>140</v>
      </c>
      <c r="J639" s="662">
        <v>20.7</v>
      </c>
      <c r="K639" s="662">
        <v>120</v>
      </c>
      <c r="L639" s="662">
        <v>10</v>
      </c>
      <c r="M639" s="662">
        <v>1.5</v>
      </c>
      <c r="N639" s="662" t="s">
        <v>1589</v>
      </c>
      <c r="O639" s="662" t="s">
        <v>22</v>
      </c>
      <c r="P639" s="662" t="s">
        <v>40</v>
      </c>
      <c r="Q639" s="667">
        <f t="shared" si="111"/>
        <v>36.778333000000003</v>
      </c>
      <c r="R639" s="667">
        <f t="shared" si="112"/>
        <v>140.345</v>
      </c>
      <c r="T639" s="668" t="s">
        <v>4605</v>
      </c>
      <c r="U639" s="668" t="s">
        <v>4605</v>
      </c>
      <c r="V639" s="668" t="s">
        <v>4605</v>
      </c>
      <c r="W639" s="668" t="s">
        <v>22</v>
      </c>
      <c r="X639" s="668" t="s">
        <v>22</v>
      </c>
      <c r="Y639" s="668" t="s">
        <v>22</v>
      </c>
      <c r="Z639" s="668" t="s">
        <v>22</v>
      </c>
      <c r="AB639" s="662" t="str">
        <f t="shared" si="102"/>
        <v>昭49.11.1</v>
      </c>
      <c r="AC639" s="662" t="str">
        <f t="shared" si="103"/>
        <v>昭53.1.13</v>
      </c>
      <c r="AD639" s="662" t="str">
        <f t="shared" si="106"/>
        <v>#</v>
      </c>
      <c r="AE639" s="662" t="str">
        <f t="shared" si="104"/>
        <v>昭53.1.13</v>
      </c>
      <c r="AF639" s="662" t="str">
        <f t="shared" si="107"/>
        <v>昭53.1.13</v>
      </c>
      <c r="AG639" s="662" t="str">
        <f t="shared" si="108"/>
        <v/>
      </c>
      <c r="AH639" s="662">
        <f t="shared" si="105"/>
        <v>8</v>
      </c>
      <c r="AI639" s="662" t="str">
        <f t="shared" si="109"/>
        <v>40</v>
      </c>
      <c r="AJ639" s="662" t="str">
        <f t="shared" si="110"/>
        <v>40_大子</v>
      </c>
      <c r="AK639" s="693" t="str">
        <f>IFERROR(VLOOKUP(AJ639,観測点コードリスト!$L$2:$N$1665,3,FALSE),"")</f>
        <v>0316</v>
      </c>
    </row>
    <row r="640" spans="1:37" ht="18.75" hidden="1" customHeight="1">
      <c r="A640" s="662" t="s">
        <v>1578</v>
      </c>
      <c r="B640" s="662">
        <v>40066</v>
      </c>
      <c r="C640" s="662" t="s">
        <v>72</v>
      </c>
      <c r="D640" s="662" t="s">
        <v>1590</v>
      </c>
      <c r="E640" s="662" t="s">
        <v>1591</v>
      </c>
      <c r="F640" s="662" t="s">
        <v>1592</v>
      </c>
      <c r="G640" s="662">
        <v>36</v>
      </c>
      <c r="H640" s="662">
        <v>46.7</v>
      </c>
      <c r="I640" s="662">
        <v>140</v>
      </c>
      <c r="J640" s="662">
        <v>28.9</v>
      </c>
      <c r="K640" s="662">
        <v>270</v>
      </c>
      <c r="L640" s="662" t="s">
        <v>22</v>
      </c>
      <c r="M640" s="662" t="s">
        <v>22</v>
      </c>
      <c r="N640" s="662" t="s">
        <v>1593</v>
      </c>
      <c r="O640" s="662" t="s">
        <v>22</v>
      </c>
      <c r="P640" s="662" t="s">
        <v>22</v>
      </c>
      <c r="Q640" s="667">
        <f t="shared" si="111"/>
        <v>36.778333000000003</v>
      </c>
      <c r="R640" s="667">
        <f t="shared" si="112"/>
        <v>140.48166699999999</v>
      </c>
      <c r="T640" s="668" t="s">
        <v>4605</v>
      </c>
      <c r="U640" s="668" t="s">
        <v>22</v>
      </c>
      <c r="V640" s="668" t="s">
        <v>22</v>
      </c>
      <c r="W640" s="668" t="s">
        <v>22</v>
      </c>
      <c r="X640" s="668" t="s">
        <v>22</v>
      </c>
      <c r="Y640" s="668" t="s">
        <v>22</v>
      </c>
      <c r="Z640" s="668" t="s">
        <v>22</v>
      </c>
      <c r="AB640" s="662" t="str">
        <f t="shared" si="102"/>
        <v>昭52.7.15</v>
      </c>
      <c r="AC640" s="662" t="str">
        <f t="shared" si="103"/>
        <v>昭52.7.15</v>
      </c>
      <c r="AD640" s="662" t="str">
        <f t="shared" si="106"/>
        <v>昭</v>
      </c>
      <c r="AE640" s="662" t="str">
        <f t="shared" si="104"/>
        <v>昭52.7.15</v>
      </c>
      <c r="AF640" s="662" t="str">
        <f t="shared" si="107"/>
        <v>昭52.7.15</v>
      </c>
      <c r="AG640" s="662" t="str">
        <f t="shared" si="108"/>
        <v/>
      </c>
      <c r="AH640" s="662">
        <f t="shared" si="105"/>
        <v>8</v>
      </c>
      <c r="AI640" s="662" t="str">
        <f t="shared" si="109"/>
        <v>40</v>
      </c>
      <c r="AJ640" s="662" t="str">
        <f t="shared" si="110"/>
        <v>40_徳田</v>
      </c>
      <c r="AK640" s="693" t="str">
        <f>IFERROR(VLOOKUP(AJ640,観測点コードリスト!$L$2:$N$1665,3,FALSE),"")</f>
        <v>1173</v>
      </c>
    </row>
    <row r="641" spans="1:37" ht="18.75" hidden="1" customHeight="1">
      <c r="A641" s="662" t="s">
        <v>1578</v>
      </c>
      <c r="B641" s="662">
        <v>40076</v>
      </c>
      <c r="C641" s="662" t="s">
        <v>72</v>
      </c>
      <c r="D641" s="662" t="s">
        <v>1594</v>
      </c>
      <c r="E641" s="662" t="s">
        <v>1595</v>
      </c>
      <c r="F641" s="662" t="s">
        <v>1596</v>
      </c>
      <c r="G641" s="662">
        <v>36</v>
      </c>
      <c r="H641" s="662">
        <v>44.6</v>
      </c>
      <c r="I641" s="662">
        <v>140</v>
      </c>
      <c r="J641" s="662">
        <v>35.6</v>
      </c>
      <c r="K641" s="662">
        <v>395</v>
      </c>
      <c r="L641" s="662" t="s">
        <v>22</v>
      </c>
      <c r="M641" s="662" t="s">
        <v>22</v>
      </c>
      <c r="N641" s="662" t="s">
        <v>1597</v>
      </c>
      <c r="O641" s="662" t="s">
        <v>22</v>
      </c>
      <c r="P641" s="662" t="s">
        <v>22</v>
      </c>
      <c r="Q641" s="667">
        <f t="shared" si="111"/>
        <v>36.743333</v>
      </c>
      <c r="R641" s="667">
        <f t="shared" si="112"/>
        <v>140.593333</v>
      </c>
      <c r="T641" s="668" t="s">
        <v>4605</v>
      </c>
      <c r="U641" s="668" t="s">
        <v>22</v>
      </c>
      <c r="V641" s="668" t="s">
        <v>22</v>
      </c>
      <c r="W641" s="668" t="s">
        <v>22</v>
      </c>
      <c r="X641" s="668" t="s">
        <v>22</v>
      </c>
      <c r="Y641" s="668" t="s">
        <v>22</v>
      </c>
      <c r="Z641" s="668" t="s">
        <v>22</v>
      </c>
      <c r="AB641" s="662" t="str">
        <f t="shared" si="102"/>
        <v>昭60.6.5</v>
      </c>
      <c r="AC641" s="662" t="str">
        <f t="shared" si="103"/>
        <v>昭60.6.5</v>
      </c>
      <c r="AD641" s="662" t="str">
        <f t="shared" si="106"/>
        <v>昭</v>
      </c>
      <c r="AE641" s="662" t="str">
        <f t="shared" si="104"/>
        <v>昭60.6.5</v>
      </c>
      <c r="AF641" s="662" t="str">
        <f t="shared" si="107"/>
        <v>昭60.6.5</v>
      </c>
      <c r="AG641" s="662" t="str">
        <f t="shared" si="108"/>
        <v/>
      </c>
      <c r="AH641" s="662">
        <f t="shared" si="105"/>
        <v>7</v>
      </c>
      <c r="AI641" s="662" t="str">
        <f t="shared" si="109"/>
        <v>40</v>
      </c>
      <c r="AJ641" s="662" t="str">
        <f t="shared" si="110"/>
        <v>40_大能</v>
      </c>
      <c r="AK641" s="693" t="str">
        <f>IFERROR(VLOOKUP(AJ641,観測点コードリスト!$L$2:$N$1665,3,FALSE),"")</f>
        <v>1421</v>
      </c>
    </row>
    <row r="642" spans="1:37">
      <c r="A642" s="662" t="s">
        <v>1578</v>
      </c>
      <c r="B642" s="662">
        <v>40091</v>
      </c>
      <c r="C642" s="662" t="s">
        <v>17</v>
      </c>
      <c r="D642" s="662" t="s">
        <v>1598</v>
      </c>
      <c r="E642" s="662" t="s">
        <v>1599</v>
      </c>
      <c r="F642" s="662" t="s">
        <v>1600</v>
      </c>
      <c r="G642" s="662">
        <v>36</v>
      </c>
      <c r="H642" s="662">
        <v>36.4</v>
      </c>
      <c r="I642" s="662">
        <v>140</v>
      </c>
      <c r="J642" s="662">
        <v>19.5</v>
      </c>
      <c r="K642" s="662">
        <v>95</v>
      </c>
      <c r="L642" s="662">
        <v>6.5</v>
      </c>
      <c r="M642" s="662">
        <v>1.5</v>
      </c>
      <c r="N642" s="662" t="s">
        <v>1415</v>
      </c>
      <c r="O642" s="662" t="s">
        <v>22</v>
      </c>
      <c r="P642" s="662" t="s">
        <v>40</v>
      </c>
      <c r="Q642" s="667">
        <f t="shared" si="111"/>
        <v>36.606667000000002</v>
      </c>
      <c r="R642" s="667">
        <f t="shared" si="112"/>
        <v>140.32499999999999</v>
      </c>
      <c r="T642" s="668" t="s">
        <v>4605</v>
      </c>
      <c r="U642" s="668" t="s">
        <v>4605</v>
      </c>
      <c r="V642" s="668" t="s">
        <v>4605</v>
      </c>
      <c r="W642" s="668" t="s">
        <v>22</v>
      </c>
      <c r="X642" s="668" t="s">
        <v>22</v>
      </c>
      <c r="Y642" s="668" t="s">
        <v>22</v>
      </c>
      <c r="Z642" s="668" t="s">
        <v>22</v>
      </c>
      <c r="AB642" s="662" t="str">
        <f t="shared" si="102"/>
        <v>昭53.12.20</v>
      </c>
      <c r="AC642" s="662" t="str">
        <f t="shared" si="103"/>
        <v>昭53.12.20</v>
      </c>
      <c r="AD642" s="662" t="str">
        <f t="shared" si="106"/>
        <v>昭</v>
      </c>
      <c r="AE642" s="662" t="str">
        <f t="shared" si="104"/>
        <v>昭53.12.20</v>
      </c>
      <c r="AF642" s="662" t="str">
        <f t="shared" si="107"/>
        <v>昭53.12.20</v>
      </c>
      <c r="AG642" s="662" t="str">
        <f t="shared" si="108"/>
        <v/>
      </c>
      <c r="AH642" s="662">
        <f t="shared" si="105"/>
        <v>9</v>
      </c>
      <c r="AI642" s="662" t="str">
        <f t="shared" si="109"/>
        <v>40</v>
      </c>
      <c r="AJ642" s="662" t="str">
        <f t="shared" si="110"/>
        <v>40_常陸大宮</v>
      </c>
      <c r="AK642" s="693" t="str">
        <f>IFERROR(VLOOKUP(AJ642,観測点コードリスト!$L$2:$N$1665,3,FALSE),"")</f>
        <v>1331</v>
      </c>
    </row>
    <row r="643" spans="1:37" ht="18.75" hidden="1" customHeight="1">
      <c r="A643" s="662" t="s">
        <v>1578</v>
      </c>
      <c r="B643" s="662">
        <v>40126</v>
      </c>
      <c r="C643" s="662" t="s">
        <v>72</v>
      </c>
      <c r="D643" s="662" t="s">
        <v>1601</v>
      </c>
      <c r="E643" s="662" t="s">
        <v>1602</v>
      </c>
      <c r="F643" s="662" t="s">
        <v>1603</v>
      </c>
      <c r="G643" s="662">
        <v>36</v>
      </c>
      <c r="H643" s="662">
        <v>30.9</v>
      </c>
      <c r="I643" s="662">
        <v>140</v>
      </c>
      <c r="J643" s="662">
        <v>28.4</v>
      </c>
      <c r="K643" s="662">
        <v>17</v>
      </c>
      <c r="L643" s="662" t="s">
        <v>22</v>
      </c>
      <c r="M643" s="662" t="s">
        <v>22</v>
      </c>
      <c r="N643" s="662" t="s">
        <v>1604</v>
      </c>
      <c r="O643" s="662" t="s">
        <v>22</v>
      </c>
      <c r="P643" s="662" t="s">
        <v>22</v>
      </c>
      <c r="Q643" s="667">
        <f t="shared" si="111"/>
        <v>36.515000000000001</v>
      </c>
      <c r="R643" s="667">
        <f t="shared" si="112"/>
        <v>140.473333</v>
      </c>
      <c r="T643" s="668" t="s">
        <v>4605</v>
      </c>
      <c r="U643" s="668" t="s">
        <v>22</v>
      </c>
      <c r="V643" s="668" t="s">
        <v>22</v>
      </c>
      <c r="W643" s="668" t="s">
        <v>22</v>
      </c>
      <c r="X643" s="668" t="s">
        <v>22</v>
      </c>
      <c r="Y643" s="668" t="s">
        <v>22</v>
      </c>
      <c r="Z643" s="668" t="s">
        <v>22</v>
      </c>
      <c r="AB643" s="662" t="str">
        <f t="shared" si="102"/>
        <v>昭52.7.13</v>
      </c>
      <c r="AC643" s="662" t="str">
        <f t="shared" si="103"/>
        <v>昭52.7.13</v>
      </c>
      <c r="AD643" s="662" t="str">
        <f t="shared" si="106"/>
        <v>昭</v>
      </c>
      <c r="AE643" s="662" t="str">
        <f t="shared" si="104"/>
        <v>昭52.7.13</v>
      </c>
      <c r="AF643" s="662" t="str">
        <f t="shared" si="107"/>
        <v>昭52.7.13</v>
      </c>
      <c r="AG643" s="662" t="str">
        <f t="shared" si="108"/>
        <v/>
      </c>
      <c r="AH643" s="662">
        <f t="shared" si="105"/>
        <v>8</v>
      </c>
      <c r="AI643" s="662" t="str">
        <f t="shared" si="109"/>
        <v>40</v>
      </c>
      <c r="AJ643" s="662" t="str">
        <f t="shared" si="110"/>
        <v>40_中野</v>
      </c>
      <c r="AK643" s="693" t="str">
        <f>IFERROR(VLOOKUP(AJ643,観測点コードリスト!$L$2:$N$1665,3,FALSE),"")</f>
        <v>1170</v>
      </c>
    </row>
    <row r="644" spans="1:37">
      <c r="A644" s="662" t="s">
        <v>1578</v>
      </c>
      <c r="B644" s="662">
        <v>40136</v>
      </c>
      <c r="C644" s="662" t="s">
        <v>17</v>
      </c>
      <c r="D644" s="662" t="s">
        <v>1605</v>
      </c>
      <c r="E644" s="662" t="s">
        <v>1606</v>
      </c>
      <c r="F644" s="662" t="s">
        <v>1607</v>
      </c>
      <c r="G644" s="662">
        <v>36</v>
      </c>
      <c r="H644" s="662">
        <v>34.799999999999997</v>
      </c>
      <c r="I644" s="662">
        <v>140</v>
      </c>
      <c r="J644" s="662">
        <v>38.700000000000003</v>
      </c>
      <c r="K644" s="662">
        <v>34</v>
      </c>
      <c r="L644" s="662">
        <v>10</v>
      </c>
      <c r="M644" s="662">
        <v>1.5</v>
      </c>
      <c r="N644" s="662" t="s">
        <v>1608</v>
      </c>
      <c r="O644" s="662" t="s">
        <v>22</v>
      </c>
      <c r="P644" s="662" t="s">
        <v>40</v>
      </c>
      <c r="Q644" s="667">
        <f t="shared" si="111"/>
        <v>36.58</v>
      </c>
      <c r="R644" s="667">
        <f t="shared" si="112"/>
        <v>140.64500000000001</v>
      </c>
      <c r="T644" s="668" t="s">
        <v>4605</v>
      </c>
      <c r="U644" s="668" t="s">
        <v>4605</v>
      </c>
      <c r="V644" s="668" t="s">
        <v>4605</v>
      </c>
      <c r="W644" s="668" t="s">
        <v>22</v>
      </c>
      <c r="X644" s="668" t="s">
        <v>22</v>
      </c>
      <c r="Y644" s="668" t="s">
        <v>22</v>
      </c>
      <c r="Z644" s="668" t="s">
        <v>22</v>
      </c>
      <c r="AB644" s="662" t="str">
        <f t="shared" ref="AB644:AB707" si="113">IF(T644="●",IF(AD644="(",LEFT(AF644,AG644-1),IF(AD644="#",$AB$1,AF644)),"-")</f>
        <v>昭50.5.20</v>
      </c>
      <c r="AC644" s="662" t="str">
        <f t="shared" ref="AC644:AC707" si="114">IF(AF644="","-",IF(AD644="(",RIGHT(AF644,AH644-AG644),AF644))</f>
        <v>昭53.1.18</v>
      </c>
      <c r="AD644" s="662" t="str">
        <f t="shared" si="106"/>
        <v>(</v>
      </c>
      <c r="AE644" s="662" t="str">
        <f t="shared" ref="AE644:AE707" si="115">SUBSTITUTE(N644,"#","")</f>
        <v>(昭50.5.20)昭53.1.18</v>
      </c>
      <c r="AF644" s="662" t="str">
        <f t="shared" si="107"/>
        <v>昭50.5.20)昭53.1.18</v>
      </c>
      <c r="AG644" s="662">
        <f t="shared" si="108"/>
        <v>9</v>
      </c>
      <c r="AH644" s="662">
        <f t="shared" ref="AH644:AH707" si="116">LEN(AF644)</f>
        <v>17</v>
      </c>
      <c r="AI644" s="662" t="str">
        <f t="shared" si="109"/>
        <v>40</v>
      </c>
      <c r="AJ644" s="662" t="str">
        <f t="shared" si="110"/>
        <v>40_日立</v>
      </c>
      <c r="AK644" s="693" t="str">
        <f>IFERROR(VLOOKUP(AJ644,観測点コードリスト!$L$2:$N$1665,3,FALSE),"")</f>
        <v>1011</v>
      </c>
    </row>
    <row r="645" spans="1:37" ht="18.75" hidden="1" customHeight="1">
      <c r="A645" s="662" t="s">
        <v>1578</v>
      </c>
      <c r="B645" s="662">
        <v>40181</v>
      </c>
      <c r="C645" s="662" t="s">
        <v>72</v>
      </c>
      <c r="D645" s="662" t="s">
        <v>1609</v>
      </c>
      <c r="E645" s="662" t="s">
        <v>1610</v>
      </c>
      <c r="F645" s="662" t="s">
        <v>1611</v>
      </c>
      <c r="G645" s="662">
        <v>36</v>
      </c>
      <c r="H645" s="662">
        <v>20</v>
      </c>
      <c r="I645" s="662">
        <v>140</v>
      </c>
      <c r="J645" s="662">
        <v>2</v>
      </c>
      <c r="K645" s="662">
        <v>40</v>
      </c>
      <c r="L645" s="662" t="s">
        <v>22</v>
      </c>
      <c r="M645" s="662" t="s">
        <v>22</v>
      </c>
      <c r="N645" s="662" t="s">
        <v>1612</v>
      </c>
      <c r="O645" s="662" t="s">
        <v>22</v>
      </c>
      <c r="P645" s="662" t="s">
        <v>22</v>
      </c>
      <c r="Q645" s="667">
        <f t="shared" si="111"/>
        <v>36.333333000000003</v>
      </c>
      <c r="R645" s="667">
        <f t="shared" si="112"/>
        <v>140.033333</v>
      </c>
      <c r="T645" s="668" t="s">
        <v>4605</v>
      </c>
      <c r="U645" s="668" t="s">
        <v>22</v>
      </c>
      <c r="V645" s="668" t="s">
        <v>22</v>
      </c>
      <c r="W645" s="668" t="s">
        <v>22</v>
      </c>
      <c r="X645" s="668" t="s">
        <v>22</v>
      </c>
      <c r="Y645" s="668" t="s">
        <v>22</v>
      </c>
      <c r="Z645" s="668" t="s">
        <v>22</v>
      </c>
      <c r="AB645" s="662" t="str">
        <f t="shared" si="113"/>
        <v>昭57.6.23</v>
      </c>
      <c r="AC645" s="662" t="str">
        <f t="shared" si="114"/>
        <v>昭57.6.23</v>
      </c>
      <c r="AD645" s="662" t="str">
        <f t="shared" ref="AD645:AD708" si="117">LEFT(N645,1)</f>
        <v>昭</v>
      </c>
      <c r="AE645" s="662" t="str">
        <f t="shared" si="115"/>
        <v>昭57.6.23</v>
      </c>
      <c r="AF645" s="662" t="str">
        <f t="shared" ref="AF645:AF708" si="118">SUBSTITUTE(AE645,"(","")</f>
        <v>昭57.6.23</v>
      </c>
      <c r="AG645" s="662" t="str">
        <f t="shared" ref="AG645:AG708" si="119">IFERROR(FIND(")",AF645),"")</f>
        <v/>
      </c>
      <c r="AH645" s="662">
        <f t="shared" si="116"/>
        <v>8</v>
      </c>
      <c r="AI645" s="662" t="str">
        <f t="shared" ref="AI645:AI708" si="120">LEFT(B645,2)</f>
        <v>40</v>
      </c>
      <c r="AJ645" s="662" t="str">
        <f t="shared" ref="AJ645:AJ708" si="121">AI645&amp;"_"&amp;D645</f>
        <v>40_門井</v>
      </c>
      <c r="AK645" s="693" t="str">
        <f>IFERROR(VLOOKUP(AJ645,観測点コードリスト!$L$2:$N$1665,3,FALSE),"")</f>
        <v>1388</v>
      </c>
    </row>
    <row r="646" spans="1:37" ht="18.75" customHeight="1">
      <c r="A646" s="662" t="s">
        <v>1578</v>
      </c>
      <c r="B646" s="662">
        <v>40191</v>
      </c>
      <c r="C646" s="662" t="s">
        <v>17</v>
      </c>
      <c r="D646" s="662" t="s">
        <v>1613</v>
      </c>
      <c r="E646" s="662" t="s">
        <v>1614</v>
      </c>
      <c r="F646" s="662" t="s">
        <v>1615</v>
      </c>
      <c r="G646" s="662">
        <v>36</v>
      </c>
      <c r="H646" s="662">
        <v>23.7</v>
      </c>
      <c r="I646" s="662">
        <v>140</v>
      </c>
      <c r="J646" s="662">
        <v>14.4</v>
      </c>
      <c r="K646" s="662">
        <v>72</v>
      </c>
      <c r="L646" s="662">
        <v>10</v>
      </c>
      <c r="M646" s="662">
        <v>1.5</v>
      </c>
      <c r="N646" s="662" t="s">
        <v>1616</v>
      </c>
      <c r="O646" s="662" t="s">
        <v>22</v>
      </c>
      <c r="P646" s="662" t="s">
        <v>40</v>
      </c>
      <c r="Q646" s="667">
        <f t="shared" si="111"/>
        <v>36.395000000000003</v>
      </c>
      <c r="R646" s="667">
        <f t="shared" si="112"/>
        <v>140.24</v>
      </c>
      <c r="T646" s="668" t="s">
        <v>4605</v>
      </c>
      <c r="U646" s="668" t="s">
        <v>4605</v>
      </c>
      <c r="V646" s="668" t="s">
        <v>4605</v>
      </c>
      <c r="W646" s="668" t="s">
        <v>22</v>
      </c>
      <c r="X646" s="668" t="s">
        <v>22</v>
      </c>
      <c r="Y646" s="668" t="s">
        <v>22</v>
      </c>
      <c r="Z646" s="668" t="s">
        <v>22</v>
      </c>
      <c r="AB646" s="662" t="str">
        <f t="shared" si="113"/>
        <v>昭49.11.1</v>
      </c>
      <c r="AC646" s="662" t="str">
        <f t="shared" si="114"/>
        <v>昭53.1.31</v>
      </c>
      <c r="AD646" s="662" t="str">
        <f t="shared" si="117"/>
        <v>#</v>
      </c>
      <c r="AE646" s="662" t="str">
        <f t="shared" si="115"/>
        <v>昭53.1.31</v>
      </c>
      <c r="AF646" s="662" t="str">
        <f t="shared" si="118"/>
        <v>昭53.1.31</v>
      </c>
      <c r="AG646" s="662" t="str">
        <f t="shared" si="119"/>
        <v/>
      </c>
      <c r="AH646" s="662">
        <f t="shared" si="116"/>
        <v>8</v>
      </c>
      <c r="AI646" s="662" t="str">
        <f t="shared" si="120"/>
        <v>40</v>
      </c>
      <c r="AJ646" s="662" t="str">
        <f t="shared" si="121"/>
        <v>40_笠間</v>
      </c>
      <c r="AK646" s="693" t="str">
        <f>IFERROR(VLOOKUP(AJ646,観測点コードリスト!$L$2:$N$1665,3,FALSE),"")</f>
        <v>0318</v>
      </c>
    </row>
    <row r="647" spans="1:37" ht="18.75" customHeight="1">
      <c r="A647" s="662" t="s">
        <v>1578</v>
      </c>
      <c r="B647" s="662">
        <v>40201</v>
      </c>
      <c r="C647" s="662" t="s">
        <v>23</v>
      </c>
      <c r="D647" s="662" t="s">
        <v>1617</v>
      </c>
      <c r="E647" s="662" t="s">
        <v>1618</v>
      </c>
      <c r="F647" s="662" t="s">
        <v>1619</v>
      </c>
      <c r="G647" s="662">
        <v>36</v>
      </c>
      <c r="H647" s="662">
        <v>22.8</v>
      </c>
      <c r="I647" s="662">
        <v>140</v>
      </c>
      <c r="J647" s="662">
        <v>28</v>
      </c>
      <c r="K647" s="662">
        <v>29</v>
      </c>
      <c r="L647" s="662">
        <v>14.1</v>
      </c>
      <c r="M647" s="662" t="s">
        <v>22</v>
      </c>
      <c r="N647" s="662" t="s">
        <v>1620</v>
      </c>
      <c r="O647" s="662">
        <v>40900</v>
      </c>
      <c r="P647" s="662" t="s">
        <v>22</v>
      </c>
      <c r="Q647" s="667">
        <f t="shared" si="111"/>
        <v>36.380000000000003</v>
      </c>
      <c r="R647" s="667">
        <f t="shared" si="112"/>
        <v>140.466667</v>
      </c>
      <c r="T647" s="668" t="s">
        <v>4605</v>
      </c>
      <c r="U647" s="668" t="s">
        <v>4605</v>
      </c>
      <c r="V647" s="668" t="s">
        <v>4605</v>
      </c>
      <c r="W647" s="668" t="s">
        <v>4605</v>
      </c>
      <c r="X647" s="668" t="s">
        <v>22</v>
      </c>
      <c r="Y647" s="668" t="s">
        <v>4605</v>
      </c>
      <c r="Z647" s="668" t="s">
        <v>22</v>
      </c>
      <c r="AB647" s="662" t="str">
        <f t="shared" si="113"/>
        <v>昭49.11.1</v>
      </c>
      <c r="AC647" s="662" t="str">
        <f t="shared" si="114"/>
        <v>昭50.3.3</v>
      </c>
      <c r="AD647" s="662" t="str">
        <f t="shared" si="117"/>
        <v>#</v>
      </c>
      <c r="AE647" s="662" t="str">
        <f t="shared" si="115"/>
        <v>昭50.3.3</v>
      </c>
      <c r="AF647" s="662" t="str">
        <f t="shared" si="118"/>
        <v>昭50.3.3</v>
      </c>
      <c r="AG647" s="662" t="str">
        <f t="shared" si="119"/>
        <v/>
      </c>
      <c r="AH647" s="662">
        <f t="shared" si="116"/>
        <v>7</v>
      </c>
      <c r="AI647" s="662" t="str">
        <f t="shared" si="120"/>
        <v>40</v>
      </c>
      <c r="AJ647" s="662" t="str">
        <f t="shared" si="121"/>
        <v>40_水戸</v>
      </c>
      <c r="AK647" s="693" t="str">
        <f>IFERROR(VLOOKUP(AJ647,観測点コードリスト!$L$2:$N$1665,3,FALSE),"")</f>
        <v>47629</v>
      </c>
    </row>
    <row r="648" spans="1:37" ht="18.75" customHeight="1">
      <c r="A648" s="662" t="s">
        <v>1578</v>
      </c>
      <c r="B648" s="662">
        <v>40221</v>
      </c>
      <c r="C648" s="662" t="s">
        <v>17</v>
      </c>
      <c r="D648" s="662" t="s">
        <v>1621</v>
      </c>
      <c r="E648" s="662" t="s">
        <v>1622</v>
      </c>
      <c r="F648" s="662" t="s">
        <v>1623</v>
      </c>
      <c r="G648" s="662">
        <v>36</v>
      </c>
      <c r="H648" s="662">
        <v>12.1</v>
      </c>
      <c r="I648" s="662">
        <v>139</v>
      </c>
      <c r="J648" s="662">
        <v>43</v>
      </c>
      <c r="K648" s="662">
        <v>20</v>
      </c>
      <c r="L648" s="662">
        <v>10</v>
      </c>
      <c r="M648" s="662">
        <v>1.5</v>
      </c>
      <c r="N648" s="662" t="s">
        <v>1624</v>
      </c>
      <c r="O648" s="662" t="s">
        <v>22</v>
      </c>
      <c r="P648" s="662" t="s">
        <v>40</v>
      </c>
      <c r="Q648" s="667">
        <f t="shared" si="111"/>
        <v>36.201667</v>
      </c>
      <c r="R648" s="667">
        <f t="shared" si="112"/>
        <v>139.716667</v>
      </c>
      <c r="T648" s="668" t="s">
        <v>4605</v>
      </c>
      <c r="U648" s="668" t="s">
        <v>4605</v>
      </c>
      <c r="V648" s="668" t="s">
        <v>4605</v>
      </c>
      <c r="W648" s="668" t="s">
        <v>22</v>
      </c>
      <c r="X648" s="668" t="s">
        <v>22</v>
      </c>
      <c r="Y648" s="668" t="s">
        <v>22</v>
      </c>
      <c r="Z648" s="668" t="s">
        <v>22</v>
      </c>
      <c r="AB648" s="662" t="str">
        <f t="shared" si="113"/>
        <v>昭49.11.1</v>
      </c>
      <c r="AC648" s="662" t="str">
        <f t="shared" si="114"/>
        <v>昭53.1.11</v>
      </c>
      <c r="AD648" s="662" t="str">
        <f t="shared" si="117"/>
        <v>#</v>
      </c>
      <c r="AE648" s="662" t="str">
        <f t="shared" si="115"/>
        <v>昭53.1.11</v>
      </c>
      <c r="AF648" s="662" t="str">
        <f t="shared" si="118"/>
        <v>昭53.1.11</v>
      </c>
      <c r="AG648" s="662" t="str">
        <f t="shared" si="119"/>
        <v/>
      </c>
      <c r="AH648" s="662">
        <f t="shared" si="116"/>
        <v>8</v>
      </c>
      <c r="AI648" s="662" t="str">
        <f t="shared" si="120"/>
        <v>40</v>
      </c>
      <c r="AJ648" s="662" t="str">
        <f t="shared" si="121"/>
        <v>40_古河</v>
      </c>
      <c r="AK648" s="693" t="str">
        <f>IFERROR(VLOOKUP(AJ648,観測点コードリスト!$L$2:$N$1665,3,FALSE),"")</f>
        <v>0320</v>
      </c>
    </row>
    <row r="649" spans="1:37">
      <c r="A649" s="662" t="s">
        <v>1578</v>
      </c>
      <c r="B649" s="662">
        <v>40231</v>
      </c>
      <c r="C649" s="662" t="s">
        <v>17</v>
      </c>
      <c r="D649" s="662" t="s">
        <v>1625</v>
      </c>
      <c r="E649" s="662" t="s">
        <v>1626</v>
      </c>
      <c r="F649" s="662" t="s">
        <v>1627</v>
      </c>
      <c r="G649" s="662">
        <v>36</v>
      </c>
      <c r="H649" s="662">
        <v>16.899999999999999</v>
      </c>
      <c r="I649" s="662">
        <v>139</v>
      </c>
      <c r="J649" s="662">
        <v>59.3</v>
      </c>
      <c r="K649" s="662">
        <v>24</v>
      </c>
      <c r="L649" s="662">
        <v>6.5</v>
      </c>
      <c r="M649" s="662">
        <v>1.5</v>
      </c>
      <c r="N649" s="662" t="s">
        <v>1628</v>
      </c>
      <c r="O649" s="662" t="s">
        <v>22</v>
      </c>
      <c r="P649" s="662" t="s">
        <v>40</v>
      </c>
      <c r="Q649" s="667">
        <f t="shared" si="111"/>
        <v>36.281666999999999</v>
      </c>
      <c r="R649" s="667">
        <f t="shared" si="112"/>
        <v>139.98833300000001</v>
      </c>
      <c r="T649" s="668" t="s">
        <v>4605</v>
      </c>
      <c r="U649" s="668" t="s">
        <v>4605</v>
      </c>
      <c r="V649" s="668" t="s">
        <v>4605</v>
      </c>
      <c r="W649" s="668" t="s">
        <v>22</v>
      </c>
      <c r="X649" s="668" t="s">
        <v>22</v>
      </c>
      <c r="Y649" s="668" t="s">
        <v>22</v>
      </c>
      <c r="Z649" s="668" t="s">
        <v>22</v>
      </c>
      <c r="AB649" s="662" t="str">
        <f t="shared" si="113"/>
        <v>平13.12.10</v>
      </c>
      <c r="AC649" s="662" t="str">
        <f t="shared" si="114"/>
        <v>平13.12.10</v>
      </c>
      <c r="AD649" s="662" t="str">
        <f t="shared" si="117"/>
        <v>平</v>
      </c>
      <c r="AE649" s="662" t="str">
        <f t="shared" si="115"/>
        <v>平13.12.10</v>
      </c>
      <c r="AF649" s="662" t="str">
        <f t="shared" si="118"/>
        <v>平13.12.10</v>
      </c>
      <c r="AG649" s="662" t="str">
        <f t="shared" si="119"/>
        <v/>
      </c>
      <c r="AH649" s="662">
        <f t="shared" si="116"/>
        <v>9</v>
      </c>
      <c r="AI649" s="662" t="str">
        <f t="shared" si="120"/>
        <v>40</v>
      </c>
      <c r="AJ649" s="662" t="str">
        <f t="shared" si="121"/>
        <v>40_下館</v>
      </c>
      <c r="AK649" s="693" t="str">
        <f>IFERROR(VLOOKUP(AJ649,観測点コードリスト!$L$2:$N$1665,3,FALSE),"")</f>
        <v>1530</v>
      </c>
    </row>
    <row r="650" spans="1:37" ht="18.75" hidden="1" customHeight="1">
      <c r="A650" s="662" t="s">
        <v>1578</v>
      </c>
      <c r="B650" s="662">
        <v>40241</v>
      </c>
      <c r="C650" s="662" t="s">
        <v>72</v>
      </c>
      <c r="D650" s="662" t="s">
        <v>1629</v>
      </c>
      <c r="E650" s="662" t="s">
        <v>1630</v>
      </c>
      <c r="F650" s="662" t="s">
        <v>1631</v>
      </c>
      <c r="G650" s="662">
        <v>36</v>
      </c>
      <c r="H650" s="662">
        <v>14</v>
      </c>
      <c r="I650" s="662">
        <v>140</v>
      </c>
      <c r="J650" s="662">
        <v>11.3</v>
      </c>
      <c r="K650" s="662">
        <v>27</v>
      </c>
      <c r="L650" s="662" t="s">
        <v>22</v>
      </c>
      <c r="M650" s="662" t="s">
        <v>22</v>
      </c>
      <c r="N650" s="662" t="s">
        <v>1632</v>
      </c>
      <c r="O650" s="662" t="s">
        <v>22</v>
      </c>
      <c r="P650" s="662" t="s">
        <v>22</v>
      </c>
      <c r="Q650" s="667">
        <f t="shared" si="111"/>
        <v>36.233333000000002</v>
      </c>
      <c r="R650" s="667">
        <f t="shared" si="112"/>
        <v>140.188333</v>
      </c>
      <c r="T650" s="668" t="s">
        <v>4605</v>
      </c>
      <c r="U650" s="668" t="s">
        <v>22</v>
      </c>
      <c r="V650" s="668" t="s">
        <v>22</v>
      </c>
      <c r="W650" s="668" t="s">
        <v>22</v>
      </c>
      <c r="X650" s="668" t="s">
        <v>22</v>
      </c>
      <c r="Y650" s="668" t="s">
        <v>22</v>
      </c>
      <c r="Z650" s="668" t="s">
        <v>22</v>
      </c>
      <c r="AB650" s="662" t="str">
        <f t="shared" si="113"/>
        <v>昭50.5.20</v>
      </c>
      <c r="AC650" s="662" t="str">
        <f t="shared" si="114"/>
        <v>昭50.5.20</v>
      </c>
      <c r="AD650" s="662" t="str">
        <f t="shared" si="117"/>
        <v>昭</v>
      </c>
      <c r="AE650" s="662" t="str">
        <f t="shared" si="115"/>
        <v>昭50.5.20</v>
      </c>
      <c r="AF650" s="662" t="str">
        <f t="shared" si="118"/>
        <v>昭50.5.20</v>
      </c>
      <c r="AG650" s="662" t="str">
        <f t="shared" si="119"/>
        <v/>
      </c>
      <c r="AH650" s="662">
        <f t="shared" si="116"/>
        <v>8</v>
      </c>
      <c r="AI650" s="662" t="str">
        <f t="shared" si="120"/>
        <v>40</v>
      </c>
      <c r="AJ650" s="662" t="str">
        <f t="shared" si="121"/>
        <v>40_柿岡</v>
      </c>
      <c r="AK650" s="693" t="str">
        <f>IFERROR(VLOOKUP(AJ650,観測点コードリスト!$L$2:$N$1665,3,FALSE),"")</f>
        <v>1012</v>
      </c>
    </row>
    <row r="651" spans="1:37" hidden="1">
      <c r="A651" s="662" t="s">
        <v>1578</v>
      </c>
      <c r="B651" s="662">
        <v>40251</v>
      </c>
      <c r="C651" s="662" t="s">
        <v>72</v>
      </c>
      <c r="D651" s="662" t="s">
        <v>1633</v>
      </c>
      <c r="E651" s="662" t="s">
        <v>1634</v>
      </c>
      <c r="F651" s="662" t="s">
        <v>1635</v>
      </c>
      <c r="G651" s="662">
        <v>36</v>
      </c>
      <c r="H651" s="662">
        <v>14.2</v>
      </c>
      <c r="I651" s="662">
        <v>140</v>
      </c>
      <c r="J651" s="662">
        <v>19.5</v>
      </c>
      <c r="K651" s="662">
        <v>25</v>
      </c>
      <c r="L651" s="662" t="s">
        <v>22</v>
      </c>
      <c r="M651" s="662" t="s">
        <v>22</v>
      </c>
      <c r="N651" s="662" t="s">
        <v>1632</v>
      </c>
      <c r="O651" s="662" t="s">
        <v>22</v>
      </c>
      <c r="P651" s="662" t="s">
        <v>22</v>
      </c>
      <c r="Q651" s="667">
        <f t="shared" si="111"/>
        <v>36.236666999999997</v>
      </c>
      <c r="R651" s="667">
        <f t="shared" si="112"/>
        <v>140.32499999999999</v>
      </c>
      <c r="T651" s="668" t="s">
        <v>4605</v>
      </c>
      <c r="U651" s="668" t="s">
        <v>22</v>
      </c>
      <c r="V651" s="668" t="s">
        <v>22</v>
      </c>
      <c r="W651" s="668" t="s">
        <v>22</v>
      </c>
      <c r="X651" s="668" t="s">
        <v>22</v>
      </c>
      <c r="Y651" s="668" t="s">
        <v>22</v>
      </c>
      <c r="Z651" s="668" t="s">
        <v>22</v>
      </c>
      <c r="AB651" s="662" t="str">
        <f t="shared" si="113"/>
        <v>昭50.5.20</v>
      </c>
      <c r="AC651" s="662" t="str">
        <f t="shared" si="114"/>
        <v>昭50.5.20</v>
      </c>
      <c r="AD651" s="662" t="str">
        <f t="shared" si="117"/>
        <v>昭</v>
      </c>
      <c r="AE651" s="662" t="str">
        <f t="shared" si="115"/>
        <v>昭50.5.20</v>
      </c>
      <c r="AF651" s="662" t="str">
        <f t="shared" si="118"/>
        <v>昭50.5.20</v>
      </c>
      <c r="AG651" s="662" t="str">
        <f t="shared" si="119"/>
        <v/>
      </c>
      <c r="AH651" s="662">
        <f t="shared" si="116"/>
        <v>8</v>
      </c>
      <c r="AI651" s="662" t="str">
        <f t="shared" si="120"/>
        <v>40</v>
      </c>
      <c r="AJ651" s="662" t="str">
        <f t="shared" si="121"/>
        <v>40_美野里</v>
      </c>
      <c r="AK651" s="693" t="str">
        <f>IFERROR(VLOOKUP(AJ651,観測点コードリスト!$L$2:$N$1665,3,FALSE),"")</f>
        <v>1013</v>
      </c>
    </row>
    <row r="652" spans="1:37">
      <c r="A652" s="662" t="s">
        <v>1578</v>
      </c>
      <c r="B652" s="662">
        <v>40281</v>
      </c>
      <c r="C652" s="662" t="s">
        <v>17</v>
      </c>
      <c r="D652" s="662" t="s">
        <v>1636</v>
      </c>
      <c r="E652" s="662" t="s">
        <v>1637</v>
      </c>
      <c r="F652" s="662" t="s">
        <v>1638</v>
      </c>
      <c r="G652" s="662">
        <v>36</v>
      </c>
      <c r="H652" s="662">
        <v>10.1</v>
      </c>
      <c r="I652" s="662">
        <v>139</v>
      </c>
      <c r="J652" s="662">
        <v>56.7</v>
      </c>
      <c r="K652" s="662">
        <v>20</v>
      </c>
      <c r="L652" s="662">
        <v>10</v>
      </c>
      <c r="M652" s="662">
        <v>1.5</v>
      </c>
      <c r="N652" s="662" t="s">
        <v>1624</v>
      </c>
      <c r="O652" s="662" t="s">
        <v>22</v>
      </c>
      <c r="P652" s="662" t="s">
        <v>40</v>
      </c>
      <c r="Q652" s="667">
        <f t="shared" si="111"/>
        <v>36.168332999999997</v>
      </c>
      <c r="R652" s="667">
        <f t="shared" si="112"/>
        <v>139.94499999999999</v>
      </c>
      <c r="T652" s="668" t="s">
        <v>4605</v>
      </c>
      <c r="U652" s="668" t="s">
        <v>4605</v>
      </c>
      <c r="V652" s="668" t="s">
        <v>4605</v>
      </c>
      <c r="W652" s="668" t="s">
        <v>22</v>
      </c>
      <c r="X652" s="668" t="s">
        <v>22</v>
      </c>
      <c r="Y652" s="668" t="s">
        <v>22</v>
      </c>
      <c r="Z652" s="668" t="s">
        <v>22</v>
      </c>
      <c r="AB652" s="662" t="str">
        <f t="shared" si="113"/>
        <v>昭49.11.1</v>
      </c>
      <c r="AC652" s="662" t="str">
        <f t="shared" si="114"/>
        <v>昭53.1.11</v>
      </c>
      <c r="AD652" s="662" t="str">
        <f t="shared" si="117"/>
        <v>#</v>
      </c>
      <c r="AE652" s="662" t="str">
        <f t="shared" si="115"/>
        <v>昭53.1.11</v>
      </c>
      <c r="AF652" s="662" t="str">
        <f t="shared" si="118"/>
        <v>昭53.1.11</v>
      </c>
      <c r="AG652" s="662" t="str">
        <f t="shared" si="119"/>
        <v/>
      </c>
      <c r="AH652" s="662">
        <f t="shared" si="116"/>
        <v>8</v>
      </c>
      <c r="AI652" s="662" t="str">
        <f t="shared" si="120"/>
        <v>40</v>
      </c>
      <c r="AJ652" s="662" t="str">
        <f t="shared" si="121"/>
        <v>40_下妻</v>
      </c>
      <c r="AK652" s="693" t="str">
        <f>IFERROR(VLOOKUP(AJ652,観測点コードリスト!$L$2:$N$1665,3,FALSE),"")</f>
        <v>0322</v>
      </c>
    </row>
    <row r="653" spans="1:37">
      <c r="A653" s="662" t="s">
        <v>1578</v>
      </c>
      <c r="B653" s="662">
        <v>40311</v>
      </c>
      <c r="C653" s="662" t="s">
        <v>17</v>
      </c>
      <c r="D653" s="662" t="s">
        <v>1639</v>
      </c>
      <c r="E653" s="662" t="s">
        <v>1640</v>
      </c>
      <c r="F653" s="662" t="s">
        <v>1641</v>
      </c>
      <c r="G653" s="662">
        <v>36</v>
      </c>
      <c r="H653" s="662">
        <v>10.1</v>
      </c>
      <c r="I653" s="662">
        <v>140</v>
      </c>
      <c r="J653" s="662">
        <v>31.6</v>
      </c>
      <c r="K653" s="662">
        <v>32</v>
      </c>
      <c r="L653" s="662">
        <v>10</v>
      </c>
      <c r="M653" s="662">
        <v>1.5</v>
      </c>
      <c r="N653" s="662" t="s">
        <v>1642</v>
      </c>
      <c r="O653" s="662" t="s">
        <v>22</v>
      </c>
      <c r="P653" s="662" t="s">
        <v>22</v>
      </c>
      <c r="Q653" s="667">
        <f t="shared" si="111"/>
        <v>36.168332999999997</v>
      </c>
      <c r="R653" s="667">
        <f t="shared" si="112"/>
        <v>140.526667</v>
      </c>
      <c r="T653" s="668" t="s">
        <v>4605</v>
      </c>
      <c r="U653" s="668" t="s">
        <v>4605</v>
      </c>
      <c r="V653" s="668" t="s">
        <v>4605</v>
      </c>
      <c r="W653" s="668" t="s">
        <v>22</v>
      </c>
      <c r="X653" s="668" t="s">
        <v>22</v>
      </c>
      <c r="Y653" s="668" t="s">
        <v>22</v>
      </c>
      <c r="Z653" s="668" t="s">
        <v>22</v>
      </c>
      <c r="AB653" s="662" t="str">
        <f t="shared" si="113"/>
        <v>昭53.1.31</v>
      </c>
      <c r="AC653" s="662" t="str">
        <f t="shared" si="114"/>
        <v>昭53.1.31</v>
      </c>
      <c r="AD653" s="662" t="str">
        <f t="shared" si="117"/>
        <v>昭</v>
      </c>
      <c r="AE653" s="662" t="str">
        <f t="shared" si="115"/>
        <v>昭53.1.31</v>
      </c>
      <c r="AF653" s="662" t="str">
        <f t="shared" si="118"/>
        <v>昭53.1.31</v>
      </c>
      <c r="AG653" s="662" t="str">
        <f t="shared" si="119"/>
        <v/>
      </c>
      <c r="AH653" s="662">
        <f t="shared" si="116"/>
        <v>8</v>
      </c>
      <c r="AI653" s="662" t="str">
        <f t="shared" si="120"/>
        <v>40</v>
      </c>
      <c r="AJ653" s="662" t="str">
        <f t="shared" si="121"/>
        <v>40_鉾田</v>
      </c>
      <c r="AK653" s="693" t="str">
        <f>IFERROR(VLOOKUP(AJ653,観測点コードリスト!$L$2:$N$1665,3,FALSE),"")</f>
        <v>1245</v>
      </c>
    </row>
    <row r="654" spans="1:37" hidden="1">
      <c r="A654" s="662" t="s">
        <v>1578</v>
      </c>
      <c r="B654" s="662">
        <v>40326</v>
      </c>
      <c r="C654" s="662" t="s">
        <v>72</v>
      </c>
      <c r="D654" s="662" t="s">
        <v>1643</v>
      </c>
      <c r="E654" s="662" t="s">
        <v>1644</v>
      </c>
      <c r="F654" s="662" t="s">
        <v>1645</v>
      </c>
      <c r="G654" s="662">
        <v>36</v>
      </c>
      <c r="H654" s="662">
        <v>2.1</v>
      </c>
      <c r="I654" s="662">
        <v>139</v>
      </c>
      <c r="J654" s="662">
        <v>53.6</v>
      </c>
      <c r="K654" s="662">
        <v>16</v>
      </c>
      <c r="L654" s="662" t="s">
        <v>22</v>
      </c>
      <c r="M654" s="662" t="s">
        <v>22</v>
      </c>
      <c r="N654" s="662" t="s">
        <v>266</v>
      </c>
      <c r="O654" s="662" t="s">
        <v>22</v>
      </c>
      <c r="P654" s="662" t="s">
        <v>22</v>
      </c>
      <c r="Q654" s="667">
        <f t="shared" si="111"/>
        <v>36.034999999999997</v>
      </c>
      <c r="R654" s="667">
        <f t="shared" si="112"/>
        <v>139.89333300000001</v>
      </c>
      <c r="T654" s="668" t="s">
        <v>4605</v>
      </c>
      <c r="U654" s="668" t="s">
        <v>22</v>
      </c>
      <c r="V654" s="668" t="s">
        <v>22</v>
      </c>
      <c r="W654" s="668" t="s">
        <v>22</v>
      </c>
      <c r="X654" s="668" t="s">
        <v>22</v>
      </c>
      <c r="Y654" s="668" t="s">
        <v>22</v>
      </c>
      <c r="Z654" s="668" t="s">
        <v>22</v>
      </c>
      <c r="AB654" s="662" t="str">
        <f t="shared" si="113"/>
        <v>昭49.11.1</v>
      </c>
      <c r="AC654" s="662" t="str">
        <f t="shared" si="114"/>
        <v>-</v>
      </c>
      <c r="AD654" s="662" t="str">
        <f t="shared" si="117"/>
        <v>#</v>
      </c>
      <c r="AE654" s="662" t="str">
        <f t="shared" si="115"/>
        <v/>
      </c>
      <c r="AF654" s="662" t="str">
        <f t="shared" si="118"/>
        <v/>
      </c>
      <c r="AG654" s="662" t="str">
        <f t="shared" si="119"/>
        <v/>
      </c>
      <c r="AH654" s="662">
        <f t="shared" si="116"/>
        <v>0</v>
      </c>
      <c r="AI654" s="662" t="str">
        <f t="shared" si="120"/>
        <v>40</v>
      </c>
      <c r="AJ654" s="662" t="str">
        <f t="shared" si="121"/>
        <v>40_坂東</v>
      </c>
      <c r="AK654" s="693" t="str">
        <f>IFERROR(VLOOKUP(AJ654,観測点コードリスト!$L$2:$N$1665,3,FALSE),"")</f>
        <v>0323</v>
      </c>
    </row>
    <row r="655" spans="1:37">
      <c r="A655" s="662" t="s">
        <v>1578</v>
      </c>
      <c r="B655" s="662">
        <v>40336</v>
      </c>
      <c r="C655" s="662" t="s">
        <v>23</v>
      </c>
      <c r="D655" s="662" t="s">
        <v>1646</v>
      </c>
      <c r="E655" s="662" t="s">
        <v>1647</v>
      </c>
      <c r="F655" s="662" t="s">
        <v>1648</v>
      </c>
      <c r="G655" s="662">
        <v>36</v>
      </c>
      <c r="H655" s="662">
        <v>3.4</v>
      </c>
      <c r="I655" s="662">
        <v>140</v>
      </c>
      <c r="J655" s="662">
        <v>7.5</v>
      </c>
      <c r="K655" s="662">
        <v>25</v>
      </c>
      <c r="L655" s="662">
        <v>20.399999999999999</v>
      </c>
      <c r="M655" s="662" t="s">
        <v>22</v>
      </c>
      <c r="N655" s="662" t="s">
        <v>1649</v>
      </c>
      <c r="O655" s="662">
        <v>40905</v>
      </c>
      <c r="P655" s="662" t="s">
        <v>22</v>
      </c>
      <c r="Q655" s="667">
        <f t="shared" si="111"/>
        <v>36.056666999999997</v>
      </c>
      <c r="R655" s="667">
        <f t="shared" si="112"/>
        <v>140.125</v>
      </c>
      <c r="T655" s="668" t="s">
        <v>4605</v>
      </c>
      <c r="U655" s="668" t="s">
        <v>4605</v>
      </c>
      <c r="V655" s="668" t="s">
        <v>4605</v>
      </c>
      <c r="W655" s="668" t="s">
        <v>22</v>
      </c>
      <c r="X655" s="668" t="s">
        <v>22</v>
      </c>
      <c r="Y655" s="668" t="s">
        <v>4605</v>
      </c>
      <c r="Z655" s="668" t="s">
        <v>4605</v>
      </c>
      <c r="AB655" s="662" t="str">
        <f t="shared" si="113"/>
        <v>平2.3.9</v>
      </c>
      <c r="AC655" s="662" t="str">
        <f t="shared" si="114"/>
        <v>平2.3.9</v>
      </c>
      <c r="AD655" s="662" t="str">
        <f t="shared" si="117"/>
        <v>平</v>
      </c>
      <c r="AE655" s="662" t="str">
        <f t="shared" si="115"/>
        <v>平2.3.9</v>
      </c>
      <c r="AF655" s="662" t="str">
        <f t="shared" si="118"/>
        <v>平2.3.9</v>
      </c>
      <c r="AG655" s="662" t="str">
        <f t="shared" si="119"/>
        <v/>
      </c>
      <c r="AH655" s="662">
        <f t="shared" si="116"/>
        <v>6</v>
      </c>
      <c r="AI655" s="662" t="str">
        <f t="shared" si="120"/>
        <v>40</v>
      </c>
      <c r="AJ655" s="662" t="str">
        <f t="shared" si="121"/>
        <v>40_つくば</v>
      </c>
      <c r="AK655" s="693" t="str">
        <f>IFERROR(VLOOKUP(AJ655,観測点コードリスト!$L$2:$N$1665,3,FALSE),"")</f>
        <v>47646</v>
      </c>
    </row>
    <row r="656" spans="1:37">
      <c r="A656" s="662" t="s">
        <v>1578</v>
      </c>
      <c r="B656" s="662">
        <v>40341</v>
      </c>
      <c r="C656" s="662" t="s">
        <v>17</v>
      </c>
      <c r="D656" s="662" t="s">
        <v>1650</v>
      </c>
      <c r="E656" s="662" t="s">
        <v>1651</v>
      </c>
      <c r="F656" s="662" t="s">
        <v>1652</v>
      </c>
      <c r="G656" s="662">
        <v>36</v>
      </c>
      <c r="H656" s="662">
        <v>6.2</v>
      </c>
      <c r="I656" s="662">
        <v>140</v>
      </c>
      <c r="J656" s="662">
        <v>13.2</v>
      </c>
      <c r="K656" s="662">
        <v>26</v>
      </c>
      <c r="L656" s="662">
        <v>10</v>
      </c>
      <c r="M656" s="662">
        <v>1.5</v>
      </c>
      <c r="N656" s="662" t="s">
        <v>1653</v>
      </c>
      <c r="O656" s="662" t="s">
        <v>22</v>
      </c>
      <c r="P656" s="662" t="s">
        <v>40</v>
      </c>
      <c r="Q656" s="667">
        <f t="shared" si="111"/>
        <v>36.103332999999999</v>
      </c>
      <c r="R656" s="667">
        <f t="shared" si="112"/>
        <v>140.22</v>
      </c>
      <c r="T656" s="668" t="s">
        <v>4605</v>
      </c>
      <c r="U656" s="668" t="s">
        <v>4605</v>
      </c>
      <c r="V656" s="668" t="s">
        <v>4605</v>
      </c>
      <c r="W656" s="668" t="s">
        <v>22</v>
      </c>
      <c r="X656" s="668" t="s">
        <v>22</v>
      </c>
      <c r="Y656" s="668" t="s">
        <v>22</v>
      </c>
      <c r="Z656" s="668" t="s">
        <v>22</v>
      </c>
      <c r="AB656" s="662" t="str">
        <f t="shared" si="113"/>
        <v>昭49.11.1</v>
      </c>
      <c r="AC656" s="662" t="str">
        <f t="shared" si="114"/>
        <v>昭53.1.12</v>
      </c>
      <c r="AD656" s="662" t="str">
        <f t="shared" si="117"/>
        <v>#</v>
      </c>
      <c r="AE656" s="662" t="str">
        <f t="shared" si="115"/>
        <v>昭53.1.12</v>
      </c>
      <c r="AF656" s="662" t="str">
        <f t="shared" si="118"/>
        <v>昭53.1.12</v>
      </c>
      <c r="AG656" s="662" t="str">
        <f t="shared" si="119"/>
        <v/>
      </c>
      <c r="AH656" s="662">
        <f t="shared" si="116"/>
        <v>8</v>
      </c>
      <c r="AI656" s="662" t="str">
        <f t="shared" si="120"/>
        <v>40</v>
      </c>
      <c r="AJ656" s="662" t="str">
        <f t="shared" si="121"/>
        <v>40_土浦</v>
      </c>
      <c r="AK656" s="693" t="str">
        <f>IFERROR(VLOOKUP(AJ656,観測点コードリスト!$L$2:$N$1665,3,FALSE),"")</f>
        <v>0324</v>
      </c>
    </row>
    <row r="657" spans="1:37" hidden="1">
      <c r="A657" s="662" t="s">
        <v>1578</v>
      </c>
      <c r="B657" s="662">
        <v>40391</v>
      </c>
      <c r="C657" s="662" t="s">
        <v>72</v>
      </c>
      <c r="D657" s="662" t="s">
        <v>1654</v>
      </c>
      <c r="E657" s="662" t="s">
        <v>1655</v>
      </c>
      <c r="F657" s="662" t="s">
        <v>1656</v>
      </c>
      <c r="G657" s="662">
        <v>35</v>
      </c>
      <c r="H657" s="662">
        <v>57.6</v>
      </c>
      <c r="I657" s="662">
        <v>140</v>
      </c>
      <c r="J657" s="662">
        <v>19.2</v>
      </c>
      <c r="K657" s="662">
        <v>25</v>
      </c>
      <c r="L657" s="662" t="s">
        <v>22</v>
      </c>
      <c r="M657" s="662" t="s">
        <v>22</v>
      </c>
      <c r="N657" s="662" t="s">
        <v>1657</v>
      </c>
      <c r="O657" s="662" t="s">
        <v>22</v>
      </c>
      <c r="P657" s="662" t="s">
        <v>22</v>
      </c>
      <c r="Q657" s="667">
        <f t="shared" ref="Q657:Q720" si="122">G657+ROUND(H657/60,6)</f>
        <v>35.96</v>
      </c>
      <c r="R657" s="667">
        <f t="shared" ref="R657:R720" si="123">I657+ROUND(J657/60,6)</f>
        <v>140.32</v>
      </c>
      <c r="T657" s="668" t="s">
        <v>4605</v>
      </c>
      <c r="U657" s="668" t="s">
        <v>22</v>
      </c>
      <c r="V657" s="668" t="s">
        <v>22</v>
      </c>
      <c r="W657" s="668" t="s">
        <v>22</v>
      </c>
      <c r="X657" s="668" t="s">
        <v>22</v>
      </c>
      <c r="Y657" s="668" t="s">
        <v>22</v>
      </c>
      <c r="Z657" s="668" t="s">
        <v>22</v>
      </c>
      <c r="AB657" s="662" t="str">
        <f t="shared" si="113"/>
        <v>昭50.3.28</v>
      </c>
      <c r="AC657" s="662" t="str">
        <f t="shared" si="114"/>
        <v>昭50.3.28</v>
      </c>
      <c r="AD657" s="662" t="str">
        <f t="shared" si="117"/>
        <v>昭</v>
      </c>
      <c r="AE657" s="662" t="str">
        <f t="shared" si="115"/>
        <v>昭50.3.28</v>
      </c>
      <c r="AF657" s="662" t="str">
        <f t="shared" si="118"/>
        <v>昭50.3.28</v>
      </c>
      <c r="AG657" s="662" t="str">
        <f t="shared" si="119"/>
        <v/>
      </c>
      <c r="AH657" s="662">
        <f t="shared" si="116"/>
        <v>8</v>
      </c>
      <c r="AI657" s="662" t="str">
        <f t="shared" si="120"/>
        <v>40</v>
      </c>
      <c r="AJ657" s="662" t="str">
        <f t="shared" si="121"/>
        <v>40_江戸崎</v>
      </c>
      <c r="AK657" s="693" t="str">
        <f>IFERROR(VLOOKUP(AJ657,観測点コードリスト!$L$2:$N$1665,3,FALSE),"")</f>
        <v>0911</v>
      </c>
    </row>
    <row r="658" spans="1:37" ht="18.75" customHeight="1">
      <c r="A658" s="662" t="s">
        <v>1578</v>
      </c>
      <c r="B658" s="662">
        <v>40406</v>
      </c>
      <c r="C658" s="662" t="s">
        <v>17</v>
      </c>
      <c r="D658" s="662" t="s">
        <v>1658</v>
      </c>
      <c r="E658" s="662" t="s">
        <v>334</v>
      </c>
      <c r="F658" s="662" t="s">
        <v>1659</v>
      </c>
      <c r="G658" s="662">
        <v>35</v>
      </c>
      <c r="H658" s="662">
        <v>57.8</v>
      </c>
      <c r="I658" s="662">
        <v>140</v>
      </c>
      <c r="J658" s="662">
        <v>37.299999999999997</v>
      </c>
      <c r="K658" s="662">
        <v>37</v>
      </c>
      <c r="L658" s="662">
        <v>10</v>
      </c>
      <c r="M658" s="662">
        <v>1.5</v>
      </c>
      <c r="N658" s="662" t="s">
        <v>1660</v>
      </c>
      <c r="O658" s="662" t="s">
        <v>22</v>
      </c>
      <c r="P658" s="662" t="s">
        <v>40</v>
      </c>
      <c r="Q658" s="667">
        <f t="shared" si="122"/>
        <v>35.963332999999999</v>
      </c>
      <c r="R658" s="667">
        <f t="shared" si="123"/>
        <v>140.621667</v>
      </c>
      <c r="T658" s="668" t="s">
        <v>4605</v>
      </c>
      <c r="U658" s="668" t="s">
        <v>4605</v>
      </c>
      <c r="V658" s="668" t="s">
        <v>4605</v>
      </c>
      <c r="W658" s="668" t="s">
        <v>22</v>
      </c>
      <c r="X658" s="668" t="s">
        <v>22</v>
      </c>
      <c r="Y658" s="668" t="s">
        <v>22</v>
      </c>
      <c r="Z658" s="668" t="s">
        <v>22</v>
      </c>
      <c r="AB658" s="662" t="str">
        <f t="shared" si="113"/>
        <v>昭49.11.1</v>
      </c>
      <c r="AC658" s="662" t="str">
        <f t="shared" si="114"/>
        <v>昭53.1.17</v>
      </c>
      <c r="AD658" s="662" t="str">
        <f t="shared" si="117"/>
        <v>#</v>
      </c>
      <c r="AE658" s="662" t="str">
        <f t="shared" si="115"/>
        <v>昭53.1.17</v>
      </c>
      <c r="AF658" s="662" t="str">
        <f t="shared" si="118"/>
        <v>昭53.1.17</v>
      </c>
      <c r="AG658" s="662" t="str">
        <f t="shared" si="119"/>
        <v/>
      </c>
      <c r="AH658" s="662">
        <f t="shared" si="116"/>
        <v>8</v>
      </c>
      <c r="AI658" s="662" t="str">
        <f t="shared" si="120"/>
        <v>40</v>
      </c>
      <c r="AJ658" s="662" t="str">
        <f t="shared" si="121"/>
        <v>40_鹿嶋</v>
      </c>
      <c r="AK658" s="693" t="str">
        <f>IFERROR(VLOOKUP(AJ658,観測点コードリスト!$L$2:$N$1665,3,FALSE),"")</f>
        <v>0325</v>
      </c>
    </row>
    <row r="659" spans="1:37">
      <c r="A659" s="662" t="s">
        <v>1578</v>
      </c>
      <c r="B659" s="662">
        <v>40426</v>
      </c>
      <c r="C659" s="662" t="s">
        <v>17</v>
      </c>
      <c r="D659" s="662" t="s">
        <v>1661</v>
      </c>
      <c r="E659" s="662" t="s">
        <v>1662</v>
      </c>
      <c r="F659" s="662" t="s">
        <v>1663</v>
      </c>
      <c r="G659" s="662">
        <v>35</v>
      </c>
      <c r="H659" s="662">
        <v>53.4</v>
      </c>
      <c r="I659" s="662">
        <v>140</v>
      </c>
      <c r="J659" s="662">
        <v>12.7</v>
      </c>
      <c r="K659" s="662">
        <v>4</v>
      </c>
      <c r="L659" s="662">
        <v>9.4</v>
      </c>
      <c r="M659" s="662">
        <v>1.5</v>
      </c>
      <c r="N659" s="662" t="s">
        <v>1664</v>
      </c>
      <c r="O659" s="662" t="s">
        <v>22</v>
      </c>
      <c r="P659" s="662" t="s">
        <v>40</v>
      </c>
      <c r="Q659" s="667">
        <f t="shared" si="122"/>
        <v>35.89</v>
      </c>
      <c r="R659" s="667">
        <f t="shared" si="123"/>
        <v>140.21166700000001</v>
      </c>
      <c r="T659" s="668" t="s">
        <v>4605</v>
      </c>
      <c r="U659" s="668" t="s">
        <v>4605</v>
      </c>
      <c r="V659" s="668" t="s">
        <v>4605</v>
      </c>
      <c r="W659" s="668" t="s">
        <v>22</v>
      </c>
      <c r="X659" s="668" t="s">
        <v>22</v>
      </c>
      <c r="Y659" s="668" t="s">
        <v>22</v>
      </c>
      <c r="Z659" s="668" t="s">
        <v>22</v>
      </c>
      <c r="AB659" s="662" t="str">
        <f t="shared" si="113"/>
        <v>昭50.5.20</v>
      </c>
      <c r="AC659" s="662" t="str">
        <f t="shared" si="114"/>
        <v>昭53.12.19</v>
      </c>
      <c r="AD659" s="662" t="str">
        <f t="shared" si="117"/>
        <v>(</v>
      </c>
      <c r="AE659" s="662" t="str">
        <f t="shared" si="115"/>
        <v>(昭50.5.20)昭53.12.19</v>
      </c>
      <c r="AF659" s="662" t="str">
        <f t="shared" si="118"/>
        <v>昭50.5.20)昭53.12.19</v>
      </c>
      <c r="AG659" s="662">
        <f t="shared" si="119"/>
        <v>9</v>
      </c>
      <c r="AH659" s="662">
        <f t="shared" si="116"/>
        <v>18</v>
      </c>
      <c r="AI659" s="662" t="str">
        <f t="shared" si="120"/>
        <v>40</v>
      </c>
      <c r="AJ659" s="662" t="str">
        <f t="shared" si="121"/>
        <v>40_龍ケ崎</v>
      </c>
      <c r="AK659" s="693" t="str">
        <f>IFERROR(VLOOKUP(AJ659,観測点コードリスト!$L$2:$N$1665,3,FALSE),"")</f>
        <v>1014</v>
      </c>
    </row>
    <row r="660" spans="1:37" ht="18.75" hidden="1" customHeight="1">
      <c r="A660" s="662" t="s">
        <v>1578</v>
      </c>
      <c r="B660" s="662">
        <v>40900</v>
      </c>
      <c r="C660" s="662" t="s">
        <v>23</v>
      </c>
      <c r="D660" s="662" t="s">
        <v>1617</v>
      </c>
      <c r="E660" s="662" t="s">
        <v>1618</v>
      </c>
      <c r="F660" s="662" t="s">
        <v>1619</v>
      </c>
      <c r="G660" s="662">
        <v>36</v>
      </c>
      <c r="H660" s="662">
        <v>22.8</v>
      </c>
      <c r="I660" s="662">
        <v>140</v>
      </c>
      <c r="J660" s="662">
        <v>28</v>
      </c>
      <c r="K660" s="662">
        <v>29</v>
      </c>
      <c r="L660" s="662" t="s">
        <v>22</v>
      </c>
      <c r="M660" s="662" t="s">
        <v>22</v>
      </c>
      <c r="N660" s="662" t="s">
        <v>4697</v>
      </c>
      <c r="O660" s="662" t="s">
        <v>4740</v>
      </c>
      <c r="P660" s="662" t="s">
        <v>22</v>
      </c>
      <c r="Q660" s="667">
        <f t="shared" si="122"/>
        <v>36.380000000000003</v>
      </c>
      <c r="R660" s="667">
        <f t="shared" si="123"/>
        <v>140.466667</v>
      </c>
      <c r="T660" s="668" t="s">
        <v>22</v>
      </c>
      <c r="U660" s="668" t="s">
        <v>22</v>
      </c>
      <c r="V660" s="668" t="s">
        <v>22</v>
      </c>
      <c r="W660" s="668" t="s">
        <v>22</v>
      </c>
      <c r="X660" s="668" t="s">
        <v>4605</v>
      </c>
      <c r="Y660" s="668" t="s">
        <v>22</v>
      </c>
      <c r="Z660" s="668" t="s">
        <v>22</v>
      </c>
      <c r="AB660" s="662" t="str">
        <f t="shared" si="113"/>
        <v>-</v>
      </c>
      <c r="AC660" s="662" t="str">
        <f t="shared" si="114"/>
        <v>平11.1.13</v>
      </c>
      <c r="AD660" s="662" t="str">
        <f t="shared" si="117"/>
        <v>平</v>
      </c>
      <c r="AE660" s="662" t="str">
        <f t="shared" si="115"/>
        <v>平11.1.13</v>
      </c>
      <c r="AF660" s="662" t="str">
        <f t="shared" si="118"/>
        <v>平11.1.13</v>
      </c>
      <c r="AG660" s="662" t="str">
        <f t="shared" si="119"/>
        <v/>
      </c>
      <c r="AH660" s="662">
        <f t="shared" si="116"/>
        <v>8</v>
      </c>
      <c r="AI660" s="662" t="str">
        <f t="shared" si="120"/>
        <v>40</v>
      </c>
      <c r="AJ660" s="662" t="str">
        <f t="shared" si="121"/>
        <v>40_水戸</v>
      </c>
      <c r="AK660" s="693" t="str">
        <f>IFERROR(VLOOKUP(AJ660,観測点コードリスト!$L$2:$N$1665,3,FALSE),"")</f>
        <v>47629</v>
      </c>
    </row>
    <row r="661" spans="1:37" hidden="1">
      <c r="A661" s="662" t="s">
        <v>1578</v>
      </c>
      <c r="B661" s="662">
        <v>40905</v>
      </c>
      <c r="C661" s="662" t="s">
        <v>23</v>
      </c>
      <c r="D661" s="662" t="s">
        <v>1646</v>
      </c>
      <c r="E661" s="662" t="s">
        <v>1647</v>
      </c>
      <c r="F661" s="662" t="s">
        <v>1648</v>
      </c>
      <c r="G661" s="662">
        <v>36</v>
      </c>
      <c r="H661" s="662">
        <v>3.4</v>
      </c>
      <c r="I661" s="662">
        <v>140</v>
      </c>
      <c r="J661" s="662">
        <v>7.5</v>
      </c>
      <c r="K661" s="662">
        <v>25</v>
      </c>
      <c r="L661" s="662" t="s">
        <v>22</v>
      </c>
      <c r="M661" s="662" t="s">
        <v>22</v>
      </c>
      <c r="N661" s="662" t="s">
        <v>4698</v>
      </c>
      <c r="O661" s="662" t="s">
        <v>4740</v>
      </c>
      <c r="P661" s="662" t="s">
        <v>22</v>
      </c>
      <c r="Q661" s="667">
        <f t="shared" si="122"/>
        <v>36.056666999999997</v>
      </c>
      <c r="R661" s="667">
        <f t="shared" si="123"/>
        <v>140.125</v>
      </c>
      <c r="T661" s="668" t="s">
        <v>22</v>
      </c>
      <c r="U661" s="668" t="s">
        <v>22</v>
      </c>
      <c r="V661" s="668" t="s">
        <v>22</v>
      </c>
      <c r="W661" s="668" t="s">
        <v>22</v>
      </c>
      <c r="X661" s="668" t="s">
        <v>4605</v>
      </c>
      <c r="Y661" s="668" t="s">
        <v>22</v>
      </c>
      <c r="Z661" s="668" t="s">
        <v>22</v>
      </c>
      <c r="AB661" s="662" t="str">
        <f t="shared" si="113"/>
        <v>-</v>
      </c>
      <c r="AC661" s="662" t="str">
        <f t="shared" si="114"/>
        <v>平23.11.17</v>
      </c>
      <c r="AD661" s="662" t="str">
        <f t="shared" si="117"/>
        <v>平</v>
      </c>
      <c r="AE661" s="662" t="str">
        <f t="shared" si="115"/>
        <v>平23.11.17</v>
      </c>
      <c r="AF661" s="662" t="str">
        <f t="shared" si="118"/>
        <v>平23.11.17</v>
      </c>
      <c r="AG661" s="662" t="str">
        <f t="shared" si="119"/>
        <v/>
      </c>
      <c r="AH661" s="662">
        <f t="shared" si="116"/>
        <v>9</v>
      </c>
      <c r="AI661" s="662" t="str">
        <f t="shared" si="120"/>
        <v>40</v>
      </c>
      <c r="AJ661" s="662" t="str">
        <f t="shared" si="121"/>
        <v>40_つくば</v>
      </c>
      <c r="AK661" s="693" t="str">
        <f>IFERROR(VLOOKUP(AJ661,観測点コードリスト!$L$2:$N$1665,3,FALSE),"")</f>
        <v>47646</v>
      </c>
    </row>
    <row r="662" spans="1:37" ht="18.75" customHeight="1">
      <c r="A662" s="662" t="s">
        <v>1665</v>
      </c>
      <c r="B662" s="662">
        <v>41011</v>
      </c>
      <c r="C662" s="662" t="s">
        <v>17</v>
      </c>
      <c r="D662" s="662" t="s">
        <v>1666</v>
      </c>
      <c r="E662" s="662" t="s">
        <v>1667</v>
      </c>
      <c r="F662" s="662" t="s">
        <v>1668</v>
      </c>
      <c r="G662" s="662">
        <v>37</v>
      </c>
      <c r="H662" s="662">
        <v>7.4</v>
      </c>
      <c r="I662" s="662">
        <v>140</v>
      </c>
      <c r="J662" s="662">
        <v>2.1</v>
      </c>
      <c r="K662" s="662">
        <v>749</v>
      </c>
      <c r="L662" s="662">
        <v>6.6</v>
      </c>
      <c r="M662" s="662">
        <v>1.5</v>
      </c>
      <c r="N662" s="662" t="s">
        <v>1669</v>
      </c>
      <c r="O662" s="662">
        <v>41900</v>
      </c>
      <c r="P662" s="662" t="s">
        <v>22</v>
      </c>
      <c r="Q662" s="667">
        <f t="shared" si="122"/>
        <v>37.123333000000002</v>
      </c>
      <c r="R662" s="667">
        <f t="shared" si="123"/>
        <v>140.035</v>
      </c>
      <c r="T662" s="668" t="s">
        <v>4605</v>
      </c>
      <c r="U662" s="668" t="s">
        <v>4605</v>
      </c>
      <c r="V662" s="668" t="s">
        <v>4605</v>
      </c>
      <c r="W662" s="668" t="s">
        <v>22</v>
      </c>
      <c r="X662" s="668" t="s">
        <v>22</v>
      </c>
      <c r="Y662" s="668" t="s">
        <v>22</v>
      </c>
      <c r="Z662" s="668" t="s">
        <v>22</v>
      </c>
      <c r="AB662" s="662" t="str">
        <f t="shared" si="113"/>
        <v>昭49.11.1</v>
      </c>
      <c r="AC662" s="662" t="str">
        <f t="shared" si="114"/>
        <v>昭52.11.9</v>
      </c>
      <c r="AD662" s="662" t="str">
        <f t="shared" si="117"/>
        <v>#</v>
      </c>
      <c r="AE662" s="662" t="str">
        <f t="shared" si="115"/>
        <v>昭52.11.9</v>
      </c>
      <c r="AF662" s="662" t="str">
        <f t="shared" si="118"/>
        <v>昭52.11.9</v>
      </c>
      <c r="AG662" s="662" t="str">
        <f t="shared" si="119"/>
        <v/>
      </c>
      <c r="AH662" s="662">
        <f t="shared" si="116"/>
        <v>8</v>
      </c>
      <c r="AI662" s="662" t="str">
        <f t="shared" si="120"/>
        <v>41</v>
      </c>
      <c r="AJ662" s="662" t="str">
        <f t="shared" si="121"/>
        <v>41_那須高原</v>
      </c>
      <c r="AK662" s="693" t="str">
        <f>IFERROR(VLOOKUP(AJ662,観測点コードリスト!$L$2:$N$1665,3,FALSE),"")</f>
        <v>0326</v>
      </c>
    </row>
    <row r="663" spans="1:37" ht="18.75" customHeight="1">
      <c r="A663" s="662" t="s">
        <v>1665</v>
      </c>
      <c r="B663" s="662">
        <v>41076</v>
      </c>
      <c r="C663" s="662" t="s">
        <v>17</v>
      </c>
      <c r="D663" s="662" t="s">
        <v>1670</v>
      </c>
      <c r="E663" s="662" t="s">
        <v>1671</v>
      </c>
      <c r="F663" s="662" t="s">
        <v>1672</v>
      </c>
      <c r="G663" s="662">
        <v>36</v>
      </c>
      <c r="H663" s="662">
        <v>55.3</v>
      </c>
      <c r="I663" s="662">
        <v>139</v>
      </c>
      <c r="J663" s="662">
        <v>41.7</v>
      </c>
      <c r="K663" s="662">
        <v>620</v>
      </c>
      <c r="L663" s="662">
        <v>10</v>
      </c>
      <c r="M663" s="662">
        <v>1.5</v>
      </c>
      <c r="N663" s="662" t="s">
        <v>1673</v>
      </c>
      <c r="O663" s="662" t="s">
        <v>22</v>
      </c>
      <c r="P663" s="662" t="s">
        <v>40</v>
      </c>
      <c r="Q663" s="667">
        <f t="shared" si="122"/>
        <v>36.921666999999999</v>
      </c>
      <c r="R663" s="667">
        <f t="shared" si="123"/>
        <v>139.69499999999999</v>
      </c>
      <c r="T663" s="668" t="s">
        <v>4605</v>
      </c>
      <c r="U663" s="668" t="s">
        <v>4605</v>
      </c>
      <c r="V663" s="668" t="s">
        <v>4605</v>
      </c>
      <c r="W663" s="668" t="s">
        <v>22</v>
      </c>
      <c r="X663" s="668" t="s">
        <v>22</v>
      </c>
      <c r="Y663" s="668" t="s">
        <v>22</v>
      </c>
      <c r="Z663" s="668" t="s">
        <v>22</v>
      </c>
      <c r="AB663" s="662" t="str">
        <f t="shared" si="113"/>
        <v>昭50.5.20</v>
      </c>
      <c r="AC663" s="662" t="str">
        <f t="shared" si="114"/>
        <v>昭52.11.10</v>
      </c>
      <c r="AD663" s="662" t="str">
        <f t="shared" si="117"/>
        <v>(</v>
      </c>
      <c r="AE663" s="662" t="str">
        <f t="shared" si="115"/>
        <v>(昭50.5.20)昭52.11.10</v>
      </c>
      <c r="AF663" s="662" t="str">
        <f t="shared" si="118"/>
        <v>昭50.5.20)昭52.11.10</v>
      </c>
      <c r="AG663" s="662">
        <f t="shared" si="119"/>
        <v>9</v>
      </c>
      <c r="AH663" s="662">
        <f t="shared" si="116"/>
        <v>18</v>
      </c>
      <c r="AI663" s="662" t="str">
        <f t="shared" si="120"/>
        <v>41</v>
      </c>
      <c r="AJ663" s="662" t="str">
        <f t="shared" si="121"/>
        <v>41_五十里</v>
      </c>
      <c r="AK663" s="693" t="str">
        <f>IFERROR(VLOOKUP(AJ663,観測点コードリスト!$L$2:$N$1665,3,FALSE),"")</f>
        <v>1015</v>
      </c>
    </row>
    <row r="664" spans="1:37">
      <c r="A664" s="662" t="s">
        <v>1665</v>
      </c>
      <c r="B664" s="662">
        <v>41091</v>
      </c>
      <c r="C664" s="662" t="s">
        <v>17</v>
      </c>
      <c r="D664" s="662" t="s">
        <v>1674</v>
      </c>
      <c r="E664" s="662" t="s">
        <v>1675</v>
      </c>
      <c r="F664" s="662" t="s">
        <v>1676</v>
      </c>
      <c r="G664" s="662">
        <v>36</v>
      </c>
      <c r="H664" s="662">
        <v>58.9</v>
      </c>
      <c r="I664" s="662">
        <v>140</v>
      </c>
      <c r="J664" s="662">
        <v>1.1000000000000001</v>
      </c>
      <c r="K664" s="662">
        <v>343</v>
      </c>
      <c r="L664" s="662">
        <v>9.9</v>
      </c>
      <c r="M664" s="662">
        <v>1.5</v>
      </c>
      <c r="N664" s="662" t="s">
        <v>1677</v>
      </c>
      <c r="O664" s="662" t="s">
        <v>22</v>
      </c>
      <c r="P664" s="662" t="s">
        <v>22</v>
      </c>
      <c r="Q664" s="667">
        <f t="shared" si="122"/>
        <v>36.981667000000002</v>
      </c>
      <c r="R664" s="667">
        <f t="shared" si="123"/>
        <v>140.01833300000001</v>
      </c>
      <c r="T664" s="668" t="s">
        <v>4605</v>
      </c>
      <c r="U664" s="668" t="s">
        <v>4605</v>
      </c>
      <c r="V664" s="668" t="s">
        <v>4605</v>
      </c>
      <c r="W664" s="668" t="s">
        <v>22</v>
      </c>
      <c r="X664" s="668" t="s">
        <v>22</v>
      </c>
      <c r="Y664" s="668" t="s">
        <v>22</v>
      </c>
      <c r="Z664" s="668" t="s">
        <v>22</v>
      </c>
      <c r="AB664" s="662" t="str">
        <f t="shared" si="113"/>
        <v>昭49.11.1</v>
      </c>
      <c r="AC664" s="662" t="str">
        <f t="shared" si="114"/>
        <v>昭52.12.26</v>
      </c>
      <c r="AD664" s="662" t="str">
        <f t="shared" si="117"/>
        <v>#</v>
      </c>
      <c r="AE664" s="662" t="str">
        <f t="shared" si="115"/>
        <v>昭52.12.26</v>
      </c>
      <c r="AF664" s="662" t="str">
        <f t="shared" si="118"/>
        <v>昭52.12.26</v>
      </c>
      <c r="AG664" s="662" t="str">
        <f t="shared" si="119"/>
        <v/>
      </c>
      <c r="AH664" s="662">
        <f t="shared" si="116"/>
        <v>9</v>
      </c>
      <c r="AI664" s="662" t="str">
        <f t="shared" si="120"/>
        <v>41</v>
      </c>
      <c r="AJ664" s="662" t="str">
        <f t="shared" si="121"/>
        <v>41_黒磯</v>
      </c>
      <c r="AK664" s="693" t="str">
        <f>IFERROR(VLOOKUP(AJ664,観測点コードリスト!$L$2:$N$1665,3,FALSE),"")</f>
        <v>0329</v>
      </c>
    </row>
    <row r="665" spans="1:37">
      <c r="A665" s="662" t="s">
        <v>1665</v>
      </c>
      <c r="B665" s="662">
        <v>41116</v>
      </c>
      <c r="C665" s="662" t="s">
        <v>17</v>
      </c>
      <c r="D665" s="662" t="s">
        <v>1678</v>
      </c>
      <c r="E665" s="662" t="s">
        <v>1679</v>
      </c>
      <c r="F665" s="662" t="s">
        <v>1680</v>
      </c>
      <c r="G665" s="662">
        <v>36</v>
      </c>
      <c r="H665" s="662">
        <v>53.5</v>
      </c>
      <c r="I665" s="662">
        <v>139</v>
      </c>
      <c r="J665" s="662">
        <v>34.1</v>
      </c>
      <c r="K665" s="662">
        <v>925</v>
      </c>
      <c r="L665" s="662">
        <v>10</v>
      </c>
      <c r="M665" s="662">
        <v>1.5</v>
      </c>
      <c r="N665" s="662" t="s">
        <v>1681</v>
      </c>
      <c r="O665" s="662">
        <v>41905</v>
      </c>
      <c r="P665" s="662" t="s">
        <v>40</v>
      </c>
      <c r="Q665" s="667">
        <f t="shared" si="122"/>
        <v>36.891666999999998</v>
      </c>
      <c r="R665" s="667">
        <f t="shared" si="123"/>
        <v>139.568333</v>
      </c>
      <c r="T665" s="668" t="s">
        <v>4605</v>
      </c>
      <c r="U665" s="668" t="s">
        <v>4605</v>
      </c>
      <c r="V665" s="668" t="s">
        <v>4605</v>
      </c>
      <c r="W665" s="668" t="s">
        <v>22</v>
      </c>
      <c r="X665" s="668" t="s">
        <v>22</v>
      </c>
      <c r="Y665" s="668" t="s">
        <v>22</v>
      </c>
      <c r="Z665" s="668" t="s">
        <v>22</v>
      </c>
      <c r="AB665" s="662" t="str">
        <f t="shared" si="113"/>
        <v>昭52.11.10</v>
      </c>
      <c r="AC665" s="662" t="str">
        <f t="shared" si="114"/>
        <v>昭52.11.10</v>
      </c>
      <c r="AD665" s="662" t="str">
        <f t="shared" si="117"/>
        <v>昭</v>
      </c>
      <c r="AE665" s="662" t="str">
        <f t="shared" si="115"/>
        <v>昭52.11.10</v>
      </c>
      <c r="AF665" s="662" t="str">
        <f t="shared" si="118"/>
        <v>昭52.11.10</v>
      </c>
      <c r="AG665" s="662" t="str">
        <f t="shared" si="119"/>
        <v/>
      </c>
      <c r="AH665" s="662">
        <f t="shared" si="116"/>
        <v>9</v>
      </c>
      <c r="AI665" s="662" t="str">
        <f t="shared" si="120"/>
        <v>41</v>
      </c>
      <c r="AJ665" s="662" t="str">
        <f t="shared" si="121"/>
        <v>41_土呂部</v>
      </c>
      <c r="AK665" s="693" t="str">
        <f>IFERROR(VLOOKUP(AJ665,観測点コードリスト!$L$2:$N$1665,3,FALSE),"")</f>
        <v>1221</v>
      </c>
    </row>
    <row r="666" spans="1:37" ht="18.75" customHeight="1">
      <c r="A666" s="662" t="s">
        <v>1665</v>
      </c>
      <c r="B666" s="662">
        <v>41141</v>
      </c>
      <c r="C666" s="662" t="s">
        <v>17</v>
      </c>
      <c r="D666" s="662" t="s">
        <v>1682</v>
      </c>
      <c r="E666" s="662" t="s">
        <v>1683</v>
      </c>
      <c r="F666" s="662" t="s">
        <v>1684</v>
      </c>
      <c r="G666" s="662">
        <v>36</v>
      </c>
      <c r="H666" s="662">
        <v>50.4</v>
      </c>
      <c r="I666" s="662">
        <v>140</v>
      </c>
      <c r="J666" s="662">
        <v>2.1</v>
      </c>
      <c r="K666" s="662">
        <v>188</v>
      </c>
      <c r="L666" s="662">
        <v>9.9</v>
      </c>
      <c r="M666" s="662">
        <v>1.5</v>
      </c>
      <c r="N666" s="662" t="s">
        <v>1685</v>
      </c>
      <c r="O666" s="662" t="s">
        <v>22</v>
      </c>
      <c r="P666" s="662" t="s">
        <v>22</v>
      </c>
      <c r="Q666" s="667">
        <f t="shared" si="122"/>
        <v>36.840000000000003</v>
      </c>
      <c r="R666" s="667">
        <f t="shared" si="123"/>
        <v>140.035</v>
      </c>
      <c r="T666" s="668" t="s">
        <v>4605</v>
      </c>
      <c r="U666" s="668" t="s">
        <v>4605</v>
      </c>
      <c r="V666" s="668" t="s">
        <v>4605</v>
      </c>
      <c r="W666" s="668" t="s">
        <v>22</v>
      </c>
      <c r="X666" s="668" t="s">
        <v>22</v>
      </c>
      <c r="Y666" s="668" t="s">
        <v>22</v>
      </c>
      <c r="Z666" s="668" t="s">
        <v>22</v>
      </c>
      <c r="AB666" s="662" t="str">
        <f t="shared" si="113"/>
        <v>昭49.11.1</v>
      </c>
      <c r="AC666" s="662" t="str">
        <f t="shared" si="114"/>
        <v>昭51.2.20</v>
      </c>
      <c r="AD666" s="662" t="str">
        <f t="shared" si="117"/>
        <v>#</v>
      </c>
      <c r="AE666" s="662" t="str">
        <f t="shared" si="115"/>
        <v>昭51.2.20</v>
      </c>
      <c r="AF666" s="662" t="str">
        <f t="shared" si="118"/>
        <v>昭51.2.20</v>
      </c>
      <c r="AG666" s="662" t="str">
        <f t="shared" si="119"/>
        <v/>
      </c>
      <c r="AH666" s="662">
        <f t="shared" si="116"/>
        <v>8</v>
      </c>
      <c r="AI666" s="662" t="str">
        <f t="shared" si="120"/>
        <v>41</v>
      </c>
      <c r="AJ666" s="662" t="str">
        <f t="shared" si="121"/>
        <v>41_大田原</v>
      </c>
      <c r="AK666" s="693" t="str">
        <f>IFERROR(VLOOKUP(AJ666,観測点コードリスト!$L$2:$N$1665,3,FALSE),"")</f>
        <v>0331</v>
      </c>
    </row>
    <row r="667" spans="1:37">
      <c r="A667" s="662" t="s">
        <v>1665</v>
      </c>
      <c r="B667" s="662">
        <v>41166</v>
      </c>
      <c r="C667" s="662" t="s">
        <v>23</v>
      </c>
      <c r="D667" s="662" t="s">
        <v>1686</v>
      </c>
      <c r="E667" s="662" t="s">
        <v>1687</v>
      </c>
      <c r="F667" s="662" t="s">
        <v>1688</v>
      </c>
      <c r="G667" s="662">
        <v>36</v>
      </c>
      <c r="H667" s="662">
        <v>44.3</v>
      </c>
      <c r="I667" s="662">
        <v>139</v>
      </c>
      <c r="J667" s="662">
        <v>30</v>
      </c>
      <c r="K667" s="662">
        <v>1292</v>
      </c>
      <c r="L667" s="662">
        <v>11.3</v>
      </c>
      <c r="M667" s="662" t="s">
        <v>22</v>
      </c>
      <c r="N667" s="662" t="s">
        <v>1689</v>
      </c>
      <c r="O667" s="662">
        <v>41910</v>
      </c>
      <c r="P667" s="662" t="s">
        <v>22</v>
      </c>
      <c r="Q667" s="667">
        <f t="shared" si="122"/>
        <v>36.738332999999997</v>
      </c>
      <c r="R667" s="667">
        <f t="shared" si="123"/>
        <v>139.5</v>
      </c>
      <c r="T667" s="668" t="s">
        <v>4605</v>
      </c>
      <c r="U667" s="668" t="s">
        <v>4605</v>
      </c>
      <c r="V667" s="668" t="s">
        <v>4605</v>
      </c>
      <c r="W667" s="668" t="s">
        <v>22</v>
      </c>
      <c r="X667" s="668" t="s">
        <v>22</v>
      </c>
      <c r="Y667" s="668" t="s">
        <v>4605</v>
      </c>
      <c r="Z667" s="668" t="s">
        <v>22</v>
      </c>
      <c r="AB667" s="662" t="str">
        <f t="shared" si="113"/>
        <v>昭49.11.1</v>
      </c>
      <c r="AC667" s="662" t="str">
        <f t="shared" si="114"/>
        <v>昭50.11.27</v>
      </c>
      <c r="AD667" s="662" t="str">
        <f t="shared" si="117"/>
        <v>#</v>
      </c>
      <c r="AE667" s="662" t="str">
        <f t="shared" si="115"/>
        <v>昭50.11.27</v>
      </c>
      <c r="AF667" s="662" t="str">
        <f t="shared" si="118"/>
        <v>昭50.11.27</v>
      </c>
      <c r="AG667" s="662" t="str">
        <f t="shared" si="119"/>
        <v/>
      </c>
      <c r="AH667" s="662">
        <f t="shared" si="116"/>
        <v>9</v>
      </c>
      <c r="AI667" s="662" t="str">
        <f t="shared" si="120"/>
        <v>41</v>
      </c>
      <c r="AJ667" s="662" t="str">
        <f t="shared" si="121"/>
        <v>41_奥日光</v>
      </c>
      <c r="AK667" s="693" t="str">
        <f>IFERROR(VLOOKUP(AJ667,観測点コードリスト!$L$2:$N$1665,3,FALSE),"")</f>
        <v>47690</v>
      </c>
    </row>
    <row r="668" spans="1:37">
      <c r="A668" s="662" t="s">
        <v>1665</v>
      </c>
      <c r="B668" s="662">
        <v>41171</v>
      </c>
      <c r="C668" s="662" t="s">
        <v>17</v>
      </c>
      <c r="D668" s="662" t="s">
        <v>1690</v>
      </c>
      <c r="E668" s="662" t="s">
        <v>1691</v>
      </c>
      <c r="F668" s="662" t="s">
        <v>1692</v>
      </c>
      <c r="G668" s="662">
        <v>36</v>
      </c>
      <c r="H668" s="662">
        <v>43.6</v>
      </c>
      <c r="I668" s="662">
        <v>139</v>
      </c>
      <c r="J668" s="662">
        <v>40.6</v>
      </c>
      <c r="K668" s="662">
        <v>414</v>
      </c>
      <c r="L668" s="662">
        <v>10</v>
      </c>
      <c r="M668" s="662">
        <v>1.5</v>
      </c>
      <c r="N668" s="662" t="s">
        <v>1128</v>
      </c>
      <c r="O668" s="662" t="s">
        <v>22</v>
      </c>
      <c r="P668" s="662" t="s">
        <v>40</v>
      </c>
      <c r="Q668" s="667">
        <f t="shared" si="122"/>
        <v>36.726666999999999</v>
      </c>
      <c r="R668" s="667">
        <f t="shared" si="123"/>
        <v>139.67666700000001</v>
      </c>
      <c r="T668" s="668" t="s">
        <v>4605</v>
      </c>
      <c r="U668" s="668" t="s">
        <v>4605</v>
      </c>
      <c r="V668" s="668" t="s">
        <v>4605</v>
      </c>
      <c r="W668" s="668" t="s">
        <v>22</v>
      </c>
      <c r="X668" s="668" t="s">
        <v>22</v>
      </c>
      <c r="Y668" s="668" t="s">
        <v>22</v>
      </c>
      <c r="Z668" s="668" t="s">
        <v>22</v>
      </c>
      <c r="AB668" s="662" t="str">
        <f t="shared" si="113"/>
        <v>昭53.12.21</v>
      </c>
      <c r="AC668" s="662" t="str">
        <f t="shared" si="114"/>
        <v>昭53.12.21</v>
      </c>
      <c r="AD668" s="662" t="str">
        <f t="shared" si="117"/>
        <v>昭</v>
      </c>
      <c r="AE668" s="662" t="str">
        <f t="shared" si="115"/>
        <v>昭53.12.21</v>
      </c>
      <c r="AF668" s="662" t="str">
        <f t="shared" si="118"/>
        <v>昭53.12.21</v>
      </c>
      <c r="AG668" s="662" t="str">
        <f t="shared" si="119"/>
        <v/>
      </c>
      <c r="AH668" s="662">
        <f t="shared" si="116"/>
        <v>9</v>
      </c>
      <c r="AI668" s="662" t="str">
        <f t="shared" si="120"/>
        <v>41</v>
      </c>
      <c r="AJ668" s="662" t="str">
        <f t="shared" si="121"/>
        <v>41_今市</v>
      </c>
      <c r="AK668" s="693" t="str">
        <f>IFERROR(VLOOKUP(AJ668,観測点コードリスト!$L$2:$N$1665,3,FALSE),"")</f>
        <v>1333</v>
      </c>
    </row>
    <row r="669" spans="1:37" ht="18.75" customHeight="1">
      <c r="A669" s="662" t="s">
        <v>1665</v>
      </c>
      <c r="B669" s="662">
        <v>41181</v>
      </c>
      <c r="C669" s="662" t="s">
        <v>17</v>
      </c>
      <c r="D669" s="662" t="s">
        <v>1693</v>
      </c>
      <c r="E669" s="662" t="s">
        <v>1694</v>
      </c>
      <c r="F669" s="662" t="s">
        <v>1695</v>
      </c>
      <c r="G669" s="662">
        <v>36</v>
      </c>
      <c r="H669" s="662">
        <v>45.4</v>
      </c>
      <c r="I669" s="662">
        <v>139</v>
      </c>
      <c r="J669" s="662">
        <v>53</v>
      </c>
      <c r="K669" s="662">
        <v>225</v>
      </c>
      <c r="L669" s="662">
        <v>10.5</v>
      </c>
      <c r="M669" s="662">
        <v>1.5</v>
      </c>
      <c r="N669" s="662" t="s">
        <v>1128</v>
      </c>
      <c r="O669" s="662" t="s">
        <v>22</v>
      </c>
      <c r="P669" s="662" t="s">
        <v>40</v>
      </c>
      <c r="Q669" s="667">
        <f t="shared" si="122"/>
        <v>36.756667</v>
      </c>
      <c r="R669" s="667">
        <f t="shared" si="123"/>
        <v>139.88333299999999</v>
      </c>
      <c r="T669" s="668" t="s">
        <v>4605</v>
      </c>
      <c r="U669" s="668" t="s">
        <v>4605</v>
      </c>
      <c r="V669" s="668" t="s">
        <v>4605</v>
      </c>
      <c r="W669" s="668" t="s">
        <v>22</v>
      </c>
      <c r="X669" s="668" t="s">
        <v>22</v>
      </c>
      <c r="Y669" s="668" t="s">
        <v>22</v>
      </c>
      <c r="Z669" s="668" t="s">
        <v>22</v>
      </c>
      <c r="AB669" s="662" t="str">
        <f t="shared" si="113"/>
        <v>昭53.12.21</v>
      </c>
      <c r="AC669" s="662" t="str">
        <f t="shared" si="114"/>
        <v>昭53.12.21</v>
      </c>
      <c r="AD669" s="662" t="str">
        <f t="shared" si="117"/>
        <v>昭</v>
      </c>
      <c r="AE669" s="662" t="str">
        <f t="shared" si="115"/>
        <v>昭53.12.21</v>
      </c>
      <c r="AF669" s="662" t="str">
        <f t="shared" si="118"/>
        <v>昭53.12.21</v>
      </c>
      <c r="AG669" s="662" t="str">
        <f t="shared" si="119"/>
        <v/>
      </c>
      <c r="AH669" s="662">
        <f t="shared" si="116"/>
        <v>9</v>
      </c>
      <c r="AI669" s="662" t="str">
        <f t="shared" si="120"/>
        <v>41</v>
      </c>
      <c r="AJ669" s="662" t="str">
        <f t="shared" si="121"/>
        <v>41_塩谷</v>
      </c>
      <c r="AK669" s="693" t="str">
        <f>IFERROR(VLOOKUP(AJ669,観測点コードリスト!$L$2:$N$1665,3,FALSE),"")</f>
        <v>1334</v>
      </c>
    </row>
    <row r="670" spans="1:37" hidden="1">
      <c r="A670" s="662" t="s">
        <v>1665</v>
      </c>
      <c r="B670" s="662">
        <v>41211</v>
      </c>
      <c r="C670" s="662" t="s">
        <v>72</v>
      </c>
      <c r="D670" s="662" t="s">
        <v>1696</v>
      </c>
      <c r="E670" s="662" t="s">
        <v>1697</v>
      </c>
      <c r="F670" s="662" t="s">
        <v>1698</v>
      </c>
      <c r="G670" s="662">
        <v>36</v>
      </c>
      <c r="H670" s="662">
        <v>38.799999999999997</v>
      </c>
      <c r="I670" s="662">
        <v>139</v>
      </c>
      <c r="J670" s="662">
        <v>26.9</v>
      </c>
      <c r="K670" s="662">
        <v>650</v>
      </c>
      <c r="L670" s="662" t="s">
        <v>22</v>
      </c>
      <c r="M670" s="662" t="s">
        <v>22</v>
      </c>
      <c r="N670" s="662" t="s">
        <v>1632</v>
      </c>
      <c r="O670" s="662" t="s">
        <v>22</v>
      </c>
      <c r="P670" s="662" t="s">
        <v>22</v>
      </c>
      <c r="Q670" s="667">
        <f t="shared" si="122"/>
        <v>36.646667000000001</v>
      </c>
      <c r="R670" s="667">
        <f t="shared" si="123"/>
        <v>139.44833299999999</v>
      </c>
      <c r="T670" s="668" t="s">
        <v>4605</v>
      </c>
      <c r="U670" s="668" t="s">
        <v>22</v>
      </c>
      <c r="V670" s="668" t="s">
        <v>22</v>
      </c>
      <c r="W670" s="668" t="s">
        <v>22</v>
      </c>
      <c r="X670" s="668" t="s">
        <v>22</v>
      </c>
      <c r="Y670" s="668" t="s">
        <v>22</v>
      </c>
      <c r="Z670" s="668" t="s">
        <v>22</v>
      </c>
      <c r="AB670" s="662" t="str">
        <f t="shared" si="113"/>
        <v>昭50.5.20</v>
      </c>
      <c r="AC670" s="662" t="str">
        <f t="shared" si="114"/>
        <v>昭50.5.20</v>
      </c>
      <c r="AD670" s="662" t="str">
        <f t="shared" si="117"/>
        <v>昭</v>
      </c>
      <c r="AE670" s="662" t="str">
        <f t="shared" si="115"/>
        <v>昭50.5.20</v>
      </c>
      <c r="AF670" s="662" t="str">
        <f t="shared" si="118"/>
        <v>昭50.5.20</v>
      </c>
      <c r="AG670" s="662" t="str">
        <f t="shared" si="119"/>
        <v/>
      </c>
      <c r="AH670" s="662">
        <f t="shared" si="116"/>
        <v>8</v>
      </c>
      <c r="AI670" s="662" t="str">
        <f t="shared" si="120"/>
        <v>41</v>
      </c>
      <c r="AJ670" s="662" t="str">
        <f t="shared" si="121"/>
        <v>41_足尾</v>
      </c>
      <c r="AK670" s="693" t="str">
        <f>IFERROR(VLOOKUP(AJ670,観測点コードリスト!$L$2:$N$1665,3,FALSE),"")</f>
        <v>1016</v>
      </c>
    </row>
    <row r="671" spans="1:37" hidden="1">
      <c r="A671" s="662" t="s">
        <v>1665</v>
      </c>
      <c r="B671" s="662">
        <v>41241</v>
      </c>
      <c r="C671" s="662" t="s">
        <v>72</v>
      </c>
      <c r="D671" s="662" t="s">
        <v>1699</v>
      </c>
      <c r="E671" s="662" t="s">
        <v>1700</v>
      </c>
      <c r="F671" s="662" t="s">
        <v>1701</v>
      </c>
      <c r="G671" s="662">
        <v>36</v>
      </c>
      <c r="H671" s="662">
        <v>36.4</v>
      </c>
      <c r="I671" s="662">
        <v>139</v>
      </c>
      <c r="J671" s="662">
        <v>59.9</v>
      </c>
      <c r="K671" s="662">
        <v>148</v>
      </c>
      <c r="L671" s="662" t="s">
        <v>22</v>
      </c>
      <c r="M671" s="662" t="s">
        <v>22</v>
      </c>
      <c r="N671" s="662" t="s">
        <v>266</v>
      </c>
      <c r="O671" s="662" t="s">
        <v>22</v>
      </c>
      <c r="P671" s="662" t="s">
        <v>22</v>
      </c>
      <c r="Q671" s="667">
        <f t="shared" si="122"/>
        <v>36.606667000000002</v>
      </c>
      <c r="R671" s="667">
        <f t="shared" si="123"/>
        <v>139.998333</v>
      </c>
      <c r="T671" s="668" t="s">
        <v>4605</v>
      </c>
      <c r="U671" s="668" t="s">
        <v>22</v>
      </c>
      <c r="V671" s="668" t="s">
        <v>22</v>
      </c>
      <c r="W671" s="668" t="s">
        <v>22</v>
      </c>
      <c r="X671" s="668" t="s">
        <v>22</v>
      </c>
      <c r="Y671" s="668" t="s">
        <v>22</v>
      </c>
      <c r="Z671" s="668" t="s">
        <v>22</v>
      </c>
      <c r="AB671" s="662" t="str">
        <f t="shared" si="113"/>
        <v>昭49.11.1</v>
      </c>
      <c r="AC671" s="662" t="str">
        <f t="shared" si="114"/>
        <v>-</v>
      </c>
      <c r="AD671" s="662" t="str">
        <f t="shared" si="117"/>
        <v>#</v>
      </c>
      <c r="AE671" s="662" t="str">
        <f t="shared" si="115"/>
        <v/>
      </c>
      <c r="AF671" s="662" t="str">
        <f t="shared" si="118"/>
        <v/>
      </c>
      <c r="AG671" s="662" t="str">
        <f t="shared" si="119"/>
        <v/>
      </c>
      <c r="AH671" s="662">
        <f t="shared" si="116"/>
        <v>0</v>
      </c>
      <c r="AI671" s="662" t="str">
        <f t="shared" si="120"/>
        <v>41</v>
      </c>
      <c r="AJ671" s="662" t="str">
        <f t="shared" si="121"/>
        <v>41_高根沢</v>
      </c>
      <c r="AK671" s="693" t="str">
        <f>IFERROR(VLOOKUP(AJ671,観測点コードリスト!$L$2:$N$1665,3,FALSE),"")</f>
        <v>0334</v>
      </c>
    </row>
    <row r="672" spans="1:37" ht="18.75" customHeight="1">
      <c r="A672" s="662" t="s">
        <v>1665</v>
      </c>
      <c r="B672" s="662">
        <v>41247</v>
      </c>
      <c r="C672" s="662" t="s">
        <v>17</v>
      </c>
      <c r="D672" s="662" t="s">
        <v>1702</v>
      </c>
      <c r="E672" s="662" t="s">
        <v>1703</v>
      </c>
      <c r="F672" s="662" t="s">
        <v>1704</v>
      </c>
      <c r="G672" s="662">
        <v>36</v>
      </c>
      <c r="H672" s="662">
        <v>38.5</v>
      </c>
      <c r="I672" s="662">
        <v>140</v>
      </c>
      <c r="J672" s="662">
        <v>7</v>
      </c>
      <c r="K672" s="662">
        <v>82</v>
      </c>
      <c r="L672" s="662">
        <v>10.5</v>
      </c>
      <c r="M672" s="662">
        <v>1.5</v>
      </c>
      <c r="N672" s="662" t="s">
        <v>1705</v>
      </c>
      <c r="O672" s="662" t="s">
        <v>22</v>
      </c>
      <c r="P672" s="662" t="s">
        <v>40</v>
      </c>
      <c r="Q672" s="667">
        <f t="shared" si="122"/>
        <v>36.641666999999998</v>
      </c>
      <c r="R672" s="667">
        <f t="shared" si="123"/>
        <v>140.11666700000001</v>
      </c>
      <c r="T672" s="668" t="s">
        <v>4605</v>
      </c>
      <c r="U672" s="668" t="s">
        <v>4605</v>
      </c>
      <c r="V672" s="668" t="s">
        <v>4605</v>
      </c>
      <c r="W672" s="668" t="s">
        <v>22</v>
      </c>
      <c r="X672" s="668" t="s">
        <v>22</v>
      </c>
      <c r="Y672" s="668" t="s">
        <v>22</v>
      </c>
      <c r="Z672" s="668" t="s">
        <v>22</v>
      </c>
      <c r="AB672" s="662" t="str">
        <f t="shared" si="113"/>
        <v>平21.2.24</v>
      </c>
      <c r="AC672" s="662" t="str">
        <f t="shared" si="114"/>
        <v>平21.2.24</v>
      </c>
      <c r="AD672" s="662" t="str">
        <f t="shared" si="117"/>
        <v>平</v>
      </c>
      <c r="AE672" s="662" t="str">
        <f t="shared" si="115"/>
        <v>平21.2.24</v>
      </c>
      <c r="AF672" s="662" t="str">
        <f t="shared" si="118"/>
        <v>平21.2.24</v>
      </c>
      <c r="AG672" s="662" t="str">
        <f t="shared" si="119"/>
        <v/>
      </c>
      <c r="AH672" s="662">
        <f t="shared" si="116"/>
        <v>8</v>
      </c>
      <c r="AI672" s="662" t="str">
        <f t="shared" si="120"/>
        <v>41</v>
      </c>
      <c r="AJ672" s="662" t="str">
        <f t="shared" si="121"/>
        <v>41_那須烏山</v>
      </c>
      <c r="AK672" s="693" t="str">
        <f>IFERROR(VLOOKUP(AJ672,観測点コードリスト!$L$2:$N$1665,3,FALSE),"")</f>
        <v>1605</v>
      </c>
    </row>
    <row r="673" spans="1:37">
      <c r="A673" s="662" t="s">
        <v>1665</v>
      </c>
      <c r="B673" s="662">
        <v>41271</v>
      </c>
      <c r="C673" s="662" t="s">
        <v>17</v>
      </c>
      <c r="D673" s="662" t="s">
        <v>1706</v>
      </c>
      <c r="E673" s="662" t="s">
        <v>1707</v>
      </c>
      <c r="F673" s="662" t="s">
        <v>1708</v>
      </c>
      <c r="G673" s="662">
        <v>36</v>
      </c>
      <c r="H673" s="662">
        <v>35.5</v>
      </c>
      <c r="I673" s="662">
        <v>139</v>
      </c>
      <c r="J673" s="662">
        <v>44.1</v>
      </c>
      <c r="K673" s="662">
        <v>165</v>
      </c>
      <c r="L673" s="662">
        <v>10.5</v>
      </c>
      <c r="M673" s="662">
        <v>1.5</v>
      </c>
      <c r="N673" s="662" t="s">
        <v>1709</v>
      </c>
      <c r="O673" s="662" t="s">
        <v>22</v>
      </c>
      <c r="P673" s="662" t="s">
        <v>40</v>
      </c>
      <c r="Q673" s="667">
        <f t="shared" si="122"/>
        <v>36.591667000000001</v>
      </c>
      <c r="R673" s="667">
        <f t="shared" si="123"/>
        <v>139.73500000000001</v>
      </c>
      <c r="T673" s="668" t="s">
        <v>4605</v>
      </c>
      <c r="U673" s="668" t="s">
        <v>4605</v>
      </c>
      <c r="V673" s="668" t="s">
        <v>4605</v>
      </c>
      <c r="W673" s="668" t="s">
        <v>22</v>
      </c>
      <c r="X673" s="668" t="s">
        <v>22</v>
      </c>
      <c r="Y673" s="668" t="s">
        <v>22</v>
      </c>
      <c r="Z673" s="668" t="s">
        <v>22</v>
      </c>
      <c r="AB673" s="662" t="str">
        <f t="shared" si="113"/>
        <v>昭49.11.1</v>
      </c>
      <c r="AC673" s="662" t="str">
        <f t="shared" si="114"/>
        <v>昭53.1.9</v>
      </c>
      <c r="AD673" s="662" t="str">
        <f t="shared" si="117"/>
        <v>#</v>
      </c>
      <c r="AE673" s="662" t="str">
        <f t="shared" si="115"/>
        <v>昭53.1.9</v>
      </c>
      <c r="AF673" s="662" t="str">
        <f t="shared" si="118"/>
        <v>昭53.1.9</v>
      </c>
      <c r="AG673" s="662" t="str">
        <f t="shared" si="119"/>
        <v/>
      </c>
      <c r="AH673" s="662">
        <f t="shared" si="116"/>
        <v>7</v>
      </c>
      <c r="AI673" s="662" t="str">
        <f t="shared" si="120"/>
        <v>41</v>
      </c>
      <c r="AJ673" s="662" t="str">
        <f t="shared" si="121"/>
        <v>41_鹿沼</v>
      </c>
      <c r="AK673" s="693" t="str">
        <f>IFERROR(VLOOKUP(AJ673,観測点コードリスト!$L$2:$N$1665,3,FALSE),"")</f>
        <v>0335</v>
      </c>
    </row>
    <row r="674" spans="1:37">
      <c r="A674" s="662" t="s">
        <v>1665</v>
      </c>
      <c r="B674" s="662">
        <v>41277</v>
      </c>
      <c r="C674" s="662" t="s">
        <v>23</v>
      </c>
      <c r="D674" s="662" t="s">
        <v>1710</v>
      </c>
      <c r="E674" s="662" t="s">
        <v>1711</v>
      </c>
      <c r="F674" s="662" t="s">
        <v>1712</v>
      </c>
      <c r="G674" s="662">
        <v>36</v>
      </c>
      <c r="H674" s="662">
        <v>32.9</v>
      </c>
      <c r="I674" s="662">
        <v>139</v>
      </c>
      <c r="J674" s="662">
        <v>52.1</v>
      </c>
      <c r="K674" s="662">
        <v>119</v>
      </c>
      <c r="L674" s="662">
        <v>49.4</v>
      </c>
      <c r="M674" s="662" t="s">
        <v>22</v>
      </c>
      <c r="N674" s="662" t="s">
        <v>1713</v>
      </c>
      <c r="O674" s="662">
        <v>41915</v>
      </c>
      <c r="P674" s="662" t="s">
        <v>22</v>
      </c>
      <c r="Q674" s="667">
        <f t="shared" si="122"/>
        <v>36.548333</v>
      </c>
      <c r="R674" s="667">
        <f t="shared" si="123"/>
        <v>139.86833300000001</v>
      </c>
      <c r="T674" s="668" t="s">
        <v>4605</v>
      </c>
      <c r="U674" s="668" t="s">
        <v>4605</v>
      </c>
      <c r="V674" s="668" t="s">
        <v>4605</v>
      </c>
      <c r="W674" s="668" t="s">
        <v>4605</v>
      </c>
      <c r="X674" s="668" t="s">
        <v>22</v>
      </c>
      <c r="Y674" s="668" t="s">
        <v>4605</v>
      </c>
      <c r="Z674" s="668" t="s">
        <v>4605</v>
      </c>
      <c r="AB674" s="662" t="str">
        <f t="shared" si="113"/>
        <v>平元.12.20</v>
      </c>
      <c r="AC674" s="662" t="str">
        <f t="shared" si="114"/>
        <v>平元.12.20</v>
      </c>
      <c r="AD674" s="662" t="str">
        <f t="shared" si="117"/>
        <v>平</v>
      </c>
      <c r="AE674" s="662" t="str">
        <f t="shared" si="115"/>
        <v>平元.12.20</v>
      </c>
      <c r="AF674" s="662" t="str">
        <f t="shared" si="118"/>
        <v>平元.12.20</v>
      </c>
      <c r="AG674" s="662" t="str">
        <f t="shared" si="119"/>
        <v/>
      </c>
      <c r="AH674" s="662">
        <f t="shared" si="116"/>
        <v>8</v>
      </c>
      <c r="AI674" s="662" t="str">
        <f t="shared" si="120"/>
        <v>41</v>
      </c>
      <c r="AJ674" s="662" t="str">
        <f t="shared" si="121"/>
        <v>41_宇都宮</v>
      </c>
      <c r="AK674" s="693" t="str">
        <f>IFERROR(VLOOKUP(AJ674,観測点コードリスト!$L$2:$N$1665,3,FALSE),"")</f>
        <v>47615</v>
      </c>
    </row>
    <row r="675" spans="1:37" hidden="1">
      <c r="A675" s="662" t="s">
        <v>1665</v>
      </c>
      <c r="B675" s="662">
        <v>41311</v>
      </c>
      <c r="C675" s="662" t="s">
        <v>72</v>
      </c>
      <c r="D675" s="662" t="s">
        <v>1714</v>
      </c>
      <c r="E675" s="662" t="s">
        <v>1715</v>
      </c>
      <c r="F675" s="662" t="s">
        <v>1716</v>
      </c>
      <c r="G675" s="662">
        <v>36</v>
      </c>
      <c r="H675" s="662">
        <v>25.9</v>
      </c>
      <c r="I675" s="662">
        <v>139</v>
      </c>
      <c r="J675" s="662">
        <v>35.4</v>
      </c>
      <c r="K675" s="662">
        <v>120</v>
      </c>
      <c r="L675" s="662" t="s">
        <v>22</v>
      </c>
      <c r="M675" s="662" t="s">
        <v>22</v>
      </c>
      <c r="N675" s="662" t="s">
        <v>266</v>
      </c>
      <c r="O675" s="662" t="s">
        <v>22</v>
      </c>
      <c r="P675" s="662" t="s">
        <v>22</v>
      </c>
      <c r="Q675" s="667">
        <f t="shared" si="122"/>
        <v>36.431666999999997</v>
      </c>
      <c r="R675" s="667">
        <f t="shared" si="123"/>
        <v>139.59</v>
      </c>
      <c r="T675" s="668" t="s">
        <v>4605</v>
      </c>
      <c r="U675" s="668" t="s">
        <v>22</v>
      </c>
      <c r="V675" s="668" t="s">
        <v>22</v>
      </c>
      <c r="W675" s="668" t="s">
        <v>22</v>
      </c>
      <c r="X675" s="668" t="s">
        <v>22</v>
      </c>
      <c r="Y675" s="668" t="s">
        <v>22</v>
      </c>
      <c r="Z675" s="668" t="s">
        <v>22</v>
      </c>
      <c r="AB675" s="662" t="str">
        <f t="shared" si="113"/>
        <v>昭49.11.1</v>
      </c>
      <c r="AC675" s="662" t="str">
        <f t="shared" si="114"/>
        <v>-</v>
      </c>
      <c r="AD675" s="662" t="str">
        <f t="shared" si="117"/>
        <v>#</v>
      </c>
      <c r="AE675" s="662" t="str">
        <f t="shared" si="115"/>
        <v/>
      </c>
      <c r="AF675" s="662" t="str">
        <f t="shared" si="118"/>
        <v/>
      </c>
      <c r="AG675" s="662" t="str">
        <f t="shared" si="119"/>
        <v/>
      </c>
      <c r="AH675" s="662">
        <f t="shared" si="116"/>
        <v>0</v>
      </c>
      <c r="AI675" s="662" t="str">
        <f t="shared" si="120"/>
        <v>41</v>
      </c>
      <c r="AJ675" s="662" t="str">
        <f t="shared" si="121"/>
        <v>41_葛生</v>
      </c>
      <c r="AK675" s="693" t="str">
        <f>IFERROR(VLOOKUP(AJ675,観測点コードリスト!$L$2:$N$1665,3,FALSE),"")</f>
        <v>0337</v>
      </c>
    </row>
    <row r="676" spans="1:37">
      <c r="A676" s="662" t="s">
        <v>1665</v>
      </c>
      <c r="B676" s="662">
        <v>41331</v>
      </c>
      <c r="C676" s="662" t="s">
        <v>17</v>
      </c>
      <c r="D676" s="662" t="s">
        <v>1717</v>
      </c>
      <c r="E676" s="662" t="s">
        <v>1718</v>
      </c>
      <c r="F676" s="662" t="s">
        <v>1719</v>
      </c>
      <c r="G676" s="662">
        <v>36</v>
      </c>
      <c r="H676" s="662">
        <v>28.6</v>
      </c>
      <c r="I676" s="662">
        <v>139</v>
      </c>
      <c r="J676" s="662">
        <v>59.2</v>
      </c>
      <c r="K676" s="662">
        <v>91</v>
      </c>
      <c r="L676" s="662">
        <v>10</v>
      </c>
      <c r="M676" s="662">
        <v>1.5</v>
      </c>
      <c r="N676" s="662" t="s">
        <v>1720</v>
      </c>
      <c r="O676" s="662" t="s">
        <v>22</v>
      </c>
      <c r="P676" s="662" t="s">
        <v>40</v>
      </c>
      <c r="Q676" s="667">
        <f t="shared" si="122"/>
        <v>36.476666999999999</v>
      </c>
      <c r="R676" s="667">
        <f t="shared" si="123"/>
        <v>139.98666700000001</v>
      </c>
      <c r="T676" s="668" t="s">
        <v>4605</v>
      </c>
      <c r="U676" s="668" t="s">
        <v>4605</v>
      </c>
      <c r="V676" s="668" t="s">
        <v>4605</v>
      </c>
      <c r="W676" s="668" t="s">
        <v>22</v>
      </c>
      <c r="X676" s="668" t="s">
        <v>22</v>
      </c>
      <c r="Y676" s="668" t="s">
        <v>22</v>
      </c>
      <c r="Z676" s="668" t="s">
        <v>22</v>
      </c>
      <c r="AB676" s="662" t="str">
        <f t="shared" si="113"/>
        <v>昭49.11.1</v>
      </c>
      <c r="AC676" s="662" t="str">
        <f t="shared" si="114"/>
        <v>昭53.1.10</v>
      </c>
      <c r="AD676" s="662" t="str">
        <f t="shared" si="117"/>
        <v>#</v>
      </c>
      <c r="AE676" s="662" t="str">
        <f t="shared" si="115"/>
        <v>昭53.1.10</v>
      </c>
      <c r="AF676" s="662" t="str">
        <f t="shared" si="118"/>
        <v>昭53.1.10</v>
      </c>
      <c r="AG676" s="662" t="str">
        <f t="shared" si="119"/>
        <v/>
      </c>
      <c r="AH676" s="662">
        <f t="shared" si="116"/>
        <v>8</v>
      </c>
      <c r="AI676" s="662" t="str">
        <f t="shared" si="120"/>
        <v>41</v>
      </c>
      <c r="AJ676" s="662" t="str">
        <f t="shared" si="121"/>
        <v>41_真岡</v>
      </c>
      <c r="AK676" s="693" t="str">
        <f>IFERROR(VLOOKUP(AJ676,観測点コードリスト!$L$2:$N$1665,3,FALSE),"")</f>
        <v>0338</v>
      </c>
    </row>
    <row r="677" spans="1:37" ht="18.75" hidden="1" customHeight="1">
      <c r="A677" s="662" t="s">
        <v>1665</v>
      </c>
      <c r="B677" s="662">
        <v>41356</v>
      </c>
      <c r="C677" s="662" t="s">
        <v>72</v>
      </c>
      <c r="D677" s="662" t="s">
        <v>1721</v>
      </c>
      <c r="E677" s="662" t="s">
        <v>1722</v>
      </c>
      <c r="F677" s="662" t="s">
        <v>1723</v>
      </c>
      <c r="G677" s="662">
        <v>36</v>
      </c>
      <c r="H677" s="662">
        <v>20.5</v>
      </c>
      <c r="I677" s="662">
        <v>139</v>
      </c>
      <c r="J677" s="662">
        <v>27.7</v>
      </c>
      <c r="K677" s="662">
        <v>35</v>
      </c>
      <c r="L677" s="662" t="s">
        <v>22</v>
      </c>
      <c r="M677" s="662" t="s">
        <v>22</v>
      </c>
      <c r="N677" s="662" t="s">
        <v>266</v>
      </c>
      <c r="O677" s="662" t="s">
        <v>22</v>
      </c>
      <c r="P677" s="662" t="s">
        <v>22</v>
      </c>
      <c r="Q677" s="667">
        <f t="shared" si="122"/>
        <v>36.341667000000001</v>
      </c>
      <c r="R677" s="667">
        <f t="shared" si="123"/>
        <v>139.46166700000001</v>
      </c>
      <c r="T677" s="668" t="s">
        <v>4605</v>
      </c>
      <c r="U677" s="668" t="s">
        <v>22</v>
      </c>
      <c r="V677" s="668" t="s">
        <v>22</v>
      </c>
      <c r="W677" s="668" t="s">
        <v>22</v>
      </c>
      <c r="X677" s="668" t="s">
        <v>22</v>
      </c>
      <c r="Y677" s="668" t="s">
        <v>22</v>
      </c>
      <c r="Z677" s="668" t="s">
        <v>22</v>
      </c>
      <c r="AB677" s="662" t="str">
        <f t="shared" si="113"/>
        <v>昭49.11.1</v>
      </c>
      <c r="AC677" s="662" t="str">
        <f t="shared" si="114"/>
        <v>-</v>
      </c>
      <c r="AD677" s="662" t="str">
        <f t="shared" si="117"/>
        <v>#</v>
      </c>
      <c r="AE677" s="662" t="str">
        <f t="shared" si="115"/>
        <v/>
      </c>
      <c r="AF677" s="662" t="str">
        <f t="shared" si="118"/>
        <v/>
      </c>
      <c r="AG677" s="662" t="str">
        <f t="shared" si="119"/>
        <v/>
      </c>
      <c r="AH677" s="662">
        <f t="shared" si="116"/>
        <v>0</v>
      </c>
      <c r="AI677" s="662" t="str">
        <f t="shared" si="120"/>
        <v>41</v>
      </c>
      <c r="AJ677" s="662" t="str">
        <f t="shared" si="121"/>
        <v>41_足利</v>
      </c>
      <c r="AK677" s="693" t="str">
        <f>IFERROR(VLOOKUP(AJ677,観測点コードリスト!$L$2:$N$1665,3,FALSE),"")</f>
        <v>0339</v>
      </c>
    </row>
    <row r="678" spans="1:37">
      <c r="A678" s="662" t="s">
        <v>1665</v>
      </c>
      <c r="B678" s="662">
        <v>41361</v>
      </c>
      <c r="C678" s="662" t="s">
        <v>17</v>
      </c>
      <c r="D678" s="662" t="s">
        <v>1724</v>
      </c>
      <c r="E678" s="662" t="s">
        <v>1725</v>
      </c>
      <c r="F678" s="662" t="s">
        <v>1726</v>
      </c>
      <c r="G678" s="662">
        <v>36</v>
      </c>
      <c r="H678" s="662">
        <v>21.8</v>
      </c>
      <c r="I678" s="662">
        <v>139</v>
      </c>
      <c r="J678" s="662">
        <v>34.200000000000003</v>
      </c>
      <c r="K678" s="662">
        <v>68</v>
      </c>
      <c r="L678" s="662">
        <v>10.8</v>
      </c>
      <c r="M678" s="662">
        <v>1.5</v>
      </c>
      <c r="N678" s="662" t="s">
        <v>1727</v>
      </c>
      <c r="O678" s="662" t="s">
        <v>22</v>
      </c>
      <c r="P678" s="662" t="s">
        <v>40</v>
      </c>
      <c r="Q678" s="667">
        <f t="shared" si="122"/>
        <v>36.363332999999997</v>
      </c>
      <c r="R678" s="667">
        <f t="shared" si="123"/>
        <v>139.57</v>
      </c>
      <c r="T678" s="668" t="s">
        <v>4605</v>
      </c>
      <c r="U678" s="668" t="s">
        <v>4605</v>
      </c>
      <c r="V678" s="668" t="s">
        <v>4605</v>
      </c>
      <c r="W678" s="668" t="s">
        <v>22</v>
      </c>
      <c r="X678" s="668" t="s">
        <v>22</v>
      </c>
      <c r="Y678" s="668" t="s">
        <v>22</v>
      </c>
      <c r="Z678" s="668" t="s">
        <v>22</v>
      </c>
      <c r="AB678" s="662" t="str">
        <f t="shared" si="113"/>
        <v>昭50.5.20</v>
      </c>
      <c r="AC678" s="662" t="str">
        <f t="shared" si="114"/>
        <v>昭53.1.9</v>
      </c>
      <c r="AD678" s="662" t="str">
        <f t="shared" si="117"/>
        <v>(</v>
      </c>
      <c r="AE678" s="662" t="str">
        <f t="shared" si="115"/>
        <v>(昭50.5.20)昭53.1.9</v>
      </c>
      <c r="AF678" s="662" t="str">
        <f t="shared" si="118"/>
        <v>昭50.5.20)昭53.1.9</v>
      </c>
      <c r="AG678" s="662">
        <f t="shared" si="119"/>
        <v>9</v>
      </c>
      <c r="AH678" s="662">
        <f t="shared" si="116"/>
        <v>16</v>
      </c>
      <c r="AI678" s="662" t="str">
        <f t="shared" si="120"/>
        <v>41</v>
      </c>
      <c r="AJ678" s="662" t="str">
        <f t="shared" si="121"/>
        <v>41_佐野</v>
      </c>
      <c r="AK678" s="693" t="str">
        <f>IFERROR(VLOOKUP(AJ678,観測点コードリスト!$L$2:$N$1665,3,FALSE),"")</f>
        <v>1018</v>
      </c>
    </row>
    <row r="679" spans="1:37" hidden="1">
      <c r="A679" s="662" t="s">
        <v>1665</v>
      </c>
      <c r="B679" s="662">
        <v>41371</v>
      </c>
      <c r="C679" s="662" t="s">
        <v>72</v>
      </c>
      <c r="D679" s="662" t="s">
        <v>1665</v>
      </c>
      <c r="E679" s="662" t="s">
        <v>1728</v>
      </c>
      <c r="F679" s="662" t="s">
        <v>1729</v>
      </c>
      <c r="G679" s="662">
        <v>36</v>
      </c>
      <c r="H679" s="662">
        <v>22.4</v>
      </c>
      <c r="I679" s="662">
        <v>139</v>
      </c>
      <c r="J679" s="662">
        <v>42.2</v>
      </c>
      <c r="K679" s="662">
        <v>65</v>
      </c>
      <c r="L679" s="662" t="s">
        <v>22</v>
      </c>
      <c r="M679" s="662" t="s">
        <v>22</v>
      </c>
      <c r="N679" s="662" t="s">
        <v>266</v>
      </c>
      <c r="O679" s="662" t="s">
        <v>22</v>
      </c>
      <c r="P679" s="662" t="s">
        <v>22</v>
      </c>
      <c r="Q679" s="667">
        <f t="shared" si="122"/>
        <v>36.373333000000002</v>
      </c>
      <c r="R679" s="667">
        <f t="shared" si="123"/>
        <v>139.70333299999999</v>
      </c>
      <c r="T679" s="668" t="s">
        <v>4605</v>
      </c>
      <c r="U679" s="668" t="s">
        <v>22</v>
      </c>
      <c r="V679" s="668" t="s">
        <v>22</v>
      </c>
      <c r="W679" s="668" t="s">
        <v>22</v>
      </c>
      <c r="X679" s="668" t="s">
        <v>22</v>
      </c>
      <c r="Y679" s="668" t="s">
        <v>22</v>
      </c>
      <c r="Z679" s="668" t="s">
        <v>22</v>
      </c>
      <c r="AB679" s="662" t="str">
        <f t="shared" si="113"/>
        <v>昭49.11.1</v>
      </c>
      <c r="AC679" s="662" t="str">
        <f t="shared" si="114"/>
        <v>-</v>
      </c>
      <c r="AD679" s="662" t="str">
        <f t="shared" si="117"/>
        <v>#</v>
      </c>
      <c r="AE679" s="662" t="str">
        <f t="shared" si="115"/>
        <v/>
      </c>
      <c r="AF679" s="662" t="str">
        <f t="shared" si="118"/>
        <v/>
      </c>
      <c r="AG679" s="662" t="str">
        <f t="shared" si="119"/>
        <v/>
      </c>
      <c r="AH679" s="662">
        <f t="shared" si="116"/>
        <v>0</v>
      </c>
      <c r="AI679" s="662" t="str">
        <f t="shared" si="120"/>
        <v>41</v>
      </c>
      <c r="AJ679" s="662" t="str">
        <f t="shared" si="121"/>
        <v>41_栃木</v>
      </c>
      <c r="AK679" s="693" t="str">
        <f>IFERROR(VLOOKUP(AJ679,観測点コードリスト!$L$2:$N$1665,3,FALSE),"")</f>
        <v>0340</v>
      </c>
    </row>
    <row r="680" spans="1:37">
      <c r="A680" s="662" t="s">
        <v>1665</v>
      </c>
      <c r="B680" s="662">
        <v>41376</v>
      </c>
      <c r="C680" s="662" t="s">
        <v>17</v>
      </c>
      <c r="D680" s="662" t="s">
        <v>1730</v>
      </c>
      <c r="E680" s="662" t="s">
        <v>1731</v>
      </c>
      <c r="F680" s="662" t="s">
        <v>1732</v>
      </c>
      <c r="G680" s="662">
        <v>36</v>
      </c>
      <c r="H680" s="662">
        <v>20.3</v>
      </c>
      <c r="I680" s="662">
        <v>139</v>
      </c>
      <c r="J680" s="662">
        <v>49.8</v>
      </c>
      <c r="K680" s="662">
        <v>44</v>
      </c>
      <c r="L680" s="662">
        <v>15.8</v>
      </c>
      <c r="M680" s="662">
        <v>1.5</v>
      </c>
      <c r="N680" s="662" t="s">
        <v>1720</v>
      </c>
      <c r="O680" s="662" t="s">
        <v>22</v>
      </c>
      <c r="P680" s="662" t="s">
        <v>40</v>
      </c>
      <c r="Q680" s="667">
        <f t="shared" si="122"/>
        <v>36.338332999999999</v>
      </c>
      <c r="R680" s="667">
        <f t="shared" si="123"/>
        <v>139.83000000000001</v>
      </c>
      <c r="T680" s="668" t="s">
        <v>4605</v>
      </c>
      <c r="U680" s="668" t="s">
        <v>4605</v>
      </c>
      <c r="V680" s="668" t="s">
        <v>4605</v>
      </c>
      <c r="W680" s="668" t="s">
        <v>22</v>
      </c>
      <c r="X680" s="668" t="s">
        <v>22</v>
      </c>
      <c r="Y680" s="668" t="s">
        <v>22</v>
      </c>
      <c r="Z680" s="668" t="s">
        <v>22</v>
      </c>
      <c r="AB680" s="662" t="str">
        <f t="shared" si="113"/>
        <v>昭49.11.1</v>
      </c>
      <c r="AC680" s="662" t="str">
        <f t="shared" si="114"/>
        <v>昭53.1.10</v>
      </c>
      <c r="AD680" s="662" t="str">
        <f t="shared" si="117"/>
        <v>#</v>
      </c>
      <c r="AE680" s="662" t="str">
        <f t="shared" si="115"/>
        <v>昭53.1.10</v>
      </c>
      <c r="AF680" s="662" t="str">
        <f t="shared" si="118"/>
        <v>昭53.1.10</v>
      </c>
      <c r="AG680" s="662" t="str">
        <f t="shared" si="119"/>
        <v/>
      </c>
      <c r="AH680" s="662">
        <f t="shared" si="116"/>
        <v>8</v>
      </c>
      <c r="AI680" s="662" t="str">
        <f t="shared" si="120"/>
        <v>41</v>
      </c>
      <c r="AJ680" s="662" t="str">
        <f t="shared" si="121"/>
        <v>41_小山</v>
      </c>
      <c r="AK680" s="693" t="str">
        <f>IFERROR(VLOOKUP(AJ680,観測点コードリスト!$L$2:$N$1665,3,FALSE),"")</f>
        <v>0341</v>
      </c>
    </row>
    <row r="681" spans="1:37" hidden="1">
      <c r="A681" s="662" t="s">
        <v>1665</v>
      </c>
      <c r="B681" s="662">
        <v>41900</v>
      </c>
      <c r="C681" s="662" t="s">
        <v>4609</v>
      </c>
      <c r="D681" s="662" t="s">
        <v>1666</v>
      </c>
      <c r="E681" s="662" t="s">
        <v>1667</v>
      </c>
      <c r="F681" s="662" t="s">
        <v>1668</v>
      </c>
      <c r="G681" s="662">
        <v>37</v>
      </c>
      <c r="H681" s="662">
        <v>7.4</v>
      </c>
      <c r="I681" s="662">
        <v>140</v>
      </c>
      <c r="J681" s="662">
        <v>2.1</v>
      </c>
      <c r="K681" s="662">
        <v>749</v>
      </c>
      <c r="L681" s="662" t="s">
        <v>22</v>
      </c>
      <c r="M681" s="662" t="s">
        <v>22</v>
      </c>
      <c r="N681" s="662" t="s">
        <v>4699</v>
      </c>
      <c r="O681" s="662" t="s">
        <v>4740</v>
      </c>
      <c r="P681" s="662" t="s">
        <v>22</v>
      </c>
      <c r="Q681" s="667">
        <f t="shared" si="122"/>
        <v>37.123333000000002</v>
      </c>
      <c r="R681" s="667">
        <f t="shared" si="123"/>
        <v>140.035</v>
      </c>
      <c r="T681" s="668" t="s">
        <v>22</v>
      </c>
      <c r="U681" s="668" t="s">
        <v>22</v>
      </c>
      <c r="V681" s="668" t="s">
        <v>22</v>
      </c>
      <c r="W681" s="668" t="s">
        <v>22</v>
      </c>
      <c r="X681" s="668" t="s">
        <v>4605</v>
      </c>
      <c r="Y681" s="668" t="s">
        <v>22</v>
      </c>
      <c r="Z681" s="668" t="s">
        <v>22</v>
      </c>
      <c r="AB681" s="662" t="str">
        <f t="shared" si="113"/>
        <v>-</v>
      </c>
      <c r="AC681" s="662" t="str">
        <f t="shared" si="114"/>
        <v>平元.11.1</v>
      </c>
      <c r="AD681" s="662" t="str">
        <f t="shared" si="117"/>
        <v>平</v>
      </c>
      <c r="AE681" s="662" t="str">
        <f t="shared" si="115"/>
        <v>平元.11.1</v>
      </c>
      <c r="AF681" s="662" t="str">
        <f t="shared" si="118"/>
        <v>平元.11.1</v>
      </c>
      <c r="AG681" s="662" t="str">
        <f t="shared" si="119"/>
        <v/>
      </c>
      <c r="AH681" s="662">
        <f t="shared" si="116"/>
        <v>7</v>
      </c>
      <c r="AI681" s="662" t="str">
        <f t="shared" si="120"/>
        <v>41</v>
      </c>
      <c r="AJ681" s="662" t="str">
        <f t="shared" si="121"/>
        <v>41_那須高原</v>
      </c>
      <c r="AK681" s="693" t="str">
        <f>IFERROR(VLOOKUP(AJ681,観測点コードリスト!$L$2:$N$1665,3,FALSE),"")</f>
        <v>0326</v>
      </c>
    </row>
    <row r="682" spans="1:37" ht="18.75" hidden="1" customHeight="1">
      <c r="A682" s="662" t="s">
        <v>1665</v>
      </c>
      <c r="B682" s="662">
        <v>41905</v>
      </c>
      <c r="C682" s="662" t="s">
        <v>4609</v>
      </c>
      <c r="D682" s="662" t="s">
        <v>1678</v>
      </c>
      <c r="E682" s="662" t="s">
        <v>1679</v>
      </c>
      <c r="F682" s="662" t="s">
        <v>1680</v>
      </c>
      <c r="G682" s="662">
        <v>36</v>
      </c>
      <c r="H682" s="662">
        <v>53.5</v>
      </c>
      <c r="I682" s="662">
        <v>139</v>
      </c>
      <c r="J682" s="662">
        <v>34.1</v>
      </c>
      <c r="K682" s="662">
        <v>925</v>
      </c>
      <c r="L682" s="662" t="s">
        <v>22</v>
      </c>
      <c r="M682" s="662" t="s">
        <v>22</v>
      </c>
      <c r="N682" s="662" t="s">
        <v>4699</v>
      </c>
      <c r="O682" s="662" t="s">
        <v>4740</v>
      </c>
      <c r="P682" s="662" t="s">
        <v>22</v>
      </c>
      <c r="Q682" s="667">
        <f t="shared" si="122"/>
        <v>36.891666999999998</v>
      </c>
      <c r="R682" s="667">
        <f t="shared" si="123"/>
        <v>139.568333</v>
      </c>
      <c r="T682" s="668" t="s">
        <v>22</v>
      </c>
      <c r="U682" s="668" t="s">
        <v>22</v>
      </c>
      <c r="V682" s="668" t="s">
        <v>22</v>
      </c>
      <c r="W682" s="668" t="s">
        <v>22</v>
      </c>
      <c r="X682" s="668" t="s">
        <v>4605</v>
      </c>
      <c r="Y682" s="668" t="s">
        <v>22</v>
      </c>
      <c r="Z682" s="668" t="s">
        <v>22</v>
      </c>
      <c r="AB682" s="662" t="str">
        <f t="shared" si="113"/>
        <v>-</v>
      </c>
      <c r="AC682" s="662" t="str">
        <f t="shared" si="114"/>
        <v>平元.11.1</v>
      </c>
      <c r="AD682" s="662" t="str">
        <f t="shared" si="117"/>
        <v>平</v>
      </c>
      <c r="AE682" s="662" t="str">
        <f t="shared" si="115"/>
        <v>平元.11.1</v>
      </c>
      <c r="AF682" s="662" t="str">
        <f t="shared" si="118"/>
        <v>平元.11.1</v>
      </c>
      <c r="AG682" s="662" t="str">
        <f t="shared" si="119"/>
        <v/>
      </c>
      <c r="AH682" s="662">
        <f t="shared" si="116"/>
        <v>7</v>
      </c>
      <c r="AI682" s="662" t="str">
        <f t="shared" si="120"/>
        <v>41</v>
      </c>
      <c r="AJ682" s="662" t="str">
        <f t="shared" si="121"/>
        <v>41_土呂部</v>
      </c>
      <c r="AK682" s="693" t="str">
        <f>IFERROR(VLOOKUP(AJ682,観測点コードリスト!$L$2:$N$1665,3,FALSE),"")</f>
        <v>1221</v>
      </c>
    </row>
    <row r="683" spans="1:37" ht="18.75" hidden="1" customHeight="1">
      <c r="A683" s="662" t="s">
        <v>1665</v>
      </c>
      <c r="B683" s="662">
        <v>41910</v>
      </c>
      <c r="C683" s="662" t="s">
        <v>23</v>
      </c>
      <c r="D683" s="662" t="s">
        <v>1686</v>
      </c>
      <c r="E683" s="662" t="s">
        <v>1687</v>
      </c>
      <c r="F683" s="662" t="s">
        <v>1688</v>
      </c>
      <c r="G683" s="662">
        <v>36</v>
      </c>
      <c r="H683" s="662">
        <v>44.3</v>
      </c>
      <c r="I683" s="662">
        <v>139</v>
      </c>
      <c r="J683" s="662">
        <v>30</v>
      </c>
      <c r="K683" s="662">
        <v>1292</v>
      </c>
      <c r="L683" s="662" t="s">
        <v>22</v>
      </c>
      <c r="M683" s="662" t="s">
        <v>22</v>
      </c>
      <c r="N683" s="662" t="s">
        <v>4700</v>
      </c>
      <c r="O683" s="662" t="s">
        <v>4740</v>
      </c>
      <c r="P683" s="662" t="s">
        <v>22</v>
      </c>
      <c r="Q683" s="667">
        <f t="shared" si="122"/>
        <v>36.738332999999997</v>
      </c>
      <c r="R683" s="667">
        <f t="shared" si="123"/>
        <v>139.5</v>
      </c>
      <c r="T683" s="668" t="s">
        <v>22</v>
      </c>
      <c r="U683" s="668" t="s">
        <v>22</v>
      </c>
      <c r="V683" s="668" t="s">
        <v>22</v>
      </c>
      <c r="W683" s="668" t="s">
        <v>22</v>
      </c>
      <c r="X683" s="668" t="s">
        <v>4605</v>
      </c>
      <c r="Y683" s="668" t="s">
        <v>22</v>
      </c>
      <c r="Z683" s="668" t="s">
        <v>22</v>
      </c>
      <c r="AB683" s="662" t="str">
        <f t="shared" si="113"/>
        <v>-</v>
      </c>
      <c r="AC683" s="662" t="str">
        <f t="shared" si="114"/>
        <v>平9.3.3</v>
      </c>
      <c r="AD683" s="662" t="str">
        <f t="shared" si="117"/>
        <v>平</v>
      </c>
      <c r="AE683" s="662" t="str">
        <f t="shared" si="115"/>
        <v>平9.3.3</v>
      </c>
      <c r="AF683" s="662" t="str">
        <f t="shared" si="118"/>
        <v>平9.3.3</v>
      </c>
      <c r="AG683" s="662" t="str">
        <f t="shared" si="119"/>
        <v/>
      </c>
      <c r="AH683" s="662">
        <f t="shared" si="116"/>
        <v>6</v>
      </c>
      <c r="AI683" s="662" t="str">
        <f t="shared" si="120"/>
        <v>41</v>
      </c>
      <c r="AJ683" s="662" t="str">
        <f t="shared" si="121"/>
        <v>41_奥日光</v>
      </c>
      <c r="AK683" s="693" t="str">
        <f>IFERROR(VLOOKUP(AJ683,観測点コードリスト!$L$2:$N$1665,3,FALSE),"")</f>
        <v>47690</v>
      </c>
    </row>
    <row r="684" spans="1:37" hidden="1">
      <c r="A684" s="662" t="s">
        <v>1665</v>
      </c>
      <c r="B684" s="662">
        <v>41915</v>
      </c>
      <c r="C684" s="662" t="s">
        <v>23</v>
      </c>
      <c r="D684" s="662" t="s">
        <v>1710</v>
      </c>
      <c r="E684" s="662" t="s">
        <v>1711</v>
      </c>
      <c r="F684" s="662" t="s">
        <v>1712</v>
      </c>
      <c r="G684" s="662">
        <v>36</v>
      </c>
      <c r="H684" s="662">
        <v>32.9</v>
      </c>
      <c r="I684" s="662">
        <v>139</v>
      </c>
      <c r="J684" s="662">
        <v>52.1</v>
      </c>
      <c r="K684" s="662">
        <v>119</v>
      </c>
      <c r="L684" s="662" t="s">
        <v>22</v>
      </c>
      <c r="M684" s="662" t="s">
        <v>22</v>
      </c>
      <c r="N684" s="662" t="s">
        <v>4701</v>
      </c>
      <c r="O684" s="662" t="s">
        <v>4740</v>
      </c>
      <c r="P684" s="662" t="s">
        <v>22</v>
      </c>
      <c r="Q684" s="667">
        <f t="shared" si="122"/>
        <v>36.548333</v>
      </c>
      <c r="R684" s="667">
        <f t="shared" si="123"/>
        <v>139.86833300000001</v>
      </c>
      <c r="T684" s="668" t="s">
        <v>22</v>
      </c>
      <c r="U684" s="668" t="s">
        <v>22</v>
      </c>
      <c r="V684" s="668" t="s">
        <v>22</v>
      </c>
      <c r="W684" s="668" t="s">
        <v>22</v>
      </c>
      <c r="X684" s="668" t="s">
        <v>4605</v>
      </c>
      <c r="Y684" s="668" t="s">
        <v>22</v>
      </c>
      <c r="Z684" s="668" t="s">
        <v>22</v>
      </c>
      <c r="AB684" s="662" t="str">
        <f t="shared" si="113"/>
        <v>-</v>
      </c>
      <c r="AC684" s="662" t="str">
        <f t="shared" si="114"/>
        <v>平11.1.15</v>
      </c>
      <c r="AD684" s="662" t="str">
        <f t="shared" si="117"/>
        <v>平</v>
      </c>
      <c r="AE684" s="662" t="str">
        <f t="shared" si="115"/>
        <v>平11.1.15</v>
      </c>
      <c r="AF684" s="662" t="str">
        <f t="shared" si="118"/>
        <v>平11.1.15</v>
      </c>
      <c r="AG684" s="662" t="str">
        <f t="shared" si="119"/>
        <v/>
      </c>
      <c r="AH684" s="662">
        <f t="shared" si="116"/>
        <v>8</v>
      </c>
      <c r="AI684" s="662" t="str">
        <f t="shared" si="120"/>
        <v>41</v>
      </c>
      <c r="AJ684" s="662" t="str">
        <f t="shared" si="121"/>
        <v>41_宇都宮</v>
      </c>
      <c r="AK684" s="693" t="str">
        <f>IFERROR(VLOOKUP(AJ684,観測点コードリスト!$L$2:$N$1665,3,FALSE),"")</f>
        <v>47615</v>
      </c>
    </row>
    <row r="685" spans="1:37" ht="18.75" customHeight="1">
      <c r="A685" s="662" t="s">
        <v>1733</v>
      </c>
      <c r="B685" s="662">
        <v>42046</v>
      </c>
      <c r="C685" s="662" t="s">
        <v>17</v>
      </c>
      <c r="D685" s="662" t="s">
        <v>970</v>
      </c>
      <c r="E685" s="662" t="s">
        <v>971</v>
      </c>
      <c r="F685" s="662" t="s">
        <v>1734</v>
      </c>
      <c r="G685" s="662">
        <v>36</v>
      </c>
      <c r="H685" s="662">
        <v>51.8</v>
      </c>
      <c r="I685" s="662">
        <v>139</v>
      </c>
      <c r="J685" s="662">
        <v>3.5</v>
      </c>
      <c r="K685" s="662">
        <v>700</v>
      </c>
      <c r="L685" s="662">
        <v>10</v>
      </c>
      <c r="M685" s="662">
        <v>4</v>
      </c>
      <c r="N685" s="662" t="s">
        <v>1735</v>
      </c>
      <c r="O685" s="662">
        <v>42900</v>
      </c>
      <c r="P685" s="662" t="s">
        <v>22</v>
      </c>
      <c r="Q685" s="667">
        <f t="shared" si="122"/>
        <v>36.863332999999997</v>
      </c>
      <c r="R685" s="667">
        <f t="shared" si="123"/>
        <v>139.058333</v>
      </c>
      <c r="T685" s="668" t="s">
        <v>4605</v>
      </c>
      <c r="U685" s="668" t="s">
        <v>4605</v>
      </c>
      <c r="V685" s="668" t="s">
        <v>4605</v>
      </c>
      <c r="W685" s="668" t="s">
        <v>22</v>
      </c>
      <c r="X685" s="668" t="s">
        <v>22</v>
      </c>
      <c r="Y685" s="668" t="s">
        <v>22</v>
      </c>
      <c r="Z685" s="668" t="s">
        <v>22</v>
      </c>
      <c r="AB685" s="662" t="str">
        <f t="shared" si="113"/>
        <v>昭52.11.11</v>
      </c>
      <c r="AC685" s="662" t="str">
        <f t="shared" si="114"/>
        <v>昭52.11.11</v>
      </c>
      <c r="AD685" s="662" t="str">
        <f t="shared" si="117"/>
        <v>昭</v>
      </c>
      <c r="AE685" s="662" t="str">
        <f t="shared" si="115"/>
        <v>昭52.11.11</v>
      </c>
      <c r="AF685" s="662" t="str">
        <f t="shared" si="118"/>
        <v>昭52.11.11</v>
      </c>
      <c r="AG685" s="662" t="str">
        <f t="shared" si="119"/>
        <v/>
      </c>
      <c r="AH685" s="662">
        <f t="shared" si="116"/>
        <v>9</v>
      </c>
      <c r="AI685" s="662" t="str">
        <f t="shared" si="120"/>
        <v>42</v>
      </c>
      <c r="AJ685" s="662" t="str">
        <f t="shared" si="121"/>
        <v>42_藤原</v>
      </c>
      <c r="AK685" s="693" t="str">
        <f>IFERROR(VLOOKUP(AJ685,観測点コードリスト!$L$2:$N$1665,3,FALSE),"")</f>
        <v>1222</v>
      </c>
    </row>
    <row r="686" spans="1:37" ht="18.75" customHeight="1">
      <c r="A686" s="662" t="s">
        <v>1733</v>
      </c>
      <c r="B686" s="662">
        <v>42091</v>
      </c>
      <c r="C686" s="662" t="s">
        <v>17</v>
      </c>
      <c r="D686" s="662" t="s">
        <v>1736</v>
      </c>
      <c r="E686" s="662" t="s">
        <v>1737</v>
      </c>
      <c r="F686" s="662" t="s">
        <v>1738</v>
      </c>
      <c r="G686" s="662">
        <v>36</v>
      </c>
      <c r="H686" s="662">
        <v>46.4</v>
      </c>
      <c r="I686" s="662">
        <v>138</v>
      </c>
      <c r="J686" s="662">
        <v>57.9</v>
      </c>
      <c r="K686" s="662">
        <v>524</v>
      </c>
      <c r="L686" s="662">
        <v>10.199999999999999</v>
      </c>
      <c r="M686" s="662">
        <v>3</v>
      </c>
      <c r="N686" s="662" t="s">
        <v>1739</v>
      </c>
      <c r="O686" s="662">
        <v>42905</v>
      </c>
      <c r="P686" s="662" t="s">
        <v>22</v>
      </c>
      <c r="Q686" s="667">
        <f t="shared" si="122"/>
        <v>36.773333000000001</v>
      </c>
      <c r="R686" s="667">
        <f t="shared" si="123"/>
        <v>138.965</v>
      </c>
      <c r="T686" s="668" t="s">
        <v>4605</v>
      </c>
      <c r="U686" s="668" t="s">
        <v>4605</v>
      </c>
      <c r="V686" s="668" t="s">
        <v>4605</v>
      </c>
      <c r="W686" s="668" t="s">
        <v>22</v>
      </c>
      <c r="X686" s="668" t="s">
        <v>22</v>
      </c>
      <c r="Y686" s="668" t="s">
        <v>22</v>
      </c>
      <c r="Z686" s="668" t="s">
        <v>22</v>
      </c>
      <c r="AB686" s="662" t="str">
        <f t="shared" si="113"/>
        <v>昭50.5.20</v>
      </c>
      <c r="AC686" s="662" t="str">
        <f t="shared" si="114"/>
        <v>昭52.12.23</v>
      </c>
      <c r="AD686" s="662" t="str">
        <f t="shared" si="117"/>
        <v>(</v>
      </c>
      <c r="AE686" s="662" t="str">
        <f t="shared" si="115"/>
        <v>(昭50.5.20)昭52.12.23</v>
      </c>
      <c r="AF686" s="662" t="str">
        <f t="shared" si="118"/>
        <v>昭50.5.20)昭52.12.23</v>
      </c>
      <c r="AG686" s="662">
        <f t="shared" si="119"/>
        <v>9</v>
      </c>
      <c r="AH686" s="662">
        <f t="shared" si="116"/>
        <v>18</v>
      </c>
      <c r="AI686" s="662" t="str">
        <f t="shared" si="120"/>
        <v>42</v>
      </c>
      <c r="AJ686" s="662" t="str">
        <f t="shared" si="121"/>
        <v>42_みなかみ</v>
      </c>
      <c r="AK686" s="693" t="str">
        <f>IFERROR(VLOOKUP(AJ686,観測点コードリスト!$L$2:$N$1665,3,FALSE),"")</f>
        <v>1019</v>
      </c>
    </row>
    <row r="687" spans="1:37" hidden="1">
      <c r="A687" s="662" t="s">
        <v>1733</v>
      </c>
      <c r="B687" s="662">
        <v>42106</v>
      </c>
      <c r="C687" s="662" t="s">
        <v>72</v>
      </c>
      <c r="D687" s="662" t="s">
        <v>1740</v>
      </c>
      <c r="E687" s="662" t="s">
        <v>1741</v>
      </c>
      <c r="F687" s="662" t="s">
        <v>1742</v>
      </c>
      <c r="G687" s="662">
        <v>36</v>
      </c>
      <c r="H687" s="662">
        <v>46.3</v>
      </c>
      <c r="I687" s="662">
        <v>139</v>
      </c>
      <c r="J687" s="662">
        <v>14.3</v>
      </c>
      <c r="K687" s="662">
        <v>861</v>
      </c>
      <c r="L687" s="662" t="s">
        <v>22</v>
      </c>
      <c r="M687" s="662" t="s">
        <v>22</v>
      </c>
      <c r="N687" s="662" t="s">
        <v>1743</v>
      </c>
      <c r="O687" s="662" t="s">
        <v>22</v>
      </c>
      <c r="P687" s="662" t="s">
        <v>22</v>
      </c>
      <c r="Q687" s="667">
        <f t="shared" si="122"/>
        <v>36.771667000000001</v>
      </c>
      <c r="R687" s="667">
        <f t="shared" si="123"/>
        <v>139.23833300000001</v>
      </c>
      <c r="T687" s="668" t="s">
        <v>4605</v>
      </c>
      <c r="U687" s="668" t="s">
        <v>22</v>
      </c>
      <c r="V687" s="668" t="s">
        <v>22</v>
      </c>
      <c r="W687" s="668" t="s">
        <v>22</v>
      </c>
      <c r="X687" s="668" t="s">
        <v>22</v>
      </c>
      <c r="Y687" s="668" t="s">
        <v>22</v>
      </c>
      <c r="Z687" s="668" t="s">
        <v>22</v>
      </c>
      <c r="AB687" s="662" t="str">
        <f t="shared" si="113"/>
        <v>昭52.7.19</v>
      </c>
      <c r="AC687" s="662" t="str">
        <f t="shared" si="114"/>
        <v>昭52.7.19</v>
      </c>
      <c r="AD687" s="662" t="str">
        <f t="shared" si="117"/>
        <v>昭</v>
      </c>
      <c r="AE687" s="662" t="str">
        <f t="shared" si="115"/>
        <v>昭52.7.19</v>
      </c>
      <c r="AF687" s="662" t="str">
        <f t="shared" si="118"/>
        <v>昭52.7.19</v>
      </c>
      <c r="AG687" s="662" t="str">
        <f t="shared" si="119"/>
        <v/>
      </c>
      <c r="AH687" s="662">
        <f t="shared" si="116"/>
        <v>8</v>
      </c>
      <c r="AI687" s="662" t="str">
        <f t="shared" si="120"/>
        <v>42</v>
      </c>
      <c r="AJ687" s="662" t="str">
        <f t="shared" si="121"/>
        <v>42_片品</v>
      </c>
      <c r="AK687" s="693" t="str">
        <f>IFERROR(VLOOKUP(AJ687,観測点コードリスト!$L$2:$N$1665,3,FALSE),"")</f>
        <v>1174</v>
      </c>
    </row>
    <row r="688" spans="1:37" ht="18.75" customHeight="1">
      <c r="A688" s="662" t="s">
        <v>1733</v>
      </c>
      <c r="B688" s="662">
        <v>42121</v>
      </c>
      <c r="C688" s="662" t="s">
        <v>17</v>
      </c>
      <c r="D688" s="662" t="s">
        <v>1744</v>
      </c>
      <c r="E688" s="662" t="s">
        <v>1745</v>
      </c>
      <c r="F688" s="662" t="s">
        <v>1746</v>
      </c>
      <c r="G688" s="662">
        <v>36</v>
      </c>
      <c r="H688" s="662">
        <v>37</v>
      </c>
      <c r="I688" s="662">
        <v>138</v>
      </c>
      <c r="J688" s="662">
        <v>35.5</v>
      </c>
      <c r="K688" s="662">
        <v>1223</v>
      </c>
      <c r="L688" s="662">
        <v>7.5</v>
      </c>
      <c r="M688" s="662">
        <v>2.5</v>
      </c>
      <c r="N688" s="662" t="s">
        <v>1747</v>
      </c>
      <c r="O688" s="662">
        <v>42910</v>
      </c>
      <c r="P688" s="662" t="s">
        <v>40</v>
      </c>
      <c r="Q688" s="667">
        <f t="shared" si="122"/>
        <v>36.616667</v>
      </c>
      <c r="R688" s="667">
        <f t="shared" si="123"/>
        <v>138.591667</v>
      </c>
      <c r="T688" s="668" t="s">
        <v>4605</v>
      </c>
      <c r="U688" s="668" t="s">
        <v>4605</v>
      </c>
      <c r="V688" s="668" t="s">
        <v>4605</v>
      </c>
      <c r="W688" s="668" t="s">
        <v>22</v>
      </c>
      <c r="X688" s="668" t="s">
        <v>22</v>
      </c>
      <c r="Y688" s="668" t="s">
        <v>22</v>
      </c>
      <c r="Z688" s="668" t="s">
        <v>22</v>
      </c>
      <c r="AB688" s="662" t="str">
        <f t="shared" si="113"/>
        <v>昭49.11.1</v>
      </c>
      <c r="AC688" s="662" t="str">
        <f t="shared" si="114"/>
        <v>昭52.12.23</v>
      </c>
      <c r="AD688" s="662" t="str">
        <f t="shared" si="117"/>
        <v>#</v>
      </c>
      <c r="AE688" s="662" t="str">
        <f t="shared" si="115"/>
        <v>昭52.12.23</v>
      </c>
      <c r="AF688" s="662" t="str">
        <f t="shared" si="118"/>
        <v>昭52.12.23</v>
      </c>
      <c r="AG688" s="662" t="str">
        <f t="shared" si="119"/>
        <v/>
      </c>
      <c r="AH688" s="662">
        <f t="shared" si="116"/>
        <v>9</v>
      </c>
      <c r="AI688" s="662" t="str">
        <f t="shared" si="120"/>
        <v>42</v>
      </c>
      <c r="AJ688" s="662" t="str">
        <f t="shared" si="121"/>
        <v>42_草津</v>
      </c>
      <c r="AK688" s="693" t="str">
        <f>IFERROR(VLOOKUP(AJ688,観測点コードリスト!$L$2:$N$1665,3,FALSE),"")</f>
        <v>0343</v>
      </c>
    </row>
    <row r="689" spans="1:37">
      <c r="A689" s="662" t="s">
        <v>1733</v>
      </c>
      <c r="B689" s="662">
        <v>42146</v>
      </c>
      <c r="C689" s="662" t="s">
        <v>17</v>
      </c>
      <c r="D689" s="662" t="s">
        <v>1748</v>
      </c>
      <c r="E689" s="662" t="s">
        <v>1749</v>
      </c>
      <c r="F689" s="662" t="s">
        <v>1750</v>
      </c>
      <c r="G689" s="662">
        <v>36</v>
      </c>
      <c r="H689" s="662">
        <v>40.1</v>
      </c>
      <c r="I689" s="662">
        <v>139</v>
      </c>
      <c r="J689" s="662">
        <v>1.3</v>
      </c>
      <c r="K689" s="662">
        <v>390</v>
      </c>
      <c r="L689" s="662">
        <v>10</v>
      </c>
      <c r="M689" s="662">
        <v>1.5</v>
      </c>
      <c r="N689" s="662" t="s">
        <v>1751</v>
      </c>
      <c r="O689" s="662" t="s">
        <v>22</v>
      </c>
      <c r="P689" s="662" t="s">
        <v>22</v>
      </c>
      <c r="Q689" s="667">
        <f t="shared" si="122"/>
        <v>36.668332999999997</v>
      </c>
      <c r="R689" s="667">
        <f t="shared" si="123"/>
        <v>139.02166700000001</v>
      </c>
      <c r="T689" s="668" t="s">
        <v>4605</v>
      </c>
      <c r="U689" s="668" t="s">
        <v>4605</v>
      </c>
      <c r="V689" s="668" t="s">
        <v>4605</v>
      </c>
      <c r="W689" s="668" t="s">
        <v>22</v>
      </c>
      <c r="X689" s="668" t="s">
        <v>22</v>
      </c>
      <c r="Y689" s="668" t="s">
        <v>22</v>
      </c>
      <c r="Z689" s="668" t="s">
        <v>22</v>
      </c>
      <c r="AB689" s="662" t="str">
        <f t="shared" si="113"/>
        <v>昭49.11.1</v>
      </c>
      <c r="AC689" s="662" t="str">
        <f t="shared" si="114"/>
        <v>昭52.12.21</v>
      </c>
      <c r="AD689" s="662" t="str">
        <f t="shared" si="117"/>
        <v>#</v>
      </c>
      <c r="AE689" s="662" t="str">
        <f t="shared" si="115"/>
        <v>昭52.12.21</v>
      </c>
      <c r="AF689" s="662" t="str">
        <f t="shared" si="118"/>
        <v>昭52.12.21</v>
      </c>
      <c r="AG689" s="662" t="str">
        <f t="shared" si="119"/>
        <v/>
      </c>
      <c r="AH689" s="662">
        <f t="shared" si="116"/>
        <v>9</v>
      </c>
      <c r="AI689" s="662" t="str">
        <f t="shared" si="120"/>
        <v>42</v>
      </c>
      <c r="AJ689" s="662" t="str">
        <f t="shared" si="121"/>
        <v>42_沼田</v>
      </c>
      <c r="AK689" s="693" t="str">
        <f>IFERROR(VLOOKUP(AJ689,観測点コードリスト!$L$2:$N$1665,3,FALSE),"")</f>
        <v>0346</v>
      </c>
    </row>
    <row r="690" spans="1:37">
      <c r="A690" s="662" t="s">
        <v>1733</v>
      </c>
      <c r="B690" s="662">
        <v>42186</v>
      </c>
      <c r="C690" s="662" t="s">
        <v>17</v>
      </c>
      <c r="D690" s="662" t="s">
        <v>1752</v>
      </c>
      <c r="E690" s="662" t="s">
        <v>1753</v>
      </c>
      <c r="F690" s="662" t="s">
        <v>1754</v>
      </c>
      <c r="G690" s="662">
        <v>36</v>
      </c>
      <c r="H690" s="662">
        <v>35.200000000000003</v>
      </c>
      <c r="I690" s="662">
        <v>138</v>
      </c>
      <c r="J690" s="662">
        <v>51</v>
      </c>
      <c r="K690" s="662">
        <v>354</v>
      </c>
      <c r="L690" s="662">
        <v>10</v>
      </c>
      <c r="M690" s="662">
        <v>1.5</v>
      </c>
      <c r="N690" s="662" t="s">
        <v>1755</v>
      </c>
      <c r="O690" s="662" t="s">
        <v>22</v>
      </c>
      <c r="P690" s="662" t="s">
        <v>40</v>
      </c>
      <c r="Q690" s="667">
        <f t="shared" si="122"/>
        <v>36.586666999999998</v>
      </c>
      <c r="R690" s="667">
        <f t="shared" si="123"/>
        <v>138.85</v>
      </c>
      <c r="T690" s="668" t="s">
        <v>4605</v>
      </c>
      <c r="U690" s="668" t="s">
        <v>4605</v>
      </c>
      <c r="V690" s="668" t="s">
        <v>4605</v>
      </c>
      <c r="W690" s="668" t="s">
        <v>22</v>
      </c>
      <c r="X690" s="668" t="s">
        <v>22</v>
      </c>
      <c r="Y690" s="668" t="s">
        <v>22</v>
      </c>
      <c r="Z690" s="668" t="s">
        <v>22</v>
      </c>
      <c r="AB690" s="662" t="str">
        <f t="shared" si="113"/>
        <v>昭50.5.20</v>
      </c>
      <c r="AC690" s="662" t="str">
        <f t="shared" si="114"/>
        <v>昭52.12.21</v>
      </c>
      <c r="AD690" s="662" t="str">
        <f t="shared" si="117"/>
        <v>(</v>
      </c>
      <c r="AE690" s="662" t="str">
        <f t="shared" si="115"/>
        <v>(昭50.5.20)昭52.12.21</v>
      </c>
      <c r="AF690" s="662" t="str">
        <f t="shared" si="118"/>
        <v>昭50.5.20)昭52.12.21</v>
      </c>
      <c r="AG690" s="662">
        <f t="shared" si="119"/>
        <v>9</v>
      </c>
      <c r="AH690" s="662">
        <f t="shared" si="116"/>
        <v>18</v>
      </c>
      <c r="AI690" s="662" t="str">
        <f t="shared" si="120"/>
        <v>42</v>
      </c>
      <c r="AJ690" s="662" t="str">
        <f t="shared" si="121"/>
        <v>42_中之条</v>
      </c>
      <c r="AK690" s="693" t="str">
        <f>IFERROR(VLOOKUP(AJ690,観測点コードリスト!$L$2:$N$1665,3,FALSE),"")</f>
        <v>1020</v>
      </c>
    </row>
    <row r="691" spans="1:37">
      <c r="A691" s="662" t="s">
        <v>1733</v>
      </c>
      <c r="B691" s="662">
        <v>42221</v>
      </c>
      <c r="C691" s="662" t="s">
        <v>17</v>
      </c>
      <c r="D691" s="662" t="s">
        <v>1756</v>
      </c>
      <c r="E691" s="662" t="s">
        <v>1757</v>
      </c>
      <c r="F691" s="662" t="s">
        <v>1758</v>
      </c>
      <c r="G691" s="662">
        <v>36</v>
      </c>
      <c r="H691" s="662">
        <v>27.8</v>
      </c>
      <c r="I691" s="662">
        <v>138</v>
      </c>
      <c r="J691" s="662">
        <v>27.8</v>
      </c>
      <c r="K691" s="662">
        <v>1230</v>
      </c>
      <c r="L691" s="662">
        <v>10</v>
      </c>
      <c r="M691" s="662">
        <v>2</v>
      </c>
      <c r="N691" s="662" t="s">
        <v>1759</v>
      </c>
      <c r="O691" s="662" t="s">
        <v>22</v>
      </c>
      <c r="P691" s="662" t="s">
        <v>40</v>
      </c>
      <c r="Q691" s="667">
        <f t="shared" si="122"/>
        <v>36.463332999999999</v>
      </c>
      <c r="R691" s="667">
        <f t="shared" si="123"/>
        <v>138.46333300000001</v>
      </c>
      <c r="T691" s="668" t="s">
        <v>4605</v>
      </c>
      <c r="U691" s="668" t="s">
        <v>4605</v>
      </c>
      <c r="V691" s="668" t="s">
        <v>4605</v>
      </c>
      <c r="W691" s="668" t="s">
        <v>22</v>
      </c>
      <c r="X691" s="668" t="s">
        <v>22</v>
      </c>
      <c r="Y691" s="668" t="s">
        <v>22</v>
      </c>
      <c r="Z691" s="668" t="s">
        <v>22</v>
      </c>
      <c r="AB691" s="662" t="str">
        <f t="shared" si="113"/>
        <v>昭49.11.1</v>
      </c>
      <c r="AC691" s="662" t="str">
        <f t="shared" si="114"/>
        <v>昭52.12.22</v>
      </c>
      <c r="AD691" s="662" t="str">
        <f t="shared" si="117"/>
        <v>#</v>
      </c>
      <c r="AE691" s="662" t="str">
        <f t="shared" si="115"/>
        <v>昭52.12.22</v>
      </c>
      <c r="AF691" s="662" t="str">
        <f t="shared" si="118"/>
        <v>昭52.12.22</v>
      </c>
      <c r="AG691" s="662" t="str">
        <f t="shared" si="119"/>
        <v/>
      </c>
      <c r="AH691" s="662">
        <f t="shared" si="116"/>
        <v>9</v>
      </c>
      <c r="AI691" s="662" t="str">
        <f t="shared" si="120"/>
        <v>42</v>
      </c>
      <c r="AJ691" s="662" t="str">
        <f t="shared" si="121"/>
        <v>42_田代</v>
      </c>
      <c r="AK691" s="693" t="str">
        <f>IFERROR(VLOOKUP(AJ691,観測点コードリスト!$L$2:$N$1665,3,FALSE),"")</f>
        <v>0348</v>
      </c>
    </row>
    <row r="692" spans="1:37" ht="18.75" hidden="1" customHeight="1">
      <c r="A692" s="662" t="s">
        <v>1733</v>
      </c>
      <c r="B692" s="662">
        <v>42241</v>
      </c>
      <c r="C692" s="662" t="s">
        <v>72</v>
      </c>
      <c r="D692" s="662" t="s">
        <v>1760</v>
      </c>
      <c r="E692" s="662" t="s">
        <v>1761</v>
      </c>
      <c r="F692" s="662" t="s">
        <v>1762</v>
      </c>
      <c r="G692" s="662">
        <v>36</v>
      </c>
      <c r="H692" s="662">
        <v>28.3</v>
      </c>
      <c r="I692" s="662">
        <v>138</v>
      </c>
      <c r="J692" s="662">
        <v>52.4</v>
      </c>
      <c r="K692" s="662">
        <v>1088</v>
      </c>
      <c r="L692" s="662" t="s">
        <v>22</v>
      </c>
      <c r="M692" s="662" t="s">
        <v>22</v>
      </c>
      <c r="N692" s="662" t="s">
        <v>266</v>
      </c>
      <c r="O692" s="662" t="s">
        <v>22</v>
      </c>
      <c r="P692" s="662" t="s">
        <v>22</v>
      </c>
      <c r="Q692" s="667">
        <f t="shared" si="122"/>
        <v>36.471666999999997</v>
      </c>
      <c r="R692" s="667">
        <f t="shared" si="123"/>
        <v>138.873333</v>
      </c>
      <c r="T692" s="668" t="s">
        <v>4605</v>
      </c>
      <c r="U692" s="668" t="s">
        <v>22</v>
      </c>
      <c r="V692" s="668" t="s">
        <v>22</v>
      </c>
      <c r="W692" s="668" t="s">
        <v>22</v>
      </c>
      <c r="X692" s="668" t="s">
        <v>22</v>
      </c>
      <c r="Y692" s="668" t="s">
        <v>22</v>
      </c>
      <c r="Z692" s="668" t="s">
        <v>22</v>
      </c>
      <c r="AB692" s="662" t="str">
        <f t="shared" si="113"/>
        <v>昭49.11.1</v>
      </c>
      <c r="AC692" s="662" t="str">
        <f t="shared" si="114"/>
        <v>-</v>
      </c>
      <c r="AD692" s="662" t="str">
        <f t="shared" si="117"/>
        <v>#</v>
      </c>
      <c r="AE692" s="662" t="str">
        <f t="shared" si="115"/>
        <v/>
      </c>
      <c r="AF692" s="662" t="str">
        <f t="shared" si="118"/>
        <v/>
      </c>
      <c r="AG692" s="662" t="str">
        <f t="shared" si="119"/>
        <v/>
      </c>
      <c r="AH692" s="662">
        <f t="shared" si="116"/>
        <v>0</v>
      </c>
      <c r="AI692" s="662" t="str">
        <f t="shared" si="120"/>
        <v>42</v>
      </c>
      <c r="AJ692" s="662" t="str">
        <f t="shared" si="121"/>
        <v>42_榛名山</v>
      </c>
      <c r="AK692" s="693" t="str">
        <f>IFERROR(VLOOKUP(AJ692,観測点コードリスト!$L$2:$N$1665,3,FALSE),"")</f>
        <v>0349</v>
      </c>
    </row>
    <row r="693" spans="1:37" hidden="1">
      <c r="A693" s="662" t="s">
        <v>1733</v>
      </c>
      <c r="B693" s="662">
        <v>42251</v>
      </c>
      <c r="C693" s="662" t="s">
        <v>23</v>
      </c>
      <c r="D693" s="662" t="s">
        <v>1763</v>
      </c>
      <c r="E693" s="662" t="s">
        <v>1764</v>
      </c>
      <c r="F693" s="662" t="s">
        <v>1765</v>
      </c>
      <c r="G693" s="662">
        <v>36</v>
      </c>
      <c r="H693" s="662">
        <v>24.3</v>
      </c>
      <c r="I693" s="662">
        <v>139</v>
      </c>
      <c r="J693" s="662">
        <v>3.6</v>
      </c>
      <c r="K693" s="662">
        <v>112</v>
      </c>
      <c r="L693" s="662" t="s">
        <v>22</v>
      </c>
      <c r="M693" s="662" t="s">
        <v>22</v>
      </c>
      <c r="N693" s="662" t="s">
        <v>1766</v>
      </c>
      <c r="O693" s="662">
        <v>42915</v>
      </c>
      <c r="P693" s="662" t="s">
        <v>630</v>
      </c>
      <c r="Q693" s="667">
        <f t="shared" si="122"/>
        <v>36.405000000000001</v>
      </c>
      <c r="R693" s="667">
        <f t="shared" si="123"/>
        <v>139.06</v>
      </c>
      <c r="T693" s="668" t="s">
        <v>4605</v>
      </c>
      <c r="U693" s="668" t="s">
        <v>4605</v>
      </c>
      <c r="V693" s="668" t="s">
        <v>22</v>
      </c>
      <c r="W693" s="668" t="s">
        <v>4605</v>
      </c>
      <c r="X693" s="668" t="s">
        <v>22</v>
      </c>
      <c r="Y693" s="668" t="s">
        <v>22</v>
      </c>
      <c r="Z693" s="668" t="s">
        <v>4605</v>
      </c>
      <c r="AB693" s="662" t="str">
        <f t="shared" si="113"/>
        <v>昭49.11.1</v>
      </c>
      <c r="AC693" s="662" t="str">
        <f t="shared" si="114"/>
        <v>昭50.2.27</v>
      </c>
      <c r="AD693" s="662" t="str">
        <f t="shared" si="117"/>
        <v>#</v>
      </c>
      <c r="AE693" s="662" t="str">
        <f t="shared" si="115"/>
        <v>昭50.2.27</v>
      </c>
      <c r="AF693" s="662" t="str">
        <f t="shared" si="118"/>
        <v>昭50.2.27</v>
      </c>
      <c r="AG693" s="662" t="str">
        <f t="shared" si="119"/>
        <v/>
      </c>
      <c r="AH693" s="662">
        <f t="shared" si="116"/>
        <v>8</v>
      </c>
      <c r="AI693" s="662" t="str">
        <f t="shared" si="120"/>
        <v>42</v>
      </c>
      <c r="AJ693" s="662" t="str">
        <f t="shared" si="121"/>
        <v>42_前橋</v>
      </c>
      <c r="AK693" s="693" t="str">
        <f>IFERROR(VLOOKUP(AJ693,観測点コードリスト!$L$2:$N$1665,3,FALSE),"")</f>
        <v>47624</v>
      </c>
    </row>
    <row r="694" spans="1:37">
      <c r="A694" s="662" t="s">
        <v>1733</v>
      </c>
      <c r="B694" s="662">
        <v>42251</v>
      </c>
      <c r="C694" s="662" t="s">
        <v>23</v>
      </c>
      <c r="D694" s="662" t="s">
        <v>1763</v>
      </c>
      <c r="E694" s="662" t="s">
        <v>1764</v>
      </c>
      <c r="F694" s="662" t="s">
        <v>1767</v>
      </c>
      <c r="G694" s="662">
        <v>36</v>
      </c>
      <c r="H694" s="662">
        <v>23.2</v>
      </c>
      <c r="I694" s="662">
        <v>139</v>
      </c>
      <c r="J694" s="662">
        <v>2.2999999999999998</v>
      </c>
      <c r="K694" s="662">
        <v>112</v>
      </c>
      <c r="L694" s="662">
        <v>12.6</v>
      </c>
      <c r="M694" s="662" t="s">
        <v>22</v>
      </c>
      <c r="N694" s="662" t="s">
        <v>1766</v>
      </c>
      <c r="O694" s="662" t="s">
        <v>22</v>
      </c>
      <c r="P694" s="662" t="s">
        <v>632</v>
      </c>
      <c r="Q694" s="667">
        <f t="shared" si="122"/>
        <v>36.386667000000003</v>
      </c>
      <c r="R694" s="667">
        <f t="shared" si="123"/>
        <v>139.03833299999999</v>
      </c>
      <c r="T694" s="668" t="s">
        <v>22</v>
      </c>
      <c r="U694" s="668" t="s">
        <v>22</v>
      </c>
      <c r="V694" s="668" t="s">
        <v>4605</v>
      </c>
      <c r="W694" s="668" t="s">
        <v>22</v>
      </c>
      <c r="X694" s="668" t="s">
        <v>22</v>
      </c>
      <c r="Y694" s="668" t="s">
        <v>4605</v>
      </c>
      <c r="Z694" s="668" t="s">
        <v>22</v>
      </c>
      <c r="AB694" s="662" t="str">
        <f t="shared" si="113"/>
        <v>-</v>
      </c>
      <c r="AC694" s="662" t="str">
        <f t="shared" si="114"/>
        <v>昭50.2.27</v>
      </c>
      <c r="AD694" s="662" t="str">
        <f t="shared" si="117"/>
        <v>#</v>
      </c>
      <c r="AE694" s="662" t="str">
        <f t="shared" si="115"/>
        <v>昭50.2.27</v>
      </c>
      <c r="AF694" s="662" t="str">
        <f t="shared" si="118"/>
        <v>昭50.2.27</v>
      </c>
      <c r="AG694" s="662" t="str">
        <f t="shared" si="119"/>
        <v/>
      </c>
      <c r="AH694" s="662">
        <f t="shared" si="116"/>
        <v>8</v>
      </c>
      <c r="AI694" s="662" t="str">
        <f t="shared" si="120"/>
        <v>42</v>
      </c>
      <c r="AJ694" s="662" t="str">
        <f t="shared" si="121"/>
        <v>42_前橋</v>
      </c>
      <c r="AK694" s="693" t="str">
        <f>IFERROR(VLOOKUP(AJ694,観測点コードリスト!$L$2:$N$1665,3,FALSE),"")</f>
        <v>47624</v>
      </c>
    </row>
    <row r="695" spans="1:37" hidden="1">
      <c r="A695" s="662" t="s">
        <v>1733</v>
      </c>
      <c r="B695" s="662">
        <v>42261</v>
      </c>
      <c r="C695" s="662" t="s">
        <v>72</v>
      </c>
      <c r="D695" s="662" t="s">
        <v>1768</v>
      </c>
      <c r="E695" s="662" t="s">
        <v>1769</v>
      </c>
      <c r="F695" s="662" t="s">
        <v>1770</v>
      </c>
      <c r="G695" s="662">
        <v>36</v>
      </c>
      <c r="H695" s="662">
        <v>30.1</v>
      </c>
      <c r="I695" s="662">
        <v>139</v>
      </c>
      <c r="J695" s="662">
        <v>17</v>
      </c>
      <c r="K695" s="662">
        <v>285</v>
      </c>
      <c r="L695" s="662" t="s">
        <v>22</v>
      </c>
      <c r="M695" s="662" t="s">
        <v>22</v>
      </c>
      <c r="N695" s="662" t="s">
        <v>1771</v>
      </c>
      <c r="O695" s="662" t="s">
        <v>22</v>
      </c>
      <c r="P695" s="662" t="s">
        <v>22</v>
      </c>
      <c r="Q695" s="667">
        <f t="shared" si="122"/>
        <v>36.501666999999998</v>
      </c>
      <c r="R695" s="667">
        <f t="shared" si="123"/>
        <v>139.283333</v>
      </c>
      <c r="T695" s="668" t="s">
        <v>4605</v>
      </c>
      <c r="U695" s="668" t="s">
        <v>22</v>
      </c>
      <c r="V695" s="668" t="s">
        <v>22</v>
      </c>
      <c r="W695" s="668" t="s">
        <v>22</v>
      </c>
      <c r="X695" s="668" t="s">
        <v>22</v>
      </c>
      <c r="Y695" s="668" t="s">
        <v>22</v>
      </c>
      <c r="Z695" s="668" t="s">
        <v>22</v>
      </c>
      <c r="AB695" s="662" t="str">
        <f t="shared" si="113"/>
        <v>昭53.6.16</v>
      </c>
      <c r="AC695" s="662" t="str">
        <f t="shared" si="114"/>
        <v>昭53.6.16</v>
      </c>
      <c r="AD695" s="662" t="str">
        <f t="shared" si="117"/>
        <v>昭</v>
      </c>
      <c r="AE695" s="662" t="str">
        <f t="shared" si="115"/>
        <v>昭53.6.16</v>
      </c>
      <c r="AF695" s="662" t="str">
        <f t="shared" si="118"/>
        <v>昭53.6.16</v>
      </c>
      <c r="AG695" s="662" t="str">
        <f t="shared" si="119"/>
        <v/>
      </c>
      <c r="AH695" s="662">
        <f t="shared" si="116"/>
        <v>8</v>
      </c>
      <c r="AI695" s="662" t="str">
        <f t="shared" si="120"/>
        <v>42</v>
      </c>
      <c r="AJ695" s="662" t="str">
        <f t="shared" si="121"/>
        <v>42_黒保根</v>
      </c>
      <c r="AK695" s="693" t="str">
        <f>IFERROR(VLOOKUP(AJ695,観測点コードリスト!$L$2:$N$1665,3,FALSE),"")</f>
        <v>1259</v>
      </c>
    </row>
    <row r="696" spans="1:37">
      <c r="A696" s="662" t="s">
        <v>1733</v>
      </c>
      <c r="B696" s="662">
        <v>42266</v>
      </c>
      <c r="C696" s="662" t="s">
        <v>17</v>
      </c>
      <c r="D696" s="662" t="s">
        <v>1772</v>
      </c>
      <c r="E696" s="662" t="s">
        <v>1773</v>
      </c>
      <c r="F696" s="662" t="s">
        <v>1774</v>
      </c>
      <c r="G696" s="662">
        <v>36</v>
      </c>
      <c r="H696" s="662">
        <v>24.6</v>
      </c>
      <c r="I696" s="662">
        <v>139</v>
      </c>
      <c r="J696" s="662">
        <v>19.5</v>
      </c>
      <c r="K696" s="662">
        <v>117</v>
      </c>
      <c r="L696" s="662">
        <v>10</v>
      </c>
      <c r="M696" s="662">
        <v>1.5</v>
      </c>
      <c r="N696" s="662" t="s">
        <v>1775</v>
      </c>
      <c r="O696" s="662" t="s">
        <v>22</v>
      </c>
      <c r="P696" s="662" t="s">
        <v>40</v>
      </c>
      <c r="Q696" s="667">
        <f t="shared" si="122"/>
        <v>36.409999999999997</v>
      </c>
      <c r="R696" s="667">
        <f t="shared" si="123"/>
        <v>139.32499999999999</v>
      </c>
      <c r="T696" s="668" t="s">
        <v>4605</v>
      </c>
      <c r="U696" s="668" t="s">
        <v>4605</v>
      </c>
      <c r="V696" s="668" t="s">
        <v>4605</v>
      </c>
      <c r="W696" s="668" t="s">
        <v>22</v>
      </c>
      <c r="X696" s="668" t="s">
        <v>22</v>
      </c>
      <c r="Y696" s="668" t="s">
        <v>22</v>
      </c>
      <c r="Z696" s="668" t="s">
        <v>22</v>
      </c>
      <c r="AB696" s="662" t="str">
        <f t="shared" si="113"/>
        <v>昭49.11.1</v>
      </c>
      <c r="AC696" s="662" t="str">
        <f t="shared" si="114"/>
        <v>昭51.2.5</v>
      </c>
      <c r="AD696" s="662" t="str">
        <f t="shared" si="117"/>
        <v>#</v>
      </c>
      <c r="AE696" s="662" t="str">
        <f t="shared" si="115"/>
        <v>昭51.2.5</v>
      </c>
      <c r="AF696" s="662" t="str">
        <f t="shared" si="118"/>
        <v>昭51.2.5</v>
      </c>
      <c r="AG696" s="662" t="str">
        <f t="shared" si="119"/>
        <v/>
      </c>
      <c r="AH696" s="662">
        <f t="shared" si="116"/>
        <v>7</v>
      </c>
      <c r="AI696" s="662" t="str">
        <f t="shared" si="120"/>
        <v>42</v>
      </c>
      <c r="AJ696" s="662" t="str">
        <f t="shared" si="121"/>
        <v>42_桐生</v>
      </c>
      <c r="AK696" s="693" t="str">
        <f>IFERROR(VLOOKUP(AJ696,観測点コードリスト!$L$2:$N$1665,3,FALSE),"")</f>
        <v>0351</v>
      </c>
    </row>
    <row r="697" spans="1:37" ht="18.75" customHeight="1">
      <c r="A697" s="662" t="s">
        <v>1733</v>
      </c>
      <c r="B697" s="662">
        <v>42286</v>
      </c>
      <c r="C697" s="662" t="s">
        <v>17</v>
      </c>
      <c r="D697" s="662" t="s">
        <v>1776</v>
      </c>
      <c r="E697" s="662" t="s">
        <v>1777</v>
      </c>
      <c r="F697" s="662" t="s">
        <v>1778</v>
      </c>
      <c r="G697" s="662">
        <v>36</v>
      </c>
      <c r="H697" s="662">
        <v>22.6</v>
      </c>
      <c r="I697" s="662">
        <v>138</v>
      </c>
      <c r="J697" s="662">
        <v>53.7</v>
      </c>
      <c r="K697" s="662">
        <v>183</v>
      </c>
      <c r="L697" s="662">
        <v>6.5</v>
      </c>
      <c r="M697" s="662">
        <v>1.5</v>
      </c>
      <c r="N697" s="662" t="s">
        <v>1779</v>
      </c>
      <c r="O697" s="662" t="s">
        <v>22</v>
      </c>
      <c r="P697" s="662" t="s">
        <v>40</v>
      </c>
      <c r="Q697" s="667">
        <f t="shared" si="122"/>
        <v>36.376666999999998</v>
      </c>
      <c r="R697" s="667">
        <f t="shared" si="123"/>
        <v>138.89500000000001</v>
      </c>
      <c r="T697" s="668" t="s">
        <v>4605</v>
      </c>
      <c r="U697" s="668" t="s">
        <v>4605</v>
      </c>
      <c r="V697" s="668" t="s">
        <v>4605</v>
      </c>
      <c r="W697" s="668" t="s">
        <v>22</v>
      </c>
      <c r="X697" s="668" t="s">
        <v>22</v>
      </c>
      <c r="Y697" s="668" t="s">
        <v>22</v>
      </c>
      <c r="Z697" s="668" t="s">
        <v>22</v>
      </c>
      <c r="AB697" s="662" t="str">
        <f t="shared" si="113"/>
        <v>昭49.11.1</v>
      </c>
      <c r="AC697" s="662" t="str">
        <f t="shared" si="114"/>
        <v>昭52.12.19</v>
      </c>
      <c r="AD697" s="662" t="str">
        <f t="shared" si="117"/>
        <v>#</v>
      </c>
      <c r="AE697" s="662" t="str">
        <f t="shared" si="115"/>
        <v>昭52.12.19</v>
      </c>
      <c r="AF697" s="662" t="str">
        <f t="shared" si="118"/>
        <v>昭52.12.19</v>
      </c>
      <c r="AG697" s="662" t="str">
        <f t="shared" si="119"/>
        <v/>
      </c>
      <c r="AH697" s="662">
        <f t="shared" si="116"/>
        <v>9</v>
      </c>
      <c r="AI697" s="662" t="str">
        <f t="shared" si="120"/>
        <v>42</v>
      </c>
      <c r="AJ697" s="662" t="str">
        <f t="shared" si="121"/>
        <v>42_上里見</v>
      </c>
      <c r="AK697" s="693" t="str">
        <f>IFERROR(VLOOKUP(AJ697,観測点コードリスト!$L$2:$N$1665,3,FALSE),"")</f>
        <v>0353</v>
      </c>
    </row>
    <row r="698" spans="1:37">
      <c r="A698" s="662" t="s">
        <v>1733</v>
      </c>
      <c r="B698" s="662">
        <v>42302</v>
      </c>
      <c r="C698" s="662" t="s">
        <v>17</v>
      </c>
      <c r="D698" s="662" t="s">
        <v>1780</v>
      </c>
      <c r="E698" s="662" t="s">
        <v>1781</v>
      </c>
      <c r="F698" s="662" t="s">
        <v>1782</v>
      </c>
      <c r="G698" s="662">
        <v>36</v>
      </c>
      <c r="H698" s="662">
        <v>19.899999999999999</v>
      </c>
      <c r="I698" s="662">
        <v>139</v>
      </c>
      <c r="J698" s="662">
        <v>9.9</v>
      </c>
      <c r="K698" s="662">
        <v>64</v>
      </c>
      <c r="L698" s="662">
        <v>12</v>
      </c>
      <c r="M698" s="662">
        <v>1.5</v>
      </c>
      <c r="N698" s="662" t="s">
        <v>1783</v>
      </c>
      <c r="O698" s="662" t="s">
        <v>22</v>
      </c>
      <c r="P698" s="662" t="s">
        <v>40</v>
      </c>
      <c r="Q698" s="667">
        <f t="shared" si="122"/>
        <v>36.331667000000003</v>
      </c>
      <c r="R698" s="667">
        <f t="shared" si="123"/>
        <v>139.16499999999999</v>
      </c>
      <c r="T698" s="668" t="s">
        <v>4605</v>
      </c>
      <c r="U698" s="668" t="s">
        <v>4605</v>
      </c>
      <c r="V698" s="668" t="s">
        <v>4605</v>
      </c>
      <c r="W698" s="668" t="s">
        <v>22</v>
      </c>
      <c r="X698" s="668" t="s">
        <v>22</v>
      </c>
      <c r="Y698" s="668" t="s">
        <v>22</v>
      </c>
      <c r="Z698" s="668" t="s">
        <v>22</v>
      </c>
      <c r="AB698" s="662" t="str">
        <f t="shared" si="113"/>
        <v>平10.7.27</v>
      </c>
      <c r="AC698" s="662" t="str">
        <f t="shared" si="114"/>
        <v>平10.7.27</v>
      </c>
      <c r="AD698" s="662" t="str">
        <f t="shared" si="117"/>
        <v>平</v>
      </c>
      <c r="AE698" s="662" t="str">
        <f t="shared" si="115"/>
        <v>平10.7.27</v>
      </c>
      <c r="AF698" s="662" t="str">
        <f t="shared" si="118"/>
        <v>平10.7.27</v>
      </c>
      <c r="AG698" s="662" t="str">
        <f t="shared" si="119"/>
        <v/>
      </c>
      <c r="AH698" s="662">
        <f t="shared" si="116"/>
        <v>8</v>
      </c>
      <c r="AI698" s="662" t="str">
        <f t="shared" si="120"/>
        <v>42</v>
      </c>
      <c r="AJ698" s="662" t="str">
        <f t="shared" si="121"/>
        <v>42_伊勢崎</v>
      </c>
      <c r="AK698" s="693" t="str">
        <f>IFERROR(VLOOKUP(AJ698,観測点コードリスト!$L$2:$N$1665,3,FALSE),"")</f>
        <v>1021</v>
      </c>
    </row>
    <row r="699" spans="1:37" ht="18.75" customHeight="1">
      <c r="A699" s="662" t="s">
        <v>1733</v>
      </c>
      <c r="B699" s="662">
        <v>42326</v>
      </c>
      <c r="C699" s="662" t="s">
        <v>17</v>
      </c>
      <c r="D699" s="662" t="s">
        <v>1784</v>
      </c>
      <c r="E699" s="662" t="s">
        <v>1785</v>
      </c>
      <c r="F699" s="662" t="s">
        <v>1786</v>
      </c>
      <c r="G699" s="662">
        <v>36</v>
      </c>
      <c r="H699" s="662">
        <v>14.7</v>
      </c>
      <c r="I699" s="662">
        <v>138</v>
      </c>
      <c r="J699" s="662">
        <v>42.4</v>
      </c>
      <c r="K699" s="662">
        <v>375</v>
      </c>
      <c r="L699" s="662">
        <v>10</v>
      </c>
      <c r="M699" s="662">
        <v>1.5</v>
      </c>
      <c r="N699" s="662" t="s">
        <v>1787</v>
      </c>
      <c r="O699" s="662" t="s">
        <v>22</v>
      </c>
      <c r="P699" s="662" t="s">
        <v>40</v>
      </c>
      <c r="Q699" s="667">
        <f t="shared" si="122"/>
        <v>36.244999999999997</v>
      </c>
      <c r="R699" s="667">
        <f t="shared" si="123"/>
        <v>138.70666700000001</v>
      </c>
      <c r="T699" s="668" t="s">
        <v>4605</v>
      </c>
      <c r="U699" s="668" t="s">
        <v>4605</v>
      </c>
      <c r="V699" s="668" t="s">
        <v>4605</v>
      </c>
      <c r="W699" s="668" t="s">
        <v>22</v>
      </c>
      <c r="X699" s="668" t="s">
        <v>22</v>
      </c>
      <c r="Y699" s="668" t="s">
        <v>22</v>
      </c>
      <c r="Z699" s="668" t="s">
        <v>22</v>
      </c>
      <c r="AB699" s="662" t="str">
        <f t="shared" si="113"/>
        <v>昭49.11.1</v>
      </c>
      <c r="AC699" s="662" t="str">
        <f t="shared" si="114"/>
        <v>昭52.12.20</v>
      </c>
      <c r="AD699" s="662" t="str">
        <f t="shared" si="117"/>
        <v>#</v>
      </c>
      <c r="AE699" s="662" t="str">
        <f t="shared" si="115"/>
        <v>昭52.12.20</v>
      </c>
      <c r="AF699" s="662" t="str">
        <f t="shared" si="118"/>
        <v>昭52.12.20</v>
      </c>
      <c r="AG699" s="662" t="str">
        <f t="shared" si="119"/>
        <v/>
      </c>
      <c r="AH699" s="662">
        <f t="shared" si="116"/>
        <v>9</v>
      </c>
      <c r="AI699" s="662" t="str">
        <f t="shared" si="120"/>
        <v>42</v>
      </c>
      <c r="AJ699" s="662" t="str">
        <f t="shared" si="121"/>
        <v>42_西野牧</v>
      </c>
      <c r="AK699" s="693" t="str">
        <f>IFERROR(VLOOKUP(AJ699,観測点コードリスト!$L$2:$N$1665,3,FALSE),"")</f>
        <v>0354</v>
      </c>
    </row>
    <row r="700" spans="1:37" hidden="1">
      <c r="A700" s="662" t="s">
        <v>1733</v>
      </c>
      <c r="B700" s="662">
        <v>42341</v>
      </c>
      <c r="C700" s="662" t="s">
        <v>72</v>
      </c>
      <c r="D700" s="662" t="s">
        <v>1788</v>
      </c>
      <c r="E700" s="662" t="s">
        <v>1789</v>
      </c>
      <c r="F700" s="662" t="s">
        <v>1790</v>
      </c>
      <c r="G700" s="662">
        <v>36</v>
      </c>
      <c r="H700" s="662">
        <v>14.5</v>
      </c>
      <c r="I700" s="662">
        <v>139</v>
      </c>
      <c r="J700" s="662">
        <v>4.2</v>
      </c>
      <c r="K700" s="662">
        <v>95</v>
      </c>
      <c r="L700" s="662" t="s">
        <v>22</v>
      </c>
      <c r="M700" s="662" t="s">
        <v>22</v>
      </c>
      <c r="N700" s="662" t="s">
        <v>266</v>
      </c>
      <c r="O700" s="662" t="s">
        <v>22</v>
      </c>
      <c r="P700" s="662" t="s">
        <v>22</v>
      </c>
      <c r="Q700" s="667">
        <f t="shared" si="122"/>
        <v>36.241667</v>
      </c>
      <c r="R700" s="667">
        <f t="shared" si="123"/>
        <v>139.07</v>
      </c>
      <c r="T700" s="668" t="s">
        <v>4605</v>
      </c>
      <c r="U700" s="668" t="s">
        <v>22</v>
      </c>
      <c r="V700" s="668" t="s">
        <v>22</v>
      </c>
      <c r="W700" s="668" t="s">
        <v>22</v>
      </c>
      <c r="X700" s="668" t="s">
        <v>22</v>
      </c>
      <c r="Y700" s="668" t="s">
        <v>22</v>
      </c>
      <c r="Z700" s="668" t="s">
        <v>22</v>
      </c>
      <c r="AB700" s="662" t="str">
        <f t="shared" si="113"/>
        <v>昭49.11.1</v>
      </c>
      <c r="AC700" s="662" t="str">
        <f t="shared" si="114"/>
        <v>-</v>
      </c>
      <c r="AD700" s="662" t="str">
        <f t="shared" si="117"/>
        <v>#</v>
      </c>
      <c r="AE700" s="662" t="str">
        <f t="shared" si="115"/>
        <v/>
      </c>
      <c r="AF700" s="662" t="str">
        <f t="shared" si="118"/>
        <v/>
      </c>
      <c r="AG700" s="662" t="str">
        <f t="shared" si="119"/>
        <v/>
      </c>
      <c r="AH700" s="662">
        <f t="shared" si="116"/>
        <v>0</v>
      </c>
      <c r="AI700" s="662" t="str">
        <f t="shared" si="120"/>
        <v>42</v>
      </c>
      <c r="AJ700" s="662" t="str">
        <f t="shared" si="121"/>
        <v>42_藤岡</v>
      </c>
      <c r="AK700" s="693" t="str">
        <f>IFERROR(VLOOKUP(AJ700,観測点コードリスト!$L$2:$N$1665,3,FALSE),"")</f>
        <v>0355</v>
      </c>
    </row>
    <row r="701" spans="1:37">
      <c r="A701" s="662" t="s">
        <v>1733</v>
      </c>
      <c r="B701" s="662">
        <v>42366</v>
      </c>
      <c r="C701" s="662" t="s">
        <v>17</v>
      </c>
      <c r="D701" s="662" t="s">
        <v>1791</v>
      </c>
      <c r="E701" s="662" t="s">
        <v>1792</v>
      </c>
      <c r="F701" s="662" t="s">
        <v>1793</v>
      </c>
      <c r="G701" s="662">
        <v>36</v>
      </c>
      <c r="H701" s="662">
        <v>14.4</v>
      </c>
      <c r="I701" s="662">
        <v>139</v>
      </c>
      <c r="J701" s="662">
        <v>30.8</v>
      </c>
      <c r="K701" s="662">
        <v>23</v>
      </c>
      <c r="L701" s="662">
        <v>10.1</v>
      </c>
      <c r="M701" s="662">
        <v>1.5</v>
      </c>
      <c r="N701" s="662" t="s">
        <v>1794</v>
      </c>
      <c r="O701" s="662" t="s">
        <v>22</v>
      </c>
      <c r="P701" s="662" t="s">
        <v>40</v>
      </c>
      <c r="Q701" s="667">
        <f t="shared" si="122"/>
        <v>36.24</v>
      </c>
      <c r="R701" s="667">
        <f t="shared" si="123"/>
        <v>139.51333299999999</v>
      </c>
      <c r="T701" s="668" t="s">
        <v>4605</v>
      </c>
      <c r="U701" s="668" t="s">
        <v>4605</v>
      </c>
      <c r="V701" s="668" t="s">
        <v>4605</v>
      </c>
      <c r="W701" s="668" t="s">
        <v>22</v>
      </c>
      <c r="X701" s="668" t="s">
        <v>22</v>
      </c>
      <c r="Y701" s="668" t="s">
        <v>22</v>
      </c>
      <c r="Z701" s="668" t="s">
        <v>22</v>
      </c>
      <c r="AB701" s="662" t="str">
        <f t="shared" si="113"/>
        <v>昭49.11.1</v>
      </c>
      <c r="AC701" s="662" t="str">
        <f t="shared" si="114"/>
        <v>昭53.12.22</v>
      </c>
      <c r="AD701" s="662" t="str">
        <f t="shared" si="117"/>
        <v>#</v>
      </c>
      <c r="AE701" s="662" t="str">
        <f t="shared" si="115"/>
        <v>昭53.12.22</v>
      </c>
      <c r="AF701" s="662" t="str">
        <f t="shared" si="118"/>
        <v>昭53.12.22</v>
      </c>
      <c r="AG701" s="662" t="str">
        <f t="shared" si="119"/>
        <v/>
      </c>
      <c r="AH701" s="662">
        <f t="shared" si="116"/>
        <v>9</v>
      </c>
      <c r="AI701" s="662" t="str">
        <f t="shared" si="120"/>
        <v>42</v>
      </c>
      <c r="AJ701" s="662" t="str">
        <f t="shared" si="121"/>
        <v>42_館林</v>
      </c>
      <c r="AK701" s="693" t="str">
        <f>IFERROR(VLOOKUP(AJ701,観測点コードリスト!$L$2:$N$1665,3,FALSE),"")</f>
        <v>0356</v>
      </c>
    </row>
    <row r="702" spans="1:37">
      <c r="A702" s="662" t="s">
        <v>1733</v>
      </c>
      <c r="B702" s="662">
        <v>42396</v>
      </c>
      <c r="C702" s="662" t="s">
        <v>17</v>
      </c>
      <c r="D702" s="662" t="s">
        <v>1795</v>
      </c>
      <c r="E702" s="662" t="s">
        <v>1796</v>
      </c>
      <c r="F702" s="662" t="s">
        <v>1797</v>
      </c>
      <c r="G702" s="662">
        <v>36</v>
      </c>
      <c r="H702" s="662">
        <v>6.5</v>
      </c>
      <c r="I702" s="662">
        <v>138</v>
      </c>
      <c r="J702" s="662">
        <v>53.8</v>
      </c>
      <c r="K702" s="662">
        <v>357</v>
      </c>
      <c r="L702" s="662">
        <v>8.5</v>
      </c>
      <c r="M702" s="662">
        <v>1.5</v>
      </c>
      <c r="N702" s="662" t="s">
        <v>1798</v>
      </c>
      <c r="O702" s="662" t="s">
        <v>22</v>
      </c>
      <c r="P702" s="662" t="s">
        <v>40</v>
      </c>
      <c r="Q702" s="667">
        <f t="shared" si="122"/>
        <v>36.108333000000002</v>
      </c>
      <c r="R702" s="667">
        <f t="shared" si="123"/>
        <v>138.89666700000001</v>
      </c>
      <c r="T702" s="668" t="s">
        <v>4605</v>
      </c>
      <c r="U702" s="668" t="s">
        <v>4605</v>
      </c>
      <c r="V702" s="668" t="s">
        <v>4605</v>
      </c>
      <c r="W702" s="668" t="s">
        <v>22</v>
      </c>
      <c r="X702" s="668" t="s">
        <v>22</v>
      </c>
      <c r="Y702" s="668" t="s">
        <v>22</v>
      </c>
      <c r="Z702" s="668" t="s">
        <v>22</v>
      </c>
      <c r="AB702" s="662" t="str">
        <f t="shared" si="113"/>
        <v>昭52.11.17</v>
      </c>
      <c r="AC702" s="662" t="str">
        <f t="shared" si="114"/>
        <v>昭52.11.17</v>
      </c>
      <c r="AD702" s="662" t="str">
        <f t="shared" si="117"/>
        <v>昭</v>
      </c>
      <c r="AE702" s="662" t="str">
        <f t="shared" si="115"/>
        <v>昭52.11.17</v>
      </c>
      <c r="AF702" s="662" t="str">
        <f t="shared" si="118"/>
        <v>昭52.11.17</v>
      </c>
      <c r="AG702" s="662" t="str">
        <f t="shared" si="119"/>
        <v/>
      </c>
      <c r="AH702" s="662">
        <f t="shared" si="116"/>
        <v>9</v>
      </c>
      <c r="AI702" s="662" t="str">
        <f t="shared" si="120"/>
        <v>42</v>
      </c>
      <c r="AJ702" s="662" t="str">
        <f t="shared" si="121"/>
        <v>42_神流</v>
      </c>
      <c r="AK702" s="693" t="str">
        <f>IFERROR(VLOOKUP(AJ702,観測点コードリスト!$L$2:$N$1665,3,FALSE),"")</f>
        <v>1223</v>
      </c>
    </row>
    <row r="703" spans="1:37" hidden="1">
      <c r="A703" s="662" t="s">
        <v>1733</v>
      </c>
      <c r="B703" s="662">
        <v>42900</v>
      </c>
      <c r="C703" s="662" t="s">
        <v>4609</v>
      </c>
      <c r="D703" s="662" t="s">
        <v>970</v>
      </c>
      <c r="E703" s="662" t="s">
        <v>971</v>
      </c>
      <c r="F703" s="662" t="s">
        <v>1734</v>
      </c>
      <c r="G703" s="662">
        <v>36</v>
      </c>
      <c r="H703" s="662">
        <v>51.8</v>
      </c>
      <c r="I703" s="662">
        <v>139</v>
      </c>
      <c r="J703" s="662">
        <v>3.5</v>
      </c>
      <c r="K703" s="662">
        <v>700</v>
      </c>
      <c r="L703" s="662" t="s">
        <v>22</v>
      </c>
      <c r="M703" s="662" t="s">
        <v>22</v>
      </c>
      <c r="N703" s="662" t="s">
        <v>4699</v>
      </c>
      <c r="O703" s="662" t="s">
        <v>4740</v>
      </c>
      <c r="P703" s="662" t="s">
        <v>22</v>
      </c>
      <c r="Q703" s="667">
        <f t="shared" si="122"/>
        <v>36.863332999999997</v>
      </c>
      <c r="R703" s="667">
        <f t="shared" si="123"/>
        <v>139.058333</v>
      </c>
      <c r="T703" s="668" t="s">
        <v>22</v>
      </c>
      <c r="U703" s="668" t="s">
        <v>22</v>
      </c>
      <c r="V703" s="668" t="s">
        <v>22</v>
      </c>
      <c r="W703" s="668" t="s">
        <v>22</v>
      </c>
      <c r="X703" s="668" t="s">
        <v>4605</v>
      </c>
      <c r="Y703" s="668" t="s">
        <v>22</v>
      </c>
      <c r="Z703" s="668" t="s">
        <v>22</v>
      </c>
      <c r="AB703" s="662" t="str">
        <f t="shared" si="113"/>
        <v>-</v>
      </c>
      <c r="AC703" s="662" t="str">
        <f t="shared" si="114"/>
        <v>平元.11.1</v>
      </c>
      <c r="AD703" s="662" t="str">
        <f t="shared" si="117"/>
        <v>平</v>
      </c>
      <c r="AE703" s="662" t="str">
        <f t="shared" si="115"/>
        <v>平元.11.1</v>
      </c>
      <c r="AF703" s="662" t="str">
        <f t="shared" si="118"/>
        <v>平元.11.1</v>
      </c>
      <c r="AG703" s="662" t="str">
        <f t="shared" si="119"/>
        <v/>
      </c>
      <c r="AH703" s="662">
        <f t="shared" si="116"/>
        <v>7</v>
      </c>
      <c r="AI703" s="662" t="str">
        <f t="shared" si="120"/>
        <v>42</v>
      </c>
      <c r="AJ703" s="662" t="str">
        <f t="shared" si="121"/>
        <v>42_藤原</v>
      </c>
      <c r="AK703" s="693" t="str">
        <f>IFERROR(VLOOKUP(AJ703,観測点コードリスト!$L$2:$N$1665,3,FALSE),"")</f>
        <v>1222</v>
      </c>
    </row>
    <row r="704" spans="1:37" hidden="1">
      <c r="A704" s="662" t="s">
        <v>1733</v>
      </c>
      <c r="B704" s="662">
        <v>42905</v>
      </c>
      <c r="C704" s="662" t="s">
        <v>4609</v>
      </c>
      <c r="D704" s="662" t="s">
        <v>1736</v>
      </c>
      <c r="E704" s="662" t="s">
        <v>1737</v>
      </c>
      <c r="F704" s="662" t="s">
        <v>1738</v>
      </c>
      <c r="G704" s="662">
        <v>36</v>
      </c>
      <c r="H704" s="662">
        <v>46.4</v>
      </c>
      <c r="I704" s="662">
        <v>138</v>
      </c>
      <c r="J704" s="662">
        <v>57.9</v>
      </c>
      <c r="K704" s="662">
        <v>524</v>
      </c>
      <c r="L704" s="662" t="s">
        <v>22</v>
      </c>
      <c r="M704" s="662" t="s">
        <v>22</v>
      </c>
      <c r="N704" s="662" t="s">
        <v>4699</v>
      </c>
      <c r="O704" s="662" t="s">
        <v>4740</v>
      </c>
      <c r="P704" s="662" t="s">
        <v>22</v>
      </c>
      <c r="Q704" s="667">
        <f t="shared" si="122"/>
        <v>36.773333000000001</v>
      </c>
      <c r="R704" s="667">
        <f t="shared" si="123"/>
        <v>138.965</v>
      </c>
      <c r="T704" s="668" t="s">
        <v>22</v>
      </c>
      <c r="U704" s="668" t="s">
        <v>22</v>
      </c>
      <c r="V704" s="668" t="s">
        <v>22</v>
      </c>
      <c r="W704" s="668" t="s">
        <v>22</v>
      </c>
      <c r="X704" s="668" t="s">
        <v>4605</v>
      </c>
      <c r="Y704" s="668" t="s">
        <v>22</v>
      </c>
      <c r="Z704" s="668" t="s">
        <v>22</v>
      </c>
      <c r="AB704" s="662" t="str">
        <f t="shared" si="113"/>
        <v>-</v>
      </c>
      <c r="AC704" s="662" t="str">
        <f t="shared" si="114"/>
        <v>平元.11.1</v>
      </c>
      <c r="AD704" s="662" t="str">
        <f t="shared" si="117"/>
        <v>平</v>
      </c>
      <c r="AE704" s="662" t="str">
        <f t="shared" si="115"/>
        <v>平元.11.1</v>
      </c>
      <c r="AF704" s="662" t="str">
        <f t="shared" si="118"/>
        <v>平元.11.1</v>
      </c>
      <c r="AG704" s="662" t="str">
        <f t="shared" si="119"/>
        <v/>
      </c>
      <c r="AH704" s="662">
        <f t="shared" si="116"/>
        <v>7</v>
      </c>
      <c r="AI704" s="662" t="str">
        <f t="shared" si="120"/>
        <v>42</v>
      </c>
      <c r="AJ704" s="662" t="str">
        <f t="shared" si="121"/>
        <v>42_みなかみ</v>
      </c>
      <c r="AK704" s="693" t="str">
        <f>IFERROR(VLOOKUP(AJ704,観測点コードリスト!$L$2:$N$1665,3,FALSE),"")</f>
        <v>1019</v>
      </c>
    </row>
    <row r="705" spans="1:37" hidden="1">
      <c r="A705" s="662" t="s">
        <v>1733</v>
      </c>
      <c r="B705" s="662">
        <v>42910</v>
      </c>
      <c r="C705" s="662" t="s">
        <v>4609</v>
      </c>
      <c r="D705" s="662" t="s">
        <v>1744</v>
      </c>
      <c r="E705" s="662" t="s">
        <v>1745</v>
      </c>
      <c r="F705" s="662" t="s">
        <v>1746</v>
      </c>
      <c r="G705" s="662">
        <v>36</v>
      </c>
      <c r="H705" s="662">
        <v>37</v>
      </c>
      <c r="I705" s="662">
        <v>138</v>
      </c>
      <c r="J705" s="662">
        <v>35.5</v>
      </c>
      <c r="K705" s="662">
        <v>1223</v>
      </c>
      <c r="L705" s="662" t="s">
        <v>22</v>
      </c>
      <c r="M705" s="662" t="s">
        <v>22</v>
      </c>
      <c r="N705" s="662" t="s">
        <v>4699</v>
      </c>
      <c r="O705" s="662" t="s">
        <v>4740</v>
      </c>
      <c r="P705" s="662" t="s">
        <v>22</v>
      </c>
      <c r="Q705" s="667">
        <f t="shared" si="122"/>
        <v>36.616667</v>
      </c>
      <c r="R705" s="667">
        <f t="shared" si="123"/>
        <v>138.591667</v>
      </c>
      <c r="T705" s="668" t="s">
        <v>22</v>
      </c>
      <c r="U705" s="668" t="s">
        <v>22</v>
      </c>
      <c r="V705" s="668" t="s">
        <v>22</v>
      </c>
      <c r="W705" s="668" t="s">
        <v>22</v>
      </c>
      <c r="X705" s="668" t="s">
        <v>4605</v>
      </c>
      <c r="Y705" s="668" t="s">
        <v>22</v>
      </c>
      <c r="Z705" s="668" t="s">
        <v>22</v>
      </c>
      <c r="AB705" s="662" t="str">
        <f t="shared" si="113"/>
        <v>-</v>
      </c>
      <c r="AC705" s="662" t="str">
        <f t="shared" si="114"/>
        <v>平元.11.1</v>
      </c>
      <c r="AD705" s="662" t="str">
        <f t="shared" si="117"/>
        <v>平</v>
      </c>
      <c r="AE705" s="662" t="str">
        <f t="shared" si="115"/>
        <v>平元.11.1</v>
      </c>
      <c r="AF705" s="662" t="str">
        <f t="shared" si="118"/>
        <v>平元.11.1</v>
      </c>
      <c r="AG705" s="662" t="str">
        <f t="shared" si="119"/>
        <v/>
      </c>
      <c r="AH705" s="662">
        <f t="shared" si="116"/>
        <v>7</v>
      </c>
      <c r="AI705" s="662" t="str">
        <f t="shared" si="120"/>
        <v>42</v>
      </c>
      <c r="AJ705" s="662" t="str">
        <f t="shared" si="121"/>
        <v>42_草津</v>
      </c>
      <c r="AK705" s="693" t="str">
        <f>IFERROR(VLOOKUP(AJ705,観測点コードリスト!$L$2:$N$1665,3,FALSE),"")</f>
        <v>0343</v>
      </c>
    </row>
    <row r="706" spans="1:37" hidden="1">
      <c r="A706" s="662" t="s">
        <v>1733</v>
      </c>
      <c r="B706" s="662">
        <v>42915</v>
      </c>
      <c r="C706" s="662" t="s">
        <v>23</v>
      </c>
      <c r="D706" s="662" t="s">
        <v>1763</v>
      </c>
      <c r="E706" s="662" t="s">
        <v>1764</v>
      </c>
      <c r="F706" s="662" t="s">
        <v>1765</v>
      </c>
      <c r="G706" s="662">
        <v>36</v>
      </c>
      <c r="H706" s="662">
        <v>24.3</v>
      </c>
      <c r="I706" s="662">
        <v>139</v>
      </c>
      <c r="J706" s="662">
        <v>3.6</v>
      </c>
      <c r="K706" s="662">
        <v>112</v>
      </c>
      <c r="L706" s="662" t="s">
        <v>22</v>
      </c>
      <c r="M706" s="662" t="s">
        <v>22</v>
      </c>
      <c r="N706" s="662" t="s">
        <v>4702</v>
      </c>
      <c r="O706" s="662" t="s">
        <v>4740</v>
      </c>
      <c r="P706" s="662" t="s">
        <v>22</v>
      </c>
      <c r="Q706" s="667">
        <f t="shared" si="122"/>
        <v>36.405000000000001</v>
      </c>
      <c r="R706" s="667">
        <f t="shared" si="123"/>
        <v>139.06</v>
      </c>
      <c r="T706" s="668" t="s">
        <v>22</v>
      </c>
      <c r="U706" s="668" t="s">
        <v>22</v>
      </c>
      <c r="V706" s="668" t="s">
        <v>22</v>
      </c>
      <c r="W706" s="668" t="s">
        <v>22</v>
      </c>
      <c r="X706" s="668" t="s">
        <v>4605</v>
      </c>
      <c r="Y706" s="668" t="s">
        <v>22</v>
      </c>
      <c r="Z706" s="668" t="s">
        <v>22</v>
      </c>
      <c r="AB706" s="662" t="str">
        <f t="shared" si="113"/>
        <v>-</v>
      </c>
      <c r="AC706" s="662" t="str">
        <f t="shared" si="114"/>
        <v>平11.1.12</v>
      </c>
      <c r="AD706" s="662" t="str">
        <f t="shared" si="117"/>
        <v>平</v>
      </c>
      <c r="AE706" s="662" t="str">
        <f t="shared" si="115"/>
        <v>平11.1.12</v>
      </c>
      <c r="AF706" s="662" t="str">
        <f t="shared" si="118"/>
        <v>平11.1.12</v>
      </c>
      <c r="AG706" s="662" t="str">
        <f t="shared" si="119"/>
        <v/>
      </c>
      <c r="AH706" s="662">
        <f t="shared" si="116"/>
        <v>8</v>
      </c>
      <c r="AI706" s="662" t="str">
        <f t="shared" si="120"/>
        <v>42</v>
      </c>
      <c r="AJ706" s="662" t="str">
        <f t="shared" si="121"/>
        <v>42_前橋</v>
      </c>
      <c r="AK706" s="693" t="str">
        <f>IFERROR(VLOOKUP(AJ706,観測点コードリスト!$L$2:$N$1665,3,FALSE),"")</f>
        <v>47624</v>
      </c>
    </row>
    <row r="707" spans="1:37">
      <c r="A707" s="662" t="s">
        <v>1799</v>
      </c>
      <c r="B707" s="662">
        <v>43051</v>
      </c>
      <c r="C707" s="662" t="s">
        <v>17</v>
      </c>
      <c r="D707" s="662" t="s">
        <v>1800</v>
      </c>
      <c r="E707" s="662" t="s">
        <v>1801</v>
      </c>
      <c r="F707" s="662" t="s">
        <v>1802</v>
      </c>
      <c r="G707" s="662">
        <v>36</v>
      </c>
      <c r="H707" s="662">
        <v>6.3</v>
      </c>
      <c r="I707" s="662">
        <v>139</v>
      </c>
      <c r="J707" s="662">
        <v>11</v>
      </c>
      <c r="K707" s="662">
        <v>128</v>
      </c>
      <c r="L707" s="662">
        <v>10</v>
      </c>
      <c r="M707" s="662">
        <v>1.5</v>
      </c>
      <c r="N707" s="662" t="s">
        <v>1803</v>
      </c>
      <c r="O707" s="662" t="s">
        <v>22</v>
      </c>
      <c r="P707" s="662" t="s">
        <v>40</v>
      </c>
      <c r="Q707" s="667">
        <f t="shared" si="122"/>
        <v>36.104999999999997</v>
      </c>
      <c r="R707" s="667">
        <f t="shared" si="123"/>
        <v>139.183333</v>
      </c>
      <c r="T707" s="668" t="s">
        <v>4605</v>
      </c>
      <c r="U707" s="668" t="s">
        <v>4605</v>
      </c>
      <c r="V707" s="668" t="s">
        <v>4605</v>
      </c>
      <c r="W707" s="668" t="s">
        <v>22</v>
      </c>
      <c r="X707" s="668" t="s">
        <v>22</v>
      </c>
      <c r="Y707" s="668" t="s">
        <v>22</v>
      </c>
      <c r="Z707" s="668" t="s">
        <v>22</v>
      </c>
      <c r="AB707" s="662" t="str">
        <f t="shared" si="113"/>
        <v>昭50.5.17</v>
      </c>
      <c r="AC707" s="662" t="str">
        <f t="shared" si="114"/>
        <v>昭52.12.19</v>
      </c>
      <c r="AD707" s="662" t="str">
        <f t="shared" si="117"/>
        <v>(</v>
      </c>
      <c r="AE707" s="662" t="str">
        <f t="shared" si="115"/>
        <v>(昭50.5.17)昭52.12.19</v>
      </c>
      <c r="AF707" s="662" t="str">
        <f t="shared" si="118"/>
        <v>昭50.5.17)昭52.12.19</v>
      </c>
      <c r="AG707" s="662">
        <f t="shared" si="119"/>
        <v>9</v>
      </c>
      <c r="AH707" s="662">
        <f t="shared" si="116"/>
        <v>18</v>
      </c>
      <c r="AI707" s="662" t="str">
        <f t="shared" si="120"/>
        <v>43</v>
      </c>
      <c r="AJ707" s="662" t="str">
        <f t="shared" si="121"/>
        <v>43_寄居</v>
      </c>
      <c r="AK707" s="693" t="str">
        <f>IFERROR(VLOOKUP(AJ707,観測点コードリスト!$L$2:$N$1665,3,FALSE),"")</f>
        <v>1009</v>
      </c>
    </row>
    <row r="708" spans="1:37">
      <c r="A708" s="662" t="s">
        <v>1799</v>
      </c>
      <c r="B708" s="662">
        <v>43056</v>
      </c>
      <c r="C708" s="662" t="s">
        <v>23</v>
      </c>
      <c r="D708" s="662" t="s">
        <v>1804</v>
      </c>
      <c r="E708" s="662" t="s">
        <v>1805</v>
      </c>
      <c r="F708" s="662" t="s">
        <v>1806</v>
      </c>
      <c r="G708" s="662">
        <v>36</v>
      </c>
      <c r="H708" s="662">
        <v>9</v>
      </c>
      <c r="I708" s="662">
        <v>139</v>
      </c>
      <c r="J708" s="662">
        <v>22.8</v>
      </c>
      <c r="K708" s="662">
        <v>30</v>
      </c>
      <c r="L708" s="662">
        <v>16.7</v>
      </c>
      <c r="M708" s="662" t="s">
        <v>22</v>
      </c>
      <c r="N708" s="662" t="s">
        <v>1620</v>
      </c>
      <c r="O708" s="662">
        <v>43905</v>
      </c>
      <c r="P708" s="662" t="s">
        <v>22</v>
      </c>
      <c r="Q708" s="667">
        <f t="shared" si="122"/>
        <v>36.15</v>
      </c>
      <c r="R708" s="667">
        <f t="shared" si="123"/>
        <v>139.38</v>
      </c>
      <c r="T708" s="668" t="s">
        <v>4605</v>
      </c>
      <c r="U708" s="668" t="s">
        <v>4605</v>
      </c>
      <c r="V708" s="668" t="s">
        <v>4605</v>
      </c>
      <c r="W708" s="668" t="s">
        <v>4605</v>
      </c>
      <c r="X708" s="668" t="s">
        <v>22</v>
      </c>
      <c r="Y708" s="668" t="s">
        <v>4605</v>
      </c>
      <c r="Z708" s="668" t="s">
        <v>22</v>
      </c>
      <c r="AB708" s="662" t="str">
        <f t="shared" ref="AB708:AB771" si="124">IF(T708="●",IF(AD708="(",LEFT(AF708,AG708-1),IF(AD708="#",$AB$1,AF708)),"-")</f>
        <v>昭49.11.1</v>
      </c>
      <c r="AC708" s="662" t="str">
        <f t="shared" ref="AC708:AC771" si="125">IF(AF708="","-",IF(AD708="(",RIGHT(AF708,AH708-AG708),AF708))</f>
        <v>昭50.3.3</v>
      </c>
      <c r="AD708" s="662" t="str">
        <f t="shared" si="117"/>
        <v>#</v>
      </c>
      <c r="AE708" s="662" t="str">
        <f t="shared" ref="AE708:AE771" si="126">SUBSTITUTE(N708,"#","")</f>
        <v>昭50.3.3</v>
      </c>
      <c r="AF708" s="662" t="str">
        <f t="shared" si="118"/>
        <v>昭50.3.3</v>
      </c>
      <c r="AG708" s="662" t="str">
        <f t="shared" si="119"/>
        <v/>
      </c>
      <c r="AH708" s="662">
        <f t="shared" ref="AH708:AH771" si="127">LEN(AF708)</f>
        <v>7</v>
      </c>
      <c r="AI708" s="662" t="str">
        <f t="shared" si="120"/>
        <v>43</v>
      </c>
      <c r="AJ708" s="662" t="str">
        <f t="shared" si="121"/>
        <v>43_熊谷</v>
      </c>
      <c r="AK708" s="693" t="str">
        <f>IFERROR(VLOOKUP(AJ708,観測点コードリスト!$L$2:$N$1665,3,FALSE),"")</f>
        <v>47626</v>
      </c>
    </row>
    <row r="709" spans="1:37" ht="18.75" hidden="1" customHeight="1">
      <c r="A709" s="662" t="s">
        <v>1799</v>
      </c>
      <c r="B709" s="662">
        <v>43091</v>
      </c>
      <c r="C709" s="662" t="s">
        <v>72</v>
      </c>
      <c r="D709" s="662" t="s">
        <v>1807</v>
      </c>
      <c r="E709" s="662" t="s">
        <v>1808</v>
      </c>
      <c r="F709" s="662" t="s">
        <v>1809</v>
      </c>
      <c r="G709" s="662">
        <v>36</v>
      </c>
      <c r="H709" s="662">
        <v>3.2</v>
      </c>
      <c r="I709" s="662">
        <v>138</v>
      </c>
      <c r="J709" s="662">
        <v>58.8</v>
      </c>
      <c r="K709" s="662">
        <v>275</v>
      </c>
      <c r="L709" s="662" t="s">
        <v>22</v>
      </c>
      <c r="M709" s="662" t="s">
        <v>22</v>
      </c>
      <c r="N709" s="662" t="s">
        <v>1810</v>
      </c>
      <c r="O709" s="662" t="s">
        <v>22</v>
      </c>
      <c r="P709" s="662" t="s">
        <v>22</v>
      </c>
      <c r="Q709" s="667">
        <f t="shared" si="122"/>
        <v>36.053333000000002</v>
      </c>
      <c r="R709" s="667">
        <f t="shared" si="123"/>
        <v>138.97999999999999</v>
      </c>
      <c r="T709" s="668" t="s">
        <v>4605</v>
      </c>
      <c r="U709" s="668" t="s">
        <v>22</v>
      </c>
      <c r="V709" s="668" t="s">
        <v>22</v>
      </c>
      <c r="W709" s="668" t="s">
        <v>22</v>
      </c>
      <c r="X709" s="668" t="s">
        <v>22</v>
      </c>
      <c r="Y709" s="668" t="s">
        <v>22</v>
      </c>
      <c r="Z709" s="668" t="s">
        <v>22</v>
      </c>
      <c r="AB709" s="662" t="str">
        <f t="shared" si="124"/>
        <v>昭52.8.25</v>
      </c>
      <c r="AC709" s="662" t="str">
        <f t="shared" si="125"/>
        <v>昭52.8.25</v>
      </c>
      <c r="AD709" s="662" t="str">
        <f t="shared" ref="AD709:AD772" si="128">LEFT(N709,1)</f>
        <v>昭</v>
      </c>
      <c r="AE709" s="662" t="str">
        <f t="shared" si="126"/>
        <v>昭52.8.25</v>
      </c>
      <c r="AF709" s="662" t="str">
        <f t="shared" ref="AF709:AF772" si="129">SUBSTITUTE(AE709,"(","")</f>
        <v>昭52.8.25</v>
      </c>
      <c r="AG709" s="662" t="str">
        <f t="shared" ref="AG709:AG772" si="130">IFERROR(FIND(")",AF709),"")</f>
        <v/>
      </c>
      <c r="AH709" s="662">
        <f t="shared" si="127"/>
        <v>8</v>
      </c>
      <c r="AI709" s="662" t="str">
        <f t="shared" ref="AI709:AI772" si="131">LEFT(B709,2)</f>
        <v>43</v>
      </c>
      <c r="AJ709" s="662" t="str">
        <f t="shared" ref="AJ709:AJ772" si="132">AI709&amp;"_"&amp;D709</f>
        <v>43_上吉田</v>
      </c>
      <c r="AK709" s="693" t="str">
        <f>IFERROR(VLOOKUP(AJ709,観測点コードリスト!$L$2:$N$1665,3,FALSE),"")</f>
        <v>1182</v>
      </c>
    </row>
    <row r="710" spans="1:37" ht="18.75" hidden="1" customHeight="1">
      <c r="A710" s="662" t="s">
        <v>1799</v>
      </c>
      <c r="B710" s="662">
        <v>43121</v>
      </c>
      <c r="C710" s="662" t="s">
        <v>72</v>
      </c>
      <c r="D710" s="662" t="s">
        <v>1811</v>
      </c>
      <c r="E710" s="662" t="s">
        <v>1812</v>
      </c>
      <c r="F710" s="662" t="s">
        <v>1813</v>
      </c>
      <c r="G710" s="662">
        <v>36</v>
      </c>
      <c r="H710" s="662">
        <v>3.9</v>
      </c>
      <c r="I710" s="662">
        <v>139</v>
      </c>
      <c r="J710" s="662">
        <v>31.3</v>
      </c>
      <c r="K710" s="662">
        <v>15</v>
      </c>
      <c r="L710" s="662" t="s">
        <v>22</v>
      </c>
      <c r="M710" s="662" t="s">
        <v>22</v>
      </c>
      <c r="N710" s="662" t="s">
        <v>1814</v>
      </c>
      <c r="O710" s="662" t="s">
        <v>22</v>
      </c>
      <c r="P710" s="662" t="s">
        <v>22</v>
      </c>
      <c r="Q710" s="667">
        <f t="shared" si="122"/>
        <v>36.064999999999998</v>
      </c>
      <c r="R710" s="667">
        <f t="shared" si="123"/>
        <v>139.52166700000001</v>
      </c>
      <c r="T710" s="668" t="s">
        <v>4605</v>
      </c>
      <c r="U710" s="668" t="s">
        <v>22</v>
      </c>
      <c r="V710" s="668" t="s">
        <v>22</v>
      </c>
      <c r="W710" s="668" t="s">
        <v>22</v>
      </c>
      <c r="X710" s="668" t="s">
        <v>22</v>
      </c>
      <c r="Y710" s="668" t="s">
        <v>22</v>
      </c>
      <c r="Z710" s="668" t="s">
        <v>22</v>
      </c>
      <c r="AB710" s="662" t="str">
        <f t="shared" si="124"/>
        <v>昭50.6.11</v>
      </c>
      <c r="AC710" s="662" t="str">
        <f t="shared" si="125"/>
        <v>昭50.6.11</v>
      </c>
      <c r="AD710" s="662" t="str">
        <f t="shared" si="128"/>
        <v>昭</v>
      </c>
      <c r="AE710" s="662" t="str">
        <f t="shared" si="126"/>
        <v>昭50.6.11</v>
      </c>
      <c r="AF710" s="662" t="str">
        <f t="shared" si="129"/>
        <v>昭50.6.11</v>
      </c>
      <c r="AG710" s="662" t="str">
        <f t="shared" si="130"/>
        <v/>
      </c>
      <c r="AH710" s="662">
        <f t="shared" si="127"/>
        <v>8</v>
      </c>
      <c r="AI710" s="662" t="str">
        <f t="shared" si="131"/>
        <v>43</v>
      </c>
      <c r="AJ710" s="662" t="str">
        <f t="shared" si="132"/>
        <v>43_鴻巣</v>
      </c>
      <c r="AK710" s="693" t="str">
        <f>IFERROR(VLOOKUP(AJ710,観測点コードリスト!$L$2:$N$1665,3,FALSE),"")</f>
        <v>1069</v>
      </c>
    </row>
    <row r="711" spans="1:37">
      <c r="A711" s="662" t="s">
        <v>1799</v>
      </c>
      <c r="B711" s="662">
        <v>43126</v>
      </c>
      <c r="C711" s="662" t="s">
        <v>17</v>
      </c>
      <c r="D711" s="662" t="s">
        <v>1815</v>
      </c>
      <c r="E711" s="662" t="s">
        <v>1816</v>
      </c>
      <c r="F711" s="662" t="s">
        <v>1817</v>
      </c>
      <c r="G711" s="662">
        <v>36</v>
      </c>
      <c r="H711" s="662">
        <v>5.2</v>
      </c>
      <c r="I711" s="662">
        <v>139</v>
      </c>
      <c r="J711" s="662">
        <v>38.1</v>
      </c>
      <c r="K711" s="662">
        <v>12</v>
      </c>
      <c r="L711" s="662">
        <v>10</v>
      </c>
      <c r="M711" s="662">
        <v>1.5</v>
      </c>
      <c r="N711" s="662" t="s">
        <v>1787</v>
      </c>
      <c r="O711" s="662" t="s">
        <v>22</v>
      </c>
      <c r="P711" s="662" t="s">
        <v>40</v>
      </c>
      <c r="Q711" s="667">
        <f t="shared" si="122"/>
        <v>36.086666999999998</v>
      </c>
      <c r="R711" s="667">
        <f t="shared" si="123"/>
        <v>139.63499999999999</v>
      </c>
      <c r="T711" s="668" t="s">
        <v>4605</v>
      </c>
      <c r="U711" s="668" t="s">
        <v>4605</v>
      </c>
      <c r="V711" s="668" t="s">
        <v>4605</v>
      </c>
      <c r="W711" s="668" t="s">
        <v>22</v>
      </c>
      <c r="X711" s="668" t="s">
        <v>22</v>
      </c>
      <c r="Y711" s="668" t="s">
        <v>22</v>
      </c>
      <c r="Z711" s="668" t="s">
        <v>22</v>
      </c>
      <c r="AB711" s="662" t="str">
        <f t="shared" si="124"/>
        <v>昭49.11.1</v>
      </c>
      <c r="AC711" s="662" t="str">
        <f t="shared" si="125"/>
        <v>昭52.12.20</v>
      </c>
      <c r="AD711" s="662" t="str">
        <f t="shared" si="128"/>
        <v>#</v>
      </c>
      <c r="AE711" s="662" t="str">
        <f t="shared" si="126"/>
        <v>昭52.12.20</v>
      </c>
      <c r="AF711" s="662" t="str">
        <f t="shared" si="129"/>
        <v>昭52.12.20</v>
      </c>
      <c r="AG711" s="662" t="str">
        <f t="shared" si="130"/>
        <v/>
      </c>
      <c r="AH711" s="662">
        <f t="shared" si="127"/>
        <v>9</v>
      </c>
      <c r="AI711" s="662" t="str">
        <f t="shared" si="131"/>
        <v>43</v>
      </c>
      <c r="AJ711" s="662" t="str">
        <f t="shared" si="132"/>
        <v>43_久喜</v>
      </c>
      <c r="AK711" s="693" t="str">
        <f>IFERROR(VLOOKUP(AJ711,観測点コードリスト!$L$2:$N$1665,3,FALSE),"")</f>
        <v>0359</v>
      </c>
    </row>
    <row r="712" spans="1:37" hidden="1">
      <c r="A712" s="662" t="s">
        <v>1799</v>
      </c>
      <c r="B712" s="662">
        <v>43151</v>
      </c>
      <c r="C712" s="662" t="s">
        <v>72</v>
      </c>
      <c r="D712" s="662" t="s">
        <v>1818</v>
      </c>
      <c r="E712" s="662" t="s">
        <v>1819</v>
      </c>
      <c r="F712" s="662" t="s">
        <v>1820</v>
      </c>
      <c r="G712" s="662">
        <v>35</v>
      </c>
      <c r="H712" s="662">
        <v>55.6</v>
      </c>
      <c r="I712" s="662">
        <v>138</v>
      </c>
      <c r="J712" s="662">
        <v>55.4</v>
      </c>
      <c r="K712" s="662">
        <v>975</v>
      </c>
      <c r="L712" s="662" t="s">
        <v>22</v>
      </c>
      <c r="M712" s="662" t="s">
        <v>22</v>
      </c>
      <c r="N712" s="662" t="s">
        <v>1821</v>
      </c>
      <c r="O712" s="662" t="s">
        <v>22</v>
      </c>
      <c r="P712" s="662" t="s">
        <v>22</v>
      </c>
      <c r="Q712" s="667">
        <f t="shared" si="122"/>
        <v>35.926667000000002</v>
      </c>
      <c r="R712" s="667">
        <f t="shared" si="123"/>
        <v>138.92333300000001</v>
      </c>
      <c r="T712" s="668" t="s">
        <v>4605</v>
      </c>
      <c r="U712" s="668" t="s">
        <v>22</v>
      </c>
      <c r="V712" s="668" t="s">
        <v>22</v>
      </c>
      <c r="W712" s="668" t="s">
        <v>22</v>
      </c>
      <c r="X712" s="668" t="s">
        <v>22</v>
      </c>
      <c r="Y712" s="668" t="s">
        <v>22</v>
      </c>
      <c r="Z712" s="668" t="s">
        <v>22</v>
      </c>
      <c r="AB712" s="662" t="str">
        <f t="shared" si="124"/>
        <v>昭50.5.16</v>
      </c>
      <c r="AC712" s="662" t="str">
        <f t="shared" si="125"/>
        <v>昭50.5.16</v>
      </c>
      <c r="AD712" s="662" t="str">
        <f t="shared" si="128"/>
        <v>昭</v>
      </c>
      <c r="AE712" s="662" t="str">
        <f t="shared" si="126"/>
        <v>昭50.5.16</v>
      </c>
      <c r="AF712" s="662" t="str">
        <f t="shared" si="129"/>
        <v>昭50.5.16</v>
      </c>
      <c r="AG712" s="662" t="str">
        <f t="shared" si="130"/>
        <v/>
      </c>
      <c r="AH712" s="662">
        <f t="shared" si="127"/>
        <v>8</v>
      </c>
      <c r="AI712" s="662" t="str">
        <f t="shared" si="131"/>
        <v>43</v>
      </c>
      <c r="AJ712" s="662" t="str">
        <f t="shared" si="132"/>
        <v>43_三峰</v>
      </c>
      <c r="AK712" s="693" t="str">
        <f>IFERROR(VLOOKUP(AJ712,観測点コードリスト!$L$2:$N$1665,3,FALSE),"")</f>
        <v>1000</v>
      </c>
    </row>
    <row r="713" spans="1:37">
      <c r="A713" s="662" t="s">
        <v>1799</v>
      </c>
      <c r="B713" s="662">
        <v>43156</v>
      </c>
      <c r="C713" s="662" t="s">
        <v>23</v>
      </c>
      <c r="D713" s="662" t="s">
        <v>1822</v>
      </c>
      <c r="E713" s="662" t="s">
        <v>1823</v>
      </c>
      <c r="F713" s="662" t="s">
        <v>1824</v>
      </c>
      <c r="G713" s="662">
        <v>35</v>
      </c>
      <c r="H713" s="662">
        <v>59.4</v>
      </c>
      <c r="I713" s="662">
        <v>139</v>
      </c>
      <c r="J713" s="662">
        <v>4.4000000000000004</v>
      </c>
      <c r="K713" s="662">
        <v>232</v>
      </c>
      <c r="L713" s="662">
        <v>17.2</v>
      </c>
      <c r="M713" s="662" t="s">
        <v>22</v>
      </c>
      <c r="N713" s="662" t="s">
        <v>1825</v>
      </c>
      <c r="O713" s="662">
        <v>43900</v>
      </c>
      <c r="P713" s="662" t="s">
        <v>22</v>
      </c>
      <c r="Q713" s="667">
        <f t="shared" si="122"/>
        <v>35.99</v>
      </c>
      <c r="R713" s="667">
        <f t="shared" si="123"/>
        <v>139.07333299999999</v>
      </c>
      <c r="T713" s="668" t="s">
        <v>4605</v>
      </c>
      <c r="U713" s="668" t="s">
        <v>4605</v>
      </c>
      <c r="V713" s="668" t="s">
        <v>4605</v>
      </c>
      <c r="W713" s="668" t="s">
        <v>22</v>
      </c>
      <c r="X713" s="668" t="s">
        <v>22</v>
      </c>
      <c r="Y713" s="668" t="s">
        <v>4605</v>
      </c>
      <c r="Z713" s="668" t="s">
        <v>22</v>
      </c>
      <c r="AB713" s="662" t="str">
        <f t="shared" si="124"/>
        <v>昭49.11.1</v>
      </c>
      <c r="AC713" s="662" t="str">
        <f t="shared" si="125"/>
        <v>昭50.11.28</v>
      </c>
      <c r="AD713" s="662" t="str">
        <f t="shared" si="128"/>
        <v>#</v>
      </c>
      <c r="AE713" s="662" t="str">
        <f t="shared" si="126"/>
        <v>昭50.11.28</v>
      </c>
      <c r="AF713" s="662" t="str">
        <f t="shared" si="129"/>
        <v>昭50.11.28</v>
      </c>
      <c r="AG713" s="662" t="str">
        <f t="shared" si="130"/>
        <v/>
      </c>
      <c r="AH713" s="662">
        <f t="shared" si="127"/>
        <v>9</v>
      </c>
      <c r="AI713" s="662" t="str">
        <f t="shared" si="131"/>
        <v>43</v>
      </c>
      <c r="AJ713" s="662" t="str">
        <f t="shared" si="132"/>
        <v>43_秩父</v>
      </c>
      <c r="AK713" s="693" t="str">
        <f>IFERROR(VLOOKUP(AJ713,観測点コードリスト!$L$2:$N$1665,3,FALSE),"")</f>
        <v>47641</v>
      </c>
    </row>
    <row r="714" spans="1:37" hidden="1">
      <c r="A714" s="662" t="s">
        <v>1799</v>
      </c>
      <c r="B714" s="662">
        <v>43157</v>
      </c>
      <c r="C714" s="662" t="s">
        <v>72</v>
      </c>
      <c r="D714" s="662" t="s">
        <v>1826</v>
      </c>
      <c r="E714" s="662" t="s">
        <v>1827</v>
      </c>
      <c r="F714" s="662" t="s">
        <v>1828</v>
      </c>
      <c r="G714" s="662">
        <v>35</v>
      </c>
      <c r="H714" s="662">
        <v>55.2</v>
      </c>
      <c r="I714" s="662">
        <v>139</v>
      </c>
      <c r="J714" s="662">
        <v>4.2</v>
      </c>
      <c r="K714" s="662">
        <v>400</v>
      </c>
      <c r="L714" s="662" t="s">
        <v>22</v>
      </c>
      <c r="M714" s="662" t="s">
        <v>22</v>
      </c>
      <c r="N714" s="662" t="s">
        <v>1829</v>
      </c>
      <c r="O714" s="662" t="s">
        <v>22</v>
      </c>
      <c r="P714" s="662" t="s">
        <v>22</v>
      </c>
      <c r="Q714" s="667">
        <f t="shared" si="122"/>
        <v>35.92</v>
      </c>
      <c r="R714" s="667">
        <f t="shared" si="123"/>
        <v>139.07</v>
      </c>
      <c r="T714" s="668" t="s">
        <v>4605</v>
      </c>
      <c r="U714" s="668" t="s">
        <v>22</v>
      </c>
      <c r="V714" s="668" t="s">
        <v>22</v>
      </c>
      <c r="W714" s="668" t="s">
        <v>22</v>
      </c>
      <c r="X714" s="668" t="s">
        <v>22</v>
      </c>
      <c r="Y714" s="668" t="s">
        <v>22</v>
      </c>
      <c r="Z714" s="668" t="s">
        <v>22</v>
      </c>
      <c r="AB714" s="662" t="str">
        <f t="shared" si="124"/>
        <v>昭52.6.28</v>
      </c>
      <c r="AC714" s="662" t="str">
        <f t="shared" si="125"/>
        <v>昭52.6.28</v>
      </c>
      <c r="AD714" s="662" t="str">
        <f t="shared" si="128"/>
        <v>昭</v>
      </c>
      <c r="AE714" s="662" t="str">
        <f t="shared" si="126"/>
        <v>昭52.6.28</v>
      </c>
      <c r="AF714" s="662" t="str">
        <f t="shared" si="129"/>
        <v>昭52.6.28</v>
      </c>
      <c r="AG714" s="662" t="str">
        <f t="shared" si="130"/>
        <v/>
      </c>
      <c r="AH714" s="662">
        <f t="shared" si="127"/>
        <v>8</v>
      </c>
      <c r="AI714" s="662" t="str">
        <f t="shared" si="131"/>
        <v>43</v>
      </c>
      <c r="AJ714" s="662" t="str">
        <f t="shared" si="132"/>
        <v>43_浦山</v>
      </c>
      <c r="AK714" s="693" t="str">
        <f>IFERROR(VLOOKUP(AJ714,観測点コードリスト!$L$2:$N$1665,3,FALSE),"")</f>
        <v>1159</v>
      </c>
    </row>
    <row r="715" spans="1:37" ht="18.75" hidden="1" customHeight="1">
      <c r="A715" s="662" t="s">
        <v>1799</v>
      </c>
      <c r="B715" s="662">
        <v>43162</v>
      </c>
      <c r="C715" s="662" t="s">
        <v>72</v>
      </c>
      <c r="D715" s="662" t="s">
        <v>1830</v>
      </c>
      <c r="E715" s="662" t="s">
        <v>1831</v>
      </c>
      <c r="F715" s="662" t="s">
        <v>1832</v>
      </c>
      <c r="G715" s="662">
        <v>35</v>
      </c>
      <c r="H715" s="662">
        <v>59.4</v>
      </c>
      <c r="I715" s="662">
        <v>139</v>
      </c>
      <c r="J715" s="662">
        <v>12.4</v>
      </c>
      <c r="K715" s="662">
        <v>295</v>
      </c>
      <c r="L715" s="662" t="s">
        <v>22</v>
      </c>
      <c r="M715" s="662" t="s">
        <v>22</v>
      </c>
      <c r="N715" s="662" t="s">
        <v>1833</v>
      </c>
      <c r="O715" s="662" t="s">
        <v>22</v>
      </c>
      <c r="P715" s="662" t="s">
        <v>22</v>
      </c>
      <c r="Q715" s="667">
        <f t="shared" si="122"/>
        <v>35.99</v>
      </c>
      <c r="R715" s="667">
        <f t="shared" si="123"/>
        <v>139.20666700000001</v>
      </c>
      <c r="T715" s="668" t="s">
        <v>4605</v>
      </c>
      <c r="U715" s="668" t="s">
        <v>22</v>
      </c>
      <c r="V715" s="668" t="s">
        <v>22</v>
      </c>
      <c r="W715" s="668" t="s">
        <v>22</v>
      </c>
      <c r="X715" s="668" t="s">
        <v>22</v>
      </c>
      <c r="Y715" s="668" t="s">
        <v>22</v>
      </c>
      <c r="Z715" s="668" t="s">
        <v>22</v>
      </c>
      <c r="AB715" s="662" t="str">
        <f t="shared" si="124"/>
        <v>平12.4.28</v>
      </c>
      <c r="AC715" s="662" t="str">
        <f t="shared" si="125"/>
        <v>平12.4.28</v>
      </c>
      <c r="AD715" s="662" t="str">
        <f t="shared" si="128"/>
        <v>平</v>
      </c>
      <c r="AE715" s="662" t="str">
        <f t="shared" si="126"/>
        <v>平12.4.28</v>
      </c>
      <c r="AF715" s="662" t="str">
        <f t="shared" si="129"/>
        <v>平12.4.28</v>
      </c>
      <c r="AG715" s="662" t="str">
        <f t="shared" si="130"/>
        <v/>
      </c>
      <c r="AH715" s="662">
        <f t="shared" si="127"/>
        <v>8</v>
      </c>
      <c r="AI715" s="662" t="str">
        <f t="shared" si="131"/>
        <v>43</v>
      </c>
      <c r="AJ715" s="662" t="str">
        <f t="shared" si="132"/>
        <v>43_ときがわ</v>
      </c>
      <c r="AK715" s="693" t="str">
        <f>IFERROR(VLOOKUP(AJ715,観測点コードリスト!$L$2:$N$1665,3,FALSE),"")</f>
        <v>1497</v>
      </c>
    </row>
    <row r="716" spans="1:37">
      <c r="A716" s="662" t="s">
        <v>1799</v>
      </c>
      <c r="B716" s="662">
        <v>43171</v>
      </c>
      <c r="C716" s="662" t="s">
        <v>17</v>
      </c>
      <c r="D716" s="662" t="s">
        <v>1834</v>
      </c>
      <c r="E716" s="662" t="s">
        <v>1835</v>
      </c>
      <c r="F716" s="662" t="s">
        <v>1836</v>
      </c>
      <c r="G716" s="662">
        <v>35</v>
      </c>
      <c r="H716" s="662">
        <v>59.1</v>
      </c>
      <c r="I716" s="662">
        <v>139</v>
      </c>
      <c r="J716" s="662">
        <v>20.100000000000001</v>
      </c>
      <c r="K716" s="662">
        <v>44</v>
      </c>
      <c r="L716" s="662">
        <v>6.5</v>
      </c>
      <c r="M716" s="662">
        <v>1.5</v>
      </c>
      <c r="N716" s="662" t="s">
        <v>1837</v>
      </c>
      <c r="O716" s="662" t="s">
        <v>22</v>
      </c>
      <c r="P716" s="662" t="s">
        <v>40</v>
      </c>
      <c r="Q716" s="667">
        <f t="shared" si="122"/>
        <v>35.984999999999999</v>
      </c>
      <c r="R716" s="667">
        <f t="shared" si="123"/>
        <v>139.33500000000001</v>
      </c>
      <c r="T716" s="668" t="s">
        <v>4605</v>
      </c>
      <c r="U716" s="668" t="s">
        <v>4605</v>
      </c>
      <c r="V716" s="668" t="s">
        <v>4605</v>
      </c>
      <c r="W716" s="668" t="s">
        <v>22</v>
      </c>
      <c r="X716" s="668" t="s">
        <v>22</v>
      </c>
      <c r="Y716" s="668" t="s">
        <v>22</v>
      </c>
      <c r="Z716" s="668" t="s">
        <v>22</v>
      </c>
      <c r="AB716" s="662" t="str">
        <f t="shared" si="124"/>
        <v>昭52.12.22</v>
      </c>
      <c r="AC716" s="662" t="str">
        <f t="shared" si="125"/>
        <v>昭52.12.22</v>
      </c>
      <c r="AD716" s="662" t="str">
        <f t="shared" si="128"/>
        <v>昭</v>
      </c>
      <c r="AE716" s="662" t="str">
        <f t="shared" si="126"/>
        <v>昭52.12.22</v>
      </c>
      <c r="AF716" s="662" t="str">
        <f t="shared" si="129"/>
        <v>昭52.12.22</v>
      </c>
      <c r="AG716" s="662" t="str">
        <f t="shared" si="130"/>
        <v/>
      </c>
      <c r="AH716" s="662">
        <f t="shared" si="127"/>
        <v>9</v>
      </c>
      <c r="AI716" s="662" t="str">
        <f t="shared" si="131"/>
        <v>43</v>
      </c>
      <c r="AJ716" s="662" t="str">
        <f t="shared" si="132"/>
        <v>43_鳩山</v>
      </c>
      <c r="AK716" s="693" t="str">
        <f>IFERROR(VLOOKUP(AJ716,観測点コードリスト!$L$2:$N$1665,3,FALSE),"")</f>
        <v>1232</v>
      </c>
    </row>
    <row r="717" spans="1:37" hidden="1">
      <c r="A717" s="662" t="s">
        <v>1799</v>
      </c>
      <c r="B717" s="662">
        <v>43231</v>
      </c>
      <c r="C717" s="662" t="s">
        <v>72</v>
      </c>
      <c r="D717" s="662" t="s">
        <v>1838</v>
      </c>
      <c r="E717" s="662" t="s">
        <v>1839</v>
      </c>
      <c r="F717" s="662" t="s">
        <v>1840</v>
      </c>
      <c r="G717" s="662">
        <v>35</v>
      </c>
      <c r="H717" s="662">
        <v>50.3</v>
      </c>
      <c r="I717" s="662">
        <v>139</v>
      </c>
      <c r="J717" s="662">
        <v>19.3</v>
      </c>
      <c r="K717" s="662">
        <v>84</v>
      </c>
      <c r="L717" s="662" t="s">
        <v>22</v>
      </c>
      <c r="M717" s="662" t="s">
        <v>22</v>
      </c>
      <c r="N717" s="662" t="s">
        <v>266</v>
      </c>
      <c r="O717" s="662" t="s">
        <v>22</v>
      </c>
      <c r="P717" s="662" t="s">
        <v>22</v>
      </c>
      <c r="Q717" s="667">
        <f t="shared" si="122"/>
        <v>35.838332999999999</v>
      </c>
      <c r="R717" s="667">
        <f t="shared" si="123"/>
        <v>139.32166699999999</v>
      </c>
      <c r="T717" s="668" t="s">
        <v>4605</v>
      </c>
      <c r="U717" s="668" t="s">
        <v>22</v>
      </c>
      <c r="V717" s="668" t="s">
        <v>22</v>
      </c>
      <c r="W717" s="668" t="s">
        <v>22</v>
      </c>
      <c r="X717" s="668" t="s">
        <v>22</v>
      </c>
      <c r="Y717" s="668" t="s">
        <v>22</v>
      </c>
      <c r="Z717" s="668" t="s">
        <v>22</v>
      </c>
      <c r="AB717" s="662" t="str">
        <f t="shared" si="124"/>
        <v>昭49.11.1</v>
      </c>
      <c r="AC717" s="662" t="str">
        <f t="shared" si="125"/>
        <v>-</v>
      </c>
      <c r="AD717" s="662" t="str">
        <f t="shared" si="128"/>
        <v>#</v>
      </c>
      <c r="AE717" s="662" t="str">
        <f t="shared" si="126"/>
        <v/>
      </c>
      <c r="AF717" s="662" t="str">
        <f t="shared" si="129"/>
        <v/>
      </c>
      <c r="AG717" s="662" t="str">
        <f t="shared" si="130"/>
        <v/>
      </c>
      <c r="AH717" s="662">
        <f t="shared" si="127"/>
        <v>0</v>
      </c>
      <c r="AI717" s="662" t="str">
        <f t="shared" si="131"/>
        <v>43</v>
      </c>
      <c r="AJ717" s="662" t="str">
        <f t="shared" si="132"/>
        <v>43_飯能</v>
      </c>
      <c r="AK717" s="693" t="str">
        <f>IFERROR(VLOOKUP(AJ717,観測点コードリスト!$L$2:$N$1665,3,FALSE),"")</f>
        <v>0362</v>
      </c>
    </row>
    <row r="718" spans="1:37" ht="18.75" customHeight="1">
      <c r="A718" s="662" t="s">
        <v>1799</v>
      </c>
      <c r="B718" s="662">
        <v>43241</v>
      </c>
      <c r="C718" s="662" t="s">
        <v>17</v>
      </c>
      <c r="D718" s="662" t="s">
        <v>1841</v>
      </c>
      <c r="E718" s="662" t="s">
        <v>1842</v>
      </c>
      <c r="F718" s="662" t="s">
        <v>1843</v>
      </c>
      <c r="G718" s="662">
        <v>35</v>
      </c>
      <c r="H718" s="662">
        <v>52.5</v>
      </c>
      <c r="I718" s="662">
        <v>139</v>
      </c>
      <c r="J718" s="662">
        <v>35.200000000000003</v>
      </c>
      <c r="K718" s="662">
        <v>8</v>
      </c>
      <c r="L718" s="662">
        <v>9.9</v>
      </c>
      <c r="M718" s="662">
        <v>1.5</v>
      </c>
      <c r="N718" s="662" t="s">
        <v>1759</v>
      </c>
      <c r="O718" s="662">
        <v>43910</v>
      </c>
      <c r="P718" s="662" t="s">
        <v>22</v>
      </c>
      <c r="Q718" s="667">
        <f t="shared" si="122"/>
        <v>35.875</v>
      </c>
      <c r="R718" s="667">
        <f t="shared" si="123"/>
        <v>139.58666700000001</v>
      </c>
      <c r="T718" s="668" t="s">
        <v>4605</v>
      </c>
      <c r="U718" s="668" t="s">
        <v>4605</v>
      </c>
      <c r="V718" s="668" t="s">
        <v>4605</v>
      </c>
      <c r="W718" s="668" t="s">
        <v>22</v>
      </c>
      <c r="X718" s="668" t="s">
        <v>22</v>
      </c>
      <c r="Y718" s="668" t="s">
        <v>22</v>
      </c>
      <c r="Z718" s="668" t="s">
        <v>22</v>
      </c>
      <c r="AB718" s="662" t="str">
        <f t="shared" si="124"/>
        <v>昭49.11.1</v>
      </c>
      <c r="AC718" s="662" t="str">
        <f t="shared" si="125"/>
        <v>昭52.12.22</v>
      </c>
      <c r="AD718" s="662" t="str">
        <f t="shared" si="128"/>
        <v>#</v>
      </c>
      <c r="AE718" s="662" t="str">
        <f t="shared" si="126"/>
        <v>昭52.12.22</v>
      </c>
      <c r="AF718" s="662" t="str">
        <f t="shared" si="129"/>
        <v>昭52.12.22</v>
      </c>
      <c r="AG718" s="662" t="str">
        <f t="shared" si="130"/>
        <v/>
      </c>
      <c r="AH718" s="662">
        <f t="shared" si="127"/>
        <v>9</v>
      </c>
      <c r="AI718" s="662" t="str">
        <f t="shared" si="131"/>
        <v>43</v>
      </c>
      <c r="AJ718" s="662" t="str">
        <f t="shared" si="132"/>
        <v>43_さいたま</v>
      </c>
      <c r="AK718" s="693" t="str">
        <f>IFERROR(VLOOKUP(AJ718,観測点コードリスト!$L$2:$N$1665,3,FALSE),"")</f>
        <v>0363</v>
      </c>
    </row>
    <row r="719" spans="1:37" ht="18.75" customHeight="1">
      <c r="A719" s="662" t="s">
        <v>1799</v>
      </c>
      <c r="B719" s="662">
        <v>43256</v>
      </c>
      <c r="C719" s="662" t="s">
        <v>17</v>
      </c>
      <c r="D719" s="662" t="s">
        <v>1844</v>
      </c>
      <c r="E719" s="662" t="s">
        <v>1845</v>
      </c>
      <c r="F719" s="662" t="s">
        <v>1846</v>
      </c>
      <c r="G719" s="662">
        <v>35</v>
      </c>
      <c r="H719" s="662">
        <v>53</v>
      </c>
      <c r="I719" s="662">
        <v>139</v>
      </c>
      <c r="J719" s="662">
        <v>45.4</v>
      </c>
      <c r="K719" s="662">
        <v>3</v>
      </c>
      <c r="L719" s="662">
        <v>10</v>
      </c>
      <c r="M719" s="662">
        <v>1.5</v>
      </c>
      <c r="N719" s="662" t="s">
        <v>1787</v>
      </c>
      <c r="O719" s="662" t="s">
        <v>22</v>
      </c>
      <c r="P719" s="662" t="s">
        <v>22</v>
      </c>
      <c r="Q719" s="667">
        <f t="shared" si="122"/>
        <v>35.883333</v>
      </c>
      <c r="R719" s="667">
        <f t="shared" si="123"/>
        <v>139.75666699999999</v>
      </c>
      <c r="T719" s="668" t="s">
        <v>4605</v>
      </c>
      <c r="U719" s="668" t="s">
        <v>4605</v>
      </c>
      <c r="V719" s="668" t="s">
        <v>4605</v>
      </c>
      <c r="W719" s="668" t="s">
        <v>22</v>
      </c>
      <c r="X719" s="668" t="s">
        <v>22</v>
      </c>
      <c r="Y719" s="668" t="s">
        <v>22</v>
      </c>
      <c r="Z719" s="668" t="s">
        <v>22</v>
      </c>
      <c r="AB719" s="662" t="str">
        <f t="shared" si="124"/>
        <v>昭49.11.1</v>
      </c>
      <c r="AC719" s="662" t="str">
        <f t="shared" si="125"/>
        <v>昭52.12.20</v>
      </c>
      <c r="AD719" s="662" t="str">
        <f t="shared" si="128"/>
        <v>#</v>
      </c>
      <c r="AE719" s="662" t="str">
        <f t="shared" si="126"/>
        <v>昭52.12.20</v>
      </c>
      <c r="AF719" s="662" t="str">
        <f t="shared" si="129"/>
        <v>昭52.12.20</v>
      </c>
      <c r="AG719" s="662" t="str">
        <f t="shared" si="130"/>
        <v/>
      </c>
      <c r="AH719" s="662">
        <f t="shared" si="127"/>
        <v>9</v>
      </c>
      <c r="AI719" s="662" t="str">
        <f t="shared" si="131"/>
        <v>43</v>
      </c>
      <c r="AJ719" s="662" t="str">
        <f t="shared" si="132"/>
        <v>43_越谷</v>
      </c>
      <c r="AK719" s="693" t="str">
        <f>IFERROR(VLOOKUP(AJ719,観測点コードリスト!$L$2:$N$1665,3,FALSE),"")</f>
        <v>0364</v>
      </c>
    </row>
    <row r="720" spans="1:37">
      <c r="A720" s="662" t="s">
        <v>1799</v>
      </c>
      <c r="B720" s="662">
        <v>43266</v>
      </c>
      <c r="C720" s="662" t="s">
        <v>17</v>
      </c>
      <c r="D720" s="662" t="s">
        <v>1847</v>
      </c>
      <c r="E720" s="662" t="s">
        <v>1848</v>
      </c>
      <c r="F720" s="662" t="s">
        <v>1849</v>
      </c>
      <c r="G720" s="662">
        <v>35</v>
      </c>
      <c r="H720" s="662">
        <v>46.4</v>
      </c>
      <c r="I720" s="662">
        <v>139</v>
      </c>
      <c r="J720" s="662">
        <v>24.8</v>
      </c>
      <c r="K720" s="662">
        <v>119</v>
      </c>
      <c r="L720" s="662">
        <v>10</v>
      </c>
      <c r="M720" s="662">
        <v>1.5</v>
      </c>
      <c r="N720" s="662" t="s">
        <v>1850</v>
      </c>
      <c r="O720" s="662" t="s">
        <v>22</v>
      </c>
      <c r="P720" s="662" t="s">
        <v>40</v>
      </c>
      <c r="Q720" s="667">
        <f t="shared" si="122"/>
        <v>35.773333000000001</v>
      </c>
      <c r="R720" s="667">
        <f t="shared" si="123"/>
        <v>139.41333299999999</v>
      </c>
      <c r="T720" s="668" t="s">
        <v>4605</v>
      </c>
      <c r="U720" s="668" t="s">
        <v>4605</v>
      </c>
      <c r="V720" s="668" t="s">
        <v>4605</v>
      </c>
      <c r="W720" s="668" t="s">
        <v>22</v>
      </c>
      <c r="X720" s="668" t="s">
        <v>22</v>
      </c>
      <c r="Y720" s="668" t="s">
        <v>22</v>
      </c>
      <c r="Z720" s="668" t="s">
        <v>22</v>
      </c>
      <c r="AB720" s="662" t="str">
        <f t="shared" si="124"/>
        <v>昭50.6.11</v>
      </c>
      <c r="AC720" s="662" t="str">
        <f t="shared" si="125"/>
        <v>昭52.12.21</v>
      </c>
      <c r="AD720" s="662" t="str">
        <f t="shared" si="128"/>
        <v>(</v>
      </c>
      <c r="AE720" s="662" t="str">
        <f t="shared" si="126"/>
        <v>(昭50.6.11)昭52.12.21</v>
      </c>
      <c r="AF720" s="662" t="str">
        <f t="shared" si="129"/>
        <v>昭50.6.11)昭52.12.21</v>
      </c>
      <c r="AG720" s="662">
        <f t="shared" si="130"/>
        <v>9</v>
      </c>
      <c r="AH720" s="662">
        <f t="shared" si="127"/>
        <v>18</v>
      </c>
      <c r="AI720" s="662" t="str">
        <f t="shared" si="131"/>
        <v>43</v>
      </c>
      <c r="AJ720" s="662" t="str">
        <f t="shared" si="132"/>
        <v>43_所沢</v>
      </c>
      <c r="AK720" s="693" t="str">
        <f>IFERROR(VLOOKUP(AJ720,観測点コードリスト!$L$2:$N$1665,3,FALSE),"")</f>
        <v>1070</v>
      </c>
    </row>
    <row r="721" spans="1:37" hidden="1">
      <c r="A721" s="662" t="s">
        <v>1799</v>
      </c>
      <c r="B721" s="662">
        <v>43900</v>
      </c>
      <c r="C721" s="662" t="s">
        <v>23</v>
      </c>
      <c r="D721" s="662" t="s">
        <v>1822</v>
      </c>
      <c r="E721" s="662" t="s">
        <v>1823</v>
      </c>
      <c r="F721" s="662" t="s">
        <v>1824</v>
      </c>
      <c r="G721" s="662">
        <v>35</v>
      </c>
      <c r="H721" s="662">
        <v>59.4</v>
      </c>
      <c r="I721" s="662">
        <v>139</v>
      </c>
      <c r="J721" s="662">
        <v>4.4000000000000004</v>
      </c>
      <c r="K721" s="662">
        <v>232</v>
      </c>
      <c r="L721" s="662" t="s">
        <v>22</v>
      </c>
      <c r="M721" s="662" t="s">
        <v>22</v>
      </c>
      <c r="N721" s="662" t="s">
        <v>4700</v>
      </c>
      <c r="O721" s="662" t="s">
        <v>4740</v>
      </c>
      <c r="P721" s="662" t="s">
        <v>22</v>
      </c>
      <c r="Q721" s="667">
        <f t="shared" ref="Q721:Q784" si="133">G721+ROUND(H721/60,6)</f>
        <v>35.99</v>
      </c>
      <c r="R721" s="667">
        <f t="shared" ref="R721:R784" si="134">I721+ROUND(J721/60,6)</f>
        <v>139.07333299999999</v>
      </c>
      <c r="T721" s="668" t="s">
        <v>22</v>
      </c>
      <c r="U721" s="668" t="s">
        <v>22</v>
      </c>
      <c r="V721" s="668" t="s">
        <v>22</v>
      </c>
      <c r="W721" s="668" t="s">
        <v>22</v>
      </c>
      <c r="X721" s="668" t="s">
        <v>4605</v>
      </c>
      <c r="Y721" s="668" t="s">
        <v>22</v>
      </c>
      <c r="Z721" s="668" t="s">
        <v>22</v>
      </c>
      <c r="AB721" s="662" t="str">
        <f t="shared" si="124"/>
        <v>-</v>
      </c>
      <c r="AC721" s="662" t="str">
        <f t="shared" si="125"/>
        <v>平9.3.3</v>
      </c>
      <c r="AD721" s="662" t="str">
        <f t="shared" si="128"/>
        <v>平</v>
      </c>
      <c r="AE721" s="662" t="str">
        <f t="shared" si="126"/>
        <v>平9.3.3</v>
      </c>
      <c r="AF721" s="662" t="str">
        <f t="shared" si="129"/>
        <v>平9.3.3</v>
      </c>
      <c r="AG721" s="662" t="str">
        <f t="shared" si="130"/>
        <v/>
      </c>
      <c r="AH721" s="662">
        <f t="shared" si="127"/>
        <v>6</v>
      </c>
      <c r="AI721" s="662" t="str">
        <f t="shared" si="131"/>
        <v>43</v>
      </c>
      <c r="AJ721" s="662" t="str">
        <f t="shared" si="132"/>
        <v>43_秩父</v>
      </c>
      <c r="AK721" s="693" t="str">
        <f>IFERROR(VLOOKUP(AJ721,観測点コードリスト!$L$2:$N$1665,3,FALSE),"")</f>
        <v>47641</v>
      </c>
    </row>
    <row r="722" spans="1:37" hidden="1">
      <c r="A722" s="662" t="s">
        <v>1799</v>
      </c>
      <c r="B722" s="662">
        <v>43905</v>
      </c>
      <c r="C722" s="662" t="s">
        <v>23</v>
      </c>
      <c r="D722" s="662" t="s">
        <v>1804</v>
      </c>
      <c r="E722" s="662" t="s">
        <v>1805</v>
      </c>
      <c r="F722" s="662" t="s">
        <v>1806</v>
      </c>
      <c r="G722" s="662">
        <v>36</v>
      </c>
      <c r="H722" s="662">
        <v>9</v>
      </c>
      <c r="I722" s="662">
        <v>139</v>
      </c>
      <c r="J722" s="662">
        <v>22.8</v>
      </c>
      <c r="K722" s="662">
        <v>30</v>
      </c>
      <c r="L722" s="662" t="s">
        <v>22</v>
      </c>
      <c r="M722" s="662" t="s">
        <v>22</v>
      </c>
      <c r="N722" s="662" t="s">
        <v>4697</v>
      </c>
      <c r="O722" s="662" t="s">
        <v>4740</v>
      </c>
      <c r="P722" s="662" t="s">
        <v>22</v>
      </c>
      <c r="Q722" s="667">
        <f t="shared" si="133"/>
        <v>36.15</v>
      </c>
      <c r="R722" s="667">
        <f t="shared" si="134"/>
        <v>139.38</v>
      </c>
      <c r="T722" s="668" t="s">
        <v>22</v>
      </c>
      <c r="U722" s="668" t="s">
        <v>22</v>
      </c>
      <c r="V722" s="668" t="s">
        <v>22</v>
      </c>
      <c r="W722" s="668" t="s">
        <v>22</v>
      </c>
      <c r="X722" s="668" t="s">
        <v>4605</v>
      </c>
      <c r="Y722" s="668" t="s">
        <v>22</v>
      </c>
      <c r="Z722" s="668" t="s">
        <v>22</v>
      </c>
      <c r="AB722" s="662" t="str">
        <f t="shared" si="124"/>
        <v>-</v>
      </c>
      <c r="AC722" s="662" t="str">
        <f t="shared" si="125"/>
        <v>平11.1.13</v>
      </c>
      <c r="AD722" s="662" t="str">
        <f t="shared" si="128"/>
        <v>平</v>
      </c>
      <c r="AE722" s="662" t="str">
        <f t="shared" si="126"/>
        <v>平11.1.13</v>
      </c>
      <c r="AF722" s="662" t="str">
        <f t="shared" si="129"/>
        <v>平11.1.13</v>
      </c>
      <c r="AG722" s="662" t="str">
        <f t="shared" si="130"/>
        <v/>
      </c>
      <c r="AH722" s="662">
        <f t="shared" si="127"/>
        <v>8</v>
      </c>
      <c r="AI722" s="662" t="str">
        <f t="shared" si="131"/>
        <v>43</v>
      </c>
      <c r="AJ722" s="662" t="str">
        <f t="shared" si="132"/>
        <v>43_熊谷</v>
      </c>
      <c r="AK722" s="693" t="str">
        <f>IFERROR(VLOOKUP(AJ722,観測点コードリスト!$L$2:$N$1665,3,FALSE),"")</f>
        <v>47626</v>
      </c>
    </row>
    <row r="723" spans="1:37" ht="18.75" hidden="1" customHeight="1">
      <c r="A723" s="662" t="s">
        <v>1799</v>
      </c>
      <c r="B723" s="662">
        <v>43910</v>
      </c>
      <c r="C723" s="662" t="s">
        <v>4609</v>
      </c>
      <c r="D723" s="662" t="s">
        <v>1841</v>
      </c>
      <c r="E723" s="662" t="s">
        <v>1842</v>
      </c>
      <c r="F723" s="662" t="s">
        <v>1843</v>
      </c>
      <c r="G723" s="662">
        <v>35</v>
      </c>
      <c r="H723" s="662">
        <v>52.5</v>
      </c>
      <c r="I723" s="662">
        <v>139</v>
      </c>
      <c r="J723" s="662">
        <v>35.200000000000003</v>
      </c>
      <c r="K723" s="662">
        <v>8</v>
      </c>
      <c r="L723" s="662" t="s">
        <v>22</v>
      </c>
      <c r="M723" s="662" t="s">
        <v>22</v>
      </c>
      <c r="N723" s="662" t="s">
        <v>4696</v>
      </c>
      <c r="O723" s="662" t="s">
        <v>4740</v>
      </c>
      <c r="P723" s="662" t="s">
        <v>22</v>
      </c>
      <c r="Q723" s="667">
        <f t="shared" si="133"/>
        <v>35.875</v>
      </c>
      <c r="R723" s="667">
        <f t="shared" si="134"/>
        <v>139.58666700000001</v>
      </c>
      <c r="T723" s="668" t="s">
        <v>22</v>
      </c>
      <c r="U723" s="668" t="s">
        <v>22</v>
      </c>
      <c r="V723" s="668" t="s">
        <v>22</v>
      </c>
      <c r="W723" s="668" t="s">
        <v>22</v>
      </c>
      <c r="X723" s="668" t="s">
        <v>4605</v>
      </c>
      <c r="Y723" s="668" t="s">
        <v>22</v>
      </c>
      <c r="Z723" s="668" t="s">
        <v>22</v>
      </c>
      <c r="AB723" s="662" t="str">
        <f t="shared" si="124"/>
        <v>-</v>
      </c>
      <c r="AC723" s="662" t="str">
        <f t="shared" si="125"/>
        <v>令3.11.30</v>
      </c>
      <c r="AD723" s="662" t="str">
        <f t="shared" si="128"/>
        <v>令</v>
      </c>
      <c r="AE723" s="662" t="str">
        <f t="shared" si="126"/>
        <v>令3.11.30</v>
      </c>
      <c r="AF723" s="662" t="str">
        <f t="shared" si="129"/>
        <v>令3.11.30</v>
      </c>
      <c r="AG723" s="662" t="str">
        <f t="shared" si="130"/>
        <v/>
      </c>
      <c r="AH723" s="662">
        <f t="shared" si="127"/>
        <v>8</v>
      </c>
      <c r="AI723" s="662" t="str">
        <f t="shared" si="131"/>
        <v>43</v>
      </c>
      <c r="AJ723" s="662" t="str">
        <f t="shared" si="132"/>
        <v>43_さいたま</v>
      </c>
      <c r="AK723" s="693" t="str">
        <f>IFERROR(VLOOKUP(AJ723,観測点コードリスト!$L$2:$N$1665,3,FALSE),"")</f>
        <v>0363</v>
      </c>
    </row>
    <row r="724" spans="1:37">
      <c r="A724" s="662" t="s">
        <v>1851</v>
      </c>
      <c r="B724" s="662">
        <v>44046</v>
      </c>
      <c r="C724" s="662" t="s">
        <v>17</v>
      </c>
      <c r="D724" s="662" t="s">
        <v>1852</v>
      </c>
      <c r="E724" s="662" t="s">
        <v>1853</v>
      </c>
      <c r="F724" s="662" t="s">
        <v>1854</v>
      </c>
      <c r="G724" s="662">
        <v>35</v>
      </c>
      <c r="H724" s="662">
        <v>47.5</v>
      </c>
      <c r="I724" s="662">
        <v>139</v>
      </c>
      <c r="J724" s="662">
        <v>3</v>
      </c>
      <c r="K724" s="662">
        <v>530</v>
      </c>
      <c r="L724" s="662">
        <v>9.5</v>
      </c>
      <c r="M724" s="662">
        <v>1.5</v>
      </c>
      <c r="N724" s="662" t="s">
        <v>1855</v>
      </c>
      <c r="O724" s="662" t="s">
        <v>22</v>
      </c>
      <c r="P724" s="662" t="s">
        <v>22</v>
      </c>
      <c r="Q724" s="667">
        <f t="shared" si="133"/>
        <v>35.791666999999997</v>
      </c>
      <c r="R724" s="667">
        <f t="shared" si="134"/>
        <v>139.05000000000001</v>
      </c>
      <c r="T724" s="668" t="s">
        <v>4605</v>
      </c>
      <c r="U724" s="668" t="s">
        <v>4605</v>
      </c>
      <c r="V724" s="668" t="s">
        <v>4605</v>
      </c>
      <c r="W724" s="668" t="s">
        <v>22</v>
      </c>
      <c r="X724" s="668" t="s">
        <v>22</v>
      </c>
      <c r="Y724" s="668" t="s">
        <v>22</v>
      </c>
      <c r="Z724" s="668" t="s">
        <v>22</v>
      </c>
      <c r="AB724" s="662" t="str">
        <f t="shared" si="124"/>
        <v>昭49.11.1</v>
      </c>
      <c r="AC724" s="662" t="str">
        <f t="shared" si="125"/>
        <v>昭51.12.15</v>
      </c>
      <c r="AD724" s="662" t="str">
        <f t="shared" si="128"/>
        <v>#</v>
      </c>
      <c r="AE724" s="662" t="str">
        <f t="shared" si="126"/>
        <v>昭51.12.15</v>
      </c>
      <c r="AF724" s="662" t="str">
        <f t="shared" si="129"/>
        <v>昭51.12.15</v>
      </c>
      <c r="AG724" s="662" t="str">
        <f t="shared" si="130"/>
        <v/>
      </c>
      <c r="AH724" s="662">
        <f t="shared" si="127"/>
        <v>9</v>
      </c>
      <c r="AI724" s="662" t="str">
        <f t="shared" si="131"/>
        <v>44</v>
      </c>
      <c r="AJ724" s="662" t="str">
        <f t="shared" si="132"/>
        <v>44_小河内</v>
      </c>
      <c r="AK724" s="693" t="str">
        <f>IFERROR(VLOOKUP(AJ724,観測点コードリスト!$L$2:$N$1665,3,FALSE),"")</f>
        <v>0365</v>
      </c>
    </row>
    <row r="725" spans="1:37" ht="18.75" hidden="1" customHeight="1">
      <c r="A725" s="662" t="s">
        <v>1851</v>
      </c>
      <c r="B725" s="662">
        <v>44051</v>
      </c>
      <c r="C725" s="662" t="s">
        <v>72</v>
      </c>
      <c r="D725" s="662" t="s">
        <v>1856</v>
      </c>
      <c r="E725" s="662" t="s">
        <v>1857</v>
      </c>
      <c r="F725" s="662" t="s">
        <v>1858</v>
      </c>
      <c r="G725" s="662">
        <v>35</v>
      </c>
      <c r="H725" s="662">
        <v>44.1</v>
      </c>
      <c r="I725" s="662">
        <v>139</v>
      </c>
      <c r="J725" s="662">
        <v>7.4</v>
      </c>
      <c r="K725" s="662">
        <v>420</v>
      </c>
      <c r="L725" s="662" t="s">
        <v>22</v>
      </c>
      <c r="M725" s="662" t="s">
        <v>22</v>
      </c>
      <c r="N725" s="662" t="s">
        <v>1859</v>
      </c>
      <c r="O725" s="662" t="s">
        <v>22</v>
      </c>
      <c r="P725" s="662" t="s">
        <v>22</v>
      </c>
      <c r="Q725" s="667">
        <f t="shared" si="133"/>
        <v>35.734999999999999</v>
      </c>
      <c r="R725" s="667">
        <f t="shared" si="134"/>
        <v>139.123333</v>
      </c>
      <c r="T725" s="668" t="s">
        <v>4605</v>
      </c>
      <c r="U725" s="668" t="s">
        <v>22</v>
      </c>
      <c r="V725" s="668" t="s">
        <v>22</v>
      </c>
      <c r="W725" s="668" t="s">
        <v>22</v>
      </c>
      <c r="X725" s="668" t="s">
        <v>22</v>
      </c>
      <c r="Y725" s="668" t="s">
        <v>22</v>
      </c>
      <c r="Z725" s="668" t="s">
        <v>22</v>
      </c>
      <c r="AB725" s="662" t="str">
        <f t="shared" si="124"/>
        <v>昭52.8.2</v>
      </c>
      <c r="AC725" s="662" t="str">
        <f t="shared" si="125"/>
        <v>昭52.8.2</v>
      </c>
      <c r="AD725" s="662" t="str">
        <f t="shared" si="128"/>
        <v>昭</v>
      </c>
      <c r="AE725" s="662" t="str">
        <f t="shared" si="126"/>
        <v>昭52.8.2</v>
      </c>
      <c r="AF725" s="662" t="str">
        <f t="shared" si="129"/>
        <v>昭52.8.2</v>
      </c>
      <c r="AG725" s="662" t="str">
        <f t="shared" si="130"/>
        <v/>
      </c>
      <c r="AH725" s="662">
        <f t="shared" si="127"/>
        <v>7</v>
      </c>
      <c r="AI725" s="662" t="str">
        <f t="shared" si="131"/>
        <v>44</v>
      </c>
      <c r="AJ725" s="662" t="str">
        <f t="shared" si="132"/>
        <v>44_小沢</v>
      </c>
      <c r="AK725" s="693" t="str">
        <f>IFERROR(VLOOKUP(AJ725,観測点コードリスト!$L$2:$N$1665,3,FALSE),"")</f>
        <v>1180</v>
      </c>
    </row>
    <row r="726" spans="1:37" ht="18.75" customHeight="1">
      <c r="A726" s="662" t="s">
        <v>1851</v>
      </c>
      <c r="B726" s="662">
        <v>44056</v>
      </c>
      <c r="C726" s="662" t="s">
        <v>17</v>
      </c>
      <c r="D726" s="662" t="s">
        <v>1860</v>
      </c>
      <c r="E726" s="662" t="s">
        <v>1861</v>
      </c>
      <c r="F726" s="662" t="s">
        <v>1862</v>
      </c>
      <c r="G726" s="662">
        <v>35</v>
      </c>
      <c r="H726" s="662">
        <v>47.3</v>
      </c>
      <c r="I726" s="662">
        <v>139</v>
      </c>
      <c r="J726" s="662">
        <v>18.7</v>
      </c>
      <c r="K726" s="662">
        <v>155</v>
      </c>
      <c r="L726" s="662">
        <v>10</v>
      </c>
      <c r="M726" s="662">
        <v>1.5</v>
      </c>
      <c r="N726" s="662" t="s">
        <v>1863</v>
      </c>
      <c r="O726" s="662" t="s">
        <v>22</v>
      </c>
      <c r="P726" s="662" t="s">
        <v>40</v>
      </c>
      <c r="Q726" s="667">
        <f t="shared" si="133"/>
        <v>35.788333000000002</v>
      </c>
      <c r="R726" s="667">
        <f t="shared" si="134"/>
        <v>139.311667</v>
      </c>
      <c r="T726" s="668" t="s">
        <v>4605</v>
      </c>
      <c r="U726" s="668" t="s">
        <v>4605</v>
      </c>
      <c r="V726" s="668" t="s">
        <v>4605</v>
      </c>
      <c r="W726" s="668" t="s">
        <v>22</v>
      </c>
      <c r="X726" s="668" t="s">
        <v>22</v>
      </c>
      <c r="Y726" s="668" t="s">
        <v>22</v>
      </c>
      <c r="Z726" s="668" t="s">
        <v>22</v>
      </c>
      <c r="AB726" s="662" t="str">
        <f t="shared" si="124"/>
        <v>昭50.5.16</v>
      </c>
      <c r="AC726" s="662" t="str">
        <f t="shared" si="125"/>
        <v>昭51.12.14</v>
      </c>
      <c r="AD726" s="662" t="str">
        <f t="shared" si="128"/>
        <v>(</v>
      </c>
      <c r="AE726" s="662" t="str">
        <f t="shared" si="126"/>
        <v>(昭50.5.16)昭51.12.14</v>
      </c>
      <c r="AF726" s="662" t="str">
        <f t="shared" si="129"/>
        <v>昭50.5.16)昭51.12.14</v>
      </c>
      <c r="AG726" s="662">
        <f t="shared" si="130"/>
        <v>9</v>
      </c>
      <c r="AH726" s="662">
        <f t="shared" si="127"/>
        <v>18</v>
      </c>
      <c r="AI726" s="662" t="str">
        <f t="shared" si="131"/>
        <v>44</v>
      </c>
      <c r="AJ726" s="662" t="str">
        <f t="shared" si="132"/>
        <v>44_青梅</v>
      </c>
      <c r="AK726" s="693" t="str">
        <f>IFERROR(VLOOKUP(AJ726,観測点コードリスト!$L$2:$N$1665,3,FALSE),"")</f>
        <v>1001</v>
      </c>
    </row>
    <row r="727" spans="1:37">
      <c r="A727" s="662" t="s">
        <v>1851</v>
      </c>
      <c r="B727" s="662">
        <v>44071</v>
      </c>
      <c r="C727" s="662" t="s">
        <v>17</v>
      </c>
      <c r="D727" s="662" t="s">
        <v>1864</v>
      </c>
      <c r="E727" s="662" t="s">
        <v>1865</v>
      </c>
      <c r="F727" s="662" t="s">
        <v>1866</v>
      </c>
      <c r="G727" s="662">
        <v>35</v>
      </c>
      <c r="H727" s="662">
        <v>44.3</v>
      </c>
      <c r="I727" s="662">
        <v>139</v>
      </c>
      <c r="J727" s="662">
        <v>35.5</v>
      </c>
      <c r="K727" s="662">
        <v>51</v>
      </c>
      <c r="L727" s="662">
        <v>11.3</v>
      </c>
      <c r="M727" s="662">
        <v>1.5</v>
      </c>
      <c r="N727" s="662" t="s">
        <v>1867</v>
      </c>
      <c r="O727" s="662" t="s">
        <v>22</v>
      </c>
      <c r="P727" s="662" t="s">
        <v>40</v>
      </c>
      <c r="Q727" s="667">
        <f t="shared" si="133"/>
        <v>35.738332999999997</v>
      </c>
      <c r="R727" s="667">
        <f t="shared" si="134"/>
        <v>139.591667</v>
      </c>
      <c r="T727" s="668" t="s">
        <v>4605</v>
      </c>
      <c r="U727" s="668" t="s">
        <v>4605</v>
      </c>
      <c r="V727" s="668" t="s">
        <v>4605</v>
      </c>
      <c r="W727" s="668" t="s">
        <v>22</v>
      </c>
      <c r="X727" s="668" t="s">
        <v>22</v>
      </c>
      <c r="Y727" s="668" t="s">
        <v>22</v>
      </c>
      <c r="Z727" s="668" t="s">
        <v>22</v>
      </c>
      <c r="AB727" s="662" t="str">
        <f t="shared" si="124"/>
        <v>平24.12.26</v>
      </c>
      <c r="AC727" s="662" t="str">
        <f t="shared" si="125"/>
        <v>平24.12.26</v>
      </c>
      <c r="AD727" s="662" t="str">
        <f t="shared" si="128"/>
        <v>平</v>
      </c>
      <c r="AE727" s="662" t="str">
        <f t="shared" si="126"/>
        <v>平24.12.26</v>
      </c>
      <c r="AF727" s="662" t="str">
        <f t="shared" si="129"/>
        <v>平24.12.26</v>
      </c>
      <c r="AG727" s="662" t="str">
        <f t="shared" si="130"/>
        <v/>
      </c>
      <c r="AH727" s="662">
        <f t="shared" si="127"/>
        <v>9</v>
      </c>
      <c r="AI727" s="662" t="str">
        <f t="shared" si="131"/>
        <v>44</v>
      </c>
      <c r="AJ727" s="662" t="str">
        <f t="shared" si="132"/>
        <v>44_練馬</v>
      </c>
      <c r="AK727" s="693" t="str">
        <f>IFERROR(VLOOKUP(AJ727,観測点コードリスト!$L$2:$N$1665,3,FALSE),"")</f>
        <v>1002</v>
      </c>
    </row>
    <row r="728" spans="1:37">
      <c r="A728" s="662" t="s">
        <v>1851</v>
      </c>
      <c r="B728" s="662">
        <v>44112</v>
      </c>
      <c r="C728" s="662" t="s">
        <v>17</v>
      </c>
      <c r="D728" s="662" t="s">
        <v>1868</v>
      </c>
      <c r="E728" s="662" t="s">
        <v>1869</v>
      </c>
      <c r="F728" s="662" t="s">
        <v>1870</v>
      </c>
      <c r="G728" s="662">
        <v>35</v>
      </c>
      <c r="H728" s="662">
        <v>40</v>
      </c>
      <c r="I728" s="662">
        <v>139</v>
      </c>
      <c r="J728" s="662">
        <v>19</v>
      </c>
      <c r="K728" s="662">
        <v>123</v>
      </c>
      <c r="L728" s="662">
        <v>49.8</v>
      </c>
      <c r="M728" s="662">
        <v>1.5</v>
      </c>
      <c r="N728" s="662" t="s">
        <v>1871</v>
      </c>
      <c r="O728" s="662" t="s">
        <v>22</v>
      </c>
      <c r="P728" s="662" t="s">
        <v>40</v>
      </c>
      <c r="Q728" s="667">
        <f t="shared" si="133"/>
        <v>35.666666999999997</v>
      </c>
      <c r="R728" s="667">
        <f t="shared" si="134"/>
        <v>139.316667</v>
      </c>
      <c r="T728" s="668" t="s">
        <v>4605</v>
      </c>
      <c r="U728" s="668" t="s">
        <v>4605</v>
      </c>
      <c r="V728" s="668" t="s">
        <v>4605</v>
      </c>
      <c r="W728" s="668" t="s">
        <v>22</v>
      </c>
      <c r="X728" s="668" t="s">
        <v>22</v>
      </c>
      <c r="Y728" s="668" t="s">
        <v>22</v>
      </c>
      <c r="Z728" s="668" t="s">
        <v>22</v>
      </c>
      <c r="AB728" s="662" t="str">
        <f t="shared" si="124"/>
        <v>昭58.9.30</v>
      </c>
      <c r="AC728" s="662" t="str">
        <f t="shared" si="125"/>
        <v>昭58.9.30</v>
      </c>
      <c r="AD728" s="662" t="str">
        <f t="shared" si="128"/>
        <v>昭</v>
      </c>
      <c r="AE728" s="662" t="str">
        <f t="shared" si="126"/>
        <v>昭58.9.30</v>
      </c>
      <c r="AF728" s="662" t="str">
        <f t="shared" si="129"/>
        <v>昭58.9.30</v>
      </c>
      <c r="AG728" s="662" t="str">
        <f t="shared" si="130"/>
        <v/>
      </c>
      <c r="AH728" s="662">
        <f t="shared" si="127"/>
        <v>8</v>
      </c>
      <c r="AI728" s="662" t="str">
        <f t="shared" si="131"/>
        <v>44</v>
      </c>
      <c r="AJ728" s="662" t="str">
        <f t="shared" si="132"/>
        <v>44_八王子</v>
      </c>
      <c r="AK728" s="693" t="str">
        <f>IFERROR(VLOOKUP(AJ728,観測点コードリスト!$L$2:$N$1665,3,FALSE),"")</f>
        <v>0366</v>
      </c>
    </row>
    <row r="729" spans="1:37">
      <c r="A729" s="662" t="s">
        <v>1851</v>
      </c>
      <c r="B729" s="662">
        <v>44116</v>
      </c>
      <c r="C729" s="662" t="s">
        <v>17</v>
      </c>
      <c r="D729" s="662" t="s">
        <v>1872</v>
      </c>
      <c r="E729" s="662" t="s">
        <v>1873</v>
      </c>
      <c r="F729" s="662" t="s">
        <v>1874</v>
      </c>
      <c r="G729" s="662">
        <v>35</v>
      </c>
      <c r="H729" s="662">
        <v>41</v>
      </c>
      <c r="I729" s="662">
        <v>139</v>
      </c>
      <c r="J729" s="662">
        <v>29</v>
      </c>
      <c r="K729" s="662">
        <v>59</v>
      </c>
      <c r="L729" s="662">
        <v>9.3000000000000007</v>
      </c>
      <c r="M729" s="662">
        <v>1.5</v>
      </c>
      <c r="N729" s="662" t="s">
        <v>1117</v>
      </c>
      <c r="O729" s="662" t="s">
        <v>22</v>
      </c>
      <c r="P729" s="662" t="s">
        <v>40</v>
      </c>
      <c r="Q729" s="667">
        <f t="shared" si="133"/>
        <v>35.683332999999998</v>
      </c>
      <c r="R729" s="667">
        <f t="shared" si="134"/>
        <v>139.48333299999999</v>
      </c>
      <c r="T729" s="668" t="s">
        <v>4605</v>
      </c>
      <c r="U729" s="668" t="s">
        <v>4605</v>
      </c>
      <c r="V729" s="668" t="s">
        <v>4605</v>
      </c>
      <c r="W729" s="668" t="s">
        <v>22</v>
      </c>
      <c r="X729" s="668" t="s">
        <v>22</v>
      </c>
      <c r="Y729" s="668" t="s">
        <v>22</v>
      </c>
      <c r="Z729" s="668" t="s">
        <v>22</v>
      </c>
      <c r="AB729" s="662" t="str">
        <f t="shared" si="124"/>
        <v>昭51.12.14</v>
      </c>
      <c r="AC729" s="662" t="str">
        <f t="shared" si="125"/>
        <v>昭51.12.14</v>
      </c>
      <c r="AD729" s="662" t="str">
        <f t="shared" si="128"/>
        <v>昭</v>
      </c>
      <c r="AE729" s="662" t="str">
        <f t="shared" si="126"/>
        <v>昭51.12.14</v>
      </c>
      <c r="AF729" s="662" t="str">
        <f t="shared" si="129"/>
        <v>昭51.12.14</v>
      </c>
      <c r="AG729" s="662" t="str">
        <f t="shared" si="130"/>
        <v/>
      </c>
      <c r="AH729" s="662">
        <f t="shared" si="127"/>
        <v>9</v>
      </c>
      <c r="AI729" s="662" t="str">
        <f t="shared" si="131"/>
        <v>44</v>
      </c>
      <c r="AJ729" s="662" t="str">
        <f t="shared" si="132"/>
        <v>44_府中</v>
      </c>
      <c r="AK729" s="693" t="str">
        <f>IFERROR(VLOOKUP(AJ729,観測点コードリスト!$L$2:$N$1665,3,FALSE),"")</f>
        <v>1133</v>
      </c>
    </row>
    <row r="730" spans="1:37" ht="18.75" hidden="1" customHeight="1">
      <c r="A730" s="662" t="s">
        <v>1851</v>
      </c>
      <c r="B730" s="662">
        <v>44126</v>
      </c>
      <c r="C730" s="662" t="s">
        <v>72</v>
      </c>
      <c r="D730" s="662" t="s">
        <v>1875</v>
      </c>
      <c r="E730" s="662" t="s">
        <v>1876</v>
      </c>
      <c r="F730" s="662" t="s">
        <v>1877</v>
      </c>
      <c r="G730" s="662">
        <v>35</v>
      </c>
      <c r="H730" s="662">
        <v>37.6</v>
      </c>
      <c r="I730" s="662">
        <v>139</v>
      </c>
      <c r="J730" s="662">
        <v>37.200000000000003</v>
      </c>
      <c r="K730" s="662">
        <v>35</v>
      </c>
      <c r="L730" s="662" t="s">
        <v>22</v>
      </c>
      <c r="M730" s="662" t="s">
        <v>22</v>
      </c>
      <c r="N730" s="662" t="s">
        <v>266</v>
      </c>
      <c r="O730" s="662" t="s">
        <v>22</v>
      </c>
      <c r="P730" s="662" t="s">
        <v>22</v>
      </c>
      <c r="Q730" s="667">
        <f t="shared" si="133"/>
        <v>35.626666999999998</v>
      </c>
      <c r="R730" s="667">
        <f t="shared" si="134"/>
        <v>139.62</v>
      </c>
      <c r="T730" s="668" t="s">
        <v>4605</v>
      </c>
      <c r="U730" s="668" t="s">
        <v>22</v>
      </c>
      <c r="V730" s="668" t="s">
        <v>22</v>
      </c>
      <c r="W730" s="668" t="s">
        <v>22</v>
      </c>
      <c r="X730" s="668" t="s">
        <v>22</v>
      </c>
      <c r="Y730" s="668" t="s">
        <v>22</v>
      </c>
      <c r="Z730" s="668" t="s">
        <v>22</v>
      </c>
      <c r="AB730" s="662" t="str">
        <f t="shared" si="124"/>
        <v>昭49.11.1</v>
      </c>
      <c r="AC730" s="662" t="str">
        <f t="shared" si="125"/>
        <v>-</v>
      </c>
      <c r="AD730" s="662" t="str">
        <f t="shared" si="128"/>
        <v>#</v>
      </c>
      <c r="AE730" s="662" t="str">
        <f t="shared" si="126"/>
        <v/>
      </c>
      <c r="AF730" s="662" t="str">
        <f t="shared" si="129"/>
        <v/>
      </c>
      <c r="AG730" s="662" t="str">
        <f t="shared" si="130"/>
        <v/>
      </c>
      <c r="AH730" s="662">
        <f t="shared" si="127"/>
        <v>0</v>
      </c>
      <c r="AI730" s="662" t="str">
        <f t="shared" si="131"/>
        <v>44</v>
      </c>
      <c r="AJ730" s="662" t="str">
        <f t="shared" si="132"/>
        <v>44_世田谷</v>
      </c>
      <c r="AK730" s="693" t="str">
        <f>IFERROR(VLOOKUP(AJ730,観測点コードリスト!$L$2:$N$1665,3,FALSE),"")</f>
        <v>0368</v>
      </c>
    </row>
    <row r="731" spans="1:37" hidden="1">
      <c r="A731" s="662" t="s">
        <v>1851</v>
      </c>
      <c r="B731" s="662">
        <v>44132</v>
      </c>
      <c r="C731" s="662" t="s">
        <v>23</v>
      </c>
      <c r="D731" s="662" t="s">
        <v>1851</v>
      </c>
      <c r="E731" s="662" t="s">
        <v>1878</v>
      </c>
      <c r="F731" s="662" t="s">
        <v>1879</v>
      </c>
      <c r="G731" s="662">
        <v>35</v>
      </c>
      <c r="H731" s="662">
        <v>41.5</v>
      </c>
      <c r="I731" s="662">
        <v>139</v>
      </c>
      <c r="J731" s="662">
        <v>45</v>
      </c>
      <c r="K731" s="662">
        <v>25</v>
      </c>
      <c r="L731" s="662" t="s">
        <v>22</v>
      </c>
      <c r="M731" s="662" t="s">
        <v>22</v>
      </c>
      <c r="N731" s="662" t="s">
        <v>1880</v>
      </c>
      <c r="O731" s="662">
        <v>44900</v>
      </c>
      <c r="P731" s="662" t="s">
        <v>630</v>
      </c>
      <c r="Q731" s="667">
        <f t="shared" si="133"/>
        <v>35.691667000000002</v>
      </c>
      <c r="R731" s="667">
        <f t="shared" si="134"/>
        <v>139.75</v>
      </c>
      <c r="T731" s="668" t="s">
        <v>4605</v>
      </c>
      <c r="U731" s="668" t="s">
        <v>4605</v>
      </c>
      <c r="V731" s="668" t="s">
        <v>22</v>
      </c>
      <c r="W731" s="668" t="s">
        <v>4605</v>
      </c>
      <c r="X731" s="668" t="s">
        <v>22</v>
      </c>
      <c r="Y731" s="668" t="s">
        <v>22</v>
      </c>
      <c r="Z731" s="668" t="s">
        <v>4605</v>
      </c>
      <c r="AB731" s="662" t="str">
        <f t="shared" si="124"/>
        <v>平19.11.1</v>
      </c>
      <c r="AC731" s="662" t="str">
        <f t="shared" si="125"/>
        <v>平19.11.1</v>
      </c>
      <c r="AD731" s="662" t="str">
        <f t="shared" si="128"/>
        <v>平</v>
      </c>
      <c r="AE731" s="662" t="str">
        <f t="shared" si="126"/>
        <v>平19.11.1</v>
      </c>
      <c r="AF731" s="662" t="str">
        <f t="shared" si="129"/>
        <v>平19.11.1</v>
      </c>
      <c r="AG731" s="662" t="str">
        <f t="shared" si="130"/>
        <v/>
      </c>
      <c r="AH731" s="662">
        <f t="shared" si="127"/>
        <v>8</v>
      </c>
      <c r="AI731" s="662" t="str">
        <f t="shared" si="131"/>
        <v>44</v>
      </c>
      <c r="AJ731" s="662" t="str">
        <f t="shared" si="132"/>
        <v>44_東京</v>
      </c>
      <c r="AK731" s="693" t="str">
        <f>IFERROR(VLOOKUP(AJ731,観測点コードリスト!$L$2:$N$1665,3,FALSE),"")</f>
        <v>47662</v>
      </c>
    </row>
    <row r="732" spans="1:37">
      <c r="A732" s="662" t="s">
        <v>1851</v>
      </c>
      <c r="B732" s="662">
        <v>44132</v>
      </c>
      <c r="C732" s="662" t="s">
        <v>23</v>
      </c>
      <c r="D732" s="662" t="s">
        <v>1851</v>
      </c>
      <c r="E732" s="662" t="s">
        <v>1878</v>
      </c>
      <c r="F732" s="662" t="s">
        <v>1881</v>
      </c>
      <c r="G732" s="662">
        <v>35</v>
      </c>
      <c r="H732" s="662">
        <v>41.5</v>
      </c>
      <c r="I732" s="662">
        <v>139</v>
      </c>
      <c r="J732" s="662">
        <v>45.1</v>
      </c>
      <c r="K732" s="662">
        <v>20</v>
      </c>
      <c r="L732" s="662">
        <v>35.299999999999997</v>
      </c>
      <c r="M732" s="662" t="s">
        <v>22</v>
      </c>
      <c r="N732" s="662" t="s">
        <v>1880</v>
      </c>
      <c r="O732" s="662" t="s">
        <v>22</v>
      </c>
      <c r="P732" s="662" t="s">
        <v>632</v>
      </c>
      <c r="Q732" s="667">
        <f t="shared" si="133"/>
        <v>35.691667000000002</v>
      </c>
      <c r="R732" s="667">
        <f t="shared" si="134"/>
        <v>139.751667</v>
      </c>
      <c r="T732" s="668" t="s">
        <v>22</v>
      </c>
      <c r="U732" s="668" t="s">
        <v>22</v>
      </c>
      <c r="V732" s="668" t="s">
        <v>4605</v>
      </c>
      <c r="W732" s="668" t="s">
        <v>22</v>
      </c>
      <c r="X732" s="668" t="s">
        <v>22</v>
      </c>
      <c r="Y732" s="668" t="s">
        <v>4605</v>
      </c>
      <c r="Z732" s="668" t="s">
        <v>22</v>
      </c>
      <c r="AB732" s="662" t="str">
        <f t="shared" si="124"/>
        <v>-</v>
      </c>
      <c r="AC732" s="662" t="str">
        <f t="shared" si="125"/>
        <v>平19.11.1</v>
      </c>
      <c r="AD732" s="662" t="str">
        <f t="shared" si="128"/>
        <v>平</v>
      </c>
      <c r="AE732" s="662" t="str">
        <f t="shared" si="126"/>
        <v>平19.11.1</v>
      </c>
      <c r="AF732" s="662" t="str">
        <f t="shared" si="129"/>
        <v>平19.11.1</v>
      </c>
      <c r="AG732" s="662" t="str">
        <f t="shared" si="130"/>
        <v/>
      </c>
      <c r="AH732" s="662">
        <f t="shared" si="127"/>
        <v>8</v>
      </c>
      <c r="AI732" s="662" t="str">
        <f t="shared" si="131"/>
        <v>44</v>
      </c>
      <c r="AJ732" s="662" t="str">
        <f t="shared" si="132"/>
        <v>44_東京</v>
      </c>
      <c r="AK732" s="693" t="str">
        <f>IFERROR(VLOOKUP(AJ732,観測点コードリスト!$L$2:$N$1665,3,FALSE),"")</f>
        <v>47662</v>
      </c>
    </row>
    <row r="733" spans="1:37" ht="18.75" customHeight="1">
      <c r="A733" s="662" t="s">
        <v>1851</v>
      </c>
      <c r="B733" s="662">
        <v>44136</v>
      </c>
      <c r="C733" s="662" t="s">
        <v>17</v>
      </c>
      <c r="D733" s="662" t="s">
        <v>1882</v>
      </c>
      <c r="E733" s="662" t="s">
        <v>1883</v>
      </c>
      <c r="F733" s="662" t="s">
        <v>1884</v>
      </c>
      <c r="G733" s="662">
        <v>35</v>
      </c>
      <c r="H733" s="662">
        <v>38.299999999999997</v>
      </c>
      <c r="I733" s="662">
        <v>139</v>
      </c>
      <c r="J733" s="662">
        <v>51.8</v>
      </c>
      <c r="K733" s="662">
        <v>5</v>
      </c>
      <c r="L733" s="662">
        <v>10.199999999999999</v>
      </c>
      <c r="M733" s="662">
        <v>1.5</v>
      </c>
      <c r="N733" s="662" t="s">
        <v>1124</v>
      </c>
      <c r="O733" s="662" t="s">
        <v>22</v>
      </c>
      <c r="P733" s="662" t="s">
        <v>40</v>
      </c>
      <c r="Q733" s="667">
        <f t="shared" si="133"/>
        <v>35.638333000000003</v>
      </c>
      <c r="R733" s="667">
        <f t="shared" si="134"/>
        <v>139.86333300000001</v>
      </c>
      <c r="T733" s="668" t="s">
        <v>4605</v>
      </c>
      <c r="U733" s="668" t="s">
        <v>4605</v>
      </c>
      <c r="V733" s="668" t="s">
        <v>4605</v>
      </c>
      <c r="W733" s="668" t="s">
        <v>22</v>
      </c>
      <c r="X733" s="668" t="s">
        <v>22</v>
      </c>
      <c r="Y733" s="668" t="s">
        <v>22</v>
      </c>
      <c r="Z733" s="668" t="s">
        <v>22</v>
      </c>
      <c r="AB733" s="662" t="str">
        <f t="shared" si="124"/>
        <v>昭49.11.1</v>
      </c>
      <c r="AC733" s="662" t="str">
        <f t="shared" si="125"/>
        <v>昭51.12.13</v>
      </c>
      <c r="AD733" s="662" t="str">
        <f t="shared" si="128"/>
        <v>#</v>
      </c>
      <c r="AE733" s="662" t="str">
        <f t="shared" si="126"/>
        <v>昭51.12.13</v>
      </c>
      <c r="AF733" s="662" t="str">
        <f t="shared" si="129"/>
        <v>昭51.12.13</v>
      </c>
      <c r="AG733" s="662" t="str">
        <f t="shared" si="130"/>
        <v/>
      </c>
      <c r="AH733" s="662">
        <f t="shared" si="127"/>
        <v>9</v>
      </c>
      <c r="AI733" s="662" t="str">
        <f t="shared" si="131"/>
        <v>44</v>
      </c>
      <c r="AJ733" s="662" t="str">
        <f t="shared" si="132"/>
        <v>44_江戸川臨海</v>
      </c>
      <c r="AK733" s="693" t="str">
        <f>IFERROR(VLOOKUP(AJ733,観測点コードリスト!$L$2:$N$1665,3,FALSE),"")</f>
        <v>0370</v>
      </c>
    </row>
    <row r="734" spans="1:37">
      <c r="A734" s="662" t="s">
        <v>1851</v>
      </c>
      <c r="B734" s="662">
        <v>44166</v>
      </c>
      <c r="C734" s="662" t="s">
        <v>23</v>
      </c>
      <c r="D734" s="662" t="s">
        <v>1885</v>
      </c>
      <c r="E734" s="662" t="s">
        <v>1886</v>
      </c>
      <c r="F734" s="662" t="s">
        <v>1887</v>
      </c>
      <c r="G734" s="662">
        <v>35</v>
      </c>
      <c r="H734" s="662">
        <v>33.200000000000003</v>
      </c>
      <c r="I734" s="662">
        <v>139</v>
      </c>
      <c r="J734" s="662">
        <v>46.8</v>
      </c>
      <c r="K734" s="662">
        <v>6</v>
      </c>
      <c r="L734" s="662">
        <v>10</v>
      </c>
      <c r="M734" s="662" t="s">
        <v>22</v>
      </c>
      <c r="N734" s="662" t="s">
        <v>1888</v>
      </c>
      <c r="O734" s="662" t="s">
        <v>22</v>
      </c>
      <c r="P734" s="662" t="s">
        <v>36</v>
      </c>
      <c r="Q734" s="667">
        <f t="shared" si="133"/>
        <v>35.553333000000002</v>
      </c>
      <c r="R734" s="667">
        <f t="shared" si="134"/>
        <v>139.78</v>
      </c>
      <c r="T734" s="668" t="s">
        <v>4605</v>
      </c>
      <c r="U734" s="668" t="s">
        <v>4605</v>
      </c>
      <c r="V734" s="668" t="s">
        <v>4605</v>
      </c>
      <c r="W734" s="668" t="s">
        <v>22</v>
      </c>
      <c r="X734" s="668" t="s">
        <v>22</v>
      </c>
      <c r="Y734" s="668" t="s">
        <v>22</v>
      </c>
      <c r="Z734" s="668" t="s">
        <v>22</v>
      </c>
      <c r="AB734" s="662" t="str">
        <f t="shared" si="124"/>
        <v>昭49.11.1</v>
      </c>
      <c r="AC734" s="662" t="str">
        <f t="shared" si="125"/>
        <v>平5.10.12</v>
      </c>
      <c r="AD734" s="662" t="str">
        <f t="shared" si="128"/>
        <v>#</v>
      </c>
      <c r="AE734" s="662" t="str">
        <f t="shared" si="126"/>
        <v>平5.10.12</v>
      </c>
      <c r="AF734" s="662" t="str">
        <f t="shared" si="129"/>
        <v>平5.10.12</v>
      </c>
      <c r="AG734" s="662" t="str">
        <f t="shared" si="130"/>
        <v/>
      </c>
      <c r="AH734" s="662">
        <f t="shared" si="127"/>
        <v>8</v>
      </c>
      <c r="AI734" s="662" t="str">
        <f t="shared" si="131"/>
        <v>44</v>
      </c>
      <c r="AJ734" s="662" t="str">
        <f t="shared" si="132"/>
        <v>44_羽田</v>
      </c>
      <c r="AK734" s="693" t="str">
        <f>IFERROR(VLOOKUP(AJ734,観測点コードリスト!$L$2:$N$1665,3,FALSE),"")</f>
        <v>0371</v>
      </c>
    </row>
    <row r="735" spans="1:37" ht="18.75" customHeight="1">
      <c r="A735" s="662" t="s">
        <v>1851</v>
      </c>
      <c r="B735" s="662">
        <v>44172</v>
      </c>
      <c r="C735" s="662" t="s">
        <v>23</v>
      </c>
      <c r="D735" s="662" t="s">
        <v>1889</v>
      </c>
      <c r="E735" s="662" t="s">
        <v>1890</v>
      </c>
      <c r="F735" s="662" t="s">
        <v>1891</v>
      </c>
      <c r="G735" s="662">
        <v>34</v>
      </c>
      <c r="H735" s="662">
        <v>44.9</v>
      </c>
      <c r="I735" s="662">
        <v>139</v>
      </c>
      <c r="J735" s="662">
        <v>21.7</v>
      </c>
      <c r="K735" s="662">
        <v>74</v>
      </c>
      <c r="L735" s="662">
        <v>27.1</v>
      </c>
      <c r="M735" s="662" t="s">
        <v>22</v>
      </c>
      <c r="N735" s="662" t="s">
        <v>1892</v>
      </c>
      <c r="O735" s="662" t="s">
        <v>22</v>
      </c>
      <c r="P735" s="662" t="s">
        <v>22</v>
      </c>
      <c r="Q735" s="667">
        <f t="shared" si="133"/>
        <v>34.748333000000002</v>
      </c>
      <c r="R735" s="667">
        <f t="shared" si="134"/>
        <v>139.36166700000001</v>
      </c>
      <c r="T735" s="668" t="s">
        <v>4605</v>
      </c>
      <c r="U735" s="668" t="s">
        <v>4605</v>
      </c>
      <c r="V735" s="668" t="s">
        <v>4605</v>
      </c>
      <c r="W735" s="668" t="s">
        <v>22</v>
      </c>
      <c r="X735" s="668" t="s">
        <v>22</v>
      </c>
      <c r="Y735" s="668" t="s">
        <v>4605</v>
      </c>
      <c r="Z735" s="668" t="s">
        <v>22</v>
      </c>
      <c r="AB735" s="662" t="str">
        <f t="shared" si="124"/>
        <v>平3.12.18</v>
      </c>
      <c r="AC735" s="662" t="str">
        <f t="shared" si="125"/>
        <v>平3.12.18</v>
      </c>
      <c r="AD735" s="662" t="str">
        <f t="shared" si="128"/>
        <v>平</v>
      </c>
      <c r="AE735" s="662" t="str">
        <f t="shared" si="126"/>
        <v>平3.12.18</v>
      </c>
      <c r="AF735" s="662" t="str">
        <f t="shared" si="129"/>
        <v>平3.12.18</v>
      </c>
      <c r="AG735" s="662" t="str">
        <f t="shared" si="130"/>
        <v/>
      </c>
      <c r="AH735" s="662">
        <f t="shared" si="127"/>
        <v>8</v>
      </c>
      <c r="AI735" s="662" t="str">
        <f t="shared" si="131"/>
        <v>44</v>
      </c>
      <c r="AJ735" s="662" t="str">
        <f t="shared" si="132"/>
        <v>44_大島</v>
      </c>
      <c r="AK735" s="693" t="str">
        <f>IFERROR(VLOOKUP(AJ735,観測点コードリスト!$L$2:$N$1665,3,FALSE),"")</f>
        <v>47675</v>
      </c>
    </row>
    <row r="736" spans="1:37">
      <c r="A736" s="662" t="s">
        <v>1851</v>
      </c>
      <c r="B736" s="662">
        <v>44173</v>
      </c>
      <c r="C736" s="662" t="s">
        <v>23</v>
      </c>
      <c r="D736" s="662" t="s">
        <v>1893</v>
      </c>
      <c r="E736" s="662" t="s">
        <v>1894</v>
      </c>
      <c r="F736" s="662" t="s">
        <v>1895</v>
      </c>
      <c r="G736" s="662">
        <v>34</v>
      </c>
      <c r="H736" s="662">
        <v>46.9</v>
      </c>
      <c r="I736" s="662">
        <v>139</v>
      </c>
      <c r="J736" s="662">
        <v>21.6</v>
      </c>
      <c r="K736" s="662">
        <v>38</v>
      </c>
      <c r="L736" s="662">
        <v>9</v>
      </c>
      <c r="M736" s="662" t="s">
        <v>22</v>
      </c>
      <c r="N736" s="662" t="s">
        <v>35</v>
      </c>
      <c r="O736" s="662" t="s">
        <v>22</v>
      </c>
      <c r="P736" s="662" t="s">
        <v>36</v>
      </c>
      <c r="Q736" s="667">
        <f t="shared" si="133"/>
        <v>34.781666999999999</v>
      </c>
      <c r="R736" s="667">
        <f t="shared" si="134"/>
        <v>139.36000000000001</v>
      </c>
      <c r="T736" s="668" t="s">
        <v>4605</v>
      </c>
      <c r="U736" s="668" t="s">
        <v>4605</v>
      </c>
      <c r="V736" s="668" t="s">
        <v>4605</v>
      </c>
      <c r="W736" s="668" t="s">
        <v>22</v>
      </c>
      <c r="X736" s="668" t="s">
        <v>22</v>
      </c>
      <c r="Y736" s="668" t="s">
        <v>22</v>
      </c>
      <c r="Z736" s="668" t="s">
        <v>22</v>
      </c>
      <c r="AB736" s="662" t="str">
        <f t="shared" si="124"/>
        <v>平15.1.1</v>
      </c>
      <c r="AC736" s="662" t="str">
        <f t="shared" si="125"/>
        <v>平15.1.1</v>
      </c>
      <c r="AD736" s="662" t="str">
        <f t="shared" si="128"/>
        <v>平</v>
      </c>
      <c r="AE736" s="662" t="str">
        <f t="shared" si="126"/>
        <v>平15.1.1</v>
      </c>
      <c r="AF736" s="662" t="str">
        <f t="shared" si="129"/>
        <v>平15.1.1</v>
      </c>
      <c r="AG736" s="662" t="str">
        <f t="shared" si="130"/>
        <v/>
      </c>
      <c r="AH736" s="662">
        <f t="shared" si="127"/>
        <v>7</v>
      </c>
      <c r="AI736" s="662" t="str">
        <f t="shared" si="131"/>
        <v>44</v>
      </c>
      <c r="AJ736" s="662" t="str">
        <f t="shared" si="132"/>
        <v>44_大島北ノ山</v>
      </c>
      <c r="AK736" s="693" t="str">
        <f>IFERROR(VLOOKUP(AJ736,観測点コードリスト!$L$2:$N$1665,3,FALSE),"")</f>
        <v>1467</v>
      </c>
    </row>
    <row r="737" spans="1:37" hidden="1">
      <c r="A737" s="662" t="s">
        <v>1851</v>
      </c>
      <c r="B737" s="662">
        <v>44191</v>
      </c>
      <c r="C737" s="662" t="s">
        <v>72</v>
      </c>
      <c r="D737" s="662" t="s">
        <v>1896</v>
      </c>
      <c r="E737" s="662" t="s">
        <v>1897</v>
      </c>
      <c r="F737" s="662" t="s">
        <v>1898</v>
      </c>
      <c r="G737" s="662">
        <v>34</v>
      </c>
      <c r="H737" s="662">
        <v>31.7</v>
      </c>
      <c r="I737" s="662">
        <v>139</v>
      </c>
      <c r="J737" s="662">
        <v>16.899999999999999</v>
      </c>
      <c r="K737" s="662">
        <v>100</v>
      </c>
      <c r="L737" s="662" t="s">
        <v>22</v>
      </c>
      <c r="M737" s="662" t="s">
        <v>22</v>
      </c>
      <c r="N737" s="662" t="s">
        <v>1899</v>
      </c>
      <c r="O737" s="662" t="s">
        <v>22</v>
      </c>
      <c r="P737" s="662" t="s">
        <v>22</v>
      </c>
      <c r="Q737" s="667">
        <f t="shared" si="133"/>
        <v>34.528333000000003</v>
      </c>
      <c r="R737" s="667">
        <f t="shared" si="134"/>
        <v>139.281667</v>
      </c>
      <c r="T737" s="668" t="s">
        <v>4605</v>
      </c>
      <c r="U737" s="668" t="s">
        <v>22</v>
      </c>
      <c r="V737" s="668" t="s">
        <v>22</v>
      </c>
      <c r="W737" s="668" t="s">
        <v>22</v>
      </c>
      <c r="X737" s="668" t="s">
        <v>22</v>
      </c>
      <c r="Y737" s="668" t="s">
        <v>22</v>
      </c>
      <c r="Z737" s="668" t="s">
        <v>22</v>
      </c>
      <c r="AB737" s="662" t="str">
        <f t="shared" si="124"/>
        <v>平26.7.25</v>
      </c>
      <c r="AC737" s="662" t="str">
        <f t="shared" si="125"/>
        <v>平26.7.25</v>
      </c>
      <c r="AD737" s="662" t="str">
        <f t="shared" si="128"/>
        <v>平</v>
      </c>
      <c r="AE737" s="662" t="str">
        <f t="shared" si="126"/>
        <v>平26.7.25</v>
      </c>
      <c r="AF737" s="662" t="str">
        <f t="shared" si="129"/>
        <v>平26.7.25</v>
      </c>
      <c r="AG737" s="662" t="str">
        <f t="shared" si="130"/>
        <v/>
      </c>
      <c r="AH737" s="662">
        <f t="shared" si="127"/>
        <v>8</v>
      </c>
      <c r="AI737" s="662" t="str">
        <f t="shared" si="131"/>
        <v>44</v>
      </c>
      <c r="AJ737" s="662" t="str">
        <f t="shared" si="132"/>
        <v>44_利島</v>
      </c>
      <c r="AK737" s="693" t="str">
        <f>IFERROR(VLOOKUP(AJ737,観測点コードリスト!$L$2:$N$1665,3,FALSE),"")</f>
        <v>1646</v>
      </c>
    </row>
    <row r="738" spans="1:37">
      <c r="A738" s="662" t="s">
        <v>1851</v>
      </c>
      <c r="B738" s="662">
        <v>44207</v>
      </c>
      <c r="C738" s="662" t="s">
        <v>23</v>
      </c>
      <c r="D738" s="662" t="s">
        <v>1900</v>
      </c>
      <c r="E738" s="662" t="s">
        <v>1901</v>
      </c>
      <c r="F738" s="662" t="s">
        <v>1902</v>
      </c>
      <c r="G738" s="662">
        <v>34</v>
      </c>
      <c r="H738" s="662">
        <v>22.1</v>
      </c>
      <c r="I738" s="662">
        <v>139</v>
      </c>
      <c r="J738" s="662">
        <v>16.100000000000001</v>
      </c>
      <c r="K738" s="662">
        <v>29</v>
      </c>
      <c r="L738" s="662">
        <v>10</v>
      </c>
      <c r="M738" s="662" t="s">
        <v>22</v>
      </c>
      <c r="N738" s="662" t="s">
        <v>35</v>
      </c>
      <c r="O738" s="662" t="s">
        <v>22</v>
      </c>
      <c r="P738" s="662" t="s">
        <v>36</v>
      </c>
      <c r="Q738" s="667">
        <f t="shared" si="133"/>
        <v>34.368333</v>
      </c>
      <c r="R738" s="667">
        <f t="shared" si="134"/>
        <v>139.26833300000001</v>
      </c>
      <c r="T738" s="668" t="s">
        <v>4605</v>
      </c>
      <c r="U738" s="668" t="s">
        <v>4605</v>
      </c>
      <c r="V738" s="668" t="s">
        <v>4605</v>
      </c>
      <c r="W738" s="668" t="s">
        <v>22</v>
      </c>
      <c r="X738" s="668" t="s">
        <v>22</v>
      </c>
      <c r="Y738" s="668" t="s">
        <v>22</v>
      </c>
      <c r="Z738" s="668" t="s">
        <v>22</v>
      </c>
      <c r="AB738" s="662" t="str">
        <f t="shared" si="124"/>
        <v>平15.1.1</v>
      </c>
      <c r="AC738" s="662" t="str">
        <f t="shared" si="125"/>
        <v>平15.1.1</v>
      </c>
      <c r="AD738" s="662" t="str">
        <f t="shared" si="128"/>
        <v>平</v>
      </c>
      <c r="AE738" s="662" t="str">
        <f t="shared" si="126"/>
        <v>平15.1.1</v>
      </c>
      <c r="AF738" s="662" t="str">
        <f t="shared" si="129"/>
        <v>平15.1.1</v>
      </c>
      <c r="AG738" s="662" t="str">
        <f t="shared" si="130"/>
        <v/>
      </c>
      <c r="AH738" s="662">
        <f t="shared" si="127"/>
        <v>7</v>
      </c>
      <c r="AI738" s="662" t="str">
        <f t="shared" si="131"/>
        <v>44</v>
      </c>
      <c r="AJ738" s="662" t="str">
        <f t="shared" si="132"/>
        <v>44_新島</v>
      </c>
      <c r="AK738" s="693" t="str">
        <f>IFERROR(VLOOKUP(AJ738,観測点コードリスト!$L$2:$N$1665,3,FALSE),"")</f>
        <v>1134</v>
      </c>
    </row>
    <row r="739" spans="1:37">
      <c r="A739" s="662" t="s">
        <v>1851</v>
      </c>
      <c r="B739" s="662">
        <v>44216</v>
      </c>
      <c r="C739" s="662" t="s">
        <v>23</v>
      </c>
      <c r="D739" s="662" t="s">
        <v>1903</v>
      </c>
      <c r="E739" s="662" t="s">
        <v>1904</v>
      </c>
      <c r="F739" s="662" t="s">
        <v>1905</v>
      </c>
      <c r="G739" s="662">
        <v>34</v>
      </c>
      <c r="H739" s="662">
        <v>11.3</v>
      </c>
      <c r="I739" s="662">
        <v>139</v>
      </c>
      <c r="J739" s="662">
        <v>8</v>
      </c>
      <c r="K739" s="662">
        <v>138</v>
      </c>
      <c r="L739" s="662">
        <v>10</v>
      </c>
      <c r="M739" s="662" t="s">
        <v>22</v>
      </c>
      <c r="N739" s="662" t="s">
        <v>35</v>
      </c>
      <c r="O739" s="662" t="s">
        <v>22</v>
      </c>
      <c r="P739" s="662" t="s">
        <v>36</v>
      </c>
      <c r="Q739" s="667">
        <f t="shared" si="133"/>
        <v>34.188333</v>
      </c>
      <c r="R739" s="667">
        <f t="shared" si="134"/>
        <v>139.13333299999999</v>
      </c>
      <c r="T739" s="668" t="s">
        <v>4605</v>
      </c>
      <c r="U739" s="668" t="s">
        <v>4605</v>
      </c>
      <c r="V739" s="668" t="s">
        <v>4605</v>
      </c>
      <c r="W739" s="668" t="s">
        <v>22</v>
      </c>
      <c r="X739" s="668" t="s">
        <v>22</v>
      </c>
      <c r="Y739" s="668" t="s">
        <v>22</v>
      </c>
      <c r="Z739" s="668" t="s">
        <v>22</v>
      </c>
      <c r="AB739" s="662" t="str">
        <f t="shared" si="124"/>
        <v>平15.1.1</v>
      </c>
      <c r="AC739" s="662" t="str">
        <f t="shared" si="125"/>
        <v>平15.1.1</v>
      </c>
      <c r="AD739" s="662" t="str">
        <f t="shared" si="128"/>
        <v>平</v>
      </c>
      <c r="AE739" s="662" t="str">
        <f t="shared" si="126"/>
        <v>平15.1.1</v>
      </c>
      <c r="AF739" s="662" t="str">
        <f t="shared" si="129"/>
        <v>平15.1.1</v>
      </c>
      <c r="AG739" s="662" t="str">
        <f t="shared" si="130"/>
        <v/>
      </c>
      <c r="AH739" s="662">
        <f t="shared" si="127"/>
        <v>7</v>
      </c>
      <c r="AI739" s="662" t="str">
        <f t="shared" si="131"/>
        <v>44</v>
      </c>
      <c r="AJ739" s="662" t="str">
        <f t="shared" si="132"/>
        <v>44_神津島</v>
      </c>
      <c r="AK739" s="693" t="str">
        <f>IFERROR(VLOOKUP(AJ739,観測点コードリスト!$L$2:$N$1665,3,FALSE),"")</f>
        <v>1505</v>
      </c>
    </row>
    <row r="740" spans="1:37">
      <c r="A740" s="662" t="s">
        <v>1851</v>
      </c>
      <c r="B740" s="662">
        <v>44226</v>
      </c>
      <c r="C740" s="662" t="s">
        <v>23</v>
      </c>
      <c r="D740" s="662" t="s">
        <v>1906</v>
      </c>
      <c r="E740" s="662" t="s">
        <v>1907</v>
      </c>
      <c r="F740" s="662" t="s">
        <v>1908</v>
      </c>
      <c r="G740" s="662">
        <v>34</v>
      </c>
      <c r="H740" s="662">
        <v>7.4</v>
      </c>
      <c r="I740" s="662">
        <v>139</v>
      </c>
      <c r="J740" s="662">
        <v>31.2</v>
      </c>
      <c r="K740" s="662">
        <v>38</v>
      </c>
      <c r="L740" s="662">
        <v>13.2</v>
      </c>
      <c r="M740" s="662" t="s">
        <v>22</v>
      </c>
      <c r="N740" s="662" t="s">
        <v>851</v>
      </c>
      <c r="O740" s="662" t="s">
        <v>22</v>
      </c>
      <c r="P740" s="662" t="s">
        <v>22</v>
      </c>
      <c r="Q740" s="667">
        <f t="shared" si="133"/>
        <v>34.123333000000002</v>
      </c>
      <c r="R740" s="667">
        <f t="shared" si="134"/>
        <v>139.52000000000001</v>
      </c>
      <c r="T740" s="668" t="s">
        <v>4605</v>
      </c>
      <c r="U740" s="668" t="s">
        <v>4605</v>
      </c>
      <c r="V740" s="668" t="s">
        <v>4605</v>
      </c>
      <c r="W740" s="668" t="s">
        <v>22</v>
      </c>
      <c r="X740" s="668" t="s">
        <v>22</v>
      </c>
      <c r="Y740" s="668" t="s">
        <v>4605</v>
      </c>
      <c r="Z740" s="668" t="s">
        <v>22</v>
      </c>
      <c r="AB740" s="662" t="str">
        <f t="shared" si="124"/>
        <v>昭49.11.1</v>
      </c>
      <c r="AC740" s="662" t="str">
        <f t="shared" si="125"/>
        <v>昭50.12.10</v>
      </c>
      <c r="AD740" s="662" t="str">
        <f t="shared" si="128"/>
        <v>#</v>
      </c>
      <c r="AE740" s="662" t="str">
        <f t="shared" si="126"/>
        <v>昭50.12.10</v>
      </c>
      <c r="AF740" s="662" t="str">
        <f t="shared" si="129"/>
        <v>昭50.12.10</v>
      </c>
      <c r="AG740" s="662" t="str">
        <f t="shared" si="130"/>
        <v/>
      </c>
      <c r="AH740" s="662">
        <f t="shared" si="127"/>
        <v>9</v>
      </c>
      <c r="AI740" s="662" t="str">
        <f t="shared" si="131"/>
        <v>44</v>
      </c>
      <c r="AJ740" s="662" t="str">
        <f t="shared" si="132"/>
        <v>44_三宅島</v>
      </c>
      <c r="AK740" s="693" t="str">
        <f>IFERROR(VLOOKUP(AJ740,観測点コードリスト!$L$2:$N$1665,3,FALSE),"")</f>
        <v>47677</v>
      </c>
    </row>
    <row r="741" spans="1:37">
      <c r="A741" s="662" t="s">
        <v>1851</v>
      </c>
      <c r="B741" s="662">
        <v>44228</v>
      </c>
      <c r="C741" s="662" t="s">
        <v>23</v>
      </c>
      <c r="D741" s="662" t="s">
        <v>1909</v>
      </c>
      <c r="E741" s="662" t="s">
        <v>1910</v>
      </c>
      <c r="F741" s="662" t="s">
        <v>1911</v>
      </c>
      <c r="G741" s="662">
        <v>34</v>
      </c>
      <c r="H741" s="662">
        <v>4.4000000000000004</v>
      </c>
      <c r="I741" s="662">
        <v>139</v>
      </c>
      <c r="J741" s="662">
        <v>33.6</v>
      </c>
      <c r="K741" s="662">
        <v>20</v>
      </c>
      <c r="L741" s="662">
        <v>6.5</v>
      </c>
      <c r="M741" s="662" t="s">
        <v>22</v>
      </c>
      <c r="N741" s="662" t="s">
        <v>1912</v>
      </c>
      <c r="O741" s="662" t="s">
        <v>22</v>
      </c>
      <c r="P741" s="662" t="s">
        <v>36</v>
      </c>
      <c r="Q741" s="667">
        <f t="shared" si="133"/>
        <v>34.073332999999998</v>
      </c>
      <c r="R741" s="667">
        <f t="shared" si="134"/>
        <v>139.56</v>
      </c>
      <c r="T741" s="668" t="s">
        <v>4605</v>
      </c>
      <c r="U741" s="668" t="s">
        <v>4605</v>
      </c>
      <c r="V741" s="668" t="s">
        <v>4605</v>
      </c>
      <c r="W741" s="668" t="s">
        <v>22</v>
      </c>
      <c r="X741" s="668" t="s">
        <v>22</v>
      </c>
      <c r="Y741" s="668" t="s">
        <v>22</v>
      </c>
      <c r="Z741" s="668" t="s">
        <v>22</v>
      </c>
      <c r="AB741" s="662" t="str">
        <f t="shared" si="124"/>
        <v>平12.9.11</v>
      </c>
      <c r="AC741" s="662" t="str">
        <f t="shared" si="125"/>
        <v>平12.9.11</v>
      </c>
      <c r="AD741" s="662" t="str">
        <f t="shared" si="128"/>
        <v>平</v>
      </c>
      <c r="AE741" s="662" t="str">
        <f t="shared" si="126"/>
        <v>平12.9.11</v>
      </c>
      <c r="AF741" s="662" t="str">
        <f t="shared" si="129"/>
        <v>平12.9.11</v>
      </c>
      <c r="AG741" s="662" t="str">
        <f t="shared" si="130"/>
        <v/>
      </c>
      <c r="AH741" s="662">
        <f t="shared" si="127"/>
        <v>8</v>
      </c>
      <c r="AI741" s="662" t="str">
        <f t="shared" si="131"/>
        <v>44</v>
      </c>
      <c r="AJ741" s="662" t="str">
        <f t="shared" si="132"/>
        <v>44_三宅坪田</v>
      </c>
      <c r="AK741" s="693" t="str">
        <f>IFERROR(VLOOKUP(AJ741,観測点コードリスト!$L$2:$N$1665,3,FALSE),"")</f>
        <v>1506</v>
      </c>
    </row>
    <row r="742" spans="1:37">
      <c r="A742" s="662" t="s">
        <v>1851</v>
      </c>
      <c r="B742" s="662">
        <v>44262</v>
      </c>
      <c r="C742" s="662" t="s">
        <v>23</v>
      </c>
      <c r="D742" s="662" t="s">
        <v>1913</v>
      </c>
      <c r="E742" s="662" t="s">
        <v>1914</v>
      </c>
      <c r="F742" s="662" t="s">
        <v>1915</v>
      </c>
      <c r="G742" s="662">
        <v>33</v>
      </c>
      <c r="H742" s="662">
        <v>6.9</v>
      </c>
      <c r="I742" s="662">
        <v>139</v>
      </c>
      <c r="J742" s="662">
        <v>47.1</v>
      </c>
      <c r="K742" s="662">
        <v>92</v>
      </c>
      <c r="L742" s="662">
        <v>10.3</v>
      </c>
      <c r="M742" s="662" t="s">
        <v>22</v>
      </c>
      <c r="N742" s="662" t="s">
        <v>35</v>
      </c>
      <c r="O742" s="662" t="s">
        <v>22</v>
      </c>
      <c r="P742" s="662" t="s">
        <v>36</v>
      </c>
      <c r="Q742" s="667">
        <f t="shared" si="133"/>
        <v>33.115000000000002</v>
      </c>
      <c r="R742" s="667">
        <f t="shared" si="134"/>
        <v>139.785</v>
      </c>
      <c r="T742" s="668" t="s">
        <v>4605</v>
      </c>
      <c r="U742" s="668" t="s">
        <v>4605</v>
      </c>
      <c r="V742" s="668" t="s">
        <v>4605</v>
      </c>
      <c r="W742" s="668" t="s">
        <v>22</v>
      </c>
      <c r="X742" s="668" t="s">
        <v>22</v>
      </c>
      <c r="Y742" s="668" t="s">
        <v>22</v>
      </c>
      <c r="Z742" s="668" t="s">
        <v>22</v>
      </c>
      <c r="AB742" s="662" t="str">
        <f t="shared" si="124"/>
        <v>平15.1.1</v>
      </c>
      <c r="AC742" s="662" t="str">
        <f t="shared" si="125"/>
        <v>平15.1.1</v>
      </c>
      <c r="AD742" s="662" t="str">
        <f t="shared" si="128"/>
        <v>平</v>
      </c>
      <c r="AE742" s="662" t="str">
        <f t="shared" si="126"/>
        <v>平15.1.1</v>
      </c>
      <c r="AF742" s="662" t="str">
        <f t="shared" si="129"/>
        <v>平15.1.1</v>
      </c>
      <c r="AG742" s="662" t="str">
        <f t="shared" si="130"/>
        <v/>
      </c>
      <c r="AH742" s="662">
        <f t="shared" si="127"/>
        <v>7</v>
      </c>
      <c r="AI742" s="662" t="str">
        <f t="shared" si="131"/>
        <v>44</v>
      </c>
      <c r="AJ742" s="662" t="str">
        <f t="shared" si="132"/>
        <v>44_八重見ヶ原</v>
      </c>
      <c r="AK742" s="693" t="str">
        <f>IFERROR(VLOOKUP(AJ742,観測点コードリスト!$L$2:$N$1665,3,FALSE),"")</f>
        <v>1468</v>
      </c>
    </row>
    <row r="743" spans="1:37" hidden="1">
      <c r="A743" s="662" t="s">
        <v>1851</v>
      </c>
      <c r="B743" s="662">
        <v>44263</v>
      </c>
      <c r="C743" s="662" t="s">
        <v>23</v>
      </c>
      <c r="D743" s="662" t="s">
        <v>1916</v>
      </c>
      <c r="E743" s="662" t="s">
        <v>1917</v>
      </c>
      <c r="F743" s="662" t="s">
        <v>1918</v>
      </c>
      <c r="G743" s="662">
        <v>33</v>
      </c>
      <c r="H743" s="662">
        <v>7.3</v>
      </c>
      <c r="I743" s="662">
        <v>139</v>
      </c>
      <c r="J743" s="662">
        <v>46.7</v>
      </c>
      <c r="K743" s="662">
        <v>151</v>
      </c>
      <c r="L743" s="662" t="s">
        <v>22</v>
      </c>
      <c r="M743" s="662" t="s">
        <v>22</v>
      </c>
      <c r="N743" s="662" t="s">
        <v>1919</v>
      </c>
      <c r="O743" s="662" t="s">
        <v>22</v>
      </c>
      <c r="P743" s="662" t="s">
        <v>630</v>
      </c>
      <c r="Q743" s="667">
        <f t="shared" si="133"/>
        <v>33.121667000000002</v>
      </c>
      <c r="R743" s="667">
        <f t="shared" si="134"/>
        <v>139.778333</v>
      </c>
      <c r="T743" s="668" t="s">
        <v>4605</v>
      </c>
      <c r="U743" s="668" t="s">
        <v>4605</v>
      </c>
      <c r="V743" s="668" t="s">
        <v>22</v>
      </c>
      <c r="W743" s="668" t="s">
        <v>22</v>
      </c>
      <c r="X743" s="668" t="s">
        <v>22</v>
      </c>
      <c r="Y743" s="668" t="s">
        <v>22</v>
      </c>
      <c r="Z743" s="668" t="s">
        <v>22</v>
      </c>
      <c r="AB743" s="662" t="str">
        <f t="shared" si="124"/>
        <v>昭50.3.13</v>
      </c>
      <c r="AC743" s="662" t="str">
        <f t="shared" si="125"/>
        <v>昭50.3.13</v>
      </c>
      <c r="AD743" s="662" t="str">
        <f t="shared" si="128"/>
        <v>昭</v>
      </c>
      <c r="AE743" s="662" t="str">
        <f t="shared" si="126"/>
        <v>昭50.3.13</v>
      </c>
      <c r="AF743" s="662" t="str">
        <f t="shared" si="129"/>
        <v>昭50.3.13</v>
      </c>
      <c r="AG743" s="662" t="str">
        <f t="shared" si="130"/>
        <v/>
      </c>
      <c r="AH743" s="662">
        <f t="shared" si="127"/>
        <v>8</v>
      </c>
      <c r="AI743" s="662" t="str">
        <f t="shared" si="131"/>
        <v>44</v>
      </c>
      <c r="AJ743" s="662" t="str">
        <f t="shared" si="132"/>
        <v>44_八丈島</v>
      </c>
      <c r="AK743" s="693" t="str">
        <f>IFERROR(VLOOKUP(AJ743,観測点コードリスト!$L$2:$N$1665,3,FALSE),"")</f>
        <v>47678</v>
      </c>
    </row>
    <row r="744" spans="1:37">
      <c r="A744" s="662" t="s">
        <v>1851</v>
      </c>
      <c r="B744" s="662">
        <v>44263</v>
      </c>
      <c r="C744" s="662" t="s">
        <v>23</v>
      </c>
      <c r="D744" s="662" t="s">
        <v>1916</v>
      </c>
      <c r="E744" s="662" t="s">
        <v>1917</v>
      </c>
      <c r="F744" s="662" t="s">
        <v>1920</v>
      </c>
      <c r="G744" s="662">
        <v>33</v>
      </c>
      <c r="H744" s="662">
        <v>6.2</v>
      </c>
      <c r="I744" s="662">
        <v>139</v>
      </c>
      <c r="J744" s="662">
        <v>47</v>
      </c>
      <c r="K744" s="662">
        <v>74</v>
      </c>
      <c r="L744" s="662">
        <v>18.100000000000001</v>
      </c>
      <c r="M744" s="662" t="s">
        <v>22</v>
      </c>
      <c r="N744" s="662" t="s">
        <v>1919</v>
      </c>
      <c r="O744" s="662" t="s">
        <v>22</v>
      </c>
      <c r="P744" s="662" t="s">
        <v>632</v>
      </c>
      <c r="Q744" s="667">
        <f t="shared" si="133"/>
        <v>33.103332999999999</v>
      </c>
      <c r="R744" s="667">
        <f t="shared" si="134"/>
        <v>139.783333</v>
      </c>
      <c r="T744" s="668" t="s">
        <v>22</v>
      </c>
      <c r="U744" s="668" t="s">
        <v>22</v>
      </c>
      <c r="V744" s="668" t="s">
        <v>4605</v>
      </c>
      <c r="W744" s="668" t="s">
        <v>22</v>
      </c>
      <c r="X744" s="668" t="s">
        <v>22</v>
      </c>
      <c r="Y744" s="668" t="s">
        <v>4605</v>
      </c>
      <c r="Z744" s="668" t="s">
        <v>22</v>
      </c>
      <c r="AB744" s="662" t="str">
        <f t="shared" si="124"/>
        <v>-</v>
      </c>
      <c r="AC744" s="662" t="str">
        <f t="shared" si="125"/>
        <v>昭50.3.13</v>
      </c>
      <c r="AD744" s="662" t="str">
        <f t="shared" si="128"/>
        <v>昭</v>
      </c>
      <c r="AE744" s="662" t="str">
        <f t="shared" si="126"/>
        <v>昭50.3.13</v>
      </c>
      <c r="AF744" s="662" t="str">
        <f t="shared" si="129"/>
        <v>昭50.3.13</v>
      </c>
      <c r="AG744" s="662" t="str">
        <f t="shared" si="130"/>
        <v/>
      </c>
      <c r="AH744" s="662">
        <f t="shared" si="127"/>
        <v>8</v>
      </c>
      <c r="AI744" s="662" t="str">
        <f t="shared" si="131"/>
        <v>44</v>
      </c>
      <c r="AJ744" s="662" t="str">
        <f t="shared" si="132"/>
        <v>44_八丈島</v>
      </c>
      <c r="AK744" s="693" t="str">
        <f>IFERROR(VLOOKUP(AJ744,観測点コードリスト!$L$2:$N$1665,3,FALSE),"")</f>
        <v>47678</v>
      </c>
    </row>
    <row r="745" spans="1:37" ht="18.75" hidden="1" customHeight="1">
      <c r="A745" s="662" t="s">
        <v>1851</v>
      </c>
      <c r="B745" s="662">
        <v>44281</v>
      </c>
      <c r="C745" s="662" t="s">
        <v>72</v>
      </c>
      <c r="D745" s="662" t="s">
        <v>1921</v>
      </c>
      <c r="E745" s="662" t="s">
        <v>1922</v>
      </c>
      <c r="F745" s="662" t="s">
        <v>1923</v>
      </c>
      <c r="G745" s="662">
        <v>32</v>
      </c>
      <c r="H745" s="662">
        <v>28</v>
      </c>
      <c r="I745" s="662">
        <v>139</v>
      </c>
      <c r="J745" s="662">
        <v>45.6</v>
      </c>
      <c r="K745" s="662">
        <v>272</v>
      </c>
      <c r="L745" s="662" t="s">
        <v>22</v>
      </c>
      <c r="M745" s="662" t="s">
        <v>22</v>
      </c>
      <c r="N745" s="662" t="s">
        <v>1924</v>
      </c>
      <c r="O745" s="662" t="s">
        <v>22</v>
      </c>
      <c r="P745" s="662" t="s">
        <v>22</v>
      </c>
      <c r="Q745" s="667">
        <f t="shared" si="133"/>
        <v>32.466667000000001</v>
      </c>
      <c r="R745" s="667">
        <f t="shared" si="134"/>
        <v>139.76</v>
      </c>
      <c r="T745" s="668" t="s">
        <v>4605</v>
      </c>
      <c r="U745" s="668" t="s">
        <v>22</v>
      </c>
      <c r="V745" s="668" t="s">
        <v>22</v>
      </c>
      <c r="W745" s="668" t="s">
        <v>22</v>
      </c>
      <c r="X745" s="668" t="s">
        <v>22</v>
      </c>
      <c r="Y745" s="668" t="s">
        <v>22</v>
      </c>
      <c r="Z745" s="668" t="s">
        <v>22</v>
      </c>
      <c r="AB745" s="662" t="str">
        <f t="shared" si="124"/>
        <v>平26.7.31</v>
      </c>
      <c r="AC745" s="662" t="str">
        <f t="shared" si="125"/>
        <v>平26.7.31</v>
      </c>
      <c r="AD745" s="662" t="str">
        <f t="shared" si="128"/>
        <v>平</v>
      </c>
      <c r="AE745" s="662" t="str">
        <f t="shared" si="126"/>
        <v>平26.7.31</v>
      </c>
      <c r="AF745" s="662" t="str">
        <f t="shared" si="129"/>
        <v>平26.7.31</v>
      </c>
      <c r="AG745" s="662" t="str">
        <f t="shared" si="130"/>
        <v/>
      </c>
      <c r="AH745" s="662">
        <f t="shared" si="127"/>
        <v>8</v>
      </c>
      <c r="AI745" s="662" t="str">
        <f t="shared" si="131"/>
        <v>44</v>
      </c>
      <c r="AJ745" s="662" t="str">
        <f t="shared" si="132"/>
        <v>44_青ヶ島</v>
      </c>
      <c r="AK745" s="693" t="str">
        <f>IFERROR(VLOOKUP(AJ745,観測点コードリスト!$L$2:$N$1665,3,FALSE),"")</f>
        <v>1648</v>
      </c>
    </row>
    <row r="746" spans="1:37" ht="18.75" customHeight="1">
      <c r="A746" s="662" t="s">
        <v>1851</v>
      </c>
      <c r="B746" s="662">
        <v>44301</v>
      </c>
      <c r="C746" s="662" t="s">
        <v>23</v>
      </c>
      <c r="D746" s="662" t="s">
        <v>1925</v>
      </c>
      <c r="E746" s="662" t="s">
        <v>1926</v>
      </c>
      <c r="F746" s="662" t="s">
        <v>1927</v>
      </c>
      <c r="G746" s="662">
        <v>27</v>
      </c>
      <c r="H746" s="662">
        <v>5.5</v>
      </c>
      <c r="I746" s="662">
        <v>142</v>
      </c>
      <c r="J746" s="662">
        <v>11.4</v>
      </c>
      <c r="K746" s="662">
        <v>3</v>
      </c>
      <c r="L746" s="662">
        <v>15.8</v>
      </c>
      <c r="M746" s="662" t="s">
        <v>22</v>
      </c>
      <c r="N746" s="662" t="s">
        <v>1928</v>
      </c>
      <c r="O746" s="662" t="s">
        <v>22</v>
      </c>
      <c r="P746" s="662" t="s">
        <v>22</v>
      </c>
      <c r="Q746" s="667">
        <f t="shared" si="133"/>
        <v>27.091667000000001</v>
      </c>
      <c r="R746" s="667">
        <f t="shared" si="134"/>
        <v>142.19</v>
      </c>
      <c r="T746" s="668" t="s">
        <v>4605</v>
      </c>
      <c r="U746" s="668" t="s">
        <v>4605</v>
      </c>
      <c r="V746" s="668" t="s">
        <v>4605</v>
      </c>
      <c r="W746" s="668" t="s">
        <v>22</v>
      </c>
      <c r="X746" s="668" t="s">
        <v>22</v>
      </c>
      <c r="Y746" s="668" t="s">
        <v>4605</v>
      </c>
      <c r="Z746" s="668" t="s">
        <v>4605</v>
      </c>
      <c r="AB746" s="662" t="str">
        <f t="shared" si="124"/>
        <v>昭61.3.18</v>
      </c>
      <c r="AC746" s="662" t="str">
        <f t="shared" si="125"/>
        <v>昭61.3.18</v>
      </c>
      <c r="AD746" s="662" t="str">
        <f t="shared" si="128"/>
        <v>昭</v>
      </c>
      <c r="AE746" s="662" t="str">
        <f t="shared" si="126"/>
        <v>昭61.3.18</v>
      </c>
      <c r="AF746" s="662" t="str">
        <f t="shared" si="129"/>
        <v>昭61.3.18</v>
      </c>
      <c r="AG746" s="662" t="str">
        <f t="shared" si="130"/>
        <v/>
      </c>
      <c r="AH746" s="662">
        <f t="shared" si="127"/>
        <v>8</v>
      </c>
      <c r="AI746" s="662" t="str">
        <f t="shared" si="131"/>
        <v>44</v>
      </c>
      <c r="AJ746" s="662" t="str">
        <f t="shared" si="132"/>
        <v>44_父島</v>
      </c>
      <c r="AK746" s="693" t="str">
        <f>IFERROR(VLOOKUP(AJ746,観測点コードリスト!$L$2:$N$1665,3,FALSE),"")</f>
        <v>47971</v>
      </c>
    </row>
    <row r="747" spans="1:37" hidden="1">
      <c r="A747" s="662" t="s">
        <v>1851</v>
      </c>
      <c r="B747" s="662">
        <v>44316</v>
      </c>
      <c r="C747" s="662" t="s">
        <v>72</v>
      </c>
      <c r="D747" s="662" t="s">
        <v>1929</v>
      </c>
      <c r="E747" s="662" t="s">
        <v>1930</v>
      </c>
      <c r="F747" s="662" t="s">
        <v>1931</v>
      </c>
      <c r="G747" s="662">
        <v>26</v>
      </c>
      <c r="H747" s="662">
        <v>38.1</v>
      </c>
      <c r="I747" s="662">
        <v>142</v>
      </c>
      <c r="J747" s="662">
        <v>9.6999999999999993</v>
      </c>
      <c r="K747" s="662">
        <v>32</v>
      </c>
      <c r="L747" s="662" t="s">
        <v>22</v>
      </c>
      <c r="M747" s="662" t="s">
        <v>22</v>
      </c>
      <c r="N747" s="662" t="s">
        <v>1932</v>
      </c>
      <c r="O747" s="662" t="s">
        <v>22</v>
      </c>
      <c r="P747" s="662" t="s">
        <v>22</v>
      </c>
      <c r="Q747" s="667">
        <f t="shared" si="133"/>
        <v>26.635000000000002</v>
      </c>
      <c r="R747" s="667">
        <f t="shared" si="134"/>
        <v>142.16166699999999</v>
      </c>
      <c r="T747" s="668" t="s">
        <v>4605</v>
      </c>
      <c r="U747" s="668" t="s">
        <v>22</v>
      </c>
      <c r="V747" s="668" t="s">
        <v>22</v>
      </c>
      <c r="W747" s="668" t="s">
        <v>22</v>
      </c>
      <c r="X747" s="668" t="s">
        <v>22</v>
      </c>
      <c r="Y747" s="668" t="s">
        <v>22</v>
      </c>
      <c r="Z747" s="668" t="s">
        <v>22</v>
      </c>
      <c r="AB747" s="662" t="str">
        <f t="shared" si="124"/>
        <v>平19.8.29</v>
      </c>
      <c r="AC747" s="662" t="str">
        <f t="shared" si="125"/>
        <v>平19.8.29</v>
      </c>
      <c r="AD747" s="662" t="str">
        <f t="shared" si="128"/>
        <v>平</v>
      </c>
      <c r="AE747" s="662" t="str">
        <f t="shared" si="126"/>
        <v>平19.8.29</v>
      </c>
      <c r="AF747" s="662" t="str">
        <f t="shared" si="129"/>
        <v>平19.8.29</v>
      </c>
      <c r="AG747" s="662" t="str">
        <f t="shared" si="130"/>
        <v/>
      </c>
      <c r="AH747" s="662">
        <f t="shared" si="127"/>
        <v>8</v>
      </c>
      <c r="AI747" s="662" t="str">
        <f t="shared" si="131"/>
        <v>44</v>
      </c>
      <c r="AJ747" s="662" t="str">
        <f t="shared" si="132"/>
        <v>44_母島</v>
      </c>
      <c r="AK747" s="693" t="str">
        <f>IFERROR(VLOOKUP(AJ747,観測点コードリスト!$L$2:$N$1665,3,FALSE),"")</f>
        <v>1595</v>
      </c>
    </row>
    <row r="748" spans="1:37">
      <c r="A748" s="662" t="s">
        <v>1851</v>
      </c>
      <c r="B748" s="662">
        <v>44356</v>
      </c>
      <c r="C748" s="662" t="s">
        <v>23</v>
      </c>
      <c r="D748" s="662" t="s">
        <v>1933</v>
      </c>
      <c r="E748" s="662" t="s">
        <v>1934</v>
      </c>
      <c r="F748" s="662" t="s">
        <v>1935</v>
      </c>
      <c r="G748" s="662">
        <v>24</v>
      </c>
      <c r="H748" s="662">
        <v>17.3</v>
      </c>
      <c r="I748" s="662">
        <v>153</v>
      </c>
      <c r="J748" s="662">
        <v>59</v>
      </c>
      <c r="K748" s="662">
        <v>7</v>
      </c>
      <c r="L748" s="662">
        <v>15.8</v>
      </c>
      <c r="M748" s="662" t="s">
        <v>22</v>
      </c>
      <c r="N748" s="662" t="s">
        <v>1936</v>
      </c>
      <c r="O748" s="662" t="s">
        <v>22</v>
      </c>
      <c r="P748" s="662" t="s">
        <v>22</v>
      </c>
      <c r="Q748" s="667">
        <f t="shared" si="133"/>
        <v>24.288333000000002</v>
      </c>
      <c r="R748" s="667">
        <f t="shared" si="134"/>
        <v>153.98333299999999</v>
      </c>
      <c r="T748" s="668" t="s">
        <v>4605</v>
      </c>
      <c r="U748" s="668" t="s">
        <v>4605</v>
      </c>
      <c r="V748" s="668" t="s">
        <v>4605</v>
      </c>
      <c r="W748" s="668" t="s">
        <v>22</v>
      </c>
      <c r="X748" s="668" t="s">
        <v>22</v>
      </c>
      <c r="Y748" s="668" t="s">
        <v>4605</v>
      </c>
      <c r="Z748" s="668" t="s">
        <v>4605</v>
      </c>
      <c r="AB748" s="662" t="str">
        <f t="shared" si="124"/>
        <v>平22.6.1</v>
      </c>
      <c r="AC748" s="662" t="str">
        <f t="shared" si="125"/>
        <v>平22.6.1</v>
      </c>
      <c r="AD748" s="662" t="str">
        <f t="shared" si="128"/>
        <v>平</v>
      </c>
      <c r="AE748" s="662" t="str">
        <f t="shared" si="126"/>
        <v>平22.6.1</v>
      </c>
      <c r="AF748" s="662" t="str">
        <f t="shared" si="129"/>
        <v>平22.6.1</v>
      </c>
      <c r="AG748" s="662" t="str">
        <f t="shared" si="130"/>
        <v/>
      </c>
      <c r="AH748" s="662">
        <f t="shared" si="127"/>
        <v>7</v>
      </c>
      <c r="AI748" s="662" t="str">
        <f t="shared" si="131"/>
        <v>44</v>
      </c>
      <c r="AJ748" s="662" t="str">
        <f t="shared" si="132"/>
        <v>44_南鳥島</v>
      </c>
      <c r="AK748" s="693" t="str">
        <f>IFERROR(VLOOKUP(AJ748,観測点コードリスト!$L$2:$N$1665,3,FALSE),"")</f>
        <v>47991</v>
      </c>
    </row>
    <row r="749" spans="1:37" hidden="1">
      <c r="A749" s="662" t="s">
        <v>1851</v>
      </c>
      <c r="B749" s="662">
        <v>44900</v>
      </c>
      <c r="C749" s="662" t="s">
        <v>23</v>
      </c>
      <c r="D749" s="662" t="s">
        <v>1851</v>
      </c>
      <c r="E749" s="662" t="s">
        <v>1878</v>
      </c>
      <c r="F749" s="662" t="s">
        <v>1879</v>
      </c>
      <c r="G749" s="662">
        <v>35</v>
      </c>
      <c r="H749" s="662">
        <v>41.5</v>
      </c>
      <c r="I749" s="662">
        <v>139</v>
      </c>
      <c r="J749" s="662">
        <v>45</v>
      </c>
      <c r="K749" s="662">
        <v>25</v>
      </c>
      <c r="L749" s="662" t="s">
        <v>22</v>
      </c>
      <c r="M749" s="662" t="s">
        <v>22</v>
      </c>
      <c r="N749" s="662" t="s">
        <v>4703</v>
      </c>
      <c r="O749" s="662" t="s">
        <v>4740</v>
      </c>
      <c r="P749" s="662" t="s">
        <v>22</v>
      </c>
      <c r="Q749" s="667">
        <f t="shared" si="133"/>
        <v>35.691667000000002</v>
      </c>
      <c r="R749" s="667">
        <f t="shared" si="134"/>
        <v>139.75</v>
      </c>
      <c r="T749" s="668" t="s">
        <v>22</v>
      </c>
      <c r="U749" s="668" t="s">
        <v>22</v>
      </c>
      <c r="V749" s="668" t="s">
        <v>22</v>
      </c>
      <c r="W749" s="668" t="s">
        <v>22</v>
      </c>
      <c r="X749" s="668" t="s">
        <v>4605</v>
      </c>
      <c r="Y749" s="668" t="s">
        <v>22</v>
      </c>
      <c r="Z749" s="668" t="s">
        <v>22</v>
      </c>
      <c r="AB749" s="662" t="str">
        <f t="shared" si="124"/>
        <v>-</v>
      </c>
      <c r="AC749" s="662" t="str">
        <f t="shared" si="125"/>
        <v>平10.12.25</v>
      </c>
      <c r="AD749" s="662" t="str">
        <f t="shared" si="128"/>
        <v>平</v>
      </c>
      <c r="AE749" s="662" t="str">
        <f t="shared" si="126"/>
        <v>平10.12.25</v>
      </c>
      <c r="AF749" s="662" t="str">
        <f t="shared" si="129"/>
        <v>平10.12.25</v>
      </c>
      <c r="AG749" s="662" t="str">
        <f t="shared" si="130"/>
        <v/>
      </c>
      <c r="AH749" s="662">
        <f t="shared" si="127"/>
        <v>9</v>
      </c>
      <c r="AI749" s="662" t="str">
        <f t="shared" si="131"/>
        <v>44</v>
      </c>
      <c r="AJ749" s="662" t="str">
        <f t="shared" si="132"/>
        <v>44_東京</v>
      </c>
      <c r="AK749" s="693" t="str">
        <f>IFERROR(VLOOKUP(AJ749,観測点コードリスト!$L$2:$N$1665,3,FALSE),"")</f>
        <v>47662</v>
      </c>
    </row>
    <row r="750" spans="1:37" ht="18.75" customHeight="1">
      <c r="A750" s="662" t="s">
        <v>1943</v>
      </c>
      <c r="B750" s="662">
        <v>45061</v>
      </c>
      <c r="C750" s="662" t="s">
        <v>17</v>
      </c>
      <c r="D750" s="662" t="s">
        <v>1944</v>
      </c>
      <c r="E750" s="662" t="s">
        <v>1945</v>
      </c>
      <c r="F750" s="662" t="s">
        <v>1946</v>
      </c>
      <c r="G750" s="662">
        <v>35</v>
      </c>
      <c r="H750" s="662">
        <v>51.8</v>
      </c>
      <c r="I750" s="662">
        <v>140</v>
      </c>
      <c r="J750" s="662">
        <v>6.6</v>
      </c>
      <c r="K750" s="662">
        <v>20</v>
      </c>
      <c r="L750" s="662">
        <v>10</v>
      </c>
      <c r="M750" s="662">
        <v>1.5</v>
      </c>
      <c r="N750" s="662" t="s">
        <v>377</v>
      </c>
      <c r="O750" s="662" t="s">
        <v>22</v>
      </c>
      <c r="P750" s="662" t="s">
        <v>40</v>
      </c>
      <c r="Q750" s="667">
        <f t="shared" si="133"/>
        <v>35.863332999999997</v>
      </c>
      <c r="R750" s="667">
        <f t="shared" si="134"/>
        <v>140.11000000000001</v>
      </c>
      <c r="T750" s="668" t="s">
        <v>4605</v>
      </c>
      <c r="U750" s="668" t="s">
        <v>4605</v>
      </c>
      <c r="V750" s="668" t="s">
        <v>4605</v>
      </c>
      <c r="W750" s="668" t="s">
        <v>22</v>
      </c>
      <c r="X750" s="668" t="s">
        <v>22</v>
      </c>
      <c r="Y750" s="668" t="s">
        <v>22</v>
      </c>
      <c r="Z750" s="668" t="s">
        <v>22</v>
      </c>
      <c r="AB750" s="662" t="str">
        <f t="shared" si="124"/>
        <v>平22.3.11</v>
      </c>
      <c r="AC750" s="662" t="str">
        <f t="shared" si="125"/>
        <v>平22.3.11</v>
      </c>
      <c r="AD750" s="662" t="str">
        <f t="shared" si="128"/>
        <v>平</v>
      </c>
      <c r="AE750" s="662" t="str">
        <f t="shared" si="126"/>
        <v>平22.3.11</v>
      </c>
      <c r="AF750" s="662" t="str">
        <f t="shared" si="129"/>
        <v>平22.3.11</v>
      </c>
      <c r="AG750" s="662" t="str">
        <f t="shared" si="130"/>
        <v/>
      </c>
      <c r="AH750" s="662">
        <f t="shared" si="127"/>
        <v>8</v>
      </c>
      <c r="AI750" s="662" t="str">
        <f t="shared" si="131"/>
        <v>45</v>
      </c>
      <c r="AJ750" s="662" t="str">
        <f t="shared" si="132"/>
        <v>45_我孫子</v>
      </c>
      <c r="AK750" s="693" t="str">
        <f>IFERROR(VLOOKUP(AJ750,観測点コードリスト!$L$2:$N$1665,3,FALSE),"")</f>
        <v>0376</v>
      </c>
    </row>
    <row r="751" spans="1:37">
      <c r="A751" s="662" t="s">
        <v>1943</v>
      </c>
      <c r="B751" s="662">
        <v>45081</v>
      </c>
      <c r="C751" s="662" t="s">
        <v>17</v>
      </c>
      <c r="D751" s="662" t="s">
        <v>1947</v>
      </c>
      <c r="E751" s="662" t="s">
        <v>1948</v>
      </c>
      <c r="F751" s="662" t="s">
        <v>1949</v>
      </c>
      <c r="G751" s="662">
        <v>35</v>
      </c>
      <c r="H751" s="662">
        <v>51.5</v>
      </c>
      <c r="I751" s="662">
        <v>140</v>
      </c>
      <c r="J751" s="662">
        <v>30.1</v>
      </c>
      <c r="K751" s="662">
        <v>37</v>
      </c>
      <c r="L751" s="662">
        <v>7.9</v>
      </c>
      <c r="M751" s="662">
        <v>1.5</v>
      </c>
      <c r="N751" s="662" t="s">
        <v>1950</v>
      </c>
      <c r="O751" s="662" t="s">
        <v>22</v>
      </c>
      <c r="P751" s="662" t="s">
        <v>40</v>
      </c>
      <c r="Q751" s="667">
        <f t="shared" si="133"/>
        <v>35.858333000000002</v>
      </c>
      <c r="R751" s="667">
        <f t="shared" si="134"/>
        <v>140.501667</v>
      </c>
      <c r="T751" s="668" t="s">
        <v>4605</v>
      </c>
      <c r="U751" s="668" t="s">
        <v>4605</v>
      </c>
      <c r="V751" s="668" t="s">
        <v>4605</v>
      </c>
      <c r="W751" s="668" t="s">
        <v>22</v>
      </c>
      <c r="X751" s="668" t="s">
        <v>22</v>
      </c>
      <c r="Y751" s="668" t="s">
        <v>22</v>
      </c>
      <c r="Z751" s="668" t="s">
        <v>22</v>
      </c>
      <c r="AB751" s="662" t="str">
        <f t="shared" si="124"/>
        <v>平11.10.12</v>
      </c>
      <c r="AC751" s="662" t="str">
        <f t="shared" si="125"/>
        <v>平11.10.12</v>
      </c>
      <c r="AD751" s="662" t="str">
        <f t="shared" si="128"/>
        <v>平</v>
      </c>
      <c r="AE751" s="662" t="str">
        <f t="shared" si="126"/>
        <v>平11.10.12</v>
      </c>
      <c r="AF751" s="662" t="str">
        <f t="shared" si="129"/>
        <v>平11.10.12</v>
      </c>
      <c r="AG751" s="662" t="str">
        <f t="shared" si="130"/>
        <v/>
      </c>
      <c r="AH751" s="662">
        <f t="shared" si="127"/>
        <v>9</v>
      </c>
      <c r="AI751" s="662" t="str">
        <f t="shared" si="131"/>
        <v>45</v>
      </c>
      <c r="AJ751" s="662" t="str">
        <f t="shared" si="132"/>
        <v>45_香取</v>
      </c>
      <c r="AK751" s="693" t="str">
        <f>IFERROR(VLOOKUP(AJ751,観測点コードリスト!$L$2:$N$1665,3,FALSE),"")</f>
        <v>0375</v>
      </c>
    </row>
    <row r="752" spans="1:37" ht="18.75" hidden="1" customHeight="1">
      <c r="A752" s="662" t="s">
        <v>1943</v>
      </c>
      <c r="B752" s="662">
        <v>45086</v>
      </c>
      <c r="C752" s="662" t="s">
        <v>72</v>
      </c>
      <c r="D752" s="662" t="s">
        <v>1951</v>
      </c>
      <c r="E752" s="662" t="s">
        <v>1952</v>
      </c>
      <c r="F752" s="662" t="s">
        <v>1953</v>
      </c>
      <c r="G752" s="662">
        <v>35</v>
      </c>
      <c r="H752" s="662">
        <v>47.7</v>
      </c>
      <c r="I752" s="662">
        <v>140</v>
      </c>
      <c r="J752" s="662">
        <v>40.9</v>
      </c>
      <c r="K752" s="662">
        <v>52</v>
      </c>
      <c r="L752" s="662" t="s">
        <v>22</v>
      </c>
      <c r="M752" s="662" t="s">
        <v>22</v>
      </c>
      <c r="N752" s="662" t="s">
        <v>266</v>
      </c>
      <c r="O752" s="662" t="s">
        <v>22</v>
      </c>
      <c r="P752" s="662" t="s">
        <v>22</v>
      </c>
      <c r="Q752" s="667">
        <f t="shared" si="133"/>
        <v>35.795000000000002</v>
      </c>
      <c r="R752" s="667">
        <f t="shared" si="134"/>
        <v>140.681667</v>
      </c>
      <c r="T752" s="668" t="s">
        <v>4605</v>
      </c>
      <c r="U752" s="668" t="s">
        <v>22</v>
      </c>
      <c r="V752" s="668" t="s">
        <v>22</v>
      </c>
      <c r="W752" s="668" t="s">
        <v>22</v>
      </c>
      <c r="X752" s="668" t="s">
        <v>22</v>
      </c>
      <c r="Y752" s="668" t="s">
        <v>22</v>
      </c>
      <c r="Z752" s="668" t="s">
        <v>22</v>
      </c>
      <c r="AB752" s="662" t="str">
        <f t="shared" si="124"/>
        <v>昭49.11.1</v>
      </c>
      <c r="AC752" s="662" t="str">
        <f t="shared" si="125"/>
        <v>-</v>
      </c>
      <c r="AD752" s="662" t="str">
        <f t="shared" si="128"/>
        <v>#</v>
      </c>
      <c r="AE752" s="662" t="str">
        <f t="shared" si="126"/>
        <v/>
      </c>
      <c r="AF752" s="662" t="str">
        <f t="shared" si="129"/>
        <v/>
      </c>
      <c r="AG752" s="662" t="str">
        <f t="shared" si="130"/>
        <v/>
      </c>
      <c r="AH752" s="662">
        <f t="shared" si="127"/>
        <v>0</v>
      </c>
      <c r="AI752" s="662" t="str">
        <f t="shared" si="131"/>
        <v>45</v>
      </c>
      <c r="AJ752" s="662" t="str">
        <f t="shared" si="132"/>
        <v>45_東庄</v>
      </c>
      <c r="AK752" s="693" t="str">
        <f>IFERROR(VLOOKUP(AJ752,観測点コードリスト!$L$2:$N$1665,3,FALSE),"")</f>
        <v>0377</v>
      </c>
    </row>
    <row r="753" spans="1:37" ht="18.75" customHeight="1">
      <c r="A753" s="662" t="s">
        <v>1943</v>
      </c>
      <c r="B753" s="662">
        <v>45106</v>
      </c>
      <c r="C753" s="662" t="s">
        <v>17</v>
      </c>
      <c r="D753" s="662" t="s">
        <v>1954</v>
      </c>
      <c r="E753" s="662" t="s">
        <v>1955</v>
      </c>
      <c r="F753" s="662" t="s">
        <v>1956</v>
      </c>
      <c r="G753" s="662">
        <v>35</v>
      </c>
      <c r="H753" s="662">
        <v>42.7</v>
      </c>
      <c r="I753" s="662">
        <v>140</v>
      </c>
      <c r="J753" s="662">
        <v>2.6</v>
      </c>
      <c r="K753" s="662">
        <v>28</v>
      </c>
      <c r="L753" s="662">
        <v>7.9</v>
      </c>
      <c r="M753" s="662">
        <v>1.5</v>
      </c>
      <c r="N753" s="662" t="s">
        <v>1957</v>
      </c>
      <c r="O753" s="662" t="s">
        <v>22</v>
      </c>
      <c r="P753" s="662" t="s">
        <v>40</v>
      </c>
      <c r="Q753" s="667">
        <f t="shared" si="133"/>
        <v>35.711666999999998</v>
      </c>
      <c r="R753" s="667">
        <f t="shared" si="134"/>
        <v>140.04333299999999</v>
      </c>
      <c r="T753" s="668" t="s">
        <v>4605</v>
      </c>
      <c r="U753" s="668" t="s">
        <v>4605</v>
      </c>
      <c r="V753" s="668" t="s">
        <v>4605</v>
      </c>
      <c r="W753" s="668" t="s">
        <v>22</v>
      </c>
      <c r="X753" s="668" t="s">
        <v>22</v>
      </c>
      <c r="Y753" s="668" t="s">
        <v>22</v>
      </c>
      <c r="Z753" s="668" t="s">
        <v>22</v>
      </c>
      <c r="AB753" s="662" t="str">
        <f t="shared" si="124"/>
        <v>平11.8.3</v>
      </c>
      <c r="AC753" s="662" t="str">
        <f t="shared" si="125"/>
        <v>平11.8.3</v>
      </c>
      <c r="AD753" s="662" t="str">
        <f t="shared" si="128"/>
        <v>平</v>
      </c>
      <c r="AE753" s="662" t="str">
        <f t="shared" si="126"/>
        <v>平11.8.3</v>
      </c>
      <c r="AF753" s="662" t="str">
        <f t="shared" si="129"/>
        <v>平11.8.3</v>
      </c>
      <c r="AG753" s="662" t="str">
        <f t="shared" si="130"/>
        <v/>
      </c>
      <c r="AH753" s="662">
        <f t="shared" si="127"/>
        <v>7</v>
      </c>
      <c r="AI753" s="662" t="str">
        <f t="shared" si="131"/>
        <v>45</v>
      </c>
      <c r="AJ753" s="662" t="str">
        <f t="shared" si="132"/>
        <v>45_船橋</v>
      </c>
      <c r="AK753" s="693" t="str">
        <f>IFERROR(VLOOKUP(AJ753,観測点コードリスト!$L$2:$N$1665,3,FALSE),"")</f>
        <v>1236</v>
      </c>
    </row>
    <row r="754" spans="1:37">
      <c r="A754" s="662" t="s">
        <v>1943</v>
      </c>
      <c r="B754" s="662">
        <v>45116</v>
      </c>
      <c r="C754" s="662" t="s">
        <v>17</v>
      </c>
      <c r="D754" s="662" t="s">
        <v>1958</v>
      </c>
      <c r="E754" s="662" t="s">
        <v>1959</v>
      </c>
      <c r="F754" s="662" t="s">
        <v>1960</v>
      </c>
      <c r="G754" s="662">
        <v>35</v>
      </c>
      <c r="H754" s="662">
        <v>43.7</v>
      </c>
      <c r="I754" s="662">
        <v>140</v>
      </c>
      <c r="J754" s="662">
        <v>12.7</v>
      </c>
      <c r="K754" s="662">
        <v>5</v>
      </c>
      <c r="L754" s="662">
        <v>10.4</v>
      </c>
      <c r="M754" s="662">
        <v>1.5</v>
      </c>
      <c r="N754" s="662" t="s">
        <v>1961</v>
      </c>
      <c r="O754" s="662" t="s">
        <v>22</v>
      </c>
      <c r="P754" s="662" t="s">
        <v>22</v>
      </c>
      <c r="Q754" s="667">
        <f t="shared" si="133"/>
        <v>35.728332999999999</v>
      </c>
      <c r="R754" s="667">
        <f t="shared" si="134"/>
        <v>140.21166700000001</v>
      </c>
      <c r="T754" s="668" t="s">
        <v>4605</v>
      </c>
      <c r="U754" s="668" t="s">
        <v>4605</v>
      </c>
      <c r="V754" s="668" t="s">
        <v>4605</v>
      </c>
      <c r="W754" s="668" t="s">
        <v>22</v>
      </c>
      <c r="X754" s="668" t="s">
        <v>22</v>
      </c>
      <c r="Y754" s="668" t="s">
        <v>22</v>
      </c>
      <c r="Z754" s="668" t="s">
        <v>22</v>
      </c>
      <c r="AB754" s="662" t="str">
        <f t="shared" si="124"/>
        <v>昭50.4.16</v>
      </c>
      <c r="AC754" s="662" t="str">
        <f t="shared" si="125"/>
        <v>昭53.12.18</v>
      </c>
      <c r="AD754" s="662" t="str">
        <f t="shared" si="128"/>
        <v>(</v>
      </c>
      <c r="AE754" s="662" t="str">
        <f t="shared" si="126"/>
        <v>(昭50.4.16)昭53.12.18</v>
      </c>
      <c r="AF754" s="662" t="str">
        <f t="shared" si="129"/>
        <v>昭50.4.16)昭53.12.18</v>
      </c>
      <c r="AG754" s="662">
        <f t="shared" si="130"/>
        <v>9</v>
      </c>
      <c r="AH754" s="662">
        <f t="shared" si="127"/>
        <v>18</v>
      </c>
      <c r="AI754" s="662" t="str">
        <f t="shared" si="131"/>
        <v>45</v>
      </c>
      <c r="AJ754" s="662" t="str">
        <f t="shared" si="132"/>
        <v>45_佐倉</v>
      </c>
      <c r="AK754" s="693" t="str">
        <f>IFERROR(VLOOKUP(AJ754,観測点コードリスト!$L$2:$N$1665,3,FALSE),"")</f>
        <v>0916</v>
      </c>
    </row>
    <row r="755" spans="1:37" ht="18.75" customHeight="1">
      <c r="A755" s="662" t="s">
        <v>1943</v>
      </c>
      <c r="B755" s="662">
        <v>45121</v>
      </c>
      <c r="C755" s="662" t="s">
        <v>23</v>
      </c>
      <c r="D755" s="662" t="s">
        <v>1962</v>
      </c>
      <c r="E755" s="662" t="s">
        <v>1963</v>
      </c>
      <c r="F755" s="662" t="s">
        <v>1964</v>
      </c>
      <c r="G755" s="662">
        <v>35</v>
      </c>
      <c r="H755" s="662">
        <v>45.8</v>
      </c>
      <c r="I755" s="662">
        <v>140</v>
      </c>
      <c r="J755" s="662">
        <v>23.1</v>
      </c>
      <c r="K755" s="662">
        <v>41</v>
      </c>
      <c r="L755" s="662">
        <v>10</v>
      </c>
      <c r="M755" s="662" t="s">
        <v>22</v>
      </c>
      <c r="N755" s="662" t="s">
        <v>35</v>
      </c>
      <c r="O755" s="662" t="s">
        <v>22</v>
      </c>
      <c r="P755" s="662" t="s">
        <v>36</v>
      </c>
      <c r="Q755" s="667">
        <f t="shared" si="133"/>
        <v>35.763333000000003</v>
      </c>
      <c r="R755" s="667">
        <f t="shared" si="134"/>
        <v>140.38499999999999</v>
      </c>
      <c r="T755" s="668" t="s">
        <v>4605</v>
      </c>
      <c r="U755" s="668" t="s">
        <v>4605</v>
      </c>
      <c r="V755" s="668" t="s">
        <v>4605</v>
      </c>
      <c r="W755" s="668" t="s">
        <v>22</v>
      </c>
      <c r="X755" s="668" t="s">
        <v>22</v>
      </c>
      <c r="Y755" s="668" t="s">
        <v>22</v>
      </c>
      <c r="Z755" s="668" t="s">
        <v>22</v>
      </c>
      <c r="AB755" s="662" t="str">
        <f t="shared" si="124"/>
        <v>平15.1.1</v>
      </c>
      <c r="AC755" s="662" t="str">
        <f t="shared" si="125"/>
        <v>平15.1.1</v>
      </c>
      <c r="AD755" s="662" t="str">
        <f t="shared" si="128"/>
        <v>平</v>
      </c>
      <c r="AE755" s="662" t="str">
        <f t="shared" si="126"/>
        <v>平15.1.1</v>
      </c>
      <c r="AF755" s="662" t="str">
        <f t="shared" si="129"/>
        <v>平15.1.1</v>
      </c>
      <c r="AG755" s="662" t="str">
        <f t="shared" si="130"/>
        <v/>
      </c>
      <c r="AH755" s="662">
        <f t="shared" si="127"/>
        <v>7</v>
      </c>
      <c r="AI755" s="662" t="str">
        <f t="shared" si="131"/>
        <v>45</v>
      </c>
      <c r="AJ755" s="662" t="str">
        <f t="shared" si="132"/>
        <v>45_成田</v>
      </c>
      <c r="AK755" s="693" t="str">
        <f>IFERROR(VLOOKUP(AJ755,観測点コードリスト!$L$2:$N$1665,3,FALSE),"")</f>
        <v>0378</v>
      </c>
    </row>
    <row r="756" spans="1:37">
      <c r="A756" s="662" t="s">
        <v>1943</v>
      </c>
      <c r="B756" s="662">
        <v>45147</v>
      </c>
      <c r="C756" s="662" t="s">
        <v>23</v>
      </c>
      <c r="D756" s="662" t="s">
        <v>1965</v>
      </c>
      <c r="E756" s="662" t="s">
        <v>1966</v>
      </c>
      <c r="F756" s="662" t="s">
        <v>1967</v>
      </c>
      <c r="G756" s="662">
        <v>35</v>
      </c>
      <c r="H756" s="662">
        <v>44.3</v>
      </c>
      <c r="I756" s="662">
        <v>140</v>
      </c>
      <c r="J756" s="662">
        <v>51.4</v>
      </c>
      <c r="K756" s="662">
        <v>20</v>
      </c>
      <c r="L756" s="662">
        <v>28.2</v>
      </c>
      <c r="M756" s="662" t="s">
        <v>22</v>
      </c>
      <c r="N756" s="662" t="s">
        <v>1968</v>
      </c>
      <c r="O756" s="662">
        <v>45900</v>
      </c>
      <c r="P756" s="662" t="s">
        <v>22</v>
      </c>
      <c r="Q756" s="667">
        <f t="shared" si="133"/>
        <v>35.738332999999997</v>
      </c>
      <c r="R756" s="667">
        <f t="shared" si="134"/>
        <v>140.85666699999999</v>
      </c>
      <c r="T756" s="668" t="s">
        <v>4605</v>
      </c>
      <c r="U756" s="668" t="s">
        <v>4605</v>
      </c>
      <c r="V756" s="668" t="s">
        <v>4605</v>
      </c>
      <c r="W756" s="668" t="s">
        <v>4605</v>
      </c>
      <c r="X756" s="668" t="s">
        <v>22</v>
      </c>
      <c r="Y756" s="668" t="s">
        <v>4605</v>
      </c>
      <c r="Z756" s="668" t="s">
        <v>4605</v>
      </c>
      <c r="AB756" s="662" t="str">
        <f t="shared" si="124"/>
        <v>昭61.8.22</v>
      </c>
      <c r="AC756" s="662" t="str">
        <f t="shared" si="125"/>
        <v>昭61.8.22</v>
      </c>
      <c r="AD756" s="662" t="str">
        <f t="shared" si="128"/>
        <v>昭</v>
      </c>
      <c r="AE756" s="662" t="str">
        <f t="shared" si="126"/>
        <v>昭61.8.22</v>
      </c>
      <c r="AF756" s="662" t="str">
        <f t="shared" si="129"/>
        <v>昭61.8.22</v>
      </c>
      <c r="AG756" s="662" t="str">
        <f t="shared" si="130"/>
        <v/>
      </c>
      <c r="AH756" s="662">
        <f t="shared" si="127"/>
        <v>8</v>
      </c>
      <c r="AI756" s="662" t="str">
        <f t="shared" si="131"/>
        <v>45</v>
      </c>
      <c r="AJ756" s="662" t="str">
        <f t="shared" si="132"/>
        <v>45_銚子</v>
      </c>
      <c r="AK756" s="693" t="str">
        <f>IFERROR(VLOOKUP(AJ756,観測点コードリスト!$L$2:$N$1665,3,FALSE),"")</f>
        <v>47648</v>
      </c>
    </row>
    <row r="757" spans="1:37">
      <c r="A757" s="662" t="s">
        <v>1943</v>
      </c>
      <c r="B757" s="662">
        <v>45181</v>
      </c>
      <c r="C757" s="662" t="s">
        <v>17</v>
      </c>
      <c r="D757" s="662" t="s">
        <v>1969</v>
      </c>
      <c r="E757" s="662" t="s">
        <v>1970</v>
      </c>
      <c r="F757" s="662" t="s">
        <v>1971</v>
      </c>
      <c r="G757" s="662">
        <v>35</v>
      </c>
      <c r="H757" s="662">
        <v>39.299999999999997</v>
      </c>
      <c r="I757" s="662">
        <v>140</v>
      </c>
      <c r="J757" s="662">
        <v>30.3</v>
      </c>
      <c r="K757" s="662">
        <v>5</v>
      </c>
      <c r="L757" s="662">
        <v>10</v>
      </c>
      <c r="M757" s="662">
        <v>1.5</v>
      </c>
      <c r="N757" s="662" t="s">
        <v>1972</v>
      </c>
      <c r="O757" s="662" t="s">
        <v>22</v>
      </c>
      <c r="P757" s="662" t="s">
        <v>40</v>
      </c>
      <c r="Q757" s="667">
        <f t="shared" si="133"/>
        <v>35.655000000000001</v>
      </c>
      <c r="R757" s="667">
        <f t="shared" si="134"/>
        <v>140.505</v>
      </c>
      <c r="T757" s="668" t="s">
        <v>4605</v>
      </c>
      <c r="U757" s="668" t="s">
        <v>4605</v>
      </c>
      <c r="V757" s="668" t="s">
        <v>4605</v>
      </c>
      <c r="W757" s="668" t="s">
        <v>22</v>
      </c>
      <c r="X757" s="668" t="s">
        <v>22</v>
      </c>
      <c r="Y757" s="668" t="s">
        <v>22</v>
      </c>
      <c r="Z757" s="668" t="s">
        <v>22</v>
      </c>
      <c r="AB757" s="662" t="str">
        <f t="shared" si="124"/>
        <v>昭50.5.16</v>
      </c>
      <c r="AC757" s="662" t="str">
        <f t="shared" si="125"/>
        <v>昭53.1.10</v>
      </c>
      <c r="AD757" s="662" t="str">
        <f t="shared" si="128"/>
        <v>(</v>
      </c>
      <c r="AE757" s="662" t="str">
        <f t="shared" si="126"/>
        <v>(昭50.5.16)昭53.1.10</v>
      </c>
      <c r="AF757" s="662" t="str">
        <f t="shared" si="129"/>
        <v>昭50.5.16)昭53.1.10</v>
      </c>
      <c r="AG757" s="662">
        <f t="shared" si="130"/>
        <v>9</v>
      </c>
      <c r="AH757" s="662">
        <f t="shared" si="127"/>
        <v>17</v>
      </c>
      <c r="AI757" s="662" t="str">
        <f t="shared" si="131"/>
        <v>45</v>
      </c>
      <c r="AJ757" s="662" t="str">
        <f t="shared" si="132"/>
        <v>45_横芝光</v>
      </c>
      <c r="AK757" s="693" t="str">
        <f>IFERROR(VLOOKUP(AJ757,観測点コードリスト!$L$2:$N$1665,3,FALSE),"")</f>
        <v>1003</v>
      </c>
    </row>
    <row r="758" spans="1:37">
      <c r="A758" s="662" t="s">
        <v>1943</v>
      </c>
      <c r="B758" s="662">
        <v>45212</v>
      </c>
      <c r="C758" s="662" t="s">
        <v>23</v>
      </c>
      <c r="D758" s="662" t="s">
        <v>1943</v>
      </c>
      <c r="E758" s="662" t="s">
        <v>1973</v>
      </c>
      <c r="F758" s="662" t="s">
        <v>1974</v>
      </c>
      <c r="G758" s="662">
        <v>35</v>
      </c>
      <c r="H758" s="662">
        <v>36.1</v>
      </c>
      <c r="I758" s="662">
        <v>140</v>
      </c>
      <c r="J758" s="662">
        <v>6.2</v>
      </c>
      <c r="K758" s="662">
        <v>3</v>
      </c>
      <c r="L758" s="662">
        <v>47.9</v>
      </c>
      <c r="M758" s="662" t="s">
        <v>22</v>
      </c>
      <c r="N758" s="662" t="s">
        <v>1975</v>
      </c>
      <c r="O758" s="662">
        <v>45905</v>
      </c>
      <c r="P758" s="662" t="s">
        <v>22</v>
      </c>
      <c r="Q758" s="667">
        <f t="shared" si="133"/>
        <v>35.601666999999999</v>
      </c>
      <c r="R758" s="667">
        <f t="shared" si="134"/>
        <v>140.10333299999999</v>
      </c>
      <c r="T758" s="668" t="s">
        <v>4605</v>
      </c>
      <c r="U758" s="668" t="s">
        <v>4605</v>
      </c>
      <c r="V758" s="668" t="s">
        <v>4605</v>
      </c>
      <c r="W758" s="668" t="s">
        <v>22</v>
      </c>
      <c r="X758" s="668" t="s">
        <v>22</v>
      </c>
      <c r="Y758" s="668" t="s">
        <v>4605</v>
      </c>
      <c r="Z758" s="668" t="s">
        <v>22</v>
      </c>
      <c r="AB758" s="662" t="str">
        <f t="shared" si="124"/>
        <v>昭56.3.30</v>
      </c>
      <c r="AC758" s="662" t="str">
        <f t="shared" si="125"/>
        <v>昭56.3.30</v>
      </c>
      <c r="AD758" s="662" t="str">
        <f t="shared" si="128"/>
        <v>昭</v>
      </c>
      <c r="AE758" s="662" t="str">
        <f t="shared" si="126"/>
        <v>昭56.3.30</v>
      </c>
      <c r="AF758" s="662" t="str">
        <f t="shared" si="129"/>
        <v>昭56.3.30</v>
      </c>
      <c r="AG758" s="662" t="str">
        <f t="shared" si="130"/>
        <v/>
      </c>
      <c r="AH758" s="662">
        <f t="shared" si="127"/>
        <v>8</v>
      </c>
      <c r="AI758" s="662" t="str">
        <f t="shared" si="131"/>
        <v>45</v>
      </c>
      <c r="AJ758" s="662" t="str">
        <f t="shared" si="132"/>
        <v>45_千葉</v>
      </c>
      <c r="AK758" s="693" t="str">
        <f>IFERROR(VLOOKUP(AJ758,観測点コードリスト!$L$2:$N$1665,3,FALSE),"")</f>
        <v>47682</v>
      </c>
    </row>
    <row r="759" spans="1:37" ht="18.75" customHeight="1">
      <c r="A759" s="662" t="s">
        <v>1943</v>
      </c>
      <c r="B759" s="662">
        <v>45261</v>
      </c>
      <c r="C759" s="662" t="s">
        <v>17</v>
      </c>
      <c r="D759" s="662" t="s">
        <v>1976</v>
      </c>
      <c r="E759" s="662" t="s">
        <v>1977</v>
      </c>
      <c r="F759" s="662" t="s">
        <v>1978</v>
      </c>
      <c r="G759" s="662">
        <v>35</v>
      </c>
      <c r="H759" s="662">
        <v>26.2</v>
      </c>
      <c r="I759" s="662">
        <v>140</v>
      </c>
      <c r="J759" s="662">
        <v>17.600000000000001</v>
      </c>
      <c r="K759" s="662">
        <v>11</v>
      </c>
      <c r="L759" s="662">
        <v>10</v>
      </c>
      <c r="M759" s="662">
        <v>1.5</v>
      </c>
      <c r="N759" s="662" t="s">
        <v>1624</v>
      </c>
      <c r="O759" s="662" t="s">
        <v>22</v>
      </c>
      <c r="P759" s="662" t="s">
        <v>40</v>
      </c>
      <c r="Q759" s="667">
        <f t="shared" si="133"/>
        <v>35.436667</v>
      </c>
      <c r="R759" s="667">
        <f t="shared" si="134"/>
        <v>140.29333299999999</v>
      </c>
      <c r="T759" s="668" t="s">
        <v>4605</v>
      </c>
      <c r="U759" s="668" t="s">
        <v>4605</v>
      </c>
      <c r="V759" s="668" t="s">
        <v>4605</v>
      </c>
      <c r="W759" s="668" t="s">
        <v>22</v>
      </c>
      <c r="X759" s="668" t="s">
        <v>22</v>
      </c>
      <c r="Y759" s="668" t="s">
        <v>22</v>
      </c>
      <c r="Z759" s="668" t="s">
        <v>22</v>
      </c>
      <c r="AB759" s="662" t="str">
        <f t="shared" si="124"/>
        <v>昭49.11.1</v>
      </c>
      <c r="AC759" s="662" t="str">
        <f t="shared" si="125"/>
        <v>昭53.1.11</v>
      </c>
      <c r="AD759" s="662" t="str">
        <f t="shared" si="128"/>
        <v>#</v>
      </c>
      <c r="AE759" s="662" t="str">
        <f t="shared" si="126"/>
        <v>昭53.1.11</v>
      </c>
      <c r="AF759" s="662" t="str">
        <f t="shared" si="129"/>
        <v>昭53.1.11</v>
      </c>
      <c r="AG759" s="662" t="str">
        <f t="shared" si="130"/>
        <v/>
      </c>
      <c r="AH759" s="662">
        <f t="shared" si="127"/>
        <v>8</v>
      </c>
      <c r="AI759" s="662" t="str">
        <f t="shared" si="131"/>
        <v>45</v>
      </c>
      <c r="AJ759" s="662" t="str">
        <f t="shared" si="132"/>
        <v>45_茂原</v>
      </c>
      <c r="AK759" s="693" t="str">
        <f>IFERROR(VLOOKUP(AJ759,観測点コードリスト!$L$2:$N$1665,3,FALSE),"")</f>
        <v>0381</v>
      </c>
    </row>
    <row r="760" spans="1:37">
      <c r="A760" s="662" t="s">
        <v>1943</v>
      </c>
      <c r="B760" s="662">
        <v>45282</v>
      </c>
      <c r="C760" s="662" t="s">
        <v>17</v>
      </c>
      <c r="D760" s="662" t="s">
        <v>1979</v>
      </c>
      <c r="E760" s="662" t="s">
        <v>1980</v>
      </c>
      <c r="F760" s="662" t="s">
        <v>1981</v>
      </c>
      <c r="G760" s="662">
        <v>35</v>
      </c>
      <c r="H760" s="662">
        <v>21.7</v>
      </c>
      <c r="I760" s="662">
        <v>139</v>
      </c>
      <c r="J760" s="662">
        <v>56.4</v>
      </c>
      <c r="K760" s="662">
        <v>60</v>
      </c>
      <c r="L760" s="662">
        <v>10.1</v>
      </c>
      <c r="M760" s="662">
        <v>1.5</v>
      </c>
      <c r="N760" s="662" t="s">
        <v>1982</v>
      </c>
      <c r="O760" s="662" t="s">
        <v>22</v>
      </c>
      <c r="P760" s="662" t="s">
        <v>40</v>
      </c>
      <c r="Q760" s="667">
        <f t="shared" si="133"/>
        <v>35.361666999999997</v>
      </c>
      <c r="R760" s="667">
        <f t="shared" si="134"/>
        <v>139.94</v>
      </c>
      <c r="T760" s="668" t="s">
        <v>4605</v>
      </c>
      <c r="U760" s="668" t="s">
        <v>4605</v>
      </c>
      <c r="V760" s="668" t="s">
        <v>4605</v>
      </c>
      <c r="W760" s="668" t="s">
        <v>22</v>
      </c>
      <c r="X760" s="668" t="s">
        <v>22</v>
      </c>
      <c r="Y760" s="668" t="s">
        <v>22</v>
      </c>
      <c r="Z760" s="668" t="s">
        <v>22</v>
      </c>
      <c r="AB760" s="662" t="str">
        <f t="shared" si="124"/>
        <v>平18.9.22</v>
      </c>
      <c r="AC760" s="662" t="str">
        <f t="shared" si="125"/>
        <v>平18.9.22</v>
      </c>
      <c r="AD760" s="662" t="str">
        <f t="shared" si="128"/>
        <v>平</v>
      </c>
      <c r="AE760" s="662" t="str">
        <f t="shared" si="126"/>
        <v>平18.9.22</v>
      </c>
      <c r="AF760" s="662" t="str">
        <f t="shared" si="129"/>
        <v>平18.9.22</v>
      </c>
      <c r="AG760" s="662" t="str">
        <f t="shared" si="130"/>
        <v/>
      </c>
      <c r="AH760" s="662">
        <f t="shared" si="127"/>
        <v>8</v>
      </c>
      <c r="AI760" s="662" t="str">
        <f t="shared" si="131"/>
        <v>45</v>
      </c>
      <c r="AJ760" s="662" t="str">
        <f t="shared" si="132"/>
        <v>45_木更津</v>
      </c>
      <c r="AK760" s="693" t="str">
        <f>IFERROR(VLOOKUP(AJ760,観測点コードリスト!$L$2:$N$1665,3,FALSE),"")</f>
        <v>0382</v>
      </c>
    </row>
    <row r="761" spans="1:37" ht="18.75" customHeight="1">
      <c r="A761" s="662" t="s">
        <v>1943</v>
      </c>
      <c r="B761" s="662">
        <v>45291</v>
      </c>
      <c r="C761" s="662" t="s">
        <v>17</v>
      </c>
      <c r="D761" s="662" t="s">
        <v>1983</v>
      </c>
      <c r="E761" s="662" t="s">
        <v>1984</v>
      </c>
      <c r="F761" s="662" t="s">
        <v>1985</v>
      </c>
      <c r="G761" s="662">
        <v>35</v>
      </c>
      <c r="H761" s="662">
        <v>23.8</v>
      </c>
      <c r="I761" s="662">
        <v>140</v>
      </c>
      <c r="J761" s="662">
        <v>8.9</v>
      </c>
      <c r="K761" s="662">
        <v>30</v>
      </c>
      <c r="L761" s="662">
        <v>9.4</v>
      </c>
      <c r="M761" s="662">
        <v>1.5</v>
      </c>
      <c r="N761" s="662" t="s">
        <v>1986</v>
      </c>
      <c r="O761" s="662" t="s">
        <v>22</v>
      </c>
      <c r="P761" s="662" t="s">
        <v>40</v>
      </c>
      <c r="Q761" s="667">
        <f t="shared" si="133"/>
        <v>35.396667000000001</v>
      </c>
      <c r="R761" s="667">
        <f t="shared" si="134"/>
        <v>140.14833300000001</v>
      </c>
      <c r="T761" s="668" t="s">
        <v>4605</v>
      </c>
      <c r="U761" s="668" t="s">
        <v>4605</v>
      </c>
      <c r="V761" s="668" t="s">
        <v>4605</v>
      </c>
      <c r="W761" s="668" t="s">
        <v>22</v>
      </c>
      <c r="X761" s="668" t="s">
        <v>22</v>
      </c>
      <c r="Y761" s="668" t="s">
        <v>22</v>
      </c>
      <c r="Z761" s="668" t="s">
        <v>22</v>
      </c>
      <c r="AB761" s="662" t="str">
        <f t="shared" si="124"/>
        <v>昭53.1.11</v>
      </c>
      <c r="AC761" s="662" t="str">
        <f t="shared" si="125"/>
        <v>昭53.1.11</v>
      </c>
      <c r="AD761" s="662" t="str">
        <f t="shared" si="128"/>
        <v>昭</v>
      </c>
      <c r="AE761" s="662" t="str">
        <f t="shared" si="126"/>
        <v>昭53.1.11</v>
      </c>
      <c r="AF761" s="662" t="str">
        <f t="shared" si="129"/>
        <v>昭53.1.11</v>
      </c>
      <c r="AG761" s="662" t="str">
        <f t="shared" si="130"/>
        <v/>
      </c>
      <c r="AH761" s="662">
        <f t="shared" si="127"/>
        <v>8</v>
      </c>
      <c r="AI761" s="662" t="str">
        <f t="shared" si="131"/>
        <v>45</v>
      </c>
      <c r="AJ761" s="662" t="str">
        <f t="shared" si="132"/>
        <v>45_牛久</v>
      </c>
      <c r="AK761" s="693" t="str">
        <f>IFERROR(VLOOKUP(AJ761,観測点コードリスト!$L$2:$N$1665,3,FALSE),"")</f>
        <v>1238</v>
      </c>
    </row>
    <row r="762" spans="1:37">
      <c r="A762" s="662" t="s">
        <v>1943</v>
      </c>
      <c r="B762" s="662">
        <v>45326</v>
      </c>
      <c r="C762" s="662" t="s">
        <v>17</v>
      </c>
      <c r="D762" s="662" t="s">
        <v>1987</v>
      </c>
      <c r="E762" s="662" t="s">
        <v>1988</v>
      </c>
      <c r="F762" s="662" t="s">
        <v>1989</v>
      </c>
      <c r="G762" s="662">
        <v>35</v>
      </c>
      <c r="H762" s="662">
        <v>14.1</v>
      </c>
      <c r="I762" s="662">
        <v>140</v>
      </c>
      <c r="J762" s="662">
        <v>5.9</v>
      </c>
      <c r="K762" s="662">
        <v>120</v>
      </c>
      <c r="L762" s="662">
        <v>10</v>
      </c>
      <c r="M762" s="662">
        <v>1.5</v>
      </c>
      <c r="N762" s="662" t="s">
        <v>1990</v>
      </c>
      <c r="O762" s="662" t="s">
        <v>22</v>
      </c>
      <c r="P762" s="662" t="s">
        <v>40</v>
      </c>
      <c r="Q762" s="667">
        <f t="shared" si="133"/>
        <v>35.234999999999999</v>
      </c>
      <c r="R762" s="667">
        <f t="shared" si="134"/>
        <v>140.098333</v>
      </c>
      <c r="T762" s="668" t="s">
        <v>4605</v>
      </c>
      <c r="U762" s="668" t="s">
        <v>4605</v>
      </c>
      <c r="V762" s="668" t="s">
        <v>4605</v>
      </c>
      <c r="W762" s="668" t="s">
        <v>22</v>
      </c>
      <c r="X762" s="668" t="s">
        <v>22</v>
      </c>
      <c r="Y762" s="668" t="s">
        <v>22</v>
      </c>
      <c r="Z762" s="668" t="s">
        <v>22</v>
      </c>
      <c r="AB762" s="662" t="str">
        <f t="shared" si="124"/>
        <v>昭53.1.12</v>
      </c>
      <c r="AC762" s="662" t="str">
        <f t="shared" si="125"/>
        <v>昭53.1.12</v>
      </c>
      <c r="AD762" s="662" t="str">
        <f t="shared" si="128"/>
        <v>昭</v>
      </c>
      <c r="AE762" s="662" t="str">
        <f t="shared" si="126"/>
        <v>昭53.1.12</v>
      </c>
      <c r="AF762" s="662" t="str">
        <f t="shared" si="129"/>
        <v>昭53.1.12</v>
      </c>
      <c r="AG762" s="662" t="str">
        <f t="shared" si="130"/>
        <v/>
      </c>
      <c r="AH762" s="662">
        <f t="shared" si="127"/>
        <v>8</v>
      </c>
      <c r="AI762" s="662" t="str">
        <f t="shared" si="131"/>
        <v>45</v>
      </c>
      <c r="AJ762" s="662" t="str">
        <f t="shared" si="132"/>
        <v>45_坂畑</v>
      </c>
      <c r="AK762" s="693" t="str">
        <f>IFERROR(VLOOKUP(AJ762,観測点コードリスト!$L$2:$N$1665,3,FALSE),"")</f>
        <v>1241</v>
      </c>
    </row>
    <row r="763" spans="1:37" hidden="1">
      <c r="A763" s="662" t="s">
        <v>1943</v>
      </c>
      <c r="B763" s="662">
        <v>45331</v>
      </c>
      <c r="C763" s="662" t="s">
        <v>72</v>
      </c>
      <c r="D763" s="662" t="s">
        <v>1991</v>
      </c>
      <c r="E763" s="662" t="s">
        <v>675</v>
      </c>
      <c r="F763" s="662" t="s">
        <v>1992</v>
      </c>
      <c r="G763" s="662">
        <v>35</v>
      </c>
      <c r="H763" s="662">
        <v>15.1</v>
      </c>
      <c r="I763" s="662">
        <v>140</v>
      </c>
      <c r="J763" s="662">
        <v>12.9</v>
      </c>
      <c r="K763" s="662">
        <v>70</v>
      </c>
      <c r="L763" s="662" t="s">
        <v>22</v>
      </c>
      <c r="M763" s="662" t="s">
        <v>22</v>
      </c>
      <c r="N763" s="662" t="s">
        <v>1821</v>
      </c>
      <c r="O763" s="662" t="s">
        <v>22</v>
      </c>
      <c r="P763" s="662" t="s">
        <v>22</v>
      </c>
      <c r="Q763" s="667">
        <f t="shared" si="133"/>
        <v>35.251666999999998</v>
      </c>
      <c r="R763" s="667">
        <f t="shared" si="134"/>
        <v>140.215</v>
      </c>
      <c r="T763" s="668" t="s">
        <v>4605</v>
      </c>
      <c r="U763" s="668" t="s">
        <v>22</v>
      </c>
      <c r="V763" s="668" t="s">
        <v>22</v>
      </c>
      <c r="W763" s="668" t="s">
        <v>22</v>
      </c>
      <c r="X763" s="668" t="s">
        <v>22</v>
      </c>
      <c r="Y763" s="668" t="s">
        <v>22</v>
      </c>
      <c r="Z763" s="668" t="s">
        <v>22</v>
      </c>
      <c r="AB763" s="662" t="str">
        <f t="shared" si="124"/>
        <v>昭50.5.16</v>
      </c>
      <c r="AC763" s="662" t="str">
        <f t="shared" si="125"/>
        <v>昭50.5.16</v>
      </c>
      <c r="AD763" s="662" t="str">
        <f t="shared" si="128"/>
        <v>昭</v>
      </c>
      <c r="AE763" s="662" t="str">
        <f t="shared" si="126"/>
        <v>昭50.5.16</v>
      </c>
      <c r="AF763" s="662" t="str">
        <f t="shared" si="129"/>
        <v>昭50.5.16</v>
      </c>
      <c r="AG763" s="662" t="str">
        <f t="shared" si="130"/>
        <v/>
      </c>
      <c r="AH763" s="662">
        <f t="shared" si="127"/>
        <v>8</v>
      </c>
      <c r="AI763" s="662" t="str">
        <f t="shared" si="131"/>
        <v>45</v>
      </c>
      <c r="AJ763" s="662" t="str">
        <f t="shared" si="132"/>
        <v>45_大多喜</v>
      </c>
      <c r="AK763" s="693" t="str">
        <f>IFERROR(VLOOKUP(AJ763,観測点コードリスト!$L$2:$N$1665,3,FALSE),"")</f>
        <v>1004</v>
      </c>
    </row>
    <row r="764" spans="1:37" ht="18.75" hidden="1" customHeight="1">
      <c r="A764" s="662" t="s">
        <v>1943</v>
      </c>
      <c r="B764" s="662">
        <v>45346</v>
      </c>
      <c r="C764" s="662" t="s">
        <v>72</v>
      </c>
      <c r="D764" s="662" t="s">
        <v>1993</v>
      </c>
      <c r="E764" s="662" t="s">
        <v>1994</v>
      </c>
      <c r="F764" s="662" t="s">
        <v>1995</v>
      </c>
      <c r="G764" s="662">
        <v>35</v>
      </c>
      <c r="H764" s="662">
        <v>7.3</v>
      </c>
      <c r="I764" s="662">
        <v>139</v>
      </c>
      <c r="J764" s="662">
        <v>50.2</v>
      </c>
      <c r="K764" s="662">
        <v>10</v>
      </c>
      <c r="L764" s="662" t="s">
        <v>22</v>
      </c>
      <c r="M764" s="662" t="s">
        <v>22</v>
      </c>
      <c r="N764" s="662" t="s">
        <v>266</v>
      </c>
      <c r="O764" s="662" t="s">
        <v>22</v>
      </c>
      <c r="P764" s="662" t="s">
        <v>22</v>
      </c>
      <c r="Q764" s="667">
        <f t="shared" si="133"/>
        <v>35.121667000000002</v>
      </c>
      <c r="R764" s="667">
        <f t="shared" si="134"/>
        <v>139.83666700000001</v>
      </c>
      <c r="T764" s="668" t="s">
        <v>4605</v>
      </c>
      <c r="U764" s="668" t="s">
        <v>22</v>
      </c>
      <c r="V764" s="668" t="s">
        <v>22</v>
      </c>
      <c r="W764" s="668" t="s">
        <v>22</v>
      </c>
      <c r="X764" s="668" t="s">
        <v>22</v>
      </c>
      <c r="Y764" s="668" t="s">
        <v>22</v>
      </c>
      <c r="Z764" s="668" t="s">
        <v>22</v>
      </c>
      <c r="AB764" s="662" t="str">
        <f t="shared" si="124"/>
        <v>昭49.11.1</v>
      </c>
      <c r="AC764" s="662" t="str">
        <f t="shared" si="125"/>
        <v>-</v>
      </c>
      <c r="AD764" s="662" t="str">
        <f t="shared" si="128"/>
        <v>#</v>
      </c>
      <c r="AE764" s="662" t="str">
        <f t="shared" si="126"/>
        <v/>
      </c>
      <c r="AF764" s="662" t="str">
        <f t="shared" si="129"/>
        <v/>
      </c>
      <c r="AG764" s="662" t="str">
        <f t="shared" si="130"/>
        <v/>
      </c>
      <c r="AH764" s="662">
        <f t="shared" si="127"/>
        <v>0</v>
      </c>
      <c r="AI764" s="662" t="str">
        <f t="shared" si="131"/>
        <v>45</v>
      </c>
      <c r="AJ764" s="662" t="str">
        <f t="shared" si="132"/>
        <v>45_鋸南</v>
      </c>
      <c r="AK764" s="693" t="str">
        <f>IFERROR(VLOOKUP(AJ764,観測点コードリスト!$L$2:$N$1665,3,FALSE),"")</f>
        <v>0383</v>
      </c>
    </row>
    <row r="765" spans="1:37" ht="18.75" customHeight="1">
      <c r="A765" s="662" t="s">
        <v>1943</v>
      </c>
      <c r="B765" s="662">
        <v>45361</v>
      </c>
      <c r="C765" s="662" t="s">
        <v>17</v>
      </c>
      <c r="D765" s="662" t="s">
        <v>1996</v>
      </c>
      <c r="E765" s="662" t="s">
        <v>1997</v>
      </c>
      <c r="F765" s="662" t="s">
        <v>1998</v>
      </c>
      <c r="G765" s="662">
        <v>35</v>
      </c>
      <c r="H765" s="662">
        <v>6.7</v>
      </c>
      <c r="I765" s="662">
        <v>140</v>
      </c>
      <c r="J765" s="662">
        <v>6</v>
      </c>
      <c r="K765" s="662">
        <v>5</v>
      </c>
      <c r="L765" s="662">
        <v>10</v>
      </c>
      <c r="M765" s="662">
        <v>1.5</v>
      </c>
      <c r="N765" s="662" t="s">
        <v>1589</v>
      </c>
      <c r="O765" s="662" t="s">
        <v>22</v>
      </c>
      <c r="P765" s="662" t="s">
        <v>22</v>
      </c>
      <c r="Q765" s="667">
        <f t="shared" si="133"/>
        <v>35.111666999999997</v>
      </c>
      <c r="R765" s="667">
        <f t="shared" si="134"/>
        <v>140.1</v>
      </c>
      <c r="T765" s="668" t="s">
        <v>4605</v>
      </c>
      <c r="U765" s="668" t="s">
        <v>4605</v>
      </c>
      <c r="V765" s="668" t="s">
        <v>4605</v>
      </c>
      <c r="W765" s="668" t="s">
        <v>22</v>
      </c>
      <c r="X765" s="668" t="s">
        <v>22</v>
      </c>
      <c r="Y765" s="668" t="s">
        <v>22</v>
      </c>
      <c r="Z765" s="668" t="s">
        <v>22</v>
      </c>
      <c r="AB765" s="662" t="str">
        <f t="shared" si="124"/>
        <v>昭49.11.1</v>
      </c>
      <c r="AC765" s="662" t="str">
        <f t="shared" si="125"/>
        <v>昭53.1.13</v>
      </c>
      <c r="AD765" s="662" t="str">
        <f t="shared" si="128"/>
        <v>#</v>
      </c>
      <c r="AE765" s="662" t="str">
        <f t="shared" si="126"/>
        <v>昭53.1.13</v>
      </c>
      <c r="AF765" s="662" t="str">
        <f t="shared" si="129"/>
        <v>昭53.1.13</v>
      </c>
      <c r="AG765" s="662" t="str">
        <f t="shared" si="130"/>
        <v/>
      </c>
      <c r="AH765" s="662">
        <f t="shared" si="127"/>
        <v>8</v>
      </c>
      <c r="AI765" s="662" t="str">
        <f t="shared" si="131"/>
        <v>45</v>
      </c>
      <c r="AJ765" s="662" t="str">
        <f t="shared" si="132"/>
        <v>45_鴨川</v>
      </c>
      <c r="AK765" s="693" t="str">
        <f>IFERROR(VLOOKUP(AJ765,観測点コードリスト!$L$2:$N$1665,3,FALSE),"")</f>
        <v>0384</v>
      </c>
    </row>
    <row r="766" spans="1:37">
      <c r="A766" s="662" t="s">
        <v>1943</v>
      </c>
      <c r="B766" s="662">
        <v>45371</v>
      </c>
      <c r="C766" s="662" t="s">
        <v>23</v>
      </c>
      <c r="D766" s="662" t="s">
        <v>1999</v>
      </c>
      <c r="E766" s="662" t="s">
        <v>2000</v>
      </c>
      <c r="F766" s="662" t="s">
        <v>2001</v>
      </c>
      <c r="G766" s="662">
        <v>35</v>
      </c>
      <c r="H766" s="662">
        <v>9</v>
      </c>
      <c r="I766" s="662">
        <v>140</v>
      </c>
      <c r="J766" s="662">
        <v>18.7</v>
      </c>
      <c r="K766" s="662">
        <v>12</v>
      </c>
      <c r="L766" s="662">
        <v>15.2</v>
      </c>
      <c r="M766" s="662" t="s">
        <v>22</v>
      </c>
      <c r="N766" s="662" t="s">
        <v>2002</v>
      </c>
      <c r="O766" s="662" t="s">
        <v>22</v>
      </c>
      <c r="P766" s="662" t="s">
        <v>22</v>
      </c>
      <c r="Q766" s="667">
        <f t="shared" si="133"/>
        <v>35.15</v>
      </c>
      <c r="R766" s="667">
        <f t="shared" si="134"/>
        <v>140.311667</v>
      </c>
      <c r="T766" s="668" t="s">
        <v>4605</v>
      </c>
      <c r="U766" s="668" t="s">
        <v>4605</v>
      </c>
      <c r="V766" s="668" t="s">
        <v>4605</v>
      </c>
      <c r="W766" s="668" t="s">
        <v>22</v>
      </c>
      <c r="X766" s="668" t="s">
        <v>22</v>
      </c>
      <c r="Y766" s="668" t="s">
        <v>4605</v>
      </c>
      <c r="Z766" s="668" t="s">
        <v>22</v>
      </c>
      <c r="AB766" s="662" t="str">
        <f t="shared" si="124"/>
        <v>昭49.11.1</v>
      </c>
      <c r="AC766" s="662" t="str">
        <f t="shared" si="125"/>
        <v>昭50.12.7</v>
      </c>
      <c r="AD766" s="662" t="str">
        <f t="shared" si="128"/>
        <v>#</v>
      </c>
      <c r="AE766" s="662" t="str">
        <f t="shared" si="126"/>
        <v>昭50.12.7</v>
      </c>
      <c r="AF766" s="662" t="str">
        <f t="shared" si="129"/>
        <v>昭50.12.7</v>
      </c>
      <c r="AG766" s="662" t="str">
        <f t="shared" si="130"/>
        <v/>
      </c>
      <c r="AH766" s="662">
        <f t="shared" si="127"/>
        <v>8</v>
      </c>
      <c r="AI766" s="662" t="str">
        <f t="shared" si="131"/>
        <v>45</v>
      </c>
      <c r="AJ766" s="662" t="str">
        <f t="shared" si="132"/>
        <v>45_勝浦</v>
      </c>
      <c r="AK766" s="693" t="str">
        <f>IFERROR(VLOOKUP(AJ766,観測点コードリスト!$L$2:$N$1665,3,FALSE),"")</f>
        <v>47674</v>
      </c>
    </row>
    <row r="767" spans="1:37">
      <c r="A767" s="662" t="s">
        <v>1943</v>
      </c>
      <c r="B767" s="662">
        <v>45401</v>
      </c>
      <c r="C767" s="662" t="s">
        <v>23</v>
      </c>
      <c r="D767" s="662" t="s">
        <v>2003</v>
      </c>
      <c r="E767" s="662" t="s">
        <v>2004</v>
      </c>
      <c r="F767" s="662" t="s">
        <v>2005</v>
      </c>
      <c r="G767" s="662">
        <v>34</v>
      </c>
      <c r="H767" s="662">
        <v>59.2</v>
      </c>
      <c r="I767" s="662">
        <v>139</v>
      </c>
      <c r="J767" s="662">
        <v>51.9</v>
      </c>
      <c r="K767" s="662">
        <v>6</v>
      </c>
      <c r="L767" s="662">
        <v>21.8</v>
      </c>
      <c r="M767" s="662" t="s">
        <v>22</v>
      </c>
      <c r="N767" s="662" t="s">
        <v>2006</v>
      </c>
      <c r="O767" s="662" t="s">
        <v>22</v>
      </c>
      <c r="P767" s="662" t="s">
        <v>22</v>
      </c>
      <c r="Q767" s="667">
        <f t="shared" si="133"/>
        <v>34.986666999999997</v>
      </c>
      <c r="R767" s="667">
        <f t="shared" si="134"/>
        <v>139.86500000000001</v>
      </c>
      <c r="T767" s="668" t="s">
        <v>4605</v>
      </c>
      <c r="U767" s="668" t="s">
        <v>4605</v>
      </c>
      <c r="V767" s="668" t="s">
        <v>4605</v>
      </c>
      <c r="W767" s="668" t="s">
        <v>22</v>
      </c>
      <c r="X767" s="668" t="s">
        <v>22</v>
      </c>
      <c r="Y767" s="668" t="s">
        <v>4605</v>
      </c>
      <c r="Z767" s="668" t="s">
        <v>22</v>
      </c>
      <c r="AB767" s="662" t="str">
        <f t="shared" si="124"/>
        <v>昭49.11.1</v>
      </c>
      <c r="AC767" s="662" t="str">
        <f t="shared" si="125"/>
        <v>昭50.3.12</v>
      </c>
      <c r="AD767" s="662" t="str">
        <f t="shared" si="128"/>
        <v>#</v>
      </c>
      <c r="AE767" s="662" t="str">
        <f t="shared" si="126"/>
        <v>昭50.3.12</v>
      </c>
      <c r="AF767" s="662" t="str">
        <f t="shared" si="129"/>
        <v>昭50.3.12</v>
      </c>
      <c r="AG767" s="662" t="str">
        <f t="shared" si="130"/>
        <v/>
      </c>
      <c r="AH767" s="662">
        <f t="shared" si="127"/>
        <v>8</v>
      </c>
      <c r="AI767" s="662" t="str">
        <f t="shared" si="131"/>
        <v>45</v>
      </c>
      <c r="AJ767" s="662" t="str">
        <f t="shared" si="132"/>
        <v>45_館山</v>
      </c>
      <c r="AK767" s="693" t="str">
        <f>IFERROR(VLOOKUP(AJ767,観測点コードリスト!$L$2:$N$1665,3,FALSE),"")</f>
        <v>47672</v>
      </c>
    </row>
    <row r="768" spans="1:37" hidden="1">
      <c r="A768" s="662" t="s">
        <v>1943</v>
      </c>
      <c r="B768" s="662">
        <v>45900</v>
      </c>
      <c r="C768" s="662" t="s">
        <v>23</v>
      </c>
      <c r="D768" s="662" t="s">
        <v>1965</v>
      </c>
      <c r="E768" s="662" t="s">
        <v>1966</v>
      </c>
      <c r="F768" s="662" t="s">
        <v>1967</v>
      </c>
      <c r="G768" s="662">
        <v>35</v>
      </c>
      <c r="H768" s="662">
        <v>44.3</v>
      </c>
      <c r="I768" s="662">
        <v>140</v>
      </c>
      <c r="J768" s="662">
        <v>51.4</v>
      </c>
      <c r="K768" s="662">
        <v>20</v>
      </c>
      <c r="L768" s="662" t="s">
        <v>22</v>
      </c>
      <c r="M768" s="662" t="s">
        <v>22</v>
      </c>
      <c r="N768" s="662" t="s">
        <v>4704</v>
      </c>
      <c r="O768" s="662" t="s">
        <v>4740</v>
      </c>
      <c r="P768" s="662" t="s">
        <v>22</v>
      </c>
      <c r="Q768" s="667">
        <f t="shared" si="133"/>
        <v>35.738332999999997</v>
      </c>
      <c r="R768" s="667">
        <f t="shared" si="134"/>
        <v>140.85666699999999</v>
      </c>
      <c r="T768" s="668" t="s">
        <v>22</v>
      </c>
      <c r="U768" s="668" t="s">
        <v>22</v>
      </c>
      <c r="V768" s="668" t="s">
        <v>22</v>
      </c>
      <c r="W768" s="668" t="s">
        <v>22</v>
      </c>
      <c r="X768" s="668" t="s">
        <v>4605</v>
      </c>
      <c r="Y768" s="668" t="s">
        <v>22</v>
      </c>
      <c r="Z768" s="668" t="s">
        <v>22</v>
      </c>
      <c r="AB768" s="662" t="str">
        <f t="shared" si="124"/>
        <v>-</v>
      </c>
      <c r="AC768" s="662" t="str">
        <f t="shared" si="125"/>
        <v>平23.4.1</v>
      </c>
      <c r="AD768" s="662" t="str">
        <f t="shared" si="128"/>
        <v>平</v>
      </c>
      <c r="AE768" s="662" t="str">
        <f t="shared" si="126"/>
        <v>平23.4.1</v>
      </c>
      <c r="AF768" s="662" t="str">
        <f t="shared" si="129"/>
        <v>平23.4.1</v>
      </c>
      <c r="AG768" s="662" t="str">
        <f t="shared" si="130"/>
        <v/>
      </c>
      <c r="AH768" s="662">
        <f t="shared" si="127"/>
        <v>7</v>
      </c>
      <c r="AI768" s="662" t="str">
        <f t="shared" si="131"/>
        <v>45</v>
      </c>
      <c r="AJ768" s="662" t="str">
        <f t="shared" si="132"/>
        <v>45_銚子</v>
      </c>
      <c r="AK768" s="693" t="str">
        <f>IFERROR(VLOOKUP(AJ768,観測点コードリスト!$L$2:$N$1665,3,FALSE),"")</f>
        <v>47648</v>
      </c>
    </row>
    <row r="769" spans="1:37" ht="18.75" hidden="1" customHeight="1">
      <c r="A769" s="662" t="s">
        <v>1943</v>
      </c>
      <c r="B769" s="662">
        <v>45905</v>
      </c>
      <c r="C769" s="662" t="s">
        <v>23</v>
      </c>
      <c r="D769" s="662" t="s">
        <v>1943</v>
      </c>
      <c r="E769" s="662" t="s">
        <v>1973</v>
      </c>
      <c r="F769" s="662" t="s">
        <v>1974</v>
      </c>
      <c r="G769" s="662">
        <v>35</v>
      </c>
      <c r="H769" s="662">
        <v>36.1</v>
      </c>
      <c r="I769" s="662">
        <v>140</v>
      </c>
      <c r="J769" s="662">
        <v>6.2</v>
      </c>
      <c r="K769" s="662">
        <v>3</v>
      </c>
      <c r="L769" s="662" t="s">
        <v>22</v>
      </c>
      <c r="M769" s="662" t="s">
        <v>22</v>
      </c>
      <c r="N769" s="662" t="s">
        <v>4705</v>
      </c>
      <c r="O769" s="662" t="s">
        <v>4740</v>
      </c>
      <c r="P769" s="662" t="s">
        <v>22</v>
      </c>
      <c r="Q769" s="667">
        <f t="shared" si="133"/>
        <v>35.601666999999999</v>
      </c>
      <c r="R769" s="667">
        <f t="shared" si="134"/>
        <v>140.10333299999999</v>
      </c>
      <c r="T769" s="668" t="s">
        <v>22</v>
      </c>
      <c r="U769" s="668" t="s">
        <v>22</v>
      </c>
      <c r="V769" s="668" t="s">
        <v>22</v>
      </c>
      <c r="W769" s="668" t="s">
        <v>22</v>
      </c>
      <c r="X769" s="668" t="s">
        <v>4605</v>
      </c>
      <c r="Y769" s="668" t="s">
        <v>22</v>
      </c>
      <c r="Z769" s="668" t="s">
        <v>22</v>
      </c>
      <c r="AB769" s="662" t="str">
        <f t="shared" si="124"/>
        <v>-</v>
      </c>
      <c r="AC769" s="662" t="str">
        <f t="shared" si="125"/>
        <v>平22.10.1</v>
      </c>
      <c r="AD769" s="662" t="str">
        <f t="shared" si="128"/>
        <v>平</v>
      </c>
      <c r="AE769" s="662" t="str">
        <f t="shared" si="126"/>
        <v>平22.10.1</v>
      </c>
      <c r="AF769" s="662" t="str">
        <f t="shared" si="129"/>
        <v>平22.10.1</v>
      </c>
      <c r="AG769" s="662" t="str">
        <f t="shared" si="130"/>
        <v/>
      </c>
      <c r="AH769" s="662">
        <f t="shared" si="127"/>
        <v>8</v>
      </c>
      <c r="AI769" s="662" t="str">
        <f t="shared" si="131"/>
        <v>45</v>
      </c>
      <c r="AJ769" s="662" t="str">
        <f t="shared" si="132"/>
        <v>45_千葉</v>
      </c>
      <c r="AK769" s="693" t="str">
        <f>IFERROR(VLOOKUP(AJ769,観測点コードリスト!$L$2:$N$1665,3,FALSE),"")</f>
        <v>47682</v>
      </c>
    </row>
    <row r="770" spans="1:37" ht="18.75" hidden="1" customHeight="1">
      <c r="A770" s="662" t="s">
        <v>2007</v>
      </c>
      <c r="B770" s="662">
        <v>46001</v>
      </c>
      <c r="C770" s="662" t="s">
        <v>72</v>
      </c>
      <c r="D770" s="662" t="s">
        <v>2008</v>
      </c>
      <c r="E770" s="662" t="s">
        <v>2009</v>
      </c>
      <c r="F770" s="662" t="s">
        <v>2010</v>
      </c>
      <c r="G770" s="662">
        <v>35</v>
      </c>
      <c r="H770" s="662">
        <v>36.799999999999997</v>
      </c>
      <c r="I770" s="662">
        <v>139</v>
      </c>
      <c r="J770" s="662">
        <v>11.6</v>
      </c>
      <c r="K770" s="662">
        <v>188</v>
      </c>
      <c r="L770" s="662" t="s">
        <v>22</v>
      </c>
      <c r="M770" s="662" t="s">
        <v>22</v>
      </c>
      <c r="N770" s="662" t="s">
        <v>266</v>
      </c>
      <c r="O770" s="662" t="s">
        <v>22</v>
      </c>
      <c r="P770" s="662" t="s">
        <v>22</v>
      </c>
      <c r="Q770" s="667">
        <f t="shared" si="133"/>
        <v>35.613332999999997</v>
      </c>
      <c r="R770" s="667">
        <f t="shared" si="134"/>
        <v>139.193333</v>
      </c>
      <c r="T770" s="668" t="s">
        <v>4605</v>
      </c>
      <c r="U770" s="668" t="s">
        <v>22</v>
      </c>
      <c r="V770" s="668" t="s">
        <v>22</v>
      </c>
      <c r="W770" s="668" t="s">
        <v>22</v>
      </c>
      <c r="X770" s="668" t="s">
        <v>22</v>
      </c>
      <c r="Y770" s="668" t="s">
        <v>22</v>
      </c>
      <c r="Z770" s="668" t="s">
        <v>22</v>
      </c>
      <c r="AB770" s="662" t="str">
        <f t="shared" si="124"/>
        <v>昭49.11.1</v>
      </c>
      <c r="AC770" s="662" t="str">
        <f t="shared" si="125"/>
        <v>-</v>
      </c>
      <c r="AD770" s="662" t="str">
        <f t="shared" si="128"/>
        <v>#</v>
      </c>
      <c r="AE770" s="662" t="str">
        <f t="shared" si="126"/>
        <v/>
      </c>
      <c r="AF770" s="662" t="str">
        <f t="shared" si="129"/>
        <v/>
      </c>
      <c r="AG770" s="662" t="str">
        <f t="shared" si="130"/>
        <v/>
      </c>
      <c r="AH770" s="662">
        <f t="shared" si="127"/>
        <v>0</v>
      </c>
      <c r="AI770" s="662" t="str">
        <f t="shared" si="131"/>
        <v>46</v>
      </c>
      <c r="AJ770" s="662" t="str">
        <f t="shared" si="132"/>
        <v>46_相模湖</v>
      </c>
      <c r="AK770" s="693" t="str">
        <f>IFERROR(VLOOKUP(AJ770,観測点コードリスト!$L$2:$N$1665,3,FALSE),"")</f>
        <v>0387</v>
      </c>
    </row>
    <row r="771" spans="1:37" hidden="1">
      <c r="A771" s="662" t="s">
        <v>2007</v>
      </c>
      <c r="B771" s="662">
        <v>46046</v>
      </c>
      <c r="C771" s="662" t="s">
        <v>72</v>
      </c>
      <c r="D771" s="662" t="s">
        <v>2011</v>
      </c>
      <c r="E771" s="662" t="s">
        <v>2012</v>
      </c>
      <c r="F771" s="662" t="s">
        <v>2013</v>
      </c>
      <c r="G771" s="662">
        <v>35</v>
      </c>
      <c r="H771" s="662">
        <v>34.299999999999997</v>
      </c>
      <c r="I771" s="662">
        <v>139</v>
      </c>
      <c r="J771" s="662">
        <v>22.2</v>
      </c>
      <c r="K771" s="662">
        <v>149</v>
      </c>
      <c r="L771" s="662" t="s">
        <v>22</v>
      </c>
      <c r="M771" s="662" t="s">
        <v>22</v>
      </c>
      <c r="N771" s="662" t="s">
        <v>1821</v>
      </c>
      <c r="O771" s="662" t="s">
        <v>22</v>
      </c>
      <c r="P771" s="662" t="s">
        <v>22</v>
      </c>
      <c r="Q771" s="667">
        <f t="shared" si="133"/>
        <v>35.571666999999998</v>
      </c>
      <c r="R771" s="667">
        <f t="shared" si="134"/>
        <v>139.37</v>
      </c>
      <c r="T771" s="668" t="s">
        <v>4605</v>
      </c>
      <c r="U771" s="668" t="s">
        <v>22</v>
      </c>
      <c r="V771" s="668" t="s">
        <v>22</v>
      </c>
      <c r="W771" s="668" t="s">
        <v>22</v>
      </c>
      <c r="X771" s="668" t="s">
        <v>22</v>
      </c>
      <c r="Y771" s="668" t="s">
        <v>22</v>
      </c>
      <c r="Z771" s="668" t="s">
        <v>22</v>
      </c>
      <c r="AB771" s="662" t="str">
        <f t="shared" si="124"/>
        <v>昭50.5.16</v>
      </c>
      <c r="AC771" s="662" t="str">
        <f t="shared" si="125"/>
        <v>昭50.5.16</v>
      </c>
      <c r="AD771" s="662" t="str">
        <f t="shared" si="128"/>
        <v>昭</v>
      </c>
      <c r="AE771" s="662" t="str">
        <f t="shared" si="126"/>
        <v>昭50.5.16</v>
      </c>
      <c r="AF771" s="662" t="str">
        <f t="shared" si="129"/>
        <v>昭50.5.16</v>
      </c>
      <c r="AG771" s="662" t="str">
        <f t="shared" si="130"/>
        <v/>
      </c>
      <c r="AH771" s="662">
        <f t="shared" si="127"/>
        <v>8</v>
      </c>
      <c r="AI771" s="662" t="str">
        <f t="shared" si="131"/>
        <v>46</v>
      </c>
      <c r="AJ771" s="662" t="str">
        <f t="shared" si="132"/>
        <v>46_相模原中央</v>
      </c>
      <c r="AK771" s="693" t="str">
        <f>IFERROR(VLOOKUP(AJ771,観測点コードリスト!$L$2:$N$1665,3,FALSE),"")</f>
        <v>1005</v>
      </c>
    </row>
    <row r="772" spans="1:37" hidden="1">
      <c r="A772" s="662" t="s">
        <v>2007</v>
      </c>
      <c r="B772" s="662">
        <v>46061</v>
      </c>
      <c r="C772" s="662" t="s">
        <v>72</v>
      </c>
      <c r="D772" s="662" t="s">
        <v>2014</v>
      </c>
      <c r="E772" s="662" t="s">
        <v>2015</v>
      </c>
      <c r="F772" s="662" t="s">
        <v>2016</v>
      </c>
      <c r="G772" s="662">
        <v>35</v>
      </c>
      <c r="H772" s="662">
        <v>33.1</v>
      </c>
      <c r="I772" s="662">
        <v>139</v>
      </c>
      <c r="J772" s="662">
        <v>39</v>
      </c>
      <c r="K772" s="662">
        <v>57</v>
      </c>
      <c r="L772" s="662" t="s">
        <v>22</v>
      </c>
      <c r="M772" s="662" t="s">
        <v>22</v>
      </c>
      <c r="N772" s="662" t="s">
        <v>1821</v>
      </c>
      <c r="O772" s="662" t="s">
        <v>22</v>
      </c>
      <c r="P772" s="662" t="s">
        <v>22</v>
      </c>
      <c r="Q772" s="667">
        <f t="shared" si="133"/>
        <v>35.551667000000002</v>
      </c>
      <c r="R772" s="667">
        <f t="shared" si="134"/>
        <v>139.65</v>
      </c>
      <c r="T772" s="668" t="s">
        <v>4605</v>
      </c>
      <c r="U772" s="668" t="s">
        <v>22</v>
      </c>
      <c r="V772" s="668" t="s">
        <v>22</v>
      </c>
      <c r="W772" s="668" t="s">
        <v>22</v>
      </c>
      <c r="X772" s="668" t="s">
        <v>22</v>
      </c>
      <c r="Y772" s="668" t="s">
        <v>22</v>
      </c>
      <c r="Z772" s="668" t="s">
        <v>22</v>
      </c>
      <c r="AB772" s="662" t="str">
        <f t="shared" ref="AB772:AB835" si="135">IF(T772="●",IF(AD772="(",LEFT(AF772,AG772-1),IF(AD772="#",$AB$1,AF772)),"-")</f>
        <v>昭50.5.16</v>
      </c>
      <c r="AC772" s="662" t="str">
        <f t="shared" ref="AC772:AC835" si="136">IF(AF772="","-",IF(AD772="(",RIGHT(AF772,AH772-AG772),AF772))</f>
        <v>昭50.5.16</v>
      </c>
      <c r="AD772" s="662" t="str">
        <f t="shared" si="128"/>
        <v>昭</v>
      </c>
      <c r="AE772" s="662" t="str">
        <f t="shared" ref="AE772:AE835" si="137">SUBSTITUTE(N772,"#","")</f>
        <v>昭50.5.16</v>
      </c>
      <c r="AF772" s="662" t="str">
        <f t="shared" si="129"/>
        <v>昭50.5.16</v>
      </c>
      <c r="AG772" s="662" t="str">
        <f t="shared" si="130"/>
        <v/>
      </c>
      <c r="AH772" s="662">
        <f t="shared" ref="AH772:AH835" si="138">LEN(AF772)</f>
        <v>8</v>
      </c>
      <c r="AI772" s="662" t="str">
        <f t="shared" si="131"/>
        <v>46</v>
      </c>
      <c r="AJ772" s="662" t="str">
        <f t="shared" si="132"/>
        <v>46_日吉</v>
      </c>
      <c r="AK772" s="693" t="str">
        <f>IFERROR(VLOOKUP(AJ772,観測点コードリスト!$L$2:$N$1665,3,FALSE),"")</f>
        <v>1006</v>
      </c>
    </row>
    <row r="773" spans="1:37" hidden="1">
      <c r="A773" s="662" t="s">
        <v>2007</v>
      </c>
      <c r="B773" s="662">
        <v>46076</v>
      </c>
      <c r="C773" s="662" t="s">
        <v>72</v>
      </c>
      <c r="D773" s="662" t="s">
        <v>2017</v>
      </c>
      <c r="E773" s="662" t="s">
        <v>2018</v>
      </c>
      <c r="F773" s="662" t="s">
        <v>2019</v>
      </c>
      <c r="G773" s="662">
        <v>35</v>
      </c>
      <c r="H773" s="662">
        <v>24.6</v>
      </c>
      <c r="I773" s="662">
        <v>139</v>
      </c>
      <c r="J773" s="662">
        <v>2.6</v>
      </c>
      <c r="K773" s="662">
        <v>330</v>
      </c>
      <c r="L773" s="662" t="s">
        <v>22</v>
      </c>
      <c r="M773" s="662" t="s">
        <v>22</v>
      </c>
      <c r="N773" s="662" t="s">
        <v>2020</v>
      </c>
      <c r="O773" s="662" t="s">
        <v>22</v>
      </c>
      <c r="P773" s="662" t="s">
        <v>22</v>
      </c>
      <c r="Q773" s="667">
        <f t="shared" si="133"/>
        <v>35.409999999999997</v>
      </c>
      <c r="R773" s="667">
        <f t="shared" si="134"/>
        <v>139.04333299999999</v>
      </c>
      <c r="T773" s="668" t="s">
        <v>4605</v>
      </c>
      <c r="U773" s="668" t="s">
        <v>22</v>
      </c>
      <c r="V773" s="668" t="s">
        <v>22</v>
      </c>
      <c r="W773" s="668" t="s">
        <v>22</v>
      </c>
      <c r="X773" s="668" t="s">
        <v>22</v>
      </c>
      <c r="Y773" s="668" t="s">
        <v>22</v>
      </c>
      <c r="Z773" s="668" t="s">
        <v>22</v>
      </c>
      <c r="AB773" s="662" t="str">
        <f t="shared" si="135"/>
        <v>昭51.5.26</v>
      </c>
      <c r="AC773" s="662" t="str">
        <f t="shared" si="136"/>
        <v>昭51.5.26</v>
      </c>
      <c r="AD773" s="662" t="str">
        <f t="shared" ref="AD773:AD836" si="139">LEFT(N773,1)</f>
        <v>昭</v>
      </c>
      <c r="AE773" s="662" t="str">
        <f t="shared" si="137"/>
        <v>昭51.5.26</v>
      </c>
      <c r="AF773" s="662" t="str">
        <f t="shared" ref="AF773:AF836" si="140">SUBSTITUTE(AE773,"(","")</f>
        <v>昭51.5.26</v>
      </c>
      <c r="AG773" s="662" t="str">
        <f t="shared" ref="AG773:AG836" si="141">IFERROR(FIND(")",AF773),"")</f>
        <v/>
      </c>
      <c r="AH773" s="662">
        <f t="shared" si="138"/>
        <v>8</v>
      </c>
      <c r="AI773" s="662" t="str">
        <f t="shared" ref="AI773:AI836" si="142">LEFT(B773,2)</f>
        <v>46</v>
      </c>
      <c r="AJ773" s="662" t="str">
        <f t="shared" ref="AJ773:AJ836" si="143">AI773&amp;"_"&amp;D773</f>
        <v>46_丹沢湖</v>
      </c>
      <c r="AK773" s="693" t="str">
        <f>IFERROR(VLOOKUP(AJ773,観測点コードリスト!$L$2:$N$1665,3,FALSE),"")</f>
        <v>1096</v>
      </c>
    </row>
    <row r="774" spans="1:37" ht="18.75" customHeight="1">
      <c r="A774" s="662" t="s">
        <v>2007</v>
      </c>
      <c r="B774" s="662">
        <v>46091</v>
      </c>
      <c r="C774" s="662" t="s">
        <v>17</v>
      </c>
      <c r="D774" s="662" t="s">
        <v>2021</v>
      </c>
      <c r="E774" s="662" t="s">
        <v>2022</v>
      </c>
      <c r="F774" s="662" t="s">
        <v>2023</v>
      </c>
      <c r="G774" s="662">
        <v>35</v>
      </c>
      <c r="H774" s="662">
        <v>26</v>
      </c>
      <c r="I774" s="662">
        <v>139</v>
      </c>
      <c r="J774" s="662">
        <v>23.2</v>
      </c>
      <c r="K774" s="662">
        <v>18</v>
      </c>
      <c r="L774" s="662">
        <v>6.5</v>
      </c>
      <c r="M774" s="662">
        <v>1.5</v>
      </c>
      <c r="N774" s="662" t="s">
        <v>1660</v>
      </c>
      <c r="O774" s="662" t="s">
        <v>22</v>
      </c>
      <c r="P774" s="662" t="s">
        <v>40</v>
      </c>
      <c r="Q774" s="667">
        <f t="shared" si="133"/>
        <v>35.433332999999998</v>
      </c>
      <c r="R774" s="667">
        <f t="shared" si="134"/>
        <v>139.38666699999999</v>
      </c>
      <c r="T774" s="668" t="s">
        <v>4605</v>
      </c>
      <c r="U774" s="668" t="s">
        <v>4605</v>
      </c>
      <c r="V774" s="668" t="s">
        <v>4605</v>
      </c>
      <c r="W774" s="668" t="s">
        <v>22</v>
      </c>
      <c r="X774" s="668" t="s">
        <v>22</v>
      </c>
      <c r="Y774" s="668" t="s">
        <v>22</v>
      </c>
      <c r="Z774" s="668" t="s">
        <v>22</v>
      </c>
      <c r="AB774" s="662" t="str">
        <f t="shared" si="135"/>
        <v>昭49.11.1</v>
      </c>
      <c r="AC774" s="662" t="str">
        <f t="shared" si="136"/>
        <v>昭53.1.17</v>
      </c>
      <c r="AD774" s="662" t="str">
        <f t="shared" si="139"/>
        <v>#</v>
      </c>
      <c r="AE774" s="662" t="str">
        <f t="shared" si="137"/>
        <v>昭53.1.17</v>
      </c>
      <c r="AF774" s="662" t="str">
        <f t="shared" si="140"/>
        <v>昭53.1.17</v>
      </c>
      <c r="AG774" s="662" t="str">
        <f t="shared" si="141"/>
        <v/>
      </c>
      <c r="AH774" s="662">
        <f t="shared" si="138"/>
        <v>8</v>
      </c>
      <c r="AI774" s="662" t="str">
        <f t="shared" si="142"/>
        <v>46</v>
      </c>
      <c r="AJ774" s="662" t="str">
        <f t="shared" si="143"/>
        <v>46_海老名</v>
      </c>
      <c r="AK774" s="693" t="str">
        <f>IFERROR(VLOOKUP(AJ774,観測点コードリスト!$L$2:$N$1665,3,FALSE),"")</f>
        <v>0388</v>
      </c>
    </row>
    <row r="775" spans="1:37" ht="18.75" customHeight="1">
      <c r="A775" s="662" t="s">
        <v>2007</v>
      </c>
      <c r="B775" s="662">
        <v>46106</v>
      </c>
      <c r="C775" s="662" t="s">
        <v>23</v>
      </c>
      <c r="D775" s="662" t="s">
        <v>2024</v>
      </c>
      <c r="E775" s="662" t="s">
        <v>2025</v>
      </c>
      <c r="F775" s="662" t="s">
        <v>2026</v>
      </c>
      <c r="G775" s="662">
        <v>35</v>
      </c>
      <c r="H775" s="662">
        <v>26.3</v>
      </c>
      <c r="I775" s="662">
        <v>139</v>
      </c>
      <c r="J775" s="662">
        <v>39.1</v>
      </c>
      <c r="K775" s="662">
        <v>39</v>
      </c>
      <c r="L775" s="662">
        <v>19.8</v>
      </c>
      <c r="M775" s="662" t="s">
        <v>22</v>
      </c>
      <c r="N775" s="662" t="s">
        <v>2027</v>
      </c>
      <c r="O775" s="662">
        <v>46900</v>
      </c>
      <c r="P775" s="662" t="s">
        <v>22</v>
      </c>
      <c r="Q775" s="667">
        <f t="shared" si="133"/>
        <v>35.438333</v>
      </c>
      <c r="R775" s="667">
        <f t="shared" si="134"/>
        <v>139.651667</v>
      </c>
      <c r="T775" s="668" t="s">
        <v>4605</v>
      </c>
      <c r="U775" s="668" t="s">
        <v>4605</v>
      </c>
      <c r="V775" s="668" t="s">
        <v>4605</v>
      </c>
      <c r="W775" s="668" t="s">
        <v>4605</v>
      </c>
      <c r="X775" s="668" t="s">
        <v>22</v>
      </c>
      <c r="Y775" s="668" t="s">
        <v>4605</v>
      </c>
      <c r="Z775" s="668" t="s">
        <v>22</v>
      </c>
      <c r="AB775" s="662" t="str">
        <f t="shared" si="135"/>
        <v>昭49.11.1</v>
      </c>
      <c r="AC775" s="662" t="str">
        <f t="shared" si="136"/>
        <v>昭50.3.8</v>
      </c>
      <c r="AD775" s="662" t="str">
        <f t="shared" si="139"/>
        <v>#</v>
      </c>
      <c r="AE775" s="662" t="str">
        <f t="shared" si="137"/>
        <v>昭50.3.8</v>
      </c>
      <c r="AF775" s="662" t="str">
        <f t="shared" si="140"/>
        <v>昭50.3.8</v>
      </c>
      <c r="AG775" s="662" t="str">
        <f t="shared" si="141"/>
        <v/>
      </c>
      <c r="AH775" s="662">
        <f t="shared" si="138"/>
        <v>7</v>
      </c>
      <c r="AI775" s="662" t="str">
        <f t="shared" si="142"/>
        <v>46</v>
      </c>
      <c r="AJ775" s="662" t="str">
        <f t="shared" si="143"/>
        <v>46_横浜</v>
      </c>
      <c r="AK775" s="693" t="str">
        <f>IFERROR(VLOOKUP(AJ775,観測点コードリスト!$L$2:$N$1665,3,FALSE),"")</f>
        <v>47670</v>
      </c>
    </row>
    <row r="776" spans="1:37" hidden="1">
      <c r="A776" s="662" t="s">
        <v>2007</v>
      </c>
      <c r="B776" s="662">
        <v>46136</v>
      </c>
      <c r="C776" s="662" t="s">
        <v>72</v>
      </c>
      <c r="D776" s="662" t="s">
        <v>2028</v>
      </c>
      <c r="E776" s="662" t="s">
        <v>2029</v>
      </c>
      <c r="F776" s="662" t="s">
        <v>2030</v>
      </c>
      <c r="G776" s="662">
        <v>35</v>
      </c>
      <c r="H776" s="662">
        <v>20.7</v>
      </c>
      <c r="I776" s="662">
        <v>139</v>
      </c>
      <c r="J776" s="662">
        <v>18.3</v>
      </c>
      <c r="K776" s="662">
        <v>20</v>
      </c>
      <c r="L776" s="662" t="s">
        <v>22</v>
      </c>
      <c r="M776" s="662" t="s">
        <v>22</v>
      </c>
      <c r="N776" s="662" t="s">
        <v>1821</v>
      </c>
      <c r="O776" s="662" t="s">
        <v>22</v>
      </c>
      <c r="P776" s="662" t="s">
        <v>22</v>
      </c>
      <c r="Q776" s="667">
        <f t="shared" si="133"/>
        <v>35.344999999999999</v>
      </c>
      <c r="R776" s="667">
        <f t="shared" si="134"/>
        <v>139.30500000000001</v>
      </c>
      <c r="T776" s="668" t="s">
        <v>4605</v>
      </c>
      <c r="U776" s="668" t="s">
        <v>22</v>
      </c>
      <c r="V776" s="668" t="s">
        <v>22</v>
      </c>
      <c r="W776" s="668" t="s">
        <v>22</v>
      </c>
      <c r="X776" s="668" t="s">
        <v>22</v>
      </c>
      <c r="Y776" s="668" t="s">
        <v>22</v>
      </c>
      <c r="Z776" s="668" t="s">
        <v>22</v>
      </c>
      <c r="AB776" s="662" t="str">
        <f t="shared" si="135"/>
        <v>昭50.5.16</v>
      </c>
      <c r="AC776" s="662" t="str">
        <f t="shared" si="136"/>
        <v>昭50.5.16</v>
      </c>
      <c r="AD776" s="662" t="str">
        <f t="shared" si="139"/>
        <v>昭</v>
      </c>
      <c r="AE776" s="662" t="str">
        <f t="shared" si="137"/>
        <v>昭50.5.16</v>
      </c>
      <c r="AF776" s="662" t="str">
        <f t="shared" si="140"/>
        <v>昭50.5.16</v>
      </c>
      <c r="AG776" s="662" t="str">
        <f t="shared" si="141"/>
        <v/>
      </c>
      <c r="AH776" s="662">
        <f t="shared" si="138"/>
        <v>8</v>
      </c>
      <c r="AI776" s="662" t="str">
        <f t="shared" si="142"/>
        <v>46</v>
      </c>
      <c r="AJ776" s="662" t="str">
        <f t="shared" si="143"/>
        <v>46_平塚</v>
      </c>
      <c r="AK776" s="693" t="str">
        <f>IFERROR(VLOOKUP(AJ776,観測点コードリスト!$L$2:$N$1665,3,FALSE),"")</f>
        <v>1007</v>
      </c>
    </row>
    <row r="777" spans="1:37">
      <c r="A777" s="662" t="s">
        <v>2007</v>
      </c>
      <c r="B777" s="662">
        <v>46141</v>
      </c>
      <c r="C777" s="662" t="s">
        <v>17</v>
      </c>
      <c r="D777" s="662" t="s">
        <v>2031</v>
      </c>
      <c r="E777" s="662" t="s">
        <v>2032</v>
      </c>
      <c r="F777" s="662" t="s">
        <v>2033</v>
      </c>
      <c r="G777" s="662">
        <v>35</v>
      </c>
      <c r="H777" s="662">
        <v>19.2</v>
      </c>
      <c r="I777" s="662">
        <v>139</v>
      </c>
      <c r="J777" s="662">
        <v>27</v>
      </c>
      <c r="K777" s="662">
        <v>5</v>
      </c>
      <c r="L777" s="662">
        <v>9.9</v>
      </c>
      <c r="M777" s="662">
        <v>1.5</v>
      </c>
      <c r="N777" s="662" t="s">
        <v>2034</v>
      </c>
      <c r="O777" s="662" t="s">
        <v>22</v>
      </c>
      <c r="P777" s="662" t="s">
        <v>22</v>
      </c>
      <c r="Q777" s="667">
        <f t="shared" si="133"/>
        <v>35.32</v>
      </c>
      <c r="R777" s="667">
        <f t="shared" si="134"/>
        <v>139.44999999999999</v>
      </c>
      <c r="T777" s="668" t="s">
        <v>4605</v>
      </c>
      <c r="U777" s="668" t="s">
        <v>4605</v>
      </c>
      <c r="V777" s="668" t="s">
        <v>4605</v>
      </c>
      <c r="W777" s="668" t="s">
        <v>22</v>
      </c>
      <c r="X777" s="668" t="s">
        <v>22</v>
      </c>
      <c r="Y777" s="668" t="s">
        <v>22</v>
      </c>
      <c r="Z777" s="668" t="s">
        <v>22</v>
      </c>
      <c r="AB777" s="662" t="str">
        <f t="shared" si="135"/>
        <v>平4.2.10</v>
      </c>
      <c r="AC777" s="662" t="str">
        <f t="shared" si="136"/>
        <v>平4.2.10</v>
      </c>
      <c r="AD777" s="662" t="str">
        <f t="shared" si="139"/>
        <v>平</v>
      </c>
      <c r="AE777" s="662" t="str">
        <f t="shared" si="137"/>
        <v>平4.2.10</v>
      </c>
      <c r="AF777" s="662" t="str">
        <f t="shared" si="140"/>
        <v>平4.2.10</v>
      </c>
      <c r="AG777" s="662" t="str">
        <f t="shared" si="141"/>
        <v/>
      </c>
      <c r="AH777" s="662">
        <f t="shared" si="138"/>
        <v>7</v>
      </c>
      <c r="AI777" s="662" t="str">
        <f t="shared" si="142"/>
        <v>46</v>
      </c>
      <c r="AJ777" s="662" t="str">
        <f t="shared" si="143"/>
        <v>46_辻堂</v>
      </c>
      <c r="AK777" s="693" t="str">
        <f>IFERROR(VLOOKUP(AJ777,観測点コードリスト!$L$2:$N$1665,3,FALSE),"")</f>
        <v>1443</v>
      </c>
    </row>
    <row r="778" spans="1:37" hidden="1">
      <c r="A778" s="662" t="s">
        <v>2007</v>
      </c>
      <c r="B778" s="662">
        <v>46161</v>
      </c>
      <c r="C778" s="662" t="s">
        <v>72</v>
      </c>
      <c r="D778" s="662" t="s">
        <v>2035</v>
      </c>
      <c r="E778" s="662" t="s">
        <v>2036</v>
      </c>
      <c r="F778" s="662" t="s">
        <v>2037</v>
      </c>
      <c r="G778" s="662">
        <v>35</v>
      </c>
      <c r="H778" s="662">
        <v>13.3</v>
      </c>
      <c r="I778" s="662">
        <v>139</v>
      </c>
      <c r="J778" s="662">
        <v>2.5</v>
      </c>
      <c r="K778" s="662">
        <v>855</v>
      </c>
      <c r="L778" s="662" t="s">
        <v>22</v>
      </c>
      <c r="M778" s="662" t="s">
        <v>22</v>
      </c>
      <c r="N778" s="662" t="s">
        <v>266</v>
      </c>
      <c r="O778" s="662" t="s">
        <v>22</v>
      </c>
      <c r="P778" s="662" t="s">
        <v>22</v>
      </c>
      <c r="Q778" s="667">
        <f t="shared" si="133"/>
        <v>35.221666999999997</v>
      </c>
      <c r="R778" s="667">
        <f t="shared" si="134"/>
        <v>139.04166699999999</v>
      </c>
      <c r="T778" s="668" t="s">
        <v>4605</v>
      </c>
      <c r="U778" s="668" t="s">
        <v>22</v>
      </c>
      <c r="V778" s="668" t="s">
        <v>22</v>
      </c>
      <c r="W778" s="668" t="s">
        <v>22</v>
      </c>
      <c r="X778" s="668" t="s">
        <v>22</v>
      </c>
      <c r="Y778" s="668" t="s">
        <v>22</v>
      </c>
      <c r="Z778" s="668" t="s">
        <v>22</v>
      </c>
      <c r="AB778" s="662" t="str">
        <f t="shared" si="135"/>
        <v>昭49.11.1</v>
      </c>
      <c r="AC778" s="662" t="str">
        <f t="shared" si="136"/>
        <v>-</v>
      </c>
      <c r="AD778" s="662" t="str">
        <f t="shared" si="139"/>
        <v>#</v>
      </c>
      <c r="AE778" s="662" t="str">
        <f t="shared" si="137"/>
        <v/>
      </c>
      <c r="AF778" s="662" t="str">
        <f t="shared" si="140"/>
        <v/>
      </c>
      <c r="AG778" s="662" t="str">
        <f t="shared" si="141"/>
        <v/>
      </c>
      <c r="AH778" s="662">
        <f t="shared" si="138"/>
        <v>0</v>
      </c>
      <c r="AI778" s="662" t="str">
        <f t="shared" si="142"/>
        <v>46</v>
      </c>
      <c r="AJ778" s="662" t="str">
        <f t="shared" si="143"/>
        <v>46_箱根</v>
      </c>
      <c r="AK778" s="693" t="str">
        <f>IFERROR(VLOOKUP(AJ778,観測点コードリスト!$L$2:$N$1665,3,FALSE),"")</f>
        <v>0390</v>
      </c>
    </row>
    <row r="779" spans="1:37" ht="18.75" customHeight="1">
      <c r="A779" s="662" t="s">
        <v>2007</v>
      </c>
      <c r="B779" s="662">
        <v>46166</v>
      </c>
      <c r="C779" s="662" t="s">
        <v>17</v>
      </c>
      <c r="D779" s="662" t="s">
        <v>2038</v>
      </c>
      <c r="E779" s="662" t="s">
        <v>2039</v>
      </c>
      <c r="F779" s="662" t="s">
        <v>2040</v>
      </c>
      <c r="G779" s="662">
        <v>35</v>
      </c>
      <c r="H779" s="662">
        <v>16.600000000000001</v>
      </c>
      <c r="I779" s="662">
        <v>139</v>
      </c>
      <c r="J779" s="662">
        <v>9.3000000000000007</v>
      </c>
      <c r="K779" s="662">
        <v>14</v>
      </c>
      <c r="L779" s="662">
        <v>10</v>
      </c>
      <c r="M779" s="662">
        <v>1.5</v>
      </c>
      <c r="N779" s="662" t="s">
        <v>2041</v>
      </c>
      <c r="O779" s="662" t="s">
        <v>22</v>
      </c>
      <c r="P779" s="662" t="s">
        <v>22</v>
      </c>
      <c r="Q779" s="667">
        <f t="shared" si="133"/>
        <v>35.276667000000003</v>
      </c>
      <c r="R779" s="667">
        <f t="shared" si="134"/>
        <v>139.155</v>
      </c>
      <c r="T779" s="668" t="s">
        <v>4605</v>
      </c>
      <c r="U779" s="668" t="s">
        <v>4605</v>
      </c>
      <c r="V779" s="668" t="s">
        <v>4605</v>
      </c>
      <c r="W779" s="668" t="s">
        <v>22</v>
      </c>
      <c r="X779" s="668" t="s">
        <v>22</v>
      </c>
      <c r="Y779" s="668" t="s">
        <v>22</v>
      </c>
      <c r="Z779" s="668" t="s">
        <v>22</v>
      </c>
      <c r="AB779" s="662" t="str">
        <f t="shared" si="135"/>
        <v>昭50.5.16</v>
      </c>
      <c r="AC779" s="662" t="str">
        <f t="shared" si="136"/>
        <v>昭53.1.17</v>
      </c>
      <c r="AD779" s="662" t="str">
        <f t="shared" si="139"/>
        <v>(</v>
      </c>
      <c r="AE779" s="662" t="str">
        <f t="shared" si="137"/>
        <v>(昭50.5.16)昭53.1.17</v>
      </c>
      <c r="AF779" s="662" t="str">
        <f t="shared" si="140"/>
        <v>昭50.5.16)昭53.1.17</v>
      </c>
      <c r="AG779" s="662">
        <f t="shared" si="141"/>
        <v>9</v>
      </c>
      <c r="AH779" s="662">
        <f t="shared" si="138"/>
        <v>17</v>
      </c>
      <c r="AI779" s="662" t="str">
        <f t="shared" si="142"/>
        <v>46</v>
      </c>
      <c r="AJ779" s="662" t="str">
        <f t="shared" si="143"/>
        <v>46_小田原</v>
      </c>
      <c r="AK779" s="693" t="str">
        <f>IFERROR(VLOOKUP(AJ779,観測点コードリスト!$L$2:$N$1665,3,FALSE),"")</f>
        <v>1008</v>
      </c>
    </row>
    <row r="780" spans="1:37">
      <c r="A780" s="662" t="s">
        <v>2007</v>
      </c>
      <c r="B780" s="662">
        <v>46211</v>
      </c>
      <c r="C780" s="662" t="s">
        <v>17</v>
      </c>
      <c r="D780" s="662" t="s">
        <v>2042</v>
      </c>
      <c r="E780" s="662" t="s">
        <v>2043</v>
      </c>
      <c r="F780" s="662" t="s">
        <v>2044</v>
      </c>
      <c r="G780" s="662">
        <v>35</v>
      </c>
      <c r="H780" s="662">
        <v>10.7</v>
      </c>
      <c r="I780" s="662">
        <v>139</v>
      </c>
      <c r="J780" s="662">
        <v>37.799999999999997</v>
      </c>
      <c r="K780" s="662">
        <v>42</v>
      </c>
      <c r="L780" s="662">
        <v>10</v>
      </c>
      <c r="M780" s="662">
        <v>1.5</v>
      </c>
      <c r="N780" s="662" t="s">
        <v>2045</v>
      </c>
      <c r="O780" s="662" t="s">
        <v>22</v>
      </c>
      <c r="P780" s="662" t="s">
        <v>40</v>
      </c>
      <c r="Q780" s="667">
        <f t="shared" si="133"/>
        <v>35.178333000000002</v>
      </c>
      <c r="R780" s="667">
        <f t="shared" si="134"/>
        <v>139.63</v>
      </c>
      <c r="T780" s="668" t="s">
        <v>4605</v>
      </c>
      <c r="U780" s="668" t="s">
        <v>4605</v>
      </c>
      <c r="V780" s="668" t="s">
        <v>4605</v>
      </c>
      <c r="W780" s="668" t="s">
        <v>22</v>
      </c>
      <c r="X780" s="668" t="s">
        <v>22</v>
      </c>
      <c r="Y780" s="668" t="s">
        <v>22</v>
      </c>
      <c r="Z780" s="668" t="s">
        <v>22</v>
      </c>
      <c r="AB780" s="662" t="str">
        <f t="shared" si="135"/>
        <v>昭49.11.1</v>
      </c>
      <c r="AC780" s="662" t="str">
        <f t="shared" si="136"/>
        <v>昭53.1.20</v>
      </c>
      <c r="AD780" s="662" t="str">
        <f t="shared" si="139"/>
        <v>#</v>
      </c>
      <c r="AE780" s="662" t="str">
        <f t="shared" si="137"/>
        <v>昭53.1.20</v>
      </c>
      <c r="AF780" s="662" t="str">
        <f t="shared" si="140"/>
        <v>昭53.1.20</v>
      </c>
      <c r="AG780" s="662" t="str">
        <f t="shared" si="141"/>
        <v/>
      </c>
      <c r="AH780" s="662">
        <f t="shared" si="138"/>
        <v>8</v>
      </c>
      <c r="AI780" s="662" t="str">
        <f t="shared" si="142"/>
        <v>46</v>
      </c>
      <c r="AJ780" s="662" t="str">
        <f t="shared" si="143"/>
        <v>46_三浦</v>
      </c>
      <c r="AK780" s="693" t="str">
        <f>IFERROR(VLOOKUP(AJ780,観測点コードリスト!$L$2:$N$1665,3,FALSE),"")</f>
        <v>0392</v>
      </c>
    </row>
    <row r="781" spans="1:37" hidden="1">
      <c r="A781" s="662" t="s">
        <v>2007</v>
      </c>
      <c r="B781" s="662">
        <v>46900</v>
      </c>
      <c r="C781" s="662" t="s">
        <v>23</v>
      </c>
      <c r="D781" s="662" t="s">
        <v>2024</v>
      </c>
      <c r="E781" s="662" t="s">
        <v>2025</v>
      </c>
      <c r="F781" s="662" t="s">
        <v>2026</v>
      </c>
      <c r="G781" s="662">
        <v>35</v>
      </c>
      <c r="H781" s="662">
        <v>26.3</v>
      </c>
      <c r="I781" s="662">
        <v>139</v>
      </c>
      <c r="J781" s="662">
        <v>39.1</v>
      </c>
      <c r="K781" s="662">
        <v>39</v>
      </c>
      <c r="L781" s="662" t="s">
        <v>22</v>
      </c>
      <c r="M781" s="662" t="s">
        <v>22</v>
      </c>
      <c r="N781" s="662" t="s">
        <v>4706</v>
      </c>
      <c r="O781" s="662" t="s">
        <v>4740</v>
      </c>
      <c r="P781" s="662" t="s">
        <v>22</v>
      </c>
      <c r="Q781" s="667">
        <f t="shared" si="133"/>
        <v>35.438333</v>
      </c>
      <c r="R781" s="667">
        <f t="shared" si="134"/>
        <v>139.651667</v>
      </c>
      <c r="T781" s="668" t="s">
        <v>22</v>
      </c>
      <c r="U781" s="668" t="s">
        <v>22</v>
      </c>
      <c r="V781" s="668" t="s">
        <v>22</v>
      </c>
      <c r="W781" s="668" t="s">
        <v>22</v>
      </c>
      <c r="X781" s="668" t="s">
        <v>4605</v>
      </c>
      <c r="Y781" s="668" t="s">
        <v>22</v>
      </c>
      <c r="Z781" s="668" t="s">
        <v>22</v>
      </c>
      <c r="AB781" s="662" t="str">
        <f t="shared" si="135"/>
        <v>-</v>
      </c>
      <c r="AC781" s="662" t="str">
        <f t="shared" si="136"/>
        <v>平11.1.14</v>
      </c>
      <c r="AD781" s="662" t="str">
        <f t="shared" si="139"/>
        <v>平</v>
      </c>
      <c r="AE781" s="662" t="str">
        <f t="shared" si="137"/>
        <v>平11.1.14</v>
      </c>
      <c r="AF781" s="662" t="str">
        <f t="shared" si="140"/>
        <v>平11.1.14</v>
      </c>
      <c r="AG781" s="662" t="str">
        <f t="shared" si="141"/>
        <v/>
      </c>
      <c r="AH781" s="662">
        <f t="shared" si="138"/>
        <v>8</v>
      </c>
      <c r="AI781" s="662" t="str">
        <f t="shared" si="142"/>
        <v>46</v>
      </c>
      <c r="AJ781" s="662" t="str">
        <f t="shared" si="143"/>
        <v>46_横浜</v>
      </c>
      <c r="AK781" s="693" t="str">
        <f>IFERROR(VLOOKUP(AJ781,観測点コードリスト!$L$2:$N$1665,3,FALSE),"")</f>
        <v>47670</v>
      </c>
    </row>
    <row r="782" spans="1:37">
      <c r="A782" s="662" t="s">
        <v>2046</v>
      </c>
      <c r="B782" s="662">
        <v>48031</v>
      </c>
      <c r="C782" s="662" t="s">
        <v>17</v>
      </c>
      <c r="D782" s="662" t="s">
        <v>2047</v>
      </c>
      <c r="E782" s="662" t="s">
        <v>2048</v>
      </c>
      <c r="F782" s="662" t="s">
        <v>2049</v>
      </c>
      <c r="G782" s="662">
        <v>36</v>
      </c>
      <c r="H782" s="662">
        <v>54.7</v>
      </c>
      <c r="I782" s="662">
        <v>138</v>
      </c>
      <c r="J782" s="662">
        <v>26.5</v>
      </c>
      <c r="K782" s="662">
        <v>576</v>
      </c>
      <c r="L782" s="662">
        <v>10</v>
      </c>
      <c r="M782" s="662">
        <v>3</v>
      </c>
      <c r="N782" s="662" t="s">
        <v>2050</v>
      </c>
      <c r="O782" s="662">
        <v>48900</v>
      </c>
      <c r="P782" s="662" t="s">
        <v>40</v>
      </c>
      <c r="Q782" s="667">
        <f t="shared" si="133"/>
        <v>36.911667000000001</v>
      </c>
      <c r="R782" s="667">
        <f t="shared" si="134"/>
        <v>138.441667</v>
      </c>
      <c r="T782" s="668" t="s">
        <v>4605</v>
      </c>
      <c r="U782" s="668" t="s">
        <v>4605</v>
      </c>
      <c r="V782" s="668" t="s">
        <v>4605</v>
      </c>
      <c r="W782" s="668" t="s">
        <v>22</v>
      </c>
      <c r="X782" s="668" t="s">
        <v>22</v>
      </c>
      <c r="Y782" s="668" t="s">
        <v>22</v>
      </c>
      <c r="Z782" s="668" t="s">
        <v>22</v>
      </c>
      <c r="AB782" s="662" t="str">
        <f t="shared" si="135"/>
        <v>昭49.11.1</v>
      </c>
      <c r="AC782" s="662" t="str">
        <f t="shared" si="136"/>
        <v>昭53.11.16</v>
      </c>
      <c r="AD782" s="662" t="str">
        <f t="shared" si="139"/>
        <v>#</v>
      </c>
      <c r="AE782" s="662" t="str">
        <f t="shared" si="137"/>
        <v>昭53.11.16</v>
      </c>
      <c r="AF782" s="662" t="str">
        <f t="shared" si="140"/>
        <v>昭53.11.16</v>
      </c>
      <c r="AG782" s="662" t="str">
        <f t="shared" si="141"/>
        <v/>
      </c>
      <c r="AH782" s="662">
        <f t="shared" si="138"/>
        <v>9</v>
      </c>
      <c r="AI782" s="662" t="str">
        <f t="shared" si="142"/>
        <v>48</v>
      </c>
      <c r="AJ782" s="662" t="str">
        <f t="shared" si="143"/>
        <v>48_野沢温泉</v>
      </c>
      <c r="AK782" s="693" t="str">
        <f>IFERROR(VLOOKUP(AJ782,観測点コードリスト!$L$2:$N$1665,3,FALSE),"")</f>
        <v>0393</v>
      </c>
    </row>
    <row r="783" spans="1:37">
      <c r="A783" s="662" t="s">
        <v>2046</v>
      </c>
      <c r="B783" s="662">
        <v>48061</v>
      </c>
      <c r="C783" s="662" t="s">
        <v>17</v>
      </c>
      <c r="D783" s="662" t="s">
        <v>2051</v>
      </c>
      <c r="E783" s="662" t="s">
        <v>2052</v>
      </c>
      <c r="F783" s="662" t="s">
        <v>2053</v>
      </c>
      <c r="G783" s="662">
        <v>36</v>
      </c>
      <c r="H783" s="662">
        <v>48.5</v>
      </c>
      <c r="I783" s="662">
        <v>138</v>
      </c>
      <c r="J783" s="662">
        <v>11.8</v>
      </c>
      <c r="K783" s="662">
        <v>685</v>
      </c>
      <c r="L783" s="662">
        <v>9.5</v>
      </c>
      <c r="M783" s="662">
        <v>3</v>
      </c>
      <c r="N783" s="662" t="s">
        <v>2054</v>
      </c>
      <c r="O783" s="662">
        <v>48905</v>
      </c>
      <c r="P783" s="662" t="s">
        <v>40</v>
      </c>
      <c r="Q783" s="667">
        <f t="shared" si="133"/>
        <v>36.808332999999998</v>
      </c>
      <c r="R783" s="667">
        <f t="shared" si="134"/>
        <v>138.19666699999999</v>
      </c>
      <c r="T783" s="668" t="s">
        <v>4605</v>
      </c>
      <c r="U783" s="668" t="s">
        <v>4605</v>
      </c>
      <c r="V783" s="668" t="s">
        <v>4605</v>
      </c>
      <c r="W783" s="668" t="s">
        <v>22</v>
      </c>
      <c r="X783" s="668" t="s">
        <v>22</v>
      </c>
      <c r="Y783" s="668" t="s">
        <v>22</v>
      </c>
      <c r="Z783" s="668" t="s">
        <v>22</v>
      </c>
      <c r="AB783" s="662" t="str">
        <f t="shared" si="135"/>
        <v>昭49.11.1</v>
      </c>
      <c r="AC783" s="662" t="str">
        <f t="shared" si="136"/>
        <v>昭53.11.17</v>
      </c>
      <c r="AD783" s="662" t="str">
        <f t="shared" si="139"/>
        <v>#</v>
      </c>
      <c r="AE783" s="662" t="str">
        <f t="shared" si="137"/>
        <v>昭53.11.17</v>
      </c>
      <c r="AF783" s="662" t="str">
        <f t="shared" si="140"/>
        <v>昭53.11.17</v>
      </c>
      <c r="AG783" s="662" t="str">
        <f t="shared" si="141"/>
        <v/>
      </c>
      <c r="AH783" s="662">
        <f t="shared" si="138"/>
        <v>9</v>
      </c>
      <c r="AI783" s="662" t="str">
        <f t="shared" si="142"/>
        <v>48</v>
      </c>
      <c r="AJ783" s="662" t="str">
        <f t="shared" si="143"/>
        <v>48_信濃町</v>
      </c>
      <c r="AK783" s="693" t="str">
        <f>IFERROR(VLOOKUP(AJ783,観測点コードリスト!$L$2:$N$1665,3,FALSE),"")</f>
        <v>0394</v>
      </c>
    </row>
    <row r="784" spans="1:37" ht="18.75" customHeight="1">
      <c r="A784" s="662" t="s">
        <v>2046</v>
      </c>
      <c r="B784" s="662">
        <v>48066</v>
      </c>
      <c r="C784" s="662" t="s">
        <v>17</v>
      </c>
      <c r="D784" s="662" t="s">
        <v>2055</v>
      </c>
      <c r="E784" s="662" t="s">
        <v>2056</v>
      </c>
      <c r="F784" s="662" t="s">
        <v>2057</v>
      </c>
      <c r="G784" s="662">
        <v>36</v>
      </c>
      <c r="H784" s="662">
        <v>52.5</v>
      </c>
      <c r="I784" s="662">
        <v>138</v>
      </c>
      <c r="J784" s="662">
        <v>22.5</v>
      </c>
      <c r="K784" s="662">
        <v>313</v>
      </c>
      <c r="L784" s="662">
        <v>10</v>
      </c>
      <c r="M784" s="662">
        <v>3</v>
      </c>
      <c r="N784" s="662" t="s">
        <v>2050</v>
      </c>
      <c r="O784" s="662">
        <v>48910</v>
      </c>
      <c r="P784" s="662" t="s">
        <v>22</v>
      </c>
      <c r="Q784" s="667">
        <f t="shared" si="133"/>
        <v>36.875</v>
      </c>
      <c r="R784" s="667">
        <f t="shared" si="134"/>
        <v>138.375</v>
      </c>
      <c r="T784" s="668" t="s">
        <v>4605</v>
      </c>
      <c r="U784" s="668" t="s">
        <v>4605</v>
      </c>
      <c r="V784" s="668" t="s">
        <v>4605</v>
      </c>
      <c r="W784" s="668" t="s">
        <v>22</v>
      </c>
      <c r="X784" s="668" t="s">
        <v>22</v>
      </c>
      <c r="Y784" s="668" t="s">
        <v>22</v>
      </c>
      <c r="Z784" s="668" t="s">
        <v>22</v>
      </c>
      <c r="AB784" s="662" t="str">
        <f t="shared" si="135"/>
        <v>昭49.11.1</v>
      </c>
      <c r="AC784" s="662" t="str">
        <f t="shared" si="136"/>
        <v>昭53.11.16</v>
      </c>
      <c r="AD784" s="662" t="str">
        <f t="shared" si="139"/>
        <v>#</v>
      </c>
      <c r="AE784" s="662" t="str">
        <f t="shared" si="137"/>
        <v>昭53.11.16</v>
      </c>
      <c r="AF784" s="662" t="str">
        <f t="shared" si="140"/>
        <v>昭53.11.16</v>
      </c>
      <c r="AG784" s="662" t="str">
        <f t="shared" si="141"/>
        <v/>
      </c>
      <c r="AH784" s="662">
        <f t="shared" si="138"/>
        <v>9</v>
      </c>
      <c r="AI784" s="662" t="str">
        <f t="shared" si="142"/>
        <v>48</v>
      </c>
      <c r="AJ784" s="662" t="str">
        <f t="shared" si="143"/>
        <v>48_飯山</v>
      </c>
      <c r="AK784" s="693" t="str">
        <f>IFERROR(VLOOKUP(AJ784,観測点コードリスト!$L$2:$N$1665,3,FALSE),"")</f>
        <v>0395</v>
      </c>
    </row>
    <row r="785" spans="1:37" hidden="1">
      <c r="A785" s="662" t="s">
        <v>2046</v>
      </c>
      <c r="B785" s="662">
        <v>48097</v>
      </c>
      <c r="C785" s="662" t="s">
        <v>72</v>
      </c>
      <c r="D785" s="662" t="s">
        <v>2058</v>
      </c>
      <c r="E785" s="662" t="s">
        <v>2059</v>
      </c>
      <c r="F785" s="662" t="s">
        <v>2060</v>
      </c>
      <c r="G785" s="662">
        <v>36</v>
      </c>
      <c r="H785" s="662">
        <v>49.3</v>
      </c>
      <c r="I785" s="662">
        <v>137</v>
      </c>
      <c r="J785" s="662">
        <v>55.8</v>
      </c>
      <c r="K785" s="662">
        <v>550</v>
      </c>
      <c r="L785" s="662" t="s">
        <v>22</v>
      </c>
      <c r="M785" s="662" t="s">
        <v>22</v>
      </c>
      <c r="N785" s="662" t="s">
        <v>2061</v>
      </c>
      <c r="O785" s="662">
        <v>48915</v>
      </c>
      <c r="P785" s="662" t="s">
        <v>22</v>
      </c>
      <c r="Q785" s="667">
        <f t="shared" ref="Q785:Q848" si="144">G785+ROUND(H785/60,6)</f>
        <v>36.821666999999998</v>
      </c>
      <c r="R785" s="667">
        <f t="shared" ref="R785:R848" si="145">I785+ROUND(J785/60,6)</f>
        <v>137.93</v>
      </c>
      <c r="T785" s="668" t="s">
        <v>4605</v>
      </c>
      <c r="U785" s="668" t="s">
        <v>22</v>
      </c>
      <c r="V785" s="668" t="s">
        <v>22</v>
      </c>
      <c r="W785" s="668" t="s">
        <v>22</v>
      </c>
      <c r="X785" s="668" t="s">
        <v>22</v>
      </c>
      <c r="Y785" s="668" t="s">
        <v>22</v>
      </c>
      <c r="Z785" s="668" t="s">
        <v>22</v>
      </c>
      <c r="AB785" s="662" t="str">
        <f t="shared" si="135"/>
        <v>昭58.10.13</v>
      </c>
      <c r="AC785" s="662" t="str">
        <f t="shared" si="136"/>
        <v>昭58.10.13</v>
      </c>
      <c r="AD785" s="662" t="str">
        <f t="shared" si="139"/>
        <v>昭</v>
      </c>
      <c r="AE785" s="662" t="str">
        <f t="shared" si="137"/>
        <v>昭58.10.13</v>
      </c>
      <c r="AF785" s="662" t="str">
        <f t="shared" si="140"/>
        <v>昭58.10.13</v>
      </c>
      <c r="AG785" s="662" t="str">
        <f t="shared" si="141"/>
        <v/>
      </c>
      <c r="AH785" s="662">
        <f t="shared" si="138"/>
        <v>9</v>
      </c>
      <c r="AI785" s="662" t="str">
        <f t="shared" si="142"/>
        <v>48</v>
      </c>
      <c r="AJ785" s="662" t="str">
        <f t="shared" si="143"/>
        <v>48_小谷</v>
      </c>
      <c r="AK785" s="693" t="str">
        <f>IFERROR(VLOOKUP(AJ785,観測点コードリスト!$L$2:$N$1665,3,FALSE),"")</f>
        <v>1411</v>
      </c>
    </row>
    <row r="786" spans="1:37">
      <c r="A786" s="662" t="s">
        <v>2046</v>
      </c>
      <c r="B786" s="662">
        <v>48141</v>
      </c>
      <c r="C786" s="662" t="s">
        <v>17</v>
      </c>
      <c r="D786" s="662" t="s">
        <v>2062</v>
      </c>
      <c r="E786" s="662" t="s">
        <v>2063</v>
      </c>
      <c r="F786" s="662" t="s">
        <v>2064</v>
      </c>
      <c r="G786" s="662">
        <v>36</v>
      </c>
      <c r="H786" s="662">
        <v>41.9</v>
      </c>
      <c r="I786" s="662">
        <v>137</v>
      </c>
      <c r="J786" s="662">
        <v>51.7</v>
      </c>
      <c r="K786" s="662">
        <v>703</v>
      </c>
      <c r="L786" s="662">
        <v>10</v>
      </c>
      <c r="M786" s="662">
        <v>3</v>
      </c>
      <c r="N786" s="662" t="s">
        <v>2065</v>
      </c>
      <c r="O786" s="662">
        <v>48920</v>
      </c>
      <c r="P786" s="662" t="s">
        <v>40</v>
      </c>
      <c r="Q786" s="667">
        <f t="shared" si="144"/>
        <v>36.698332999999998</v>
      </c>
      <c r="R786" s="667">
        <f t="shared" si="145"/>
        <v>137.86166700000001</v>
      </c>
      <c r="T786" s="668" t="s">
        <v>4605</v>
      </c>
      <c r="U786" s="668" t="s">
        <v>4605</v>
      </c>
      <c r="V786" s="668" t="s">
        <v>4605</v>
      </c>
      <c r="W786" s="668" t="s">
        <v>22</v>
      </c>
      <c r="X786" s="668" t="s">
        <v>22</v>
      </c>
      <c r="Y786" s="668" t="s">
        <v>22</v>
      </c>
      <c r="Z786" s="668" t="s">
        <v>22</v>
      </c>
      <c r="AB786" s="662" t="str">
        <f t="shared" si="135"/>
        <v>昭49.11.1</v>
      </c>
      <c r="AC786" s="662" t="str">
        <f t="shared" si="136"/>
        <v>昭53.11.21</v>
      </c>
      <c r="AD786" s="662" t="str">
        <f t="shared" si="139"/>
        <v>#</v>
      </c>
      <c r="AE786" s="662" t="str">
        <f t="shared" si="137"/>
        <v>昭53.11.21</v>
      </c>
      <c r="AF786" s="662" t="str">
        <f t="shared" si="140"/>
        <v>昭53.11.21</v>
      </c>
      <c r="AG786" s="662" t="str">
        <f t="shared" si="141"/>
        <v/>
      </c>
      <c r="AH786" s="662">
        <f t="shared" si="138"/>
        <v>9</v>
      </c>
      <c r="AI786" s="662" t="str">
        <f t="shared" si="142"/>
        <v>48</v>
      </c>
      <c r="AJ786" s="662" t="str">
        <f t="shared" si="143"/>
        <v>48_白馬</v>
      </c>
      <c r="AK786" s="693" t="str">
        <f>IFERROR(VLOOKUP(AJ786,観測点コードリスト!$L$2:$N$1665,3,FALSE),"")</f>
        <v>0396</v>
      </c>
    </row>
    <row r="787" spans="1:37" hidden="1">
      <c r="A787" s="662" t="s">
        <v>2046</v>
      </c>
      <c r="B787" s="662">
        <v>48146</v>
      </c>
      <c r="C787" s="662" t="s">
        <v>72</v>
      </c>
      <c r="D787" s="662" t="s">
        <v>2066</v>
      </c>
      <c r="E787" s="662" t="s">
        <v>2067</v>
      </c>
      <c r="F787" s="662" t="s">
        <v>2068</v>
      </c>
      <c r="G787" s="662">
        <v>36</v>
      </c>
      <c r="H787" s="662">
        <v>41.3</v>
      </c>
      <c r="I787" s="662">
        <v>137</v>
      </c>
      <c r="J787" s="662">
        <v>57.9</v>
      </c>
      <c r="K787" s="662">
        <v>778</v>
      </c>
      <c r="L787" s="662" t="s">
        <v>22</v>
      </c>
      <c r="M787" s="662" t="s">
        <v>22</v>
      </c>
      <c r="N787" s="662" t="s">
        <v>2069</v>
      </c>
      <c r="O787" s="662" t="s">
        <v>22</v>
      </c>
      <c r="P787" s="662" t="s">
        <v>22</v>
      </c>
      <c r="Q787" s="667">
        <f t="shared" si="144"/>
        <v>36.688333</v>
      </c>
      <c r="R787" s="667">
        <f t="shared" si="145"/>
        <v>137.965</v>
      </c>
      <c r="T787" s="668" t="s">
        <v>4605</v>
      </c>
      <c r="U787" s="668" t="s">
        <v>22</v>
      </c>
      <c r="V787" s="668" t="s">
        <v>22</v>
      </c>
      <c r="W787" s="668" t="s">
        <v>22</v>
      </c>
      <c r="X787" s="668" t="s">
        <v>22</v>
      </c>
      <c r="Y787" s="668" t="s">
        <v>22</v>
      </c>
      <c r="Z787" s="668" t="s">
        <v>22</v>
      </c>
      <c r="AB787" s="662" t="str">
        <f t="shared" si="135"/>
        <v>昭52.6.29</v>
      </c>
      <c r="AC787" s="662" t="str">
        <f t="shared" si="136"/>
        <v>昭52.6.29</v>
      </c>
      <c r="AD787" s="662" t="str">
        <f t="shared" si="139"/>
        <v>昭</v>
      </c>
      <c r="AE787" s="662" t="str">
        <f t="shared" si="137"/>
        <v>昭52.6.29</v>
      </c>
      <c r="AF787" s="662" t="str">
        <f t="shared" si="140"/>
        <v>昭52.6.29</v>
      </c>
      <c r="AG787" s="662" t="str">
        <f t="shared" si="141"/>
        <v/>
      </c>
      <c r="AH787" s="662">
        <f t="shared" si="138"/>
        <v>8</v>
      </c>
      <c r="AI787" s="662" t="str">
        <f t="shared" si="142"/>
        <v>48</v>
      </c>
      <c r="AJ787" s="662" t="str">
        <f t="shared" si="143"/>
        <v>48_鬼無里</v>
      </c>
      <c r="AK787" s="693" t="str">
        <f>IFERROR(VLOOKUP(AJ787,観測点コードリスト!$L$2:$N$1665,3,FALSE),"")</f>
        <v>1162</v>
      </c>
    </row>
    <row r="788" spans="1:37" ht="18.75" customHeight="1">
      <c r="A788" s="662" t="s">
        <v>2046</v>
      </c>
      <c r="B788" s="662">
        <v>48156</v>
      </c>
      <c r="C788" s="662" t="s">
        <v>23</v>
      </c>
      <c r="D788" s="662" t="s">
        <v>2046</v>
      </c>
      <c r="E788" s="662" t="s">
        <v>2070</v>
      </c>
      <c r="F788" s="662" t="s">
        <v>2071</v>
      </c>
      <c r="G788" s="662">
        <v>36</v>
      </c>
      <c r="H788" s="662">
        <v>39.700000000000003</v>
      </c>
      <c r="I788" s="662">
        <v>138</v>
      </c>
      <c r="J788" s="662">
        <v>11.5</v>
      </c>
      <c r="K788" s="662">
        <v>418</v>
      </c>
      <c r="L788" s="662">
        <v>18.8</v>
      </c>
      <c r="M788" s="662" t="s">
        <v>22</v>
      </c>
      <c r="N788" s="662" t="s">
        <v>2072</v>
      </c>
      <c r="O788" s="662">
        <v>48925</v>
      </c>
      <c r="P788" s="662" t="s">
        <v>22</v>
      </c>
      <c r="Q788" s="667">
        <f t="shared" si="144"/>
        <v>36.661667000000001</v>
      </c>
      <c r="R788" s="667">
        <f t="shared" si="145"/>
        <v>138.191667</v>
      </c>
      <c r="T788" s="668" t="s">
        <v>4605</v>
      </c>
      <c r="U788" s="668" t="s">
        <v>4605</v>
      </c>
      <c r="V788" s="668" t="s">
        <v>4605</v>
      </c>
      <c r="W788" s="668" t="s">
        <v>4605</v>
      </c>
      <c r="X788" s="668" t="s">
        <v>22</v>
      </c>
      <c r="Y788" s="668" t="s">
        <v>4605</v>
      </c>
      <c r="Z788" s="668" t="s">
        <v>4605</v>
      </c>
      <c r="AB788" s="662" t="str">
        <f t="shared" si="135"/>
        <v>昭49.11.1</v>
      </c>
      <c r="AC788" s="662" t="str">
        <f t="shared" si="136"/>
        <v>昭50.3.24</v>
      </c>
      <c r="AD788" s="662" t="str">
        <f t="shared" si="139"/>
        <v>#</v>
      </c>
      <c r="AE788" s="662" t="str">
        <f t="shared" si="137"/>
        <v>昭50.3.24</v>
      </c>
      <c r="AF788" s="662" t="str">
        <f t="shared" si="140"/>
        <v>昭50.3.24</v>
      </c>
      <c r="AG788" s="662" t="str">
        <f t="shared" si="141"/>
        <v/>
      </c>
      <c r="AH788" s="662">
        <f t="shared" si="138"/>
        <v>8</v>
      </c>
      <c r="AI788" s="662" t="str">
        <f t="shared" si="142"/>
        <v>48</v>
      </c>
      <c r="AJ788" s="662" t="str">
        <f t="shared" si="143"/>
        <v>48_長野</v>
      </c>
      <c r="AK788" s="693" t="str">
        <f>IFERROR(VLOOKUP(AJ788,観測点コードリスト!$L$2:$N$1665,3,FALSE),"")</f>
        <v>47610</v>
      </c>
    </row>
    <row r="789" spans="1:37" ht="18.75" hidden="1" customHeight="1">
      <c r="A789" s="662" t="s">
        <v>2046</v>
      </c>
      <c r="B789" s="662">
        <v>48172</v>
      </c>
      <c r="C789" s="662" t="s">
        <v>72</v>
      </c>
      <c r="D789" s="662" t="s">
        <v>2073</v>
      </c>
      <c r="E789" s="662" t="s">
        <v>2074</v>
      </c>
      <c r="F789" s="662" t="s">
        <v>2075</v>
      </c>
      <c r="G789" s="662">
        <v>36</v>
      </c>
      <c r="H789" s="662">
        <v>39.9</v>
      </c>
      <c r="I789" s="662">
        <v>138</v>
      </c>
      <c r="J789" s="662">
        <v>27.5</v>
      </c>
      <c r="K789" s="662">
        <v>1473</v>
      </c>
      <c r="L789" s="662" t="s">
        <v>22</v>
      </c>
      <c r="M789" s="662" t="s">
        <v>22</v>
      </c>
      <c r="N789" s="662" t="s">
        <v>2076</v>
      </c>
      <c r="O789" s="662" t="s">
        <v>22</v>
      </c>
      <c r="P789" s="662" t="s">
        <v>22</v>
      </c>
      <c r="Q789" s="667">
        <f t="shared" si="144"/>
        <v>36.664999999999999</v>
      </c>
      <c r="R789" s="667">
        <f t="shared" si="145"/>
        <v>138.45833300000001</v>
      </c>
      <c r="T789" s="668" t="s">
        <v>4605</v>
      </c>
      <c r="U789" s="668" t="s">
        <v>22</v>
      </c>
      <c r="V789" s="668" t="s">
        <v>22</v>
      </c>
      <c r="W789" s="668" t="s">
        <v>22</v>
      </c>
      <c r="X789" s="668" t="s">
        <v>22</v>
      </c>
      <c r="Y789" s="668" t="s">
        <v>22</v>
      </c>
      <c r="Z789" s="668" t="s">
        <v>22</v>
      </c>
      <c r="AB789" s="662" t="str">
        <f t="shared" si="135"/>
        <v>昭54.7.12</v>
      </c>
      <c r="AC789" s="662" t="str">
        <f t="shared" si="136"/>
        <v>昭54.7.12</v>
      </c>
      <c r="AD789" s="662" t="str">
        <f t="shared" si="139"/>
        <v>昭</v>
      </c>
      <c r="AE789" s="662" t="str">
        <f t="shared" si="137"/>
        <v>昭54.7.12</v>
      </c>
      <c r="AF789" s="662" t="str">
        <f t="shared" si="140"/>
        <v>昭54.7.12</v>
      </c>
      <c r="AG789" s="662" t="str">
        <f t="shared" si="141"/>
        <v/>
      </c>
      <c r="AH789" s="662">
        <f t="shared" si="138"/>
        <v>8</v>
      </c>
      <c r="AI789" s="662" t="str">
        <f t="shared" si="142"/>
        <v>48</v>
      </c>
      <c r="AJ789" s="662" t="str">
        <f t="shared" si="143"/>
        <v>48_笠岳</v>
      </c>
      <c r="AK789" s="693" t="str">
        <f>IFERROR(VLOOKUP(AJ789,観測点コードリスト!$L$2:$N$1665,3,FALSE),"")</f>
        <v>0398</v>
      </c>
    </row>
    <row r="790" spans="1:37" ht="18.75" customHeight="1">
      <c r="A790" s="662" t="s">
        <v>2046</v>
      </c>
      <c r="B790" s="662">
        <v>48191</v>
      </c>
      <c r="C790" s="662" t="s">
        <v>17</v>
      </c>
      <c r="D790" s="662" t="s">
        <v>2077</v>
      </c>
      <c r="E790" s="662" t="s">
        <v>2078</v>
      </c>
      <c r="F790" s="662" t="s">
        <v>2079</v>
      </c>
      <c r="G790" s="662">
        <v>36</v>
      </c>
      <c r="H790" s="662">
        <v>31.4</v>
      </c>
      <c r="I790" s="662">
        <v>137</v>
      </c>
      <c r="J790" s="662">
        <v>49.9</v>
      </c>
      <c r="K790" s="662">
        <v>784</v>
      </c>
      <c r="L790" s="662">
        <v>10</v>
      </c>
      <c r="M790" s="662">
        <v>2</v>
      </c>
      <c r="N790" s="662" t="s">
        <v>2080</v>
      </c>
      <c r="O790" s="662">
        <v>48930</v>
      </c>
      <c r="P790" s="662" t="s">
        <v>40</v>
      </c>
      <c r="Q790" s="667">
        <f t="shared" si="144"/>
        <v>36.523333000000001</v>
      </c>
      <c r="R790" s="667">
        <f t="shared" si="145"/>
        <v>137.83166700000001</v>
      </c>
      <c r="T790" s="668" t="s">
        <v>4605</v>
      </c>
      <c r="U790" s="668" t="s">
        <v>4605</v>
      </c>
      <c r="V790" s="668" t="s">
        <v>4605</v>
      </c>
      <c r="W790" s="668" t="s">
        <v>22</v>
      </c>
      <c r="X790" s="668" t="s">
        <v>22</v>
      </c>
      <c r="Y790" s="668" t="s">
        <v>22</v>
      </c>
      <c r="Z790" s="668" t="s">
        <v>22</v>
      </c>
      <c r="AB790" s="662" t="str">
        <f t="shared" si="135"/>
        <v>昭49.11.1</v>
      </c>
      <c r="AC790" s="662" t="str">
        <f t="shared" si="136"/>
        <v>昭53.11.20</v>
      </c>
      <c r="AD790" s="662" t="str">
        <f t="shared" si="139"/>
        <v>#</v>
      </c>
      <c r="AE790" s="662" t="str">
        <f t="shared" si="137"/>
        <v>昭53.11.20</v>
      </c>
      <c r="AF790" s="662" t="str">
        <f t="shared" si="140"/>
        <v>昭53.11.20</v>
      </c>
      <c r="AG790" s="662" t="str">
        <f t="shared" si="141"/>
        <v/>
      </c>
      <c r="AH790" s="662">
        <f t="shared" si="138"/>
        <v>9</v>
      </c>
      <c r="AI790" s="662" t="str">
        <f t="shared" si="142"/>
        <v>48</v>
      </c>
      <c r="AJ790" s="662" t="str">
        <f t="shared" si="143"/>
        <v>48_大町</v>
      </c>
      <c r="AK790" s="693" t="str">
        <f>IFERROR(VLOOKUP(AJ790,観測点コードリスト!$L$2:$N$1665,3,FALSE),"")</f>
        <v>0399</v>
      </c>
    </row>
    <row r="791" spans="1:37">
      <c r="A791" s="662" t="s">
        <v>2046</v>
      </c>
      <c r="B791" s="662">
        <v>48196</v>
      </c>
      <c r="C791" s="662" t="s">
        <v>17</v>
      </c>
      <c r="D791" s="662" t="s">
        <v>2081</v>
      </c>
      <c r="E791" s="662" t="s">
        <v>2082</v>
      </c>
      <c r="F791" s="662" t="s">
        <v>2083</v>
      </c>
      <c r="G791" s="662">
        <v>36</v>
      </c>
      <c r="H791" s="662">
        <v>32.9</v>
      </c>
      <c r="I791" s="662">
        <v>137</v>
      </c>
      <c r="J791" s="662">
        <v>59.8</v>
      </c>
      <c r="K791" s="662">
        <v>509</v>
      </c>
      <c r="L791" s="662">
        <v>9.5</v>
      </c>
      <c r="M791" s="662">
        <v>1.5</v>
      </c>
      <c r="N791" s="662" t="s">
        <v>2054</v>
      </c>
      <c r="O791" s="662" t="s">
        <v>22</v>
      </c>
      <c r="P791" s="662" t="s">
        <v>40</v>
      </c>
      <c r="Q791" s="667">
        <f t="shared" si="144"/>
        <v>36.548333</v>
      </c>
      <c r="R791" s="667">
        <f t="shared" si="145"/>
        <v>137.996667</v>
      </c>
      <c r="T791" s="668" t="s">
        <v>4605</v>
      </c>
      <c r="U791" s="668" t="s">
        <v>4605</v>
      </c>
      <c r="V791" s="668" t="s">
        <v>4605</v>
      </c>
      <c r="W791" s="668" t="s">
        <v>22</v>
      </c>
      <c r="X791" s="668" t="s">
        <v>22</v>
      </c>
      <c r="Y791" s="668" t="s">
        <v>22</v>
      </c>
      <c r="Z791" s="668" t="s">
        <v>22</v>
      </c>
      <c r="AB791" s="662" t="str">
        <f t="shared" si="135"/>
        <v>昭49.11.1</v>
      </c>
      <c r="AC791" s="662" t="str">
        <f t="shared" si="136"/>
        <v>昭53.11.17</v>
      </c>
      <c r="AD791" s="662" t="str">
        <f t="shared" si="139"/>
        <v>#</v>
      </c>
      <c r="AE791" s="662" t="str">
        <f t="shared" si="137"/>
        <v>昭53.11.17</v>
      </c>
      <c r="AF791" s="662" t="str">
        <f t="shared" si="140"/>
        <v>昭53.11.17</v>
      </c>
      <c r="AG791" s="662" t="str">
        <f t="shared" si="141"/>
        <v/>
      </c>
      <c r="AH791" s="662">
        <f t="shared" si="138"/>
        <v>9</v>
      </c>
      <c r="AI791" s="662" t="str">
        <f t="shared" si="142"/>
        <v>48</v>
      </c>
      <c r="AJ791" s="662" t="str">
        <f t="shared" si="143"/>
        <v>48_信州新町</v>
      </c>
      <c r="AK791" s="693" t="str">
        <f>IFERROR(VLOOKUP(AJ791,観測点コードリスト!$L$2:$N$1665,3,FALSE),"")</f>
        <v>0400</v>
      </c>
    </row>
    <row r="792" spans="1:37">
      <c r="A792" s="662" t="s">
        <v>2046</v>
      </c>
      <c r="B792" s="662">
        <v>48216</v>
      </c>
      <c r="C792" s="662" t="s">
        <v>17</v>
      </c>
      <c r="D792" s="662" t="s">
        <v>2084</v>
      </c>
      <c r="E792" s="662" t="s">
        <v>2085</v>
      </c>
      <c r="F792" s="662" t="s">
        <v>2086</v>
      </c>
      <c r="G792" s="662">
        <v>36</v>
      </c>
      <c r="H792" s="662">
        <v>31.9</v>
      </c>
      <c r="I792" s="662">
        <v>138</v>
      </c>
      <c r="J792" s="662">
        <v>19.5</v>
      </c>
      <c r="K792" s="662">
        <v>1253</v>
      </c>
      <c r="L792" s="662">
        <v>10</v>
      </c>
      <c r="M792" s="662">
        <v>2</v>
      </c>
      <c r="N792" s="662" t="s">
        <v>2087</v>
      </c>
      <c r="O792" s="662">
        <v>48935</v>
      </c>
      <c r="P792" s="662" t="s">
        <v>40</v>
      </c>
      <c r="Q792" s="667">
        <f t="shared" si="144"/>
        <v>36.531666999999999</v>
      </c>
      <c r="R792" s="667">
        <f t="shared" si="145"/>
        <v>138.32499999999999</v>
      </c>
      <c r="T792" s="668" t="s">
        <v>4605</v>
      </c>
      <c r="U792" s="668" t="s">
        <v>4605</v>
      </c>
      <c r="V792" s="668" t="s">
        <v>4605</v>
      </c>
      <c r="W792" s="668" t="s">
        <v>22</v>
      </c>
      <c r="X792" s="668" t="s">
        <v>22</v>
      </c>
      <c r="Y792" s="668" t="s">
        <v>22</v>
      </c>
      <c r="Z792" s="668" t="s">
        <v>22</v>
      </c>
      <c r="AB792" s="662" t="str">
        <f t="shared" si="135"/>
        <v>昭50.5.14</v>
      </c>
      <c r="AC792" s="662" t="str">
        <f t="shared" si="136"/>
        <v>昭53.11.15</v>
      </c>
      <c r="AD792" s="662" t="str">
        <f t="shared" si="139"/>
        <v>(</v>
      </c>
      <c r="AE792" s="662" t="str">
        <f t="shared" si="137"/>
        <v>(昭50.5.14)昭53.11.15</v>
      </c>
      <c r="AF792" s="662" t="str">
        <f t="shared" si="140"/>
        <v>昭50.5.14)昭53.11.15</v>
      </c>
      <c r="AG792" s="662">
        <f t="shared" si="141"/>
        <v>9</v>
      </c>
      <c r="AH792" s="662">
        <f t="shared" si="138"/>
        <v>18</v>
      </c>
      <c r="AI792" s="662" t="str">
        <f t="shared" si="142"/>
        <v>48</v>
      </c>
      <c r="AJ792" s="662" t="str">
        <f t="shared" si="143"/>
        <v>48_菅平</v>
      </c>
      <c r="AK792" s="693" t="str">
        <f>IFERROR(VLOOKUP(AJ792,観測点コードリスト!$L$2:$N$1665,3,FALSE),"")</f>
        <v>0992</v>
      </c>
    </row>
    <row r="793" spans="1:37" ht="18.75" hidden="1" customHeight="1">
      <c r="A793" s="662" t="s">
        <v>2046</v>
      </c>
      <c r="B793" s="662">
        <v>48247</v>
      </c>
      <c r="C793" s="662" t="s">
        <v>72</v>
      </c>
      <c r="D793" s="662" t="s">
        <v>2088</v>
      </c>
      <c r="E793" s="662" t="s">
        <v>2089</v>
      </c>
      <c r="F793" s="662" t="s">
        <v>2090</v>
      </c>
      <c r="G793" s="662">
        <v>36</v>
      </c>
      <c r="H793" s="662">
        <v>29.2</v>
      </c>
      <c r="I793" s="662">
        <v>138</v>
      </c>
      <c r="J793" s="662">
        <v>4.0999999999999996</v>
      </c>
      <c r="K793" s="662">
        <v>985</v>
      </c>
      <c r="L793" s="662" t="s">
        <v>22</v>
      </c>
      <c r="M793" s="662" t="s">
        <v>22</v>
      </c>
      <c r="N793" s="662" t="s">
        <v>2091</v>
      </c>
      <c r="O793" s="662" t="s">
        <v>22</v>
      </c>
      <c r="P793" s="662" t="s">
        <v>22</v>
      </c>
      <c r="Q793" s="667">
        <f t="shared" si="144"/>
        <v>36.486666999999997</v>
      </c>
      <c r="R793" s="667">
        <f t="shared" si="145"/>
        <v>138.068333</v>
      </c>
      <c r="T793" s="668" t="s">
        <v>4605</v>
      </c>
      <c r="U793" s="668" t="s">
        <v>22</v>
      </c>
      <c r="V793" s="668" t="s">
        <v>22</v>
      </c>
      <c r="W793" s="668" t="s">
        <v>22</v>
      </c>
      <c r="X793" s="668" t="s">
        <v>22</v>
      </c>
      <c r="Y793" s="668" t="s">
        <v>22</v>
      </c>
      <c r="Z793" s="668" t="s">
        <v>22</v>
      </c>
      <c r="AB793" s="662" t="str">
        <f t="shared" si="135"/>
        <v>昭54.7.19</v>
      </c>
      <c r="AC793" s="662" t="str">
        <f t="shared" si="136"/>
        <v>昭54.7.19</v>
      </c>
      <c r="AD793" s="662" t="str">
        <f t="shared" si="139"/>
        <v>昭</v>
      </c>
      <c r="AE793" s="662" t="str">
        <f t="shared" si="137"/>
        <v>昭54.7.19</v>
      </c>
      <c r="AF793" s="662" t="str">
        <f t="shared" si="140"/>
        <v>昭54.7.19</v>
      </c>
      <c r="AG793" s="662" t="str">
        <f t="shared" si="141"/>
        <v/>
      </c>
      <c r="AH793" s="662">
        <f t="shared" si="138"/>
        <v>8</v>
      </c>
      <c r="AI793" s="662" t="str">
        <f t="shared" si="142"/>
        <v>48</v>
      </c>
      <c r="AJ793" s="662" t="str">
        <f t="shared" si="143"/>
        <v>48_聖高原</v>
      </c>
      <c r="AK793" s="693" t="str">
        <f>IFERROR(VLOOKUP(AJ793,観測点コードリスト!$L$2:$N$1665,3,FALSE),"")</f>
        <v>1360</v>
      </c>
    </row>
    <row r="794" spans="1:37">
      <c r="A794" s="662" t="s">
        <v>2046</v>
      </c>
      <c r="B794" s="662">
        <v>48256</v>
      </c>
      <c r="C794" s="662" t="s">
        <v>17</v>
      </c>
      <c r="D794" s="662" t="s">
        <v>2092</v>
      </c>
      <c r="E794" s="662" t="s">
        <v>2093</v>
      </c>
      <c r="F794" s="662" t="s">
        <v>2094</v>
      </c>
      <c r="G794" s="662">
        <v>36</v>
      </c>
      <c r="H794" s="662">
        <v>24</v>
      </c>
      <c r="I794" s="662">
        <v>138</v>
      </c>
      <c r="J794" s="662">
        <v>15.9</v>
      </c>
      <c r="K794" s="662">
        <v>502</v>
      </c>
      <c r="L794" s="662">
        <v>6.5</v>
      </c>
      <c r="M794" s="662">
        <v>1.5</v>
      </c>
      <c r="N794" s="662" t="s">
        <v>2095</v>
      </c>
      <c r="O794" s="662" t="s">
        <v>22</v>
      </c>
      <c r="P794" s="662" t="s">
        <v>22</v>
      </c>
      <c r="Q794" s="667">
        <f t="shared" si="144"/>
        <v>36.4</v>
      </c>
      <c r="R794" s="667">
        <f t="shared" si="145"/>
        <v>138.26499999999999</v>
      </c>
      <c r="T794" s="668" t="s">
        <v>4605</v>
      </c>
      <c r="U794" s="668" t="s">
        <v>4605</v>
      </c>
      <c r="V794" s="668" t="s">
        <v>4605</v>
      </c>
      <c r="W794" s="668" t="s">
        <v>22</v>
      </c>
      <c r="X794" s="668" t="s">
        <v>22</v>
      </c>
      <c r="Y794" s="668" t="s">
        <v>22</v>
      </c>
      <c r="Z794" s="668" t="s">
        <v>22</v>
      </c>
      <c r="AB794" s="662" t="str">
        <f t="shared" si="135"/>
        <v>昭49.11.1</v>
      </c>
      <c r="AC794" s="662" t="str">
        <f t="shared" si="136"/>
        <v>昭51.3.16</v>
      </c>
      <c r="AD794" s="662" t="str">
        <f t="shared" si="139"/>
        <v>#</v>
      </c>
      <c r="AE794" s="662" t="str">
        <f t="shared" si="137"/>
        <v>昭51.3.16</v>
      </c>
      <c r="AF794" s="662" t="str">
        <f t="shared" si="140"/>
        <v>昭51.3.16</v>
      </c>
      <c r="AG794" s="662" t="str">
        <f t="shared" si="141"/>
        <v/>
      </c>
      <c r="AH794" s="662">
        <f t="shared" si="138"/>
        <v>8</v>
      </c>
      <c r="AI794" s="662" t="str">
        <f t="shared" si="142"/>
        <v>48</v>
      </c>
      <c r="AJ794" s="662" t="str">
        <f t="shared" si="143"/>
        <v>48_上田</v>
      </c>
      <c r="AK794" s="693" t="str">
        <f>IFERROR(VLOOKUP(AJ794,観測点コードリスト!$L$2:$N$1665,3,FALSE),"")</f>
        <v>0402</v>
      </c>
    </row>
    <row r="795" spans="1:37">
      <c r="A795" s="662" t="s">
        <v>2046</v>
      </c>
      <c r="B795" s="662">
        <v>48296</v>
      </c>
      <c r="C795" s="662" t="s">
        <v>17</v>
      </c>
      <c r="D795" s="662" t="s">
        <v>2096</v>
      </c>
      <c r="E795" s="662" t="s">
        <v>2097</v>
      </c>
      <c r="F795" s="662" t="s">
        <v>2098</v>
      </c>
      <c r="G795" s="662">
        <v>36</v>
      </c>
      <c r="H795" s="662">
        <v>20.6</v>
      </c>
      <c r="I795" s="662">
        <v>137</v>
      </c>
      <c r="J795" s="662">
        <v>52.9</v>
      </c>
      <c r="K795" s="662">
        <v>540</v>
      </c>
      <c r="L795" s="662">
        <v>10</v>
      </c>
      <c r="M795" s="662">
        <v>1.5</v>
      </c>
      <c r="N795" s="662" t="s">
        <v>2065</v>
      </c>
      <c r="O795" s="662" t="s">
        <v>22</v>
      </c>
      <c r="P795" s="662" t="s">
        <v>40</v>
      </c>
      <c r="Q795" s="667">
        <f t="shared" si="144"/>
        <v>36.343333000000001</v>
      </c>
      <c r="R795" s="667">
        <f t="shared" si="145"/>
        <v>137.88166699999999</v>
      </c>
      <c r="T795" s="668" t="s">
        <v>4605</v>
      </c>
      <c r="U795" s="668" t="s">
        <v>4605</v>
      </c>
      <c r="V795" s="668" t="s">
        <v>4605</v>
      </c>
      <c r="W795" s="668" t="s">
        <v>22</v>
      </c>
      <c r="X795" s="668" t="s">
        <v>22</v>
      </c>
      <c r="Y795" s="668" t="s">
        <v>22</v>
      </c>
      <c r="Z795" s="668" t="s">
        <v>22</v>
      </c>
      <c r="AB795" s="662" t="str">
        <f t="shared" si="135"/>
        <v>昭49.11.1</v>
      </c>
      <c r="AC795" s="662" t="str">
        <f t="shared" si="136"/>
        <v>昭53.11.21</v>
      </c>
      <c r="AD795" s="662" t="str">
        <f t="shared" si="139"/>
        <v>#</v>
      </c>
      <c r="AE795" s="662" t="str">
        <f t="shared" si="137"/>
        <v>昭53.11.21</v>
      </c>
      <c r="AF795" s="662" t="str">
        <f t="shared" si="140"/>
        <v>昭53.11.21</v>
      </c>
      <c r="AG795" s="662" t="str">
        <f t="shared" si="141"/>
        <v/>
      </c>
      <c r="AH795" s="662">
        <f t="shared" si="138"/>
        <v>9</v>
      </c>
      <c r="AI795" s="662" t="str">
        <f t="shared" si="142"/>
        <v>48</v>
      </c>
      <c r="AJ795" s="662" t="str">
        <f t="shared" si="143"/>
        <v>48_穂高</v>
      </c>
      <c r="AK795" s="693" t="str">
        <f>IFERROR(VLOOKUP(AJ795,観測点コードリスト!$L$2:$N$1665,3,FALSE),"")</f>
        <v>0404</v>
      </c>
    </row>
    <row r="796" spans="1:37">
      <c r="A796" s="662" t="s">
        <v>2046</v>
      </c>
      <c r="B796" s="662">
        <v>48321</v>
      </c>
      <c r="C796" s="662" t="s">
        <v>17</v>
      </c>
      <c r="D796" s="662" t="s">
        <v>2099</v>
      </c>
      <c r="E796" s="662" t="s">
        <v>2100</v>
      </c>
      <c r="F796" s="662" t="s">
        <v>2101</v>
      </c>
      <c r="G796" s="662">
        <v>36</v>
      </c>
      <c r="H796" s="662">
        <v>23</v>
      </c>
      <c r="I796" s="662">
        <v>138</v>
      </c>
      <c r="J796" s="662">
        <v>23</v>
      </c>
      <c r="K796" s="662">
        <v>958</v>
      </c>
      <c r="L796" s="662">
        <v>10</v>
      </c>
      <c r="M796" s="662">
        <v>1.5</v>
      </c>
      <c r="N796" s="662" t="s">
        <v>2102</v>
      </c>
      <c r="O796" s="662" t="s">
        <v>22</v>
      </c>
      <c r="P796" s="662" t="s">
        <v>40</v>
      </c>
      <c r="Q796" s="667">
        <f t="shared" si="144"/>
        <v>36.383333</v>
      </c>
      <c r="R796" s="667">
        <f t="shared" si="145"/>
        <v>138.38333299999999</v>
      </c>
      <c r="T796" s="668" t="s">
        <v>4605</v>
      </c>
      <c r="U796" s="668" t="s">
        <v>4605</v>
      </c>
      <c r="V796" s="668" t="s">
        <v>4605</v>
      </c>
      <c r="W796" s="668" t="s">
        <v>22</v>
      </c>
      <c r="X796" s="668" t="s">
        <v>22</v>
      </c>
      <c r="Y796" s="668" t="s">
        <v>22</v>
      </c>
      <c r="Z796" s="668" t="s">
        <v>22</v>
      </c>
      <c r="AB796" s="662" t="str">
        <f t="shared" si="135"/>
        <v>昭50.5.14</v>
      </c>
      <c r="AC796" s="662" t="str">
        <f t="shared" si="136"/>
        <v>昭53.12.1</v>
      </c>
      <c r="AD796" s="662" t="str">
        <f t="shared" si="139"/>
        <v>(</v>
      </c>
      <c r="AE796" s="662" t="str">
        <f t="shared" si="137"/>
        <v>(昭50.5.14)昭53.12.1</v>
      </c>
      <c r="AF796" s="662" t="str">
        <f t="shared" si="140"/>
        <v>昭50.5.14)昭53.12.1</v>
      </c>
      <c r="AG796" s="662">
        <f t="shared" si="141"/>
        <v>9</v>
      </c>
      <c r="AH796" s="662">
        <f t="shared" si="138"/>
        <v>17</v>
      </c>
      <c r="AI796" s="662" t="str">
        <f t="shared" si="142"/>
        <v>48</v>
      </c>
      <c r="AJ796" s="662" t="str">
        <f t="shared" si="143"/>
        <v>48_東御</v>
      </c>
      <c r="AK796" s="693" t="str">
        <f>IFERROR(VLOOKUP(AJ796,観測点コードリスト!$L$2:$N$1665,3,FALSE),"")</f>
        <v>0993</v>
      </c>
    </row>
    <row r="797" spans="1:37" hidden="1">
      <c r="A797" s="662" t="s">
        <v>2046</v>
      </c>
      <c r="B797" s="662">
        <v>48331</v>
      </c>
      <c r="C797" s="662" t="s">
        <v>23</v>
      </c>
      <c r="D797" s="662" t="s">
        <v>2103</v>
      </c>
      <c r="E797" s="662" t="s">
        <v>2104</v>
      </c>
      <c r="F797" s="662" t="s">
        <v>2105</v>
      </c>
      <c r="G797" s="662">
        <v>36</v>
      </c>
      <c r="H797" s="662">
        <v>20.5</v>
      </c>
      <c r="I797" s="662">
        <v>138</v>
      </c>
      <c r="J797" s="662">
        <v>32.799999999999997</v>
      </c>
      <c r="K797" s="662">
        <v>999</v>
      </c>
      <c r="L797" s="662" t="s">
        <v>22</v>
      </c>
      <c r="M797" s="662" t="s">
        <v>22</v>
      </c>
      <c r="N797" s="662" t="s">
        <v>2106</v>
      </c>
      <c r="O797" s="662">
        <v>48938</v>
      </c>
      <c r="P797" s="662" t="s">
        <v>630</v>
      </c>
      <c r="Q797" s="667">
        <f t="shared" si="144"/>
        <v>36.341667000000001</v>
      </c>
      <c r="R797" s="667">
        <f t="shared" si="145"/>
        <v>138.54666700000001</v>
      </c>
      <c r="T797" s="668" t="s">
        <v>4605</v>
      </c>
      <c r="U797" s="668" t="s">
        <v>4605</v>
      </c>
      <c r="V797" s="668" t="s">
        <v>22</v>
      </c>
      <c r="W797" s="668" t="s">
        <v>22</v>
      </c>
      <c r="X797" s="668" t="s">
        <v>22</v>
      </c>
      <c r="Y797" s="668" t="s">
        <v>22</v>
      </c>
      <c r="Z797" s="668" t="s">
        <v>22</v>
      </c>
      <c r="AB797" s="662" t="str">
        <f t="shared" si="135"/>
        <v>昭49.11.1</v>
      </c>
      <c r="AC797" s="662" t="str">
        <f t="shared" si="136"/>
        <v>昭50.12.2</v>
      </c>
      <c r="AD797" s="662" t="str">
        <f t="shared" si="139"/>
        <v>#</v>
      </c>
      <c r="AE797" s="662" t="str">
        <f t="shared" si="137"/>
        <v>昭50.12.2</v>
      </c>
      <c r="AF797" s="662" t="str">
        <f t="shared" si="140"/>
        <v>昭50.12.2</v>
      </c>
      <c r="AG797" s="662" t="str">
        <f t="shared" si="141"/>
        <v/>
      </c>
      <c r="AH797" s="662">
        <f t="shared" si="138"/>
        <v>8</v>
      </c>
      <c r="AI797" s="662" t="str">
        <f t="shared" si="142"/>
        <v>48</v>
      </c>
      <c r="AJ797" s="662" t="str">
        <f t="shared" si="143"/>
        <v>48_軽井沢</v>
      </c>
      <c r="AK797" s="693" t="str">
        <f>IFERROR(VLOOKUP(AJ797,観測点コードリスト!$L$2:$N$1665,3,FALSE),"")</f>
        <v>47622</v>
      </c>
    </row>
    <row r="798" spans="1:37">
      <c r="A798" s="662" t="s">
        <v>2046</v>
      </c>
      <c r="B798" s="662">
        <v>48331</v>
      </c>
      <c r="C798" s="662" t="s">
        <v>23</v>
      </c>
      <c r="D798" s="662" t="s">
        <v>2103</v>
      </c>
      <c r="E798" s="662" t="s">
        <v>2104</v>
      </c>
      <c r="F798" s="662" t="s">
        <v>2107</v>
      </c>
      <c r="G798" s="662">
        <v>36</v>
      </c>
      <c r="H798" s="662">
        <v>20.100000000000001</v>
      </c>
      <c r="I798" s="662">
        <v>138</v>
      </c>
      <c r="J798" s="662">
        <v>33.799999999999997</v>
      </c>
      <c r="K798" s="662">
        <v>950</v>
      </c>
      <c r="L798" s="662">
        <v>18.5</v>
      </c>
      <c r="M798" s="662" t="s">
        <v>22</v>
      </c>
      <c r="N798" s="662" t="s">
        <v>2106</v>
      </c>
      <c r="O798" s="662" t="s">
        <v>22</v>
      </c>
      <c r="P798" s="662" t="s">
        <v>632</v>
      </c>
      <c r="Q798" s="667">
        <f t="shared" si="144"/>
        <v>36.335000000000001</v>
      </c>
      <c r="R798" s="667">
        <f t="shared" si="145"/>
        <v>138.563333</v>
      </c>
      <c r="T798" s="668" t="s">
        <v>22</v>
      </c>
      <c r="U798" s="668" t="s">
        <v>22</v>
      </c>
      <c r="V798" s="668" t="s">
        <v>4605</v>
      </c>
      <c r="W798" s="668" t="s">
        <v>22</v>
      </c>
      <c r="X798" s="668" t="s">
        <v>22</v>
      </c>
      <c r="Y798" s="668" t="s">
        <v>4605</v>
      </c>
      <c r="Z798" s="668" t="s">
        <v>22</v>
      </c>
      <c r="AB798" s="662" t="str">
        <f t="shared" si="135"/>
        <v>-</v>
      </c>
      <c r="AC798" s="662" t="str">
        <f t="shared" si="136"/>
        <v>昭50.12.2</v>
      </c>
      <c r="AD798" s="662" t="str">
        <f t="shared" si="139"/>
        <v>#</v>
      </c>
      <c r="AE798" s="662" t="str">
        <f t="shared" si="137"/>
        <v>昭50.12.2</v>
      </c>
      <c r="AF798" s="662" t="str">
        <f t="shared" si="140"/>
        <v>昭50.12.2</v>
      </c>
      <c r="AG798" s="662" t="str">
        <f t="shared" si="141"/>
        <v/>
      </c>
      <c r="AH798" s="662">
        <f t="shared" si="138"/>
        <v>8</v>
      </c>
      <c r="AI798" s="662" t="str">
        <f t="shared" si="142"/>
        <v>48</v>
      </c>
      <c r="AJ798" s="662" t="str">
        <f t="shared" si="143"/>
        <v>48_軽井沢</v>
      </c>
      <c r="AK798" s="693" t="str">
        <f>IFERROR(VLOOKUP(AJ798,観測点コードリスト!$L$2:$N$1665,3,FALSE),"")</f>
        <v>47622</v>
      </c>
    </row>
    <row r="799" spans="1:37" ht="18.75" hidden="1" customHeight="1">
      <c r="A799" s="662" t="s">
        <v>2046</v>
      </c>
      <c r="B799" s="662">
        <v>48346</v>
      </c>
      <c r="C799" s="662" t="s">
        <v>72</v>
      </c>
      <c r="D799" s="662" t="s">
        <v>2108</v>
      </c>
      <c r="E799" s="662" t="s">
        <v>2109</v>
      </c>
      <c r="F799" s="662" t="s">
        <v>2110</v>
      </c>
      <c r="G799" s="662">
        <v>36</v>
      </c>
      <c r="H799" s="662">
        <v>14.9</v>
      </c>
      <c r="I799" s="662">
        <v>137</v>
      </c>
      <c r="J799" s="662">
        <v>38</v>
      </c>
      <c r="K799" s="662">
        <v>1510</v>
      </c>
      <c r="L799" s="662" t="s">
        <v>22</v>
      </c>
      <c r="M799" s="662" t="s">
        <v>22</v>
      </c>
      <c r="N799" s="662" t="s">
        <v>2111</v>
      </c>
      <c r="O799" s="662" t="s">
        <v>22</v>
      </c>
      <c r="P799" s="662" t="s">
        <v>22</v>
      </c>
      <c r="Q799" s="667">
        <f t="shared" si="144"/>
        <v>36.248333000000002</v>
      </c>
      <c r="R799" s="667">
        <f t="shared" si="145"/>
        <v>137.63333299999999</v>
      </c>
      <c r="T799" s="668" t="s">
        <v>4605</v>
      </c>
      <c r="U799" s="668" t="s">
        <v>22</v>
      </c>
      <c r="V799" s="668" t="s">
        <v>22</v>
      </c>
      <c r="W799" s="668" t="s">
        <v>22</v>
      </c>
      <c r="X799" s="668" t="s">
        <v>22</v>
      </c>
      <c r="Y799" s="668" t="s">
        <v>22</v>
      </c>
      <c r="Z799" s="668" t="s">
        <v>22</v>
      </c>
      <c r="AB799" s="662" t="str">
        <f t="shared" si="135"/>
        <v>昭50.5.14</v>
      </c>
      <c r="AC799" s="662" t="str">
        <f t="shared" si="136"/>
        <v>昭50.5.14</v>
      </c>
      <c r="AD799" s="662" t="str">
        <f t="shared" si="139"/>
        <v>昭</v>
      </c>
      <c r="AE799" s="662" t="str">
        <f t="shared" si="137"/>
        <v>昭50.5.14</v>
      </c>
      <c r="AF799" s="662" t="str">
        <f t="shared" si="140"/>
        <v>昭50.5.14</v>
      </c>
      <c r="AG799" s="662" t="str">
        <f t="shared" si="141"/>
        <v/>
      </c>
      <c r="AH799" s="662">
        <f t="shared" si="138"/>
        <v>8</v>
      </c>
      <c r="AI799" s="662" t="str">
        <f t="shared" si="142"/>
        <v>48</v>
      </c>
      <c r="AJ799" s="662" t="str">
        <f t="shared" si="143"/>
        <v>48_上高地</v>
      </c>
      <c r="AK799" s="693" t="str">
        <f>IFERROR(VLOOKUP(AJ799,観測点コードリスト!$L$2:$N$1665,3,FALSE),"")</f>
        <v>0994</v>
      </c>
    </row>
    <row r="800" spans="1:37">
      <c r="A800" s="662" t="s">
        <v>2046</v>
      </c>
      <c r="B800" s="662">
        <v>48361</v>
      </c>
      <c r="C800" s="662" t="s">
        <v>23</v>
      </c>
      <c r="D800" s="662" t="s">
        <v>2112</v>
      </c>
      <c r="E800" s="662" t="s">
        <v>2113</v>
      </c>
      <c r="F800" s="662" t="s">
        <v>2114</v>
      </c>
      <c r="G800" s="662">
        <v>36</v>
      </c>
      <c r="H800" s="662">
        <v>14.8</v>
      </c>
      <c r="I800" s="662">
        <v>137</v>
      </c>
      <c r="J800" s="662">
        <v>58.2</v>
      </c>
      <c r="K800" s="662">
        <v>610</v>
      </c>
      <c r="L800" s="662">
        <v>17.600000000000001</v>
      </c>
      <c r="M800" s="662" t="s">
        <v>22</v>
      </c>
      <c r="N800" s="662" t="s">
        <v>2006</v>
      </c>
      <c r="O800" s="662">
        <v>48936</v>
      </c>
      <c r="P800" s="662" t="s">
        <v>22</v>
      </c>
      <c r="Q800" s="667">
        <f t="shared" si="144"/>
        <v>36.246667000000002</v>
      </c>
      <c r="R800" s="667">
        <f t="shared" si="145"/>
        <v>137.97</v>
      </c>
      <c r="T800" s="668" t="s">
        <v>4605</v>
      </c>
      <c r="U800" s="668" t="s">
        <v>4605</v>
      </c>
      <c r="V800" s="668" t="s">
        <v>4605</v>
      </c>
      <c r="W800" s="668" t="s">
        <v>22</v>
      </c>
      <c r="X800" s="668" t="s">
        <v>22</v>
      </c>
      <c r="Y800" s="668" t="s">
        <v>4605</v>
      </c>
      <c r="Z800" s="668" t="s">
        <v>22</v>
      </c>
      <c r="AB800" s="662" t="str">
        <f t="shared" si="135"/>
        <v>昭49.11.1</v>
      </c>
      <c r="AC800" s="662" t="str">
        <f t="shared" si="136"/>
        <v>昭50.3.12</v>
      </c>
      <c r="AD800" s="662" t="str">
        <f t="shared" si="139"/>
        <v>#</v>
      </c>
      <c r="AE800" s="662" t="str">
        <f t="shared" si="137"/>
        <v>昭50.3.12</v>
      </c>
      <c r="AF800" s="662" t="str">
        <f t="shared" si="140"/>
        <v>昭50.3.12</v>
      </c>
      <c r="AG800" s="662" t="str">
        <f t="shared" si="141"/>
        <v/>
      </c>
      <c r="AH800" s="662">
        <f t="shared" si="138"/>
        <v>8</v>
      </c>
      <c r="AI800" s="662" t="str">
        <f t="shared" si="142"/>
        <v>48</v>
      </c>
      <c r="AJ800" s="662" t="str">
        <f t="shared" si="143"/>
        <v>48_松本</v>
      </c>
      <c r="AK800" s="693" t="str">
        <f>IFERROR(VLOOKUP(AJ800,観測点コードリスト!$L$2:$N$1665,3,FALSE),"")</f>
        <v>47618</v>
      </c>
    </row>
    <row r="801" spans="1:37" ht="18.75" customHeight="1">
      <c r="A801" s="662" t="s">
        <v>2046</v>
      </c>
      <c r="B801" s="662">
        <v>48363</v>
      </c>
      <c r="C801" s="662" t="s">
        <v>23</v>
      </c>
      <c r="D801" s="662" t="s">
        <v>2115</v>
      </c>
      <c r="E801" s="662" t="s">
        <v>2116</v>
      </c>
      <c r="F801" s="662" t="s">
        <v>2117</v>
      </c>
      <c r="G801" s="662">
        <v>36</v>
      </c>
      <c r="H801" s="662">
        <v>10</v>
      </c>
      <c r="I801" s="662">
        <v>137</v>
      </c>
      <c r="J801" s="662">
        <v>55.3</v>
      </c>
      <c r="K801" s="662">
        <v>658</v>
      </c>
      <c r="L801" s="662">
        <v>10</v>
      </c>
      <c r="M801" s="662" t="s">
        <v>22</v>
      </c>
      <c r="N801" s="662" t="s">
        <v>35</v>
      </c>
      <c r="O801" s="662" t="s">
        <v>22</v>
      </c>
      <c r="P801" s="662" t="s">
        <v>36</v>
      </c>
      <c r="Q801" s="667">
        <f t="shared" si="144"/>
        <v>36.166666999999997</v>
      </c>
      <c r="R801" s="667">
        <f t="shared" si="145"/>
        <v>137.92166700000001</v>
      </c>
      <c r="T801" s="668" t="s">
        <v>4605</v>
      </c>
      <c r="U801" s="668" t="s">
        <v>4605</v>
      </c>
      <c r="V801" s="668" t="s">
        <v>4605</v>
      </c>
      <c r="W801" s="668" t="s">
        <v>22</v>
      </c>
      <c r="X801" s="668" t="s">
        <v>22</v>
      </c>
      <c r="Y801" s="668" t="s">
        <v>22</v>
      </c>
      <c r="Z801" s="668" t="s">
        <v>22</v>
      </c>
      <c r="AB801" s="662" t="str">
        <f t="shared" si="135"/>
        <v>平15.1.1</v>
      </c>
      <c r="AC801" s="662" t="str">
        <f t="shared" si="136"/>
        <v>平15.1.1</v>
      </c>
      <c r="AD801" s="662" t="str">
        <f t="shared" si="139"/>
        <v>平</v>
      </c>
      <c r="AE801" s="662" t="str">
        <f t="shared" si="137"/>
        <v>平15.1.1</v>
      </c>
      <c r="AF801" s="662" t="str">
        <f t="shared" si="140"/>
        <v>平15.1.1</v>
      </c>
      <c r="AG801" s="662" t="str">
        <f t="shared" si="141"/>
        <v/>
      </c>
      <c r="AH801" s="662">
        <f t="shared" si="138"/>
        <v>7</v>
      </c>
      <c r="AI801" s="662" t="str">
        <f t="shared" si="142"/>
        <v>48</v>
      </c>
      <c r="AJ801" s="662" t="str">
        <f t="shared" si="143"/>
        <v>48_松本今井</v>
      </c>
      <c r="AK801" s="693" t="str">
        <f>IFERROR(VLOOKUP(AJ801,観測点コードリスト!$L$2:$N$1665,3,FALSE),"")</f>
        <v>1529</v>
      </c>
    </row>
    <row r="802" spans="1:37" hidden="1">
      <c r="A802" s="662" t="s">
        <v>2046</v>
      </c>
      <c r="B802" s="662">
        <v>48371</v>
      </c>
      <c r="C802" s="662" t="s">
        <v>72</v>
      </c>
      <c r="D802" s="662" t="s">
        <v>2118</v>
      </c>
      <c r="E802" s="662" t="s">
        <v>2119</v>
      </c>
      <c r="F802" s="662" t="s">
        <v>2120</v>
      </c>
      <c r="G802" s="662">
        <v>36</v>
      </c>
      <c r="H802" s="662">
        <v>18.100000000000001</v>
      </c>
      <c r="I802" s="662">
        <v>138</v>
      </c>
      <c r="J802" s="662">
        <v>8.1999999999999993</v>
      </c>
      <c r="K802" s="662">
        <v>721</v>
      </c>
      <c r="L802" s="662" t="s">
        <v>22</v>
      </c>
      <c r="M802" s="662" t="s">
        <v>22</v>
      </c>
      <c r="N802" s="662" t="s">
        <v>266</v>
      </c>
      <c r="O802" s="662" t="s">
        <v>22</v>
      </c>
      <c r="P802" s="662" t="s">
        <v>22</v>
      </c>
      <c r="Q802" s="667">
        <f t="shared" si="144"/>
        <v>36.301667000000002</v>
      </c>
      <c r="R802" s="667">
        <f t="shared" si="145"/>
        <v>138.13666699999999</v>
      </c>
      <c r="T802" s="668" t="s">
        <v>4605</v>
      </c>
      <c r="U802" s="668" t="s">
        <v>22</v>
      </c>
      <c r="V802" s="668" t="s">
        <v>22</v>
      </c>
      <c r="W802" s="668" t="s">
        <v>22</v>
      </c>
      <c r="X802" s="668" t="s">
        <v>22</v>
      </c>
      <c r="Y802" s="668" t="s">
        <v>22</v>
      </c>
      <c r="Z802" s="668" t="s">
        <v>22</v>
      </c>
      <c r="AB802" s="662" t="str">
        <f t="shared" si="135"/>
        <v>昭49.11.1</v>
      </c>
      <c r="AC802" s="662" t="str">
        <f t="shared" si="136"/>
        <v>-</v>
      </c>
      <c r="AD802" s="662" t="str">
        <f t="shared" si="139"/>
        <v>#</v>
      </c>
      <c r="AE802" s="662" t="str">
        <f t="shared" si="137"/>
        <v/>
      </c>
      <c r="AF802" s="662" t="str">
        <f t="shared" si="140"/>
        <v/>
      </c>
      <c r="AG802" s="662" t="str">
        <f t="shared" si="141"/>
        <v/>
      </c>
      <c r="AH802" s="662">
        <f t="shared" si="138"/>
        <v>0</v>
      </c>
      <c r="AI802" s="662" t="str">
        <f t="shared" si="142"/>
        <v>48</v>
      </c>
      <c r="AJ802" s="662" t="str">
        <f t="shared" si="143"/>
        <v>48_鹿教湯</v>
      </c>
      <c r="AK802" s="693" t="str">
        <f>IFERROR(VLOOKUP(AJ802,観測点コードリスト!$L$2:$N$1665,3,FALSE),"")</f>
        <v>0407</v>
      </c>
    </row>
    <row r="803" spans="1:37">
      <c r="A803" s="662" t="s">
        <v>2046</v>
      </c>
      <c r="B803" s="662">
        <v>48381</v>
      </c>
      <c r="C803" s="662" t="s">
        <v>17</v>
      </c>
      <c r="D803" s="662" t="s">
        <v>2121</v>
      </c>
      <c r="E803" s="662" t="s">
        <v>2122</v>
      </c>
      <c r="F803" s="662" t="s">
        <v>2123</v>
      </c>
      <c r="G803" s="662">
        <v>36</v>
      </c>
      <c r="H803" s="662">
        <v>16.3</v>
      </c>
      <c r="I803" s="662">
        <v>138</v>
      </c>
      <c r="J803" s="662">
        <v>18.8</v>
      </c>
      <c r="K803" s="662">
        <v>715</v>
      </c>
      <c r="L803" s="662">
        <v>10</v>
      </c>
      <c r="M803" s="662">
        <v>1.5</v>
      </c>
      <c r="N803" s="662" t="s">
        <v>2124</v>
      </c>
      <c r="O803" s="662" t="s">
        <v>22</v>
      </c>
      <c r="P803" s="662" t="s">
        <v>40</v>
      </c>
      <c r="Q803" s="667">
        <f t="shared" si="144"/>
        <v>36.271667000000001</v>
      </c>
      <c r="R803" s="667">
        <f t="shared" si="145"/>
        <v>138.313333</v>
      </c>
      <c r="T803" s="668" t="s">
        <v>4605</v>
      </c>
      <c r="U803" s="668" t="s">
        <v>4605</v>
      </c>
      <c r="V803" s="668" t="s">
        <v>4605</v>
      </c>
      <c r="W803" s="668" t="s">
        <v>22</v>
      </c>
      <c r="X803" s="668" t="s">
        <v>22</v>
      </c>
      <c r="Y803" s="668" t="s">
        <v>22</v>
      </c>
      <c r="Z803" s="668" t="s">
        <v>22</v>
      </c>
      <c r="AB803" s="662" t="str">
        <f t="shared" si="135"/>
        <v>昭53.12.1</v>
      </c>
      <c r="AC803" s="662" t="str">
        <f t="shared" si="136"/>
        <v>昭53.12.1</v>
      </c>
      <c r="AD803" s="662" t="str">
        <f t="shared" si="139"/>
        <v>昭</v>
      </c>
      <c r="AE803" s="662" t="str">
        <f t="shared" si="137"/>
        <v>昭53.12.1</v>
      </c>
      <c r="AF803" s="662" t="str">
        <f t="shared" si="140"/>
        <v>昭53.12.1</v>
      </c>
      <c r="AG803" s="662" t="str">
        <f t="shared" si="141"/>
        <v/>
      </c>
      <c r="AH803" s="662">
        <f t="shared" si="138"/>
        <v>8</v>
      </c>
      <c r="AI803" s="662" t="str">
        <f t="shared" si="142"/>
        <v>48</v>
      </c>
      <c r="AJ803" s="662" t="str">
        <f t="shared" si="143"/>
        <v>48_立科</v>
      </c>
      <c r="AK803" s="693" t="str">
        <f>IFERROR(VLOOKUP(AJ803,観測点コードリスト!$L$2:$N$1665,3,FALSE),"")</f>
        <v>1300</v>
      </c>
    </row>
    <row r="804" spans="1:37">
      <c r="A804" s="662" t="s">
        <v>2046</v>
      </c>
      <c r="B804" s="662">
        <v>48386</v>
      </c>
      <c r="C804" s="662" t="s">
        <v>17</v>
      </c>
      <c r="D804" s="662" t="s">
        <v>2125</v>
      </c>
      <c r="E804" s="662" t="s">
        <v>2126</v>
      </c>
      <c r="F804" s="662" t="s">
        <v>2127</v>
      </c>
      <c r="G804" s="662">
        <v>36</v>
      </c>
      <c r="H804" s="662">
        <v>14.8</v>
      </c>
      <c r="I804" s="662">
        <v>138</v>
      </c>
      <c r="J804" s="662">
        <v>28.6</v>
      </c>
      <c r="K804" s="662">
        <v>683</v>
      </c>
      <c r="L804" s="662">
        <v>10</v>
      </c>
      <c r="M804" s="662">
        <v>1.5</v>
      </c>
      <c r="N804" s="662" t="s">
        <v>2128</v>
      </c>
      <c r="O804" s="662" t="s">
        <v>22</v>
      </c>
      <c r="P804" s="662" t="s">
        <v>40</v>
      </c>
      <c r="Q804" s="667">
        <f t="shared" si="144"/>
        <v>36.246667000000002</v>
      </c>
      <c r="R804" s="667">
        <f t="shared" si="145"/>
        <v>138.47666699999999</v>
      </c>
      <c r="T804" s="668" t="s">
        <v>4605</v>
      </c>
      <c r="U804" s="668" t="s">
        <v>4605</v>
      </c>
      <c r="V804" s="668" t="s">
        <v>4605</v>
      </c>
      <c r="W804" s="668" t="s">
        <v>22</v>
      </c>
      <c r="X804" s="668" t="s">
        <v>22</v>
      </c>
      <c r="Y804" s="668" t="s">
        <v>22</v>
      </c>
      <c r="Z804" s="668" t="s">
        <v>22</v>
      </c>
      <c r="AB804" s="662" t="str">
        <f t="shared" si="135"/>
        <v>昭49.11.1</v>
      </c>
      <c r="AC804" s="662" t="str">
        <f t="shared" si="136"/>
        <v>昭53.12.1</v>
      </c>
      <c r="AD804" s="662" t="str">
        <f t="shared" si="139"/>
        <v>#</v>
      </c>
      <c r="AE804" s="662" t="str">
        <f t="shared" si="137"/>
        <v>昭53.12.1</v>
      </c>
      <c r="AF804" s="662" t="str">
        <f t="shared" si="140"/>
        <v>昭53.12.1</v>
      </c>
      <c r="AG804" s="662" t="str">
        <f t="shared" si="141"/>
        <v/>
      </c>
      <c r="AH804" s="662">
        <f t="shared" si="138"/>
        <v>8</v>
      </c>
      <c r="AI804" s="662" t="str">
        <f t="shared" si="142"/>
        <v>48</v>
      </c>
      <c r="AJ804" s="662" t="str">
        <f t="shared" si="143"/>
        <v>48_佐久</v>
      </c>
      <c r="AK804" s="693" t="str">
        <f>IFERROR(VLOOKUP(AJ804,観測点コードリスト!$L$2:$N$1665,3,FALSE),"")</f>
        <v>0408</v>
      </c>
    </row>
    <row r="805" spans="1:37" ht="18.75" hidden="1" customHeight="1">
      <c r="A805" s="662" t="s">
        <v>2046</v>
      </c>
      <c r="B805" s="662">
        <v>48436</v>
      </c>
      <c r="C805" s="662" t="s">
        <v>72</v>
      </c>
      <c r="D805" s="662" t="s">
        <v>2129</v>
      </c>
      <c r="E805" s="662" t="s">
        <v>2130</v>
      </c>
      <c r="F805" s="662" t="s">
        <v>2131</v>
      </c>
      <c r="G805" s="662">
        <v>36</v>
      </c>
      <c r="H805" s="662">
        <v>6.3</v>
      </c>
      <c r="I805" s="662">
        <v>138</v>
      </c>
      <c r="J805" s="662">
        <v>13.7</v>
      </c>
      <c r="K805" s="662">
        <v>1440</v>
      </c>
      <c r="L805" s="662" t="s">
        <v>22</v>
      </c>
      <c r="M805" s="662" t="s">
        <v>22</v>
      </c>
      <c r="N805" s="662" t="s">
        <v>136</v>
      </c>
      <c r="O805" s="662" t="s">
        <v>22</v>
      </c>
      <c r="P805" s="662" t="s">
        <v>22</v>
      </c>
      <c r="Q805" s="667">
        <f t="shared" si="144"/>
        <v>36.104999999999997</v>
      </c>
      <c r="R805" s="667">
        <f t="shared" si="145"/>
        <v>138.22833299999999</v>
      </c>
      <c r="T805" s="668" t="s">
        <v>4605</v>
      </c>
      <c r="U805" s="668" t="s">
        <v>22</v>
      </c>
      <c r="V805" s="668" t="s">
        <v>22</v>
      </c>
      <c r="W805" s="668" t="s">
        <v>22</v>
      </c>
      <c r="X805" s="668" t="s">
        <v>22</v>
      </c>
      <c r="Y805" s="668" t="s">
        <v>22</v>
      </c>
      <c r="Z805" s="668" t="s">
        <v>22</v>
      </c>
      <c r="AB805" s="662" t="str">
        <f t="shared" si="135"/>
        <v>平16.9.9</v>
      </c>
      <c r="AC805" s="662" t="str">
        <f t="shared" si="136"/>
        <v>平16.9.9</v>
      </c>
      <c r="AD805" s="662" t="str">
        <f t="shared" si="139"/>
        <v>平</v>
      </c>
      <c r="AE805" s="662" t="str">
        <f t="shared" si="137"/>
        <v>平16.9.9</v>
      </c>
      <c r="AF805" s="662" t="str">
        <f t="shared" si="140"/>
        <v>平16.9.9</v>
      </c>
      <c r="AG805" s="662" t="str">
        <f t="shared" si="141"/>
        <v/>
      </c>
      <c r="AH805" s="662">
        <f t="shared" si="138"/>
        <v>7</v>
      </c>
      <c r="AI805" s="662" t="str">
        <f t="shared" si="142"/>
        <v>48</v>
      </c>
      <c r="AJ805" s="662" t="str">
        <f t="shared" si="143"/>
        <v>48_白樺湖</v>
      </c>
      <c r="AK805" s="693" t="str">
        <f>IFERROR(VLOOKUP(AJ805,観測点コードリスト!$L$2:$N$1665,3,FALSE),"")</f>
        <v>1550</v>
      </c>
    </row>
    <row r="806" spans="1:37" ht="18.75" customHeight="1">
      <c r="A806" s="662" t="s">
        <v>2046</v>
      </c>
      <c r="B806" s="662">
        <v>48466</v>
      </c>
      <c r="C806" s="662" t="s">
        <v>17</v>
      </c>
      <c r="D806" s="662" t="s">
        <v>2132</v>
      </c>
      <c r="E806" s="662" t="s">
        <v>2133</v>
      </c>
      <c r="F806" s="662" t="s">
        <v>2134</v>
      </c>
      <c r="G806" s="662">
        <v>36</v>
      </c>
      <c r="H806" s="662">
        <v>5.3</v>
      </c>
      <c r="I806" s="662">
        <v>137</v>
      </c>
      <c r="J806" s="662">
        <v>41</v>
      </c>
      <c r="K806" s="662">
        <v>1068</v>
      </c>
      <c r="L806" s="662">
        <v>10</v>
      </c>
      <c r="M806" s="662">
        <v>2</v>
      </c>
      <c r="N806" s="662" t="s">
        <v>2135</v>
      </c>
      <c r="O806" s="662" t="s">
        <v>22</v>
      </c>
      <c r="P806" s="662" t="s">
        <v>40</v>
      </c>
      <c r="Q806" s="667">
        <f t="shared" si="144"/>
        <v>36.088332999999999</v>
      </c>
      <c r="R806" s="667">
        <f t="shared" si="145"/>
        <v>137.683333</v>
      </c>
      <c r="T806" s="668" t="s">
        <v>4605</v>
      </c>
      <c r="U806" s="668" t="s">
        <v>4605</v>
      </c>
      <c r="V806" s="668" t="s">
        <v>4605</v>
      </c>
      <c r="W806" s="668" t="s">
        <v>22</v>
      </c>
      <c r="X806" s="668" t="s">
        <v>22</v>
      </c>
      <c r="Y806" s="668" t="s">
        <v>22</v>
      </c>
      <c r="Z806" s="668" t="s">
        <v>22</v>
      </c>
      <c r="AB806" s="662" t="str">
        <f t="shared" si="135"/>
        <v>昭53.11.22</v>
      </c>
      <c r="AC806" s="662" t="str">
        <f t="shared" si="136"/>
        <v>昭53.11.22</v>
      </c>
      <c r="AD806" s="662" t="str">
        <f t="shared" si="139"/>
        <v>昭</v>
      </c>
      <c r="AE806" s="662" t="str">
        <f t="shared" si="137"/>
        <v>昭53.11.22</v>
      </c>
      <c r="AF806" s="662" t="str">
        <f t="shared" si="140"/>
        <v>昭53.11.22</v>
      </c>
      <c r="AG806" s="662" t="str">
        <f t="shared" si="141"/>
        <v/>
      </c>
      <c r="AH806" s="662">
        <f t="shared" si="138"/>
        <v>9</v>
      </c>
      <c r="AI806" s="662" t="str">
        <f t="shared" si="142"/>
        <v>48</v>
      </c>
      <c r="AJ806" s="662" t="str">
        <f t="shared" si="143"/>
        <v>48_奈川</v>
      </c>
      <c r="AK806" s="693" t="str">
        <f>IFERROR(VLOOKUP(AJ806,観測点コードリスト!$L$2:$N$1665,3,FALSE),"")</f>
        <v>1312</v>
      </c>
    </row>
    <row r="807" spans="1:37" hidden="1">
      <c r="A807" s="662" t="s">
        <v>2046</v>
      </c>
      <c r="B807" s="662">
        <v>48491</v>
      </c>
      <c r="C807" s="662" t="s">
        <v>23</v>
      </c>
      <c r="D807" s="662" t="s">
        <v>2136</v>
      </c>
      <c r="E807" s="662" t="s">
        <v>2137</v>
      </c>
      <c r="F807" s="662" t="s">
        <v>2138</v>
      </c>
      <c r="G807" s="662">
        <v>36</v>
      </c>
      <c r="H807" s="662">
        <v>2.7</v>
      </c>
      <c r="I807" s="662">
        <v>138</v>
      </c>
      <c r="J807" s="662">
        <v>6.5</v>
      </c>
      <c r="K807" s="662">
        <v>760</v>
      </c>
      <c r="L807" s="662" t="s">
        <v>22</v>
      </c>
      <c r="M807" s="662" t="s">
        <v>22</v>
      </c>
      <c r="N807" s="662" t="s">
        <v>2139</v>
      </c>
      <c r="O807" s="662">
        <v>48937</v>
      </c>
      <c r="P807" s="662" t="s">
        <v>630</v>
      </c>
      <c r="Q807" s="667">
        <f t="shared" si="144"/>
        <v>36.045000000000002</v>
      </c>
      <c r="R807" s="667">
        <f t="shared" si="145"/>
        <v>138.10833299999999</v>
      </c>
      <c r="T807" s="668" t="s">
        <v>4605</v>
      </c>
      <c r="U807" s="668" t="s">
        <v>4605</v>
      </c>
      <c r="V807" s="668" t="s">
        <v>22</v>
      </c>
      <c r="W807" s="668" t="s">
        <v>22</v>
      </c>
      <c r="X807" s="668" t="s">
        <v>22</v>
      </c>
      <c r="Y807" s="668" t="s">
        <v>22</v>
      </c>
      <c r="Z807" s="668" t="s">
        <v>22</v>
      </c>
      <c r="AB807" s="662" t="str">
        <f t="shared" si="135"/>
        <v>昭50.12.4</v>
      </c>
      <c r="AC807" s="662" t="str">
        <f t="shared" si="136"/>
        <v>昭50.12.4</v>
      </c>
      <c r="AD807" s="662" t="str">
        <f t="shared" si="139"/>
        <v>昭</v>
      </c>
      <c r="AE807" s="662" t="str">
        <f t="shared" si="137"/>
        <v>昭50.12.4</v>
      </c>
      <c r="AF807" s="662" t="str">
        <f t="shared" si="140"/>
        <v>昭50.12.4</v>
      </c>
      <c r="AG807" s="662" t="str">
        <f t="shared" si="141"/>
        <v/>
      </c>
      <c r="AH807" s="662">
        <f t="shared" si="138"/>
        <v>8</v>
      </c>
      <c r="AI807" s="662" t="str">
        <f t="shared" si="142"/>
        <v>48</v>
      </c>
      <c r="AJ807" s="662" t="str">
        <f t="shared" si="143"/>
        <v>48_諏訪</v>
      </c>
      <c r="AK807" s="693" t="str">
        <f>IFERROR(VLOOKUP(AJ807,観測点コードリスト!$L$2:$N$1665,3,FALSE),"")</f>
        <v>47620</v>
      </c>
    </row>
    <row r="808" spans="1:37">
      <c r="A808" s="662" t="s">
        <v>2046</v>
      </c>
      <c r="B808" s="662">
        <v>48491</v>
      </c>
      <c r="C808" s="662" t="s">
        <v>23</v>
      </c>
      <c r="D808" s="662" t="s">
        <v>2136</v>
      </c>
      <c r="E808" s="662" t="s">
        <v>2137</v>
      </c>
      <c r="F808" s="662" t="s">
        <v>2140</v>
      </c>
      <c r="G808" s="662">
        <v>36</v>
      </c>
      <c r="H808" s="662">
        <v>2.4</v>
      </c>
      <c r="I808" s="662">
        <v>138</v>
      </c>
      <c r="J808" s="662">
        <v>6.1</v>
      </c>
      <c r="K808" s="662">
        <v>759</v>
      </c>
      <c r="L808" s="662">
        <v>10.8</v>
      </c>
      <c r="M808" s="662" t="s">
        <v>22</v>
      </c>
      <c r="N808" s="662" t="s">
        <v>2139</v>
      </c>
      <c r="O808" s="662" t="s">
        <v>22</v>
      </c>
      <c r="P808" s="662" t="s">
        <v>632</v>
      </c>
      <c r="Q808" s="667">
        <f t="shared" si="144"/>
        <v>36.04</v>
      </c>
      <c r="R808" s="667">
        <f t="shared" si="145"/>
        <v>138.10166699999999</v>
      </c>
      <c r="T808" s="668" t="s">
        <v>22</v>
      </c>
      <c r="U808" s="668" t="s">
        <v>22</v>
      </c>
      <c r="V808" s="668" t="s">
        <v>4605</v>
      </c>
      <c r="W808" s="668" t="s">
        <v>22</v>
      </c>
      <c r="X808" s="668" t="s">
        <v>22</v>
      </c>
      <c r="Y808" s="668" t="s">
        <v>4605</v>
      </c>
      <c r="Z808" s="668" t="s">
        <v>22</v>
      </c>
      <c r="AB808" s="662" t="str">
        <f t="shared" si="135"/>
        <v>-</v>
      </c>
      <c r="AC808" s="662" t="str">
        <f t="shared" si="136"/>
        <v>昭50.12.4</v>
      </c>
      <c r="AD808" s="662" t="str">
        <f t="shared" si="139"/>
        <v>昭</v>
      </c>
      <c r="AE808" s="662" t="str">
        <f t="shared" si="137"/>
        <v>昭50.12.4</v>
      </c>
      <c r="AF808" s="662" t="str">
        <f t="shared" si="140"/>
        <v>昭50.12.4</v>
      </c>
      <c r="AG808" s="662" t="str">
        <f t="shared" si="141"/>
        <v/>
      </c>
      <c r="AH808" s="662">
        <f t="shared" si="138"/>
        <v>8</v>
      </c>
      <c r="AI808" s="662" t="str">
        <f t="shared" si="142"/>
        <v>48</v>
      </c>
      <c r="AJ808" s="662" t="str">
        <f t="shared" si="143"/>
        <v>48_諏訪</v>
      </c>
      <c r="AK808" s="693" t="str">
        <f>IFERROR(VLOOKUP(AJ808,観測点コードリスト!$L$2:$N$1665,3,FALSE),"")</f>
        <v>47620</v>
      </c>
    </row>
    <row r="809" spans="1:37" hidden="1">
      <c r="A809" s="662" t="s">
        <v>2046</v>
      </c>
      <c r="B809" s="662">
        <v>48516</v>
      </c>
      <c r="C809" s="662" t="s">
        <v>72</v>
      </c>
      <c r="D809" s="662" t="s">
        <v>2141</v>
      </c>
      <c r="E809" s="662" t="s">
        <v>2142</v>
      </c>
      <c r="F809" s="662" t="s">
        <v>2143</v>
      </c>
      <c r="G809" s="662">
        <v>36</v>
      </c>
      <c r="H809" s="662">
        <v>4.3</v>
      </c>
      <c r="I809" s="662">
        <v>138</v>
      </c>
      <c r="J809" s="662">
        <v>36.700000000000003</v>
      </c>
      <c r="K809" s="662">
        <v>1185</v>
      </c>
      <c r="L809" s="662" t="s">
        <v>22</v>
      </c>
      <c r="M809" s="662" t="s">
        <v>22</v>
      </c>
      <c r="N809" s="662" t="s">
        <v>2144</v>
      </c>
      <c r="O809" s="662" t="s">
        <v>22</v>
      </c>
      <c r="P809" s="662" t="s">
        <v>22</v>
      </c>
      <c r="Q809" s="667">
        <f t="shared" si="144"/>
        <v>36.071666999999998</v>
      </c>
      <c r="R809" s="667">
        <f t="shared" si="145"/>
        <v>138.61166700000001</v>
      </c>
      <c r="T809" s="668" t="s">
        <v>4605</v>
      </c>
      <c r="U809" s="668" t="s">
        <v>22</v>
      </c>
      <c r="V809" s="668" t="s">
        <v>22</v>
      </c>
      <c r="W809" s="668" t="s">
        <v>22</v>
      </c>
      <c r="X809" s="668" t="s">
        <v>22</v>
      </c>
      <c r="Y809" s="668" t="s">
        <v>22</v>
      </c>
      <c r="Z809" s="668" t="s">
        <v>22</v>
      </c>
      <c r="AB809" s="662" t="str">
        <f t="shared" si="135"/>
        <v>平16.9.8</v>
      </c>
      <c r="AC809" s="662" t="str">
        <f t="shared" si="136"/>
        <v>平16.9.8</v>
      </c>
      <c r="AD809" s="662" t="str">
        <f t="shared" si="139"/>
        <v>平</v>
      </c>
      <c r="AE809" s="662" t="str">
        <f t="shared" si="137"/>
        <v>平16.9.8</v>
      </c>
      <c r="AF809" s="662" t="str">
        <f t="shared" si="140"/>
        <v>平16.9.8</v>
      </c>
      <c r="AG809" s="662" t="str">
        <f t="shared" si="141"/>
        <v/>
      </c>
      <c r="AH809" s="662">
        <f t="shared" si="138"/>
        <v>7</v>
      </c>
      <c r="AI809" s="662" t="str">
        <f t="shared" si="142"/>
        <v>48</v>
      </c>
      <c r="AJ809" s="662" t="str">
        <f t="shared" si="143"/>
        <v>48_北相木</v>
      </c>
      <c r="AK809" s="693" t="str">
        <f>IFERROR(VLOOKUP(AJ809,観測点コードリスト!$L$2:$N$1665,3,FALSE),"")</f>
        <v>1549</v>
      </c>
    </row>
    <row r="810" spans="1:37">
      <c r="A810" s="662" t="s">
        <v>2046</v>
      </c>
      <c r="B810" s="662">
        <v>48531</v>
      </c>
      <c r="C810" s="662" t="s">
        <v>17</v>
      </c>
      <c r="D810" s="662" t="s">
        <v>2145</v>
      </c>
      <c r="E810" s="662" t="s">
        <v>2146</v>
      </c>
      <c r="F810" s="662" t="s">
        <v>2147</v>
      </c>
      <c r="G810" s="662">
        <v>35</v>
      </c>
      <c r="H810" s="662">
        <v>56.3</v>
      </c>
      <c r="I810" s="662">
        <v>137</v>
      </c>
      <c r="J810" s="662">
        <v>36.1</v>
      </c>
      <c r="K810" s="662">
        <v>1130</v>
      </c>
      <c r="L810" s="662">
        <v>10</v>
      </c>
      <c r="M810" s="662">
        <v>2</v>
      </c>
      <c r="N810" s="662" t="s">
        <v>2148</v>
      </c>
      <c r="O810" s="662">
        <v>48940</v>
      </c>
      <c r="P810" s="662" t="s">
        <v>22</v>
      </c>
      <c r="Q810" s="667">
        <f t="shared" si="144"/>
        <v>35.938333</v>
      </c>
      <c r="R810" s="667">
        <f t="shared" si="145"/>
        <v>137.60166699999999</v>
      </c>
      <c r="T810" s="668" t="s">
        <v>4605</v>
      </c>
      <c r="U810" s="668" t="s">
        <v>4605</v>
      </c>
      <c r="V810" s="668" t="s">
        <v>4605</v>
      </c>
      <c r="W810" s="668" t="s">
        <v>22</v>
      </c>
      <c r="X810" s="668" t="s">
        <v>22</v>
      </c>
      <c r="Y810" s="668" t="s">
        <v>22</v>
      </c>
      <c r="Z810" s="668" t="s">
        <v>22</v>
      </c>
      <c r="AB810" s="662" t="str">
        <f t="shared" si="135"/>
        <v>昭53.11.24</v>
      </c>
      <c r="AC810" s="662" t="str">
        <f t="shared" si="136"/>
        <v>昭53.11.24</v>
      </c>
      <c r="AD810" s="662" t="str">
        <f t="shared" si="139"/>
        <v>昭</v>
      </c>
      <c r="AE810" s="662" t="str">
        <f t="shared" si="137"/>
        <v>昭53.11.24</v>
      </c>
      <c r="AF810" s="662" t="str">
        <f t="shared" si="140"/>
        <v>昭53.11.24</v>
      </c>
      <c r="AG810" s="662" t="str">
        <f t="shared" si="141"/>
        <v/>
      </c>
      <c r="AH810" s="662">
        <f t="shared" si="138"/>
        <v>9</v>
      </c>
      <c r="AI810" s="662" t="str">
        <f t="shared" si="142"/>
        <v>48</v>
      </c>
      <c r="AJ810" s="662" t="str">
        <f t="shared" si="143"/>
        <v>48_開田高原</v>
      </c>
      <c r="AK810" s="693" t="str">
        <f>IFERROR(VLOOKUP(AJ810,観測点コードリスト!$L$2:$N$1665,3,FALSE),"")</f>
        <v>1314</v>
      </c>
    </row>
    <row r="811" spans="1:37" ht="18.75" customHeight="1">
      <c r="A811" s="662" t="s">
        <v>2046</v>
      </c>
      <c r="B811" s="662">
        <v>48536</v>
      </c>
      <c r="C811" s="662" t="s">
        <v>17</v>
      </c>
      <c r="D811" s="662" t="s">
        <v>2149</v>
      </c>
      <c r="E811" s="662" t="s">
        <v>2150</v>
      </c>
      <c r="F811" s="662" t="s">
        <v>2151</v>
      </c>
      <c r="G811" s="662">
        <v>35</v>
      </c>
      <c r="H811" s="662">
        <v>56.2</v>
      </c>
      <c r="I811" s="662">
        <v>137</v>
      </c>
      <c r="J811" s="662">
        <v>47.2</v>
      </c>
      <c r="K811" s="662">
        <v>985</v>
      </c>
      <c r="L811" s="662">
        <v>11.3</v>
      </c>
      <c r="M811" s="662">
        <v>1.5</v>
      </c>
      <c r="N811" s="662" t="s">
        <v>2152</v>
      </c>
      <c r="O811" s="662" t="s">
        <v>22</v>
      </c>
      <c r="P811" s="662" t="s">
        <v>40</v>
      </c>
      <c r="Q811" s="667">
        <f t="shared" si="144"/>
        <v>35.936667</v>
      </c>
      <c r="R811" s="667">
        <f t="shared" si="145"/>
        <v>137.78666699999999</v>
      </c>
      <c r="T811" s="668" t="s">
        <v>4605</v>
      </c>
      <c r="U811" s="668" t="s">
        <v>4605</v>
      </c>
      <c r="V811" s="668" t="s">
        <v>4605</v>
      </c>
      <c r="W811" s="668" t="s">
        <v>22</v>
      </c>
      <c r="X811" s="668" t="s">
        <v>22</v>
      </c>
      <c r="Y811" s="668" t="s">
        <v>22</v>
      </c>
      <c r="Z811" s="668" t="s">
        <v>22</v>
      </c>
      <c r="AB811" s="692" t="str">
        <f t="shared" si="135"/>
        <v>令元.9.5</v>
      </c>
      <c r="AC811" s="692" t="str">
        <f t="shared" si="136"/>
        <v>令元.9.5</v>
      </c>
      <c r="AD811" s="662" t="str">
        <f t="shared" si="139"/>
        <v>令</v>
      </c>
      <c r="AE811" s="662" t="str">
        <f t="shared" si="137"/>
        <v>令元.9.5</v>
      </c>
      <c r="AF811" s="662" t="str">
        <f t="shared" si="140"/>
        <v>令元.9.5</v>
      </c>
      <c r="AG811" s="662" t="str">
        <f t="shared" si="141"/>
        <v/>
      </c>
      <c r="AH811" s="662">
        <f t="shared" si="138"/>
        <v>6</v>
      </c>
      <c r="AI811" s="662" t="str">
        <f t="shared" si="142"/>
        <v>48</v>
      </c>
      <c r="AJ811" s="662" t="str">
        <f t="shared" si="143"/>
        <v>48_木祖薮原</v>
      </c>
      <c r="AK811" s="696">
        <v>1666</v>
      </c>
    </row>
    <row r="812" spans="1:37">
      <c r="A812" s="662" t="s">
        <v>2046</v>
      </c>
      <c r="B812" s="662">
        <v>48546</v>
      </c>
      <c r="C812" s="662" t="s">
        <v>17</v>
      </c>
      <c r="D812" s="662" t="s">
        <v>2153</v>
      </c>
      <c r="E812" s="662" t="s">
        <v>2154</v>
      </c>
      <c r="F812" s="662" t="s">
        <v>2155</v>
      </c>
      <c r="G812" s="662">
        <v>35</v>
      </c>
      <c r="H812" s="662">
        <v>59</v>
      </c>
      <c r="I812" s="662">
        <v>137</v>
      </c>
      <c r="J812" s="662">
        <v>59</v>
      </c>
      <c r="K812" s="662">
        <v>732</v>
      </c>
      <c r="L812" s="662">
        <v>10</v>
      </c>
      <c r="M812" s="662">
        <v>1.5</v>
      </c>
      <c r="N812" s="662" t="s">
        <v>2156</v>
      </c>
      <c r="O812" s="662" t="s">
        <v>22</v>
      </c>
      <c r="P812" s="662" t="s">
        <v>40</v>
      </c>
      <c r="Q812" s="667">
        <f t="shared" si="144"/>
        <v>35.983333000000002</v>
      </c>
      <c r="R812" s="667">
        <f t="shared" si="145"/>
        <v>137.98333299999999</v>
      </c>
      <c r="T812" s="668" t="s">
        <v>4605</v>
      </c>
      <c r="U812" s="668" t="s">
        <v>4605</v>
      </c>
      <c r="V812" s="668" t="s">
        <v>4605</v>
      </c>
      <c r="W812" s="668" t="s">
        <v>22</v>
      </c>
      <c r="X812" s="668" t="s">
        <v>22</v>
      </c>
      <c r="Y812" s="668" t="s">
        <v>22</v>
      </c>
      <c r="Z812" s="668" t="s">
        <v>22</v>
      </c>
      <c r="AB812" s="662" t="str">
        <f t="shared" si="135"/>
        <v>昭53.11.30</v>
      </c>
      <c r="AC812" s="662" t="str">
        <f t="shared" si="136"/>
        <v>昭53.11.30</v>
      </c>
      <c r="AD812" s="662" t="str">
        <f t="shared" si="139"/>
        <v>昭</v>
      </c>
      <c r="AE812" s="662" t="str">
        <f t="shared" si="137"/>
        <v>昭53.11.30</v>
      </c>
      <c r="AF812" s="662" t="str">
        <f t="shared" si="140"/>
        <v>昭53.11.30</v>
      </c>
      <c r="AG812" s="662" t="str">
        <f t="shared" si="141"/>
        <v/>
      </c>
      <c r="AH812" s="662">
        <f t="shared" si="138"/>
        <v>9</v>
      </c>
      <c r="AI812" s="662" t="str">
        <f t="shared" si="142"/>
        <v>48</v>
      </c>
      <c r="AJ812" s="662" t="str">
        <f t="shared" si="143"/>
        <v>48_辰野</v>
      </c>
      <c r="AK812" s="693" t="str">
        <f>IFERROR(VLOOKUP(AJ812,観測点コードリスト!$L$2:$N$1665,3,FALSE),"")</f>
        <v>1319</v>
      </c>
    </row>
    <row r="813" spans="1:37" ht="18.75" hidden="1" customHeight="1">
      <c r="A813" s="662" t="s">
        <v>2046</v>
      </c>
      <c r="B813" s="662">
        <v>48556</v>
      </c>
      <c r="C813" s="662" t="s">
        <v>72</v>
      </c>
      <c r="D813" s="662" t="s">
        <v>2157</v>
      </c>
      <c r="E813" s="662" t="s">
        <v>2158</v>
      </c>
      <c r="F813" s="662" t="s">
        <v>2159</v>
      </c>
      <c r="G813" s="662">
        <v>35</v>
      </c>
      <c r="H813" s="662">
        <v>57.2</v>
      </c>
      <c r="I813" s="662">
        <v>138</v>
      </c>
      <c r="J813" s="662">
        <v>6.5</v>
      </c>
      <c r="K813" s="662">
        <v>1075</v>
      </c>
      <c r="L813" s="662" t="s">
        <v>22</v>
      </c>
      <c r="M813" s="662" t="s">
        <v>22</v>
      </c>
      <c r="N813" s="662" t="s">
        <v>136</v>
      </c>
      <c r="O813" s="662" t="s">
        <v>22</v>
      </c>
      <c r="P813" s="662" t="s">
        <v>22</v>
      </c>
      <c r="Q813" s="667">
        <f t="shared" si="144"/>
        <v>35.953333000000001</v>
      </c>
      <c r="R813" s="667">
        <f t="shared" si="145"/>
        <v>138.10833299999999</v>
      </c>
      <c r="T813" s="668" t="s">
        <v>4605</v>
      </c>
      <c r="U813" s="668" t="s">
        <v>22</v>
      </c>
      <c r="V813" s="668" t="s">
        <v>22</v>
      </c>
      <c r="W813" s="668" t="s">
        <v>22</v>
      </c>
      <c r="X813" s="668" t="s">
        <v>22</v>
      </c>
      <c r="Y813" s="668" t="s">
        <v>22</v>
      </c>
      <c r="Z813" s="668" t="s">
        <v>22</v>
      </c>
      <c r="AB813" s="662" t="str">
        <f t="shared" si="135"/>
        <v>平16.9.9</v>
      </c>
      <c r="AC813" s="662" t="str">
        <f t="shared" si="136"/>
        <v>平16.9.9</v>
      </c>
      <c r="AD813" s="662" t="str">
        <f t="shared" si="139"/>
        <v>平</v>
      </c>
      <c r="AE813" s="662" t="str">
        <f t="shared" si="137"/>
        <v>平16.9.9</v>
      </c>
      <c r="AF813" s="662" t="str">
        <f t="shared" si="140"/>
        <v>平16.9.9</v>
      </c>
      <c r="AG813" s="662" t="str">
        <f t="shared" si="141"/>
        <v/>
      </c>
      <c r="AH813" s="662">
        <f t="shared" si="138"/>
        <v>7</v>
      </c>
      <c r="AI813" s="662" t="str">
        <f t="shared" si="142"/>
        <v>48</v>
      </c>
      <c r="AJ813" s="662" t="str">
        <f t="shared" si="143"/>
        <v>48_高遠</v>
      </c>
      <c r="AK813" s="693" t="str">
        <f>IFERROR(VLOOKUP(AJ813,観測点コードリスト!$L$2:$N$1665,3,FALSE),"")</f>
        <v>0418</v>
      </c>
    </row>
    <row r="814" spans="1:37">
      <c r="A814" s="662" t="s">
        <v>2046</v>
      </c>
      <c r="B814" s="662">
        <v>48561</v>
      </c>
      <c r="C814" s="662" t="s">
        <v>17</v>
      </c>
      <c r="D814" s="662" t="s">
        <v>2160</v>
      </c>
      <c r="E814" s="662" t="s">
        <v>2161</v>
      </c>
      <c r="F814" s="662" t="s">
        <v>2162</v>
      </c>
      <c r="G814" s="662">
        <v>35</v>
      </c>
      <c r="H814" s="662">
        <v>58.2</v>
      </c>
      <c r="I814" s="662">
        <v>138</v>
      </c>
      <c r="J814" s="662">
        <v>13.2</v>
      </c>
      <c r="K814" s="662">
        <v>1017</v>
      </c>
      <c r="L814" s="662">
        <v>10</v>
      </c>
      <c r="M814" s="662">
        <v>1.5</v>
      </c>
      <c r="N814" s="662" t="s">
        <v>2163</v>
      </c>
      <c r="O814" s="662" t="s">
        <v>22</v>
      </c>
      <c r="P814" s="662" t="s">
        <v>40</v>
      </c>
      <c r="Q814" s="667">
        <f t="shared" si="144"/>
        <v>35.97</v>
      </c>
      <c r="R814" s="667">
        <f t="shared" si="145"/>
        <v>138.22</v>
      </c>
      <c r="T814" s="668" t="s">
        <v>4605</v>
      </c>
      <c r="U814" s="668" t="s">
        <v>4605</v>
      </c>
      <c r="V814" s="668" t="s">
        <v>4605</v>
      </c>
      <c r="W814" s="668" t="s">
        <v>22</v>
      </c>
      <c r="X814" s="668" t="s">
        <v>22</v>
      </c>
      <c r="Y814" s="668" t="s">
        <v>22</v>
      </c>
      <c r="Z814" s="668" t="s">
        <v>22</v>
      </c>
      <c r="AB814" s="662" t="str">
        <f t="shared" si="135"/>
        <v>昭49.11.1</v>
      </c>
      <c r="AC814" s="662" t="str">
        <f t="shared" si="136"/>
        <v>昭53.11.27</v>
      </c>
      <c r="AD814" s="662" t="str">
        <f t="shared" si="139"/>
        <v>#</v>
      </c>
      <c r="AE814" s="662" t="str">
        <f t="shared" si="137"/>
        <v>昭53.11.27</v>
      </c>
      <c r="AF814" s="662" t="str">
        <f t="shared" si="140"/>
        <v>昭53.11.27</v>
      </c>
      <c r="AG814" s="662" t="str">
        <f t="shared" si="141"/>
        <v/>
      </c>
      <c r="AH814" s="662">
        <f t="shared" si="138"/>
        <v>9</v>
      </c>
      <c r="AI814" s="662" t="str">
        <f t="shared" si="142"/>
        <v>48</v>
      </c>
      <c r="AJ814" s="662" t="str">
        <f t="shared" si="143"/>
        <v>48_原村</v>
      </c>
      <c r="AK814" s="693" t="str">
        <f>IFERROR(VLOOKUP(AJ814,観測点コードリスト!$L$2:$N$1665,3,FALSE),"")</f>
        <v>0414</v>
      </c>
    </row>
    <row r="815" spans="1:37" ht="18.75" customHeight="1">
      <c r="A815" s="662" t="s">
        <v>2046</v>
      </c>
      <c r="B815" s="662">
        <v>48571</v>
      </c>
      <c r="C815" s="662" t="s">
        <v>17</v>
      </c>
      <c r="D815" s="662" t="s">
        <v>2164</v>
      </c>
      <c r="E815" s="662" t="s">
        <v>2165</v>
      </c>
      <c r="F815" s="662" t="s">
        <v>2166</v>
      </c>
      <c r="G815" s="662">
        <v>35</v>
      </c>
      <c r="H815" s="662">
        <v>56.9</v>
      </c>
      <c r="I815" s="662">
        <v>138</v>
      </c>
      <c r="J815" s="662">
        <v>28.3</v>
      </c>
      <c r="K815" s="662">
        <v>1350</v>
      </c>
      <c r="L815" s="662">
        <v>10</v>
      </c>
      <c r="M815" s="662">
        <v>1.5</v>
      </c>
      <c r="N815" s="662" t="s">
        <v>2167</v>
      </c>
      <c r="O815" s="662" t="s">
        <v>22</v>
      </c>
      <c r="P815" s="662" t="s">
        <v>40</v>
      </c>
      <c r="Q815" s="667">
        <f t="shared" si="144"/>
        <v>35.948332999999998</v>
      </c>
      <c r="R815" s="667">
        <f t="shared" si="145"/>
        <v>138.471667</v>
      </c>
      <c r="T815" s="668" t="s">
        <v>4605</v>
      </c>
      <c r="U815" s="668" t="s">
        <v>4605</v>
      </c>
      <c r="V815" s="668" t="s">
        <v>4605</v>
      </c>
      <c r="W815" s="668" t="s">
        <v>22</v>
      </c>
      <c r="X815" s="668" t="s">
        <v>22</v>
      </c>
      <c r="Y815" s="668" t="s">
        <v>22</v>
      </c>
      <c r="Z815" s="668" t="s">
        <v>22</v>
      </c>
      <c r="AB815" s="662" t="str">
        <f t="shared" si="135"/>
        <v>昭49.11.1</v>
      </c>
      <c r="AC815" s="662" t="str">
        <f t="shared" si="136"/>
        <v>昭53.11.15</v>
      </c>
      <c r="AD815" s="662" t="str">
        <f t="shared" si="139"/>
        <v>#</v>
      </c>
      <c r="AE815" s="662" t="str">
        <f t="shared" si="137"/>
        <v>昭53.11.15</v>
      </c>
      <c r="AF815" s="662" t="str">
        <f t="shared" si="140"/>
        <v>昭53.11.15</v>
      </c>
      <c r="AG815" s="662" t="str">
        <f t="shared" si="141"/>
        <v/>
      </c>
      <c r="AH815" s="662">
        <f t="shared" si="138"/>
        <v>9</v>
      </c>
      <c r="AI815" s="662" t="str">
        <f t="shared" si="142"/>
        <v>48</v>
      </c>
      <c r="AJ815" s="662" t="str">
        <f t="shared" si="143"/>
        <v>48_野辺山</v>
      </c>
      <c r="AK815" s="693" t="str">
        <f>IFERROR(VLOOKUP(AJ815,観測点コードリスト!$L$2:$N$1665,3,FALSE),"")</f>
        <v>0415</v>
      </c>
    </row>
    <row r="816" spans="1:37" hidden="1">
      <c r="A816" s="662" t="s">
        <v>2046</v>
      </c>
      <c r="B816" s="662">
        <v>48601</v>
      </c>
      <c r="C816" s="662" t="s">
        <v>72</v>
      </c>
      <c r="D816" s="662" t="s">
        <v>2168</v>
      </c>
      <c r="E816" s="662" t="s">
        <v>2169</v>
      </c>
      <c r="F816" s="662" t="s">
        <v>2170</v>
      </c>
      <c r="G816" s="662">
        <v>35</v>
      </c>
      <c r="H816" s="662">
        <v>52.3</v>
      </c>
      <c r="I816" s="662">
        <v>137</v>
      </c>
      <c r="J816" s="662">
        <v>30.2</v>
      </c>
      <c r="K816" s="662">
        <v>2195</v>
      </c>
      <c r="L816" s="662" t="s">
        <v>22</v>
      </c>
      <c r="M816" s="662" t="s">
        <v>22</v>
      </c>
      <c r="N816" s="662" t="s">
        <v>2171</v>
      </c>
      <c r="O816" s="662" t="s">
        <v>22</v>
      </c>
      <c r="P816" s="662" t="s">
        <v>22</v>
      </c>
      <c r="Q816" s="667">
        <f t="shared" si="144"/>
        <v>35.871667000000002</v>
      </c>
      <c r="R816" s="667">
        <f t="shared" si="145"/>
        <v>137.503333</v>
      </c>
      <c r="T816" s="668" t="s">
        <v>4605</v>
      </c>
      <c r="U816" s="668" t="s">
        <v>22</v>
      </c>
      <c r="V816" s="668" t="s">
        <v>22</v>
      </c>
      <c r="W816" s="668" t="s">
        <v>22</v>
      </c>
      <c r="X816" s="668" t="s">
        <v>22</v>
      </c>
      <c r="Y816" s="668" t="s">
        <v>22</v>
      </c>
      <c r="Z816" s="668" t="s">
        <v>22</v>
      </c>
      <c r="AB816" s="662" t="str">
        <f t="shared" si="135"/>
        <v>昭51.7.1</v>
      </c>
      <c r="AC816" s="662" t="str">
        <f t="shared" si="136"/>
        <v>昭51.7.1</v>
      </c>
      <c r="AD816" s="662" t="str">
        <f t="shared" si="139"/>
        <v>昭</v>
      </c>
      <c r="AE816" s="662" t="str">
        <f t="shared" si="137"/>
        <v>昭51.7.1</v>
      </c>
      <c r="AF816" s="662" t="str">
        <f t="shared" si="140"/>
        <v>昭51.7.1</v>
      </c>
      <c r="AG816" s="662" t="str">
        <f t="shared" si="141"/>
        <v/>
      </c>
      <c r="AH816" s="662">
        <f t="shared" si="138"/>
        <v>7</v>
      </c>
      <c r="AI816" s="662" t="str">
        <f t="shared" si="142"/>
        <v>48</v>
      </c>
      <c r="AJ816" s="662" t="str">
        <f t="shared" si="143"/>
        <v>48_御嶽山</v>
      </c>
      <c r="AK816" s="693" t="str">
        <f>IFERROR(VLOOKUP(AJ816,観測点コードリスト!$L$2:$N$1665,3,FALSE),"")</f>
        <v>0416</v>
      </c>
    </row>
    <row r="817" spans="1:37">
      <c r="A817" s="662" t="s">
        <v>2046</v>
      </c>
      <c r="B817" s="662">
        <v>48606</v>
      </c>
      <c r="C817" s="662" t="s">
        <v>17</v>
      </c>
      <c r="D817" s="662" t="s">
        <v>2172</v>
      </c>
      <c r="E817" s="662" t="s">
        <v>2173</v>
      </c>
      <c r="F817" s="662" t="s">
        <v>2174</v>
      </c>
      <c r="G817" s="662">
        <v>35</v>
      </c>
      <c r="H817" s="662">
        <v>50.4</v>
      </c>
      <c r="I817" s="662">
        <v>137</v>
      </c>
      <c r="J817" s="662">
        <v>41.3</v>
      </c>
      <c r="K817" s="662">
        <v>750</v>
      </c>
      <c r="L817" s="662">
        <v>8.1999999999999993</v>
      </c>
      <c r="M817" s="662">
        <v>1.5</v>
      </c>
      <c r="N817" s="662" t="s">
        <v>2175</v>
      </c>
      <c r="O817" s="662" t="s">
        <v>22</v>
      </c>
      <c r="P817" s="662" t="s">
        <v>22</v>
      </c>
      <c r="Q817" s="667">
        <f t="shared" si="144"/>
        <v>35.840000000000003</v>
      </c>
      <c r="R817" s="667">
        <f t="shared" si="145"/>
        <v>137.688333</v>
      </c>
      <c r="T817" s="668" t="s">
        <v>4605</v>
      </c>
      <c r="U817" s="668" t="s">
        <v>4605</v>
      </c>
      <c r="V817" s="668" t="s">
        <v>4605</v>
      </c>
      <c r="W817" s="668" t="s">
        <v>22</v>
      </c>
      <c r="X817" s="668" t="s">
        <v>22</v>
      </c>
      <c r="Y817" s="668" t="s">
        <v>22</v>
      </c>
      <c r="Z817" s="668" t="s">
        <v>22</v>
      </c>
      <c r="AB817" s="662" t="str">
        <f t="shared" si="135"/>
        <v>昭51.3.25</v>
      </c>
      <c r="AC817" s="662" t="str">
        <f t="shared" si="136"/>
        <v>昭51.3.25</v>
      </c>
      <c r="AD817" s="662" t="str">
        <f t="shared" si="139"/>
        <v>昭</v>
      </c>
      <c r="AE817" s="662" t="str">
        <f t="shared" si="137"/>
        <v>昭51.3.25</v>
      </c>
      <c r="AF817" s="662" t="str">
        <f t="shared" si="140"/>
        <v>昭51.3.25</v>
      </c>
      <c r="AG817" s="662" t="str">
        <f t="shared" si="141"/>
        <v/>
      </c>
      <c r="AH817" s="662">
        <f t="shared" si="138"/>
        <v>8</v>
      </c>
      <c r="AI817" s="662" t="str">
        <f t="shared" si="142"/>
        <v>48</v>
      </c>
      <c r="AJ817" s="662" t="str">
        <f t="shared" si="143"/>
        <v>48_木曽福島</v>
      </c>
      <c r="AK817" s="693" t="str">
        <f>IFERROR(VLOOKUP(AJ817,観測点コードリスト!$L$2:$N$1665,3,FALSE),"")</f>
        <v>0417</v>
      </c>
    </row>
    <row r="818" spans="1:37">
      <c r="A818" s="662" t="s">
        <v>2046</v>
      </c>
      <c r="B818" s="662">
        <v>48621</v>
      </c>
      <c r="C818" s="662" t="s">
        <v>17</v>
      </c>
      <c r="D818" s="662" t="s">
        <v>2176</v>
      </c>
      <c r="E818" s="662" t="s">
        <v>2177</v>
      </c>
      <c r="F818" s="662" t="s">
        <v>2178</v>
      </c>
      <c r="G818" s="662">
        <v>35</v>
      </c>
      <c r="H818" s="662">
        <v>49.5</v>
      </c>
      <c r="I818" s="662">
        <v>137</v>
      </c>
      <c r="J818" s="662">
        <v>57.3</v>
      </c>
      <c r="K818" s="662">
        <v>633</v>
      </c>
      <c r="L818" s="662">
        <v>10</v>
      </c>
      <c r="M818" s="662">
        <v>1.5</v>
      </c>
      <c r="N818" s="662" t="s">
        <v>2179</v>
      </c>
      <c r="O818" s="662" t="s">
        <v>22</v>
      </c>
      <c r="P818" s="662" t="s">
        <v>40</v>
      </c>
      <c r="Q818" s="667">
        <f t="shared" si="144"/>
        <v>35.825000000000003</v>
      </c>
      <c r="R818" s="667">
        <f t="shared" si="145"/>
        <v>137.95500000000001</v>
      </c>
      <c r="T818" s="668" t="s">
        <v>4605</v>
      </c>
      <c r="U818" s="668" t="s">
        <v>4605</v>
      </c>
      <c r="V818" s="668" t="s">
        <v>4605</v>
      </c>
      <c r="W818" s="668" t="s">
        <v>22</v>
      </c>
      <c r="X818" s="668" t="s">
        <v>22</v>
      </c>
      <c r="Y818" s="668" t="s">
        <v>22</v>
      </c>
      <c r="Z818" s="668" t="s">
        <v>22</v>
      </c>
      <c r="AB818" s="662" t="str">
        <f t="shared" si="135"/>
        <v>平5.2.25</v>
      </c>
      <c r="AC818" s="662" t="str">
        <f t="shared" si="136"/>
        <v>平5.2.25</v>
      </c>
      <c r="AD818" s="662" t="str">
        <f t="shared" si="139"/>
        <v>平</v>
      </c>
      <c r="AE818" s="662" t="str">
        <f t="shared" si="137"/>
        <v>平5.2.25</v>
      </c>
      <c r="AF818" s="662" t="str">
        <f t="shared" si="140"/>
        <v>平5.2.25</v>
      </c>
      <c r="AG818" s="662" t="str">
        <f t="shared" si="141"/>
        <v/>
      </c>
      <c r="AH818" s="662">
        <f t="shared" si="138"/>
        <v>7</v>
      </c>
      <c r="AI818" s="662" t="str">
        <f t="shared" si="142"/>
        <v>48</v>
      </c>
      <c r="AJ818" s="662" t="str">
        <f t="shared" si="143"/>
        <v>48_伊那</v>
      </c>
      <c r="AK818" s="693" t="str">
        <f>IFERROR(VLOOKUP(AJ818,観測点コードリスト!$L$2:$N$1665,3,FALSE),"")</f>
        <v>1445</v>
      </c>
    </row>
    <row r="819" spans="1:37" ht="18.75" hidden="1" customHeight="1">
      <c r="A819" s="662" t="s">
        <v>2046</v>
      </c>
      <c r="B819" s="662">
        <v>48681</v>
      </c>
      <c r="C819" s="662" t="s">
        <v>72</v>
      </c>
      <c r="D819" s="662" t="s">
        <v>2180</v>
      </c>
      <c r="E819" s="662" t="s">
        <v>2181</v>
      </c>
      <c r="F819" s="662" t="s">
        <v>2182</v>
      </c>
      <c r="G819" s="662">
        <v>35</v>
      </c>
      <c r="H819" s="662">
        <v>46.4</v>
      </c>
      <c r="I819" s="662">
        <v>137</v>
      </c>
      <c r="J819" s="662">
        <v>53.1</v>
      </c>
      <c r="K819" s="662">
        <v>1660</v>
      </c>
      <c r="L819" s="662" t="s">
        <v>22</v>
      </c>
      <c r="M819" s="662" t="s">
        <v>22</v>
      </c>
      <c r="N819" s="662" t="s">
        <v>266</v>
      </c>
      <c r="O819" s="662" t="s">
        <v>22</v>
      </c>
      <c r="P819" s="662" t="s">
        <v>22</v>
      </c>
      <c r="Q819" s="667">
        <f t="shared" si="144"/>
        <v>35.773333000000001</v>
      </c>
      <c r="R819" s="667">
        <f t="shared" si="145"/>
        <v>137.88499999999999</v>
      </c>
      <c r="T819" s="668" t="s">
        <v>4605</v>
      </c>
      <c r="U819" s="668" t="s">
        <v>22</v>
      </c>
      <c r="V819" s="668" t="s">
        <v>22</v>
      </c>
      <c r="W819" s="668" t="s">
        <v>22</v>
      </c>
      <c r="X819" s="668" t="s">
        <v>22</v>
      </c>
      <c r="Y819" s="668" t="s">
        <v>22</v>
      </c>
      <c r="Z819" s="668" t="s">
        <v>22</v>
      </c>
      <c r="AB819" s="662" t="str">
        <f t="shared" si="135"/>
        <v>昭49.11.1</v>
      </c>
      <c r="AC819" s="662" t="str">
        <f t="shared" si="136"/>
        <v>-</v>
      </c>
      <c r="AD819" s="662" t="str">
        <f t="shared" si="139"/>
        <v>#</v>
      </c>
      <c r="AE819" s="662" t="str">
        <f t="shared" si="137"/>
        <v/>
      </c>
      <c r="AF819" s="662" t="str">
        <f t="shared" si="140"/>
        <v/>
      </c>
      <c r="AG819" s="662" t="str">
        <f t="shared" si="141"/>
        <v/>
      </c>
      <c r="AH819" s="662">
        <f t="shared" si="138"/>
        <v>0</v>
      </c>
      <c r="AI819" s="662" t="str">
        <f t="shared" si="142"/>
        <v>48</v>
      </c>
      <c r="AJ819" s="662" t="str">
        <f t="shared" si="143"/>
        <v>48_宮田高原</v>
      </c>
      <c r="AK819" s="693" t="str">
        <f>IFERROR(VLOOKUP(AJ819,観測点コードリスト!$L$2:$N$1665,3,FALSE),"")</f>
        <v>0420</v>
      </c>
    </row>
    <row r="820" spans="1:37" hidden="1">
      <c r="A820" s="662" t="s">
        <v>2046</v>
      </c>
      <c r="B820" s="662">
        <v>48691</v>
      </c>
      <c r="C820" s="662" t="s">
        <v>72</v>
      </c>
      <c r="D820" s="662" t="s">
        <v>2183</v>
      </c>
      <c r="E820" s="662" t="s">
        <v>2184</v>
      </c>
      <c r="F820" s="662" t="s">
        <v>2185</v>
      </c>
      <c r="G820" s="662">
        <v>35</v>
      </c>
      <c r="H820" s="662">
        <v>43.6</v>
      </c>
      <c r="I820" s="662">
        <v>138</v>
      </c>
      <c r="J820" s="662">
        <v>5.6</v>
      </c>
      <c r="K820" s="662">
        <v>905</v>
      </c>
      <c r="L820" s="662" t="s">
        <v>22</v>
      </c>
      <c r="M820" s="662" t="s">
        <v>22</v>
      </c>
      <c r="N820" s="662" t="s">
        <v>2186</v>
      </c>
      <c r="O820" s="662" t="s">
        <v>22</v>
      </c>
      <c r="P820" s="662" t="s">
        <v>22</v>
      </c>
      <c r="Q820" s="667">
        <f t="shared" si="144"/>
        <v>35.726666999999999</v>
      </c>
      <c r="R820" s="667">
        <f t="shared" si="145"/>
        <v>138.093333</v>
      </c>
      <c r="T820" s="668" t="s">
        <v>4605</v>
      </c>
      <c r="U820" s="668" t="s">
        <v>22</v>
      </c>
      <c r="V820" s="668" t="s">
        <v>22</v>
      </c>
      <c r="W820" s="668" t="s">
        <v>22</v>
      </c>
      <c r="X820" s="668" t="s">
        <v>22</v>
      </c>
      <c r="Y820" s="668" t="s">
        <v>22</v>
      </c>
      <c r="Z820" s="668" t="s">
        <v>22</v>
      </c>
      <c r="AB820" s="662" t="str">
        <f t="shared" si="135"/>
        <v>昭58.6.23</v>
      </c>
      <c r="AC820" s="662" t="str">
        <f t="shared" si="136"/>
        <v>昭58.6.23</v>
      </c>
      <c r="AD820" s="662" t="str">
        <f t="shared" si="139"/>
        <v>昭</v>
      </c>
      <c r="AE820" s="662" t="str">
        <f t="shared" si="137"/>
        <v>昭58.6.23</v>
      </c>
      <c r="AF820" s="662" t="str">
        <f t="shared" si="140"/>
        <v>昭58.6.23</v>
      </c>
      <c r="AG820" s="662" t="str">
        <f t="shared" si="141"/>
        <v/>
      </c>
      <c r="AH820" s="662">
        <f t="shared" si="138"/>
        <v>8</v>
      </c>
      <c r="AI820" s="662" t="str">
        <f t="shared" si="142"/>
        <v>48</v>
      </c>
      <c r="AJ820" s="662" t="str">
        <f t="shared" si="143"/>
        <v>48_杉島</v>
      </c>
      <c r="AK820" s="693" t="str">
        <f>IFERROR(VLOOKUP(AJ820,観測点コードリスト!$L$2:$N$1665,3,FALSE),"")</f>
        <v>1397</v>
      </c>
    </row>
    <row r="821" spans="1:37" ht="18.75" hidden="1" customHeight="1">
      <c r="A821" s="662" t="s">
        <v>2046</v>
      </c>
      <c r="B821" s="662">
        <v>48716</v>
      </c>
      <c r="C821" s="662" t="s">
        <v>72</v>
      </c>
      <c r="D821" s="662" t="s">
        <v>2187</v>
      </c>
      <c r="E821" s="662" t="s">
        <v>2188</v>
      </c>
      <c r="F821" s="662" t="s">
        <v>2189</v>
      </c>
      <c r="G821" s="662">
        <v>35</v>
      </c>
      <c r="H821" s="662">
        <v>41.9</v>
      </c>
      <c r="I821" s="662">
        <v>137</v>
      </c>
      <c r="J821" s="662">
        <v>41.5</v>
      </c>
      <c r="K821" s="662">
        <v>535</v>
      </c>
      <c r="L821" s="662" t="s">
        <v>22</v>
      </c>
      <c r="M821" s="662" t="s">
        <v>22</v>
      </c>
      <c r="N821" s="662" t="s">
        <v>266</v>
      </c>
      <c r="O821" s="662" t="s">
        <v>22</v>
      </c>
      <c r="P821" s="662" t="s">
        <v>22</v>
      </c>
      <c r="Q821" s="667">
        <f t="shared" si="144"/>
        <v>35.698332999999998</v>
      </c>
      <c r="R821" s="667">
        <f t="shared" si="145"/>
        <v>137.691667</v>
      </c>
      <c r="T821" s="668" t="s">
        <v>4605</v>
      </c>
      <c r="U821" s="668" t="s">
        <v>22</v>
      </c>
      <c r="V821" s="668" t="s">
        <v>22</v>
      </c>
      <c r="W821" s="668" t="s">
        <v>22</v>
      </c>
      <c r="X821" s="668" t="s">
        <v>22</v>
      </c>
      <c r="Y821" s="668" t="s">
        <v>22</v>
      </c>
      <c r="Z821" s="668" t="s">
        <v>22</v>
      </c>
      <c r="AB821" s="662" t="str">
        <f t="shared" si="135"/>
        <v>昭49.11.1</v>
      </c>
      <c r="AC821" s="662" t="str">
        <f t="shared" si="136"/>
        <v>-</v>
      </c>
      <c r="AD821" s="662" t="str">
        <f t="shared" si="139"/>
        <v>#</v>
      </c>
      <c r="AE821" s="662" t="str">
        <f t="shared" si="137"/>
        <v/>
      </c>
      <c r="AF821" s="662" t="str">
        <f t="shared" si="140"/>
        <v/>
      </c>
      <c r="AG821" s="662" t="str">
        <f t="shared" si="141"/>
        <v/>
      </c>
      <c r="AH821" s="662">
        <f t="shared" si="138"/>
        <v>0</v>
      </c>
      <c r="AI821" s="662" t="str">
        <f t="shared" si="142"/>
        <v>48</v>
      </c>
      <c r="AJ821" s="662" t="str">
        <f t="shared" si="143"/>
        <v>48_須原</v>
      </c>
      <c r="AK821" s="693" t="str">
        <f>IFERROR(VLOOKUP(AJ821,観測点コードリスト!$L$2:$N$1665,3,FALSE),"")</f>
        <v>0422</v>
      </c>
    </row>
    <row r="822" spans="1:37">
      <c r="A822" s="662" t="s">
        <v>2046</v>
      </c>
      <c r="B822" s="662">
        <v>48717</v>
      </c>
      <c r="C822" s="662" t="s">
        <v>17</v>
      </c>
      <c r="D822" s="662" t="s">
        <v>2190</v>
      </c>
      <c r="E822" s="662" t="s">
        <v>2191</v>
      </c>
      <c r="F822" s="662" t="s">
        <v>2192</v>
      </c>
      <c r="G822" s="662">
        <v>35</v>
      </c>
      <c r="H822" s="662">
        <v>36.6</v>
      </c>
      <c r="I822" s="662">
        <v>137</v>
      </c>
      <c r="J822" s="662">
        <v>37.200000000000003</v>
      </c>
      <c r="K822" s="662">
        <v>560</v>
      </c>
      <c r="L822" s="662">
        <v>10</v>
      </c>
      <c r="M822" s="662">
        <v>1.5</v>
      </c>
      <c r="N822" s="662" t="s">
        <v>2193</v>
      </c>
      <c r="O822" s="662" t="s">
        <v>22</v>
      </c>
      <c r="P822" s="662" t="s">
        <v>40</v>
      </c>
      <c r="Q822" s="667">
        <f t="shared" si="144"/>
        <v>35.61</v>
      </c>
      <c r="R822" s="667">
        <f t="shared" si="145"/>
        <v>137.62</v>
      </c>
      <c r="T822" s="668" t="s">
        <v>4605</v>
      </c>
      <c r="U822" s="668" t="s">
        <v>4605</v>
      </c>
      <c r="V822" s="668" t="s">
        <v>4605</v>
      </c>
      <c r="W822" s="668" t="s">
        <v>22</v>
      </c>
      <c r="X822" s="668" t="s">
        <v>22</v>
      </c>
      <c r="Y822" s="668" t="s">
        <v>22</v>
      </c>
      <c r="Z822" s="668" t="s">
        <v>22</v>
      </c>
      <c r="AB822" s="662" t="str">
        <f t="shared" si="135"/>
        <v>昭50.5.20</v>
      </c>
      <c r="AC822" s="662" t="str">
        <f t="shared" si="136"/>
        <v>昭53.11.24</v>
      </c>
      <c r="AD822" s="662" t="str">
        <f t="shared" si="139"/>
        <v>(</v>
      </c>
      <c r="AE822" s="662" t="str">
        <f t="shared" si="137"/>
        <v>(昭50.5.20)昭53.11.24</v>
      </c>
      <c r="AF822" s="662" t="str">
        <f t="shared" si="140"/>
        <v>昭50.5.20)昭53.11.24</v>
      </c>
      <c r="AG822" s="662">
        <f t="shared" si="141"/>
        <v>9</v>
      </c>
      <c r="AH822" s="662">
        <f t="shared" si="138"/>
        <v>18</v>
      </c>
      <c r="AI822" s="662" t="str">
        <f t="shared" si="142"/>
        <v>48</v>
      </c>
      <c r="AJ822" s="662" t="str">
        <f t="shared" si="143"/>
        <v>48_南木曽</v>
      </c>
      <c r="AK822" s="693" t="str">
        <f>IFERROR(VLOOKUP(AJ822,観測点コードリスト!$L$2:$N$1665,3,FALSE),"")</f>
        <v>1022</v>
      </c>
    </row>
    <row r="823" spans="1:37">
      <c r="A823" s="662" t="s">
        <v>2046</v>
      </c>
      <c r="B823" s="662">
        <v>48731</v>
      </c>
      <c r="C823" s="662" t="s">
        <v>17</v>
      </c>
      <c r="D823" s="662" t="s">
        <v>2194</v>
      </c>
      <c r="E823" s="662" t="s">
        <v>2195</v>
      </c>
      <c r="F823" s="662" t="s">
        <v>2196</v>
      </c>
      <c r="G823" s="662">
        <v>35</v>
      </c>
      <c r="H823" s="662">
        <v>39.200000000000003</v>
      </c>
      <c r="I823" s="662">
        <v>137</v>
      </c>
      <c r="J823" s="662">
        <v>53.9</v>
      </c>
      <c r="K823" s="662">
        <v>728</v>
      </c>
      <c r="L823" s="662">
        <v>10</v>
      </c>
      <c r="M823" s="662">
        <v>1.5</v>
      </c>
      <c r="N823" s="662" t="s">
        <v>2197</v>
      </c>
      <c r="O823" s="662" t="s">
        <v>22</v>
      </c>
      <c r="P823" s="662" t="s">
        <v>40</v>
      </c>
      <c r="Q823" s="667">
        <f t="shared" si="144"/>
        <v>35.653333000000003</v>
      </c>
      <c r="R823" s="667">
        <f t="shared" si="145"/>
        <v>137.89833300000001</v>
      </c>
      <c r="T823" s="668" t="s">
        <v>4605</v>
      </c>
      <c r="U823" s="668" t="s">
        <v>4605</v>
      </c>
      <c r="V823" s="668" t="s">
        <v>4605</v>
      </c>
      <c r="W823" s="668" t="s">
        <v>22</v>
      </c>
      <c r="X823" s="668" t="s">
        <v>22</v>
      </c>
      <c r="Y823" s="668" t="s">
        <v>22</v>
      </c>
      <c r="Z823" s="668" t="s">
        <v>22</v>
      </c>
      <c r="AB823" s="662" t="str">
        <f t="shared" si="135"/>
        <v>昭49.11.1</v>
      </c>
      <c r="AC823" s="662" t="str">
        <f t="shared" si="136"/>
        <v>昭53.11.28</v>
      </c>
      <c r="AD823" s="662" t="str">
        <f t="shared" si="139"/>
        <v>#</v>
      </c>
      <c r="AE823" s="662" t="str">
        <f t="shared" si="137"/>
        <v>昭53.11.28</v>
      </c>
      <c r="AF823" s="662" t="str">
        <f t="shared" si="140"/>
        <v>昭53.11.28</v>
      </c>
      <c r="AG823" s="662" t="str">
        <f t="shared" si="141"/>
        <v/>
      </c>
      <c r="AH823" s="662">
        <f t="shared" si="138"/>
        <v>9</v>
      </c>
      <c r="AI823" s="662" t="str">
        <f t="shared" si="142"/>
        <v>48</v>
      </c>
      <c r="AJ823" s="662" t="str">
        <f t="shared" si="143"/>
        <v>48_飯島</v>
      </c>
      <c r="AK823" s="693" t="str">
        <f>IFERROR(VLOOKUP(AJ823,観測点コードリスト!$L$2:$N$1665,3,FALSE),"")</f>
        <v>0424</v>
      </c>
    </row>
    <row r="824" spans="1:37" ht="18.75" hidden="1" customHeight="1">
      <c r="A824" s="662" t="s">
        <v>2046</v>
      </c>
      <c r="B824" s="662">
        <v>48737</v>
      </c>
      <c r="C824" s="662" t="s">
        <v>72</v>
      </c>
      <c r="D824" s="662" t="s">
        <v>2198</v>
      </c>
      <c r="E824" s="662" t="s">
        <v>2199</v>
      </c>
      <c r="F824" s="662" t="s">
        <v>2200</v>
      </c>
      <c r="G824" s="662">
        <v>35</v>
      </c>
      <c r="H824" s="662">
        <v>33.4</v>
      </c>
      <c r="I824" s="662">
        <v>138</v>
      </c>
      <c r="J824" s="662">
        <v>2.4</v>
      </c>
      <c r="K824" s="662">
        <v>718</v>
      </c>
      <c r="L824" s="662" t="s">
        <v>22</v>
      </c>
      <c r="M824" s="662" t="s">
        <v>22</v>
      </c>
      <c r="N824" s="662" t="s">
        <v>2201</v>
      </c>
      <c r="O824" s="662" t="s">
        <v>22</v>
      </c>
      <c r="P824" s="662" t="s">
        <v>22</v>
      </c>
      <c r="Q824" s="667">
        <f t="shared" si="144"/>
        <v>35.556666999999997</v>
      </c>
      <c r="R824" s="667">
        <f t="shared" si="145"/>
        <v>138.04</v>
      </c>
      <c r="T824" s="668" t="s">
        <v>4605</v>
      </c>
      <c r="U824" s="668" t="s">
        <v>22</v>
      </c>
      <c r="V824" s="668" t="s">
        <v>22</v>
      </c>
      <c r="W824" s="668" t="s">
        <v>22</v>
      </c>
      <c r="X824" s="668" t="s">
        <v>22</v>
      </c>
      <c r="Y824" s="668" t="s">
        <v>22</v>
      </c>
      <c r="Z824" s="668" t="s">
        <v>22</v>
      </c>
      <c r="AB824" s="662" t="str">
        <f t="shared" si="135"/>
        <v>昭58.6.14</v>
      </c>
      <c r="AC824" s="662" t="str">
        <f t="shared" si="136"/>
        <v>昭58.6.14</v>
      </c>
      <c r="AD824" s="662" t="str">
        <f t="shared" si="139"/>
        <v>昭</v>
      </c>
      <c r="AE824" s="662" t="str">
        <f t="shared" si="137"/>
        <v>昭58.6.14</v>
      </c>
      <c r="AF824" s="662" t="str">
        <f t="shared" si="140"/>
        <v>昭58.6.14</v>
      </c>
      <c r="AG824" s="662" t="str">
        <f t="shared" si="141"/>
        <v/>
      </c>
      <c r="AH824" s="662">
        <f t="shared" si="138"/>
        <v>8</v>
      </c>
      <c r="AI824" s="662" t="str">
        <f t="shared" si="142"/>
        <v>48</v>
      </c>
      <c r="AJ824" s="662" t="str">
        <f t="shared" si="143"/>
        <v>48_大鹿</v>
      </c>
      <c r="AK824" s="693" t="str">
        <f>IFERROR(VLOOKUP(AJ824,観測点コードリスト!$L$2:$N$1665,3,FALSE),"")</f>
        <v>1394</v>
      </c>
    </row>
    <row r="825" spans="1:37">
      <c r="A825" s="662" t="s">
        <v>2046</v>
      </c>
      <c r="B825" s="662">
        <v>48767</v>
      </c>
      <c r="C825" s="662" t="s">
        <v>23</v>
      </c>
      <c r="D825" s="662" t="s">
        <v>2202</v>
      </c>
      <c r="E825" s="662" t="s">
        <v>2203</v>
      </c>
      <c r="F825" s="662" t="s">
        <v>2204</v>
      </c>
      <c r="G825" s="662">
        <v>35</v>
      </c>
      <c r="H825" s="662">
        <v>31.4</v>
      </c>
      <c r="I825" s="662">
        <v>137</v>
      </c>
      <c r="J825" s="662">
        <v>49.3</v>
      </c>
      <c r="K825" s="662">
        <v>516</v>
      </c>
      <c r="L825" s="662">
        <v>36.1</v>
      </c>
      <c r="M825" s="662" t="s">
        <v>22</v>
      </c>
      <c r="N825" s="662" t="s">
        <v>2205</v>
      </c>
      <c r="O825" s="662">
        <v>48945</v>
      </c>
      <c r="P825" s="662" t="s">
        <v>22</v>
      </c>
      <c r="Q825" s="667">
        <f t="shared" si="144"/>
        <v>35.523333000000001</v>
      </c>
      <c r="R825" s="667">
        <f t="shared" si="145"/>
        <v>137.82166699999999</v>
      </c>
      <c r="T825" s="668" t="s">
        <v>4605</v>
      </c>
      <c r="U825" s="668" t="s">
        <v>4605</v>
      </c>
      <c r="V825" s="668" t="s">
        <v>4605</v>
      </c>
      <c r="W825" s="668" t="s">
        <v>22</v>
      </c>
      <c r="X825" s="668" t="s">
        <v>22</v>
      </c>
      <c r="Y825" s="668" t="s">
        <v>4605</v>
      </c>
      <c r="Z825" s="668" t="s">
        <v>22</v>
      </c>
      <c r="AB825" s="662" t="str">
        <f t="shared" si="135"/>
        <v>平14.5.27</v>
      </c>
      <c r="AC825" s="662" t="str">
        <f t="shared" si="136"/>
        <v>平14.5.27</v>
      </c>
      <c r="AD825" s="662" t="str">
        <f t="shared" si="139"/>
        <v>平</v>
      </c>
      <c r="AE825" s="662" t="str">
        <f t="shared" si="137"/>
        <v>平14.5.27</v>
      </c>
      <c r="AF825" s="662" t="str">
        <f t="shared" si="140"/>
        <v>平14.5.27</v>
      </c>
      <c r="AG825" s="662" t="str">
        <f t="shared" si="141"/>
        <v/>
      </c>
      <c r="AH825" s="662">
        <f t="shared" si="138"/>
        <v>8</v>
      </c>
      <c r="AI825" s="662" t="str">
        <f t="shared" si="142"/>
        <v>48</v>
      </c>
      <c r="AJ825" s="662" t="str">
        <f t="shared" si="143"/>
        <v>48_飯田</v>
      </c>
      <c r="AK825" s="693" t="str">
        <f>IFERROR(VLOOKUP(AJ825,観測点コードリスト!$L$2:$N$1665,3,FALSE),"")</f>
        <v>47637</v>
      </c>
    </row>
    <row r="826" spans="1:37">
      <c r="A826" s="662" t="s">
        <v>2046</v>
      </c>
      <c r="B826" s="662">
        <v>48826</v>
      </c>
      <c r="C826" s="662" t="s">
        <v>17</v>
      </c>
      <c r="D826" s="662" t="s">
        <v>2206</v>
      </c>
      <c r="E826" s="662" t="s">
        <v>2207</v>
      </c>
      <c r="F826" s="662" t="s">
        <v>2208</v>
      </c>
      <c r="G826" s="662">
        <v>35</v>
      </c>
      <c r="H826" s="662">
        <v>22.4</v>
      </c>
      <c r="I826" s="662">
        <v>137</v>
      </c>
      <c r="J826" s="662">
        <v>41.5</v>
      </c>
      <c r="K826" s="662">
        <v>940</v>
      </c>
      <c r="L826" s="662">
        <v>10</v>
      </c>
      <c r="M826" s="662">
        <v>1.5</v>
      </c>
      <c r="N826" s="662" t="s">
        <v>2209</v>
      </c>
      <c r="O826" s="662" t="s">
        <v>22</v>
      </c>
      <c r="P826" s="662" t="s">
        <v>40</v>
      </c>
      <c r="Q826" s="667">
        <f t="shared" si="144"/>
        <v>35.373333000000002</v>
      </c>
      <c r="R826" s="667">
        <f t="shared" si="145"/>
        <v>137.691667</v>
      </c>
      <c r="T826" s="668" t="s">
        <v>4605</v>
      </c>
      <c r="U826" s="668" t="s">
        <v>4605</v>
      </c>
      <c r="V826" s="668" t="s">
        <v>4605</v>
      </c>
      <c r="W826" s="668" t="s">
        <v>22</v>
      </c>
      <c r="X826" s="668" t="s">
        <v>22</v>
      </c>
      <c r="Y826" s="668" t="s">
        <v>22</v>
      </c>
      <c r="Z826" s="668" t="s">
        <v>22</v>
      </c>
      <c r="AB826" s="662" t="str">
        <f t="shared" si="135"/>
        <v>昭53.11.28</v>
      </c>
      <c r="AC826" s="662" t="str">
        <f t="shared" si="136"/>
        <v>昭53.11.28</v>
      </c>
      <c r="AD826" s="662" t="str">
        <f t="shared" si="139"/>
        <v>昭</v>
      </c>
      <c r="AE826" s="662" t="str">
        <f t="shared" si="137"/>
        <v>昭53.11.28</v>
      </c>
      <c r="AF826" s="662" t="str">
        <f t="shared" si="140"/>
        <v>昭53.11.28</v>
      </c>
      <c r="AG826" s="662" t="str">
        <f t="shared" si="141"/>
        <v/>
      </c>
      <c r="AH826" s="662">
        <f t="shared" si="138"/>
        <v>9</v>
      </c>
      <c r="AI826" s="662" t="str">
        <f t="shared" si="142"/>
        <v>48</v>
      </c>
      <c r="AJ826" s="662" t="str">
        <f t="shared" si="143"/>
        <v>48_浪合</v>
      </c>
      <c r="AK826" s="693" t="str">
        <f>IFERROR(VLOOKUP(AJ826,観測点コードリスト!$L$2:$N$1665,3,FALSE),"")</f>
        <v>1317</v>
      </c>
    </row>
    <row r="827" spans="1:37" hidden="1">
      <c r="A827" s="662" t="s">
        <v>2046</v>
      </c>
      <c r="B827" s="662">
        <v>48836</v>
      </c>
      <c r="C827" s="662" t="s">
        <v>72</v>
      </c>
      <c r="D827" s="662" t="s">
        <v>2210</v>
      </c>
      <c r="E827" s="662" t="s">
        <v>2211</v>
      </c>
      <c r="F827" s="662" t="s">
        <v>2212</v>
      </c>
      <c r="G827" s="662">
        <v>35</v>
      </c>
      <c r="H827" s="662">
        <v>18.8</v>
      </c>
      <c r="I827" s="662">
        <v>137</v>
      </c>
      <c r="J827" s="662">
        <v>48.7</v>
      </c>
      <c r="K827" s="662">
        <v>610</v>
      </c>
      <c r="L827" s="662" t="s">
        <v>22</v>
      </c>
      <c r="M827" s="662" t="s">
        <v>22</v>
      </c>
      <c r="N827" s="662" t="s">
        <v>2213</v>
      </c>
      <c r="O827" s="662" t="s">
        <v>22</v>
      </c>
      <c r="P827" s="662" t="s">
        <v>22</v>
      </c>
      <c r="Q827" s="667">
        <f t="shared" si="144"/>
        <v>35.313333</v>
      </c>
      <c r="R827" s="667">
        <f t="shared" si="145"/>
        <v>137.811667</v>
      </c>
      <c r="T827" s="668" t="s">
        <v>4605</v>
      </c>
      <c r="U827" s="668" t="s">
        <v>22</v>
      </c>
      <c r="V827" s="668" t="s">
        <v>22</v>
      </c>
      <c r="W827" s="668" t="s">
        <v>22</v>
      </c>
      <c r="X827" s="668" t="s">
        <v>22</v>
      </c>
      <c r="Y827" s="668" t="s">
        <v>22</v>
      </c>
      <c r="Z827" s="668" t="s">
        <v>22</v>
      </c>
      <c r="AB827" s="662" t="str">
        <f t="shared" si="135"/>
        <v>昭53.12.26</v>
      </c>
      <c r="AC827" s="662" t="str">
        <f t="shared" si="136"/>
        <v>昭53.12.26</v>
      </c>
      <c r="AD827" s="662" t="str">
        <f t="shared" si="139"/>
        <v>昭</v>
      </c>
      <c r="AE827" s="662" t="str">
        <f t="shared" si="137"/>
        <v>昭53.12.26</v>
      </c>
      <c r="AF827" s="662" t="str">
        <f t="shared" si="140"/>
        <v>昭53.12.26</v>
      </c>
      <c r="AG827" s="662" t="str">
        <f t="shared" si="141"/>
        <v/>
      </c>
      <c r="AH827" s="662">
        <f t="shared" si="138"/>
        <v>9</v>
      </c>
      <c r="AI827" s="662" t="str">
        <f t="shared" si="142"/>
        <v>48</v>
      </c>
      <c r="AJ827" s="662" t="str">
        <f t="shared" si="143"/>
        <v>48_阿南</v>
      </c>
      <c r="AK827" s="693" t="str">
        <f>IFERROR(VLOOKUP(AJ827,観測点コードリスト!$L$2:$N$1665,3,FALSE),"")</f>
        <v>1339</v>
      </c>
    </row>
    <row r="828" spans="1:37" ht="18.75" customHeight="1">
      <c r="A828" s="662" t="s">
        <v>2046</v>
      </c>
      <c r="B828" s="662">
        <v>48841</v>
      </c>
      <c r="C828" s="662" t="s">
        <v>17</v>
      </c>
      <c r="D828" s="662" t="s">
        <v>2214</v>
      </c>
      <c r="E828" s="662" t="s">
        <v>2215</v>
      </c>
      <c r="F828" s="662" t="s">
        <v>2216</v>
      </c>
      <c r="G828" s="662">
        <v>35</v>
      </c>
      <c r="H828" s="662">
        <v>19.3</v>
      </c>
      <c r="I828" s="662">
        <v>137</v>
      </c>
      <c r="J828" s="662">
        <v>55.9</v>
      </c>
      <c r="K828" s="662">
        <v>407</v>
      </c>
      <c r="L828" s="662">
        <v>9.5</v>
      </c>
      <c r="M828" s="662">
        <v>1.5</v>
      </c>
      <c r="N828" s="662" t="s">
        <v>2124</v>
      </c>
      <c r="O828" s="662" t="s">
        <v>22</v>
      </c>
      <c r="P828" s="662" t="s">
        <v>40</v>
      </c>
      <c r="Q828" s="667">
        <f t="shared" si="144"/>
        <v>35.321666999999998</v>
      </c>
      <c r="R828" s="667">
        <f t="shared" si="145"/>
        <v>137.931667</v>
      </c>
      <c r="T828" s="668" t="s">
        <v>4605</v>
      </c>
      <c r="U828" s="668" t="s">
        <v>4605</v>
      </c>
      <c r="V828" s="668" t="s">
        <v>4605</v>
      </c>
      <c r="W828" s="668" t="s">
        <v>22</v>
      </c>
      <c r="X828" s="668" t="s">
        <v>22</v>
      </c>
      <c r="Y828" s="668" t="s">
        <v>22</v>
      </c>
      <c r="Z828" s="668" t="s">
        <v>22</v>
      </c>
      <c r="AB828" s="662" t="str">
        <f t="shared" si="135"/>
        <v>昭53.12.1</v>
      </c>
      <c r="AC828" s="662" t="str">
        <f t="shared" si="136"/>
        <v>昭53.12.1</v>
      </c>
      <c r="AD828" s="662" t="str">
        <f t="shared" si="139"/>
        <v>昭</v>
      </c>
      <c r="AE828" s="662" t="str">
        <f t="shared" si="137"/>
        <v>昭53.12.1</v>
      </c>
      <c r="AF828" s="662" t="str">
        <f t="shared" si="140"/>
        <v>昭53.12.1</v>
      </c>
      <c r="AG828" s="662" t="str">
        <f t="shared" si="141"/>
        <v/>
      </c>
      <c r="AH828" s="662">
        <f t="shared" si="138"/>
        <v>8</v>
      </c>
      <c r="AI828" s="662" t="str">
        <f t="shared" si="142"/>
        <v>48</v>
      </c>
      <c r="AJ828" s="662" t="str">
        <f t="shared" si="143"/>
        <v>48_南信濃</v>
      </c>
      <c r="AK828" s="693" t="str">
        <f>IFERROR(VLOOKUP(AJ828,観測点コードリスト!$L$2:$N$1665,3,FALSE),"")</f>
        <v>1323</v>
      </c>
    </row>
    <row r="829" spans="1:37" hidden="1">
      <c r="A829" s="662" t="s">
        <v>2046</v>
      </c>
      <c r="B829" s="662">
        <v>48900</v>
      </c>
      <c r="C829" s="662" t="s">
        <v>4609</v>
      </c>
      <c r="D829" s="662" t="s">
        <v>2047</v>
      </c>
      <c r="E829" s="662" t="s">
        <v>2048</v>
      </c>
      <c r="F829" s="662" t="s">
        <v>2049</v>
      </c>
      <c r="G829" s="662">
        <v>36</v>
      </c>
      <c r="H829" s="662">
        <v>54.7</v>
      </c>
      <c r="I829" s="662">
        <v>138</v>
      </c>
      <c r="J829" s="662">
        <v>26.5</v>
      </c>
      <c r="K829" s="662">
        <v>576</v>
      </c>
      <c r="L829" s="662" t="s">
        <v>22</v>
      </c>
      <c r="M829" s="662" t="s">
        <v>22</v>
      </c>
      <c r="N829" s="662" t="s">
        <v>4707</v>
      </c>
      <c r="O829" s="662" t="s">
        <v>4740</v>
      </c>
      <c r="P829" s="662" t="s">
        <v>22</v>
      </c>
      <c r="Q829" s="667">
        <f t="shared" si="144"/>
        <v>36.911667000000001</v>
      </c>
      <c r="R829" s="667">
        <f t="shared" si="145"/>
        <v>138.441667</v>
      </c>
      <c r="T829" s="668" t="s">
        <v>22</v>
      </c>
      <c r="U829" s="668" t="s">
        <v>22</v>
      </c>
      <c r="V829" s="668" t="s">
        <v>22</v>
      </c>
      <c r="W829" s="668" t="s">
        <v>22</v>
      </c>
      <c r="X829" s="668" t="s">
        <v>4605</v>
      </c>
      <c r="Y829" s="668" t="s">
        <v>22</v>
      </c>
      <c r="Z829" s="668" t="s">
        <v>22</v>
      </c>
      <c r="AB829" s="662" t="str">
        <f t="shared" si="135"/>
        <v>-</v>
      </c>
      <c r="AC829" s="662" t="str">
        <f t="shared" si="136"/>
        <v>昭55.12.1</v>
      </c>
      <c r="AD829" s="662" t="str">
        <f t="shared" si="139"/>
        <v>昭</v>
      </c>
      <c r="AE829" s="662" t="str">
        <f t="shared" si="137"/>
        <v>昭55.12.1</v>
      </c>
      <c r="AF829" s="662" t="str">
        <f t="shared" si="140"/>
        <v>昭55.12.1</v>
      </c>
      <c r="AG829" s="662" t="str">
        <f t="shared" si="141"/>
        <v/>
      </c>
      <c r="AH829" s="662">
        <f t="shared" si="138"/>
        <v>8</v>
      </c>
      <c r="AI829" s="662" t="str">
        <f t="shared" si="142"/>
        <v>48</v>
      </c>
      <c r="AJ829" s="662" t="str">
        <f t="shared" si="143"/>
        <v>48_野沢温泉</v>
      </c>
      <c r="AK829" s="693" t="str">
        <f>IFERROR(VLOOKUP(AJ829,観測点コードリスト!$L$2:$N$1665,3,FALSE),"")</f>
        <v>0393</v>
      </c>
    </row>
    <row r="830" spans="1:37" hidden="1">
      <c r="A830" s="662" t="s">
        <v>2046</v>
      </c>
      <c r="B830" s="662">
        <v>48905</v>
      </c>
      <c r="C830" s="662" t="s">
        <v>4609</v>
      </c>
      <c r="D830" s="662" t="s">
        <v>2051</v>
      </c>
      <c r="E830" s="662" t="s">
        <v>2052</v>
      </c>
      <c r="F830" s="662" t="s">
        <v>2053</v>
      </c>
      <c r="G830" s="662">
        <v>36</v>
      </c>
      <c r="H830" s="662">
        <v>48.5</v>
      </c>
      <c r="I830" s="662">
        <v>138</v>
      </c>
      <c r="J830" s="662">
        <v>11.8</v>
      </c>
      <c r="K830" s="662">
        <v>685</v>
      </c>
      <c r="L830" s="662" t="s">
        <v>22</v>
      </c>
      <c r="M830" s="662" t="s">
        <v>22</v>
      </c>
      <c r="N830" s="662" t="s">
        <v>4708</v>
      </c>
      <c r="O830" s="662" t="s">
        <v>4740</v>
      </c>
      <c r="P830" s="662" t="s">
        <v>22</v>
      </c>
      <c r="Q830" s="667">
        <f t="shared" si="144"/>
        <v>36.808332999999998</v>
      </c>
      <c r="R830" s="667">
        <f t="shared" si="145"/>
        <v>138.19666699999999</v>
      </c>
      <c r="T830" s="668" t="s">
        <v>22</v>
      </c>
      <c r="U830" s="668" t="s">
        <v>22</v>
      </c>
      <c r="V830" s="668" t="s">
        <v>22</v>
      </c>
      <c r="W830" s="668" t="s">
        <v>22</v>
      </c>
      <c r="X830" s="668" t="s">
        <v>4605</v>
      </c>
      <c r="Y830" s="668" t="s">
        <v>22</v>
      </c>
      <c r="Z830" s="668" t="s">
        <v>22</v>
      </c>
      <c r="AB830" s="662" t="str">
        <f t="shared" si="135"/>
        <v>-</v>
      </c>
      <c r="AC830" s="662" t="str">
        <f t="shared" si="136"/>
        <v>昭56.11.1</v>
      </c>
      <c r="AD830" s="662" t="str">
        <f t="shared" si="139"/>
        <v>昭</v>
      </c>
      <c r="AE830" s="662" t="str">
        <f t="shared" si="137"/>
        <v>昭56.11.1</v>
      </c>
      <c r="AF830" s="662" t="str">
        <f t="shared" si="140"/>
        <v>昭56.11.1</v>
      </c>
      <c r="AG830" s="662" t="str">
        <f t="shared" si="141"/>
        <v/>
      </c>
      <c r="AH830" s="662">
        <f t="shared" si="138"/>
        <v>8</v>
      </c>
      <c r="AI830" s="662" t="str">
        <f t="shared" si="142"/>
        <v>48</v>
      </c>
      <c r="AJ830" s="662" t="str">
        <f t="shared" si="143"/>
        <v>48_信濃町</v>
      </c>
      <c r="AK830" s="693" t="str">
        <f>IFERROR(VLOOKUP(AJ830,観測点コードリスト!$L$2:$N$1665,3,FALSE),"")</f>
        <v>0394</v>
      </c>
    </row>
    <row r="831" spans="1:37" hidden="1">
      <c r="A831" s="662" t="s">
        <v>2046</v>
      </c>
      <c r="B831" s="662">
        <v>48910</v>
      </c>
      <c r="C831" s="662" t="s">
        <v>4609</v>
      </c>
      <c r="D831" s="662" t="s">
        <v>2055</v>
      </c>
      <c r="E831" s="662" t="s">
        <v>2056</v>
      </c>
      <c r="F831" s="662" t="s">
        <v>2057</v>
      </c>
      <c r="G831" s="662">
        <v>36</v>
      </c>
      <c r="H831" s="662">
        <v>52.5</v>
      </c>
      <c r="I831" s="662">
        <v>138</v>
      </c>
      <c r="J831" s="662">
        <v>22.5</v>
      </c>
      <c r="K831" s="662">
        <v>313</v>
      </c>
      <c r="L831" s="662" t="s">
        <v>22</v>
      </c>
      <c r="M831" s="662" t="s">
        <v>22</v>
      </c>
      <c r="N831" s="662" t="s">
        <v>4709</v>
      </c>
      <c r="O831" s="662" t="s">
        <v>4740</v>
      </c>
      <c r="P831" s="662" t="s">
        <v>22</v>
      </c>
      <c r="Q831" s="667">
        <f t="shared" si="144"/>
        <v>36.875</v>
      </c>
      <c r="R831" s="667">
        <f t="shared" si="145"/>
        <v>138.375</v>
      </c>
      <c r="T831" s="668" t="s">
        <v>22</v>
      </c>
      <c r="U831" s="668" t="s">
        <v>22</v>
      </c>
      <c r="V831" s="668" t="s">
        <v>22</v>
      </c>
      <c r="W831" s="668" t="s">
        <v>22</v>
      </c>
      <c r="X831" s="668" t="s">
        <v>4605</v>
      </c>
      <c r="Y831" s="668" t="s">
        <v>22</v>
      </c>
      <c r="Z831" s="668" t="s">
        <v>22</v>
      </c>
      <c r="AB831" s="662" t="str">
        <f t="shared" si="135"/>
        <v>-</v>
      </c>
      <c r="AC831" s="662" t="str">
        <f t="shared" si="136"/>
        <v>昭58.10.14</v>
      </c>
      <c r="AD831" s="662" t="str">
        <f t="shared" si="139"/>
        <v>昭</v>
      </c>
      <c r="AE831" s="662" t="str">
        <f t="shared" si="137"/>
        <v>昭58.10.14</v>
      </c>
      <c r="AF831" s="662" t="str">
        <f t="shared" si="140"/>
        <v>昭58.10.14</v>
      </c>
      <c r="AG831" s="662" t="str">
        <f t="shared" si="141"/>
        <v/>
      </c>
      <c r="AH831" s="662">
        <f t="shared" si="138"/>
        <v>9</v>
      </c>
      <c r="AI831" s="662" t="str">
        <f t="shared" si="142"/>
        <v>48</v>
      </c>
      <c r="AJ831" s="662" t="str">
        <f t="shared" si="143"/>
        <v>48_飯山</v>
      </c>
      <c r="AK831" s="693" t="str">
        <f>IFERROR(VLOOKUP(AJ831,観測点コードリスト!$L$2:$N$1665,3,FALSE),"")</f>
        <v>0395</v>
      </c>
    </row>
    <row r="832" spans="1:37" hidden="1">
      <c r="A832" s="662" t="s">
        <v>2046</v>
      </c>
      <c r="B832" s="662">
        <v>48915</v>
      </c>
      <c r="C832" s="662" t="s">
        <v>4609</v>
      </c>
      <c r="D832" s="662" t="s">
        <v>2058</v>
      </c>
      <c r="E832" s="662" t="s">
        <v>2059</v>
      </c>
      <c r="F832" s="662" t="s">
        <v>2060</v>
      </c>
      <c r="G832" s="662">
        <v>36</v>
      </c>
      <c r="H832" s="662">
        <v>49.3</v>
      </c>
      <c r="I832" s="662">
        <v>137</v>
      </c>
      <c r="J832" s="662">
        <v>55.8</v>
      </c>
      <c r="K832" s="662">
        <v>550</v>
      </c>
      <c r="L832" s="662" t="s">
        <v>22</v>
      </c>
      <c r="M832" s="662" t="s">
        <v>22</v>
      </c>
      <c r="N832" s="662" t="s">
        <v>2061</v>
      </c>
      <c r="O832" s="662" t="s">
        <v>4740</v>
      </c>
      <c r="P832" s="662" t="s">
        <v>22</v>
      </c>
      <c r="Q832" s="667">
        <f t="shared" si="144"/>
        <v>36.821666999999998</v>
      </c>
      <c r="R832" s="667">
        <f t="shared" si="145"/>
        <v>137.93</v>
      </c>
      <c r="T832" s="668" t="s">
        <v>22</v>
      </c>
      <c r="U832" s="668" t="s">
        <v>22</v>
      </c>
      <c r="V832" s="668" t="s">
        <v>22</v>
      </c>
      <c r="W832" s="668" t="s">
        <v>22</v>
      </c>
      <c r="X832" s="668" t="s">
        <v>4605</v>
      </c>
      <c r="Y832" s="668" t="s">
        <v>22</v>
      </c>
      <c r="Z832" s="668" t="s">
        <v>22</v>
      </c>
      <c r="AB832" s="662" t="str">
        <f t="shared" si="135"/>
        <v>-</v>
      </c>
      <c r="AC832" s="662" t="str">
        <f t="shared" si="136"/>
        <v>昭58.10.13</v>
      </c>
      <c r="AD832" s="662" t="str">
        <f t="shared" si="139"/>
        <v>昭</v>
      </c>
      <c r="AE832" s="662" t="str">
        <f t="shared" si="137"/>
        <v>昭58.10.13</v>
      </c>
      <c r="AF832" s="662" t="str">
        <f t="shared" si="140"/>
        <v>昭58.10.13</v>
      </c>
      <c r="AG832" s="662" t="str">
        <f t="shared" si="141"/>
        <v/>
      </c>
      <c r="AH832" s="662">
        <f t="shared" si="138"/>
        <v>9</v>
      </c>
      <c r="AI832" s="662" t="str">
        <f t="shared" si="142"/>
        <v>48</v>
      </c>
      <c r="AJ832" s="662" t="str">
        <f t="shared" si="143"/>
        <v>48_小谷</v>
      </c>
      <c r="AK832" s="693" t="str">
        <f>IFERROR(VLOOKUP(AJ832,観測点コードリスト!$L$2:$N$1665,3,FALSE),"")</f>
        <v>1411</v>
      </c>
    </row>
    <row r="833" spans="1:37" hidden="1">
      <c r="A833" s="662" t="s">
        <v>2046</v>
      </c>
      <c r="B833" s="662">
        <v>48920</v>
      </c>
      <c r="C833" s="662" t="s">
        <v>4609</v>
      </c>
      <c r="D833" s="662" t="s">
        <v>2062</v>
      </c>
      <c r="E833" s="662" t="s">
        <v>2063</v>
      </c>
      <c r="F833" s="662" t="s">
        <v>2064</v>
      </c>
      <c r="G833" s="662">
        <v>36</v>
      </c>
      <c r="H833" s="662">
        <v>41.9</v>
      </c>
      <c r="I833" s="662">
        <v>137</v>
      </c>
      <c r="J833" s="662">
        <v>51.7</v>
      </c>
      <c r="K833" s="662">
        <v>703</v>
      </c>
      <c r="L833" s="662" t="s">
        <v>22</v>
      </c>
      <c r="M833" s="662" t="s">
        <v>22</v>
      </c>
      <c r="N833" s="662" t="s">
        <v>4707</v>
      </c>
      <c r="O833" s="662" t="s">
        <v>4740</v>
      </c>
      <c r="P833" s="662" t="s">
        <v>22</v>
      </c>
      <c r="Q833" s="667">
        <f t="shared" si="144"/>
        <v>36.698332999999998</v>
      </c>
      <c r="R833" s="667">
        <f t="shared" si="145"/>
        <v>137.86166700000001</v>
      </c>
      <c r="T833" s="668" t="s">
        <v>22</v>
      </c>
      <c r="U833" s="668" t="s">
        <v>22</v>
      </c>
      <c r="V833" s="668" t="s">
        <v>22</v>
      </c>
      <c r="W833" s="668" t="s">
        <v>22</v>
      </c>
      <c r="X833" s="668" t="s">
        <v>4605</v>
      </c>
      <c r="Y833" s="668" t="s">
        <v>22</v>
      </c>
      <c r="Z833" s="668" t="s">
        <v>22</v>
      </c>
      <c r="AB833" s="662" t="str">
        <f t="shared" si="135"/>
        <v>-</v>
      </c>
      <c r="AC833" s="662" t="str">
        <f t="shared" si="136"/>
        <v>昭55.12.1</v>
      </c>
      <c r="AD833" s="662" t="str">
        <f t="shared" si="139"/>
        <v>昭</v>
      </c>
      <c r="AE833" s="662" t="str">
        <f t="shared" si="137"/>
        <v>昭55.12.1</v>
      </c>
      <c r="AF833" s="662" t="str">
        <f t="shared" si="140"/>
        <v>昭55.12.1</v>
      </c>
      <c r="AG833" s="662" t="str">
        <f t="shared" si="141"/>
        <v/>
      </c>
      <c r="AH833" s="662">
        <f t="shared" si="138"/>
        <v>8</v>
      </c>
      <c r="AI833" s="662" t="str">
        <f t="shared" si="142"/>
        <v>48</v>
      </c>
      <c r="AJ833" s="662" t="str">
        <f t="shared" si="143"/>
        <v>48_白馬</v>
      </c>
      <c r="AK833" s="693" t="str">
        <f>IFERROR(VLOOKUP(AJ833,観測点コードリスト!$L$2:$N$1665,3,FALSE),"")</f>
        <v>0396</v>
      </c>
    </row>
    <row r="834" spans="1:37" ht="18.75" hidden="1" customHeight="1">
      <c r="A834" s="662" t="s">
        <v>2046</v>
      </c>
      <c r="B834" s="662">
        <v>48925</v>
      </c>
      <c r="C834" s="662" t="s">
        <v>23</v>
      </c>
      <c r="D834" s="662" t="s">
        <v>2046</v>
      </c>
      <c r="E834" s="662" t="s">
        <v>2070</v>
      </c>
      <c r="F834" s="662" t="s">
        <v>2071</v>
      </c>
      <c r="G834" s="662">
        <v>36</v>
      </c>
      <c r="H834" s="662">
        <v>39.700000000000003</v>
      </c>
      <c r="I834" s="662">
        <v>138</v>
      </c>
      <c r="J834" s="662">
        <v>11.5</v>
      </c>
      <c r="K834" s="662">
        <v>418</v>
      </c>
      <c r="L834" s="662" t="s">
        <v>22</v>
      </c>
      <c r="M834" s="662" t="s">
        <v>22</v>
      </c>
      <c r="N834" s="662" t="s">
        <v>4700</v>
      </c>
      <c r="O834" s="662" t="s">
        <v>4740</v>
      </c>
      <c r="P834" s="662" t="s">
        <v>22</v>
      </c>
      <c r="Q834" s="667">
        <f t="shared" si="144"/>
        <v>36.661667000000001</v>
      </c>
      <c r="R834" s="667">
        <f t="shared" si="145"/>
        <v>138.191667</v>
      </c>
      <c r="T834" s="668" t="s">
        <v>22</v>
      </c>
      <c r="U834" s="668" t="s">
        <v>22</v>
      </c>
      <c r="V834" s="668" t="s">
        <v>22</v>
      </c>
      <c r="W834" s="668" t="s">
        <v>22</v>
      </c>
      <c r="X834" s="668" t="s">
        <v>4605</v>
      </c>
      <c r="Y834" s="668" t="s">
        <v>22</v>
      </c>
      <c r="Z834" s="668" t="s">
        <v>22</v>
      </c>
      <c r="AB834" s="662" t="str">
        <f t="shared" si="135"/>
        <v>-</v>
      </c>
      <c r="AC834" s="662" t="str">
        <f t="shared" si="136"/>
        <v>平9.3.3</v>
      </c>
      <c r="AD834" s="662" t="str">
        <f t="shared" si="139"/>
        <v>平</v>
      </c>
      <c r="AE834" s="662" t="str">
        <f t="shared" si="137"/>
        <v>平9.3.3</v>
      </c>
      <c r="AF834" s="662" t="str">
        <f t="shared" si="140"/>
        <v>平9.3.3</v>
      </c>
      <c r="AG834" s="662" t="str">
        <f t="shared" si="141"/>
        <v/>
      </c>
      <c r="AH834" s="662">
        <f t="shared" si="138"/>
        <v>6</v>
      </c>
      <c r="AI834" s="662" t="str">
        <f t="shared" si="142"/>
        <v>48</v>
      </c>
      <c r="AJ834" s="662" t="str">
        <f t="shared" si="143"/>
        <v>48_長野</v>
      </c>
      <c r="AK834" s="693" t="str">
        <f>IFERROR(VLOOKUP(AJ834,観測点コードリスト!$L$2:$N$1665,3,FALSE),"")</f>
        <v>47610</v>
      </c>
    </row>
    <row r="835" spans="1:37" hidden="1">
      <c r="A835" s="662" t="s">
        <v>2046</v>
      </c>
      <c r="B835" s="662">
        <v>48930</v>
      </c>
      <c r="C835" s="662" t="s">
        <v>4609</v>
      </c>
      <c r="D835" s="662" t="s">
        <v>2077</v>
      </c>
      <c r="E835" s="662" t="s">
        <v>2078</v>
      </c>
      <c r="F835" s="662" t="s">
        <v>2079</v>
      </c>
      <c r="G835" s="662">
        <v>36</v>
      </c>
      <c r="H835" s="662">
        <v>31.4</v>
      </c>
      <c r="I835" s="662">
        <v>137</v>
      </c>
      <c r="J835" s="662">
        <v>49.9</v>
      </c>
      <c r="K835" s="662">
        <v>784</v>
      </c>
      <c r="L835" s="662" t="s">
        <v>22</v>
      </c>
      <c r="M835" s="662" t="s">
        <v>22</v>
      </c>
      <c r="N835" s="662" t="s">
        <v>4708</v>
      </c>
      <c r="O835" s="662" t="s">
        <v>4740</v>
      </c>
      <c r="P835" s="662" t="s">
        <v>22</v>
      </c>
      <c r="Q835" s="667">
        <f t="shared" si="144"/>
        <v>36.523333000000001</v>
      </c>
      <c r="R835" s="667">
        <f t="shared" si="145"/>
        <v>137.83166700000001</v>
      </c>
      <c r="T835" s="668" t="s">
        <v>22</v>
      </c>
      <c r="U835" s="668" t="s">
        <v>22</v>
      </c>
      <c r="V835" s="668" t="s">
        <v>22</v>
      </c>
      <c r="W835" s="668" t="s">
        <v>22</v>
      </c>
      <c r="X835" s="668" t="s">
        <v>4605</v>
      </c>
      <c r="Y835" s="668" t="s">
        <v>22</v>
      </c>
      <c r="Z835" s="668" t="s">
        <v>22</v>
      </c>
      <c r="AB835" s="662" t="str">
        <f t="shared" si="135"/>
        <v>-</v>
      </c>
      <c r="AC835" s="662" t="str">
        <f t="shared" si="136"/>
        <v>昭56.11.1</v>
      </c>
      <c r="AD835" s="662" t="str">
        <f t="shared" si="139"/>
        <v>昭</v>
      </c>
      <c r="AE835" s="662" t="str">
        <f t="shared" si="137"/>
        <v>昭56.11.1</v>
      </c>
      <c r="AF835" s="662" t="str">
        <f t="shared" si="140"/>
        <v>昭56.11.1</v>
      </c>
      <c r="AG835" s="662" t="str">
        <f t="shared" si="141"/>
        <v/>
      </c>
      <c r="AH835" s="662">
        <f t="shared" si="138"/>
        <v>8</v>
      </c>
      <c r="AI835" s="662" t="str">
        <f t="shared" si="142"/>
        <v>48</v>
      </c>
      <c r="AJ835" s="662" t="str">
        <f t="shared" si="143"/>
        <v>48_大町</v>
      </c>
      <c r="AK835" s="693" t="str">
        <f>IFERROR(VLOOKUP(AJ835,観測点コードリスト!$L$2:$N$1665,3,FALSE),"")</f>
        <v>0399</v>
      </c>
    </row>
    <row r="836" spans="1:37" ht="18.75" hidden="1" customHeight="1">
      <c r="A836" s="662" t="s">
        <v>2046</v>
      </c>
      <c r="B836" s="662">
        <v>48935</v>
      </c>
      <c r="C836" s="662" t="s">
        <v>4609</v>
      </c>
      <c r="D836" s="662" t="s">
        <v>2084</v>
      </c>
      <c r="E836" s="662" t="s">
        <v>2085</v>
      </c>
      <c r="F836" s="662" t="s">
        <v>2086</v>
      </c>
      <c r="G836" s="662">
        <v>36</v>
      </c>
      <c r="H836" s="662">
        <v>31.9</v>
      </c>
      <c r="I836" s="662">
        <v>138</v>
      </c>
      <c r="J836" s="662">
        <v>19.5</v>
      </c>
      <c r="K836" s="662">
        <v>1253</v>
      </c>
      <c r="L836" s="662" t="s">
        <v>22</v>
      </c>
      <c r="M836" s="662" t="s">
        <v>22</v>
      </c>
      <c r="N836" s="662" t="s">
        <v>4708</v>
      </c>
      <c r="O836" s="662" t="s">
        <v>4740</v>
      </c>
      <c r="P836" s="662" t="s">
        <v>22</v>
      </c>
      <c r="Q836" s="667">
        <f t="shared" si="144"/>
        <v>36.531666999999999</v>
      </c>
      <c r="R836" s="667">
        <f t="shared" si="145"/>
        <v>138.32499999999999</v>
      </c>
      <c r="T836" s="668" t="s">
        <v>22</v>
      </c>
      <c r="U836" s="668" t="s">
        <v>22</v>
      </c>
      <c r="V836" s="668" t="s">
        <v>22</v>
      </c>
      <c r="W836" s="668" t="s">
        <v>22</v>
      </c>
      <c r="X836" s="668" t="s">
        <v>4605</v>
      </c>
      <c r="Y836" s="668" t="s">
        <v>22</v>
      </c>
      <c r="Z836" s="668" t="s">
        <v>22</v>
      </c>
      <c r="AB836" s="662" t="str">
        <f t="shared" ref="AB836:AB899" si="146">IF(T836="●",IF(AD836="(",LEFT(AF836,AG836-1),IF(AD836="#",$AB$1,AF836)),"-")</f>
        <v>-</v>
      </c>
      <c r="AC836" s="662" t="str">
        <f t="shared" ref="AC836:AC899" si="147">IF(AF836="","-",IF(AD836="(",RIGHT(AF836,AH836-AG836),AF836))</f>
        <v>昭56.11.1</v>
      </c>
      <c r="AD836" s="662" t="str">
        <f t="shared" si="139"/>
        <v>昭</v>
      </c>
      <c r="AE836" s="662" t="str">
        <f t="shared" ref="AE836:AE899" si="148">SUBSTITUTE(N836,"#","")</f>
        <v>昭56.11.1</v>
      </c>
      <c r="AF836" s="662" t="str">
        <f t="shared" si="140"/>
        <v>昭56.11.1</v>
      </c>
      <c r="AG836" s="662" t="str">
        <f t="shared" si="141"/>
        <v/>
      </c>
      <c r="AH836" s="662">
        <f t="shared" ref="AH836:AH899" si="149">LEN(AF836)</f>
        <v>8</v>
      </c>
      <c r="AI836" s="662" t="str">
        <f t="shared" si="142"/>
        <v>48</v>
      </c>
      <c r="AJ836" s="662" t="str">
        <f t="shared" si="143"/>
        <v>48_菅平</v>
      </c>
      <c r="AK836" s="693" t="str">
        <f>IFERROR(VLOOKUP(AJ836,観測点コードリスト!$L$2:$N$1665,3,FALSE),"")</f>
        <v>0992</v>
      </c>
    </row>
    <row r="837" spans="1:37" hidden="1">
      <c r="A837" s="662" t="s">
        <v>2046</v>
      </c>
      <c r="B837" s="662">
        <v>48936</v>
      </c>
      <c r="C837" s="662" t="s">
        <v>23</v>
      </c>
      <c r="D837" s="662" t="s">
        <v>2112</v>
      </c>
      <c r="E837" s="662" t="s">
        <v>2113</v>
      </c>
      <c r="F837" s="662" t="s">
        <v>2114</v>
      </c>
      <c r="G837" s="662">
        <v>36</v>
      </c>
      <c r="H837" s="662">
        <v>14.8</v>
      </c>
      <c r="I837" s="662">
        <v>137</v>
      </c>
      <c r="J837" s="662">
        <v>58.2</v>
      </c>
      <c r="K837" s="662">
        <v>610</v>
      </c>
      <c r="L837" s="662" t="s">
        <v>22</v>
      </c>
      <c r="M837" s="662" t="s">
        <v>22</v>
      </c>
      <c r="N837" s="662" t="s">
        <v>4710</v>
      </c>
      <c r="O837" s="662" t="s">
        <v>4740</v>
      </c>
      <c r="P837" s="662" t="s">
        <v>22</v>
      </c>
      <c r="Q837" s="667">
        <f t="shared" si="144"/>
        <v>36.246667000000002</v>
      </c>
      <c r="R837" s="667">
        <f t="shared" si="145"/>
        <v>137.97</v>
      </c>
      <c r="T837" s="668" t="s">
        <v>22</v>
      </c>
      <c r="U837" s="668" t="s">
        <v>22</v>
      </c>
      <c r="V837" s="668" t="s">
        <v>22</v>
      </c>
      <c r="W837" s="668" t="s">
        <v>22</v>
      </c>
      <c r="X837" s="668" t="s">
        <v>4605</v>
      </c>
      <c r="Y837" s="668" t="s">
        <v>22</v>
      </c>
      <c r="Z837" s="668" t="s">
        <v>22</v>
      </c>
      <c r="AB837" s="662" t="str">
        <f t="shared" si="146"/>
        <v>-</v>
      </c>
      <c r="AC837" s="662" t="str">
        <f t="shared" si="147"/>
        <v>平19.10.1</v>
      </c>
      <c r="AD837" s="662" t="str">
        <f t="shared" ref="AD837:AD900" si="150">LEFT(N837,1)</f>
        <v>平</v>
      </c>
      <c r="AE837" s="662" t="str">
        <f t="shared" si="148"/>
        <v>平19.10.1</v>
      </c>
      <c r="AF837" s="662" t="str">
        <f t="shared" ref="AF837:AF900" si="151">SUBSTITUTE(AE837,"(","")</f>
        <v>平19.10.1</v>
      </c>
      <c r="AG837" s="662" t="str">
        <f t="shared" ref="AG837:AG900" si="152">IFERROR(FIND(")",AF837),"")</f>
        <v/>
      </c>
      <c r="AH837" s="662">
        <f t="shared" si="149"/>
        <v>8</v>
      </c>
      <c r="AI837" s="662" t="str">
        <f t="shared" ref="AI837:AI900" si="153">LEFT(B837,2)</f>
        <v>48</v>
      </c>
      <c r="AJ837" s="662" t="str">
        <f t="shared" ref="AJ837:AJ900" si="154">AI837&amp;"_"&amp;D837</f>
        <v>48_松本</v>
      </c>
      <c r="AK837" s="693" t="str">
        <f>IFERROR(VLOOKUP(AJ837,観測点コードリスト!$L$2:$N$1665,3,FALSE),"")</f>
        <v>47618</v>
      </c>
    </row>
    <row r="838" spans="1:37" ht="18.75" hidden="1" customHeight="1">
      <c r="A838" s="662" t="s">
        <v>2046</v>
      </c>
      <c r="B838" s="662">
        <v>48937</v>
      </c>
      <c r="C838" s="662" t="s">
        <v>23</v>
      </c>
      <c r="D838" s="662" t="s">
        <v>2136</v>
      </c>
      <c r="E838" s="662" t="s">
        <v>2137</v>
      </c>
      <c r="F838" s="662" t="s">
        <v>2138</v>
      </c>
      <c r="G838" s="662">
        <v>36</v>
      </c>
      <c r="H838" s="662">
        <v>2.7</v>
      </c>
      <c r="I838" s="662">
        <v>138</v>
      </c>
      <c r="J838" s="662">
        <v>6.5</v>
      </c>
      <c r="K838" s="662">
        <v>760</v>
      </c>
      <c r="L838" s="662" t="s">
        <v>22</v>
      </c>
      <c r="M838" s="662" t="s">
        <v>22</v>
      </c>
      <c r="N838" s="662" t="s">
        <v>4703</v>
      </c>
      <c r="O838" s="662" t="s">
        <v>4740</v>
      </c>
      <c r="P838" s="662" t="s">
        <v>22</v>
      </c>
      <c r="Q838" s="667">
        <f t="shared" si="144"/>
        <v>36.045000000000002</v>
      </c>
      <c r="R838" s="667">
        <f t="shared" si="145"/>
        <v>138.10833299999999</v>
      </c>
      <c r="T838" s="668" t="s">
        <v>22</v>
      </c>
      <c r="U838" s="668" t="s">
        <v>22</v>
      </c>
      <c r="V838" s="668" t="s">
        <v>22</v>
      </c>
      <c r="W838" s="668" t="s">
        <v>22</v>
      </c>
      <c r="X838" s="668" t="s">
        <v>4605</v>
      </c>
      <c r="Y838" s="668" t="s">
        <v>22</v>
      </c>
      <c r="Z838" s="668" t="s">
        <v>22</v>
      </c>
      <c r="AB838" s="662" t="str">
        <f t="shared" si="146"/>
        <v>-</v>
      </c>
      <c r="AC838" s="662" t="str">
        <f t="shared" si="147"/>
        <v>平10.12.25</v>
      </c>
      <c r="AD838" s="662" t="str">
        <f t="shared" si="150"/>
        <v>平</v>
      </c>
      <c r="AE838" s="662" t="str">
        <f t="shared" si="148"/>
        <v>平10.12.25</v>
      </c>
      <c r="AF838" s="662" t="str">
        <f t="shared" si="151"/>
        <v>平10.12.25</v>
      </c>
      <c r="AG838" s="662" t="str">
        <f t="shared" si="152"/>
        <v/>
      </c>
      <c r="AH838" s="662">
        <f t="shared" si="149"/>
        <v>9</v>
      </c>
      <c r="AI838" s="662" t="str">
        <f t="shared" si="153"/>
        <v>48</v>
      </c>
      <c r="AJ838" s="662" t="str">
        <f t="shared" si="154"/>
        <v>48_諏訪</v>
      </c>
      <c r="AK838" s="693" t="str">
        <f>IFERROR(VLOOKUP(AJ838,観測点コードリスト!$L$2:$N$1665,3,FALSE),"")</f>
        <v>47620</v>
      </c>
    </row>
    <row r="839" spans="1:37" hidden="1">
      <c r="A839" s="662" t="s">
        <v>2046</v>
      </c>
      <c r="B839" s="662">
        <v>48938</v>
      </c>
      <c r="C839" s="662" t="s">
        <v>23</v>
      </c>
      <c r="D839" s="662" t="s">
        <v>2103</v>
      </c>
      <c r="E839" s="662" t="s">
        <v>2104</v>
      </c>
      <c r="F839" s="662" t="s">
        <v>2105</v>
      </c>
      <c r="G839" s="662">
        <v>36</v>
      </c>
      <c r="H839" s="662">
        <v>20.5</v>
      </c>
      <c r="I839" s="662">
        <v>138</v>
      </c>
      <c r="J839" s="662">
        <v>32.799999999999997</v>
      </c>
      <c r="K839" s="662">
        <v>999</v>
      </c>
      <c r="L839" s="662" t="s">
        <v>22</v>
      </c>
      <c r="M839" s="662" t="s">
        <v>22</v>
      </c>
      <c r="N839" s="662" t="s">
        <v>4711</v>
      </c>
      <c r="O839" s="662" t="s">
        <v>4740</v>
      </c>
      <c r="P839" s="662" t="s">
        <v>22</v>
      </c>
      <c r="Q839" s="667">
        <f t="shared" si="144"/>
        <v>36.341667000000001</v>
      </c>
      <c r="R839" s="667">
        <f t="shared" si="145"/>
        <v>138.54666700000001</v>
      </c>
      <c r="T839" s="668" t="s">
        <v>22</v>
      </c>
      <c r="U839" s="668" t="s">
        <v>22</v>
      </c>
      <c r="V839" s="668" t="s">
        <v>22</v>
      </c>
      <c r="W839" s="668" t="s">
        <v>22</v>
      </c>
      <c r="X839" s="668" t="s">
        <v>4605</v>
      </c>
      <c r="Y839" s="668" t="s">
        <v>22</v>
      </c>
      <c r="Z839" s="668" t="s">
        <v>22</v>
      </c>
      <c r="AB839" s="662" t="str">
        <f t="shared" si="146"/>
        <v>-</v>
      </c>
      <c r="AC839" s="662" t="str">
        <f t="shared" si="147"/>
        <v>平21.10.1</v>
      </c>
      <c r="AD839" s="662" t="str">
        <f t="shared" si="150"/>
        <v>平</v>
      </c>
      <c r="AE839" s="662" t="str">
        <f t="shared" si="148"/>
        <v>平21.10.1</v>
      </c>
      <c r="AF839" s="662" t="str">
        <f t="shared" si="151"/>
        <v>平21.10.1</v>
      </c>
      <c r="AG839" s="662" t="str">
        <f t="shared" si="152"/>
        <v/>
      </c>
      <c r="AH839" s="662">
        <f t="shared" si="149"/>
        <v>8</v>
      </c>
      <c r="AI839" s="662" t="str">
        <f t="shared" si="153"/>
        <v>48</v>
      </c>
      <c r="AJ839" s="662" t="str">
        <f t="shared" si="154"/>
        <v>48_軽井沢</v>
      </c>
      <c r="AK839" s="693" t="str">
        <f>IFERROR(VLOOKUP(AJ839,観測点コードリスト!$L$2:$N$1665,3,FALSE),"")</f>
        <v>47622</v>
      </c>
    </row>
    <row r="840" spans="1:37" ht="18.75" hidden="1" customHeight="1">
      <c r="A840" s="662" t="s">
        <v>2046</v>
      </c>
      <c r="B840" s="662">
        <v>48940</v>
      </c>
      <c r="C840" s="662" t="s">
        <v>4609</v>
      </c>
      <c r="D840" s="662" t="s">
        <v>2145</v>
      </c>
      <c r="E840" s="662" t="s">
        <v>2146</v>
      </c>
      <c r="F840" s="662" t="s">
        <v>2147</v>
      </c>
      <c r="G840" s="662">
        <v>35</v>
      </c>
      <c r="H840" s="662">
        <v>56.3</v>
      </c>
      <c r="I840" s="662">
        <v>137</v>
      </c>
      <c r="J840" s="662">
        <v>36.1</v>
      </c>
      <c r="K840" s="662">
        <v>1130</v>
      </c>
      <c r="L840" s="662" t="s">
        <v>22</v>
      </c>
      <c r="M840" s="662" t="s">
        <v>22</v>
      </c>
      <c r="N840" s="662" t="s">
        <v>4667</v>
      </c>
      <c r="O840" s="662" t="s">
        <v>4740</v>
      </c>
      <c r="P840" s="662" t="s">
        <v>22</v>
      </c>
      <c r="Q840" s="667">
        <f t="shared" si="144"/>
        <v>35.938333</v>
      </c>
      <c r="R840" s="667">
        <f t="shared" si="145"/>
        <v>137.60166699999999</v>
      </c>
      <c r="T840" s="668" t="s">
        <v>22</v>
      </c>
      <c r="U840" s="668" t="s">
        <v>22</v>
      </c>
      <c r="V840" s="668" t="s">
        <v>22</v>
      </c>
      <c r="W840" s="668" t="s">
        <v>22</v>
      </c>
      <c r="X840" s="668" t="s">
        <v>4605</v>
      </c>
      <c r="Y840" s="668" t="s">
        <v>22</v>
      </c>
      <c r="Z840" s="668" t="s">
        <v>22</v>
      </c>
      <c r="AB840" s="662" t="str">
        <f t="shared" si="146"/>
        <v>-</v>
      </c>
      <c r="AC840" s="662" t="str">
        <f t="shared" si="147"/>
        <v>平3.12.1</v>
      </c>
      <c r="AD840" s="662" t="str">
        <f t="shared" si="150"/>
        <v>平</v>
      </c>
      <c r="AE840" s="662" t="str">
        <f t="shared" si="148"/>
        <v>平3.12.1</v>
      </c>
      <c r="AF840" s="662" t="str">
        <f t="shared" si="151"/>
        <v>平3.12.1</v>
      </c>
      <c r="AG840" s="662" t="str">
        <f t="shared" si="152"/>
        <v/>
      </c>
      <c r="AH840" s="662">
        <f t="shared" si="149"/>
        <v>7</v>
      </c>
      <c r="AI840" s="662" t="str">
        <f t="shared" si="153"/>
        <v>48</v>
      </c>
      <c r="AJ840" s="662" t="str">
        <f t="shared" si="154"/>
        <v>48_開田高原</v>
      </c>
      <c r="AK840" s="693" t="str">
        <f>IFERROR(VLOOKUP(AJ840,観測点コードリスト!$L$2:$N$1665,3,FALSE),"")</f>
        <v>1314</v>
      </c>
    </row>
    <row r="841" spans="1:37" ht="18.75" hidden="1" customHeight="1">
      <c r="A841" s="662" t="s">
        <v>2046</v>
      </c>
      <c r="B841" s="662">
        <v>48945</v>
      </c>
      <c r="C841" s="662" t="s">
        <v>23</v>
      </c>
      <c r="D841" s="662" t="s">
        <v>2202</v>
      </c>
      <c r="E841" s="662" t="s">
        <v>2203</v>
      </c>
      <c r="F841" s="662" t="s">
        <v>2204</v>
      </c>
      <c r="G841" s="662">
        <v>35</v>
      </c>
      <c r="H841" s="662">
        <v>31.4</v>
      </c>
      <c r="I841" s="662">
        <v>137</v>
      </c>
      <c r="J841" s="662">
        <v>49.3</v>
      </c>
      <c r="K841" s="662">
        <v>516</v>
      </c>
      <c r="L841" s="662" t="s">
        <v>22</v>
      </c>
      <c r="M841" s="662" t="s">
        <v>22</v>
      </c>
      <c r="N841" s="662" t="s">
        <v>4712</v>
      </c>
      <c r="O841" s="662" t="s">
        <v>4740</v>
      </c>
      <c r="P841" s="662" t="s">
        <v>22</v>
      </c>
      <c r="Q841" s="667">
        <f t="shared" si="144"/>
        <v>35.523333000000001</v>
      </c>
      <c r="R841" s="667">
        <f t="shared" si="145"/>
        <v>137.82166699999999</v>
      </c>
      <c r="T841" s="668" t="s">
        <v>22</v>
      </c>
      <c r="U841" s="668" t="s">
        <v>22</v>
      </c>
      <c r="V841" s="668" t="s">
        <v>22</v>
      </c>
      <c r="W841" s="668" t="s">
        <v>22</v>
      </c>
      <c r="X841" s="668" t="s">
        <v>4605</v>
      </c>
      <c r="Y841" s="668" t="s">
        <v>22</v>
      </c>
      <c r="Z841" s="668" t="s">
        <v>22</v>
      </c>
      <c r="AB841" s="662" t="str">
        <f t="shared" si="146"/>
        <v>-</v>
      </c>
      <c r="AC841" s="662" t="str">
        <f t="shared" si="147"/>
        <v>平18.10.1</v>
      </c>
      <c r="AD841" s="662" t="str">
        <f t="shared" si="150"/>
        <v>平</v>
      </c>
      <c r="AE841" s="662" t="str">
        <f t="shared" si="148"/>
        <v>平18.10.1</v>
      </c>
      <c r="AF841" s="662" t="str">
        <f t="shared" si="151"/>
        <v>平18.10.1</v>
      </c>
      <c r="AG841" s="662" t="str">
        <f t="shared" si="152"/>
        <v/>
      </c>
      <c r="AH841" s="662">
        <f t="shared" si="149"/>
        <v>8</v>
      </c>
      <c r="AI841" s="662" t="str">
        <f t="shared" si="153"/>
        <v>48</v>
      </c>
      <c r="AJ841" s="662" t="str">
        <f t="shared" si="154"/>
        <v>48_飯田</v>
      </c>
      <c r="AK841" s="693" t="str">
        <f>IFERROR(VLOOKUP(AJ841,観測点コードリスト!$L$2:$N$1665,3,FALSE),"")</f>
        <v>47637</v>
      </c>
    </row>
    <row r="842" spans="1:37" ht="18.75" customHeight="1">
      <c r="A842" s="662" t="s">
        <v>2217</v>
      </c>
      <c r="B842" s="662">
        <v>49036</v>
      </c>
      <c r="C842" s="662" t="s">
        <v>17</v>
      </c>
      <c r="D842" s="662" t="s">
        <v>2218</v>
      </c>
      <c r="E842" s="662" t="s">
        <v>2219</v>
      </c>
      <c r="F842" s="662" t="s">
        <v>2220</v>
      </c>
      <c r="G842" s="662">
        <v>35</v>
      </c>
      <c r="H842" s="662">
        <v>51.7</v>
      </c>
      <c r="I842" s="662">
        <v>138</v>
      </c>
      <c r="J842" s="662">
        <v>23.2</v>
      </c>
      <c r="K842" s="662">
        <v>867</v>
      </c>
      <c r="L842" s="662">
        <v>10</v>
      </c>
      <c r="M842" s="662">
        <v>1.5</v>
      </c>
      <c r="N842" s="662" t="s">
        <v>1739</v>
      </c>
      <c r="O842" s="662" t="s">
        <v>22</v>
      </c>
      <c r="P842" s="662" t="s">
        <v>40</v>
      </c>
      <c r="Q842" s="667">
        <f t="shared" si="144"/>
        <v>35.861666999999997</v>
      </c>
      <c r="R842" s="667">
        <f t="shared" si="145"/>
        <v>138.38666699999999</v>
      </c>
      <c r="T842" s="668" t="s">
        <v>4605</v>
      </c>
      <c r="U842" s="668" t="s">
        <v>4605</v>
      </c>
      <c r="V842" s="668" t="s">
        <v>4605</v>
      </c>
      <c r="W842" s="668" t="s">
        <v>22</v>
      </c>
      <c r="X842" s="668" t="s">
        <v>22</v>
      </c>
      <c r="Y842" s="668" t="s">
        <v>22</v>
      </c>
      <c r="Z842" s="668" t="s">
        <v>22</v>
      </c>
      <c r="AB842" s="662" t="str">
        <f t="shared" si="146"/>
        <v>昭50.5.20</v>
      </c>
      <c r="AC842" s="662" t="str">
        <f t="shared" si="147"/>
        <v>昭52.12.23</v>
      </c>
      <c r="AD842" s="662" t="str">
        <f t="shared" si="150"/>
        <v>(</v>
      </c>
      <c r="AE842" s="662" t="str">
        <f t="shared" si="148"/>
        <v>(昭50.5.20)昭52.12.23</v>
      </c>
      <c r="AF842" s="662" t="str">
        <f t="shared" si="151"/>
        <v>昭50.5.20)昭52.12.23</v>
      </c>
      <c r="AG842" s="662">
        <f t="shared" si="152"/>
        <v>9</v>
      </c>
      <c r="AH842" s="662">
        <f t="shared" si="149"/>
        <v>18</v>
      </c>
      <c r="AI842" s="662" t="str">
        <f t="shared" si="153"/>
        <v>49</v>
      </c>
      <c r="AJ842" s="662" t="str">
        <f t="shared" si="154"/>
        <v>49_大泉</v>
      </c>
      <c r="AK842" s="693" t="str">
        <f>IFERROR(VLOOKUP(AJ842,観測点コードリスト!$L$2:$N$1665,3,FALSE),"")</f>
        <v>1023</v>
      </c>
    </row>
    <row r="843" spans="1:37" hidden="1">
      <c r="A843" s="662" t="s">
        <v>2217</v>
      </c>
      <c r="B843" s="662">
        <v>49052</v>
      </c>
      <c r="C843" s="662" t="s">
        <v>72</v>
      </c>
      <c r="D843" s="662" t="s">
        <v>2221</v>
      </c>
      <c r="E843" s="662" t="s">
        <v>2222</v>
      </c>
      <c r="F843" s="662" t="s">
        <v>2223</v>
      </c>
      <c r="G843" s="662">
        <v>35</v>
      </c>
      <c r="H843" s="662">
        <v>48.4</v>
      </c>
      <c r="I843" s="662">
        <v>138</v>
      </c>
      <c r="J843" s="662">
        <v>39.299999999999997</v>
      </c>
      <c r="K843" s="662">
        <v>1465</v>
      </c>
      <c r="L843" s="662" t="s">
        <v>22</v>
      </c>
      <c r="M843" s="662" t="s">
        <v>22</v>
      </c>
      <c r="N843" s="662" t="s">
        <v>2224</v>
      </c>
      <c r="O843" s="662" t="s">
        <v>22</v>
      </c>
      <c r="P843" s="662" t="s">
        <v>22</v>
      </c>
      <c r="Q843" s="667">
        <f t="shared" si="144"/>
        <v>35.806666999999997</v>
      </c>
      <c r="R843" s="667">
        <f t="shared" si="145"/>
        <v>138.655</v>
      </c>
      <c r="T843" s="668" t="s">
        <v>4605</v>
      </c>
      <c r="U843" s="668" t="s">
        <v>22</v>
      </c>
      <c r="V843" s="668" t="s">
        <v>22</v>
      </c>
      <c r="W843" s="668" t="s">
        <v>22</v>
      </c>
      <c r="X843" s="668" t="s">
        <v>22</v>
      </c>
      <c r="Y843" s="668" t="s">
        <v>22</v>
      </c>
      <c r="Z843" s="668" t="s">
        <v>22</v>
      </c>
      <c r="AB843" s="662" t="str">
        <f t="shared" si="146"/>
        <v>平20.10.21</v>
      </c>
      <c r="AC843" s="662" t="str">
        <f t="shared" si="147"/>
        <v>平20.10.21</v>
      </c>
      <c r="AD843" s="662" t="str">
        <f t="shared" si="150"/>
        <v>平</v>
      </c>
      <c r="AE843" s="662" t="str">
        <f t="shared" si="148"/>
        <v>平20.10.21</v>
      </c>
      <c r="AF843" s="662" t="str">
        <f t="shared" si="151"/>
        <v>平20.10.21</v>
      </c>
      <c r="AG843" s="662" t="str">
        <f t="shared" si="152"/>
        <v/>
      </c>
      <c r="AH843" s="662">
        <f t="shared" si="149"/>
        <v>9</v>
      </c>
      <c r="AI843" s="662" t="str">
        <f t="shared" si="153"/>
        <v>49</v>
      </c>
      <c r="AJ843" s="662" t="str">
        <f t="shared" si="154"/>
        <v>49_乙女湖</v>
      </c>
      <c r="AK843" s="693" t="str">
        <f>IFERROR(VLOOKUP(AJ843,観測点コードリスト!$L$2:$N$1665,3,FALSE),"")</f>
        <v>1599</v>
      </c>
    </row>
    <row r="844" spans="1:37" ht="18.75" customHeight="1">
      <c r="A844" s="662" t="s">
        <v>2217</v>
      </c>
      <c r="B844" s="662">
        <v>49086</v>
      </c>
      <c r="C844" s="662" t="s">
        <v>17</v>
      </c>
      <c r="D844" s="662" t="s">
        <v>2225</v>
      </c>
      <c r="E844" s="662" t="s">
        <v>2226</v>
      </c>
      <c r="F844" s="662" t="s">
        <v>2227</v>
      </c>
      <c r="G844" s="662">
        <v>35</v>
      </c>
      <c r="H844" s="662">
        <v>41.6</v>
      </c>
      <c r="I844" s="662">
        <v>138</v>
      </c>
      <c r="J844" s="662">
        <v>26.9</v>
      </c>
      <c r="K844" s="662">
        <v>341</v>
      </c>
      <c r="L844" s="662">
        <v>6.6</v>
      </c>
      <c r="M844" s="662">
        <v>1.5</v>
      </c>
      <c r="N844" s="662" t="s">
        <v>1739</v>
      </c>
      <c r="O844" s="662" t="s">
        <v>22</v>
      </c>
      <c r="P844" s="662" t="s">
        <v>40</v>
      </c>
      <c r="Q844" s="667">
        <f t="shared" si="144"/>
        <v>35.693333000000003</v>
      </c>
      <c r="R844" s="667">
        <f t="shared" si="145"/>
        <v>138.44833299999999</v>
      </c>
      <c r="T844" s="668" t="s">
        <v>4605</v>
      </c>
      <c r="U844" s="668" t="s">
        <v>4605</v>
      </c>
      <c r="V844" s="668" t="s">
        <v>4605</v>
      </c>
      <c r="W844" s="668" t="s">
        <v>22</v>
      </c>
      <c r="X844" s="668" t="s">
        <v>22</v>
      </c>
      <c r="Y844" s="668" t="s">
        <v>22</v>
      </c>
      <c r="Z844" s="668" t="s">
        <v>22</v>
      </c>
      <c r="AB844" s="662" t="str">
        <f t="shared" si="146"/>
        <v>昭50.5.20</v>
      </c>
      <c r="AC844" s="662" t="str">
        <f t="shared" si="147"/>
        <v>昭52.12.23</v>
      </c>
      <c r="AD844" s="662" t="str">
        <f t="shared" si="150"/>
        <v>(</v>
      </c>
      <c r="AE844" s="662" t="str">
        <f t="shared" si="148"/>
        <v>(昭50.5.20)昭52.12.23</v>
      </c>
      <c r="AF844" s="662" t="str">
        <f t="shared" si="151"/>
        <v>昭50.5.20)昭52.12.23</v>
      </c>
      <c r="AG844" s="662">
        <f t="shared" si="152"/>
        <v>9</v>
      </c>
      <c r="AH844" s="662">
        <f t="shared" si="149"/>
        <v>18</v>
      </c>
      <c r="AI844" s="662" t="str">
        <f t="shared" si="153"/>
        <v>49</v>
      </c>
      <c r="AJ844" s="662" t="str">
        <f t="shared" si="154"/>
        <v>49_韮崎</v>
      </c>
      <c r="AK844" s="693" t="str">
        <f>IFERROR(VLOOKUP(AJ844,観測点コードリスト!$L$2:$N$1665,3,FALSE),"")</f>
        <v>1024</v>
      </c>
    </row>
    <row r="845" spans="1:37">
      <c r="A845" s="662" t="s">
        <v>2217</v>
      </c>
      <c r="B845" s="662">
        <v>49142</v>
      </c>
      <c r="C845" s="662" t="s">
        <v>23</v>
      </c>
      <c r="D845" s="662" t="s">
        <v>2228</v>
      </c>
      <c r="E845" s="662" t="s">
        <v>2229</v>
      </c>
      <c r="F845" s="662" t="s">
        <v>2230</v>
      </c>
      <c r="G845" s="662">
        <v>35</v>
      </c>
      <c r="H845" s="662">
        <v>40</v>
      </c>
      <c r="I845" s="662">
        <v>138</v>
      </c>
      <c r="J845" s="662">
        <v>33.200000000000003</v>
      </c>
      <c r="K845" s="662">
        <v>273</v>
      </c>
      <c r="L845" s="662">
        <v>26.9</v>
      </c>
      <c r="M845" s="662" t="s">
        <v>22</v>
      </c>
      <c r="N845" s="662" t="s">
        <v>2231</v>
      </c>
      <c r="O845" s="662">
        <v>49900</v>
      </c>
      <c r="P845" s="662" t="s">
        <v>22</v>
      </c>
      <c r="Q845" s="667">
        <f t="shared" si="144"/>
        <v>35.666666999999997</v>
      </c>
      <c r="R845" s="667">
        <f t="shared" si="145"/>
        <v>138.55333300000001</v>
      </c>
      <c r="T845" s="668" t="s">
        <v>4605</v>
      </c>
      <c r="U845" s="668" t="s">
        <v>4605</v>
      </c>
      <c r="V845" s="668" t="s">
        <v>4605</v>
      </c>
      <c r="W845" s="668" t="s">
        <v>4605</v>
      </c>
      <c r="X845" s="668" t="s">
        <v>22</v>
      </c>
      <c r="Y845" s="668" t="s">
        <v>4605</v>
      </c>
      <c r="Z845" s="668" t="s">
        <v>4605</v>
      </c>
      <c r="AB845" s="662" t="str">
        <f t="shared" si="146"/>
        <v>平5.3.18</v>
      </c>
      <c r="AC845" s="662" t="str">
        <f t="shared" si="147"/>
        <v>平5.3.18</v>
      </c>
      <c r="AD845" s="662" t="str">
        <f t="shared" si="150"/>
        <v>平</v>
      </c>
      <c r="AE845" s="662" t="str">
        <f t="shared" si="148"/>
        <v>平5.3.18</v>
      </c>
      <c r="AF845" s="662" t="str">
        <f t="shared" si="151"/>
        <v>平5.3.18</v>
      </c>
      <c r="AG845" s="662" t="str">
        <f t="shared" si="152"/>
        <v/>
      </c>
      <c r="AH845" s="662">
        <f t="shared" si="149"/>
        <v>7</v>
      </c>
      <c r="AI845" s="662" t="str">
        <f t="shared" si="153"/>
        <v>49</v>
      </c>
      <c r="AJ845" s="662" t="str">
        <f t="shared" si="154"/>
        <v>49_甲府</v>
      </c>
      <c r="AK845" s="693" t="str">
        <f>IFERROR(VLOOKUP(AJ845,観測点コードリスト!$L$2:$N$1665,3,FALSE),"")</f>
        <v>47638</v>
      </c>
    </row>
    <row r="846" spans="1:37" ht="18.75" customHeight="1">
      <c r="A846" s="662" t="s">
        <v>2217</v>
      </c>
      <c r="B846" s="662">
        <v>49151</v>
      </c>
      <c r="C846" s="662" t="s">
        <v>17</v>
      </c>
      <c r="D846" s="662" t="s">
        <v>2232</v>
      </c>
      <c r="E846" s="662" t="s">
        <v>2233</v>
      </c>
      <c r="F846" s="662" t="s">
        <v>2234</v>
      </c>
      <c r="G846" s="662">
        <v>35</v>
      </c>
      <c r="H846" s="662">
        <v>39.799999999999997</v>
      </c>
      <c r="I846" s="662">
        <v>138</v>
      </c>
      <c r="J846" s="662">
        <v>43.5</v>
      </c>
      <c r="K846" s="662">
        <v>394</v>
      </c>
      <c r="L846" s="662">
        <v>9.5</v>
      </c>
      <c r="M846" s="662">
        <v>1.5</v>
      </c>
      <c r="N846" s="662" t="s">
        <v>1759</v>
      </c>
      <c r="O846" s="662" t="s">
        <v>22</v>
      </c>
      <c r="P846" s="662" t="s">
        <v>40</v>
      </c>
      <c r="Q846" s="667">
        <f t="shared" si="144"/>
        <v>35.663333000000002</v>
      </c>
      <c r="R846" s="667">
        <f t="shared" si="145"/>
        <v>138.72499999999999</v>
      </c>
      <c r="T846" s="668" t="s">
        <v>4605</v>
      </c>
      <c r="U846" s="668" t="s">
        <v>4605</v>
      </c>
      <c r="V846" s="668" t="s">
        <v>4605</v>
      </c>
      <c r="W846" s="668" t="s">
        <v>22</v>
      </c>
      <c r="X846" s="668" t="s">
        <v>22</v>
      </c>
      <c r="Y846" s="668" t="s">
        <v>22</v>
      </c>
      <c r="Z846" s="668" t="s">
        <v>22</v>
      </c>
      <c r="AB846" s="662" t="str">
        <f t="shared" si="146"/>
        <v>昭49.11.1</v>
      </c>
      <c r="AC846" s="662" t="str">
        <f t="shared" si="147"/>
        <v>昭52.12.22</v>
      </c>
      <c r="AD846" s="662" t="str">
        <f t="shared" si="150"/>
        <v>#</v>
      </c>
      <c r="AE846" s="662" t="str">
        <f t="shared" si="148"/>
        <v>昭52.12.22</v>
      </c>
      <c r="AF846" s="662" t="str">
        <f t="shared" si="151"/>
        <v>昭52.12.22</v>
      </c>
      <c r="AG846" s="662" t="str">
        <f t="shared" si="152"/>
        <v/>
      </c>
      <c r="AH846" s="662">
        <f t="shared" si="149"/>
        <v>9</v>
      </c>
      <c r="AI846" s="662" t="str">
        <f t="shared" si="153"/>
        <v>49</v>
      </c>
      <c r="AJ846" s="662" t="str">
        <f t="shared" si="154"/>
        <v>49_勝沼</v>
      </c>
      <c r="AK846" s="693" t="str">
        <f>IFERROR(VLOOKUP(AJ846,観測点コードリスト!$L$2:$N$1665,3,FALSE),"")</f>
        <v>0433</v>
      </c>
    </row>
    <row r="847" spans="1:37">
      <c r="A847" s="662" t="s">
        <v>2217</v>
      </c>
      <c r="B847" s="662">
        <v>49161</v>
      </c>
      <c r="C847" s="662" t="s">
        <v>17</v>
      </c>
      <c r="D847" s="662" t="s">
        <v>2235</v>
      </c>
      <c r="E847" s="662" t="s">
        <v>2236</v>
      </c>
      <c r="F847" s="662" t="s">
        <v>2237</v>
      </c>
      <c r="G847" s="662">
        <v>35</v>
      </c>
      <c r="H847" s="662">
        <v>36.5</v>
      </c>
      <c r="I847" s="662">
        <v>138</v>
      </c>
      <c r="J847" s="662">
        <v>56.3</v>
      </c>
      <c r="K847" s="662">
        <v>364</v>
      </c>
      <c r="L847" s="662">
        <v>10</v>
      </c>
      <c r="M847" s="662">
        <v>1.7</v>
      </c>
      <c r="N847" s="662" t="s">
        <v>1759</v>
      </c>
      <c r="O847" s="662" t="s">
        <v>22</v>
      </c>
      <c r="P847" s="662" t="s">
        <v>22</v>
      </c>
      <c r="Q847" s="667">
        <f t="shared" si="144"/>
        <v>35.608333000000002</v>
      </c>
      <c r="R847" s="667">
        <f t="shared" si="145"/>
        <v>138.938333</v>
      </c>
      <c r="T847" s="668" t="s">
        <v>4605</v>
      </c>
      <c r="U847" s="668" t="s">
        <v>4605</v>
      </c>
      <c r="V847" s="668" t="s">
        <v>4605</v>
      </c>
      <c r="W847" s="668" t="s">
        <v>22</v>
      </c>
      <c r="X847" s="668" t="s">
        <v>22</v>
      </c>
      <c r="Y847" s="668" t="s">
        <v>22</v>
      </c>
      <c r="Z847" s="668" t="s">
        <v>22</v>
      </c>
      <c r="AB847" s="662" t="str">
        <f t="shared" si="146"/>
        <v>昭49.11.1</v>
      </c>
      <c r="AC847" s="662" t="str">
        <f t="shared" si="147"/>
        <v>昭52.12.22</v>
      </c>
      <c r="AD847" s="662" t="str">
        <f t="shared" si="150"/>
        <v>#</v>
      </c>
      <c r="AE847" s="662" t="str">
        <f t="shared" si="148"/>
        <v>昭52.12.22</v>
      </c>
      <c r="AF847" s="662" t="str">
        <f t="shared" si="151"/>
        <v>昭52.12.22</v>
      </c>
      <c r="AG847" s="662" t="str">
        <f t="shared" si="152"/>
        <v/>
      </c>
      <c r="AH847" s="662">
        <f t="shared" si="149"/>
        <v>9</v>
      </c>
      <c r="AI847" s="662" t="str">
        <f t="shared" si="153"/>
        <v>49</v>
      </c>
      <c r="AJ847" s="662" t="str">
        <f t="shared" si="154"/>
        <v>49_大月</v>
      </c>
      <c r="AK847" s="693" t="str">
        <f>IFERROR(VLOOKUP(AJ847,観測点コードリスト!$L$2:$N$1665,3,FALSE),"")</f>
        <v>0434</v>
      </c>
    </row>
    <row r="848" spans="1:37" hidden="1">
      <c r="A848" s="662" t="s">
        <v>2217</v>
      </c>
      <c r="B848" s="662">
        <v>49172</v>
      </c>
      <c r="C848" s="662" t="s">
        <v>72</v>
      </c>
      <c r="D848" s="662" t="s">
        <v>2238</v>
      </c>
      <c r="E848" s="662" t="s">
        <v>2239</v>
      </c>
      <c r="F848" s="662" t="s">
        <v>2240</v>
      </c>
      <c r="G848" s="662">
        <v>35</v>
      </c>
      <c r="H848" s="662">
        <v>37.200000000000003</v>
      </c>
      <c r="I848" s="662">
        <v>139</v>
      </c>
      <c r="J848" s="662">
        <v>6.3</v>
      </c>
      <c r="K848" s="662">
        <v>187</v>
      </c>
      <c r="L848" s="662" t="s">
        <v>22</v>
      </c>
      <c r="M848" s="662" t="s">
        <v>22</v>
      </c>
      <c r="N848" s="662" t="s">
        <v>2241</v>
      </c>
      <c r="O848" s="662" t="s">
        <v>22</v>
      </c>
      <c r="P848" s="662" t="s">
        <v>22</v>
      </c>
      <c r="Q848" s="667">
        <f t="shared" si="144"/>
        <v>35.619999999999997</v>
      </c>
      <c r="R848" s="667">
        <f t="shared" si="145"/>
        <v>139.10499999999999</v>
      </c>
      <c r="T848" s="668" t="s">
        <v>4605</v>
      </c>
      <c r="U848" s="668" t="s">
        <v>22</v>
      </c>
      <c r="V848" s="668" t="s">
        <v>22</v>
      </c>
      <c r="W848" s="668" t="s">
        <v>22</v>
      </c>
      <c r="X848" s="668" t="s">
        <v>22</v>
      </c>
      <c r="Y848" s="668" t="s">
        <v>22</v>
      </c>
      <c r="Z848" s="668" t="s">
        <v>22</v>
      </c>
      <c r="AB848" s="662" t="str">
        <f t="shared" si="146"/>
        <v>平27.2.18</v>
      </c>
      <c r="AC848" s="662" t="str">
        <f t="shared" si="147"/>
        <v>平27.2.18</v>
      </c>
      <c r="AD848" s="662" t="str">
        <f t="shared" si="150"/>
        <v>平</v>
      </c>
      <c r="AE848" s="662" t="str">
        <f t="shared" si="148"/>
        <v>平27.2.18</v>
      </c>
      <c r="AF848" s="662" t="str">
        <f t="shared" si="151"/>
        <v>平27.2.18</v>
      </c>
      <c r="AG848" s="662" t="str">
        <f t="shared" si="152"/>
        <v/>
      </c>
      <c r="AH848" s="662">
        <f t="shared" si="149"/>
        <v>8</v>
      </c>
      <c r="AI848" s="662" t="str">
        <f t="shared" si="153"/>
        <v>49</v>
      </c>
      <c r="AJ848" s="662" t="str">
        <f t="shared" si="154"/>
        <v>49_上野原</v>
      </c>
      <c r="AK848" s="693" t="str">
        <f>IFERROR(VLOOKUP(AJ848,観測点コードリスト!$L$2:$N$1665,3,FALSE),"")</f>
        <v>1165</v>
      </c>
    </row>
    <row r="849" spans="1:37" ht="18.75" hidden="1" customHeight="1">
      <c r="A849" s="662" t="s">
        <v>2217</v>
      </c>
      <c r="B849" s="662">
        <v>49187</v>
      </c>
      <c r="C849" s="662" t="s">
        <v>72</v>
      </c>
      <c r="D849" s="662" t="s">
        <v>2242</v>
      </c>
      <c r="E849" s="662" t="s">
        <v>2243</v>
      </c>
      <c r="F849" s="662" t="s">
        <v>2244</v>
      </c>
      <c r="G849" s="662">
        <v>35</v>
      </c>
      <c r="H849" s="662">
        <v>33.700000000000003</v>
      </c>
      <c r="I849" s="662">
        <v>138</v>
      </c>
      <c r="J849" s="662">
        <v>26.9</v>
      </c>
      <c r="K849" s="662">
        <v>295</v>
      </c>
      <c r="L849" s="662" t="s">
        <v>22</v>
      </c>
      <c r="M849" s="662" t="s">
        <v>22</v>
      </c>
      <c r="N849" s="662" t="s">
        <v>2245</v>
      </c>
      <c r="O849" s="662" t="s">
        <v>22</v>
      </c>
      <c r="P849" s="662" t="s">
        <v>22</v>
      </c>
      <c r="Q849" s="667">
        <f t="shared" ref="Q849:Q912" si="155">G849+ROUND(H849/60,6)</f>
        <v>35.561667</v>
      </c>
      <c r="R849" s="667">
        <f t="shared" ref="R849:R912" si="156">I849+ROUND(J849/60,6)</f>
        <v>138.44833299999999</v>
      </c>
      <c r="T849" s="668" t="s">
        <v>4605</v>
      </c>
      <c r="U849" s="668" t="s">
        <v>22</v>
      </c>
      <c r="V849" s="668" t="s">
        <v>22</v>
      </c>
      <c r="W849" s="668" t="s">
        <v>22</v>
      </c>
      <c r="X849" s="668" t="s">
        <v>22</v>
      </c>
      <c r="Y849" s="668" t="s">
        <v>22</v>
      </c>
      <c r="Z849" s="668" t="s">
        <v>22</v>
      </c>
      <c r="AB849" s="662" t="str">
        <f t="shared" si="146"/>
        <v>平25.3.14</v>
      </c>
      <c r="AC849" s="662" t="str">
        <f t="shared" si="147"/>
        <v>平25.3.14</v>
      </c>
      <c r="AD849" s="662" t="str">
        <f t="shared" si="150"/>
        <v>平</v>
      </c>
      <c r="AE849" s="662" t="str">
        <f t="shared" si="148"/>
        <v>平25.3.14</v>
      </c>
      <c r="AF849" s="662" t="str">
        <f t="shared" si="151"/>
        <v>平25.3.14</v>
      </c>
      <c r="AG849" s="662" t="str">
        <f t="shared" si="152"/>
        <v/>
      </c>
      <c r="AH849" s="662">
        <f t="shared" si="149"/>
        <v>8</v>
      </c>
      <c r="AI849" s="662" t="str">
        <f t="shared" si="153"/>
        <v>49</v>
      </c>
      <c r="AJ849" s="662" t="str">
        <f t="shared" si="154"/>
        <v>49_富士川</v>
      </c>
      <c r="AK849" s="693" t="str">
        <f>IFERROR(VLOOKUP(AJ849,観測点コードリスト!$L$2:$N$1665,3,FALSE),"")</f>
        <v>1640</v>
      </c>
    </row>
    <row r="850" spans="1:37">
      <c r="A850" s="662" t="s">
        <v>2217</v>
      </c>
      <c r="B850" s="662">
        <v>49196</v>
      </c>
      <c r="C850" s="662" t="s">
        <v>17</v>
      </c>
      <c r="D850" s="662" t="s">
        <v>2246</v>
      </c>
      <c r="E850" s="662" t="s">
        <v>2247</v>
      </c>
      <c r="F850" s="662" t="s">
        <v>2248</v>
      </c>
      <c r="G850" s="662">
        <v>35</v>
      </c>
      <c r="H850" s="662">
        <v>31.7</v>
      </c>
      <c r="I850" s="662">
        <v>138</v>
      </c>
      <c r="J850" s="662">
        <v>36.9</v>
      </c>
      <c r="K850" s="662">
        <v>552</v>
      </c>
      <c r="L850" s="662">
        <v>10.1</v>
      </c>
      <c r="M850" s="662">
        <v>1.5</v>
      </c>
      <c r="N850" s="662" t="s">
        <v>2249</v>
      </c>
      <c r="O850" s="662" t="s">
        <v>22</v>
      </c>
      <c r="P850" s="662" t="s">
        <v>40</v>
      </c>
      <c r="Q850" s="667">
        <f t="shared" si="155"/>
        <v>35.528333000000003</v>
      </c>
      <c r="R850" s="667">
        <f t="shared" si="156"/>
        <v>138.61500000000001</v>
      </c>
      <c r="T850" s="668" t="s">
        <v>4605</v>
      </c>
      <c r="U850" s="668" t="s">
        <v>4605</v>
      </c>
      <c r="V850" s="668" t="s">
        <v>4605</v>
      </c>
      <c r="W850" s="668" t="s">
        <v>22</v>
      </c>
      <c r="X850" s="668" t="s">
        <v>22</v>
      </c>
      <c r="Y850" s="668" t="s">
        <v>22</v>
      </c>
      <c r="Z850" s="668" t="s">
        <v>22</v>
      </c>
      <c r="AB850" s="662" t="str">
        <f t="shared" si="146"/>
        <v>昭49.11.1</v>
      </c>
      <c r="AC850" s="662" t="str">
        <f t="shared" si="147"/>
        <v>昭53.11.13</v>
      </c>
      <c r="AD850" s="662" t="str">
        <f t="shared" si="150"/>
        <v>#</v>
      </c>
      <c r="AE850" s="662" t="str">
        <f t="shared" si="148"/>
        <v>昭53.11.13</v>
      </c>
      <c r="AF850" s="662" t="str">
        <f t="shared" si="151"/>
        <v>昭53.11.13</v>
      </c>
      <c r="AG850" s="662" t="str">
        <f t="shared" si="152"/>
        <v/>
      </c>
      <c r="AH850" s="662">
        <f t="shared" si="149"/>
        <v>9</v>
      </c>
      <c r="AI850" s="662" t="str">
        <f t="shared" si="153"/>
        <v>49</v>
      </c>
      <c r="AJ850" s="662" t="str">
        <f t="shared" si="154"/>
        <v>49_古関</v>
      </c>
      <c r="AK850" s="693" t="str">
        <f>IFERROR(VLOOKUP(AJ850,観測点コードリスト!$L$2:$N$1665,3,FALSE),"")</f>
        <v>0436</v>
      </c>
    </row>
    <row r="851" spans="1:37">
      <c r="A851" s="662" t="s">
        <v>2217</v>
      </c>
      <c r="B851" s="662">
        <v>49236</v>
      </c>
      <c r="C851" s="662" t="s">
        <v>17</v>
      </c>
      <c r="D851" s="662" t="s">
        <v>2250</v>
      </c>
      <c r="E851" s="662" t="s">
        <v>2251</v>
      </c>
      <c r="F851" s="662" t="s">
        <v>2252</v>
      </c>
      <c r="G851" s="662">
        <v>35</v>
      </c>
      <c r="H851" s="662">
        <v>28</v>
      </c>
      <c r="I851" s="662">
        <v>138</v>
      </c>
      <c r="J851" s="662">
        <v>26.5</v>
      </c>
      <c r="K851" s="662">
        <v>226</v>
      </c>
      <c r="L851" s="662">
        <v>10</v>
      </c>
      <c r="M851" s="662">
        <v>1.5</v>
      </c>
      <c r="N851" s="662" t="s">
        <v>2253</v>
      </c>
      <c r="O851" s="662" t="s">
        <v>22</v>
      </c>
      <c r="P851" s="662" t="s">
        <v>40</v>
      </c>
      <c r="Q851" s="667">
        <f t="shared" si="155"/>
        <v>35.466667000000001</v>
      </c>
      <c r="R851" s="667">
        <f t="shared" si="156"/>
        <v>138.441667</v>
      </c>
      <c r="T851" s="668" t="s">
        <v>4605</v>
      </c>
      <c r="U851" s="668" t="s">
        <v>4605</v>
      </c>
      <c r="V851" s="668" t="s">
        <v>4605</v>
      </c>
      <c r="W851" s="668" t="s">
        <v>22</v>
      </c>
      <c r="X851" s="668" t="s">
        <v>22</v>
      </c>
      <c r="Y851" s="668" t="s">
        <v>22</v>
      </c>
      <c r="Z851" s="668" t="s">
        <v>22</v>
      </c>
      <c r="AB851" s="662" t="str">
        <f t="shared" si="146"/>
        <v>昭52.12.26</v>
      </c>
      <c r="AC851" s="662" t="str">
        <f t="shared" si="147"/>
        <v>昭52.12.26</v>
      </c>
      <c r="AD851" s="662" t="str">
        <f t="shared" si="150"/>
        <v>昭</v>
      </c>
      <c r="AE851" s="662" t="str">
        <f t="shared" si="148"/>
        <v>昭52.12.26</v>
      </c>
      <c r="AF851" s="662" t="str">
        <f t="shared" si="151"/>
        <v>昭52.12.26</v>
      </c>
      <c r="AG851" s="662" t="str">
        <f t="shared" si="152"/>
        <v/>
      </c>
      <c r="AH851" s="662">
        <f t="shared" si="149"/>
        <v>9</v>
      </c>
      <c r="AI851" s="662" t="str">
        <f t="shared" si="153"/>
        <v>49</v>
      </c>
      <c r="AJ851" s="662" t="str">
        <f t="shared" si="154"/>
        <v>49_切石</v>
      </c>
      <c r="AK851" s="693" t="str">
        <f>IFERROR(VLOOKUP(AJ851,観測点コードリスト!$L$2:$N$1665,3,FALSE),"")</f>
        <v>1234</v>
      </c>
    </row>
    <row r="852" spans="1:37" ht="18.75" customHeight="1">
      <c r="A852" s="662" t="s">
        <v>2217</v>
      </c>
      <c r="B852" s="662">
        <v>49251</v>
      </c>
      <c r="C852" s="662" t="s">
        <v>23</v>
      </c>
      <c r="D852" s="662" t="s">
        <v>2254</v>
      </c>
      <c r="E852" s="662" t="s">
        <v>2255</v>
      </c>
      <c r="F852" s="662" t="s">
        <v>2256</v>
      </c>
      <c r="G852" s="662">
        <v>35</v>
      </c>
      <c r="H852" s="662">
        <v>30</v>
      </c>
      <c r="I852" s="662">
        <v>138</v>
      </c>
      <c r="J852" s="662">
        <v>45.6</v>
      </c>
      <c r="K852" s="662">
        <v>860</v>
      </c>
      <c r="L852" s="662">
        <v>15.1</v>
      </c>
      <c r="M852" s="662" t="s">
        <v>22</v>
      </c>
      <c r="N852" s="662" t="s">
        <v>2257</v>
      </c>
      <c r="O852" s="662">
        <v>49905</v>
      </c>
      <c r="P852" s="662" t="s">
        <v>22</v>
      </c>
      <c r="Q852" s="667">
        <f t="shared" si="155"/>
        <v>35.5</v>
      </c>
      <c r="R852" s="667">
        <f t="shared" si="156"/>
        <v>138.76</v>
      </c>
      <c r="T852" s="668" t="s">
        <v>4605</v>
      </c>
      <c r="U852" s="668" t="s">
        <v>4605</v>
      </c>
      <c r="V852" s="668" t="s">
        <v>4605</v>
      </c>
      <c r="W852" s="668" t="s">
        <v>22</v>
      </c>
      <c r="X852" s="668" t="s">
        <v>22</v>
      </c>
      <c r="Y852" s="668" t="s">
        <v>4605</v>
      </c>
      <c r="Z852" s="668" t="s">
        <v>22</v>
      </c>
      <c r="AB852" s="662" t="str">
        <f t="shared" si="146"/>
        <v>昭49.11.1</v>
      </c>
      <c r="AC852" s="662" t="str">
        <f t="shared" si="147"/>
        <v>昭50.12.6</v>
      </c>
      <c r="AD852" s="662" t="str">
        <f t="shared" si="150"/>
        <v>#</v>
      </c>
      <c r="AE852" s="662" t="str">
        <f t="shared" si="148"/>
        <v>昭50.12.6</v>
      </c>
      <c r="AF852" s="662" t="str">
        <f t="shared" si="151"/>
        <v>昭50.12.6</v>
      </c>
      <c r="AG852" s="662" t="str">
        <f t="shared" si="152"/>
        <v/>
      </c>
      <c r="AH852" s="662">
        <f t="shared" si="149"/>
        <v>8</v>
      </c>
      <c r="AI852" s="662" t="str">
        <f t="shared" si="153"/>
        <v>49</v>
      </c>
      <c r="AJ852" s="662" t="str">
        <f t="shared" si="154"/>
        <v>49_河口湖</v>
      </c>
      <c r="AK852" s="693" t="str">
        <f>IFERROR(VLOOKUP(AJ852,観測点コードリスト!$L$2:$N$1665,3,FALSE),"")</f>
        <v>47640</v>
      </c>
    </row>
    <row r="853" spans="1:37">
      <c r="A853" s="662" t="s">
        <v>2217</v>
      </c>
      <c r="B853" s="662">
        <v>49256</v>
      </c>
      <c r="C853" s="662" t="s">
        <v>17</v>
      </c>
      <c r="D853" s="662" t="s">
        <v>2258</v>
      </c>
      <c r="E853" s="662" t="s">
        <v>2259</v>
      </c>
      <c r="F853" s="662" t="s">
        <v>2260</v>
      </c>
      <c r="G853" s="662">
        <v>35</v>
      </c>
      <c r="H853" s="662">
        <v>26.2</v>
      </c>
      <c r="I853" s="662">
        <v>138</v>
      </c>
      <c r="J853" s="662">
        <v>50.2</v>
      </c>
      <c r="K853" s="662">
        <v>992</v>
      </c>
      <c r="L853" s="662">
        <v>6.5</v>
      </c>
      <c r="M853" s="662">
        <v>2</v>
      </c>
      <c r="N853" s="662" t="s">
        <v>2261</v>
      </c>
      <c r="O853" s="662" t="s">
        <v>22</v>
      </c>
      <c r="P853" s="662" t="s">
        <v>40</v>
      </c>
      <c r="Q853" s="667">
        <f t="shared" si="155"/>
        <v>35.436667</v>
      </c>
      <c r="R853" s="667">
        <f t="shared" si="156"/>
        <v>138.83666700000001</v>
      </c>
      <c r="T853" s="668" t="s">
        <v>4605</v>
      </c>
      <c r="U853" s="668" t="s">
        <v>4605</v>
      </c>
      <c r="V853" s="668" t="s">
        <v>4605</v>
      </c>
      <c r="W853" s="668" t="s">
        <v>22</v>
      </c>
      <c r="X853" s="668" t="s">
        <v>22</v>
      </c>
      <c r="Y853" s="668" t="s">
        <v>22</v>
      </c>
      <c r="Z853" s="668" t="s">
        <v>22</v>
      </c>
      <c r="AB853" s="662" t="str">
        <f t="shared" si="146"/>
        <v>昭49.11.1</v>
      </c>
      <c r="AC853" s="662" t="str">
        <f t="shared" si="147"/>
        <v>昭52.12.27</v>
      </c>
      <c r="AD853" s="662" t="str">
        <f t="shared" si="150"/>
        <v>#</v>
      </c>
      <c r="AE853" s="662" t="str">
        <f t="shared" si="148"/>
        <v>昭52.12.27</v>
      </c>
      <c r="AF853" s="662" t="str">
        <f t="shared" si="151"/>
        <v>昭52.12.27</v>
      </c>
      <c r="AG853" s="662" t="str">
        <f t="shared" si="152"/>
        <v/>
      </c>
      <c r="AH853" s="662">
        <f t="shared" si="149"/>
        <v>9</v>
      </c>
      <c r="AI853" s="662" t="str">
        <f t="shared" si="153"/>
        <v>49</v>
      </c>
      <c r="AJ853" s="662" t="str">
        <f t="shared" si="154"/>
        <v>49_山中</v>
      </c>
      <c r="AK853" s="693" t="str">
        <f>IFERROR(VLOOKUP(AJ853,観測点コードリスト!$L$2:$N$1665,3,FALSE),"")</f>
        <v>0438</v>
      </c>
    </row>
    <row r="854" spans="1:37">
      <c r="A854" s="662" t="s">
        <v>2217</v>
      </c>
      <c r="B854" s="662">
        <v>49316</v>
      </c>
      <c r="C854" s="662" t="s">
        <v>17</v>
      </c>
      <c r="D854" s="662" t="s">
        <v>2262</v>
      </c>
      <c r="E854" s="662" t="s">
        <v>2263</v>
      </c>
      <c r="F854" s="662" t="s">
        <v>2264</v>
      </c>
      <c r="G854" s="662">
        <v>35</v>
      </c>
      <c r="H854" s="662">
        <v>17.3</v>
      </c>
      <c r="I854" s="662">
        <v>138</v>
      </c>
      <c r="J854" s="662">
        <v>26.7</v>
      </c>
      <c r="K854" s="662">
        <v>141</v>
      </c>
      <c r="L854" s="662">
        <v>9.3000000000000007</v>
      </c>
      <c r="M854" s="662">
        <v>1.5</v>
      </c>
      <c r="N854" s="662" t="s">
        <v>1677</v>
      </c>
      <c r="O854" s="662" t="s">
        <v>22</v>
      </c>
      <c r="P854" s="662" t="s">
        <v>22</v>
      </c>
      <c r="Q854" s="667">
        <f t="shared" si="155"/>
        <v>35.288333000000002</v>
      </c>
      <c r="R854" s="667">
        <f t="shared" si="156"/>
        <v>138.44499999999999</v>
      </c>
      <c r="T854" s="668" t="s">
        <v>4605</v>
      </c>
      <c r="U854" s="668" t="s">
        <v>4605</v>
      </c>
      <c r="V854" s="668" t="s">
        <v>4605</v>
      </c>
      <c r="W854" s="668" t="s">
        <v>22</v>
      </c>
      <c r="X854" s="668" t="s">
        <v>22</v>
      </c>
      <c r="Y854" s="668" t="s">
        <v>22</v>
      </c>
      <c r="Z854" s="668" t="s">
        <v>22</v>
      </c>
      <c r="AB854" s="662" t="str">
        <f t="shared" si="146"/>
        <v>昭49.11.1</v>
      </c>
      <c r="AC854" s="662" t="str">
        <f t="shared" si="147"/>
        <v>昭52.12.26</v>
      </c>
      <c r="AD854" s="662" t="str">
        <f t="shared" si="150"/>
        <v>#</v>
      </c>
      <c r="AE854" s="662" t="str">
        <f t="shared" si="148"/>
        <v>昭52.12.26</v>
      </c>
      <c r="AF854" s="662" t="str">
        <f t="shared" si="151"/>
        <v>昭52.12.26</v>
      </c>
      <c r="AG854" s="662" t="str">
        <f t="shared" si="152"/>
        <v/>
      </c>
      <c r="AH854" s="662">
        <f t="shared" si="149"/>
        <v>9</v>
      </c>
      <c r="AI854" s="662" t="str">
        <f t="shared" si="153"/>
        <v>49</v>
      </c>
      <c r="AJ854" s="662" t="str">
        <f t="shared" si="154"/>
        <v>49_南部</v>
      </c>
      <c r="AK854" s="693" t="str">
        <f>IFERROR(VLOOKUP(AJ854,観測点コードリスト!$L$2:$N$1665,3,FALSE),"")</f>
        <v>0439</v>
      </c>
    </row>
    <row r="855" spans="1:37" hidden="1">
      <c r="A855" s="662" t="s">
        <v>2217</v>
      </c>
      <c r="B855" s="662">
        <v>49900</v>
      </c>
      <c r="C855" s="662" t="s">
        <v>23</v>
      </c>
      <c r="D855" s="662" t="s">
        <v>2228</v>
      </c>
      <c r="E855" s="662" t="s">
        <v>2229</v>
      </c>
      <c r="F855" s="662" t="s">
        <v>2230</v>
      </c>
      <c r="G855" s="662">
        <v>35</v>
      </c>
      <c r="H855" s="662">
        <v>40</v>
      </c>
      <c r="I855" s="662">
        <v>138</v>
      </c>
      <c r="J855" s="662">
        <v>33.200000000000003</v>
      </c>
      <c r="K855" s="662">
        <v>273</v>
      </c>
      <c r="L855" s="662" t="s">
        <v>22</v>
      </c>
      <c r="M855" s="662" t="s">
        <v>22</v>
      </c>
      <c r="N855" s="662" t="s">
        <v>4671</v>
      </c>
      <c r="O855" s="662" t="s">
        <v>4740</v>
      </c>
      <c r="P855" s="662" t="s">
        <v>22</v>
      </c>
      <c r="Q855" s="667">
        <f t="shared" si="155"/>
        <v>35.666666999999997</v>
      </c>
      <c r="R855" s="667">
        <f t="shared" si="156"/>
        <v>138.55333300000001</v>
      </c>
      <c r="T855" s="668" t="s">
        <v>22</v>
      </c>
      <c r="U855" s="668" t="s">
        <v>22</v>
      </c>
      <c r="V855" s="668" t="s">
        <v>22</v>
      </c>
      <c r="W855" s="668" t="s">
        <v>22</v>
      </c>
      <c r="X855" s="668" t="s">
        <v>4605</v>
      </c>
      <c r="Y855" s="668" t="s">
        <v>22</v>
      </c>
      <c r="Z855" s="668" t="s">
        <v>22</v>
      </c>
      <c r="AB855" s="662" t="str">
        <f t="shared" si="146"/>
        <v>-</v>
      </c>
      <c r="AC855" s="662" t="str">
        <f t="shared" si="147"/>
        <v>平10.12.26</v>
      </c>
      <c r="AD855" s="662" t="str">
        <f t="shared" si="150"/>
        <v>平</v>
      </c>
      <c r="AE855" s="662" t="str">
        <f t="shared" si="148"/>
        <v>平10.12.26</v>
      </c>
      <c r="AF855" s="662" t="str">
        <f t="shared" si="151"/>
        <v>平10.12.26</v>
      </c>
      <c r="AG855" s="662" t="str">
        <f t="shared" si="152"/>
        <v/>
      </c>
      <c r="AH855" s="662">
        <f t="shared" si="149"/>
        <v>9</v>
      </c>
      <c r="AI855" s="662" t="str">
        <f t="shared" si="153"/>
        <v>49</v>
      </c>
      <c r="AJ855" s="662" t="str">
        <f t="shared" si="154"/>
        <v>49_甲府</v>
      </c>
      <c r="AK855" s="693" t="str">
        <f>IFERROR(VLOOKUP(AJ855,観測点コードリスト!$L$2:$N$1665,3,FALSE),"")</f>
        <v>47638</v>
      </c>
    </row>
    <row r="856" spans="1:37" hidden="1">
      <c r="A856" s="662" t="s">
        <v>2217</v>
      </c>
      <c r="B856" s="662">
        <v>49905</v>
      </c>
      <c r="C856" s="662" t="s">
        <v>23</v>
      </c>
      <c r="D856" s="662" t="s">
        <v>2254</v>
      </c>
      <c r="E856" s="662" t="s">
        <v>2255</v>
      </c>
      <c r="F856" s="662" t="s">
        <v>2256</v>
      </c>
      <c r="G856" s="662">
        <v>35</v>
      </c>
      <c r="H856" s="662">
        <v>30</v>
      </c>
      <c r="I856" s="662">
        <v>138</v>
      </c>
      <c r="J856" s="662">
        <v>45.6</v>
      </c>
      <c r="K856" s="662">
        <v>860</v>
      </c>
      <c r="L856" s="662" t="s">
        <v>22</v>
      </c>
      <c r="M856" s="662" t="s">
        <v>22</v>
      </c>
      <c r="N856" s="662" t="s">
        <v>4713</v>
      </c>
      <c r="O856" s="662" t="s">
        <v>4740</v>
      </c>
      <c r="P856" s="662" t="s">
        <v>22</v>
      </c>
      <c r="Q856" s="667">
        <f t="shared" si="155"/>
        <v>35.5</v>
      </c>
      <c r="R856" s="667">
        <f t="shared" si="156"/>
        <v>138.76</v>
      </c>
      <c r="T856" s="668" t="s">
        <v>22</v>
      </c>
      <c r="U856" s="668" t="s">
        <v>22</v>
      </c>
      <c r="V856" s="668" t="s">
        <v>22</v>
      </c>
      <c r="W856" s="668" t="s">
        <v>22</v>
      </c>
      <c r="X856" s="668" t="s">
        <v>4605</v>
      </c>
      <c r="Y856" s="668" t="s">
        <v>22</v>
      </c>
      <c r="Z856" s="668" t="s">
        <v>22</v>
      </c>
      <c r="AB856" s="662" t="str">
        <f t="shared" si="146"/>
        <v>-</v>
      </c>
      <c r="AC856" s="662" t="str">
        <f t="shared" si="147"/>
        <v>平15.10.31</v>
      </c>
      <c r="AD856" s="662" t="str">
        <f t="shared" si="150"/>
        <v>平</v>
      </c>
      <c r="AE856" s="662" t="str">
        <f t="shared" si="148"/>
        <v>平15.10.31</v>
      </c>
      <c r="AF856" s="662" t="str">
        <f t="shared" si="151"/>
        <v>平15.10.31</v>
      </c>
      <c r="AG856" s="662" t="str">
        <f t="shared" si="152"/>
        <v/>
      </c>
      <c r="AH856" s="662">
        <f t="shared" si="149"/>
        <v>9</v>
      </c>
      <c r="AI856" s="662" t="str">
        <f t="shared" si="153"/>
        <v>49</v>
      </c>
      <c r="AJ856" s="662" t="str">
        <f t="shared" si="154"/>
        <v>49_河口湖</v>
      </c>
      <c r="AK856" s="693" t="str">
        <f>IFERROR(VLOOKUP(AJ856,観測点コードリスト!$L$2:$N$1665,3,FALSE),"")</f>
        <v>47640</v>
      </c>
    </row>
    <row r="857" spans="1:37" hidden="1">
      <c r="A857" s="662" t="s">
        <v>1937</v>
      </c>
      <c r="B857" s="662">
        <v>50056</v>
      </c>
      <c r="C857" s="662" t="s">
        <v>72</v>
      </c>
      <c r="D857" s="662" t="s">
        <v>2265</v>
      </c>
      <c r="E857" s="662" t="s">
        <v>2266</v>
      </c>
      <c r="F857" s="662" t="s">
        <v>2267</v>
      </c>
      <c r="G857" s="662">
        <v>35</v>
      </c>
      <c r="H857" s="662">
        <v>18.7</v>
      </c>
      <c r="I857" s="662">
        <v>138</v>
      </c>
      <c r="J857" s="662">
        <v>34.700000000000003</v>
      </c>
      <c r="K857" s="662">
        <v>530</v>
      </c>
      <c r="L857" s="662" t="s">
        <v>22</v>
      </c>
      <c r="M857" s="662" t="s">
        <v>22</v>
      </c>
      <c r="N857" s="662" t="s">
        <v>266</v>
      </c>
      <c r="O857" s="662" t="s">
        <v>22</v>
      </c>
      <c r="P857" s="662" t="s">
        <v>22</v>
      </c>
      <c r="Q857" s="667">
        <f t="shared" si="155"/>
        <v>35.311667</v>
      </c>
      <c r="R857" s="667">
        <f t="shared" si="156"/>
        <v>138.57833299999999</v>
      </c>
      <c r="T857" s="668" t="s">
        <v>4605</v>
      </c>
      <c r="U857" s="668" t="s">
        <v>22</v>
      </c>
      <c r="V857" s="668" t="s">
        <v>22</v>
      </c>
      <c r="W857" s="668" t="s">
        <v>22</v>
      </c>
      <c r="X857" s="668" t="s">
        <v>22</v>
      </c>
      <c r="Y857" s="668" t="s">
        <v>22</v>
      </c>
      <c r="Z857" s="668" t="s">
        <v>22</v>
      </c>
      <c r="AB857" s="662" t="str">
        <f t="shared" si="146"/>
        <v>昭49.11.1</v>
      </c>
      <c r="AC857" s="662" t="str">
        <f t="shared" si="147"/>
        <v>-</v>
      </c>
      <c r="AD857" s="662" t="str">
        <f t="shared" si="150"/>
        <v>#</v>
      </c>
      <c r="AE857" s="662" t="str">
        <f t="shared" si="148"/>
        <v/>
      </c>
      <c r="AF857" s="662" t="str">
        <f t="shared" si="151"/>
        <v/>
      </c>
      <c r="AG857" s="662" t="str">
        <f t="shared" si="152"/>
        <v/>
      </c>
      <c r="AH857" s="662">
        <f t="shared" si="149"/>
        <v>0</v>
      </c>
      <c r="AI857" s="662" t="str">
        <f t="shared" si="153"/>
        <v>50</v>
      </c>
      <c r="AJ857" s="662" t="str">
        <f t="shared" si="154"/>
        <v>50_白糸</v>
      </c>
      <c r="AK857" s="693" t="str">
        <f>IFERROR(VLOOKUP(AJ857,観測点コードリスト!$L$2:$N$1665,3,FALSE),"")</f>
        <v>0440</v>
      </c>
    </row>
    <row r="858" spans="1:37" hidden="1">
      <c r="A858" s="662" t="s">
        <v>1937</v>
      </c>
      <c r="B858" s="662">
        <v>50066</v>
      </c>
      <c r="C858" s="662" t="s">
        <v>23</v>
      </c>
      <c r="D858" s="662" t="s">
        <v>1938</v>
      </c>
      <c r="E858" s="662" t="s">
        <v>1939</v>
      </c>
      <c r="F858" s="662" t="s">
        <v>1940</v>
      </c>
      <c r="G858" s="662">
        <v>35</v>
      </c>
      <c r="H858" s="662">
        <v>21.6</v>
      </c>
      <c r="I858" s="662">
        <v>138</v>
      </c>
      <c r="J858" s="662">
        <v>43.6</v>
      </c>
      <c r="K858" s="662">
        <v>3775</v>
      </c>
      <c r="L858" s="662" t="s">
        <v>22</v>
      </c>
      <c r="M858" s="662" t="s">
        <v>22</v>
      </c>
      <c r="N858" s="662" t="s">
        <v>1941</v>
      </c>
      <c r="O858" s="662" t="s">
        <v>22</v>
      </c>
      <c r="P858" s="662" t="s">
        <v>1942</v>
      </c>
      <c r="Q858" s="667">
        <f t="shared" si="155"/>
        <v>35.36</v>
      </c>
      <c r="R858" s="667">
        <f t="shared" si="156"/>
        <v>138.72666699999999</v>
      </c>
      <c r="T858" s="668" t="s">
        <v>22</v>
      </c>
      <c r="U858" s="668" t="s">
        <v>4605</v>
      </c>
      <c r="V858" s="668" t="s">
        <v>22</v>
      </c>
      <c r="W858" s="668" t="s">
        <v>22</v>
      </c>
      <c r="X858" s="668" t="s">
        <v>22</v>
      </c>
      <c r="Y858" s="668" t="s">
        <v>4605</v>
      </c>
      <c r="Z858" s="668" t="s">
        <v>22</v>
      </c>
      <c r="AB858" s="662" t="str">
        <f t="shared" si="146"/>
        <v>-</v>
      </c>
      <c r="AC858" s="662" t="str">
        <f t="shared" si="147"/>
        <v>平16.8.26</v>
      </c>
      <c r="AD858" s="662" t="str">
        <f t="shared" si="150"/>
        <v>平</v>
      </c>
      <c r="AE858" s="662" t="str">
        <f t="shared" si="148"/>
        <v>平16.8.26</v>
      </c>
      <c r="AF858" s="662" t="str">
        <f t="shared" si="151"/>
        <v>平16.8.26</v>
      </c>
      <c r="AG858" s="662" t="str">
        <f t="shared" si="152"/>
        <v/>
      </c>
      <c r="AH858" s="662">
        <f t="shared" si="149"/>
        <v>8</v>
      </c>
      <c r="AI858" s="662" t="str">
        <f t="shared" si="153"/>
        <v>50</v>
      </c>
      <c r="AJ858" s="662" t="str">
        <f t="shared" si="154"/>
        <v>50_富士山</v>
      </c>
      <c r="AK858" s="693" t="str">
        <f>IFERROR(VLOOKUP(AJ858,観測点コードリスト!$L$2:$N$1665,3,FALSE),"")</f>
        <v>47639</v>
      </c>
    </row>
    <row r="859" spans="1:37">
      <c r="A859" s="662" t="s">
        <v>1937</v>
      </c>
      <c r="B859" s="662">
        <v>50106</v>
      </c>
      <c r="C859" s="662" t="s">
        <v>17</v>
      </c>
      <c r="D859" s="662" t="s">
        <v>2268</v>
      </c>
      <c r="E859" s="662" t="s">
        <v>2269</v>
      </c>
      <c r="F859" s="662" t="s">
        <v>2270</v>
      </c>
      <c r="G859" s="662">
        <v>35</v>
      </c>
      <c r="H859" s="662">
        <v>13</v>
      </c>
      <c r="I859" s="662">
        <v>138</v>
      </c>
      <c r="J859" s="662">
        <v>13.3</v>
      </c>
      <c r="K859" s="662">
        <v>755</v>
      </c>
      <c r="L859" s="662">
        <v>10</v>
      </c>
      <c r="M859" s="662">
        <v>1.5</v>
      </c>
      <c r="N859" s="662" t="s">
        <v>2271</v>
      </c>
      <c r="O859" s="662" t="s">
        <v>22</v>
      </c>
      <c r="P859" s="662" t="s">
        <v>40</v>
      </c>
      <c r="Q859" s="667">
        <f t="shared" si="155"/>
        <v>35.216667000000001</v>
      </c>
      <c r="R859" s="667">
        <f t="shared" si="156"/>
        <v>138.221667</v>
      </c>
      <c r="T859" s="668" t="s">
        <v>4605</v>
      </c>
      <c r="U859" s="668" t="s">
        <v>4605</v>
      </c>
      <c r="V859" s="668" t="s">
        <v>4605</v>
      </c>
      <c r="W859" s="668" t="s">
        <v>22</v>
      </c>
      <c r="X859" s="668" t="s">
        <v>22</v>
      </c>
      <c r="Y859" s="668" t="s">
        <v>22</v>
      </c>
      <c r="Z859" s="668" t="s">
        <v>22</v>
      </c>
      <c r="AB859" s="662" t="str">
        <f t="shared" si="146"/>
        <v>昭53.12.25</v>
      </c>
      <c r="AC859" s="662" t="str">
        <f t="shared" si="147"/>
        <v>昭53.12.25</v>
      </c>
      <c r="AD859" s="662" t="str">
        <f t="shared" si="150"/>
        <v>昭</v>
      </c>
      <c r="AE859" s="662" t="str">
        <f t="shared" si="148"/>
        <v>昭53.12.25</v>
      </c>
      <c r="AF859" s="662" t="str">
        <f t="shared" si="151"/>
        <v>昭53.12.25</v>
      </c>
      <c r="AG859" s="662" t="str">
        <f t="shared" si="152"/>
        <v/>
      </c>
      <c r="AH859" s="662">
        <f t="shared" si="149"/>
        <v>9</v>
      </c>
      <c r="AI859" s="662" t="str">
        <f t="shared" si="153"/>
        <v>50</v>
      </c>
      <c r="AJ859" s="662" t="str">
        <f t="shared" si="154"/>
        <v>50_井川</v>
      </c>
      <c r="AK859" s="693" t="str">
        <f>IFERROR(VLOOKUP(AJ859,観測点コードリスト!$L$2:$N$1665,3,FALSE),"")</f>
        <v>1338</v>
      </c>
    </row>
    <row r="860" spans="1:37" hidden="1">
      <c r="A860" s="662" t="s">
        <v>1937</v>
      </c>
      <c r="B860" s="662">
        <v>50112</v>
      </c>
      <c r="C860" s="662" t="s">
        <v>72</v>
      </c>
      <c r="D860" s="662" t="s">
        <v>2272</v>
      </c>
      <c r="E860" s="662" t="s">
        <v>2273</v>
      </c>
      <c r="F860" s="662" t="s">
        <v>2274</v>
      </c>
      <c r="G860" s="662">
        <v>35</v>
      </c>
      <c r="H860" s="662">
        <v>12.4</v>
      </c>
      <c r="I860" s="662">
        <v>138</v>
      </c>
      <c r="J860" s="662">
        <v>22.1</v>
      </c>
      <c r="K860" s="662">
        <v>585</v>
      </c>
      <c r="L860" s="662" t="s">
        <v>22</v>
      </c>
      <c r="M860" s="662" t="s">
        <v>22</v>
      </c>
      <c r="N860" s="662" t="s">
        <v>2275</v>
      </c>
      <c r="O860" s="662" t="s">
        <v>22</v>
      </c>
      <c r="P860" s="662" t="s">
        <v>22</v>
      </c>
      <c r="Q860" s="667">
        <f t="shared" si="155"/>
        <v>35.206667000000003</v>
      </c>
      <c r="R860" s="667">
        <f t="shared" si="156"/>
        <v>138.36833300000001</v>
      </c>
      <c r="T860" s="668" t="s">
        <v>4605</v>
      </c>
      <c r="U860" s="668" t="s">
        <v>22</v>
      </c>
      <c r="V860" s="668" t="s">
        <v>22</v>
      </c>
      <c r="W860" s="668" t="s">
        <v>22</v>
      </c>
      <c r="X860" s="668" t="s">
        <v>22</v>
      </c>
      <c r="Y860" s="668" t="s">
        <v>22</v>
      </c>
      <c r="Z860" s="668" t="s">
        <v>22</v>
      </c>
      <c r="AB860" s="692" t="str">
        <f t="shared" si="146"/>
        <v>令2.1.28</v>
      </c>
      <c r="AC860" s="692" t="str">
        <f t="shared" si="147"/>
        <v>令2.1.28</v>
      </c>
      <c r="AD860" s="662" t="str">
        <f t="shared" si="150"/>
        <v>令</v>
      </c>
      <c r="AE860" s="662" t="str">
        <f t="shared" si="148"/>
        <v>令2.1.28</v>
      </c>
      <c r="AF860" s="662" t="str">
        <f t="shared" si="151"/>
        <v>令2.1.28</v>
      </c>
      <c r="AG860" s="662" t="str">
        <f t="shared" si="152"/>
        <v/>
      </c>
      <c r="AH860" s="662">
        <f t="shared" si="149"/>
        <v>7</v>
      </c>
      <c r="AI860" s="662" t="str">
        <f t="shared" si="153"/>
        <v>50</v>
      </c>
      <c r="AJ860" s="662" t="str">
        <f t="shared" si="154"/>
        <v>50_有東木</v>
      </c>
      <c r="AK860" s="696">
        <v>1668</v>
      </c>
    </row>
    <row r="861" spans="1:37" ht="18.75" customHeight="1">
      <c r="A861" s="662" t="s">
        <v>1937</v>
      </c>
      <c r="B861" s="662">
        <v>50136</v>
      </c>
      <c r="C861" s="662" t="s">
        <v>17</v>
      </c>
      <c r="D861" s="662" t="s">
        <v>2276</v>
      </c>
      <c r="E861" s="662" t="s">
        <v>2277</v>
      </c>
      <c r="F861" s="662" t="s">
        <v>2278</v>
      </c>
      <c r="G861" s="662">
        <v>35</v>
      </c>
      <c r="H861" s="662">
        <v>18.3</v>
      </c>
      <c r="I861" s="662">
        <v>138</v>
      </c>
      <c r="J861" s="662">
        <v>55.6</v>
      </c>
      <c r="K861" s="662">
        <v>472</v>
      </c>
      <c r="L861" s="662">
        <v>10</v>
      </c>
      <c r="M861" s="662">
        <v>1.5</v>
      </c>
      <c r="N861" s="662" t="s">
        <v>1342</v>
      </c>
      <c r="O861" s="662" t="s">
        <v>22</v>
      </c>
      <c r="P861" s="662" t="s">
        <v>40</v>
      </c>
      <c r="Q861" s="667">
        <f t="shared" si="155"/>
        <v>35.305</v>
      </c>
      <c r="R861" s="667">
        <f t="shared" si="156"/>
        <v>138.92666700000001</v>
      </c>
      <c r="T861" s="668" t="s">
        <v>4605</v>
      </c>
      <c r="U861" s="668" t="s">
        <v>4605</v>
      </c>
      <c r="V861" s="668" t="s">
        <v>4605</v>
      </c>
      <c r="W861" s="668" t="s">
        <v>22</v>
      </c>
      <c r="X861" s="668" t="s">
        <v>22</v>
      </c>
      <c r="Y861" s="668" t="s">
        <v>22</v>
      </c>
      <c r="Z861" s="668" t="s">
        <v>22</v>
      </c>
      <c r="AB861" s="662" t="str">
        <f t="shared" si="146"/>
        <v>昭49.11.1</v>
      </c>
      <c r="AC861" s="662" t="str">
        <f t="shared" si="147"/>
        <v>昭51.11.29</v>
      </c>
      <c r="AD861" s="662" t="str">
        <f t="shared" si="150"/>
        <v>#</v>
      </c>
      <c r="AE861" s="662" t="str">
        <f t="shared" si="148"/>
        <v>昭51.11.29</v>
      </c>
      <c r="AF861" s="662" t="str">
        <f t="shared" si="151"/>
        <v>昭51.11.29</v>
      </c>
      <c r="AG861" s="662" t="str">
        <f t="shared" si="152"/>
        <v/>
      </c>
      <c r="AH861" s="662">
        <f t="shared" si="149"/>
        <v>9</v>
      </c>
      <c r="AI861" s="662" t="str">
        <f t="shared" si="153"/>
        <v>50</v>
      </c>
      <c r="AJ861" s="662" t="str">
        <f t="shared" si="154"/>
        <v>50_御殿場</v>
      </c>
      <c r="AK861" s="693" t="str">
        <f>IFERROR(VLOOKUP(AJ861,観測点コードリスト!$L$2:$N$1665,3,FALSE),"")</f>
        <v>0441</v>
      </c>
    </row>
    <row r="862" spans="1:37">
      <c r="A862" s="662" t="s">
        <v>1937</v>
      </c>
      <c r="B862" s="662">
        <v>50196</v>
      </c>
      <c r="C862" s="662" t="s">
        <v>17</v>
      </c>
      <c r="D862" s="662" t="s">
        <v>2279</v>
      </c>
      <c r="E862" s="662" t="s">
        <v>2280</v>
      </c>
      <c r="F862" s="662" t="s">
        <v>2281</v>
      </c>
      <c r="G862" s="662">
        <v>35</v>
      </c>
      <c r="H862" s="662">
        <v>11.1</v>
      </c>
      <c r="I862" s="662">
        <v>138</v>
      </c>
      <c r="J862" s="662">
        <v>39.799999999999997</v>
      </c>
      <c r="K862" s="662">
        <v>66</v>
      </c>
      <c r="L862" s="662">
        <v>10</v>
      </c>
      <c r="M862" s="662">
        <v>1.5</v>
      </c>
      <c r="N862" s="662" t="s">
        <v>2282</v>
      </c>
      <c r="O862" s="662" t="s">
        <v>22</v>
      </c>
      <c r="P862" s="662" t="s">
        <v>40</v>
      </c>
      <c r="Q862" s="667">
        <f t="shared" si="155"/>
        <v>35.185000000000002</v>
      </c>
      <c r="R862" s="667">
        <f t="shared" si="156"/>
        <v>138.66333299999999</v>
      </c>
      <c r="T862" s="668" t="s">
        <v>4605</v>
      </c>
      <c r="U862" s="668" t="s">
        <v>4605</v>
      </c>
      <c r="V862" s="668" t="s">
        <v>4605</v>
      </c>
      <c r="W862" s="668" t="s">
        <v>22</v>
      </c>
      <c r="X862" s="668" t="s">
        <v>22</v>
      </c>
      <c r="Y862" s="668" t="s">
        <v>22</v>
      </c>
      <c r="Z862" s="668" t="s">
        <v>22</v>
      </c>
      <c r="AB862" s="662" t="str">
        <f t="shared" si="146"/>
        <v>昭49.11.1</v>
      </c>
      <c r="AC862" s="662" t="str">
        <f t="shared" si="147"/>
        <v>昭53.12.26</v>
      </c>
      <c r="AD862" s="662" t="str">
        <f t="shared" si="150"/>
        <v>#</v>
      </c>
      <c r="AE862" s="662" t="str">
        <f t="shared" si="148"/>
        <v>昭53.12.26</v>
      </c>
      <c r="AF862" s="662" t="str">
        <f t="shared" si="151"/>
        <v>昭53.12.26</v>
      </c>
      <c r="AG862" s="662" t="str">
        <f t="shared" si="152"/>
        <v/>
      </c>
      <c r="AH862" s="662">
        <f t="shared" si="149"/>
        <v>9</v>
      </c>
      <c r="AI862" s="662" t="str">
        <f t="shared" si="153"/>
        <v>50</v>
      </c>
      <c r="AJ862" s="662" t="str">
        <f t="shared" si="154"/>
        <v>50_富士</v>
      </c>
      <c r="AK862" s="693" t="str">
        <f>IFERROR(VLOOKUP(AJ862,観測点コードリスト!$L$2:$N$1665,3,FALSE),"")</f>
        <v>0442</v>
      </c>
    </row>
    <row r="863" spans="1:37">
      <c r="A863" s="662" t="s">
        <v>1937</v>
      </c>
      <c r="B863" s="662">
        <v>50206</v>
      </c>
      <c r="C863" s="662" t="s">
        <v>23</v>
      </c>
      <c r="D863" s="662" t="s">
        <v>2283</v>
      </c>
      <c r="E863" s="662" t="s">
        <v>2284</v>
      </c>
      <c r="F863" s="662" t="s">
        <v>2285</v>
      </c>
      <c r="G863" s="662">
        <v>35</v>
      </c>
      <c r="H863" s="662">
        <v>6.8</v>
      </c>
      <c r="I863" s="662">
        <v>138</v>
      </c>
      <c r="J863" s="662">
        <v>55.5</v>
      </c>
      <c r="K863" s="662">
        <v>21</v>
      </c>
      <c r="L863" s="662">
        <v>15.8</v>
      </c>
      <c r="M863" s="662" t="s">
        <v>22</v>
      </c>
      <c r="N863" s="662" t="s">
        <v>2286</v>
      </c>
      <c r="O863" s="662" t="s">
        <v>22</v>
      </c>
      <c r="P863" s="662" t="s">
        <v>22</v>
      </c>
      <c r="Q863" s="667">
        <f t="shared" si="155"/>
        <v>35.113332999999997</v>
      </c>
      <c r="R863" s="667">
        <f t="shared" si="156"/>
        <v>138.92500000000001</v>
      </c>
      <c r="T863" s="668" t="s">
        <v>4605</v>
      </c>
      <c r="U863" s="668" t="s">
        <v>4605</v>
      </c>
      <c r="V863" s="668" t="s">
        <v>4605</v>
      </c>
      <c r="W863" s="668" t="s">
        <v>22</v>
      </c>
      <c r="X863" s="668" t="s">
        <v>22</v>
      </c>
      <c r="Y863" s="668" t="s">
        <v>4605</v>
      </c>
      <c r="Z863" s="668" t="s">
        <v>22</v>
      </c>
      <c r="AB863" s="662" t="str">
        <f t="shared" si="146"/>
        <v>昭49.11.1</v>
      </c>
      <c r="AC863" s="662" t="str">
        <f t="shared" si="147"/>
        <v>昭50.12.13</v>
      </c>
      <c r="AD863" s="662" t="str">
        <f t="shared" si="150"/>
        <v>#</v>
      </c>
      <c r="AE863" s="662" t="str">
        <f t="shared" si="148"/>
        <v>昭50.12.13</v>
      </c>
      <c r="AF863" s="662" t="str">
        <f t="shared" si="151"/>
        <v>昭50.12.13</v>
      </c>
      <c r="AG863" s="662" t="str">
        <f t="shared" si="152"/>
        <v/>
      </c>
      <c r="AH863" s="662">
        <f t="shared" si="149"/>
        <v>9</v>
      </c>
      <c r="AI863" s="662" t="str">
        <f t="shared" si="153"/>
        <v>50</v>
      </c>
      <c r="AJ863" s="662" t="str">
        <f t="shared" si="154"/>
        <v>50_三島</v>
      </c>
      <c r="AK863" s="693" t="str">
        <f>IFERROR(VLOOKUP(AJ863,観測点コードリスト!$L$2:$N$1665,3,FALSE),"")</f>
        <v>47657</v>
      </c>
    </row>
    <row r="864" spans="1:37" ht="18.75" customHeight="1">
      <c r="A864" s="662" t="s">
        <v>1937</v>
      </c>
      <c r="B864" s="662">
        <v>50211</v>
      </c>
      <c r="C864" s="662" t="s">
        <v>2287</v>
      </c>
      <c r="D864" s="662" t="s">
        <v>2288</v>
      </c>
      <c r="E864" s="662" t="s">
        <v>2289</v>
      </c>
      <c r="F864" s="662" t="s">
        <v>2290</v>
      </c>
      <c r="G864" s="662">
        <v>35</v>
      </c>
      <c r="H864" s="662">
        <v>6.9</v>
      </c>
      <c r="I864" s="662">
        <v>139</v>
      </c>
      <c r="J864" s="662">
        <v>5</v>
      </c>
      <c r="K864" s="662">
        <v>144</v>
      </c>
      <c r="L864" s="662">
        <v>5.5</v>
      </c>
      <c r="M864" s="662">
        <v>1.5</v>
      </c>
      <c r="N864" s="662" t="s">
        <v>2291</v>
      </c>
      <c r="O864" s="662" t="s">
        <v>22</v>
      </c>
      <c r="P864" s="662" t="s">
        <v>2292</v>
      </c>
      <c r="Q864" s="667">
        <f t="shared" si="155"/>
        <v>35.115000000000002</v>
      </c>
      <c r="R864" s="667">
        <f t="shared" si="156"/>
        <v>139.08333300000001</v>
      </c>
      <c r="T864" s="668" t="s">
        <v>4605</v>
      </c>
      <c r="U864" s="668" t="s">
        <v>4605</v>
      </c>
      <c r="V864" s="668" t="s">
        <v>4605</v>
      </c>
      <c r="W864" s="668" t="s">
        <v>22</v>
      </c>
      <c r="X864" s="668" t="s">
        <v>22</v>
      </c>
      <c r="Y864" s="668" t="s">
        <v>22</v>
      </c>
      <c r="Z864" s="668" t="s">
        <v>22</v>
      </c>
      <c r="AB864" s="692" t="str">
        <f t="shared" si="146"/>
        <v>令3.7.7</v>
      </c>
      <c r="AC864" s="692" t="str">
        <f t="shared" si="147"/>
        <v>令3.7.7</v>
      </c>
      <c r="AD864" s="662" t="str">
        <f t="shared" si="150"/>
        <v>令</v>
      </c>
      <c r="AE864" s="662" t="str">
        <f t="shared" si="148"/>
        <v>令3.7.7</v>
      </c>
      <c r="AF864" s="662" t="str">
        <f t="shared" si="151"/>
        <v>令3.7.7</v>
      </c>
      <c r="AG864" s="662" t="str">
        <f t="shared" si="152"/>
        <v/>
      </c>
      <c r="AH864" s="662">
        <f t="shared" si="149"/>
        <v>6</v>
      </c>
      <c r="AI864" s="662" t="str">
        <f t="shared" si="153"/>
        <v>50</v>
      </c>
      <c r="AJ864" s="662" t="str">
        <f t="shared" si="154"/>
        <v>50_熱海伊豆山</v>
      </c>
      <c r="AK864" s="696">
        <v>1673</v>
      </c>
    </row>
    <row r="865" spans="1:37">
      <c r="A865" s="662" t="s">
        <v>1937</v>
      </c>
      <c r="B865" s="662">
        <v>50226</v>
      </c>
      <c r="C865" s="662" t="s">
        <v>17</v>
      </c>
      <c r="D865" s="662" t="s">
        <v>2293</v>
      </c>
      <c r="E865" s="662" t="s">
        <v>2294</v>
      </c>
      <c r="F865" s="662" t="s">
        <v>2295</v>
      </c>
      <c r="G865" s="662">
        <v>35</v>
      </c>
      <c r="H865" s="662">
        <v>3.4</v>
      </c>
      <c r="I865" s="662">
        <v>137</v>
      </c>
      <c r="J865" s="662">
        <v>45.7</v>
      </c>
      <c r="K865" s="662">
        <v>150</v>
      </c>
      <c r="L865" s="662">
        <v>10</v>
      </c>
      <c r="M865" s="662">
        <v>1.5</v>
      </c>
      <c r="N865" s="662" t="s">
        <v>2296</v>
      </c>
      <c r="O865" s="662" t="s">
        <v>22</v>
      </c>
      <c r="P865" s="662" t="s">
        <v>40</v>
      </c>
      <c r="Q865" s="667">
        <f t="shared" si="155"/>
        <v>35.056666999999997</v>
      </c>
      <c r="R865" s="667">
        <f t="shared" si="156"/>
        <v>137.76166699999999</v>
      </c>
      <c r="T865" s="668" t="s">
        <v>4605</v>
      </c>
      <c r="U865" s="668" t="s">
        <v>4605</v>
      </c>
      <c r="V865" s="668" t="s">
        <v>4605</v>
      </c>
      <c r="W865" s="668" t="s">
        <v>22</v>
      </c>
      <c r="X865" s="668" t="s">
        <v>22</v>
      </c>
      <c r="Y865" s="668" t="s">
        <v>22</v>
      </c>
      <c r="Z865" s="668" t="s">
        <v>22</v>
      </c>
      <c r="AB865" s="662" t="str">
        <f t="shared" si="146"/>
        <v>昭50.5.13</v>
      </c>
      <c r="AC865" s="662" t="str">
        <f t="shared" si="147"/>
        <v>昭53.12.20</v>
      </c>
      <c r="AD865" s="662" t="str">
        <f t="shared" si="150"/>
        <v>(</v>
      </c>
      <c r="AE865" s="662" t="str">
        <f t="shared" si="148"/>
        <v>(昭50.5.13)昭53.12.20</v>
      </c>
      <c r="AF865" s="662" t="str">
        <f t="shared" si="151"/>
        <v>昭50.5.13)昭53.12.20</v>
      </c>
      <c r="AG865" s="662">
        <f t="shared" si="152"/>
        <v>9</v>
      </c>
      <c r="AH865" s="662">
        <f t="shared" si="149"/>
        <v>18</v>
      </c>
      <c r="AI865" s="662" t="str">
        <f t="shared" si="153"/>
        <v>50</v>
      </c>
      <c r="AJ865" s="662" t="str">
        <f t="shared" si="154"/>
        <v>50_佐久間</v>
      </c>
      <c r="AK865" s="693" t="str">
        <f>IFERROR(VLOOKUP(AJ865,観測点コードリスト!$L$2:$N$1665,3,FALSE),"")</f>
        <v>0986</v>
      </c>
    </row>
    <row r="866" spans="1:37" hidden="1">
      <c r="A866" s="662" t="s">
        <v>1937</v>
      </c>
      <c r="B866" s="662">
        <v>50232</v>
      </c>
      <c r="C866" s="662" t="s">
        <v>72</v>
      </c>
      <c r="D866" s="662" t="s">
        <v>2297</v>
      </c>
      <c r="E866" s="662" t="s">
        <v>2298</v>
      </c>
      <c r="F866" s="662" t="s">
        <v>2299</v>
      </c>
      <c r="G866" s="662">
        <v>35</v>
      </c>
      <c r="H866" s="662">
        <v>0.7</v>
      </c>
      <c r="I866" s="662">
        <v>137</v>
      </c>
      <c r="J866" s="662">
        <v>56.7</v>
      </c>
      <c r="K866" s="662">
        <v>486</v>
      </c>
      <c r="L866" s="662" t="s">
        <v>22</v>
      </c>
      <c r="M866" s="662" t="s">
        <v>22</v>
      </c>
      <c r="N866" s="662" t="s">
        <v>2300</v>
      </c>
      <c r="O866" s="662" t="s">
        <v>22</v>
      </c>
      <c r="P866" s="662" t="s">
        <v>22</v>
      </c>
      <c r="Q866" s="667">
        <f t="shared" si="155"/>
        <v>35.011667000000003</v>
      </c>
      <c r="R866" s="667">
        <f t="shared" si="156"/>
        <v>137.94499999999999</v>
      </c>
      <c r="T866" s="668" t="s">
        <v>4605</v>
      </c>
      <c r="U866" s="668" t="s">
        <v>22</v>
      </c>
      <c r="V866" s="668" t="s">
        <v>22</v>
      </c>
      <c r="W866" s="668" t="s">
        <v>22</v>
      </c>
      <c r="X866" s="668" t="s">
        <v>22</v>
      </c>
      <c r="Y866" s="668" t="s">
        <v>22</v>
      </c>
      <c r="Z866" s="668" t="s">
        <v>22</v>
      </c>
      <c r="AB866" s="662" t="str">
        <f t="shared" si="146"/>
        <v>平28.9.28</v>
      </c>
      <c r="AC866" s="662" t="str">
        <f t="shared" si="147"/>
        <v>平28.9.28</v>
      </c>
      <c r="AD866" s="662" t="str">
        <f t="shared" si="150"/>
        <v>平</v>
      </c>
      <c r="AE866" s="662" t="str">
        <f t="shared" si="148"/>
        <v>平28.9.28</v>
      </c>
      <c r="AF866" s="662" t="str">
        <f t="shared" si="151"/>
        <v>平28.9.28</v>
      </c>
      <c r="AG866" s="662" t="str">
        <f t="shared" si="152"/>
        <v/>
      </c>
      <c r="AH866" s="662">
        <f t="shared" si="149"/>
        <v>8</v>
      </c>
      <c r="AI866" s="662" t="str">
        <f t="shared" si="153"/>
        <v>50</v>
      </c>
      <c r="AJ866" s="662" t="str">
        <f t="shared" si="154"/>
        <v>50_春野</v>
      </c>
      <c r="AK866" s="693" t="str">
        <f>IFERROR(VLOOKUP(AJ866,観測点コードリスト!$L$2:$N$1665,3,FALSE),"")</f>
        <v>1662</v>
      </c>
    </row>
    <row r="867" spans="1:37" ht="18.75" customHeight="1">
      <c r="A867" s="662" t="s">
        <v>1937</v>
      </c>
      <c r="B867" s="662">
        <v>50241</v>
      </c>
      <c r="C867" s="662" t="s">
        <v>17</v>
      </c>
      <c r="D867" s="662" t="s">
        <v>2301</v>
      </c>
      <c r="E867" s="662" t="s">
        <v>2302</v>
      </c>
      <c r="F867" s="662" t="s">
        <v>2303</v>
      </c>
      <c r="G867" s="662">
        <v>35</v>
      </c>
      <c r="H867" s="662">
        <v>6.1</v>
      </c>
      <c r="I867" s="662">
        <v>138</v>
      </c>
      <c r="J867" s="662">
        <v>7.7</v>
      </c>
      <c r="K867" s="662">
        <v>290</v>
      </c>
      <c r="L867" s="662">
        <v>10</v>
      </c>
      <c r="M867" s="662">
        <v>1.5</v>
      </c>
      <c r="N867" s="662" t="s">
        <v>1794</v>
      </c>
      <c r="O867" s="662" t="s">
        <v>22</v>
      </c>
      <c r="P867" s="662" t="s">
        <v>40</v>
      </c>
      <c r="Q867" s="667">
        <f t="shared" si="155"/>
        <v>35.101666999999999</v>
      </c>
      <c r="R867" s="667">
        <f t="shared" si="156"/>
        <v>138.128333</v>
      </c>
      <c r="T867" s="668" t="s">
        <v>4605</v>
      </c>
      <c r="U867" s="668" t="s">
        <v>4605</v>
      </c>
      <c r="V867" s="668" t="s">
        <v>4605</v>
      </c>
      <c r="W867" s="668" t="s">
        <v>22</v>
      </c>
      <c r="X867" s="668" t="s">
        <v>22</v>
      </c>
      <c r="Y867" s="668" t="s">
        <v>22</v>
      </c>
      <c r="Z867" s="668" t="s">
        <v>22</v>
      </c>
      <c r="AB867" s="662" t="str">
        <f t="shared" si="146"/>
        <v>昭49.11.1</v>
      </c>
      <c r="AC867" s="662" t="str">
        <f t="shared" si="147"/>
        <v>昭53.12.22</v>
      </c>
      <c r="AD867" s="662" t="str">
        <f t="shared" si="150"/>
        <v>#</v>
      </c>
      <c r="AE867" s="662" t="str">
        <f t="shared" si="148"/>
        <v>昭53.12.22</v>
      </c>
      <c r="AF867" s="662" t="str">
        <f t="shared" si="151"/>
        <v>昭53.12.22</v>
      </c>
      <c r="AG867" s="662" t="str">
        <f t="shared" si="152"/>
        <v/>
      </c>
      <c r="AH867" s="662">
        <f t="shared" si="149"/>
        <v>9</v>
      </c>
      <c r="AI867" s="662" t="str">
        <f t="shared" si="153"/>
        <v>50</v>
      </c>
      <c r="AJ867" s="662" t="str">
        <f t="shared" si="154"/>
        <v>50_川根本町</v>
      </c>
      <c r="AK867" s="693" t="str">
        <f>IFERROR(VLOOKUP(AJ867,観測点コードリスト!$L$2:$N$1665,3,FALSE),"")</f>
        <v>0445</v>
      </c>
    </row>
    <row r="868" spans="1:37" ht="18.75" hidden="1" customHeight="1">
      <c r="A868" s="662" t="s">
        <v>1937</v>
      </c>
      <c r="B868" s="662">
        <v>50247</v>
      </c>
      <c r="C868" s="662" t="s">
        <v>72</v>
      </c>
      <c r="D868" s="662" t="s">
        <v>2304</v>
      </c>
      <c r="E868" s="662" t="s">
        <v>2305</v>
      </c>
      <c r="F868" s="662" t="s">
        <v>2306</v>
      </c>
      <c r="G868" s="662">
        <v>35</v>
      </c>
      <c r="H868" s="662">
        <v>2.9</v>
      </c>
      <c r="I868" s="662">
        <v>138</v>
      </c>
      <c r="J868" s="662">
        <v>14.8</v>
      </c>
      <c r="K868" s="662">
        <v>160</v>
      </c>
      <c r="L868" s="662" t="s">
        <v>22</v>
      </c>
      <c r="M868" s="662" t="s">
        <v>22</v>
      </c>
      <c r="N868" s="662" t="s">
        <v>2307</v>
      </c>
      <c r="O868" s="662" t="s">
        <v>22</v>
      </c>
      <c r="P868" s="662" t="s">
        <v>22</v>
      </c>
      <c r="Q868" s="667">
        <f t="shared" si="155"/>
        <v>35.048333</v>
      </c>
      <c r="R868" s="667">
        <f t="shared" si="156"/>
        <v>138.246667</v>
      </c>
      <c r="T868" s="668" t="s">
        <v>4605</v>
      </c>
      <c r="U868" s="668" t="s">
        <v>22</v>
      </c>
      <c r="V868" s="668" t="s">
        <v>22</v>
      </c>
      <c r="W868" s="668" t="s">
        <v>22</v>
      </c>
      <c r="X868" s="668" t="s">
        <v>22</v>
      </c>
      <c r="Y868" s="668" t="s">
        <v>22</v>
      </c>
      <c r="Z868" s="668" t="s">
        <v>22</v>
      </c>
      <c r="AB868" s="662" t="str">
        <f t="shared" si="146"/>
        <v>平3.3.26</v>
      </c>
      <c r="AC868" s="662" t="str">
        <f t="shared" si="147"/>
        <v>平3.3.26</v>
      </c>
      <c r="AD868" s="662" t="str">
        <f t="shared" si="150"/>
        <v>平</v>
      </c>
      <c r="AE868" s="662" t="str">
        <f t="shared" si="148"/>
        <v>平3.3.26</v>
      </c>
      <c r="AF868" s="662" t="str">
        <f t="shared" si="151"/>
        <v>平3.3.26</v>
      </c>
      <c r="AG868" s="662" t="str">
        <f t="shared" si="152"/>
        <v/>
      </c>
      <c r="AH868" s="662">
        <f t="shared" si="149"/>
        <v>7</v>
      </c>
      <c r="AI868" s="662" t="str">
        <f t="shared" si="153"/>
        <v>50</v>
      </c>
      <c r="AJ868" s="662" t="str">
        <f t="shared" si="154"/>
        <v>50_鍵穴</v>
      </c>
      <c r="AK868" s="693" t="str">
        <f>IFERROR(VLOOKUP(AJ868,観測点コードリスト!$L$2:$N$1665,3,FALSE),"")</f>
        <v>1440</v>
      </c>
    </row>
    <row r="869" spans="1:37">
      <c r="A869" s="662" t="s">
        <v>1937</v>
      </c>
      <c r="B869" s="662">
        <v>50261</v>
      </c>
      <c r="C869" s="662" t="s">
        <v>17</v>
      </c>
      <c r="D869" s="662" t="s">
        <v>2308</v>
      </c>
      <c r="E869" s="662" t="s">
        <v>2309</v>
      </c>
      <c r="F869" s="662" t="s">
        <v>2310</v>
      </c>
      <c r="G869" s="662">
        <v>35</v>
      </c>
      <c r="H869" s="662">
        <v>3.2</v>
      </c>
      <c r="I869" s="662">
        <v>138</v>
      </c>
      <c r="J869" s="662">
        <v>31.3</v>
      </c>
      <c r="K869" s="662">
        <v>3</v>
      </c>
      <c r="L869" s="662">
        <v>8.5</v>
      </c>
      <c r="M869" s="662">
        <v>1.5</v>
      </c>
      <c r="N869" s="662" t="s">
        <v>2311</v>
      </c>
      <c r="O869" s="662" t="s">
        <v>22</v>
      </c>
      <c r="P869" s="662" t="s">
        <v>40</v>
      </c>
      <c r="Q869" s="667">
        <f t="shared" si="155"/>
        <v>35.053333000000002</v>
      </c>
      <c r="R869" s="667">
        <f t="shared" si="156"/>
        <v>138.52166700000001</v>
      </c>
      <c r="T869" s="668" t="s">
        <v>4605</v>
      </c>
      <c r="U869" s="668" t="s">
        <v>4605</v>
      </c>
      <c r="V869" s="668" t="s">
        <v>4605</v>
      </c>
      <c r="W869" s="668" t="s">
        <v>22</v>
      </c>
      <c r="X869" s="668" t="s">
        <v>22</v>
      </c>
      <c r="Y869" s="668" t="s">
        <v>22</v>
      </c>
      <c r="Z869" s="668" t="s">
        <v>22</v>
      </c>
      <c r="AB869" s="662" t="str">
        <f t="shared" si="146"/>
        <v>昭53.1.18</v>
      </c>
      <c r="AC869" s="662" t="str">
        <f t="shared" si="147"/>
        <v>昭53.1.18</v>
      </c>
      <c r="AD869" s="662" t="str">
        <f t="shared" si="150"/>
        <v>昭</v>
      </c>
      <c r="AE869" s="662" t="str">
        <f t="shared" si="148"/>
        <v>昭53.1.18</v>
      </c>
      <c r="AF869" s="662" t="str">
        <f t="shared" si="151"/>
        <v>昭53.1.18</v>
      </c>
      <c r="AG869" s="662" t="str">
        <f t="shared" si="152"/>
        <v/>
      </c>
      <c r="AH869" s="662">
        <f t="shared" si="149"/>
        <v>8</v>
      </c>
      <c r="AI869" s="662" t="str">
        <f t="shared" si="153"/>
        <v>50</v>
      </c>
      <c r="AJ869" s="662" t="str">
        <f t="shared" si="154"/>
        <v>50_清水</v>
      </c>
      <c r="AK869" s="693" t="str">
        <f>IFERROR(VLOOKUP(AJ869,観測点コードリスト!$L$2:$N$1665,3,FALSE),"")</f>
        <v>1243</v>
      </c>
    </row>
    <row r="870" spans="1:37">
      <c r="A870" s="662" t="s">
        <v>1937</v>
      </c>
      <c r="B870" s="662">
        <v>50281</v>
      </c>
      <c r="C870" s="662" t="s">
        <v>23</v>
      </c>
      <c r="D870" s="662" t="s">
        <v>2312</v>
      </c>
      <c r="E870" s="662" t="s">
        <v>2313</v>
      </c>
      <c r="F870" s="662" t="s">
        <v>2314</v>
      </c>
      <c r="G870" s="662">
        <v>35</v>
      </c>
      <c r="H870" s="662">
        <v>2.7</v>
      </c>
      <c r="I870" s="662">
        <v>139</v>
      </c>
      <c r="J870" s="662">
        <v>5.5</v>
      </c>
      <c r="K870" s="662">
        <v>67</v>
      </c>
      <c r="L870" s="662">
        <v>12.5</v>
      </c>
      <c r="M870" s="662" t="s">
        <v>22</v>
      </c>
      <c r="N870" s="662" t="s">
        <v>2315</v>
      </c>
      <c r="O870" s="662" t="s">
        <v>22</v>
      </c>
      <c r="P870" s="662" t="s">
        <v>22</v>
      </c>
      <c r="Q870" s="667">
        <f t="shared" si="155"/>
        <v>35.045000000000002</v>
      </c>
      <c r="R870" s="667">
        <f t="shared" si="156"/>
        <v>139.091667</v>
      </c>
      <c r="T870" s="668" t="s">
        <v>4605</v>
      </c>
      <c r="U870" s="668" t="s">
        <v>4605</v>
      </c>
      <c r="V870" s="668" t="s">
        <v>4605</v>
      </c>
      <c r="W870" s="668" t="s">
        <v>22</v>
      </c>
      <c r="X870" s="668" t="s">
        <v>22</v>
      </c>
      <c r="Y870" s="668" t="s">
        <v>4605</v>
      </c>
      <c r="Z870" s="668" t="s">
        <v>22</v>
      </c>
      <c r="AB870" s="662" t="str">
        <f t="shared" si="146"/>
        <v>昭49.11.1</v>
      </c>
      <c r="AC870" s="662" t="str">
        <f t="shared" si="147"/>
        <v>昭50.12.16</v>
      </c>
      <c r="AD870" s="662" t="str">
        <f t="shared" si="150"/>
        <v>#</v>
      </c>
      <c r="AE870" s="662" t="str">
        <f t="shared" si="148"/>
        <v>昭50.12.16</v>
      </c>
      <c r="AF870" s="662" t="str">
        <f t="shared" si="151"/>
        <v>昭50.12.16</v>
      </c>
      <c r="AG870" s="662" t="str">
        <f t="shared" si="152"/>
        <v/>
      </c>
      <c r="AH870" s="662">
        <f t="shared" si="149"/>
        <v>9</v>
      </c>
      <c r="AI870" s="662" t="str">
        <f t="shared" si="153"/>
        <v>50</v>
      </c>
      <c r="AJ870" s="662" t="str">
        <f t="shared" si="154"/>
        <v>50_網代</v>
      </c>
      <c r="AK870" s="693" t="str">
        <f>IFERROR(VLOOKUP(AJ870,観測点コードリスト!$L$2:$N$1665,3,FALSE),"")</f>
        <v>47668</v>
      </c>
    </row>
    <row r="871" spans="1:37" hidden="1">
      <c r="A871" s="662" t="s">
        <v>1937</v>
      </c>
      <c r="B871" s="662">
        <v>50296</v>
      </c>
      <c r="C871" s="662" t="s">
        <v>72</v>
      </c>
      <c r="D871" s="662" t="s">
        <v>2316</v>
      </c>
      <c r="E871" s="662" t="s">
        <v>2317</v>
      </c>
      <c r="F871" s="662" t="s">
        <v>2318</v>
      </c>
      <c r="G871" s="662">
        <v>34</v>
      </c>
      <c r="H871" s="662">
        <v>57.5</v>
      </c>
      <c r="I871" s="662">
        <v>137</v>
      </c>
      <c r="J871" s="662">
        <v>44</v>
      </c>
      <c r="K871" s="662">
        <v>375</v>
      </c>
      <c r="L871" s="662" t="s">
        <v>22</v>
      </c>
      <c r="M871" s="662" t="s">
        <v>22</v>
      </c>
      <c r="N871" s="662" t="s">
        <v>2319</v>
      </c>
      <c r="O871" s="662" t="s">
        <v>22</v>
      </c>
      <c r="P871" s="662" t="s">
        <v>22</v>
      </c>
      <c r="Q871" s="667">
        <f t="shared" si="155"/>
        <v>34.958333000000003</v>
      </c>
      <c r="R871" s="667">
        <f t="shared" si="156"/>
        <v>137.73333299999999</v>
      </c>
      <c r="T871" s="668" t="s">
        <v>4605</v>
      </c>
      <c r="U871" s="668" t="s">
        <v>22</v>
      </c>
      <c r="V871" s="668" t="s">
        <v>22</v>
      </c>
      <c r="W871" s="668" t="s">
        <v>22</v>
      </c>
      <c r="X871" s="668" t="s">
        <v>22</v>
      </c>
      <c r="Y871" s="668" t="s">
        <v>22</v>
      </c>
      <c r="Z871" s="668" t="s">
        <v>22</v>
      </c>
      <c r="AB871" s="662" t="str">
        <f t="shared" si="146"/>
        <v>昭51.6.25</v>
      </c>
      <c r="AC871" s="662" t="str">
        <f t="shared" si="147"/>
        <v>昭51.6.25</v>
      </c>
      <c r="AD871" s="662" t="str">
        <f t="shared" si="150"/>
        <v>昭</v>
      </c>
      <c r="AE871" s="662" t="str">
        <f t="shared" si="148"/>
        <v>昭51.6.25</v>
      </c>
      <c r="AF871" s="662" t="str">
        <f t="shared" si="151"/>
        <v>昭51.6.25</v>
      </c>
      <c r="AG871" s="662" t="str">
        <f t="shared" si="152"/>
        <v/>
      </c>
      <c r="AH871" s="662">
        <f t="shared" si="149"/>
        <v>8</v>
      </c>
      <c r="AI871" s="662" t="str">
        <f t="shared" si="153"/>
        <v>50</v>
      </c>
      <c r="AJ871" s="662" t="str">
        <f t="shared" si="154"/>
        <v>50_熊</v>
      </c>
      <c r="AK871" s="693" t="str">
        <f>IFERROR(VLOOKUP(AJ871,観測点コードリスト!$L$2:$N$1665,3,FALSE),"")</f>
        <v>1105</v>
      </c>
    </row>
    <row r="872" spans="1:37" ht="18.75" hidden="1" customHeight="1">
      <c r="A872" s="662" t="s">
        <v>1937</v>
      </c>
      <c r="B872" s="662">
        <v>50317</v>
      </c>
      <c r="C872" s="662" t="s">
        <v>72</v>
      </c>
      <c r="D872" s="662" t="s">
        <v>2320</v>
      </c>
      <c r="E872" s="662" t="s">
        <v>2321</v>
      </c>
      <c r="F872" s="662" t="s">
        <v>2322</v>
      </c>
      <c r="G872" s="662">
        <v>34</v>
      </c>
      <c r="H872" s="662">
        <v>58.5</v>
      </c>
      <c r="I872" s="662">
        <v>138</v>
      </c>
      <c r="J872" s="662">
        <v>11.8</v>
      </c>
      <c r="K872" s="662">
        <v>415</v>
      </c>
      <c r="L872" s="662" t="s">
        <v>22</v>
      </c>
      <c r="M872" s="662" t="s">
        <v>22</v>
      </c>
      <c r="N872" s="662" t="s">
        <v>2323</v>
      </c>
      <c r="O872" s="662" t="s">
        <v>22</v>
      </c>
      <c r="P872" s="662" t="s">
        <v>22</v>
      </c>
      <c r="Q872" s="667">
        <f t="shared" si="155"/>
        <v>34.975000000000001</v>
      </c>
      <c r="R872" s="667">
        <f t="shared" si="156"/>
        <v>138.19666699999999</v>
      </c>
      <c r="T872" s="668" t="s">
        <v>4605</v>
      </c>
      <c r="U872" s="668" t="s">
        <v>22</v>
      </c>
      <c r="V872" s="668" t="s">
        <v>22</v>
      </c>
      <c r="W872" s="668" t="s">
        <v>22</v>
      </c>
      <c r="X872" s="668" t="s">
        <v>22</v>
      </c>
      <c r="Y872" s="668" t="s">
        <v>22</v>
      </c>
      <c r="Z872" s="668" t="s">
        <v>22</v>
      </c>
      <c r="AB872" s="662" t="str">
        <f t="shared" si="146"/>
        <v>平21.12.18</v>
      </c>
      <c r="AC872" s="662" t="str">
        <f t="shared" si="147"/>
        <v>平21.12.18</v>
      </c>
      <c r="AD872" s="662" t="str">
        <f t="shared" si="150"/>
        <v>平</v>
      </c>
      <c r="AE872" s="662" t="str">
        <f t="shared" si="148"/>
        <v>平21.12.18</v>
      </c>
      <c r="AF872" s="662" t="str">
        <f t="shared" si="151"/>
        <v>平21.12.18</v>
      </c>
      <c r="AG872" s="662" t="str">
        <f t="shared" si="152"/>
        <v/>
      </c>
      <c r="AH872" s="662">
        <f t="shared" si="149"/>
        <v>9</v>
      </c>
      <c r="AI872" s="662" t="str">
        <f t="shared" si="153"/>
        <v>50</v>
      </c>
      <c r="AJ872" s="662" t="str">
        <f t="shared" si="154"/>
        <v>50_高根山</v>
      </c>
      <c r="AK872" s="693" t="str">
        <f>IFERROR(VLOOKUP(AJ872,観測点コードリスト!$L$2:$N$1665,3,FALSE),"")</f>
        <v>0448</v>
      </c>
    </row>
    <row r="873" spans="1:37">
      <c r="A873" s="662" t="s">
        <v>1937</v>
      </c>
      <c r="B873" s="662">
        <v>50331</v>
      </c>
      <c r="C873" s="662" t="s">
        <v>23</v>
      </c>
      <c r="D873" s="662" t="s">
        <v>1937</v>
      </c>
      <c r="E873" s="662" t="s">
        <v>2324</v>
      </c>
      <c r="F873" s="662" t="s">
        <v>2325</v>
      </c>
      <c r="G873" s="662">
        <v>34</v>
      </c>
      <c r="H873" s="662">
        <v>58.5</v>
      </c>
      <c r="I873" s="662">
        <v>138</v>
      </c>
      <c r="J873" s="662">
        <v>24.2</v>
      </c>
      <c r="K873" s="662">
        <v>14</v>
      </c>
      <c r="L873" s="662">
        <v>16</v>
      </c>
      <c r="M873" s="662" t="s">
        <v>22</v>
      </c>
      <c r="N873" s="662" t="s">
        <v>2326</v>
      </c>
      <c r="O873" s="662">
        <v>50900</v>
      </c>
      <c r="P873" s="662" t="s">
        <v>22</v>
      </c>
      <c r="Q873" s="667">
        <f t="shared" si="155"/>
        <v>34.975000000000001</v>
      </c>
      <c r="R873" s="667">
        <f t="shared" si="156"/>
        <v>138.403333</v>
      </c>
      <c r="T873" s="668" t="s">
        <v>4605</v>
      </c>
      <c r="U873" s="668" t="s">
        <v>4605</v>
      </c>
      <c r="V873" s="668" t="s">
        <v>4605</v>
      </c>
      <c r="W873" s="668" t="s">
        <v>4605</v>
      </c>
      <c r="X873" s="668" t="s">
        <v>22</v>
      </c>
      <c r="Y873" s="668" t="s">
        <v>4605</v>
      </c>
      <c r="Z873" s="668" t="s">
        <v>4605</v>
      </c>
      <c r="AB873" s="662" t="str">
        <f t="shared" si="146"/>
        <v>昭49.11.1</v>
      </c>
      <c r="AC873" s="662" t="str">
        <f t="shared" si="147"/>
        <v>昭50.3.23</v>
      </c>
      <c r="AD873" s="662" t="str">
        <f t="shared" si="150"/>
        <v>#</v>
      </c>
      <c r="AE873" s="662" t="str">
        <f t="shared" si="148"/>
        <v>昭50.3.23</v>
      </c>
      <c r="AF873" s="662" t="str">
        <f t="shared" si="151"/>
        <v>昭50.3.23</v>
      </c>
      <c r="AG873" s="662" t="str">
        <f t="shared" si="152"/>
        <v/>
      </c>
      <c r="AH873" s="662">
        <f t="shared" si="149"/>
        <v>8</v>
      </c>
      <c r="AI873" s="662" t="str">
        <f t="shared" si="153"/>
        <v>50</v>
      </c>
      <c r="AJ873" s="662" t="str">
        <f t="shared" si="154"/>
        <v>50_静岡</v>
      </c>
      <c r="AK873" s="693" t="str">
        <f>IFERROR(VLOOKUP(AJ873,観測点コードリスト!$L$2:$N$1665,3,FALSE),"")</f>
        <v>47656</v>
      </c>
    </row>
    <row r="874" spans="1:37" hidden="1">
      <c r="A874" s="662" t="s">
        <v>1937</v>
      </c>
      <c r="B874" s="662">
        <v>50371</v>
      </c>
      <c r="C874" s="662" t="s">
        <v>72</v>
      </c>
      <c r="D874" s="662" t="s">
        <v>2327</v>
      </c>
      <c r="E874" s="662" t="s">
        <v>2328</v>
      </c>
      <c r="F874" s="662" t="s">
        <v>2329</v>
      </c>
      <c r="G874" s="662">
        <v>34</v>
      </c>
      <c r="H874" s="662">
        <v>48.1</v>
      </c>
      <c r="I874" s="662">
        <v>137</v>
      </c>
      <c r="J874" s="662">
        <v>33.4</v>
      </c>
      <c r="K874" s="662">
        <v>2</v>
      </c>
      <c r="L874" s="662" t="s">
        <v>22</v>
      </c>
      <c r="M874" s="662" t="s">
        <v>22</v>
      </c>
      <c r="N874" s="662" t="s">
        <v>1300</v>
      </c>
      <c r="O874" s="662" t="s">
        <v>22</v>
      </c>
      <c r="P874" s="662" t="s">
        <v>22</v>
      </c>
      <c r="Q874" s="667">
        <f t="shared" si="155"/>
        <v>34.801667000000002</v>
      </c>
      <c r="R874" s="667">
        <f t="shared" si="156"/>
        <v>137.556667</v>
      </c>
      <c r="T874" s="668" t="s">
        <v>4605</v>
      </c>
      <c r="U874" s="668" t="s">
        <v>22</v>
      </c>
      <c r="V874" s="668" t="s">
        <v>22</v>
      </c>
      <c r="W874" s="668" t="s">
        <v>22</v>
      </c>
      <c r="X874" s="668" t="s">
        <v>22</v>
      </c>
      <c r="Y874" s="668" t="s">
        <v>22</v>
      </c>
      <c r="Z874" s="668" t="s">
        <v>22</v>
      </c>
      <c r="AB874" s="662" t="str">
        <f t="shared" si="146"/>
        <v>昭50.5.13</v>
      </c>
      <c r="AC874" s="662" t="str">
        <f t="shared" si="147"/>
        <v>昭50.5.13</v>
      </c>
      <c r="AD874" s="662" t="str">
        <f t="shared" si="150"/>
        <v>昭</v>
      </c>
      <c r="AE874" s="662" t="str">
        <f t="shared" si="148"/>
        <v>昭50.5.13</v>
      </c>
      <c r="AF874" s="662" t="str">
        <f t="shared" si="151"/>
        <v>昭50.5.13</v>
      </c>
      <c r="AG874" s="662" t="str">
        <f t="shared" si="152"/>
        <v/>
      </c>
      <c r="AH874" s="662">
        <f t="shared" si="149"/>
        <v>8</v>
      </c>
      <c r="AI874" s="662" t="str">
        <f t="shared" si="153"/>
        <v>50</v>
      </c>
      <c r="AJ874" s="662" t="str">
        <f t="shared" si="154"/>
        <v>50_三ヶ日</v>
      </c>
      <c r="AK874" s="693" t="str">
        <f>IFERROR(VLOOKUP(AJ874,観測点コードリスト!$L$2:$N$1665,3,FALSE),"")</f>
        <v>0988</v>
      </c>
    </row>
    <row r="875" spans="1:37">
      <c r="A875" s="662" t="s">
        <v>1937</v>
      </c>
      <c r="B875" s="662">
        <v>50386</v>
      </c>
      <c r="C875" s="662" t="s">
        <v>17</v>
      </c>
      <c r="D875" s="662" t="s">
        <v>2330</v>
      </c>
      <c r="E875" s="662" t="s">
        <v>2331</v>
      </c>
      <c r="F875" s="662" t="s">
        <v>2332</v>
      </c>
      <c r="G875" s="662">
        <v>34</v>
      </c>
      <c r="H875" s="662">
        <v>53.4</v>
      </c>
      <c r="I875" s="662">
        <v>137</v>
      </c>
      <c r="J875" s="662">
        <v>48.8</v>
      </c>
      <c r="K875" s="662">
        <v>61</v>
      </c>
      <c r="L875" s="662">
        <v>10</v>
      </c>
      <c r="M875" s="662">
        <v>1.5</v>
      </c>
      <c r="N875" s="662" t="s">
        <v>2333</v>
      </c>
      <c r="O875" s="662" t="s">
        <v>22</v>
      </c>
      <c r="P875" s="662" t="s">
        <v>40</v>
      </c>
      <c r="Q875" s="667">
        <f t="shared" si="155"/>
        <v>34.89</v>
      </c>
      <c r="R875" s="667">
        <f t="shared" si="156"/>
        <v>137.813333</v>
      </c>
      <c r="T875" s="668" t="s">
        <v>4605</v>
      </c>
      <c r="U875" s="668" t="s">
        <v>4605</v>
      </c>
      <c r="V875" s="668" t="s">
        <v>4605</v>
      </c>
      <c r="W875" s="668" t="s">
        <v>22</v>
      </c>
      <c r="X875" s="668" t="s">
        <v>22</v>
      </c>
      <c r="Y875" s="668" t="s">
        <v>22</v>
      </c>
      <c r="Z875" s="668" t="s">
        <v>22</v>
      </c>
      <c r="AB875" s="662" t="str">
        <f t="shared" si="146"/>
        <v>昭49.11.1</v>
      </c>
      <c r="AC875" s="662" t="str">
        <f t="shared" si="147"/>
        <v>昭53.12.21</v>
      </c>
      <c r="AD875" s="662" t="str">
        <f t="shared" si="150"/>
        <v>#</v>
      </c>
      <c r="AE875" s="662" t="str">
        <f t="shared" si="148"/>
        <v>昭53.12.21</v>
      </c>
      <c r="AF875" s="662" t="str">
        <f t="shared" si="151"/>
        <v>昭53.12.21</v>
      </c>
      <c r="AG875" s="662" t="str">
        <f t="shared" si="152"/>
        <v/>
      </c>
      <c r="AH875" s="662">
        <f t="shared" si="149"/>
        <v>9</v>
      </c>
      <c r="AI875" s="662" t="str">
        <f t="shared" si="153"/>
        <v>50</v>
      </c>
      <c r="AJ875" s="662" t="str">
        <f t="shared" si="154"/>
        <v>50_天竜</v>
      </c>
      <c r="AK875" s="693" t="str">
        <f>IFERROR(VLOOKUP(AJ875,観測点コードリスト!$L$2:$N$1665,3,FALSE),"")</f>
        <v>0451</v>
      </c>
    </row>
    <row r="876" spans="1:37" ht="18.75" hidden="1" customHeight="1">
      <c r="A876" s="662" t="s">
        <v>1937</v>
      </c>
      <c r="B876" s="662">
        <v>50391</v>
      </c>
      <c r="C876" s="662" t="s">
        <v>72</v>
      </c>
      <c r="D876" s="662" t="s">
        <v>2334</v>
      </c>
      <c r="E876" s="662" t="s">
        <v>2335</v>
      </c>
      <c r="F876" s="662" t="s">
        <v>2336</v>
      </c>
      <c r="G876" s="662">
        <v>34</v>
      </c>
      <c r="H876" s="662">
        <v>53.7</v>
      </c>
      <c r="I876" s="662">
        <v>137</v>
      </c>
      <c r="J876" s="662">
        <v>56.4</v>
      </c>
      <c r="K876" s="662">
        <v>114</v>
      </c>
      <c r="L876" s="662" t="s">
        <v>22</v>
      </c>
      <c r="M876" s="662" t="s">
        <v>22</v>
      </c>
      <c r="N876" s="662" t="s">
        <v>2337</v>
      </c>
      <c r="O876" s="662" t="s">
        <v>22</v>
      </c>
      <c r="P876" s="662" t="s">
        <v>22</v>
      </c>
      <c r="Q876" s="667">
        <f t="shared" si="155"/>
        <v>34.895000000000003</v>
      </c>
      <c r="R876" s="667">
        <f t="shared" si="156"/>
        <v>137.94</v>
      </c>
      <c r="T876" s="668" t="s">
        <v>4605</v>
      </c>
      <c r="U876" s="668" t="s">
        <v>22</v>
      </c>
      <c r="V876" s="668" t="s">
        <v>22</v>
      </c>
      <c r="W876" s="668" t="s">
        <v>22</v>
      </c>
      <c r="X876" s="668" t="s">
        <v>22</v>
      </c>
      <c r="Y876" s="668" t="s">
        <v>22</v>
      </c>
      <c r="Z876" s="668" t="s">
        <v>22</v>
      </c>
      <c r="AB876" s="662" t="str">
        <f t="shared" si="146"/>
        <v>昭57.9.29</v>
      </c>
      <c r="AC876" s="662" t="str">
        <f t="shared" si="147"/>
        <v>昭57.9.29</v>
      </c>
      <c r="AD876" s="662" t="str">
        <f t="shared" si="150"/>
        <v>昭</v>
      </c>
      <c r="AE876" s="662" t="str">
        <f t="shared" si="148"/>
        <v>昭57.9.29</v>
      </c>
      <c r="AF876" s="662" t="str">
        <f t="shared" si="151"/>
        <v>昭57.9.29</v>
      </c>
      <c r="AG876" s="662" t="str">
        <f t="shared" si="152"/>
        <v/>
      </c>
      <c r="AH876" s="662">
        <f t="shared" si="149"/>
        <v>8</v>
      </c>
      <c r="AI876" s="662" t="str">
        <f t="shared" si="153"/>
        <v>50</v>
      </c>
      <c r="AJ876" s="662" t="str">
        <f t="shared" si="154"/>
        <v>50_三倉</v>
      </c>
      <c r="AK876" s="693" t="str">
        <f>IFERROR(VLOOKUP(AJ876,観測点コードリスト!$L$2:$N$1665,3,FALSE),"")</f>
        <v>1106</v>
      </c>
    </row>
    <row r="877" spans="1:37" hidden="1">
      <c r="A877" s="662" t="s">
        <v>1937</v>
      </c>
      <c r="B877" s="662">
        <v>50416</v>
      </c>
      <c r="C877" s="662" t="s">
        <v>72</v>
      </c>
      <c r="D877" s="662" t="s">
        <v>2338</v>
      </c>
      <c r="E877" s="662" t="s">
        <v>2339</v>
      </c>
      <c r="F877" s="662" t="s">
        <v>2340</v>
      </c>
      <c r="G877" s="662">
        <v>34</v>
      </c>
      <c r="H877" s="662">
        <v>52.6</v>
      </c>
      <c r="I877" s="662">
        <v>138</v>
      </c>
      <c r="J877" s="662">
        <v>45.7</v>
      </c>
      <c r="K877" s="662">
        <v>92</v>
      </c>
      <c r="L877" s="662" t="s">
        <v>22</v>
      </c>
      <c r="M877" s="662" t="s">
        <v>22</v>
      </c>
      <c r="N877" s="662" t="s">
        <v>2341</v>
      </c>
      <c r="O877" s="662" t="s">
        <v>22</v>
      </c>
      <c r="P877" s="662" t="s">
        <v>22</v>
      </c>
      <c r="Q877" s="667">
        <f t="shared" si="155"/>
        <v>34.876666999999998</v>
      </c>
      <c r="R877" s="667">
        <f t="shared" si="156"/>
        <v>138.76166699999999</v>
      </c>
      <c r="T877" s="668" t="s">
        <v>4605</v>
      </c>
      <c r="U877" s="668" t="s">
        <v>22</v>
      </c>
      <c r="V877" s="668" t="s">
        <v>22</v>
      </c>
      <c r="W877" s="668" t="s">
        <v>22</v>
      </c>
      <c r="X877" s="668" t="s">
        <v>22</v>
      </c>
      <c r="Y877" s="668" t="s">
        <v>22</v>
      </c>
      <c r="Z877" s="668" t="s">
        <v>22</v>
      </c>
      <c r="AB877" s="662" t="str">
        <f t="shared" si="146"/>
        <v>平2.7.10</v>
      </c>
      <c r="AC877" s="662" t="str">
        <f t="shared" si="147"/>
        <v>平2.7.10</v>
      </c>
      <c r="AD877" s="662" t="str">
        <f t="shared" si="150"/>
        <v>平</v>
      </c>
      <c r="AE877" s="662" t="str">
        <f t="shared" si="148"/>
        <v>平2.7.10</v>
      </c>
      <c r="AF877" s="662" t="str">
        <f t="shared" si="151"/>
        <v>平2.7.10</v>
      </c>
      <c r="AG877" s="662" t="str">
        <f t="shared" si="152"/>
        <v/>
      </c>
      <c r="AH877" s="662">
        <f t="shared" si="149"/>
        <v>7</v>
      </c>
      <c r="AI877" s="662" t="str">
        <f t="shared" si="153"/>
        <v>50</v>
      </c>
      <c r="AJ877" s="662" t="str">
        <f t="shared" si="154"/>
        <v>50_土肥</v>
      </c>
      <c r="AK877" s="693" t="str">
        <f>IFERROR(VLOOKUP(AJ877,観測点コードリスト!$L$2:$N$1665,3,FALSE),"")</f>
        <v>0987</v>
      </c>
    </row>
    <row r="878" spans="1:37" hidden="1">
      <c r="A878" s="662" t="s">
        <v>1937</v>
      </c>
      <c r="B878" s="662">
        <v>50426</v>
      </c>
      <c r="C878" s="662" t="s">
        <v>72</v>
      </c>
      <c r="D878" s="662" t="s">
        <v>2342</v>
      </c>
      <c r="E878" s="662" t="s">
        <v>2343</v>
      </c>
      <c r="F878" s="662" t="s">
        <v>2344</v>
      </c>
      <c r="G878" s="662">
        <v>34</v>
      </c>
      <c r="H878" s="662">
        <v>54</v>
      </c>
      <c r="I878" s="662">
        <v>138</v>
      </c>
      <c r="J878" s="662">
        <v>55.5</v>
      </c>
      <c r="K878" s="662">
        <v>165</v>
      </c>
      <c r="L878" s="662" t="s">
        <v>22</v>
      </c>
      <c r="M878" s="662" t="s">
        <v>22</v>
      </c>
      <c r="N878" s="662" t="s">
        <v>266</v>
      </c>
      <c r="O878" s="662" t="s">
        <v>22</v>
      </c>
      <c r="P878" s="662" t="s">
        <v>22</v>
      </c>
      <c r="Q878" s="667">
        <f t="shared" si="155"/>
        <v>34.9</v>
      </c>
      <c r="R878" s="667">
        <f t="shared" si="156"/>
        <v>138.92500000000001</v>
      </c>
      <c r="T878" s="668" t="s">
        <v>4605</v>
      </c>
      <c r="U878" s="668" t="s">
        <v>22</v>
      </c>
      <c r="V878" s="668" t="s">
        <v>22</v>
      </c>
      <c r="W878" s="668" t="s">
        <v>22</v>
      </c>
      <c r="X878" s="668" t="s">
        <v>22</v>
      </c>
      <c r="Y878" s="668" t="s">
        <v>22</v>
      </c>
      <c r="Z878" s="668" t="s">
        <v>22</v>
      </c>
      <c r="AB878" s="662" t="str">
        <f t="shared" si="146"/>
        <v>昭49.11.1</v>
      </c>
      <c r="AC878" s="662" t="str">
        <f t="shared" si="147"/>
        <v>-</v>
      </c>
      <c r="AD878" s="662" t="str">
        <f t="shared" si="150"/>
        <v>#</v>
      </c>
      <c r="AE878" s="662" t="str">
        <f t="shared" si="148"/>
        <v/>
      </c>
      <c r="AF878" s="662" t="str">
        <f t="shared" si="151"/>
        <v/>
      </c>
      <c r="AG878" s="662" t="str">
        <f t="shared" si="152"/>
        <v/>
      </c>
      <c r="AH878" s="662">
        <f t="shared" si="149"/>
        <v>0</v>
      </c>
      <c r="AI878" s="662" t="str">
        <f t="shared" si="153"/>
        <v>50</v>
      </c>
      <c r="AJ878" s="662" t="str">
        <f t="shared" si="154"/>
        <v>50_湯ケ島</v>
      </c>
      <c r="AK878" s="693" t="str">
        <f>IFERROR(VLOOKUP(AJ878,観測点コードリスト!$L$2:$N$1665,3,FALSE),"")</f>
        <v>0453</v>
      </c>
    </row>
    <row r="879" spans="1:37" hidden="1">
      <c r="A879" s="662" t="s">
        <v>1937</v>
      </c>
      <c r="B879" s="662">
        <v>50427</v>
      </c>
      <c r="C879" s="662" t="s">
        <v>72</v>
      </c>
      <c r="D879" s="662" t="s">
        <v>2345</v>
      </c>
      <c r="E879" s="662" t="s">
        <v>2346</v>
      </c>
      <c r="F879" s="662" t="s">
        <v>2347</v>
      </c>
      <c r="G879" s="662">
        <v>34</v>
      </c>
      <c r="H879" s="662">
        <v>52.3</v>
      </c>
      <c r="I879" s="662">
        <v>139</v>
      </c>
      <c r="J879" s="662">
        <v>1.4</v>
      </c>
      <c r="K879" s="662">
        <v>1066</v>
      </c>
      <c r="L879" s="662" t="s">
        <v>22</v>
      </c>
      <c r="M879" s="662" t="s">
        <v>22</v>
      </c>
      <c r="N879" s="662" t="s">
        <v>266</v>
      </c>
      <c r="O879" s="662" t="s">
        <v>22</v>
      </c>
      <c r="P879" s="662" t="s">
        <v>22</v>
      </c>
      <c r="Q879" s="667">
        <f t="shared" si="155"/>
        <v>34.871667000000002</v>
      </c>
      <c r="R879" s="667">
        <f t="shared" si="156"/>
        <v>139.02333300000001</v>
      </c>
      <c r="T879" s="668" t="s">
        <v>4605</v>
      </c>
      <c r="U879" s="668" t="s">
        <v>22</v>
      </c>
      <c r="V879" s="668" t="s">
        <v>22</v>
      </c>
      <c r="W879" s="668" t="s">
        <v>22</v>
      </c>
      <c r="X879" s="668" t="s">
        <v>22</v>
      </c>
      <c r="Y879" s="668" t="s">
        <v>22</v>
      </c>
      <c r="Z879" s="668" t="s">
        <v>22</v>
      </c>
      <c r="AB879" s="662" t="str">
        <f t="shared" si="146"/>
        <v>昭49.11.1</v>
      </c>
      <c r="AC879" s="662" t="str">
        <f t="shared" si="147"/>
        <v>-</v>
      </c>
      <c r="AD879" s="662" t="str">
        <f t="shared" si="150"/>
        <v>#</v>
      </c>
      <c r="AE879" s="662" t="str">
        <f t="shared" si="148"/>
        <v/>
      </c>
      <c r="AF879" s="662" t="str">
        <f t="shared" si="151"/>
        <v/>
      </c>
      <c r="AG879" s="662" t="str">
        <f t="shared" si="152"/>
        <v/>
      </c>
      <c r="AH879" s="662">
        <f t="shared" si="149"/>
        <v>0</v>
      </c>
      <c r="AI879" s="662" t="str">
        <f t="shared" si="153"/>
        <v>50</v>
      </c>
      <c r="AJ879" s="662" t="str">
        <f t="shared" si="154"/>
        <v>50_天城山</v>
      </c>
      <c r="AK879" s="693" t="str">
        <f>IFERROR(VLOOKUP(AJ879,観測点コードリスト!$L$2:$N$1665,3,FALSE),"")</f>
        <v>0454</v>
      </c>
    </row>
    <row r="880" spans="1:37">
      <c r="A880" s="662" t="s">
        <v>1937</v>
      </c>
      <c r="B880" s="662">
        <v>50456</v>
      </c>
      <c r="C880" s="662" t="s">
        <v>23</v>
      </c>
      <c r="D880" s="662" t="s">
        <v>2348</v>
      </c>
      <c r="E880" s="662" t="s">
        <v>2349</v>
      </c>
      <c r="F880" s="662" t="s">
        <v>2350</v>
      </c>
      <c r="G880" s="662">
        <v>34</v>
      </c>
      <c r="H880" s="662">
        <v>45.2</v>
      </c>
      <c r="I880" s="662">
        <v>137</v>
      </c>
      <c r="J880" s="662">
        <v>42.7</v>
      </c>
      <c r="K880" s="662">
        <v>46</v>
      </c>
      <c r="L880" s="662">
        <v>16.8</v>
      </c>
      <c r="M880" s="662" t="s">
        <v>22</v>
      </c>
      <c r="N880" s="662" t="s">
        <v>2351</v>
      </c>
      <c r="O880" s="662" t="s">
        <v>22</v>
      </c>
      <c r="P880" s="662" t="s">
        <v>22</v>
      </c>
      <c r="Q880" s="667">
        <f t="shared" si="155"/>
        <v>34.753332999999998</v>
      </c>
      <c r="R880" s="667">
        <f t="shared" si="156"/>
        <v>137.71166700000001</v>
      </c>
      <c r="T880" s="668" t="s">
        <v>4605</v>
      </c>
      <c r="U880" s="668" t="s">
        <v>4605</v>
      </c>
      <c r="V880" s="668" t="s">
        <v>4605</v>
      </c>
      <c r="W880" s="668" t="s">
        <v>22</v>
      </c>
      <c r="X880" s="668" t="s">
        <v>22</v>
      </c>
      <c r="Y880" s="668" t="s">
        <v>4605</v>
      </c>
      <c r="Z880" s="668" t="s">
        <v>22</v>
      </c>
      <c r="AB880" s="662" t="str">
        <f t="shared" si="146"/>
        <v>昭49.11.1</v>
      </c>
      <c r="AC880" s="662" t="str">
        <f t="shared" si="147"/>
        <v>昭50.3.19</v>
      </c>
      <c r="AD880" s="662" t="str">
        <f t="shared" si="150"/>
        <v>#</v>
      </c>
      <c r="AE880" s="662" t="str">
        <f t="shared" si="148"/>
        <v>昭50.3.19</v>
      </c>
      <c r="AF880" s="662" t="str">
        <f t="shared" si="151"/>
        <v>昭50.3.19</v>
      </c>
      <c r="AG880" s="662" t="str">
        <f t="shared" si="152"/>
        <v/>
      </c>
      <c r="AH880" s="662">
        <f t="shared" si="149"/>
        <v>8</v>
      </c>
      <c r="AI880" s="662" t="str">
        <f t="shared" si="153"/>
        <v>50</v>
      </c>
      <c r="AJ880" s="662" t="str">
        <f t="shared" si="154"/>
        <v>50_浜松</v>
      </c>
      <c r="AK880" s="693" t="str">
        <f>IFERROR(VLOOKUP(AJ880,観測点コードリスト!$L$2:$N$1665,3,FALSE),"")</f>
        <v>47654</v>
      </c>
    </row>
    <row r="881" spans="1:37" ht="18.75" hidden="1" customHeight="1">
      <c r="A881" s="662" t="s">
        <v>1937</v>
      </c>
      <c r="B881" s="662">
        <v>50466</v>
      </c>
      <c r="C881" s="662" t="s">
        <v>72</v>
      </c>
      <c r="D881" s="662" t="s">
        <v>2352</v>
      </c>
      <c r="E881" s="662" t="s">
        <v>2353</v>
      </c>
      <c r="F881" s="662" t="s">
        <v>2354</v>
      </c>
      <c r="G881" s="662">
        <v>34</v>
      </c>
      <c r="H881" s="662">
        <v>46.1</v>
      </c>
      <c r="I881" s="662">
        <v>137</v>
      </c>
      <c r="J881" s="662">
        <v>59.7</v>
      </c>
      <c r="K881" s="662">
        <v>32</v>
      </c>
      <c r="L881" s="662" t="s">
        <v>22</v>
      </c>
      <c r="M881" s="662" t="s">
        <v>22</v>
      </c>
      <c r="N881" s="662" t="s">
        <v>1300</v>
      </c>
      <c r="O881" s="662" t="s">
        <v>22</v>
      </c>
      <c r="P881" s="662" t="s">
        <v>22</v>
      </c>
      <c r="Q881" s="667">
        <f t="shared" si="155"/>
        <v>34.768332999999998</v>
      </c>
      <c r="R881" s="667">
        <f t="shared" si="156"/>
        <v>137.995</v>
      </c>
      <c r="T881" s="668" t="s">
        <v>4605</v>
      </c>
      <c r="U881" s="668" t="s">
        <v>22</v>
      </c>
      <c r="V881" s="668" t="s">
        <v>22</v>
      </c>
      <c r="W881" s="668" t="s">
        <v>22</v>
      </c>
      <c r="X881" s="668" t="s">
        <v>22</v>
      </c>
      <c r="Y881" s="668" t="s">
        <v>22</v>
      </c>
      <c r="Z881" s="668" t="s">
        <v>22</v>
      </c>
      <c r="AB881" s="662" t="str">
        <f t="shared" si="146"/>
        <v>昭50.5.13</v>
      </c>
      <c r="AC881" s="662" t="str">
        <f t="shared" si="147"/>
        <v>昭50.5.13</v>
      </c>
      <c r="AD881" s="662" t="str">
        <f t="shared" si="150"/>
        <v>昭</v>
      </c>
      <c r="AE881" s="662" t="str">
        <f t="shared" si="148"/>
        <v>昭50.5.13</v>
      </c>
      <c r="AF881" s="662" t="str">
        <f t="shared" si="151"/>
        <v>昭50.5.13</v>
      </c>
      <c r="AG881" s="662" t="str">
        <f t="shared" si="152"/>
        <v/>
      </c>
      <c r="AH881" s="662">
        <f t="shared" si="149"/>
        <v>8</v>
      </c>
      <c r="AI881" s="662" t="str">
        <f t="shared" si="153"/>
        <v>50</v>
      </c>
      <c r="AJ881" s="662" t="str">
        <f t="shared" si="154"/>
        <v>50_掛川</v>
      </c>
      <c r="AK881" s="693" t="str">
        <f>IFERROR(VLOOKUP(AJ881,観測点コードリスト!$L$2:$N$1665,3,FALSE),"")</f>
        <v>0989</v>
      </c>
    </row>
    <row r="882" spans="1:37">
      <c r="A882" s="662" t="s">
        <v>1937</v>
      </c>
      <c r="B882" s="662">
        <v>50476</v>
      </c>
      <c r="C882" s="662" t="s">
        <v>17</v>
      </c>
      <c r="D882" s="662" t="s">
        <v>2355</v>
      </c>
      <c r="E882" s="662" t="s">
        <v>2356</v>
      </c>
      <c r="F882" s="662" t="s">
        <v>2357</v>
      </c>
      <c r="G882" s="662">
        <v>34</v>
      </c>
      <c r="H882" s="662">
        <v>47.1</v>
      </c>
      <c r="I882" s="662">
        <v>138</v>
      </c>
      <c r="J882" s="662">
        <v>8.3000000000000007</v>
      </c>
      <c r="K882" s="662">
        <v>191</v>
      </c>
      <c r="L882" s="662">
        <v>10</v>
      </c>
      <c r="M882" s="662">
        <v>1.5</v>
      </c>
      <c r="N882" s="662" t="s">
        <v>1128</v>
      </c>
      <c r="O882" s="662" t="s">
        <v>22</v>
      </c>
      <c r="P882" s="662" t="s">
        <v>22</v>
      </c>
      <c r="Q882" s="667">
        <f t="shared" si="155"/>
        <v>34.784999999999997</v>
      </c>
      <c r="R882" s="667">
        <f t="shared" si="156"/>
        <v>138.13833299999999</v>
      </c>
      <c r="T882" s="668" t="s">
        <v>4605</v>
      </c>
      <c r="U882" s="668" t="s">
        <v>4605</v>
      </c>
      <c r="V882" s="668" t="s">
        <v>4605</v>
      </c>
      <c r="W882" s="668" t="s">
        <v>22</v>
      </c>
      <c r="X882" s="668" t="s">
        <v>22</v>
      </c>
      <c r="Y882" s="668" t="s">
        <v>22</v>
      </c>
      <c r="Z882" s="668" t="s">
        <v>22</v>
      </c>
      <c r="AB882" s="662" t="str">
        <f t="shared" si="146"/>
        <v>昭53.12.21</v>
      </c>
      <c r="AC882" s="662" t="str">
        <f t="shared" si="147"/>
        <v>昭53.12.21</v>
      </c>
      <c r="AD882" s="662" t="str">
        <f t="shared" si="150"/>
        <v>昭</v>
      </c>
      <c r="AE882" s="662" t="str">
        <f t="shared" si="148"/>
        <v>昭53.12.21</v>
      </c>
      <c r="AF882" s="662" t="str">
        <f t="shared" si="151"/>
        <v>昭53.12.21</v>
      </c>
      <c r="AG882" s="662" t="str">
        <f t="shared" si="152"/>
        <v/>
      </c>
      <c r="AH882" s="662">
        <f t="shared" si="149"/>
        <v>9</v>
      </c>
      <c r="AI882" s="662" t="str">
        <f t="shared" si="153"/>
        <v>50</v>
      </c>
      <c r="AJ882" s="662" t="str">
        <f t="shared" si="154"/>
        <v>50_菊川牧之原</v>
      </c>
      <c r="AK882" s="693" t="str">
        <f>IFERROR(VLOOKUP(AJ882,観測点コードリスト!$L$2:$N$1665,3,FALSE),"")</f>
        <v>1335</v>
      </c>
    </row>
    <row r="883" spans="1:37">
      <c r="A883" s="662" t="s">
        <v>1937</v>
      </c>
      <c r="B883" s="662">
        <v>50477</v>
      </c>
      <c r="C883" s="662" t="s">
        <v>23</v>
      </c>
      <c r="D883" s="662" t="s">
        <v>2358</v>
      </c>
      <c r="E883" s="662" t="s">
        <v>2359</v>
      </c>
      <c r="F883" s="662" t="s">
        <v>2360</v>
      </c>
      <c r="G883" s="662">
        <v>34</v>
      </c>
      <c r="H883" s="662">
        <v>47.7</v>
      </c>
      <c r="I883" s="662">
        <v>138</v>
      </c>
      <c r="J883" s="662">
        <v>11.3</v>
      </c>
      <c r="K883" s="662">
        <v>132</v>
      </c>
      <c r="L883" s="662">
        <v>10</v>
      </c>
      <c r="M883" s="662" t="s">
        <v>22</v>
      </c>
      <c r="N883" s="662" t="s">
        <v>2361</v>
      </c>
      <c r="O883" s="662" t="s">
        <v>22</v>
      </c>
      <c r="P883" s="662" t="s">
        <v>36</v>
      </c>
      <c r="Q883" s="667">
        <f t="shared" si="155"/>
        <v>34.795000000000002</v>
      </c>
      <c r="R883" s="667">
        <f t="shared" si="156"/>
        <v>138.188333</v>
      </c>
      <c r="T883" s="668" t="s">
        <v>4605</v>
      </c>
      <c r="U883" s="668" t="s">
        <v>4605</v>
      </c>
      <c r="V883" s="668" t="s">
        <v>4605</v>
      </c>
      <c r="W883" s="668" t="s">
        <v>22</v>
      </c>
      <c r="X883" s="668" t="s">
        <v>22</v>
      </c>
      <c r="Y883" s="668" t="s">
        <v>22</v>
      </c>
      <c r="Z883" s="668" t="s">
        <v>22</v>
      </c>
      <c r="AB883" s="662" t="str">
        <f t="shared" si="146"/>
        <v>平21.6.4</v>
      </c>
      <c r="AC883" s="662" t="str">
        <f t="shared" si="147"/>
        <v>平21.6.4</v>
      </c>
      <c r="AD883" s="662" t="str">
        <f t="shared" si="150"/>
        <v>平</v>
      </c>
      <c r="AE883" s="662" t="str">
        <f t="shared" si="148"/>
        <v>平21.6.4</v>
      </c>
      <c r="AF883" s="662" t="str">
        <f t="shared" si="151"/>
        <v>平21.6.4</v>
      </c>
      <c r="AG883" s="662" t="str">
        <f t="shared" si="152"/>
        <v/>
      </c>
      <c r="AH883" s="662">
        <f t="shared" si="149"/>
        <v>7</v>
      </c>
      <c r="AI883" s="662" t="str">
        <f t="shared" si="153"/>
        <v>50</v>
      </c>
      <c r="AJ883" s="662" t="str">
        <f t="shared" si="154"/>
        <v>50_静岡空港</v>
      </c>
      <c r="AK883" s="693" t="str">
        <f>IFERROR(VLOOKUP(AJ883,観測点コードリスト!$L$2:$N$1665,3,FALSE),"")</f>
        <v>1601</v>
      </c>
    </row>
    <row r="884" spans="1:37">
      <c r="A884" s="662" t="s">
        <v>1937</v>
      </c>
      <c r="B884" s="662">
        <v>50491</v>
      </c>
      <c r="C884" s="662" t="s">
        <v>17</v>
      </c>
      <c r="D884" s="662" t="s">
        <v>2362</v>
      </c>
      <c r="E884" s="662" t="s">
        <v>2363</v>
      </c>
      <c r="F884" s="662" t="s">
        <v>2364</v>
      </c>
      <c r="G884" s="662">
        <v>34</v>
      </c>
      <c r="H884" s="662">
        <v>45.3</v>
      </c>
      <c r="I884" s="662">
        <v>138</v>
      </c>
      <c r="J884" s="662">
        <v>47</v>
      </c>
      <c r="K884" s="662">
        <v>4</v>
      </c>
      <c r="L884" s="662">
        <v>10</v>
      </c>
      <c r="M884" s="662">
        <v>1.5</v>
      </c>
      <c r="N884" s="662" t="s">
        <v>2365</v>
      </c>
      <c r="O884" s="662" t="s">
        <v>22</v>
      </c>
      <c r="P884" s="662" t="s">
        <v>22</v>
      </c>
      <c r="Q884" s="667">
        <f t="shared" si="155"/>
        <v>34.755000000000003</v>
      </c>
      <c r="R884" s="667">
        <f t="shared" si="156"/>
        <v>138.783333</v>
      </c>
      <c r="T884" s="668" t="s">
        <v>4605</v>
      </c>
      <c r="U884" s="668" t="s">
        <v>4605</v>
      </c>
      <c r="V884" s="668" t="s">
        <v>4605</v>
      </c>
      <c r="W884" s="668" t="s">
        <v>22</v>
      </c>
      <c r="X884" s="668" t="s">
        <v>22</v>
      </c>
      <c r="Y884" s="668" t="s">
        <v>22</v>
      </c>
      <c r="Z884" s="668" t="s">
        <v>22</v>
      </c>
      <c r="AB884" s="662" t="str">
        <f t="shared" si="146"/>
        <v>昭49.11.1</v>
      </c>
      <c r="AC884" s="662" t="str">
        <f t="shared" si="147"/>
        <v>昭53.12.27</v>
      </c>
      <c r="AD884" s="662" t="str">
        <f t="shared" si="150"/>
        <v>#</v>
      </c>
      <c r="AE884" s="662" t="str">
        <f t="shared" si="148"/>
        <v>昭53.12.27</v>
      </c>
      <c r="AF884" s="662" t="str">
        <f t="shared" si="151"/>
        <v>昭53.12.27</v>
      </c>
      <c r="AG884" s="662" t="str">
        <f t="shared" si="152"/>
        <v/>
      </c>
      <c r="AH884" s="662">
        <f t="shared" si="149"/>
        <v>9</v>
      </c>
      <c r="AI884" s="662" t="str">
        <f t="shared" si="153"/>
        <v>50</v>
      </c>
      <c r="AJ884" s="662" t="str">
        <f t="shared" si="154"/>
        <v>50_松崎</v>
      </c>
      <c r="AK884" s="693" t="str">
        <f>IFERROR(VLOOKUP(AJ884,観測点コードリスト!$L$2:$N$1665,3,FALSE),"")</f>
        <v>0456</v>
      </c>
    </row>
    <row r="885" spans="1:37">
      <c r="A885" s="662" t="s">
        <v>1937</v>
      </c>
      <c r="B885" s="662">
        <v>50506</v>
      </c>
      <c r="C885" s="662" t="s">
        <v>17</v>
      </c>
      <c r="D885" s="662" t="s">
        <v>2366</v>
      </c>
      <c r="E885" s="662" t="s">
        <v>2367</v>
      </c>
      <c r="F885" s="662" t="s">
        <v>2368</v>
      </c>
      <c r="G885" s="662">
        <v>34</v>
      </c>
      <c r="H885" s="662">
        <v>46.9</v>
      </c>
      <c r="I885" s="662">
        <v>139</v>
      </c>
      <c r="J885" s="662">
        <v>2.9</v>
      </c>
      <c r="K885" s="662">
        <v>130</v>
      </c>
      <c r="L885" s="662">
        <v>8.5</v>
      </c>
      <c r="M885" s="662">
        <v>1.5</v>
      </c>
      <c r="N885" s="662" t="s">
        <v>2365</v>
      </c>
      <c r="O885" s="662" t="s">
        <v>22</v>
      </c>
      <c r="P885" s="662" t="s">
        <v>40</v>
      </c>
      <c r="Q885" s="667">
        <f t="shared" si="155"/>
        <v>34.781666999999999</v>
      </c>
      <c r="R885" s="667">
        <f t="shared" si="156"/>
        <v>139.04833300000001</v>
      </c>
      <c r="T885" s="668" t="s">
        <v>4605</v>
      </c>
      <c r="U885" s="668" t="s">
        <v>4605</v>
      </c>
      <c r="V885" s="668" t="s">
        <v>4605</v>
      </c>
      <c r="W885" s="668" t="s">
        <v>22</v>
      </c>
      <c r="X885" s="668" t="s">
        <v>22</v>
      </c>
      <c r="Y885" s="668" t="s">
        <v>22</v>
      </c>
      <c r="Z885" s="668" t="s">
        <v>22</v>
      </c>
      <c r="AB885" s="662" t="str">
        <f t="shared" si="146"/>
        <v>昭49.11.1</v>
      </c>
      <c r="AC885" s="662" t="str">
        <f t="shared" si="147"/>
        <v>昭53.12.27</v>
      </c>
      <c r="AD885" s="662" t="str">
        <f t="shared" si="150"/>
        <v>#</v>
      </c>
      <c r="AE885" s="662" t="str">
        <f t="shared" si="148"/>
        <v>昭53.12.27</v>
      </c>
      <c r="AF885" s="662" t="str">
        <f t="shared" si="151"/>
        <v>昭53.12.27</v>
      </c>
      <c r="AG885" s="662" t="str">
        <f t="shared" si="152"/>
        <v/>
      </c>
      <c r="AH885" s="662">
        <f t="shared" si="149"/>
        <v>9</v>
      </c>
      <c r="AI885" s="662" t="str">
        <f t="shared" si="153"/>
        <v>50</v>
      </c>
      <c r="AJ885" s="662" t="str">
        <f t="shared" si="154"/>
        <v>50_稲取</v>
      </c>
      <c r="AK885" s="693" t="str">
        <f>IFERROR(VLOOKUP(AJ885,観測点コードリスト!$L$2:$N$1665,3,FALSE),"")</f>
        <v>0457</v>
      </c>
    </row>
    <row r="886" spans="1:37">
      <c r="A886" s="662" t="s">
        <v>1937</v>
      </c>
      <c r="B886" s="662">
        <v>50536</v>
      </c>
      <c r="C886" s="662" t="s">
        <v>17</v>
      </c>
      <c r="D886" s="662" t="s">
        <v>2369</v>
      </c>
      <c r="E886" s="662" t="s">
        <v>2370</v>
      </c>
      <c r="F886" s="662" t="s">
        <v>2371</v>
      </c>
      <c r="G886" s="662">
        <v>34</v>
      </c>
      <c r="H886" s="662">
        <v>41.5</v>
      </c>
      <c r="I886" s="662">
        <v>137</v>
      </c>
      <c r="J886" s="662">
        <v>52.8</v>
      </c>
      <c r="K886" s="662">
        <v>1</v>
      </c>
      <c r="L886" s="662">
        <v>10</v>
      </c>
      <c r="M886" s="662">
        <v>1.5</v>
      </c>
      <c r="N886" s="662" t="s">
        <v>2372</v>
      </c>
      <c r="O886" s="662" t="s">
        <v>22</v>
      </c>
      <c r="P886" s="662" t="s">
        <v>40</v>
      </c>
      <c r="Q886" s="667">
        <f t="shared" si="155"/>
        <v>34.691667000000002</v>
      </c>
      <c r="R886" s="667">
        <f t="shared" si="156"/>
        <v>137.88</v>
      </c>
      <c r="T886" s="668" t="s">
        <v>4605</v>
      </c>
      <c r="U886" s="668" t="s">
        <v>4605</v>
      </c>
      <c r="V886" s="668" t="s">
        <v>4605</v>
      </c>
      <c r="W886" s="668" t="s">
        <v>22</v>
      </c>
      <c r="X886" s="668" t="s">
        <v>22</v>
      </c>
      <c r="Y886" s="668" t="s">
        <v>22</v>
      </c>
      <c r="Z886" s="668" t="s">
        <v>22</v>
      </c>
      <c r="AB886" s="662" t="str">
        <f t="shared" si="146"/>
        <v>昭53.1.19</v>
      </c>
      <c r="AC886" s="662" t="str">
        <f t="shared" si="147"/>
        <v>昭53.1.19</v>
      </c>
      <c r="AD886" s="662" t="str">
        <f t="shared" si="150"/>
        <v>昭</v>
      </c>
      <c r="AE886" s="662" t="str">
        <f t="shared" si="148"/>
        <v>昭53.1.19</v>
      </c>
      <c r="AF886" s="662" t="str">
        <f t="shared" si="151"/>
        <v>昭53.1.19</v>
      </c>
      <c r="AG886" s="662" t="str">
        <f t="shared" si="152"/>
        <v/>
      </c>
      <c r="AH886" s="662">
        <f t="shared" si="149"/>
        <v>8</v>
      </c>
      <c r="AI886" s="662" t="str">
        <f t="shared" si="153"/>
        <v>50</v>
      </c>
      <c r="AJ886" s="662" t="str">
        <f t="shared" si="154"/>
        <v>50_磐田</v>
      </c>
      <c r="AK886" s="693" t="str">
        <f>IFERROR(VLOOKUP(AJ886,観測点コードリスト!$L$2:$N$1665,3,FALSE),"")</f>
        <v>1244</v>
      </c>
    </row>
    <row r="887" spans="1:37">
      <c r="A887" s="662" t="s">
        <v>1937</v>
      </c>
      <c r="B887" s="662">
        <v>50551</v>
      </c>
      <c r="C887" s="662" t="s">
        <v>23</v>
      </c>
      <c r="D887" s="662" t="s">
        <v>2373</v>
      </c>
      <c r="E887" s="662" t="s">
        <v>2374</v>
      </c>
      <c r="F887" s="662" t="s">
        <v>2375</v>
      </c>
      <c r="G887" s="662">
        <v>34</v>
      </c>
      <c r="H887" s="662">
        <v>36.200000000000003</v>
      </c>
      <c r="I887" s="662">
        <v>138</v>
      </c>
      <c r="J887" s="662">
        <v>12.8</v>
      </c>
      <c r="K887" s="662">
        <v>45</v>
      </c>
      <c r="L887" s="662">
        <v>16</v>
      </c>
      <c r="M887" s="662" t="s">
        <v>22</v>
      </c>
      <c r="N887" s="662" t="s">
        <v>2376</v>
      </c>
      <c r="O887" s="662" t="s">
        <v>22</v>
      </c>
      <c r="P887" s="662" t="s">
        <v>22</v>
      </c>
      <c r="Q887" s="667">
        <f t="shared" si="155"/>
        <v>34.603332999999999</v>
      </c>
      <c r="R887" s="667">
        <f t="shared" si="156"/>
        <v>138.21333300000001</v>
      </c>
      <c r="T887" s="668" t="s">
        <v>4605</v>
      </c>
      <c r="U887" s="668" t="s">
        <v>4605</v>
      </c>
      <c r="V887" s="668" t="s">
        <v>4605</v>
      </c>
      <c r="W887" s="668" t="s">
        <v>22</v>
      </c>
      <c r="X887" s="668" t="s">
        <v>22</v>
      </c>
      <c r="Y887" s="668" t="s">
        <v>4605</v>
      </c>
      <c r="Z887" s="668" t="s">
        <v>22</v>
      </c>
      <c r="AB887" s="662" t="str">
        <f t="shared" si="146"/>
        <v>昭49.11.1</v>
      </c>
      <c r="AC887" s="662" t="str">
        <f t="shared" si="147"/>
        <v>昭50.12.11</v>
      </c>
      <c r="AD887" s="662" t="str">
        <f t="shared" si="150"/>
        <v>#</v>
      </c>
      <c r="AE887" s="662" t="str">
        <f t="shared" si="148"/>
        <v>昭50.12.11</v>
      </c>
      <c r="AF887" s="662" t="str">
        <f t="shared" si="151"/>
        <v>昭50.12.11</v>
      </c>
      <c r="AG887" s="662" t="str">
        <f t="shared" si="152"/>
        <v/>
      </c>
      <c r="AH887" s="662">
        <f t="shared" si="149"/>
        <v>9</v>
      </c>
      <c r="AI887" s="662" t="str">
        <f t="shared" si="153"/>
        <v>50</v>
      </c>
      <c r="AJ887" s="662" t="str">
        <f t="shared" si="154"/>
        <v>50_御前崎</v>
      </c>
      <c r="AK887" s="693" t="str">
        <f>IFERROR(VLOOKUP(AJ887,観測点コードリスト!$L$2:$N$1665,3,FALSE),"")</f>
        <v>47655</v>
      </c>
    </row>
    <row r="888" spans="1:37">
      <c r="A888" s="662" t="s">
        <v>1937</v>
      </c>
      <c r="B888" s="662">
        <v>50561</v>
      </c>
      <c r="C888" s="662" t="s">
        <v>23</v>
      </c>
      <c r="D888" s="662" t="s">
        <v>2377</v>
      </c>
      <c r="E888" s="662" t="s">
        <v>2378</v>
      </c>
      <c r="F888" s="662" t="s">
        <v>2379</v>
      </c>
      <c r="G888" s="662">
        <v>34</v>
      </c>
      <c r="H888" s="662">
        <v>36.200000000000003</v>
      </c>
      <c r="I888" s="662">
        <v>138</v>
      </c>
      <c r="J888" s="662">
        <v>50.5</v>
      </c>
      <c r="K888" s="662">
        <v>52</v>
      </c>
      <c r="L888" s="662">
        <v>15</v>
      </c>
      <c r="M888" s="662" t="s">
        <v>22</v>
      </c>
      <c r="N888" s="662" t="s">
        <v>2380</v>
      </c>
      <c r="O888" s="662" t="s">
        <v>22</v>
      </c>
      <c r="P888" s="662" t="s">
        <v>22</v>
      </c>
      <c r="Q888" s="667">
        <f t="shared" si="155"/>
        <v>34.603332999999999</v>
      </c>
      <c r="R888" s="667">
        <f t="shared" si="156"/>
        <v>138.841667</v>
      </c>
      <c r="T888" s="668" t="s">
        <v>4605</v>
      </c>
      <c r="U888" s="668" t="s">
        <v>4605</v>
      </c>
      <c r="V888" s="668" t="s">
        <v>4605</v>
      </c>
      <c r="W888" s="668" t="s">
        <v>22</v>
      </c>
      <c r="X888" s="668" t="s">
        <v>22</v>
      </c>
      <c r="Y888" s="668" t="s">
        <v>4605</v>
      </c>
      <c r="Z888" s="668" t="s">
        <v>22</v>
      </c>
      <c r="AB888" s="662" t="str">
        <f t="shared" si="146"/>
        <v>昭49.11.1</v>
      </c>
      <c r="AC888" s="662" t="str">
        <f t="shared" si="147"/>
        <v>昭50.3.26</v>
      </c>
      <c r="AD888" s="662" t="str">
        <f t="shared" si="150"/>
        <v>#</v>
      </c>
      <c r="AE888" s="662" t="str">
        <f t="shared" si="148"/>
        <v>昭50.3.26</v>
      </c>
      <c r="AF888" s="662" t="str">
        <f t="shared" si="151"/>
        <v>昭50.3.26</v>
      </c>
      <c r="AG888" s="662" t="str">
        <f t="shared" si="152"/>
        <v/>
      </c>
      <c r="AH888" s="662">
        <f t="shared" si="149"/>
        <v>8</v>
      </c>
      <c r="AI888" s="662" t="str">
        <f t="shared" si="153"/>
        <v>50</v>
      </c>
      <c r="AJ888" s="662" t="str">
        <f t="shared" si="154"/>
        <v>50_石廊崎</v>
      </c>
      <c r="AK888" s="693" t="str">
        <f>IFERROR(VLOOKUP(AJ888,観測点コードリスト!$L$2:$N$1665,3,FALSE),"")</f>
        <v>47666</v>
      </c>
    </row>
    <row r="889" spans="1:37" hidden="1">
      <c r="A889" s="662" t="s">
        <v>1937</v>
      </c>
      <c r="B889" s="662">
        <v>50900</v>
      </c>
      <c r="C889" s="662" t="s">
        <v>23</v>
      </c>
      <c r="D889" s="662" t="s">
        <v>1937</v>
      </c>
      <c r="E889" s="662" t="s">
        <v>2324</v>
      </c>
      <c r="F889" s="662" t="s">
        <v>2325</v>
      </c>
      <c r="G889" s="662">
        <v>34</v>
      </c>
      <c r="H889" s="662">
        <v>58.5</v>
      </c>
      <c r="I889" s="662">
        <v>138</v>
      </c>
      <c r="J889" s="662">
        <v>24.2</v>
      </c>
      <c r="K889" s="662">
        <v>14</v>
      </c>
      <c r="L889" s="662" t="s">
        <v>22</v>
      </c>
      <c r="M889" s="662" t="s">
        <v>22</v>
      </c>
      <c r="N889" s="662" t="s">
        <v>4714</v>
      </c>
      <c r="O889" s="662" t="s">
        <v>4740</v>
      </c>
      <c r="P889" s="662" t="s">
        <v>22</v>
      </c>
      <c r="Q889" s="667">
        <f t="shared" si="155"/>
        <v>34.975000000000001</v>
      </c>
      <c r="R889" s="667">
        <f t="shared" si="156"/>
        <v>138.403333</v>
      </c>
      <c r="T889" s="668" t="s">
        <v>22</v>
      </c>
      <c r="U889" s="668" t="s">
        <v>22</v>
      </c>
      <c r="V889" s="668" t="s">
        <v>22</v>
      </c>
      <c r="W889" s="668" t="s">
        <v>22</v>
      </c>
      <c r="X889" s="668" t="s">
        <v>4605</v>
      </c>
      <c r="Y889" s="668" t="s">
        <v>22</v>
      </c>
      <c r="Z889" s="668" t="s">
        <v>22</v>
      </c>
      <c r="AB889" s="662" t="str">
        <f t="shared" si="146"/>
        <v>-</v>
      </c>
      <c r="AC889" s="662" t="str">
        <f t="shared" si="147"/>
        <v>令2.2.3</v>
      </c>
      <c r="AD889" s="662" t="str">
        <f t="shared" si="150"/>
        <v>令</v>
      </c>
      <c r="AE889" s="662" t="str">
        <f t="shared" si="148"/>
        <v>令2.2.3</v>
      </c>
      <c r="AF889" s="662" t="str">
        <f t="shared" si="151"/>
        <v>令2.2.3</v>
      </c>
      <c r="AG889" s="662" t="str">
        <f t="shared" si="152"/>
        <v/>
      </c>
      <c r="AH889" s="662">
        <f t="shared" si="149"/>
        <v>6</v>
      </c>
      <c r="AI889" s="662" t="str">
        <f t="shared" si="153"/>
        <v>50</v>
      </c>
      <c r="AJ889" s="662" t="str">
        <f t="shared" si="154"/>
        <v>50_静岡</v>
      </c>
      <c r="AK889" s="693" t="str">
        <f>IFERROR(VLOOKUP(AJ889,観測点コードリスト!$L$2:$N$1665,3,FALSE),"")</f>
        <v>47656</v>
      </c>
    </row>
    <row r="890" spans="1:37" hidden="1">
      <c r="A890" s="662" t="s">
        <v>2381</v>
      </c>
      <c r="B890" s="662">
        <v>51011</v>
      </c>
      <c r="C890" s="662" t="s">
        <v>72</v>
      </c>
      <c r="D890" s="662" t="s">
        <v>2382</v>
      </c>
      <c r="E890" s="662" t="s">
        <v>2383</v>
      </c>
      <c r="F890" s="662" t="s">
        <v>2384</v>
      </c>
      <c r="G890" s="662">
        <v>35</v>
      </c>
      <c r="H890" s="662">
        <v>17.899999999999999</v>
      </c>
      <c r="I890" s="662">
        <v>136</v>
      </c>
      <c r="J890" s="662">
        <v>51.2</v>
      </c>
      <c r="K890" s="662">
        <v>11</v>
      </c>
      <c r="L890" s="662" t="s">
        <v>22</v>
      </c>
      <c r="M890" s="662" t="s">
        <v>22</v>
      </c>
      <c r="N890" s="662" t="s">
        <v>266</v>
      </c>
      <c r="O890" s="662" t="s">
        <v>22</v>
      </c>
      <c r="P890" s="662" t="s">
        <v>22</v>
      </c>
      <c r="Q890" s="667">
        <f t="shared" si="155"/>
        <v>35.298333</v>
      </c>
      <c r="R890" s="667">
        <f t="shared" si="156"/>
        <v>136.85333299999999</v>
      </c>
      <c r="T890" s="668" t="s">
        <v>4605</v>
      </c>
      <c r="U890" s="668" t="s">
        <v>22</v>
      </c>
      <c r="V890" s="668" t="s">
        <v>22</v>
      </c>
      <c r="W890" s="668" t="s">
        <v>22</v>
      </c>
      <c r="X890" s="668" t="s">
        <v>22</v>
      </c>
      <c r="Y890" s="668" t="s">
        <v>22</v>
      </c>
      <c r="Z890" s="668" t="s">
        <v>22</v>
      </c>
      <c r="AB890" s="662" t="str">
        <f t="shared" si="146"/>
        <v>昭49.11.1</v>
      </c>
      <c r="AC890" s="662" t="str">
        <f t="shared" si="147"/>
        <v>-</v>
      </c>
      <c r="AD890" s="662" t="str">
        <f t="shared" si="150"/>
        <v>#</v>
      </c>
      <c r="AE890" s="662" t="str">
        <f t="shared" si="148"/>
        <v/>
      </c>
      <c r="AF890" s="662" t="str">
        <f t="shared" si="151"/>
        <v/>
      </c>
      <c r="AG890" s="662" t="str">
        <f t="shared" si="152"/>
        <v/>
      </c>
      <c r="AH890" s="662">
        <f t="shared" si="149"/>
        <v>0</v>
      </c>
      <c r="AI890" s="662" t="str">
        <f t="shared" si="153"/>
        <v>51</v>
      </c>
      <c r="AJ890" s="662" t="str">
        <f t="shared" si="154"/>
        <v>51_一宮</v>
      </c>
      <c r="AK890" s="693" t="str">
        <f>IFERROR(VLOOKUP(AJ890,観測点コードリスト!$L$2:$N$1665,3,FALSE),"")</f>
        <v>0460</v>
      </c>
    </row>
    <row r="891" spans="1:37">
      <c r="A891" s="662" t="s">
        <v>2381</v>
      </c>
      <c r="B891" s="662">
        <v>51031</v>
      </c>
      <c r="C891" s="662" t="s">
        <v>17</v>
      </c>
      <c r="D891" s="662" t="s">
        <v>2385</v>
      </c>
      <c r="E891" s="662" t="s">
        <v>2386</v>
      </c>
      <c r="F891" s="662" t="s">
        <v>2387</v>
      </c>
      <c r="G891" s="662">
        <v>35</v>
      </c>
      <c r="H891" s="662">
        <v>13</v>
      </c>
      <c r="I891" s="662">
        <v>136</v>
      </c>
      <c r="J891" s="662">
        <v>41.9</v>
      </c>
      <c r="K891" s="662">
        <v>5</v>
      </c>
      <c r="L891" s="662">
        <v>10.4</v>
      </c>
      <c r="M891" s="662">
        <v>1.5</v>
      </c>
      <c r="N891" s="662" t="s">
        <v>2388</v>
      </c>
      <c r="O891" s="662" t="s">
        <v>22</v>
      </c>
      <c r="P891" s="662" t="s">
        <v>40</v>
      </c>
      <c r="Q891" s="667">
        <f t="shared" si="155"/>
        <v>35.216667000000001</v>
      </c>
      <c r="R891" s="667">
        <f t="shared" si="156"/>
        <v>136.69833299999999</v>
      </c>
      <c r="T891" s="668" t="s">
        <v>4605</v>
      </c>
      <c r="U891" s="668" t="s">
        <v>4605</v>
      </c>
      <c r="V891" s="668" t="s">
        <v>4605</v>
      </c>
      <c r="W891" s="668" t="s">
        <v>22</v>
      </c>
      <c r="X891" s="668" t="s">
        <v>22</v>
      </c>
      <c r="Y891" s="668" t="s">
        <v>22</v>
      </c>
      <c r="Z891" s="668" t="s">
        <v>22</v>
      </c>
      <c r="AB891" s="662" t="str">
        <f t="shared" si="146"/>
        <v>昭54.1.11</v>
      </c>
      <c r="AC891" s="662" t="str">
        <f t="shared" si="147"/>
        <v>昭54.1.11</v>
      </c>
      <c r="AD891" s="662" t="str">
        <f t="shared" si="150"/>
        <v>昭</v>
      </c>
      <c r="AE891" s="662" t="str">
        <f t="shared" si="148"/>
        <v>昭54.1.11</v>
      </c>
      <c r="AF891" s="662" t="str">
        <f t="shared" si="151"/>
        <v>昭54.1.11</v>
      </c>
      <c r="AG891" s="662" t="str">
        <f t="shared" si="152"/>
        <v/>
      </c>
      <c r="AH891" s="662">
        <f t="shared" si="149"/>
        <v>8</v>
      </c>
      <c r="AI891" s="662" t="str">
        <f t="shared" si="153"/>
        <v>51</v>
      </c>
      <c r="AJ891" s="662" t="str">
        <f t="shared" si="154"/>
        <v>51_愛西</v>
      </c>
      <c r="AK891" s="693" t="str">
        <f>IFERROR(VLOOKUP(AJ891,観測点コードリスト!$L$2:$N$1665,3,FALSE),"")</f>
        <v>1346</v>
      </c>
    </row>
    <row r="892" spans="1:37" hidden="1">
      <c r="A892" s="662" t="s">
        <v>2381</v>
      </c>
      <c r="B892" s="662">
        <v>51056</v>
      </c>
      <c r="C892" s="662" t="s">
        <v>72</v>
      </c>
      <c r="D892" s="662" t="s">
        <v>2389</v>
      </c>
      <c r="E892" s="662" t="s">
        <v>2390</v>
      </c>
      <c r="F892" s="662" t="s">
        <v>2391</v>
      </c>
      <c r="G892" s="662">
        <v>35</v>
      </c>
      <c r="H892" s="662">
        <v>13.7</v>
      </c>
      <c r="I892" s="662">
        <v>137</v>
      </c>
      <c r="J892" s="662">
        <v>17.100000000000001</v>
      </c>
      <c r="K892" s="662">
        <v>290</v>
      </c>
      <c r="L892" s="662" t="s">
        <v>22</v>
      </c>
      <c r="M892" s="662" t="s">
        <v>22</v>
      </c>
      <c r="N892" s="662" t="s">
        <v>2392</v>
      </c>
      <c r="O892" s="662" t="s">
        <v>22</v>
      </c>
      <c r="P892" s="662" t="s">
        <v>22</v>
      </c>
      <c r="Q892" s="667">
        <f t="shared" si="155"/>
        <v>35.228332999999999</v>
      </c>
      <c r="R892" s="667">
        <f t="shared" si="156"/>
        <v>137.285</v>
      </c>
      <c r="T892" s="668" t="s">
        <v>4605</v>
      </c>
      <c r="U892" s="668" t="s">
        <v>22</v>
      </c>
      <c r="V892" s="668" t="s">
        <v>22</v>
      </c>
      <c r="W892" s="668" t="s">
        <v>22</v>
      </c>
      <c r="X892" s="668" t="s">
        <v>22</v>
      </c>
      <c r="Y892" s="668" t="s">
        <v>22</v>
      </c>
      <c r="Z892" s="668" t="s">
        <v>22</v>
      </c>
      <c r="AB892" s="662" t="str">
        <f t="shared" si="146"/>
        <v>昭52.7.1</v>
      </c>
      <c r="AC892" s="662" t="str">
        <f t="shared" si="147"/>
        <v>昭52.7.1</v>
      </c>
      <c r="AD892" s="662" t="str">
        <f t="shared" si="150"/>
        <v>昭</v>
      </c>
      <c r="AE892" s="662" t="str">
        <f t="shared" si="148"/>
        <v>昭52.7.1</v>
      </c>
      <c r="AF892" s="662" t="str">
        <f t="shared" si="151"/>
        <v>昭52.7.1</v>
      </c>
      <c r="AG892" s="662" t="str">
        <f t="shared" si="152"/>
        <v/>
      </c>
      <c r="AH892" s="662">
        <f t="shared" si="149"/>
        <v>7</v>
      </c>
      <c r="AI892" s="662" t="str">
        <f t="shared" si="153"/>
        <v>51</v>
      </c>
      <c r="AJ892" s="662" t="str">
        <f t="shared" si="154"/>
        <v>51_小原</v>
      </c>
      <c r="AK892" s="693" t="str">
        <f>IFERROR(VLOOKUP(AJ892,観測点コードリスト!$L$2:$N$1665,3,FALSE),"")</f>
        <v>1166</v>
      </c>
    </row>
    <row r="893" spans="1:37" ht="18.75" customHeight="1">
      <c r="A893" s="662" t="s">
        <v>2381</v>
      </c>
      <c r="B893" s="662">
        <v>51071</v>
      </c>
      <c r="C893" s="662" t="s">
        <v>17</v>
      </c>
      <c r="D893" s="662" t="s">
        <v>2393</v>
      </c>
      <c r="E893" s="662" t="s">
        <v>2394</v>
      </c>
      <c r="F893" s="662" t="s">
        <v>2395</v>
      </c>
      <c r="G893" s="662">
        <v>35</v>
      </c>
      <c r="H893" s="662">
        <v>12.7</v>
      </c>
      <c r="I893" s="662">
        <v>137</v>
      </c>
      <c r="J893" s="662">
        <v>30.4</v>
      </c>
      <c r="K893" s="662">
        <v>505</v>
      </c>
      <c r="L893" s="662">
        <v>10</v>
      </c>
      <c r="M893" s="662">
        <v>1.5</v>
      </c>
      <c r="N893" s="662" t="s">
        <v>2396</v>
      </c>
      <c r="O893" s="662" t="s">
        <v>22</v>
      </c>
      <c r="P893" s="662" t="s">
        <v>40</v>
      </c>
      <c r="Q893" s="667">
        <f t="shared" si="155"/>
        <v>35.211666999999998</v>
      </c>
      <c r="R893" s="667">
        <f t="shared" si="156"/>
        <v>137.50666699999999</v>
      </c>
      <c r="T893" s="668" t="s">
        <v>4605</v>
      </c>
      <c r="U893" s="668" t="s">
        <v>4605</v>
      </c>
      <c r="V893" s="668" t="s">
        <v>4605</v>
      </c>
      <c r="W893" s="668" t="s">
        <v>22</v>
      </c>
      <c r="X893" s="668" t="s">
        <v>22</v>
      </c>
      <c r="Y893" s="668" t="s">
        <v>22</v>
      </c>
      <c r="Z893" s="668" t="s">
        <v>22</v>
      </c>
      <c r="AB893" s="662" t="str">
        <f t="shared" si="146"/>
        <v>昭50.5.12</v>
      </c>
      <c r="AC893" s="662" t="str">
        <f t="shared" si="147"/>
        <v>昭54.1.9</v>
      </c>
      <c r="AD893" s="662" t="str">
        <f t="shared" si="150"/>
        <v>(</v>
      </c>
      <c r="AE893" s="662" t="str">
        <f t="shared" si="148"/>
        <v>(昭50.5.12)昭54.1.9</v>
      </c>
      <c r="AF893" s="662" t="str">
        <f t="shared" si="151"/>
        <v>昭50.5.12)昭54.1.9</v>
      </c>
      <c r="AG893" s="662">
        <f t="shared" si="152"/>
        <v>9</v>
      </c>
      <c r="AH893" s="662">
        <f t="shared" si="149"/>
        <v>16</v>
      </c>
      <c r="AI893" s="662" t="str">
        <f t="shared" si="153"/>
        <v>51</v>
      </c>
      <c r="AJ893" s="662" t="str">
        <f t="shared" si="154"/>
        <v>51_稲武</v>
      </c>
      <c r="AK893" s="693" t="str">
        <f>IFERROR(VLOOKUP(AJ893,観測点コードリスト!$L$2:$N$1665,3,FALSE),"")</f>
        <v>0982</v>
      </c>
    </row>
    <row r="894" spans="1:37" ht="18.75" hidden="1" customHeight="1">
      <c r="A894" s="662" t="s">
        <v>2381</v>
      </c>
      <c r="B894" s="662">
        <v>51077</v>
      </c>
      <c r="C894" s="662" t="s">
        <v>72</v>
      </c>
      <c r="D894" s="662" t="s">
        <v>2397</v>
      </c>
      <c r="E894" s="662" t="s">
        <v>2398</v>
      </c>
      <c r="F894" s="662" t="s">
        <v>2399</v>
      </c>
      <c r="G894" s="662">
        <v>35</v>
      </c>
      <c r="H894" s="662">
        <v>13.2</v>
      </c>
      <c r="I894" s="662">
        <v>137</v>
      </c>
      <c r="J894" s="662">
        <v>39.6</v>
      </c>
      <c r="K894" s="662">
        <v>1216</v>
      </c>
      <c r="L894" s="662" t="s">
        <v>22</v>
      </c>
      <c r="M894" s="662" t="s">
        <v>22</v>
      </c>
      <c r="N894" s="662" t="s">
        <v>2400</v>
      </c>
      <c r="O894" s="662" t="s">
        <v>22</v>
      </c>
      <c r="P894" s="662" t="s">
        <v>22</v>
      </c>
      <c r="Q894" s="667">
        <f t="shared" si="155"/>
        <v>35.22</v>
      </c>
      <c r="R894" s="667">
        <f t="shared" si="156"/>
        <v>137.66</v>
      </c>
      <c r="T894" s="668" t="s">
        <v>4605</v>
      </c>
      <c r="U894" s="668" t="s">
        <v>22</v>
      </c>
      <c r="V894" s="668" t="s">
        <v>22</v>
      </c>
      <c r="W894" s="668" t="s">
        <v>22</v>
      </c>
      <c r="X894" s="668" t="s">
        <v>22</v>
      </c>
      <c r="Y894" s="668" t="s">
        <v>22</v>
      </c>
      <c r="Z894" s="668" t="s">
        <v>22</v>
      </c>
      <c r="AB894" s="662" t="str">
        <f t="shared" si="146"/>
        <v>平17.12.8</v>
      </c>
      <c r="AC894" s="662" t="str">
        <f t="shared" si="147"/>
        <v>平17.12.8</v>
      </c>
      <c r="AD894" s="662" t="str">
        <f t="shared" si="150"/>
        <v>平</v>
      </c>
      <c r="AE894" s="662" t="str">
        <f t="shared" si="148"/>
        <v>平17.12.8</v>
      </c>
      <c r="AF894" s="662" t="str">
        <f t="shared" si="151"/>
        <v>平17.12.8</v>
      </c>
      <c r="AG894" s="662" t="str">
        <f t="shared" si="152"/>
        <v/>
      </c>
      <c r="AH894" s="662">
        <f t="shared" si="149"/>
        <v>8</v>
      </c>
      <c r="AI894" s="662" t="str">
        <f t="shared" si="153"/>
        <v>51</v>
      </c>
      <c r="AJ894" s="662" t="str">
        <f t="shared" si="154"/>
        <v>51_茶臼山</v>
      </c>
      <c r="AK894" s="693" t="str">
        <f>IFERROR(VLOOKUP(AJ894,観測点コードリスト!$L$2:$N$1665,3,FALSE),"")</f>
        <v>0462</v>
      </c>
    </row>
    <row r="895" spans="1:37" ht="18.75" hidden="1" customHeight="1">
      <c r="A895" s="662" t="s">
        <v>2381</v>
      </c>
      <c r="B895" s="662">
        <v>51096</v>
      </c>
      <c r="C895" s="662" t="s">
        <v>72</v>
      </c>
      <c r="D895" s="662" t="s">
        <v>2401</v>
      </c>
      <c r="E895" s="662" t="s">
        <v>2402</v>
      </c>
      <c r="F895" s="662" t="s">
        <v>2403</v>
      </c>
      <c r="G895" s="662">
        <v>35</v>
      </c>
      <c r="H895" s="662">
        <v>8.1999999999999993</v>
      </c>
      <c r="I895" s="662">
        <v>136</v>
      </c>
      <c r="J895" s="662">
        <v>47.5</v>
      </c>
      <c r="K895" s="662">
        <v>2</v>
      </c>
      <c r="L895" s="662" t="s">
        <v>22</v>
      </c>
      <c r="M895" s="662" t="s">
        <v>22</v>
      </c>
      <c r="N895" s="662" t="s">
        <v>2404</v>
      </c>
      <c r="O895" s="662" t="s">
        <v>22</v>
      </c>
      <c r="P895" s="662" t="s">
        <v>22</v>
      </c>
      <c r="Q895" s="667">
        <f t="shared" si="155"/>
        <v>35.136667000000003</v>
      </c>
      <c r="R895" s="667">
        <f t="shared" si="156"/>
        <v>136.79166699999999</v>
      </c>
      <c r="T895" s="668" t="s">
        <v>4605</v>
      </c>
      <c r="U895" s="668" t="s">
        <v>22</v>
      </c>
      <c r="V895" s="668" t="s">
        <v>22</v>
      </c>
      <c r="W895" s="668" t="s">
        <v>22</v>
      </c>
      <c r="X895" s="668" t="s">
        <v>22</v>
      </c>
      <c r="Y895" s="668" t="s">
        <v>22</v>
      </c>
      <c r="Z895" s="668" t="s">
        <v>22</v>
      </c>
      <c r="AB895" s="662" t="str">
        <f t="shared" si="146"/>
        <v>昭50.5.12</v>
      </c>
      <c r="AC895" s="662" t="str">
        <f t="shared" si="147"/>
        <v>昭50.5.12</v>
      </c>
      <c r="AD895" s="662" t="str">
        <f t="shared" si="150"/>
        <v>昭</v>
      </c>
      <c r="AE895" s="662" t="str">
        <f t="shared" si="148"/>
        <v>昭50.5.12</v>
      </c>
      <c r="AF895" s="662" t="str">
        <f t="shared" si="151"/>
        <v>昭50.5.12</v>
      </c>
      <c r="AG895" s="662" t="str">
        <f t="shared" si="152"/>
        <v/>
      </c>
      <c r="AH895" s="662">
        <f t="shared" si="149"/>
        <v>8</v>
      </c>
      <c r="AI895" s="662" t="str">
        <f t="shared" si="153"/>
        <v>51</v>
      </c>
      <c r="AJ895" s="662" t="str">
        <f t="shared" si="154"/>
        <v>51_蟹江</v>
      </c>
      <c r="AK895" s="693" t="str">
        <f>IFERROR(VLOOKUP(AJ895,観測点コードリスト!$L$2:$N$1665,3,FALSE),"")</f>
        <v>0983</v>
      </c>
    </row>
    <row r="896" spans="1:37">
      <c r="A896" s="662" t="s">
        <v>2381</v>
      </c>
      <c r="B896" s="662">
        <v>51106</v>
      </c>
      <c r="C896" s="662" t="s">
        <v>23</v>
      </c>
      <c r="D896" s="662" t="s">
        <v>2405</v>
      </c>
      <c r="E896" s="662" t="s">
        <v>2406</v>
      </c>
      <c r="F896" s="662" t="s">
        <v>2407</v>
      </c>
      <c r="G896" s="662">
        <v>35</v>
      </c>
      <c r="H896" s="662">
        <v>10</v>
      </c>
      <c r="I896" s="662">
        <v>136</v>
      </c>
      <c r="J896" s="662">
        <v>57.9</v>
      </c>
      <c r="K896" s="662">
        <v>51</v>
      </c>
      <c r="L896" s="662">
        <v>17.8</v>
      </c>
      <c r="M896" s="662" t="s">
        <v>22</v>
      </c>
      <c r="N896" s="662" t="s">
        <v>2351</v>
      </c>
      <c r="O896" s="662">
        <v>51900</v>
      </c>
      <c r="P896" s="662" t="s">
        <v>22</v>
      </c>
      <c r="Q896" s="667">
        <f t="shared" si="155"/>
        <v>35.166666999999997</v>
      </c>
      <c r="R896" s="667">
        <f t="shared" si="156"/>
        <v>136.965</v>
      </c>
      <c r="T896" s="668" t="s">
        <v>4605</v>
      </c>
      <c r="U896" s="668" t="s">
        <v>4605</v>
      </c>
      <c r="V896" s="668" t="s">
        <v>4605</v>
      </c>
      <c r="W896" s="668" t="s">
        <v>4605</v>
      </c>
      <c r="X896" s="668" t="s">
        <v>22</v>
      </c>
      <c r="Y896" s="668" t="s">
        <v>4605</v>
      </c>
      <c r="Z896" s="668" t="s">
        <v>4605</v>
      </c>
      <c r="AB896" s="662" t="str">
        <f t="shared" si="146"/>
        <v>昭49.11.1</v>
      </c>
      <c r="AC896" s="662" t="str">
        <f t="shared" si="147"/>
        <v>昭50.3.19</v>
      </c>
      <c r="AD896" s="662" t="str">
        <f t="shared" si="150"/>
        <v>#</v>
      </c>
      <c r="AE896" s="662" t="str">
        <f t="shared" si="148"/>
        <v>昭50.3.19</v>
      </c>
      <c r="AF896" s="662" t="str">
        <f t="shared" si="151"/>
        <v>昭50.3.19</v>
      </c>
      <c r="AG896" s="662" t="str">
        <f t="shared" si="152"/>
        <v/>
      </c>
      <c r="AH896" s="662">
        <f t="shared" si="149"/>
        <v>8</v>
      </c>
      <c r="AI896" s="662" t="str">
        <f t="shared" si="153"/>
        <v>51</v>
      </c>
      <c r="AJ896" s="662" t="str">
        <f t="shared" si="154"/>
        <v>51_名古屋</v>
      </c>
      <c r="AK896" s="693" t="str">
        <f>IFERROR(VLOOKUP(AJ896,観測点コードリスト!$L$2:$N$1665,3,FALSE),"")</f>
        <v>47636</v>
      </c>
    </row>
    <row r="897" spans="1:37">
      <c r="A897" s="662" t="s">
        <v>2381</v>
      </c>
      <c r="B897" s="662">
        <v>51116</v>
      </c>
      <c r="C897" s="662" t="s">
        <v>17</v>
      </c>
      <c r="D897" s="662" t="s">
        <v>2408</v>
      </c>
      <c r="E897" s="662" t="s">
        <v>2409</v>
      </c>
      <c r="F897" s="662" t="s">
        <v>2410</v>
      </c>
      <c r="G897" s="662">
        <v>35</v>
      </c>
      <c r="H897" s="662">
        <v>7.9</v>
      </c>
      <c r="I897" s="662">
        <v>137</v>
      </c>
      <c r="J897" s="662">
        <v>10.6</v>
      </c>
      <c r="K897" s="662">
        <v>75</v>
      </c>
      <c r="L897" s="662">
        <v>6.7</v>
      </c>
      <c r="M897" s="662">
        <v>1.5</v>
      </c>
      <c r="N897" s="662" t="s">
        <v>2411</v>
      </c>
      <c r="O897" s="662" t="s">
        <v>22</v>
      </c>
      <c r="P897" s="662" t="s">
        <v>22</v>
      </c>
      <c r="Q897" s="667">
        <f t="shared" si="155"/>
        <v>35.131667</v>
      </c>
      <c r="R897" s="667">
        <f t="shared" si="156"/>
        <v>137.17666700000001</v>
      </c>
      <c r="T897" s="668" t="s">
        <v>4605</v>
      </c>
      <c r="U897" s="668" t="s">
        <v>4605</v>
      </c>
      <c r="V897" s="668" t="s">
        <v>4605</v>
      </c>
      <c r="W897" s="668" t="s">
        <v>22</v>
      </c>
      <c r="X897" s="668" t="s">
        <v>22</v>
      </c>
      <c r="Y897" s="668" t="s">
        <v>22</v>
      </c>
      <c r="Z897" s="668" t="s">
        <v>22</v>
      </c>
      <c r="AB897" s="662" t="str">
        <f t="shared" si="146"/>
        <v>昭49.11.1</v>
      </c>
      <c r="AC897" s="662" t="str">
        <f t="shared" si="147"/>
        <v>昭54.1.9</v>
      </c>
      <c r="AD897" s="662" t="str">
        <f t="shared" si="150"/>
        <v>#</v>
      </c>
      <c r="AE897" s="662" t="str">
        <f t="shared" si="148"/>
        <v>昭54.1.9</v>
      </c>
      <c r="AF897" s="662" t="str">
        <f t="shared" si="151"/>
        <v>昭54.1.9</v>
      </c>
      <c r="AG897" s="662" t="str">
        <f t="shared" si="152"/>
        <v/>
      </c>
      <c r="AH897" s="662">
        <f t="shared" si="149"/>
        <v>7</v>
      </c>
      <c r="AI897" s="662" t="str">
        <f t="shared" si="153"/>
        <v>51</v>
      </c>
      <c r="AJ897" s="662" t="str">
        <f t="shared" si="154"/>
        <v>51_豊田</v>
      </c>
      <c r="AK897" s="693" t="str">
        <f>IFERROR(VLOOKUP(AJ897,観測点コードリスト!$L$2:$N$1665,3,FALSE),"")</f>
        <v>0464</v>
      </c>
    </row>
    <row r="898" spans="1:37" ht="18.75" hidden="1" customHeight="1">
      <c r="A898" s="662" t="s">
        <v>2381</v>
      </c>
      <c r="B898" s="662">
        <v>51192</v>
      </c>
      <c r="C898" s="662" t="s">
        <v>72</v>
      </c>
      <c r="D898" s="662" t="s">
        <v>2412</v>
      </c>
      <c r="E898" s="662" t="s">
        <v>2413</v>
      </c>
      <c r="F898" s="662" t="s">
        <v>2414</v>
      </c>
      <c r="G898" s="662">
        <v>35</v>
      </c>
      <c r="H898" s="662">
        <v>4.7</v>
      </c>
      <c r="I898" s="662">
        <v>137</v>
      </c>
      <c r="J898" s="662">
        <v>24.8</v>
      </c>
      <c r="K898" s="662">
        <v>613</v>
      </c>
      <c r="L898" s="662" t="s">
        <v>22</v>
      </c>
      <c r="M898" s="662" t="s">
        <v>22</v>
      </c>
      <c r="N898" s="662" t="s">
        <v>2415</v>
      </c>
      <c r="O898" s="662" t="s">
        <v>22</v>
      </c>
      <c r="P898" s="662" t="s">
        <v>22</v>
      </c>
      <c r="Q898" s="667">
        <f t="shared" si="155"/>
        <v>35.078333000000001</v>
      </c>
      <c r="R898" s="667">
        <f t="shared" si="156"/>
        <v>137.41333299999999</v>
      </c>
      <c r="T898" s="668" t="s">
        <v>4605</v>
      </c>
      <c r="U898" s="668" t="s">
        <v>22</v>
      </c>
      <c r="V898" s="668" t="s">
        <v>22</v>
      </c>
      <c r="W898" s="668" t="s">
        <v>22</v>
      </c>
      <c r="X898" s="668" t="s">
        <v>22</v>
      </c>
      <c r="Y898" s="668" t="s">
        <v>22</v>
      </c>
      <c r="Z898" s="668" t="s">
        <v>22</v>
      </c>
      <c r="AB898" s="662" t="str">
        <f t="shared" si="146"/>
        <v>平17.12.5</v>
      </c>
      <c r="AC898" s="662" t="str">
        <f t="shared" si="147"/>
        <v>平17.12.5</v>
      </c>
      <c r="AD898" s="662" t="str">
        <f t="shared" si="150"/>
        <v>平</v>
      </c>
      <c r="AE898" s="662" t="str">
        <f t="shared" si="148"/>
        <v>平17.12.5</v>
      </c>
      <c r="AF898" s="662" t="str">
        <f t="shared" si="151"/>
        <v>平17.12.5</v>
      </c>
      <c r="AG898" s="662" t="str">
        <f t="shared" si="152"/>
        <v/>
      </c>
      <c r="AH898" s="662">
        <f t="shared" si="149"/>
        <v>8</v>
      </c>
      <c r="AI898" s="662" t="str">
        <f t="shared" si="153"/>
        <v>51</v>
      </c>
      <c r="AJ898" s="662" t="str">
        <f t="shared" si="154"/>
        <v>51_阿蔵</v>
      </c>
      <c r="AK898" s="693" t="str">
        <f>IFERROR(VLOOKUP(AJ898,観測点コードリスト!$L$2:$N$1665,3,FALSE),"")</f>
        <v>1576</v>
      </c>
    </row>
    <row r="899" spans="1:37" ht="18.75" customHeight="1">
      <c r="A899" s="662" t="s">
        <v>2381</v>
      </c>
      <c r="B899" s="662">
        <v>51216</v>
      </c>
      <c r="C899" s="662" t="s">
        <v>17</v>
      </c>
      <c r="D899" s="662" t="s">
        <v>2416</v>
      </c>
      <c r="E899" s="662" t="s">
        <v>2417</v>
      </c>
      <c r="F899" s="662" t="s">
        <v>2418</v>
      </c>
      <c r="G899" s="662">
        <v>34</v>
      </c>
      <c r="H899" s="662">
        <v>59.7</v>
      </c>
      <c r="I899" s="662">
        <v>136</v>
      </c>
      <c r="J899" s="662">
        <v>56.6</v>
      </c>
      <c r="K899" s="662">
        <v>32</v>
      </c>
      <c r="L899" s="662">
        <v>10</v>
      </c>
      <c r="M899" s="662">
        <v>1.5</v>
      </c>
      <c r="N899" s="662" t="s">
        <v>2419</v>
      </c>
      <c r="O899" s="662" t="s">
        <v>22</v>
      </c>
      <c r="P899" s="662" t="s">
        <v>40</v>
      </c>
      <c r="Q899" s="667">
        <f t="shared" si="155"/>
        <v>34.994999999999997</v>
      </c>
      <c r="R899" s="667">
        <f t="shared" si="156"/>
        <v>136.943333</v>
      </c>
      <c r="T899" s="668" t="s">
        <v>4605</v>
      </c>
      <c r="U899" s="668" t="s">
        <v>4605</v>
      </c>
      <c r="V899" s="668" t="s">
        <v>4605</v>
      </c>
      <c r="W899" s="668" t="s">
        <v>22</v>
      </c>
      <c r="X899" s="668" t="s">
        <v>22</v>
      </c>
      <c r="Y899" s="668" t="s">
        <v>22</v>
      </c>
      <c r="Z899" s="668" t="s">
        <v>22</v>
      </c>
      <c r="AB899" s="662" t="str">
        <f t="shared" si="146"/>
        <v>平24.10.17</v>
      </c>
      <c r="AC899" s="662" t="str">
        <f t="shared" si="147"/>
        <v>平24.10.17</v>
      </c>
      <c r="AD899" s="662" t="str">
        <f t="shared" si="150"/>
        <v>平</v>
      </c>
      <c r="AE899" s="662" t="str">
        <f t="shared" si="148"/>
        <v>平24.10.17</v>
      </c>
      <c r="AF899" s="662" t="str">
        <f t="shared" si="151"/>
        <v>平24.10.17</v>
      </c>
      <c r="AG899" s="662" t="str">
        <f t="shared" si="152"/>
        <v/>
      </c>
      <c r="AH899" s="662">
        <f t="shared" si="149"/>
        <v>9</v>
      </c>
      <c r="AI899" s="662" t="str">
        <f t="shared" si="153"/>
        <v>51</v>
      </c>
      <c r="AJ899" s="662" t="str">
        <f t="shared" si="154"/>
        <v>51_大府</v>
      </c>
      <c r="AK899" s="693" t="str">
        <f>IFERROR(VLOOKUP(AJ899,観測点コードリスト!$L$2:$N$1665,3,FALSE),"")</f>
        <v>1638</v>
      </c>
    </row>
    <row r="900" spans="1:37">
      <c r="A900" s="662" t="s">
        <v>2381</v>
      </c>
      <c r="B900" s="662">
        <v>51226</v>
      </c>
      <c r="C900" s="662" t="s">
        <v>17</v>
      </c>
      <c r="D900" s="662" t="s">
        <v>2420</v>
      </c>
      <c r="E900" s="662" t="s">
        <v>2421</v>
      </c>
      <c r="F900" s="662" t="s">
        <v>2422</v>
      </c>
      <c r="G900" s="662">
        <v>34</v>
      </c>
      <c r="H900" s="662">
        <v>55.1</v>
      </c>
      <c r="I900" s="662">
        <v>137</v>
      </c>
      <c r="J900" s="662">
        <v>11.6</v>
      </c>
      <c r="K900" s="662">
        <v>47</v>
      </c>
      <c r="L900" s="662">
        <v>6.4</v>
      </c>
      <c r="M900" s="662">
        <v>1.5</v>
      </c>
      <c r="N900" s="662" t="s">
        <v>2411</v>
      </c>
      <c r="O900" s="662" t="s">
        <v>22</v>
      </c>
      <c r="P900" s="662" t="s">
        <v>40</v>
      </c>
      <c r="Q900" s="667">
        <f t="shared" si="155"/>
        <v>34.918332999999997</v>
      </c>
      <c r="R900" s="667">
        <f t="shared" si="156"/>
        <v>137.193333</v>
      </c>
      <c r="T900" s="668" t="s">
        <v>4605</v>
      </c>
      <c r="U900" s="668" t="s">
        <v>4605</v>
      </c>
      <c r="V900" s="668" t="s">
        <v>4605</v>
      </c>
      <c r="W900" s="668" t="s">
        <v>22</v>
      </c>
      <c r="X900" s="668" t="s">
        <v>22</v>
      </c>
      <c r="Y900" s="668" t="s">
        <v>22</v>
      </c>
      <c r="Z900" s="668" t="s">
        <v>22</v>
      </c>
      <c r="AB900" s="662" t="str">
        <f t="shared" ref="AB900:AB963" si="157">IF(T900="●",IF(AD900="(",LEFT(AF900,AG900-1),IF(AD900="#",$AB$1,AF900)),"-")</f>
        <v>昭49.11.1</v>
      </c>
      <c r="AC900" s="662" t="str">
        <f t="shared" ref="AC900:AC963" si="158">IF(AF900="","-",IF(AD900="(",RIGHT(AF900,AH900-AG900),AF900))</f>
        <v>昭54.1.9</v>
      </c>
      <c r="AD900" s="662" t="str">
        <f t="shared" si="150"/>
        <v>#</v>
      </c>
      <c r="AE900" s="662" t="str">
        <f t="shared" ref="AE900:AE963" si="159">SUBSTITUTE(N900,"#","")</f>
        <v>昭54.1.9</v>
      </c>
      <c r="AF900" s="662" t="str">
        <f t="shared" si="151"/>
        <v>昭54.1.9</v>
      </c>
      <c r="AG900" s="662" t="str">
        <f t="shared" si="152"/>
        <v/>
      </c>
      <c r="AH900" s="662">
        <f t="shared" ref="AH900:AH963" si="160">LEN(AF900)</f>
        <v>7</v>
      </c>
      <c r="AI900" s="662" t="str">
        <f t="shared" si="153"/>
        <v>51</v>
      </c>
      <c r="AJ900" s="662" t="str">
        <f t="shared" si="154"/>
        <v>51_岡崎</v>
      </c>
      <c r="AK900" s="693" t="str">
        <f>IFERROR(VLOOKUP(AJ900,観測点コードリスト!$L$2:$N$1665,3,FALSE),"")</f>
        <v>0467</v>
      </c>
    </row>
    <row r="901" spans="1:37" hidden="1">
      <c r="A901" s="662" t="s">
        <v>2381</v>
      </c>
      <c r="B901" s="662">
        <v>51241</v>
      </c>
      <c r="C901" s="662" t="s">
        <v>72</v>
      </c>
      <c r="D901" s="662" t="s">
        <v>2423</v>
      </c>
      <c r="E901" s="662" t="s">
        <v>2424</v>
      </c>
      <c r="F901" s="662" t="s">
        <v>2425</v>
      </c>
      <c r="G901" s="662">
        <v>34</v>
      </c>
      <c r="H901" s="662">
        <v>58.6</v>
      </c>
      <c r="I901" s="662">
        <v>137</v>
      </c>
      <c r="J901" s="662">
        <v>25.5</v>
      </c>
      <c r="K901" s="662">
        <v>532</v>
      </c>
      <c r="L901" s="662" t="s">
        <v>22</v>
      </c>
      <c r="M901" s="662" t="s">
        <v>22</v>
      </c>
      <c r="N901" s="662" t="s">
        <v>266</v>
      </c>
      <c r="O901" s="662" t="s">
        <v>22</v>
      </c>
      <c r="P901" s="662" t="s">
        <v>22</v>
      </c>
      <c r="Q901" s="667">
        <f t="shared" si="155"/>
        <v>34.976666999999999</v>
      </c>
      <c r="R901" s="667">
        <f t="shared" si="156"/>
        <v>137.42500000000001</v>
      </c>
      <c r="T901" s="668" t="s">
        <v>4605</v>
      </c>
      <c r="U901" s="668" t="s">
        <v>22</v>
      </c>
      <c r="V901" s="668" t="s">
        <v>22</v>
      </c>
      <c r="W901" s="668" t="s">
        <v>22</v>
      </c>
      <c r="X901" s="668" t="s">
        <v>22</v>
      </c>
      <c r="Y901" s="668" t="s">
        <v>22</v>
      </c>
      <c r="Z901" s="668" t="s">
        <v>22</v>
      </c>
      <c r="AB901" s="662" t="str">
        <f t="shared" si="157"/>
        <v>昭49.11.1</v>
      </c>
      <c r="AC901" s="662" t="str">
        <f t="shared" si="158"/>
        <v>-</v>
      </c>
      <c r="AD901" s="662" t="str">
        <f t="shared" ref="AD901:AD964" si="161">LEFT(N901,1)</f>
        <v>#</v>
      </c>
      <c r="AE901" s="662" t="str">
        <f t="shared" si="159"/>
        <v/>
      </c>
      <c r="AF901" s="662" t="str">
        <f t="shared" ref="AF901:AF964" si="162">SUBSTITUTE(AE901,"(","")</f>
        <v/>
      </c>
      <c r="AG901" s="662" t="str">
        <f t="shared" ref="AG901:AG964" si="163">IFERROR(FIND(")",AF901),"")</f>
        <v/>
      </c>
      <c r="AH901" s="662">
        <f t="shared" si="160"/>
        <v>0</v>
      </c>
      <c r="AI901" s="662" t="str">
        <f t="shared" ref="AI901:AI964" si="164">LEFT(B901,2)</f>
        <v>51</v>
      </c>
      <c r="AJ901" s="662" t="str">
        <f t="shared" ref="AJ901:AJ964" si="165">AI901&amp;"_"&amp;D901</f>
        <v>51_作手</v>
      </c>
      <c r="AK901" s="693" t="str">
        <f>IFERROR(VLOOKUP(AJ901,観測点コードリスト!$L$2:$N$1665,3,FALSE),"")</f>
        <v>0468</v>
      </c>
    </row>
    <row r="902" spans="1:37" ht="18.75" customHeight="1">
      <c r="A902" s="662" t="s">
        <v>2381</v>
      </c>
      <c r="B902" s="662">
        <v>51247</v>
      </c>
      <c r="C902" s="662" t="s">
        <v>17</v>
      </c>
      <c r="D902" s="662" t="s">
        <v>288</v>
      </c>
      <c r="E902" s="662" t="s">
        <v>2426</v>
      </c>
      <c r="F902" s="662" t="s">
        <v>2427</v>
      </c>
      <c r="G902" s="662">
        <v>34</v>
      </c>
      <c r="H902" s="662">
        <v>54.4</v>
      </c>
      <c r="I902" s="662">
        <v>137</v>
      </c>
      <c r="J902" s="662">
        <v>31.1</v>
      </c>
      <c r="K902" s="662">
        <v>53</v>
      </c>
      <c r="L902" s="662">
        <v>6.4</v>
      </c>
      <c r="M902" s="662">
        <v>1.5</v>
      </c>
      <c r="N902" s="662" t="s">
        <v>2428</v>
      </c>
      <c r="O902" s="662" t="s">
        <v>22</v>
      </c>
      <c r="P902" s="662" t="s">
        <v>40</v>
      </c>
      <c r="Q902" s="667">
        <f t="shared" si="155"/>
        <v>34.906666999999999</v>
      </c>
      <c r="R902" s="667">
        <f t="shared" si="156"/>
        <v>137.51833300000001</v>
      </c>
      <c r="T902" s="668" t="s">
        <v>4605</v>
      </c>
      <c r="U902" s="668" t="s">
        <v>4605</v>
      </c>
      <c r="V902" s="668" t="s">
        <v>4605</v>
      </c>
      <c r="W902" s="668" t="s">
        <v>22</v>
      </c>
      <c r="X902" s="668" t="s">
        <v>22</v>
      </c>
      <c r="Y902" s="668" t="s">
        <v>22</v>
      </c>
      <c r="Z902" s="668" t="s">
        <v>22</v>
      </c>
      <c r="AB902" s="662" t="str">
        <f t="shared" si="157"/>
        <v>平14.12.25</v>
      </c>
      <c r="AC902" s="662" t="str">
        <f t="shared" si="158"/>
        <v>平14.12.25</v>
      </c>
      <c r="AD902" s="662" t="str">
        <f t="shared" si="161"/>
        <v>平</v>
      </c>
      <c r="AE902" s="662" t="str">
        <f t="shared" si="159"/>
        <v>平14.12.25</v>
      </c>
      <c r="AF902" s="662" t="str">
        <f t="shared" si="162"/>
        <v>平14.12.25</v>
      </c>
      <c r="AG902" s="662" t="str">
        <f t="shared" si="163"/>
        <v/>
      </c>
      <c r="AH902" s="662">
        <f t="shared" si="160"/>
        <v>9</v>
      </c>
      <c r="AI902" s="662" t="str">
        <f t="shared" si="164"/>
        <v>51</v>
      </c>
      <c r="AJ902" s="662" t="str">
        <f t="shared" si="165"/>
        <v>51_新城</v>
      </c>
      <c r="AK902" s="693" t="str">
        <f>IFERROR(VLOOKUP(AJ902,観測点コードリスト!$L$2:$N$1665,3,FALSE),"")</f>
        <v>1541</v>
      </c>
    </row>
    <row r="903" spans="1:37" ht="18.75" customHeight="1">
      <c r="A903" s="662" t="s">
        <v>2381</v>
      </c>
      <c r="B903" s="662">
        <v>51261</v>
      </c>
      <c r="C903" s="662" t="s">
        <v>23</v>
      </c>
      <c r="D903" s="662" t="s">
        <v>2429</v>
      </c>
      <c r="E903" s="662" t="s">
        <v>2430</v>
      </c>
      <c r="F903" s="662" t="s">
        <v>2431</v>
      </c>
      <c r="G903" s="662">
        <v>34</v>
      </c>
      <c r="H903" s="662">
        <v>51.5</v>
      </c>
      <c r="I903" s="662">
        <v>136</v>
      </c>
      <c r="J903" s="662">
        <v>48.3</v>
      </c>
      <c r="K903" s="662">
        <v>4</v>
      </c>
      <c r="L903" s="662">
        <v>10</v>
      </c>
      <c r="M903" s="662" t="s">
        <v>22</v>
      </c>
      <c r="N903" s="662" t="s">
        <v>2432</v>
      </c>
      <c r="O903" s="662" t="s">
        <v>22</v>
      </c>
      <c r="P903" s="662" t="s">
        <v>36</v>
      </c>
      <c r="Q903" s="667">
        <f t="shared" si="155"/>
        <v>34.858333000000002</v>
      </c>
      <c r="R903" s="667">
        <f t="shared" si="156"/>
        <v>136.80500000000001</v>
      </c>
      <c r="T903" s="668" t="s">
        <v>4605</v>
      </c>
      <c r="U903" s="668" t="s">
        <v>4605</v>
      </c>
      <c r="V903" s="668" t="s">
        <v>4605</v>
      </c>
      <c r="W903" s="668" t="s">
        <v>22</v>
      </c>
      <c r="X903" s="668" t="s">
        <v>22</v>
      </c>
      <c r="Y903" s="668" t="s">
        <v>22</v>
      </c>
      <c r="Z903" s="668" t="s">
        <v>22</v>
      </c>
      <c r="AB903" s="662" t="str">
        <f t="shared" si="157"/>
        <v>平17.2.17</v>
      </c>
      <c r="AC903" s="662" t="str">
        <f t="shared" si="158"/>
        <v>平17.2.17</v>
      </c>
      <c r="AD903" s="662" t="str">
        <f t="shared" si="161"/>
        <v>平</v>
      </c>
      <c r="AE903" s="662" t="str">
        <f t="shared" si="159"/>
        <v>平17.2.17</v>
      </c>
      <c r="AF903" s="662" t="str">
        <f t="shared" si="162"/>
        <v>平17.2.17</v>
      </c>
      <c r="AG903" s="662" t="str">
        <f t="shared" si="163"/>
        <v/>
      </c>
      <c r="AH903" s="662">
        <f t="shared" si="160"/>
        <v>8</v>
      </c>
      <c r="AI903" s="662" t="str">
        <f t="shared" si="164"/>
        <v>51</v>
      </c>
      <c r="AJ903" s="662" t="str">
        <f t="shared" si="165"/>
        <v>51_セントレア</v>
      </c>
      <c r="AK903" s="693" t="str">
        <f>IFERROR(VLOOKUP(AJ903,観測点コードリスト!$L$2:$N$1665,3,FALSE),"")</f>
        <v>1555</v>
      </c>
    </row>
    <row r="904" spans="1:37" ht="18.75" hidden="1" customHeight="1">
      <c r="A904" s="662" t="s">
        <v>2381</v>
      </c>
      <c r="B904" s="662">
        <v>51271</v>
      </c>
      <c r="C904" s="662" t="s">
        <v>72</v>
      </c>
      <c r="D904" s="662" t="s">
        <v>2433</v>
      </c>
      <c r="E904" s="662" t="s">
        <v>2434</v>
      </c>
      <c r="F904" s="662" t="s">
        <v>2435</v>
      </c>
      <c r="G904" s="662">
        <v>34</v>
      </c>
      <c r="H904" s="662">
        <v>48.7</v>
      </c>
      <c r="I904" s="662">
        <v>137</v>
      </c>
      <c r="J904" s="662">
        <v>1.7</v>
      </c>
      <c r="K904" s="662">
        <v>12</v>
      </c>
      <c r="L904" s="662" t="s">
        <v>22</v>
      </c>
      <c r="M904" s="662" t="s">
        <v>22</v>
      </c>
      <c r="N904" s="662" t="s">
        <v>266</v>
      </c>
      <c r="O904" s="662" t="s">
        <v>22</v>
      </c>
      <c r="P904" s="662" t="s">
        <v>22</v>
      </c>
      <c r="Q904" s="667">
        <f t="shared" si="155"/>
        <v>34.811667</v>
      </c>
      <c r="R904" s="667">
        <f t="shared" si="156"/>
        <v>137.028333</v>
      </c>
      <c r="T904" s="668" t="s">
        <v>4605</v>
      </c>
      <c r="U904" s="668" t="s">
        <v>22</v>
      </c>
      <c r="V904" s="668" t="s">
        <v>22</v>
      </c>
      <c r="W904" s="668" t="s">
        <v>22</v>
      </c>
      <c r="X904" s="668" t="s">
        <v>22</v>
      </c>
      <c r="Y904" s="668" t="s">
        <v>22</v>
      </c>
      <c r="Z904" s="668" t="s">
        <v>22</v>
      </c>
      <c r="AB904" s="662" t="str">
        <f t="shared" si="157"/>
        <v>昭49.11.1</v>
      </c>
      <c r="AC904" s="662" t="str">
        <f t="shared" si="158"/>
        <v>-</v>
      </c>
      <c r="AD904" s="662" t="str">
        <f t="shared" si="161"/>
        <v>#</v>
      </c>
      <c r="AE904" s="662" t="str">
        <f t="shared" si="159"/>
        <v/>
      </c>
      <c r="AF904" s="662" t="str">
        <f t="shared" si="162"/>
        <v/>
      </c>
      <c r="AG904" s="662" t="str">
        <f t="shared" si="163"/>
        <v/>
      </c>
      <c r="AH904" s="662">
        <f t="shared" si="160"/>
        <v>0</v>
      </c>
      <c r="AI904" s="662" t="str">
        <f t="shared" si="164"/>
        <v>51</v>
      </c>
      <c r="AJ904" s="662" t="str">
        <f t="shared" si="165"/>
        <v>51_一色</v>
      </c>
      <c r="AK904" s="693" t="str">
        <f>IFERROR(VLOOKUP(AJ904,観測点コードリスト!$L$2:$N$1665,3,FALSE),"")</f>
        <v>0469</v>
      </c>
    </row>
    <row r="905" spans="1:37">
      <c r="A905" s="662" t="s">
        <v>2381</v>
      </c>
      <c r="B905" s="662">
        <v>51281</v>
      </c>
      <c r="C905" s="662" t="s">
        <v>17</v>
      </c>
      <c r="D905" s="662" t="s">
        <v>2436</v>
      </c>
      <c r="E905" s="662" t="s">
        <v>2437</v>
      </c>
      <c r="F905" s="662" t="s">
        <v>2438</v>
      </c>
      <c r="G905" s="662">
        <v>34</v>
      </c>
      <c r="H905" s="662">
        <v>50.7</v>
      </c>
      <c r="I905" s="662">
        <v>137</v>
      </c>
      <c r="J905" s="662">
        <v>13</v>
      </c>
      <c r="K905" s="662">
        <v>55</v>
      </c>
      <c r="L905" s="662">
        <v>10</v>
      </c>
      <c r="M905" s="662">
        <v>1.5</v>
      </c>
      <c r="N905" s="662" t="s">
        <v>2439</v>
      </c>
      <c r="O905" s="662" t="s">
        <v>22</v>
      </c>
      <c r="P905" s="662" t="s">
        <v>40</v>
      </c>
      <c r="Q905" s="667">
        <f t="shared" si="155"/>
        <v>34.844999999999999</v>
      </c>
      <c r="R905" s="667">
        <f t="shared" si="156"/>
        <v>137.216667</v>
      </c>
      <c r="T905" s="668" t="s">
        <v>4605</v>
      </c>
      <c r="U905" s="668" t="s">
        <v>4605</v>
      </c>
      <c r="V905" s="668" t="s">
        <v>4605</v>
      </c>
      <c r="W905" s="668" t="s">
        <v>22</v>
      </c>
      <c r="X905" s="668" t="s">
        <v>22</v>
      </c>
      <c r="Y905" s="668" t="s">
        <v>22</v>
      </c>
      <c r="Z905" s="668" t="s">
        <v>22</v>
      </c>
      <c r="AB905" s="662" t="str">
        <f t="shared" si="157"/>
        <v>昭54.1.10</v>
      </c>
      <c r="AC905" s="662" t="str">
        <f t="shared" si="158"/>
        <v>昭54.1.10</v>
      </c>
      <c r="AD905" s="662" t="str">
        <f t="shared" si="161"/>
        <v>昭</v>
      </c>
      <c r="AE905" s="662" t="str">
        <f t="shared" si="159"/>
        <v>昭54.1.10</v>
      </c>
      <c r="AF905" s="662" t="str">
        <f t="shared" si="162"/>
        <v>昭54.1.10</v>
      </c>
      <c r="AG905" s="662" t="str">
        <f t="shared" si="163"/>
        <v/>
      </c>
      <c r="AH905" s="662">
        <f t="shared" si="160"/>
        <v>8</v>
      </c>
      <c r="AI905" s="662" t="str">
        <f t="shared" si="164"/>
        <v>51</v>
      </c>
      <c r="AJ905" s="662" t="str">
        <f t="shared" si="165"/>
        <v>51_蒲郡</v>
      </c>
      <c r="AK905" s="693" t="str">
        <f>IFERROR(VLOOKUP(AJ905,観測点コードリスト!$L$2:$N$1665,3,FALSE),"")</f>
        <v>1344</v>
      </c>
    </row>
    <row r="906" spans="1:37">
      <c r="A906" s="662" t="s">
        <v>2381</v>
      </c>
      <c r="B906" s="662">
        <v>51311</v>
      </c>
      <c r="C906" s="662" t="s">
        <v>17</v>
      </c>
      <c r="D906" s="662" t="s">
        <v>2440</v>
      </c>
      <c r="E906" s="662" t="s">
        <v>2441</v>
      </c>
      <c r="F906" s="662" t="s">
        <v>2442</v>
      </c>
      <c r="G906" s="662">
        <v>34</v>
      </c>
      <c r="H906" s="662">
        <v>44.4</v>
      </c>
      <c r="I906" s="662">
        <v>136</v>
      </c>
      <c r="J906" s="662">
        <v>56.3</v>
      </c>
      <c r="K906" s="662">
        <v>16</v>
      </c>
      <c r="L906" s="662">
        <v>6.5</v>
      </c>
      <c r="M906" s="662">
        <v>1.5</v>
      </c>
      <c r="N906" s="662" t="s">
        <v>2443</v>
      </c>
      <c r="O906" s="662" t="s">
        <v>22</v>
      </c>
      <c r="P906" s="662" t="s">
        <v>40</v>
      </c>
      <c r="Q906" s="667">
        <f t="shared" si="155"/>
        <v>34.74</v>
      </c>
      <c r="R906" s="667">
        <f t="shared" si="156"/>
        <v>136.938333</v>
      </c>
      <c r="T906" s="668" t="s">
        <v>4605</v>
      </c>
      <c r="U906" s="668" t="s">
        <v>4605</v>
      </c>
      <c r="V906" s="668" t="s">
        <v>4605</v>
      </c>
      <c r="W906" s="668" t="s">
        <v>22</v>
      </c>
      <c r="X906" s="668" t="s">
        <v>22</v>
      </c>
      <c r="Y906" s="668" t="s">
        <v>22</v>
      </c>
      <c r="Z906" s="668" t="s">
        <v>22</v>
      </c>
      <c r="AB906" s="662" t="str">
        <f t="shared" si="157"/>
        <v>昭50.5.12</v>
      </c>
      <c r="AC906" s="662" t="str">
        <f t="shared" si="158"/>
        <v>昭54.1.10</v>
      </c>
      <c r="AD906" s="662" t="str">
        <f t="shared" si="161"/>
        <v>(</v>
      </c>
      <c r="AE906" s="662" t="str">
        <f t="shared" si="159"/>
        <v>(昭50.5.12)昭54.1.10</v>
      </c>
      <c r="AF906" s="662" t="str">
        <f t="shared" si="162"/>
        <v>昭50.5.12)昭54.1.10</v>
      </c>
      <c r="AG906" s="662">
        <f t="shared" si="163"/>
        <v>9</v>
      </c>
      <c r="AH906" s="662">
        <f t="shared" si="160"/>
        <v>17</v>
      </c>
      <c r="AI906" s="662" t="str">
        <f t="shared" si="164"/>
        <v>51</v>
      </c>
      <c r="AJ906" s="662" t="str">
        <f t="shared" si="165"/>
        <v>51_南知多</v>
      </c>
      <c r="AK906" s="693" t="str">
        <f>IFERROR(VLOOKUP(AJ906,観測点コードリスト!$L$2:$N$1665,3,FALSE),"")</f>
        <v>0984</v>
      </c>
    </row>
    <row r="907" spans="1:37">
      <c r="A907" s="662" t="s">
        <v>2381</v>
      </c>
      <c r="B907" s="662">
        <v>51331</v>
      </c>
      <c r="C907" s="662" t="s">
        <v>17</v>
      </c>
      <c r="D907" s="662" t="s">
        <v>2444</v>
      </c>
      <c r="E907" s="662" t="s">
        <v>2445</v>
      </c>
      <c r="F907" s="662" t="s">
        <v>2446</v>
      </c>
      <c r="G907" s="662">
        <v>34</v>
      </c>
      <c r="H907" s="662">
        <v>45</v>
      </c>
      <c r="I907" s="662">
        <v>137</v>
      </c>
      <c r="J907" s="662">
        <v>20.5</v>
      </c>
      <c r="K907" s="662">
        <v>3</v>
      </c>
      <c r="L907" s="662">
        <v>6.6</v>
      </c>
      <c r="M907" s="662">
        <v>1.5</v>
      </c>
      <c r="N907" s="662" t="s">
        <v>2447</v>
      </c>
      <c r="O907" s="662" t="s">
        <v>22</v>
      </c>
      <c r="P907" s="662" t="s">
        <v>22</v>
      </c>
      <c r="Q907" s="667">
        <f t="shared" si="155"/>
        <v>34.75</v>
      </c>
      <c r="R907" s="667">
        <f t="shared" si="156"/>
        <v>137.341667</v>
      </c>
      <c r="T907" s="668" t="s">
        <v>4605</v>
      </c>
      <c r="U907" s="668" t="s">
        <v>4605</v>
      </c>
      <c r="V907" s="668" t="s">
        <v>4605</v>
      </c>
      <c r="W907" s="668" t="s">
        <v>22</v>
      </c>
      <c r="X907" s="668" t="s">
        <v>22</v>
      </c>
      <c r="Y907" s="668" t="s">
        <v>22</v>
      </c>
      <c r="Z907" s="668" t="s">
        <v>22</v>
      </c>
      <c r="AB907" s="662" t="str">
        <f t="shared" si="157"/>
        <v>平17.12.6</v>
      </c>
      <c r="AC907" s="662" t="str">
        <f t="shared" si="158"/>
        <v>平17.12.6</v>
      </c>
      <c r="AD907" s="662" t="str">
        <f t="shared" si="161"/>
        <v>平</v>
      </c>
      <c r="AE907" s="662" t="str">
        <f t="shared" si="159"/>
        <v>平17.12.6</v>
      </c>
      <c r="AF907" s="662" t="str">
        <f t="shared" si="162"/>
        <v>平17.12.6</v>
      </c>
      <c r="AG907" s="662" t="str">
        <f t="shared" si="163"/>
        <v/>
      </c>
      <c r="AH907" s="662">
        <f t="shared" si="160"/>
        <v>8</v>
      </c>
      <c r="AI907" s="662" t="str">
        <f t="shared" si="164"/>
        <v>51</v>
      </c>
      <c r="AJ907" s="662" t="str">
        <f t="shared" si="165"/>
        <v>51_豊橋</v>
      </c>
      <c r="AK907" s="693" t="str">
        <f>IFERROR(VLOOKUP(AJ907,観測点コードリスト!$L$2:$N$1665,3,FALSE),"")</f>
        <v>0470</v>
      </c>
    </row>
    <row r="908" spans="1:37">
      <c r="A908" s="662" t="s">
        <v>2381</v>
      </c>
      <c r="B908" s="662">
        <v>51346</v>
      </c>
      <c r="C908" s="662" t="s">
        <v>23</v>
      </c>
      <c r="D908" s="662" t="s">
        <v>2448</v>
      </c>
      <c r="E908" s="662" t="s">
        <v>2449</v>
      </c>
      <c r="F908" s="662" t="s">
        <v>2450</v>
      </c>
      <c r="G908" s="662">
        <v>34</v>
      </c>
      <c r="H908" s="662">
        <v>37.700000000000003</v>
      </c>
      <c r="I908" s="662">
        <v>137</v>
      </c>
      <c r="J908" s="662">
        <v>5.6</v>
      </c>
      <c r="K908" s="662">
        <v>6</v>
      </c>
      <c r="L908" s="662">
        <v>10.7</v>
      </c>
      <c r="M908" s="662" t="s">
        <v>22</v>
      </c>
      <c r="N908" s="662" t="s">
        <v>2315</v>
      </c>
      <c r="O908" s="662" t="s">
        <v>22</v>
      </c>
      <c r="P908" s="662" t="s">
        <v>22</v>
      </c>
      <c r="Q908" s="667">
        <f t="shared" si="155"/>
        <v>34.628332999999998</v>
      </c>
      <c r="R908" s="667">
        <f t="shared" si="156"/>
        <v>137.093333</v>
      </c>
      <c r="T908" s="668" t="s">
        <v>4605</v>
      </c>
      <c r="U908" s="668" t="s">
        <v>4605</v>
      </c>
      <c r="V908" s="668" t="s">
        <v>4605</v>
      </c>
      <c r="W908" s="668" t="s">
        <v>22</v>
      </c>
      <c r="X908" s="668" t="s">
        <v>22</v>
      </c>
      <c r="Y908" s="668" t="s">
        <v>4605</v>
      </c>
      <c r="Z908" s="668" t="s">
        <v>22</v>
      </c>
      <c r="AB908" s="662" t="str">
        <f t="shared" si="157"/>
        <v>昭49.11.1</v>
      </c>
      <c r="AC908" s="662" t="str">
        <f t="shared" si="158"/>
        <v>昭50.12.16</v>
      </c>
      <c r="AD908" s="662" t="str">
        <f t="shared" si="161"/>
        <v>#</v>
      </c>
      <c r="AE908" s="662" t="str">
        <f t="shared" si="159"/>
        <v>昭50.12.16</v>
      </c>
      <c r="AF908" s="662" t="str">
        <f t="shared" si="162"/>
        <v>昭50.12.16</v>
      </c>
      <c r="AG908" s="662" t="str">
        <f t="shared" si="163"/>
        <v/>
      </c>
      <c r="AH908" s="662">
        <f t="shared" si="160"/>
        <v>9</v>
      </c>
      <c r="AI908" s="662" t="str">
        <f t="shared" si="164"/>
        <v>51</v>
      </c>
      <c r="AJ908" s="662" t="str">
        <f t="shared" si="165"/>
        <v>51_伊良湖</v>
      </c>
      <c r="AK908" s="693" t="str">
        <f>IFERROR(VLOOKUP(AJ908,観測点コードリスト!$L$2:$N$1665,3,FALSE),"")</f>
        <v>47653</v>
      </c>
    </row>
    <row r="909" spans="1:37" hidden="1">
      <c r="A909" s="662" t="s">
        <v>2381</v>
      </c>
      <c r="B909" s="662">
        <v>51356</v>
      </c>
      <c r="C909" s="662" t="s">
        <v>72</v>
      </c>
      <c r="D909" s="662" t="s">
        <v>2451</v>
      </c>
      <c r="E909" s="662" t="s">
        <v>2452</v>
      </c>
      <c r="F909" s="662" t="s">
        <v>2453</v>
      </c>
      <c r="G909" s="662">
        <v>34</v>
      </c>
      <c r="H909" s="662">
        <v>37.6</v>
      </c>
      <c r="I909" s="662">
        <v>137</v>
      </c>
      <c r="J909" s="662">
        <v>13.3</v>
      </c>
      <c r="K909" s="662">
        <v>45</v>
      </c>
      <c r="L909" s="662" t="s">
        <v>22</v>
      </c>
      <c r="M909" s="662" t="s">
        <v>22</v>
      </c>
      <c r="N909" s="662" t="s">
        <v>266</v>
      </c>
      <c r="O909" s="662" t="s">
        <v>22</v>
      </c>
      <c r="P909" s="662" t="s">
        <v>22</v>
      </c>
      <c r="Q909" s="667">
        <f t="shared" si="155"/>
        <v>34.626666999999998</v>
      </c>
      <c r="R909" s="667">
        <f t="shared" si="156"/>
        <v>137.221667</v>
      </c>
      <c r="T909" s="668" t="s">
        <v>4605</v>
      </c>
      <c r="U909" s="668" t="s">
        <v>22</v>
      </c>
      <c r="V909" s="668" t="s">
        <v>22</v>
      </c>
      <c r="W909" s="668" t="s">
        <v>22</v>
      </c>
      <c r="X909" s="668" t="s">
        <v>22</v>
      </c>
      <c r="Y909" s="668" t="s">
        <v>22</v>
      </c>
      <c r="Z909" s="668" t="s">
        <v>22</v>
      </c>
      <c r="AB909" s="662" t="str">
        <f t="shared" si="157"/>
        <v>昭49.11.1</v>
      </c>
      <c r="AC909" s="662" t="str">
        <f t="shared" si="158"/>
        <v>-</v>
      </c>
      <c r="AD909" s="662" t="str">
        <f t="shared" si="161"/>
        <v>#</v>
      </c>
      <c r="AE909" s="662" t="str">
        <f t="shared" si="159"/>
        <v/>
      </c>
      <c r="AF909" s="662" t="str">
        <f t="shared" si="162"/>
        <v/>
      </c>
      <c r="AG909" s="662" t="str">
        <f t="shared" si="163"/>
        <v/>
      </c>
      <c r="AH909" s="662">
        <f t="shared" si="160"/>
        <v>0</v>
      </c>
      <c r="AI909" s="662" t="str">
        <f t="shared" si="164"/>
        <v>51</v>
      </c>
      <c r="AJ909" s="662" t="str">
        <f t="shared" si="165"/>
        <v>51_田原</v>
      </c>
      <c r="AK909" s="693" t="str">
        <f>IFERROR(VLOOKUP(AJ909,観測点コードリスト!$L$2:$N$1665,3,FALSE),"")</f>
        <v>0472</v>
      </c>
    </row>
    <row r="910" spans="1:37" ht="18.75" hidden="1" customHeight="1">
      <c r="A910" s="662" t="s">
        <v>2381</v>
      </c>
      <c r="B910" s="662">
        <v>51900</v>
      </c>
      <c r="C910" s="662" t="s">
        <v>23</v>
      </c>
      <c r="D910" s="662" t="s">
        <v>2405</v>
      </c>
      <c r="E910" s="662" t="s">
        <v>2406</v>
      </c>
      <c r="F910" s="662" t="s">
        <v>2407</v>
      </c>
      <c r="G910" s="662">
        <v>35</v>
      </c>
      <c r="H910" s="662">
        <v>10</v>
      </c>
      <c r="I910" s="662">
        <v>136</v>
      </c>
      <c r="J910" s="662">
        <v>57.9</v>
      </c>
      <c r="K910" s="662">
        <v>51</v>
      </c>
      <c r="L910" s="662" t="s">
        <v>22</v>
      </c>
      <c r="M910" s="662" t="s">
        <v>22</v>
      </c>
      <c r="N910" s="662" t="s">
        <v>4715</v>
      </c>
      <c r="O910" s="662" t="s">
        <v>4740</v>
      </c>
      <c r="P910" s="662" t="s">
        <v>22</v>
      </c>
      <c r="Q910" s="667">
        <f t="shared" si="155"/>
        <v>35.166666999999997</v>
      </c>
      <c r="R910" s="667">
        <f t="shared" si="156"/>
        <v>136.965</v>
      </c>
      <c r="T910" s="668" t="s">
        <v>22</v>
      </c>
      <c r="U910" s="668" t="s">
        <v>22</v>
      </c>
      <c r="V910" s="668" t="s">
        <v>22</v>
      </c>
      <c r="W910" s="668" t="s">
        <v>22</v>
      </c>
      <c r="X910" s="668" t="s">
        <v>4605</v>
      </c>
      <c r="Y910" s="668" t="s">
        <v>22</v>
      </c>
      <c r="Z910" s="668" t="s">
        <v>22</v>
      </c>
      <c r="AB910" s="662" t="str">
        <f t="shared" si="157"/>
        <v>-</v>
      </c>
      <c r="AC910" s="662" t="str">
        <f t="shared" si="158"/>
        <v>平11.1.20</v>
      </c>
      <c r="AD910" s="662" t="str">
        <f t="shared" si="161"/>
        <v>平</v>
      </c>
      <c r="AE910" s="662" t="str">
        <f t="shared" si="159"/>
        <v>平11.1.20</v>
      </c>
      <c r="AF910" s="662" t="str">
        <f t="shared" si="162"/>
        <v>平11.1.20</v>
      </c>
      <c r="AG910" s="662" t="str">
        <f t="shared" si="163"/>
        <v/>
      </c>
      <c r="AH910" s="662">
        <f t="shared" si="160"/>
        <v>8</v>
      </c>
      <c r="AI910" s="662" t="str">
        <f t="shared" si="164"/>
        <v>51</v>
      </c>
      <c r="AJ910" s="662" t="str">
        <f t="shared" si="165"/>
        <v>51_名古屋</v>
      </c>
      <c r="AK910" s="693" t="str">
        <f>IFERROR(VLOOKUP(AJ910,観測点コードリスト!$L$2:$N$1665,3,FALSE),"")</f>
        <v>47636</v>
      </c>
    </row>
    <row r="911" spans="1:37">
      <c r="A911" s="662" t="s">
        <v>2454</v>
      </c>
      <c r="B911" s="662">
        <v>52041</v>
      </c>
      <c r="C911" s="662" t="s">
        <v>17</v>
      </c>
      <c r="D911" s="662" t="s">
        <v>2455</v>
      </c>
      <c r="E911" s="662" t="s">
        <v>1184</v>
      </c>
      <c r="F911" s="662" t="s">
        <v>2456</v>
      </c>
      <c r="G911" s="662">
        <v>36</v>
      </c>
      <c r="H911" s="662">
        <v>18.3</v>
      </c>
      <c r="I911" s="662">
        <v>137</v>
      </c>
      <c r="J911" s="662">
        <v>6</v>
      </c>
      <c r="K911" s="662">
        <v>471</v>
      </c>
      <c r="L911" s="662">
        <v>10</v>
      </c>
      <c r="M911" s="662">
        <v>3.7</v>
      </c>
      <c r="N911" s="662" t="s">
        <v>2457</v>
      </c>
      <c r="O911" s="662">
        <v>52900</v>
      </c>
      <c r="P911" s="662" t="s">
        <v>40</v>
      </c>
      <c r="Q911" s="667">
        <f t="shared" si="155"/>
        <v>36.305</v>
      </c>
      <c r="R911" s="667">
        <f t="shared" si="156"/>
        <v>137.1</v>
      </c>
      <c r="T911" s="668" t="s">
        <v>4605</v>
      </c>
      <c r="U911" s="668" t="s">
        <v>4605</v>
      </c>
      <c r="V911" s="668" t="s">
        <v>4605</v>
      </c>
      <c r="W911" s="668" t="s">
        <v>22</v>
      </c>
      <c r="X911" s="668" t="s">
        <v>22</v>
      </c>
      <c r="Y911" s="668" t="s">
        <v>22</v>
      </c>
      <c r="Z911" s="668" t="s">
        <v>22</v>
      </c>
      <c r="AB911" s="662" t="str">
        <f t="shared" si="157"/>
        <v>昭53.11.18</v>
      </c>
      <c r="AC911" s="662" t="str">
        <f t="shared" si="158"/>
        <v>昭53.11.18</v>
      </c>
      <c r="AD911" s="662" t="str">
        <f t="shared" si="161"/>
        <v>昭</v>
      </c>
      <c r="AE911" s="662" t="str">
        <f t="shared" si="159"/>
        <v>昭53.11.18</v>
      </c>
      <c r="AF911" s="662" t="str">
        <f t="shared" si="162"/>
        <v>昭53.11.18</v>
      </c>
      <c r="AG911" s="662" t="str">
        <f t="shared" si="163"/>
        <v/>
      </c>
      <c r="AH911" s="662">
        <f t="shared" si="160"/>
        <v>9</v>
      </c>
      <c r="AI911" s="662" t="str">
        <f t="shared" si="164"/>
        <v>52</v>
      </c>
      <c r="AJ911" s="662" t="str">
        <f t="shared" si="165"/>
        <v>52_河合</v>
      </c>
      <c r="AK911" s="693" t="str">
        <f>IFERROR(VLOOKUP(AJ911,観測点コードリスト!$L$2:$N$1665,3,FALSE),"")</f>
        <v>1308</v>
      </c>
    </row>
    <row r="912" spans="1:37" ht="18.75" customHeight="1">
      <c r="A912" s="662" t="s">
        <v>2454</v>
      </c>
      <c r="B912" s="662">
        <v>52051</v>
      </c>
      <c r="C912" s="662" t="s">
        <v>17</v>
      </c>
      <c r="D912" s="662" t="s">
        <v>2458</v>
      </c>
      <c r="E912" s="662" t="s">
        <v>2459</v>
      </c>
      <c r="F912" s="662" t="s">
        <v>2460</v>
      </c>
      <c r="G912" s="662">
        <v>36</v>
      </c>
      <c r="H912" s="662">
        <v>19.3</v>
      </c>
      <c r="I912" s="662">
        <v>137</v>
      </c>
      <c r="J912" s="662">
        <v>18.5</v>
      </c>
      <c r="K912" s="662">
        <v>455</v>
      </c>
      <c r="L912" s="662">
        <v>10</v>
      </c>
      <c r="M912" s="662">
        <v>2</v>
      </c>
      <c r="N912" s="662" t="s">
        <v>2461</v>
      </c>
      <c r="O912" s="662">
        <v>52905</v>
      </c>
      <c r="P912" s="662" t="s">
        <v>40</v>
      </c>
      <c r="Q912" s="667">
        <f t="shared" si="155"/>
        <v>36.321666999999998</v>
      </c>
      <c r="R912" s="667">
        <f t="shared" si="156"/>
        <v>137.308333</v>
      </c>
      <c r="T912" s="668" t="s">
        <v>4605</v>
      </c>
      <c r="U912" s="668" t="s">
        <v>4605</v>
      </c>
      <c r="V912" s="668" t="s">
        <v>4605</v>
      </c>
      <c r="W912" s="668" t="s">
        <v>22</v>
      </c>
      <c r="X912" s="668" t="s">
        <v>22</v>
      </c>
      <c r="Y912" s="668" t="s">
        <v>22</v>
      </c>
      <c r="Z912" s="668" t="s">
        <v>22</v>
      </c>
      <c r="AB912" s="662" t="str">
        <f t="shared" si="157"/>
        <v>昭53.11.20</v>
      </c>
      <c r="AC912" s="662" t="str">
        <f t="shared" si="158"/>
        <v>昭53.11.20</v>
      </c>
      <c r="AD912" s="662" t="str">
        <f t="shared" si="161"/>
        <v>昭</v>
      </c>
      <c r="AE912" s="662" t="str">
        <f t="shared" si="159"/>
        <v>昭53.11.20</v>
      </c>
      <c r="AF912" s="662" t="str">
        <f t="shared" si="162"/>
        <v>昭53.11.20</v>
      </c>
      <c r="AG912" s="662" t="str">
        <f t="shared" si="163"/>
        <v/>
      </c>
      <c r="AH912" s="662">
        <f t="shared" si="160"/>
        <v>9</v>
      </c>
      <c r="AI912" s="662" t="str">
        <f t="shared" si="164"/>
        <v>52</v>
      </c>
      <c r="AJ912" s="662" t="str">
        <f t="shared" si="165"/>
        <v>52_神岡</v>
      </c>
      <c r="AK912" s="693" t="str">
        <f>IFERROR(VLOOKUP(AJ912,観測点コードリスト!$L$2:$N$1665,3,FALSE),"")</f>
        <v>0473</v>
      </c>
    </row>
    <row r="913" spans="1:37">
      <c r="A913" s="662" t="s">
        <v>2454</v>
      </c>
      <c r="B913" s="662">
        <v>52081</v>
      </c>
      <c r="C913" s="662" t="s">
        <v>17</v>
      </c>
      <c r="D913" s="662" t="s">
        <v>2462</v>
      </c>
      <c r="E913" s="662" t="s">
        <v>1553</v>
      </c>
      <c r="F913" s="662" t="s">
        <v>2463</v>
      </c>
      <c r="G913" s="662">
        <v>36</v>
      </c>
      <c r="H913" s="662">
        <v>16.399999999999999</v>
      </c>
      <c r="I913" s="662">
        <v>136</v>
      </c>
      <c r="J913" s="662">
        <v>53.8</v>
      </c>
      <c r="K913" s="662">
        <v>478</v>
      </c>
      <c r="L913" s="662">
        <v>10</v>
      </c>
      <c r="M913" s="662">
        <v>4</v>
      </c>
      <c r="N913" s="662" t="s">
        <v>2464</v>
      </c>
      <c r="O913" s="662">
        <v>52910</v>
      </c>
      <c r="P913" s="662" t="s">
        <v>40</v>
      </c>
      <c r="Q913" s="667">
        <f t="shared" ref="Q913:Q976" si="166">G913+ROUND(H913/60,6)</f>
        <v>36.273333000000001</v>
      </c>
      <c r="R913" s="667">
        <f t="shared" ref="R913:R976" si="167">I913+ROUND(J913/60,6)</f>
        <v>136.89666700000001</v>
      </c>
      <c r="T913" s="668" t="s">
        <v>4605</v>
      </c>
      <c r="U913" s="668" t="s">
        <v>4605</v>
      </c>
      <c r="V913" s="668" t="s">
        <v>4605</v>
      </c>
      <c r="W913" s="668" t="s">
        <v>22</v>
      </c>
      <c r="X913" s="668" t="s">
        <v>22</v>
      </c>
      <c r="Y913" s="668" t="s">
        <v>22</v>
      </c>
      <c r="Z913" s="668" t="s">
        <v>22</v>
      </c>
      <c r="AB913" s="662" t="str">
        <f t="shared" si="157"/>
        <v>昭53.11.17</v>
      </c>
      <c r="AC913" s="662" t="str">
        <f t="shared" si="158"/>
        <v>昭53.11.17</v>
      </c>
      <c r="AD913" s="662" t="str">
        <f t="shared" si="161"/>
        <v>昭</v>
      </c>
      <c r="AE913" s="662" t="str">
        <f t="shared" si="159"/>
        <v>昭53.11.17</v>
      </c>
      <c r="AF913" s="662" t="str">
        <f t="shared" si="162"/>
        <v>昭53.11.17</v>
      </c>
      <c r="AG913" s="662" t="str">
        <f t="shared" si="163"/>
        <v/>
      </c>
      <c r="AH913" s="662">
        <f t="shared" si="160"/>
        <v>9</v>
      </c>
      <c r="AI913" s="662" t="str">
        <f t="shared" si="164"/>
        <v>52</v>
      </c>
      <c r="AJ913" s="662" t="str">
        <f t="shared" si="165"/>
        <v>52_白川</v>
      </c>
      <c r="AK913" s="693" t="str">
        <f>IFERROR(VLOOKUP(AJ913,観測点コードリスト!$L$2:$N$1665,3,FALSE),"")</f>
        <v>1306</v>
      </c>
    </row>
    <row r="914" spans="1:37">
      <c r="A914" s="662" t="s">
        <v>2454</v>
      </c>
      <c r="B914" s="662">
        <v>52111</v>
      </c>
      <c r="C914" s="662" t="s">
        <v>17</v>
      </c>
      <c r="D914" s="662" t="s">
        <v>2465</v>
      </c>
      <c r="E914" s="662" t="s">
        <v>2466</v>
      </c>
      <c r="F914" s="662" t="s">
        <v>2467</v>
      </c>
      <c r="G914" s="662">
        <v>36</v>
      </c>
      <c r="H914" s="662">
        <v>14.9</v>
      </c>
      <c r="I914" s="662">
        <v>137</v>
      </c>
      <c r="J914" s="662">
        <v>30.2</v>
      </c>
      <c r="K914" s="662">
        <v>765</v>
      </c>
      <c r="L914" s="662">
        <v>10</v>
      </c>
      <c r="M914" s="662">
        <v>1.5</v>
      </c>
      <c r="N914" s="662" t="s">
        <v>2468</v>
      </c>
      <c r="O914" s="662" t="s">
        <v>22</v>
      </c>
      <c r="P914" s="662" t="s">
        <v>40</v>
      </c>
      <c r="Q914" s="667">
        <f t="shared" si="166"/>
        <v>36.248333000000002</v>
      </c>
      <c r="R914" s="667">
        <f t="shared" si="167"/>
        <v>137.503333</v>
      </c>
      <c r="T914" s="668" t="s">
        <v>4605</v>
      </c>
      <c r="U914" s="668" t="s">
        <v>4605</v>
      </c>
      <c r="V914" s="668" t="s">
        <v>4605</v>
      </c>
      <c r="W914" s="668" t="s">
        <v>22</v>
      </c>
      <c r="X914" s="668" t="s">
        <v>22</v>
      </c>
      <c r="Y914" s="668" t="s">
        <v>22</v>
      </c>
      <c r="Z914" s="668" t="s">
        <v>22</v>
      </c>
      <c r="AB914" s="662" t="str">
        <f t="shared" si="157"/>
        <v>昭50.5.30</v>
      </c>
      <c r="AC914" s="662" t="str">
        <f t="shared" si="158"/>
        <v>昭53.11.20</v>
      </c>
      <c r="AD914" s="662" t="str">
        <f t="shared" si="161"/>
        <v>(</v>
      </c>
      <c r="AE914" s="662" t="str">
        <f t="shared" si="159"/>
        <v>(昭50.5.30)昭53.11.20</v>
      </c>
      <c r="AF914" s="662" t="str">
        <f t="shared" si="162"/>
        <v>昭50.5.30)昭53.11.20</v>
      </c>
      <c r="AG914" s="662">
        <f t="shared" si="163"/>
        <v>9</v>
      </c>
      <c r="AH914" s="662">
        <f t="shared" si="160"/>
        <v>18</v>
      </c>
      <c r="AI914" s="662" t="str">
        <f t="shared" si="164"/>
        <v>52</v>
      </c>
      <c r="AJ914" s="662" t="str">
        <f t="shared" si="165"/>
        <v>52_栃尾</v>
      </c>
      <c r="AK914" s="693" t="str">
        <f>IFERROR(VLOOKUP(AJ914,観測点コードリスト!$L$2:$N$1665,3,FALSE),"")</f>
        <v>1061</v>
      </c>
    </row>
    <row r="915" spans="1:37" ht="18.75" hidden="1" customHeight="1">
      <c r="A915" s="662" t="s">
        <v>2454</v>
      </c>
      <c r="B915" s="662">
        <v>52131</v>
      </c>
      <c r="C915" s="662" t="s">
        <v>72</v>
      </c>
      <c r="D915" s="662" t="s">
        <v>2469</v>
      </c>
      <c r="E915" s="662" t="s">
        <v>2470</v>
      </c>
      <c r="F915" s="662" t="s">
        <v>2471</v>
      </c>
      <c r="G915" s="662">
        <v>36</v>
      </c>
      <c r="H915" s="662">
        <v>8.8000000000000007</v>
      </c>
      <c r="I915" s="662">
        <v>136</v>
      </c>
      <c r="J915" s="662">
        <v>54.5</v>
      </c>
      <c r="K915" s="662">
        <v>640</v>
      </c>
      <c r="L915" s="662" t="s">
        <v>22</v>
      </c>
      <c r="M915" s="662" t="s">
        <v>22</v>
      </c>
      <c r="N915" s="662" t="s">
        <v>2472</v>
      </c>
      <c r="O915" s="662" t="s">
        <v>22</v>
      </c>
      <c r="P915" s="662" t="s">
        <v>22</v>
      </c>
      <c r="Q915" s="667">
        <f t="shared" si="166"/>
        <v>36.146667000000001</v>
      </c>
      <c r="R915" s="667">
        <f t="shared" si="167"/>
        <v>136.908333</v>
      </c>
      <c r="T915" s="668" t="s">
        <v>4605</v>
      </c>
      <c r="U915" s="668" t="s">
        <v>22</v>
      </c>
      <c r="V915" s="668" t="s">
        <v>22</v>
      </c>
      <c r="W915" s="668" t="s">
        <v>22</v>
      </c>
      <c r="X915" s="668" t="s">
        <v>22</v>
      </c>
      <c r="Y915" s="668" t="s">
        <v>22</v>
      </c>
      <c r="Z915" s="668" t="s">
        <v>22</v>
      </c>
      <c r="AB915" s="662" t="str">
        <f t="shared" si="157"/>
        <v>昭57.6.22</v>
      </c>
      <c r="AC915" s="662" t="str">
        <f t="shared" si="158"/>
        <v>昭57.6.22</v>
      </c>
      <c r="AD915" s="662" t="str">
        <f t="shared" si="161"/>
        <v>昭</v>
      </c>
      <c r="AE915" s="662" t="str">
        <f t="shared" si="159"/>
        <v>昭57.6.22</v>
      </c>
      <c r="AF915" s="662" t="str">
        <f t="shared" si="162"/>
        <v>昭57.6.22</v>
      </c>
      <c r="AG915" s="662" t="str">
        <f t="shared" si="163"/>
        <v/>
      </c>
      <c r="AH915" s="662">
        <f t="shared" si="160"/>
        <v>8</v>
      </c>
      <c r="AI915" s="662" t="str">
        <f t="shared" si="164"/>
        <v>52</v>
      </c>
      <c r="AJ915" s="662" t="str">
        <f t="shared" si="165"/>
        <v>52_御母衣</v>
      </c>
      <c r="AK915" s="693" t="str">
        <f>IFERROR(VLOOKUP(AJ915,観測点コードリスト!$L$2:$N$1665,3,FALSE),"")</f>
        <v>1387</v>
      </c>
    </row>
    <row r="916" spans="1:37" hidden="1">
      <c r="A916" s="662" t="s">
        <v>2454</v>
      </c>
      <c r="B916" s="662">
        <v>52137</v>
      </c>
      <c r="C916" s="662" t="s">
        <v>72</v>
      </c>
      <c r="D916" s="662" t="s">
        <v>2473</v>
      </c>
      <c r="E916" s="662" t="s">
        <v>2474</v>
      </c>
      <c r="F916" s="662" t="s">
        <v>2475</v>
      </c>
      <c r="G916" s="662">
        <v>36</v>
      </c>
      <c r="H916" s="662">
        <v>10.8</v>
      </c>
      <c r="I916" s="662">
        <v>137</v>
      </c>
      <c r="J916" s="662">
        <v>2.7</v>
      </c>
      <c r="K916" s="662">
        <v>740</v>
      </c>
      <c r="L916" s="662" t="s">
        <v>22</v>
      </c>
      <c r="M916" s="662" t="s">
        <v>22</v>
      </c>
      <c r="N916" s="662" t="s">
        <v>2476</v>
      </c>
      <c r="O916" s="662" t="s">
        <v>22</v>
      </c>
      <c r="P916" s="662" t="s">
        <v>22</v>
      </c>
      <c r="Q916" s="667">
        <f t="shared" si="166"/>
        <v>36.18</v>
      </c>
      <c r="R916" s="667">
        <f t="shared" si="167"/>
        <v>137.04499999999999</v>
      </c>
      <c r="T916" s="668" t="s">
        <v>4605</v>
      </c>
      <c r="U916" s="668" t="s">
        <v>22</v>
      </c>
      <c r="V916" s="668" t="s">
        <v>22</v>
      </c>
      <c r="W916" s="668" t="s">
        <v>22</v>
      </c>
      <c r="X916" s="668" t="s">
        <v>22</v>
      </c>
      <c r="Y916" s="668" t="s">
        <v>22</v>
      </c>
      <c r="Z916" s="668" t="s">
        <v>22</v>
      </c>
      <c r="AB916" s="662" t="str">
        <f t="shared" si="157"/>
        <v>平2.12.21</v>
      </c>
      <c r="AC916" s="662" t="str">
        <f t="shared" si="158"/>
        <v>平2.12.21</v>
      </c>
      <c r="AD916" s="662" t="str">
        <f t="shared" si="161"/>
        <v>平</v>
      </c>
      <c r="AE916" s="662" t="str">
        <f t="shared" si="159"/>
        <v>平2.12.21</v>
      </c>
      <c r="AF916" s="662" t="str">
        <f t="shared" si="162"/>
        <v>平2.12.21</v>
      </c>
      <c r="AG916" s="662" t="str">
        <f t="shared" si="163"/>
        <v/>
      </c>
      <c r="AH916" s="662">
        <f t="shared" si="160"/>
        <v>8</v>
      </c>
      <c r="AI916" s="662" t="str">
        <f t="shared" si="164"/>
        <v>52</v>
      </c>
      <c r="AJ916" s="662" t="str">
        <f t="shared" si="165"/>
        <v>52_清見</v>
      </c>
      <c r="AK916" s="693" t="str">
        <f>IFERROR(VLOOKUP(AJ916,観測点コードリスト!$L$2:$N$1665,3,FALSE),"")</f>
        <v>1437</v>
      </c>
    </row>
    <row r="917" spans="1:37">
      <c r="A917" s="662" t="s">
        <v>2454</v>
      </c>
      <c r="B917" s="662">
        <v>52146</v>
      </c>
      <c r="C917" s="662" t="s">
        <v>23</v>
      </c>
      <c r="D917" s="662" t="s">
        <v>2477</v>
      </c>
      <c r="E917" s="662" t="s">
        <v>2478</v>
      </c>
      <c r="F917" s="662" t="s">
        <v>2479</v>
      </c>
      <c r="G917" s="662">
        <v>36</v>
      </c>
      <c r="H917" s="662">
        <v>9.3000000000000007</v>
      </c>
      <c r="I917" s="662">
        <v>137</v>
      </c>
      <c r="J917" s="662">
        <v>15.2</v>
      </c>
      <c r="K917" s="662">
        <v>560</v>
      </c>
      <c r="L917" s="662">
        <v>18.100000000000001</v>
      </c>
      <c r="M917" s="662" t="s">
        <v>22</v>
      </c>
      <c r="N917" s="662" t="s">
        <v>27</v>
      </c>
      <c r="O917" s="662">
        <v>52913</v>
      </c>
      <c r="P917" s="662" t="s">
        <v>22</v>
      </c>
      <c r="Q917" s="667">
        <f t="shared" si="166"/>
        <v>36.155000000000001</v>
      </c>
      <c r="R917" s="667">
        <f t="shared" si="167"/>
        <v>137.253333</v>
      </c>
      <c r="T917" s="668" t="s">
        <v>4605</v>
      </c>
      <c r="U917" s="668" t="s">
        <v>4605</v>
      </c>
      <c r="V917" s="668" t="s">
        <v>4605</v>
      </c>
      <c r="W917" s="668" t="s">
        <v>22</v>
      </c>
      <c r="X917" s="668" t="s">
        <v>22</v>
      </c>
      <c r="Y917" s="668" t="s">
        <v>4605</v>
      </c>
      <c r="Z917" s="668" t="s">
        <v>22</v>
      </c>
      <c r="AB917" s="662" t="str">
        <f t="shared" si="157"/>
        <v>昭49.11.1</v>
      </c>
      <c r="AC917" s="662" t="str">
        <f t="shared" si="158"/>
        <v>昭50.4.1</v>
      </c>
      <c r="AD917" s="662" t="str">
        <f t="shared" si="161"/>
        <v>#</v>
      </c>
      <c r="AE917" s="662" t="str">
        <f t="shared" si="159"/>
        <v>昭50.4.1</v>
      </c>
      <c r="AF917" s="662" t="str">
        <f t="shared" si="162"/>
        <v>昭50.4.1</v>
      </c>
      <c r="AG917" s="662" t="str">
        <f t="shared" si="163"/>
        <v/>
      </c>
      <c r="AH917" s="662">
        <f t="shared" si="160"/>
        <v>7</v>
      </c>
      <c r="AI917" s="662" t="str">
        <f t="shared" si="164"/>
        <v>52</v>
      </c>
      <c r="AJ917" s="662" t="str">
        <f t="shared" si="165"/>
        <v>52_高山</v>
      </c>
      <c r="AK917" s="693" t="str">
        <f>IFERROR(VLOOKUP(AJ917,観測点コードリスト!$L$2:$N$1665,3,FALSE),"")</f>
        <v>47617</v>
      </c>
    </row>
    <row r="918" spans="1:37" hidden="1">
      <c r="A918" s="662" t="s">
        <v>2454</v>
      </c>
      <c r="B918" s="662">
        <v>52152</v>
      </c>
      <c r="C918" s="662" t="s">
        <v>72</v>
      </c>
      <c r="D918" s="662" t="s">
        <v>2480</v>
      </c>
      <c r="E918" s="662" t="s">
        <v>2481</v>
      </c>
      <c r="F918" s="662" t="s">
        <v>2482</v>
      </c>
      <c r="G918" s="662">
        <v>36</v>
      </c>
      <c r="H918" s="662">
        <v>11.2</v>
      </c>
      <c r="I918" s="662">
        <v>137</v>
      </c>
      <c r="J918" s="662">
        <v>22.3</v>
      </c>
      <c r="K918" s="662">
        <v>910</v>
      </c>
      <c r="L918" s="662" t="s">
        <v>22</v>
      </c>
      <c r="M918" s="662" t="s">
        <v>22</v>
      </c>
      <c r="N918" s="662" t="s">
        <v>2483</v>
      </c>
      <c r="O918" s="662" t="s">
        <v>22</v>
      </c>
      <c r="P918" s="662" t="s">
        <v>22</v>
      </c>
      <c r="Q918" s="667">
        <f t="shared" si="166"/>
        <v>36.186667</v>
      </c>
      <c r="R918" s="667">
        <f t="shared" si="167"/>
        <v>137.371667</v>
      </c>
      <c r="T918" s="668" t="s">
        <v>4605</v>
      </c>
      <c r="U918" s="668" t="s">
        <v>22</v>
      </c>
      <c r="V918" s="668" t="s">
        <v>22</v>
      </c>
      <c r="W918" s="668" t="s">
        <v>22</v>
      </c>
      <c r="X918" s="668" t="s">
        <v>22</v>
      </c>
      <c r="Y918" s="668" t="s">
        <v>22</v>
      </c>
      <c r="Z918" s="668" t="s">
        <v>22</v>
      </c>
      <c r="AB918" s="662" t="str">
        <f t="shared" si="157"/>
        <v>平2.12.26</v>
      </c>
      <c r="AC918" s="662" t="str">
        <f t="shared" si="158"/>
        <v>平2.12.26</v>
      </c>
      <c r="AD918" s="662" t="str">
        <f t="shared" si="161"/>
        <v>平</v>
      </c>
      <c r="AE918" s="662" t="str">
        <f t="shared" si="159"/>
        <v>平2.12.26</v>
      </c>
      <c r="AF918" s="662" t="str">
        <f t="shared" si="162"/>
        <v>平2.12.26</v>
      </c>
      <c r="AG918" s="662" t="str">
        <f t="shared" si="163"/>
        <v/>
      </c>
      <c r="AH918" s="662">
        <f t="shared" si="160"/>
        <v>8</v>
      </c>
      <c r="AI918" s="662" t="str">
        <f t="shared" si="164"/>
        <v>52</v>
      </c>
      <c r="AJ918" s="662" t="str">
        <f t="shared" si="165"/>
        <v>52_丹生川</v>
      </c>
      <c r="AK918" s="693" t="str">
        <f>IFERROR(VLOOKUP(AJ918,観測点コードリスト!$L$2:$N$1665,3,FALSE),"")</f>
        <v>1438</v>
      </c>
    </row>
    <row r="919" spans="1:37" hidden="1">
      <c r="A919" s="662" t="s">
        <v>2454</v>
      </c>
      <c r="B919" s="662">
        <v>52173</v>
      </c>
      <c r="C919" s="662" t="s">
        <v>72</v>
      </c>
      <c r="D919" s="662" t="s">
        <v>2484</v>
      </c>
      <c r="E919" s="662" t="s">
        <v>2485</v>
      </c>
      <c r="F919" s="662" t="s">
        <v>2486</v>
      </c>
      <c r="G919" s="662">
        <v>36</v>
      </c>
      <c r="H919" s="662">
        <v>0.6</v>
      </c>
      <c r="I919" s="662">
        <v>136</v>
      </c>
      <c r="J919" s="662">
        <v>53.6</v>
      </c>
      <c r="K919" s="662">
        <v>885</v>
      </c>
      <c r="L919" s="662" t="s">
        <v>22</v>
      </c>
      <c r="M919" s="662" t="s">
        <v>22</v>
      </c>
      <c r="N919" s="662" t="s">
        <v>2487</v>
      </c>
      <c r="O919" s="662" t="s">
        <v>22</v>
      </c>
      <c r="P919" s="662" t="s">
        <v>22</v>
      </c>
      <c r="Q919" s="667">
        <f t="shared" si="166"/>
        <v>36.01</v>
      </c>
      <c r="R919" s="667">
        <f t="shared" si="167"/>
        <v>136.89333300000001</v>
      </c>
      <c r="T919" s="668" t="s">
        <v>4605</v>
      </c>
      <c r="U919" s="668" t="s">
        <v>22</v>
      </c>
      <c r="V919" s="668" t="s">
        <v>22</v>
      </c>
      <c r="W919" s="668" t="s">
        <v>22</v>
      </c>
      <c r="X919" s="668" t="s">
        <v>22</v>
      </c>
      <c r="Y919" s="668" t="s">
        <v>22</v>
      </c>
      <c r="Z919" s="668" t="s">
        <v>22</v>
      </c>
      <c r="AB919" s="662" t="str">
        <f t="shared" si="157"/>
        <v>平2.12.20</v>
      </c>
      <c r="AC919" s="662" t="str">
        <f t="shared" si="158"/>
        <v>平2.12.20</v>
      </c>
      <c r="AD919" s="662" t="str">
        <f t="shared" si="161"/>
        <v>平</v>
      </c>
      <c r="AE919" s="662" t="str">
        <f t="shared" si="159"/>
        <v>平2.12.20</v>
      </c>
      <c r="AF919" s="662" t="str">
        <f t="shared" si="162"/>
        <v>平2.12.20</v>
      </c>
      <c r="AG919" s="662" t="str">
        <f t="shared" si="163"/>
        <v/>
      </c>
      <c r="AH919" s="662">
        <f t="shared" si="160"/>
        <v>8</v>
      </c>
      <c r="AI919" s="662" t="str">
        <f t="shared" si="164"/>
        <v>52</v>
      </c>
      <c r="AJ919" s="662" t="str">
        <f t="shared" si="165"/>
        <v>52_ひるがの</v>
      </c>
      <c r="AK919" s="693" t="str">
        <f>IFERROR(VLOOKUP(AJ919,観測点コードリスト!$L$2:$N$1665,3,FALSE),"")</f>
        <v>1436</v>
      </c>
    </row>
    <row r="920" spans="1:37" ht="18.75" customHeight="1">
      <c r="A920" s="662" t="s">
        <v>2454</v>
      </c>
      <c r="B920" s="662">
        <v>52181</v>
      </c>
      <c r="C920" s="662" t="s">
        <v>17</v>
      </c>
      <c r="D920" s="662" t="s">
        <v>2488</v>
      </c>
      <c r="E920" s="662" t="s">
        <v>2489</v>
      </c>
      <c r="F920" s="662" t="s">
        <v>2490</v>
      </c>
      <c r="G920" s="662">
        <v>36</v>
      </c>
      <c r="H920" s="662">
        <v>3.6</v>
      </c>
      <c r="I920" s="662">
        <v>137</v>
      </c>
      <c r="J920" s="662">
        <v>2.1</v>
      </c>
      <c r="K920" s="662">
        <v>1015</v>
      </c>
      <c r="L920" s="662">
        <v>10</v>
      </c>
      <c r="M920" s="662">
        <v>2.8</v>
      </c>
      <c r="N920" s="662" t="s">
        <v>2491</v>
      </c>
      <c r="O920" s="662" t="s">
        <v>22</v>
      </c>
      <c r="P920" s="662" t="s">
        <v>40</v>
      </c>
      <c r="Q920" s="667">
        <f t="shared" si="166"/>
        <v>36.06</v>
      </c>
      <c r="R920" s="667">
        <f t="shared" si="167"/>
        <v>137.035</v>
      </c>
      <c r="T920" s="668" t="s">
        <v>4605</v>
      </c>
      <c r="U920" s="668" t="s">
        <v>4605</v>
      </c>
      <c r="V920" s="668" t="s">
        <v>4605</v>
      </c>
      <c r="W920" s="668" t="s">
        <v>22</v>
      </c>
      <c r="X920" s="668" t="s">
        <v>22</v>
      </c>
      <c r="Y920" s="668" t="s">
        <v>22</v>
      </c>
      <c r="Z920" s="668" t="s">
        <v>22</v>
      </c>
      <c r="AB920" s="662" t="str">
        <f t="shared" si="157"/>
        <v>昭53.11.16</v>
      </c>
      <c r="AC920" s="662" t="str">
        <f t="shared" si="158"/>
        <v>昭53.11.16</v>
      </c>
      <c r="AD920" s="662" t="str">
        <f t="shared" si="161"/>
        <v>昭</v>
      </c>
      <c r="AE920" s="662" t="str">
        <f t="shared" si="159"/>
        <v>昭53.11.16</v>
      </c>
      <c r="AF920" s="662" t="str">
        <f t="shared" si="162"/>
        <v>昭53.11.16</v>
      </c>
      <c r="AG920" s="662" t="str">
        <f t="shared" si="163"/>
        <v/>
      </c>
      <c r="AH920" s="662">
        <f t="shared" si="160"/>
        <v>9</v>
      </c>
      <c r="AI920" s="662" t="str">
        <f t="shared" si="164"/>
        <v>52</v>
      </c>
      <c r="AJ920" s="662" t="str">
        <f t="shared" si="165"/>
        <v>52_六厩</v>
      </c>
      <c r="AK920" s="693" t="str">
        <f>IFERROR(VLOOKUP(AJ920,観測点コードリスト!$L$2:$N$1665,3,FALSE),"")</f>
        <v>1305</v>
      </c>
    </row>
    <row r="921" spans="1:37" ht="18.75" hidden="1" customHeight="1">
      <c r="A921" s="662" t="s">
        <v>2454</v>
      </c>
      <c r="B921" s="662">
        <v>52192</v>
      </c>
      <c r="C921" s="662" t="s">
        <v>72</v>
      </c>
      <c r="D921" s="662" t="s">
        <v>2492</v>
      </c>
      <c r="E921" s="662" t="s">
        <v>2493</v>
      </c>
      <c r="F921" s="662" t="s">
        <v>2494</v>
      </c>
      <c r="G921" s="662">
        <v>36</v>
      </c>
      <c r="H921" s="662">
        <v>2.1</v>
      </c>
      <c r="I921" s="662">
        <v>137</v>
      </c>
      <c r="J921" s="662">
        <v>15.6</v>
      </c>
      <c r="K921" s="662">
        <v>880</v>
      </c>
      <c r="L921" s="662" t="s">
        <v>22</v>
      </c>
      <c r="M921" s="662" t="s">
        <v>22</v>
      </c>
      <c r="N921" s="662" t="s">
        <v>2495</v>
      </c>
      <c r="O921" s="662" t="s">
        <v>22</v>
      </c>
      <c r="P921" s="662" t="s">
        <v>22</v>
      </c>
      <c r="Q921" s="667">
        <f t="shared" si="166"/>
        <v>36.034999999999997</v>
      </c>
      <c r="R921" s="667">
        <f t="shared" si="167"/>
        <v>137.26</v>
      </c>
      <c r="T921" s="668" t="s">
        <v>4605</v>
      </c>
      <c r="U921" s="668" t="s">
        <v>22</v>
      </c>
      <c r="V921" s="668" t="s">
        <v>22</v>
      </c>
      <c r="W921" s="668" t="s">
        <v>22</v>
      </c>
      <c r="X921" s="668" t="s">
        <v>22</v>
      </c>
      <c r="Y921" s="668" t="s">
        <v>22</v>
      </c>
      <c r="Z921" s="668" t="s">
        <v>22</v>
      </c>
      <c r="AB921" s="662" t="str">
        <f t="shared" si="157"/>
        <v>平14.10.8</v>
      </c>
      <c r="AC921" s="662" t="str">
        <f t="shared" si="158"/>
        <v>平14.10.8</v>
      </c>
      <c r="AD921" s="662" t="str">
        <f t="shared" si="161"/>
        <v>平</v>
      </c>
      <c r="AE921" s="662" t="str">
        <f t="shared" si="159"/>
        <v>平14.10.8</v>
      </c>
      <c r="AF921" s="662" t="str">
        <f t="shared" si="162"/>
        <v>平14.10.8</v>
      </c>
      <c r="AG921" s="662" t="str">
        <f t="shared" si="163"/>
        <v/>
      </c>
      <c r="AH921" s="662">
        <f t="shared" si="160"/>
        <v>8</v>
      </c>
      <c r="AI921" s="662" t="str">
        <f t="shared" si="164"/>
        <v>52</v>
      </c>
      <c r="AJ921" s="662" t="str">
        <f t="shared" si="165"/>
        <v>52_船山</v>
      </c>
      <c r="AK921" s="693" t="str">
        <f>IFERROR(VLOOKUP(AJ921,観測点コードリスト!$L$2:$N$1665,3,FALSE),"")</f>
        <v>0480</v>
      </c>
    </row>
    <row r="922" spans="1:37">
      <c r="A922" s="662" t="s">
        <v>2454</v>
      </c>
      <c r="B922" s="662">
        <v>52196</v>
      </c>
      <c r="C922" s="662" t="s">
        <v>17</v>
      </c>
      <c r="D922" s="662" t="s">
        <v>2496</v>
      </c>
      <c r="E922" s="662" t="s">
        <v>2497</v>
      </c>
      <c r="F922" s="662" t="s">
        <v>2498</v>
      </c>
      <c r="G922" s="662">
        <v>36</v>
      </c>
      <c r="H922" s="662">
        <v>0.9</v>
      </c>
      <c r="I922" s="662">
        <v>137</v>
      </c>
      <c r="J922" s="662">
        <v>23.3</v>
      </c>
      <c r="K922" s="662">
        <v>930</v>
      </c>
      <c r="L922" s="662">
        <v>9.4</v>
      </c>
      <c r="M922" s="662">
        <v>2</v>
      </c>
      <c r="N922" s="662" t="s">
        <v>2499</v>
      </c>
      <c r="O922" s="662" t="s">
        <v>22</v>
      </c>
      <c r="P922" s="662" t="s">
        <v>40</v>
      </c>
      <c r="Q922" s="667">
        <f t="shared" si="166"/>
        <v>36.015000000000001</v>
      </c>
      <c r="R922" s="667">
        <f t="shared" si="167"/>
        <v>137.38833299999999</v>
      </c>
      <c r="T922" s="668" t="s">
        <v>4605</v>
      </c>
      <c r="U922" s="668" t="s">
        <v>4605</v>
      </c>
      <c r="V922" s="668" t="s">
        <v>4605</v>
      </c>
      <c r="W922" s="668" t="s">
        <v>22</v>
      </c>
      <c r="X922" s="668" t="s">
        <v>22</v>
      </c>
      <c r="Y922" s="668" t="s">
        <v>22</v>
      </c>
      <c r="Z922" s="668" t="s">
        <v>22</v>
      </c>
      <c r="AB922" s="662" t="str">
        <f t="shared" si="157"/>
        <v>昭53.11.21</v>
      </c>
      <c r="AC922" s="662" t="str">
        <f t="shared" si="158"/>
        <v>昭53.11.21</v>
      </c>
      <c r="AD922" s="662" t="str">
        <f t="shared" si="161"/>
        <v>昭</v>
      </c>
      <c r="AE922" s="662" t="str">
        <f t="shared" si="159"/>
        <v>昭53.11.21</v>
      </c>
      <c r="AF922" s="662" t="str">
        <f t="shared" si="162"/>
        <v>昭53.11.21</v>
      </c>
      <c r="AG922" s="662" t="str">
        <f t="shared" si="163"/>
        <v/>
      </c>
      <c r="AH922" s="662">
        <f t="shared" si="160"/>
        <v>9</v>
      </c>
      <c r="AI922" s="662" t="str">
        <f t="shared" si="164"/>
        <v>52</v>
      </c>
      <c r="AJ922" s="662" t="str">
        <f t="shared" si="165"/>
        <v>52_宮之前</v>
      </c>
      <c r="AK922" s="693" t="str">
        <f>IFERROR(VLOOKUP(AJ922,観測点コードリスト!$L$2:$N$1665,3,FALSE),"")</f>
        <v>1311</v>
      </c>
    </row>
    <row r="923" spans="1:37">
      <c r="A923" s="662" t="s">
        <v>2454</v>
      </c>
      <c r="B923" s="662">
        <v>52221</v>
      </c>
      <c r="C923" s="662" t="s">
        <v>17</v>
      </c>
      <c r="D923" s="662" t="s">
        <v>2500</v>
      </c>
      <c r="E923" s="662" t="s">
        <v>2501</v>
      </c>
      <c r="F923" s="662" t="s">
        <v>2502</v>
      </c>
      <c r="G923" s="662">
        <v>35</v>
      </c>
      <c r="H923" s="662">
        <v>55.4</v>
      </c>
      <c r="I923" s="662">
        <v>136</v>
      </c>
      <c r="J923" s="662">
        <v>49.9</v>
      </c>
      <c r="K923" s="662">
        <v>430</v>
      </c>
      <c r="L923" s="662">
        <v>10</v>
      </c>
      <c r="M923" s="662">
        <v>2.8</v>
      </c>
      <c r="N923" s="662" t="s">
        <v>2503</v>
      </c>
      <c r="O923" s="662">
        <v>52915</v>
      </c>
      <c r="P923" s="662" t="s">
        <v>22</v>
      </c>
      <c r="Q923" s="667">
        <f t="shared" si="166"/>
        <v>35.923333</v>
      </c>
      <c r="R923" s="667">
        <f t="shared" si="167"/>
        <v>136.83166700000001</v>
      </c>
      <c r="T923" s="668" t="s">
        <v>4605</v>
      </c>
      <c r="U923" s="668" t="s">
        <v>4605</v>
      </c>
      <c r="V923" s="668" t="s">
        <v>4605</v>
      </c>
      <c r="W923" s="668" t="s">
        <v>22</v>
      </c>
      <c r="X923" s="668" t="s">
        <v>22</v>
      </c>
      <c r="Y923" s="668" t="s">
        <v>22</v>
      </c>
      <c r="Z923" s="668" t="s">
        <v>22</v>
      </c>
      <c r="AB923" s="662" t="str">
        <f t="shared" si="157"/>
        <v>昭53.11.11</v>
      </c>
      <c r="AC923" s="662" t="str">
        <f t="shared" si="158"/>
        <v>昭53.11.11</v>
      </c>
      <c r="AD923" s="662" t="str">
        <f t="shared" si="161"/>
        <v>昭</v>
      </c>
      <c r="AE923" s="662" t="str">
        <f t="shared" si="159"/>
        <v>昭53.11.11</v>
      </c>
      <c r="AF923" s="662" t="str">
        <f t="shared" si="162"/>
        <v>昭53.11.11</v>
      </c>
      <c r="AG923" s="662" t="str">
        <f t="shared" si="163"/>
        <v/>
      </c>
      <c r="AH923" s="662">
        <f t="shared" si="160"/>
        <v>9</v>
      </c>
      <c r="AI923" s="662" t="str">
        <f t="shared" si="164"/>
        <v>52</v>
      </c>
      <c r="AJ923" s="662" t="str">
        <f t="shared" si="165"/>
        <v>52_長滝</v>
      </c>
      <c r="AK923" s="693" t="str">
        <f>IFERROR(VLOOKUP(AJ923,観測点コードリスト!$L$2:$N$1665,3,FALSE),"")</f>
        <v>1299</v>
      </c>
    </row>
    <row r="924" spans="1:37" ht="18.75" customHeight="1">
      <c r="A924" s="662" t="s">
        <v>2454</v>
      </c>
      <c r="B924" s="662">
        <v>52286</v>
      </c>
      <c r="C924" s="662" t="s">
        <v>17</v>
      </c>
      <c r="D924" s="662" t="s">
        <v>2504</v>
      </c>
      <c r="E924" s="662" t="s">
        <v>2505</v>
      </c>
      <c r="F924" s="662" t="s">
        <v>2506</v>
      </c>
      <c r="G924" s="662">
        <v>35</v>
      </c>
      <c r="H924" s="662">
        <v>53.3</v>
      </c>
      <c r="I924" s="662">
        <v>137</v>
      </c>
      <c r="J924" s="662">
        <v>12.4</v>
      </c>
      <c r="K924" s="662">
        <v>425</v>
      </c>
      <c r="L924" s="662">
        <v>10</v>
      </c>
      <c r="M924" s="662">
        <v>1.5</v>
      </c>
      <c r="N924" s="662" t="s">
        <v>2507</v>
      </c>
      <c r="O924" s="662" t="s">
        <v>22</v>
      </c>
      <c r="P924" s="662" t="s">
        <v>22</v>
      </c>
      <c r="Q924" s="667">
        <f t="shared" si="166"/>
        <v>35.888333000000003</v>
      </c>
      <c r="R924" s="667">
        <f t="shared" si="167"/>
        <v>137.20666700000001</v>
      </c>
      <c r="T924" s="668" t="s">
        <v>4605</v>
      </c>
      <c r="U924" s="668" t="s">
        <v>4605</v>
      </c>
      <c r="V924" s="668" t="s">
        <v>4605</v>
      </c>
      <c r="W924" s="668" t="s">
        <v>22</v>
      </c>
      <c r="X924" s="668" t="s">
        <v>22</v>
      </c>
      <c r="Y924" s="668" t="s">
        <v>22</v>
      </c>
      <c r="Z924" s="668" t="s">
        <v>22</v>
      </c>
      <c r="AB924" s="662" t="str">
        <f t="shared" si="157"/>
        <v>昭49.11.1</v>
      </c>
      <c r="AC924" s="662" t="str">
        <f t="shared" si="158"/>
        <v>昭51.3.3</v>
      </c>
      <c r="AD924" s="662" t="str">
        <f t="shared" si="161"/>
        <v>#</v>
      </c>
      <c r="AE924" s="662" t="str">
        <f t="shared" si="159"/>
        <v>昭51.3.3</v>
      </c>
      <c r="AF924" s="662" t="str">
        <f t="shared" si="162"/>
        <v>昭51.3.3</v>
      </c>
      <c r="AG924" s="662" t="str">
        <f t="shared" si="163"/>
        <v/>
      </c>
      <c r="AH924" s="662">
        <f t="shared" si="160"/>
        <v>7</v>
      </c>
      <c r="AI924" s="662" t="str">
        <f t="shared" si="164"/>
        <v>52</v>
      </c>
      <c r="AJ924" s="662" t="str">
        <f t="shared" si="165"/>
        <v>52_萩原</v>
      </c>
      <c r="AK924" s="693" t="str">
        <f>IFERROR(VLOOKUP(AJ924,観測点コードリスト!$L$2:$N$1665,3,FALSE),"")</f>
        <v>0483</v>
      </c>
    </row>
    <row r="925" spans="1:37" hidden="1">
      <c r="A925" s="662" t="s">
        <v>2454</v>
      </c>
      <c r="B925" s="662">
        <v>52321</v>
      </c>
      <c r="C925" s="662" t="s">
        <v>72</v>
      </c>
      <c r="D925" s="662" t="s">
        <v>2508</v>
      </c>
      <c r="E925" s="662" t="s">
        <v>2509</v>
      </c>
      <c r="F925" s="662" t="s">
        <v>2508</v>
      </c>
      <c r="G925" s="662">
        <v>35</v>
      </c>
      <c r="H925" s="662">
        <v>43.4</v>
      </c>
      <c r="I925" s="662">
        <v>136</v>
      </c>
      <c r="J925" s="662">
        <v>47</v>
      </c>
      <c r="K925" s="662">
        <v>351</v>
      </c>
      <c r="L925" s="662" t="s">
        <v>22</v>
      </c>
      <c r="M925" s="662" t="s">
        <v>22</v>
      </c>
      <c r="N925" s="662" t="s">
        <v>2415</v>
      </c>
      <c r="O925" s="662" t="s">
        <v>22</v>
      </c>
      <c r="P925" s="662" t="s">
        <v>22</v>
      </c>
      <c r="Q925" s="667">
        <f t="shared" si="166"/>
        <v>35.723332999999997</v>
      </c>
      <c r="R925" s="667">
        <f t="shared" si="167"/>
        <v>136.783333</v>
      </c>
      <c r="T925" s="668" t="s">
        <v>4605</v>
      </c>
      <c r="U925" s="668" t="s">
        <v>22</v>
      </c>
      <c r="V925" s="668" t="s">
        <v>22</v>
      </c>
      <c r="W925" s="668" t="s">
        <v>22</v>
      </c>
      <c r="X925" s="668" t="s">
        <v>22</v>
      </c>
      <c r="Y925" s="668" t="s">
        <v>22</v>
      </c>
      <c r="Z925" s="668" t="s">
        <v>22</v>
      </c>
      <c r="AB925" s="662" t="str">
        <f t="shared" si="157"/>
        <v>平17.12.5</v>
      </c>
      <c r="AC925" s="662" t="str">
        <f t="shared" si="158"/>
        <v>平17.12.5</v>
      </c>
      <c r="AD925" s="662" t="str">
        <f t="shared" si="161"/>
        <v>平</v>
      </c>
      <c r="AE925" s="662" t="str">
        <f t="shared" si="159"/>
        <v>平17.12.5</v>
      </c>
      <c r="AF925" s="662" t="str">
        <f t="shared" si="162"/>
        <v>平17.12.5</v>
      </c>
      <c r="AG925" s="662" t="str">
        <f t="shared" si="163"/>
        <v/>
      </c>
      <c r="AH925" s="662">
        <f t="shared" si="160"/>
        <v>8</v>
      </c>
      <c r="AI925" s="662" t="str">
        <f t="shared" si="164"/>
        <v>52</v>
      </c>
      <c r="AJ925" s="662" t="str">
        <f t="shared" si="165"/>
        <v>52_関市板取</v>
      </c>
      <c r="AK925" s="693" t="str">
        <f>IFERROR(VLOOKUP(AJ925,観測点コードリスト!$L$2:$N$1665,3,FALSE),"")</f>
        <v>1577</v>
      </c>
    </row>
    <row r="926" spans="1:37" ht="18.75" customHeight="1">
      <c r="A926" s="662" t="s">
        <v>2454</v>
      </c>
      <c r="B926" s="662">
        <v>52331</v>
      </c>
      <c r="C926" s="662" t="s">
        <v>17</v>
      </c>
      <c r="D926" s="662" t="s">
        <v>2510</v>
      </c>
      <c r="E926" s="662" t="s">
        <v>2511</v>
      </c>
      <c r="F926" s="662" t="s">
        <v>2512</v>
      </c>
      <c r="G926" s="662">
        <v>35</v>
      </c>
      <c r="H926" s="662">
        <v>45.4</v>
      </c>
      <c r="I926" s="662">
        <v>136</v>
      </c>
      <c r="J926" s="662">
        <v>58.7</v>
      </c>
      <c r="K926" s="662">
        <v>271</v>
      </c>
      <c r="L926" s="662">
        <v>10</v>
      </c>
      <c r="M926" s="662">
        <v>1.5</v>
      </c>
      <c r="N926" s="662" t="s">
        <v>2050</v>
      </c>
      <c r="O926" s="662" t="s">
        <v>22</v>
      </c>
      <c r="P926" s="662" t="s">
        <v>40</v>
      </c>
      <c r="Q926" s="667">
        <f t="shared" si="166"/>
        <v>35.756667</v>
      </c>
      <c r="R926" s="667">
        <f t="shared" si="167"/>
        <v>136.97833299999999</v>
      </c>
      <c r="T926" s="668" t="s">
        <v>4605</v>
      </c>
      <c r="U926" s="668" t="s">
        <v>4605</v>
      </c>
      <c r="V926" s="668" t="s">
        <v>4605</v>
      </c>
      <c r="W926" s="668" t="s">
        <v>22</v>
      </c>
      <c r="X926" s="668" t="s">
        <v>22</v>
      </c>
      <c r="Y926" s="668" t="s">
        <v>22</v>
      </c>
      <c r="Z926" s="668" t="s">
        <v>22</v>
      </c>
      <c r="AB926" s="662" t="str">
        <f t="shared" si="157"/>
        <v>昭49.11.1</v>
      </c>
      <c r="AC926" s="662" t="str">
        <f t="shared" si="158"/>
        <v>昭53.11.16</v>
      </c>
      <c r="AD926" s="662" t="str">
        <f t="shared" si="161"/>
        <v>#</v>
      </c>
      <c r="AE926" s="662" t="str">
        <f t="shared" si="159"/>
        <v>昭53.11.16</v>
      </c>
      <c r="AF926" s="662" t="str">
        <f t="shared" si="162"/>
        <v>昭53.11.16</v>
      </c>
      <c r="AG926" s="662" t="str">
        <f t="shared" si="163"/>
        <v/>
      </c>
      <c r="AH926" s="662">
        <f t="shared" si="160"/>
        <v>9</v>
      </c>
      <c r="AI926" s="662" t="str">
        <f t="shared" si="164"/>
        <v>52</v>
      </c>
      <c r="AJ926" s="662" t="str">
        <f t="shared" si="165"/>
        <v>52_八幡</v>
      </c>
      <c r="AK926" s="693" t="str">
        <f>IFERROR(VLOOKUP(AJ926,観測点コードリスト!$L$2:$N$1665,3,FALSE),"")</f>
        <v>0485</v>
      </c>
    </row>
    <row r="927" spans="1:37">
      <c r="A927" s="662" t="s">
        <v>2454</v>
      </c>
      <c r="B927" s="662">
        <v>52346</v>
      </c>
      <c r="C927" s="662" t="s">
        <v>17</v>
      </c>
      <c r="D927" s="662" t="s">
        <v>2513</v>
      </c>
      <c r="E927" s="662" t="s">
        <v>2514</v>
      </c>
      <c r="F927" s="662" t="s">
        <v>2515</v>
      </c>
      <c r="G927" s="662">
        <v>35</v>
      </c>
      <c r="H927" s="662">
        <v>45.8</v>
      </c>
      <c r="I927" s="662">
        <v>137</v>
      </c>
      <c r="J927" s="662">
        <v>17.3</v>
      </c>
      <c r="K927" s="662">
        <v>450</v>
      </c>
      <c r="L927" s="662">
        <v>10</v>
      </c>
      <c r="M927" s="662">
        <v>1.5</v>
      </c>
      <c r="N927" s="662" t="s">
        <v>2516</v>
      </c>
      <c r="O927" s="662" t="s">
        <v>22</v>
      </c>
      <c r="P927" s="662" t="s">
        <v>40</v>
      </c>
      <c r="Q927" s="667">
        <f t="shared" si="166"/>
        <v>35.763333000000003</v>
      </c>
      <c r="R927" s="667">
        <f t="shared" si="167"/>
        <v>137.28833299999999</v>
      </c>
      <c r="T927" s="668" t="s">
        <v>4605</v>
      </c>
      <c r="U927" s="668" t="s">
        <v>4605</v>
      </c>
      <c r="V927" s="668" t="s">
        <v>4605</v>
      </c>
      <c r="W927" s="668" t="s">
        <v>22</v>
      </c>
      <c r="X927" s="668" t="s">
        <v>22</v>
      </c>
      <c r="Y927" s="668" t="s">
        <v>22</v>
      </c>
      <c r="Z927" s="668" t="s">
        <v>22</v>
      </c>
      <c r="AB927" s="662" t="str">
        <f t="shared" si="157"/>
        <v>昭50.6.1</v>
      </c>
      <c r="AC927" s="662" t="str">
        <f t="shared" si="158"/>
        <v>昭53.11.21</v>
      </c>
      <c r="AD927" s="662" t="str">
        <f t="shared" si="161"/>
        <v>(</v>
      </c>
      <c r="AE927" s="662" t="str">
        <f t="shared" si="159"/>
        <v>(昭50.6.1)昭53.11.21</v>
      </c>
      <c r="AF927" s="662" t="str">
        <f t="shared" si="162"/>
        <v>昭50.6.1)昭53.11.21</v>
      </c>
      <c r="AG927" s="662">
        <f t="shared" si="163"/>
        <v>8</v>
      </c>
      <c r="AH927" s="662">
        <f t="shared" si="160"/>
        <v>17</v>
      </c>
      <c r="AI927" s="662" t="str">
        <f t="shared" si="164"/>
        <v>52</v>
      </c>
      <c r="AJ927" s="662" t="str">
        <f t="shared" si="165"/>
        <v>52_宮地</v>
      </c>
      <c r="AK927" s="693" t="str">
        <f>IFERROR(VLOOKUP(AJ927,観測点コードリスト!$L$2:$N$1665,3,FALSE),"")</f>
        <v>1066</v>
      </c>
    </row>
    <row r="928" spans="1:37">
      <c r="A928" s="662" t="s">
        <v>2454</v>
      </c>
      <c r="B928" s="662">
        <v>52381</v>
      </c>
      <c r="C928" s="662" t="s">
        <v>17</v>
      </c>
      <c r="D928" s="662" t="s">
        <v>2517</v>
      </c>
      <c r="E928" s="662" t="s">
        <v>2518</v>
      </c>
      <c r="F928" s="662" t="s">
        <v>2519</v>
      </c>
      <c r="G928" s="662">
        <v>35</v>
      </c>
      <c r="H928" s="662">
        <v>38.299999999999997</v>
      </c>
      <c r="I928" s="662">
        <v>136</v>
      </c>
      <c r="J928" s="662">
        <v>36.1</v>
      </c>
      <c r="K928" s="662">
        <v>190</v>
      </c>
      <c r="L928" s="662">
        <v>10</v>
      </c>
      <c r="M928" s="662">
        <v>2.2000000000000002</v>
      </c>
      <c r="N928" s="662" t="s">
        <v>2520</v>
      </c>
      <c r="O928" s="662">
        <v>52920</v>
      </c>
      <c r="P928" s="662" t="s">
        <v>22</v>
      </c>
      <c r="Q928" s="667">
        <f t="shared" si="166"/>
        <v>35.638333000000003</v>
      </c>
      <c r="R928" s="667">
        <f t="shared" si="167"/>
        <v>136.60166699999999</v>
      </c>
      <c r="T928" s="668" t="s">
        <v>4605</v>
      </c>
      <c r="U928" s="668" t="s">
        <v>4605</v>
      </c>
      <c r="V928" s="668" t="s">
        <v>4605</v>
      </c>
      <c r="W928" s="668" t="s">
        <v>22</v>
      </c>
      <c r="X928" s="668" t="s">
        <v>22</v>
      </c>
      <c r="Y928" s="668" t="s">
        <v>22</v>
      </c>
      <c r="Z928" s="668" t="s">
        <v>22</v>
      </c>
      <c r="AB928" s="662" t="str">
        <f t="shared" si="157"/>
        <v>昭49.11.1</v>
      </c>
      <c r="AC928" s="662" t="str">
        <f t="shared" si="158"/>
        <v>昭53.11.14</v>
      </c>
      <c r="AD928" s="662" t="str">
        <f t="shared" si="161"/>
        <v>#</v>
      </c>
      <c r="AE928" s="662" t="str">
        <f t="shared" si="159"/>
        <v>昭53.11.14</v>
      </c>
      <c r="AF928" s="662" t="str">
        <f t="shared" si="162"/>
        <v>昭53.11.14</v>
      </c>
      <c r="AG928" s="662" t="str">
        <f t="shared" si="163"/>
        <v/>
      </c>
      <c r="AH928" s="662">
        <f t="shared" si="160"/>
        <v>9</v>
      </c>
      <c r="AI928" s="662" t="str">
        <f t="shared" si="164"/>
        <v>52</v>
      </c>
      <c r="AJ928" s="662" t="str">
        <f t="shared" si="165"/>
        <v>52_樽見</v>
      </c>
      <c r="AK928" s="693" t="str">
        <f>IFERROR(VLOOKUP(AJ928,観測点コードリスト!$L$2:$N$1665,3,FALSE),"")</f>
        <v>0486</v>
      </c>
    </row>
    <row r="929" spans="1:37">
      <c r="A929" s="662" t="s">
        <v>2454</v>
      </c>
      <c r="B929" s="662">
        <v>52406</v>
      </c>
      <c r="C929" s="662" t="s">
        <v>17</v>
      </c>
      <c r="D929" s="662" t="s">
        <v>174</v>
      </c>
      <c r="E929" s="662" t="s">
        <v>175</v>
      </c>
      <c r="F929" s="662" t="s">
        <v>2521</v>
      </c>
      <c r="G929" s="662">
        <v>35</v>
      </c>
      <c r="H929" s="662">
        <v>39.700000000000003</v>
      </c>
      <c r="I929" s="662">
        <v>137</v>
      </c>
      <c r="J929" s="662">
        <v>9.6</v>
      </c>
      <c r="K929" s="662">
        <v>233</v>
      </c>
      <c r="L929" s="662">
        <v>10</v>
      </c>
      <c r="M929" s="662">
        <v>1.5</v>
      </c>
      <c r="N929" s="662" t="s">
        <v>2522</v>
      </c>
      <c r="O929" s="662" t="s">
        <v>22</v>
      </c>
      <c r="P929" s="662" t="s">
        <v>40</v>
      </c>
      <c r="Q929" s="667">
        <f t="shared" si="166"/>
        <v>35.661667000000001</v>
      </c>
      <c r="R929" s="667">
        <f t="shared" si="167"/>
        <v>137.16</v>
      </c>
      <c r="T929" s="668" t="s">
        <v>4605</v>
      </c>
      <c r="U929" s="668" t="s">
        <v>4605</v>
      </c>
      <c r="V929" s="668" t="s">
        <v>4605</v>
      </c>
      <c r="W929" s="668" t="s">
        <v>22</v>
      </c>
      <c r="X929" s="668" t="s">
        <v>22</v>
      </c>
      <c r="Y929" s="668" t="s">
        <v>22</v>
      </c>
      <c r="Z929" s="668" t="s">
        <v>22</v>
      </c>
      <c r="AB929" s="662" t="str">
        <f t="shared" si="157"/>
        <v>昭49.11.1</v>
      </c>
      <c r="AC929" s="662" t="str">
        <f t="shared" si="158"/>
        <v>昭53.11.22</v>
      </c>
      <c r="AD929" s="662" t="str">
        <f t="shared" si="161"/>
        <v>#</v>
      </c>
      <c r="AE929" s="662" t="str">
        <f t="shared" si="159"/>
        <v>昭53.11.22</v>
      </c>
      <c r="AF929" s="662" t="str">
        <f t="shared" si="162"/>
        <v>昭53.11.22</v>
      </c>
      <c r="AG929" s="662" t="str">
        <f t="shared" si="163"/>
        <v/>
      </c>
      <c r="AH929" s="662">
        <f t="shared" si="160"/>
        <v>9</v>
      </c>
      <c r="AI929" s="662" t="str">
        <f t="shared" si="164"/>
        <v>52</v>
      </c>
      <c r="AJ929" s="662" t="str">
        <f t="shared" si="165"/>
        <v>52_金山</v>
      </c>
      <c r="AK929" s="693" t="str">
        <f>IFERROR(VLOOKUP(AJ929,観測点コードリスト!$L$2:$N$1665,3,FALSE),"")</f>
        <v>0487</v>
      </c>
    </row>
    <row r="930" spans="1:37" hidden="1">
      <c r="A930" s="662" t="s">
        <v>2454</v>
      </c>
      <c r="B930" s="662">
        <v>52421</v>
      </c>
      <c r="C930" s="662" t="s">
        <v>72</v>
      </c>
      <c r="D930" s="662" t="s">
        <v>2523</v>
      </c>
      <c r="E930" s="662" t="s">
        <v>2524</v>
      </c>
      <c r="F930" s="662" t="s">
        <v>2525</v>
      </c>
      <c r="G930" s="662">
        <v>35</v>
      </c>
      <c r="H930" s="662">
        <v>39.700000000000003</v>
      </c>
      <c r="I930" s="662">
        <v>137</v>
      </c>
      <c r="J930" s="662">
        <v>25.6</v>
      </c>
      <c r="K930" s="662">
        <v>461</v>
      </c>
      <c r="L930" s="662" t="s">
        <v>22</v>
      </c>
      <c r="M930" s="662" t="s">
        <v>22</v>
      </c>
      <c r="N930" s="662" t="s">
        <v>2526</v>
      </c>
      <c r="O930" s="662" t="s">
        <v>22</v>
      </c>
      <c r="P930" s="662" t="s">
        <v>22</v>
      </c>
      <c r="Q930" s="667">
        <f t="shared" si="166"/>
        <v>35.661667000000001</v>
      </c>
      <c r="R930" s="667">
        <f t="shared" si="167"/>
        <v>137.42666700000001</v>
      </c>
      <c r="T930" s="668" t="s">
        <v>4605</v>
      </c>
      <c r="U930" s="668" t="s">
        <v>22</v>
      </c>
      <c r="V930" s="668" t="s">
        <v>22</v>
      </c>
      <c r="W930" s="668" t="s">
        <v>22</v>
      </c>
      <c r="X930" s="668" t="s">
        <v>22</v>
      </c>
      <c r="Y930" s="668" t="s">
        <v>22</v>
      </c>
      <c r="Z930" s="668" t="s">
        <v>22</v>
      </c>
      <c r="AB930" s="662" t="str">
        <f t="shared" si="157"/>
        <v>昭57.6.11</v>
      </c>
      <c r="AC930" s="662" t="str">
        <f t="shared" si="158"/>
        <v>昭57.6.11</v>
      </c>
      <c r="AD930" s="662" t="str">
        <f t="shared" si="161"/>
        <v>昭</v>
      </c>
      <c r="AE930" s="662" t="str">
        <f t="shared" si="159"/>
        <v>昭57.6.11</v>
      </c>
      <c r="AF930" s="662" t="str">
        <f t="shared" si="162"/>
        <v>昭57.6.11</v>
      </c>
      <c r="AG930" s="662" t="str">
        <f t="shared" si="163"/>
        <v/>
      </c>
      <c r="AH930" s="662">
        <f t="shared" si="160"/>
        <v>8</v>
      </c>
      <c r="AI930" s="662" t="str">
        <f t="shared" si="164"/>
        <v>52</v>
      </c>
      <c r="AJ930" s="662" t="str">
        <f t="shared" si="165"/>
        <v>52_付知</v>
      </c>
      <c r="AK930" s="693" t="str">
        <f>IFERROR(VLOOKUP(AJ930,観測点コードリスト!$L$2:$N$1665,3,FALSE),"")</f>
        <v>1384</v>
      </c>
    </row>
    <row r="931" spans="1:37">
      <c r="A931" s="662" t="s">
        <v>2454</v>
      </c>
      <c r="B931" s="662">
        <v>52461</v>
      </c>
      <c r="C931" s="662" t="s">
        <v>17</v>
      </c>
      <c r="D931" s="662" t="s">
        <v>2527</v>
      </c>
      <c r="E931" s="662" t="s">
        <v>2528</v>
      </c>
      <c r="F931" s="662" t="s">
        <v>2529</v>
      </c>
      <c r="G931" s="662">
        <v>35</v>
      </c>
      <c r="H931" s="662">
        <v>33.299999999999997</v>
      </c>
      <c r="I931" s="662">
        <v>136</v>
      </c>
      <c r="J931" s="662">
        <v>54.6</v>
      </c>
      <c r="K931" s="662">
        <v>68</v>
      </c>
      <c r="L931" s="662">
        <v>10</v>
      </c>
      <c r="M931" s="662">
        <v>1.5</v>
      </c>
      <c r="N931" s="662" t="s">
        <v>2530</v>
      </c>
      <c r="O931" s="662" t="s">
        <v>22</v>
      </c>
      <c r="P931" s="662" t="s">
        <v>40</v>
      </c>
      <c r="Q931" s="667">
        <f t="shared" si="166"/>
        <v>35.555</v>
      </c>
      <c r="R931" s="667">
        <f t="shared" si="167"/>
        <v>136.91</v>
      </c>
      <c r="T931" s="668" t="s">
        <v>4605</v>
      </c>
      <c r="U931" s="668" t="s">
        <v>4605</v>
      </c>
      <c r="V931" s="668" t="s">
        <v>4605</v>
      </c>
      <c r="W931" s="668" t="s">
        <v>22</v>
      </c>
      <c r="X931" s="668" t="s">
        <v>22</v>
      </c>
      <c r="Y931" s="668" t="s">
        <v>22</v>
      </c>
      <c r="Z931" s="668" t="s">
        <v>22</v>
      </c>
      <c r="AB931" s="662" t="str">
        <f t="shared" si="157"/>
        <v>昭50.5.29</v>
      </c>
      <c r="AC931" s="662" t="str">
        <f t="shared" si="158"/>
        <v>昭53.11.15</v>
      </c>
      <c r="AD931" s="662" t="str">
        <f t="shared" si="161"/>
        <v>(</v>
      </c>
      <c r="AE931" s="662" t="str">
        <f t="shared" si="159"/>
        <v>(昭50.5.29)昭53.11.15</v>
      </c>
      <c r="AF931" s="662" t="str">
        <f t="shared" si="162"/>
        <v>昭50.5.29)昭53.11.15</v>
      </c>
      <c r="AG931" s="662">
        <f t="shared" si="163"/>
        <v>9</v>
      </c>
      <c r="AH931" s="662">
        <f t="shared" si="160"/>
        <v>18</v>
      </c>
      <c r="AI931" s="662" t="str">
        <f t="shared" si="164"/>
        <v>52</v>
      </c>
      <c r="AJ931" s="662" t="str">
        <f t="shared" si="165"/>
        <v>52_美濃</v>
      </c>
      <c r="AK931" s="693" t="str">
        <f>IFERROR(VLOOKUP(AJ931,観測点コードリスト!$L$2:$N$1665,3,FALSE),"")</f>
        <v>1057</v>
      </c>
    </row>
    <row r="932" spans="1:37" ht="18.75" hidden="1" customHeight="1">
      <c r="A932" s="662" t="s">
        <v>2454</v>
      </c>
      <c r="B932" s="662">
        <v>52476</v>
      </c>
      <c r="C932" s="662" t="s">
        <v>72</v>
      </c>
      <c r="D932" s="662" t="s">
        <v>2531</v>
      </c>
      <c r="E932" s="662" t="s">
        <v>2532</v>
      </c>
      <c r="F932" s="662" t="s">
        <v>2533</v>
      </c>
      <c r="G932" s="662">
        <v>35</v>
      </c>
      <c r="H932" s="662">
        <v>30.9</v>
      </c>
      <c r="I932" s="662">
        <v>137</v>
      </c>
      <c r="J932" s="662">
        <v>13.8</v>
      </c>
      <c r="K932" s="662">
        <v>650</v>
      </c>
      <c r="L932" s="662" t="s">
        <v>22</v>
      </c>
      <c r="M932" s="662" t="s">
        <v>22</v>
      </c>
      <c r="N932" s="662" t="s">
        <v>266</v>
      </c>
      <c r="O932" s="662" t="s">
        <v>22</v>
      </c>
      <c r="P932" s="662" t="s">
        <v>22</v>
      </c>
      <c r="Q932" s="667">
        <f t="shared" si="166"/>
        <v>35.515000000000001</v>
      </c>
      <c r="R932" s="667">
        <f t="shared" si="167"/>
        <v>137.22999999999999</v>
      </c>
      <c r="T932" s="668" t="s">
        <v>4605</v>
      </c>
      <c r="U932" s="668" t="s">
        <v>22</v>
      </c>
      <c r="V932" s="668" t="s">
        <v>22</v>
      </c>
      <c r="W932" s="668" t="s">
        <v>22</v>
      </c>
      <c r="X932" s="668" t="s">
        <v>22</v>
      </c>
      <c r="Y932" s="668" t="s">
        <v>22</v>
      </c>
      <c r="Z932" s="668" t="s">
        <v>22</v>
      </c>
      <c r="AB932" s="662" t="str">
        <f t="shared" si="157"/>
        <v>昭49.11.1</v>
      </c>
      <c r="AC932" s="662" t="str">
        <f t="shared" si="158"/>
        <v>-</v>
      </c>
      <c r="AD932" s="662" t="str">
        <f t="shared" si="161"/>
        <v>#</v>
      </c>
      <c r="AE932" s="662" t="str">
        <f t="shared" si="159"/>
        <v/>
      </c>
      <c r="AF932" s="662" t="str">
        <f t="shared" si="162"/>
        <v/>
      </c>
      <c r="AG932" s="662" t="str">
        <f t="shared" si="163"/>
        <v/>
      </c>
      <c r="AH932" s="662">
        <f t="shared" si="160"/>
        <v>0</v>
      </c>
      <c r="AI932" s="662" t="str">
        <f t="shared" si="164"/>
        <v>52</v>
      </c>
      <c r="AJ932" s="662" t="str">
        <f t="shared" si="165"/>
        <v>52_伽藍</v>
      </c>
      <c r="AK932" s="693" t="str">
        <f>IFERROR(VLOOKUP(AJ932,観測点コードリスト!$L$2:$N$1665,3,FALSE),"")</f>
        <v>0490</v>
      </c>
    </row>
    <row r="933" spans="1:37" ht="18.75" customHeight="1">
      <c r="A933" s="662" t="s">
        <v>2454</v>
      </c>
      <c r="B933" s="662">
        <v>52482</v>
      </c>
      <c r="C933" s="662" t="s">
        <v>17</v>
      </c>
      <c r="D933" s="662" t="s">
        <v>2534</v>
      </c>
      <c r="E933" s="662" t="s">
        <v>2535</v>
      </c>
      <c r="F933" s="662" t="s">
        <v>2536</v>
      </c>
      <c r="G933" s="662">
        <v>35</v>
      </c>
      <c r="H933" s="662">
        <v>35.9</v>
      </c>
      <c r="I933" s="662">
        <v>137</v>
      </c>
      <c r="J933" s="662">
        <v>19.100000000000001</v>
      </c>
      <c r="K933" s="662">
        <v>517</v>
      </c>
      <c r="L933" s="662">
        <v>9.4</v>
      </c>
      <c r="M933" s="662">
        <v>1.5</v>
      </c>
      <c r="N933" s="662" t="s">
        <v>2537</v>
      </c>
      <c r="O933" s="662" t="s">
        <v>22</v>
      </c>
      <c r="P933" s="662" t="s">
        <v>40</v>
      </c>
      <c r="Q933" s="667">
        <f t="shared" si="166"/>
        <v>35.598332999999997</v>
      </c>
      <c r="R933" s="667">
        <f t="shared" si="167"/>
        <v>137.318333</v>
      </c>
      <c r="T933" s="668" t="s">
        <v>4605</v>
      </c>
      <c r="U933" s="668" t="s">
        <v>4605</v>
      </c>
      <c r="V933" s="668" t="s">
        <v>4605</v>
      </c>
      <c r="W933" s="668" t="s">
        <v>22</v>
      </c>
      <c r="X933" s="668" t="s">
        <v>22</v>
      </c>
      <c r="Y933" s="668" t="s">
        <v>22</v>
      </c>
      <c r="Z933" s="668" t="s">
        <v>22</v>
      </c>
      <c r="AB933" s="662" t="str">
        <f t="shared" si="157"/>
        <v>平10.9.29</v>
      </c>
      <c r="AC933" s="662" t="str">
        <f t="shared" si="158"/>
        <v>平10.9.29</v>
      </c>
      <c r="AD933" s="662" t="str">
        <f t="shared" si="161"/>
        <v>平</v>
      </c>
      <c r="AE933" s="662" t="str">
        <f t="shared" si="159"/>
        <v>平10.9.29</v>
      </c>
      <c r="AF933" s="662" t="str">
        <f t="shared" si="162"/>
        <v>平10.9.29</v>
      </c>
      <c r="AG933" s="662" t="str">
        <f t="shared" si="163"/>
        <v/>
      </c>
      <c r="AH933" s="662">
        <f t="shared" si="160"/>
        <v>8</v>
      </c>
      <c r="AI933" s="662" t="str">
        <f t="shared" si="164"/>
        <v>52</v>
      </c>
      <c r="AJ933" s="662" t="str">
        <f t="shared" si="165"/>
        <v>52_黒川</v>
      </c>
      <c r="AK933" s="693" t="str">
        <f>IFERROR(VLOOKUP(AJ933,観測点コードリスト!$L$2:$N$1665,3,FALSE),"")</f>
        <v>1313</v>
      </c>
    </row>
    <row r="934" spans="1:37" ht="18.75" customHeight="1">
      <c r="A934" s="662" t="s">
        <v>2454</v>
      </c>
      <c r="B934" s="662">
        <v>52511</v>
      </c>
      <c r="C934" s="662" t="s">
        <v>17</v>
      </c>
      <c r="D934" s="662" t="s">
        <v>2538</v>
      </c>
      <c r="E934" s="662" t="s">
        <v>2539</v>
      </c>
      <c r="F934" s="662" t="s">
        <v>2540</v>
      </c>
      <c r="G934" s="662">
        <v>35</v>
      </c>
      <c r="H934" s="662">
        <v>29.1</v>
      </c>
      <c r="I934" s="662">
        <v>136</v>
      </c>
      <c r="J934" s="662">
        <v>34</v>
      </c>
      <c r="K934" s="662">
        <v>45</v>
      </c>
      <c r="L934" s="662">
        <v>10</v>
      </c>
      <c r="M934" s="662">
        <v>1.5</v>
      </c>
      <c r="N934" s="662" t="s">
        <v>2541</v>
      </c>
      <c r="O934" s="662" t="s">
        <v>22</v>
      </c>
      <c r="P934" s="662" t="s">
        <v>40</v>
      </c>
      <c r="Q934" s="667">
        <f t="shared" si="166"/>
        <v>35.484999999999999</v>
      </c>
      <c r="R934" s="667">
        <f t="shared" si="167"/>
        <v>136.566667</v>
      </c>
      <c r="T934" s="668" t="s">
        <v>4605</v>
      </c>
      <c r="U934" s="668" t="s">
        <v>4605</v>
      </c>
      <c r="V934" s="668" t="s">
        <v>4605</v>
      </c>
      <c r="W934" s="668" t="s">
        <v>22</v>
      </c>
      <c r="X934" s="668" t="s">
        <v>22</v>
      </c>
      <c r="Y934" s="668" t="s">
        <v>22</v>
      </c>
      <c r="Z934" s="668" t="s">
        <v>22</v>
      </c>
      <c r="AB934" s="662" t="str">
        <f t="shared" si="157"/>
        <v>昭53.11.14</v>
      </c>
      <c r="AC934" s="662" t="str">
        <f t="shared" si="158"/>
        <v>昭53.11.14</v>
      </c>
      <c r="AD934" s="662" t="str">
        <f t="shared" si="161"/>
        <v>昭</v>
      </c>
      <c r="AE934" s="662" t="str">
        <f t="shared" si="159"/>
        <v>昭53.11.14</v>
      </c>
      <c r="AF934" s="662" t="str">
        <f t="shared" si="162"/>
        <v>昭53.11.14</v>
      </c>
      <c r="AG934" s="662" t="str">
        <f t="shared" si="163"/>
        <v/>
      </c>
      <c r="AH934" s="662">
        <f t="shared" si="160"/>
        <v>9</v>
      </c>
      <c r="AI934" s="662" t="str">
        <f t="shared" si="164"/>
        <v>52</v>
      </c>
      <c r="AJ934" s="662" t="str">
        <f t="shared" si="165"/>
        <v>52_揖斐川</v>
      </c>
      <c r="AK934" s="693" t="str">
        <f>IFERROR(VLOOKUP(AJ934,観測点コードリスト!$L$2:$N$1665,3,FALSE),"")</f>
        <v>1301</v>
      </c>
    </row>
    <row r="935" spans="1:37" ht="18.75" customHeight="1">
      <c r="A935" s="662" t="s">
        <v>2454</v>
      </c>
      <c r="B935" s="662">
        <v>52536</v>
      </c>
      <c r="C935" s="662" t="s">
        <v>17</v>
      </c>
      <c r="D935" s="662" t="s">
        <v>2542</v>
      </c>
      <c r="E935" s="662" t="s">
        <v>2543</v>
      </c>
      <c r="F935" s="662" t="s">
        <v>2544</v>
      </c>
      <c r="G935" s="662">
        <v>35</v>
      </c>
      <c r="H935" s="662">
        <v>26.7</v>
      </c>
      <c r="I935" s="662">
        <v>137</v>
      </c>
      <c r="J935" s="662">
        <v>0.3</v>
      </c>
      <c r="K935" s="662">
        <v>74</v>
      </c>
      <c r="L935" s="662">
        <v>10</v>
      </c>
      <c r="M935" s="662">
        <v>1.5</v>
      </c>
      <c r="N935" s="662" t="s">
        <v>2167</v>
      </c>
      <c r="O935" s="662" t="s">
        <v>22</v>
      </c>
      <c r="P935" s="662" t="s">
        <v>40</v>
      </c>
      <c r="Q935" s="667">
        <f t="shared" si="166"/>
        <v>35.445</v>
      </c>
      <c r="R935" s="667">
        <f t="shared" si="167"/>
        <v>137.005</v>
      </c>
      <c r="T935" s="668" t="s">
        <v>4605</v>
      </c>
      <c r="U935" s="668" t="s">
        <v>4605</v>
      </c>
      <c r="V935" s="668" t="s">
        <v>4605</v>
      </c>
      <c r="W935" s="668" t="s">
        <v>22</v>
      </c>
      <c r="X935" s="668" t="s">
        <v>22</v>
      </c>
      <c r="Y935" s="668" t="s">
        <v>22</v>
      </c>
      <c r="Z935" s="668" t="s">
        <v>22</v>
      </c>
      <c r="AB935" s="662" t="str">
        <f t="shared" si="157"/>
        <v>昭49.11.1</v>
      </c>
      <c r="AC935" s="662" t="str">
        <f t="shared" si="158"/>
        <v>昭53.11.15</v>
      </c>
      <c r="AD935" s="662" t="str">
        <f t="shared" si="161"/>
        <v>#</v>
      </c>
      <c r="AE935" s="662" t="str">
        <f t="shared" si="159"/>
        <v>昭53.11.15</v>
      </c>
      <c r="AF935" s="662" t="str">
        <f t="shared" si="162"/>
        <v>昭53.11.15</v>
      </c>
      <c r="AG935" s="662" t="str">
        <f t="shared" si="163"/>
        <v/>
      </c>
      <c r="AH935" s="662">
        <f t="shared" si="160"/>
        <v>9</v>
      </c>
      <c r="AI935" s="662" t="str">
        <f t="shared" si="164"/>
        <v>52</v>
      </c>
      <c r="AJ935" s="662" t="str">
        <f t="shared" si="165"/>
        <v>52_美濃加茂</v>
      </c>
      <c r="AK935" s="693" t="str">
        <f>IFERROR(VLOOKUP(AJ935,観測点コードリスト!$L$2:$N$1665,3,FALSE),"")</f>
        <v>0491</v>
      </c>
    </row>
    <row r="936" spans="1:37" ht="18.75" customHeight="1">
      <c r="A936" s="662" t="s">
        <v>2454</v>
      </c>
      <c r="B936" s="662">
        <v>52556</v>
      </c>
      <c r="C936" s="662" t="s">
        <v>17</v>
      </c>
      <c r="D936" s="662" t="s">
        <v>2545</v>
      </c>
      <c r="E936" s="662" t="s">
        <v>2546</v>
      </c>
      <c r="F936" s="662" t="s">
        <v>2547</v>
      </c>
      <c r="G936" s="662">
        <v>35</v>
      </c>
      <c r="H936" s="662">
        <v>26.8</v>
      </c>
      <c r="I936" s="662">
        <v>137</v>
      </c>
      <c r="J936" s="662">
        <v>24.2</v>
      </c>
      <c r="K936" s="662">
        <v>315</v>
      </c>
      <c r="L936" s="662">
        <v>10</v>
      </c>
      <c r="M936" s="662">
        <v>1.5</v>
      </c>
      <c r="N936" s="662" t="s">
        <v>2548</v>
      </c>
      <c r="O936" s="662" t="s">
        <v>22</v>
      </c>
      <c r="P936" s="662" t="s">
        <v>40</v>
      </c>
      <c r="Q936" s="667">
        <f t="shared" si="166"/>
        <v>35.446666999999998</v>
      </c>
      <c r="R936" s="667">
        <f t="shared" si="167"/>
        <v>137.403333</v>
      </c>
      <c r="T936" s="668" t="s">
        <v>4605</v>
      </c>
      <c r="U936" s="668" t="s">
        <v>4605</v>
      </c>
      <c r="V936" s="668" t="s">
        <v>4605</v>
      </c>
      <c r="W936" s="668" t="s">
        <v>22</v>
      </c>
      <c r="X936" s="668" t="s">
        <v>22</v>
      </c>
      <c r="Y936" s="668" t="s">
        <v>22</v>
      </c>
      <c r="Z936" s="668" t="s">
        <v>22</v>
      </c>
      <c r="AB936" s="662" t="str">
        <f t="shared" si="157"/>
        <v>昭49.11.1</v>
      </c>
      <c r="AC936" s="662" t="str">
        <f t="shared" si="158"/>
        <v>昭51.3.8</v>
      </c>
      <c r="AD936" s="662" t="str">
        <f t="shared" si="161"/>
        <v>#</v>
      </c>
      <c r="AE936" s="662" t="str">
        <f t="shared" si="159"/>
        <v>昭51.3.8</v>
      </c>
      <c r="AF936" s="662" t="str">
        <f t="shared" si="162"/>
        <v>昭51.3.8</v>
      </c>
      <c r="AG936" s="662" t="str">
        <f t="shared" si="163"/>
        <v/>
      </c>
      <c r="AH936" s="662">
        <f t="shared" si="160"/>
        <v>7</v>
      </c>
      <c r="AI936" s="662" t="str">
        <f t="shared" si="164"/>
        <v>52</v>
      </c>
      <c r="AJ936" s="662" t="str">
        <f t="shared" si="165"/>
        <v>52_恵那</v>
      </c>
      <c r="AK936" s="693" t="str">
        <f>IFERROR(VLOOKUP(AJ936,観測点コードリスト!$L$2:$N$1665,3,FALSE),"")</f>
        <v>0493</v>
      </c>
    </row>
    <row r="937" spans="1:37">
      <c r="A937" s="662" t="s">
        <v>2454</v>
      </c>
      <c r="B937" s="662">
        <v>52557</v>
      </c>
      <c r="C937" s="662" t="s">
        <v>17</v>
      </c>
      <c r="D937" s="662" t="s">
        <v>1437</v>
      </c>
      <c r="E937" s="662" t="s">
        <v>1438</v>
      </c>
      <c r="F937" s="662" t="s">
        <v>2549</v>
      </c>
      <c r="G937" s="662">
        <v>35</v>
      </c>
      <c r="H937" s="662">
        <v>28.6</v>
      </c>
      <c r="I937" s="662">
        <v>137</v>
      </c>
      <c r="J937" s="662">
        <v>29.2</v>
      </c>
      <c r="K937" s="662">
        <v>378</v>
      </c>
      <c r="L937" s="662">
        <v>10</v>
      </c>
      <c r="M937" s="662">
        <v>1.5</v>
      </c>
      <c r="N937" s="662" t="s">
        <v>2550</v>
      </c>
      <c r="O937" s="662" t="s">
        <v>22</v>
      </c>
      <c r="P937" s="662" t="s">
        <v>40</v>
      </c>
      <c r="Q937" s="667">
        <f t="shared" si="166"/>
        <v>35.476666999999999</v>
      </c>
      <c r="R937" s="667">
        <f t="shared" si="167"/>
        <v>137.48666700000001</v>
      </c>
      <c r="T937" s="668" t="s">
        <v>4605</v>
      </c>
      <c r="U937" s="668" t="s">
        <v>4605</v>
      </c>
      <c r="V937" s="668" t="s">
        <v>4605</v>
      </c>
      <c r="W937" s="668" t="s">
        <v>22</v>
      </c>
      <c r="X937" s="668" t="s">
        <v>22</v>
      </c>
      <c r="Y937" s="668" t="s">
        <v>22</v>
      </c>
      <c r="Z937" s="668" t="s">
        <v>22</v>
      </c>
      <c r="AB937" s="662" t="str">
        <f t="shared" si="157"/>
        <v>平22.3.25</v>
      </c>
      <c r="AC937" s="662" t="str">
        <f t="shared" si="158"/>
        <v>平22.3.25</v>
      </c>
      <c r="AD937" s="662" t="str">
        <f t="shared" si="161"/>
        <v>平</v>
      </c>
      <c r="AE937" s="662" t="str">
        <f t="shared" si="159"/>
        <v>平22.3.25</v>
      </c>
      <c r="AF937" s="662" t="str">
        <f t="shared" si="162"/>
        <v>平22.3.25</v>
      </c>
      <c r="AG937" s="662" t="str">
        <f t="shared" si="163"/>
        <v/>
      </c>
      <c r="AH937" s="662">
        <f t="shared" si="160"/>
        <v>8</v>
      </c>
      <c r="AI937" s="662" t="str">
        <f t="shared" si="164"/>
        <v>52</v>
      </c>
      <c r="AJ937" s="662" t="str">
        <f t="shared" si="165"/>
        <v>52_中津川</v>
      </c>
      <c r="AK937" s="693" t="str">
        <f>IFERROR(VLOOKUP(AJ937,観測点コードリスト!$L$2:$N$1665,3,FALSE),"")</f>
        <v>0494</v>
      </c>
    </row>
    <row r="938" spans="1:37">
      <c r="A938" s="662" t="s">
        <v>2454</v>
      </c>
      <c r="B938" s="662">
        <v>52571</v>
      </c>
      <c r="C938" s="662" t="s">
        <v>17</v>
      </c>
      <c r="D938" s="662" t="s">
        <v>2551</v>
      </c>
      <c r="E938" s="662" t="s">
        <v>2552</v>
      </c>
      <c r="F938" s="662" t="s">
        <v>2553</v>
      </c>
      <c r="G938" s="662">
        <v>35</v>
      </c>
      <c r="H938" s="662">
        <v>21.8</v>
      </c>
      <c r="I938" s="662">
        <v>136</v>
      </c>
      <c r="J938" s="662">
        <v>28</v>
      </c>
      <c r="K938" s="662">
        <v>130</v>
      </c>
      <c r="L938" s="662">
        <v>10</v>
      </c>
      <c r="M938" s="662">
        <v>1.5</v>
      </c>
      <c r="N938" s="662" t="s">
        <v>2249</v>
      </c>
      <c r="O938" s="662">
        <v>52935</v>
      </c>
      <c r="P938" s="662" t="s">
        <v>22</v>
      </c>
      <c r="Q938" s="667">
        <f t="shared" si="166"/>
        <v>35.363332999999997</v>
      </c>
      <c r="R938" s="667">
        <f t="shared" si="167"/>
        <v>136.466667</v>
      </c>
      <c r="T938" s="668" t="s">
        <v>4605</v>
      </c>
      <c r="U938" s="668" t="s">
        <v>4605</v>
      </c>
      <c r="V938" s="668" t="s">
        <v>4605</v>
      </c>
      <c r="W938" s="668" t="s">
        <v>22</v>
      </c>
      <c r="X938" s="668" t="s">
        <v>22</v>
      </c>
      <c r="Y938" s="668" t="s">
        <v>22</v>
      </c>
      <c r="Z938" s="668" t="s">
        <v>22</v>
      </c>
      <c r="AB938" s="662" t="str">
        <f t="shared" si="157"/>
        <v>昭49.11.1</v>
      </c>
      <c r="AC938" s="662" t="str">
        <f t="shared" si="158"/>
        <v>昭53.11.13</v>
      </c>
      <c r="AD938" s="662" t="str">
        <f t="shared" si="161"/>
        <v>#</v>
      </c>
      <c r="AE938" s="662" t="str">
        <f t="shared" si="159"/>
        <v>昭53.11.13</v>
      </c>
      <c r="AF938" s="662" t="str">
        <f t="shared" si="162"/>
        <v>昭53.11.13</v>
      </c>
      <c r="AG938" s="662" t="str">
        <f t="shared" si="163"/>
        <v/>
      </c>
      <c r="AH938" s="662">
        <f t="shared" si="160"/>
        <v>9</v>
      </c>
      <c r="AI938" s="662" t="str">
        <f t="shared" si="164"/>
        <v>52</v>
      </c>
      <c r="AJ938" s="662" t="str">
        <f t="shared" si="165"/>
        <v>52_関ケ原</v>
      </c>
      <c r="AK938" s="693" t="str">
        <f>IFERROR(VLOOKUP(AJ938,観測点コードリスト!$L$2:$N$1665,3,FALSE),"")</f>
        <v>0495</v>
      </c>
    </row>
    <row r="939" spans="1:37">
      <c r="A939" s="662" t="s">
        <v>2454</v>
      </c>
      <c r="B939" s="662">
        <v>52581</v>
      </c>
      <c r="C939" s="662" t="s">
        <v>17</v>
      </c>
      <c r="D939" s="662" t="s">
        <v>2554</v>
      </c>
      <c r="E939" s="662" t="s">
        <v>2555</v>
      </c>
      <c r="F939" s="662" t="s">
        <v>2556</v>
      </c>
      <c r="G939" s="662">
        <v>35</v>
      </c>
      <c r="H939" s="662">
        <v>20.8</v>
      </c>
      <c r="I939" s="662">
        <v>136</v>
      </c>
      <c r="J939" s="662">
        <v>37.200000000000003</v>
      </c>
      <c r="K939" s="662">
        <v>6</v>
      </c>
      <c r="L939" s="662">
        <v>10</v>
      </c>
      <c r="M939" s="662">
        <v>1.5</v>
      </c>
      <c r="N939" s="662" t="s">
        <v>2249</v>
      </c>
      <c r="O939" s="662" t="s">
        <v>22</v>
      </c>
      <c r="P939" s="662" t="s">
        <v>40</v>
      </c>
      <c r="Q939" s="667">
        <f t="shared" si="166"/>
        <v>35.346666999999997</v>
      </c>
      <c r="R939" s="667">
        <f t="shared" si="167"/>
        <v>136.62</v>
      </c>
      <c r="T939" s="668" t="s">
        <v>4605</v>
      </c>
      <c r="U939" s="668" t="s">
        <v>4605</v>
      </c>
      <c r="V939" s="668" t="s">
        <v>4605</v>
      </c>
      <c r="W939" s="668" t="s">
        <v>22</v>
      </c>
      <c r="X939" s="668" t="s">
        <v>22</v>
      </c>
      <c r="Y939" s="668" t="s">
        <v>22</v>
      </c>
      <c r="Z939" s="668" t="s">
        <v>22</v>
      </c>
      <c r="AB939" s="662" t="str">
        <f t="shared" si="157"/>
        <v>昭49.11.1</v>
      </c>
      <c r="AC939" s="662" t="str">
        <f t="shared" si="158"/>
        <v>昭53.11.13</v>
      </c>
      <c r="AD939" s="662" t="str">
        <f t="shared" si="161"/>
        <v>#</v>
      </c>
      <c r="AE939" s="662" t="str">
        <f t="shared" si="159"/>
        <v>昭53.11.13</v>
      </c>
      <c r="AF939" s="662" t="str">
        <f t="shared" si="162"/>
        <v>昭53.11.13</v>
      </c>
      <c r="AG939" s="662" t="str">
        <f t="shared" si="163"/>
        <v/>
      </c>
      <c r="AH939" s="662">
        <f t="shared" si="160"/>
        <v>9</v>
      </c>
      <c r="AI939" s="662" t="str">
        <f t="shared" si="164"/>
        <v>52</v>
      </c>
      <c r="AJ939" s="662" t="str">
        <f t="shared" si="165"/>
        <v>52_大垣</v>
      </c>
      <c r="AK939" s="693" t="str">
        <f>IFERROR(VLOOKUP(AJ939,観測点コードリスト!$L$2:$N$1665,3,FALSE),"")</f>
        <v>0496</v>
      </c>
    </row>
    <row r="940" spans="1:37">
      <c r="A940" s="662" t="s">
        <v>2454</v>
      </c>
      <c r="B940" s="662">
        <v>52586</v>
      </c>
      <c r="C940" s="662" t="s">
        <v>23</v>
      </c>
      <c r="D940" s="662" t="s">
        <v>2454</v>
      </c>
      <c r="E940" s="662" t="s">
        <v>2557</v>
      </c>
      <c r="F940" s="662" t="s">
        <v>2558</v>
      </c>
      <c r="G940" s="662">
        <v>35</v>
      </c>
      <c r="H940" s="662">
        <v>24</v>
      </c>
      <c r="I940" s="662">
        <v>136</v>
      </c>
      <c r="J940" s="662">
        <v>45.7</v>
      </c>
      <c r="K940" s="662">
        <v>13</v>
      </c>
      <c r="L940" s="662">
        <v>23</v>
      </c>
      <c r="M940" s="662" t="s">
        <v>22</v>
      </c>
      <c r="N940" s="662" t="s">
        <v>27</v>
      </c>
      <c r="O940" s="662">
        <v>52940</v>
      </c>
      <c r="P940" s="662" t="s">
        <v>22</v>
      </c>
      <c r="Q940" s="667">
        <f t="shared" si="166"/>
        <v>35.4</v>
      </c>
      <c r="R940" s="667">
        <f t="shared" si="167"/>
        <v>136.76166699999999</v>
      </c>
      <c r="T940" s="668" t="s">
        <v>4605</v>
      </c>
      <c r="U940" s="668" t="s">
        <v>4605</v>
      </c>
      <c r="V940" s="668" t="s">
        <v>4605</v>
      </c>
      <c r="W940" s="668" t="s">
        <v>4605</v>
      </c>
      <c r="X940" s="668" t="s">
        <v>22</v>
      </c>
      <c r="Y940" s="668" t="s">
        <v>4605</v>
      </c>
      <c r="Z940" s="668" t="s">
        <v>22</v>
      </c>
      <c r="AB940" s="662" t="str">
        <f t="shared" si="157"/>
        <v>昭49.11.1</v>
      </c>
      <c r="AC940" s="662" t="str">
        <f t="shared" si="158"/>
        <v>昭50.4.1</v>
      </c>
      <c r="AD940" s="662" t="str">
        <f t="shared" si="161"/>
        <v>#</v>
      </c>
      <c r="AE940" s="662" t="str">
        <f t="shared" si="159"/>
        <v>昭50.4.1</v>
      </c>
      <c r="AF940" s="662" t="str">
        <f t="shared" si="162"/>
        <v>昭50.4.1</v>
      </c>
      <c r="AG940" s="662" t="str">
        <f t="shared" si="163"/>
        <v/>
      </c>
      <c r="AH940" s="662">
        <f t="shared" si="160"/>
        <v>7</v>
      </c>
      <c r="AI940" s="662" t="str">
        <f t="shared" si="164"/>
        <v>52</v>
      </c>
      <c r="AJ940" s="662" t="str">
        <f t="shared" si="165"/>
        <v>52_岐阜</v>
      </c>
      <c r="AK940" s="693" t="str">
        <f>IFERROR(VLOOKUP(AJ940,観測点コードリスト!$L$2:$N$1665,3,FALSE),"")</f>
        <v>47632</v>
      </c>
    </row>
    <row r="941" spans="1:37" ht="18.75" customHeight="1">
      <c r="A941" s="662" t="s">
        <v>2454</v>
      </c>
      <c r="B941" s="662">
        <v>52606</v>
      </c>
      <c r="C941" s="662" t="s">
        <v>17</v>
      </c>
      <c r="D941" s="662" t="s">
        <v>2559</v>
      </c>
      <c r="E941" s="662" t="s">
        <v>2560</v>
      </c>
      <c r="F941" s="662" t="s">
        <v>2561</v>
      </c>
      <c r="G941" s="662">
        <v>35</v>
      </c>
      <c r="H941" s="662">
        <v>20.8</v>
      </c>
      <c r="I941" s="662">
        <v>137</v>
      </c>
      <c r="J941" s="662">
        <v>6.5</v>
      </c>
      <c r="K941" s="662">
        <v>120</v>
      </c>
      <c r="L941" s="662">
        <v>10</v>
      </c>
      <c r="M941" s="662">
        <v>1.5</v>
      </c>
      <c r="N941" s="662" t="s">
        <v>2562</v>
      </c>
      <c r="O941" s="662" t="s">
        <v>22</v>
      </c>
      <c r="P941" s="662" t="s">
        <v>40</v>
      </c>
      <c r="Q941" s="667">
        <f t="shared" si="166"/>
        <v>35.346666999999997</v>
      </c>
      <c r="R941" s="667">
        <f t="shared" si="167"/>
        <v>137.10833299999999</v>
      </c>
      <c r="T941" s="668" t="s">
        <v>4605</v>
      </c>
      <c r="U941" s="668" t="s">
        <v>4605</v>
      </c>
      <c r="V941" s="668" t="s">
        <v>4605</v>
      </c>
      <c r="W941" s="668" t="s">
        <v>22</v>
      </c>
      <c r="X941" s="668" t="s">
        <v>22</v>
      </c>
      <c r="Y941" s="668" t="s">
        <v>22</v>
      </c>
      <c r="Z941" s="668" t="s">
        <v>22</v>
      </c>
      <c r="AB941" s="662" t="str">
        <f t="shared" si="157"/>
        <v>昭50.5.29</v>
      </c>
      <c r="AC941" s="662" t="str">
        <f t="shared" si="158"/>
        <v>昭53.11.24</v>
      </c>
      <c r="AD941" s="662" t="str">
        <f t="shared" si="161"/>
        <v>(</v>
      </c>
      <c r="AE941" s="662" t="str">
        <f t="shared" si="159"/>
        <v>(昭50.5.29)昭53.11.24</v>
      </c>
      <c r="AF941" s="662" t="str">
        <f t="shared" si="162"/>
        <v>昭50.5.29)昭53.11.24</v>
      </c>
      <c r="AG941" s="662">
        <f t="shared" si="163"/>
        <v>9</v>
      </c>
      <c r="AH941" s="662">
        <f t="shared" si="160"/>
        <v>18</v>
      </c>
      <c r="AI941" s="662" t="str">
        <f t="shared" si="164"/>
        <v>52</v>
      </c>
      <c r="AJ941" s="662" t="str">
        <f t="shared" si="165"/>
        <v>52_多治見</v>
      </c>
      <c r="AK941" s="693" t="str">
        <f>IFERROR(VLOOKUP(AJ941,観測点コードリスト!$L$2:$N$1665,3,FALSE),"")</f>
        <v>1058</v>
      </c>
    </row>
    <row r="942" spans="1:37" ht="18.75" hidden="1" customHeight="1">
      <c r="A942" s="662" t="s">
        <v>2454</v>
      </c>
      <c r="B942" s="662">
        <v>52642</v>
      </c>
      <c r="C942" s="662" t="s">
        <v>72</v>
      </c>
      <c r="D942" s="662" t="s">
        <v>2563</v>
      </c>
      <c r="E942" s="662" t="s">
        <v>2564</v>
      </c>
      <c r="F942" s="662" t="s">
        <v>2565</v>
      </c>
      <c r="G942" s="662">
        <v>35</v>
      </c>
      <c r="H942" s="662">
        <v>14.8</v>
      </c>
      <c r="I942" s="662">
        <v>136</v>
      </c>
      <c r="J942" s="662">
        <v>27.5</v>
      </c>
      <c r="K942" s="662">
        <v>193</v>
      </c>
      <c r="L942" s="662" t="s">
        <v>22</v>
      </c>
      <c r="M942" s="662" t="s">
        <v>22</v>
      </c>
      <c r="N942" s="662" t="s">
        <v>2566</v>
      </c>
      <c r="O942" s="662" t="s">
        <v>22</v>
      </c>
      <c r="P942" s="662" t="s">
        <v>22</v>
      </c>
      <c r="Q942" s="667">
        <f t="shared" si="166"/>
        <v>35.246667000000002</v>
      </c>
      <c r="R942" s="667">
        <f t="shared" si="167"/>
        <v>136.45833300000001</v>
      </c>
      <c r="T942" s="668" t="s">
        <v>4605</v>
      </c>
      <c r="U942" s="668" t="s">
        <v>22</v>
      </c>
      <c r="V942" s="668" t="s">
        <v>22</v>
      </c>
      <c r="W942" s="668" t="s">
        <v>22</v>
      </c>
      <c r="X942" s="668" t="s">
        <v>22</v>
      </c>
      <c r="Y942" s="668" t="s">
        <v>22</v>
      </c>
      <c r="Z942" s="668" t="s">
        <v>22</v>
      </c>
      <c r="AB942" s="662" t="str">
        <f t="shared" si="157"/>
        <v>平28.3.29</v>
      </c>
      <c r="AC942" s="662" t="str">
        <f t="shared" si="158"/>
        <v>平28.3.29</v>
      </c>
      <c r="AD942" s="662" t="str">
        <f t="shared" si="161"/>
        <v>平</v>
      </c>
      <c r="AE942" s="662" t="str">
        <f t="shared" si="159"/>
        <v>平28.3.29</v>
      </c>
      <c r="AF942" s="662" t="str">
        <f t="shared" si="162"/>
        <v>平28.3.29</v>
      </c>
      <c r="AG942" s="662" t="str">
        <f t="shared" si="163"/>
        <v/>
      </c>
      <c r="AH942" s="662">
        <f t="shared" si="160"/>
        <v>8</v>
      </c>
      <c r="AI942" s="662" t="str">
        <f t="shared" si="164"/>
        <v>52</v>
      </c>
      <c r="AJ942" s="662" t="str">
        <f t="shared" si="165"/>
        <v>52_上石津</v>
      </c>
      <c r="AK942" s="693" t="str">
        <f>IFERROR(VLOOKUP(AJ942,観測点コードリスト!$L$2:$N$1665,3,FALSE),"")</f>
        <v>1059</v>
      </c>
    </row>
    <row r="943" spans="1:37" hidden="1">
      <c r="A943" s="662" t="s">
        <v>2454</v>
      </c>
      <c r="B943" s="662">
        <v>52900</v>
      </c>
      <c r="C943" s="662" t="s">
        <v>4609</v>
      </c>
      <c r="D943" s="662" t="s">
        <v>2455</v>
      </c>
      <c r="E943" s="662" t="s">
        <v>1184</v>
      </c>
      <c r="F943" s="662" t="s">
        <v>2456</v>
      </c>
      <c r="G943" s="662">
        <v>36</v>
      </c>
      <c r="H943" s="662">
        <v>18.3</v>
      </c>
      <c r="I943" s="662">
        <v>137</v>
      </c>
      <c r="J943" s="662">
        <v>6</v>
      </c>
      <c r="K943" s="662">
        <v>471</v>
      </c>
      <c r="L943" s="662" t="s">
        <v>22</v>
      </c>
      <c r="M943" s="662" t="s">
        <v>22</v>
      </c>
      <c r="N943" s="662" t="s">
        <v>4716</v>
      </c>
      <c r="O943" s="662" t="s">
        <v>4740</v>
      </c>
      <c r="P943" s="662" t="s">
        <v>22</v>
      </c>
      <c r="Q943" s="667">
        <f t="shared" si="166"/>
        <v>36.305</v>
      </c>
      <c r="R943" s="667">
        <f t="shared" si="167"/>
        <v>137.1</v>
      </c>
      <c r="T943" s="668" t="s">
        <v>22</v>
      </c>
      <c r="U943" s="668" t="s">
        <v>22</v>
      </c>
      <c r="V943" s="668" t="s">
        <v>22</v>
      </c>
      <c r="W943" s="668" t="s">
        <v>22</v>
      </c>
      <c r="X943" s="668" t="s">
        <v>4605</v>
      </c>
      <c r="Y943" s="668" t="s">
        <v>22</v>
      </c>
      <c r="Z943" s="668" t="s">
        <v>22</v>
      </c>
      <c r="AB943" s="662" t="str">
        <f t="shared" si="157"/>
        <v>-</v>
      </c>
      <c r="AC943" s="662" t="str">
        <f t="shared" si="158"/>
        <v>昭55.10.27</v>
      </c>
      <c r="AD943" s="662" t="str">
        <f t="shared" si="161"/>
        <v>昭</v>
      </c>
      <c r="AE943" s="662" t="str">
        <f t="shared" si="159"/>
        <v>昭55.10.27</v>
      </c>
      <c r="AF943" s="662" t="str">
        <f t="shared" si="162"/>
        <v>昭55.10.27</v>
      </c>
      <c r="AG943" s="662" t="str">
        <f t="shared" si="163"/>
        <v/>
      </c>
      <c r="AH943" s="662">
        <f t="shared" si="160"/>
        <v>9</v>
      </c>
      <c r="AI943" s="662" t="str">
        <f t="shared" si="164"/>
        <v>52</v>
      </c>
      <c r="AJ943" s="662" t="str">
        <f t="shared" si="165"/>
        <v>52_河合</v>
      </c>
      <c r="AK943" s="693" t="str">
        <f>IFERROR(VLOOKUP(AJ943,観測点コードリスト!$L$2:$N$1665,3,FALSE),"")</f>
        <v>1308</v>
      </c>
    </row>
    <row r="944" spans="1:37" hidden="1">
      <c r="A944" s="662" t="s">
        <v>2454</v>
      </c>
      <c r="B944" s="662">
        <v>52905</v>
      </c>
      <c r="C944" s="662" t="s">
        <v>4609</v>
      </c>
      <c r="D944" s="662" t="s">
        <v>2458</v>
      </c>
      <c r="E944" s="662" t="s">
        <v>2459</v>
      </c>
      <c r="F944" s="662" t="s">
        <v>2460</v>
      </c>
      <c r="G944" s="662">
        <v>36</v>
      </c>
      <c r="H944" s="662">
        <v>19.3</v>
      </c>
      <c r="I944" s="662">
        <v>137</v>
      </c>
      <c r="J944" s="662">
        <v>18.5</v>
      </c>
      <c r="K944" s="662">
        <v>455</v>
      </c>
      <c r="L944" s="662" t="s">
        <v>22</v>
      </c>
      <c r="M944" s="662" t="s">
        <v>22</v>
      </c>
      <c r="N944" s="662" t="s">
        <v>4717</v>
      </c>
      <c r="O944" s="662" t="s">
        <v>4740</v>
      </c>
      <c r="P944" s="662" t="s">
        <v>22</v>
      </c>
      <c r="Q944" s="667">
        <f t="shared" si="166"/>
        <v>36.321666999999998</v>
      </c>
      <c r="R944" s="667">
        <f t="shared" si="167"/>
        <v>137.308333</v>
      </c>
      <c r="T944" s="668" t="s">
        <v>22</v>
      </c>
      <c r="U944" s="668" t="s">
        <v>22</v>
      </c>
      <c r="V944" s="668" t="s">
        <v>22</v>
      </c>
      <c r="W944" s="668" t="s">
        <v>22</v>
      </c>
      <c r="X944" s="668" t="s">
        <v>4605</v>
      </c>
      <c r="Y944" s="668" t="s">
        <v>22</v>
      </c>
      <c r="Z944" s="668" t="s">
        <v>22</v>
      </c>
      <c r="AB944" s="662" t="str">
        <f t="shared" si="157"/>
        <v>-</v>
      </c>
      <c r="AC944" s="662" t="str">
        <f t="shared" si="158"/>
        <v>昭58.10.12</v>
      </c>
      <c r="AD944" s="662" t="str">
        <f t="shared" si="161"/>
        <v>昭</v>
      </c>
      <c r="AE944" s="662" t="str">
        <f t="shared" si="159"/>
        <v>昭58.10.12</v>
      </c>
      <c r="AF944" s="662" t="str">
        <f t="shared" si="162"/>
        <v>昭58.10.12</v>
      </c>
      <c r="AG944" s="662" t="str">
        <f t="shared" si="163"/>
        <v/>
      </c>
      <c r="AH944" s="662">
        <f t="shared" si="160"/>
        <v>9</v>
      </c>
      <c r="AI944" s="662" t="str">
        <f t="shared" si="164"/>
        <v>52</v>
      </c>
      <c r="AJ944" s="662" t="str">
        <f t="shared" si="165"/>
        <v>52_神岡</v>
      </c>
      <c r="AK944" s="693" t="str">
        <f>IFERROR(VLOOKUP(AJ944,観測点コードリスト!$L$2:$N$1665,3,FALSE),"")</f>
        <v>0473</v>
      </c>
    </row>
    <row r="945" spans="1:37" hidden="1">
      <c r="A945" s="662" t="s">
        <v>2454</v>
      </c>
      <c r="B945" s="662">
        <v>52910</v>
      </c>
      <c r="C945" s="662" t="s">
        <v>4609</v>
      </c>
      <c r="D945" s="662" t="s">
        <v>2462</v>
      </c>
      <c r="E945" s="662" t="s">
        <v>1553</v>
      </c>
      <c r="F945" s="662" t="s">
        <v>2463</v>
      </c>
      <c r="G945" s="662">
        <v>36</v>
      </c>
      <c r="H945" s="662">
        <v>16.399999999999999</v>
      </c>
      <c r="I945" s="662">
        <v>136</v>
      </c>
      <c r="J945" s="662">
        <v>53.8</v>
      </c>
      <c r="K945" s="662">
        <v>478</v>
      </c>
      <c r="L945" s="662" t="s">
        <v>22</v>
      </c>
      <c r="M945" s="662" t="s">
        <v>22</v>
      </c>
      <c r="N945" s="662" t="s">
        <v>4618</v>
      </c>
      <c r="O945" s="662" t="s">
        <v>4740</v>
      </c>
      <c r="P945" s="662" t="s">
        <v>22</v>
      </c>
      <c r="Q945" s="667">
        <f t="shared" si="166"/>
        <v>36.273333000000001</v>
      </c>
      <c r="R945" s="667">
        <f t="shared" si="167"/>
        <v>136.89666700000001</v>
      </c>
      <c r="T945" s="668" t="s">
        <v>22</v>
      </c>
      <c r="U945" s="668" t="s">
        <v>22</v>
      </c>
      <c r="V945" s="668" t="s">
        <v>22</v>
      </c>
      <c r="W945" s="668" t="s">
        <v>22</v>
      </c>
      <c r="X945" s="668" t="s">
        <v>4605</v>
      </c>
      <c r="Y945" s="668" t="s">
        <v>22</v>
      </c>
      <c r="Z945" s="668" t="s">
        <v>22</v>
      </c>
      <c r="AB945" s="662" t="str">
        <f t="shared" si="157"/>
        <v>-</v>
      </c>
      <c r="AC945" s="662" t="str">
        <f t="shared" si="158"/>
        <v>昭58.10.11</v>
      </c>
      <c r="AD945" s="662" t="str">
        <f t="shared" si="161"/>
        <v>昭</v>
      </c>
      <c r="AE945" s="662" t="str">
        <f t="shared" si="159"/>
        <v>昭58.10.11</v>
      </c>
      <c r="AF945" s="662" t="str">
        <f t="shared" si="162"/>
        <v>昭58.10.11</v>
      </c>
      <c r="AG945" s="662" t="str">
        <f t="shared" si="163"/>
        <v/>
      </c>
      <c r="AH945" s="662">
        <f t="shared" si="160"/>
        <v>9</v>
      </c>
      <c r="AI945" s="662" t="str">
        <f t="shared" si="164"/>
        <v>52</v>
      </c>
      <c r="AJ945" s="662" t="str">
        <f t="shared" si="165"/>
        <v>52_白川</v>
      </c>
      <c r="AK945" s="693" t="str">
        <f>IFERROR(VLOOKUP(AJ945,観測点コードリスト!$L$2:$N$1665,3,FALSE),"")</f>
        <v>1306</v>
      </c>
    </row>
    <row r="946" spans="1:37" hidden="1">
      <c r="A946" s="662" t="s">
        <v>2454</v>
      </c>
      <c r="B946" s="662">
        <v>52913</v>
      </c>
      <c r="C946" s="662" t="s">
        <v>23</v>
      </c>
      <c r="D946" s="662" t="s">
        <v>2477</v>
      </c>
      <c r="E946" s="662" t="s">
        <v>2478</v>
      </c>
      <c r="F946" s="662" t="s">
        <v>2479</v>
      </c>
      <c r="G946" s="662">
        <v>36</v>
      </c>
      <c r="H946" s="662">
        <v>9.3000000000000007</v>
      </c>
      <c r="I946" s="662">
        <v>137</v>
      </c>
      <c r="J946" s="662">
        <v>15.2</v>
      </c>
      <c r="K946" s="662">
        <v>560</v>
      </c>
      <c r="L946" s="662" t="s">
        <v>22</v>
      </c>
      <c r="M946" s="662" t="s">
        <v>22</v>
      </c>
      <c r="N946" s="662" t="s">
        <v>4658</v>
      </c>
      <c r="O946" s="662" t="s">
        <v>4740</v>
      </c>
      <c r="P946" s="662" t="s">
        <v>22</v>
      </c>
      <c r="Q946" s="667">
        <f t="shared" si="166"/>
        <v>36.155000000000001</v>
      </c>
      <c r="R946" s="667">
        <f t="shared" si="167"/>
        <v>137.253333</v>
      </c>
      <c r="T946" s="668" t="s">
        <v>22</v>
      </c>
      <c r="U946" s="668" t="s">
        <v>22</v>
      </c>
      <c r="V946" s="668" t="s">
        <v>22</v>
      </c>
      <c r="W946" s="668" t="s">
        <v>22</v>
      </c>
      <c r="X946" s="668" t="s">
        <v>4605</v>
      </c>
      <c r="Y946" s="668" t="s">
        <v>22</v>
      </c>
      <c r="Z946" s="668" t="s">
        <v>22</v>
      </c>
      <c r="AB946" s="662" t="str">
        <f t="shared" si="157"/>
        <v>-</v>
      </c>
      <c r="AC946" s="662" t="str">
        <f t="shared" si="158"/>
        <v>平10.3.2</v>
      </c>
      <c r="AD946" s="662" t="str">
        <f t="shared" si="161"/>
        <v>平</v>
      </c>
      <c r="AE946" s="662" t="str">
        <f t="shared" si="159"/>
        <v>平10.3.2</v>
      </c>
      <c r="AF946" s="662" t="str">
        <f t="shared" si="162"/>
        <v>平10.3.2</v>
      </c>
      <c r="AG946" s="662" t="str">
        <f t="shared" si="163"/>
        <v/>
      </c>
      <c r="AH946" s="662">
        <f t="shared" si="160"/>
        <v>7</v>
      </c>
      <c r="AI946" s="662" t="str">
        <f t="shared" si="164"/>
        <v>52</v>
      </c>
      <c r="AJ946" s="662" t="str">
        <f t="shared" si="165"/>
        <v>52_高山</v>
      </c>
      <c r="AK946" s="693" t="str">
        <f>IFERROR(VLOOKUP(AJ946,観測点コードリスト!$L$2:$N$1665,3,FALSE),"")</f>
        <v>47617</v>
      </c>
    </row>
    <row r="947" spans="1:37" hidden="1">
      <c r="A947" s="662" t="s">
        <v>2454</v>
      </c>
      <c r="B947" s="662">
        <v>52915</v>
      </c>
      <c r="C947" s="662" t="s">
        <v>4609</v>
      </c>
      <c r="D947" s="662" t="s">
        <v>2500</v>
      </c>
      <c r="E947" s="662" t="s">
        <v>2501</v>
      </c>
      <c r="F947" s="662" t="s">
        <v>2502</v>
      </c>
      <c r="G947" s="662">
        <v>35</v>
      </c>
      <c r="H947" s="662">
        <v>55.4</v>
      </c>
      <c r="I947" s="662">
        <v>136</v>
      </c>
      <c r="J947" s="662">
        <v>49.9</v>
      </c>
      <c r="K947" s="662">
        <v>430</v>
      </c>
      <c r="L947" s="662" t="s">
        <v>22</v>
      </c>
      <c r="M947" s="662" t="s">
        <v>22</v>
      </c>
      <c r="N947" s="662" t="s">
        <v>4708</v>
      </c>
      <c r="O947" s="662" t="s">
        <v>4740</v>
      </c>
      <c r="P947" s="662" t="s">
        <v>22</v>
      </c>
      <c r="Q947" s="667">
        <f t="shared" si="166"/>
        <v>35.923333</v>
      </c>
      <c r="R947" s="667">
        <f t="shared" si="167"/>
        <v>136.83166700000001</v>
      </c>
      <c r="T947" s="668" t="s">
        <v>22</v>
      </c>
      <c r="U947" s="668" t="s">
        <v>22</v>
      </c>
      <c r="V947" s="668" t="s">
        <v>22</v>
      </c>
      <c r="W947" s="668" t="s">
        <v>22</v>
      </c>
      <c r="X947" s="668" t="s">
        <v>4605</v>
      </c>
      <c r="Y947" s="668" t="s">
        <v>22</v>
      </c>
      <c r="Z947" s="668" t="s">
        <v>22</v>
      </c>
      <c r="AB947" s="662" t="str">
        <f t="shared" si="157"/>
        <v>-</v>
      </c>
      <c r="AC947" s="662" t="str">
        <f t="shared" si="158"/>
        <v>昭56.11.1</v>
      </c>
      <c r="AD947" s="662" t="str">
        <f t="shared" si="161"/>
        <v>昭</v>
      </c>
      <c r="AE947" s="662" t="str">
        <f t="shared" si="159"/>
        <v>昭56.11.1</v>
      </c>
      <c r="AF947" s="662" t="str">
        <f t="shared" si="162"/>
        <v>昭56.11.1</v>
      </c>
      <c r="AG947" s="662" t="str">
        <f t="shared" si="163"/>
        <v/>
      </c>
      <c r="AH947" s="662">
        <f t="shared" si="160"/>
        <v>8</v>
      </c>
      <c r="AI947" s="662" t="str">
        <f t="shared" si="164"/>
        <v>52</v>
      </c>
      <c r="AJ947" s="662" t="str">
        <f t="shared" si="165"/>
        <v>52_長滝</v>
      </c>
      <c r="AK947" s="693" t="str">
        <f>IFERROR(VLOOKUP(AJ947,観測点コードリスト!$L$2:$N$1665,3,FALSE),"")</f>
        <v>1299</v>
      </c>
    </row>
    <row r="948" spans="1:37" hidden="1">
      <c r="A948" s="662" t="s">
        <v>2454</v>
      </c>
      <c r="B948" s="662">
        <v>52920</v>
      </c>
      <c r="C948" s="662" t="s">
        <v>4609</v>
      </c>
      <c r="D948" s="662" t="s">
        <v>2517</v>
      </c>
      <c r="E948" s="662" t="s">
        <v>2518</v>
      </c>
      <c r="F948" s="662" t="s">
        <v>2519</v>
      </c>
      <c r="G948" s="662">
        <v>35</v>
      </c>
      <c r="H948" s="662">
        <v>38.299999999999997</v>
      </c>
      <c r="I948" s="662">
        <v>136</v>
      </c>
      <c r="J948" s="662">
        <v>36.1</v>
      </c>
      <c r="K948" s="662">
        <v>190</v>
      </c>
      <c r="L948" s="662" t="s">
        <v>22</v>
      </c>
      <c r="M948" s="662" t="s">
        <v>22</v>
      </c>
      <c r="N948" s="662" t="s">
        <v>4718</v>
      </c>
      <c r="O948" s="662" t="s">
        <v>4740</v>
      </c>
      <c r="P948" s="662" t="s">
        <v>22</v>
      </c>
      <c r="Q948" s="667">
        <f t="shared" si="166"/>
        <v>35.638333000000003</v>
      </c>
      <c r="R948" s="667">
        <f t="shared" si="167"/>
        <v>136.60166699999999</v>
      </c>
      <c r="T948" s="668" t="s">
        <v>22</v>
      </c>
      <c r="U948" s="668" t="s">
        <v>22</v>
      </c>
      <c r="V948" s="668" t="s">
        <v>22</v>
      </c>
      <c r="W948" s="668" t="s">
        <v>22</v>
      </c>
      <c r="X948" s="668" t="s">
        <v>4605</v>
      </c>
      <c r="Y948" s="668" t="s">
        <v>22</v>
      </c>
      <c r="Z948" s="668" t="s">
        <v>22</v>
      </c>
      <c r="AB948" s="662" t="str">
        <f t="shared" si="157"/>
        <v>-</v>
      </c>
      <c r="AC948" s="662" t="str">
        <f t="shared" si="158"/>
        <v>昭55.10.31</v>
      </c>
      <c r="AD948" s="662" t="str">
        <f t="shared" si="161"/>
        <v>昭</v>
      </c>
      <c r="AE948" s="662" t="str">
        <f t="shared" si="159"/>
        <v>昭55.10.31</v>
      </c>
      <c r="AF948" s="662" t="str">
        <f t="shared" si="162"/>
        <v>昭55.10.31</v>
      </c>
      <c r="AG948" s="662" t="str">
        <f t="shared" si="163"/>
        <v/>
      </c>
      <c r="AH948" s="662">
        <f t="shared" si="160"/>
        <v>9</v>
      </c>
      <c r="AI948" s="662" t="str">
        <f t="shared" si="164"/>
        <v>52</v>
      </c>
      <c r="AJ948" s="662" t="str">
        <f t="shared" si="165"/>
        <v>52_樽見</v>
      </c>
      <c r="AK948" s="693" t="str">
        <f>IFERROR(VLOOKUP(AJ948,観測点コードリスト!$L$2:$N$1665,3,FALSE),"")</f>
        <v>0486</v>
      </c>
    </row>
    <row r="949" spans="1:37" hidden="1">
      <c r="A949" s="662" t="s">
        <v>2454</v>
      </c>
      <c r="B949" s="662">
        <v>52935</v>
      </c>
      <c r="C949" s="662" t="s">
        <v>4609</v>
      </c>
      <c r="D949" s="662" t="s">
        <v>2551</v>
      </c>
      <c r="E949" s="662" t="s">
        <v>2552</v>
      </c>
      <c r="F949" s="662" t="s">
        <v>2553</v>
      </c>
      <c r="G949" s="662">
        <v>35</v>
      </c>
      <c r="H949" s="662">
        <v>21.8</v>
      </c>
      <c r="I949" s="662">
        <v>136</v>
      </c>
      <c r="J949" s="662">
        <v>28</v>
      </c>
      <c r="K949" s="662">
        <v>130</v>
      </c>
      <c r="L949" s="662" t="s">
        <v>22</v>
      </c>
      <c r="M949" s="662" t="s">
        <v>22</v>
      </c>
      <c r="N949" s="662" t="s">
        <v>4719</v>
      </c>
      <c r="O949" s="662" t="s">
        <v>4740</v>
      </c>
      <c r="P949" s="662" t="s">
        <v>22</v>
      </c>
      <c r="Q949" s="667">
        <f t="shared" si="166"/>
        <v>35.363332999999997</v>
      </c>
      <c r="R949" s="667">
        <f t="shared" si="167"/>
        <v>136.466667</v>
      </c>
      <c r="T949" s="668" t="s">
        <v>22</v>
      </c>
      <c r="U949" s="668" t="s">
        <v>22</v>
      </c>
      <c r="V949" s="668" t="s">
        <v>22</v>
      </c>
      <c r="W949" s="668" t="s">
        <v>22</v>
      </c>
      <c r="X949" s="668" t="s">
        <v>4605</v>
      </c>
      <c r="Y949" s="668" t="s">
        <v>22</v>
      </c>
      <c r="Z949" s="668" t="s">
        <v>22</v>
      </c>
      <c r="AB949" s="662" t="str">
        <f t="shared" si="157"/>
        <v>-</v>
      </c>
      <c r="AC949" s="662" t="str">
        <f t="shared" si="158"/>
        <v>平9.11.1</v>
      </c>
      <c r="AD949" s="662" t="str">
        <f t="shared" si="161"/>
        <v>平</v>
      </c>
      <c r="AE949" s="662" t="str">
        <f t="shared" si="159"/>
        <v>平9.11.1</v>
      </c>
      <c r="AF949" s="662" t="str">
        <f t="shared" si="162"/>
        <v>平9.11.1</v>
      </c>
      <c r="AG949" s="662" t="str">
        <f t="shared" si="163"/>
        <v/>
      </c>
      <c r="AH949" s="662">
        <f t="shared" si="160"/>
        <v>7</v>
      </c>
      <c r="AI949" s="662" t="str">
        <f t="shared" si="164"/>
        <v>52</v>
      </c>
      <c r="AJ949" s="662" t="str">
        <f t="shared" si="165"/>
        <v>52_関ケ原</v>
      </c>
      <c r="AK949" s="693" t="str">
        <f>IFERROR(VLOOKUP(AJ949,観測点コードリスト!$L$2:$N$1665,3,FALSE),"")</f>
        <v>0495</v>
      </c>
    </row>
    <row r="950" spans="1:37" ht="18.75" hidden="1" customHeight="1">
      <c r="A950" s="662" t="s">
        <v>2454</v>
      </c>
      <c r="B950" s="662">
        <v>52940</v>
      </c>
      <c r="C950" s="662" t="s">
        <v>23</v>
      </c>
      <c r="D950" s="662" t="s">
        <v>2454</v>
      </c>
      <c r="E950" s="662" t="s">
        <v>2557</v>
      </c>
      <c r="F950" s="662" t="s">
        <v>2558</v>
      </c>
      <c r="G950" s="662">
        <v>35</v>
      </c>
      <c r="H950" s="662">
        <v>24</v>
      </c>
      <c r="I950" s="662">
        <v>136</v>
      </c>
      <c r="J950" s="662">
        <v>45.7</v>
      </c>
      <c r="K950" s="662">
        <v>13</v>
      </c>
      <c r="L950" s="662" t="s">
        <v>22</v>
      </c>
      <c r="M950" s="662" t="s">
        <v>22</v>
      </c>
      <c r="N950" s="662" t="s">
        <v>4720</v>
      </c>
      <c r="O950" s="662" t="s">
        <v>4740</v>
      </c>
      <c r="P950" s="662" t="s">
        <v>22</v>
      </c>
      <c r="Q950" s="667">
        <f t="shared" si="166"/>
        <v>35.4</v>
      </c>
      <c r="R950" s="667">
        <f t="shared" si="167"/>
        <v>136.76166699999999</v>
      </c>
      <c r="T950" s="668" t="s">
        <v>22</v>
      </c>
      <c r="U950" s="668" t="s">
        <v>22</v>
      </c>
      <c r="V950" s="668" t="s">
        <v>22</v>
      </c>
      <c r="W950" s="668" t="s">
        <v>22</v>
      </c>
      <c r="X950" s="668" t="s">
        <v>4605</v>
      </c>
      <c r="Y950" s="668" t="s">
        <v>22</v>
      </c>
      <c r="Z950" s="668" t="s">
        <v>22</v>
      </c>
      <c r="AB950" s="662" t="str">
        <f t="shared" si="157"/>
        <v>-</v>
      </c>
      <c r="AC950" s="662" t="str">
        <f t="shared" si="158"/>
        <v>平11.1.21</v>
      </c>
      <c r="AD950" s="662" t="str">
        <f t="shared" si="161"/>
        <v>平</v>
      </c>
      <c r="AE950" s="662" t="str">
        <f t="shared" si="159"/>
        <v>平11.1.21</v>
      </c>
      <c r="AF950" s="662" t="str">
        <f t="shared" si="162"/>
        <v>平11.1.21</v>
      </c>
      <c r="AG950" s="662" t="str">
        <f t="shared" si="163"/>
        <v/>
      </c>
      <c r="AH950" s="662">
        <f t="shared" si="160"/>
        <v>8</v>
      </c>
      <c r="AI950" s="662" t="str">
        <f t="shared" si="164"/>
        <v>52</v>
      </c>
      <c r="AJ950" s="662" t="str">
        <f t="shared" si="165"/>
        <v>52_岐阜</v>
      </c>
      <c r="AK950" s="693" t="str">
        <f>IFERROR(VLOOKUP(AJ950,観測点コードリスト!$L$2:$N$1665,3,FALSE),"")</f>
        <v>47632</v>
      </c>
    </row>
    <row r="951" spans="1:37" ht="18.75" hidden="1" customHeight="1">
      <c r="A951" s="662" t="s">
        <v>2567</v>
      </c>
      <c r="B951" s="662">
        <v>53016</v>
      </c>
      <c r="C951" s="662" t="s">
        <v>72</v>
      </c>
      <c r="D951" s="662" t="s">
        <v>2568</v>
      </c>
      <c r="E951" s="662" t="s">
        <v>2569</v>
      </c>
      <c r="F951" s="662" t="s">
        <v>2570</v>
      </c>
      <c r="G951" s="662">
        <v>35</v>
      </c>
      <c r="H951" s="662">
        <v>8.6</v>
      </c>
      <c r="I951" s="662">
        <v>136</v>
      </c>
      <c r="J951" s="662">
        <v>32.299999999999997</v>
      </c>
      <c r="K951" s="662">
        <v>125</v>
      </c>
      <c r="L951" s="662" t="s">
        <v>22</v>
      </c>
      <c r="M951" s="662" t="s">
        <v>22</v>
      </c>
      <c r="N951" s="662" t="s">
        <v>266</v>
      </c>
      <c r="O951" s="662" t="s">
        <v>22</v>
      </c>
      <c r="P951" s="662" t="s">
        <v>22</v>
      </c>
      <c r="Q951" s="667">
        <f t="shared" si="166"/>
        <v>35.143332999999998</v>
      </c>
      <c r="R951" s="667">
        <f t="shared" si="167"/>
        <v>136.53833299999999</v>
      </c>
      <c r="T951" s="668" t="s">
        <v>4605</v>
      </c>
      <c r="U951" s="668" t="s">
        <v>22</v>
      </c>
      <c r="V951" s="668" t="s">
        <v>22</v>
      </c>
      <c r="W951" s="668" t="s">
        <v>22</v>
      </c>
      <c r="X951" s="668" t="s">
        <v>22</v>
      </c>
      <c r="Y951" s="668" t="s">
        <v>22</v>
      </c>
      <c r="Z951" s="668" t="s">
        <v>22</v>
      </c>
      <c r="AB951" s="662" t="str">
        <f t="shared" si="157"/>
        <v>昭49.11.1</v>
      </c>
      <c r="AC951" s="662" t="str">
        <f t="shared" si="158"/>
        <v>-</v>
      </c>
      <c r="AD951" s="662" t="str">
        <f t="shared" si="161"/>
        <v>#</v>
      </c>
      <c r="AE951" s="662" t="str">
        <f t="shared" si="159"/>
        <v/>
      </c>
      <c r="AF951" s="662" t="str">
        <f t="shared" si="162"/>
        <v/>
      </c>
      <c r="AG951" s="662" t="str">
        <f t="shared" si="163"/>
        <v/>
      </c>
      <c r="AH951" s="662">
        <f t="shared" si="160"/>
        <v>0</v>
      </c>
      <c r="AI951" s="662" t="str">
        <f t="shared" si="164"/>
        <v>53</v>
      </c>
      <c r="AJ951" s="662" t="str">
        <f t="shared" si="165"/>
        <v>53_北勢</v>
      </c>
      <c r="AK951" s="693" t="str">
        <f>IFERROR(VLOOKUP(AJ951,観測点コードリスト!$L$2:$N$1665,3,FALSE),"")</f>
        <v>0499</v>
      </c>
    </row>
    <row r="952" spans="1:37">
      <c r="A952" s="662" t="s">
        <v>2567</v>
      </c>
      <c r="B952" s="662">
        <v>53041</v>
      </c>
      <c r="C952" s="662" t="s">
        <v>17</v>
      </c>
      <c r="D952" s="662" t="s">
        <v>2571</v>
      </c>
      <c r="E952" s="662" t="s">
        <v>2572</v>
      </c>
      <c r="F952" s="662" t="s">
        <v>2573</v>
      </c>
      <c r="G952" s="662">
        <v>35</v>
      </c>
      <c r="H952" s="662">
        <v>3</v>
      </c>
      <c r="I952" s="662">
        <v>136</v>
      </c>
      <c r="J952" s="662">
        <v>41.6</v>
      </c>
      <c r="K952" s="662">
        <v>3</v>
      </c>
      <c r="L952" s="662">
        <v>10</v>
      </c>
      <c r="M952" s="662">
        <v>1.5</v>
      </c>
      <c r="N952" s="662" t="s">
        <v>2574</v>
      </c>
      <c r="O952" s="662" t="s">
        <v>22</v>
      </c>
      <c r="P952" s="662" t="s">
        <v>22</v>
      </c>
      <c r="Q952" s="667">
        <f t="shared" si="166"/>
        <v>35.049999999999997</v>
      </c>
      <c r="R952" s="667">
        <f t="shared" si="167"/>
        <v>136.693333</v>
      </c>
      <c r="T952" s="668" t="s">
        <v>4605</v>
      </c>
      <c r="U952" s="668" t="s">
        <v>4605</v>
      </c>
      <c r="V952" s="668" t="s">
        <v>4605</v>
      </c>
      <c r="W952" s="668" t="s">
        <v>22</v>
      </c>
      <c r="X952" s="668" t="s">
        <v>22</v>
      </c>
      <c r="Y952" s="668" t="s">
        <v>22</v>
      </c>
      <c r="Z952" s="668" t="s">
        <v>22</v>
      </c>
      <c r="AB952" s="662" t="str">
        <f t="shared" si="157"/>
        <v>昭49.11.1</v>
      </c>
      <c r="AC952" s="662" t="str">
        <f t="shared" si="158"/>
        <v>昭54.1.12</v>
      </c>
      <c r="AD952" s="662" t="str">
        <f t="shared" si="161"/>
        <v>#</v>
      </c>
      <c r="AE952" s="662" t="str">
        <f t="shared" si="159"/>
        <v>昭54.1.12</v>
      </c>
      <c r="AF952" s="662" t="str">
        <f t="shared" si="162"/>
        <v>昭54.1.12</v>
      </c>
      <c r="AG952" s="662" t="str">
        <f t="shared" si="163"/>
        <v/>
      </c>
      <c r="AH952" s="662">
        <f t="shared" si="160"/>
        <v>8</v>
      </c>
      <c r="AI952" s="662" t="str">
        <f t="shared" si="164"/>
        <v>53</v>
      </c>
      <c r="AJ952" s="662" t="str">
        <f t="shared" si="165"/>
        <v>53_桑名</v>
      </c>
      <c r="AK952" s="693" t="str">
        <f>IFERROR(VLOOKUP(AJ952,観測点コードリスト!$L$2:$N$1665,3,FALSE),"")</f>
        <v>0500</v>
      </c>
    </row>
    <row r="953" spans="1:37">
      <c r="A953" s="662" t="s">
        <v>2567</v>
      </c>
      <c r="B953" s="662">
        <v>53061</v>
      </c>
      <c r="C953" s="662" t="s">
        <v>23</v>
      </c>
      <c r="D953" s="662" t="s">
        <v>2575</v>
      </c>
      <c r="E953" s="662" t="s">
        <v>2576</v>
      </c>
      <c r="F953" s="662" t="s">
        <v>2577</v>
      </c>
      <c r="G953" s="662">
        <v>34</v>
      </c>
      <c r="H953" s="662">
        <v>56.4</v>
      </c>
      <c r="I953" s="662">
        <v>136</v>
      </c>
      <c r="J953" s="662">
        <v>34.799999999999997</v>
      </c>
      <c r="K953" s="662">
        <v>55</v>
      </c>
      <c r="L953" s="662">
        <v>10.7</v>
      </c>
      <c r="M953" s="662" t="s">
        <v>22</v>
      </c>
      <c r="N953" s="662" t="s">
        <v>2286</v>
      </c>
      <c r="O953" s="662" t="s">
        <v>22</v>
      </c>
      <c r="P953" s="662" t="s">
        <v>22</v>
      </c>
      <c r="Q953" s="667">
        <f t="shared" si="166"/>
        <v>34.94</v>
      </c>
      <c r="R953" s="667">
        <f t="shared" si="167"/>
        <v>136.58000000000001</v>
      </c>
      <c r="T953" s="668" t="s">
        <v>4605</v>
      </c>
      <c r="U953" s="668" t="s">
        <v>4605</v>
      </c>
      <c r="V953" s="668" t="s">
        <v>4605</v>
      </c>
      <c r="W953" s="668" t="s">
        <v>22</v>
      </c>
      <c r="X953" s="668" t="s">
        <v>22</v>
      </c>
      <c r="Y953" s="668" t="s">
        <v>4605</v>
      </c>
      <c r="Z953" s="668" t="s">
        <v>22</v>
      </c>
      <c r="AB953" s="662" t="str">
        <f t="shared" si="157"/>
        <v>昭49.11.1</v>
      </c>
      <c r="AC953" s="662" t="str">
        <f t="shared" si="158"/>
        <v>昭50.12.13</v>
      </c>
      <c r="AD953" s="662" t="str">
        <f t="shared" si="161"/>
        <v>#</v>
      </c>
      <c r="AE953" s="662" t="str">
        <f t="shared" si="159"/>
        <v>昭50.12.13</v>
      </c>
      <c r="AF953" s="662" t="str">
        <f t="shared" si="162"/>
        <v>昭50.12.13</v>
      </c>
      <c r="AG953" s="662" t="str">
        <f t="shared" si="163"/>
        <v/>
      </c>
      <c r="AH953" s="662">
        <f t="shared" si="160"/>
        <v>9</v>
      </c>
      <c r="AI953" s="662" t="str">
        <f t="shared" si="164"/>
        <v>53</v>
      </c>
      <c r="AJ953" s="662" t="str">
        <f t="shared" si="165"/>
        <v>53_四日市</v>
      </c>
      <c r="AK953" s="693" t="str">
        <f>IFERROR(VLOOKUP(AJ953,観測点コードリスト!$L$2:$N$1665,3,FALSE),"")</f>
        <v>47684</v>
      </c>
    </row>
    <row r="954" spans="1:37" ht="18.75" customHeight="1">
      <c r="A954" s="662" t="s">
        <v>2567</v>
      </c>
      <c r="B954" s="662">
        <v>53091</v>
      </c>
      <c r="C954" s="662" t="s">
        <v>17</v>
      </c>
      <c r="D954" s="662" t="s">
        <v>2578</v>
      </c>
      <c r="E954" s="662" t="s">
        <v>2579</v>
      </c>
      <c r="F954" s="662" t="s">
        <v>2580</v>
      </c>
      <c r="G954" s="662">
        <v>34</v>
      </c>
      <c r="H954" s="662">
        <v>52.2</v>
      </c>
      <c r="I954" s="662">
        <v>136</v>
      </c>
      <c r="J954" s="662">
        <v>27.2</v>
      </c>
      <c r="K954" s="662">
        <v>70</v>
      </c>
      <c r="L954" s="662">
        <v>10</v>
      </c>
      <c r="M954" s="662">
        <v>1.5</v>
      </c>
      <c r="N954" s="662" t="s">
        <v>2574</v>
      </c>
      <c r="O954" s="662" t="s">
        <v>22</v>
      </c>
      <c r="P954" s="662" t="s">
        <v>40</v>
      </c>
      <c r="Q954" s="667">
        <f t="shared" si="166"/>
        <v>34.869999999999997</v>
      </c>
      <c r="R954" s="667">
        <f t="shared" si="167"/>
        <v>136.45333299999999</v>
      </c>
      <c r="T954" s="668" t="s">
        <v>4605</v>
      </c>
      <c r="U954" s="668" t="s">
        <v>4605</v>
      </c>
      <c r="V954" s="668" t="s">
        <v>4605</v>
      </c>
      <c r="W954" s="668" t="s">
        <v>22</v>
      </c>
      <c r="X954" s="668" t="s">
        <v>22</v>
      </c>
      <c r="Y954" s="668" t="s">
        <v>22</v>
      </c>
      <c r="Z954" s="668" t="s">
        <v>22</v>
      </c>
      <c r="AB954" s="662" t="str">
        <f t="shared" si="157"/>
        <v>昭49.11.1</v>
      </c>
      <c r="AC954" s="662" t="str">
        <f t="shared" si="158"/>
        <v>昭54.1.12</v>
      </c>
      <c r="AD954" s="662" t="str">
        <f t="shared" si="161"/>
        <v>#</v>
      </c>
      <c r="AE954" s="662" t="str">
        <f t="shared" si="159"/>
        <v>昭54.1.12</v>
      </c>
      <c r="AF954" s="662" t="str">
        <f t="shared" si="162"/>
        <v>昭54.1.12</v>
      </c>
      <c r="AG954" s="662" t="str">
        <f t="shared" si="163"/>
        <v/>
      </c>
      <c r="AH954" s="662">
        <f t="shared" si="160"/>
        <v>8</v>
      </c>
      <c r="AI954" s="662" t="str">
        <f t="shared" si="164"/>
        <v>53</v>
      </c>
      <c r="AJ954" s="662" t="str">
        <f t="shared" si="165"/>
        <v>53_亀山</v>
      </c>
      <c r="AK954" s="693" t="str">
        <f>IFERROR(VLOOKUP(AJ954,観測点コードリスト!$L$2:$N$1665,3,FALSE),"")</f>
        <v>0503</v>
      </c>
    </row>
    <row r="955" spans="1:37" ht="18.75" customHeight="1">
      <c r="A955" s="662" t="s">
        <v>2567</v>
      </c>
      <c r="B955" s="662">
        <v>53112</v>
      </c>
      <c r="C955" s="662" t="s">
        <v>23</v>
      </c>
      <c r="D955" s="662" t="s">
        <v>2581</v>
      </c>
      <c r="E955" s="662" t="s">
        <v>2582</v>
      </c>
      <c r="F955" s="662" t="s">
        <v>2583</v>
      </c>
      <c r="G955" s="662">
        <v>34</v>
      </c>
      <c r="H955" s="662">
        <v>45.7</v>
      </c>
      <c r="I955" s="662">
        <v>136</v>
      </c>
      <c r="J955" s="662">
        <v>8.5</v>
      </c>
      <c r="K955" s="662">
        <v>159</v>
      </c>
      <c r="L955" s="662">
        <v>22.1</v>
      </c>
      <c r="M955" s="662" t="s">
        <v>22</v>
      </c>
      <c r="N955" s="662" t="s">
        <v>2584</v>
      </c>
      <c r="O955" s="662" t="s">
        <v>22</v>
      </c>
      <c r="P955" s="662" t="s">
        <v>22</v>
      </c>
      <c r="Q955" s="667">
        <f t="shared" si="166"/>
        <v>34.761667000000003</v>
      </c>
      <c r="R955" s="667">
        <f t="shared" si="167"/>
        <v>136.14166700000001</v>
      </c>
      <c r="T955" s="668" t="s">
        <v>4605</v>
      </c>
      <c r="U955" s="668" t="s">
        <v>4605</v>
      </c>
      <c r="V955" s="668" t="s">
        <v>4605</v>
      </c>
      <c r="W955" s="668" t="s">
        <v>22</v>
      </c>
      <c r="X955" s="668" t="s">
        <v>22</v>
      </c>
      <c r="Y955" s="668" t="s">
        <v>4605</v>
      </c>
      <c r="Z955" s="668" t="s">
        <v>22</v>
      </c>
      <c r="AB955" s="662" t="str">
        <f t="shared" si="157"/>
        <v>昭60.1.30</v>
      </c>
      <c r="AC955" s="662" t="str">
        <f t="shared" si="158"/>
        <v>昭60.1.30</v>
      </c>
      <c r="AD955" s="662" t="str">
        <f t="shared" si="161"/>
        <v>昭</v>
      </c>
      <c r="AE955" s="662" t="str">
        <f t="shared" si="159"/>
        <v>昭60.1.30</v>
      </c>
      <c r="AF955" s="662" t="str">
        <f t="shared" si="162"/>
        <v>昭60.1.30</v>
      </c>
      <c r="AG955" s="662" t="str">
        <f t="shared" si="163"/>
        <v/>
      </c>
      <c r="AH955" s="662">
        <f t="shared" si="160"/>
        <v>8</v>
      </c>
      <c r="AI955" s="662" t="str">
        <f t="shared" si="164"/>
        <v>53</v>
      </c>
      <c r="AJ955" s="662" t="str">
        <f t="shared" si="165"/>
        <v>53_上野</v>
      </c>
      <c r="AK955" s="693" t="str">
        <f>IFERROR(VLOOKUP(AJ955,観測点コードリスト!$L$2:$N$1665,3,FALSE),"")</f>
        <v>47649</v>
      </c>
    </row>
    <row r="956" spans="1:37" hidden="1">
      <c r="A956" s="662" t="s">
        <v>2567</v>
      </c>
      <c r="B956" s="662">
        <v>53121</v>
      </c>
      <c r="C956" s="662" t="s">
        <v>72</v>
      </c>
      <c r="D956" s="662" t="s">
        <v>2585</v>
      </c>
      <c r="E956" s="662" t="s">
        <v>2586</v>
      </c>
      <c r="F956" s="662" t="s">
        <v>2587</v>
      </c>
      <c r="G956" s="662">
        <v>34</v>
      </c>
      <c r="H956" s="662">
        <v>43.5</v>
      </c>
      <c r="I956" s="662">
        <v>136</v>
      </c>
      <c r="J956" s="662">
        <v>18.5</v>
      </c>
      <c r="K956" s="662">
        <v>810</v>
      </c>
      <c r="L956" s="662" t="s">
        <v>22</v>
      </c>
      <c r="M956" s="662" t="s">
        <v>22</v>
      </c>
      <c r="N956" s="662" t="s">
        <v>266</v>
      </c>
      <c r="O956" s="662" t="s">
        <v>22</v>
      </c>
      <c r="P956" s="662" t="s">
        <v>22</v>
      </c>
      <c r="Q956" s="667">
        <f t="shared" si="166"/>
        <v>34.725000000000001</v>
      </c>
      <c r="R956" s="667">
        <f t="shared" si="167"/>
        <v>136.308333</v>
      </c>
      <c r="T956" s="668" t="s">
        <v>4605</v>
      </c>
      <c r="U956" s="668" t="s">
        <v>22</v>
      </c>
      <c r="V956" s="668" t="s">
        <v>22</v>
      </c>
      <c r="W956" s="668" t="s">
        <v>22</v>
      </c>
      <c r="X956" s="668" t="s">
        <v>22</v>
      </c>
      <c r="Y956" s="668" t="s">
        <v>22</v>
      </c>
      <c r="Z956" s="668" t="s">
        <v>22</v>
      </c>
      <c r="AB956" s="662" t="str">
        <f t="shared" si="157"/>
        <v>昭49.11.1</v>
      </c>
      <c r="AC956" s="662" t="str">
        <f t="shared" si="158"/>
        <v>-</v>
      </c>
      <c r="AD956" s="662" t="str">
        <f t="shared" si="161"/>
        <v>#</v>
      </c>
      <c r="AE956" s="662" t="str">
        <f t="shared" si="159"/>
        <v/>
      </c>
      <c r="AF956" s="662" t="str">
        <f t="shared" si="162"/>
        <v/>
      </c>
      <c r="AG956" s="662" t="str">
        <f t="shared" si="163"/>
        <v/>
      </c>
      <c r="AH956" s="662">
        <f t="shared" si="160"/>
        <v>0</v>
      </c>
      <c r="AI956" s="662" t="str">
        <f t="shared" si="164"/>
        <v>53</v>
      </c>
      <c r="AJ956" s="662" t="str">
        <f t="shared" si="165"/>
        <v>53_笠取山</v>
      </c>
      <c r="AK956" s="693" t="str">
        <f>IFERROR(VLOOKUP(AJ956,観測点コードリスト!$L$2:$N$1665,3,FALSE),"")</f>
        <v>0505</v>
      </c>
    </row>
    <row r="957" spans="1:37" ht="18.75" hidden="1" customHeight="1">
      <c r="A957" s="662" t="s">
        <v>2567</v>
      </c>
      <c r="B957" s="662">
        <v>53133</v>
      </c>
      <c r="C957" s="662" t="s">
        <v>23</v>
      </c>
      <c r="D957" s="662" t="s">
        <v>2588</v>
      </c>
      <c r="E957" s="662" t="s">
        <v>2589</v>
      </c>
      <c r="F957" s="662" t="s">
        <v>2590</v>
      </c>
      <c r="G957" s="662">
        <v>34</v>
      </c>
      <c r="H957" s="662">
        <v>44</v>
      </c>
      <c r="I957" s="662">
        <v>136</v>
      </c>
      <c r="J957" s="662">
        <v>31.1</v>
      </c>
      <c r="K957" s="662">
        <v>3</v>
      </c>
      <c r="L957" s="662" t="s">
        <v>22</v>
      </c>
      <c r="M957" s="662" t="s">
        <v>22</v>
      </c>
      <c r="N957" s="662" t="s">
        <v>2591</v>
      </c>
      <c r="O957" s="662">
        <v>53900</v>
      </c>
      <c r="P957" s="662" t="s">
        <v>630</v>
      </c>
      <c r="Q957" s="667">
        <f t="shared" si="166"/>
        <v>34.733333000000002</v>
      </c>
      <c r="R957" s="667">
        <f t="shared" si="167"/>
        <v>136.51833300000001</v>
      </c>
      <c r="T957" s="668" t="s">
        <v>4605</v>
      </c>
      <c r="U957" s="668" t="s">
        <v>4605</v>
      </c>
      <c r="V957" s="668" t="s">
        <v>22</v>
      </c>
      <c r="W957" s="668" t="s">
        <v>4605</v>
      </c>
      <c r="X957" s="668" t="s">
        <v>22</v>
      </c>
      <c r="Y957" s="668" t="s">
        <v>22</v>
      </c>
      <c r="Z957" s="668" t="s">
        <v>22</v>
      </c>
      <c r="AB957" s="662" t="str">
        <f t="shared" si="157"/>
        <v>平23.10.20</v>
      </c>
      <c r="AC957" s="662" t="str">
        <f t="shared" si="158"/>
        <v>平23.10.20</v>
      </c>
      <c r="AD957" s="662" t="str">
        <f t="shared" si="161"/>
        <v>平</v>
      </c>
      <c r="AE957" s="662" t="str">
        <f t="shared" si="159"/>
        <v>平23.10.20</v>
      </c>
      <c r="AF957" s="662" t="str">
        <f t="shared" si="162"/>
        <v>平23.10.20</v>
      </c>
      <c r="AG957" s="662" t="str">
        <f t="shared" si="163"/>
        <v/>
      </c>
      <c r="AH957" s="662">
        <f t="shared" si="160"/>
        <v>9</v>
      </c>
      <c r="AI957" s="662" t="str">
        <f t="shared" si="164"/>
        <v>53</v>
      </c>
      <c r="AJ957" s="662" t="str">
        <f t="shared" si="165"/>
        <v>53_津</v>
      </c>
      <c r="AK957" s="693" t="str">
        <f>IFERROR(VLOOKUP(AJ957,観測点コードリスト!$L$2:$N$1665,3,FALSE),"")</f>
        <v>47651</v>
      </c>
    </row>
    <row r="958" spans="1:37">
      <c r="A958" s="662" t="s">
        <v>2567</v>
      </c>
      <c r="B958" s="662">
        <v>53133</v>
      </c>
      <c r="C958" s="662" t="s">
        <v>23</v>
      </c>
      <c r="D958" s="662" t="s">
        <v>2588</v>
      </c>
      <c r="E958" s="662" t="s">
        <v>2589</v>
      </c>
      <c r="F958" s="662" t="s">
        <v>2592</v>
      </c>
      <c r="G958" s="662">
        <v>34</v>
      </c>
      <c r="H958" s="662">
        <v>43.3</v>
      </c>
      <c r="I958" s="662">
        <v>136</v>
      </c>
      <c r="J958" s="662">
        <v>31.5</v>
      </c>
      <c r="K958" s="662">
        <v>2</v>
      </c>
      <c r="L958" s="662">
        <v>15</v>
      </c>
      <c r="M958" s="662" t="s">
        <v>22</v>
      </c>
      <c r="N958" s="662" t="s">
        <v>2591</v>
      </c>
      <c r="O958" s="662" t="s">
        <v>22</v>
      </c>
      <c r="P958" s="662" t="s">
        <v>632</v>
      </c>
      <c r="Q958" s="667">
        <f t="shared" si="166"/>
        <v>34.721666999999997</v>
      </c>
      <c r="R958" s="667">
        <f t="shared" si="167"/>
        <v>136.52500000000001</v>
      </c>
      <c r="T958" s="668" t="s">
        <v>22</v>
      </c>
      <c r="U958" s="668" t="s">
        <v>22</v>
      </c>
      <c r="V958" s="668" t="s">
        <v>4605</v>
      </c>
      <c r="W958" s="668" t="s">
        <v>22</v>
      </c>
      <c r="X958" s="668" t="s">
        <v>22</v>
      </c>
      <c r="Y958" s="668" t="s">
        <v>4605</v>
      </c>
      <c r="Z958" s="668" t="s">
        <v>22</v>
      </c>
      <c r="AB958" s="662" t="str">
        <f t="shared" si="157"/>
        <v>-</v>
      </c>
      <c r="AC958" s="662" t="str">
        <f t="shared" si="158"/>
        <v>平23.10.20</v>
      </c>
      <c r="AD958" s="662" t="str">
        <f t="shared" si="161"/>
        <v>平</v>
      </c>
      <c r="AE958" s="662" t="str">
        <f t="shared" si="159"/>
        <v>平23.10.20</v>
      </c>
      <c r="AF958" s="662" t="str">
        <f t="shared" si="162"/>
        <v>平23.10.20</v>
      </c>
      <c r="AG958" s="662" t="str">
        <f t="shared" si="163"/>
        <v/>
      </c>
      <c r="AH958" s="662">
        <f t="shared" si="160"/>
        <v>9</v>
      </c>
      <c r="AI958" s="662" t="str">
        <f t="shared" si="164"/>
        <v>53</v>
      </c>
      <c r="AJ958" s="662" t="str">
        <f t="shared" si="165"/>
        <v>53_津</v>
      </c>
      <c r="AK958" s="693" t="str">
        <f>IFERROR(VLOOKUP(AJ958,観測点コードリスト!$L$2:$N$1665,3,FALSE),"")</f>
        <v>47651</v>
      </c>
    </row>
    <row r="959" spans="1:37" ht="18.75" hidden="1" customHeight="1">
      <c r="A959" s="662" t="s">
        <v>2567</v>
      </c>
      <c r="B959" s="662">
        <v>53141</v>
      </c>
      <c r="C959" s="662" t="s">
        <v>72</v>
      </c>
      <c r="D959" s="662" t="s">
        <v>2593</v>
      </c>
      <c r="E959" s="662" t="s">
        <v>2594</v>
      </c>
      <c r="F959" s="662" t="s">
        <v>2595</v>
      </c>
      <c r="G959" s="662">
        <v>34</v>
      </c>
      <c r="H959" s="662">
        <v>37.6</v>
      </c>
      <c r="I959" s="662">
        <v>136</v>
      </c>
      <c r="J959" s="662">
        <v>6.5</v>
      </c>
      <c r="K959" s="662">
        <v>226</v>
      </c>
      <c r="L959" s="662" t="s">
        <v>22</v>
      </c>
      <c r="M959" s="662" t="s">
        <v>22</v>
      </c>
      <c r="N959" s="662" t="s">
        <v>266</v>
      </c>
      <c r="O959" s="662" t="s">
        <v>22</v>
      </c>
      <c r="P959" s="662" t="s">
        <v>22</v>
      </c>
      <c r="Q959" s="667">
        <f t="shared" si="166"/>
        <v>34.626666999999998</v>
      </c>
      <c r="R959" s="667">
        <f t="shared" si="167"/>
        <v>136.10833299999999</v>
      </c>
      <c r="T959" s="668" t="s">
        <v>4605</v>
      </c>
      <c r="U959" s="668" t="s">
        <v>22</v>
      </c>
      <c r="V959" s="668" t="s">
        <v>22</v>
      </c>
      <c r="W959" s="668" t="s">
        <v>22</v>
      </c>
      <c r="X959" s="668" t="s">
        <v>22</v>
      </c>
      <c r="Y959" s="668" t="s">
        <v>22</v>
      </c>
      <c r="Z959" s="668" t="s">
        <v>22</v>
      </c>
      <c r="AB959" s="662" t="str">
        <f t="shared" si="157"/>
        <v>昭49.11.1</v>
      </c>
      <c r="AC959" s="662" t="str">
        <f t="shared" si="158"/>
        <v>-</v>
      </c>
      <c r="AD959" s="662" t="str">
        <f t="shared" si="161"/>
        <v>#</v>
      </c>
      <c r="AE959" s="662" t="str">
        <f t="shared" si="159"/>
        <v/>
      </c>
      <c r="AF959" s="662" t="str">
        <f t="shared" si="162"/>
        <v/>
      </c>
      <c r="AG959" s="662" t="str">
        <f t="shared" si="163"/>
        <v/>
      </c>
      <c r="AH959" s="662">
        <f t="shared" si="160"/>
        <v>0</v>
      </c>
      <c r="AI959" s="662" t="str">
        <f t="shared" si="164"/>
        <v>53</v>
      </c>
      <c r="AJ959" s="662" t="str">
        <f t="shared" si="165"/>
        <v>53_名張</v>
      </c>
      <c r="AK959" s="693" t="str">
        <f>IFERROR(VLOOKUP(AJ959,観測点コードリスト!$L$2:$N$1665,3,FALSE),"")</f>
        <v>0507</v>
      </c>
    </row>
    <row r="960" spans="1:37" hidden="1">
      <c r="A960" s="662" t="s">
        <v>2567</v>
      </c>
      <c r="B960" s="662">
        <v>53151</v>
      </c>
      <c r="C960" s="662" t="s">
        <v>72</v>
      </c>
      <c r="D960" s="662" t="s">
        <v>2596</v>
      </c>
      <c r="E960" s="662" t="s">
        <v>2597</v>
      </c>
      <c r="F960" s="662" t="s">
        <v>2598</v>
      </c>
      <c r="G960" s="662">
        <v>34</v>
      </c>
      <c r="H960" s="662">
        <v>37.5</v>
      </c>
      <c r="I960" s="662">
        <v>136</v>
      </c>
      <c r="J960" s="662">
        <v>19.3</v>
      </c>
      <c r="K960" s="662">
        <v>60</v>
      </c>
      <c r="L960" s="662" t="s">
        <v>22</v>
      </c>
      <c r="M960" s="662" t="s">
        <v>22</v>
      </c>
      <c r="N960" s="662" t="s">
        <v>2599</v>
      </c>
      <c r="O960" s="662" t="s">
        <v>22</v>
      </c>
      <c r="P960" s="662" t="s">
        <v>22</v>
      </c>
      <c r="Q960" s="667">
        <f t="shared" si="166"/>
        <v>34.625</v>
      </c>
      <c r="R960" s="667">
        <f t="shared" si="167"/>
        <v>136.32166699999999</v>
      </c>
      <c r="T960" s="668" t="s">
        <v>4605</v>
      </c>
      <c r="U960" s="668" t="s">
        <v>22</v>
      </c>
      <c r="V960" s="668" t="s">
        <v>22</v>
      </c>
      <c r="W960" s="668" t="s">
        <v>22</v>
      </c>
      <c r="X960" s="668" t="s">
        <v>22</v>
      </c>
      <c r="Y960" s="668" t="s">
        <v>22</v>
      </c>
      <c r="Z960" s="668" t="s">
        <v>22</v>
      </c>
      <c r="AB960" s="662" t="str">
        <f t="shared" si="157"/>
        <v>昭54.3.30</v>
      </c>
      <c r="AC960" s="662" t="str">
        <f t="shared" si="158"/>
        <v>昭54.3.30</v>
      </c>
      <c r="AD960" s="662" t="str">
        <f t="shared" si="161"/>
        <v>昭</v>
      </c>
      <c r="AE960" s="662" t="str">
        <f t="shared" si="159"/>
        <v>昭54.3.30</v>
      </c>
      <c r="AF960" s="662" t="str">
        <f t="shared" si="162"/>
        <v>昭54.3.30</v>
      </c>
      <c r="AG960" s="662" t="str">
        <f t="shared" si="163"/>
        <v/>
      </c>
      <c r="AH960" s="662">
        <f t="shared" si="160"/>
        <v>8</v>
      </c>
      <c r="AI960" s="662" t="str">
        <f t="shared" si="164"/>
        <v>53</v>
      </c>
      <c r="AJ960" s="662" t="str">
        <f t="shared" si="165"/>
        <v>53_白山</v>
      </c>
      <c r="AK960" s="693" t="str">
        <f>IFERROR(VLOOKUP(AJ960,観測点コードリスト!$L$2:$N$1665,3,FALSE),"")</f>
        <v>1356</v>
      </c>
    </row>
    <row r="961" spans="1:37" ht="18.75" customHeight="1">
      <c r="A961" s="662" t="s">
        <v>2567</v>
      </c>
      <c r="B961" s="662">
        <v>53196</v>
      </c>
      <c r="C961" s="662" t="s">
        <v>17</v>
      </c>
      <c r="D961" s="662" t="s">
        <v>2600</v>
      </c>
      <c r="E961" s="662" t="s">
        <v>2601</v>
      </c>
      <c r="F961" s="662" t="s">
        <v>2602</v>
      </c>
      <c r="G961" s="662">
        <v>34</v>
      </c>
      <c r="H961" s="662">
        <v>31.7</v>
      </c>
      <c r="I961" s="662">
        <v>136</v>
      </c>
      <c r="J961" s="662">
        <v>39.9</v>
      </c>
      <c r="K961" s="662">
        <v>10</v>
      </c>
      <c r="L961" s="662">
        <v>10</v>
      </c>
      <c r="M961" s="662">
        <v>1.5</v>
      </c>
      <c r="N961" s="662" t="s">
        <v>2603</v>
      </c>
      <c r="O961" s="662" t="s">
        <v>22</v>
      </c>
      <c r="P961" s="662" t="s">
        <v>40</v>
      </c>
      <c r="Q961" s="667">
        <f t="shared" si="166"/>
        <v>34.528333000000003</v>
      </c>
      <c r="R961" s="667">
        <f t="shared" si="167"/>
        <v>136.66499999999999</v>
      </c>
      <c r="T961" s="668" t="s">
        <v>4605</v>
      </c>
      <c r="U961" s="668" t="s">
        <v>4605</v>
      </c>
      <c r="V961" s="668" t="s">
        <v>4605</v>
      </c>
      <c r="W961" s="668" t="s">
        <v>22</v>
      </c>
      <c r="X961" s="668" t="s">
        <v>22</v>
      </c>
      <c r="Y961" s="668" t="s">
        <v>22</v>
      </c>
      <c r="Z961" s="668" t="s">
        <v>22</v>
      </c>
      <c r="AB961" s="662" t="str">
        <f t="shared" si="157"/>
        <v>昭49.11.1</v>
      </c>
      <c r="AC961" s="662" t="str">
        <f t="shared" si="158"/>
        <v>昭54.1.16</v>
      </c>
      <c r="AD961" s="662" t="str">
        <f t="shared" si="161"/>
        <v>#</v>
      </c>
      <c r="AE961" s="662" t="str">
        <f t="shared" si="159"/>
        <v>昭54.1.16</v>
      </c>
      <c r="AF961" s="662" t="str">
        <f t="shared" si="162"/>
        <v>昭54.1.16</v>
      </c>
      <c r="AG961" s="662" t="str">
        <f t="shared" si="163"/>
        <v/>
      </c>
      <c r="AH961" s="662">
        <f t="shared" si="160"/>
        <v>8</v>
      </c>
      <c r="AI961" s="662" t="str">
        <f t="shared" si="164"/>
        <v>53</v>
      </c>
      <c r="AJ961" s="662" t="str">
        <f t="shared" si="165"/>
        <v>53_小俣</v>
      </c>
      <c r="AK961" s="693" t="str">
        <f>IFERROR(VLOOKUP(AJ961,観測点コードリスト!$L$2:$N$1665,3,FALSE),"")</f>
        <v>0509</v>
      </c>
    </row>
    <row r="962" spans="1:37" ht="18.75" customHeight="1">
      <c r="A962" s="662" t="s">
        <v>2567</v>
      </c>
      <c r="B962" s="662">
        <v>53231</v>
      </c>
      <c r="C962" s="662" t="s">
        <v>17</v>
      </c>
      <c r="D962" s="662" t="s">
        <v>2604</v>
      </c>
      <c r="E962" s="662" t="s">
        <v>2605</v>
      </c>
      <c r="F962" s="662" t="s">
        <v>2606</v>
      </c>
      <c r="G962" s="662">
        <v>34</v>
      </c>
      <c r="H962" s="662">
        <v>26.9</v>
      </c>
      <c r="I962" s="662">
        <v>136</v>
      </c>
      <c r="J962" s="662">
        <v>23.4</v>
      </c>
      <c r="K962" s="662">
        <v>120</v>
      </c>
      <c r="L962" s="662">
        <v>10</v>
      </c>
      <c r="M962" s="662">
        <v>1.5</v>
      </c>
      <c r="N962" s="662" t="s">
        <v>2603</v>
      </c>
      <c r="O962" s="662" t="s">
        <v>22</v>
      </c>
      <c r="P962" s="662" t="s">
        <v>40</v>
      </c>
      <c r="Q962" s="667">
        <f t="shared" si="166"/>
        <v>34.448332999999998</v>
      </c>
      <c r="R962" s="667">
        <f t="shared" si="167"/>
        <v>136.38999999999999</v>
      </c>
      <c r="T962" s="668" t="s">
        <v>4605</v>
      </c>
      <c r="U962" s="668" t="s">
        <v>4605</v>
      </c>
      <c r="V962" s="668" t="s">
        <v>4605</v>
      </c>
      <c r="W962" s="668" t="s">
        <v>22</v>
      </c>
      <c r="X962" s="668" t="s">
        <v>22</v>
      </c>
      <c r="Y962" s="668" t="s">
        <v>22</v>
      </c>
      <c r="Z962" s="668" t="s">
        <v>22</v>
      </c>
      <c r="AB962" s="662" t="str">
        <f t="shared" si="157"/>
        <v>昭49.11.1</v>
      </c>
      <c r="AC962" s="662" t="str">
        <f t="shared" si="158"/>
        <v>昭54.1.16</v>
      </c>
      <c r="AD962" s="662" t="str">
        <f t="shared" si="161"/>
        <v>#</v>
      </c>
      <c r="AE962" s="662" t="str">
        <f t="shared" si="159"/>
        <v>昭54.1.16</v>
      </c>
      <c r="AF962" s="662" t="str">
        <f t="shared" si="162"/>
        <v>昭54.1.16</v>
      </c>
      <c r="AG962" s="662" t="str">
        <f t="shared" si="163"/>
        <v/>
      </c>
      <c r="AH962" s="662">
        <f t="shared" si="160"/>
        <v>8</v>
      </c>
      <c r="AI962" s="662" t="str">
        <f t="shared" si="164"/>
        <v>53</v>
      </c>
      <c r="AJ962" s="662" t="str">
        <f t="shared" si="165"/>
        <v>53_粥見</v>
      </c>
      <c r="AK962" s="693" t="str">
        <f>IFERROR(VLOOKUP(AJ962,観測点コードリスト!$L$2:$N$1665,3,FALSE),"")</f>
        <v>0510</v>
      </c>
    </row>
    <row r="963" spans="1:37" ht="18.75" customHeight="1">
      <c r="A963" s="662" t="s">
        <v>2567</v>
      </c>
      <c r="B963" s="662">
        <v>53257</v>
      </c>
      <c r="C963" s="662" t="s">
        <v>17</v>
      </c>
      <c r="D963" s="662" t="s">
        <v>2607</v>
      </c>
      <c r="E963" s="662" t="s">
        <v>2608</v>
      </c>
      <c r="F963" s="662" t="s">
        <v>2609</v>
      </c>
      <c r="G963" s="662">
        <v>34</v>
      </c>
      <c r="H963" s="662">
        <v>28.9</v>
      </c>
      <c r="I963" s="662">
        <v>136</v>
      </c>
      <c r="J963" s="662">
        <v>49.5</v>
      </c>
      <c r="K963" s="662">
        <v>2</v>
      </c>
      <c r="L963" s="662">
        <v>9</v>
      </c>
      <c r="M963" s="662">
        <v>1.5</v>
      </c>
      <c r="N963" s="662" t="s">
        <v>2610</v>
      </c>
      <c r="O963" s="662" t="s">
        <v>22</v>
      </c>
      <c r="P963" s="662" t="s">
        <v>40</v>
      </c>
      <c r="Q963" s="667">
        <f t="shared" si="166"/>
        <v>34.481667000000002</v>
      </c>
      <c r="R963" s="667">
        <f t="shared" si="167"/>
        <v>136.82499999999999</v>
      </c>
      <c r="T963" s="668" t="s">
        <v>4605</v>
      </c>
      <c r="U963" s="668" t="s">
        <v>4605</v>
      </c>
      <c r="V963" s="668" t="s">
        <v>4605</v>
      </c>
      <c r="W963" s="668" t="s">
        <v>22</v>
      </c>
      <c r="X963" s="668" t="s">
        <v>22</v>
      </c>
      <c r="Y963" s="668" t="s">
        <v>22</v>
      </c>
      <c r="Z963" s="668" t="s">
        <v>22</v>
      </c>
      <c r="AB963" s="662" t="str">
        <f t="shared" si="157"/>
        <v>平6.2.7</v>
      </c>
      <c r="AC963" s="662" t="str">
        <f t="shared" si="158"/>
        <v>平6.2.7</v>
      </c>
      <c r="AD963" s="662" t="str">
        <f t="shared" si="161"/>
        <v>平</v>
      </c>
      <c r="AE963" s="662" t="str">
        <f t="shared" si="159"/>
        <v>平6.2.7</v>
      </c>
      <c r="AF963" s="662" t="str">
        <f t="shared" si="162"/>
        <v>平6.2.7</v>
      </c>
      <c r="AG963" s="662" t="str">
        <f t="shared" si="163"/>
        <v/>
      </c>
      <c r="AH963" s="662">
        <f t="shared" si="160"/>
        <v>6</v>
      </c>
      <c r="AI963" s="662" t="str">
        <f t="shared" si="164"/>
        <v>53</v>
      </c>
      <c r="AJ963" s="662" t="str">
        <f t="shared" si="165"/>
        <v>53_鳥羽</v>
      </c>
      <c r="AK963" s="693" t="str">
        <f>IFERROR(VLOOKUP(AJ963,観測点コードリスト!$L$2:$N$1665,3,FALSE),"")</f>
        <v>1230</v>
      </c>
    </row>
    <row r="964" spans="1:37" ht="18.75" hidden="1" customHeight="1">
      <c r="A964" s="662" t="s">
        <v>2567</v>
      </c>
      <c r="B964" s="662">
        <v>53287</v>
      </c>
      <c r="C964" s="662" t="s">
        <v>72</v>
      </c>
      <c r="D964" s="662" t="s">
        <v>2611</v>
      </c>
      <c r="E964" s="662" t="s">
        <v>2612</v>
      </c>
      <c r="F964" s="662" t="s">
        <v>2613</v>
      </c>
      <c r="G964" s="662">
        <v>34</v>
      </c>
      <c r="H964" s="662">
        <v>19.399999999999999</v>
      </c>
      <c r="I964" s="662">
        <v>136</v>
      </c>
      <c r="J964" s="662">
        <v>29.3</v>
      </c>
      <c r="K964" s="662">
        <v>560</v>
      </c>
      <c r="L964" s="662" t="s">
        <v>22</v>
      </c>
      <c r="M964" s="662" t="s">
        <v>22</v>
      </c>
      <c r="N964" s="662" t="s">
        <v>266</v>
      </c>
      <c r="O964" s="662" t="s">
        <v>22</v>
      </c>
      <c r="P964" s="662" t="s">
        <v>22</v>
      </c>
      <c r="Q964" s="667">
        <f t="shared" si="166"/>
        <v>34.323332999999998</v>
      </c>
      <c r="R964" s="667">
        <f t="shared" si="167"/>
        <v>136.48833300000001</v>
      </c>
      <c r="T964" s="668" t="s">
        <v>4605</v>
      </c>
      <c r="U964" s="668" t="s">
        <v>22</v>
      </c>
      <c r="V964" s="668" t="s">
        <v>22</v>
      </c>
      <c r="W964" s="668" t="s">
        <v>22</v>
      </c>
      <c r="X964" s="668" t="s">
        <v>22</v>
      </c>
      <c r="Y964" s="668" t="s">
        <v>22</v>
      </c>
      <c r="Z964" s="668" t="s">
        <v>22</v>
      </c>
      <c r="AB964" s="662" t="str">
        <f t="shared" ref="AB964:AB1027" si="168">IF(T964="●",IF(AD964="(",LEFT(AF964,AG964-1),IF(AD964="#",$AB$1,AF964)),"-")</f>
        <v>昭49.11.1</v>
      </c>
      <c r="AC964" s="662" t="str">
        <f t="shared" ref="AC964:AC1027" si="169">IF(AF964="","-",IF(AD964="(",RIGHT(AF964,AH964-AG964),AF964))</f>
        <v>-</v>
      </c>
      <c r="AD964" s="662" t="str">
        <f t="shared" si="161"/>
        <v>#</v>
      </c>
      <c r="AE964" s="662" t="str">
        <f t="shared" ref="AE964:AE1027" si="170">SUBSTITUTE(N964,"#","")</f>
        <v/>
      </c>
      <c r="AF964" s="662" t="str">
        <f t="shared" si="162"/>
        <v/>
      </c>
      <c r="AG964" s="662" t="str">
        <f t="shared" si="163"/>
        <v/>
      </c>
      <c r="AH964" s="662">
        <f t="shared" ref="AH964:AH1027" si="171">LEN(AF964)</f>
        <v>0</v>
      </c>
      <c r="AI964" s="662" t="str">
        <f t="shared" si="164"/>
        <v>53</v>
      </c>
      <c r="AJ964" s="662" t="str">
        <f t="shared" si="165"/>
        <v>53_藤坂峠</v>
      </c>
      <c r="AK964" s="693" t="str">
        <f>IFERROR(VLOOKUP(AJ964,観測点コードリスト!$L$2:$N$1665,3,FALSE),"")</f>
        <v>0511</v>
      </c>
    </row>
    <row r="965" spans="1:37">
      <c r="A965" s="662" t="s">
        <v>2567</v>
      </c>
      <c r="B965" s="662">
        <v>53296</v>
      </c>
      <c r="C965" s="662" t="s">
        <v>17</v>
      </c>
      <c r="D965" s="662" t="s">
        <v>2614</v>
      </c>
      <c r="E965" s="662" t="s">
        <v>2615</v>
      </c>
      <c r="F965" s="662" t="s">
        <v>2616</v>
      </c>
      <c r="G965" s="662">
        <v>34</v>
      </c>
      <c r="H965" s="662">
        <v>20.7</v>
      </c>
      <c r="I965" s="662">
        <v>136</v>
      </c>
      <c r="J965" s="662">
        <v>40.9</v>
      </c>
      <c r="K965" s="662">
        <v>6</v>
      </c>
      <c r="L965" s="662">
        <v>10</v>
      </c>
      <c r="M965" s="662">
        <v>1.5</v>
      </c>
      <c r="N965" s="662" t="s">
        <v>2617</v>
      </c>
      <c r="O965" s="662" t="s">
        <v>22</v>
      </c>
      <c r="P965" s="662" t="s">
        <v>40</v>
      </c>
      <c r="Q965" s="667">
        <f t="shared" si="166"/>
        <v>34.344999999999999</v>
      </c>
      <c r="R965" s="667">
        <f t="shared" si="167"/>
        <v>136.681667</v>
      </c>
      <c r="T965" s="668" t="s">
        <v>4605</v>
      </c>
      <c r="U965" s="668" t="s">
        <v>4605</v>
      </c>
      <c r="V965" s="668" t="s">
        <v>4605</v>
      </c>
      <c r="W965" s="668" t="s">
        <v>22</v>
      </c>
      <c r="X965" s="668" t="s">
        <v>22</v>
      </c>
      <c r="Y965" s="668" t="s">
        <v>22</v>
      </c>
      <c r="Z965" s="668" t="s">
        <v>22</v>
      </c>
      <c r="AB965" s="662" t="str">
        <f t="shared" si="168"/>
        <v>昭53.6.15</v>
      </c>
      <c r="AC965" s="662" t="str">
        <f t="shared" si="169"/>
        <v>昭54.1.17</v>
      </c>
      <c r="AD965" s="662" t="str">
        <f t="shared" ref="AD965:AD1028" si="172">LEFT(N965,1)</f>
        <v>(</v>
      </c>
      <c r="AE965" s="662" t="str">
        <f t="shared" si="170"/>
        <v>(昭53.6.15)昭54.1.17</v>
      </c>
      <c r="AF965" s="662" t="str">
        <f t="shared" ref="AF965:AF1028" si="173">SUBSTITUTE(AE965,"(","")</f>
        <v>昭53.6.15)昭54.1.17</v>
      </c>
      <c r="AG965" s="662">
        <f t="shared" ref="AG965:AG1028" si="174">IFERROR(FIND(")",AF965),"")</f>
        <v>9</v>
      </c>
      <c r="AH965" s="662">
        <f t="shared" si="171"/>
        <v>17</v>
      </c>
      <c r="AI965" s="662" t="str">
        <f t="shared" ref="AI965:AI1028" si="175">LEFT(B965,2)</f>
        <v>53</v>
      </c>
      <c r="AJ965" s="662" t="str">
        <f t="shared" ref="AJ965:AJ1028" si="176">AI965&amp;"_"&amp;D965</f>
        <v>53_南伊勢</v>
      </c>
      <c r="AK965" s="693" t="str">
        <f>IFERROR(VLOOKUP(AJ965,観測点コードリスト!$L$2:$N$1665,3,FALSE),"")</f>
        <v>1258</v>
      </c>
    </row>
    <row r="966" spans="1:37" ht="18.75" hidden="1" customHeight="1">
      <c r="A966" s="662" t="s">
        <v>2567</v>
      </c>
      <c r="B966" s="662">
        <v>53307</v>
      </c>
      <c r="C966" s="662" t="s">
        <v>72</v>
      </c>
      <c r="D966" s="662" t="s">
        <v>2618</v>
      </c>
      <c r="E966" s="662" t="s">
        <v>2619</v>
      </c>
      <c r="F966" s="662" t="s">
        <v>2620</v>
      </c>
      <c r="G966" s="662">
        <v>34</v>
      </c>
      <c r="H966" s="662">
        <v>18.5</v>
      </c>
      <c r="I966" s="662">
        <v>136</v>
      </c>
      <c r="J966" s="662">
        <v>52.4</v>
      </c>
      <c r="K966" s="662">
        <v>31</v>
      </c>
      <c r="L966" s="662" t="s">
        <v>22</v>
      </c>
      <c r="M966" s="662" t="s">
        <v>22</v>
      </c>
      <c r="N966" s="662" t="s">
        <v>2621</v>
      </c>
      <c r="O966" s="662" t="s">
        <v>22</v>
      </c>
      <c r="P966" s="662" t="s">
        <v>22</v>
      </c>
      <c r="Q966" s="667">
        <f t="shared" si="166"/>
        <v>34.308332999999998</v>
      </c>
      <c r="R966" s="667">
        <f t="shared" si="167"/>
        <v>136.873333</v>
      </c>
      <c r="T966" s="668" t="s">
        <v>4605</v>
      </c>
      <c r="U966" s="668" t="s">
        <v>22</v>
      </c>
      <c r="V966" s="668" t="s">
        <v>22</v>
      </c>
      <c r="W966" s="668" t="s">
        <v>22</v>
      </c>
      <c r="X966" s="668" t="s">
        <v>22</v>
      </c>
      <c r="Y966" s="668" t="s">
        <v>22</v>
      </c>
      <c r="Z966" s="668" t="s">
        <v>22</v>
      </c>
      <c r="AB966" s="662" t="str">
        <f t="shared" si="168"/>
        <v>昭57.6.1</v>
      </c>
      <c r="AC966" s="662" t="str">
        <f t="shared" si="169"/>
        <v>昭57.6.1</v>
      </c>
      <c r="AD966" s="662" t="str">
        <f t="shared" si="172"/>
        <v>昭</v>
      </c>
      <c r="AE966" s="662" t="str">
        <f t="shared" si="170"/>
        <v>昭57.6.1</v>
      </c>
      <c r="AF966" s="662" t="str">
        <f t="shared" si="173"/>
        <v>昭57.6.1</v>
      </c>
      <c r="AG966" s="662" t="str">
        <f t="shared" si="174"/>
        <v/>
      </c>
      <c r="AH966" s="662">
        <f t="shared" si="171"/>
        <v>7</v>
      </c>
      <c r="AI966" s="662" t="str">
        <f t="shared" si="175"/>
        <v>53</v>
      </c>
      <c r="AJ966" s="662" t="str">
        <f t="shared" si="176"/>
        <v>53_阿児</v>
      </c>
      <c r="AK966" s="693" t="str">
        <f>IFERROR(VLOOKUP(AJ966,観測点コードリスト!$L$2:$N$1665,3,FALSE),"")</f>
        <v>1381</v>
      </c>
    </row>
    <row r="967" spans="1:37" hidden="1">
      <c r="A967" s="662" t="s">
        <v>2567</v>
      </c>
      <c r="B967" s="662">
        <v>53321</v>
      </c>
      <c r="C967" s="662" t="s">
        <v>72</v>
      </c>
      <c r="D967" s="662" t="s">
        <v>2622</v>
      </c>
      <c r="E967" s="662" t="s">
        <v>2623</v>
      </c>
      <c r="F967" s="662" t="s">
        <v>2624</v>
      </c>
      <c r="G967" s="662">
        <v>34</v>
      </c>
      <c r="H967" s="662">
        <v>16.7</v>
      </c>
      <c r="I967" s="662">
        <v>136</v>
      </c>
      <c r="J967" s="662">
        <v>12.5</v>
      </c>
      <c r="K967" s="662">
        <v>205</v>
      </c>
      <c r="L967" s="662" t="s">
        <v>22</v>
      </c>
      <c r="M967" s="662" t="s">
        <v>22</v>
      </c>
      <c r="N967" s="662" t="s">
        <v>2625</v>
      </c>
      <c r="O967" s="662" t="s">
        <v>22</v>
      </c>
      <c r="P967" s="662" t="s">
        <v>22</v>
      </c>
      <c r="Q967" s="667">
        <f t="shared" si="166"/>
        <v>34.278333000000003</v>
      </c>
      <c r="R967" s="667">
        <f t="shared" si="167"/>
        <v>136.20833300000001</v>
      </c>
      <c r="T967" s="668" t="s">
        <v>4605</v>
      </c>
      <c r="U967" s="668" t="s">
        <v>22</v>
      </c>
      <c r="V967" s="668" t="s">
        <v>22</v>
      </c>
      <c r="W967" s="668" t="s">
        <v>22</v>
      </c>
      <c r="X967" s="668" t="s">
        <v>22</v>
      </c>
      <c r="Y967" s="668" t="s">
        <v>22</v>
      </c>
      <c r="Z967" s="668" t="s">
        <v>22</v>
      </c>
      <c r="AB967" s="662" t="str">
        <f t="shared" si="168"/>
        <v>昭53.6.1</v>
      </c>
      <c r="AC967" s="662" t="str">
        <f t="shared" si="169"/>
        <v>昭53.6.1</v>
      </c>
      <c r="AD967" s="662" t="str">
        <f t="shared" si="172"/>
        <v>昭</v>
      </c>
      <c r="AE967" s="662" t="str">
        <f t="shared" si="170"/>
        <v>昭53.6.1</v>
      </c>
      <c r="AF967" s="662" t="str">
        <f t="shared" si="173"/>
        <v>昭53.6.1</v>
      </c>
      <c r="AG967" s="662" t="str">
        <f t="shared" si="174"/>
        <v/>
      </c>
      <c r="AH967" s="662">
        <f t="shared" si="171"/>
        <v>7</v>
      </c>
      <c r="AI967" s="662" t="str">
        <f t="shared" si="175"/>
        <v>53</v>
      </c>
      <c r="AJ967" s="662" t="str">
        <f t="shared" si="176"/>
        <v>53_宮川</v>
      </c>
      <c r="AK967" s="693" t="str">
        <f>IFERROR(VLOOKUP(AJ967,観測点コードリスト!$L$2:$N$1665,3,FALSE),"")</f>
        <v>1255</v>
      </c>
    </row>
    <row r="968" spans="1:37">
      <c r="A968" s="662" t="s">
        <v>2567</v>
      </c>
      <c r="B968" s="662">
        <v>53326</v>
      </c>
      <c r="C968" s="662" t="s">
        <v>17</v>
      </c>
      <c r="D968" s="662" t="s">
        <v>2626</v>
      </c>
      <c r="E968" s="662" t="s">
        <v>2627</v>
      </c>
      <c r="F968" s="662" t="s">
        <v>2628</v>
      </c>
      <c r="G968" s="662">
        <v>34</v>
      </c>
      <c r="H968" s="662">
        <v>12.5</v>
      </c>
      <c r="I968" s="662">
        <v>136</v>
      </c>
      <c r="J968" s="662">
        <v>19.600000000000001</v>
      </c>
      <c r="K968" s="662">
        <v>3</v>
      </c>
      <c r="L968" s="662">
        <v>10</v>
      </c>
      <c r="M968" s="662">
        <v>1.5</v>
      </c>
      <c r="N968" s="662" t="s">
        <v>2629</v>
      </c>
      <c r="O968" s="662" t="s">
        <v>22</v>
      </c>
      <c r="P968" s="662" t="s">
        <v>22</v>
      </c>
      <c r="Q968" s="667">
        <f t="shared" si="166"/>
        <v>34.208333000000003</v>
      </c>
      <c r="R968" s="667">
        <f t="shared" si="167"/>
        <v>136.32666699999999</v>
      </c>
      <c r="T968" s="668" t="s">
        <v>4605</v>
      </c>
      <c r="U968" s="668" t="s">
        <v>4605</v>
      </c>
      <c r="V968" s="668" t="s">
        <v>4605</v>
      </c>
      <c r="W968" s="668" t="s">
        <v>22</v>
      </c>
      <c r="X968" s="668" t="s">
        <v>22</v>
      </c>
      <c r="Y968" s="668" t="s">
        <v>22</v>
      </c>
      <c r="Z968" s="668" t="s">
        <v>22</v>
      </c>
      <c r="AB968" s="662" t="str">
        <f t="shared" si="168"/>
        <v>昭54.1.17</v>
      </c>
      <c r="AC968" s="662" t="str">
        <f t="shared" si="169"/>
        <v>昭54.1.17</v>
      </c>
      <c r="AD968" s="662" t="str">
        <f t="shared" si="172"/>
        <v>昭</v>
      </c>
      <c r="AE968" s="662" t="str">
        <f t="shared" si="170"/>
        <v>昭54.1.17</v>
      </c>
      <c r="AF968" s="662" t="str">
        <f t="shared" si="173"/>
        <v>昭54.1.17</v>
      </c>
      <c r="AG968" s="662" t="str">
        <f t="shared" si="174"/>
        <v/>
      </c>
      <c r="AH968" s="662">
        <f t="shared" si="171"/>
        <v>8</v>
      </c>
      <c r="AI968" s="662" t="str">
        <f t="shared" si="175"/>
        <v>53</v>
      </c>
      <c r="AJ968" s="662" t="str">
        <f t="shared" si="176"/>
        <v>53_紀伊長島</v>
      </c>
      <c r="AK968" s="693" t="str">
        <f>IFERROR(VLOOKUP(AJ968,観測点コードリスト!$L$2:$N$1665,3,FALSE),"")</f>
        <v>1349</v>
      </c>
    </row>
    <row r="969" spans="1:37" ht="18.75" customHeight="1">
      <c r="A969" s="662" t="s">
        <v>2567</v>
      </c>
      <c r="B969" s="662">
        <v>53378</v>
      </c>
      <c r="C969" s="662" t="s">
        <v>23</v>
      </c>
      <c r="D969" s="662" t="s">
        <v>2630</v>
      </c>
      <c r="E969" s="662" t="s">
        <v>2631</v>
      </c>
      <c r="F969" s="662" t="s">
        <v>2632</v>
      </c>
      <c r="G969" s="662">
        <v>34</v>
      </c>
      <c r="H969" s="662">
        <v>4.0999999999999996</v>
      </c>
      <c r="I969" s="662">
        <v>136</v>
      </c>
      <c r="J969" s="662">
        <v>11.6</v>
      </c>
      <c r="K969" s="662">
        <v>15</v>
      </c>
      <c r="L969" s="662">
        <v>28.4</v>
      </c>
      <c r="M969" s="662" t="s">
        <v>22</v>
      </c>
      <c r="N969" s="662" t="s">
        <v>2633</v>
      </c>
      <c r="O969" s="662" t="s">
        <v>22</v>
      </c>
      <c r="P969" s="662" t="s">
        <v>22</v>
      </c>
      <c r="Q969" s="667">
        <f t="shared" si="166"/>
        <v>34.068333000000003</v>
      </c>
      <c r="R969" s="667">
        <f t="shared" si="167"/>
        <v>136.193333</v>
      </c>
      <c r="T969" s="668" t="s">
        <v>4605</v>
      </c>
      <c r="U969" s="668" t="s">
        <v>4605</v>
      </c>
      <c r="V969" s="668" t="s">
        <v>4605</v>
      </c>
      <c r="W969" s="668" t="s">
        <v>22</v>
      </c>
      <c r="X969" s="668" t="s">
        <v>22</v>
      </c>
      <c r="Y969" s="668" t="s">
        <v>4605</v>
      </c>
      <c r="Z969" s="668" t="s">
        <v>22</v>
      </c>
      <c r="AB969" s="662" t="str">
        <f t="shared" si="168"/>
        <v>昭60.5.29</v>
      </c>
      <c r="AC969" s="662" t="str">
        <f t="shared" si="169"/>
        <v>昭60.5.29</v>
      </c>
      <c r="AD969" s="662" t="str">
        <f t="shared" si="172"/>
        <v>昭</v>
      </c>
      <c r="AE969" s="662" t="str">
        <f t="shared" si="170"/>
        <v>昭60.5.29</v>
      </c>
      <c r="AF969" s="662" t="str">
        <f t="shared" si="173"/>
        <v>昭60.5.29</v>
      </c>
      <c r="AG969" s="662" t="str">
        <f t="shared" si="174"/>
        <v/>
      </c>
      <c r="AH969" s="662">
        <f t="shared" si="171"/>
        <v>8</v>
      </c>
      <c r="AI969" s="662" t="str">
        <f t="shared" si="175"/>
        <v>53</v>
      </c>
      <c r="AJ969" s="662" t="str">
        <f t="shared" si="176"/>
        <v>53_尾鷲</v>
      </c>
      <c r="AK969" s="693" t="str">
        <f>IFERROR(VLOOKUP(AJ969,観測点コードリスト!$L$2:$N$1665,3,FALSE),"")</f>
        <v>47663</v>
      </c>
    </row>
    <row r="970" spans="1:37" ht="18.75" customHeight="1">
      <c r="A970" s="662" t="s">
        <v>2567</v>
      </c>
      <c r="B970" s="662">
        <v>53401</v>
      </c>
      <c r="C970" s="662" t="s">
        <v>17</v>
      </c>
      <c r="D970" s="662" t="s">
        <v>2634</v>
      </c>
      <c r="E970" s="662" t="s">
        <v>2635</v>
      </c>
      <c r="F970" s="662" t="s">
        <v>2636</v>
      </c>
      <c r="G970" s="662">
        <v>33</v>
      </c>
      <c r="H970" s="662">
        <v>55.9</v>
      </c>
      <c r="I970" s="662">
        <v>136</v>
      </c>
      <c r="J970" s="662">
        <v>8.3000000000000007</v>
      </c>
      <c r="K970" s="662">
        <v>23</v>
      </c>
      <c r="L970" s="662">
        <v>6.4</v>
      </c>
      <c r="M970" s="662">
        <v>1.5</v>
      </c>
      <c r="N970" s="662" t="s">
        <v>2637</v>
      </c>
      <c r="O970" s="662" t="s">
        <v>22</v>
      </c>
      <c r="P970" s="662" t="s">
        <v>40</v>
      </c>
      <c r="Q970" s="667">
        <f t="shared" si="166"/>
        <v>33.931666999999997</v>
      </c>
      <c r="R970" s="667">
        <f t="shared" si="167"/>
        <v>136.13833299999999</v>
      </c>
      <c r="T970" s="668" t="s">
        <v>4605</v>
      </c>
      <c r="U970" s="668" t="s">
        <v>4605</v>
      </c>
      <c r="V970" s="668" t="s">
        <v>4605</v>
      </c>
      <c r="W970" s="668" t="s">
        <v>22</v>
      </c>
      <c r="X970" s="668" t="s">
        <v>22</v>
      </c>
      <c r="Y970" s="668" t="s">
        <v>22</v>
      </c>
      <c r="Z970" s="668" t="s">
        <v>22</v>
      </c>
      <c r="AB970" s="662" t="str">
        <f t="shared" si="168"/>
        <v>平13.12.18</v>
      </c>
      <c r="AC970" s="662" t="str">
        <f t="shared" si="169"/>
        <v>平13.12.18</v>
      </c>
      <c r="AD970" s="662" t="str">
        <f t="shared" si="172"/>
        <v>平</v>
      </c>
      <c r="AE970" s="662" t="str">
        <f t="shared" si="170"/>
        <v>平13.12.18</v>
      </c>
      <c r="AF970" s="662" t="str">
        <f t="shared" si="173"/>
        <v>平13.12.18</v>
      </c>
      <c r="AG970" s="662" t="str">
        <f t="shared" si="174"/>
        <v/>
      </c>
      <c r="AH970" s="662">
        <f t="shared" si="171"/>
        <v>9</v>
      </c>
      <c r="AI970" s="662" t="str">
        <f t="shared" si="175"/>
        <v>53</v>
      </c>
      <c r="AJ970" s="662" t="str">
        <f t="shared" si="176"/>
        <v>53_熊野新鹿</v>
      </c>
      <c r="AK970" s="693" t="str">
        <f>IFERROR(VLOOKUP(AJ970,観測点コードリスト!$L$2:$N$1665,3,FALSE),"")</f>
        <v>1532</v>
      </c>
    </row>
    <row r="971" spans="1:37" hidden="1">
      <c r="A971" s="662" t="s">
        <v>2567</v>
      </c>
      <c r="B971" s="662">
        <v>53416</v>
      </c>
      <c r="C971" s="662" t="s">
        <v>72</v>
      </c>
      <c r="D971" s="662" t="s">
        <v>2638</v>
      </c>
      <c r="E971" s="662" t="s">
        <v>2639</v>
      </c>
      <c r="F971" s="662" t="s">
        <v>2640</v>
      </c>
      <c r="G971" s="662">
        <v>33</v>
      </c>
      <c r="H971" s="662">
        <v>51.1</v>
      </c>
      <c r="I971" s="662">
        <v>135</v>
      </c>
      <c r="J971" s="662">
        <v>58.8</v>
      </c>
      <c r="K971" s="662">
        <v>130</v>
      </c>
      <c r="L971" s="662" t="s">
        <v>22</v>
      </c>
      <c r="M971" s="662" t="s">
        <v>22</v>
      </c>
      <c r="N971" s="662" t="s">
        <v>1003</v>
      </c>
      <c r="O971" s="662" t="s">
        <v>22</v>
      </c>
      <c r="P971" s="662" t="s">
        <v>22</v>
      </c>
      <c r="Q971" s="667">
        <f t="shared" si="166"/>
        <v>33.851666999999999</v>
      </c>
      <c r="R971" s="667">
        <f t="shared" si="167"/>
        <v>135.97999999999999</v>
      </c>
      <c r="T971" s="668" t="s">
        <v>4605</v>
      </c>
      <c r="U971" s="668" t="s">
        <v>22</v>
      </c>
      <c r="V971" s="668" t="s">
        <v>22</v>
      </c>
      <c r="W971" s="668" t="s">
        <v>22</v>
      </c>
      <c r="X971" s="668" t="s">
        <v>22</v>
      </c>
      <c r="Y971" s="668" t="s">
        <v>22</v>
      </c>
      <c r="Z971" s="668" t="s">
        <v>22</v>
      </c>
      <c r="AB971" s="662" t="str">
        <f t="shared" si="168"/>
        <v>昭60.6.11</v>
      </c>
      <c r="AC971" s="662" t="str">
        <f t="shared" si="169"/>
        <v>昭60.6.11</v>
      </c>
      <c r="AD971" s="662" t="str">
        <f t="shared" si="172"/>
        <v>昭</v>
      </c>
      <c r="AE971" s="662" t="str">
        <f t="shared" si="170"/>
        <v>昭60.6.11</v>
      </c>
      <c r="AF971" s="662" t="str">
        <f t="shared" si="173"/>
        <v>昭60.6.11</v>
      </c>
      <c r="AG971" s="662" t="str">
        <f t="shared" si="174"/>
        <v/>
      </c>
      <c r="AH971" s="662">
        <f t="shared" si="171"/>
        <v>8</v>
      </c>
      <c r="AI971" s="662" t="str">
        <f t="shared" si="175"/>
        <v>53</v>
      </c>
      <c r="AJ971" s="662" t="str">
        <f t="shared" si="176"/>
        <v>53_御浜</v>
      </c>
      <c r="AK971" s="693" t="str">
        <f>IFERROR(VLOOKUP(AJ971,観測点コードリスト!$L$2:$N$1665,3,FALSE),"")</f>
        <v>1423</v>
      </c>
    </row>
    <row r="972" spans="1:37" hidden="1">
      <c r="A972" s="662" t="s">
        <v>2567</v>
      </c>
      <c r="B972" s="662">
        <v>53900</v>
      </c>
      <c r="C972" s="662" t="s">
        <v>23</v>
      </c>
      <c r="D972" s="662" t="s">
        <v>2588</v>
      </c>
      <c r="E972" s="662" t="s">
        <v>2589</v>
      </c>
      <c r="F972" s="662" t="s">
        <v>2590</v>
      </c>
      <c r="G972" s="662">
        <v>34</v>
      </c>
      <c r="H972" s="662">
        <v>44</v>
      </c>
      <c r="I972" s="662">
        <v>136</v>
      </c>
      <c r="J972" s="662">
        <v>31.1</v>
      </c>
      <c r="K972" s="662">
        <v>3</v>
      </c>
      <c r="L972" s="662" t="s">
        <v>22</v>
      </c>
      <c r="M972" s="662" t="s">
        <v>22</v>
      </c>
      <c r="N972" s="662" t="s">
        <v>4698</v>
      </c>
      <c r="O972" s="662" t="s">
        <v>4740</v>
      </c>
      <c r="P972" s="662" t="s">
        <v>22</v>
      </c>
      <c r="Q972" s="667">
        <f t="shared" si="166"/>
        <v>34.733333000000002</v>
      </c>
      <c r="R972" s="667">
        <f t="shared" si="167"/>
        <v>136.51833300000001</v>
      </c>
      <c r="T972" s="668" t="s">
        <v>22</v>
      </c>
      <c r="U972" s="668" t="s">
        <v>22</v>
      </c>
      <c r="V972" s="668" t="s">
        <v>22</v>
      </c>
      <c r="W972" s="668" t="s">
        <v>22</v>
      </c>
      <c r="X972" s="668" t="s">
        <v>4605</v>
      </c>
      <c r="Y972" s="668" t="s">
        <v>22</v>
      </c>
      <c r="Z972" s="668" t="s">
        <v>22</v>
      </c>
      <c r="AB972" s="662" t="str">
        <f t="shared" si="168"/>
        <v>-</v>
      </c>
      <c r="AC972" s="662" t="str">
        <f t="shared" si="169"/>
        <v>平23.11.17</v>
      </c>
      <c r="AD972" s="662" t="str">
        <f t="shared" si="172"/>
        <v>平</v>
      </c>
      <c r="AE972" s="662" t="str">
        <f t="shared" si="170"/>
        <v>平23.11.17</v>
      </c>
      <c r="AF972" s="662" t="str">
        <f t="shared" si="173"/>
        <v>平23.11.17</v>
      </c>
      <c r="AG972" s="662" t="str">
        <f t="shared" si="174"/>
        <v/>
      </c>
      <c r="AH972" s="662">
        <f t="shared" si="171"/>
        <v>9</v>
      </c>
      <c r="AI972" s="662" t="str">
        <f t="shared" si="175"/>
        <v>53</v>
      </c>
      <c r="AJ972" s="662" t="str">
        <f t="shared" si="176"/>
        <v>53_津</v>
      </c>
      <c r="AK972" s="693" t="str">
        <f>IFERROR(VLOOKUP(AJ972,観測点コードリスト!$L$2:$N$1665,3,FALSE),"")</f>
        <v>47651</v>
      </c>
    </row>
    <row r="973" spans="1:37">
      <c r="A973" s="662" t="s">
        <v>2641</v>
      </c>
      <c r="B973" s="662">
        <v>54012</v>
      </c>
      <c r="C973" s="662" t="s">
        <v>17</v>
      </c>
      <c r="D973" s="662" t="s">
        <v>2642</v>
      </c>
      <c r="E973" s="662" t="s">
        <v>2643</v>
      </c>
      <c r="F973" s="662" t="s">
        <v>2644</v>
      </c>
      <c r="G973" s="662">
        <v>38</v>
      </c>
      <c r="H973" s="662">
        <v>27.9</v>
      </c>
      <c r="I973" s="662">
        <v>139</v>
      </c>
      <c r="J973" s="662">
        <v>15.2</v>
      </c>
      <c r="K973" s="662">
        <v>4</v>
      </c>
      <c r="L973" s="662">
        <v>10.4</v>
      </c>
      <c r="M973" s="662">
        <v>1.5</v>
      </c>
      <c r="N973" s="662" t="s">
        <v>2645</v>
      </c>
      <c r="O973" s="662" t="s">
        <v>22</v>
      </c>
      <c r="P973" s="662" t="s">
        <v>40</v>
      </c>
      <c r="Q973" s="667">
        <f t="shared" si="166"/>
        <v>38.465000000000003</v>
      </c>
      <c r="R973" s="667">
        <f t="shared" si="167"/>
        <v>139.253333</v>
      </c>
      <c r="T973" s="668" t="s">
        <v>4605</v>
      </c>
      <c r="U973" s="668" t="s">
        <v>4605</v>
      </c>
      <c r="V973" s="668" t="s">
        <v>4605</v>
      </c>
      <c r="W973" s="668" t="s">
        <v>22</v>
      </c>
      <c r="X973" s="668" t="s">
        <v>22</v>
      </c>
      <c r="Y973" s="668" t="s">
        <v>22</v>
      </c>
      <c r="Z973" s="668" t="s">
        <v>22</v>
      </c>
      <c r="AB973" s="662" t="str">
        <f t="shared" si="168"/>
        <v>平28.5.31</v>
      </c>
      <c r="AC973" s="662" t="str">
        <f t="shared" si="169"/>
        <v>平28.5.31</v>
      </c>
      <c r="AD973" s="662" t="str">
        <f t="shared" si="172"/>
        <v>平</v>
      </c>
      <c r="AE973" s="662" t="str">
        <f t="shared" si="170"/>
        <v>平28.5.31</v>
      </c>
      <c r="AF973" s="662" t="str">
        <f t="shared" si="173"/>
        <v>平28.5.31</v>
      </c>
      <c r="AG973" s="662" t="str">
        <f t="shared" si="174"/>
        <v/>
      </c>
      <c r="AH973" s="662">
        <f t="shared" si="171"/>
        <v>8</v>
      </c>
      <c r="AI973" s="662" t="str">
        <f t="shared" si="175"/>
        <v>54</v>
      </c>
      <c r="AJ973" s="662" t="str">
        <f t="shared" si="176"/>
        <v>54_粟島</v>
      </c>
      <c r="AK973" s="693" t="str">
        <f>IFERROR(VLOOKUP(AJ973,観測点コードリスト!$L$2:$N$1665,3,FALSE),"")</f>
        <v>0995</v>
      </c>
    </row>
    <row r="974" spans="1:37">
      <c r="A974" s="662" t="s">
        <v>2641</v>
      </c>
      <c r="B974" s="662">
        <v>54041</v>
      </c>
      <c r="C974" s="662" t="s">
        <v>17</v>
      </c>
      <c r="D974" s="662" t="s">
        <v>2646</v>
      </c>
      <c r="E974" s="662" t="s">
        <v>2647</v>
      </c>
      <c r="F974" s="662" t="s">
        <v>2648</v>
      </c>
      <c r="G974" s="662">
        <v>38</v>
      </c>
      <c r="H974" s="662">
        <v>19.8</v>
      </c>
      <c r="I974" s="662">
        <v>138</v>
      </c>
      <c r="J974" s="662">
        <v>30.7</v>
      </c>
      <c r="K974" s="662">
        <v>58</v>
      </c>
      <c r="L974" s="662">
        <v>8.1</v>
      </c>
      <c r="M974" s="662">
        <v>1.5</v>
      </c>
      <c r="N974" s="662" t="s">
        <v>2649</v>
      </c>
      <c r="O974" s="662" t="s">
        <v>22</v>
      </c>
      <c r="P974" s="662" t="s">
        <v>40</v>
      </c>
      <c r="Q974" s="667">
        <f t="shared" si="166"/>
        <v>38.33</v>
      </c>
      <c r="R974" s="667">
        <f t="shared" si="167"/>
        <v>138.51166699999999</v>
      </c>
      <c r="T974" s="668" t="s">
        <v>4605</v>
      </c>
      <c r="U974" s="668" t="s">
        <v>4605</v>
      </c>
      <c r="V974" s="668" t="s">
        <v>4605</v>
      </c>
      <c r="W974" s="668" t="s">
        <v>22</v>
      </c>
      <c r="X974" s="668" t="s">
        <v>22</v>
      </c>
      <c r="Y974" s="668" t="s">
        <v>22</v>
      </c>
      <c r="Z974" s="668" t="s">
        <v>22</v>
      </c>
      <c r="AB974" s="662" t="str">
        <f t="shared" si="168"/>
        <v>平9.3.31</v>
      </c>
      <c r="AC974" s="662" t="str">
        <f t="shared" si="169"/>
        <v>平9.3.31</v>
      </c>
      <c r="AD974" s="662" t="str">
        <f t="shared" si="172"/>
        <v>平</v>
      </c>
      <c r="AE974" s="662" t="str">
        <f t="shared" si="170"/>
        <v>平9.3.31</v>
      </c>
      <c r="AF974" s="662" t="str">
        <f t="shared" si="173"/>
        <v>平9.3.31</v>
      </c>
      <c r="AG974" s="662" t="str">
        <f t="shared" si="174"/>
        <v/>
      </c>
      <c r="AH974" s="662">
        <f t="shared" si="171"/>
        <v>7</v>
      </c>
      <c r="AI974" s="662" t="str">
        <f t="shared" si="175"/>
        <v>54</v>
      </c>
      <c r="AJ974" s="662" t="str">
        <f t="shared" si="176"/>
        <v>54_弾崎</v>
      </c>
      <c r="AK974" s="693" t="str">
        <f>IFERROR(VLOOKUP(AJ974,観測点コードリスト!$L$2:$N$1665,3,FALSE),"")</f>
        <v>1315</v>
      </c>
    </row>
    <row r="975" spans="1:37" hidden="1">
      <c r="A975" s="662" t="s">
        <v>2641</v>
      </c>
      <c r="B975" s="662">
        <v>54056</v>
      </c>
      <c r="C975" s="662" t="s">
        <v>72</v>
      </c>
      <c r="D975" s="662" t="s">
        <v>2650</v>
      </c>
      <c r="E975" s="662" t="s">
        <v>2651</v>
      </c>
      <c r="F975" s="662" t="s">
        <v>2652</v>
      </c>
      <c r="G975" s="662">
        <v>38</v>
      </c>
      <c r="H975" s="662">
        <v>19.8</v>
      </c>
      <c r="I975" s="662">
        <v>139</v>
      </c>
      <c r="J975" s="662">
        <v>36.200000000000003</v>
      </c>
      <c r="K975" s="662">
        <v>85</v>
      </c>
      <c r="L975" s="662" t="s">
        <v>22</v>
      </c>
      <c r="M975" s="662" t="s">
        <v>22</v>
      </c>
      <c r="N975" s="662" t="s">
        <v>2625</v>
      </c>
      <c r="O975" s="662" t="s">
        <v>22</v>
      </c>
      <c r="P975" s="662" t="s">
        <v>22</v>
      </c>
      <c r="Q975" s="667">
        <f t="shared" si="166"/>
        <v>38.33</v>
      </c>
      <c r="R975" s="667">
        <f t="shared" si="167"/>
        <v>139.60333299999999</v>
      </c>
      <c r="T975" s="668" t="s">
        <v>4605</v>
      </c>
      <c r="U975" s="668" t="s">
        <v>22</v>
      </c>
      <c r="V975" s="668" t="s">
        <v>22</v>
      </c>
      <c r="W975" s="668" t="s">
        <v>22</v>
      </c>
      <c r="X975" s="668" t="s">
        <v>22</v>
      </c>
      <c r="Y975" s="668" t="s">
        <v>22</v>
      </c>
      <c r="Z975" s="668" t="s">
        <v>22</v>
      </c>
      <c r="AB975" s="662" t="str">
        <f t="shared" si="168"/>
        <v>昭53.6.1</v>
      </c>
      <c r="AC975" s="662" t="str">
        <f t="shared" si="169"/>
        <v>昭53.6.1</v>
      </c>
      <c r="AD975" s="662" t="str">
        <f t="shared" si="172"/>
        <v>昭</v>
      </c>
      <c r="AE975" s="662" t="str">
        <f t="shared" si="170"/>
        <v>昭53.6.1</v>
      </c>
      <c r="AF975" s="662" t="str">
        <f t="shared" si="173"/>
        <v>昭53.6.1</v>
      </c>
      <c r="AG975" s="662" t="str">
        <f t="shared" si="174"/>
        <v/>
      </c>
      <c r="AH975" s="662">
        <f t="shared" si="171"/>
        <v>7</v>
      </c>
      <c r="AI975" s="662" t="str">
        <f t="shared" si="175"/>
        <v>54</v>
      </c>
      <c r="AJ975" s="662" t="str">
        <f t="shared" si="176"/>
        <v>54_高根</v>
      </c>
      <c r="AK975" s="693" t="str">
        <f>IFERROR(VLOOKUP(AJ975,観測点コードリスト!$L$2:$N$1665,3,FALSE),"")</f>
        <v>1256</v>
      </c>
    </row>
    <row r="976" spans="1:37">
      <c r="A976" s="662" t="s">
        <v>2641</v>
      </c>
      <c r="B976" s="662">
        <v>54086</v>
      </c>
      <c r="C976" s="662" t="s">
        <v>17</v>
      </c>
      <c r="D976" s="662" t="s">
        <v>2653</v>
      </c>
      <c r="E976" s="662" t="s">
        <v>2654</v>
      </c>
      <c r="F976" s="662" t="s">
        <v>2655</v>
      </c>
      <c r="G976" s="662">
        <v>38</v>
      </c>
      <c r="H976" s="662">
        <v>13.6</v>
      </c>
      <c r="I976" s="662">
        <v>139</v>
      </c>
      <c r="J976" s="662">
        <v>28.7</v>
      </c>
      <c r="K976" s="662">
        <v>10</v>
      </c>
      <c r="L976" s="662">
        <v>8.4</v>
      </c>
      <c r="M976" s="662">
        <v>2.7</v>
      </c>
      <c r="N976" s="662" t="s">
        <v>2197</v>
      </c>
      <c r="O976" s="662" t="s">
        <v>22</v>
      </c>
      <c r="P976" s="662" t="s">
        <v>22</v>
      </c>
      <c r="Q976" s="667">
        <f t="shared" si="166"/>
        <v>38.226666999999999</v>
      </c>
      <c r="R976" s="667">
        <f t="shared" si="167"/>
        <v>139.47833299999999</v>
      </c>
      <c r="T976" s="668" t="s">
        <v>4605</v>
      </c>
      <c r="U976" s="668" t="s">
        <v>4605</v>
      </c>
      <c r="V976" s="668" t="s">
        <v>4605</v>
      </c>
      <c r="W976" s="668" t="s">
        <v>22</v>
      </c>
      <c r="X976" s="668" t="s">
        <v>22</v>
      </c>
      <c r="Y976" s="668" t="s">
        <v>22</v>
      </c>
      <c r="Z976" s="668" t="s">
        <v>22</v>
      </c>
      <c r="AB976" s="662" t="str">
        <f t="shared" si="168"/>
        <v>昭49.11.1</v>
      </c>
      <c r="AC976" s="662" t="str">
        <f t="shared" si="169"/>
        <v>昭53.11.28</v>
      </c>
      <c r="AD976" s="662" t="str">
        <f t="shared" si="172"/>
        <v>#</v>
      </c>
      <c r="AE976" s="662" t="str">
        <f t="shared" si="170"/>
        <v>昭53.11.28</v>
      </c>
      <c r="AF976" s="662" t="str">
        <f t="shared" si="173"/>
        <v>昭53.11.28</v>
      </c>
      <c r="AG976" s="662" t="str">
        <f t="shared" si="174"/>
        <v/>
      </c>
      <c r="AH976" s="662">
        <f t="shared" si="171"/>
        <v>9</v>
      </c>
      <c r="AI976" s="662" t="str">
        <f t="shared" si="175"/>
        <v>54</v>
      </c>
      <c r="AJ976" s="662" t="str">
        <f t="shared" si="176"/>
        <v>54_村上</v>
      </c>
      <c r="AK976" s="693" t="str">
        <f>IFERROR(VLOOKUP(AJ976,観測点コードリスト!$L$2:$N$1665,3,FALSE),"")</f>
        <v>0515</v>
      </c>
    </row>
    <row r="977" spans="1:37" hidden="1">
      <c r="A977" s="662" t="s">
        <v>2641</v>
      </c>
      <c r="B977" s="662">
        <v>54097</v>
      </c>
      <c r="C977" s="662" t="s">
        <v>72</v>
      </c>
      <c r="D977" s="662" t="s">
        <v>2656</v>
      </c>
      <c r="E977" s="662" t="s">
        <v>2657</v>
      </c>
      <c r="F977" s="662" t="s">
        <v>2658</v>
      </c>
      <c r="G977" s="662">
        <v>38</v>
      </c>
      <c r="H977" s="662">
        <v>14.8</v>
      </c>
      <c r="I977" s="662">
        <v>139</v>
      </c>
      <c r="J977" s="662">
        <v>36.299999999999997</v>
      </c>
      <c r="K977" s="662">
        <v>45</v>
      </c>
      <c r="L977" s="662" t="s">
        <v>22</v>
      </c>
      <c r="M977" s="662" t="s">
        <v>22</v>
      </c>
      <c r="N977" s="662" t="s">
        <v>2659</v>
      </c>
      <c r="O977" s="662" t="s">
        <v>22</v>
      </c>
      <c r="P977" s="662" t="s">
        <v>22</v>
      </c>
      <c r="Q977" s="667">
        <f t="shared" ref="Q977:Q1040" si="177">G977+ROUND(H977/60,6)</f>
        <v>38.246667000000002</v>
      </c>
      <c r="R977" s="667">
        <f t="shared" ref="R977:R1040" si="178">I977+ROUND(J977/60,6)</f>
        <v>139.60499999999999</v>
      </c>
      <c r="T977" s="668" t="s">
        <v>4605</v>
      </c>
      <c r="U977" s="668" t="s">
        <v>22</v>
      </c>
      <c r="V977" s="668" t="s">
        <v>22</v>
      </c>
      <c r="W977" s="668" t="s">
        <v>22</v>
      </c>
      <c r="X977" s="668" t="s">
        <v>22</v>
      </c>
      <c r="Y977" s="668" t="s">
        <v>22</v>
      </c>
      <c r="Z977" s="668" t="s">
        <v>22</v>
      </c>
      <c r="AB977" s="662" t="str">
        <f t="shared" si="168"/>
        <v>昭56.5.20</v>
      </c>
      <c r="AC977" s="662" t="str">
        <f t="shared" si="169"/>
        <v>昭56.5.20</v>
      </c>
      <c r="AD977" s="662" t="str">
        <f t="shared" si="172"/>
        <v>昭</v>
      </c>
      <c r="AE977" s="662" t="str">
        <f t="shared" si="170"/>
        <v>昭56.5.20</v>
      </c>
      <c r="AF977" s="662" t="str">
        <f t="shared" si="173"/>
        <v>昭56.5.20</v>
      </c>
      <c r="AG977" s="662" t="str">
        <f t="shared" si="174"/>
        <v/>
      </c>
      <c r="AH977" s="662">
        <f t="shared" si="171"/>
        <v>8</v>
      </c>
      <c r="AI977" s="662" t="str">
        <f t="shared" si="175"/>
        <v>54</v>
      </c>
      <c r="AJ977" s="662" t="str">
        <f t="shared" si="176"/>
        <v>54_三面</v>
      </c>
      <c r="AK977" s="693" t="str">
        <f>IFERROR(VLOOKUP(AJ977,観測点コードリスト!$L$2:$N$1665,3,FALSE),"")</f>
        <v>1369</v>
      </c>
    </row>
    <row r="978" spans="1:37">
      <c r="A978" s="662" t="s">
        <v>2641</v>
      </c>
      <c r="B978" s="662">
        <v>54157</v>
      </c>
      <c r="C978" s="662" t="s">
        <v>23</v>
      </c>
      <c r="D978" s="662" t="s">
        <v>2660</v>
      </c>
      <c r="E978" s="662" t="s">
        <v>2661</v>
      </c>
      <c r="F978" s="662" t="s">
        <v>2662</v>
      </c>
      <c r="G978" s="662">
        <v>38</v>
      </c>
      <c r="H978" s="662">
        <v>1.7</v>
      </c>
      <c r="I978" s="662">
        <v>138</v>
      </c>
      <c r="J978" s="662">
        <v>14.4</v>
      </c>
      <c r="K978" s="662">
        <v>6</v>
      </c>
      <c r="L978" s="662">
        <v>33.799999999999997</v>
      </c>
      <c r="M978" s="662" t="s">
        <v>22</v>
      </c>
      <c r="N978" s="662" t="s">
        <v>2663</v>
      </c>
      <c r="O978" s="662">
        <v>54900</v>
      </c>
      <c r="P978" s="662" t="s">
        <v>22</v>
      </c>
      <c r="Q978" s="667">
        <f t="shared" si="177"/>
        <v>38.028333000000003</v>
      </c>
      <c r="R978" s="667">
        <f t="shared" si="178"/>
        <v>138.24</v>
      </c>
      <c r="T978" s="668" t="s">
        <v>4605</v>
      </c>
      <c r="U978" s="668" t="s">
        <v>4605</v>
      </c>
      <c r="V978" s="668" t="s">
        <v>4605</v>
      </c>
      <c r="W978" s="668" t="s">
        <v>22</v>
      </c>
      <c r="X978" s="668" t="s">
        <v>22</v>
      </c>
      <c r="Y978" s="668" t="s">
        <v>4605</v>
      </c>
      <c r="Z978" s="668" t="s">
        <v>22</v>
      </c>
      <c r="AB978" s="662" t="str">
        <f t="shared" si="168"/>
        <v>平7.7.7</v>
      </c>
      <c r="AC978" s="662" t="str">
        <f t="shared" si="169"/>
        <v>平7.7.7</v>
      </c>
      <c r="AD978" s="662" t="str">
        <f t="shared" si="172"/>
        <v>平</v>
      </c>
      <c r="AE978" s="662" t="str">
        <f t="shared" si="170"/>
        <v>平7.7.7</v>
      </c>
      <c r="AF978" s="662" t="str">
        <f t="shared" si="173"/>
        <v>平7.7.7</v>
      </c>
      <c r="AG978" s="662" t="str">
        <f t="shared" si="174"/>
        <v/>
      </c>
      <c r="AH978" s="662">
        <f t="shared" si="171"/>
        <v>6</v>
      </c>
      <c r="AI978" s="662" t="str">
        <f t="shared" si="175"/>
        <v>54</v>
      </c>
      <c r="AJ978" s="662" t="str">
        <f t="shared" si="176"/>
        <v>54_相川</v>
      </c>
      <c r="AK978" s="693" t="str">
        <f>IFERROR(VLOOKUP(AJ978,観測点コードリスト!$L$2:$N$1665,3,FALSE),"")</f>
        <v>47602</v>
      </c>
    </row>
    <row r="979" spans="1:37">
      <c r="A979" s="662" t="s">
        <v>2641</v>
      </c>
      <c r="B979" s="662">
        <v>54166</v>
      </c>
      <c r="C979" s="662" t="s">
        <v>17</v>
      </c>
      <c r="D979" s="662" t="s">
        <v>2664</v>
      </c>
      <c r="E979" s="662" t="s">
        <v>2665</v>
      </c>
      <c r="F979" s="662" t="s">
        <v>2666</v>
      </c>
      <c r="G979" s="662">
        <v>38</v>
      </c>
      <c r="H979" s="662">
        <v>4.4000000000000004</v>
      </c>
      <c r="I979" s="662">
        <v>138</v>
      </c>
      <c r="J979" s="662">
        <v>26.4</v>
      </c>
      <c r="K979" s="662">
        <v>2</v>
      </c>
      <c r="L979" s="662">
        <v>18.8</v>
      </c>
      <c r="M979" s="662">
        <v>1.5</v>
      </c>
      <c r="N979" s="662" t="s">
        <v>2667</v>
      </c>
      <c r="O979" s="662" t="s">
        <v>22</v>
      </c>
      <c r="P979" s="662" t="s">
        <v>40</v>
      </c>
      <c r="Q979" s="667">
        <f t="shared" si="177"/>
        <v>38.073332999999998</v>
      </c>
      <c r="R979" s="667">
        <f t="shared" si="178"/>
        <v>138.44</v>
      </c>
      <c r="T979" s="668" t="s">
        <v>4605</v>
      </c>
      <c r="U979" s="668" t="s">
        <v>4605</v>
      </c>
      <c r="V979" s="668" t="s">
        <v>4605</v>
      </c>
      <c r="W979" s="668" t="s">
        <v>22</v>
      </c>
      <c r="X979" s="668" t="s">
        <v>22</v>
      </c>
      <c r="Y979" s="668" t="s">
        <v>22</v>
      </c>
      <c r="Z979" s="668" t="s">
        <v>22</v>
      </c>
      <c r="AB979" s="662" t="str">
        <f t="shared" si="168"/>
        <v>昭49.11.1</v>
      </c>
      <c r="AC979" s="662" t="str">
        <f t="shared" si="169"/>
        <v>昭53.11.24</v>
      </c>
      <c r="AD979" s="662" t="str">
        <f t="shared" si="172"/>
        <v>#</v>
      </c>
      <c r="AE979" s="662" t="str">
        <f t="shared" si="170"/>
        <v>昭53.11.24</v>
      </c>
      <c r="AF979" s="662" t="str">
        <f t="shared" si="173"/>
        <v>昭53.11.24</v>
      </c>
      <c r="AG979" s="662" t="str">
        <f t="shared" si="174"/>
        <v/>
      </c>
      <c r="AH979" s="662">
        <f t="shared" si="171"/>
        <v>9</v>
      </c>
      <c r="AI979" s="662" t="str">
        <f t="shared" si="175"/>
        <v>54</v>
      </c>
      <c r="AJ979" s="662" t="str">
        <f t="shared" si="176"/>
        <v>54_両津</v>
      </c>
      <c r="AK979" s="693" t="str">
        <f>IFERROR(VLOOKUP(AJ979,観測点コードリスト!$L$2:$N$1665,3,FALSE),"")</f>
        <v>0518</v>
      </c>
    </row>
    <row r="980" spans="1:37">
      <c r="A980" s="662" t="s">
        <v>2641</v>
      </c>
      <c r="B980" s="662">
        <v>54181</v>
      </c>
      <c r="C980" s="662" t="s">
        <v>17</v>
      </c>
      <c r="D980" s="662" t="s">
        <v>2668</v>
      </c>
      <c r="E980" s="662" t="s">
        <v>2669</v>
      </c>
      <c r="F980" s="662" t="s">
        <v>2670</v>
      </c>
      <c r="G980" s="662">
        <v>38</v>
      </c>
      <c r="H980" s="662">
        <v>4.5999999999999996</v>
      </c>
      <c r="I980" s="662">
        <v>139</v>
      </c>
      <c r="J980" s="662">
        <v>23.3</v>
      </c>
      <c r="K980" s="662">
        <v>14</v>
      </c>
      <c r="L980" s="662">
        <v>10</v>
      </c>
      <c r="M980" s="662">
        <v>2.6</v>
      </c>
      <c r="N980" s="662" t="s">
        <v>2209</v>
      </c>
      <c r="O980" s="662" t="s">
        <v>22</v>
      </c>
      <c r="P980" s="662" t="s">
        <v>40</v>
      </c>
      <c r="Q980" s="667">
        <f t="shared" si="177"/>
        <v>38.076667</v>
      </c>
      <c r="R980" s="667">
        <f t="shared" si="178"/>
        <v>139.38833299999999</v>
      </c>
      <c r="T980" s="668" t="s">
        <v>4605</v>
      </c>
      <c r="U980" s="668" t="s">
        <v>4605</v>
      </c>
      <c r="V980" s="668" t="s">
        <v>4605</v>
      </c>
      <c r="W980" s="668" t="s">
        <v>22</v>
      </c>
      <c r="X980" s="668" t="s">
        <v>22</v>
      </c>
      <c r="Y980" s="668" t="s">
        <v>22</v>
      </c>
      <c r="Z980" s="668" t="s">
        <v>22</v>
      </c>
      <c r="AB980" s="662" t="str">
        <f t="shared" si="168"/>
        <v>昭53.11.28</v>
      </c>
      <c r="AC980" s="662" t="str">
        <f t="shared" si="169"/>
        <v>昭53.11.28</v>
      </c>
      <c r="AD980" s="662" t="str">
        <f t="shared" si="172"/>
        <v>昭</v>
      </c>
      <c r="AE980" s="662" t="str">
        <f t="shared" si="170"/>
        <v>昭53.11.28</v>
      </c>
      <c r="AF980" s="662" t="str">
        <f t="shared" si="173"/>
        <v>昭53.11.28</v>
      </c>
      <c r="AG980" s="662" t="str">
        <f t="shared" si="174"/>
        <v/>
      </c>
      <c r="AH980" s="662">
        <f t="shared" si="171"/>
        <v>9</v>
      </c>
      <c r="AI980" s="662" t="str">
        <f t="shared" si="175"/>
        <v>54</v>
      </c>
      <c r="AJ980" s="662" t="str">
        <f t="shared" si="176"/>
        <v>54_中条</v>
      </c>
      <c r="AK980" s="693" t="str">
        <f>IFERROR(VLOOKUP(AJ980,観測点コードリスト!$L$2:$N$1665,3,FALSE),"")</f>
        <v>1318</v>
      </c>
    </row>
    <row r="981" spans="1:37" ht="18.75" customHeight="1">
      <c r="A981" s="662" t="s">
        <v>2641</v>
      </c>
      <c r="B981" s="662">
        <v>54191</v>
      </c>
      <c r="C981" s="662" t="s">
        <v>17</v>
      </c>
      <c r="D981" s="662" t="s">
        <v>2671</v>
      </c>
      <c r="E981" s="662" t="s">
        <v>2672</v>
      </c>
      <c r="F981" s="662" t="s">
        <v>2673</v>
      </c>
      <c r="G981" s="662">
        <v>38</v>
      </c>
      <c r="H981" s="662">
        <v>5.5</v>
      </c>
      <c r="I981" s="662">
        <v>139</v>
      </c>
      <c r="J981" s="662">
        <v>33.799999999999997</v>
      </c>
      <c r="K981" s="662">
        <v>33</v>
      </c>
      <c r="L981" s="662">
        <v>10</v>
      </c>
      <c r="M981" s="662">
        <v>2.8</v>
      </c>
      <c r="N981" s="662" t="s">
        <v>2674</v>
      </c>
      <c r="O981" s="662">
        <v>54905</v>
      </c>
      <c r="P981" s="662" t="s">
        <v>40</v>
      </c>
      <c r="Q981" s="667">
        <f t="shared" si="177"/>
        <v>38.091667000000001</v>
      </c>
      <c r="R981" s="667">
        <f t="shared" si="178"/>
        <v>139.563333</v>
      </c>
      <c r="T981" s="668" t="s">
        <v>4605</v>
      </c>
      <c r="U981" s="668" t="s">
        <v>4605</v>
      </c>
      <c r="V981" s="668" t="s">
        <v>4605</v>
      </c>
      <c r="W981" s="668" t="s">
        <v>22</v>
      </c>
      <c r="X981" s="668" t="s">
        <v>22</v>
      </c>
      <c r="Y981" s="668" t="s">
        <v>22</v>
      </c>
      <c r="Z981" s="668" t="s">
        <v>22</v>
      </c>
      <c r="AB981" s="662" t="str">
        <f t="shared" si="168"/>
        <v>昭50.5.2</v>
      </c>
      <c r="AC981" s="662" t="str">
        <f t="shared" si="169"/>
        <v>昭53.11.27</v>
      </c>
      <c r="AD981" s="662" t="str">
        <f t="shared" si="172"/>
        <v>(</v>
      </c>
      <c r="AE981" s="662" t="str">
        <f t="shared" si="170"/>
        <v>(昭50.5.2)昭53.11.27</v>
      </c>
      <c r="AF981" s="662" t="str">
        <f t="shared" si="173"/>
        <v>昭50.5.2)昭53.11.27</v>
      </c>
      <c r="AG981" s="662">
        <f t="shared" si="174"/>
        <v>8</v>
      </c>
      <c r="AH981" s="662">
        <f t="shared" si="171"/>
        <v>17</v>
      </c>
      <c r="AI981" s="662" t="str">
        <f t="shared" si="175"/>
        <v>54</v>
      </c>
      <c r="AJ981" s="662" t="str">
        <f t="shared" si="176"/>
        <v>54_下関</v>
      </c>
      <c r="AK981" s="693" t="str">
        <f>IFERROR(VLOOKUP(AJ981,観測点コードリスト!$L$2:$N$1665,3,FALSE),"")</f>
        <v>1060</v>
      </c>
    </row>
    <row r="982" spans="1:37" hidden="1">
      <c r="A982" s="662" t="s">
        <v>2641</v>
      </c>
      <c r="B982" s="662">
        <v>54232</v>
      </c>
      <c r="C982" s="662" t="s">
        <v>23</v>
      </c>
      <c r="D982" s="662" t="s">
        <v>2641</v>
      </c>
      <c r="E982" s="662" t="s">
        <v>2675</v>
      </c>
      <c r="F982" s="662" t="s">
        <v>2676</v>
      </c>
      <c r="G982" s="662">
        <v>37</v>
      </c>
      <c r="H982" s="662">
        <v>53.6</v>
      </c>
      <c r="I982" s="662">
        <v>139</v>
      </c>
      <c r="J982" s="662">
        <v>1.1000000000000001</v>
      </c>
      <c r="K982" s="662">
        <v>4</v>
      </c>
      <c r="L982" s="662" t="s">
        <v>22</v>
      </c>
      <c r="M982" s="662" t="s">
        <v>22</v>
      </c>
      <c r="N982" s="662" t="s">
        <v>2677</v>
      </c>
      <c r="O982" s="662">
        <v>54907</v>
      </c>
      <c r="P982" s="662" t="s">
        <v>630</v>
      </c>
      <c r="Q982" s="667">
        <f t="shared" si="177"/>
        <v>37.893332999999998</v>
      </c>
      <c r="R982" s="667">
        <f t="shared" si="178"/>
        <v>139.01833300000001</v>
      </c>
      <c r="T982" s="668" t="s">
        <v>4605</v>
      </c>
      <c r="U982" s="668" t="s">
        <v>4605</v>
      </c>
      <c r="V982" s="668" t="s">
        <v>22</v>
      </c>
      <c r="W982" s="668" t="s">
        <v>4605</v>
      </c>
      <c r="X982" s="668" t="s">
        <v>22</v>
      </c>
      <c r="Y982" s="668" t="s">
        <v>22</v>
      </c>
      <c r="Z982" s="668" t="s">
        <v>4605</v>
      </c>
      <c r="AB982" s="662" t="str">
        <f t="shared" si="168"/>
        <v>平14.11.21</v>
      </c>
      <c r="AC982" s="662" t="str">
        <f t="shared" si="169"/>
        <v>平14.11.21</v>
      </c>
      <c r="AD982" s="662" t="str">
        <f t="shared" si="172"/>
        <v>平</v>
      </c>
      <c r="AE982" s="662" t="str">
        <f t="shared" si="170"/>
        <v>平14.11.21</v>
      </c>
      <c r="AF982" s="662" t="str">
        <f t="shared" si="173"/>
        <v>平14.11.21</v>
      </c>
      <c r="AG982" s="662" t="str">
        <f t="shared" si="174"/>
        <v/>
      </c>
      <c r="AH982" s="662">
        <f t="shared" si="171"/>
        <v>9</v>
      </c>
      <c r="AI982" s="662" t="str">
        <f t="shared" si="175"/>
        <v>54</v>
      </c>
      <c r="AJ982" s="662" t="str">
        <f t="shared" si="176"/>
        <v>54_新潟</v>
      </c>
      <c r="AK982" s="693" t="str">
        <f>IFERROR(VLOOKUP(AJ982,観測点コードリスト!$L$2:$N$1665,3,FALSE),"")</f>
        <v>47604</v>
      </c>
    </row>
    <row r="983" spans="1:37">
      <c r="A983" s="662" t="s">
        <v>2641</v>
      </c>
      <c r="B983" s="662">
        <v>54232</v>
      </c>
      <c r="C983" s="662" t="s">
        <v>23</v>
      </c>
      <c r="D983" s="662" t="s">
        <v>2641</v>
      </c>
      <c r="E983" s="662" t="s">
        <v>2675</v>
      </c>
      <c r="F983" s="662" t="s">
        <v>2678</v>
      </c>
      <c r="G983" s="662">
        <v>37</v>
      </c>
      <c r="H983" s="662">
        <v>53.3</v>
      </c>
      <c r="I983" s="662">
        <v>139</v>
      </c>
      <c r="J983" s="662">
        <v>2.9</v>
      </c>
      <c r="K983" s="662">
        <v>0</v>
      </c>
      <c r="L983" s="662">
        <v>15.1</v>
      </c>
      <c r="M983" s="662" t="s">
        <v>22</v>
      </c>
      <c r="N983" s="662" t="s">
        <v>2677</v>
      </c>
      <c r="O983" s="662" t="s">
        <v>22</v>
      </c>
      <c r="P983" s="662" t="s">
        <v>632</v>
      </c>
      <c r="Q983" s="667">
        <f t="shared" si="177"/>
        <v>37.888333000000003</v>
      </c>
      <c r="R983" s="667">
        <f t="shared" si="178"/>
        <v>139.04833300000001</v>
      </c>
      <c r="T983" s="668" t="s">
        <v>22</v>
      </c>
      <c r="U983" s="668" t="s">
        <v>22</v>
      </c>
      <c r="V983" s="668" t="s">
        <v>4605</v>
      </c>
      <c r="W983" s="668" t="s">
        <v>22</v>
      </c>
      <c r="X983" s="668" t="s">
        <v>22</v>
      </c>
      <c r="Y983" s="668" t="s">
        <v>4605</v>
      </c>
      <c r="Z983" s="668" t="s">
        <v>22</v>
      </c>
      <c r="AB983" s="662" t="str">
        <f t="shared" si="168"/>
        <v>-</v>
      </c>
      <c r="AC983" s="662" t="str">
        <f t="shared" si="169"/>
        <v>平14.11.21</v>
      </c>
      <c r="AD983" s="662" t="str">
        <f t="shared" si="172"/>
        <v>平</v>
      </c>
      <c r="AE983" s="662" t="str">
        <f t="shared" si="170"/>
        <v>平14.11.21</v>
      </c>
      <c r="AF983" s="662" t="str">
        <f t="shared" si="173"/>
        <v>平14.11.21</v>
      </c>
      <c r="AG983" s="662" t="str">
        <f t="shared" si="174"/>
        <v/>
      </c>
      <c r="AH983" s="662">
        <f t="shared" si="171"/>
        <v>9</v>
      </c>
      <c r="AI983" s="662" t="str">
        <f t="shared" si="175"/>
        <v>54</v>
      </c>
      <c r="AJ983" s="662" t="str">
        <f t="shared" si="176"/>
        <v>54_新潟</v>
      </c>
      <c r="AK983" s="693" t="str">
        <f>IFERROR(VLOOKUP(AJ983,観測点コードリスト!$L$2:$N$1665,3,FALSE),"")</f>
        <v>47604</v>
      </c>
    </row>
    <row r="984" spans="1:37">
      <c r="A984" s="662" t="s">
        <v>2641</v>
      </c>
      <c r="B984" s="662">
        <v>54236</v>
      </c>
      <c r="C984" s="662" t="s">
        <v>23</v>
      </c>
      <c r="D984" s="662" t="s">
        <v>2679</v>
      </c>
      <c r="E984" s="662" t="s">
        <v>2680</v>
      </c>
      <c r="F984" s="662" t="s">
        <v>2681</v>
      </c>
      <c r="G984" s="662">
        <v>37</v>
      </c>
      <c r="H984" s="662">
        <v>57.3</v>
      </c>
      <c r="I984" s="662">
        <v>139</v>
      </c>
      <c r="J984" s="662">
        <v>6.7</v>
      </c>
      <c r="K984" s="662">
        <v>1</v>
      </c>
      <c r="L984" s="662">
        <v>10</v>
      </c>
      <c r="M984" s="662" t="s">
        <v>22</v>
      </c>
      <c r="N984" s="662" t="s">
        <v>35</v>
      </c>
      <c r="O984" s="662">
        <v>54908</v>
      </c>
      <c r="P984" s="662" t="s">
        <v>36</v>
      </c>
      <c r="Q984" s="667">
        <f t="shared" si="177"/>
        <v>37.954999999999998</v>
      </c>
      <c r="R984" s="667">
        <f t="shared" si="178"/>
        <v>139.11166700000001</v>
      </c>
      <c r="T984" s="668" t="s">
        <v>4605</v>
      </c>
      <c r="U984" s="668" t="s">
        <v>4605</v>
      </c>
      <c r="V984" s="668" t="s">
        <v>4605</v>
      </c>
      <c r="W984" s="668" t="s">
        <v>22</v>
      </c>
      <c r="X984" s="668" t="s">
        <v>22</v>
      </c>
      <c r="Y984" s="668" t="s">
        <v>22</v>
      </c>
      <c r="Z984" s="668" t="s">
        <v>22</v>
      </c>
      <c r="AB984" s="662" t="str">
        <f t="shared" si="168"/>
        <v>平15.1.1</v>
      </c>
      <c r="AC984" s="662" t="str">
        <f t="shared" si="169"/>
        <v>平15.1.1</v>
      </c>
      <c r="AD984" s="662" t="str">
        <f t="shared" si="172"/>
        <v>平</v>
      </c>
      <c r="AE984" s="662" t="str">
        <f t="shared" si="170"/>
        <v>平15.1.1</v>
      </c>
      <c r="AF984" s="662" t="str">
        <f t="shared" si="173"/>
        <v>平15.1.1</v>
      </c>
      <c r="AG984" s="662" t="str">
        <f t="shared" si="174"/>
        <v/>
      </c>
      <c r="AH984" s="662">
        <f t="shared" si="171"/>
        <v>7</v>
      </c>
      <c r="AI984" s="662" t="str">
        <f t="shared" si="175"/>
        <v>54</v>
      </c>
      <c r="AJ984" s="662" t="str">
        <f t="shared" si="176"/>
        <v>54_松浜</v>
      </c>
      <c r="AK984" s="693" t="str">
        <f>IFERROR(VLOOKUP(AJ984,観測点コードリスト!$L$2:$N$1665,3,FALSE),"")</f>
        <v>1469</v>
      </c>
    </row>
    <row r="985" spans="1:37">
      <c r="A985" s="662" t="s">
        <v>2641</v>
      </c>
      <c r="B985" s="662">
        <v>54271</v>
      </c>
      <c r="C985" s="662" t="s">
        <v>17</v>
      </c>
      <c r="D985" s="662" t="s">
        <v>2682</v>
      </c>
      <c r="E985" s="662" t="s">
        <v>2683</v>
      </c>
      <c r="F985" s="662" t="s">
        <v>2684</v>
      </c>
      <c r="G985" s="662">
        <v>37</v>
      </c>
      <c r="H985" s="662">
        <v>50.5</v>
      </c>
      <c r="I985" s="662">
        <v>138</v>
      </c>
      <c r="J985" s="662">
        <v>18.8</v>
      </c>
      <c r="K985" s="662">
        <v>11</v>
      </c>
      <c r="L985" s="662">
        <v>10</v>
      </c>
      <c r="M985" s="662">
        <v>1.5</v>
      </c>
      <c r="N985" s="662" t="s">
        <v>2685</v>
      </c>
      <c r="O985" s="662" t="s">
        <v>22</v>
      </c>
      <c r="P985" s="662" t="s">
        <v>40</v>
      </c>
      <c r="Q985" s="667">
        <f t="shared" si="177"/>
        <v>37.841667000000001</v>
      </c>
      <c r="R985" s="667">
        <f t="shared" si="178"/>
        <v>138.313333</v>
      </c>
      <c r="T985" s="668" t="s">
        <v>4605</v>
      </c>
      <c r="U985" s="668" t="s">
        <v>4605</v>
      </c>
      <c r="V985" s="668" t="s">
        <v>4605</v>
      </c>
      <c r="W985" s="668" t="s">
        <v>22</v>
      </c>
      <c r="X985" s="668" t="s">
        <v>22</v>
      </c>
      <c r="Y985" s="668" t="s">
        <v>22</v>
      </c>
      <c r="Z985" s="668" t="s">
        <v>22</v>
      </c>
      <c r="AB985" s="662" t="str">
        <f t="shared" si="168"/>
        <v>昭50.6.1</v>
      </c>
      <c r="AC985" s="662" t="str">
        <f t="shared" si="169"/>
        <v>昭53.11.24</v>
      </c>
      <c r="AD985" s="662" t="str">
        <f t="shared" si="172"/>
        <v>(</v>
      </c>
      <c r="AE985" s="662" t="str">
        <f t="shared" si="170"/>
        <v>(昭50.6.1)昭53.11.24</v>
      </c>
      <c r="AF985" s="662" t="str">
        <f t="shared" si="173"/>
        <v>昭50.6.1)昭53.11.24</v>
      </c>
      <c r="AG985" s="662">
        <f t="shared" si="174"/>
        <v>8</v>
      </c>
      <c r="AH985" s="662">
        <f t="shared" si="171"/>
        <v>17</v>
      </c>
      <c r="AI985" s="662" t="str">
        <f t="shared" si="175"/>
        <v>54</v>
      </c>
      <c r="AJ985" s="662" t="str">
        <f t="shared" si="176"/>
        <v>54_羽茂</v>
      </c>
      <c r="AK985" s="693" t="str">
        <f>IFERROR(VLOOKUP(AJ985,観測点コードリスト!$L$2:$N$1665,3,FALSE),"")</f>
        <v>0996</v>
      </c>
    </row>
    <row r="986" spans="1:37">
      <c r="A986" s="662" t="s">
        <v>2641</v>
      </c>
      <c r="B986" s="662">
        <v>54296</v>
      </c>
      <c r="C986" s="662" t="s">
        <v>17</v>
      </c>
      <c r="D986" s="662" t="s">
        <v>2686</v>
      </c>
      <c r="E986" s="662" t="s">
        <v>2687</v>
      </c>
      <c r="F986" s="662" t="s">
        <v>2688</v>
      </c>
      <c r="G986" s="662">
        <v>37</v>
      </c>
      <c r="H986" s="662">
        <v>47.5</v>
      </c>
      <c r="I986" s="662">
        <v>139</v>
      </c>
      <c r="J986" s="662">
        <v>5.2</v>
      </c>
      <c r="K986" s="662">
        <v>3</v>
      </c>
      <c r="L986" s="662">
        <v>10</v>
      </c>
      <c r="M986" s="662">
        <v>2.5</v>
      </c>
      <c r="N986" s="662" t="s">
        <v>2065</v>
      </c>
      <c r="O986" s="662">
        <v>54910</v>
      </c>
      <c r="P986" s="662" t="s">
        <v>22</v>
      </c>
      <c r="Q986" s="667">
        <f t="shared" si="177"/>
        <v>37.791666999999997</v>
      </c>
      <c r="R986" s="667">
        <f t="shared" si="178"/>
        <v>139.08666700000001</v>
      </c>
      <c r="T986" s="668" t="s">
        <v>4605</v>
      </c>
      <c r="U986" s="668" t="s">
        <v>4605</v>
      </c>
      <c r="V986" s="668" t="s">
        <v>4605</v>
      </c>
      <c r="W986" s="668" t="s">
        <v>22</v>
      </c>
      <c r="X986" s="668" t="s">
        <v>22</v>
      </c>
      <c r="Y986" s="668" t="s">
        <v>22</v>
      </c>
      <c r="Z986" s="668" t="s">
        <v>22</v>
      </c>
      <c r="AB986" s="662" t="str">
        <f t="shared" si="168"/>
        <v>昭49.11.1</v>
      </c>
      <c r="AC986" s="662" t="str">
        <f t="shared" si="169"/>
        <v>昭53.11.21</v>
      </c>
      <c r="AD986" s="662" t="str">
        <f t="shared" si="172"/>
        <v>#</v>
      </c>
      <c r="AE986" s="662" t="str">
        <f t="shared" si="170"/>
        <v>昭53.11.21</v>
      </c>
      <c r="AF986" s="662" t="str">
        <f t="shared" si="173"/>
        <v>昭53.11.21</v>
      </c>
      <c r="AG986" s="662" t="str">
        <f t="shared" si="174"/>
        <v/>
      </c>
      <c r="AH986" s="662">
        <f t="shared" si="171"/>
        <v>9</v>
      </c>
      <c r="AI986" s="662" t="str">
        <f t="shared" si="175"/>
        <v>54</v>
      </c>
      <c r="AJ986" s="662" t="str">
        <f t="shared" si="176"/>
        <v>54_新津</v>
      </c>
      <c r="AK986" s="693" t="str">
        <f>IFERROR(VLOOKUP(AJ986,観測点コードリスト!$L$2:$N$1665,3,FALSE),"")</f>
        <v>0521</v>
      </c>
    </row>
    <row r="987" spans="1:37" hidden="1">
      <c r="A987" s="662" t="s">
        <v>2641</v>
      </c>
      <c r="B987" s="662">
        <v>54301</v>
      </c>
      <c r="C987" s="662" t="s">
        <v>72</v>
      </c>
      <c r="D987" s="662" t="s">
        <v>2689</v>
      </c>
      <c r="E987" s="662" t="s">
        <v>2690</v>
      </c>
      <c r="F987" s="662" t="s">
        <v>2691</v>
      </c>
      <c r="G987" s="662">
        <v>37</v>
      </c>
      <c r="H987" s="662">
        <v>50</v>
      </c>
      <c r="I987" s="662">
        <v>139</v>
      </c>
      <c r="J987" s="662">
        <v>14.2</v>
      </c>
      <c r="K987" s="662">
        <v>9</v>
      </c>
      <c r="L987" s="662" t="s">
        <v>22</v>
      </c>
      <c r="M987" s="662" t="s">
        <v>22</v>
      </c>
      <c r="N987" s="662" t="s">
        <v>2692</v>
      </c>
      <c r="O987" s="662" t="s">
        <v>22</v>
      </c>
      <c r="P987" s="662" t="s">
        <v>22</v>
      </c>
      <c r="Q987" s="667">
        <f t="shared" si="177"/>
        <v>37.833333000000003</v>
      </c>
      <c r="R987" s="667">
        <f t="shared" si="178"/>
        <v>139.23666700000001</v>
      </c>
      <c r="T987" s="668" t="s">
        <v>4605</v>
      </c>
      <c r="U987" s="668" t="s">
        <v>22</v>
      </c>
      <c r="V987" s="668" t="s">
        <v>22</v>
      </c>
      <c r="W987" s="668" t="s">
        <v>22</v>
      </c>
      <c r="X987" s="668" t="s">
        <v>22</v>
      </c>
      <c r="Y987" s="668" t="s">
        <v>22</v>
      </c>
      <c r="Z987" s="668" t="s">
        <v>22</v>
      </c>
      <c r="AB987" s="662" t="str">
        <f t="shared" si="168"/>
        <v>平26.7.23</v>
      </c>
      <c r="AC987" s="662" t="str">
        <f t="shared" si="169"/>
        <v>平26.7.23</v>
      </c>
      <c r="AD987" s="662" t="str">
        <f t="shared" si="172"/>
        <v>平</v>
      </c>
      <c r="AE987" s="662" t="str">
        <f t="shared" si="170"/>
        <v>平26.7.23</v>
      </c>
      <c r="AF987" s="662" t="str">
        <f t="shared" si="173"/>
        <v>平26.7.23</v>
      </c>
      <c r="AG987" s="662" t="str">
        <f t="shared" si="174"/>
        <v/>
      </c>
      <c r="AH987" s="662">
        <f t="shared" si="171"/>
        <v>8</v>
      </c>
      <c r="AI987" s="662" t="str">
        <f t="shared" si="175"/>
        <v>54</v>
      </c>
      <c r="AJ987" s="662" t="str">
        <f t="shared" si="176"/>
        <v>54_瓢湖</v>
      </c>
      <c r="AK987" s="693" t="str">
        <f>IFERROR(VLOOKUP(AJ987,観測点コードリスト!$L$2:$N$1665,3,FALSE),"")</f>
        <v>1645</v>
      </c>
    </row>
    <row r="988" spans="1:37" hidden="1">
      <c r="A988" s="662" t="s">
        <v>2641</v>
      </c>
      <c r="B988" s="662">
        <v>54311</v>
      </c>
      <c r="C988" s="662" t="s">
        <v>72</v>
      </c>
      <c r="D988" s="662" t="s">
        <v>2693</v>
      </c>
      <c r="E988" s="662" t="s">
        <v>2694</v>
      </c>
      <c r="F988" s="662" t="s">
        <v>2695</v>
      </c>
      <c r="G988" s="662">
        <v>37</v>
      </c>
      <c r="H988" s="662">
        <v>50.1</v>
      </c>
      <c r="I988" s="662">
        <v>139</v>
      </c>
      <c r="J988" s="662">
        <v>24.9</v>
      </c>
      <c r="K988" s="662">
        <v>135</v>
      </c>
      <c r="L988" s="662" t="s">
        <v>22</v>
      </c>
      <c r="M988" s="662" t="s">
        <v>22</v>
      </c>
      <c r="N988" s="662" t="s">
        <v>2696</v>
      </c>
      <c r="O988" s="662" t="s">
        <v>22</v>
      </c>
      <c r="P988" s="662" t="s">
        <v>22</v>
      </c>
      <c r="Q988" s="667">
        <f t="shared" si="177"/>
        <v>37.835000000000001</v>
      </c>
      <c r="R988" s="667">
        <f t="shared" si="178"/>
        <v>139.41499999999999</v>
      </c>
      <c r="T988" s="668" t="s">
        <v>4605</v>
      </c>
      <c r="U988" s="668" t="s">
        <v>22</v>
      </c>
      <c r="V988" s="668" t="s">
        <v>22</v>
      </c>
      <c r="W988" s="668" t="s">
        <v>22</v>
      </c>
      <c r="X988" s="668" t="s">
        <v>22</v>
      </c>
      <c r="Y988" s="668" t="s">
        <v>22</v>
      </c>
      <c r="Z988" s="668" t="s">
        <v>22</v>
      </c>
      <c r="AB988" s="662" t="str">
        <f t="shared" si="168"/>
        <v>昭51.7.30</v>
      </c>
      <c r="AC988" s="662" t="str">
        <f t="shared" si="169"/>
        <v>昭51.7.30</v>
      </c>
      <c r="AD988" s="662" t="str">
        <f t="shared" si="172"/>
        <v>昭</v>
      </c>
      <c r="AE988" s="662" t="str">
        <f t="shared" si="170"/>
        <v>昭51.7.30</v>
      </c>
      <c r="AF988" s="662" t="str">
        <f t="shared" si="173"/>
        <v>昭51.7.30</v>
      </c>
      <c r="AG988" s="662" t="str">
        <f t="shared" si="174"/>
        <v/>
      </c>
      <c r="AH988" s="662">
        <f t="shared" si="171"/>
        <v>8</v>
      </c>
      <c r="AI988" s="662" t="str">
        <f t="shared" si="175"/>
        <v>54</v>
      </c>
      <c r="AJ988" s="662" t="str">
        <f t="shared" si="176"/>
        <v>54_赤谷</v>
      </c>
      <c r="AK988" s="693" t="str">
        <f>IFERROR(VLOOKUP(AJ988,観測点コードリスト!$L$2:$N$1665,3,FALSE),"")</f>
        <v>1111</v>
      </c>
    </row>
    <row r="989" spans="1:37">
      <c r="A989" s="662" t="s">
        <v>2641</v>
      </c>
      <c r="B989" s="662">
        <v>54341</v>
      </c>
      <c r="C989" s="662" t="s">
        <v>17</v>
      </c>
      <c r="D989" s="662" t="s">
        <v>2697</v>
      </c>
      <c r="E989" s="662" t="s">
        <v>2698</v>
      </c>
      <c r="F989" s="662" t="s">
        <v>2699</v>
      </c>
      <c r="G989" s="662">
        <v>37</v>
      </c>
      <c r="H989" s="662">
        <v>46.1</v>
      </c>
      <c r="I989" s="662">
        <v>138</v>
      </c>
      <c r="J989" s="662">
        <v>54.8</v>
      </c>
      <c r="K989" s="662">
        <v>2</v>
      </c>
      <c r="L989" s="662">
        <v>10</v>
      </c>
      <c r="M989" s="662">
        <v>2.2999999999999998</v>
      </c>
      <c r="N989" s="662" t="s">
        <v>1794</v>
      </c>
      <c r="O989" s="662" t="s">
        <v>22</v>
      </c>
      <c r="P989" s="662" t="s">
        <v>40</v>
      </c>
      <c r="Q989" s="667">
        <f t="shared" si="177"/>
        <v>37.768332999999998</v>
      </c>
      <c r="R989" s="667">
        <f t="shared" si="178"/>
        <v>138.91333299999999</v>
      </c>
      <c r="T989" s="668" t="s">
        <v>4605</v>
      </c>
      <c r="U989" s="668" t="s">
        <v>4605</v>
      </c>
      <c r="V989" s="668" t="s">
        <v>4605</v>
      </c>
      <c r="W989" s="668" t="s">
        <v>22</v>
      </c>
      <c r="X989" s="668" t="s">
        <v>22</v>
      </c>
      <c r="Y989" s="668" t="s">
        <v>22</v>
      </c>
      <c r="Z989" s="668" t="s">
        <v>22</v>
      </c>
      <c r="AB989" s="662" t="str">
        <f t="shared" si="168"/>
        <v>昭49.11.1</v>
      </c>
      <c r="AC989" s="662" t="str">
        <f t="shared" si="169"/>
        <v>昭53.12.22</v>
      </c>
      <c r="AD989" s="662" t="str">
        <f t="shared" si="172"/>
        <v>#</v>
      </c>
      <c r="AE989" s="662" t="str">
        <f t="shared" si="170"/>
        <v>昭53.12.22</v>
      </c>
      <c r="AF989" s="662" t="str">
        <f t="shared" si="173"/>
        <v>昭53.12.22</v>
      </c>
      <c r="AG989" s="662" t="str">
        <f t="shared" si="174"/>
        <v/>
      </c>
      <c r="AH989" s="662">
        <f t="shared" si="171"/>
        <v>9</v>
      </c>
      <c r="AI989" s="662" t="str">
        <f t="shared" si="175"/>
        <v>54</v>
      </c>
      <c r="AJ989" s="662" t="str">
        <f t="shared" si="176"/>
        <v>54_巻</v>
      </c>
      <c r="AK989" s="693" t="str">
        <f>IFERROR(VLOOKUP(AJ989,観測点コードリスト!$L$2:$N$1665,3,FALSE),"")</f>
        <v>0522</v>
      </c>
    </row>
    <row r="990" spans="1:37" ht="18.75" customHeight="1">
      <c r="A990" s="662" t="s">
        <v>2641</v>
      </c>
      <c r="B990" s="662">
        <v>54387</v>
      </c>
      <c r="C990" s="662" t="s">
        <v>17</v>
      </c>
      <c r="D990" s="662" t="s">
        <v>2700</v>
      </c>
      <c r="E990" s="662" t="s">
        <v>2701</v>
      </c>
      <c r="F990" s="662" t="s">
        <v>2702</v>
      </c>
      <c r="G990" s="662">
        <v>37</v>
      </c>
      <c r="H990" s="662">
        <v>38.4</v>
      </c>
      <c r="I990" s="662">
        <v>138</v>
      </c>
      <c r="J990" s="662">
        <v>46</v>
      </c>
      <c r="K990" s="662">
        <v>44</v>
      </c>
      <c r="L990" s="662">
        <v>7.9</v>
      </c>
      <c r="M990" s="662">
        <v>1.5</v>
      </c>
      <c r="N990" s="662" t="s">
        <v>2703</v>
      </c>
      <c r="O990" s="662" t="s">
        <v>22</v>
      </c>
      <c r="P990" s="662" t="s">
        <v>40</v>
      </c>
      <c r="Q990" s="667">
        <f t="shared" si="177"/>
        <v>37.64</v>
      </c>
      <c r="R990" s="667">
        <f t="shared" si="178"/>
        <v>138.76666700000001</v>
      </c>
      <c r="T990" s="668" t="s">
        <v>4605</v>
      </c>
      <c r="U990" s="668" t="s">
        <v>4605</v>
      </c>
      <c r="V990" s="668" t="s">
        <v>4605</v>
      </c>
      <c r="W990" s="668" t="s">
        <v>22</v>
      </c>
      <c r="X990" s="668" t="s">
        <v>22</v>
      </c>
      <c r="Y990" s="668" t="s">
        <v>22</v>
      </c>
      <c r="Z990" s="668" t="s">
        <v>22</v>
      </c>
      <c r="AB990" s="662" t="str">
        <f t="shared" si="168"/>
        <v>平13.8.10</v>
      </c>
      <c r="AC990" s="662" t="str">
        <f t="shared" si="169"/>
        <v>平13.8.10</v>
      </c>
      <c r="AD990" s="662" t="str">
        <f t="shared" si="172"/>
        <v>平</v>
      </c>
      <c r="AE990" s="662" t="str">
        <f t="shared" si="170"/>
        <v>平13.8.10</v>
      </c>
      <c r="AF990" s="662" t="str">
        <f t="shared" si="173"/>
        <v>平13.8.10</v>
      </c>
      <c r="AG990" s="662" t="str">
        <f t="shared" si="174"/>
        <v/>
      </c>
      <c r="AH990" s="662">
        <f t="shared" si="171"/>
        <v>8</v>
      </c>
      <c r="AI990" s="662" t="str">
        <f t="shared" si="175"/>
        <v>54</v>
      </c>
      <c r="AJ990" s="662" t="str">
        <f t="shared" si="176"/>
        <v>54_寺泊</v>
      </c>
      <c r="AK990" s="693" t="str">
        <f>IFERROR(VLOOKUP(AJ990,観測点コードリスト!$L$2:$N$1665,3,FALSE),"")</f>
        <v>0524</v>
      </c>
    </row>
    <row r="991" spans="1:37" ht="18.75" customHeight="1">
      <c r="A991" s="662" t="s">
        <v>2641</v>
      </c>
      <c r="B991" s="662">
        <v>54396</v>
      </c>
      <c r="C991" s="662" t="s">
        <v>17</v>
      </c>
      <c r="D991" s="662" t="s">
        <v>2704</v>
      </c>
      <c r="E991" s="662" t="s">
        <v>2705</v>
      </c>
      <c r="F991" s="662" t="s">
        <v>2706</v>
      </c>
      <c r="G991" s="662">
        <v>37</v>
      </c>
      <c r="H991" s="662">
        <v>38.4</v>
      </c>
      <c r="I991" s="662">
        <v>138</v>
      </c>
      <c r="J991" s="662">
        <v>57.3</v>
      </c>
      <c r="K991" s="662">
        <v>9</v>
      </c>
      <c r="L991" s="662">
        <v>12.5</v>
      </c>
      <c r="M991" s="662">
        <v>2.5</v>
      </c>
      <c r="N991" s="662" t="s">
        <v>2080</v>
      </c>
      <c r="O991" s="662" t="s">
        <v>22</v>
      </c>
      <c r="P991" s="662" t="s">
        <v>40</v>
      </c>
      <c r="Q991" s="667">
        <f t="shared" si="177"/>
        <v>37.64</v>
      </c>
      <c r="R991" s="667">
        <f t="shared" si="178"/>
        <v>138.95500000000001</v>
      </c>
      <c r="T991" s="668" t="s">
        <v>4605</v>
      </c>
      <c r="U991" s="668" t="s">
        <v>4605</v>
      </c>
      <c r="V991" s="668" t="s">
        <v>4605</v>
      </c>
      <c r="W991" s="668" t="s">
        <v>22</v>
      </c>
      <c r="X991" s="668" t="s">
        <v>22</v>
      </c>
      <c r="Y991" s="668" t="s">
        <v>22</v>
      </c>
      <c r="Z991" s="668" t="s">
        <v>22</v>
      </c>
      <c r="AB991" s="662" t="str">
        <f t="shared" si="168"/>
        <v>昭49.11.1</v>
      </c>
      <c r="AC991" s="662" t="str">
        <f t="shared" si="169"/>
        <v>昭53.11.20</v>
      </c>
      <c r="AD991" s="662" t="str">
        <f t="shared" si="172"/>
        <v>#</v>
      </c>
      <c r="AE991" s="662" t="str">
        <f t="shared" si="170"/>
        <v>昭53.11.20</v>
      </c>
      <c r="AF991" s="662" t="str">
        <f t="shared" si="173"/>
        <v>昭53.11.20</v>
      </c>
      <c r="AG991" s="662" t="str">
        <f t="shared" si="174"/>
        <v/>
      </c>
      <c r="AH991" s="662">
        <f t="shared" si="171"/>
        <v>9</v>
      </c>
      <c r="AI991" s="662" t="str">
        <f t="shared" si="175"/>
        <v>54</v>
      </c>
      <c r="AJ991" s="662" t="str">
        <f t="shared" si="176"/>
        <v>54_三条</v>
      </c>
      <c r="AK991" s="693" t="str">
        <f>IFERROR(VLOOKUP(AJ991,観測点コードリスト!$L$2:$N$1665,3,FALSE),"")</f>
        <v>0525</v>
      </c>
    </row>
    <row r="992" spans="1:37" ht="18.75" hidden="1" customHeight="1">
      <c r="A992" s="662" t="s">
        <v>2641</v>
      </c>
      <c r="B992" s="662">
        <v>54406</v>
      </c>
      <c r="C992" s="662" t="s">
        <v>72</v>
      </c>
      <c r="D992" s="662" t="s">
        <v>2707</v>
      </c>
      <c r="E992" s="662" t="s">
        <v>2708</v>
      </c>
      <c r="F992" s="662" t="s">
        <v>2709</v>
      </c>
      <c r="G992" s="662">
        <v>37</v>
      </c>
      <c r="H992" s="662">
        <v>41.8</v>
      </c>
      <c r="I992" s="662">
        <v>139</v>
      </c>
      <c r="J992" s="662">
        <v>11.3</v>
      </c>
      <c r="K992" s="662">
        <v>25</v>
      </c>
      <c r="L992" s="662" t="s">
        <v>22</v>
      </c>
      <c r="M992" s="662" t="s">
        <v>22</v>
      </c>
      <c r="N992" s="662" t="s">
        <v>266</v>
      </c>
      <c r="O992" s="662" t="s">
        <v>22</v>
      </c>
      <c r="P992" s="662" t="s">
        <v>22</v>
      </c>
      <c r="Q992" s="667">
        <f t="shared" si="177"/>
        <v>37.696666999999998</v>
      </c>
      <c r="R992" s="667">
        <f t="shared" si="178"/>
        <v>139.188333</v>
      </c>
      <c r="T992" s="668" t="s">
        <v>4605</v>
      </c>
      <c r="U992" s="668" t="s">
        <v>22</v>
      </c>
      <c r="V992" s="668" t="s">
        <v>22</v>
      </c>
      <c r="W992" s="668" t="s">
        <v>22</v>
      </c>
      <c r="X992" s="668" t="s">
        <v>22</v>
      </c>
      <c r="Y992" s="668" t="s">
        <v>22</v>
      </c>
      <c r="Z992" s="668" t="s">
        <v>22</v>
      </c>
      <c r="AB992" s="662" t="str">
        <f t="shared" si="168"/>
        <v>昭49.11.1</v>
      </c>
      <c r="AC992" s="662" t="str">
        <f t="shared" si="169"/>
        <v>-</v>
      </c>
      <c r="AD992" s="662" t="str">
        <f t="shared" si="172"/>
        <v>#</v>
      </c>
      <c r="AE992" s="662" t="str">
        <f t="shared" si="170"/>
        <v/>
      </c>
      <c r="AF992" s="662" t="str">
        <f t="shared" si="173"/>
        <v/>
      </c>
      <c r="AG992" s="662" t="str">
        <f t="shared" si="174"/>
        <v/>
      </c>
      <c r="AH992" s="662">
        <f t="shared" si="171"/>
        <v>0</v>
      </c>
      <c r="AI992" s="662" t="str">
        <f t="shared" si="175"/>
        <v>54</v>
      </c>
      <c r="AJ992" s="662" t="str">
        <f t="shared" si="176"/>
        <v>54_村松</v>
      </c>
      <c r="AK992" s="693" t="str">
        <f>IFERROR(VLOOKUP(AJ992,観測点コードリスト!$L$2:$N$1665,3,FALSE),"")</f>
        <v>0526</v>
      </c>
    </row>
    <row r="993" spans="1:37">
      <c r="A993" s="662" t="s">
        <v>2641</v>
      </c>
      <c r="B993" s="662">
        <v>54421</v>
      </c>
      <c r="C993" s="662" t="s">
        <v>17</v>
      </c>
      <c r="D993" s="662" t="s">
        <v>2710</v>
      </c>
      <c r="E993" s="662" t="s">
        <v>2711</v>
      </c>
      <c r="F993" s="662" t="s">
        <v>2712</v>
      </c>
      <c r="G993" s="662">
        <v>37</v>
      </c>
      <c r="H993" s="662">
        <v>40.299999999999997</v>
      </c>
      <c r="I993" s="662">
        <v>139</v>
      </c>
      <c r="J993" s="662">
        <v>26.8</v>
      </c>
      <c r="K993" s="662">
        <v>100</v>
      </c>
      <c r="L993" s="662">
        <v>9.6</v>
      </c>
      <c r="M993" s="662">
        <v>3</v>
      </c>
      <c r="N993" s="662" t="s">
        <v>2065</v>
      </c>
      <c r="O993" s="662">
        <v>54915</v>
      </c>
      <c r="P993" s="662" t="s">
        <v>40</v>
      </c>
      <c r="Q993" s="667">
        <f t="shared" si="177"/>
        <v>37.671666999999999</v>
      </c>
      <c r="R993" s="667">
        <f t="shared" si="178"/>
        <v>139.44666699999999</v>
      </c>
      <c r="T993" s="668" t="s">
        <v>4605</v>
      </c>
      <c r="U993" s="668" t="s">
        <v>4605</v>
      </c>
      <c r="V993" s="668" t="s">
        <v>4605</v>
      </c>
      <c r="W993" s="668" t="s">
        <v>22</v>
      </c>
      <c r="X993" s="668" t="s">
        <v>22</v>
      </c>
      <c r="Y993" s="668" t="s">
        <v>22</v>
      </c>
      <c r="Z993" s="668" t="s">
        <v>22</v>
      </c>
      <c r="AB993" s="662" t="str">
        <f t="shared" si="168"/>
        <v>昭49.11.1</v>
      </c>
      <c r="AC993" s="662" t="str">
        <f t="shared" si="169"/>
        <v>昭53.11.21</v>
      </c>
      <c r="AD993" s="662" t="str">
        <f t="shared" si="172"/>
        <v>#</v>
      </c>
      <c r="AE993" s="662" t="str">
        <f t="shared" si="170"/>
        <v>昭53.11.21</v>
      </c>
      <c r="AF993" s="662" t="str">
        <f t="shared" si="173"/>
        <v>昭53.11.21</v>
      </c>
      <c r="AG993" s="662" t="str">
        <f t="shared" si="174"/>
        <v/>
      </c>
      <c r="AH993" s="662">
        <f t="shared" si="171"/>
        <v>9</v>
      </c>
      <c r="AI993" s="662" t="str">
        <f t="shared" si="175"/>
        <v>54</v>
      </c>
      <c r="AJ993" s="662" t="str">
        <f t="shared" si="176"/>
        <v>54_津川</v>
      </c>
      <c r="AK993" s="693" t="str">
        <f>IFERROR(VLOOKUP(AJ993,観測点コードリスト!$L$2:$N$1665,3,FALSE),"")</f>
        <v>0527</v>
      </c>
    </row>
    <row r="994" spans="1:37" hidden="1">
      <c r="A994" s="662" t="s">
        <v>2641</v>
      </c>
      <c r="B994" s="662">
        <v>54462</v>
      </c>
      <c r="C994" s="662" t="s">
        <v>72</v>
      </c>
      <c r="D994" s="662" t="s">
        <v>2713</v>
      </c>
      <c r="E994" s="662" t="s">
        <v>2714</v>
      </c>
      <c r="F994" s="662" t="s">
        <v>2715</v>
      </c>
      <c r="G994" s="662">
        <v>37</v>
      </c>
      <c r="H994" s="662">
        <v>34.799999999999997</v>
      </c>
      <c r="I994" s="662">
        <v>139</v>
      </c>
      <c r="J994" s="662">
        <v>8.4</v>
      </c>
      <c r="K994" s="662">
        <v>125</v>
      </c>
      <c r="L994" s="662" t="s">
        <v>22</v>
      </c>
      <c r="M994" s="662" t="s">
        <v>22</v>
      </c>
      <c r="N994" s="662" t="s">
        <v>2716</v>
      </c>
      <c r="O994" s="662" t="s">
        <v>22</v>
      </c>
      <c r="P994" s="662" t="s">
        <v>22</v>
      </c>
      <c r="Q994" s="667">
        <f t="shared" si="177"/>
        <v>37.58</v>
      </c>
      <c r="R994" s="667">
        <f t="shared" si="178"/>
        <v>139.13999999999999</v>
      </c>
      <c r="T994" s="668" t="s">
        <v>4605</v>
      </c>
      <c r="U994" s="668" t="s">
        <v>22</v>
      </c>
      <c r="V994" s="668" t="s">
        <v>22</v>
      </c>
      <c r="W994" s="668" t="s">
        <v>22</v>
      </c>
      <c r="X994" s="668" t="s">
        <v>22</v>
      </c>
      <c r="Y994" s="668" t="s">
        <v>22</v>
      </c>
      <c r="Z994" s="668" t="s">
        <v>22</v>
      </c>
      <c r="AB994" s="662" t="str">
        <f t="shared" si="168"/>
        <v>昭58.6.29</v>
      </c>
      <c r="AC994" s="662" t="str">
        <f t="shared" si="169"/>
        <v>昭58.6.29</v>
      </c>
      <c r="AD994" s="662" t="str">
        <f t="shared" si="172"/>
        <v>昭</v>
      </c>
      <c r="AE994" s="662" t="str">
        <f t="shared" si="170"/>
        <v>昭58.6.29</v>
      </c>
      <c r="AF994" s="662" t="str">
        <f t="shared" si="173"/>
        <v>昭58.6.29</v>
      </c>
      <c r="AG994" s="662" t="str">
        <f t="shared" si="174"/>
        <v/>
      </c>
      <c r="AH994" s="662">
        <f t="shared" si="171"/>
        <v>8</v>
      </c>
      <c r="AI994" s="662" t="str">
        <f t="shared" si="175"/>
        <v>54</v>
      </c>
      <c r="AJ994" s="662" t="str">
        <f t="shared" si="176"/>
        <v>54_宮寄上</v>
      </c>
      <c r="AK994" s="693" t="str">
        <f>IFERROR(VLOOKUP(AJ994,観測点コードリスト!$L$2:$N$1665,3,FALSE),"")</f>
        <v>1398</v>
      </c>
    </row>
    <row r="995" spans="1:37" hidden="1">
      <c r="A995" s="662" t="s">
        <v>2641</v>
      </c>
      <c r="B995" s="662">
        <v>54472</v>
      </c>
      <c r="C995" s="662" t="s">
        <v>72</v>
      </c>
      <c r="D995" s="662" t="s">
        <v>2717</v>
      </c>
      <c r="E995" s="662" t="s">
        <v>2718</v>
      </c>
      <c r="F995" s="662" t="s">
        <v>2719</v>
      </c>
      <c r="G995" s="662">
        <v>37</v>
      </c>
      <c r="H995" s="662">
        <v>33</v>
      </c>
      <c r="I995" s="662">
        <v>139</v>
      </c>
      <c r="J995" s="662">
        <v>22.2</v>
      </c>
      <c r="K995" s="662">
        <v>200</v>
      </c>
      <c r="L995" s="662" t="s">
        <v>22</v>
      </c>
      <c r="M995" s="662" t="s">
        <v>22</v>
      </c>
      <c r="N995" s="662" t="s">
        <v>2720</v>
      </c>
      <c r="O995" s="662" t="s">
        <v>22</v>
      </c>
      <c r="P995" s="662" t="s">
        <v>22</v>
      </c>
      <c r="Q995" s="667">
        <f t="shared" si="177"/>
        <v>37.549999999999997</v>
      </c>
      <c r="R995" s="667">
        <f t="shared" si="178"/>
        <v>139.37</v>
      </c>
      <c r="T995" s="668" t="s">
        <v>4605</v>
      </c>
      <c r="U995" s="668" t="s">
        <v>22</v>
      </c>
      <c r="V995" s="668" t="s">
        <v>22</v>
      </c>
      <c r="W995" s="668" t="s">
        <v>22</v>
      </c>
      <c r="X995" s="668" t="s">
        <v>22</v>
      </c>
      <c r="Y995" s="668" t="s">
        <v>22</v>
      </c>
      <c r="Z995" s="668" t="s">
        <v>22</v>
      </c>
      <c r="AB995" s="662" t="str">
        <f t="shared" si="168"/>
        <v>平4.3.27</v>
      </c>
      <c r="AC995" s="662" t="str">
        <f t="shared" si="169"/>
        <v>平4.3.27</v>
      </c>
      <c r="AD995" s="662" t="str">
        <f t="shared" si="172"/>
        <v>平</v>
      </c>
      <c r="AE995" s="662" t="str">
        <f t="shared" si="170"/>
        <v>平4.3.27</v>
      </c>
      <c r="AF995" s="662" t="str">
        <f t="shared" si="173"/>
        <v>平4.3.27</v>
      </c>
      <c r="AG995" s="662" t="str">
        <f t="shared" si="174"/>
        <v/>
      </c>
      <c r="AH995" s="662">
        <f t="shared" si="171"/>
        <v>7</v>
      </c>
      <c r="AI995" s="662" t="str">
        <f t="shared" si="175"/>
        <v>54</v>
      </c>
      <c r="AJ995" s="662" t="str">
        <f t="shared" si="176"/>
        <v>54_室谷</v>
      </c>
      <c r="AK995" s="693" t="str">
        <f>IFERROR(VLOOKUP(AJ995,観測点コードリスト!$L$2:$N$1665,3,FALSE),"")</f>
        <v>1444</v>
      </c>
    </row>
    <row r="996" spans="1:37" ht="18.75" customHeight="1">
      <c r="A996" s="662" t="s">
        <v>2641</v>
      </c>
      <c r="B996" s="662">
        <v>54501</v>
      </c>
      <c r="C996" s="662" t="s">
        <v>17</v>
      </c>
      <c r="D996" s="662" t="s">
        <v>2721</v>
      </c>
      <c r="E996" s="662" t="s">
        <v>2722</v>
      </c>
      <c r="F996" s="662" t="s">
        <v>2723</v>
      </c>
      <c r="G996" s="662">
        <v>37</v>
      </c>
      <c r="H996" s="662">
        <v>27</v>
      </c>
      <c r="I996" s="662">
        <v>138</v>
      </c>
      <c r="J996" s="662">
        <v>49.4</v>
      </c>
      <c r="K996" s="662">
        <v>23</v>
      </c>
      <c r="L996" s="662">
        <v>9.5</v>
      </c>
      <c r="M996" s="662">
        <v>3</v>
      </c>
      <c r="N996" s="662" t="s">
        <v>2724</v>
      </c>
      <c r="O996" s="662">
        <v>54920</v>
      </c>
      <c r="P996" s="662" t="s">
        <v>40</v>
      </c>
      <c r="Q996" s="667">
        <f t="shared" si="177"/>
        <v>37.450000000000003</v>
      </c>
      <c r="R996" s="667">
        <f t="shared" si="178"/>
        <v>138.82333299999999</v>
      </c>
      <c r="T996" s="668" t="s">
        <v>4605</v>
      </c>
      <c r="U996" s="668" t="s">
        <v>4605</v>
      </c>
      <c r="V996" s="668" t="s">
        <v>4605</v>
      </c>
      <c r="W996" s="668" t="s">
        <v>22</v>
      </c>
      <c r="X996" s="668" t="s">
        <v>22</v>
      </c>
      <c r="Y996" s="668" t="s">
        <v>22</v>
      </c>
      <c r="Z996" s="668" t="s">
        <v>22</v>
      </c>
      <c r="AB996" s="662" t="str">
        <f t="shared" si="168"/>
        <v>昭49.11.1</v>
      </c>
      <c r="AC996" s="662" t="str">
        <f t="shared" si="169"/>
        <v>昭51.2.24</v>
      </c>
      <c r="AD996" s="662" t="str">
        <f t="shared" si="172"/>
        <v>#</v>
      </c>
      <c r="AE996" s="662" t="str">
        <f t="shared" si="170"/>
        <v>昭51.2.24</v>
      </c>
      <c r="AF996" s="662" t="str">
        <f t="shared" si="173"/>
        <v>昭51.2.24</v>
      </c>
      <c r="AG996" s="662" t="str">
        <f t="shared" si="174"/>
        <v/>
      </c>
      <c r="AH996" s="662">
        <f t="shared" si="171"/>
        <v>8</v>
      </c>
      <c r="AI996" s="662" t="str">
        <f t="shared" si="175"/>
        <v>54</v>
      </c>
      <c r="AJ996" s="662" t="str">
        <f t="shared" si="176"/>
        <v>54_長岡</v>
      </c>
      <c r="AK996" s="693" t="str">
        <f>IFERROR(VLOOKUP(AJ996,観測点コードリスト!$L$2:$N$1665,3,FALSE),"")</f>
        <v>0529</v>
      </c>
    </row>
    <row r="997" spans="1:37" hidden="1">
      <c r="A997" s="662" t="s">
        <v>2641</v>
      </c>
      <c r="B997" s="662">
        <v>54506</v>
      </c>
      <c r="C997" s="662" t="s">
        <v>72</v>
      </c>
      <c r="D997" s="662" t="s">
        <v>2465</v>
      </c>
      <c r="E997" s="662" t="s">
        <v>2466</v>
      </c>
      <c r="F997" s="662" t="s">
        <v>2725</v>
      </c>
      <c r="G997" s="662">
        <v>37</v>
      </c>
      <c r="H997" s="662">
        <v>28.5</v>
      </c>
      <c r="I997" s="662">
        <v>138</v>
      </c>
      <c r="J997" s="662">
        <v>59.5</v>
      </c>
      <c r="K997" s="662">
        <v>83</v>
      </c>
      <c r="L997" s="662" t="s">
        <v>22</v>
      </c>
      <c r="M997" s="662" t="s">
        <v>22</v>
      </c>
      <c r="N997" s="662" t="s">
        <v>266</v>
      </c>
      <c r="O997" s="662" t="s">
        <v>22</v>
      </c>
      <c r="P997" s="662" t="s">
        <v>22</v>
      </c>
      <c r="Q997" s="667">
        <f t="shared" si="177"/>
        <v>37.475000000000001</v>
      </c>
      <c r="R997" s="667">
        <f t="shared" si="178"/>
        <v>138.99166700000001</v>
      </c>
      <c r="T997" s="668" t="s">
        <v>4605</v>
      </c>
      <c r="U997" s="668" t="s">
        <v>22</v>
      </c>
      <c r="V997" s="668" t="s">
        <v>22</v>
      </c>
      <c r="W997" s="668" t="s">
        <v>22</v>
      </c>
      <c r="X997" s="668" t="s">
        <v>22</v>
      </c>
      <c r="Y997" s="668" t="s">
        <v>22</v>
      </c>
      <c r="Z997" s="668" t="s">
        <v>22</v>
      </c>
      <c r="AB997" s="662" t="str">
        <f t="shared" si="168"/>
        <v>昭49.11.1</v>
      </c>
      <c r="AC997" s="662" t="str">
        <f t="shared" si="169"/>
        <v>-</v>
      </c>
      <c r="AD997" s="662" t="str">
        <f t="shared" si="172"/>
        <v>#</v>
      </c>
      <c r="AE997" s="662" t="str">
        <f t="shared" si="170"/>
        <v/>
      </c>
      <c r="AF997" s="662" t="str">
        <f t="shared" si="173"/>
        <v/>
      </c>
      <c r="AG997" s="662" t="str">
        <f t="shared" si="174"/>
        <v/>
      </c>
      <c r="AH997" s="662">
        <f t="shared" si="171"/>
        <v>0</v>
      </c>
      <c r="AI997" s="662" t="str">
        <f t="shared" si="175"/>
        <v>54</v>
      </c>
      <c r="AJ997" s="662" t="str">
        <f t="shared" si="176"/>
        <v>54_栃尾</v>
      </c>
      <c r="AK997" s="693" t="str">
        <f>IFERROR(VLOOKUP(AJ997,観測点コードリスト!$L$2:$N$1665,3,FALSE),"")</f>
        <v>0530</v>
      </c>
    </row>
    <row r="998" spans="1:37" ht="18.75" customHeight="1">
      <c r="A998" s="662" t="s">
        <v>2641</v>
      </c>
      <c r="B998" s="662">
        <v>54541</v>
      </c>
      <c r="C998" s="662" t="s">
        <v>17</v>
      </c>
      <c r="D998" s="662" t="s">
        <v>2726</v>
      </c>
      <c r="E998" s="662" t="s">
        <v>2727</v>
      </c>
      <c r="F998" s="662" t="s">
        <v>2728</v>
      </c>
      <c r="G998" s="662">
        <v>37</v>
      </c>
      <c r="H998" s="662">
        <v>21.1</v>
      </c>
      <c r="I998" s="662">
        <v>138</v>
      </c>
      <c r="J998" s="662">
        <v>33.200000000000003</v>
      </c>
      <c r="K998" s="662">
        <v>7</v>
      </c>
      <c r="L998" s="662">
        <v>10</v>
      </c>
      <c r="M998" s="662">
        <v>2.5</v>
      </c>
      <c r="N998" s="662" t="s">
        <v>2167</v>
      </c>
      <c r="O998" s="662">
        <v>54925</v>
      </c>
      <c r="P998" s="662" t="s">
        <v>22</v>
      </c>
      <c r="Q998" s="667">
        <f t="shared" si="177"/>
        <v>37.351666999999999</v>
      </c>
      <c r="R998" s="667">
        <f t="shared" si="178"/>
        <v>138.55333300000001</v>
      </c>
      <c r="T998" s="668" t="s">
        <v>4605</v>
      </c>
      <c r="U998" s="668" t="s">
        <v>4605</v>
      </c>
      <c r="V998" s="668" t="s">
        <v>4605</v>
      </c>
      <c r="W998" s="668" t="s">
        <v>22</v>
      </c>
      <c r="X998" s="668" t="s">
        <v>22</v>
      </c>
      <c r="Y998" s="668" t="s">
        <v>22</v>
      </c>
      <c r="Z998" s="668" t="s">
        <v>22</v>
      </c>
      <c r="AB998" s="662" t="str">
        <f t="shared" si="168"/>
        <v>昭49.11.1</v>
      </c>
      <c r="AC998" s="662" t="str">
        <f t="shared" si="169"/>
        <v>昭53.11.15</v>
      </c>
      <c r="AD998" s="662" t="str">
        <f t="shared" si="172"/>
        <v>#</v>
      </c>
      <c r="AE998" s="662" t="str">
        <f t="shared" si="170"/>
        <v>昭53.11.15</v>
      </c>
      <c r="AF998" s="662" t="str">
        <f t="shared" si="173"/>
        <v>昭53.11.15</v>
      </c>
      <c r="AG998" s="662" t="str">
        <f t="shared" si="174"/>
        <v/>
      </c>
      <c r="AH998" s="662">
        <f t="shared" si="171"/>
        <v>9</v>
      </c>
      <c r="AI998" s="662" t="str">
        <f t="shared" si="175"/>
        <v>54</v>
      </c>
      <c r="AJ998" s="662" t="str">
        <f t="shared" si="176"/>
        <v>54_柏崎</v>
      </c>
      <c r="AK998" s="693" t="str">
        <f>IFERROR(VLOOKUP(AJ998,観測点コードリスト!$L$2:$N$1665,3,FALSE),"")</f>
        <v>0532</v>
      </c>
    </row>
    <row r="999" spans="1:37">
      <c r="A999" s="662" t="s">
        <v>2641</v>
      </c>
      <c r="B999" s="662">
        <v>54566</v>
      </c>
      <c r="C999" s="662" t="s">
        <v>17</v>
      </c>
      <c r="D999" s="662" t="s">
        <v>2729</v>
      </c>
      <c r="E999" s="662" t="s">
        <v>2730</v>
      </c>
      <c r="F999" s="662" t="s">
        <v>2731</v>
      </c>
      <c r="G999" s="662">
        <v>37</v>
      </c>
      <c r="H999" s="662">
        <v>20.8</v>
      </c>
      <c r="I999" s="662">
        <v>139</v>
      </c>
      <c r="J999" s="662">
        <v>2.6</v>
      </c>
      <c r="K999" s="662">
        <v>222</v>
      </c>
      <c r="L999" s="662">
        <v>10</v>
      </c>
      <c r="M999" s="662">
        <v>5.4</v>
      </c>
      <c r="N999" s="662" t="s">
        <v>2732</v>
      </c>
      <c r="O999" s="662">
        <v>54930</v>
      </c>
      <c r="P999" s="662" t="s">
        <v>40</v>
      </c>
      <c r="Q999" s="667">
        <f t="shared" si="177"/>
        <v>37.346666999999997</v>
      </c>
      <c r="R999" s="667">
        <f t="shared" si="178"/>
        <v>139.04333299999999</v>
      </c>
      <c r="T999" s="668" t="s">
        <v>4605</v>
      </c>
      <c r="U999" s="668" t="s">
        <v>4605</v>
      </c>
      <c r="V999" s="668" t="s">
        <v>4605</v>
      </c>
      <c r="W999" s="668" t="s">
        <v>22</v>
      </c>
      <c r="X999" s="668" t="s">
        <v>22</v>
      </c>
      <c r="Y999" s="668" t="s">
        <v>22</v>
      </c>
      <c r="Z999" s="668" t="s">
        <v>22</v>
      </c>
      <c r="AB999" s="662" t="str">
        <f t="shared" si="168"/>
        <v>昭50.5.21</v>
      </c>
      <c r="AC999" s="662" t="str">
        <f t="shared" si="169"/>
        <v>昭53.11.17</v>
      </c>
      <c r="AD999" s="662" t="str">
        <f t="shared" si="172"/>
        <v>(</v>
      </c>
      <c r="AE999" s="662" t="str">
        <f t="shared" si="170"/>
        <v>(昭50.5.21)昭53.11.17</v>
      </c>
      <c r="AF999" s="662" t="str">
        <f t="shared" si="173"/>
        <v>昭50.5.21)昭53.11.17</v>
      </c>
      <c r="AG999" s="662">
        <f t="shared" si="174"/>
        <v>9</v>
      </c>
      <c r="AH999" s="662">
        <f t="shared" si="171"/>
        <v>18</v>
      </c>
      <c r="AI999" s="662" t="str">
        <f t="shared" si="175"/>
        <v>54</v>
      </c>
      <c r="AJ999" s="662" t="str">
        <f t="shared" si="176"/>
        <v>54_守門</v>
      </c>
      <c r="AK999" s="693" t="str">
        <f>IFERROR(VLOOKUP(AJ999,観測点コードリスト!$L$2:$N$1665,3,FALSE),"")</f>
        <v>0997</v>
      </c>
    </row>
    <row r="1000" spans="1:37">
      <c r="A1000" s="662" t="s">
        <v>2641</v>
      </c>
      <c r="B1000" s="662">
        <v>54586</v>
      </c>
      <c r="C1000" s="662" t="s">
        <v>17</v>
      </c>
      <c r="D1000" s="662" t="s">
        <v>1008</v>
      </c>
      <c r="E1000" s="662" t="s">
        <v>1009</v>
      </c>
      <c r="F1000" s="662" t="s">
        <v>2733</v>
      </c>
      <c r="G1000" s="662">
        <v>37</v>
      </c>
      <c r="H1000" s="662">
        <v>13.5</v>
      </c>
      <c r="I1000" s="662">
        <v>138</v>
      </c>
      <c r="J1000" s="662">
        <v>19.5</v>
      </c>
      <c r="K1000" s="662">
        <v>13</v>
      </c>
      <c r="L1000" s="662">
        <v>10</v>
      </c>
      <c r="M1000" s="662">
        <v>2.2999999999999998</v>
      </c>
      <c r="N1000" s="662" t="s">
        <v>2541</v>
      </c>
      <c r="O1000" s="662" t="s">
        <v>22</v>
      </c>
      <c r="P1000" s="662" t="s">
        <v>22</v>
      </c>
      <c r="Q1000" s="667">
        <f t="shared" si="177"/>
        <v>37.225000000000001</v>
      </c>
      <c r="R1000" s="667">
        <f t="shared" si="178"/>
        <v>138.32499999999999</v>
      </c>
      <c r="T1000" s="668" t="s">
        <v>4605</v>
      </c>
      <c r="U1000" s="668" t="s">
        <v>4605</v>
      </c>
      <c r="V1000" s="668" t="s">
        <v>4605</v>
      </c>
      <c r="W1000" s="668" t="s">
        <v>22</v>
      </c>
      <c r="X1000" s="668" t="s">
        <v>22</v>
      </c>
      <c r="Y1000" s="668" t="s">
        <v>22</v>
      </c>
      <c r="Z1000" s="668" t="s">
        <v>22</v>
      </c>
      <c r="AB1000" s="662" t="str">
        <f t="shared" si="168"/>
        <v>昭53.11.14</v>
      </c>
      <c r="AC1000" s="662" t="str">
        <f t="shared" si="169"/>
        <v>昭53.11.14</v>
      </c>
      <c r="AD1000" s="662" t="str">
        <f t="shared" si="172"/>
        <v>昭</v>
      </c>
      <c r="AE1000" s="662" t="str">
        <f t="shared" si="170"/>
        <v>昭53.11.14</v>
      </c>
      <c r="AF1000" s="662" t="str">
        <f t="shared" si="173"/>
        <v>昭53.11.14</v>
      </c>
      <c r="AG1000" s="662" t="str">
        <f t="shared" si="174"/>
        <v/>
      </c>
      <c r="AH1000" s="662">
        <f t="shared" si="171"/>
        <v>9</v>
      </c>
      <c r="AI1000" s="662" t="str">
        <f t="shared" si="175"/>
        <v>54</v>
      </c>
      <c r="AJ1000" s="662" t="str">
        <f t="shared" si="176"/>
        <v>54_大潟</v>
      </c>
      <c r="AK1000" s="693" t="str">
        <f>IFERROR(VLOOKUP(AJ1000,観測点コードリスト!$L$2:$N$1665,3,FALSE),"")</f>
        <v>1302</v>
      </c>
    </row>
    <row r="1001" spans="1:37" hidden="1">
      <c r="A1001" s="662" t="s">
        <v>2641</v>
      </c>
      <c r="B1001" s="662">
        <v>54606</v>
      </c>
      <c r="C1001" s="662" t="s">
        <v>72</v>
      </c>
      <c r="D1001" s="662" t="s">
        <v>1429</v>
      </c>
      <c r="E1001" s="662" t="s">
        <v>1430</v>
      </c>
      <c r="F1001" s="662" t="s">
        <v>2734</v>
      </c>
      <c r="G1001" s="662">
        <v>37</v>
      </c>
      <c r="H1001" s="662">
        <v>17.5</v>
      </c>
      <c r="I1001" s="662">
        <v>138</v>
      </c>
      <c r="J1001" s="662">
        <v>42.1</v>
      </c>
      <c r="K1001" s="662">
        <v>83</v>
      </c>
      <c r="L1001" s="662" t="s">
        <v>22</v>
      </c>
      <c r="M1001" s="662" t="s">
        <v>22</v>
      </c>
      <c r="N1001" s="662" t="s">
        <v>2735</v>
      </c>
      <c r="O1001" s="662" t="s">
        <v>22</v>
      </c>
      <c r="P1001" s="662" t="s">
        <v>22</v>
      </c>
      <c r="Q1001" s="667">
        <f t="shared" si="177"/>
        <v>37.291666999999997</v>
      </c>
      <c r="R1001" s="667">
        <f t="shared" si="178"/>
        <v>138.70166699999999</v>
      </c>
      <c r="T1001" s="668" t="s">
        <v>4605</v>
      </c>
      <c r="U1001" s="668" t="s">
        <v>22</v>
      </c>
      <c r="V1001" s="668" t="s">
        <v>22</v>
      </c>
      <c r="W1001" s="668" t="s">
        <v>22</v>
      </c>
      <c r="X1001" s="668" t="s">
        <v>22</v>
      </c>
      <c r="Y1001" s="668" t="s">
        <v>22</v>
      </c>
      <c r="Z1001" s="668" t="s">
        <v>22</v>
      </c>
      <c r="AB1001" s="662" t="str">
        <f t="shared" si="168"/>
        <v>昭52.6.21</v>
      </c>
      <c r="AC1001" s="662" t="str">
        <f t="shared" si="169"/>
        <v>昭52.6.21</v>
      </c>
      <c r="AD1001" s="662" t="str">
        <f t="shared" si="172"/>
        <v>昭</v>
      </c>
      <c r="AE1001" s="662" t="str">
        <f t="shared" si="170"/>
        <v>昭52.6.21</v>
      </c>
      <c r="AF1001" s="662" t="str">
        <f t="shared" si="173"/>
        <v>昭52.6.21</v>
      </c>
      <c r="AG1001" s="662" t="str">
        <f t="shared" si="174"/>
        <v/>
      </c>
      <c r="AH1001" s="662">
        <f t="shared" si="171"/>
        <v>8</v>
      </c>
      <c r="AI1001" s="662" t="str">
        <f t="shared" si="175"/>
        <v>54</v>
      </c>
      <c r="AJ1001" s="662" t="str">
        <f t="shared" si="176"/>
        <v>54_小国</v>
      </c>
      <c r="AK1001" s="693" t="str">
        <f>IFERROR(VLOOKUP(AJ1001,観測点コードリスト!$L$2:$N$1665,3,FALSE),"")</f>
        <v>1154</v>
      </c>
    </row>
    <row r="1002" spans="1:37" ht="18.75" customHeight="1">
      <c r="A1002" s="662" t="s">
        <v>2641</v>
      </c>
      <c r="B1002" s="662">
        <v>54616</v>
      </c>
      <c r="C1002" s="662" t="s">
        <v>17</v>
      </c>
      <c r="D1002" s="662" t="s">
        <v>2736</v>
      </c>
      <c r="E1002" s="662" t="s">
        <v>2737</v>
      </c>
      <c r="F1002" s="662" t="s">
        <v>2738</v>
      </c>
      <c r="G1002" s="662">
        <v>37</v>
      </c>
      <c r="H1002" s="662">
        <v>13.6</v>
      </c>
      <c r="I1002" s="662">
        <v>138</v>
      </c>
      <c r="J1002" s="662">
        <v>57.8</v>
      </c>
      <c r="K1002" s="662">
        <v>98</v>
      </c>
      <c r="L1002" s="662">
        <v>10</v>
      </c>
      <c r="M1002" s="662">
        <v>4</v>
      </c>
      <c r="N1002" s="662" t="s">
        <v>2054</v>
      </c>
      <c r="O1002" s="662">
        <v>54935</v>
      </c>
      <c r="P1002" s="662" t="s">
        <v>40</v>
      </c>
      <c r="Q1002" s="667">
        <f t="shared" si="177"/>
        <v>37.226666999999999</v>
      </c>
      <c r="R1002" s="667">
        <f t="shared" si="178"/>
        <v>138.96333300000001</v>
      </c>
      <c r="T1002" s="668" t="s">
        <v>4605</v>
      </c>
      <c r="U1002" s="668" t="s">
        <v>4605</v>
      </c>
      <c r="V1002" s="668" t="s">
        <v>4605</v>
      </c>
      <c r="W1002" s="668" t="s">
        <v>22</v>
      </c>
      <c r="X1002" s="668" t="s">
        <v>22</v>
      </c>
      <c r="Y1002" s="668" t="s">
        <v>22</v>
      </c>
      <c r="Z1002" s="668" t="s">
        <v>22</v>
      </c>
      <c r="AB1002" s="662" t="str">
        <f t="shared" si="168"/>
        <v>昭49.11.1</v>
      </c>
      <c r="AC1002" s="662" t="str">
        <f t="shared" si="169"/>
        <v>昭53.11.17</v>
      </c>
      <c r="AD1002" s="662" t="str">
        <f t="shared" si="172"/>
        <v>#</v>
      </c>
      <c r="AE1002" s="662" t="str">
        <f t="shared" si="170"/>
        <v>昭53.11.17</v>
      </c>
      <c r="AF1002" s="662" t="str">
        <f t="shared" si="173"/>
        <v>昭53.11.17</v>
      </c>
      <c r="AG1002" s="662" t="str">
        <f t="shared" si="174"/>
        <v/>
      </c>
      <c r="AH1002" s="662">
        <f t="shared" si="171"/>
        <v>9</v>
      </c>
      <c r="AI1002" s="662" t="str">
        <f t="shared" si="175"/>
        <v>54</v>
      </c>
      <c r="AJ1002" s="662" t="str">
        <f t="shared" si="176"/>
        <v>54_小出</v>
      </c>
      <c r="AK1002" s="693" t="str">
        <f>IFERROR(VLOOKUP(AJ1002,観測点コードリスト!$L$2:$N$1665,3,FALSE),"")</f>
        <v>0534</v>
      </c>
    </row>
    <row r="1003" spans="1:37" hidden="1">
      <c r="A1003" s="662" t="s">
        <v>2641</v>
      </c>
      <c r="B1003" s="662">
        <v>54621</v>
      </c>
      <c r="C1003" s="662" t="s">
        <v>72</v>
      </c>
      <c r="D1003" s="662" t="s">
        <v>2739</v>
      </c>
      <c r="E1003" s="662" t="s">
        <v>2740</v>
      </c>
      <c r="F1003" s="662" t="s">
        <v>2741</v>
      </c>
      <c r="G1003" s="662">
        <v>37</v>
      </c>
      <c r="H1003" s="662">
        <v>12.3</v>
      </c>
      <c r="I1003" s="662">
        <v>139</v>
      </c>
      <c r="J1003" s="662">
        <v>3.7</v>
      </c>
      <c r="K1003" s="662">
        <v>240</v>
      </c>
      <c r="L1003" s="662" t="s">
        <v>22</v>
      </c>
      <c r="M1003" s="662" t="s">
        <v>22</v>
      </c>
      <c r="N1003" s="662" t="s">
        <v>2742</v>
      </c>
      <c r="O1003" s="662" t="s">
        <v>22</v>
      </c>
      <c r="P1003" s="662" t="s">
        <v>22</v>
      </c>
      <c r="Q1003" s="667">
        <f t="shared" si="177"/>
        <v>37.204999999999998</v>
      </c>
      <c r="R1003" s="667">
        <f t="shared" si="178"/>
        <v>139.061667</v>
      </c>
      <c r="T1003" s="668" t="s">
        <v>4605</v>
      </c>
      <c r="U1003" s="668" t="s">
        <v>22</v>
      </c>
      <c r="V1003" s="668" t="s">
        <v>22</v>
      </c>
      <c r="W1003" s="668" t="s">
        <v>22</v>
      </c>
      <c r="X1003" s="668" t="s">
        <v>22</v>
      </c>
      <c r="Y1003" s="668" t="s">
        <v>22</v>
      </c>
      <c r="Z1003" s="668" t="s">
        <v>22</v>
      </c>
      <c r="AB1003" s="662" t="str">
        <f t="shared" si="168"/>
        <v>昭56.5.22</v>
      </c>
      <c r="AC1003" s="662" t="str">
        <f t="shared" si="169"/>
        <v>昭56.5.22</v>
      </c>
      <c r="AD1003" s="662" t="str">
        <f t="shared" si="172"/>
        <v>昭</v>
      </c>
      <c r="AE1003" s="662" t="str">
        <f t="shared" si="170"/>
        <v>昭56.5.22</v>
      </c>
      <c r="AF1003" s="662" t="str">
        <f t="shared" si="173"/>
        <v>昭56.5.22</v>
      </c>
      <c r="AG1003" s="662" t="str">
        <f t="shared" si="174"/>
        <v/>
      </c>
      <c r="AH1003" s="662">
        <f t="shared" si="171"/>
        <v>8</v>
      </c>
      <c r="AI1003" s="662" t="str">
        <f t="shared" si="175"/>
        <v>54</v>
      </c>
      <c r="AJ1003" s="662" t="str">
        <f t="shared" si="176"/>
        <v>54_大湯</v>
      </c>
      <c r="AK1003" s="693" t="str">
        <f>IFERROR(VLOOKUP(AJ1003,観測点コードリスト!$L$2:$N$1665,3,FALSE),"")</f>
        <v>1370</v>
      </c>
    </row>
    <row r="1004" spans="1:37" ht="18.75" customHeight="1">
      <c r="A1004" s="662" t="s">
        <v>2641</v>
      </c>
      <c r="B1004" s="662">
        <v>54651</v>
      </c>
      <c r="C1004" s="662" t="s">
        <v>23</v>
      </c>
      <c r="D1004" s="662" t="s">
        <v>2743</v>
      </c>
      <c r="E1004" s="662" t="s">
        <v>2744</v>
      </c>
      <c r="F1004" s="662" t="s">
        <v>2745</v>
      </c>
      <c r="G1004" s="662">
        <v>37</v>
      </c>
      <c r="H1004" s="662">
        <v>6.4</v>
      </c>
      <c r="I1004" s="662">
        <v>138</v>
      </c>
      <c r="J1004" s="662">
        <v>14.8</v>
      </c>
      <c r="K1004" s="662">
        <v>13</v>
      </c>
      <c r="L1004" s="662">
        <v>18</v>
      </c>
      <c r="M1004" s="662" t="s">
        <v>22</v>
      </c>
      <c r="N1004" s="662" t="s">
        <v>2746</v>
      </c>
      <c r="O1004" s="662">
        <v>54937</v>
      </c>
      <c r="P1004" s="662" t="s">
        <v>22</v>
      </c>
      <c r="Q1004" s="667">
        <f t="shared" si="177"/>
        <v>37.106667000000002</v>
      </c>
      <c r="R1004" s="667">
        <f t="shared" si="178"/>
        <v>138.246667</v>
      </c>
      <c r="T1004" s="668" t="s">
        <v>4605</v>
      </c>
      <c r="U1004" s="668" t="s">
        <v>4605</v>
      </c>
      <c r="V1004" s="668" t="s">
        <v>4605</v>
      </c>
      <c r="W1004" s="668" t="s">
        <v>22</v>
      </c>
      <c r="X1004" s="668" t="s">
        <v>22</v>
      </c>
      <c r="Y1004" s="668" t="s">
        <v>4605</v>
      </c>
      <c r="Z1004" s="668" t="s">
        <v>22</v>
      </c>
      <c r="AB1004" s="662" t="str">
        <f t="shared" si="168"/>
        <v>昭49.11.1</v>
      </c>
      <c r="AC1004" s="662" t="str">
        <f t="shared" si="169"/>
        <v>昭53.3.11</v>
      </c>
      <c r="AD1004" s="662" t="str">
        <f t="shared" si="172"/>
        <v>#</v>
      </c>
      <c r="AE1004" s="662" t="str">
        <f t="shared" si="170"/>
        <v>昭53.3.11</v>
      </c>
      <c r="AF1004" s="662" t="str">
        <f t="shared" si="173"/>
        <v>昭53.3.11</v>
      </c>
      <c r="AG1004" s="662" t="str">
        <f t="shared" si="174"/>
        <v/>
      </c>
      <c r="AH1004" s="662">
        <f t="shared" si="171"/>
        <v>8</v>
      </c>
      <c r="AI1004" s="662" t="str">
        <f t="shared" si="175"/>
        <v>54</v>
      </c>
      <c r="AJ1004" s="662" t="str">
        <f t="shared" si="176"/>
        <v>54_高田</v>
      </c>
      <c r="AK1004" s="693" t="str">
        <f>IFERROR(VLOOKUP(AJ1004,観測点コードリスト!$L$2:$N$1665,3,FALSE),"")</f>
        <v>47612</v>
      </c>
    </row>
    <row r="1005" spans="1:37">
      <c r="A1005" s="662" t="s">
        <v>2641</v>
      </c>
      <c r="B1005" s="662">
        <v>54661</v>
      </c>
      <c r="C1005" s="662" t="s">
        <v>17</v>
      </c>
      <c r="D1005" s="662" t="s">
        <v>2747</v>
      </c>
      <c r="E1005" s="662" t="s">
        <v>2748</v>
      </c>
      <c r="F1005" s="662" t="s">
        <v>2749</v>
      </c>
      <c r="G1005" s="662">
        <v>37</v>
      </c>
      <c r="H1005" s="662">
        <v>6.4</v>
      </c>
      <c r="I1005" s="662">
        <v>138</v>
      </c>
      <c r="J1005" s="662">
        <v>27.4</v>
      </c>
      <c r="K1005" s="662">
        <v>126</v>
      </c>
      <c r="L1005" s="662">
        <v>6.5</v>
      </c>
      <c r="M1005" s="662">
        <v>3.5</v>
      </c>
      <c r="N1005" s="662" t="s">
        <v>2167</v>
      </c>
      <c r="O1005" s="662">
        <v>54940</v>
      </c>
      <c r="P1005" s="662" t="s">
        <v>40</v>
      </c>
      <c r="Q1005" s="667">
        <f t="shared" si="177"/>
        <v>37.106667000000002</v>
      </c>
      <c r="R1005" s="667">
        <f t="shared" si="178"/>
        <v>138.45666700000001</v>
      </c>
      <c r="T1005" s="668" t="s">
        <v>4605</v>
      </c>
      <c r="U1005" s="668" t="s">
        <v>4605</v>
      </c>
      <c r="V1005" s="668" t="s">
        <v>4605</v>
      </c>
      <c r="W1005" s="668" t="s">
        <v>22</v>
      </c>
      <c r="X1005" s="668" t="s">
        <v>22</v>
      </c>
      <c r="Y1005" s="668" t="s">
        <v>22</v>
      </c>
      <c r="Z1005" s="668" t="s">
        <v>22</v>
      </c>
      <c r="AB1005" s="662" t="str">
        <f t="shared" si="168"/>
        <v>昭49.11.1</v>
      </c>
      <c r="AC1005" s="662" t="str">
        <f t="shared" si="169"/>
        <v>昭53.11.15</v>
      </c>
      <c r="AD1005" s="662" t="str">
        <f t="shared" si="172"/>
        <v>#</v>
      </c>
      <c r="AE1005" s="662" t="str">
        <f t="shared" si="170"/>
        <v>昭53.11.15</v>
      </c>
      <c r="AF1005" s="662" t="str">
        <f t="shared" si="173"/>
        <v>昭53.11.15</v>
      </c>
      <c r="AG1005" s="662" t="str">
        <f t="shared" si="174"/>
        <v/>
      </c>
      <c r="AH1005" s="662">
        <f t="shared" si="171"/>
        <v>9</v>
      </c>
      <c r="AI1005" s="662" t="str">
        <f t="shared" si="175"/>
        <v>54</v>
      </c>
      <c r="AJ1005" s="662" t="str">
        <f t="shared" si="176"/>
        <v>54_安塚</v>
      </c>
      <c r="AK1005" s="693" t="str">
        <f>IFERROR(VLOOKUP(AJ1005,観測点コードリスト!$L$2:$N$1665,3,FALSE),"")</f>
        <v>0536</v>
      </c>
    </row>
    <row r="1006" spans="1:37" hidden="1">
      <c r="A1006" s="662" t="s">
        <v>2641</v>
      </c>
      <c r="B1006" s="662">
        <v>54666</v>
      </c>
      <c r="C1006" s="662" t="s">
        <v>72</v>
      </c>
      <c r="D1006" s="662" t="s">
        <v>2750</v>
      </c>
      <c r="E1006" s="662" t="s">
        <v>2751</v>
      </c>
      <c r="F1006" s="662" t="s">
        <v>2752</v>
      </c>
      <c r="G1006" s="662">
        <v>37</v>
      </c>
      <c r="H1006" s="662">
        <v>12</v>
      </c>
      <c r="I1006" s="662">
        <v>138</v>
      </c>
      <c r="J1006" s="662">
        <v>31</v>
      </c>
      <c r="K1006" s="662">
        <v>206</v>
      </c>
      <c r="L1006" s="662" t="s">
        <v>22</v>
      </c>
      <c r="M1006" s="662" t="s">
        <v>22</v>
      </c>
      <c r="N1006" s="662" t="s">
        <v>1036</v>
      </c>
      <c r="O1006" s="662" t="s">
        <v>22</v>
      </c>
      <c r="P1006" s="662" t="s">
        <v>22</v>
      </c>
      <c r="Q1006" s="667">
        <f t="shared" si="177"/>
        <v>37.200000000000003</v>
      </c>
      <c r="R1006" s="667">
        <f t="shared" si="178"/>
        <v>138.51666700000001</v>
      </c>
      <c r="T1006" s="668" t="s">
        <v>4605</v>
      </c>
      <c r="U1006" s="668" t="s">
        <v>22</v>
      </c>
      <c r="V1006" s="668" t="s">
        <v>22</v>
      </c>
      <c r="W1006" s="668" t="s">
        <v>22</v>
      </c>
      <c r="X1006" s="668" t="s">
        <v>22</v>
      </c>
      <c r="Y1006" s="668" t="s">
        <v>22</v>
      </c>
      <c r="Z1006" s="668" t="s">
        <v>22</v>
      </c>
      <c r="AB1006" s="662" t="str">
        <f t="shared" si="168"/>
        <v>昭60.6.14</v>
      </c>
      <c r="AC1006" s="662" t="str">
        <f t="shared" si="169"/>
        <v>昭60.6.14</v>
      </c>
      <c r="AD1006" s="662" t="str">
        <f t="shared" si="172"/>
        <v>昭</v>
      </c>
      <c r="AE1006" s="662" t="str">
        <f t="shared" si="170"/>
        <v>昭60.6.14</v>
      </c>
      <c r="AF1006" s="662" t="str">
        <f t="shared" si="173"/>
        <v>昭60.6.14</v>
      </c>
      <c r="AG1006" s="662" t="str">
        <f t="shared" si="174"/>
        <v/>
      </c>
      <c r="AH1006" s="662">
        <f t="shared" si="171"/>
        <v>8</v>
      </c>
      <c r="AI1006" s="662" t="str">
        <f t="shared" si="175"/>
        <v>54</v>
      </c>
      <c r="AJ1006" s="662" t="str">
        <f t="shared" si="176"/>
        <v>54_川谷</v>
      </c>
      <c r="AK1006" s="693" t="str">
        <f>IFERROR(VLOOKUP(AJ1006,観測点コードリスト!$L$2:$N$1665,3,FALSE),"")</f>
        <v>1426</v>
      </c>
    </row>
    <row r="1007" spans="1:37" ht="18.75" hidden="1" customHeight="1">
      <c r="A1007" s="662" t="s">
        <v>2641</v>
      </c>
      <c r="B1007" s="662">
        <v>54671</v>
      </c>
      <c r="C1007" s="662" t="s">
        <v>72</v>
      </c>
      <c r="D1007" s="662" t="s">
        <v>2753</v>
      </c>
      <c r="E1007" s="662" t="s">
        <v>2754</v>
      </c>
      <c r="F1007" s="662" t="s">
        <v>2755</v>
      </c>
      <c r="G1007" s="662">
        <v>37</v>
      </c>
      <c r="H1007" s="662">
        <v>7.9</v>
      </c>
      <c r="I1007" s="662">
        <v>138</v>
      </c>
      <c r="J1007" s="662">
        <v>36.4</v>
      </c>
      <c r="K1007" s="662">
        <v>210</v>
      </c>
      <c r="L1007" s="662" t="s">
        <v>22</v>
      </c>
      <c r="M1007" s="662" t="s">
        <v>22</v>
      </c>
      <c r="N1007" s="662" t="s">
        <v>2735</v>
      </c>
      <c r="O1007" s="662" t="s">
        <v>22</v>
      </c>
      <c r="P1007" s="662" t="s">
        <v>22</v>
      </c>
      <c r="Q1007" s="667">
        <f t="shared" si="177"/>
        <v>37.131667</v>
      </c>
      <c r="R1007" s="667">
        <f t="shared" si="178"/>
        <v>138.60666699999999</v>
      </c>
      <c r="T1007" s="668" t="s">
        <v>4605</v>
      </c>
      <c r="U1007" s="668" t="s">
        <v>22</v>
      </c>
      <c r="V1007" s="668" t="s">
        <v>22</v>
      </c>
      <c r="W1007" s="668" t="s">
        <v>22</v>
      </c>
      <c r="X1007" s="668" t="s">
        <v>22</v>
      </c>
      <c r="Y1007" s="668" t="s">
        <v>22</v>
      </c>
      <c r="Z1007" s="668" t="s">
        <v>22</v>
      </c>
      <c r="AB1007" s="662" t="str">
        <f t="shared" si="168"/>
        <v>昭52.6.21</v>
      </c>
      <c r="AC1007" s="662" t="str">
        <f t="shared" si="169"/>
        <v>昭52.6.21</v>
      </c>
      <c r="AD1007" s="662" t="str">
        <f t="shared" si="172"/>
        <v>昭</v>
      </c>
      <c r="AE1007" s="662" t="str">
        <f t="shared" si="170"/>
        <v>昭52.6.21</v>
      </c>
      <c r="AF1007" s="662" t="str">
        <f t="shared" si="173"/>
        <v>昭52.6.21</v>
      </c>
      <c r="AG1007" s="662" t="str">
        <f t="shared" si="174"/>
        <v/>
      </c>
      <c r="AH1007" s="662">
        <f t="shared" si="171"/>
        <v>8</v>
      </c>
      <c r="AI1007" s="662" t="str">
        <f t="shared" si="175"/>
        <v>54</v>
      </c>
      <c r="AJ1007" s="662" t="str">
        <f t="shared" si="176"/>
        <v>54_松代</v>
      </c>
      <c r="AK1007" s="693" t="str">
        <f>IFERROR(VLOOKUP(AJ1007,観測点コードリスト!$L$2:$N$1665,3,FALSE),"")</f>
        <v>1155</v>
      </c>
    </row>
    <row r="1008" spans="1:37">
      <c r="A1008" s="662" t="s">
        <v>2641</v>
      </c>
      <c r="B1008" s="662">
        <v>54676</v>
      </c>
      <c r="C1008" s="662" t="s">
        <v>17</v>
      </c>
      <c r="D1008" s="662" t="s">
        <v>2756</v>
      </c>
      <c r="E1008" s="662" t="s">
        <v>2757</v>
      </c>
      <c r="F1008" s="662" t="s">
        <v>2758</v>
      </c>
      <c r="G1008" s="662">
        <v>37</v>
      </c>
      <c r="H1008" s="662">
        <v>8.6</v>
      </c>
      <c r="I1008" s="662">
        <v>138</v>
      </c>
      <c r="J1008" s="662">
        <v>43.6</v>
      </c>
      <c r="K1008" s="662">
        <v>170</v>
      </c>
      <c r="L1008" s="662">
        <v>10</v>
      </c>
      <c r="M1008" s="662">
        <v>4.5</v>
      </c>
      <c r="N1008" s="662" t="s">
        <v>2050</v>
      </c>
      <c r="O1008" s="662">
        <v>54945</v>
      </c>
      <c r="P1008" s="662" t="s">
        <v>40</v>
      </c>
      <c r="Q1008" s="667">
        <f t="shared" si="177"/>
        <v>37.143332999999998</v>
      </c>
      <c r="R1008" s="667">
        <f t="shared" si="178"/>
        <v>138.72666699999999</v>
      </c>
      <c r="T1008" s="668" t="s">
        <v>4605</v>
      </c>
      <c r="U1008" s="668" t="s">
        <v>4605</v>
      </c>
      <c r="V1008" s="668" t="s">
        <v>4605</v>
      </c>
      <c r="W1008" s="668" t="s">
        <v>22</v>
      </c>
      <c r="X1008" s="668" t="s">
        <v>22</v>
      </c>
      <c r="Y1008" s="668" t="s">
        <v>22</v>
      </c>
      <c r="Z1008" s="668" t="s">
        <v>22</v>
      </c>
      <c r="AB1008" s="662" t="str">
        <f t="shared" si="168"/>
        <v>昭49.11.1</v>
      </c>
      <c r="AC1008" s="662" t="str">
        <f t="shared" si="169"/>
        <v>昭53.11.16</v>
      </c>
      <c r="AD1008" s="662" t="str">
        <f t="shared" si="172"/>
        <v>#</v>
      </c>
      <c r="AE1008" s="662" t="str">
        <f t="shared" si="170"/>
        <v>昭53.11.16</v>
      </c>
      <c r="AF1008" s="662" t="str">
        <f t="shared" si="173"/>
        <v>昭53.11.16</v>
      </c>
      <c r="AG1008" s="662" t="str">
        <f t="shared" si="174"/>
        <v/>
      </c>
      <c r="AH1008" s="662">
        <f t="shared" si="171"/>
        <v>9</v>
      </c>
      <c r="AI1008" s="662" t="str">
        <f t="shared" si="175"/>
        <v>54</v>
      </c>
      <c r="AJ1008" s="662" t="str">
        <f t="shared" si="176"/>
        <v>54_十日町</v>
      </c>
      <c r="AK1008" s="693" t="str">
        <f>IFERROR(VLOOKUP(AJ1008,観測点コードリスト!$L$2:$N$1665,3,FALSE),"")</f>
        <v>0537</v>
      </c>
    </row>
    <row r="1009" spans="1:37">
      <c r="A1009" s="662" t="s">
        <v>2641</v>
      </c>
      <c r="B1009" s="662">
        <v>54711</v>
      </c>
      <c r="C1009" s="662" t="s">
        <v>17</v>
      </c>
      <c r="D1009" s="662" t="s">
        <v>2759</v>
      </c>
      <c r="E1009" s="662" t="s">
        <v>2760</v>
      </c>
      <c r="F1009" s="662" t="s">
        <v>2761</v>
      </c>
      <c r="G1009" s="662">
        <v>37</v>
      </c>
      <c r="H1009" s="662">
        <v>2.6</v>
      </c>
      <c r="I1009" s="662">
        <v>137</v>
      </c>
      <c r="J1009" s="662">
        <v>52.5</v>
      </c>
      <c r="K1009" s="662">
        <v>8</v>
      </c>
      <c r="L1009" s="662">
        <v>10</v>
      </c>
      <c r="M1009" s="662">
        <v>2.5</v>
      </c>
      <c r="N1009" s="662" t="s">
        <v>2249</v>
      </c>
      <c r="O1009" s="662" t="s">
        <v>22</v>
      </c>
      <c r="P1009" s="662" t="s">
        <v>40</v>
      </c>
      <c r="Q1009" s="667">
        <f t="shared" si="177"/>
        <v>37.043332999999997</v>
      </c>
      <c r="R1009" s="667">
        <f t="shared" si="178"/>
        <v>137.875</v>
      </c>
      <c r="T1009" s="668" t="s">
        <v>4605</v>
      </c>
      <c r="U1009" s="668" t="s">
        <v>4605</v>
      </c>
      <c r="V1009" s="668" t="s">
        <v>4605</v>
      </c>
      <c r="W1009" s="668" t="s">
        <v>22</v>
      </c>
      <c r="X1009" s="668" t="s">
        <v>22</v>
      </c>
      <c r="Y1009" s="668" t="s">
        <v>22</v>
      </c>
      <c r="Z1009" s="668" t="s">
        <v>22</v>
      </c>
      <c r="AB1009" s="662" t="str">
        <f t="shared" si="168"/>
        <v>昭49.11.1</v>
      </c>
      <c r="AC1009" s="662" t="str">
        <f t="shared" si="169"/>
        <v>昭53.11.13</v>
      </c>
      <c r="AD1009" s="662" t="str">
        <f t="shared" si="172"/>
        <v>#</v>
      </c>
      <c r="AE1009" s="662" t="str">
        <f t="shared" si="170"/>
        <v>昭53.11.13</v>
      </c>
      <c r="AF1009" s="662" t="str">
        <f t="shared" si="173"/>
        <v>昭53.11.13</v>
      </c>
      <c r="AG1009" s="662" t="str">
        <f t="shared" si="174"/>
        <v/>
      </c>
      <c r="AH1009" s="662">
        <f t="shared" si="171"/>
        <v>9</v>
      </c>
      <c r="AI1009" s="662" t="str">
        <f t="shared" si="175"/>
        <v>54</v>
      </c>
      <c r="AJ1009" s="662" t="str">
        <f t="shared" si="176"/>
        <v>54_糸魚川</v>
      </c>
      <c r="AK1009" s="693" t="str">
        <f>IFERROR(VLOOKUP(AJ1009,観測点コードリスト!$L$2:$N$1665,3,FALSE),"")</f>
        <v>0539</v>
      </c>
    </row>
    <row r="1010" spans="1:37">
      <c r="A1010" s="662" t="s">
        <v>2641</v>
      </c>
      <c r="B1010" s="662">
        <v>54721</v>
      </c>
      <c r="C1010" s="662" t="s">
        <v>17</v>
      </c>
      <c r="D1010" s="662" t="s">
        <v>2762</v>
      </c>
      <c r="E1010" s="662" t="s">
        <v>2763</v>
      </c>
      <c r="F1010" s="662" t="s">
        <v>2764</v>
      </c>
      <c r="G1010" s="662">
        <v>37</v>
      </c>
      <c r="H1010" s="662">
        <v>5</v>
      </c>
      <c r="I1010" s="662">
        <v>138</v>
      </c>
      <c r="J1010" s="662">
        <v>1.4</v>
      </c>
      <c r="K1010" s="662">
        <v>55</v>
      </c>
      <c r="L1010" s="662">
        <v>10.199999999999999</v>
      </c>
      <c r="M1010" s="662">
        <v>3.5</v>
      </c>
      <c r="N1010" s="662" t="s">
        <v>2249</v>
      </c>
      <c r="O1010" s="662">
        <v>54950</v>
      </c>
      <c r="P1010" s="662" t="s">
        <v>40</v>
      </c>
      <c r="Q1010" s="667">
        <f t="shared" si="177"/>
        <v>37.083333000000003</v>
      </c>
      <c r="R1010" s="667">
        <f t="shared" si="178"/>
        <v>138.02333300000001</v>
      </c>
      <c r="T1010" s="668" t="s">
        <v>4605</v>
      </c>
      <c r="U1010" s="668" t="s">
        <v>4605</v>
      </c>
      <c r="V1010" s="668" t="s">
        <v>4605</v>
      </c>
      <c r="W1010" s="668" t="s">
        <v>22</v>
      </c>
      <c r="X1010" s="668" t="s">
        <v>22</v>
      </c>
      <c r="Y1010" s="668" t="s">
        <v>22</v>
      </c>
      <c r="Z1010" s="668" t="s">
        <v>22</v>
      </c>
      <c r="AB1010" s="662" t="str">
        <f t="shared" si="168"/>
        <v>昭49.11.1</v>
      </c>
      <c r="AC1010" s="662" t="str">
        <f t="shared" si="169"/>
        <v>昭53.11.13</v>
      </c>
      <c r="AD1010" s="662" t="str">
        <f t="shared" si="172"/>
        <v>#</v>
      </c>
      <c r="AE1010" s="662" t="str">
        <f t="shared" si="170"/>
        <v>昭53.11.13</v>
      </c>
      <c r="AF1010" s="662" t="str">
        <f t="shared" si="173"/>
        <v>昭53.11.13</v>
      </c>
      <c r="AG1010" s="662" t="str">
        <f t="shared" si="174"/>
        <v/>
      </c>
      <c r="AH1010" s="662">
        <f t="shared" si="171"/>
        <v>9</v>
      </c>
      <c r="AI1010" s="662" t="str">
        <f t="shared" si="175"/>
        <v>54</v>
      </c>
      <c r="AJ1010" s="662" t="str">
        <f t="shared" si="176"/>
        <v>54_能生</v>
      </c>
      <c r="AK1010" s="693" t="str">
        <f>IFERROR(VLOOKUP(AJ1010,観測点コードリスト!$L$2:$N$1665,3,FALSE),"")</f>
        <v>0540</v>
      </c>
    </row>
    <row r="1011" spans="1:37" hidden="1">
      <c r="A1011" s="662" t="s">
        <v>2641</v>
      </c>
      <c r="B1011" s="662">
        <v>54737</v>
      </c>
      <c r="C1011" s="662" t="s">
        <v>72</v>
      </c>
      <c r="D1011" s="662" t="s">
        <v>2765</v>
      </c>
      <c r="E1011" s="662" t="s">
        <v>2766</v>
      </c>
      <c r="F1011" s="662" t="s">
        <v>2767</v>
      </c>
      <c r="G1011" s="662">
        <v>37</v>
      </c>
      <c r="H1011" s="662">
        <v>1.8</v>
      </c>
      <c r="I1011" s="662">
        <v>138</v>
      </c>
      <c r="J1011" s="662">
        <v>20.6</v>
      </c>
      <c r="K1011" s="662">
        <v>255</v>
      </c>
      <c r="L1011" s="662" t="s">
        <v>22</v>
      </c>
      <c r="M1011" s="662" t="s">
        <v>22</v>
      </c>
      <c r="N1011" s="662" t="s">
        <v>1036</v>
      </c>
      <c r="O1011" s="662" t="s">
        <v>22</v>
      </c>
      <c r="P1011" s="662" t="s">
        <v>22</v>
      </c>
      <c r="Q1011" s="667">
        <f t="shared" si="177"/>
        <v>37.03</v>
      </c>
      <c r="R1011" s="667">
        <f t="shared" si="178"/>
        <v>138.343333</v>
      </c>
      <c r="T1011" s="668" t="s">
        <v>4605</v>
      </c>
      <c r="U1011" s="668" t="s">
        <v>22</v>
      </c>
      <c r="V1011" s="668" t="s">
        <v>22</v>
      </c>
      <c r="W1011" s="668" t="s">
        <v>22</v>
      </c>
      <c r="X1011" s="668" t="s">
        <v>22</v>
      </c>
      <c r="Y1011" s="668" t="s">
        <v>22</v>
      </c>
      <c r="Z1011" s="668" t="s">
        <v>22</v>
      </c>
      <c r="AB1011" s="662" t="str">
        <f t="shared" si="168"/>
        <v>昭60.6.14</v>
      </c>
      <c r="AC1011" s="662" t="str">
        <f t="shared" si="169"/>
        <v>昭60.6.14</v>
      </c>
      <c r="AD1011" s="662" t="str">
        <f t="shared" si="172"/>
        <v>昭</v>
      </c>
      <c r="AE1011" s="662" t="str">
        <f t="shared" si="170"/>
        <v>昭60.6.14</v>
      </c>
      <c r="AF1011" s="662" t="str">
        <f t="shared" si="173"/>
        <v>昭60.6.14</v>
      </c>
      <c r="AG1011" s="662" t="str">
        <f t="shared" si="174"/>
        <v/>
      </c>
      <c r="AH1011" s="662">
        <f t="shared" si="171"/>
        <v>8</v>
      </c>
      <c r="AI1011" s="662" t="str">
        <f t="shared" si="175"/>
        <v>54</v>
      </c>
      <c r="AJ1011" s="662" t="str">
        <f t="shared" si="176"/>
        <v>54_筒方</v>
      </c>
      <c r="AK1011" s="693" t="str">
        <f>IFERROR(VLOOKUP(AJ1011,観測点コードリスト!$L$2:$N$1665,3,FALSE),"")</f>
        <v>1427</v>
      </c>
    </row>
    <row r="1012" spans="1:37" hidden="1">
      <c r="A1012" s="662" t="s">
        <v>2641</v>
      </c>
      <c r="B1012" s="662">
        <v>54761</v>
      </c>
      <c r="C1012" s="662" t="s">
        <v>72</v>
      </c>
      <c r="D1012" s="662" t="s">
        <v>2768</v>
      </c>
      <c r="E1012" s="662" t="s">
        <v>2769</v>
      </c>
      <c r="F1012" s="662" t="s">
        <v>2770</v>
      </c>
      <c r="G1012" s="662">
        <v>37</v>
      </c>
      <c r="H1012" s="662">
        <v>2.2999999999999998</v>
      </c>
      <c r="I1012" s="662">
        <v>138</v>
      </c>
      <c r="J1012" s="662">
        <v>50.8</v>
      </c>
      <c r="K1012" s="662">
        <v>195</v>
      </c>
      <c r="L1012" s="662" t="s">
        <v>22</v>
      </c>
      <c r="M1012" s="662" t="s">
        <v>22</v>
      </c>
      <c r="N1012" s="662" t="s">
        <v>2201</v>
      </c>
      <c r="O1012" s="662" t="s">
        <v>22</v>
      </c>
      <c r="P1012" s="662" t="s">
        <v>22</v>
      </c>
      <c r="Q1012" s="667">
        <f t="shared" si="177"/>
        <v>37.038333000000002</v>
      </c>
      <c r="R1012" s="667">
        <f t="shared" si="178"/>
        <v>138.846667</v>
      </c>
      <c r="T1012" s="668" t="s">
        <v>4605</v>
      </c>
      <c r="U1012" s="668" t="s">
        <v>22</v>
      </c>
      <c r="V1012" s="668" t="s">
        <v>22</v>
      </c>
      <c r="W1012" s="668" t="s">
        <v>22</v>
      </c>
      <c r="X1012" s="668" t="s">
        <v>22</v>
      </c>
      <c r="Y1012" s="668" t="s">
        <v>22</v>
      </c>
      <c r="Z1012" s="668" t="s">
        <v>22</v>
      </c>
      <c r="AB1012" s="662" t="str">
        <f t="shared" si="168"/>
        <v>昭58.6.14</v>
      </c>
      <c r="AC1012" s="662" t="str">
        <f t="shared" si="169"/>
        <v>昭58.6.14</v>
      </c>
      <c r="AD1012" s="662" t="str">
        <f t="shared" si="172"/>
        <v>昭</v>
      </c>
      <c r="AE1012" s="662" t="str">
        <f t="shared" si="170"/>
        <v>昭58.6.14</v>
      </c>
      <c r="AF1012" s="662" t="str">
        <f t="shared" si="173"/>
        <v>昭58.6.14</v>
      </c>
      <c r="AG1012" s="662" t="str">
        <f t="shared" si="174"/>
        <v/>
      </c>
      <c r="AH1012" s="662">
        <f t="shared" si="171"/>
        <v>8</v>
      </c>
      <c r="AI1012" s="662" t="str">
        <f t="shared" si="175"/>
        <v>54</v>
      </c>
      <c r="AJ1012" s="662" t="str">
        <f t="shared" si="176"/>
        <v>54_塩沢</v>
      </c>
      <c r="AK1012" s="693" t="str">
        <f>IFERROR(VLOOKUP(AJ1012,観測点コードリスト!$L$2:$N$1665,3,FALSE),"")</f>
        <v>1395</v>
      </c>
    </row>
    <row r="1013" spans="1:37">
      <c r="A1013" s="662" t="s">
        <v>2641</v>
      </c>
      <c r="B1013" s="662">
        <v>54816</v>
      </c>
      <c r="C1013" s="662" t="s">
        <v>17</v>
      </c>
      <c r="D1013" s="662" t="s">
        <v>2771</v>
      </c>
      <c r="E1013" s="662" t="s">
        <v>2772</v>
      </c>
      <c r="F1013" s="662" t="s">
        <v>2773</v>
      </c>
      <c r="G1013" s="662">
        <v>36</v>
      </c>
      <c r="H1013" s="662">
        <v>56</v>
      </c>
      <c r="I1013" s="662">
        <v>138</v>
      </c>
      <c r="J1013" s="662">
        <v>13.3</v>
      </c>
      <c r="K1013" s="662">
        <v>350</v>
      </c>
      <c r="L1013" s="662">
        <v>10</v>
      </c>
      <c r="M1013" s="662">
        <v>4.3</v>
      </c>
      <c r="N1013" s="662" t="s">
        <v>2774</v>
      </c>
      <c r="O1013" s="662">
        <v>54955</v>
      </c>
      <c r="P1013" s="662" t="s">
        <v>40</v>
      </c>
      <c r="Q1013" s="667">
        <f t="shared" si="177"/>
        <v>36.933332999999998</v>
      </c>
      <c r="R1013" s="667">
        <f t="shared" si="178"/>
        <v>138.221667</v>
      </c>
      <c r="T1013" s="668" t="s">
        <v>4605</v>
      </c>
      <c r="U1013" s="668" t="s">
        <v>4605</v>
      </c>
      <c r="V1013" s="668" t="s">
        <v>4605</v>
      </c>
      <c r="W1013" s="668" t="s">
        <v>22</v>
      </c>
      <c r="X1013" s="668" t="s">
        <v>22</v>
      </c>
      <c r="Y1013" s="668" t="s">
        <v>22</v>
      </c>
      <c r="Z1013" s="668" t="s">
        <v>22</v>
      </c>
      <c r="AB1013" s="662" t="str">
        <f t="shared" si="168"/>
        <v>昭50.5.14</v>
      </c>
      <c r="AC1013" s="662" t="str">
        <f t="shared" si="169"/>
        <v>昭53.11.14</v>
      </c>
      <c r="AD1013" s="662" t="str">
        <f t="shared" si="172"/>
        <v>(</v>
      </c>
      <c r="AE1013" s="662" t="str">
        <f t="shared" si="170"/>
        <v>(昭50.5.14)昭53.11.14</v>
      </c>
      <c r="AF1013" s="662" t="str">
        <f t="shared" si="173"/>
        <v>昭50.5.14)昭53.11.14</v>
      </c>
      <c r="AG1013" s="662">
        <f t="shared" si="174"/>
        <v>9</v>
      </c>
      <c r="AH1013" s="662">
        <f t="shared" si="171"/>
        <v>18</v>
      </c>
      <c r="AI1013" s="662" t="str">
        <f t="shared" si="175"/>
        <v>54</v>
      </c>
      <c r="AJ1013" s="662" t="str">
        <f t="shared" si="176"/>
        <v>54_関山</v>
      </c>
      <c r="AK1013" s="693" t="str">
        <f>IFERROR(VLOOKUP(AJ1013,観測点コードリスト!$L$2:$N$1665,3,FALSE),"")</f>
        <v>0998</v>
      </c>
    </row>
    <row r="1014" spans="1:37">
      <c r="A1014" s="662" t="s">
        <v>2641</v>
      </c>
      <c r="B1014" s="662">
        <v>54836</v>
      </c>
      <c r="C1014" s="662" t="s">
        <v>17</v>
      </c>
      <c r="D1014" s="662" t="s">
        <v>2775</v>
      </c>
      <c r="E1014" s="662" t="s">
        <v>2776</v>
      </c>
      <c r="F1014" s="662" t="s">
        <v>2777</v>
      </c>
      <c r="G1014" s="662">
        <v>36</v>
      </c>
      <c r="H1014" s="662">
        <v>59.8</v>
      </c>
      <c r="I1014" s="662">
        <v>138</v>
      </c>
      <c r="J1014" s="662">
        <v>41</v>
      </c>
      <c r="K1014" s="662">
        <v>452</v>
      </c>
      <c r="L1014" s="662">
        <v>10</v>
      </c>
      <c r="M1014" s="662">
        <v>4.9000000000000004</v>
      </c>
      <c r="N1014" s="662" t="s">
        <v>2050</v>
      </c>
      <c r="O1014" s="662">
        <v>54965</v>
      </c>
      <c r="P1014" s="662" t="s">
        <v>40</v>
      </c>
      <c r="Q1014" s="667">
        <f t="shared" si="177"/>
        <v>36.996667000000002</v>
      </c>
      <c r="R1014" s="667">
        <f t="shared" si="178"/>
        <v>138.683333</v>
      </c>
      <c r="T1014" s="668" t="s">
        <v>4605</v>
      </c>
      <c r="U1014" s="668" t="s">
        <v>4605</v>
      </c>
      <c r="V1014" s="668" t="s">
        <v>4605</v>
      </c>
      <c r="W1014" s="668" t="s">
        <v>22</v>
      </c>
      <c r="X1014" s="668" t="s">
        <v>22</v>
      </c>
      <c r="Y1014" s="668" t="s">
        <v>22</v>
      </c>
      <c r="Z1014" s="668" t="s">
        <v>22</v>
      </c>
      <c r="AB1014" s="662" t="str">
        <f t="shared" si="168"/>
        <v>昭49.11.1</v>
      </c>
      <c r="AC1014" s="662" t="str">
        <f t="shared" si="169"/>
        <v>昭53.11.16</v>
      </c>
      <c r="AD1014" s="662" t="str">
        <f t="shared" si="172"/>
        <v>#</v>
      </c>
      <c r="AE1014" s="662" t="str">
        <f t="shared" si="170"/>
        <v>昭53.11.16</v>
      </c>
      <c r="AF1014" s="662" t="str">
        <f t="shared" si="173"/>
        <v>昭53.11.16</v>
      </c>
      <c r="AG1014" s="662" t="str">
        <f t="shared" si="174"/>
        <v/>
      </c>
      <c r="AH1014" s="662">
        <f t="shared" si="171"/>
        <v>9</v>
      </c>
      <c r="AI1014" s="662" t="str">
        <f t="shared" si="175"/>
        <v>54</v>
      </c>
      <c r="AJ1014" s="662" t="str">
        <f t="shared" si="176"/>
        <v>54_津南</v>
      </c>
      <c r="AK1014" s="693" t="str">
        <f>IFERROR(VLOOKUP(AJ1014,観測点コードリスト!$L$2:$N$1665,3,FALSE),"")</f>
        <v>0543</v>
      </c>
    </row>
    <row r="1015" spans="1:37">
      <c r="A1015" s="662" t="s">
        <v>2641</v>
      </c>
      <c r="B1015" s="662">
        <v>54841</v>
      </c>
      <c r="C1015" s="662" t="s">
        <v>17</v>
      </c>
      <c r="D1015" s="662" t="s">
        <v>1083</v>
      </c>
      <c r="E1015" s="662" t="s">
        <v>1084</v>
      </c>
      <c r="F1015" s="662" t="s">
        <v>2778</v>
      </c>
      <c r="G1015" s="662">
        <v>36</v>
      </c>
      <c r="H1015" s="662">
        <v>56.5</v>
      </c>
      <c r="I1015" s="662">
        <v>138</v>
      </c>
      <c r="J1015" s="662">
        <v>48.6</v>
      </c>
      <c r="K1015" s="662">
        <v>340</v>
      </c>
      <c r="L1015" s="662">
        <v>10</v>
      </c>
      <c r="M1015" s="662">
        <v>4</v>
      </c>
      <c r="N1015" s="662" t="s">
        <v>2779</v>
      </c>
      <c r="O1015" s="662">
        <v>54960</v>
      </c>
      <c r="P1015" s="662" t="s">
        <v>40</v>
      </c>
      <c r="Q1015" s="667">
        <f t="shared" si="177"/>
        <v>36.941667000000002</v>
      </c>
      <c r="R1015" s="667">
        <f t="shared" si="178"/>
        <v>138.81</v>
      </c>
      <c r="T1015" s="668" t="s">
        <v>4605</v>
      </c>
      <c r="U1015" s="668" t="s">
        <v>4605</v>
      </c>
      <c r="V1015" s="668" t="s">
        <v>4605</v>
      </c>
      <c r="W1015" s="668" t="s">
        <v>22</v>
      </c>
      <c r="X1015" s="668" t="s">
        <v>22</v>
      </c>
      <c r="Y1015" s="668" t="s">
        <v>22</v>
      </c>
      <c r="Z1015" s="668" t="s">
        <v>22</v>
      </c>
      <c r="AB1015" s="662" t="str">
        <f t="shared" si="168"/>
        <v>昭49.11.1</v>
      </c>
      <c r="AC1015" s="662" t="str">
        <f t="shared" si="169"/>
        <v>昭53.11.18</v>
      </c>
      <c r="AD1015" s="662" t="str">
        <f t="shared" si="172"/>
        <v>#</v>
      </c>
      <c r="AE1015" s="662" t="str">
        <f t="shared" si="170"/>
        <v>昭53.11.18</v>
      </c>
      <c r="AF1015" s="662" t="str">
        <f t="shared" si="173"/>
        <v>昭53.11.18</v>
      </c>
      <c r="AG1015" s="662" t="str">
        <f t="shared" si="174"/>
        <v/>
      </c>
      <c r="AH1015" s="662">
        <f t="shared" si="171"/>
        <v>9</v>
      </c>
      <c r="AI1015" s="662" t="str">
        <f t="shared" si="175"/>
        <v>54</v>
      </c>
      <c r="AJ1015" s="662" t="str">
        <f t="shared" si="176"/>
        <v>54_湯沢</v>
      </c>
      <c r="AK1015" s="693" t="str">
        <f>IFERROR(VLOOKUP(AJ1015,観測点コードリスト!$L$2:$N$1665,3,FALSE),"")</f>
        <v>0544</v>
      </c>
    </row>
    <row r="1016" spans="1:37" hidden="1">
      <c r="A1016" s="662" t="s">
        <v>2641</v>
      </c>
      <c r="B1016" s="662">
        <v>54876</v>
      </c>
      <c r="C1016" s="662" t="s">
        <v>72</v>
      </c>
      <c r="D1016" s="662" t="s">
        <v>2780</v>
      </c>
      <c r="E1016" s="662" t="s">
        <v>2781</v>
      </c>
      <c r="F1016" s="662" t="s">
        <v>2782</v>
      </c>
      <c r="G1016" s="662">
        <v>36</v>
      </c>
      <c r="H1016" s="662">
        <v>53.2</v>
      </c>
      <c r="I1016" s="662">
        <v>137</v>
      </c>
      <c r="J1016" s="662">
        <v>51.8</v>
      </c>
      <c r="K1016" s="662">
        <v>260</v>
      </c>
      <c r="L1016" s="662" t="s">
        <v>22</v>
      </c>
      <c r="M1016" s="662" t="s">
        <v>22</v>
      </c>
      <c r="N1016" s="662" t="s">
        <v>1350</v>
      </c>
      <c r="O1016" s="662" t="s">
        <v>22</v>
      </c>
      <c r="P1016" s="662" t="s">
        <v>22</v>
      </c>
      <c r="Q1016" s="667">
        <f t="shared" si="177"/>
        <v>36.886667000000003</v>
      </c>
      <c r="R1016" s="667">
        <f t="shared" si="178"/>
        <v>137.86333300000001</v>
      </c>
      <c r="T1016" s="668" t="s">
        <v>4605</v>
      </c>
      <c r="U1016" s="668" t="s">
        <v>22</v>
      </c>
      <c r="V1016" s="668" t="s">
        <v>22</v>
      </c>
      <c r="W1016" s="668" t="s">
        <v>22</v>
      </c>
      <c r="X1016" s="668" t="s">
        <v>22</v>
      </c>
      <c r="Y1016" s="668" t="s">
        <v>22</v>
      </c>
      <c r="Z1016" s="668" t="s">
        <v>22</v>
      </c>
      <c r="AB1016" s="662" t="str">
        <f t="shared" si="168"/>
        <v>昭53.11.10</v>
      </c>
      <c r="AC1016" s="662" t="str">
        <f t="shared" si="169"/>
        <v>昭53.11.10</v>
      </c>
      <c r="AD1016" s="662" t="str">
        <f t="shared" si="172"/>
        <v>昭</v>
      </c>
      <c r="AE1016" s="662" t="str">
        <f t="shared" si="170"/>
        <v>昭53.11.10</v>
      </c>
      <c r="AF1016" s="662" t="str">
        <f t="shared" si="173"/>
        <v>昭53.11.10</v>
      </c>
      <c r="AG1016" s="662" t="str">
        <f t="shared" si="174"/>
        <v/>
      </c>
      <c r="AH1016" s="662">
        <f t="shared" si="171"/>
        <v>9</v>
      </c>
      <c r="AI1016" s="662" t="str">
        <f t="shared" si="175"/>
        <v>54</v>
      </c>
      <c r="AJ1016" s="662" t="str">
        <f t="shared" si="176"/>
        <v>54_平岩</v>
      </c>
      <c r="AK1016" s="693" t="str">
        <f>IFERROR(VLOOKUP(AJ1016,観測点コードリスト!$L$2:$N$1665,3,FALSE),"")</f>
        <v>1297</v>
      </c>
    </row>
    <row r="1017" spans="1:37" ht="18.75" hidden="1" customHeight="1">
      <c r="A1017" s="662" t="s">
        <v>2641</v>
      </c>
      <c r="B1017" s="662">
        <v>54892</v>
      </c>
      <c r="C1017" s="662" t="s">
        <v>72</v>
      </c>
      <c r="D1017" s="662" t="s">
        <v>2783</v>
      </c>
      <c r="E1017" s="662" t="s">
        <v>2784</v>
      </c>
      <c r="F1017" s="662" t="s">
        <v>2785</v>
      </c>
      <c r="G1017" s="662">
        <v>36</v>
      </c>
      <c r="H1017" s="662">
        <v>53.4</v>
      </c>
      <c r="I1017" s="662">
        <v>138</v>
      </c>
      <c r="J1017" s="662">
        <v>16.5</v>
      </c>
      <c r="K1017" s="662">
        <v>633</v>
      </c>
      <c r="L1017" s="662" t="s">
        <v>22</v>
      </c>
      <c r="M1017" s="662" t="s">
        <v>22</v>
      </c>
      <c r="N1017" s="662" t="s">
        <v>2786</v>
      </c>
      <c r="O1017" s="662" t="s">
        <v>22</v>
      </c>
      <c r="P1017" s="662" t="s">
        <v>22</v>
      </c>
      <c r="Q1017" s="667">
        <f t="shared" si="177"/>
        <v>36.89</v>
      </c>
      <c r="R1017" s="667">
        <f t="shared" si="178"/>
        <v>138.27500000000001</v>
      </c>
      <c r="T1017" s="668" t="s">
        <v>4605</v>
      </c>
      <c r="U1017" s="668" t="s">
        <v>22</v>
      </c>
      <c r="V1017" s="668" t="s">
        <v>22</v>
      </c>
      <c r="W1017" s="668" t="s">
        <v>22</v>
      </c>
      <c r="X1017" s="668" t="s">
        <v>22</v>
      </c>
      <c r="Y1017" s="668" t="s">
        <v>22</v>
      </c>
      <c r="Z1017" s="668" t="s">
        <v>22</v>
      </c>
      <c r="AB1017" s="662" t="str">
        <f t="shared" si="168"/>
        <v>昭60.6.13</v>
      </c>
      <c r="AC1017" s="662" t="str">
        <f t="shared" si="169"/>
        <v>昭60.6.13</v>
      </c>
      <c r="AD1017" s="662" t="str">
        <f t="shared" si="172"/>
        <v>昭</v>
      </c>
      <c r="AE1017" s="662" t="str">
        <f t="shared" si="170"/>
        <v>昭60.6.13</v>
      </c>
      <c r="AF1017" s="662" t="str">
        <f t="shared" si="173"/>
        <v>昭60.6.13</v>
      </c>
      <c r="AG1017" s="662" t="str">
        <f t="shared" si="174"/>
        <v/>
      </c>
      <c r="AH1017" s="662">
        <f t="shared" si="171"/>
        <v>8</v>
      </c>
      <c r="AI1017" s="662" t="str">
        <f t="shared" si="175"/>
        <v>54</v>
      </c>
      <c r="AJ1017" s="662" t="str">
        <f t="shared" si="176"/>
        <v>54_樽本</v>
      </c>
      <c r="AK1017" s="693" t="str">
        <f>IFERROR(VLOOKUP(AJ1017,観測点コードリスト!$L$2:$N$1665,3,FALSE),"")</f>
        <v>1424</v>
      </c>
    </row>
    <row r="1018" spans="1:37" hidden="1">
      <c r="A1018" s="662" t="s">
        <v>2641</v>
      </c>
      <c r="B1018" s="662">
        <v>54900</v>
      </c>
      <c r="C1018" s="662" t="s">
        <v>23</v>
      </c>
      <c r="D1018" s="662" t="s">
        <v>2660</v>
      </c>
      <c r="E1018" s="662" t="s">
        <v>2661</v>
      </c>
      <c r="F1018" s="662" t="s">
        <v>2662</v>
      </c>
      <c r="G1018" s="662">
        <v>38</v>
      </c>
      <c r="H1018" s="662">
        <v>1.7</v>
      </c>
      <c r="I1018" s="662">
        <v>138</v>
      </c>
      <c r="J1018" s="662">
        <v>14.4</v>
      </c>
      <c r="K1018" s="662">
        <v>6</v>
      </c>
      <c r="L1018" s="662" t="s">
        <v>22</v>
      </c>
      <c r="M1018" s="662" t="s">
        <v>22</v>
      </c>
      <c r="N1018" s="662" t="s">
        <v>4700</v>
      </c>
      <c r="O1018" s="662" t="s">
        <v>4740</v>
      </c>
      <c r="P1018" s="662" t="s">
        <v>22</v>
      </c>
      <c r="Q1018" s="667">
        <f t="shared" si="177"/>
        <v>38.028333000000003</v>
      </c>
      <c r="R1018" s="667">
        <f t="shared" si="178"/>
        <v>138.24</v>
      </c>
      <c r="T1018" s="668" t="s">
        <v>22</v>
      </c>
      <c r="U1018" s="668" t="s">
        <v>22</v>
      </c>
      <c r="V1018" s="668" t="s">
        <v>22</v>
      </c>
      <c r="W1018" s="668" t="s">
        <v>22</v>
      </c>
      <c r="X1018" s="668" t="s">
        <v>4605</v>
      </c>
      <c r="Y1018" s="668" t="s">
        <v>22</v>
      </c>
      <c r="Z1018" s="668" t="s">
        <v>22</v>
      </c>
      <c r="AB1018" s="662" t="str">
        <f t="shared" si="168"/>
        <v>-</v>
      </c>
      <c r="AC1018" s="662" t="str">
        <f t="shared" si="169"/>
        <v>平9.3.3</v>
      </c>
      <c r="AD1018" s="662" t="str">
        <f t="shared" si="172"/>
        <v>平</v>
      </c>
      <c r="AE1018" s="662" t="str">
        <f t="shared" si="170"/>
        <v>平9.3.3</v>
      </c>
      <c r="AF1018" s="662" t="str">
        <f t="shared" si="173"/>
        <v>平9.3.3</v>
      </c>
      <c r="AG1018" s="662" t="str">
        <f t="shared" si="174"/>
        <v/>
      </c>
      <c r="AH1018" s="662">
        <f t="shared" si="171"/>
        <v>6</v>
      </c>
      <c r="AI1018" s="662" t="str">
        <f t="shared" si="175"/>
        <v>54</v>
      </c>
      <c r="AJ1018" s="662" t="str">
        <f t="shared" si="176"/>
        <v>54_相川</v>
      </c>
      <c r="AK1018" s="693" t="str">
        <f>IFERROR(VLOOKUP(AJ1018,観測点コードリスト!$L$2:$N$1665,3,FALSE),"")</f>
        <v>47602</v>
      </c>
    </row>
    <row r="1019" spans="1:37" ht="18.75" hidden="1" customHeight="1">
      <c r="A1019" s="662" t="s">
        <v>2641</v>
      </c>
      <c r="B1019" s="662">
        <v>54905</v>
      </c>
      <c r="C1019" s="662" t="s">
        <v>4609</v>
      </c>
      <c r="D1019" s="662" t="s">
        <v>2671</v>
      </c>
      <c r="E1019" s="662" t="s">
        <v>2672</v>
      </c>
      <c r="F1019" s="662" t="s">
        <v>2673</v>
      </c>
      <c r="G1019" s="662">
        <v>38</v>
      </c>
      <c r="H1019" s="662">
        <v>5.5</v>
      </c>
      <c r="I1019" s="662">
        <v>139</v>
      </c>
      <c r="J1019" s="662">
        <v>33.799999999999997</v>
      </c>
      <c r="K1019" s="662">
        <v>33</v>
      </c>
      <c r="L1019" s="662" t="s">
        <v>22</v>
      </c>
      <c r="M1019" s="662" t="s">
        <v>22</v>
      </c>
      <c r="N1019" s="662" t="s">
        <v>4721</v>
      </c>
      <c r="O1019" s="662" t="s">
        <v>4740</v>
      </c>
      <c r="P1019" s="662" t="s">
        <v>22</v>
      </c>
      <c r="Q1019" s="667">
        <f t="shared" si="177"/>
        <v>38.091667000000001</v>
      </c>
      <c r="R1019" s="667">
        <f t="shared" si="178"/>
        <v>139.563333</v>
      </c>
      <c r="T1019" s="668" t="s">
        <v>22</v>
      </c>
      <c r="U1019" s="668" t="s">
        <v>22</v>
      </c>
      <c r="V1019" s="668" t="s">
        <v>22</v>
      </c>
      <c r="W1019" s="668" t="s">
        <v>22</v>
      </c>
      <c r="X1019" s="668" t="s">
        <v>4605</v>
      </c>
      <c r="Y1019" s="668" t="s">
        <v>22</v>
      </c>
      <c r="Z1019" s="668" t="s">
        <v>22</v>
      </c>
      <c r="AB1019" s="662" t="str">
        <f t="shared" si="168"/>
        <v>-</v>
      </c>
      <c r="AC1019" s="662" t="str">
        <f t="shared" si="169"/>
        <v>昭55.10.29</v>
      </c>
      <c r="AD1019" s="662" t="str">
        <f t="shared" si="172"/>
        <v>昭</v>
      </c>
      <c r="AE1019" s="662" t="str">
        <f t="shared" si="170"/>
        <v>昭55.10.29</v>
      </c>
      <c r="AF1019" s="662" t="str">
        <f t="shared" si="173"/>
        <v>昭55.10.29</v>
      </c>
      <c r="AG1019" s="662" t="str">
        <f t="shared" si="174"/>
        <v/>
      </c>
      <c r="AH1019" s="662">
        <f t="shared" si="171"/>
        <v>9</v>
      </c>
      <c r="AI1019" s="662" t="str">
        <f t="shared" si="175"/>
        <v>54</v>
      </c>
      <c r="AJ1019" s="662" t="str">
        <f t="shared" si="176"/>
        <v>54_下関</v>
      </c>
      <c r="AK1019" s="693" t="str">
        <f>IFERROR(VLOOKUP(AJ1019,観測点コードリスト!$L$2:$N$1665,3,FALSE),"")</f>
        <v>1060</v>
      </c>
    </row>
    <row r="1020" spans="1:37" ht="18.75" hidden="1" customHeight="1">
      <c r="A1020" s="662" t="s">
        <v>2641</v>
      </c>
      <c r="B1020" s="662">
        <v>54907</v>
      </c>
      <c r="C1020" s="662" t="s">
        <v>23</v>
      </c>
      <c r="D1020" s="662" t="s">
        <v>2641</v>
      </c>
      <c r="E1020" s="662" t="s">
        <v>2675</v>
      </c>
      <c r="F1020" s="662" t="s">
        <v>2676</v>
      </c>
      <c r="G1020" s="662">
        <v>37</v>
      </c>
      <c r="H1020" s="662">
        <v>53.6</v>
      </c>
      <c r="I1020" s="662">
        <v>139</v>
      </c>
      <c r="J1020" s="662">
        <v>1.1000000000000001</v>
      </c>
      <c r="K1020" s="662">
        <v>4</v>
      </c>
      <c r="L1020" s="662" t="s">
        <v>22</v>
      </c>
      <c r="M1020" s="662" t="s">
        <v>22</v>
      </c>
      <c r="N1020" s="662" t="s">
        <v>4700</v>
      </c>
      <c r="O1020" s="662" t="s">
        <v>4740</v>
      </c>
      <c r="P1020" s="662" t="s">
        <v>22</v>
      </c>
      <c r="Q1020" s="667">
        <f t="shared" si="177"/>
        <v>37.893332999999998</v>
      </c>
      <c r="R1020" s="667">
        <f t="shared" si="178"/>
        <v>139.01833300000001</v>
      </c>
      <c r="T1020" s="668" t="s">
        <v>22</v>
      </c>
      <c r="U1020" s="668" t="s">
        <v>22</v>
      </c>
      <c r="V1020" s="668" t="s">
        <v>22</v>
      </c>
      <c r="W1020" s="668" t="s">
        <v>22</v>
      </c>
      <c r="X1020" s="668" t="s">
        <v>4605</v>
      </c>
      <c r="Y1020" s="668" t="s">
        <v>22</v>
      </c>
      <c r="Z1020" s="668" t="s">
        <v>22</v>
      </c>
      <c r="AB1020" s="662" t="str">
        <f t="shared" si="168"/>
        <v>-</v>
      </c>
      <c r="AC1020" s="662" t="str">
        <f t="shared" si="169"/>
        <v>平9.3.3</v>
      </c>
      <c r="AD1020" s="662" t="str">
        <f t="shared" si="172"/>
        <v>平</v>
      </c>
      <c r="AE1020" s="662" t="str">
        <f t="shared" si="170"/>
        <v>平9.3.3</v>
      </c>
      <c r="AF1020" s="662" t="str">
        <f t="shared" si="173"/>
        <v>平9.3.3</v>
      </c>
      <c r="AG1020" s="662" t="str">
        <f t="shared" si="174"/>
        <v/>
      </c>
      <c r="AH1020" s="662">
        <f t="shared" si="171"/>
        <v>6</v>
      </c>
      <c r="AI1020" s="662" t="str">
        <f t="shared" si="175"/>
        <v>54</v>
      </c>
      <c r="AJ1020" s="662" t="str">
        <f t="shared" si="176"/>
        <v>54_新潟</v>
      </c>
      <c r="AK1020" s="693" t="str">
        <f>IFERROR(VLOOKUP(AJ1020,観測点コードリスト!$L$2:$N$1665,3,FALSE),"")</f>
        <v>47604</v>
      </c>
    </row>
    <row r="1021" spans="1:37" ht="18.75" hidden="1" customHeight="1">
      <c r="A1021" s="662" t="s">
        <v>2641</v>
      </c>
      <c r="B1021" s="662">
        <v>54908</v>
      </c>
      <c r="C1021" s="662" t="s">
        <v>23</v>
      </c>
      <c r="D1021" s="662" t="s">
        <v>2679</v>
      </c>
      <c r="E1021" s="662" t="s">
        <v>2680</v>
      </c>
      <c r="F1021" s="662" t="s">
        <v>2681</v>
      </c>
      <c r="G1021" s="662">
        <v>37</v>
      </c>
      <c r="H1021" s="662">
        <v>57.3</v>
      </c>
      <c r="I1021" s="662">
        <v>139</v>
      </c>
      <c r="J1021" s="662">
        <v>6.7</v>
      </c>
      <c r="K1021" s="662">
        <v>1</v>
      </c>
      <c r="L1021" s="662" t="s">
        <v>22</v>
      </c>
      <c r="M1021" s="662" t="s">
        <v>22</v>
      </c>
      <c r="N1021" s="662" t="s">
        <v>4696</v>
      </c>
      <c r="O1021" s="662" t="s">
        <v>4740</v>
      </c>
      <c r="P1021" s="662" t="s">
        <v>22</v>
      </c>
      <c r="Q1021" s="667">
        <f t="shared" si="177"/>
        <v>37.954999999999998</v>
      </c>
      <c r="R1021" s="667">
        <f t="shared" si="178"/>
        <v>139.11166700000001</v>
      </c>
      <c r="T1021" s="668" t="s">
        <v>22</v>
      </c>
      <c r="U1021" s="668" t="s">
        <v>22</v>
      </c>
      <c r="V1021" s="668" t="s">
        <v>22</v>
      </c>
      <c r="W1021" s="668" t="s">
        <v>22</v>
      </c>
      <c r="X1021" s="668" t="s">
        <v>4605</v>
      </c>
      <c r="Y1021" s="668" t="s">
        <v>22</v>
      </c>
      <c r="Z1021" s="668" t="s">
        <v>22</v>
      </c>
      <c r="AB1021" s="662" t="str">
        <f t="shared" si="168"/>
        <v>-</v>
      </c>
      <c r="AC1021" s="662" t="str">
        <f t="shared" si="169"/>
        <v>令3.11.30</v>
      </c>
      <c r="AD1021" s="662" t="str">
        <f t="shared" si="172"/>
        <v>令</v>
      </c>
      <c r="AE1021" s="662" t="str">
        <f t="shared" si="170"/>
        <v>令3.11.30</v>
      </c>
      <c r="AF1021" s="662" t="str">
        <f t="shared" si="173"/>
        <v>令3.11.30</v>
      </c>
      <c r="AG1021" s="662" t="str">
        <f t="shared" si="174"/>
        <v/>
      </c>
      <c r="AH1021" s="662">
        <f t="shared" si="171"/>
        <v>8</v>
      </c>
      <c r="AI1021" s="662" t="str">
        <f t="shared" si="175"/>
        <v>54</v>
      </c>
      <c r="AJ1021" s="662" t="str">
        <f t="shared" si="176"/>
        <v>54_松浜</v>
      </c>
      <c r="AK1021" s="693" t="str">
        <f>IFERROR(VLOOKUP(AJ1021,観測点コードリスト!$L$2:$N$1665,3,FALSE),"")</f>
        <v>1469</v>
      </c>
    </row>
    <row r="1022" spans="1:37" ht="18.75" hidden="1" customHeight="1">
      <c r="A1022" s="662" t="s">
        <v>2641</v>
      </c>
      <c r="B1022" s="662">
        <v>54910</v>
      </c>
      <c r="C1022" s="662" t="s">
        <v>4609</v>
      </c>
      <c r="D1022" s="662" t="s">
        <v>2686</v>
      </c>
      <c r="E1022" s="662" t="s">
        <v>2687</v>
      </c>
      <c r="F1022" s="662" t="s">
        <v>2688</v>
      </c>
      <c r="G1022" s="662">
        <v>37</v>
      </c>
      <c r="H1022" s="662">
        <v>47.5</v>
      </c>
      <c r="I1022" s="662">
        <v>139</v>
      </c>
      <c r="J1022" s="662">
        <v>5.2</v>
      </c>
      <c r="K1022" s="662">
        <v>3</v>
      </c>
      <c r="L1022" s="662" t="s">
        <v>22</v>
      </c>
      <c r="M1022" s="662" t="s">
        <v>22</v>
      </c>
      <c r="N1022" s="662" t="s">
        <v>4612</v>
      </c>
      <c r="O1022" s="662" t="s">
        <v>4740</v>
      </c>
      <c r="P1022" s="662" t="s">
        <v>22</v>
      </c>
      <c r="Q1022" s="667">
        <f t="shared" si="177"/>
        <v>37.791666999999997</v>
      </c>
      <c r="R1022" s="667">
        <f t="shared" si="178"/>
        <v>139.08666700000001</v>
      </c>
      <c r="T1022" s="668" t="s">
        <v>22</v>
      </c>
      <c r="U1022" s="668" t="s">
        <v>22</v>
      </c>
      <c r="V1022" s="668" t="s">
        <v>22</v>
      </c>
      <c r="W1022" s="668" t="s">
        <v>22</v>
      </c>
      <c r="X1022" s="668" t="s">
        <v>4605</v>
      </c>
      <c r="Y1022" s="668" t="s">
        <v>22</v>
      </c>
      <c r="Z1022" s="668" t="s">
        <v>22</v>
      </c>
      <c r="AB1022" s="662" t="str">
        <f t="shared" si="168"/>
        <v>-</v>
      </c>
      <c r="AC1022" s="662" t="str">
        <f t="shared" si="169"/>
        <v>昭57.10.7</v>
      </c>
      <c r="AD1022" s="662" t="str">
        <f t="shared" si="172"/>
        <v>昭</v>
      </c>
      <c r="AE1022" s="662" t="str">
        <f t="shared" si="170"/>
        <v>昭57.10.7</v>
      </c>
      <c r="AF1022" s="662" t="str">
        <f t="shared" si="173"/>
        <v>昭57.10.7</v>
      </c>
      <c r="AG1022" s="662" t="str">
        <f t="shared" si="174"/>
        <v/>
      </c>
      <c r="AH1022" s="662">
        <f t="shared" si="171"/>
        <v>8</v>
      </c>
      <c r="AI1022" s="662" t="str">
        <f t="shared" si="175"/>
        <v>54</v>
      </c>
      <c r="AJ1022" s="662" t="str">
        <f t="shared" si="176"/>
        <v>54_新津</v>
      </c>
      <c r="AK1022" s="693" t="str">
        <f>IFERROR(VLOOKUP(AJ1022,観測点コードリスト!$L$2:$N$1665,3,FALSE),"")</f>
        <v>0521</v>
      </c>
    </row>
    <row r="1023" spans="1:37" ht="18.75" hidden="1" customHeight="1">
      <c r="A1023" s="662" t="s">
        <v>2641</v>
      </c>
      <c r="B1023" s="662">
        <v>54915</v>
      </c>
      <c r="C1023" s="662" t="s">
        <v>4609</v>
      </c>
      <c r="D1023" s="662" t="s">
        <v>2710</v>
      </c>
      <c r="E1023" s="662" t="s">
        <v>2711</v>
      </c>
      <c r="F1023" s="662" t="s">
        <v>2712</v>
      </c>
      <c r="G1023" s="662">
        <v>37</v>
      </c>
      <c r="H1023" s="662">
        <v>40.299999999999997</v>
      </c>
      <c r="I1023" s="662">
        <v>139</v>
      </c>
      <c r="J1023" s="662">
        <v>26.8</v>
      </c>
      <c r="K1023" s="662">
        <v>100</v>
      </c>
      <c r="L1023" s="662" t="s">
        <v>22</v>
      </c>
      <c r="M1023" s="662" t="s">
        <v>22</v>
      </c>
      <c r="N1023" s="662" t="s">
        <v>4722</v>
      </c>
      <c r="O1023" s="662" t="s">
        <v>4740</v>
      </c>
      <c r="P1023" s="662" t="s">
        <v>22</v>
      </c>
      <c r="Q1023" s="667">
        <f t="shared" si="177"/>
        <v>37.671666999999999</v>
      </c>
      <c r="R1023" s="667">
        <f t="shared" si="178"/>
        <v>139.44666699999999</v>
      </c>
      <c r="T1023" s="668" t="s">
        <v>22</v>
      </c>
      <c r="U1023" s="668" t="s">
        <v>22</v>
      </c>
      <c r="V1023" s="668" t="s">
        <v>22</v>
      </c>
      <c r="W1023" s="668" t="s">
        <v>22</v>
      </c>
      <c r="X1023" s="668" t="s">
        <v>4605</v>
      </c>
      <c r="Y1023" s="668" t="s">
        <v>22</v>
      </c>
      <c r="Z1023" s="668" t="s">
        <v>22</v>
      </c>
      <c r="AB1023" s="662" t="str">
        <f t="shared" si="168"/>
        <v>-</v>
      </c>
      <c r="AC1023" s="662" t="str">
        <f t="shared" si="169"/>
        <v>昭55.10.30</v>
      </c>
      <c r="AD1023" s="662" t="str">
        <f t="shared" si="172"/>
        <v>昭</v>
      </c>
      <c r="AE1023" s="662" t="str">
        <f t="shared" si="170"/>
        <v>昭55.10.30</v>
      </c>
      <c r="AF1023" s="662" t="str">
        <f t="shared" si="173"/>
        <v>昭55.10.30</v>
      </c>
      <c r="AG1023" s="662" t="str">
        <f t="shared" si="174"/>
        <v/>
      </c>
      <c r="AH1023" s="662">
        <f t="shared" si="171"/>
        <v>9</v>
      </c>
      <c r="AI1023" s="662" t="str">
        <f t="shared" si="175"/>
        <v>54</v>
      </c>
      <c r="AJ1023" s="662" t="str">
        <f t="shared" si="176"/>
        <v>54_津川</v>
      </c>
      <c r="AK1023" s="693" t="str">
        <f>IFERROR(VLOOKUP(AJ1023,観測点コードリスト!$L$2:$N$1665,3,FALSE),"")</f>
        <v>0527</v>
      </c>
    </row>
    <row r="1024" spans="1:37" hidden="1">
      <c r="A1024" s="662" t="s">
        <v>2641</v>
      </c>
      <c r="B1024" s="662">
        <v>54920</v>
      </c>
      <c r="C1024" s="662" t="s">
        <v>4609</v>
      </c>
      <c r="D1024" s="662" t="s">
        <v>2721</v>
      </c>
      <c r="E1024" s="662" t="s">
        <v>2722</v>
      </c>
      <c r="F1024" s="662" t="s">
        <v>2723</v>
      </c>
      <c r="G1024" s="662">
        <v>37</v>
      </c>
      <c r="H1024" s="662">
        <v>27</v>
      </c>
      <c r="I1024" s="662">
        <v>138</v>
      </c>
      <c r="J1024" s="662">
        <v>49.4</v>
      </c>
      <c r="K1024" s="662">
        <v>23</v>
      </c>
      <c r="L1024" s="662" t="s">
        <v>22</v>
      </c>
      <c r="M1024" s="662" t="s">
        <v>22</v>
      </c>
      <c r="N1024" s="662" t="s">
        <v>4723</v>
      </c>
      <c r="O1024" s="662" t="s">
        <v>4740</v>
      </c>
      <c r="P1024" s="662" t="s">
        <v>22</v>
      </c>
      <c r="Q1024" s="667">
        <f t="shared" si="177"/>
        <v>37.450000000000003</v>
      </c>
      <c r="R1024" s="667">
        <f t="shared" si="178"/>
        <v>138.82333299999999</v>
      </c>
      <c r="T1024" s="668" t="s">
        <v>22</v>
      </c>
      <c r="U1024" s="668" t="s">
        <v>22</v>
      </c>
      <c r="V1024" s="668" t="s">
        <v>22</v>
      </c>
      <c r="W1024" s="668" t="s">
        <v>22</v>
      </c>
      <c r="X1024" s="668" t="s">
        <v>4605</v>
      </c>
      <c r="Y1024" s="668" t="s">
        <v>22</v>
      </c>
      <c r="Z1024" s="668" t="s">
        <v>22</v>
      </c>
      <c r="AB1024" s="662" t="str">
        <f t="shared" si="168"/>
        <v>-</v>
      </c>
      <c r="AC1024" s="662" t="str">
        <f t="shared" si="169"/>
        <v>昭55.11.4</v>
      </c>
      <c r="AD1024" s="662" t="str">
        <f t="shared" si="172"/>
        <v>昭</v>
      </c>
      <c r="AE1024" s="662" t="str">
        <f t="shared" si="170"/>
        <v>昭55.11.4</v>
      </c>
      <c r="AF1024" s="662" t="str">
        <f t="shared" si="173"/>
        <v>昭55.11.4</v>
      </c>
      <c r="AG1024" s="662" t="str">
        <f t="shared" si="174"/>
        <v/>
      </c>
      <c r="AH1024" s="662">
        <f t="shared" si="171"/>
        <v>8</v>
      </c>
      <c r="AI1024" s="662" t="str">
        <f t="shared" si="175"/>
        <v>54</v>
      </c>
      <c r="AJ1024" s="662" t="str">
        <f t="shared" si="176"/>
        <v>54_長岡</v>
      </c>
      <c r="AK1024" s="693" t="str">
        <f>IFERROR(VLOOKUP(AJ1024,観測点コードリスト!$L$2:$N$1665,3,FALSE),"")</f>
        <v>0529</v>
      </c>
    </row>
    <row r="1025" spans="1:37" hidden="1">
      <c r="A1025" s="662" t="s">
        <v>2641</v>
      </c>
      <c r="B1025" s="662">
        <v>54925</v>
      </c>
      <c r="C1025" s="662" t="s">
        <v>4609</v>
      </c>
      <c r="D1025" s="662" t="s">
        <v>2726</v>
      </c>
      <c r="E1025" s="662" t="s">
        <v>2727</v>
      </c>
      <c r="F1025" s="662" t="s">
        <v>2728</v>
      </c>
      <c r="G1025" s="662">
        <v>37</v>
      </c>
      <c r="H1025" s="662">
        <v>21.1</v>
      </c>
      <c r="I1025" s="662">
        <v>138</v>
      </c>
      <c r="J1025" s="662">
        <v>33.200000000000003</v>
      </c>
      <c r="K1025" s="662">
        <v>7</v>
      </c>
      <c r="L1025" s="662" t="s">
        <v>22</v>
      </c>
      <c r="M1025" s="662" t="s">
        <v>22</v>
      </c>
      <c r="N1025" s="662" t="s">
        <v>4689</v>
      </c>
      <c r="O1025" s="662" t="s">
        <v>4740</v>
      </c>
      <c r="P1025" s="662" t="s">
        <v>22</v>
      </c>
      <c r="Q1025" s="667">
        <f t="shared" si="177"/>
        <v>37.351666999999999</v>
      </c>
      <c r="R1025" s="667">
        <f t="shared" si="178"/>
        <v>138.55333300000001</v>
      </c>
      <c r="T1025" s="668" t="s">
        <v>22</v>
      </c>
      <c r="U1025" s="668" t="s">
        <v>22</v>
      </c>
      <c r="V1025" s="668" t="s">
        <v>22</v>
      </c>
      <c r="W1025" s="668" t="s">
        <v>22</v>
      </c>
      <c r="X1025" s="668" t="s">
        <v>4605</v>
      </c>
      <c r="Y1025" s="668" t="s">
        <v>22</v>
      </c>
      <c r="Z1025" s="668" t="s">
        <v>22</v>
      </c>
      <c r="AB1025" s="662" t="str">
        <f t="shared" si="168"/>
        <v>-</v>
      </c>
      <c r="AC1025" s="662" t="str">
        <f t="shared" si="169"/>
        <v>昭55.11.6</v>
      </c>
      <c r="AD1025" s="662" t="str">
        <f t="shared" si="172"/>
        <v>昭</v>
      </c>
      <c r="AE1025" s="662" t="str">
        <f t="shared" si="170"/>
        <v>昭55.11.6</v>
      </c>
      <c r="AF1025" s="662" t="str">
        <f t="shared" si="173"/>
        <v>昭55.11.6</v>
      </c>
      <c r="AG1025" s="662" t="str">
        <f t="shared" si="174"/>
        <v/>
      </c>
      <c r="AH1025" s="662">
        <f t="shared" si="171"/>
        <v>8</v>
      </c>
      <c r="AI1025" s="662" t="str">
        <f t="shared" si="175"/>
        <v>54</v>
      </c>
      <c r="AJ1025" s="662" t="str">
        <f t="shared" si="176"/>
        <v>54_柏崎</v>
      </c>
      <c r="AK1025" s="693" t="str">
        <f>IFERROR(VLOOKUP(AJ1025,観測点コードリスト!$L$2:$N$1665,3,FALSE),"")</f>
        <v>0532</v>
      </c>
    </row>
    <row r="1026" spans="1:37" hidden="1">
      <c r="A1026" s="662" t="s">
        <v>2641</v>
      </c>
      <c r="B1026" s="662">
        <v>54930</v>
      </c>
      <c r="C1026" s="662" t="s">
        <v>4609</v>
      </c>
      <c r="D1026" s="662" t="s">
        <v>2729</v>
      </c>
      <c r="E1026" s="662" t="s">
        <v>2730</v>
      </c>
      <c r="F1026" s="662" t="s">
        <v>2731</v>
      </c>
      <c r="G1026" s="662">
        <v>37</v>
      </c>
      <c r="H1026" s="662">
        <v>20.8</v>
      </c>
      <c r="I1026" s="662">
        <v>139</v>
      </c>
      <c r="J1026" s="662">
        <v>2.6</v>
      </c>
      <c r="K1026" s="662">
        <v>222</v>
      </c>
      <c r="L1026" s="662" t="s">
        <v>22</v>
      </c>
      <c r="M1026" s="662" t="s">
        <v>22</v>
      </c>
      <c r="N1026" s="662" t="s">
        <v>4723</v>
      </c>
      <c r="O1026" s="662" t="s">
        <v>4740</v>
      </c>
      <c r="P1026" s="662" t="s">
        <v>22</v>
      </c>
      <c r="Q1026" s="667">
        <f t="shared" si="177"/>
        <v>37.346666999999997</v>
      </c>
      <c r="R1026" s="667">
        <f t="shared" si="178"/>
        <v>139.04333299999999</v>
      </c>
      <c r="T1026" s="668" t="s">
        <v>22</v>
      </c>
      <c r="U1026" s="668" t="s">
        <v>22</v>
      </c>
      <c r="V1026" s="668" t="s">
        <v>22</v>
      </c>
      <c r="W1026" s="668" t="s">
        <v>22</v>
      </c>
      <c r="X1026" s="668" t="s">
        <v>4605</v>
      </c>
      <c r="Y1026" s="668" t="s">
        <v>22</v>
      </c>
      <c r="Z1026" s="668" t="s">
        <v>22</v>
      </c>
      <c r="AB1026" s="662" t="str">
        <f t="shared" si="168"/>
        <v>-</v>
      </c>
      <c r="AC1026" s="662" t="str">
        <f t="shared" si="169"/>
        <v>昭55.11.4</v>
      </c>
      <c r="AD1026" s="662" t="str">
        <f t="shared" si="172"/>
        <v>昭</v>
      </c>
      <c r="AE1026" s="662" t="str">
        <f t="shared" si="170"/>
        <v>昭55.11.4</v>
      </c>
      <c r="AF1026" s="662" t="str">
        <f t="shared" si="173"/>
        <v>昭55.11.4</v>
      </c>
      <c r="AG1026" s="662" t="str">
        <f t="shared" si="174"/>
        <v/>
      </c>
      <c r="AH1026" s="662">
        <f t="shared" si="171"/>
        <v>8</v>
      </c>
      <c r="AI1026" s="662" t="str">
        <f t="shared" si="175"/>
        <v>54</v>
      </c>
      <c r="AJ1026" s="662" t="str">
        <f t="shared" si="176"/>
        <v>54_守門</v>
      </c>
      <c r="AK1026" s="693" t="str">
        <f>IFERROR(VLOOKUP(AJ1026,観測点コードリスト!$L$2:$N$1665,3,FALSE),"")</f>
        <v>0997</v>
      </c>
    </row>
    <row r="1027" spans="1:37" hidden="1">
      <c r="A1027" s="662" t="s">
        <v>2641</v>
      </c>
      <c r="B1027" s="662">
        <v>54935</v>
      </c>
      <c r="C1027" s="662" t="s">
        <v>4609</v>
      </c>
      <c r="D1027" s="662" t="s">
        <v>2736</v>
      </c>
      <c r="E1027" s="662" t="s">
        <v>2737</v>
      </c>
      <c r="F1027" s="662" t="s">
        <v>2738</v>
      </c>
      <c r="G1027" s="662">
        <v>37</v>
      </c>
      <c r="H1027" s="662">
        <v>13.6</v>
      </c>
      <c r="I1027" s="662">
        <v>138</v>
      </c>
      <c r="J1027" s="662">
        <v>57.8</v>
      </c>
      <c r="K1027" s="662">
        <v>98</v>
      </c>
      <c r="L1027" s="662" t="s">
        <v>22</v>
      </c>
      <c r="M1027" s="662" t="s">
        <v>22</v>
      </c>
      <c r="N1027" s="662" t="s">
        <v>4724</v>
      </c>
      <c r="O1027" s="662" t="s">
        <v>4740</v>
      </c>
      <c r="P1027" s="662" t="s">
        <v>22</v>
      </c>
      <c r="Q1027" s="667">
        <f t="shared" si="177"/>
        <v>37.226666999999999</v>
      </c>
      <c r="R1027" s="667">
        <f t="shared" si="178"/>
        <v>138.96333300000001</v>
      </c>
      <c r="T1027" s="668" t="s">
        <v>22</v>
      </c>
      <c r="U1027" s="668" t="s">
        <v>22</v>
      </c>
      <c r="V1027" s="668" t="s">
        <v>22</v>
      </c>
      <c r="W1027" s="668" t="s">
        <v>22</v>
      </c>
      <c r="X1027" s="668" t="s">
        <v>4605</v>
      </c>
      <c r="Y1027" s="668" t="s">
        <v>22</v>
      </c>
      <c r="Z1027" s="668" t="s">
        <v>22</v>
      </c>
      <c r="AB1027" s="662" t="str">
        <f t="shared" si="168"/>
        <v>-</v>
      </c>
      <c r="AC1027" s="662" t="str">
        <f t="shared" si="169"/>
        <v>昭55.11.5</v>
      </c>
      <c r="AD1027" s="662" t="str">
        <f t="shared" si="172"/>
        <v>昭</v>
      </c>
      <c r="AE1027" s="662" t="str">
        <f t="shared" si="170"/>
        <v>昭55.11.5</v>
      </c>
      <c r="AF1027" s="662" t="str">
        <f t="shared" si="173"/>
        <v>昭55.11.5</v>
      </c>
      <c r="AG1027" s="662" t="str">
        <f t="shared" si="174"/>
        <v/>
      </c>
      <c r="AH1027" s="662">
        <f t="shared" si="171"/>
        <v>8</v>
      </c>
      <c r="AI1027" s="662" t="str">
        <f t="shared" si="175"/>
        <v>54</v>
      </c>
      <c r="AJ1027" s="662" t="str">
        <f t="shared" si="176"/>
        <v>54_小出</v>
      </c>
      <c r="AK1027" s="693" t="str">
        <f>IFERROR(VLOOKUP(AJ1027,観測点コードリスト!$L$2:$N$1665,3,FALSE),"")</f>
        <v>0534</v>
      </c>
    </row>
    <row r="1028" spans="1:37" hidden="1">
      <c r="A1028" s="662" t="s">
        <v>2641</v>
      </c>
      <c r="B1028" s="662">
        <v>54937</v>
      </c>
      <c r="C1028" s="662" t="s">
        <v>23</v>
      </c>
      <c r="D1028" s="662" t="s">
        <v>2743</v>
      </c>
      <c r="E1028" s="662" t="s">
        <v>2744</v>
      </c>
      <c r="F1028" s="662" t="s">
        <v>2745</v>
      </c>
      <c r="G1028" s="662">
        <v>37</v>
      </c>
      <c r="H1028" s="662">
        <v>6.4</v>
      </c>
      <c r="I1028" s="662">
        <v>138</v>
      </c>
      <c r="J1028" s="662">
        <v>14.8</v>
      </c>
      <c r="K1028" s="662">
        <v>13</v>
      </c>
      <c r="L1028" s="662" t="s">
        <v>22</v>
      </c>
      <c r="M1028" s="662" t="s">
        <v>22</v>
      </c>
      <c r="N1028" s="662" t="s">
        <v>4658</v>
      </c>
      <c r="O1028" s="662" t="s">
        <v>4740</v>
      </c>
      <c r="P1028" s="662" t="s">
        <v>22</v>
      </c>
      <c r="Q1028" s="667">
        <f t="shared" si="177"/>
        <v>37.106667000000002</v>
      </c>
      <c r="R1028" s="667">
        <f t="shared" si="178"/>
        <v>138.246667</v>
      </c>
      <c r="T1028" s="668" t="s">
        <v>22</v>
      </c>
      <c r="U1028" s="668" t="s">
        <v>22</v>
      </c>
      <c r="V1028" s="668" t="s">
        <v>22</v>
      </c>
      <c r="W1028" s="668" t="s">
        <v>22</v>
      </c>
      <c r="X1028" s="668" t="s">
        <v>4605</v>
      </c>
      <c r="Y1028" s="668" t="s">
        <v>22</v>
      </c>
      <c r="Z1028" s="668" t="s">
        <v>22</v>
      </c>
      <c r="AB1028" s="662" t="str">
        <f t="shared" ref="AB1028:AB1091" si="179">IF(T1028="●",IF(AD1028="(",LEFT(AF1028,AG1028-1),IF(AD1028="#",$AB$1,AF1028)),"-")</f>
        <v>-</v>
      </c>
      <c r="AC1028" s="662" t="str">
        <f t="shared" ref="AC1028:AC1091" si="180">IF(AF1028="","-",IF(AD1028="(",RIGHT(AF1028,AH1028-AG1028),AF1028))</f>
        <v>平10.3.2</v>
      </c>
      <c r="AD1028" s="662" t="str">
        <f t="shared" si="172"/>
        <v>平</v>
      </c>
      <c r="AE1028" s="662" t="str">
        <f t="shared" ref="AE1028:AE1091" si="181">SUBSTITUTE(N1028,"#","")</f>
        <v>平10.3.2</v>
      </c>
      <c r="AF1028" s="662" t="str">
        <f t="shared" si="173"/>
        <v>平10.3.2</v>
      </c>
      <c r="AG1028" s="662" t="str">
        <f t="shared" si="174"/>
        <v/>
      </c>
      <c r="AH1028" s="662">
        <f t="shared" ref="AH1028:AH1091" si="182">LEN(AF1028)</f>
        <v>7</v>
      </c>
      <c r="AI1028" s="662" t="str">
        <f t="shared" si="175"/>
        <v>54</v>
      </c>
      <c r="AJ1028" s="662" t="str">
        <f t="shared" si="176"/>
        <v>54_高田</v>
      </c>
      <c r="AK1028" s="693" t="str">
        <f>IFERROR(VLOOKUP(AJ1028,観測点コードリスト!$L$2:$N$1665,3,FALSE),"")</f>
        <v>47612</v>
      </c>
    </row>
    <row r="1029" spans="1:37" hidden="1">
      <c r="A1029" s="662" t="s">
        <v>2641</v>
      </c>
      <c r="B1029" s="662">
        <v>54940</v>
      </c>
      <c r="C1029" s="662" t="s">
        <v>4609</v>
      </c>
      <c r="D1029" s="662" t="s">
        <v>2747</v>
      </c>
      <c r="E1029" s="662" t="s">
        <v>2748</v>
      </c>
      <c r="F1029" s="662" t="s">
        <v>2749</v>
      </c>
      <c r="G1029" s="662">
        <v>37</v>
      </c>
      <c r="H1029" s="662">
        <v>6.4</v>
      </c>
      <c r="I1029" s="662">
        <v>138</v>
      </c>
      <c r="J1029" s="662">
        <v>27.4</v>
      </c>
      <c r="K1029" s="662">
        <v>126</v>
      </c>
      <c r="L1029" s="662" t="s">
        <v>22</v>
      </c>
      <c r="M1029" s="662" t="s">
        <v>22</v>
      </c>
      <c r="N1029" s="662" t="s">
        <v>4689</v>
      </c>
      <c r="O1029" s="662" t="s">
        <v>4740</v>
      </c>
      <c r="P1029" s="662" t="s">
        <v>22</v>
      </c>
      <c r="Q1029" s="667">
        <f t="shared" si="177"/>
        <v>37.106667000000002</v>
      </c>
      <c r="R1029" s="667">
        <f t="shared" si="178"/>
        <v>138.45666700000001</v>
      </c>
      <c r="T1029" s="668" t="s">
        <v>22</v>
      </c>
      <c r="U1029" s="668" t="s">
        <v>22</v>
      </c>
      <c r="V1029" s="668" t="s">
        <v>22</v>
      </c>
      <c r="W1029" s="668" t="s">
        <v>22</v>
      </c>
      <c r="X1029" s="668" t="s">
        <v>4605</v>
      </c>
      <c r="Y1029" s="668" t="s">
        <v>22</v>
      </c>
      <c r="Z1029" s="668" t="s">
        <v>22</v>
      </c>
      <c r="AB1029" s="662" t="str">
        <f t="shared" si="179"/>
        <v>-</v>
      </c>
      <c r="AC1029" s="662" t="str">
        <f t="shared" si="180"/>
        <v>昭55.11.6</v>
      </c>
      <c r="AD1029" s="662" t="str">
        <f t="shared" ref="AD1029:AD1092" si="183">LEFT(N1029,1)</f>
        <v>昭</v>
      </c>
      <c r="AE1029" s="662" t="str">
        <f t="shared" si="181"/>
        <v>昭55.11.6</v>
      </c>
      <c r="AF1029" s="662" t="str">
        <f t="shared" ref="AF1029:AF1092" si="184">SUBSTITUTE(AE1029,"(","")</f>
        <v>昭55.11.6</v>
      </c>
      <c r="AG1029" s="662" t="str">
        <f t="shared" ref="AG1029:AG1092" si="185">IFERROR(FIND(")",AF1029),"")</f>
        <v/>
      </c>
      <c r="AH1029" s="662">
        <f t="shared" si="182"/>
        <v>8</v>
      </c>
      <c r="AI1029" s="662" t="str">
        <f t="shared" ref="AI1029:AI1092" si="186">LEFT(B1029,2)</f>
        <v>54</v>
      </c>
      <c r="AJ1029" s="662" t="str">
        <f t="shared" ref="AJ1029:AJ1092" si="187">AI1029&amp;"_"&amp;D1029</f>
        <v>54_安塚</v>
      </c>
      <c r="AK1029" s="693" t="str">
        <f>IFERROR(VLOOKUP(AJ1029,観測点コードリスト!$L$2:$N$1665,3,FALSE),"")</f>
        <v>0536</v>
      </c>
    </row>
    <row r="1030" spans="1:37" ht="18.75" hidden="1" customHeight="1">
      <c r="A1030" s="662" t="s">
        <v>2641</v>
      </c>
      <c r="B1030" s="662">
        <v>54945</v>
      </c>
      <c r="C1030" s="662" t="s">
        <v>4609</v>
      </c>
      <c r="D1030" s="662" t="s">
        <v>2756</v>
      </c>
      <c r="E1030" s="662" t="s">
        <v>2757</v>
      </c>
      <c r="F1030" s="662" t="s">
        <v>2758</v>
      </c>
      <c r="G1030" s="662">
        <v>37</v>
      </c>
      <c r="H1030" s="662">
        <v>8.6</v>
      </c>
      <c r="I1030" s="662">
        <v>138</v>
      </c>
      <c r="J1030" s="662">
        <v>43.6</v>
      </c>
      <c r="K1030" s="662">
        <v>170</v>
      </c>
      <c r="L1030" s="662" t="s">
        <v>22</v>
      </c>
      <c r="M1030" s="662" t="s">
        <v>22</v>
      </c>
      <c r="N1030" s="662" t="s">
        <v>4689</v>
      </c>
      <c r="O1030" s="662" t="s">
        <v>4740</v>
      </c>
      <c r="P1030" s="662" t="s">
        <v>22</v>
      </c>
      <c r="Q1030" s="667">
        <f t="shared" si="177"/>
        <v>37.143332999999998</v>
      </c>
      <c r="R1030" s="667">
        <f t="shared" si="178"/>
        <v>138.72666699999999</v>
      </c>
      <c r="T1030" s="668" t="s">
        <v>22</v>
      </c>
      <c r="U1030" s="668" t="s">
        <v>22</v>
      </c>
      <c r="V1030" s="668" t="s">
        <v>22</v>
      </c>
      <c r="W1030" s="668" t="s">
        <v>22</v>
      </c>
      <c r="X1030" s="668" t="s">
        <v>4605</v>
      </c>
      <c r="Y1030" s="668" t="s">
        <v>22</v>
      </c>
      <c r="Z1030" s="668" t="s">
        <v>22</v>
      </c>
      <c r="AB1030" s="662" t="str">
        <f t="shared" si="179"/>
        <v>-</v>
      </c>
      <c r="AC1030" s="662" t="str">
        <f t="shared" si="180"/>
        <v>昭55.11.6</v>
      </c>
      <c r="AD1030" s="662" t="str">
        <f t="shared" si="183"/>
        <v>昭</v>
      </c>
      <c r="AE1030" s="662" t="str">
        <f t="shared" si="181"/>
        <v>昭55.11.6</v>
      </c>
      <c r="AF1030" s="662" t="str">
        <f t="shared" si="184"/>
        <v>昭55.11.6</v>
      </c>
      <c r="AG1030" s="662" t="str">
        <f t="shared" si="185"/>
        <v/>
      </c>
      <c r="AH1030" s="662">
        <f t="shared" si="182"/>
        <v>8</v>
      </c>
      <c r="AI1030" s="662" t="str">
        <f t="shared" si="186"/>
        <v>54</v>
      </c>
      <c r="AJ1030" s="662" t="str">
        <f t="shared" si="187"/>
        <v>54_十日町</v>
      </c>
      <c r="AK1030" s="693" t="str">
        <f>IFERROR(VLOOKUP(AJ1030,観測点コードリスト!$L$2:$N$1665,3,FALSE),"")</f>
        <v>0537</v>
      </c>
    </row>
    <row r="1031" spans="1:37" hidden="1">
      <c r="A1031" s="662" t="s">
        <v>2641</v>
      </c>
      <c r="B1031" s="662">
        <v>54950</v>
      </c>
      <c r="C1031" s="662" t="s">
        <v>4609</v>
      </c>
      <c r="D1031" s="662" t="s">
        <v>2762</v>
      </c>
      <c r="E1031" s="662" t="s">
        <v>2763</v>
      </c>
      <c r="F1031" s="662" t="s">
        <v>2764</v>
      </c>
      <c r="G1031" s="662">
        <v>37</v>
      </c>
      <c r="H1031" s="662">
        <v>5</v>
      </c>
      <c r="I1031" s="662">
        <v>138</v>
      </c>
      <c r="J1031" s="662">
        <v>1.4</v>
      </c>
      <c r="K1031" s="662">
        <v>55</v>
      </c>
      <c r="L1031" s="662" t="s">
        <v>22</v>
      </c>
      <c r="M1031" s="662" t="s">
        <v>22</v>
      </c>
      <c r="N1031" s="662" t="s">
        <v>4692</v>
      </c>
      <c r="O1031" s="662" t="s">
        <v>4740</v>
      </c>
      <c r="P1031" s="662" t="s">
        <v>22</v>
      </c>
      <c r="Q1031" s="667">
        <f t="shared" si="177"/>
        <v>37.083333000000003</v>
      </c>
      <c r="R1031" s="667">
        <f t="shared" si="178"/>
        <v>138.02333300000001</v>
      </c>
      <c r="T1031" s="668" t="s">
        <v>22</v>
      </c>
      <c r="U1031" s="668" t="s">
        <v>22</v>
      </c>
      <c r="V1031" s="668" t="s">
        <v>22</v>
      </c>
      <c r="W1031" s="668" t="s">
        <v>22</v>
      </c>
      <c r="X1031" s="668" t="s">
        <v>4605</v>
      </c>
      <c r="Y1031" s="668" t="s">
        <v>22</v>
      </c>
      <c r="Z1031" s="668" t="s">
        <v>22</v>
      </c>
      <c r="AB1031" s="662" t="str">
        <f t="shared" si="179"/>
        <v>-</v>
      </c>
      <c r="AC1031" s="662" t="str">
        <f t="shared" si="180"/>
        <v>昭55.11.7</v>
      </c>
      <c r="AD1031" s="662" t="str">
        <f t="shared" si="183"/>
        <v>昭</v>
      </c>
      <c r="AE1031" s="662" t="str">
        <f t="shared" si="181"/>
        <v>昭55.11.7</v>
      </c>
      <c r="AF1031" s="662" t="str">
        <f t="shared" si="184"/>
        <v>昭55.11.7</v>
      </c>
      <c r="AG1031" s="662" t="str">
        <f t="shared" si="185"/>
        <v/>
      </c>
      <c r="AH1031" s="662">
        <f t="shared" si="182"/>
        <v>8</v>
      </c>
      <c r="AI1031" s="662" t="str">
        <f t="shared" si="186"/>
        <v>54</v>
      </c>
      <c r="AJ1031" s="662" t="str">
        <f t="shared" si="187"/>
        <v>54_能生</v>
      </c>
      <c r="AK1031" s="693" t="str">
        <f>IFERROR(VLOOKUP(AJ1031,観測点コードリスト!$L$2:$N$1665,3,FALSE),"")</f>
        <v>0540</v>
      </c>
    </row>
    <row r="1032" spans="1:37" ht="18.75" hidden="1" customHeight="1">
      <c r="A1032" s="662" t="s">
        <v>2641</v>
      </c>
      <c r="B1032" s="662">
        <v>54955</v>
      </c>
      <c r="C1032" s="662" t="s">
        <v>4609</v>
      </c>
      <c r="D1032" s="662" t="s">
        <v>2771</v>
      </c>
      <c r="E1032" s="662" t="s">
        <v>2772</v>
      </c>
      <c r="F1032" s="662" t="s">
        <v>2773</v>
      </c>
      <c r="G1032" s="662">
        <v>36</v>
      </c>
      <c r="H1032" s="662">
        <v>56</v>
      </c>
      <c r="I1032" s="662">
        <v>138</v>
      </c>
      <c r="J1032" s="662">
        <v>13.3</v>
      </c>
      <c r="K1032" s="662">
        <v>350</v>
      </c>
      <c r="L1032" s="662" t="s">
        <v>22</v>
      </c>
      <c r="M1032" s="662" t="s">
        <v>22</v>
      </c>
      <c r="N1032" s="662" t="s">
        <v>4692</v>
      </c>
      <c r="O1032" s="662" t="s">
        <v>4740</v>
      </c>
      <c r="P1032" s="662" t="s">
        <v>22</v>
      </c>
      <c r="Q1032" s="667">
        <f t="shared" si="177"/>
        <v>36.933332999999998</v>
      </c>
      <c r="R1032" s="667">
        <f t="shared" si="178"/>
        <v>138.221667</v>
      </c>
      <c r="T1032" s="668" t="s">
        <v>22</v>
      </c>
      <c r="U1032" s="668" t="s">
        <v>22</v>
      </c>
      <c r="V1032" s="668" t="s">
        <v>22</v>
      </c>
      <c r="W1032" s="668" t="s">
        <v>22</v>
      </c>
      <c r="X1032" s="668" t="s">
        <v>4605</v>
      </c>
      <c r="Y1032" s="668" t="s">
        <v>22</v>
      </c>
      <c r="Z1032" s="668" t="s">
        <v>22</v>
      </c>
      <c r="AB1032" s="662" t="str">
        <f t="shared" si="179"/>
        <v>-</v>
      </c>
      <c r="AC1032" s="662" t="str">
        <f t="shared" si="180"/>
        <v>昭55.11.7</v>
      </c>
      <c r="AD1032" s="662" t="str">
        <f t="shared" si="183"/>
        <v>昭</v>
      </c>
      <c r="AE1032" s="662" t="str">
        <f t="shared" si="181"/>
        <v>昭55.11.7</v>
      </c>
      <c r="AF1032" s="662" t="str">
        <f t="shared" si="184"/>
        <v>昭55.11.7</v>
      </c>
      <c r="AG1032" s="662" t="str">
        <f t="shared" si="185"/>
        <v/>
      </c>
      <c r="AH1032" s="662">
        <f t="shared" si="182"/>
        <v>8</v>
      </c>
      <c r="AI1032" s="662" t="str">
        <f t="shared" si="186"/>
        <v>54</v>
      </c>
      <c r="AJ1032" s="662" t="str">
        <f t="shared" si="187"/>
        <v>54_関山</v>
      </c>
      <c r="AK1032" s="693" t="str">
        <f>IFERROR(VLOOKUP(AJ1032,観測点コードリスト!$L$2:$N$1665,3,FALSE),"")</f>
        <v>0998</v>
      </c>
    </row>
    <row r="1033" spans="1:37" hidden="1">
      <c r="A1033" s="662" t="s">
        <v>2641</v>
      </c>
      <c r="B1033" s="662">
        <v>54960</v>
      </c>
      <c r="C1033" s="662" t="s">
        <v>4609</v>
      </c>
      <c r="D1033" s="662" t="s">
        <v>1083</v>
      </c>
      <c r="E1033" s="662" t="s">
        <v>1084</v>
      </c>
      <c r="F1033" s="662" t="s">
        <v>2778</v>
      </c>
      <c r="G1033" s="662">
        <v>36</v>
      </c>
      <c r="H1033" s="662">
        <v>56.5</v>
      </c>
      <c r="I1033" s="662">
        <v>138</v>
      </c>
      <c r="J1033" s="662">
        <v>48.6</v>
      </c>
      <c r="K1033" s="662">
        <v>340</v>
      </c>
      <c r="L1033" s="662" t="s">
        <v>22</v>
      </c>
      <c r="M1033" s="662" t="s">
        <v>22</v>
      </c>
      <c r="N1033" s="662" t="s">
        <v>4613</v>
      </c>
      <c r="O1033" s="662" t="s">
        <v>4740</v>
      </c>
      <c r="P1033" s="662" t="s">
        <v>22</v>
      </c>
      <c r="Q1033" s="667">
        <f t="shared" si="177"/>
        <v>36.941667000000002</v>
      </c>
      <c r="R1033" s="667">
        <f t="shared" si="178"/>
        <v>138.81</v>
      </c>
      <c r="T1033" s="668" t="s">
        <v>22</v>
      </c>
      <c r="U1033" s="668" t="s">
        <v>22</v>
      </c>
      <c r="V1033" s="668" t="s">
        <v>22</v>
      </c>
      <c r="W1033" s="668" t="s">
        <v>22</v>
      </c>
      <c r="X1033" s="668" t="s">
        <v>4605</v>
      </c>
      <c r="Y1033" s="668" t="s">
        <v>22</v>
      </c>
      <c r="Z1033" s="668" t="s">
        <v>22</v>
      </c>
      <c r="AB1033" s="662" t="str">
        <f t="shared" si="179"/>
        <v>-</v>
      </c>
      <c r="AC1033" s="662" t="str">
        <f t="shared" si="180"/>
        <v>昭57.10.8</v>
      </c>
      <c r="AD1033" s="662" t="str">
        <f t="shared" si="183"/>
        <v>昭</v>
      </c>
      <c r="AE1033" s="662" t="str">
        <f t="shared" si="181"/>
        <v>昭57.10.8</v>
      </c>
      <c r="AF1033" s="662" t="str">
        <f t="shared" si="184"/>
        <v>昭57.10.8</v>
      </c>
      <c r="AG1033" s="662" t="str">
        <f t="shared" si="185"/>
        <v/>
      </c>
      <c r="AH1033" s="662">
        <f t="shared" si="182"/>
        <v>8</v>
      </c>
      <c r="AI1033" s="662" t="str">
        <f t="shared" si="186"/>
        <v>54</v>
      </c>
      <c r="AJ1033" s="662" t="str">
        <f t="shared" si="187"/>
        <v>54_湯沢</v>
      </c>
      <c r="AK1033" s="693" t="str">
        <f>IFERROR(VLOOKUP(AJ1033,観測点コードリスト!$L$2:$N$1665,3,FALSE),"")</f>
        <v>0544</v>
      </c>
    </row>
    <row r="1034" spans="1:37" hidden="1">
      <c r="A1034" s="662" t="s">
        <v>2641</v>
      </c>
      <c r="B1034" s="662">
        <v>54965</v>
      </c>
      <c r="C1034" s="662" t="s">
        <v>4609</v>
      </c>
      <c r="D1034" s="662" t="s">
        <v>2775</v>
      </c>
      <c r="E1034" s="662" t="s">
        <v>2776</v>
      </c>
      <c r="F1034" s="662" t="s">
        <v>2777</v>
      </c>
      <c r="G1034" s="662">
        <v>36</v>
      </c>
      <c r="H1034" s="662">
        <v>59.8</v>
      </c>
      <c r="I1034" s="662">
        <v>138</v>
      </c>
      <c r="J1034" s="662">
        <v>41</v>
      </c>
      <c r="K1034" s="662">
        <v>452</v>
      </c>
      <c r="L1034" s="662" t="s">
        <v>22</v>
      </c>
      <c r="M1034" s="662" t="s">
        <v>22</v>
      </c>
      <c r="N1034" s="662" t="s">
        <v>4699</v>
      </c>
      <c r="O1034" s="662" t="s">
        <v>4740</v>
      </c>
      <c r="P1034" s="662" t="s">
        <v>22</v>
      </c>
      <c r="Q1034" s="667">
        <f t="shared" si="177"/>
        <v>36.996667000000002</v>
      </c>
      <c r="R1034" s="667">
        <f t="shared" si="178"/>
        <v>138.683333</v>
      </c>
      <c r="T1034" s="668" t="s">
        <v>22</v>
      </c>
      <c r="U1034" s="668" t="s">
        <v>22</v>
      </c>
      <c r="V1034" s="668" t="s">
        <v>22</v>
      </c>
      <c r="W1034" s="668" t="s">
        <v>22</v>
      </c>
      <c r="X1034" s="668" t="s">
        <v>4605</v>
      </c>
      <c r="Y1034" s="668" t="s">
        <v>22</v>
      </c>
      <c r="Z1034" s="668" t="s">
        <v>22</v>
      </c>
      <c r="AB1034" s="662" t="str">
        <f t="shared" si="179"/>
        <v>-</v>
      </c>
      <c r="AC1034" s="662" t="str">
        <f t="shared" si="180"/>
        <v>平元.11.1</v>
      </c>
      <c r="AD1034" s="662" t="str">
        <f t="shared" si="183"/>
        <v>平</v>
      </c>
      <c r="AE1034" s="662" t="str">
        <f t="shared" si="181"/>
        <v>平元.11.1</v>
      </c>
      <c r="AF1034" s="662" t="str">
        <f t="shared" si="184"/>
        <v>平元.11.1</v>
      </c>
      <c r="AG1034" s="662" t="str">
        <f t="shared" si="185"/>
        <v/>
      </c>
      <c r="AH1034" s="662">
        <f t="shared" si="182"/>
        <v>7</v>
      </c>
      <c r="AI1034" s="662" t="str">
        <f t="shared" si="186"/>
        <v>54</v>
      </c>
      <c r="AJ1034" s="662" t="str">
        <f t="shared" si="187"/>
        <v>54_津南</v>
      </c>
      <c r="AK1034" s="693" t="str">
        <f>IFERROR(VLOOKUP(AJ1034,観測点コードリスト!$L$2:$N$1665,3,FALSE),"")</f>
        <v>0543</v>
      </c>
    </row>
    <row r="1035" spans="1:37">
      <c r="A1035" s="662" t="s">
        <v>2787</v>
      </c>
      <c r="B1035" s="662">
        <v>55022</v>
      </c>
      <c r="C1035" s="662" t="s">
        <v>17</v>
      </c>
      <c r="D1035" s="662" t="s">
        <v>114</v>
      </c>
      <c r="E1035" s="662" t="s">
        <v>115</v>
      </c>
      <c r="F1035" s="662" t="s">
        <v>2788</v>
      </c>
      <c r="G1035" s="662">
        <v>36</v>
      </c>
      <c r="H1035" s="662">
        <v>56.2</v>
      </c>
      <c r="I1035" s="662">
        <v>137</v>
      </c>
      <c r="J1035" s="662">
        <v>33.799999999999997</v>
      </c>
      <c r="K1035" s="662">
        <v>43</v>
      </c>
      <c r="L1035" s="662">
        <v>10.1</v>
      </c>
      <c r="M1035" s="662">
        <v>2</v>
      </c>
      <c r="N1035" s="662" t="s">
        <v>2789</v>
      </c>
      <c r="O1035" s="662">
        <v>55900</v>
      </c>
      <c r="P1035" s="662" t="s">
        <v>22</v>
      </c>
      <c r="Q1035" s="667">
        <f t="shared" si="177"/>
        <v>36.936667</v>
      </c>
      <c r="R1035" s="667">
        <f t="shared" si="178"/>
        <v>137.563333</v>
      </c>
      <c r="T1035" s="668" t="s">
        <v>4605</v>
      </c>
      <c r="U1035" s="668" t="s">
        <v>4605</v>
      </c>
      <c r="V1035" s="668" t="s">
        <v>4605</v>
      </c>
      <c r="W1035" s="668" t="s">
        <v>22</v>
      </c>
      <c r="X1035" s="668" t="s">
        <v>22</v>
      </c>
      <c r="Y1035" s="668" t="s">
        <v>22</v>
      </c>
      <c r="Z1035" s="668" t="s">
        <v>22</v>
      </c>
      <c r="AB1035" s="692" t="str">
        <f t="shared" si="179"/>
        <v>平29.9.27</v>
      </c>
      <c r="AC1035" s="692" t="str">
        <f t="shared" si="180"/>
        <v>平29.9.27</v>
      </c>
      <c r="AD1035" s="662" t="str">
        <f t="shared" si="183"/>
        <v>平</v>
      </c>
      <c r="AE1035" s="662" t="str">
        <f t="shared" si="181"/>
        <v>平29.9.27</v>
      </c>
      <c r="AF1035" s="662" t="str">
        <f t="shared" si="184"/>
        <v>平29.9.27</v>
      </c>
      <c r="AG1035" s="662" t="str">
        <f t="shared" si="185"/>
        <v/>
      </c>
      <c r="AH1035" s="662">
        <f t="shared" si="182"/>
        <v>8</v>
      </c>
      <c r="AI1035" s="662" t="str">
        <f t="shared" si="186"/>
        <v>55</v>
      </c>
      <c r="AJ1035" s="662" t="str">
        <f t="shared" si="187"/>
        <v>55_朝日</v>
      </c>
      <c r="AK1035" s="695" t="s">
        <v>17438</v>
      </c>
    </row>
    <row r="1036" spans="1:37">
      <c r="A1036" s="662" t="s">
        <v>2787</v>
      </c>
      <c r="B1036" s="662">
        <v>55041</v>
      </c>
      <c r="C1036" s="662" t="s">
        <v>17</v>
      </c>
      <c r="D1036" s="662" t="s">
        <v>2790</v>
      </c>
      <c r="E1036" s="662" t="s">
        <v>2791</v>
      </c>
      <c r="F1036" s="662" t="s">
        <v>2792</v>
      </c>
      <c r="G1036" s="662">
        <v>36</v>
      </c>
      <c r="H1036" s="662">
        <v>51.8</v>
      </c>
      <c r="I1036" s="662">
        <v>136</v>
      </c>
      <c r="J1036" s="662">
        <v>57.6</v>
      </c>
      <c r="K1036" s="662">
        <v>7</v>
      </c>
      <c r="L1036" s="662">
        <v>10.199999999999999</v>
      </c>
      <c r="M1036" s="662">
        <v>1.6</v>
      </c>
      <c r="N1036" s="662" t="s">
        <v>2457</v>
      </c>
      <c r="O1036" s="662">
        <v>55915</v>
      </c>
      <c r="P1036" s="662" t="s">
        <v>40</v>
      </c>
      <c r="Q1036" s="667">
        <f t="shared" si="177"/>
        <v>36.863332999999997</v>
      </c>
      <c r="R1036" s="667">
        <f t="shared" si="178"/>
        <v>136.96</v>
      </c>
      <c r="T1036" s="668" t="s">
        <v>4605</v>
      </c>
      <c r="U1036" s="668" t="s">
        <v>4605</v>
      </c>
      <c r="V1036" s="668" t="s">
        <v>4605</v>
      </c>
      <c r="W1036" s="668" t="s">
        <v>22</v>
      </c>
      <c r="X1036" s="668" t="s">
        <v>22</v>
      </c>
      <c r="Y1036" s="668" t="s">
        <v>22</v>
      </c>
      <c r="Z1036" s="668" t="s">
        <v>22</v>
      </c>
      <c r="AB1036" s="662" t="str">
        <f t="shared" si="179"/>
        <v>昭53.11.18</v>
      </c>
      <c r="AC1036" s="662" t="str">
        <f t="shared" si="180"/>
        <v>昭53.11.18</v>
      </c>
      <c r="AD1036" s="662" t="str">
        <f t="shared" si="183"/>
        <v>昭</v>
      </c>
      <c r="AE1036" s="662" t="str">
        <f t="shared" si="181"/>
        <v>昭53.11.18</v>
      </c>
      <c r="AF1036" s="662" t="str">
        <f t="shared" si="184"/>
        <v>昭53.11.18</v>
      </c>
      <c r="AG1036" s="662" t="str">
        <f t="shared" si="185"/>
        <v/>
      </c>
      <c r="AH1036" s="662">
        <f t="shared" si="182"/>
        <v>9</v>
      </c>
      <c r="AI1036" s="662" t="str">
        <f t="shared" si="186"/>
        <v>55</v>
      </c>
      <c r="AJ1036" s="662" t="str">
        <f t="shared" si="187"/>
        <v>55_氷見</v>
      </c>
      <c r="AK1036" s="693" t="str">
        <f>IFERROR(VLOOKUP(AJ1036,観測点コードリスト!$L$2:$N$1665,3,FALSE),"")</f>
        <v>1309</v>
      </c>
    </row>
    <row r="1037" spans="1:37">
      <c r="A1037" s="662" t="s">
        <v>2787</v>
      </c>
      <c r="B1037" s="662">
        <v>55056</v>
      </c>
      <c r="C1037" s="662" t="s">
        <v>17</v>
      </c>
      <c r="D1037" s="662" t="s">
        <v>2793</v>
      </c>
      <c r="E1037" s="662" t="s">
        <v>2794</v>
      </c>
      <c r="F1037" s="662" t="s">
        <v>2795</v>
      </c>
      <c r="G1037" s="662">
        <v>36</v>
      </c>
      <c r="H1037" s="662">
        <v>49.3</v>
      </c>
      <c r="I1037" s="662">
        <v>137</v>
      </c>
      <c r="J1037" s="662">
        <v>25.7</v>
      </c>
      <c r="K1037" s="662">
        <v>48</v>
      </c>
      <c r="L1037" s="662">
        <v>10</v>
      </c>
      <c r="M1037" s="662">
        <v>1.8</v>
      </c>
      <c r="N1037" s="662" t="s">
        <v>2050</v>
      </c>
      <c r="O1037" s="662">
        <v>55905</v>
      </c>
      <c r="P1037" s="662" t="s">
        <v>22</v>
      </c>
      <c r="Q1037" s="667">
        <f t="shared" si="177"/>
        <v>36.821666999999998</v>
      </c>
      <c r="R1037" s="667">
        <f t="shared" si="178"/>
        <v>137.42833300000001</v>
      </c>
      <c r="T1037" s="668" t="s">
        <v>4605</v>
      </c>
      <c r="U1037" s="668" t="s">
        <v>4605</v>
      </c>
      <c r="V1037" s="668" t="s">
        <v>4605</v>
      </c>
      <c r="W1037" s="668" t="s">
        <v>22</v>
      </c>
      <c r="X1037" s="668" t="s">
        <v>22</v>
      </c>
      <c r="Y1037" s="668" t="s">
        <v>22</v>
      </c>
      <c r="Z1037" s="668" t="s">
        <v>22</v>
      </c>
      <c r="AB1037" s="662" t="str">
        <f t="shared" si="179"/>
        <v>昭49.11.1</v>
      </c>
      <c r="AC1037" s="662" t="str">
        <f t="shared" si="180"/>
        <v>昭53.11.16</v>
      </c>
      <c r="AD1037" s="662" t="str">
        <f t="shared" si="183"/>
        <v>#</v>
      </c>
      <c r="AE1037" s="662" t="str">
        <f t="shared" si="181"/>
        <v>昭53.11.16</v>
      </c>
      <c r="AF1037" s="662" t="str">
        <f t="shared" si="184"/>
        <v>昭53.11.16</v>
      </c>
      <c r="AG1037" s="662" t="str">
        <f t="shared" si="185"/>
        <v/>
      </c>
      <c r="AH1037" s="662">
        <f t="shared" si="182"/>
        <v>9</v>
      </c>
      <c r="AI1037" s="662" t="str">
        <f t="shared" si="186"/>
        <v>55</v>
      </c>
      <c r="AJ1037" s="662" t="str">
        <f t="shared" si="187"/>
        <v>55_魚津</v>
      </c>
      <c r="AK1037" s="693" t="str">
        <f>IFERROR(VLOOKUP(AJ1037,観測点コードリスト!$L$2:$N$1665,3,FALSE),"")</f>
        <v>0547</v>
      </c>
    </row>
    <row r="1038" spans="1:37" hidden="1">
      <c r="A1038" s="662" t="s">
        <v>2787</v>
      </c>
      <c r="B1038" s="662">
        <v>55063</v>
      </c>
      <c r="C1038" s="662" t="s">
        <v>72</v>
      </c>
      <c r="D1038" s="662" t="s">
        <v>2796</v>
      </c>
      <c r="E1038" s="662" t="s">
        <v>2797</v>
      </c>
      <c r="F1038" s="662" t="s">
        <v>2798</v>
      </c>
      <c r="G1038" s="662">
        <v>36</v>
      </c>
      <c r="H1038" s="662">
        <v>50.8</v>
      </c>
      <c r="I1038" s="662">
        <v>137</v>
      </c>
      <c r="J1038" s="662">
        <v>33.4</v>
      </c>
      <c r="K1038" s="662">
        <v>160</v>
      </c>
      <c r="L1038" s="662" t="s">
        <v>22</v>
      </c>
      <c r="M1038" s="662" t="s">
        <v>22</v>
      </c>
      <c r="N1038" s="662" t="s">
        <v>2799</v>
      </c>
      <c r="O1038" s="662" t="s">
        <v>22</v>
      </c>
      <c r="P1038" s="662" t="s">
        <v>22</v>
      </c>
      <c r="Q1038" s="667">
        <f t="shared" si="177"/>
        <v>36.846666999999997</v>
      </c>
      <c r="R1038" s="667">
        <f t="shared" si="178"/>
        <v>137.556667</v>
      </c>
      <c r="T1038" s="668" t="s">
        <v>4605</v>
      </c>
      <c r="U1038" s="668" t="s">
        <v>22</v>
      </c>
      <c r="V1038" s="668" t="s">
        <v>22</v>
      </c>
      <c r="W1038" s="668" t="s">
        <v>22</v>
      </c>
      <c r="X1038" s="668" t="s">
        <v>22</v>
      </c>
      <c r="Y1038" s="668" t="s">
        <v>22</v>
      </c>
      <c r="Z1038" s="668" t="s">
        <v>22</v>
      </c>
      <c r="AB1038" s="662" t="str">
        <f t="shared" si="179"/>
        <v>昭59.6.21</v>
      </c>
      <c r="AC1038" s="662" t="str">
        <f t="shared" si="180"/>
        <v>昭59.6.21</v>
      </c>
      <c r="AD1038" s="662" t="str">
        <f t="shared" si="183"/>
        <v>昭</v>
      </c>
      <c r="AE1038" s="662" t="str">
        <f t="shared" si="181"/>
        <v>昭59.6.21</v>
      </c>
      <c r="AF1038" s="662" t="str">
        <f t="shared" si="184"/>
        <v>昭59.6.21</v>
      </c>
      <c r="AG1038" s="662" t="str">
        <f t="shared" si="185"/>
        <v/>
      </c>
      <c r="AH1038" s="662">
        <f t="shared" si="182"/>
        <v>8</v>
      </c>
      <c r="AI1038" s="662" t="str">
        <f t="shared" si="186"/>
        <v>55</v>
      </c>
      <c r="AJ1038" s="662" t="str">
        <f t="shared" si="187"/>
        <v>55_宇奈月</v>
      </c>
      <c r="AK1038" s="693" t="str">
        <f>IFERROR(VLOOKUP(AJ1038,観測点コードリスト!$L$2:$N$1665,3,FALSE),"")</f>
        <v>0548</v>
      </c>
    </row>
    <row r="1039" spans="1:37">
      <c r="A1039" s="662" t="s">
        <v>2787</v>
      </c>
      <c r="B1039" s="662">
        <v>55091</v>
      </c>
      <c r="C1039" s="662" t="s">
        <v>23</v>
      </c>
      <c r="D1039" s="662" t="s">
        <v>2800</v>
      </c>
      <c r="E1039" s="662" t="s">
        <v>2801</v>
      </c>
      <c r="F1039" s="662" t="s">
        <v>2802</v>
      </c>
      <c r="G1039" s="662">
        <v>36</v>
      </c>
      <c r="H1039" s="662">
        <v>47.5</v>
      </c>
      <c r="I1039" s="662">
        <v>137</v>
      </c>
      <c r="J1039" s="662">
        <v>3.3</v>
      </c>
      <c r="K1039" s="662">
        <v>12</v>
      </c>
      <c r="L1039" s="662">
        <v>15.3</v>
      </c>
      <c r="M1039" s="662" t="s">
        <v>22</v>
      </c>
      <c r="N1039" s="662" t="s">
        <v>2803</v>
      </c>
      <c r="O1039" s="662">
        <v>55907</v>
      </c>
      <c r="P1039" s="662" t="s">
        <v>22</v>
      </c>
      <c r="Q1039" s="667">
        <f t="shared" si="177"/>
        <v>36.791666999999997</v>
      </c>
      <c r="R1039" s="667">
        <f t="shared" si="178"/>
        <v>137.05500000000001</v>
      </c>
      <c r="T1039" s="668" t="s">
        <v>4605</v>
      </c>
      <c r="U1039" s="668" t="s">
        <v>4605</v>
      </c>
      <c r="V1039" s="668" t="s">
        <v>4605</v>
      </c>
      <c r="W1039" s="668" t="s">
        <v>22</v>
      </c>
      <c r="X1039" s="668" t="s">
        <v>22</v>
      </c>
      <c r="Y1039" s="668" t="s">
        <v>4605</v>
      </c>
      <c r="Z1039" s="668" t="s">
        <v>22</v>
      </c>
      <c r="AB1039" s="662" t="str">
        <f t="shared" si="179"/>
        <v>昭49.11.1</v>
      </c>
      <c r="AC1039" s="662" t="str">
        <f t="shared" si="180"/>
        <v>昭50.12.12</v>
      </c>
      <c r="AD1039" s="662" t="str">
        <f t="shared" si="183"/>
        <v>#</v>
      </c>
      <c r="AE1039" s="662" t="str">
        <f t="shared" si="181"/>
        <v>昭50.12.12</v>
      </c>
      <c r="AF1039" s="662" t="str">
        <f t="shared" si="184"/>
        <v>昭50.12.12</v>
      </c>
      <c r="AG1039" s="662" t="str">
        <f t="shared" si="185"/>
        <v/>
      </c>
      <c r="AH1039" s="662">
        <f t="shared" si="182"/>
        <v>9</v>
      </c>
      <c r="AI1039" s="662" t="str">
        <f t="shared" si="186"/>
        <v>55</v>
      </c>
      <c r="AJ1039" s="662" t="str">
        <f t="shared" si="187"/>
        <v>55_伏木</v>
      </c>
      <c r="AK1039" s="693" t="str">
        <f>IFERROR(VLOOKUP(AJ1039,観測点コードリスト!$L$2:$N$1665,3,FALSE),"")</f>
        <v>47606</v>
      </c>
    </row>
    <row r="1040" spans="1:37">
      <c r="A1040" s="662" t="s">
        <v>2787</v>
      </c>
      <c r="B1040" s="662">
        <v>55102</v>
      </c>
      <c r="C1040" s="662" t="s">
        <v>23</v>
      </c>
      <c r="D1040" s="662" t="s">
        <v>2787</v>
      </c>
      <c r="E1040" s="662" t="s">
        <v>2804</v>
      </c>
      <c r="F1040" s="662" t="s">
        <v>2805</v>
      </c>
      <c r="G1040" s="662">
        <v>36</v>
      </c>
      <c r="H1040" s="662">
        <v>42.5</v>
      </c>
      <c r="I1040" s="662">
        <v>137</v>
      </c>
      <c r="J1040" s="662">
        <v>12.1</v>
      </c>
      <c r="K1040" s="662">
        <v>9</v>
      </c>
      <c r="L1040" s="662">
        <v>20</v>
      </c>
      <c r="M1040" s="662" t="s">
        <v>22</v>
      </c>
      <c r="N1040" s="662" t="s">
        <v>2806</v>
      </c>
      <c r="O1040" s="662">
        <v>55908</v>
      </c>
      <c r="P1040" s="662" t="s">
        <v>22</v>
      </c>
      <c r="Q1040" s="667">
        <f t="shared" si="177"/>
        <v>36.708333000000003</v>
      </c>
      <c r="R1040" s="667">
        <f t="shared" si="178"/>
        <v>137.20166699999999</v>
      </c>
      <c r="T1040" s="668" t="s">
        <v>4605</v>
      </c>
      <c r="U1040" s="668" t="s">
        <v>4605</v>
      </c>
      <c r="V1040" s="668" t="s">
        <v>4605</v>
      </c>
      <c r="W1040" s="668" t="s">
        <v>4605</v>
      </c>
      <c r="X1040" s="668" t="s">
        <v>22</v>
      </c>
      <c r="Y1040" s="668" t="s">
        <v>4605</v>
      </c>
      <c r="Z1040" s="668" t="s">
        <v>4605</v>
      </c>
      <c r="AB1040" s="662" t="str">
        <f t="shared" si="179"/>
        <v>昭61.1.30</v>
      </c>
      <c r="AC1040" s="662" t="str">
        <f t="shared" si="180"/>
        <v>昭61.1.30</v>
      </c>
      <c r="AD1040" s="662" t="str">
        <f t="shared" si="183"/>
        <v>昭</v>
      </c>
      <c r="AE1040" s="662" t="str">
        <f t="shared" si="181"/>
        <v>昭61.1.30</v>
      </c>
      <c r="AF1040" s="662" t="str">
        <f t="shared" si="184"/>
        <v>昭61.1.30</v>
      </c>
      <c r="AG1040" s="662" t="str">
        <f t="shared" si="185"/>
        <v/>
      </c>
      <c r="AH1040" s="662">
        <f t="shared" si="182"/>
        <v>8</v>
      </c>
      <c r="AI1040" s="662" t="str">
        <f t="shared" si="186"/>
        <v>55</v>
      </c>
      <c r="AJ1040" s="662" t="str">
        <f t="shared" si="187"/>
        <v>55_富山</v>
      </c>
      <c r="AK1040" s="693" t="str">
        <f>IFERROR(VLOOKUP(AJ1040,観測点コードリスト!$L$2:$N$1665,3,FALSE),"")</f>
        <v>47607</v>
      </c>
    </row>
    <row r="1041" spans="1:37">
      <c r="A1041" s="662" t="s">
        <v>2787</v>
      </c>
      <c r="B1041" s="662">
        <v>55141</v>
      </c>
      <c r="C1041" s="662" t="s">
        <v>17</v>
      </c>
      <c r="D1041" s="662" t="s">
        <v>2807</v>
      </c>
      <c r="E1041" s="662" t="s">
        <v>2808</v>
      </c>
      <c r="F1041" s="662" t="s">
        <v>2809</v>
      </c>
      <c r="G1041" s="662">
        <v>36</v>
      </c>
      <c r="H1041" s="662">
        <v>36.6</v>
      </c>
      <c r="I1041" s="662">
        <v>136</v>
      </c>
      <c r="J1041" s="662">
        <v>57.3</v>
      </c>
      <c r="K1041" s="662">
        <v>69</v>
      </c>
      <c r="L1041" s="662">
        <v>6.5</v>
      </c>
      <c r="M1041" s="662">
        <v>2.1</v>
      </c>
      <c r="N1041" s="662" t="s">
        <v>97</v>
      </c>
      <c r="O1041" s="662">
        <v>55910</v>
      </c>
      <c r="P1041" s="662" t="s">
        <v>22</v>
      </c>
      <c r="Q1041" s="667">
        <f t="shared" ref="Q1041:Q1104" si="188">G1041+ROUND(H1041/60,6)</f>
        <v>36.61</v>
      </c>
      <c r="R1041" s="667">
        <f t="shared" ref="R1041:R1104" si="189">I1041+ROUND(J1041/60,6)</f>
        <v>136.95500000000001</v>
      </c>
      <c r="T1041" s="668" t="s">
        <v>4605</v>
      </c>
      <c r="U1041" s="668" t="s">
        <v>4605</v>
      </c>
      <c r="V1041" s="668" t="s">
        <v>4605</v>
      </c>
      <c r="W1041" s="668" t="s">
        <v>22</v>
      </c>
      <c r="X1041" s="668" t="s">
        <v>22</v>
      </c>
      <c r="Y1041" s="668" t="s">
        <v>22</v>
      </c>
      <c r="Z1041" s="668" t="s">
        <v>22</v>
      </c>
      <c r="AB1041" s="662" t="str">
        <f t="shared" si="179"/>
        <v>昭49.11.1</v>
      </c>
      <c r="AC1041" s="662" t="str">
        <f t="shared" si="180"/>
        <v>昭51.4.1</v>
      </c>
      <c r="AD1041" s="662" t="str">
        <f t="shared" si="183"/>
        <v>#</v>
      </c>
      <c r="AE1041" s="662" t="str">
        <f t="shared" si="181"/>
        <v>昭51.4.1</v>
      </c>
      <c r="AF1041" s="662" t="str">
        <f t="shared" si="184"/>
        <v>昭51.4.1</v>
      </c>
      <c r="AG1041" s="662" t="str">
        <f t="shared" si="185"/>
        <v/>
      </c>
      <c r="AH1041" s="662">
        <f t="shared" si="182"/>
        <v>7</v>
      </c>
      <c r="AI1041" s="662" t="str">
        <f t="shared" si="186"/>
        <v>55</v>
      </c>
      <c r="AJ1041" s="662" t="str">
        <f t="shared" si="187"/>
        <v>55_砺波</v>
      </c>
      <c r="AK1041" s="693" t="str">
        <f>IFERROR(VLOOKUP(AJ1041,観測点コードリスト!$L$2:$N$1665,3,FALSE),"")</f>
        <v>0552</v>
      </c>
    </row>
    <row r="1042" spans="1:37">
      <c r="A1042" s="662" t="s">
        <v>2787</v>
      </c>
      <c r="B1042" s="662">
        <v>55151</v>
      </c>
      <c r="C1042" s="662" t="s">
        <v>23</v>
      </c>
      <c r="D1042" s="662" t="s">
        <v>2810</v>
      </c>
      <c r="E1042" s="662" t="s">
        <v>2811</v>
      </c>
      <c r="F1042" s="662" t="s">
        <v>2812</v>
      </c>
      <c r="G1042" s="662">
        <v>36</v>
      </c>
      <c r="H1042" s="662">
        <v>38.9</v>
      </c>
      <c r="I1042" s="662">
        <v>137</v>
      </c>
      <c r="J1042" s="662">
        <v>11.2</v>
      </c>
      <c r="K1042" s="662">
        <v>24</v>
      </c>
      <c r="L1042" s="662">
        <v>10</v>
      </c>
      <c r="M1042" s="662" t="s">
        <v>22</v>
      </c>
      <c r="N1042" s="662" t="s">
        <v>35</v>
      </c>
      <c r="O1042" s="662">
        <v>55925</v>
      </c>
      <c r="P1042" s="662" t="s">
        <v>36</v>
      </c>
      <c r="Q1042" s="667">
        <f t="shared" si="188"/>
        <v>36.648333000000001</v>
      </c>
      <c r="R1042" s="667">
        <f t="shared" si="189"/>
        <v>137.186667</v>
      </c>
      <c r="T1042" s="668" t="s">
        <v>4605</v>
      </c>
      <c r="U1042" s="668" t="s">
        <v>4605</v>
      </c>
      <c r="V1042" s="668" t="s">
        <v>4605</v>
      </c>
      <c r="W1042" s="668" t="s">
        <v>22</v>
      </c>
      <c r="X1042" s="668" t="s">
        <v>22</v>
      </c>
      <c r="Y1042" s="668" t="s">
        <v>22</v>
      </c>
      <c r="Z1042" s="668" t="s">
        <v>22</v>
      </c>
      <c r="AB1042" s="662" t="str">
        <f t="shared" si="179"/>
        <v>平15.1.1</v>
      </c>
      <c r="AC1042" s="662" t="str">
        <f t="shared" si="180"/>
        <v>平15.1.1</v>
      </c>
      <c r="AD1042" s="662" t="str">
        <f t="shared" si="183"/>
        <v>平</v>
      </c>
      <c r="AE1042" s="662" t="str">
        <f t="shared" si="181"/>
        <v>平15.1.1</v>
      </c>
      <c r="AF1042" s="662" t="str">
        <f t="shared" si="184"/>
        <v>平15.1.1</v>
      </c>
      <c r="AG1042" s="662" t="str">
        <f t="shared" si="185"/>
        <v/>
      </c>
      <c r="AH1042" s="662">
        <f t="shared" si="182"/>
        <v>7</v>
      </c>
      <c r="AI1042" s="662" t="str">
        <f t="shared" si="186"/>
        <v>55</v>
      </c>
      <c r="AJ1042" s="662" t="str">
        <f t="shared" si="187"/>
        <v>55_秋ヶ島</v>
      </c>
      <c r="AK1042" s="693" t="str">
        <f>IFERROR(VLOOKUP(AJ1042,観測点コードリスト!$L$2:$N$1665,3,FALSE),"")</f>
        <v>1533</v>
      </c>
    </row>
    <row r="1043" spans="1:37" hidden="1">
      <c r="A1043" s="662" t="s">
        <v>2787</v>
      </c>
      <c r="B1043" s="662">
        <v>55156</v>
      </c>
      <c r="C1043" s="662" t="s">
        <v>72</v>
      </c>
      <c r="D1043" s="662" t="s">
        <v>2813</v>
      </c>
      <c r="E1043" s="662" t="s">
        <v>2814</v>
      </c>
      <c r="F1043" s="662" t="s">
        <v>2815</v>
      </c>
      <c r="G1043" s="662">
        <v>36</v>
      </c>
      <c r="H1043" s="662">
        <v>36.5</v>
      </c>
      <c r="I1043" s="662">
        <v>137</v>
      </c>
      <c r="J1043" s="662">
        <v>17</v>
      </c>
      <c r="K1043" s="662">
        <v>128</v>
      </c>
      <c r="L1043" s="662" t="s">
        <v>22</v>
      </c>
      <c r="M1043" s="662" t="s">
        <v>22</v>
      </c>
      <c r="N1043" s="662" t="s">
        <v>2816</v>
      </c>
      <c r="O1043" s="662" t="s">
        <v>22</v>
      </c>
      <c r="P1043" s="662" t="s">
        <v>22</v>
      </c>
      <c r="Q1043" s="667">
        <f t="shared" si="188"/>
        <v>36.608333000000002</v>
      </c>
      <c r="R1043" s="667">
        <f t="shared" si="189"/>
        <v>137.283333</v>
      </c>
      <c r="T1043" s="668" t="s">
        <v>4605</v>
      </c>
      <c r="U1043" s="668" t="s">
        <v>22</v>
      </c>
      <c r="V1043" s="668" t="s">
        <v>22</v>
      </c>
      <c r="W1043" s="668" t="s">
        <v>22</v>
      </c>
      <c r="X1043" s="668" t="s">
        <v>22</v>
      </c>
      <c r="Y1043" s="668" t="s">
        <v>22</v>
      </c>
      <c r="Z1043" s="668" t="s">
        <v>22</v>
      </c>
      <c r="AB1043" s="662" t="str">
        <f t="shared" si="179"/>
        <v>昭59.6.28</v>
      </c>
      <c r="AC1043" s="662" t="str">
        <f t="shared" si="180"/>
        <v>昭59.6.28</v>
      </c>
      <c r="AD1043" s="662" t="str">
        <f t="shared" si="183"/>
        <v>昭</v>
      </c>
      <c r="AE1043" s="662" t="str">
        <f t="shared" si="181"/>
        <v>昭59.6.28</v>
      </c>
      <c r="AF1043" s="662" t="str">
        <f t="shared" si="184"/>
        <v>昭59.6.28</v>
      </c>
      <c r="AG1043" s="662" t="str">
        <f t="shared" si="185"/>
        <v/>
      </c>
      <c r="AH1043" s="662">
        <f t="shared" si="182"/>
        <v>8</v>
      </c>
      <c r="AI1043" s="662" t="str">
        <f t="shared" si="186"/>
        <v>55</v>
      </c>
      <c r="AJ1043" s="662" t="str">
        <f t="shared" si="187"/>
        <v>55_大山</v>
      </c>
      <c r="AK1043" s="693" t="str">
        <f>IFERROR(VLOOKUP(AJ1043,観測点コードリスト!$L$2:$N$1665,3,FALSE),"")</f>
        <v>1414</v>
      </c>
    </row>
    <row r="1044" spans="1:37" ht="18.75" customHeight="1">
      <c r="A1044" s="662" t="s">
        <v>2787</v>
      </c>
      <c r="B1044" s="662">
        <v>55166</v>
      </c>
      <c r="C1044" s="662" t="s">
        <v>17</v>
      </c>
      <c r="D1044" s="662" t="s">
        <v>2817</v>
      </c>
      <c r="E1044" s="662" t="s">
        <v>2818</v>
      </c>
      <c r="F1044" s="662" t="s">
        <v>2819</v>
      </c>
      <c r="G1044" s="662">
        <v>36</v>
      </c>
      <c r="H1044" s="662">
        <v>40.200000000000003</v>
      </c>
      <c r="I1044" s="662">
        <v>137</v>
      </c>
      <c r="J1044" s="662">
        <v>25.4</v>
      </c>
      <c r="K1044" s="662">
        <v>296</v>
      </c>
      <c r="L1044" s="662">
        <v>10</v>
      </c>
      <c r="M1044" s="662">
        <v>2.8</v>
      </c>
      <c r="N1044" s="662" t="s">
        <v>2820</v>
      </c>
      <c r="O1044" s="662" t="s">
        <v>22</v>
      </c>
      <c r="P1044" s="662" t="s">
        <v>40</v>
      </c>
      <c r="Q1044" s="667">
        <f t="shared" si="188"/>
        <v>36.67</v>
      </c>
      <c r="R1044" s="667">
        <f t="shared" si="189"/>
        <v>137.42333300000001</v>
      </c>
      <c r="T1044" s="668" t="s">
        <v>4605</v>
      </c>
      <c r="U1044" s="668" t="s">
        <v>4605</v>
      </c>
      <c r="V1044" s="668" t="s">
        <v>4605</v>
      </c>
      <c r="W1044" s="668" t="s">
        <v>22</v>
      </c>
      <c r="X1044" s="668" t="s">
        <v>22</v>
      </c>
      <c r="Y1044" s="668" t="s">
        <v>22</v>
      </c>
      <c r="Z1044" s="668" t="s">
        <v>22</v>
      </c>
      <c r="AB1044" s="662" t="str">
        <f t="shared" si="179"/>
        <v>昭53.11.15</v>
      </c>
      <c r="AC1044" s="662" t="str">
        <f t="shared" si="180"/>
        <v>昭53.11.15</v>
      </c>
      <c r="AD1044" s="662" t="str">
        <f t="shared" si="183"/>
        <v>昭</v>
      </c>
      <c r="AE1044" s="662" t="str">
        <f t="shared" si="181"/>
        <v>昭53.11.15</v>
      </c>
      <c r="AF1044" s="662" t="str">
        <f t="shared" si="184"/>
        <v>昭53.11.15</v>
      </c>
      <c r="AG1044" s="662" t="str">
        <f t="shared" si="185"/>
        <v/>
      </c>
      <c r="AH1044" s="662">
        <f t="shared" si="182"/>
        <v>9</v>
      </c>
      <c r="AI1044" s="662" t="str">
        <f t="shared" si="186"/>
        <v>55</v>
      </c>
      <c r="AJ1044" s="662" t="str">
        <f t="shared" si="187"/>
        <v>55_上市</v>
      </c>
      <c r="AK1044" s="693" t="str">
        <f>IFERROR(VLOOKUP(AJ1044,観測点コードリスト!$L$2:$N$1665,3,FALSE),"")</f>
        <v>0553</v>
      </c>
    </row>
    <row r="1045" spans="1:37">
      <c r="A1045" s="662" t="s">
        <v>2787</v>
      </c>
      <c r="B1045" s="662">
        <v>55191</v>
      </c>
      <c r="C1045" s="662" t="s">
        <v>17</v>
      </c>
      <c r="D1045" s="662" t="s">
        <v>2821</v>
      </c>
      <c r="E1045" s="662" t="s">
        <v>2822</v>
      </c>
      <c r="F1045" s="662" t="s">
        <v>2823</v>
      </c>
      <c r="G1045" s="662">
        <v>36</v>
      </c>
      <c r="H1045" s="662">
        <v>32.700000000000003</v>
      </c>
      <c r="I1045" s="662">
        <v>136</v>
      </c>
      <c r="J1045" s="662">
        <v>52.3</v>
      </c>
      <c r="K1045" s="662">
        <v>91</v>
      </c>
      <c r="L1045" s="662">
        <v>10</v>
      </c>
      <c r="M1045" s="662">
        <v>2.4</v>
      </c>
      <c r="N1045" s="662" t="s">
        <v>2054</v>
      </c>
      <c r="O1045" s="662" t="s">
        <v>22</v>
      </c>
      <c r="P1045" s="662" t="s">
        <v>40</v>
      </c>
      <c r="Q1045" s="667">
        <f t="shared" si="188"/>
        <v>36.545000000000002</v>
      </c>
      <c r="R1045" s="667">
        <f t="shared" si="189"/>
        <v>136.871667</v>
      </c>
      <c r="T1045" s="668" t="s">
        <v>4605</v>
      </c>
      <c r="U1045" s="668" t="s">
        <v>4605</v>
      </c>
      <c r="V1045" s="668" t="s">
        <v>4605</v>
      </c>
      <c r="W1045" s="668" t="s">
        <v>22</v>
      </c>
      <c r="X1045" s="668" t="s">
        <v>22</v>
      </c>
      <c r="Y1045" s="668" t="s">
        <v>22</v>
      </c>
      <c r="Z1045" s="668" t="s">
        <v>22</v>
      </c>
      <c r="AB1045" s="662" t="str">
        <f t="shared" si="179"/>
        <v>昭49.11.1</v>
      </c>
      <c r="AC1045" s="662" t="str">
        <f t="shared" si="180"/>
        <v>昭53.11.17</v>
      </c>
      <c r="AD1045" s="662" t="str">
        <f t="shared" si="183"/>
        <v>#</v>
      </c>
      <c r="AE1045" s="662" t="str">
        <f t="shared" si="181"/>
        <v>昭53.11.17</v>
      </c>
      <c r="AF1045" s="662" t="str">
        <f t="shared" si="184"/>
        <v>昭53.11.17</v>
      </c>
      <c r="AG1045" s="662" t="str">
        <f t="shared" si="185"/>
        <v/>
      </c>
      <c r="AH1045" s="662">
        <f t="shared" si="182"/>
        <v>9</v>
      </c>
      <c r="AI1045" s="662" t="str">
        <f t="shared" si="186"/>
        <v>55</v>
      </c>
      <c r="AJ1045" s="662" t="str">
        <f t="shared" si="187"/>
        <v>55_南砺高宮</v>
      </c>
      <c r="AK1045" s="693" t="str">
        <f>IFERROR(VLOOKUP(AJ1045,観測点コードリスト!$L$2:$N$1665,3,FALSE),"")</f>
        <v>0554</v>
      </c>
    </row>
    <row r="1046" spans="1:37" ht="18.75" customHeight="1">
      <c r="A1046" s="662" t="s">
        <v>2787</v>
      </c>
      <c r="B1046" s="662">
        <v>55206</v>
      </c>
      <c r="C1046" s="662" t="s">
        <v>17</v>
      </c>
      <c r="D1046" s="662" t="s">
        <v>2824</v>
      </c>
      <c r="E1046" s="662" t="s">
        <v>2825</v>
      </c>
      <c r="F1046" s="662" t="s">
        <v>2826</v>
      </c>
      <c r="G1046" s="662">
        <v>36</v>
      </c>
      <c r="H1046" s="662">
        <v>34.200000000000003</v>
      </c>
      <c r="I1046" s="662">
        <v>137</v>
      </c>
      <c r="J1046" s="662">
        <v>9.5</v>
      </c>
      <c r="K1046" s="662">
        <v>124</v>
      </c>
      <c r="L1046" s="662">
        <v>10.1</v>
      </c>
      <c r="M1046" s="662">
        <v>2.5</v>
      </c>
      <c r="N1046" s="662" t="s">
        <v>2827</v>
      </c>
      <c r="O1046" s="662" t="s">
        <v>22</v>
      </c>
      <c r="P1046" s="662" t="s">
        <v>22</v>
      </c>
      <c r="Q1046" s="667">
        <f t="shared" si="188"/>
        <v>36.57</v>
      </c>
      <c r="R1046" s="667">
        <f t="shared" si="189"/>
        <v>137.158333</v>
      </c>
      <c r="T1046" s="668" t="s">
        <v>4605</v>
      </c>
      <c r="U1046" s="668" t="s">
        <v>4605</v>
      </c>
      <c r="V1046" s="668" t="s">
        <v>4605</v>
      </c>
      <c r="W1046" s="668" t="s">
        <v>22</v>
      </c>
      <c r="X1046" s="668" t="s">
        <v>22</v>
      </c>
      <c r="Y1046" s="668" t="s">
        <v>22</v>
      </c>
      <c r="Z1046" s="668" t="s">
        <v>22</v>
      </c>
      <c r="AB1046" s="662" t="str">
        <f t="shared" si="179"/>
        <v>昭49.11.1</v>
      </c>
      <c r="AC1046" s="662" t="str">
        <f t="shared" si="180"/>
        <v>昭51.2.27</v>
      </c>
      <c r="AD1046" s="662" t="str">
        <f t="shared" si="183"/>
        <v>#</v>
      </c>
      <c r="AE1046" s="662" t="str">
        <f t="shared" si="181"/>
        <v>昭51.2.27</v>
      </c>
      <c r="AF1046" s="662" t="str">
        <f t="shared" si="184"/>
        <v>昭51.2.27</v>
      </c>
      <c r="AG1046" s="662" t="str">
        <f t="shared" si="185"/>
        <v/>
      </c>
      <c r="AH1046" s="662">
        <f t="shared" si="182"/>
        <v>8</v>
      </c>
      <c r="AI1046" s="662" t="str">
        <f t="shared" si="186"/>
        <v>55</v>
      </c>
      <c r="AJ1046" s="662" t="str">
        <f t="shared" si="187"/>
        <v>55_八尾</v>
      </c>
      <c r="AK1046" s="693" t="str">
        <f>IFERROR(VLOOKUP(AJ1046,観測点コードリスト!$L$2:$N$1665,3,FALSE),"")</f>
        <v>0555</v>
      </c>
    </row>
    <row r="1047" spans="1:37" hidden="1">
      <c r="A1047" s="662" t="s">
        <v>2787</v>
      </c>
      <c r="B1047" s="662">
        <v>55217</v>
      </c>
      <c r="C1047" s="662" t="s">
        <v>72</v>
      </c>
      <c r="D1047" s="662" t="s">
        <v>2828</v>
      </c>
      <c r="E1047" s="662" t="s">
        <v>2829</v>
      </c>
      <c r="F1047" s="662" t="s">
        <v>2830</v>
      </c>
      <c r="G1047" s="662">
        <v>36</v>
      </c>
      <c r="H1047" s="662">
        <v>34.6</v>
      </c>
      <c r="I1047" s="662">
        <v>137</v>
      </c>
      <c r="J1047" s="662">
        <v>23.1</v>
      </c>
      <c r="K1047" s="662">
        <v>379</v>
      </c>
      <c r="L1047" s="662" t="s">
        <v>22</v>
      </c>
      <c r="M1047" s="662" t="s">
        <v>22</v>
      </c>
      <c r="N1047" s="662" t="s">
        <v>2831</v>
      </c>
      <c r="O1047" s="662" t="s">
        <v>22</v>
      </c>
      <c r="P1047" s="662" t="s">
        <v>22</v>
      </c>
      <c r="Q1047" s="667">
        <f t="shared" si="188"/>
        <v>36.576667</v>
      </c>
      <c r="R1047" s="667">
        <f t="shared" si="189"/>
        <v>137.38499999999999</v>
      </c>
      <c r="T1047" s="668" t="s">
        <v>4605</v>
      </c>
      <c r="U1047" s="668" t="s">
        <v>22</v>
      </c>
      <c r="V1047" s="668" t="s">
        <v>22</v>
      </c>
      <c r="W1047" s="668" t="s">
        <v>22</v>
      </c>
      <c r="X1047" s="668" t="s">
        <v>22</v>
      </c>
      <c r="Y1047" s="668" t="s">
        <v>22</v>
      </c>
      <c r="Z1047" s="668" t="s">
        <v>22</v>
      </c>
      <c r="AB1047" s="662" t="str">
        <f t="shared" si="179"/>
        <v>平22.3.29</v>
      </c>
      <c r="AC1047" s="662" t="str">
        <f t="shared" si="180"/>
        <v>平22.3.29</v>
      </c>
      <c r="AD1047" s="662" t="str">
        <f t="shared" si="183"/>
        <v>平</v>
      </c>
      <c r="AE1047" s="662" t="str">
        <f t="shared" si="181"/>
        <v>平22.3.29</v>
      </c>
      <c r="AF1047" s="662" t="str">
        <f t="shared" si="184"/>
        <v>平22.3.29</v>
      </c>
      <c r="AG1047" s="662" t="str">
        <f t="shared" si="185"/>
        <v/>
      </c>
      <c r="AH1047" s="662">
        <f t="shared" si="182"/>
        <v>8</v>
      </c>
      <c r="AI1047" s="662" t="str">
        <f t="shared" si="186"/>
        <v>55</v>
      </c>
      <c r="AJ1047" s="662" t="str">
        <f t="shared" si="187"/>
        <v>55_立山芦峅</v>
      </c>
      <c r="AK1047" s="693" t="str">
        <f>IFERROR(VLOOKUP(AJ1047,観測点コードリスト!$L$2:$N$1665,3,FALSE),"")</f>
        <v>1621</v>
      </c>
    </row>
    <row r="1048" spans="1:37" hidden="1">
      <c r="A1048" s="662" t="s">
        <v>2787</v>
      </c>
      <c r="B1048" s="662">
        <v>55252</v>
      </c>
      <c r="C1048" s="662" t="s">
        <v>72</v>
      </c>
      <c r="D1048" s="662" t="s">
        <v>2832</v>
      </c>
      <c r="E1048" s="662" t="s">
        <v>2833</v>
      </c>
      <c r="F1048" s="662" t="s">
        <v>2834</v>
      </c>
      <c r="G1048" s="662">
        <v>36</v>
      </c>
      <c r="H1048" s="662">
        <v>25.8</v>
      </c>
      <c r="I1048" s="662">
        <v>136</v>
      </c>
      <c r="J1048" s="662">
        <v>56.5</v>
      </c>
      <c r="K1048" s="662">
        <v>357</v>
      </c>
      <c r="L1048" s="662" t="s">
        <v>22</v>
      </c>
      <c r="M1048" s="662" t="s">
        <v>22</v>
      </c>
      <c r="N1048" s="662" t="s">
        <v>2835</v>
      </c>
      <c r="O1048" s="662" t="s">
        <v>22</v>
      </c>
      <c r="P1048" s="662" t="s">
        <v>22</v>
      </c>
      <c r="Q1048" s="667">
        <f t="shared" si="188"/>
        <v>36.43</v>
      </c>
      <c r="R1048" s="667">
        <f t="shared" si="189"/>
        <v>136.941667</v>
      </c>
      <c r="T1048" s="668" t="s">
        <v>4605</v>
      </c>
      <c r="U1048" s="668" t="s">
        <v>22</v>
      </c>
      <c r="V1048" s="668" t="s">
        <v>22</v>
      </c>
      <c r="W1048" s="668" t="s">
        <v>22</v>
      </c>
      <c r="X1048" s="668" t="s">
        <v>22</v>
      </c>
      <c r="Y1048" s="668" t="s">
        <v>22</v>
      </c>
      <c r="Z1048" s="668" t="s">
        <v>22</v>
      </c>
      <c r="AB1048" s="662" t="str">
        <f t="shared" si="179"/>
        <v>平16.10.19</v>
      </c>
      <c r="AC1048" s="662" t="str">
        <f t="shared" si="180"/>
        <v>平16.10.19</v>
      </c>
      <c r="AD1048" s="662" t="str">
        <f t="shared" si="183"/>
        <v>平</v>
      </c>
      <c r="AE1048" s="662" t="str">
        <f t="shared" si="181"/>
        <v>平16.10.19</v>
      </c>
      <c r="AF1048" s="662" t="str">
        <f t="shared" si="184"/>
        <v>平16.10.19</v>
      </c>
      <c r="AG1048" s="662" t="str">
        <f t="shared" si="185"/>
        <v/>
      </c>
      <c r="AH1048" s="662">
        <f t="shared" si="182"/>
        <v>9</v>
      </c>
      <c r="AI1048" s="662" t="str">
        <f t="shared" si="186"/>
        <v>55</v>
      </c>
      <c r="AJ1048" s="662" t="str">
        <f t="shared" si="187"/>
        <v>55_五箇山</v>
      </c>
      <c r="AK1048" s="693" t="str">
        <f>IFERROR(VLOOKUP(AJ1048,観測点コードリスト!$L$2:$N$1665,3,FALSE),"")</f>
        <v>1553</v>
      </c>
    </row>
    <row r="1049" spans="1:37" hidden="1">
      <c r="A1049" s="662" t="s">
        <v>2787</v>
      </c>
      <c r="B1049" s="662">
        <v>55267</v>
      </c>
      <c r="C1049" s="662" t="s">
        <v>72</v>
      </c>
      <c r="D1049" s="662" t="s">
        <v>2836</v>
      </c>
      <c r="E1049" s="662" t="s">
        <v>2837</v>
      </c>
      <c r="F1049" s="662" t="s">
        <v>2838</v>
      </c>
      <c r="G1049" s="662">
        <v>36</v>
      </c>
      <c r="H1049" s="662">
        <v>28.4</v>
      </c>
      <c r="I1049" s="662">
        <v>137</v>
      </c>
      <c r="J1049" s="662">
        <v>14.2</v>
      </c>
      <c r="K1049" s="662">
        <v>215</v>
      </c>
      <c r="L1049" s="662" t="s">
        <v>22</v>
      </c>
      <c r="M1049" s="662" t="s">
        <v>22</v>
      </c>
      <c r="N1049" s="662" t="s">
        <v>2839</v>
      </c>
      <c r="O1049" s="662">
        <v>55920</v>
      </c>
      <c r="P1049" s="662" t="s">
        <v>22</v>
      </c>
      <c r="Q1049" s="667">
        <f t="shared" si="188"/>
        <v>36.473332999999997</v>
      </c>
      <c r="R1049" s="667">
        <f t="shared" si="189"/>
        <v>137.23666700000001</v>
      </c>
      <c r="T1049" s="668" t="s">
        <v>4605</v>
      </c>
      <c r="U1049" s="668" t="s">
        <v>22</v>
      </c>
      <c r="V1049" s="668" t="s">
        <v>22</v>
      </c>
      <c r="W1049" s="668" t="s">
        <v>22</v>
      </c>
      <c r="X1049" s="668" t="s">
        <v>22</v>
      </c>
      <c r="Y1049" s="668" t="s">
        <v>22</v>
      </c>
      <c r="Z1049" s="668" t="s">
        <v>22</v>
      </c>
      <c r="AB1049" s="662" t="str">
        <f t="shared" si="179"/>
        <v>平8.10.28</v>
      </c>
      <c r="AC1049" s="662" t="str">
        <f t="shared" si="180"/>
        <v>平8.10.28</v>
      </c>
      <c r="AD1049" s="662" t="str">
        <f t="shared" si="183"/>
        <v>平</v>
      </c>
      <c r="AE1049" s="662" t="str">
        <f t="shared" si="181"/>
        <v>平8.10.28</v>
      </c>
      <c r="AF1049" s="662" t="str">
        <f t="shared" si="184"/>
        <v>平8.10.28</v>
      </c>
      <c r="AG1049" s="662" t="str">
        <f t="shared" si="185"/>
        <v/>
      </c>
      <c r="AH1049" s="662">
        <f t="shared" si="182"/>
        <v>8</v>
      </c>
      <c r="AI1049" s="662" t="str">
        <f t="shared" si="186"/>
        <v>55</v>
      </c>
      <c r="AJ1049" s="662" t="str">
        <f t="shared" si="187"/>
        <v>55_猪谷</v>
      </c>
      <c r="AK1049" s="693" t="str">
        <f>IFERROR(VLOOKUP(AJ1049,観測点コードリスト!$L$2:$N$1665,3,FALSE),"")</f>
        <v>1455</v>
      </c>
    </row>
    <row r="1050" spans="1:37" hidden="1">
      <c r="A1050" s="662" t="s">
        <v>2787</v>
      </c>
      <c r="B1050" s="662">
        <v>55900</v>
      </c>
      <c r="C1050" s="662" t="s">
        <v>4609</v>
      </c>
      <c r="D1050" s="662" t="s">
        <v>114</v>
      </c>
      <c r="E1050" s="662" t="s">
        <v>115</v>
      </c>
      <c r="F1050" s="662" t="s">
        <v>2788</v>
      </c>
      <c r="G1050" s="662">
        <v>36</v>
      </c>
      <c r="H1050" s="662">
        <v>56.2</v>
      </c>
      <c r="I1050" s="662">
        <v>137</v>
      </c>
      <c r="J1050" s="662">
        <v>33.799999999999997</v>
      </c>
      <c r="K1050" s="662">
        <v>43</v>
      </c>
      <c r="L1050" s="662" t="s">
        <v>22</v>
      </c>
      <c r="M1050" s="662" t="s">
        <v>22</v>
      </c>
      <c r="N1050" s="662" t="s">
        <v>4721</v>
      </c>
      <c r="O1050" s="662" t="s">
        <v>4740</v>
      </c>
      <c r="P1050" s="662" t="s">
        <v>22</v>
      </c>
      <c r="Q1050" s="667">
        <f t="shared" si="188"/>
        <v>36.936667</v>
      </c>
      <c r="R1050" s="667">
        <f t="shared" si="189"/>
        <v>137.563333</v>
      </c>
      <c r="T1050" s="668" t="s">
        <v>22</v>
      </c>
      <c r="U1050" s="668" t="s">
        <v>22</v>
      </c>
      <c r="V1050" s="668" t="s">
        <v>22</v>
      </c>
      <c r="W1050" s="668" t="s">
        <v>22</v>
      </c>
      <c r="X1050" s="668" t="s">
        <v>4605</v>
      </c>
      <c r="Y1050" s="668" t="s">
        <v>22</v>
      </c>
      <c r="Z1050" s="668" t="s">
        <v>22</v>
      </c>
      <c r="AB1050" s="662" t="str">
        <f t="shared" si="179"/>
        <v>-</v>
      </c>
      <c r="AC1050" s="662" t="str">
        <f t="shared" si="180"/>
        <v>昭55.10.29</v>
      </c>
      <c r="AD1050" s="662" t="str">
        <f t="shared" si="183"/>
        <v>昭</v>
      </c>
      <c r="AE1050" s="662" t="str">
        <f t="shared" si="181"/>
        <v>昭55.10.29</v>
      </c>
      <c r="AF1050" s="662" t="str">
        <f t="shared" si="184"/>
        <v>昭55.10.29</v>
      </c>
      <c r="AG1050" s="662" t="str">
        <f t="shared" si="185"/>
        <v/>
      </c>
      <c r="AH1050" s="662">
        <f t="shared" si="182"/>
        <v>9</v>
      </c>
      <c r="AI1050" s="662" t="str">
        <f t="shared" si="186"/>
        <v>55</v>
      </c>
      <c r="AJ1050" s="662" t="str">
        <f t="shared" si="187"/>
        <v>55_朝日</v>
      </c>
      <c r="AK1050" s="695" t="s">
        <v>17438</v>
      </c>
    </row>
    <row r="1051" spans="1:37" ht="18.75" hidden="1" customHeight="1">
      <c r="A1051" s="662" t="s">
        <v>2787</v>
      </c>
      <c r="B1051" s="662">
        <v>55905</v>
      </c>
      <c r="C1051" s="662" t="s">
        <v>4609</v>
      </c>
      <c r="D1051" s="662" t="s">
        <v>2793</v>
      </c>
      <c r="E1051" s="662" t="s">
        <v>2794</v>
      </c>
      <c r="F1051" s="662" t="s">
        <v>2795</v>
      </c>
      <c r="G1051" s="662">
        <v>36</v>
      </c>
      <c r="H1051" s="662">
        <v>49.3</v>
      </c>
      <c r="I1051" s="662">
        <v>137</v>
      </c>
      <c r="J1051" s="662">
        <v>25.7</v>
      </c>
      <c r="K1051" s="662">
        <v>48</v>
      </c>
      <c r="L1051" s="662" t="s">
        <v>22</v>
      </c>
      <c r="M1051" s="662" t="s">
        <v>22</v>
      </c>
      <c r="N1051" s="662" t="s">
        <v>4721</v>
      </c>
      <c r="O1051" s="662" t="s">
        <v>4740</v>
      </c>
      <c r="P1051" s="662" t="s">
        <v>22</v>
      </c>
      <c r="Q1051" s="667">
        <f t="shared" si="188"/>
        <v>36.821666999999998</v>
      </c>
      <c r="R1051" s="667">
        <f t="shared" si="189"/>
        <v>137.42833300000001</v>
      </c>
      <c r="T1051" s="668" t="s">
        <v>22</v>
      </c>
      <c r="U1051" s="668" t="s">
        <v>22</v>
      </c>
      <c r="V1051" s="668" t="s">
        <v>22</v>
      </c>
      <c r="W1051" s="668" t="s">
        <v>22</v>
      </c>
      <c r="X1051" s="668" t="s">
        <v>4605</v>
      </c>
      <c r="Y1051" s="668" t="s">
        <v>22</v>
      </c>
      <c r="Z1051" s="668" t="s">
        <v>22</v>
      </c>
      <c r="AB1051" s="662" t="str">
        <f t="shared" si="179"/>
        <v>-</v>
      </c>
      <c r="AC1051" s="662" t="str">
        <f t="shared" si="180"/>
        <v>昭55.10.29</v>
      </c>
      <c r="AD1051" s="662" t="str">
        <f t="shared" si="183"/>
        <v>昭</v>
      </c>
      <c r="AE1051" s="662" t="str">
        <f t="shared" si="181"/>
        <v>昭55.10.29</v>
      </c>
      <c r="AF1051" s="662" t="str">
        <f t="shared" si="184"/>
        <v>昭55.10.29</v>
      </c>
      <c r="AG1051" s="662" t="str">
        <f t="shared" si="185"/>
        <v/>
      </c>
      <c r="AH1051" s="662">
        <f t="shared" si="182"/>
        <v>9</v>
      </c>
      <c r="AI1051" s="662" t="str">
        <f t="shared" si="186"/>
        <v>55</v>
      </c>
      <c r="AJ1051" s="662" t="str">
        <f t="shared" si="187"/>
        <v>55_魚津</v>
      </c>
      <c r="AK1051" s="693" t="str">
        <f>IFERROR(VLOOKUP(AJ1051,観測点コードリスト!$L$2:$N$1665,3,FALSE),"")</f>
        <v>0547</v>
      </c>
    </row>
    <row r="1052" spans="1:37" hidden="1">
      <c r="A1052" s="662" t="s">
        <v>2787</v>
      </c>
      <c r="B1052" s="662">
        <v>55907</v>
      </c>
      <c r="C1052" s="662" t="s">
        <v>23</v>
      </c>
      <c r="D1052" s="662" t="s">
        <v>2800</v>
      </c>
      <c r="E1052" s="662" t="s">
        <v>2801</v>
      </c>
      <c r="F1052" s="662" t="s">
        <v>2802</v>
      </c>
      <c r="G1052" s="662">
        <v>36</v>
      </c>
      <c r="H1052" s="662">
        <v>47.5</v>
      </c>
      <c r="I1052" s="662">
        <v>137</v>
      </c>
      <c r="J1052" s="662">
        <v>3.3</v>
      </c>
      <c r="K1052" s="662">
        <v>12</v>
      </c>
      <c r="L1052" s="662" t="s">
        <v>22</v>
      </c>
      <c r="M1052" s="662" t="s">
        <v>22</v>
      </c>
      <c r="N1052" s="662" t="s">
        <v>4700</v>
      </c>
      <c r="O1052" s="662" t="s">
        <v>4740</v>
      </c>
      <c r="P1052" s="662" t="s">
        <v>22</v>
      </c>
      <c r="Q1052" s="667">
        <f t="shared" si="188"/>
        <v>36.791666999999997</v>
      </c>
      <c r="R1052" s="667">
        <f t="shared" si="189"/>
        <v>137.05500000000001</v>
      </c>
      <c r="T1052" s="668" t="s">
        <v>22</v>
      </c>
      <c r="U1052" s="668" t="s">
        <v>22</v>
      </c>
      <c r="V1052" s="668" t="s">
        <v>22</v>
      </c>
      <c r="W1052" s="668" t="s">
        <v>22</v>
      </c>
      <c r="X1052" s="668" t="s">
        <v>4605</v>
      </c>
      <c r="Y1052" s="668" t="s">
        <v>22</v>
      </c>
      <c r="Z1052" s="668" t="s">
        <v>22</v>
      </c>
      <c r="AB1052" s="662" t="str">
        <f t="shared" si="179"/>
        <v>-</v>
      </c>
      <c r="AC1052" s="662" t="str">
        <f t="shared" si="180"/>
        <v>平9.3.3</v>
      </c>
      <c r="AD1052" s="662" t="str">
        <f t="shared" si="183"/>
        <v>平</v>
      </c>
      <c r="AE1052" s="662" t="str">
        <f t="shared" si="181"/>
        <v>平9.3.3</v>
      </c>
      <c r="AF1052" s="662" t="str">
        <f t="shared" si="184"/>
        <v>平9.3.3</v>
      </c>
      <c r="AG1052" s="662" t="str">
        <f t="shared" si="185"/>
        <v/>
      </c>
      <c r="AH1052" s="662">
        <f t="shared" si="182"/>
        <v>6</v>
      </c>
      <c r="AI1052" s="662" t="str">
        <f t="shared" si="186"/>
        <v>55</v>
      </c>
      <c r="AJ1052" s="662" t="str">
        <f t="shared" si="187"/>
        <v>55_伏木</v>
      </c>
      <c r="AK1052" s="693" t="str">
        <f>IFERROR(VLOOKUP(AJ1052,観測点コードリスト!$L$2:$N$1665,3,FALSE),"")</f>
        <v>47606</v>
      </c>
    </row>
    <row r="1053" spans="1:37" hidden="1">
      <c r="A1053" s="662" t="s">
        <v>2787</v>
      </c>
      <c r="B1053" s="662">
        <v>55908</v>
      </c>
      <c r="C1053" s="662" t="s">
        <v>23</v>
      </c>
      <c r="D1053" s="662" t="s">
        <v>2787</v>
      </c>
      <c r="E1053" s="662" t="s">
        <v>2804</v>
      </c>
      <c r="F1053" s="662" t="s">
        <v>2805</v>
      </c>
      <c r="G1053" s="662">
        <v>36</v>
      </c>
      <c r="H1053" s="662">
        <v>42.5</v>
      </c>
      <c r="I1053" s="662">
        <v>137</v>
      </c>
      <c r="J1053" s="662">
        <v>12.1</v>
      </c>
      <c r="K1053" s="662">
        <v>9</v>
      </c>
      <c r="L1053" s="662" t="s">
        <v>22</v>
      </c>
      <c r="M1053" s="662" t="s">
        <v>22</v>
      </c>
      <c r="N1053" s="662" t="s">
        <v>4700</v>
      </c>
      <c r="O1053" s="662" t="s">
        <v>4740</v>
      </c>
      <c r="P1053" s="662" t="s">
        <v>22</v>
      </c>
      <c r="Q1053" s="667">
        <f t="shared" si="188"/>
        <v>36.708333000000003</v>
      </c>
      <c r="R1053" s="667">
        <f t="shared" si="189"/>
        <v>137.20166699999999</v>
      </c>
      <c r="T1053" s="668" t="s">
        <v>22</v>
      </c>
      <c r="U1053" s="668" t="s">
        <v>22</v>
      </c>
      <c r="V1053" s="668" t="s">
        <v>22</v>
      </c>
      <c r="W1053" s="668" t="s">
        <v>22</v>
      </c>
      <c r="X1053" s="668" t="s">
        <v>4605</v>
      </c>
      <c r="Y1053" s="668" t="s">
        <v>22</v>
      </c>
      <c r="Z1053" s="668" t="s">
        <v>22</v>
      </c>
      <c r="AB1053" s="662" t="str">
        <f t="shared" si="179"/>
        <v>-</v>
      </c>
      <c r="AC1053" s="662" t="str">
        <f t="shared" si="180"/>
        <v>平9.3.3</v>
      </c>
      <c r="AD1053" s="662" t="str">
        <f t="shared" si="183"/>
        <v>平</v>
      </c>
      <c r="AE1053" s="662" t="str">
        <f t="shared" si="181"/>
        <v>平9.3.3</v>
      </c>
      <c r="AF1053" s="662" t="str">
        <f t="shared" si="184"/>
        <v>平9.3.3</v>
      </c>
      <c r="AG1053" s="662" t="str">
        <f t="shared" si="185"/>
        <v/>
      </c>
      <c r="AH1053" s="662">
        <f t="shared" si="182"/>
        <v>6</v>
      </c>
      <c r="AI1053" s="662" t="str">
        <f t="shared" si="186"/>
        <v>55</v>
      </c>
      <c r="AJ1053" s="662" t="str">
        <f t="shared" si="187"/>
        <v>55_富山</v>
      </c>
      <c r="AK1053" s="693" t="str">
        <f>IFERROR(VLOOKUP(AJ1053,観測点コードリスト!$L$2:$N$1665,3,FALSE),"")</f>
        <v>47607</v>
      </c>
    </row>
    <row r="1054" spans="1:37" hidden="1">
      <c r="A1054" s="662" t="s">
        <v>2787</v>
      </c>
      <c r="B1054" s="662">
        <v>55910</v>
      </c>
      <c r="C1054" s="662" t="s">
        <v>4609</v>
      </c>
      <c r="D1054" s="662" t="s">
        <v>2807</v>
      </c>
      <c r="E1054" s="662" t="s">
        <v>2808</v>
      </c>
      <c r="F1054" s="662" t="s">
        <v>2809</v>
      </c>
      <c r="G1054" s="662">
        <v>36</v>
      </c>
      <c r="H1054" s="662">
        <v>36.6</v>
      </c>
      <c r="I1054" s="662">
        <v>136</v>
      </c>
      <c r="J1054" s="662">
        <v>57.3</v>
      </c>
      <c r="K1054" s="662">
        <v>69</v>
      </c>
      <c r="L1054" s="662" t="s">
        <v>22</v>
      </c>
      <c r="M1054" s="662" t="s">
        <v>22</v>
      </c>
      <c r="N1054" s="662" t="s">
        <v>4722</v>
      </c>
      <c r="O1054" s="662" t="s">
        <v>4740</v>
      </c>
      <c r="P1054" s="662" t="s">
        <v>22</v>
      </c>
      <c r="Q1054" s="667">
        <f t="shared" si="188"/>
        <v>36.61</v>
      </c>
      <c r="R1054" s="667">
        <f t="shared" si="189"/>
        <v>136.95500000000001</v>
      </c>
      <c r="T1054" s="668" t="s">
        <v>22</v>
      </c>
      <c r="U1054" s="668" t="s">
        <v>22</v>
      </c>
      <c r="V1054" s="668" t="s">
        <v>22</v>
      </c>
      <c r="W1054" s="668" t="s">
        <v>22</v>
      </c>
      <c r="X1054" s="668" t="s">
        <v>4605</v>
      </c>
      <c r="Y1054" s="668" t="s">
        <v>22</v>
      </c>
      <c r="Z1054" s="668" t="s">
        <v>22</v>
      </c>
      <c r="AB1054" s="662" t="str">
        <f t="shared" si="179"/>
        <v>-</v>
      </c>
      <c r="AC1054" s="662" t="str">
        <f t="shared" si="180"/>
        <v>昭55.10.30</v>
      </c>
      <c r="AD1054" s="662" t="str">
        <f t="shared" si="183"/>
        <v>昭</v>
      </c>
      <c r="AE1054" s="662" t="str">
        <f t="shared" si="181"/>
        <v>昭55.10.30</v>
      </c>
      <c r="AF1054" s="662" t="str">
        <f t="shared" si="184"/>
        <v>昭55.10.30</v>
      </c>
      <c r="AG1054" s="662" t="str">
        <f t="shared" si="185"/>
        <v/>
      </c>
      <c r="AH1054" s="662">
        <f t="shared" si="182"/>
        <v>9</v>
      </c>
      <c r="AI1054" s="662" t="str">
        <f t="shared" si="186"/>
        <v>55</v>
      </c>
      <c r="AJ1054" s="662" t="str">
        <f t="shared" si="187"/>
        <v>55_砺波</v>
      </c>
      <c r="AK1054" s="693" t="str">
        <f>IFERROR(VLOOKUP(AJ1054,観測点コードリスト!$L$2:$N$1665,3,FALSE),"")</f>
        <v>0552</v>
      </c>
    </row>
    <row r="1055" spans="1:37" ht="18.75" hidden="1" customHeight="1">
      <c r="A1055" s="662" t="s">
        <v>2787</v>
      </c>
      <c r="B1055" s="662">
        <v>55915</v>
      </c>
      <c r="C1055" s="662" t="s">
        <v>4609</v>
      </c>
      <c r="D1055" s="662" t="s">
        <v>2790</v>
      </c>
      <c r="E1055" s="662" t="s">
        <v>2791</v>
      </c>
      <c r="F1055" s="662" t="s">
        <v>2792</v>
      </c>
      <c r="G1055" s="662">
        <v>36</v>
      </c>
      <c r="H1055" s="662">
        <v>51.8</v>
      </c>
      <c r="I1055" s="662">
        <v>136</v>
      </c>
      <c r="J1055" s="662">
        <v>57.6</v>
      </c>
      <c r="K1055" s="662">
        <v>7</v>
      </c>
      <c r="L1055" s="662" t="s">
        <v>22</v>
      </c>
      <c r="M1055" s="662" t="s">
        <v>22</v>
      </c>
      <c r="N1055" s="662" t="s">
        <v>4699</v>
      </c>
      <c r="O1055" s="662" t="s">
        <v>4740</v>
      </c>
      <c r="P1055" s="662" t="s">
        <v>22</v>
      </c>
      <c r="Q1055" s="667">
        <f t="shared" si="188"/>
        <v>36.863332999999997</v>
      </c>
      <c r="R1055" s="667">
        <f t="shared" si="189"/>
        <v>136.96</v>
      </c>
      <c r="T1055" s="668" t="s">
        <v>22</v>
      </c>
      <c r="U1055" s="668" t="s">
        <v>22</v>
      </c>
      <c r="V1055" s="668" t="s">
        <v>22</v>
      </c>
      <c r="W1055" s="668" t="s">
        <v>22</v>
      </c>
      <c r="X1055" s="668" t="s">
        <v>4605</v>
      </c>
      <c r="Y1055" s="668" t="s">
        <v>22</v>
      </c>
      <c r="Z1055" s="668" t="s">
        <v>22</v>
      </c>
      <c r="AB1055" s="662" t="str">
        <f t="shared" si="179"/>
        <v>-</v>
      </c>
      <c r="AC1055" s="662" t="str">
        <f t="shared" si="180"/>
        <v>平元.11.1</v>
      </c>
      <c r="AD1055" s="662" t="str">
        <f t="shared" si="183"/>
        <v>平</v>
      </c>
      <c r="AE1055" s="662" t="str">
        <f t="shared" si="181"/>
        <v>平元.11.1</v>
      </c>
      <c r="AF1055" s="662" t="str">
        <f t="shared" si="184"/>
        <v>平元.11.1</v>
      </c>
      <c r="AG1055" s="662" t="str">
        <f t="shared" si="185"/>
        <v/>
      </c>
      <c r="AH1055" s="662">
        <f t="shared" si="182"/>
        <v>7</v>
      </c>
      <c r="AI1055" s="662" t="str">
        <f t="shared" si="186"/>
        <v>55</v>
      </c>
      <c r="AJ1055" s="662" t="str">
        <f t="shared" si="187"/>
        <v>55_氷見</v>
      </c>
      <c r="AK1055" s="693" t="str">
        <f>IFERROR(VLOOKUP(AJ1055,観測点コードリスト!$L$2:$N$1665,3,FALSE),"")</f>
        <v>1309</v>
      </c>
    </row>
    <row r="1056" spans="1:37" ht="18.75" hidden="1" customHeight="1">
      <c r="A1056" s="662" t="s">
        <v>2787</v>
      </c>
      <c r="B1056" s="662">
        <v>55920</v>
      </c>
      <c r="C1056" s="662" t="s">
        <v>4609</v>
      </c>
      <c r="D1056" s="662" t="s">
        <v>2836</v>
      </c>
      <c r="E1056" s="662" t="s">
        <v>2837</v>
      </c>
      <c r="F1056" s="662" t="s">
        <v>2838</v>
      </c>
      <c r="G1056" s="662">
        <v>36</v>
      </c>
      <c r="H1056" s="662">
        <v>28.4</v>
      </c>
      <c r="I1056" s="662">
        <v>137</v>
      </c>
      <c r="J1056" s="662">
        <v>14.2</v>
      </c>
      <c r="K1056" s="662">
        <v>215</v>
      </c>
      <c r="L1056" s="662" t="s">
        <v>22</v>
      </c>
      <c r="M1056" s="662" t="s">
        <v>22</v>
      </c>
      <c r="N1056" s="662" t="s">
        <v>4722</v>
      </c>
      <c r="O1056" s="662" t="s">
        <v>4740</v>
      </c>
      <c r="P1056" s="662" t="s">
        <v>22</v>
      </c>
      <c r="Q1056" s="667">
        <f t="shared" si="188"/>
        <v>36.473332999999997</v>
      </c>
      <c r="R1056" s="667">
        <f t="shared" si="189"/>
        <v>137.23666700000001</v>
      </c>
      <c r="T1056" s="668" t="s">
        <v>22</v>
      </c>
      <c r="U1056" s="668" t="s">
        <v>22</v>
      </c>
      <c r="V1056" s="668" t="s">
        <v>22</v>
      </c>
      <c r="W1056" s="668" t="s">
        <v>22</v>
      </c>
      <c r="X1056" s="668" t="s">
        <v>4605</v>
      </c>
      <c r="Y1056" s="668" t="s">
        <v>22</v>
      </c>
      <c r="Z1056" s="668" t="s">
        <v>22</v>
      </c>
      <c r="AB1056" s="662" t="str">
        <f t="shared" si="179"/>
        <v>-</v>
      </c>
      <c r="AC1056" s="662" t="str">
        <f t="shared" si="180"/>
        <v>昭55.10.30</v>
      </c>
      <c r="AD1056" s="662" t="str">
        <f t="shared" si="183"/>
        <v>昭</v>
      </c>
      <c r="AE1056" s="662" t="str">
        <f t="shared" si="181"/>
        <v>昭55.10.30</v>
      </c>
      <c r="AF1056" s="662" t="str">
        <f t="shared" si="184"/>
        <v>昭55.10.30</v>
      </c>
      <c r="AG1056" s="662" t="str">
        <f t="shared" si="185"/>
        <v/>
      </c>
      <c r="AH1056" s="662">
        <f t="shared" si="182"/>
        <v>9</v>
      </c>
      <c r="AI1056" s="662" t="str">
        <f t="shared" si="186"/>
        <v>55</v>
      </c>
      <c r="AJ1056" s="662" t="str">
        <f t="shared" si="187"/>
        <v>55_猪谷</v>
      </c>
      <c r="AK1056" s="693" t="str">
        <f>IFERROR(VLOOKUP(AJ1056,観測点コードリスト!$L$2:$N$1665,3,FALSE),"")</f>
        <v>1455</v>
      </c>
    </row>
    <row r="1057" spans="1:37" hidden="1">
      <c r="A1057" s="662" t="s">
        <v>2787</v>
      </c>
      <c r="B1057" s="662">
        <v>55925</v>
      </c>
      <c r="C1057" s="662" t="s">
        <v>23</v>
      </c>
      <c r="D1057" s="662" t="s">
        <v>2810</v>
      </c>
      <c r="E1057" s="662" t="s">
        <v>2811</v>
      </c>
      <c r="F1057" s="662" t="s">
        <v>2812</v>
      </c>
      <c r="G1057" s="662">
        <v>36</v>
      </c>
      <c r="H1057" s="662">
        <v>38.9</v>
      </c>
      <c r="I1057" s="662">
        <v>137</v>
      </c>
      <c r="J1057" s="662">
        <v>11.2</v>
      </c>
      <c r="K1057" s="662">
        <v>24</v>
      </c>
      <c r="L1057" s="662" t="s">
        <v>22</v>
      </c>
      <c r="M1057" s="662" t="s">
        <v>22</v>
      </c>
      <c r="N1057" s="662" t="s">
        <v>4725</v>
      </c>
      <c r="O1057" s="662" t="s">
        <v>4740</v>
      </c>
      <c r="P1057" s="662" t="s">
        <v>22</v>
      </c>
      <c r="Q1057" s="667">
        <f t="shared" si="188"/>
        <v>36.648333000000001</v>
      </c>
      <c r="R1057" s="667">
        <f t="shared" si="189"/>
        <v>137.186667</v>
      </c>
      <c r="T1057" s="668" t="s">
        <v>22</v>
      </c>
      <c r="U1057" s="668" t="s">
        <v>22</v>
      </c>
      <c r="V1057" s="668" t="s">
        <v>22</v>
      </c>
      <c r="W1057" s="668" t="s">
        <v>22</v>
      </c>
      <c r="X1057" s="668" t="s">
        <v>4605</v>
      </c>
      <c r="Y1057" s="668" t="s">
        <v>22</v>
      </c>
      <c r="Z1057" s="668" t="s">
        <v>22</v>
      </c>
      <c r="AB1057" s="662" t="str">
        <f t="shared" si="179"/>
        <v>-</v>
      </c>
      <c r="AC1057" s="662" t="str">
        <f t="shared" si="180"/>
        <v>平29.11.9</v>
      </c>
      <c r="AD1057" s="662" t="str">
        <f t="shared" si="183"/>
        <v>平</v>
      </c>
      <c r="AE1057" s="662" t="str">
        <f t="shared" si="181"/>
        <v>平29.11.9</v>
      </c>
      <c r="AF1057" s="662" t="str">
        <f t="shared" si="184"/>
        <v>平29.11.9</v>
      </c>
      <c r="AG1057" s="662" t="str">
        <f t="shared" si="185"/>
        <v/>
      </c>
      <c r="AH1057" s="662">
        <f t="shared" si="182"/>
        <v>8</v>
      </c>
      <c r="AI1057" s="662" t="str">
        <f t="shared" si="186"/>
        <v>55</v>
      </c>
      <c r="AJ1057" s="662" t="str">
        <f t="shared" si="187"/>
        <v>55_秋ヶ島</v>
      </c>
      <c r="AK1057" s="693" t="str">
        <f>IFERROR(VLOOKUP(AJ1057,観測点コードリスト!$L$2:$N$1665,3,FALSE),"")</f>
        <v>1533</v>
      </c>
    </row>
    <row r="1058" spans="1:37" ht="18.75" customHeight="1">
      <c r="A1058" s="662" t="s">
        <v>1556</v>
      </c>
      <c r="B1058" s="662">
        <v>56036</v>
      </c>
      <c r="C1058" s="662" t="s">
        <v>17</v>
      </c>
      <c r="D1058" s="662" t="s">
        <v>2840</v>
      </c>
      <c r="E1058" s="662" t="s">
        <v>2841</v>
      </c>
      <c r="F1058" s="662" t="s">
        <v>2842</v>
      </c>
      <c r="G1058" s="662">
        <v>37</v>
      </c>
      <c r="H1058" s="662">
        <v>26.8</v>
      </c>
      <c r="I1058" s="662">
        <v>137</v>
      </c>
      <c r="J1058" s="662">
        <v>17.2</v>
      </c>
      <c r="K1058" s="662">
        <v>4</v>
      </c>
      <c r="L1058" s="662">
        <v>7.5</v>
      </c>
      <c r="M1058" s="662">
        <v>2</v>
      </c>
      <c r="N1058" s="662" t="s">
        <v>2080</v>
      </c>
      <c r="O1058" s="662">
        <v>56900</v>
      </c>
      <c r="P1058" s="662" t="s">
        <v>22</v>
      </c>
      <c r="Q1058" s="667">
        <f t="shared" si="188"/>
        <v>37.446666999999998</v>
      </c>
      <c r="R1058" s="667">
        <f t="shared" si="189"/>
        <v>137.28666699999999</v>
      </c>
      <c r="T1058" s="668" t="s">
        <v>4605</v>
      </c>
      <c r="U1058" s="668" t="s">
        <v>4605</v>
      </c>
      <c r="V1058" s="668" t="s">
        <v>4605</v>
      </c>
      <c r="W1058" s="668" t="s">
        <v>22</v>
      </c>
      <c r="X1058" s="668" t="s">
        <v>22</v>
      </c>
      <c r="Y1058" s="668" t="s">
        <v>22</v>
      </c>
      <c r="Z1058" s="668" t="s">
        <v>22</v>
      </c>
      <c r="AB1058" s="662" t="str">
        <f t="shared" si="179"/>
        <v>昭49.11.1</v>
      </c>
      <c r="AC1058" s="662" t="str">
        <f t="shared" si="180"/>
        <v>昭53.11.20</v>
      </c>
      <c r="AD1058" s="662" t="str">
        <f t="shared" si="183"/>
        <v>#</v>
      </c>
      <c r="AE1058" s="662" t="str">
        <f t="shared" si="181"/>
        <v>昭53.11.20</v>
      </c>
      <c r="AF1058" s="662" t="str">
        <f t="shared" si="184"/>
        <v>昭53.11.20</v>
      </c>
      <c r="AG1058" s="662" t="str">
        <f t="shared" si="185"/>
        <v/>
      </c>
      <c r="AH1058" s="662">
        <f t="shared" si="182"/>
        <v>9</v>
      </c>
      <c r="AI1058" s="662" t="str">
        <f t="shared" si="186"/>
        <v>56</v>
      </c>
      <c r="AJ1058" s="662" t="str">
        <f t="shared" si="187"/>
        <v>56_珠洲</v>
      </c>
      <c r="AK1058" s="693" t="str">
        <f>IFERROR(VLOOKUP(AJ1058,観測点コードリスト!$L$2:$N$1665,3,FALSE),"")</f>
        <v>0560</v>
      </c>
    </row>
    <row r="1059" spans="1:37">
      <c r="A1059" s="662" t="s">
        <v>1556</v>
      </c>
      <c r="B1059" s="662">
        <v>56052</v>
      </c>
      <c r="C1059" s="662" t="s">
        <v>23</v>
      </c>
      <c r="D1059" s="662" t="s">
        <v>2843</v>
      </c>
      <c r="E1059" s="662" t="s">
        <v>2844</v>
      </c>
      <c r="F1059" s="662" t="s">
        <v>2845</v>
      </c>
      <c r="G1059" s="662">
        <v>37</v>
      </c>
      <c r="H1059" s="662">
        <v>23.4</v>
      </c>
      <c r="I1059" s="662">
        <v>136</v>
      </c>
      <c r="J1059" s="662">
        <v>53.7</v>
      </c>
      <c r="K1059" s="662">
        <v>5</v>
      </c>
      <c r="L1059" s="662">
        <v>28.1</v>
      </c>
      <c r="M1059" s="662" t="s">
        <v>22</v>
      </c>
      <c r="N1059" s="662" t="s">
        <v>2846</v>
      </c>
      <c r="O1059" s="662">
        <v>56903</v>
      </c>
      <c r="P1059" s="662" t="s">
        <v>22</v>
      </c>
      <c r="Q1059" s="667">
        <f t="shared" si="188"/>
        <v>37.39</v>
      </c>
      <c r="R1059" s="667">
        <f t="shared" si="189"/>
        <v>136.89500000000001</v>
      </c>
      <c r="T1059" s="668" t="s">
        <v>4605</v>
      </c>
      <c r="U1059" s="668" t="s">
        <v>4605</v>
      </c>
      <c r="V1059" s="668" t="s">
        <v>4605</v>
      </c>
      <c r="W1059" s="668" t="s">
        <v>22</v>
      </c>
      <c r="X1059" s="668" t="s">
        <v>22</v>
      </c>
      <c r="Y1059" s="668" t="s">
        <v>4605</v>
      </c>
      <c r="Z1059" s="668" t="s">
        <v>22</v>
      </c>
      <c r="AB1059" s="662" t="str">
        <f t="shared" si="179"/>
        <v>昭61.6.20</v>
      </c>
      <c r="AC1059" s="662" t="str">
        <f t="shared" si="180"/>
        <v>昭61.6.20</v>
      </c>
      <c r="AD1059" s="662" t="str">
        <f t="shared" si="183"/>
        <v>昭</v>
      </c>
      <c r="AE1059" s="662" t="str">
        <f t="shared" si="181"/>
        <v>昭61.6.20</v>
      </c>
      <c r="AF1059" s="662" t="str">
        <f t="shared" si="184"/>
        <v>昭61.6.20</v>
      </c>
      <c r="AG1059" s="662" t="str">
        <f t="shared" si="185"/>
        <v/>
      </c>
      <c r="AH1059" s="662">
        <f t="shared" si="182"/>
        <v>8</v>
      </c>
      <c r="AI1059" s="662" t="str">
        <f t="shared" si="186"/>
        <v>56</v>
      </c>
      <c r="AJ1059" s="662" t="str">
        <f t="shared" si="187"/>
        <v>56_輪島</v>
      </c>
      <c r="AK1059" s="693" t="str">
        <f>IFERROR(VLOOKUP(AJ1059,観測点コードリスト!$L$2:$N$1665,3,FALSE),"")</f>
        <v>47600</v>
      </c>
    </row>
    <row r="1060" spans="1:37" hidden="1">
      <c r="A1060" s="662" t="s">
        <v>1556</v>
      </c>
      <c r="B1060" s="662">
        <v>56081</v>
      </c>
      <c r="C1060" s="662" t="s">
        <v>72</v>
      </c>
      <c r="D1060" s="662" t="s">
        <v>2847</v>
      </c>
      <c r="E1060" s="662" t="s">
        <v>2848</v>
      </c>
      <c r="F1060" s="662" t="s">
        <v>2849</v>
      </c>
      <c r="G1060" s="662">
        <v>37</v>
      </c>
      <c r="H1060" s="662">
        <v>15.7</v>
      </c>
      <c r="I1060" s="662">
        <v>136</v>
      </c>
      <c r="J1060" s="662">
        <v>43.7</v>
      </c>
      <c r="K1060" s="662">
        <v>11</v>
      </c>
      <c r="L1060" s="662" t="s">
        <v>22</v>
      </c>
      <c r="M1060" s="662" t="s">
        <v>22</v>
      </c>
      <c r="N1060" s="662" t="s">
        <v>266</v>
      </c>
      <c r="O1060" s="662" t="s">
        <v>22</v>
      </c>
      <c r="P1060" s="662" t="s">
        <v>22</v>
      </c>
      <c r="Q1060" s="667">
        <f t="shared" si="188"/>
        <v>37.261667000000003</v>
      </c>
      <c r="R1060" s="667">
        <f t="shared" si="189"/>
        <v>136.72833299999999</v>
      </c>
      <c r="T1060" s="668" t="s">
        <v>4605</v>
      </c>
      <c r="U1060" s="668" t="s">
        <v>22</v>
      </c>
      <c r="V1060" s="668" t="s">
        <v>22</v>
      </c>
      <c r="W1060" s="668" t="s">
        <v>22</v>
      </c>
      <c r="X1060" s="668" t="s">
        <v>22</v>
      </c>
      <c r="Y1060" s="668" t="s">
        <v>22</v>
      </c>
      <c r="Z1060" s="668" t="s">
        <v>22</v>
      </c>
      <c r="AB1060" s="662" t="str">
        <f t="shared" si="179"/>
        <v>昭49.11.1</v>
      </c>
      <c r="AC1060" s="662" t="str">
        <f t="shared" si="180"/>
        <v>-</v>
      </c>
      <c r="AD1060" s="662" t="str">
        <f t="shared" si="183"/>
        <v>#</v>
      </c>
      <c r="AE1060" s="662" t="str">
        <f t="shared" si="181"/>
        <v/>
      </c>
      <c r="AF1060" s="662" t="str">
        <f t="shared" si="184"/>
        <v/>
      </c>
      <c r="AG1060" s="662" t="str">
        <f t="shared" si="185"/>
        <v/>
      </c>
      <c r="AH1060" s="662">
        <f t="shared" si="182"/>
        <v>0</v>
      </c>
      <c r="AI1060" s="662" t="str">
        <f t="shared" si="186"/>
        <v>56</v>
      </c>
      <c r="AJ1060" s="662" t="str">
        <f t="shared" si="187"/>
        <v>56_門前</v>
      </c>
      <c r="AK1060" s="693" t="str">
        <f>IFERROR(VLOOKUP(AJ1060,観測点コードリスト!$L$2:$N$1665,3,FALSE),"")</f>
        <v>0562</v>
      </c>
    </row>
    <row r="1061" spans="1:37" ht="18.75" customHeight="1">
      <c r="A1061" s="662" t="s">
        <v>1556</v>
      </c>
      <c r="B1061" s="662">
        <v>56093</v>
      </c>
      <c r="C1061" s="662" t="s">
        <v>23</v>
      </c>
      <c r="D1061" s="662" t="s">
        <v>2850</v>
      </c>
      <c r="E1061" s="662" t="s">
        <v>2851</v>
      </c>
      <c r="F1061" s="662" t="s">
        <v>2852</v>
      </c>
      <c r="G1061" s="662">
        <v>37</v>
      </c>
      <c r="H1061" s="662">
        <v>17.600000000000001</v>
      </c>
      <c r="I1061" s="662">
        <v>136</v>
      </c>
      <c r="J1061" s="662">
        <v>57.7</v>
      </c>
      <c r="K1061" s="662">
        <v>219</v>
      </c>
      <c r="L1061" s="662">
        <v>10</v>
      </c>
      <c r="M1061" s="662" t="s">
        <v>22</v>
      </c>
      <c r="N1061" s="662" t="s">
        <v>2853</v>
      </c>
      <c r="O1061" s="662" t="s">
        <v>22</v>
      </c>
      <c r="P1061" s="662" t="s">
        <v>36</v>
      </c>
      <c r="Q1061" s="667">
        <f t="shared" si="188"/>
        <v>37.293332999999997</v>
      </c>
      <c r="R1061" s="667">
        <f t="shared" si="189"/>
        <v>136.96166700000001</v>
      </c>
      <c r="T1061" s="668" t="s">
        <v>4605</v>
      </c>
      <c r="U1061" s="668" t="s">
        <v>4605</v>
      </c>
      <c r="V1061" s="668" t="s">
        <v>4605</v>
      </c>
      <c r="W1061" s="668" t="s">
        <v>22</v>
      </c>
      <c r="X1061" s="668" t="s">
        <v>22</v>
      </c>
      <c r="Y1061" s="668" t="s">
        <v>22</v>
      </c>
      <c r="Z1061" s="668" t="s">
        <v>22</v>
      </c>
      <c r="AB1061" s="662" t="str">
        <f t="shared" si="179"/>
        <v>平15.7.7</v>
      </c>
      <c r="AC1061" s="662" t="str">
        <f t="shared" si="180"/>
        <v>平15.7.7</v>
      </c>
      <c r="AD1061" s="662" t="str">
        <f t="shared" si="183"/>
        <v>平</v>
      </c>
      <c r="AE1061" s="662" t="str">
        <f t="shared" si="181"/>
        <v>平15.7.7</v>
      </c>
      <c r="AF1061" s="662" t="str">
        <f t="shared" si="184"/>
        <v>平15.7.7</v>
      </c>
      <c r="AG1061" s="662" t="str">
        <f t="shared" si="185"/>
        <v/>
      </c>
      <c r="AH1061" s="662">
        <f t="shared" si="182"/>
        <v>7</v>
      </c>
      <c r="AI1061" s="662" t="str">
        <f t="shared" si="186"/>
        <v>56</v>
      </c>
      <c r="AJ1061" s="662" t="str">
        <f t="shared" si="187"/>
        <v>56_三井</v>
      </c>
      <c r="AK1061" s="693" t="str">
        <f>IFERROR(VLOOKUP(AJ1061,観測点コードリスト!$L$2:$N$1665,3,FALSE),"")</f>
        <v>1544</v>
      </c>
    </row>
    <row r="1062" spans="1:37">
      <c r="A1062" s="662" t="s">
        <v>1556</v>
      </c>
      <c r="B1062" s="662">
        <v>56116</v>
      </c>
      <c r="C1062" s="662" t="s">
        <v>17</v>
      </c>
      <c r="D1062" s="662" t="s">
        <v>2854</v>
      </c>
      <c r="E1062" s="662" t="s">
        <v>2855</v>
      </c>
      <c r="F1062" s="662" t="s">
        <v>2856</v>
      </c>
      <c r="G1062" s="662">
        <v>37</v>
      </c>
      <c r="H1062" s="662">
        <v>8.6</v>
      </c>
      <c r="I1062" s="662">
        <v>136</v>
      </c>
      <c r="J1062" s="662">
        <v>43.5</v>
      </c>
      <c r="K1062" s="662">
        <v>6</v>
      </c>
      <c r="L1062" s="662">
        <v>8.5</v>
      </c>
      <c r="M1062" s="662">
        <v>2</v>
      </c>
      <c r="N1062" s="662" t="s">
        <v>2065</v>
      </c>
      <c r="O1062" s="662" t="s">
        <v>22</v>
      </c>
      <c r="P1062" s="662" t="s">
        <v>22</v>
      </c>
      <c r="Q1062" s="667">
        <f t="shared" si="188"/>
        <v>37.143332999999998</v>
      </c>
      <c r="R1062" s="667">
        <f t="shared" si="189"/>
        <v>136.72499999999999</v>
      </c>
      <c r="T1062" s="668" t="s">
        <v>4605</v>
      </c>
      <c r="U1062" s="668" t="s">
        <v>4605</v>
      </c>
      <c r="V1062" s="668" t="s">
        <v>4605</v>
      </c>
      <c r="W1062" s="668" t="s">
        <v>22</v>
      </c>
      <c r="X1062" s="668" t="s">
        <v>22</v>
      </c>
      <c r="Y1062" s="668" t="s">
        <v>22</v>
      </c>
      <c r="Z1062" s="668" t="s">
        <v>22</v>
      </c>
      <c r="AB1062" s="662" t="str">
        <f t="shared" si="179"/>
        <v>昭49.11.1</v>
      </c>
      <c r="AC1062" s="662" t="str">
        <f t="shared" si="180"/>
        <v>昭53.11.21</v>
      </c>
      <c r="AD1062" s="662" t="str">
        <f t="shared" si="183"/>
        <v>#</v>
      </c>
      <c r="AE1062" s="662" t="str">
        <f t="shared" si="181"/>
        <v>昭53.11.21</v>
      </c>
      <c r="AF1062" s="662" t="str">
        <f t="shared" si="184"/>
        <v>昭53.11.21</v>
      </c>
      <c r="AG1062" s="662" t="str">
        <f t="shared" si="185"/>
        <v/>
      </c>
      <c r="AH1062" s="662">
        <f t="shared" si="182"/>
        <v>9</v>
      </c>
      <c r="AI1062" s="662" t="str">
        <f t="shared" si="186"/>
        <v>56</v>
      </c>
      <c r="AJ1062" s="662" t="str">
        <f t="shared" si="187"/>
        <v>56_志賀</v>
      </c>
      <c r="AK1062" s="693" t="str">
        <f>IFERROR(VLOOKUP(AJ1062,観測点コードリスト!$L$2:$N$1665,3,FALSE),"")</f>
        <v>0564</v>
      </c>
    </row>
    <row r="1063" spans="1:37" ht="18.75" customHeight="1">
      <c r="A1063" s="662" t="s">
        <v>1556</v>
      </c>
      <c r="B1063" s="662">
        <v>56146</v>
      </c>
      <c r="C1063" s="662" t="s">
        <v>17</v>
      </c>
      <c r="D1063" s="662" t="s">
        <v>2857</v>
      </c>
      <c r="E1063" s="662" t="s">
        <v>2858</v>
      </c>
      <c r="F1063" s="662" t="s">
        <v>2859</v>
      </c>
      <c r="G1063" s="662">
        <v>37</v>
      </c>
      <c r="H1063" s="662">
        <v>1.8</v>
      </c>
      <c r="I1063" s="662">
        <v>136</v>
      </c>
      <c r="J1063" s="662">
        <v>59.5</v>
      </c>
      <c r="K1063" s="662">
        <v>58</v>
      </c>
      <c r="L1063" s="662">
        <v>10</v>
      </c>
      <c r="M1063" s="662">
        <v>1.5</v>
      </c>
      <c r="N1063" s="662" t="s">
        <v>2065</v>
      </c>
      <c r="O1063" s="662">
        <v>56905</v>
      </c>
      <c r="P1063" s="662" t="s">
        <v>22</v>
      </c>
      <c r="Q1063" s="667">
        <f t="shared" si="188"/>
        <v>37.03</v>
      </c>
      <c r="R1063" s="667">
        <f t="shared" si="189"/>
        <v>136.99166700000001</v>
      </c>
      <c r="T1063" s="668" t="s">
        <v>4605</v>
      </c>
      <c r="U1063" s="668" t="s">
        <v>4605</v>
      </c>
      <c r="V1063" s="668" t="s">
        <v>4605</v>
      </c>
      <c r="W1063" s="668" t="s">
        <v>22</v>
      </c>
      <c r="X1063" s="668" t="s">
        <v>22</v>
      </c>
      <c r="Y1063" s="668" t="s">
        <v>22</v>
      </c>
      <c r="Z1063" s="668" t="s">
        <v>22</v>
      </c>
      <c r="AB1063" s="662" t="str">
        <f t="shared" si="179"/>
        <v>昭49.11.1</v>
      </c>
      <c r="AC1063" s="662" t="str">
        <f t="shared" si="180"/>
        <v>昭53.11.21</v>
      </c>
      <c r="AD1063" s="662" t="str">
        <f t="shared" si="183"/>
        <v>#</v>
      </c>
      <c r="AE1063" s="662" t="str">
        <f t="shared" si="181"/>
        <v>昭53.11.21</v>
      </c>
      <c r="AF1063" s="662" t="str">
        <f t="shared" si="184"/>
        <v>昭53.11.21</v>
      </c>
      <c r="AG1063" s="662" t="str">
        <f t="shared" si="185"/>
        <v/>
      </c>
      <c r="AH1063" s="662">
        <f t="shared" si="182"/>
        <v>9</v>
      </c>
      <c r="AI1063" s="662" t="str">
        <f t="shared" si="186"/>
        <v>56</v>
      </c>
      <c r="AJ1063" s="662" t="str">
        <f t="shared" si="187"/>
        <v>56_七尾</v>
      </c>
      <c r="AK1063" s="693" t="str">
        <f>IFERROR(VLOOKUP(AJ1063,観測点コードリスト!$L$2:$N$1665,3,FALSE),"")</f>
        <v>0565</v>
      </c>
    </row>
    <row r="1064" spans="1:37">
      <c r="A1064" s="662" t="s">
        <v>1556</v>
      </c>
      <c r="B1064" s="662">
        <v>56176</v>
      </c>
      <c r="C1064" s="662" t="s">
        <v>17</v>
      </c>
      <c r="D1064" s="662" t="s">
        <v>2860</v>
      </c>
      <c r="E1064" s="662" t="s">
        <v>2861</v>
      </c>
      <c r="F1064" s="662" t="s">
        <v>2862</v>
      </c>
      <c r="G1064" s="662">
        <v>36</v>
      </c>
      <c r="H1064" s="662">
        <v>53.6</v>
      </c>
      <c r="I1064" s="662">
        <v>136</v>
      </c>
      <c r="J1064" s="662">
        <v>46.6</v>
      </c>
      <c r="K1064" s="662">
        <v>15</v>
      </c>
      <c r="L1064" s="662">
        <v>19.5</v>
      </c>
      <c r="M1064" s="662">
        <v>2</v>
      </c>
      <c r="N1064" s="662" t="s">
        <v>2522</v>
      </c>
      <c r="O1064" s="662" t="s">
        <v>22</v>
      </c>
      <c r="P1064" s="662" t="s">
        <v>22</v>
      </c>
      <c r="Q1064" s="667">
        <f t="shared" si="188"/>
        <v>36.893332999999998</v>
      </c>
      <c r="R1064" s="667">
        <f t="shared" si="189"/>
        <v>136.776667</v>
      </c>
      <c r="T1064" s="668" t="s">
        <v>4605</v>
      </c>
      <c r="U1064" s="668" t="s">
        <v>4605</v>
      </c>
      <c r="V1064" s="668" t="s">
        <v>4605</v>
      </c>
      <c r="W1064" s="668" t="s">
        <v>22</v>
      </c>
      <c r="X1064" s="668" t="s">
        <v>22</v>
      </c>
      <c r="Y1064" s="668" t="s">
        <v>22</v>
      </c>
      <c r="Z1064" s="668" t="s">
        <v>22</v>
      </c>
      <c r="AB1064" s="662" t="str">
        <f t="shared" si="179"/>
        <v>昭49.11.1</v>
      </c>
      <c r="AC1064" s="662" t="str">
        <f t="shared" si="180"/>
        <v>昭53.11.22</v>
      </c>
      <c r="AD1064" s="662" t="str">
        <f t="shared" si="183"/>
        <v>#</v>
      </c>
      <c r="AE1064" s="662" t="str">
        <f t="shared" si="181"/>
        <v>昭53.11.22</v>
      </c>
      <c r="AF1064" s="662" t="str">
        <f t="shared" si="184"/>
        <v>昭53.11.22</v>
      </c>
      <c r="AG1064" s="662" t="str">
        <f t="shared" si="185"/>
        <v/>
      </c>
      <c r="AH1064" s="662">
        <f t="shared" si="182"/>
        <v>9</v>
      </c>
      <c r="AI1064" s="662" t="str">
        <f t="shared" si="186"/>
        <v>56</v>
      </c>
      <c r="AJ1064" s="662" t="str">
        <f t="shared" si="187"/>
        <v>56_羽咋</v>
      </c>
      <c r="AK1064" s="693" t="str">
        <f>IFERROR(VLOOKUP(AJ1064,観測点コードリスト!$L$2:$N$1665,3,FALSE),"")</f>
        <v>0566</v>
      </c>
    </row>
    <row r="1065" spans="1:37">
      <c r="A1065" s="662" t="s">
        <v>1556</v>
      </c>
      <c r="B1065" s="662">
        <v>56186</v>
      </c>
      <c r="C1065" s="662" t="s">
        <v>17</v>
      </c>
      <c r="D1065" s="662" t="s">
        <v>2863</v>
      </c>
      <c r="E1065" s="662" t="s">
        <v>2864</v>
      </c>
      <c r="F1065" s="662" t="s">
        <v>2865</v>
      </c>
      <c r="G1065" s="662">
        <v>36</v>
      </c>
      <c r="H1065" s="662">
        <v>42.7</v>
      </c>
      <c r="I1065" s="662">
        <v>136</v>
      </c>
      <c r="J1065" s="662">
        <v>41.5</v>
      </c>
      <c r="K1065" s="662">
        <v>42</v>
      </c>
      <c r="L1065" s="662">
        <v>10</v>
      </c>
      <c r="M1065" s="662">
        <v>2</v>
      </c>
      <c r="N1065" s="662" t="s">
        <v>2522</v>
      </c>
      <c r="O1065" s="662" t="s">
        <v>22</v>
      </c>
      <c r="P1065" s="662" t="s">
        <v>40</v>
      </c>
      <c r="Q1065" s="667">
        <f t="shared" si="188"/>
        <v>36.711666999999998</v>
      </c>
      <c r="R1065" s="667">
        <f t="shared" si="189"/>
        <v>136.691667</v>
      </c>
      <c r="T1065" s="668" t="s">
        <v>4605</v>
      </c>
      <c r="U1065" s="668" t="s">
        <v>4605</v>
      </c>
      <c r="V1065" s="668" t="s">
        <v>4605</v>
      </c>
      <c r="W1065" s="668" t="s">
        <v>22</v>
      </c>
      <c r="X1065" s="668" t="s">
        <v>22</v>
      </c>
      <c r="Y1065" s="668" t="s">
        <v>22</v>
      </c>
      <c r="Z1065" s="668" t="s">
        <v>22</v>
      </c>
      <c r="AB1065" s="662" t="str">
        <f t="shared" si="179"/>
        <v>昭49.11.1</v>
      </c>
      <c r="AC1065" s="662" t="str">
        <f t="shared" si="180"/>
        <v>昭53.11.22</v>
      </c>
      <c r="AD1065" s="662" t="str">
        <f t="shared" si="183"/>
        <v>#</v>
      </c>
      <c r="AE1065" s="662" t="str">
        <f t="shared" si="181"/>
        <v>昭53.11.22</v>
      </c>
      <c r="AF1065" s="662" t="str">
        <f t="shared" si="184"/>
        <v>昭53.11.22</v>
      </c>
      <c r="AG1065" s="662" t="str">
        <f t="shared" si="185"/>
        <v/>
      </c>
      <c r="AH1065" s="662">
        <f t="shared" si="182"/>
        <v>9</v>
      </c>
      <c r="AI1065" s="662" t="str">
        <f t="shared" si="186"/>
        <v>56</v>
      </c>
      <c r="AJ1065" s="662" t="str">
        <f t="shared" si="187"/>
        <v>56_かほく</v>
      </c>
      <c r="AK1065" s="693" t="str">
        <f>IFERROR(VLOOKUP(AJ1065,観測点コードリスト!$L$2:$N$1665,3,FALSE),"")</f>
        <v>0567</v>
      </c>
    </row>
    <row r="1066" spans="1:37" hidden="1">
      <c r="A1066" s="662" t="s">
        <v>1556</v>
      </c>
      <c r="B1066" s="662">
        <v>56192</v>
      </c>
      <c r="C1066" s="662" t="s">
        <v>72</v>
      </c>
      <c r="D1066" s="662" t="s">
        <v>2866</v>
      </c>
      <c r="E1066" s="662" t="s">
        <v>2867</v>
      </c>
      <c r="F1066" s="662" t="s">
        <v>2868</v>
      </c>
      <c r="G1066" s="662">
        <v>36</v>
      </c>
      <c r="H1066" s="662">
        <v>47.3</v>
      </c>
      <c r="I1066" s="662">
        <v>136</v>
      </c>
      <c r="J1066" s="662">
        <v>46.1</v>
      </c>
      <c r="K1066" s="662">
        <v>90</v>
      </c>
      <c r="L1066" s="662" t="s">
        <v>22</v>
      </c>
      <c r="M1066" s="662" t="s">
        <v>22</v>
      </c>
      <c r="N1066" s="662" t="s">
        <v>2869</v>
      </c>
      <c r="O1066" s="662" t="s">
        <v>22</v>
      </c>
      <c r="P1066" s="662" t="s">
        <v>22</v>
      </c>
      <c r="Q1066" s="667">
        <f t="shared" si="188"/>
        <v>36.788333000000002</v>
      </c>
      <c r="R1066" s="667">
        <f t="shared" si="189"/>
        <v>136.76833300000001</v>
      </c>
      <c r="T1066" s="668" t="s">
        <v>4605</v>
      </c>
      <c r="U1066" s="668" t="s">
        <v>22</v>
      </c>
      <c r="V1066" s="668" t="s">
        <v>22</v>
      </c>
      <c r="W1066" s="668" t="s">
        <v>22</v>
      </c>
      <c r="X1066" s="668" t="s">
        <v>22</v>
      </c>
      <c r="Y1066" s="668" t="s">
        <v>22</v>
      </c>
      <c r="Z1066" s="668" t="s">
        <v>22</v>
      </c>
      <c r="AB1066" s="662" t="str">
        <f t="shared" si="179"/>
        <v>平15.8.12</v>
      </c>
      <c r="AC1066" s="662" t="str">
        <f t="shared" si="180"/>
        <v>平15.8.12</v>
      </c>
      <c r="AD1066" s="662" t="str">
        <f t="shared" si="183"/>
        <v>平</v>
      </c>
      <c r="AE1066" s="662" t="str">
        <f t="shared" si="181"/>
        <v>平15.8.12</v>
      </c>
      <c r="AF1066" s="662" t="str">
        <f t="shared" si="184"/>
        <v>平15.8.12</v>
      </c>
      <c r="AG1066" s="662" t="str">
        <f t="shared" si="185"/>
        <v/>
      </c>
      <c r="AH1066" s="662">
        <f t="shared" si="182"/>
        <v>8</v>
      </c>
      <c r="AI1066" s="662" t="str">
        <f t="shared" si="186"/>
        <v>56</v>
      </c>
      <c r="AJ1066" s="662" t="str">
        <f t="shared" si="187"/>
        <v>56_宝達志水</v>
      </c>
      <c r="AK1066" s="693" t="str">
        <f>IFERROR(VLOOKUP(AJ1066,観測点コードリスト!$L$2:$N$1665,3,FALSE),"")</f>
        <v>1545</v>
      </c>
    </row>
    <row r="1067" spans="1:37">
      <c r="A1067" s="662" t="s">
        <v>1556</v>
      </c>
      <c r="B1067" s="662">
        <v>56227</v>
      </c>
      <c r="C1067" s="662" t="s">
        <v>23</v>
      </c>
      <c r="D1067" s="662" t="s">
        <v>2870</v>
      </c>
      <c r="E1067" s="662" t="s">
        <v>2871</v>
      </c>
      <c r="F1067" s="662" t="s">
        <v>2872</v>
      </c>
      <c r="G1067" s="662">
        <v>36</v>
      </c>
      <c r="H1067" s="662">
        <v>35.299999999999997</v>
      </c>
      <c r="I1067" s="662">
        <v>136</v>
      </c>
      <c r="J1067" s="662">
        <v>38</v>
      </c>
      <c r="K1067" s="662">
        <v>6</v>
      </c>
      <c r="L1067" s="662">
        <v>48.4</v>
      </c>
      <c r="M1067" s="662" t="s">
        <v>22</v>
      </c>
      <c r="N1067" s="662" t="s">
        <v>2873</v>
      </c>
      <c r="O1067" s="662">
        <v>56907</v>
      </c>
      <c r="P1067" s="662" t="s">
        <v>22</v>
      </c>
      <c r="Q1067" s="667">
        <f t="shared" si="188"/>
        <v>36.588332999999999</v>
      </c>
      <c r="R1067" s="667">
        <f t="shared" si="189"/>
        <v>136.63333299999999</v>
      </c>
      <c r="T1067" s="668" t="s">
        <v>4605</v>
      </c>
      <c r="U1067" s="668" t="s">
        <v>4605</v>
      </c>
      <c r="V1067" s="668" t="s">
        <v>4605</v>
      </c>
      <c r="W1067" s="668" t="s">
        <v>4605</v>
      </c>
      <c r="X1067" s="668" t="s">
        <v>22</v>
      </c>
      <c r="Y1067" s="668" t="s">
        <v>4605</v>
      </c>
      <c r="Z1067" s="668" t="s">
        <v>22</v>
      </c>
      <c r="AB1067" s="662" t="str">
        <f t="shared" si="179"/>
        <v>平3.10.23</v>
      </c>
      <c r="AC1067" s="662" t="str">
        <f t="shared" si="180"/>
        <v>平3.10.23</v>
      </c>
      <c r="AD1067" s="662" t="str">
        <f t="shared" si="183"/>
        <v>平</v>
      </c>
      <c r="AE1067" s="662" t="str">
        <f t="shared" si="181"/>
        <v>平3.10.23</v>
      </c>
      <c r="AF1067" s="662" t="str">
        <f t="shared" si="184"/>
        <v>平3.10.23</v>
      </c>
      <c r="AG1067" s="662" t="str">
        <f t="shared" si="185"/>
        <v/>
      </c>
      <c r="AH1067" s="662">
        <f t="shared" si="182"/>
        <v>8</v>
      </c>
      <c r="AI1067" s="662" t="str">
        <f t="shared" si="186"/>
        <v>56</v>
      </c>
      <c r="AJ1067" s="662" t="str">
        <f t="shared" si="187"/>
        <v>56_金沢</v>
      </c>
      <c r="AK1067" s="693" t="str">
        <f>IFERROR(VLOOKUP(AJ1067,観測点コードリスト!$L$2:$N$1665,3,FALSE),"")</f>
        <v>47605</v>
      </c>
    </row>
    <row r="1068" spans="1:37" hidden="1">
      <c r="A1068" s="662" t="s">
        <v>1556</v>
      </c>
      <c r="B1068" s="662">
        <v>56232</v>
      </c>
      <c r="C1068" s="662" t="s">
        <v>72</v>
      </c>
      <c r="D1068" s="662" t="s">
        <v>2874</v>
      </c>
      <c r="E1068" s="662" t="s">
        <v>2875</v>
      </c>
      <c r="F1068" s="662" t="s">
        <v>2876</v>
      </c>
      <c r="G1068" s="662">
        <v>36</v>
      </c>
      <c r="H1068" s="662">
        <v>31.2</v>
      </c>
      <c r="I1068" s="662">
        <v>136</v>
      </c>
      <c r="J1068" s="662">
        <v>44.7</v>
      </c>
      <c r="K1068" s="662">
        <v>420</v>
      </c>
      <c r="L1068" s="662" t="s">
        <v>22</v>
      </c>
      <c r="M1068" s="662" t="s">
        <v>22</v>
      </c>
      <c r="N1068" s="662" t="s">
        <v>2877</v>
      </c>
      <c r="O1068" s="662" t="s">
        <v>22</v>
      </c>
      <c r="P1068" s="662" t="s">
        <v>22</v>
      </c>
      <c r="Q1068" s="667">
        <f t="shared" si="188"/>
        <v>36.520000000000003</v>
      </c>
      <c r="R1068" s="667">
        <f t="shared" si="189"/>
        <v>136.745</v>
      </c>
      <c r="T1068" s="668" t="s">
        <v>4605</v>
      </c>
      <c r="U1068" s="668" t="s">
        <v>22</v>
      </c>
      <c r="V1068" s="668" t="s">
        <v>22</v>
      </c>
      <c r="W1068" s="668" t="s">
        <v>22</v>
      </c>
      <c r="X1068" s="668" t="s">
        <v>22</v>
      </c>
      <c r="Y1068" s="668" t="s">
        <v>22</v>
      </c>
      <c r="Z1068" s="668" t="s">
        <v>22</v>
      </c>
      <c r="AB1068" s="662" t="str">
        <f t="shared" si="179"/>
        <v>平15.7.29</v>
      </c>
      <c r="AC1068" s="662" t="str">
        <f t="shared" si="180"/>
        <v>平15.7.29</v>
      </c>
      <c r="AD1068" s="662" t="str">
        <f t="shared" si="183"/>
        <v>平</v>
      </c>
      <c r="AE1068" s="662" t="str">
        <f t="shared" si="181"/>
        <v>平15.7.29</v>
      </c>
      <c r="AF1068" s="662" t="str">
        <f t="shared" si="184"/>
        <v>平15.7.29</v>
      </c>
      <c r="AG1068" s="662" t="str">
        <f t="shared" si="185"/>
        <v/>
      </c>
      <c r="AH1068" s="662">
        <f t="shared" si="182"/>
        <v>8</v>
      </c>
      <c r="AI1068" s="662" t="str">
        <f t="shared" si="186"/>
        <v>56</v>
      </c>
      <c r="AJ1068" s="662" t="str">
        <f t="shared" si="187"/>
        <v>56_医王山</v>
      </c>
      <c r="AK1068" s="693" t="str">
        <f>IFERROR(VLOOKUP(AJ1068,観測点コードリスト!$L$2:$N$1665,3,FALSE),"")</f>
        <v>0570</v>
      </c>
    </row>
    <row r="1069" spans="1:37">
      <c r="A1069" s="662" t="s">
        <v>1556</v>
      </c>
      <c r="B1069" s="662">
        <v>56276</v>
      </c>
      <c r="C1069" s="662" t="s">
        <v>17</v>
      </c>
      <c r="D1069" s="662" t="s">
        <v>2878</v>
      </c>
      <c r="E1069" s="662" t="s">
        <v>2879</v>
      </c>
      <c r="F1069" s="662" t="s">
        <v>2880</v>
      </c>
      <c r="G1069" s="662">
        <v>36</v>
      </c>
      <c r="H1069" s="662">
        <v>22.9</v>
      </c>
      <c r="I1069" s="662">
        <v>136</v>
      </c>
      <c r="J1069" s="662">
        <v>26.1</v>
      </c>
      <c r="K1069" s="662">
        <v>3</v>
      </c>
      <c r="L1069" s="662">
        <v>10</v>
      </c>
      <c r="M1069" s="662">
        <v>2</v>
      </c>
      <c r="N1069" s="662" t="s">
        <v>2124</v>
      </c>
      <c r="O1069" s="662" t="s">
        <v>22</v>
      </c>
      <c r="P1069" s="662" t="s">
        <v>40</v>
      </c>
      <c r="Q1069" s="667">
        <f t="shared" si="188"/>
        <v>36.381667</v>
      </c>
      <c r="R1069" s="667">
        <f t="shared" si="189"/>
        <v>136.435</v>
      </c>
      <c r="T1069" s="668" t="s">
        <v>4605</v>
      </c>
      <c r="U1069" s="668" t="s">
        <v>4605</v>
      </c>
      <c r="V1069" s="668" t="s">
        <v>4605</v>
      </c>
      <c r="W1069" s="668" t="s">
        <v>22</v>
      </c>
      <c r="X1069" s="668" t="s">
        <v>22</v>
      </c>
      <c r="Y1069" s="668" t="s">
        <v>22</v>
      </c>
      <c r="Z1069" s="668" t="s">
        <v>22</v>
      </c>
      <c r="AB1069" s="662" t="str">
        <f t="shared" si="179"/>
        <v>昭53.12.1</v>
      </c>
      <c r="AC1069" s="662" t="str">
        <f t="shared" si="180"/>
        <v>昭53.12.1</v>
      </c>
      <c r="AD1069" s="662" t="str">
        <f t="shared" si="183"/>
        <v>昭</v>
      </c>
      <c r="AE1069" s="662" t="str">
        <f t="shared" si="181"/>
        <v>昭53.12.1</v>
      </c>
      <c r="AF1069" s="662" t="str">
        <f t="shared" si="184"/>
        <v>昭53.12.1</v>
      </c>
      <c r="AG1069" s="662" t="str">
        <f t="shared" si="185"/>
        <v/>
      </c>
      <c r="AH1069" s="662">
        <f t="shared" si="182"/>
        <v>8</v>
      </c>
      <c r="AI1069" s="662" t="str">
        <f t="shared" si="186"/>
        <v>56</v>
      </c>
      <c r="AJ1069" s="662" t="str">
        <f t="shared" si="187"/>
        <v>56_小松</v>
      </c>
      <c r="AK1069" s="693" t="str">
        <f>IFERROR(VLOOKUP(AJ1069,観測点コードリスト!$L$2:$N$1665,3,FALSE),"")</f>
        <v>1324</v>
      </c>
    </row>
    <row r="1070" spans="1:37" ht="18.75" customHeight="1">
      <c r="A1070" s="662" t="s">
        <v>1556</v>
      </c>
      <c r="B1070" s="662">
        <v>56286</v>
      </c>
      <c r="C1070" s="662" t="s">
        <v>17</v>
      </c>
      <c r="D1070" s="662" t="s">
        <v>2881</v>
      </c>
      <c r="E1070" s="662" t="s">
        <v>2882</v>
      </c>
      <c r="F1070" s="662" t="s">
        <v>2883</v>
      </c>
      <c r="G1070" s="662">
        <v>36</v>
      </c>
      <c r="H1070" s="662">
        <v>23.8</v>
      </c>
      <c r="I1070" s="662">
        <v>136</v>
      </c>
      <c r="J1070" s="662">
        <v>37.200000000000003</v>
      </c>
      <c r="K1070" s="662">
        <v>136</v>
      </c>
      <c r="L1070" s="662">
        <v>10</v>
      </c>
      <c r="M1070" s="662">
        <v>2.5</v>
      </c>
      <c r="N1070" s="662" t="s">
        <v>2884</v>
      </c>
      <c r="O1070" s="662">
        <v>56910</v>
      </c>
      <c r="P1070" s="662" t="s">
        <v>40</v>
      </c>
      <c r="Q1070" s="667">
        <f t="shared" si="188"/>
        <v>36.396667000000001</v>
      </c>
      <c r="R1070" s="667">
        <f t="shared" si="189"/>
        <v>136.62</v>
      </c>
      <c r="T1070" s="668" t="s">
        <v>4605</v>
      </c>
      <c r="U1070" s="668" t="s">
        <v>4605</v>
      </c>
      <c r="V1070" s="668" t="s">
        <v>4605</v>
      </c>
      <c r="W1070" s="668" t="s">
        <v>22</v>
      </c>
      <c r="X1070" s="668" t="s">
        <v>22</v>
      </c>
      <c r="Y1070" s="668" t="s">
        <v>22</v>
      </c>
      <c r="Z1070" s="668" t="s">
        <v>22</v>
      </c>
      <c r="AB1070" s="662" t="str">
        <f t="shared" si="179"/>
        <v>昭50.5.7</v>
      </c>
      <c r="AC1070" s="662" t="str">
        <f t="shared" si="180"/>
        <v>昭53.11.24</v>
      </c>
      <c r="AD1070" s="662" t="str">
        <f t="shared" si="183"/>
        <v>(</v>
      </c>
      <c r="AE1070" s="662" t="str">
        <f t="shared" si="181"/>
        <v>(昭50.5.7)昭53.11.24</v>
      </c>
      <c r="AF1070" s="662" t="str">
        <f t="shared" si="184"/>
        <v>昭50.5.7)昭53.11.24</v>
      </c>
      <c r="AG1070" s="662">
        <f t="shared" si="185"/>
        <v>8</v>
      </c>
      <c r="AH1070" s="662">
        <f t="shared" si="182"/>
        <v>17</v>
      </c>
      <c r="AI1070" s="662" t="str">
        <f t="shared" si="186"/>
        <v>56</v>
      </c>
      <c r="AJ1070" s="662" t="str">
        <f t="shared" si="187"/>
        <v>56_白山河内</v>
      </c>
      <c r="AK1070" s="693" t="str">
        <f>IFERROR(VLOOKUP(AJ1070,観測点コードリスト!$L$2:$N$1665,3,FALSE),"")</f>
        <v>0973</v>
      </c>
    </row>
    <row r="1071" spans="1:37" ht="18.75" customHeight="1">
      <c r="A1071" s="662" t="s">
        <v>1556</v>
      </c>
      <c r="B1071" s="662">
        <v>56301</v>
      </c>
      <c r="C1071" s="662" t="s">
        <v>17</v>
      </c>
      <c r="D1071" s="662" t="s">
        <v>2885</v>
      </c>
      <c r="E1071" s="662" t="s">
        <v>2886</v>
      </c>
      <c r="F1071" s="662" t="s">
        <v>2887</v>
      </c>
      <c r="G1071" s="662">
        <v>36</v>
      </c>
      <c r="H1071" s="662">
        <v>13.8</v>
      </c>
      <c r="I1071" s="662">
        <v>136</v>
      </c>
      <c r="J1071" s="662">
        <v>21.7</v>
      </c>
      <c r="K1071" s="662">
        <v>83</v>
      </c>
      <c r="L1071" s="662">
        <v>10</v>
      </c>
      <c r="M1071" s="662">
        <v>2</v>
      </c>
      <c r="N1071" s="662" t="s">
        <v>2163</v>
      </c>
      <c r="O1071" s="662">
        <v>56915</v>
      </c>
      <c r="P1071" s="662" t="s">
        <v>40</v>
      </c>
      <c r="Q1071" s="667">
        <f t="shared" si="188"/>
        <v>36.229999999999997</v>
      </c>
      <c r="R1071" s="667">
        <f t="shared" si="189"/>
        <v>136.36166700000001</v>
      </c>
      <c r="T1071" s="668" t="s">
        <v>4605</v>
      </c>
      <c r="U1071" s="668" t="s">
        <v>4605</v>
      </c>
      <c r="V1071" s="668" t="s">
        <v>4605</v>
      </c>
      <c r="W1071" s="668" t="s">
        <v>22</v>
      </c>
      <c r="X1071" s="668" t="s">
        <v>22</v>
      </c>
      <c r="Y1071" s="668" t="s">
        <v>22</v>
      </c>
      <c r="Z1071" s="668" t="s">
        <v>22</v>
      </c>
      <c r="AB1071" s="662" t="str">
        <f t="shared" si="179"/>
        <v>昭49.11.1</v>
      </c>
      <c r="AC1071" s="662" t="str">
        <f t="shared" si="180"/>
        <v>昭53.11.27</v>
      </c>
      <c r="AD1071" s="662" t="str">
        <f t="shared" si="183"/>
        <v>#</v>
      </c>
      <c r="AE1071" s="662" t="str">
        <f t="shared" si="181"/>
        <v>昭53.11.27</v>
      </c>
      <c r="AF1071" s="662" t="str">
        <f t="shared" si="184"/>
        <v>昭53.11.27</v>
      </c>
      <c r="AG1071" s="662" t="str">
        <f t="shared" si="185"/>
        <v/>
      </c>
      <c r="AH1071" s="662">
        <f t="shared" si="182"/>
        <v>9</v>
      </c>
      <c r="AI1071" s="662" t="str">
        <f t="shared" si="186"/>
        <v>56</v>
      </c>
      <c r="AJ1071" s="662" t="str">
        <f t="shared" si="187"/>
        <v>56_加賀菅谷</v>
      </c>
      <c r="AK1071" s="693" t="str">
        <f>IFERROR(VLOOKUP(AJ1071,観測点コードリスト!$L$2:$N$1665,3,FALSE),"")</f>
        <v>0571</v>
      </c>
    </row>
    <row r="1072" spans="1:37" hidden="1">
      <c r="A1072" s="662" t="s">
        <v>1556</v>
      </c>
      <c r="B1072" s="662">
        <v>56346</v>
      </c>
      <c r="C1072" s="662" t="s">
        <v>72</v>
      </c>
      <c r="D1072" s="662" t="s">
        <v>2888</v>
      </c>
      <c r="E1072" s="662" t="s">
        <v>2889</v>
      </c>
      <c r="F1072" s="662" t="s">
        <v>2890</v>
      </c>
      <c r="G1072" s="662">
        <v>36</v>
      </c>
      <c r="H1072" s="662">
        <v>10.8</v>
      </c>
      <c r="I1072" s="662">
        <v>136</v>
      </c>
      <c r="J1072" s="662">
        <v>37.5</v>
      </c>
      <c r="K1072" s="662">
        <v>470</v>
      </c>
      <c r="L1072" s="662" t="s">
        <v>22</v>
      </c>
      <c r="M1072" s="662" t="s">
        <v>22</v>
      </c>
      <c r="N1072" s="662" t="s">
        <v>1604</v>
      </c>
      <c r="O1072" s="662" t="s">
        <v>22</v>
      </c>
      <c r="P1072" s="662" t="s">
        <v>22</v>
      </c>
      <c r="Q1072" s="667">
        <f t="shared" si="188"/>
        <v>36.18</v>
      </c>
      <c r="R1072" s="667">
        <f t="shared" si="189"/>
        <v>136.625</v>
      </c>
      <c r="T1072" s="668" t="s">
        <v>4605</v>
      </c>
      <c r="U1072" s="668" t="s">
        <v>22</v>
      </c>
      <c r="V1072" s="668" t="s">
        <v>22</v>
      </c>
      <c r="W1072" s="668" t="s">
        <v>22</v>
      </c>
      <c r="X1072" s="668" t="s">
        <v>22</v>
      </c>
      <c r="Y1072" s="668" t="s">
        <v>22</v>
      </c>
      <c r="Z1072" s="668" t="s">
        <v>22</v>
      </c>
      <c r="AB1072" s="662" t="str">
        <f t="shared" si="179"/>
        <v>昭52.7.13</v>
      </c>
      <c r="AC1072" s="662" t="str">
        <f t="shared" si="180"/>
        <v>昭52.7.13</v>
      </c>
      <c r="AD1072" s="662" t="str">
        <f t="shared" si="183"/>
        <v>昭</v>
      </c>
      <c r="AE1072" s="662" t="str">
        <f t="shared" si="181"/>
        <v>昭52.7.13</v>
      </c>
      <c r="AF1072" s="662" t="str">
        <f t="shared" si="184"/>
        <v>昭52.7.13</v>
      </c>
      <c r="AG1072" s="662" t="str">
        <f t="shared" si="185"/>
        <v/>
      </c>
      <c r="AH1072" s="662">
        <f t="shared" si="182"/>
        <v>8</v>
      </c>
      <c r="AI1072" s="662" t="str">
        <f t="shared" si="186"/>
        <v>56</v>
      </c>
      <c r="AJ1072" s="662" t="str">
        <f t="shared" si="187"/>
        <v>56_白山白峰</v>
      </c>
      <c r="AK1072" s="693" t="str">
        <f>IFERROR(VLOOKUP(AJ1072,観測点コードリスト!$L$2:$N$1665,3,FALSE),"")</f>
        <v>1171</v>
      </c>
    </row>
    <row r="1073" spans="1:37" ht="18.75" hidden="1" customHeight="1">
      <c r="A1073" s="662" t="s">
        <v>1556</v>
      </c>
      <c r="B1073" s="662">
        <v>56401</v>
      </c>
      <c r="C1073" s="662" t="s">
        <v>72</v>
      </c>
      <c r="D1073" s="662" t="s">
        <v>2891</v>
      </c>
      <c r="E1073" s="662" t="s">
        <v>2892</v>
      </c>
      <c r="F1073" s="662" t="s">
        <v>2893</v>
      </c>
      <c r="G1073" s="662">
        <v>37</v>
      </c>
      <c r="H1073" s="662">
        <v>51</v>
      </c>
      <c r="I1073" s="662">
        <v>136</v>
      </c>
      <c r="J1073" s="662">
        <v>55.1</v>
      </c>
      <c r="K1073" s="662">
        <v>8</v>
      </c>
      <c r="L1073" s="662" t="s">
        <v>22</v>
      </c>
      <c r="M1073" s="662" t="s">
        <v>22</v>
      </c>
      <c r="N1073" s="662" t="s">
        <v>2894</v>
      </c>
      <c r="O1073" s="662" t="s">
        <v>22</v>
      </c>
      <c r="P1073" s="662" t="s">
        <v>22</v>
      </c>
      <c r="Q1073" s="667">
        <f t="shared" si="188"/>
        <v>37.85</v>
      </c>
      <c r="R1073" s="667">
        <f t="shared" si="189"/>
        <v>136.91833299999999</v>
      </c>
      <c r="T1073" s="668" t="s">
        <v>4605</v>
      </c>
      <c r="U1073" s="668" t="s">
        <v>22</v>
      </c>
      <c r="V1073" s="668" t="s">
        <v>22</v>
      </c>
      <c r="W1073" s="668" t="s">
        <v>22</v>
      </c>
      <c r="X1073" s="668" t="s">
        <v>22</v>
      </c>
      <c r="Y1073" s="668" t="s">
        <v>22</v>
      </c>
      <c r="Z1073" s="668" t="s">
        <v>22</v>
      </c>
      <c r="AB1073" s="662" t="str">
        <f t="shared" si="179"/>
        <v>平26.8.19</v>
      </c>
      <c r="AC1073" s="662" t="str">
        <f t="shared" si="180"/>
        <v>平26.8.19</v>
      </c>
      <c r="AD1073" s="662" t="str">
        <f t="shared" si="183"/>
        <v>平</v>
      </c>
      <c r="AE1073" s="662" t="str">
        <f t="shared" si="181"/>
        <v>平26.8.19</v>
      </c>
      <c r="AF1073" s="662" t="str">
        <f t="shared" si="184"/>
        <v>平26.8.19</v>
      </c>
      <c r="AG1073" s="662" t="str">
        <f t="shared" si="185"/>
        <v/>
      </c>
      <c r="AH1073" s="662">
        <f t="shared" si="182"/>
        <v>8</v>
      </c>
      <c r="AI1073" s="662" t="str">
        <f t="shared" si="186"/>
        <v>56</v>
      </c>
      <c r="AJ1073" s="662" t="str">
        <f t="shared" si="187"/>
        <v>56_舳倉島</v>
      </c>
      <c r="AK1073" s="693" t="str">
        <f>IFERROR(VLOOKUP(AJ1073,観測点コードリスト!$L$2:$N$1665,3,FALSE),"")</f>
        <v>1650</v>
      </c>
    </row>
    <row r="1074" spans="1:37" ht="18.75" hidden="1" customHeight="1">
      <c r="A1074" s="662" t="s">
        <v>1556</v>
      </c>
      <c r="B1074" s="662">
        <v>56900</v>
      </c>
      <c r="C1074" s="662" t="s">
        <v>4609</v>
      </c>
      <c r="D1074" s="662" t="s">
        <v>2840</v>
      </c>
      <c r="E1074" s="662" t="s">
        <v>2841</v>
      </c>
      <c r="F1074" s="662" t="s">
        <v>2842</v>
      </c>
      <c r="G1074" s="662">
        <v>37</v>
      </c>
      <c r="H1074" s="662">
        <v>26.8</v>
      </c>
      <c r="I1074" s="662">
        <v>137</v>
      </c>
      <c r="J1074" s="662">
        <v>17.2</v>
      </c>
      <c r="K1074" s="662">
        <v>4</v>
      </c>
      <c r="L1074" s="662" t="s">
        <v>22</v>
      </c>
      <c r="M1074" s="662" t="s">
        <v>22</v>
      </c>
      <c r="N1074" s="662" t="s">
        <v>4707</v>
      </c>
      <c r="O1074" s="662" t="s">
        <v>4740</v>
      </c>
      <c r="P1074" s="662" t="s">
        <v>22</v>
      </c>
      <c r="Q1074" s="667">
        <f t="shared" si="188"/>
        <v>37.446666999999998</v>
      </c>
      <c r="R1074" s="667">
        <f t="shared" si="189"/>
        <v>137.28666699999999</v>
      </c>
      <c r="T1074" s="668" t="s">
        <v>22</v>
      </c>
      <c r="U1074" s="668" t="s">
        <v>22</v>
      </c>
      <c r="V1074" s="668" t="s">
        <v>22</v>
      </c>
      <c r="W1074" s="668" t="s">
        <v>22</v>
      </c>
      <c r="X1074" s="668" t="s">
        <v>4605</v>
      </c>
      <c r="Y1074" s="668" t="s">
        <v>22</v>
      </c>
      <c r="Z1074" s="668" t="s">
        <v>22</v>
      </c>
      <c r="AB1074" s="662" t="str">
        <f t="shared" si="179"/>
        <v>-</v>
      </c>
      <c r="AC1074" s="662" t="str">
        <f t="shared" si="180"/>
        <v>昭55.12.1</v>
      </c>
      <c r="AD1074" s="662" t="str">
        <f t="shared" si="183"/>
        <v>昭</v>
      </c>
      <c r="AE1074" s="662" t="str">
        <f t="shared" si="181"/>
        <v>昭55.12.1</v>
      </c>
      <c r="AF1074" s="662" t="str">
        <f t="shared" si="184"/>
        <v>昭55.12.1</v>
      </c>
      <c r="AG1074" s="662" t="str">
        <f t="shared" si="185"/>
        <v/>
      </c>
      <c r="AH1074" s="662">
        <f t="shared" si="182"/>
        <v>8</v>
      </c>
      <c r="AI1074" s="662" t="str">
        <f t="shared" si="186"/>
        <v>56</v>
      </c>
      <c r="AJ1074" s="662" t="str">
        <f t="shared" si="187"/>
        <v>56_珠洲</v>
      </c>
      <c r="AK1074" s="693" t="str">
        <f>IFERROR(VLOOKUP(AJ1074,観測点コードリスト!$L$2:$N$1665,3,FALSE),"")</f>
        <v>0560</v>
      </c>
    </row>
    <row r="1075" spans="1:37" hidden="1">
      <c r="A1075" s="662" t="s">
        <v>1556</v>
      </c>
      <c r="B1075" s="662">
        <v>56903</v>
      </c>
      <c r="C1075" s="662" t="s">
        <v>23</v>
      </c>
      <c r="D1075" s="662" t="s">
        <v>2843</v>
      </c>
      <c r="E1075" s="662" t="s">
        <v>2844</v>
      </c>
      <c r="F1075" s="662" t="s">
        <v>2845</v>
      </c>
      <c r="G1075" s="662">
        <v>37</v>
      </c>
      <c r="H1075" s="662">
        <v>23.4</v>
      </c>
      <c r="I1075" s="662">
        <v>136</v>
      </c>
      <c r="J1075" s="662">
        <v>53.7</v>
      </c>
      <c r="K1075" s="662">
        <v>5</v>
      </c>
      <c r="L1075" s="662" t="s">
        <v>22</v>
      </c>
      <c r="M1075" s="662" t="s">
        <v>22</v>
      </c>
      <c r="N1075" s="662" t="s">
        <v>4700</v>
      </c>
      <c r="O1075" s="662" t="s">
        <v>4740</v>
      </c>
      <c r="P1075" s="662" t="s">
        <v>22</v>
      </c>
      <c r="Q1075" s="667">
        <f t="shared" si="188"/>
        <v>37.39</v>
      </c>
      <c r="R1075" s="667">
        <f t="shared" si="189"/>
        <v>136.89500000000001</v>
      </c>
      <c r="T1075" s="668" t="s">
        <v>22</v>
      </c>
      <c r="U1075" s="668" t="s">
        <v>22</v>
      </c>
      <c r="V1075" s="668" t="s">
        <v>22</v>
      </c>
      <c r="W1075" s="668" t="s">
        <v>22</v>
      </c>
      <c r="X1075" s="668" t="s">
        <v>4605</v>
      </c>
      <c r="Y1075" s="668" t="s">
        <v>22</v>
      </c>
      <c r="Z1075" s="668" t="s">
        <v>22</v>
      </c>
      <c r="AB1075" s="662" t="str">
        <f t="shared" si="179"/>
        <v>-</v>
      </c>
      <c r="AC1075" s="662" t="str">
        <f t="shared" si="180"/>
        <v>平9.3.3</v>
      </c>
      <c r="AD1075" s="662" t="str">
        <f t="shared" si="183"/>
        <v>平</v>
      </c>
      <c r="AE1075" s="662" t="str">
        <f t="shared" si="181"/>
        <v>平9.3.3</v>
      </c>
      <c r="AF1075" s="662" t="str">
        <f t="shared" si="184"/>
        <v>平9.3.3</v>
      </c>
      <c r="AG1075" s="662" t="str">
        <f t="shared" si="185"/>
        <v/>
      </c>
      <c r="AH1075" s="662">
        <f t="shared" si="182"/>
        <v>6</v>
      </c>
      <c r="AI1075" s="662" t="str">
        <f t="shared" si="186"/>
        <v>56</v>
      </c>
      <c r="AJ1075" s="662" t="str">
        <f t="shared" si="187"/>
        <v>56_輪島</v>
      </c>
      <c r="AK1075" s="693" t="str">
        <f>IFERROR(VLOOKUP(AJ1075,観測点コードリスト!$L$2:$N$1665,3,FALSE),"")</f>
        <v>47600</v>
      </c>
    </row>
    <row r="1076" spans="1:37" hidden="1">
      <c r="A1076" s="662" t="s">
        <v>1556</v>
      </c>
      <c r="B1076" s="662">
        <v>56905</v>
      </c>
      <c r="C1076" s="662" t="s">
        <v>4609</v>
      </c>
      <c r="D1076" s="662" t="s">
        <v>2857</v>
      </c>
      <c r="E1076" s="662" t="s">
        <v>2858</v>
      </c>
      <c r="F1076" s="662" t="s">
        <v>2859</v>
      </c>
      <c r="G1076" s="662">
        <v>37</v>
      </c>
      <c r="H1076" s="662">
        <v>1.8</v>
      </c>
      <c r="I1076" s="662">
        <v>136</v>
      </c>
      <c r="J1076" s="662">
        <v>59.5</v>
      </c>
      <c r="K1076" s="662">
        <v>58</v>
      </c>
      <c r="L1076" s="662" t="s">
        <v>22</v>
      </c>
      <c r="M1076" s="662" t="s">
        <v>22</v>
      </c>
      <c r="N1076" s="662" t="s">
        <v>4707</v>
      </c>
      <c r="O1076" s="662" t="s">
        <v>4740</v>
      </c>
      <c r="P1076" s="662" t="s">
        <v>22</v>
      </c>
      <c r="Q1076" s="667">
        <f t="shared" si="188"/>
        <v>37.03</v>
      </c>
      <c r="R1076" s="667">
        <f t="shared" si="189"/>
        <v>136.99166700000001</v>
      </c>
      <c r="T1076" s="668" t="s">
        <v>22</v>
      </c>
      <c r="U1076" s="668" t="s">
        <v>22</v>
      </c>
      <c r="V1076" s="668" t="s">
        <v>22</v>
      </c>
      <c r="W1076" s="668" t="s">
        <v>22</v>
      </c>
      <c r="X1076" s="668" t="s">
        <v>4605</v>
      </c>
      <c r="Y1076" s="668" t="s">
        <v>22</v>
      </c>
      <c r="Z1076" s="668" t="s">
        <v>22</v>
      </c>
      <c r="AB1076" s="662" t="str">
        <f t="shared" si="179"/>
        <v>-</v>
      </c>
      <c r="AC1076" s="662" t="str">
        <f t="shared" si="180"/>
        <v>昭55.12.1</v>
      </c>
      <c r="AD1076" s="662" t="str">
        <f t="shared" si="183"/>
        <v>昭</v>
      </c>
      <c r="AE1076" s="662" t="str">
        <f t="shared" si="181"/>
        <v>昭55.12.1</v>
      </c>
      <c r="AF1076" s="662" t="str">
        <f t="shared" si="184"/>
        <v>昭55.12.1</v>
      </c>
      <c r="AG1076" s="662" t="str">
        <f t="shared" si="185"/>
        <v/>
      </c>
      <c r="AH1076" s="662">
        <f t="shared" si="182"/>
        <v>8</v>
      </c>
      <c r="AI1076" s="662" t="str">
        <f t="shared" si="186"/>
        <v>56</v>
      </c>
      <c r="AJ1076" s="662" t="str">
        <f t="shared" si="187"/>
        <v>56_七尾</v>
      </c>
      <c r="AK1076" s="693" t="str">
        <f>IFERROR(VLOOKUP(AJ1076,観測点コードリスト!$L$2:$N$1665,3,FALSE),"")</f>
        <v>0565</v>
      </c>
    </row>
    <row r="1077" spans="1:37" hidden="1">
      <c r="A1077" s="662" t="s">
        <v>1556</v>
      </c>
      <c r="B1077" s="662">
        <v>56907</v>
      </c>
      <c r="C1077" s="662" t="s">
        <v>23</v>
      </c>
      <c r="D1077" s="662" t="s">
        <v>2870</v>
      </c>
      <c r="E1077" s="662" t="s">
        <v>2871</v>
      </c>
      <c r="F1077" s="662" t="s">
        <v>2872</v>
      </c>
      <c r="G1077" s="662">
        <v>36</v>
      </c>
      <c r="H1077" s="662">
        <v>35.299999999999997</v>
      </c>
      <c r="I1077" s="662">
        <v>136</v>
      </c>
      <c r="J1077" s="662">
        <v>38</v>
      </c>
      <c r="K1077" s="662">
        <v>6</v>
      </c>
      <c r="L1077" s="662" t="s">
        <v>22</v>
      </c>
      <c r="M1077" s="662" t="s">
        <v>22</v>
      </c>
      <c r="N1077" s="662" t="s">
        <v>4700</v>
      </c>
      <c r="O1077" s="662" t="s">
        <v>4740</v>
      </c>
      <c r="P1077" s="662" t="s">
        <v>22</v>
      </c>
      <c r="Q1077" s="667">
        <f t="shared" si="188"/>
        <v>36.588332999999999</v>
      </c>
      <c r="R1077" s="667">
        <f t="shared" si="189"/>
        <v>136.63333299999999</v>
      </c>
      <c r="T1077" s="668" t="s">
        <v>22</v>
      </c>
      <c r="U1077" s="668" t="s">
        <v>22</v>
      </c>
      <c r="V1077" s="668" t="s">
        <v>22</v>
      </c>
      <c r="W1077" s="668" t="s">
        <v>22</v>
      </c>
      <c r="X1077" s="668" t="s">
        <v>4605</v>
      </c>
      <c r="Y1077" s="668" t="s">
        <v>22</v>
      </c>
      <c r="Z1077" s="668" t="s">
        <v>22</v>
      </c>
      <c r="AB1077" s="662" t="str">
        <f t="shared" si="179"/>
        <v>-</v>
      </c>
      <c r="AC1077" s="662" t="str">
        <f t="shared" si="180"/>
        <v>平9.3.3</v>
      </c>
      <c r="AD1077" s="662" t="str">
        <f t="shared" si="183"/>
        <v>平</v>
      </c>
      <c r="AE1077" s="662" t="str">
        <f t="shared" si="181"/>
        <v>平9.3.3</v>
      </c>
      <c r="AF1077" s="662" t="str">
        <f t="shared" si="184"/>
        <v>平9.3.3</v>
      </c>
      <c r="AG1077" s="662" t="str">
        <f t="shared" si="185"/>
        <v/>
      </c>
      <c r="AH1077" s="662">
        <f t="shared" si="182"/>
        <v>6</v>
      </c>
      <c r="AI1077" s="662" t="str">
        <f t="shared" si="186"/>
        <v>56</v>
      </c>
      <c r="AJ1077" s="662" t="str">
        <f t="shared" si="187"/>
        <v>56_金沢</v>
      </c>
      <c r="AK1077" s="693" t="str">
        <f>IFERROR(VLOOKUP(AJ1077,観測点コードリスト!$L$2:$N$1665,3,FALSE),"")</f>
        <v>47605</v>
      </c>
    </row>
    <row r="1078" spans="1:37" ht="18.75" hidden="1" customHeight="1">
      <c r="A1078" s="662" t="s">
        <v>1556</v>
      </c>
      <c r="B1078" s="662">
        <v>56910</v>
      </c>
      <c r="C1078" s="662" t="s">
        <v>4609</v>
      </c>
      <c r="D1078" s="662" t="s">
        <v>2881</v>
      </c>
      <c r="E1078" s="662" t="s">
        <v>2882</v>
      </c>
      <c r="F1078" s="662" t="s">
        <v>2883</v>
      </c>
      <c r="G1078" s="662">
        <v>36</v>
      </c>
      <c r="H1078" s="662">
        <v>23.8</v>
      </c>
      <c r="I1078" s="662">
        <v>136</v>
      </c>
      <c r="J1078" s="662">
        <v>37.200000000000003</v>
      </c>
      <c r="K1078" s="662">
        <v>136</v>
      </c>
      <c r="L1078" s="662" t="s">
        <v>22</v>
      </c>
      <c r="M1078" s="662" t="s">
        <v>22</v>
      </c>
      <c r="N1078" s="662" t="s">
        <v>4707</v>
      </c>
      <c r="O1078" s="662" t="s">
        <v>4740</v>
      </c>
      <c r="P1078" s="662" t="s">
        <v>22</v>
      </c>
      <c r="Q1078" s="667">
        <f t="shared" si="188"/>
        <v>36.396667000000001</v>
      </c>
      <c r="R1078" s="667">
        <f t="shared" si="189"/>
        <v>136.62</v>
      </c>
      <c r="T1078" s="668" t="s">
        <v>22</v>
      </c>
      <c r="U1078" s="668" t="s">
        <v>22</v>
      </c>
      <c r="V1078" s="668" t="s">
        <v>22</v>
      </c>
      <c r="W1078" s="668" t="s">
        <v>22</v>
      </c>
      <c r="X1078" s="668" t="s">
        <v>4605</v>
      </c>
      <c r="Y1078" s="668" t="s">
        <v>22</v>
      </c>
      <c r="Z1078" s="668" t="s">
        <v>22</v>
      </c>
      <c r="AB1078" s="662" t="str">
        <f t="shared" si="179"/>
        <v>-</v>
      </c>
      <c r="AC1078" s="662" t="str">
        <f t="shared" si="180"/>
        <v>昭55.12.1</v>
      </c>
      <c r="AD1078" s="662" t="str">
        <f t="shared" si="183"/>
        <v>昭</v>
      </c>
      <c r="AE1078" s="662" t="str">
        <f t="shared" si="181"/>
        <v>昭55.12.1</v>
      </c>
      <c r="AF1078" s="662" t="str">
        <f t="shared" si="184"/>
        <v>昭55.12.1</v>
      </c>
      <c r="AG1078" s="662" t="str">
        <f t="shared" si="185"/>
        <v/>
      </c>
      <c r="AH1078" s="662">
        <f t="shared" si="182"/>
        <v>8</v>
      </c>
      <c r="AI1078" s="662" t="str">
        <f t="shared" si="186"/>
        <v>56</v>
      </c>
      <c r="AJ1078" s="662" t="str">
        <f t="shared" si="187"/>
        <v>56_白山河内</v>
      </c>
      <c r="AK1078" s="693" t="str">
        <f>IFERROR(VLOOKUP(AJ1078,観測点コードリスト!$L$2:$N$1665,3,FALSE),"")</f>
        <v>0973</v>
      </c>
    </row>
    <row r="1079" spans="1:37" ht="18.75" hidden="1" customHeight="1">
      <c r="A1079" s="662" t="s">
        <v>1556</v>
      </c>
      <c r="B1079" s="662">
        <v>56915</v>
      </c>
      <c r="C1079" s="662" t="s">
        <v>4609</v>
      </c>
      <c r="D1079" s="662" t="s">
        <v>2885</v>
      </c>
      <c r="E1079" s="662" t="s">
        <v>2886</v>
      </c>
      <c r="F1079" s="662" t="s">
        <v>2887</v>
      </c>
      <c r="G1079" s="662">
        <v>36</v>
      </c>
      <c r="H1079" s="662">
        <v>13.8</v>
      </c>
      <c r="I1079" s="662">
        <v>136</v>
      </c>
      <c r="J1079" s="662">
        <v>21.7</v>
      </c>
      <c r="K1079" s="662">
        <v>83</v>
      </c>
      <c r="L1079" s="662" t="s">
        <v>22</v>
      </c>
      <c r="M1079" s="662" t="s">
        <v>22</v>
      </c>
      <c r="N1079" s="662" t="s">
        <v>4707</v>
      </c>
      <c r="O1079" s="662" t="s">
        <v>4740</v>
      </c>
      <c r="P1079" s="662" t="s">
        <v>22</v>
      </c>
      <c r="Q1079" s="667">
        <f t="shared" si="188"/>
        <v>36.229999999999997</v>
      </c>
      <c r="R1079" s="667">
        <f t="shared" si="189"/>
        <v>136.36166700000001</v>
      </c>
      <c r="T1079" s="668" t="s">
        <v>22</v>
      </c>
      <c r="U1079" s="668" t="s">
        <v>22</v>
      </c>
      <c r="V1079" s="668" t="s">
        <v>22</v>
      </c>
      <c r="W1079" s="668" t="s">
        <v>22</v>
      </c>
      <c r="X1079" s="668" t="s">
        <v>4605</v>
      </c>
      <c r="Y1079" s="668" t="s">
        <v>22</v>
      </c>
      <c r="Z1079" s="668" t="s">
        <v>22</v>
      </c>
      <c r="AB1079" s="662" t="str">
        <f t="shared" si="179"/>
        <v>-</v>
      </c>
      <c r="AC1079" s="662" t="str">
        <f t="shared" si="180"/>
        <v>昭55.12.1</v>
      </c>
      <c r="AD1079" s="662" t="str">
        <f t="shared" si="183"/>
        <v>昭</v>
      </c>
      <c r="AE1079" s="662" t="str">
        <f t="shared" si="181"/>
        <v>昭55.12.1</v>
      </c>
      <c r="AF1079" s="662" t="str">
        <f t="shared" si="184"/>
        <v>昭55.12.1</v>
      </c>
      <c r="AG1079" s="662" t="str">
        <f t="shared" si="185"/>
        <v/>
      </c>
      <c r="AH1079" s="662">
        <f t="shared" si="182"/>
        <v>8</v>
      </c>
      <c r="AI1079" s="662" t="str">
        <f t="shared" si="186"/>
        <v>56</v>
      </c>
      <c r="AJ1079" s="662" t="str">
        <f t="shared" si="187"/>
        <v>56_加賀菅谷</v>
      </c>
      <c r="AK1079" s="693" t="str">
        <f>IFERROR(VLOOKUP(AJ1079,観測点コードリスト!$L$2:$N$1665,3,FALSE),"")</f>
        <v>0571</v>
      </c>
    </row>
    <row r="1080" spans="1:37">
      <c r="A1080" s="662" t="s">
        <v>2895</v>
      </c>
      <c r="B1080" s="662">
        <v>57001</v>
      </c>
      <c r="C1080" s="662" t="s">
        <v>17</v>
      </c>
      <c r="D1080" s="662" t="s">
        <v>2896</v>
      </c>
      <c r="E1080" s="662" t="s">
        <v>2897</v>
      </c>
      <c r="F1080" s="662" t="s">
        <v>2898</v>
      </c>
      <c r="G1080" s="662">
        <v>36</v>
      </c>
      <c r="H1080" s="662">
        <v>14.6</v>
      </c>
      <c r="I1080" s="662">
        <v>136</v>
      </c>
      <c r="J1080" s="662">
        <v>10.4</v>
      </c>
      <c r="K1080" s="662">
        <v>34</v>
      </c>
      <c r="L1080" s="662">
        <v>9.9</v>
      </c>
      <c r="M1080" s="662">
        <v>2</v>
      </c>
      <c r="N1080" s="662" t="s">
        <v>2899</v>
      </c>
      <c r="O1080" s="662" t="s">
        <v>22</v>
      </c>
      <c r="P1080" s="662" t="s">
        <v>40</v>
      </c>
      <c r="Q1080" s="667">
        <f t="shared" si="188"/>
        <v>36.243333</v>
      </c>
      <c r="R1080" s="667">
        <f t="shared" si="189"/>
        <v>136.17333300000001</v>
      </c>
      <c r="T1080" s="668" t="s">
        <v>4605</v>
      </c>
      <c r="U1080" s="668" t="s">
        <v>4605</v>
      </c>
      <c r="V1080" s="668" t="s">
        <v>4605</v>
      </c>
      <c r="W1080" s="668" t="s">
        <v>22</v>
      </c>
      <c r="X1080" s="668" t="s">
        <v>22</v>
      </c>
      <c r="Y1080" s="668" t="s">
        <v>22</v>
      </c>
      <c r="Z1080" s="668" t="s">
        <v>22</v>
      </c>
      <c r="AB1080" s="662" t="str">
        <f t="shared" si="179"/>
        <v>昭50.6.24</v>
      </c>
      <c r="AC1080" s="662" t="str">
        <f t="shared" si="180"/>
        <v>昭53.11.27</v>
      </c>
      <c r="AD1080" s="662" t="str">
        <f t="shared" si="183"/>
        <v>(</v>
      </c>
      <c r="AE1080" s="662" t="str">
        <f t="shared" si="181"/>
        <v>(昭50.6.24)昭53.11.27</v>
      </c>
      <c r="AF1080" s="662" t="str">
        <f t="shared" si="184"/>
        <v>昭50.6.24)昭53.11.27</v>
      </c>
      <c r="AG1080" s="662">
        <f t="shared" si="185"/>
        <v>9</v>
      </c>
      <c r="AH1080" s="662">
        <f t="shared" si="182"/>
        <v>18</v>
      </c>
      <c r="AI1080" s="662" t="str">
        <f t="shared" si="186"/>
        <v>57</v>
      </c>
      <c r="AJ1080" s="662" t="str">
        <f t="shared" si="187"/>
        <v>57_三国</v>
      </c>
      <c r="AK1080" s="693" t="str">
        <f>IFERROR(VLOOKUP(AJ1080,観測点コードリスト!$L$2:$N$1665,3,FALSE),"")</f>
        <v>1071</v>
      </c>
    </row>
    <row r="1081" spans="1:37" ht="18.75" customHeight="1">
      <c r="A1081" s="662" t="s">
        <v>2895</v>
      </c>
      <c r="B1081" s="662">
        <v>57026</v>
      </c>
      <c r="C1081" s="662" t="s">
        <v>23</v>
      </c>
      <c r="D1081" s="662" t="s">
        <v>2900</v>
      </c>
      <c r="E1081" s="662" t="s">
        <v>2901</v>
      </c>
      <c r="F1081" s="662" t="s">
        <v>2902</v>
      </c>
      <c r="G1081" s="662">
        <v>36</v>
      </c>
      <c r="H1081" s="662">
        <v>8.5</v>
      </c>
      <c r="I1081" s="662">
        <v>136</v>
      </c>
      <c r="J1081" s="662">
        <v>13.4</v>
      </c>
      <c r="K1081" s="662">
        <v>5</v>
      </c>
      <c r="L1081" s="662">
        <v>6</v>
      </c>
      <c r="M1081" s="662" t="s">
        <v>22</v>
      </c>
      <c r="N1081" s="662" t="s">
        <v>35</v>
      </c>
      <c r="O1081" s="662" t="s">
        <v>22</v>
      </c>
      <c r="P1081" s="662" t="s">
        <v>36</v>
      </c>
      <c r="Q1081" s="667">
        <f t="shared" si="188"/>
        <v>36.141666999999998</v>
      </c>
      <c r="R1081" s="667">
        <f t="shared" si="189"/>
        <v>136.223333</v>
      </c>
      <c r="T1081" s="668" t="s">
        <v>4605</v>
      </c>
      <c r="U1081" s="668" t="s">
        <v>4605</v>
      </c>
      <c r="V1081" s="668" t="s">
        <v>4605</v>
      </c>
      <c r="W1081" s="668" t="s">
        <v>22</v>
      </c>
      <c r="X1081" s="668" t="s">
        <v>22</v>
      </c>
      <c r="Y1081" s="668" t="s">
        <v>22</v>
      </c>
      <c r="Z1081" s="668" t="s">
        <v>22</v>
      </c>
      <c r="AB1081" s="662" t="str">
        <f t="shared" si="179"/>
        <v>平15.1.1</v>
      </c>
      <c r="AC1081" s="662" t="str">
        <f t="shared" si="180"/>
        <v>平15.1.1</v>
      </c>
      <c r="AD1081" s="662" t="str">
        <f t="shared" si="183"/>
        <v>平</v>
      </c>
      <c r="AE1081" s="662" t="str">
        <f t="shared" si="181"/>
        <v>平15.1.1</v>
      </c>
      <c r="AF1081" s="662" t="str">
        <f t="shared" si="184"/>
        <v>平15.1.1</v>
      </c>
      <c r="AG1081" s="662" t="str">
        <f t="shared" si="185"/>
        <v/>
      </c>
      <c r="AH1081" s="662">
        <f t="shared" si="182"/>
        <v>7</v>
      </c>
      <c r="AI1081" s="662" t="str">
        <f t="shared" si="186"/>
        <v>57</v>
      </c>
      <c r="AJ1081" s="662" t="str">
        <f t="shared" si="187"/>
        <v>57_春江</v>
      </c>
      <c r="AK1081" s="693" t="str">
        <f>IFERROR(VLOOKUP(AJ1081,観測点コードリスト!$L$2:$N$1665,3,FALSE),"")</f>
        <v>1537</v>
      </c>
    </row>
    <row r="1082" spans="1:37">
      <c r="A1082" s="662" t="s">
        <v>2895</v>
      </c>
      <c r="B1082" s="662">
        <v>57051</v>
      </c>
      <c r="C1082" s="662" t="s">
        <v>17</v>
      </c>
      <c r="D1082" s="662" t="s">
        <v>2903</v>
      </c>
      <c r="E1082" s="662" t="s">
        <v>2904</v>
      </c>
      <c r="F1082" s="662" t="s">
        <v>2905</v>
      </c>
      <c r="G1082" s="662">
        <v>36</v>
      </c>
      <c r="H1082" s="662">
        <v>0.7</v>
      </c>
      <c r="I1082" s="662">
        <v>135</v>
      </c>
      <c r="J1082" s="662">
        <v>59.4</v>
      </c>
      <c r="K1082" s="662">
        <v>30</v>
      </c>
      <c r="L1082" s="662">
        <v>9.9</v>
      </c>
      <c r="M1082" s="662">
        <v>1.5</v>
      </c>
      <c r="N1082" s="662" t="s">
        <v>2906</v>
      </c>
      <c r="O1082" s="662" t="s">
        <v>22</v>
      </c>
      <c r="P1082" s="662" t="s">
        <v>22</v>
      </c>
      <c r="Q1082" s="667">
        <f t="shared" si="188"/>
        <v>36.011667000000003</v>
      </c>
      <c r="R1082" s="667">
        <f t="shared" si="189"/>
        <v>135.99</v>
      </c>
      <c r="T1082" s="668" t="s">
        <v>4605</v>
      </c>
      <c r="U1082" s="668" t="s">
        <v>4605</v>
      </c>
      <c r="V1082" s="668" t="s">
        <v>4605</v>
      </c>
      <c r="W1082" s="668" t="s">
        <v>22</v>
      </c>
      <c r="X1082" s="668" t="s">
        <v>22</v>
      </c>
      <c r="Y1082" s="668" t="s">
        <v>22</v>
      </c>
      <c r="Z1082" s="668" t="s">
        <v>22</v>
      </c>
      <c r="AB1082" s="662" t="str">
        <f t="shared" si="179"/>
        <v>昭53.11.27</v>
      </c>
      <c r="AC1082" s="662" t="str">
        <f t="shared" si="180"/>
        <v>昭53.11.27</v>
      </c>
      <c r="AD1082" s="662" t="str">
        <f t="shared" si="183"/>
        <v>昭</v>
      </c>
      <c r="AE1082" s="662" t="str">
        <f t="shared" si="181"/>
        <v>昭53.11.27</v>
      </c>
      <c r="AF1082" s="662" t="str">
        <f t="shared" si="184"/>
        <v>昭53.11.27</v>
      </c>
      <c r="AG1082" s="662" t="str">
        <f t="shared" si="185"/>
        <v/>
      </c>
      <c r="AH1082" s="662">
        <f t="shared" si="182"/>
        <v>9</v>
      </c>
      <c r="AI1082" s="662" t="str">
        <f t="shared" si="186"/>
        <v>57</v>
      </c>
      <c r="AJ1082" s="662" t="str">
        <f t="shared" si="187"/>
        <v>57_越廼</v>
      </c>
      <c r="AK1082" s="693" t="str">
        <f>IFERROR(VLOOKUP(AJ1082,観測点コードリスト!$L$2:$N$1665,3,FALSE),"")</f>
        <v>1316</v>
      </c>
    </row>
    <row r="1083" spans="1:37">
      <c r="A1083" s="662" t="s">
        <v>2895</v>
      </c>
      <c r="B1083" s="662">
        <v>57066</v>
      </c>
      <c r="C1083" s="662" t="s">
        <v>23</v>
      </c>
      <c r="D1083" s="662" t="s">
        <v>2895</v>
      </c>
      <c r="E1083" s="662" t="s">
        <v>2907</v>
      </c>
      <c r="F1083" s="662" t="s">
        <v>2908</v>
      </c>
      <c r="G1083" s="662">
        <v>36</v>
      </c>
      <c r="H1083" s="662">
        <v>3.3</v>
      </c>
      <c r="I1083" s="662">
        <v>136</v>
      </c>
      <c r="J1083" s="662">
        <v>13.3</v>
      </c>
      <c r="K1083" s="662">
        <v>9</v>
      </c>
      <c r="L1083" s="662">
        <v>26.1</v>
      </c>
      <c r="M1083" s="662" t="s">
        <v>22</v>
      </c>
      <c r="N1083" s="662" t="s">
        <v>2909</v>
      </c>
      <c r="O1083" s="662">
        <v>57903</v>
      </c>
      <c r="P1083" s="662" t="s">
        <v>22</v>
      </c>
      <c r="Q1083" s="667">
        <f t="shared" si="188"/>
        <v>36.055</v>
      </c>
      <c r="R1083" s="667">
        <f t="shared" si="189"/>
        <v>136.221667</v>
      </c>
      <c r="T1083" s="668" t="s">
        <v>4605</v>
      </c>
      <c r="U1083" s="668" t="s">
        <v>4605</v>
      </c>
      <c r="V1083" s="668" t="s">
        <v>4605</v>
      </c>
      <c r="W1083" s="668" t="s">
        <v>4605</v>
      </c>
      <c r="X1083" s="668" t="s">
        <v>22</v>
      </c>
      <c r="Y1083" s="668" t="s">
        <v>4605</v>
      </c>
      <c r="Z1083" s="668" t="s">
        <v>4605</v>
      </c>
      <c r="AB1083" s="662" t="str">
        <f t="shared" si="179"/>
        <v>昭49.11.1</v>
      </c>
      <c r="AC1083" s="662" t="str">
        <f t="shared" si="180"/>
        <v>昭50.3.15</v>
      </c>
      <c r="AD1083" s="662" t="str">
        <f t="shared" si="183"/>
        <v>#</v>
      </c>
      <c r="AE1083" s="662" t="str">
        <f t="shared" si="181"/>
        <v>昭50.3.15</v>
      </c>
      <c r="AF1083" s="662" t="str">
        <f t="shared" si="184"/>
        <v>昭50.3.15</v>
      </c>
      <c r="AG1083" s="662" t="str">
        <f t="shared" si="185"/>
        <v/>
      </c>
      <c r="AH1083" s="662">
        <f t="shared" si="182"/>
        <v>8</v>
      </c>
      <c r="AI1083" s="662" t="str">
        <f t="shared" si="186"/>
        <v>57</v>
      </c>
      <c r="AJ1083" s="662" t="str">
        <f t="shared" si="187"/>
        <v>57_福井</v>
      </c>
      <c r="AK1083" s="693" t="str">
        <f>IFERROR(VLOOKUP(AJ1083,観測点コードリスト!$L$2:$N$1665,3,FALSE),"")</f>
        <v>47616</v>
      </c>
    </row>
    <row r="1084" spans="1:37" ht="18.75" hidden="1" customHeight="1">
      <c r="A1084" s="662" t="s">
        <v>2895</v>
      </c>
      <c r="B1084" s="662">
        <v>57071</v>
      </c>
      <c r="C1084" s="662" t="s">
        <v>72</v>
      </c>
      <c r="D1084" s="662" t="s">
        <v>2910</v>
      </c>
      <c r="E1084" s="662" t="s">
        <v>2911</v>
      </c>
      <c r="F1084" s="662" t="s">
        <v>2912</v>
      </c>
      <c r="G1084" s="662">
        <v>35</v>
      </c>
      <c r="H1084" s="662">
        <v>59.9</v>
      </c>
      <c r="I1084" s="662">
        <v>136</v>
      </c>
      <c r="J1084" s="662">
        <v>21.5</v>
      </c>
      <c r="K1084" s="662">
        <v>70</v>
      </c>
      <c r="L1084" s="662" t="s">
        <v>22</v>
      </c>
      <c r="M1084" s="662" t="s">
        <v>22</v>
      </c>
      <c r="N1084" s="662" t="s">
        <v>2913</v>
      </c>
      <c r="O1084" s="662" t="s">
        <v>22</v>
      </c>
      <c r="P1084" s="662" t="s">
        <v>22</v>
      </c>
      <c r="Q1084" s="667">
        <f t="shared" si="188"/>
        <v>35.998333000000002</v>
      </c>
      <c r="R1084" s="667">
        <f t="shared" si="189"/>
        <v>136.35833299999999</v>
      </c>
      <c r="T1084" s="668" t="s">
        <v>4605</v>
      </c>
      <c r="U1084" s="668" t="s">
        <v>22</v>
      </c>
      <c r="V1084" s="668" t="s">
        <v>22</v>
      </c>
      <c r="W1084" s="668" t="s">
        <v>22</v>
      </c>
      <c r="X1084" s="668" t="s">
        <v>22</v>
      </c>
      <c r="Y1084" s="668" t="s">
        <v>22</v>
      </c>
      <c r="Z1084" s="668" t="s">
        <v>22</v>
      </c>
      <c r="AB1084" s="662" t="str">
        <f t="shared" si="179"/>
        <v>昭50.5.7</v>
      </c>
      <c r="AC1084" s="662" t="str">
        <f t="shared" si="180"/>
        <v>昭50.5.7</v>
      </c>
      <c r="AD1084" s="662" t="str">
        <f t="shared" si="183"/>
        <v>昭</v>
      </c>
      <c r="AE1084" s="662" t="str">
        <f t="shared" si="181"/>
        <v>昭50.5.7</v>
      </c>
      <c r="AF1084" s="662" t="str">
        <f t="shared" si="184"/>
        <v>昭50.5.7</v>
      </c>
      <c r="AG1084" s="662" t="str">
        <f t="shared" si="185"/>
        <v/>
      </c>
      <c r="AH1084" s="662">
        <f t="shared" si="182"/>
        <v>7</v>
      </c>
      <c r="AI1084" s="662" t="str">
        <f t="shared" si="186"/>
        <v>57</v>
      </c>
      <c r="AJ1084" s="662" t="str">
        <f t="shared" si="187"/>
        <v>57_美山</v>
      </c>
      <c r="AK1084" s="693" t="str">
        <f>IFERROR(VLOOKUP(AJ1084,観測点コードリスト!$L$2:$N$1665,3,FALSE),"")</f>
        <v>0974</v>
      </c>
    </row>
    <row r="1085" spans="1:37">
      <c r="A1085" s="662" t="s">
        <v>2895</v>
      </c>
      <c r="B1085" s="662">
        <v>57082</v>
      </c>
      <c r="C1085" s="662" t="s">
        <v>17</v>
      </c>
      <c r="D1085" s="662" t="s">
        <v>2914</v>
      </c>
      <c r="E1085" s="662" t="s">
        <v>2915</v>
      </c>
      <c r="F1085" s="662" t="s">
        <v>2916</v>
      </c>
      <c r="G1085" s="662">
        <v>36</v>
      </c>
      <c r="H1085" s="662">
        <v>2.2999999999999998</v>
      </c>
      <c r="I1085" s="662">
        <v>136</v>
      </c>
      <c r="J1085" s="662">
        <v>31.3</v>
      </c>
      <c r="K1085" s="662">
        <v>196</v>
      </c>
      <c r="L1085" s="662">
        <v>9</v>
      </c>
      <c r="M1085" s="662">
        <v>3.5</v>
      </c>
      <c r="N1085" s="662" t="s">
        <v>2917</v>
      </c>
      <c r="O1085" s="662" t="s">
        <v>22</v>
      </c>
      <c r="P1085" s="662" t="s">
        <v>40</v>
      </c>
      <c r="Q1085" s="667">
        <f t="shared" si="188"/>
        <v>36.038333000000002</v>
      </c>
      <c r="R1085" s="667">
        <f t="shared" si="189"/>
        <v>136.52166700000001</v>
      </c>
      <c r="T1085" s="668" t="s">
        <v>4605</v>
      </c>
      <c r="U1085" s="668" t="s">
        <v>4605</v>
      </c>
      <c r="V1085" s="668" t="s">
        <v>4605</v>
      </c>
      <c r="W1085" s="668" t="s">
        <v>22</v>
      </c>
      <c r="X1085" s="668" t="s">
        <v>22</v>
      </c>
      <c r="Y1085" s="668" t="s">
        <v>22</v>
      </c>
      <c r="Z1085" s="668" t="s">
        <v>22</v>
      </c>
      <c r="AB1085" s="662" t="str">
        <f t="shared" si="179"/>
        <v>平5.10.18</v>
      </c>
      <c r="AC1085" s="662" t="str">
        <f t="shared" si="180"/>
        <v>平5.10.18</v>
      </c>
      <c r="AD1085" s="662" t="str">
        <f t="shared" si="183"/>
        <v>平</v>
      </c>
      <c r="AE1085" s="662" t="str">
        <f t="shared" si="181"/>
        <v>平5.10.18</v>
      </c>
      <c r="AF1085" s="662" t="str">
        <f t="shared" si="184"/>
        <v>平5.10.18</v>
      </c>
      <c r="AG1085" s="662" t="str">
        <f t="shared" si="185"/>
        <v/>
      </c>
      <c r="AH1085" s="662">
        <f t="shared" si="182"/>
        <v>8</v>
      </c>
      <c r="AI1085" s="662" t="str">
        <f t="shared" si="186"/>
        <v>57</v>
      </c>
      <c r="AJ1085" s="662" t="str">
        <f t="shared" si="187"/>
        <v>57_勝山</v>
      </c>
      <c r="AK1085" s="693" t="str">
        <f>IFERROR(VLOOKUP(AJ1085,観測点コードリスト!$L$2:$N$1665,3,FALSE),"")</f>
        <v>1226</v>
      </c>
    </row>
    <row r="1086" spans="1:37" hidden="1">
      <c r="A1086" s="662" t="s">
        <v>2895</v>
      </c>
      <c r="B1086" s="662">
        <v>57106</v>
      </c>
      <c r="C1086" s="662" t="s">
        <v>72</v>
      </c>
      <c r="D1086" s="662" t="s">
        <v>2918</v>
      </c>
      <c r="E1086" s="662" t="s">
        <v>2919</v>
      </c>
      <c r="F1086" s="662" t="s">
        <v>2920</v>
      </c>
      <c r="G1086" s="662">
        <v>35</v>
      </c>
      <c r="H1086" s="662">
        <v>54.3</v>
      </c>
      <c r="I1086" s="662">
        <v>136</v>
      </c>
      <c r="J1086" s="662">
        <v>10.4</v>
      </c>
      <c r="K1086" s="662">
        <v>32</v>
      </c>
      <c r="L1086" s="662" t="s">
        <v>22</v>
      </c>
      <c r="M1086" s="662" t="s">
        <v>22</v>
      </c>
      <c r="N1086" s="662" t="s">
        <v>1338</v>
      </c>
      <c r="O1086" s="662">
        <v>57920</v>
      </c>
      <c r="P1086" s="662" t="s">
        <v>22</v>
      </c>
      <c r="Q1086" s="667">
        <f t="shared" si="188"/>
        <v>35.905000000000001</v>
      </c>
      <c r="R1086" s="667">
        <f t="shared" si="189"/>
        <v>136.17333300000001</v>
      </c>
      <c r="T1086" s="668" t="s">
        <v>4605</v>
      </c>
      <c r="U1086" s="668" t="s">
        <v>22</v>
      </c>
      <c r="V1086" s="668" t="s">
        <v>22</v>
      </c>
      <c r="W1086" s="668" t="s">
        <v>22</v>
      </c>
      <c r="X1086" s="668" t="s">
        <v>22</v>
      </c>
      <c r="Y1086" s="668" t="s">
        <v>22</v>
      </c>
      <c r="Z1086" s="668" t="s">
        <v>22</v>
      </c>
      <c r="AB1086" s="662" t="str">
        <f t="shared" si="179"/>
        <v>平17.10.27</v>
      </c>
      <c r="AC1086" s="662" t="str">
        <f t="shared" si="180"/>
        <v>平17.10.27</v>
      </c>
      <c r="AD1086" s="662" t="str">
        <f t="shared" si="183"/>
        <v>平</v>
      </c>
      <c r="AE1086" s="662" t="str">
        <f t="shared" si="181"/>
        <v>平17.10.27</v>
      </c>
      <c r="AF1086" s="662" t="str">
        <f t="shared" si="184"/>
        <v>平17.10.27</v>
      </c>
      <c r="AG1086" s="662" t="str">
        <f t="shared" si="185"/>
        <v/>
      </c>
      <c r="AH1086" s="662">
        <f t="shared" si="182"/>
        <v>9</v>
      </c>
      <c r="AI1086" s="662" t="str">
        <f t="shared" si="186"/>
        <v>57</v>
      </c>
      <c r="AJ1086" s="662" t="str">
        <f t="shared" si="187"/>
        <v>57_武生</v>
      </c>
      <c r="AK1086" s="693" t="str">
        <f>IFERROR(VLOOKUP(AJ1086,観測点コードリスト!$L$2:$N$1665,3,FALSE),"")</f>
        <v>1565</v>
      </c>
    </row>
    <row r="1087" spans="1:37">
      <c r="A1087" s="662" t="s">
        <v>2895</v>
      </c>
      <c r="B1087" s="662">
        <v>57121</v>
      </c>
      <c r="C1087" s="662" t="s">
        <v>17</v>
      </c>
      <c r="D1087" s="662" t="s">
        <v>1104</v>
      </c>
      <c r="E1087" s="662" t="s">
        <v>1105</v>
      </c>
      <c r="F1087" s="662" t="s">
        <v>2921</v>
      </c>
      <c r="G1087" s="662">
        <v>35</v>
      </c>
      <c r="H1087" s="662">
        <v>58.3</v>
      </c>
      <c r="I1087" s="662">
        <v>136</v>
      </c>
      <c r="J1087" s="662">
        <v>29.8</v>
      </c>
      <c r="K1087" s="662">
        <v>182</v>
      </c>
      <c r="L1087" s="662">
        <v>6.4</v>
      </c>
      <c r="M1087" s="662">
        <v>3.5</v>
      </c>
      <c r="N1087" s="662" t="s">
        <v>2922</v>
      </c>
      <c r="O1087" s="662">
        <v>57905</v>
      </c>
      <c r="P1087" s="662" t="s">
        <v>40</v>
      </c>
      <c r="Q1087" s="667">
        <f t="shared" si="188"/>
        <v>35.971666999999997</v>
      </c>
      <c r="R1087" s="667">
        <f t="shared" si="189"/>
        <v>136.496667</v>
      </c>
      <c r="T1087" s="668" t="s">
        <v>4605</v>
      </c>
      <c r="U1087" s="668" t="s">
        <v>4605</v>
      </c>
      <c r="V1087" s="668" t="s">
        <v>4605</v>
      </c>
      <c r="W1087" s="668" t="s">
        <v>22</v>
      </c>
      <c r="X1087" s="668" t="s">
        <v>22</v>
      </c>
      <c r="Y1087" s="668" t="s">
        <v>22</v>
      </c>
      <c r="Z1087" s="668" t="s">
        <v>22</v>
      </c>
      <c r="AB1087" s="662" t="str">
        <f t="shared" si="179"/>
        <v>昭49.11.1</v>
      </c>
      <c r="AC1087" s="662" t="str">
        <f t="shared" si="180"/>
        <v>昭51.3.2</v>
      </c>
      <c r="AD1087" s="662" t="str">
        <f t="shared" si="183"/>
        <v>#</v>
      </c>
      <c r="AE1087" s="662" t="str">
        <f t="shared" si="181"/>
        <v>昭51.3.2</v>
      </c>
      <c r="AF1087" s="662" t="str">
        <f t="shared" si="184"/>
        <v>昭51.3.2</v>
      </c>
      <c r="AG1087" s="662" t="str">
        <f t="shared" si="185"/>
        <v/>
      </c>
      <c r="AH1087" s="662">
        <f t="shared" si="182"/>
        <v>7</v>
      </c>
      <c r="AI1087" s="662" t="str">
        <f t="shared" si="186"/>
        <v>57</v>
      </c>
      <c r="AJ1087" s="662" t="str">
        <f t="shared" si="187"/>
        <v>57_大野</v>
      </c>
      <c r="AK1087" s="693" t="str">
        <f>IFERROR(VLOOKUP(AJ1087,観測点コードリスト!$L$2:$N$1665,3,FALSE),"")</f>
        <v>0573</v>
      </c>
    </row>
    <row r="1088" spans="1:37" hidden="1">
      <c r="A1088" s="662" t="s">
        <v>2895</v>
      </c>
      <c r="B1088" s="662">
        <v>57176</v>
      </c>
      <c r="C1088" s="662" t="s">
        <v>72</v>
      </c>
      <c r="D1088" s="662" t="s">
        <v>2923</v>
      </c>
      <c r="E1088" s="662" t="s">
        <v>2924</v>
      </c>
      <c r="F1088" s="662" t="s">
        <v>2925</v>
      </c>
      <c r="G1088" s="662">
        <v>35</v>
      </c>
      <c r="H1088" s="662">
        <v>54.5</v>
      </c>
      <c r="I1088" s="662">
        <v>136</v>
      </c>
      <c r="J1088" s="662">
        <v>40.1</v>
      </c>
      <c r="K1088" s="662">
        <v>436</v>
      </c>
      <c r="L1088" s="662" t="s">
        <v>22</v>
      </c>
      <c r="M1088" s="662" t="s">
        <v>22</v>
      </c>
      <c r="N1088" s="662" t="s">
        <v>2621</v>
      </c>
      <c r="O1088" s="662">
        <v>57900</v>
      </c>
      <c r="P1088" s="662" t="s">
        <v>22</v>
      </c>
      <c r="Q1088" s="667">
        <f t="shared" si="188"/>
        <v>35.908332999999999</v>
      </c>
      <c r="R1088" s="667">
        <f t="shared" si="189"/>
        <v>136.66833299999999</v>
      </c>
      <c r="T1088" s="668" t="s">
        <v>4605</v>
      </c>
      <c r="U1088" s="668" t="s">
        <v>22</v>
      </c>
      <c r="V1088" s="668" t="s">
        <v>22</v>
      </c>
      <c r="W1088" s="668" t="s">
        <v>22</v>
      </c>
      <c r="X1088" s="668" t="s">
        <v>22</v>
      </c>
      <c r="Y1088" s="668" t="s">
        <v>22</v>
      </c>
      <c r="Z1088" s="668" t="s">
        <v>22</v>
      </c>
      <c r="AB1088" s="662" t="str">
        <f t="shared" si="179"/>
        <v>昭57.6.1</v>
      </c>
      <c r="AC1088" s="662" t="str">
        <f t="shared" si="180"/>
        <v>昭57.6.1</v>
      </c>
      <c r="AD1088" s="662" t="str">
        <f t="shared" si="183"/>
        <v>昭</v>
      </c>
      <c r="AE1088" s="662" t="str">
        <f t="shared" si="181"/>
        <v>昭57.6.1</v>
      </c>
      <c r="AF1088" s="662" t="str">
        <f t="shared" si="184"/>
        <v>昭57.6.1</v>
      </c>
      <c r="AG1088" s="662" t="str">
        <f t="shared" si="185"/>
        <v/>
      </c>
      <c r="AH1088" s="662">
        <f t="shared" si="182"/>
        <v>7</v>
      </c>
      <c r="AI1088" s="662" t="str">
        <f t="shared" si="186"/>
        <v>57</v>
      </c>
      <c r="AJ1088" s="662" t="str">
        <f t="shared" si="187"/>
        <v>57_九頭竜</v>
      </c>
      <c r="AK1088" s="693" t="str">
        <f>IFERROR(VLOOKUP(AJ1088,観測点コードリスト!$L$2:$N$1665,3,FALSE),"")</f>
        <v>1382</v>
      </c>
    </row>
    <row r="1089" spans="1:37" ht="18.75" customHeight="1">
      <c r="A1089" s="662" t="s">
        <v>2895</v>
      </c>
      <c r="B1089" s="662">
        <v>57206</v>
      </c>
      <c r="C1089" s="662" t="s">
        <v>17</v>
      </c>
      <c r="D1089" s="662" t="s">
        <v>2926</v>
      </c>
      <c r="E1089" s="662" t="s">
        <v>2927</v>
      </c>
      <c r="F1089" s="662" t="s">
        <v>2928</v>
      </c>
      <c r="G1089" s="662">
        <v>35</v>
      </c>
      <c r="H1089" s="662">
        <v>46</v>
      </c>
      <c r="I1089" s="662">
        <v>136</v>
      </c>
      <c r="J1089" s="662">
        <v>12</v>
      </c>
      <c r="K1089" s="662">
        <v>128</v>
      </c>
      <c r="L1089" s="662">
        <v>10</v>
      </c>
      <c r="M1089" s="662">
        <v>2.5</v>
      </c>
      <c r="N1089" s="662" t="s">
        <v>2197</v>
      </c>
      <c r="O1089" s="662">
        <v>57910</v>
      </c>
      <c r="P1089" s="662" t="s">
        <v>40</v>
      </c>
      <c r="Q1089" s="667">
        <f t="shared" si="188"/>
        <v>35.766666999999998</v>
      </c>
      <c r="R1089" s="667">
        <f t="shared" si="189"/>
        <v>136.19999999999999</v>
      </c>
      <c r="T1089" s="668" t="s">
        <v>4605</v>
      </c>
      <c r="U1089" s="668" t="s">
        <v>4605</v>
      </c>
      <c r="V1089" s="668" t="s">
        <v>4605</v>
      </c>
      <c r="W1089" s="668" t="s">
        <v>22</v>
      </c>
      <c r="X1089" s="668" t="s">
        <v>22</v>
      </c>
      <c r="Y1089" s="668" t="s">
        <v>22</v>
      </c>
      <c r="Z1089" s="668" t="s">
        <v>22</v>
      </c>
      <c r="AB1089" s="662" t="str">
        <f t="shared" si="179"/>
        <v>昭49.11.1</v>
      </c>
      <c r="AC1089" s="662" t="str">
        <f t="shared" si="180"/>
        <v>昭53.11.28</v>
      </c>
      <c r="AD1089" s="662" t="str">
        <f t="shared" si="183"/>
        <v>#</v>
      </c>
      <c r="AE1089" s="662" t="str">
        <f t="shared" si="181"/>
        <v>昭53.11.28</v>
      </c>
      <c r="AF1089" s="662" t="str">
        <f t="shared" si="184"/>
        <v>昭53.11.28</v>
      </c>
      <c r="AG1089" s="662" t="str">
        <f t="shared" si="185"/>
        <v/>
      </c>
      <c r="AH1089" s="662">
        <f t="shared" si="182"/>
        <v>9</v>
      </c>
      <c r="AI1089" s="662" t="str">
        <f t="shared" si="186"/>
        <v>57</v>
      </c>
      <c r="AJ1089" s="662" t="str">
        <f t="shared" si="187"/>
        <v>57_今庄</v>
      </c>
      <c r="AK1089" s="693" t="str">
        <f>IFERROR(VLOOKUP(AJ1089,観測点コードリスト!$L$2:$N$1665,3,FALSE),"")</f>
        <v>0577</v>
      </c>
    </row>
    <row r="1090" spans="1:37">
      <c r="A1090" s="662" t="s">
        <v>2895</v>
      </c>
      <c r="B1090" s="662">
        <v>57248</v>
      </c>
      <c r="C1090" s="662" t="s">
        <v>23</v>
      </c>
      <c r="D1090" s="662" t="s">
        <v>2929</v>
      </c>
      <c r="E1090" s="662" t="s">
        <v>2930</v>
      </c>
      <c r="F1090" s="662" t="s">
        <v>2931</v>
      </c>
      <c r="G1090" s="662">
        <v>35</v>
      </c>
      <c r="H1090" s="662">
        <v>39.200000000000003</v>
      </c>
      <c r="I1090" s="662">
        <v>136</v>
      </c>
      <c r="J1090" s="662">
        <v>3.7</v>
      </c>
      <c r="K1090" s="662">
        <v>2</v>
      </c>
      <c r="L1090" s="662">
        <v>28</v>
      </c>
      <c r="M1090" s="662" t="s">
        <v>22</v>
      </c>
      <c r="N1090" s="662" t="s">
        <v>2932</v>
      </c>
      <c r="O1090" s="662">
        <v>57913</v>
      </c>
      <c r="P1090" s="662" t="s">
        <v>22</v>
      </c>
      <c r="Q1090" s="667">
        <f t="shared" si="188"/>
        <v>35.653333000000003</v>
      </c>
      <c r="R1090" s="667">
        <f t="shared" si="189"/>
        <v>136.061667</v>
      </c>
      <c r="T1090" s="668" t="s">
        <v>4605</v>
      </c>
      <c r="U1090" s="668" t="s">
        <v>4605</v>
      </c>
      <c r="V1090" s="668" t="s">
        <v>4605</v>
      </c>
      <c r="W1090" s="668" t="s">
        <v>22</v>
      </c>
      <c r="X1090" s="668" t="s">
        <v>22</v>
      </c>
      <c r="Y1090" s="668" t="s">
        <v>4605</v>
      </c>
      <c r="Z1090" s="668" t="s">
        <v>22</v>
      </c>
      <c r="AB1090" s="662" t="str">
        <f t="shared" si="179"/>
        <v>昭63.2.12</v>
      </c>
      <c r="AC1090" s="662" t="str">
        <f t="shared" si="180"/>
        <v>昭63.2.12</v>
      </c>
      <c r="AD1090" s="662" t="str">
        <f t="shared" si="183"/>
        <v>昭</v>
      </c>
      <c r="AE1090" s="662" t="str">
        <f t="shared" si="181"/>
        <v>昭63.2.12</v>
      </c>
      <c r="AF1090" s="662" t="str">
        <f t="shared" si="184"/>
        <v>昭63.2.12</v>
      </c>
      <c r="AG1090" s="662" t="str">
        <f t="shared" si="185"/>
        <v/>
      </c>
      <c r="AH1090" s="662">
        <f t="shared" si="182"/>
        <v>8</v>
      </c>
      <c r="AI1090" s="662" t="str">
        <f t="shared" si="186"/>
        <v>57</v>
      </c>
      <c r="AJ1090" s="662" t="str">
        <f t="shared" si="187"/>
        <v>57_敦賀</v>
      </c>
      <c r="AK1090" s="693" t="str">
        <f>IFERROR(VLOOKUP(AJ1090,観測点コードリスト!$L$2:$N$1665,3,FALSE),"")</f>
        <v>47631</v>
      </c>
    </row>
    <row r="1091" spans="1:37">
      <c r="A1091" s="662" t="s">
        <v>2895</v>
      </c>
      <c r="B1091" s="662">
        <v>57286</v>
      </c>
      <c r="C1091" s="662" t="s">
        <v>17</v>
      </c>
      <c r="D1091" s="662" t="s">
        <v>2933</v>
      </c>
      <c r="E1091" s="662" t="s">
        <v>2639</v>
      </c>
      <c r="F1091" s="662" t="s">
        <v>2934</v>
      </c>
      <c r="G1091" s="662">
        <v>35</v>
      </c>
      <c r="H1091" s="662">
        <v>36</v>
      </c>
      <c r="I1091" s="662">
        <v>135</v>
      </c>
      <c r="J1091" s="662">
        <v>55</v>
      </c>
      <c r="K1091" s="662">
        <v>10</v>
      </c>
      <c r="L1091" s="662">
        <v>10</v>
      </c>
      <c r="M1091" s="662">
        <v>2</v>
      </c>
      <c r="N1091" s="662" t="s">
        <v>2935</v>
      </c>
      <c r="O1091" s="662" t="s">
        <v>22</v>
      </c>
      <c r="P1091" s="662" t="s">
        <v>40</v>
      </c>
      <c r="Q1091" s="667">
        <f t="shared" si="188"/>
        <v>35.6</v>
      </c>
      <c r="R1091" s="667">
        <f t="shared" si="189"/>
        <v>135.91666699999999</v>
      </c>
      <c r="T1091" s="668" t="s">
        <v>4605</v>
      </c>
      <c r="U1091" s="668" t="s">
        <v>4605</v>
      </c>
      <c r="V1091" s="668" t="s">
        <v>4605</v>
      </c>
      <c r="W1091" s="668" t="s">
        <v>22</v>
      </c>
      <c r="X1091" s="668" t="s">
        <v>22</v>
      </c>
      <c r="Y1091" s="668" t="s">
        <v>22</v>
      </c>
      <c r="Z1091" s="668" t="s">
        <v>22</v>
      </c>
      <c r="AB1091" s="662" t="str">
        <f t="shared" si="179"/>
        <v>昭50.5.19</v>
      </c>
      <c r="AC1091" s="662" t="str">
        <f t="shared" si="180"/>
        <v>昭53.11.28</v>
      </c>
      <c r="AD1091" s="662" t="str">
        <f t="shared" si="183"/>
        <v>(</v>
      </c>
      <c r="AE1091" s="662" t="str">
        <f t="shared" si="181"/>
        <v>(昭50.5.19)昭53.11.28</v>
      </c>
      <c r="AF1091" s="662" t="str">
        <f t="shared" si="184"/>
        <v>昭50.5.19)昭53.11.28</v>
      </c>
      <c r="AG1091" s="662">
        <f t="shared" si="185"/>
        <v>9</v>
      </c>
      <c r="AH1091" s="662">
        <f t="shared" si="182"/>
        <v>18</v>
      </c>
      <c r="AI1091" s="662" t="str">
        <f t="shared" si="186"/>
        <v>57</v>
      </c>
      <c r="AJ1091" s="662" t="str">
        <f t="shared" si="187"/>
        <v>57_美浜</v>
      </c>
      <c r="AK1091" s="693" t="str">
        <f>IFERROR(VLOOKUP(AJ1091,観測点コードリスト!$L$2:$N$1665,3,FALSE),"")</f>
        <v>1010</v>
      </c>
    </row>
    <row r="1092" spans="1:37" hidden="1">
      <c r="A1092" s="662" t="s">
        <v>2895</v>
      </c>
      <c r="B1092" s="662">
        <v>57311</v>
      </c>
      <c r="C1092" s="662" t="s">
        <v>72</v>
      </c>
      <c r="D1092" s="662" t="s">
        <v>2936</v>
      </c>
      <c r="E1092" s="662" t="s">
        <v>2937</v>
      </c>
      <c r="F1092" s="662" t="s">
        <v>2938</v>
      </c>
      <c r="G1092" s="662">
        <v>35</v>
      </c>
      <c r="H1092" s="662">
        <v>28.8</v>
      </c>
      <c r="I1092" s="662">
        <v>135</v>
      </c>
      <c r="J1092" s="662">
        <v>37</v>
      </c>
      <c r="K1092" s="662">
        <v>3</v>
      </c>
      <c r="L1092" s="662" t="s">
        <v>22</v>
      </c>
      <c r="M1092" s="662" t="s">
        <v>22</v>
      </c>
      <c r="N1092" s="662" t="s">
        <v>2939</v>
      </c>
      <c r="O1092" s="662" t="s">
        <v>22</v>
      </c>
      <c r="P1092" s="662" t="s">
        <v>22</v>
      </c>
      <c r="Q1092" s="667">
        <f t="shared" si="188"/>
        <v>35.479999999999997</v>
      </c>
      <c r="R1092" s="667">
        <f t="shared" si="189"/>
        <v>135.61666700000001</v>
      </c>
      <c r="T1092" s="668" t="s">
        <v>4605</v>
      </c>
      <c r="U1092" s="668" t="s">
        <v>22</v>
      </c>
      <c r="V1092" s="668" t="s">
        <v>22</v>
      </c>
      <c r="W1092" s="668" t="s">
        <v>22</v>
      </c>
      <c r="X1092" s="668" t="s">
        <v>22</v>
      </c>
      <c r="Y1092" s="668" t="s">
        <v>22</v>
      </c>
      <c r="Z1092" s="668" t="s">
        <v>22</v>
      </c>
      <c r="AB1092" s="662" t="str">
        <f t="shared" ref="AB1092:AB1155" si="190">IF(T1092="●",IF(AD1092="(",LEFT(AF1092,AG1092-1),IF(AD1092="#",$AB$1,AF1092)),"-")</f>
        <v>平7.11.10</v>
      </c>
      <c r="AC1092" s="662" t="str">
        <f t="shared" ref="AC1092:AC1155" si="191">IF(AF1092="","-",IF(AD1092="(",RIGHT(AF1092,AH1092-AG1092),AF1092))</f>
        <v>平7.11.10</v>
      </c>
      <c r="AD1092" s="662" t="str">
        <f t="shared" si="183"/>
        <v>平</v>
      </c>
      <c r="AE1092" s="662" t="str">
        <f t="shared" ref="AE1092:AE1155" si="192">SUBSTITUTE(N1092,"#","")</f>
        <v>平7.11.10</v>
      </c>
      <c r="AF1092" s="662" t="str">
        <f t="shared" si="184"/>
        <v>平7.11.10</v>
      </c>
      <c r="AG1092" s="662" t="str">
        <f t="shared" si="185"/>
        <v/>
      </c>
      <c r="AH1092" s="662">
        <f t="shared" ref="AH1092:AH1155" si="193">LEN(AF1092)</f>
        <v>8</v>
      </c>
      <c r="AI1092" s="662" t="str">
        <f t="shared" si="186"/>
        <v>57</v>
      </c>
      <c r="AJ1092" s="662" t="str">
        <f t="shared" si="187"/>
        <v>57_大飯</v>
      </c>
      <c r="AK1092" s="693" t="str">
        <f>IFERROR(VLOOKUP(AJ1092,観測点コードリスト!$L$2:$N$1665,3,FALSE),"")</f>
        <v>1454</v>
      </c>
    </row>
    <row r="1093" spans="1:37" ht="18.75" customHeight="1">
      <c r="A1093" s="662" t="s">
        <v>2895</v>
      </c>
      <c r="B1093" s="662">
        <v>57317</v>
      </c>
      <c r="C1093" s="662" t="s">
        <v>17</v>
      </c>
      <c r="D1093" s="662" t="s">
        <v>2940</v>
      </c>
      <c r="E1093" s="662" t="s">
        <v>2941</v>
      </c>
      <c r="F1093" s="662" t="s">
        <v>2942</v>
      </c>
      <c r="G1093" s="662">
        <v>35</v>
      </c>
      <c r="H1093" s="662">
        <v>29</v>
      </c>
      <c r="I1093" s="662">
        <v>135</v>
      </c>
      <c r="J1093" s="662">
        <v>46.9</v>
      </c>
      <c r="K1093" s="662">
        <v>10</v>
      </c>
      <c r="L1093" s="662">
        <v>24.9</v>
      </c>
      <c r="M1093" s="662">
        <v>2</v>
      </c>
      <c r="N1093" s="662" t="s">
        <v>2943</v>
      </c>
      <c r="O1093" s="662">
        <v>57915</v>
      </c>
      <c r="P1093" s="662" t="s">
        <v>22</v>
      </c>
      <c r="Q1093" s="667">
        <f t="shared" si="188"/>
        <v>35.483333000000002</v>
      </c>
      <c r="R1093" s="667">
        <f t="shared" si="189"/>
        <v>135.781667</v>
      </c>
      <c r="T1093" s="668" t="s">
        <v>4605</v>
      </c>
      <c r="U1093" s="668" t="s">
        <v>4605</v>
      </c>
      <c r="V1093" s="668" t="s">
        <v>4605</v>
      </c>
      <c r="W1093" s="668" t="s">
        <v>22</v>
      </c>
      <c r="X1093" s="668" t="s">
        <v>22</v>
      </c>
      <c r="Y1093" s="668" t="s">
        <v>22</v>
      </c>
      <c r="Z1093" s="668" t="s">
        <v>22</v>
      </c>
      <c r="AB1093" s="662" t="str">
        <f t="shared" si="190"/>
        <v>平4.11.2</v>
      </c>
      <c r="AC1093" s="662" t="str">
        <f t="shared" si="191"/>
        <v>平4.11.2</v>
      </c>
      <c r="AD1093" s="662" t="str">
        <f t="shared" ref="AD1093:AD1156" si="194">LEFT(N1093,1)</f>
        <v>平</v>
      </c>
      <c r="AE1093" s="662" t="str">
        <f t="shared" si="192"/>
        <v>平4.11.2</v>
      </c>
      <c r="AF1093" s="662" t="str">
        <f t="shared" ref="AF1093:AF1156" si="195">SUBSTITUTE(AE1093,"(","")</f>
        <v>平4.11.2</v>
      </c>
      <c r="AG1093" s="662" t="str">
        <f t="shared" ref="AG1093:AG1156" si="196">IFERROR(FIND(")",AF1093),"")</f>
        <v/>
      </c>
      <c r="AH1093" s="662">
        <f t="shared" si="193"/>
        <v>7</v>
      </c>
      <c r="AI1093" s="662" t="str">
        <f t="shared" ref="AI1093:AI1156" si="197">LEFT(B1093,2)</f>
        <v>57</v>
      </c>
      <c r="AJ1093" s="662" t="str">
        <f t="shared" ref="AJ1093:AJ1156" si="198">AI1093&amp;"_"&amp;D1093</f>
        <v>57_小浜</v>
      </c>
      <c r="AK1093" s="693" t="str">
        <f>IFERROR(VLOOKUP(AJ1093,観測点コードリスト!$L$2:$N$1665,3,FALSE),"")</f>
        <v>0579</v>
      </c>
    </row>
    <row r="1094" spans="1:37" hidden="1">
      <c r="A1094" s="662" t="s">
        <v>2895</v>
      </c>
      <c r="B1094" s="662">
        <v>57900</v>
      </c>
      <c r="C1094" s="662" t="s">
        <v>4609</v>
      </c>
      <c r="D1094" s="662" t="s">
        <v>2923</v>
      </c>
      <c r="E1094" s="662" t="s">
        <v>2924</v>
      </c>
      <c r="F1094" s="662" t="s">
        <v>2925</v>
      </c>
      <c r="G1094" s="662">
        <v>35</v>
      </c>
      <c r="H1094" s="662">
        <v>54.5</v>
      </c>
      <c r="I1094" s="662">
        <v>136</v>
      </c>
      <c r="J1094" s="662">
        <v>40.1</v>
      </c>
      <c r="K1094" s="662">
        <v>436</v>
      </c>
      <c r="L1094" s="662" t="s">
        <v>22</v>
      </c>
      <c r="M1094" s="662" t="s">
        <v>22</v>
      </c>
      <c r="N1094" s="662" t="s">
        <v>949</v>
      </c>
      <c r="O1094" s="662" t="s">
        <v>4740</v>
      </c>
      <c r="P1094" s="662" t="s">
        <v>22</v>
      </c>
      <c r="Q1094" s="667">
        <f t="shared" si="188"/>
        <v>35.908332999999999</v>
      </c>
      <c r="R1094" s="667">
        <f t="shared" si="189"/>
        <v>136.66833299999999</v>
      </c>
      <c r="T1094" s="668" t="s">
        <v>22</v>
      </c>
      <c r="U1094" s="668" t="s">
        <v>22</v>
      </c>
      <c r="V1094" s="668" t="s">
        <v>22</v>
      </c>
      <c r="W1094" s="668" t="s">
        <v>22</v>
      </c>
      <c r="X1094" s="668" t="s">
        <v>4605</v>
      </c>
      <c r="Y1094" s="668" t="s">
        <v>22</v>
      </c>
      <c r="Z1094" s="668" t="s">
        <v>22</v>
      </c>
      <c r="AB1094" s="662" t="str">
        <f t="shared" si="190"/>
        <v>-</v>
      </c>
      <c r="AC1094" s="662" t="str">
        <f t="shared" si="191"/>
        <v>昭57.10.15</v>
      </c>
      <c r="AD1094" s="662" t="str">
        <f t="shared" si="194"/>
        <v>昭</v>
      </c>
      <c r="AE1094" s="662" t="str">
        <f t="shared" si="192"/>
        <v>昭57.10.15</v>
      </c>
      <c r="AF1094" s="662" t="str">
        <f t="shared" si="195"/>
        <v>昭57.10.15</v>
      </c>
      <c r="AG1094" s="662" t="str">
        <f t="shared" si="196"/>
        <v/>
      </c>
      <c r="AH1094" s="662">
        <f t="shared" si="193"/>
        <v>9</v>
      </c>
      <c r="AI1094" s="662" t="str">
        <f t="shared" si="197"/>
        <v>57</v>
      </c>
      <c r="AJ1094" s="662" t="str">
        <f t="shared" si="198"/>
        <v>57_九頭竜</v>
      </c>
      <c r="AK1094" s="693" t="str">
        <f>IFERROR(VLOOKUP(AJ1094,観測点コードリスト!$L$2:$N$1665,3,FALSE),"")</f>
        <v>1382</v>
      </c>
    </row>
    <row r="1095" spans="1:37" hidden="1">
      <c r="A1095" s="662" t="s">
        <v>2895</v>
      </c>
      <c r="B1095" s="662">
        <v>57903</v>
      </c>
      <c r="C1095" s="662" t="s">
        <v>23</v>
      </c>
      <c r="D1095" s="662" t="s">
        <v>2895</v>
      </c>
      <c r="E1095" s="662" t="s">
        <v>2907</v>
      </c>
      <c r="F1095" s="662" t="s">
        <v>2908</v>
      </c>
      <c r="G1095" s="662">
        <v>36</v>
      </c>
      <c r="H1095" s="662">
        <v>3.3</v>
      </c>
      <c r="I1095" s="662">
        <v>136</v>
      </c>
      <c r="J1095" s="662">
        <v>13.3</v>
      </c>
      <c r="K1095" s="662">
        <v>9</v>
      </c>
      <c r="L1095" s="662" t="s">
        <v>22</v>
      </c>
      <c r="M1095" s="662" t="s">
        <v>22</v>
      </c>
      <c r="N1095" s="662" t="s">
        <v>4700</v>
      </c>
      <c r="O1095" s="662" t="s">
        <v>4740</v>
      </c>
      <c r="P1095" s="662" t="s">
        <v>22</v>
      </c>
      <c r="Q1095" s="667">
        <f t="shared" si="188"/>
        <v>36.055</v>
      </c>
      <c r="R1095" s="667">
        <f t="shared" si="189"/>
        <v>136.221667</v>
      </c>
      <c r="T1095" s="668" t="s">
        <v>22</v>
      </c>
      <c r="U1095" s="668" t="s">
        <v>22</v>
      </c>
      <c r="V1095" s="668" t="s">
        <v>22</v>
      </c>
      <c r="W1095" s="668" t="s">
        <v>22</v>
      </c>
      <c r="X1095" s="668" t="s">
        <v>4605</v>
      </c>
      <c r="Y1095" s="668" t="s">
        <v>22</v>
      </c>
      <c r="Z1095" s="668" t="s">
        <v>22</v>
      </c>
      <c r="AB1095" s="662" t="str">
        <f t="shared" si="190"/>
        <v>-</v>
      </c>
      <c r="AC1095" s="662" t="str">
        <f t="shared" si="191"/>
        <v>平9.3.3</v>
      </c>
      <c r="AD1095" s="662" t="str">
        <f t="shared" si="194"/>
        <v>平</v>
      </c>
      <c r="AE1095" s="662" t="str">
        <f t="shared" si="192"/>
        <v>平9.3.3</v>
      </c>
      <c r="AF1095" s="662" t="str">
        <f t="shared" si="195"/>
        <v>平9.3.3</v>
      </c>
      <c r="AG1095" s="662" t="str">
        <f t="shared" si="196"/>
        <v/>
      </c>
      <c r="AH1095" s="662">
        <f t="shared" si="193"/>
        <v>6</v>
      </c>
      <c r="AI1095" s="662" t="str">
        <f t="shared" si="197"/>
        <v>57</v>
      </c>
      <c r="AJ1095" s="662" t="str">
        <f t="shared" si="198"/>
        <v>57_福井</v>
      </c>
      <c r="AK1095" s="693" t="str">
        <f>IFERROR(VLOOKUP(AJ1095,観測点コードリスト!$L$2:$N$1665,3,FALSE),"")</f>
        <v>47616</v>
      </c>
    </row>
    <row r="1096" spans="1:37" hidden="1">
      <c r="A1096" s="662" t="s">
        <v>2895</v>
      </c>
      <c r="B1096" s="662">
        <v>57905</v>
      </c>
      <c r="C1096" s="662" t="s">
        <v>4609</v>
      </c>
      <c r="D1096" s="662" t="s">
        <v>1104</v>
      </c>
      <c r="E1096" s="662" t="s">
        <v>1105</v>
      </c>
      <c r="F1096" s="662" t="s">
        <v>4726</v>
      </c>
      <c r="G1096" s="662">
        <v>35</v>
      </c>
      <c r="H1096" s="662">
        <v>58.3</v>
      </c>
      <c r="I1096" s="662">
        <v>136</v>
      </c>
      <c r="J1096" s="662">
        <v>29.8</v>
      </c>
      <c r="K1096" s="662">
        <v>182</v>
      </c>
      <c r="L1096" s="662" t="s">
        <v>22</v>
      </c>
      <c r="M1096" s="662" t="s">
        <v>22</v>
      </c>
      <c r="N1096" s="662" t="s">
        <v>4722</v>
      </c>
      <c r="O1096" s="662" t="s">
        <v>4740</v>
      </c>
      <c r="P1096" s="662" t="s">
        <v>22</v>
      </c>
      <c r="Q1096" s="667">
        <f t="shared" si="188"/>
        <v>35.971666999999997</v>
      </c>
      <c r="R1096" s="667">
        <f t="shared" si="189"/>
        <v>136.496667</v>
      </c>
      <c r="T1096" s="668" t="s">
        <v>22</v>
      </c>
      <c r="U1096" s="668" t="s">
        <v>22</v>
      </c>
      <c r="V1096" s="668" t="s">
        <v>22</v>
      </c>
      <c r="W1096" s="668" t="s">
        <v>22</v>
      </c>
      <c r="X1096" s="668" t="s">
        <v>4605</v>
      </c>
      <c r="Y1096" s="668" t="s">
        <v>22</v>
      </c>
      <c r="Z1096" s="668" t="s">
        <v>22</v>
      </c>
      <c r="AB1096" s="662" t="str">
        <f t="shared" si="190"/>
        <v>-</v>
      </c>
      <c r="AC1096" s="662" t="str">
        <f t="shared" si="191"/>
        <v>昭55.10.30</v>
      </c>
      <c r="AD1096" s="662" t="str">
        <f t="shared" si="194"/>
        <v>昭</v>
      </c>
      <c r="AE1096" s="662" t="str">
        <f t="shared" si="192"/>
        <v>昭55.10.30</v>
      </c>
      <c r="AF1096" s="662" t="str">
        <f t="shared" si="195"/>
        <v>昭55.10.30</v>
      </c>
      <c r="AG1096" s="662" t="str">
        <f t="shared" si="196"/>
        <v/>
      </c>
      <c r="AH1096" s="662">
        <f t="shared" si="193"/>
        <v>9</v>
      </c>
      <c r="AI1096" s="662" t="str">
        <f t="shared" si="197"/>
        <v>57</v>
      </c>
      <c r="AJ1096" s="662" t="str">
        <f t="shared" si="198"/>
        <v>57_大野</v>
      </c>
      <c r="AK1096" s="693" t="str">
        <f>IFERROR(VLOOKUP(AJ1096,観測点コードリスト!$L$2:$N$1665,3,FALSE),"")</f>
        <v>0573</v>
      </c>
    </row>
    <row r="1097" spans="1:37" hidden="1">
      <c r="A1097" s="662" t="s">
        <v>2895</v>
      </c>
      <c r="B1097" s="662">
        <v>57910</v>
      </c>
      <c r="C1097" s="662" t="s">
        <v>4609</v>
      </c>
      <c r="D1097" s="662" t="s">
        <v>2926</v>
      </c>
      <c r="E1097" s="662" t="s">
        <v>2927</v>
      </c>
      <c r="F1097" s="662" t="s">
        <v>2928</v>
      </c>
      <c r="G1097" s="662">
        <v>35</v>
      </c>
      <c r="H1097" s="662">
        <v>46</v>
      </c>
      <c r="I1097" s="662">
        <v>136</v>
      </c>
      <c r="J1097" s="662">
        <v>12</v>
      </c>
      <c r="K1097" s="662">
        <v>128</v>
      </c>
      <c r="L1097" s="662" t="s">
        <v>22</v>
      </c>
      <c r="M1097" s="662" t="s">
        <v>22</v>
      </c>
      <c r="N1097" s="662" t="s">
        <v>4722</v>
      </c>
      <c r="O1097" s="662" t="s">
        <v>4740</v>
      </c>
      <c r="P1097" s="662" t="s">
        <v>22</v>
      </c>
      <c r="Q1097" s="667">
        <f t="shared" si="188"/>
        <v>35.766666999999998</v>
      </c>
      <c r="R1097" s="667">
        <f t="shared" si="189"/>
        <v>136.19999999999999</v>
      </c>
      <c r="T1097" s="668" t="s">
        <v>22</v>
      </c>
      <c r="U1097" s="668" t="s">
        <v>22</v>
      </c>
      <c r="V1097" s="668" t="s">
        <v>22</v>
      </c>
      <c r="W1097" s="668" t="s">
        <v>22</v>
      </c>
      <c r="X1097" s="668" t="s">
        <v>4605</v>
      </c>
      <c r="Y1097" s="668" t="s">
        <v>22</v>
      </c>
      <c r="Z1097" s="668" t="s">
        <v>22</v>
      </c>
      <c r="AB1097" s="662" t="str">
        <f t="shared" si="190"/>
        <v>-</v>
      </c>
      <c r="AC1097" s="662" t="str">
        <f t="shared" si="191"/>
        <v>昭55.10.30</v>
      </c>
      <c r="AD1097" s="662" t="str">
        <f t="shared" si="194"/>
        <v>昭</v>
      </c>
      <c r="AE1097" s="662" t="str">
        <f t="shared" si="192"/>
        <v>昭55.10.30</v>
      </c>
      <c r="AF1097" s="662" t="str">
        <f t="shared" si="195"/>
        <v>昭55.10.30</v>
      </c>
      <c r="AG1097" s="662" t="str">
        <f t="shared" si="196"/>
        <v/>
      </c>
      <c r="AH1097" s="662">
        <f t="shared" si="193"/>
        <v>9</v>
      </c>
      <c r="AI1097" s="662" t="str">
        <f t="shared" si="197"/>
        <v>57</v>
      </c>
      <c r="AJ1097" s="662" t="str">
        <f t="shared" si="198"/>
        <v>57_今庄</v>
      </c>
      <c r="AK1097" s="693" t="str">
        <f>IFERROR(VLOOKUP(AJ1097,観測点コードリスト!$L$2:$N$1665,3,FALSE),"")</f>
        <v>0577</v>
      </c>
    </row>
    <row r="1098" spans="1:37" ht="18.75" hidden="1" customHeight="1">
      <c r="A1098" s="662" t="s">
        <v>2895</v>
      </c>
      <c r="B1098" s="662">
        <v>57913</v>
      </c>
      <c r="C1098" s="662" t="s">
        <v>23</v>
      </c>
      <c r="D1098" s="662" t="s">
        <v>2929</v>
      </c>
      <c r="E1098" s="662" t="s">
        <v>2930</v>
      </c>
      <c r="F1098" s="662" t="s">
        <v>2931</v>
      </c>
      <c r="G1098" s="662">
        <v>35</v>
      </c>
      <c r="H1098" s="662">
        <v>39.200000000000003</v>
      </c>
      <c r="I1098" s="662">
        <v>136</v>
      </c>
      <c r="J1098" s="662">
        <v>3.7</v>
      </c>
      <c r="K1098" s="662">
        <v>2</v>
      </c>
      <c r="L1098" s="662" t="s">
        <v>22</v>
      </c>
      <c r="M1098" s="662" t="s">
        <v>22</v>
      </c>
      <c r="N1098" s="662" t="s">
        <v>4658</v>
      </c>
      <c r="O1098" s="662" t="s">
        <v>4740</v>
      </c>
      <c r="P1098" s="662" t="s">
        <v>22</v>
      </c>
      <c r="Q1098" s="667">
        <f t="shared" si="188"/>
        <v>35.653333000000003</v>
      </c>
      <c r="R1098" s="667">
        <f t="shared" si="189"/>
        <v>136.061667</v>
      </c>
      <c r="T1098" s="668" t="s">
        <v>22</v>
      </c>
      <c r="U1098" s="668" t="s">
        <v>22</v>
      </c>
      <c r="V1098" s="668" t="s">
        <v>22</v>
      </c>
      <c r="W1098" s="668" t="s">
        <v>22</v>
      </c>
      <c r="X1098" s="668" t="s">
        <v>4605</v>
      </c>
      <c r="Y1098" s="668" t="s">
        <v>22</v>
      </c>
      <c r="Z1098" s="668" t="s">
        <v>22</v>
      </c>
      <c r="AB1098" s="662" t="str">
        <f t="shared" si="190"/>
        <v>-</v>
      </c>
      <c r="AC1098" s="662" t="str">
        <f t="shared" si="191"/>
        <v>平10.3.2</v>
      </c>
      <c r="AD1098" s="662" t="str">
        <f t="shared" si="194"/>
        <v>平</v>
      </c>
      <c r="AE1098" s="662" t="str">
        <f t="shared" si="192"/>
        <v>平10.3.2</v>
      </c>
      <c r="AF1098" s="662" t="str">
        <f t="shared" si="195"/>
        <v>平10.3.2</v>
      </c>
      <c r="AG1098" s="662" t="str">
        <f t="shared" si="196"/>
        <v/>
      </c>
      <c r="AH1098" s="662">
        <f t="shared" si="193"/>
        <v>7</v>
      </c>
      <c r="AI1098" s="662" t="str">
        <f t="shared" si="197"/>
        <v>57</v>
      </c>
      <c r="AJ1098" s="662" t="str">
        <f t="shared" si="198"/>
        <v>57_敦賀</v>
      </c>
      <c r="AK1098" s="693" t="str">
        <f>IFERROR(VLOOKUP(AJ1098,観測点コードリスト!$L$2:$N$1665,3,FALSE),"")</f>
        <v>47631</v>
      </c>
    </row>
    <row r="1099" spans="1:37" hidden="1">
      <c r="A1099" s="662" t="s">
        <v>2895</v>
      </c>
      <c r="B1099" s="662">
        <v>57915</v>
      </c>
      <c r="C1099" s="662" t="s">
        <v>4609</v>
      </c>
      <c r="D1099" s="662" t="s">
        <v>2940</v>
      </c>
      <c r="E1099" s="662" t="s">
        <v>2941</v>
      </c>
      <c r="F1099" s="662" t="s">
        <v>2942</v>
      </c>
      <c r="G1099" s="662">
        <v>35</v>
      </c>
      <c r="H1099" s="662">
        <v>29</v>
      </c>
      <c r="I1099" s="662">
        <v>135</v>
      </c>
      <c r="J1099" s="662">
        <v>46.9</v>
      </c>
      <c r="K1099" s="662">
        <v>10</v>
      </c>
      <c r="L1099" s="662" t="s">
        <v>22</v>
      </c>
      <c r="M1099" s="662" t="s">
        <v>22</v>
      </c>
      <c r="N1099" s="662" t="s">
        <v>4721</v>
      </c>
      <c r="O1099" s="662" t="s">
        <v>4740</v>
      </c>
      <c r="P1099" s="662" t="s">
        <v>22</v>
      </c>
      <c r="Q1099" s="667">
        <f t="shared" si="188"/>
        <v>35.483333000000002</v>
      </c>
      <c r="R1099" s="667">
        <f t="shared" si="189"/>
        <v>135.781667</v>
      </c>
      <c r="T1099" s="668" t="s">
        <v>22</v>
      </c>
      <c r="U1099" s="668" t="s">
        <v>22</v>
      </c>
      <c r="V1099" s="668" t="s">
        <v>22</v>
      </c>
      <c r="W1099" s="668" t="s">
        <v>22</v>
      </c>
      <c r="X1099" s="668" t="s">
        <v>4605</v>
      </c>
      <c r="Y1099" s="668" t="s">
        <v>22</v>
      </c>
      <c r="Z1099" s="668" t="s">
        <v>22</v>
      </c>
      <c r="AB1099" s="662" t="str">
        <f t="shared" si="190"/>
        <v>-</v>
      </c>
      <c r="AC1099" s="662" t="str">
        <f t="shared" si="191"/>
        <v>昭55.10.29</v>
      </c>
      <c r="AD1099" s="662" t="str">
        <f t="shared" si="194"/>
        <v>昭</v>
      </c>
      <c r="AE1099" s="662" t="str">
        <f t="shared" si="192"/>
        <v>昭55.10.29</v>
      </c>
      <c r="AF1099" s="662" t="str">
        <f t="shared" si="195"/>
        <v>昭55.10.29</v>
      </c>
      <c r="AG1099" s="662" t="str">
        <f t="shared" si="196"/>
        <v/>
      </c>
      <c r="AH1099" s="662">
        <f t="shared" si="193"/>
        <v>9</v>
      </c>
      <c r="AI1099" s="662" t="str">
        <f t="shared" si="197"/>
        <v>57</v>
      </c>
      <c r="AJ1099" s="662" t="str">
        <f t="shared" si="198"/>
        <v>57_小浜</v>
      </c>
      <c r="AK1099" s="693" t="str">
        <f>IFERROR(VLOOKUP(AJ1099,観測点コードリスト!$L$2:$N$1665,3,FALSE),"")</f>
        <v>0579</v>
      </c>
    </row>
    <row r="1100" spans="1:37" ht="18.75" hidden="1" customHeight="1">
      <c r="A1100" s="662" t="s">
        <v>2895</v>
      </c>
      <c r="B1100" s="662">
        <v>57920</v>
      </c>
      <c r="C1100" s="662" t="s">
        <v>4609</v>
      </c>
      <c r="D1100" s="662" t="s">
        <v>2918</v>
      </c>
      <c r="E1100" s="662" t="s">
        <v>2919</v>
      </c>
      <c r="F1100" s="662" t="s">
        <v>2920</v>
      </c>
      <c r="G1100" s="662">
        <v>35</v>
      </c>
      <c r="H1100" s="662">
        <v>54.3</v>
      </c>
      <c r="I1100" s="662">
        <v>136</v>
      </c>
      <c r="J1100" s="662">
        <v>10.4</v>
      </c>
      <c r="K1100" s="662">
        <v>32</v>
      </c>
      <c r="L1100" s="662" t="s">
        <v>22</v>
      </c>
      <c r="M1100" s="662" t="s">
        <v>22</v>
      </c>
      <c r="N1100" s="662" t="s">
        <v>4699</v>
      </c>
      <c r="O1100" s="662" t="s">
        <v>4740</v>
      </c>
      <c r="P1100" s="662" t="s">
        <v>22</v>
      </c>
      <c r="Q1100" s="667">
        <f t="shared" si="188"/>
        <v>35.905000000000001</v>
      </c>
      <c r="R1100" s="667">
        <f t="shared" si="189"/>
        <v>136.17333300000001</v>
      </c>
      <c r="T1100" s="668" t="s">
        <v>22</v>
      </c>
      <c r="U1100" s="668" t="s">
        <v>22</v>
      </c>
      <c r="V1100" s="668" t="s">
        <v>22</v>
      </c>
      <c r="W1100" s="668" t="s">
        <v>22</v>
      </c>
      <c r="X1100" s="668" t="s">
        <v>4605</v>
      </c>
      <c r="Y1100" s="668" t="s">
        <v>22</v>
      </c>
      <c r="Z1100" s="668" t="s">
        <v>22</v>
      </c>
      <c r="AB1100" s="662" t="str">
        <f t="shared" si="190"/>
        <v>-</v>
      </c>
      <c r="AC1100" s="662" t="str">
        <f t="shared" si="191"/>
        <v>平元.11.1</v>
      </c>
      <c r="AD1100" s="662" t="str">
        <f t="shared" si="194"/>
        <v>平</v>
      </c>
      <c r="AE1100" s="662" t="str">
        <f t="shared" si="192"/>
        <v>平元.11.1</v>
      </c>
      <c r="AF1100" s="662" t="str">
        <f t="shared" si="195"/>
        <v>平元.11.1</v>
      </c>
      <c r="AG1100" s="662" t="str">
        <f t="shared" si="196"/>
        <v/>
      </c>
      <c r="AH1100" s="662">
        <f t="shared" si="193"/>
        <v>7</v>
      </c>
      <c r="AI1100" s="662" t="str">
        <f t="shared" si="197"/>
        <v>57</v>
      </c>
      <c r="AJ1100" s="662" t="str">
        <f t="shared" si="198"/>
        <v>57_武生</v>
      </c>
      <c r="AK1100" s="693" t="str">
        <f>IFERROR(VLOOKUP(AJ1100,観測点コードリスト!$L$2:$N$1665,3,FALSE),"")</f>
        <v>1565</v>
      </c>
    </row>
    <row r="1101" spans="1:37" hidden="1">
      <c r="A1101" s="662" t="s">
        <v>2944</v>
      </c>
      <c r="B1101" s="662">
        <v>60026</v>
      </c>
      <c r="C1101" s="662" t="s">
        <v>72</v>
      </c>
      <c r="D1101" s="662" t="s">
        <v>2945</v>
      </c>
      <c r="E1101" s="662" t="s">
        <v>2946</v>
      </c>
      <c r="F1101" s="662" t="s">
        <v>2947</v>
      </c>
      <c r="G1101" s="662">
        <v>35</v>
      </c>
      <c r="H1101" s="662">
        <v>34.9</v>
      </c>
      <c r="I1101" s="662">
        <v>136</v>
      </c>
      <c r="J1101" s="662">
        <v>11.3</v>
      </c>
      <c r="K1101" s="662">
        <v>220</v>
      </c>
      <c r="L1101" s="662" t="s">
        <v>22</v>
      </c>
      <c r="M1101" s="662" t="s">
        <v>22</v>
      </c>
      <c r="N1101" s="662" t="s">
        <v>2948</v>
      </c>
      <c r="O1101" s="662">
        <v>60900</v>
      </c>
      <c r="P1101" s="662" t="s">
        <v>22</v>
      </c>
      <c r="Q1101" s="667">
        <f t="shared" si="188"/>
        <v>35.581667000000003</v>
      </c>
      <c r="R1101" s="667">
        <f t="shared" si="189"/>
        <v>136.188333</v>
      </c>
      <c r="T1101" s="668" t="s">
        <v>4605</v>
      </c>
      <c r="U1101" s="668" t="s">
        <v>22</v>
      </c>
      <c r="V1101" s="668" t="s">
        <v>22</v>
      </c>
      <c r="W1101" s="668" t="s">
        <v>22</v>
      </c>
      <c r="X1101" s="668" t="s">
        <v>22</v>
      </c>
      <c r="Y1101" s="668" t="s">
        <v>22</v>
      </c>
      <c r="Z1101" s="668" t="s">
        <v>22</v>
      </c>
      <c r="AB1101" s="662" t="str">
        <f t="shared" si="190"/>
        <v>昭51.4.27</v>
      </c>
      <c r="AC1101" s="662" t="str">
        <f t="shared" si="191"/>
        <v>昭51.4.27</v>
      </c>
      <c r="AD1101" s="662" t="str">
        <f t="shared" si="194"/>
        <v>昭</v>
      </c>
      <c r="AE1101" s="662" t="str">
        <f t="shared" si="192"/>
        <v>昭51.4.27</v>
      </c>
      <c r="AF1101" s="662" t="str">
        <f t="shared" si="195"/>
        <v>昭51.4.27</v>
      </c>
      <c r="AG1101" s="662" t="str">
        <f t="shared" si="196"/>
        <v/>
      </c>
      <c r="AH1101" s="662">
        <f t="shared" si="193"/>
        <v>8</v>
      </c>
      <c r="AI1101" s="662" t="str">
        <f t="shared" si="197"/>
        <v>60</v>
      </c>
      <c r="AJ1101" s="662" t="str">
        <f t="shared" si="198"/>
        <v>60_柳ケ瀬</v>
      </c>
      <c r="AK1101" s="693" t="str">
        <f>IFERROR(VLOOKUP(AJ1101,観測点コードリスト!$L$2:$N$1665,3,FALSE),"")</f>
        <v>1087</v>
      </c>
    </row>
    <row r="1102" spans="1:37" ht="18.75" customHeight="1">
      <c r="A1102" s="662" t="s">
        <v>2944</v>
      </c>
      <c r="B1102" s="662">
        <v>60051</v>
      </c>
      <c r="C1102" s="662" t="s">
        <v>17</v>
      </c>
      <c r="D1102" s="662" t="s">
        <v>2949</v>
      </c>
      <c r="E1102" s="662" t="s">
        <v>2950</v>
      </c>
      <c r="F1102" s="662" t="s">
        <v>2951</v>
      </c>
      <c r="G1102" s="662">
        <v>35</v>
      </c>
      <c r="H1102" s="662">
        <v>24.7</v>
      </c>
      <c r="I1102" s="662">
        <v>136</v>
      </c>
      <c r="J1102" s="662">
        <v>1.7</v>
      </c>
      <c r="K1102" s="662">
        <v>88</v>
      </c>
      <c r="L1102" s="662">
        <v>10</v>
      </c>
      <c r="M1102" s="662">
        <v>1.5</v>
      </c>
      <c r="N1102" s="662" t="s">
        <v>2050</v>
      </c>
      <c r="O1102" s="662">
        <v>60905</v>
      </c>
      <c r="P1102" s="662" t="s">
        <v>40</v>
      </c>
      <c r="Q1102" s="667">
        <f t="shared" si="188"/>
        <v>35.411667000000001</v>
      </c>
      <c r="R1102" s="667">
        <f t="shared" si="189"/>
        <v>136.028333</v>
      </c>
      <c r="T1102" s="668" t="s">
        <v>4605</v>
      </c>
      <c r="U1102" s="668" t="s">
        <v>4605</v>
      </c>
      <c r="V1102" s="668" t="s">
        <v>4605</v>
      </c>
      <c r="W1102" s="668" t="s">
        <v>22</v>
      </c>
      <c r="X1102" s="668" t="s">
        <v>22</v>
      </c>
      <c r="Y1102" s="668" t="s">
        <v>22</v>
      </c>
      <c r="Z1102" s="668" t="s">
        <v>22</v>
      </c>
      <c r="AB1102" s="662" t="str">
        <f t="shared" si="190"/>
        <v>昭49.11.1</v>
      </c>
      <c r="AC1102" s="662" t="str">
        <f t="shared" si="191"/>
        <v>昭53.11.16</v>
      </c>
      <c r="AD1102" s="662" t="str">
        <f t="shared" si="194"/>
        <v>#</v>
      </c>
      <c r="AE1102" s="662" t="str">
        <f t="shared" si="192"/>
        <v>昭53.11.16</v>
      </c>
      <c r="AF1102" s="662" t="str">
        <f t="shared" si="195"/>
        <v>昭53.11.16</v>
      </c>
      <c r="AG1102" s="662" t="str">
        <f t="shared" si="196"/>
        <v/>
      </c>
      <c r="AH1102" s="662">
        <f t="shared" si="193"/>
        <v>9</v>
      </c>
      <c r="AI1102" s="662" t="str">
        <f t="shared" si="197"/>
        <v>60</v>
      </c>
      <c r="AJ1102" s="662" t="str">
        <f t="shared" si="198"/>
        <v>60_今津</v>
      </c>
      <c r="AK1102" s="693" t="str">
        <f>IFERROR(VLOOKUP(AJ1102,観測点コードリスト!$L$2:$N$1665,3,FALSE),"")</f>
        <v>0580</v>
      </c>
    </row>
    <row r="1103" spans="1:37">
      <c r="A1103" s="662" t="s">
        <v>2944</v>
      </c>
      <c r="B1103" s="662">
        <v>60061</v>
      </c>
      <c r="C1103" s="662" t="s">
        <v>17</v>
      </c>
      <c r="D1103" s="662" t="s">
        <v>2952</v>
      </c>
      <c r="E1103" s="662" t="s">
        <v>2953</v>
      </c>
      <c r="F1103" s="662" t="s">
        <v>2954</v>
      </c>
      <c r="G1103" s="662">
        <v>35</v>
      </c>
      <c r="H1103" s="662">
        <v>25.4</v>
      </c>
      <c r="I1103" s="662">
        <v>136</v>
      </c>
      <c r="J1103" s="662">
        <v>14.5</v>
      </c>
      <c r="K1103" s="662">
        <v>95</v>
      </c>
      <c r="L1103" s="662">
        <v>10</v>
      </c>
      <c r="M1103" s="662">
        <v>1.5</v>
      </c>
      <c r="N1103" s="662" t="s">
        <v>2955</v>
      </c>
      <c r="O1103" s="662" t="s">
        <v>22</v>
      </c>
      <c r="P1103" s="662" t="s">
        <v>40</v>
      </c>
      <c r="Q1103" s="667">
        <f t="shared" si="188"/>
        <v>35.423333</v>
      </c>
      <c r="R1103" s="667">
        <f t="shared" si="189"/>
        <v>136.24166700000001</v>
      </c>
      <c r="T1103" s="668" t="s">
        <v>4605</v>
      </c>
      <c r="U1103" s="668" t="s">
        <v>4605</v>
      </c>
      <c r="V1103" s="668" t="s">
        <v>4605</v>
      </c>
      <c r="W1103" s="668" t="s">
        <v>22</v>
      </c>
      <c r="X1103" s="668" t="s">
        <v>22</v>
      </c>
      <c r="Y1103" s="668" t="s">
        <v>22</v>
      </c>
      <c r="Z1103" s="668" t="s">
        <v>22</v>
      </c>
      <c r="AB1103" s="662" t="str">
        <f t="shared" si="190"/>
        <v>昭50.5.7</v>
      </c>
      <c r="AC1103" s="662" t="str">
        <f t="shared" si="191"/>
        <v>昭53.11.17</v>
      </c>
      <c r="AD1103" s="662" t="str">
        <f t="shared" si="194"/>
        <v>(</v>
      </c>
      <c r="AE1103" s="662" t="str">
        <f t="shared" si="192"/>
        <v>(昭50.5.7)昭53.11.17</v>
      </c>
      <c r="AF1103" s="662" t="str">
        <f t="shared" si="195"/>
        <v>昭50.5.7)昭53.11.17</v>
      </c>
      <c r="AG1103" s="662">
        <f t="shared" si="196"/>
        <v>8</v>
      </c>
      <c r="AH1103" s="662">
        <f t="shared" si="193"/>
        <v>17</v>
      </c>
      <c r="AI1103" s="662" t="str">
        <f t="shared" si="197"/>
        <v>60</v>
      </c>
      <c r="AJ1103" s="662" t="str">
        <f t="shared" si="198"/>
        <v>60_長浜</v>
      </c>
      <c r="AK1103" s="693" t="str">
        <f>IFERROR(VLOOKUP(AJ1103,観測点コードリスト!$L$2:$N$1665,3,FALSE),"")</f>
        <v>0976</v>
      </c>
    </row>
    <row r="1104" spans="1:37" hidden="1">
      <c r="A1104" s="662" t="s">
        <v>2944</v>
      </c>
      <c r="B1104" s="662">
        <v>60081</v>
      </c>
      <c r="C1104" s="662" t="s">
        <v>72</v>
      </c>
      <c r="D1104" s="662" t="s">
        <v>2956</v>
      </c>
      <c r="E1104" s="662" t="s">
        <v>2957</v>
      </c>
      <c r="F1104" s="662" t="s">
        <v>2958</v>
      </c>
      <c r="G1104" s="662">
        <v>35</v>
      </c>
      <c r="H1104" s="662">
        <v>18.5</v>
      </c>
      <c r="I1104" s="662">
        <v>135</v>
      </c>
      <c r="J1104" s="662">
        <v>49.8</v>
      </c>
      <c r="K1104" s="662">
        <v>380</v>
      </c>
      <c r="L1104" s="662" t="s">
        <v>22</v>
      </c>
      <c r="M1104" s="662" t="s">
        <v>22</v>
      </c>
      <c r="N1104" s="662" t="s">
        <v>2447</v>
      </c>
      <c r="O1104" s="662" t="s">
        <v>22</v>
      </c>
      <c r="P1104" s="662" t="s">
        <v>22</v>
      </c>
      <c r="Q1104" s="667">
        <f t="shared" si="188"/>
        <v>35.308332999999998</v>
      </c>
      <c r="R1104" s="667">
        <f t="shared" si="189"/>
        <v>135.83000000000001</v>
      </c>
      <c r="T1104" s="668" t="s">
        <v>4605</v>
      </c>
      <c r="U1104" s="668" t="s">
        <v>22</v>
      </c>
      <c r="V1104" s="668" t="s">
        <v>22</v>
      </c>
      <c r="W1104" s="668" t="s">
        <v>22</v>
      </c>
      <c r="X1104" s="668" t="s">
        <v>22</v>
      </c>
      <c r="Y1104" s="668" t="s">
        <v>22</v>
      </c>
      <c r="Z1104" s="668" t="s">
        <v>22</v>
      </c>
      <c r="AB1104" s="662" t="str">
        <f t="shared" si="190"/>
        <v>平17.12.6</v>
      </c>
      <c r="AC1104" s="662" t="str">
        <f t="shared" si="191"/>
        <v>平17.12.6</v>
      </c>
      <c r="AD1104" s="662" t="str">
        <f t="shared" si="194"/>
        <v>平</v>
      </c>
      <c r="AE1104" s="662" t="str">
        <f t="shared" si="192"/>
        <v>平17.12.6</v>
      </c>
      <c r="AF1104" s="662" t="str">
        <f t="shared" si="195"/>
        <v>平17.12.6</v>
      </c>
      <c r="AG1104" s="662" t="str">
        <f t="shared" si="196"/>
        <v/>
      </c>
      <c r="AH1104" s="662">
        <f t="shared" si="193"/>
        <v>8</v>
      </c>
      <c r="AI1104" s="662" t="str">
        <f t="shared" si="197"/>
        <v>60</v>
      </c>
      <c r="AJ1104" s="662" t="str">
        <f t="shared" si="198"/>
        <v>60_朽木平良</v>
      </c>
      <c r="AK1104" s="693" t="str">
        <f>IFERROR(VLOOKUP(AJ1104,観測点コードリスト!$L$2:$N$1665,3,FALSE),"")</f>
        <v>1578</v>
      </c>
    </row>
    <row r="1105" spans="1:37" ht="18.75" customHeight="1">
      <c r="A1105" s="662" t="s">
        <v>2944</v>
      </c>
      <c r="B1105" s="662">
        <v>60102</v>
      </c>
      <c r="C1105" s="662" t="s">
        <v>17</v>
      </c>
      <c r="D1105" s="662" t="s">
        <v>2959</v>
      </c>
      <c r="E1105" s="662" t="s">
        <v>2960</v>
      </c>
      <c r="F1105" s="662" t="s">
        <v>2961</v>
      </c>
      <c r="G1105" s="662">
        <v>35</v>
      </c>
      <c r="H1105" s="662">
        <v>23</v>
      </c>
      <c r="I1105" s="662">
        <v>136</v>
      </c>
      <c r="J1105" s="662">
        <v>20.6</v>
      </c>
      <c r="K1105" s="662">
        <v>147</v>
      </c>
      <c r="L1105" s="662">
        <v>6.5</v>
      </c>
      <c r="M1105" s="662">
        <v>1.5</v>
      </c>
      <c r="N1105" s="662" t="s">
        <v>2962</v>
      </c>
      <c r="O1105" s="662">
        <v>60911</v>
      </c>
      <c r="P1105" s="662" t="s">
        <v>40</v>
      </c>
      <c r="Q1105" s="667">
        <f t="shared" ref="Q1105:Q1168" si="199">G1105+ROUND(H1105/60,6)</f>
        <v>35.383333</v>
      </c>
      <c r="R1105" s="667">
        <f t="shared" ref="R1105:R1168" si="200">I1105+ROUND(J1105/60,6)</f>
        <v>136.343333</v>
      </c>
      <c r="T1105" s="668" t="s">
        <v>4605</v>
      </c>
      <c r="U1105" s="668" t="s">
        <v>4605</v>
      </c>
      <c r="V1105" s="668" t="s">
        <v>4605</v>
      </c>
      <c r="W1105" s="668" t="s">
        <v>22</v>
      </c>
      <c r="X1105" s="668" t="s">
        <v>22</v>
      </c>
      <c r="Y1105" s="668" t="s">
        <v>22</v>
      </c>
      <c r="Z1105" s="668" t="s">
        <v>22</v>
      </c>
      <c r="AB1105" s="662" t="str">
        <f t="shared" si="190"/>
        <v>平13.3.30</v>
      </c>
      <c r="AC1105" s="662" t="str">
        <f t="shared" si="191"/>
        <v>平13.3.30</v>
      </c>
      <c r="AD1105" s="662" t="str">
        <f t="shared" si="194"/>
        <v>平</v>
      </c>
      <c r="AE1105" s="662" t="str">
        <f t="shared" si="192"/>
        <v>平13.3.30</v>
      </c>
      <c r="AF1105" s="662" t="str">
        <f t="shared" si="195"/>
        <v>平13.3.30</v>
      </c>
      <c r="AG1105" s="662" t="str">
        <f t="shared" si="196"/>
        <v/>
      </c>
      <c r="AH1105" s="662">
        <f t="shared" si="193"/>
        <v>8</v>
      </c>
      <c r="AI1105" s="662" t="str">
        <f t="shared" si="197"/>
        <v>60</v>
      </c>
      <c r="AJ1105" s="662" t="str">
        <f t="shared" si="198"/>
        <v>60_米原</v>
      </c>
      <c r="AK1105" s="693" t="str">
        <f>IFERROR(VLOOKUP(AJ1105,観測点コードリスト!$L$2:$N$1665,3,FALSE),"")</f>
        <v>1524</v>
      </c>
    </row>
    <row r="1106" spans="1:37">
      <c r="A1106" s="662" t="s">
        <v>2944</v>
      </c>
      <c r="B1106" s="662">
        <v>60116</v>
      </c>
      <c r="C1106" s="662" t="s">
        <v>17</v>
      </c>
      <c r="D1106" s="662" t="s">
        <v>2963</v>
      </c>
      <c r="E1106" s="662" t="s">
        <v>2964</v>
      </c>
      <c r="F1106" s="662" t="s">
        <v>2965</v>
      </c>
      <c r="G1106" s="662">
        <v>35</v>
      </c>
      <c r="H1106" s="662">
        <v>14.1</v>
      </c>
      <c r="I1106" s="662">
        <v>135</v>
      </c>
      <c r="J1106" s="662">
        <v>57.4</v>
      </c>
      <c r="K1106" s="662">
        <v>90</v>
      </c>
      <c r="L1106" s="662">
        <v>10</v>
      </c>
      <c r="M1106" s="662">
        <v>1.5</v>
      </c>
      <c r="N1106" s="662" t="s">
        <v>2050</v>
      </c>
      <c r="O1106" s="662" t="s">
        <v>22</v>
      </c>
      <c r="P1106" s="662" t="s">
        <v>22</v>
      </c>
      <c r="Q1106" s="667">
        <f t="shared" si="199"/>
        <v>35.234999999999999</v>
      </c>
      <c r="R1106" s="667">
        <f t="shared" si="200"/>
        <v>135.95666700000001</v>
      </c>
      <c r="T1106" s="668" t="s">
        <v>4605</v>
      </c>
      <c r="U1106" s="668" t="s">
        <v>4605</v>
      </c>
      <c r="V1106" s="668" t="s">
        <v>4605</v>
      </c>
      <c r="W1106" s="668" t="s">
        <v>22</v>
      </c>
      <c r="X1106" s="668" t="s">
        <v>22</v>
      </c>
      <c r="Y1106" s="668" t="s">
        <v>22</v>
      </c>
      <c r="Z1106" s="668" t="s">
        <v>22</v>
      </c>
      <c r="AB1106" s="662" t="str">
        <f t="shared" si="190"/>
        <v>昭49.11.1</v>
      </c>
      <c r="AC1106" s="662" t="str">
        <f t="shared" si="191"/>
        <v>昭53.11.16</v>
      </c>
      <c r="AD1106" s="662" t="str">
        <f t="shared" si="194"/>
        <v>#</v>
      </c>
      <c r="AE1106" s="662" t="str">
        <f t="shared" si="192"/>
        <v>昭53.11.16</v>
      </c>
      <c r="AF1106" s="662" t="str">
        <f t="shared" si="195"/>
        <v>昭53.11.16</v>
      </c>
      <c r="AG1106" s="662" t="str">
        <f t="shared" si="196"/>
        <v/>
      </c>
      <c r="AH1106" s="662">
        <f t="shared" si="193"/>
        <v>9</v>
      </c>
      <c r="AI1106" s="662" t="str">
        <f t="shared" si="197"/>
        <v>60</v>
      </c>
      <c r="AJ1106" s="662" t="str">
        <f t="shared" si="198"/>
        <v>60_南小松</v>
      </c>
      <c r="AK1106" s="693" t="str">
        <f>IFERROR(VLOOKUP(AJ1106,観測点コードリスト!$L$2:$N$1665,3,FALSE),"")</f>
        <v>1083</v>
      </c>
    </row>
    <row r="1107" spans="1:37" ht="18.75" customHeight="1">
      <c r="A1107" s="662" t="s">
        <v>2944</v>
      </c>
      <c r="B1107" s="662">
        <v>60131</v>
      </c>
      <c r="C1107" s="662" t="s">
        <v>23</v>
      </c>
      <c r="D1107" s="662" t="s">
        <v>2966</v>
      </c>
      <c r="E1107" s="662" t="s">
        <v>2967</v>
      </c>
      <c r="F1107" s="662" t="s">
        <v>2968</v>
      </c>
      <c r="G1107" s="662">
        <v>35</v>
      </c>
      <c r="H1107" s="662">
        <v>16.5</v>
      </c>
      <c r="I1107" s="662">
        <v>136</v>
      </c>
      <c r="J1107" s="662">
        <v>14.6</v>
      </c>
      <c r="K1107" s="662">
        <v>87</v>
      </c>
      <c r="L1107" s="662">
        <v>19.7</v>
      </c>
      <c r="M1107" s="662" t="s">
        <v>22</v>
      </c>
      <c r="N1107" s="662" t="s">
        <v>2969</v>
      </c>
      <c r="O1107" s="662">
        <v>60915</v>
      </c>
      <c r="P1107" s="662" t="s">
        <v>22</v>
      </c>
      <c r="Q1107" s="667">
        <f t="shared" si="199"/>
        <v>35.274999999999999</v>
      </c>
      <c r="R1107" s="667">
        <f t="shared" si="200"/>
        <v>136.24333300000001</v>
      </c>
      <c r="T1107" s="668" t="s">
        <v>4605</v>
      </c>
      <c r="U1107" s="668" t="s">
        <v>4605</v>
      </c>
      <c r="V1107" s="668" t="s">
        <v>4605</v>
      </c>
      <c r="W1107" s="668" t="s">
        <v>4605</v>
      </c>
      <c r="X1107" s="668" t="s">
        <v>22</v>
      </c>
      <c r="Y1107" s="668" t="s">
        <v>4605</v>
      </c>
      <c r="Z1107" s="668" t="s">
        <v>4605</v>
      </c>
      <c r="AB1107" s="662" t="str">
        <f t="shared" si="190"/>
        <v>昭49.11.1</v>
      </c>
      <c r="AC1107" s="662" t="str">
        <f t="shared" si="191"/>
        <v>昭50.3.14</v>
      </c>
      <c r="AD1107" s="662" t="str">
        <f t="shared" si="194"/>
        <v>#</v>
      </c>
      <c r="AE1107" s="662" t="str">
        <f t="shared" si="192"/>
        <v>昭50.3.14</v>
      </c>
      <c r="AF1107" s="662" t="str">
        <f t="shared" si="195"/>
        <v>昭50.3.14</v>
      </c>
      <c r="AG1107" s="662" t="str">
        <f t="shared" si="196"/>
        <v/>
      </c>
      <c r="AH1107" s="662">
        <f t="shared" si="193"/>
        <v>8</v>
      </c>
      <c r="AI1107" s="662" t="str">
        <f t="shared" si="197"/>
        <v>60</v>
      </c>
      <c r="AJ1107" s="662" t="str">
        <f t="shared" si="198"/>
        <v>60_彦根</v>
      </c>
      <c r="AK1107" s="693" t="str">
        <f>IFERROR(VLOOKUP(AJ1107,観測点コードリスト!$L$2:$N$1665,3,FALSE),"")</f>
        <v>47761</v>
      </c>
    </row>
    <row r="1108" spans="1:37" hidden="1">
      <c r="A1108" s="662" t="s">
        <v>2944</v>
      </c>
      <c r="B1108" s="662">
        <v>60161</v>
      </c>
      <c r="C1108" s="662" t="s">
        <v>72</v>
      </c>
      <c r="D1108" s="662" t="s">
        <v>2970</v>
      </c>
      <c r="E1108" s="662" t="s">
        <v>2971</v>
      </c>
      <c r="F1108" s="662" t="s">
        <v>2972</v>
      </c>
      <c r="G1108" s="662">
        <v>35</v>
      </c>
      <c r="H1108" s="662">
        <v>7.6</v>
      </c>
      <c r="I1108" s="662">
        <v>136</v>
      </c>
      <c r="J1108" s="662">
        <v>5.5</v>
      </c>
      <c r="K1108" s="662">
        <v>90</v>
      </c>
      <c r="L1108" s="662" t="s">
        <v>22</v>
      </c>
      <c r="M1108" s="662" t="s">
        <v>22</v>
      </c>
      <c r="N1108" s="662" t="s">
        <v>266</v>
      </c>
      <c r="O1108" s="662" t="s">
        <v>22</v>
      </c>
      <c r="P1108" s="662" t="s">
        <v>22</v>
      </c>
      <c r="Q1108" s="667">
        <f t="shared" si="199"/>
        <v>35.126666999999998</v>
      </c>
      <c r="R1108" s="667">
        <f t="shared" si="200"/>
        <v>136.091667</v>
      </c>
      <c r="T1108" s="668" t="s">
        <v>4605</v>
      </c>
      <c r="U1108" s="668" t="s">
        <v>22</v>
      </c>
      <c r="V1108" s="668" t="s">
        <v>22</v>
      </c>
      <c r="W1108" s="668" t="s">
        <v>22</v>
      </c>
      <c r="X1108" s="668" t="s">
        <v>22</v>
      </c>
      <c r="Y1108" s="668" t="s">
        <v>22</v>
      </c>
      <c r="Z1108" s="668" t="s">
        <v>22</v>
      </c>
      <c r="AB1108" s="662" t="str">
        <f t="shared" si="190"/>
        <v>昭49.11.1</v>
      </c>
      <c r="AC1108" s="662" t="str">
        <f t="shared" si="191"/>
        <v>-</v>
      </c>
      <c r="AD1108" s="662" t="str">
        <f t="shared" si="194"/>
        <v>#</v>
      </c>
      <c r="AE1108" s="662" t="str">
        <f t="shared" si="192"/>
        <v/>
      </c>
      <c r="AF1108" s="662" t="str">
        <f t="shared" si="195"/>
        <v/>
      </c>
      <c r="AG1108" s="662" t="str">
        <f t="shared" si="196"/>
        <v/>
      </c>
      <c r="AH1108" s="662">
        <f t="shared" si="193"/>
        <v>0</v>
      </c>
      <c r="AI1108" s="662" t="str">
        <f t="shared" si="197"/>
        <v>60</v>
      </c>
      <c r="AJ1108" s="662" t="str">
        <f t="shared" si="198"/>
        <v>60_近江八幡</v>
      </c>
      <c r="AK1108" s="693" t="str">
        <f>IFERROR(VLOOKUP(AJ1108,観測点コードリスト!$L$2:$N$1665,3,FALSE),"")</f>
        <v>0584</v>
      </c>
    </row>
    <row r="1109" spans="1:37">
      <c r="A1109" s="662" t="s">
        <v>2944</v>
      </c>
      <c r="B1109" s="662">
        <v>60196</v>
      </c>
      <c r="C1109" s="662" t="s">
        <v>17</v>
      </c>
      <c r="D1109" s="662" t="s">
        <v>2973</v>
      </c>
      <c r="E1109" s="662" t="s">
        <v>2974</v>
      </c>
      <c r="F1109" s="662" t="s">
        <v>2975</v>
      </c>
      <c r="G1109" s="662">
        <v>35</v>
      </c>
      <c r="H1109" s="662">
        <v>3.7</v>
      </c>
      <c r="I1109" s="662">
        <v>136</v>
      </c>
      <c r="J1109" s="662">
        <v>11.4</v>
      </c>
      <c r="K1109" s="662">
        <v>128</v>
      </c>
      <c r="L1109" s="662">
        <v>6.5</v>
      </c>
      <c r="M1109" s="662">
        <v>1.5</v>
      </c>
      <c r="N1109" s="662" t="s">
        <v>2976</v>
      </c>
      <c r="O1109" s="662" t="s">
        <v>22</v>
      </c>
      <c r="P1109" s="662" t="s">
        <v>40</v>
      </c>
      <c r="Q1109" s="667">
        <f t="shared" si="199"/>
        <v>35.061667</v>
      </c>
      <c r="R1109" s="667">
        <f t="shared" si="200"/>
        <v>136.19</v>
      </c>
      <c r="T1109" s="668" t="s">
        <v>4605</v>
      </c>
      <c r="U1109" s="668" t="s">
        <v>4605</v>
      </c>
      <c r="V1109" s="668" t="s">
        <v>4605</v>
      </c>
      <c r="W1109" s="668" t="s">
        <v>22</v>
      </c>
      <c r="X1109" s="668" t="s">
        <v>22</v>
      </c>
      <c r="Y1109" s="668" t="s">
        <v>22</v>
      </c>
      <c r="Z1109" s="668" t="s">
        <v>22</v>
      </c>
      <c r="AB1109" s="662" t="str">
        <f t="shared" si="190"/>
        <v>昭50.5.2</v>
      </c>
      <c r="AC1109" s="662" t="str">
        <f t="shared" si="191"/>
        <v>昭53.12.20</v>
      </c>
      <c r="AD1109" s="662" t="str">
        <f t="shared" si="194"/>
        <v>(</v>
      </c>
      <c r="AE1109" s="662" t="str">
        <f t="shared" si="192"/>
        <v>(昭50.5.2)昭53.12.20</v>
      </c>
      <c r="AF1109" s="662" t="str">
        <f t="shared" si="195"/>
        <v>昭50.5.2)昭53.12.20</v>
      </c>
      <c r="AG1109" s="662">
        <f t="shared" si="196"/>
        <v>8</v>
      </c>
      <c r="AH1109" s="662">
        <f t="shared" si="193"/>
        <v>17</v>
      </c>
      <c r="AI1109" s="662" t="str">
        <f t="shared" si="197"/>
        <v>60</v>
      </c>
      <c r="AJ1109" s="662" t="str">
        <f t="shared" si="198"/>
        <v>60_東近江</v>
      </c>
      <c r="AK1109" s="693" t="str">
        <f>IFERROR(VLOOKUP(AJ1109,観測点コードリスト!$L$2:$N$1665,3,FALSE),"")</f>
        <v>0963</v>
      </c>
    </row>
    <row r="1110" spans="1:37">
      <c r="A1110" s="662" t="s">
        <v>2944</v>
      </c>
      <c r="B1110" s="662">
        <v>60216</v>
      </c>
      <c r="C1110" s="662" t="s">
        <v>17</v>
      </c>
      <c r="D1110" s="662" t="s">
        <v>654</v>
      </c>
      <c r="E1110" s="662" t="s">
        <v>655</v>
      </c>
      <c r="F1110" s="662" t="s">
        <v>2977</v>
      </c>
      <c r="G1110" s="662">
        <v>34</v>
      </c>
      <c r="H1110" s="662">
        <v>59.5</v>
      </c>
      <c r="I1110" s="662">
        <v>135</v>
      </c>
      <c r="J1110" s="662">
        <v>54.7</v>
      </c>
      <c r="K1110" s="662">
        <v>86</v>
      </c>
      <c r="L1110" s="662">
        <v>10</v>
      </c>
      <c r="M1110" s="662">
        <v>1.5</v>
      </c>
      <c r="N1110" s="662" t="s">
        <v>1837</v>
      </c>
      <c r="O1110" s="662" t="s">
        <v>22</v>
      </c>
      <c r="P1110" s="662" t="s">
        <v>40</v>
      </c>
      <c r="Q1110" s="667">
        <f t="shared" si="199"/>
        <v>34.991667</v>
      </c>
      <c r="R1110" s="667">
        <f t="shared" si="200"/>
        <v>135.91166699999999</v>
      </c>
      <c r="T1110" s="668" t="s">
        <v>4605</v>
      </c>
      <c r="U1110" s="668" t="s">
        <v>4605</v>
      </c>
      <c r="V1110" s="668" t="s">
        <v>4605</v>
      </c>
      <c r="W1110" s="668" t="s">
        <v>22</v>
      </c>
      <c r="X1110" s="668" t="s">
        <v>22</v>
      </c>
      <c r="Y1110" s="668" t="s">
        <v>22</v>
      </c>
      <c r="Z1110" s="668" t="s">
        <v>22</v>
      </c>
      <c r="AB1110" s="662" t="str">
        <f t="shared" si="190"/>
        <v>昭52.12.22</v>
      </c>
      <c r="AC1110" s="662" t="str">
        <f t="shared" si="191"/>
        <v>昭52.12.22</v>
      </c>
      <c r="AD1110" s="662" t="str">
        <f t="shared" si="194"/>
        <v>昭</v>
      </c>
      <c r="AE1110" s="662" t="str">
        <f t="shared" si="192"/>
        <v>昭52.12.22</v>
      </c>
      <c r="AF1110" s="662" t="str">
        <f t="shared" si="195"/>
        <v>昭52.12.22</v>
      </c>
      <c r="AG1110" s="662" t="str">
        <f t="shared" si="196"/>
        <v/>
      </c>
      <c r="AH1110" s="662">
        <f t="shared" si="193"/>
        <v>9</v>
      </c>
      <c r="AI1110" s="662" t="str">
        <f t="shared" si="197"/>
        <v>60</v>
      </c>
      <c r="AJ1110" s="662" t="str">
        <f t="shared" si="198"/>
        <v>60_大津</v>
      </c>
      <c r="AK1110" s="693" t="str">
        <f>IFERROR(VLOOKUP(AJ1110,観測点コードリスト!$L$2:$N$1665,3,FALSE),"")</f>
        <v>0586</v>
      </c>
    </row>
    <row r="1111" spans="1:37">
      <c r="A1111" s="662" t="s">
        <v>2944</v>
      </c>
      <c r="B1111" s="662">
        <v>60226</v>
      </c>
      <c r="C1111" s="662" t="s">
        <v>17</v>
      </c>
      <c r="D1111" s="662" t="s">
        <v>2978</v>
      </c>
      <c r="E1111" s="662" t="s">
        <v>2979</v>
      </c>
      <c r="F1111" s="662" t="s">
        <v>2980</v>
      </c>
      <c r="G1111" s="662">
        <v>34</v>
      </c>
      <c r="H1111" s="662">
        <v>54.8</v>
      </c>
      <c r="I1111" s="662">
        <v>136</v>
      </c>
      <c r="J1111" s="662">
        <v>4.8</v>
      </c>
      <c r="K1111" s="662">
        <v>265</v>
      </c>
      <c r="L1111" s="662">
        <v>10</v>
      </c>
      <c r="M1111" s="662">
        <v>1.5</v>
      </c>
      <c r="N1111" s="662" t="s">
        <v>2976</v>
      </c>
      <c r="O1111" s="662" t="s">
        <v>22</v>
      </c>
      <c r="P1111" s="662" t="s">
        <v>40</v>
      </c>
      <c r="Q1111" s="667">
        <f t="shared" si="199"/>
        <v>34.913333000000002</v>
      </c>
      <c r="R1111" s="667">
        <f t="shared" si="200"/>
        <v>136.08000000000001</v>
      </c>
      <c r="T1111" s="668" t="s">
        <v>4605</v>
      </c>
      <c r="U1111" s="668" t="s">
        <v>4605</v>
      </c>
      <c r="V1111" s="668" t="s">
        <v>4605</v>
      </c>
      <c r="W1111" s="668" t="s">
        <v>22</v>
      </c>
      <c r="X1111" s="668" t="s">
        <v>22</v>
      </c>
      <c r="Y1111" s="668" t="s">
        <v>22</v>
      </c>
      <c r="Z1111" s="668" t="s">
        <v>22</v>
      </c>
      <c r="AB1111" s="662" t="str">
        <f t="shared" si="190"/>
        <v>昭50.5.2</v>
      </c>
      <c r="AC1111" s="662" t="str">
        <f t="shared" si="191"/>
        <v>昭53.12.20</v>
      </c>
      <c r="AD1111" s="662" t="str">
        <f t="shared" si="194"/>
        <v>(</v>
      </c>
      <c r="AE1111" s="662" t="str">
        <f t="shared" si="192"/>
        <v>(昭50.5.2)昭53.12.20</v>
      </c>
      <c r="AF1111" s="662" t="str">
        <f t="shared" si="195"/>
        <v>昭50.5.2)昭53.12.20</v>
      </c>
      <c r="AG1111" s="662">
        <f t="shared" si="196"/>
        <v>8</v>
      </c>
      <c r="AH1111" s="662">
        <f t="shared" si="193"/>
        <v>17</v>
      </c>
      <c r="AI1111" s="662" t="str">
        <f t="shared" si="197"/>
        <v>60</v>
      </c>
      <c r="AJ1111" s="662" t="str">
        <f t="shared" si="198"/>
        <v>60_信楽</v>
      </c>
      <c r="AK1111" s="693" t="str">
        <f>IFERROR(VLOOKUP(AJ1111,観測点コードリスト!$L$2:$N$1665,3,FALSE),"")</f>
        <v>0964</v>
      </c>
    </row>
    <row r="1112" spans="1:37">
      <c r="A1112" s="662" t="s">
        <v>2944</v>
      </c>
      <c r="B1112" s="662">
        <v>60236</v>
      </c>
      <c r="C1112" s="662" t="s">
        <v>17</v>
      </c>
      <c r="D1112" s="662" t="s">
        <v>2981</v>
      </c>
      <c r="E1112" s="662" t="s">
        <v>2982</v>
      </c>
      <c r="F1112" s="662" t="s">
        <v>2983</v>
      </c>
      <c r="G1112" s="662">
        <v>34</v>
      </c>
      <c r="H1112" s="662">
        <v>56.3</v>
      </c>
      <c r="I1112" s="662">
        <v>136</v>
      </c>
      <c r="J1112" s="662">
        <v>16.7</v>
      </c>
      <c r="K1112" s="662">
        <v>248</v>
      </c>
      <c r="L1112" s="662">
        <v>10</v>
      </c>
      <c r="M1112" s="662">
        <v>1.5</v>
      </c>
      <c r="N1112" s="662" t="s">
        <v>2333</v>
      </c>
      <c r="O1112" s="662" t="s">
        <v>22</v>
      </c>
      <c r="P1112" s="662" t="s">
        <v>40</v>
      </c>
      <c r="Q1112" s="667">
        <f t="shared" si="199"/>
        <v>34.938333</v>
      </c>
      <c r="R1112" s="667">
        <f t="shared" si="200"/>
        <v>136.278333</v>
      </c>
      <c r="T1112" s="668" t="s">
        <v>4605</v>
      </c>
      <c r="U1112" s="668" t="s">
        <v>4605</v>
      </c>
      <c r="V1112" s="668" t="s">
        <v>4605</v>
      </c>
      <c r="W1112" s="668" t="s">
        <v>22</v>
      </c>
      <c r="X1112" s="668" t="s">
        <v>22</v>
      </c>
      <c r="Y1112" s="668" t="s">
        <v>22</v>
      </c>
      <c r="Z1112" s="668" t="s">
        <v>22</v>
      </c>
      <c r="AB1112" s="662" t="str">
        <f t="shared" si="190"/>
        <v>昭49.11.1</v>
      </c>
      <c r="AC1112" s="662" t="str">
        <f t="shared" si="191"/>
        <v>昭53.12.21</v>
      </c>
      <c r="AD1112" s="662" t="str">
        <f t="shared" si="194"/>
        <v>#</v>
      </c>
      <c r="AE1112" s="662" t="str">
        <f t="shared" si="192"/>
        <v>昭53.12.21</v>
      </c>
      <c r="AF1112" s="662" t="str">
        <f t="shared" si="195"/>
        <v>昭53.12.21</v>
      </c>
      <c r="AG1112" s="662" t="str">
        <f t="shared" si="196"/>
        <v/>
      </c>
      <c r="AH1112" s="662">
        <f t="shared" si="193"/>
        <v>9</v>
      </c>
      <c r="AI1112" s="662" t="str">
        <f t="shared" si="197"/>
        <v>60</v>
      </c>
      <c r="AJ1112" s="662" t="str">
        <f t="shared" si="198"/>
        <v>60_土山</v>
      </c>
      <c r="AK1112" s="693" t="str">
        <f>IFERROR(VLOOKUP(AJ1112,観測点コードリスト!$L$2:$N$1665,3,FALSE),"")</f>
        <v>0587</v>
      </c>
    </row>
    <row r="1113" spans="1:37" hidden="1">
      <c r="A1113" s="662" t="s">
        <v>2944</v>
      </c>
      <c r="B1113" s="662">
        <v>60900</v>
      </c>
      <c r="C1113" s="662" t="s">
        <v>4609</v>
      </c>
      <c r="D1113" s="662" t="s">
        <v>2945</v>
      </c>
      <c r="E1113" s="662" t="s">
        <v>2946</v>
      </c>
      <c r="F1113" s="662" t="s">
        <v>2947</v>
      </c>
      <c r="G1113" s="662">
        <v>35</v>
      </c>
      <c r="H1113" s="662">
        <v>34.9</v>
      </c>
      <c r="I1113" s="662">
        <v>136</v>
      </c>
      <c r="J1113" s="662">
        <v>11.3</v>
      </c>
      <c r="K1113" s="662">
        <v>220</v>
      </c>
      <c r="L1113" s="662" t="s">
        <v>22</v>
      </c>
      <c r="M1113" s="662" t="s">
        <v>22</v>
      </c>
      <c r="N1113" s="662" t="s">
        <v>4727</v>
      </c>
      <c r="O1113" s="662" t="s">
        <v>4740</v>
      </c>
      <c r="P1113" s="662" t="s">
        <v>22</v>
      </c>
      <c r="Q1113" s="667">
        <f t="shared" si="199"/>
        <v>35.581667000000003</v>
      </c>
      <c r="R1113" s="667">
        <f t="shared" si="200"/>
        <v>136.188333</v>
      </c>
      <c r="T1113" s="668" t="s">
        <v>22</v>
      </c>
      <c r="U1113" s="668" t="s">
        <v>22</v>
      </c>
      <c r="V1113" s="668" t="s">
        <v>22</v>
      </c>
      <c r="W1113" s="668" t="s">
        <v>22</v>
      </c>
      <c r="X1113" s="668" t="s">
        <v>4605</v>
      </c>
      <c r="Y1113" s="668" t="s">
        <v>22</v>
      </c>
      <c r="Z1113" s="668" t="s">
        <v>22</v>
      </c>
      <c r="AB1113" s="662" t="str">
        <f t="shared" si="190"/>
        <v>-</v>
      </c>
      <c r="AC1113" s="662" t="str">
        <f t="shared" si="191"/>
        <v>昭56.11.9</v>
      </c>
      <c r="AD1113" s="662" t="str">
        <f t="shared" si="194"/>
        <v>昭</v>
      </c>
      <c r="AE1113" s="662" t="str">
        <f t="shared" si="192"/>
        <v>昭56.11.9</v>
      </c>
      <c r="AF1113" s="662" t="str">
        <f t="shared" si="195"/>
        <v>昭56.11.9</v>
      </c>
      <c r="AG1113" s="662" t="str">
        <f t="shared" si="196"/>
        <v/>
      </c>
      <c r="AH1113" s="662">
        <f t="shared" si="193"/>
        <v>8</v>
      </c>
      <c r="AI1113" s="662" t="str">
        <f t="shared" si="197"/>
        <v>60</v>
      </c>
      <c r="AJ1113" s="662" t="str">
        <f t="shared" si="198"/>
        <v>60_柳ケ瀬</v>
      </c>
      <c r="AK1113" s="693" t="str">
        <f>IFERROR(VLOOKUP(AJ1113,観測点コードリスト!$L$2:$N$1665,3,FALSE),"")</f>
        <v>1087</v>
      </c>
    </row>
    <row r="1114" spans="1:37" hidden="1">
      <c r="A1114" s="662" t="s">
        <v>2944</v>
      </c>
      <c r="B1114" s="662">
        <v>60905</v>
      </c>
      <c r="C1114" s="662" t="s">
        <v>4609</v>
      </c>
      <c r="D1114" s="662" t="s">
        <v>2949</v>
      </c>
      <c r="E1114" s="662" t="s">
        <v>2950</v>
      </c>
      <c r="F1114" s="662" t="s">
        <v>2951</v>
      </c>
      <c r="G1114" s="662">
        <v>35</v>
      </c>
      <c r="H1114" s="662">
        <v>24.7</v>
      </c>
      <c r="I1114" s="662">
        <v>136</v>
      </c>
      <c r="J1114" s="662">
        <v>1.7</v>
      </c>
      <c r="K1114" s="662">
        <v>88</v>
      </c>
      <c r="L1114" s="662" t="s">
        <v>22</v>
      </c>
      <c r="M1114" s="662" t="s">
        <v>22</v>
      </c>
      <c r="N1114" s="662" t="s">
        <v>4727</v>
      </c>
      <c r="O1114" s="662" t="s">
        <v>4740</v>
      </c>
      <c r="P1114" s="662" t="s">
        <v>22</v>
      </c>
      <c r="Q1114" s="667">
        <f t="shared" si="199"/>
        <v>35.411667000000001</v>
      </c>
      <c r="R1114" s="667">
        <f t="shared" si="200"/>
        <v>136.028333</v>
      </c>
      <c r="T1114" s="668" t="s">
        <v>22</v>
      </c>
      <c r="U1114" s="668" t="s">
        <v>22</v>
      </c>
      <c r="V1114" s="668" t="s">
        <v>22</v>
      </c>
      <c r="W1114" s="668" t="s">
        <v>22</v>
      </c>
      <c r="X1114" s="668" t="s">
        <v>4605</v>
      </c>
      <c r="Y1114" s="668" t="s">
        <v>22</v>
      </c>
      <c r="Z1114" s="668" t="s">
        <v>22</v>
      </c>
      <c r="AB1114" s="662" t="str">
        <f t="shared" si="190"/>
        <v>-</v>
      </c>
      <c r="AC1114" s="662" t="str">
        <f t="shared" si="191"/>
        <v>昭56.11.9</v>
      </c>
      <c r="AD1114" s="662" t="str">
        <f t="shared" si="194"/>
        <v>昭</v>
      </c>
      <c r="AE1114" s="662" t="str">
        <f t="shared" si="192"/>
        <v>昭56.11.9</v>
      </c>
      <c r="AF1114" s="662" t="str">
        <f t="shared" si="195"/>
        <v>昭56.11.9</v>
      </c>
      <c r="AG1114" s="662" t="str">
        <f t="shared" si="196"/>
        <v/>
      </c>
      <c r="AH1114" s="662">
        <f t="shared" si="193"/>
        <v>8</v>
      </c>
      <c r="AI1114" s="662" t="str">
        <f t="shared" si="197"/>
        <v>60</v>
      </c>
      <c r="AJ1114" s="662" t="str">
        <f t="shared" si="198"/>
        <v>60_今津</v>
      </c>
      <c r="AK1114" s="693" t="str">
        <f>IFERROR(VLOOKUP(AJ1114,観測点コードリスト!$L$2:$N$1665,3,FALSE),"")</f>
        <v>0580</v>
      </c>
    </row>
    <row r="1115" spans="1:37" hidden="1">
      <c r="A1115" s="662" t="s">
        <v>2944</v>
      </c>
      <c r="B1115" s="662">
        <v>60911</v>
      </c>
      <c r="C1115" s="662" t="s">
        <v>4609</v>
      </c>
      <c r="D1115" s="662" t="s">
        <v>2959</v>
      </c>
      <c r="E1115" s="662" t="s">
        <v>2960</v>
      </c>
      <c r="F1115" s="662" t="s">
        <v>2961</v>
      </c>
      <c r="G1115" s="662">
        <v>35</v>
      </c>
      <c r="H1115" s="662">
        <v>23</v>
      </c>
      <c r="I1115" s="662">
        <v>136</v>
      </c>
      <c r="J1115" s="662">
        <v>20.6</v>
      </c>
      <c r="K1115" s="662">
        <v>147</v>
      </c>
      <c r="L1115" s="662" t="s">
        <v>22</v>
      </c>
      <c r="M1115" s="662" t="s">
        <v>22</v>
      </c>
      <c r="N1115" s="662" t="s">
        <v>2962</v>
      </c>
      <c r="O1115" s="662" t="s">
        <v>4740</v>
      </c>
      <c r="P1115" s="662" t="s">
        <v>22</v>
      </c>
      <c r="Q1115" s="667">
        <f t="shared" si="199"/>
        <v>35.383333</v>
      </c>
      <c r="R1115" s="667">
        <f t="shared" si="200"/>
        <v>136.343333</v>
      </c>
      <c r="T1115" s="668" t="s">
        <v>22</v>
      </c>
      <c r="U1115" s="668" t="s">
        <v>22</v>
      </c>
      <c r="V1115" s="668" t="s">
        <v>22</v>
      </c>
      <c r="W1115" s="668" t="s">
        <v>22</v>
      </c>
      <c r="X1115" s="668" t="s">
        <v>4605</v>
      </c>
      <c r="Y1115" s="668" t="s">
        <v>22</v>
      </c>
      <c r="Z1115" s="668" t="s">
        <v>22</v>
      </c>
      <c r="AB1115" s="662" t="str">
        <f t="shared" si="190"/>
        <v>-</v>
      </c>
      <c r="AC1115" s="662" t="str">
        <f t="shared" si="191"/>
        <v>平13.3.30</v>
      </c>
      <c r="AD1115" s="662" t="str">
        <f t="shared" si="194"/>
        <v>平</v>
      </c>
      <c r="AE1115" s="662" t="str">
        <f t="shared" si="192"/>
        <v>平13.3.30</v>
      </c>
      <c r="AF1115" s="662" t="str">
        <f t="shared" si="195"/>
        <v>平13.3.30</v>
      </c>
      <c r="AG1115" s="662" t="str">
        <f t="shared" si="196"/>
        <v/>
      </c>
      <c r="AH1115" s="662">
        <f t="shared" si="193"/>
        <v>8</v>
      </c>
      <c r="AI1115" s="662" t="str">
        <f t="shared" si="197"/>
        <v>60</v>
      </c>
      <c r="AJ1115" s="662" t="str">
        <f t="shared" si="198"/>
        <v>60_米原</v>
      </c>
      <c r="AK1115" s="693" t="str">
        <f>IFERROR(VLOOKUP(AJ1115,観測点コードリスト!$L$2:$N$1665,3,FALSE),"")</f>
        <v>1524</v>
      </c>
    </row>
    <row r="1116" spans="1:37" hidden="1">
      <c r="A1116" s="662" t="s">
        <v>2944</v>
      </c>
      <c r="B1116" s="662">
        <v>60915</v>
      </c>
      <c r="C1116" s="662" t="s">
        <v>23</v>
      </c>
      <c r="D1116" s="662" t="s">
        <v>2966</v>
      </c>
      <c r="E1116" s="662" t="s">
        <v>2967</v>
      </c>
      <c r="F1116" s="662" t="s">
        <v>2968</v>
      </c>
      <c r="G1116" s="662">
        <v>35</v>
      </c>
      <c r="H1116" s="662">
        <v>16.5</v>
      </c>
      <c r="I1116" s="662">
        <v>136</v>
      </c>
      <c r="J1116" s="662">
        <v>14.6</v>
      </c>
      <c r="K1116" s="662">
        <v>87</v>
      </c>
      <c r="L1116" s="662" t="s">
        <v>22</v>
      </c>
      <c r="M1116" s="662" t="s">
        <v>22</v>
      </c>
      <c r="N1116" s="662" t="s">
        <v>4728</v>
      </c>
      <c r="O1116" s="662" t="s">
        <v>4740</v>
      </c>
      <c r="P1116" s="662" t="s">
        <v>22</v>
      </c>
      <c r="Q1116" s="667">
        <f t="shared" si="199"/>
        <v>35.274999999999999</v>
      </c>
      <c r="R1116" s="667">
        <f t="shared" si="200"/>
        <v>136.24333300000001</v>
      </c>
      <c r="T1116" s="668" t="s">
        <v>22</v>
      </c>
      <c r="U1116" s="668" t="s">
        <v>22</v>
      </c>
      <c r="V1116" s="668" t="s">
        <v>22</v>
      </c>
      <c r="W1116" s="668" t="s">
        <v>22</v>
      </c>
      <c r="X1116" s="668" t="s">
        <v>4605</v>
      </c>
      <c r="Y1116" s="668" t="s">
        <v>22</v>
      </c>
      <c r="Z1116" s="668" t="s">
        <v>22</v>
      </c>
      <c r="AB1116" s="662" t="str">
        <f t="shared" si="190"/>
        <v>-</v>
      </c>
      <c r="AC1116" s="662" t="str">
        <f t="shared" si="191"/>
        <v>平13.3.1</v>
      </c>
      <c r="AD1116" s="662" t="str">
        <f t="shared" si="194"/>
        <v>平</v>
      </c>
      <c r="AE1116" s="662" t="str">
        <f t="shared" si="192"/>
        <v>平13.3.1</v>
      </c>
      <c r="AF1116" s="662" t="str">
        <f t="shared" si="195"/>
        <v>平13.3.1</v>
      </c>
      <c r="AG1116" s="662" t="str">
        <f t="shared" si="196"/>
        <v/>
      </c>
      <c r="AH1116" s="662">
        <f t="shared" si="193"/>
        <v>7</v>
      </c>
      <c r="AI1116" s="662" t="str">
        <f t="shared" si="197"/>
        <v>60</v>
      </c>
      <c r="AJ1116" s="662" t="str">
        <f t="shared" si="198"/>
        <v>60_彦根</v>
      </c>
      <c r="AK1116" s="693" t="str">
        <f>IFERROR(VLOOKUP(AJ1116,観測点コードリスト!$L$2:$N$1665,3,FALSE),"")</f>
        <v>47761</v>
      </c>
    </row>
    <row r="1117" spans="1:37" ht="18.75" customHeight="1">
      <c r="A1117" s="662" t="s">
        <v>2984</v>
      </c>
      <c r="B1117" s="662">
        <v>61001</v>
      </c>
      <c r="C1117" s="662" t="s">
        <v>17</v>
      </c>
      <c r="D1117" s="662" t="s">
        <v>2985</v>
      </c>
      <c r="E1117" s="662" t="s">
        <v>2986</v>
      </c>
      <c r="F1117" s="662" t="s">
        <v>2987</v>
      </c>
      <c r="G1117" s="662">
        <v>35</v>
      </c>
      <c r="H1117" s="662">
        <v>44.2</v>
      </c>
      <c r="I1117" s="662">
        <v>135</v>
      </c>
      <c r="J1117" s="662">
        <v>5.2</v>
      </c>
      <c r="K1117" s="662">
        <v>42</v>
      </c>
      <c r="L1117" s="662">
        <v>11.2</v>
      </c>
      <c r="M1117" s="662">
        <v>1.5</v>
      </c>
      <c r="N1117" s="662" t="s">
        <v>2988</v>
      </c>
      <c r="O1117" s="662" t="s">
        <v>22</v>
      </c>
      <c r="P1117" s="662" t="s">
        <v>40</v>
      </c>
      <c r="Q1117" s="667">
        <f t="shared" si="199"/>
        <v>35.736666999999997</v>
      </c>
      <c r="R1117" s="667">
        <f t="shared" si="200"/>
        <v>135.08666700000001</v>
      </c>
      <c r="T1117" s="668" t="s">
        <v>4605</v>
      </c>
      <c r="U1117" s="668" t="s">
        <v>4605</v>
      </c>
      <c r="V1117" s="668" t="s">
        <v>4605</v>
      </c>
      <c r="W1117" s="668" t="s">
        <v>22</v>
      </c>
      <c r="X1117" s="668" t="s">
        <v>22</v>
      </c>
      <c r="Y1117" s="668" t="s">
        <v>22</v>
      </c>
      <c r="Z1117" s="668" t="s">
        <v>22</v>
      </c>
      <c r="AB1117" s="662" t="str">
        <f t="shared" si="190"/>
        <v>昭50.5.2</v>
      </c>
      <c r="AC1117" s="662" t="str">
        <f t="shared" si="191"/>
        <v>昭52.2.28</v>
      </c>
      <c r="AD1117" s="662" t="str">
        <f t="shared" si="194"/>
        <v>(</v>
      </c>
      <c r="AE1117" s="662" t="str">
        <f t="shared" si="192"/>
        <v>(昭50.5.2)昭52.2.28</v>
      </c>
      <c r="AF1117" s="662" t="str">
        <f t="shared" si="195"/>
        <v>昭50.5.2)昭52.2.28</v>
      </c>
      <c r="AG1117" s="662">
        <f t="shared" si="196"/>
        <v>8</v>
      </c>
      <c r="AH1117" s="662">
        <f t="shared" si="193"/>
        <v>16</v>
      </c>
      <c r="AI1117" s="662" t="str">
        <f t="shared" si="197"/>
        <v>61</v>
      </c>
      <c r="AJ1117" s="662" t="str">
        <f t="shared" si="198"/>
        <v>61_間人</v>
      </c>
      <c r="AK1117" s="693" t="str">
        <f>IFERROR(VLOOKUP(AJ1117,観測点コードリスト!$L$2:$N$1665,3,FALSE),"")</f>
        <v>0965</v>
      </c>
    </row>
    <row r="1118" spans="1:37" hidden="1">
      <c r="A1118" s="662" t="s">
        <v>2984</v>
      </c>
      <c r="B1118" s="662">
        <v>61031</v>
      </c>
      <c r="C1118" s="662" t="s">
        <v>72</v>
      </c>
      <c r="D1118" s="662" t="s">
        <v>2989</v>
      </c>
      <c r="E1118" s="662" t="s">
        <v>2990</v>
      </c>
      <c r="F1118" s="662" t="s">
        <v>2991</v>
      </c>
      <c r="G1118" s="662">
        <v>35</v>
      </c>
      <c r="H1118" s="662">
        <v>37.1</v>
      </c>
      <c r="I1118" s="662">
        <v>135</v>
      </c>
      <c r="J1118" s="662">
        <v>4.3</v>
      </c>
      <c r="K1118" s="662">
        <v>23</v>
      </c>
      <c r="L1118" s="662" t="s">
        <v>22</v>
      </c>
      <c r="M1118" s="662" t="s">
        <v>22</v>
      </c>
      <c r="N1118" s="662" t="s">
        <v>266</v>
      </c>
      <c r="O1118" s="662">
        <v>61900</v>
      </c>
      <c r="P1118" s="662" t="s">
        <v>22</v>
      </c>
      <c r="Q1118" s="667">
        <f t="shared" si="199"/>
        <v>35.618333</v>
      </c>
      <c r="R1118" s="667">
        <f t="shared" si="200"/>
        <v>135.07166699999999</v>
      </c>
      <c r="T1118" s="668" t="s">
        <v>4605</v>
      </c>
      <c r="U1118" s="668" t="s">
        <v>22</v>
      </c>
      <c r="V1118" s="668" t="s">
        <v>22</v>
      </c>
      <c r="W1118" s="668" t="s">
        <v>22</v>
      </c>
      <c r="X1118" s="668" t="s">
        <v>22</v>
      </c>
      <c r="Y1118" s="668" t="s">
        <v>22</v>
      </c>
      <c r="Z1118" s="668" t="s">
        <v>22</v>
      </c>
      <c r="AB1118" s="662" t="str">
        <f t="shared" si="190"/>
        <v>昭49.11.1</v>
      </c>
      <c r="AC1118" s="662" t="str">
        <f t="shared" si="191"/>
        <v>-</v>
      </c>
      <c r="AD1118" s="662" t="str">
        <f t="shared" si="194"/>
        <v>#</v>
      </c>
      <c r="AE1118" s="662" t="str">
        <f t="shared" si="192"/>
        <v/>
      </c>
      <c r="AF1118" s="662" t="str">
        <f t="shared" si="195"/>
        <v/>
      </c>
      <c r="AG1118" s="662" t="str">
        <f t="shared" si="196"/>
        <v/>
      </c>
      <c r="AH1118" s="662">
        <f t="shared" si="193"/>
        <v>0</v>
      </c>
      <c r="AI1118" s="662" t="str">
        <f t="shared" si="197"/>
        <v>61</v>
      </c>
      <c r="AJ1118" s="662" t="str">
        <f t="shared" si="198"/>
        <v>61_峰山</v>
      </c>
      <c r="AK1118" s="693" t="str">
        <f>IFERROR(VLOOKUP(AJ1118,観測点コードリスト!$L$2:$N$1665,3,FALSE),"")</f>
        <v>0588</v>
      </c>
    </row>
    <row r="1119" spans="1:37">
      <c r="A1119" s="662" t="s">
        <v>2984</v>
      </c>
      <c r="B1119" s="662">
        <v>61076</v>
      </c>
      <c r="C1119" s="662" t="s">
        <v>17</v>
      </c>
      <c r="D1119" s="662" t="s">
        <v>2992</v>
      </c>
      <c r="E1119" s="662" t="s">
        <v>2993</v>
      </c>
      <c r="F1119" s="662" t="s">
        <v>2994</v>
      </c>
      <c r="G1119" s="662">
        <v>35</v>
      </c>
      <c r="H1119" s="662">
        <v>33</v>
      </c>
      <c r="I1119" s="662">
        <v>135</v>
      </c>
      <c r="J1119" s="662">
        <v>14.1</v>
      </c>
      <c r="K1119" s="662">
        <v>2</v>
      </c>
      <c r="L1119" s="662">
        <v>10.5</v>
      </c>
      <c r="M1119" s="662">
        <v>1.5</v>
      </c>
      <c r="N1119" s="662" t="s">
        <v>2167</v>
      </c>
      <c r="O1119" s="662" t="s">
        <v>22</v>
      </c>
      <c r="P1119" s="662" t="s">
        <v>40</v>
      </c>
      <c r="Q1119" s="667">
        <f t="shared" si="199"/>
        <v>35.549999999999997</v>
      </c>
      <c r="R1119" s="667">
        <f t="shared" si="200"/>
        <v>135.23500000000001</v>
      </c>
      <c r="T1119" s="668" t="s">
        <v>4605</v>
      </c>
      <c r="U1119" s="668" t="s">
        <v>4605</v>
      </c>
      <c r="V1119" s="668" t="s">
        <v>4605</v>
      </c>
      <c r="W1119" s="668" t="s">
        <v>22</v>
      </c>
      <c r="X1119" s="668" t="s">
        <v>22</v>
      </c>
      <c r="Y1119" s="668" t="s">
        <v>22</v>
      </c>
      <c r="Z1119" s="668" t="s">
        <v>22</v>
      </c>
      <c r="AB1119" s="662" t="str">
        <f t="shared" si="190"/>
        <v>昭49.11.1</v>
      </c>
      <c r="AC1119" s="662" t="str">
        <f t="shared" si="191"/>
        <v>昭53.11.15</v>
      </c>
      <c r="AD1119" s="662" t="str">
        <f t="shared" si="194"/>
        <v>#</v>
      </c>
      <c r="AE1119" s="662" t="str">
        <f t="shared" si="192"/>
        <v>昭53.11.15</v>
      </c>
      <c r="AF1119" s="662" t="str">
        <f t="shared" si="195"/>
        <v>昭53.11.15</v>
      </c>
      <c r="AG1119" s="662" t="str">
        <f t="shared" si="196"/>
        <v/>
      </c>
      <c r="AH1119" s="662">
        <f t="shared" si="193"/>
        <v>9</v>
      </c>
      <c r="AI1119" s="662" t="str">
        <f t="shared" si="197"/>
        <v>61</v>
      </c>
      <c r="AJ1119" s="662" t="str">
        <f t="shared" si="198"/>
        <v>61_宮津</v>
      </c>
      <c r="AK1119" s="693" t="str">
        <f>IFERROR(VLOOKUP(AJ1119,観測点コードリスト!$L$2:$N$1665,3,FALSE),"")</f>
        <v>0589</v>
      </c>
    </row>
    <row r="1120" spans="1:37" hidden="1">
      <c r="A1120" s="662" t="s">
        <v>2984</v>
      </c>
      <c r="B1120" s="662">
        <v>61096</v>
      </c>
      <c r="C1120" s="662" t="s">
        <v>72</v>
      </c>
      <c r="D1120" s="662" t="s">
        <v>2995</v>
      </c>
      <c r="E1120" s="662" t="s">
        <v>2996</v>
      </c>
      <c r="F1120" s="662" t="s">
        <v>2997</v>
      </c>
      <c r="G1120" s="662">
        <v>35</v>
      </c>
      <c r="H1120" s="662">
        <v>25.1</v>
      </c>
      <c r="I1120" s="662">
        <v>135</v>
      </c>
      <c r="J1120" s="662">
        <v>5.2</v>
      </c>
      <c r="K1120" s="662">
        <v>223</v>
      </c>
      <c r="L1120" s="662" t="s">
        <v>22</v>
      </c>
      <c r="M1120" s="662" t="s">
        <v>22</v>
      </c>
      <c r="N1120" s="662" t="s">
        <v>2998</v>
      </c>
      <c r="O1120" s="662" t="s">
        <v>22</v>
      </c>
      <c r="P1120" s="662" t="s">
        <v>22</v>
      </c>
      <c r="Q1120" s="667">
        <f t="shared" si="199"/>
        <v>35.418332999999997</v>
      </c>
      <c r="R1120" s="667">
        <f t="shared" si="200"/>
        <v>135.08666700000001</v>
      </c>
      <c r="T1120" s="668" t="s">
        <v>4605</v>
      </c>
      <c r="U1120" s="668" t="s">
        <v>22</v>
      </c>
      <c r="V1120" s="668" t="s">
        <v>22</v>
      </c>
      <c r="W1120" s="668" t="s">
        <v>22</v>
      </c>
      <c r="X1120" s="668" t="s">
        <v>22</v>
      </c>
      <c r="Y1120" s="668" t="s">
        <v>22</v>
      </c>
      <c r="Z1120" s="668" t="s">
        <v>22</v>
      </c>
      <c r="AB1120" s="662" t="str">
        <f t="shared" si="190"/>
        <v>平25.5.29</v>
      </c>
      <c r="AC1120" s="662" t="str">
        <f t="shared" si="191"/>
        <v>平25.5.29</v>
      </c>
      <c r="AD1120" s="662" t="str">
        <f t="shared" si="194"/>
        <v>平</v>
      </c>
      <c r="AE1120" s="662" t="str">
        <f t="shared" si="192"/>
        <v>平25.5.29</v>
      </c>
      <c r="AF1120" s="662" t="str">
        <f t="shared" si="195"/>
        <v>平25.5.29</v>
      </c>
      <c r="AG1120" s="662" t="str">
        <f t="shared" si="196"/>
        <v/>
      </c>
      <c r="AH1120" s="662">
        <f t="shared" si="193"/>
        <v>8</v>
      </c>
      <c r="AI1120" s="662" t="str">
        <f t="shared" si="197"/>
        <v>61</v>
      </c>
      <c r="AJ1120" s="662" t="str">
        <f t="shared" si="198"/>
        <v>61_坂浦</v>
      </c>
      <c r="AK1120" s="693" t="str">
        <f>IFERROR(VLOOKUP(AJ1120,観測点コードリスト!$L$2:$N$1665,3,FALSE),"")</f>
        <v>1641</v>
      </c>
    </row>
    <row r="1121" spans="1:37" ht="18.75" customHeight="1">
      <c r="A1121" s="662" t="s">
        <v>2984</v>
      </c>
      <c r="B1121" s="662">
        <v>61111</v>
      </c>
      <c r="C1121" s="662" t="s">
        <v>23</v>
      </c>
      <c r="D1121" s="662" t="s">
        <v>2999</v>
      </c>
      <c r="E1121" s="662" t="s">
        <v>3000</v>
      </c>
      <c r="F1121" s="662" t="s">
        <v>3001</v>
      </c>
      <c r="G1121" s="662">
        <v>35</v>
      </c>
      <c r="H1121" s="662">
        <v>27</v>
      </c>
      <c r="I1121" s="662">
        <v>135</v>
      </c>
      <c r="J1121" s="662">
        <v>19</v>
      </c>
      <c r="K1121" s="662">
        <v>2</v>
      </c>
      <c r="L1121" s="662">
        <v>41.6</v>
      </c>
      <c r="M1121" s="662" t="s">
        <v>22</v>
      </c>
      <c r="N1121" s="662" t="s">
        <v>2380</v>
      </c>
      <c r="O1121" s="662">
        <v>61905</v>
      </c>
      <c r="P1121" s="662" t="s">
        <v>22</v>
      </c>
      <c r="Q1121" s="667">
        <f t="shared" si="199"/>
        <v>35.450000000000003</v>
      </c>
      <c r="R1121" s="667">
        <f t="shared" si="200"/>
        <v>135.316667</v>
      </c>
      <c r="T1121" s="668" t="s">
        <v>4605</v>
      </c>
      <c r="U1121" s="668" t="s">
        <v>4605</v>
      </c>
      <c r="V1121" s="668" t="s">
        <v>4605</v>
      </c>
      <c r="W1121" s="668" t="s">
        <v>22</v>
      </c>
      <c r="X1121" s="668" t="s">
        <v>22</v>
      </c>
      <c r="Y1121" s="668" t="s">
        <v>4605</v>
      </c>
      <c r="Z1121" s="668" t="s">
        <v>22</v>
      </c>
      <c r="AB1121" s="662" t="str">
        <f t="shared" si="190"/>
        <v>昭49.11.1</v>
      </c>
      <c r="AC1121" s="662" t="str">
        <f t="shared" si="191"/>
        <v>昭50.3.26</v>
      </c>
      <c r="AD1121" s="662" t="str">
        <f t="shared" si="194"/>
        <v>#</v>
      </c>
      <c r="AE1121" s="662" t="str">
        <f t="shared" si="192"/>
        <v>昭50.3.26</v>
      </c>
      <c r="AF1121" s="662" t="str">
        <f t="shared" si="195"/>
        <v>昭50.3.26</v>
      </c>
      <c r="AG1121" s="662" t="str">
        <f t="shared" si="196"/>
        <v/>
      </c>
      <c r="AH1121" s="662">
        <f t="shared" si="193"/>
        <v>8</v>
      </c>
      <c r="AI1121" s="662" t="str">
        <f t="shared" si="197"/>
        <v>61</v>
      </c>
      <c r="AJ1121" s="662" t="str">
        <f t="shared" si="198"/>
        <v>61_舞鶴</v>
      </c>
      <c r="AK1121" s="693" t="str">
        <f>IFERROR(VLOOKUP(AJ1121,観測点コードリスト!$L$2:$N$1665,3,FALSE),"")</f>
        <v>47750</v>
      </c>
    </row>
    <row r="1122" spans="1:37" hidden="1">
      <c r="A1122" s="662" t="s">
        <v>2984</v>
      </c>
      <c r="B1122" s="662">
        <v>61151</v>
      </c>
      <c r="C1122" s="662" t="s">
        <v>72</v>
      </c>
      <c r="D1122" s="662" t="s">
        <v>3002</v>
      </c>
      <c r="E1122" s="662" t="s">
        <v>3003</v>
      </c>
      <c r="F1122" s="662" t="s">
        <v>3004</v>
      </c>
      <c r="G1122" s="662">
        <v>35</v>
      </c>
      <c r="H1122" s="662">
        <v>22.9</v>
      </c>
      <c r="I1122" s="662">
        <v>135</v>
      </c>
      <c r="J1122" s="662">
        <v>27.2</v>
      </c>
      <c r="K1122" s="662">
        <v>175</v>
      </c>
      <c r="L1122" s="662" t="s">
        <v>22</v>
      </c>
      <c r="M1122" s="662" t="s">
        <v>22</v>
      </c>
      <c r="N1122" s="662" t="s">
        <v>1829</v>
      </c>
      <c r="O1122" s="662" t="s">
        <v>22</v>
      </c>
      <c r="P1122" s="662" t="s">
        <v>22</v>
      </c>
      <c r="Q1122" s="667">
        <f t="shared" si="199"/>
        <v>35.381667</v>
      </c>
      <c r="R1122" s="667">
        <f t="shared" si="200"/>
        <v>135.45333299999999</v>
      </c>
      <c r="T1122" s="668" t="s">
        <v>4605</v>
      </c>
      <c r="U1122" s="668" t="s">
        <v>22</v>
      </c>
      <c r="V1122" s="668" t="s">
        <v>22</v>
      </c>
      <c r="W1122" s="668" t="s">
        <v>22</v>
      </c>
      <c r="X1122" s="668" t="s">
        <v>22</v>
      </c>
      <c r="Y1122" s="668" t="s">
        <v>22</v>
      </c>
      <c r="Z1122" s="668" t="s">
        <v>22</v>
      </c>
      <c r="AB1122" s="662" t="str">
        <f t="shared" si="190"/>
        <v>昭52.6.28</v>
      </c>
      <c r="AC1122" s="662" t="str">
        <f t="shared" si="191"/>
        <v>昭52.6.28</v>
      </c>
      <c r="AD1122" s="662" t="str">
        <f t="shared" si="194"/>
        <v>昭</v>
      </c>
      <c r="AE1122" s="662" t="str">
        <f t="shared" si="192"/>
        <v>昭52.6.28</v>
      </c>
      <c r="AF1122" s="662" t="str">
        <f t="shared" si="195"/>
        <v>昭52.6.28</v>
      </c>
      <c r="AG1122" s="662" t="str">
        <f t="shared" si="196"/>
        <v/>
      </c>
      <c r="AH1122" s="662">
        <f t="shared" si="193"/>
        <v>8</v>
      </c>
      <c r="AI1122" s="662" t="str">
        <f t="shared" si="197"/>
        <v>61</v>
      </c>
      <c r="AJ1122" s="662" t="str">
        <f t="shared" si="198"/>
        <v>61_睦寄</v>
      </c>
      <c r="AK1122" s="693" t="str">
        <f>IFERROR(VLOOKUP(AJ1122,観測点コードリスト!$L$2:$N$1665,3,FALSE),"")</f>
        <v>1160</v>
      </c>
    </row>
    <row r="1123" spans="1:37">
      <c r="A1123" s="662" t="s">
        <v>2984</v>
      </c>
      <c r="B1123" s="662">
        <v>61187</v>
      </c>
      <c r="C1123" s="662" t="s">
        <v>17</v>
      </c>
      <c r="D1123" s="662" t="s">
        <v>3005</v>
      </c>
      <c r="E1123" s="662" t="s">
        <v>3006</v>
      </c>
      <c r="F1123" s="662" t="s">
        <v>3007</v>
      </c>
      <c r="G1123" s="662">
        <v>35</v>
      </c>
      <c r="H1123" s="662">
        <v>18.7</v>
      </c>
      <c r="I1123" s="662">
        <v>135</v>
      </c>
      <c r="J1123" s="662">
        <v>6.8</v>
      </c>
      <c r="K1123" s="662">
        <v>17</v>
      </c>
      <c r="L1123" s="662">
        <v>9.6</v>
      </c>
      <c r="M1123" s="662">
        <v>1.5</v>
      </c>
      <c r="N1123" s="662" t="s">
        <v>2400</v>
      </c>
      <c r="O1123" s="662" t="s">
        <v>22</v>
      </c>
      <c r="P1123" s="662" t="s">
        <v>22</v>
      </c>
      <c r="Q1123" s="667">
        <f t="shared" si="199"/>
        <v>35.311667</v>
      </c>
      <c r="R1123" s="667">
        <f t="shared" si="200"/>
        <v>135.11333300000001</v>
      </c>
      <c r="T1123" s="668" t="s">
        <v>4605</v>
      </c>
      <c r="U1123" s="668" t="s">
        <v>4605</v>
      </c>
      <c r="V1123" s="668" t="s">
        <v>4605</v>
      </c>
      <c r="W1123" s="668" t="s">
        <v>22</v>
      </c>
      <c r="X1123" s="668" t="s">
        <v>22</v>
      </c>
      <c r="Y1123" s="668" t="s">
        <v>22</v>
      </c>
      <c r="Z1123" s="668" t="s">
        <v>22</v>
      </c>
      <c r="AB1123" s="662" t="str">
        <f t="shared" si="190"/>
        <v>平17.12.8</v>
      </c>
      <c r="AC1123" s="662" t="str">
        <f t="shared" si="191"/>
        <v>平17.12.8</v>
      </c>
      <c r="AD1123" s="662" t="str">
        <f t="shared" si="194"/>
        <v>平</v>
      </c>
      <c r="AE1123" s="662" t="str">
        <f t="shared" si="192"/>
        <v>平17.12.8</v>
      </c>
      <c r="AF1123" s="662" t="str">
        <f t="shared" si="195"/>
        <v>平17.12.8</v>
      </c>
      <c r="AG1123" s="662" t="str">
        <f t="shared" si="196"/>
        <v/>
      </c>
      <c r="AH1123" s="662">
        <f t="shared" si="193"/>
        <v>8</v>
      </c>
      <c r="AI1123" s="662" t="str">
        <f t="shared" si="197"/>
        <v>61</v>
      </c>
      <c r="AJ1123" s="662" t="str">
        <f t="shared" si="198"/>
        <v>61_福知山</v>
      </c>
      <c r="AK1123" s="693" t="str">
        <f>IFERROR(VLOOKUP(AJ1123,観測点コードリスト!$L$2:$N$1665,3,FALSE),"")</f>
        <v>0593</v>
      </c>
    </row>
    <row r="1124" spans="1:37" hidden="1">
      <c r="A1124" s="662" t="s">
        <v>2984</v>
      </c>
      <c r="B1124" s="662">
        <v>61192</v>
      </c>
      <c r="C1124" s="662" t="s">
        <v>72</v>
      </c>
      <c r="D1124" s="662" t="s">
        <v>3008</v>
      </c>
      <c r="E1124" s="662" t="s">
        <v>3009</v>
      </c>
      <c r="F1124" s="662" t="s">
        <v>3010</v>
      </c>
      <c r="G1124" s="662">
        <v>35</v>
      </c>
      <c r="H1124" s="662">
        <v>13</v>
      </c>
      <c r="I1124" s="662">
        <v>135</v>
      </c>
      <c r="J1124" s="662">
        <v>13.9</v>
      </c>
      <c r="K1124" s="662">
        <v>105</v>
      </c>
      <c r="L1124" s="662" t="s">
        <v>22</v>
      </c>
      <c r="M1124" s="662" t="s">
        <v>22</v>
      </c>
      <c r="N1124" s="662" t="s">
        <v>3011</v>
      </c>
      <c r="O1124" s="662" t="s">
        <v>22</v>
      </c>
      <c r="P1124" s="662" t="s">
        <v>22</v>
      </c>
      <c r="Q1124" s="667">
        <f t="shared" si="199"/>
        <v>35.216667000000001</v>
      </c>
      <c r="R1124" s="667">
        <f t="shared" si="200"/>
        <v>135.23166699999999</v>
      </c>
      <c r="T1124" s="668" t="s">
        <v>4605</v>
      </c>
      <c r="U1124" s="668" t="s">
        <v>22</v>
      </c>
      <c r="V1124" s="668" t="s">
        <v>22</v>
      </c>
      <c r="W1124" s="668" t="s">
        <v>22</v>
      </c>
      <c r="X1124" s="668" t="s">
        <v>22</v>
      </c>
      <c r="Y1124" s="668" t="s">
        <v>22</v>
      </c>
      <c r="Z1124" s="668" t="s">
        <v>22</v>
      </c>
      <c r="AB1124" s="662" t="str">
        <f t="shared" si="190"/>
        <v>昭57.6.2</v>
      </c>
      <c r="AC1124" s="662" t="str">
        <f t="shared" si="191"/>
        <v>昭57.6.2</v>
      </c>
      <c r="AD1124" s="662" t="str">
        <f t="shared" si="194"/>
        <v>昭</v>
      </c>
      <c r="AE1124" s="662" t="str">
        <f t="shared" si="192"/>
        <v>昭57.6.2</v>
      </c>
      <c r="AF1124" s="662" t="str">
        <f t="shared" si="195"/>
        <v>昭57.6.2</v>
      </c>
      <c r="AG1124" s="662" t="str">
        <f t="shared" si="196"/>
        <v/>
      </c>
      <c r="AH1124" s="662">
        <f t="shared" si="193"/>
        <v>7</v>
      </c>
      <c r="AI1124" s="662" t="str">
        <f t="shared" si="197"/>
        <v>61</v>
      </c>
      <c r="AJ1124" s="662" t="str">
        <f t="shared" si="198"/>
        <v>61_三和</v>
      </c>
      <c r="AK1124" s="693" t="str">
        <f>IFERROR(VLOOKUP(AJ1124,観測点コードリスト!$L$2:$N$1665,3,FALSE),"")</f>
        <v>1383</v>
      </c>
    </row>
    <row r="1125" spans="1:37" hidden="1">
      <c r="A1125" s="662" t="s">
        <v>2984</v>
      </c>
      <c r="B1125" s="662">
        <v>61196</v>
      </c>
      <c r="C1125" s="662" t="s">
        <v>72</v>
      </c>
      <c r="D1125" s="662" t="s">
        <v>3012</v>
      </c>
      <c r="E1125" s="662" t="s">
        <v>3013</v>
      </c>
      <c r="F1125" s="662" t="s">
        <v>3014</v>
      </c>
      <c r="G1125" s="662">
        <v>35</v>
      </c>
      <c r="H1125" s="662">
        <v>17.8</v>
      </c>
      <c r="I1125" s="662">
        <v>135</v>
      </c>
      <c r="J1125" s="662">
        <v>18.899999999999999</v>
      </c>
      <c r="K1125" s="662">
        <v>87</v>
      </c>
      <c r="L1125" s="662" t="s">
        <v>22</v>
      </c>
      <c r="M1125" s="662" t="s">
        <v>22</v>
      </c>
      <c r="N1125" s="662" t="s">
        <v>3015</v>
      </c>
      <c r="O1125" s="662" t="s">
        <v>22</v>
      </c>
      <c r="P1125" s="662" t="s">
        <v>22</v>
      </c>
      <c r="Q1125" s="667">
        <f t="shared" si="199"/>
        <v>35.296666999999999</v>
      </c>
      <c r="R1125" s="667">
        <f t="shared" si="200"/>
        <v>135.315</v>
      </c>
      <c r="T1125" s="668" t="s">
        <v>4605</v>
      </c>
      <c r="U1125" s="668" t="s">
        <v>22</v>
      </c>
      <c r="V1125" s="668" t="s">
        <v>22</v>
      </c>
      <c r="W1125" s="668" t="s">
        <v>22</v>
      </c>
      <c r="X1125" s="668" t="s">
        <v>22</v>
      </c>
      <c r="Y1125" s="668" t="s">
        <v>22</v>
      </c>
      <c r="Z1125" s="668" t="s">
        <v>22</v>
      </c>
      <c r="AB1125" s="692" t="str">
        <f t="shared" si="190"/>
        <v>令3.3.4</v>
      </c>
      <c r="AC1125" s="692" t="str">
        <f t="shared" si="191"/>
        <v>令3.3.4</v>
      </c>
      <c r="AD1125" s="662" t="str">
        <f t="shared" si="194"/>
        <v>令</v>
      </c>
      <c r="AE1125" s="662" t="str">
        <f t="shared" si="192"/>
        <v>令3.3.4</v>
      </c>
      <c r="AF1125" s="662" t="str">
        <f t="shared" si="195"/>
        <v>令3.3.4</v>
      </c>
      <c r="AG1125" s="662" t="str">
        <f t="shared" si="196"/>
        <v/>
      </c>
      <c r="AH1125" s="662">
        <f t="shared" si="193"/>
        <v>6</v>
      </c>
      <c r="AI1125" s="662" t="str">
        <f t="shared" si="197"/>
        <v>61</v>
      </c>
      <c r="AJ1125" s="662" t="str">
        <f t="shared" si="198"/>
        <v>61_綾部山家</v>
      </c>
      <c r="AK1125" s="696">
        <v>1671</v>
      </c>
    </row>
    <row r="1126" spans="1:37" hidden="1">
      <c r="A1126" s="662" t="s">
        <v>2984</v>
      </c>
      <c r="B1126" s="662">
        <v>61201</v>
      </c>
      <c r="C1126" s="662" t="s">
        <v>72</v>
      </c>
      <c r="D1126" s="662" t="s">
        <v>3016</v>
      </c>
      <c r="E1126" s="662" t="s">
        <v>1063</v>
      </c>
      <c r="F1126" s="662" t="s">
        <v>3017</v>
      </c>
      <c r="G1126" s="662">
        <v>35</v>
      </c>
      <c r="H1126" s="662">
        <v>15.6</v>
      </c>
      <c r="I1126" s="662">
        <v>135</v>
      </c>
      <c r="J1126" s="662">
        <v>23.7</v>
      </c>
      <c r="K1126" s="662">
        <v>95</v>
      </c>
      <c r="L1126" s="662" t="s">
        <v>22</v>
      </c>
      <c r="M1126" s="662" t="s">
        <v>22</v>
      </c>
      <c r="N1126" s="662" t="s">
        <v>3018</v>
      </c>
      <c r="O1126" s="662" t="s">
        <v>22</v>
      </c>
      <c r="P1126" s="662" t="s">
        <v>22</v>
      </c>
      <c r="Q1126" s="667">
        <f t="shared" si="199"/>
        <v>35.26</v>
      </c>
      <c r="R1126" s="667">
        <f t="shared" si="200"/>
        <v>135.39500000000001</v>
      </c>
      <c r="T1126" s="668" t="s">
        <v>4605</v>
      </c>
      <c r="U1126" s="668" t="s">
        <v>22</v>
      </c>
      <c r="V1126" s="668" t="s">
        <v>22</v>
      </c>
      <c r="W1126" s="668" t="s">
        <v>22</v>
      </c>
      <c r="X1126" s="668" t="s">
        <v>22</v>
      </c>
      <c r="Y1126" s="668" t="s">
        <v>22</v>
      </c>
      <c r="Z1126" s="668" t="s">
        <v>22</v>
      </c>
      <c r="AB1126" s="662" t="str">
        <f t="shared" si="190"/>
        <v>昭50.5.2</v>
      </c>
      <c r="AC1126" s="662" t="str">
        <f t="shared" si="191"/>
        <v>昭50.5.2</v>
      </c>
      <c r="AD1126" s="662" t="str">
        <f t="shared" si="194"/>
        <v>昭</v>
      </c>
      <c r="AE1126" s="662" t="str">
        <f t="shared" si="192"/>
        <v>昭50.5.2</v>
      </c>
      <c r="AF1126" s="662" t="str">
        <f t="shared" si="195"/>
        <v>昭50.5.2</v>
      </c>
      <c r="AG1126" s="662" t="str">
        <f t="shared" si="196"/>
        <v/>
      </c>
      <c r="AH1126" s="662">
        <f t="shared" si="193"/>
        <v>7</v>
      </c>
      <c r="AI1126" s="662" t="str">
        <f t="shared" si="197"/>
        <v>61</v>
      </c>
      <c r="AJ1126" s="662" t="str">
        <f t="shared" si="198"/>
        <v>61_本庄</v>
      </c>
      <c r="AK1126" s="693" t="str">
        <f>IFERROR(VLOOKUP(AJ1126,観測点コードリスト!$L$2:$N$1665,3,FALSE),"")</f>
        <v>0966</v>
      </c>
    </row>
    <row r="1127" spans="1:37">
      <c r="A1127" s="662" t="s">
        <v>2984</v>
      </c>
      <c r="B1127" s="662">
        <v>61206</v>
      </c>
      <c r="C1127" s="662" t="s">
        <v>17</v>
      </c>
      <c r="D1127" s="662" t="s">
        <v>2910</v>
      </c>
      <c r="E1127" s="662" t="s">
        <v>2911</v>
      </c>
      <c r="F1127" s="662" t="s">
        <v>3019</v>
      </c>
      <c r="G1127" s="662">
        <v>35</v>
      </c>
      <c r="H1127" s="662">
        <v>16.5</v>
      </c>
      <c r="I1127" s="662">
        <v>135</v>
      </c>
      <c r="J1127" s="662">
        <v>33</v>
      </c>
      <c r="K1127" s="662">
        <v>200</v>
      </c>
      <c r="L1127" s="662">
        <v>10</v>
      </c>
      <c r="M1127" s="662">
        <v>1.5</v>
      </c>
      <c r="N1127" s="662" t="s">
        <v>2820</v>
      </c>
      <c r="O1127" s="662">
        <v>61910</v>
      </c>
      <c r="P1127" s="662" t="s">
        <v>40</v>
      </c>
      <c r="Q1127" s="667">
        <f t="shared" si="199"/>
        <v>35.274999999999999</v>
      </c>
      <c r="R1127" s="667">
        <f t="shared" si="200"/>
        <v>135.55000000000001</v>
      </c>
      <c r="T1127" s="668" t="s">
        <v>4605</v>
      </c>
      <c r="U1127" s="668" t="s">
        <v>4605</v>
      </c>
      <c r="V1127" s="668" t="s">
        <v>4605</v>
      </c>
      <c r="W1127" s="668" t="s">
        <v>22</v>
      </c>
      <c r="X1127" s="668" t="s">
        <v>22</v>
      </c>
      <c r="Y1127" s="668" t="s">
        <v>22</v>
      </c>
      <c r="Z1127" s="668" t="s">
        <v>22</v>
      </c>
      <c r="AB1127" s="662" t="str">
        <f t="shared" si="190"/>
        <v>昭53.11.15</v>
      </c>
      <c r="AC1127" s="662" t="str">
        <f t="shared" si="191"/>
        <v>昭53.11.15</v>
      </c>
      <c r="AD1127" s="662" t="str">
        <f t="shared" si="194"/>
        <v>昭</v>
      </c>
      <c r="AE1127" s="662" t="str">
        <f t="shared" si="192"/>
        <v>昭53.11.15</v>
      </c>
      <c r="AF1127" s="662" t="str">
        <f t="shared" si="195"/>
        <v>昭53.11.15</v>
      </c>
      <c r="AG1127" s="662" t="str">
        <f t="shared" si="196"/>
        <v/>
      </c>
      <c r="AH1127" s="662">
        <f t="shared" si="193"/>
        <v>9</v>
      </c>
      <c r="AI1127" s="662" t="str">
        <f t="shared" si="197"/>
        <v>61</v>
      </c>
      <c r="AJ1127" s="662" t="str">
        <f t="shared" si="198"/>
        <v>61_美山</v>
      </c>
      <c r="AK1127" s="693" t="str">
        <f>IFERROR(VLOOKUP(AJ1127,観測点コードリスト!$L$2:$N$1665,3,FALSE),"")</f>
        <v>1303</v>
      </c>
    </row>
    <row r="1128" spans="1:37" hidden="1">
      <c r="A1128" s="662" t="s">
        <v>2984</v>
      </c>
      <c r="B1128" s="662">
        <v>61241</v>
      </c>
      <c r="C1128" s="662" t="s">
        <v>72</v>
      </c>
      <c r="D1128" s="662" t="s">
        <v>3020</v>
      </c>
      <c r="E1128" s="662" t="s">
        <v>3021</v>
      </c>
      <c r="F1128" s="662" t="s">
        <v>3022</v>
      </c>
      <c r="G1128" s="662">
        <v>35</v>
      </c>
      <c r="H1128" s="662">
        <v>10.6</v>
      </c>
      <c r="I1128" s="662">
        <v>135</v>
      </c>
      <c r="J1128" s="662">
        <v>25.2</v>
      </c>
      <c r="K1128" s="662">
        <v>150</v>
      </c>
      <c r="L1128" s="662" t="s">
        <v>22</v>
      </c>
      <c r="M1128" s="662" t="s">
        <v>22</v>
      </c>
      <c r="N1128" s="662" t="s">
        <v>3023</v>
      </c>
      <c r="O1128" s="662" t="s">
        <v>22</v>
      </c>
      <c r="P1128" s="662" t="s">
        <v>22</v>
      </c>
      <c r="Q1128" s="667">
        <f t="shared" si="199"/>
        <v>35.176667000000002</v>
      </c>
      <c r="R1128" s="667">
        <f t="shared" si="200"/>
        <v>135.41999999999999</v>
      </c>
      <c r="T1128" s="668" t="s">
        <v>4605</v>
      </c>
      <c r="U1128" s="668" t="s">
        <v>22</v>
      </c>
      <c r="V1128" s="668" t="s">
        <v>22</v>
      </c>
      <c r="W1128" s="668" t="s">
        <v>22</v>
      </c>
      <c r="X1128" s="668" t="s">
        <v>22</v>
      </c>
      <c r="Y1128" s="668" t="s">
        <v>22</v>
      </c>
      <c r="Z1128" s="668" t="s">
        <v>22</v>
      </c>
      <c r="AB1128" s="662" t="str">
        <f t="shared" si="190"/>
        <v>昭57.5.26</v>
      </c>
      <c r="AC1128" s="662" t="str">
        <f t="shared" si="191"/>
        <v>昭57.5.26</v>
      </c>
      <c r="AD1128" s="662" t="str">
        <f t="shared" si="194"/>
        <v>昭</v>
      </c>
      <c r="AE1128" s="662" t="str">
        <f t="shared" si="192"/>
        <v>昭57.5.26</v>
      </c>
      <c r="AF1128" s="662" t="str">
        <f t="shared" si="195"/>
        <v>昭57.5.26</v>
      </c>
      <c r="AG1128" s="662" t="str">
        <f t="shared" si="196"/>
        <v/>
      </c>
      <c r="AH1128" s="662">
        <f t="shared" si="193"/>
        <v>8</v>
      </c>
      <c r="AI1128" s="662" t="str">
        <f t="shared" si="197"/>
        <v>61</v>
      </c>
      <c r="AJ1128" s="662" t="str">
        <f t="shared" si="198"/>
        <v>61_須知</v>
      </c>
      <c r="AK1128" s="693" t="str">
        <f>IFERROR(VLOOKUP(AJ1128,観測点コードリスト!$L$2:$N$1665,3,FALSE),"")</f>
        <v>1378</v>
      </c>
    </row>
    <row r="1129" spans="1:37">
      <c r="A1129" s="662" t="s">
        <v>2984</v>
      </c>
      <c r="B1129" s="662">
        <v>61242</v>
      </c>
      <c r="C1129" s="662" t="s">
        <v>17</v>
      </c>
      <c r="D1129" s="662" t="s">
        <v>3024</v>
      </c>
      <c r="E1129" s="662" t="s">
        <v>3025</v>
      </c>
      <c r="F1129" s="662" t="s">
        <v>3026</v>
      </c>
      <c r="G1129" s="662">
        <v>35</v>
      </c>
      <c r="H1129" s="662">
        <v>6.5</v>
      </c>
      <c r="I1129" s="662">
        <v>135</v>
      </c>
      <c r="J1129" s="662">
        <v>27.3</v>
      </c>
      <c r="K1129" s="662">
        <v>134</v>
      </c>
      <c r="L1129" s="662">
        <v>9.3000000000000007</v>
      </c>
      <c r="M1129" s="662">
        <v>1.5</v>
      </c>
      <c r="N1129" s="662" t="s">
        <v>3027</v>
      </c>
      <c r="O1129" s="662" t="s">
        <v>22</v>
      </c>
      <c r="P1129" s="662" t="s">
        <v>40</v>
      </c>
      <c r="Q1129" s="667">
        <f t="shared" si="199"/>
        <v>35.108333000000002</v>
      </c>
      <c r="R1129" s="667">
        <f t="shared" si="200"/>
        <v>135.45500000000001</v>
      </c>
      <c r="T1129" s="668" t="s">
        <v>4605</v>
      </c>
      <c r="U1129" s="668" t="s">
        <v>4605</v>
      </c>
      <c r="V1129" s="668" t="s">
        <v>4605</v>
      </c>
      <c r="W1129" s="668" t="s">
        <v>22</v>
      </c>
      <c r="X1129" s="668" t="s">
        <v>22</v>
      </c>
      <c r="Y1129" s="668" t="s">
        <v>22</v>
      </c>
      <c r="Z1129" s="668" t="s">
        <v>22</v>
      </c>
      <c r="AB1129" s="662" t="str">
        <f t="shared" si="190"/>
        <v>平14.3.6</v>
      </c>
      <c r="AC1129" s="662" t="str">
        <f t="shared" si="191"/>
        <v>平14.3.6</v>
      </c>
      <c r="AD1129" s="662" t="str">
        <f t="shared" si="194"/>
        <v>平</v>
      </c>
      <c r="AE1129" s="662" t="str">
        <f t="shared" si="192"/>
        <v>平14.3.6</v>
      </c>
      <c r="AF1129" s="662" t="str">
        <f t="shared" si="195"/>
        <v>平14.3.6</v>
      </c>
      <c r="AG1129" s="662" t="str">
        <f t="shared" si="196"/>
        <v/>
      </c>
      <c r="AH1129" s="662">
        <f t="shared" si="193"/>
        <v>7</v>
      </c>
      <c r="AI1129" s="662" t="str">
        <f t="shared" si="197"/>
        <v>61</v>
      </c>
      <c r="AJ1129" s="662" t="str">
        <f t="shared" si="198"/>
        <v>61_園部</v>
      </c>
      <c r="AK1129" s="693" t="str">
        <f>IFERROR(VLOOKUP(AJ1129,観測点コードリスト!$L$2:$N$1665,3,FALSE),"")</f>
        <v>0596</v>
      </c>
    </row>
    <row r="1130" spans="1:37" ht="18.75" hidden="1" customHeight="1">
      <c r="A1130" s="662" t="s">
        <v>2984</v>
      </c>
      <c r="B1130" s="662">
        <v>61251</v>
      </c>
      <c r="C1130" s="662" t="s">
        <v>72</v>
      </c>
      <c r="D1130" s="662" t="s">
        <v>3028</v>
      </c>
      <c r="E1130" s="662" t="s">
        <v>3029</v>
      </c>
      <c r="F1130" s="662" t="s">
        <v>3030</v>
      </c>
      <c r="G1130" s="662">
        <v>35</v>
      </c>
      <c r="H1130" s="662">
        <v>10.9</v>
      </c>
      <c r="I1130" s="662">
        <v>135</v>
      </c>
      <c r="J1130" s="662">
        <v>39.700000000000003</v>
      </c>
      <c r="K1130" s="662">
        <v>260</v>
      </c>
      <c r="L1130" s="662" t="s">
        <v>22</v>
      </c>
      <c r="M1130" s="662" t="s">
        <v>22</v>
      </c>
      <c r="N1130" s="662" t="s">
        <v>3031</v>
      </c>
      <c r="O1130" s="662" t="s">
        <v>22</v>
      </c>
      <c r="P1130" s="662" t="s">
        <v>22</v>
      </c>
      <c r="Q1130" s="667">
        <f t="shared" si="199"/>
        <v>35.181666999999997</v>
      </c>
      <c r="R1130" s="667">
        <f t="shared" si="200"/>
        <v>135.66166699999999</v>
      </c>
      <c r="T1130" s="668" t="s">
        <v>4605</v>
      </c>
      <c r="U1130" s="668" t="s">
        <v>22</v>
      </c>
      <c r="V1130" s="668" t="s">
        <v>22</v>
      </c>
      <c r="W1130" s="668" t="s">
        <v>22</v>
      </c>
      <c r="X1130" s="668" t="s">
        <v>22</v>
      </c>
      <c r="Y1130" s="668" t="s">
        <v>22</v>
      </c>
      <c r="Z1130" s="668" t="s">
        <v>22</v>
      </c>
      <c r="AB1130" s="662" t="str">
        <f t="shared" si="190"/>
        <v>昭50.4.24</v>
      </c>
      <c r="AC1130" s="662" t="str">
        <f t="shared" si="191"/>
        <v>昭50.4.24</v>
      </c>
      <c r="AD1130" s="662" t="str">
        <f t="shared" si="194"/>
        <v>昭</v>
      </c>
      <c r="AE1130" s="662" t="str">
        <f t="shared" si="192"/>
        <v>昭50.4.24</v>
      </c>
      <c r="AF1130" s="662" t="str">
        <f t="shared" si="195"/>
        <v>昭50.4.24</v>
      </c>
      <c r="AG1130" s="662" t="str">
        <f t="shared" si="196"/>
        <v/>
      </c>
      <c r="AH1130" s="662">
        <f t="shared" si="193"/>
        <v>8</v>
      </c>
      <c r="AI1130" s="662" t="str">
        <f t="shared" si="197"/>
        <v>61</v>
      </c>
      <c r="AJ1130" s="662" t="str">
        <f t="shared" si="198"/>
        <v>61_京北</v>
      </c>
      <c r="AK1130" s="693" t="str">
        <f>IFERROR(VLOOKUP(AJ1130,観測点コードリスト!$L$2:$N$1665,3,FALSE),"")</f>
        <v>0928</v>
      </c>
    </row>
    <row r="1131" spans="1:37" hidden="1">
      <c r="A1131" s="662" t="s">
        <v>2984</v>
      </c>
      <c r="B1131" s="662">
        <v>61286</v>
      </c>
      <c r="C1131" s="662" t="s">
        <v>23</v>
      </c>
      <c r="D1131" s="662" t="s">
        <v>2984</v>
      </c>
      <c r="E1131" s="662" t="s">
        <v>3032</v>
      </c>
      <c r="F1131" s="662" t="s">
        <v>3033</v>
      </c>
      <c r="G1131" s="662">
        <v>35</v>
      </c>
      <c r="H1131" s="662">
        <v>0.8</v>
      </c>
      <c r="I1131" s="662">
        <v>135</v>
      </c>
      <c r="J1131" s="662">
        <v>43.9</v>
      </c>
      <c r="K1131" s="662">
        <v>41</v>
      </c>
      <c r="L1131" s="662" t="s">
        <v>22</v>
      </c>
      <c r="M1131" s="662" t="s">
        <v>22</v>
      </c>
      <c r="N1131" s="662" t="s">
        <v>3034</v>
      </c>
      <c r="O1131" s="662">
        <v>61915</v>
      </c>
      <c r="P1131" s="662" t="s">
        <v>260</v>
      </c>
      <c r="Q1131" s="667">
        <f t="shared" si="199"/>
        <v>35.013333000000003</v>
      </c>
      <c r="R1131" s="667">
        <f t="shared" si="200"/>
        <v>135.73166699999999</v>
      </c>
      <c r="T1131" s="668" t="s">
        <v>4605</v>
      </c>
      <c r="U1131" s="668" t="s">
        <v>4605</v>
      </c>
      <c r="V1131" s="668" t="s">
        <v>22</v>
      </c>
      <c r="W1131" s="668" t="s">
        <v>4605</v>
      </c>
      <c r="X1131" s="668" t="s">
        <v>22</v>
      </c>
      <c r="Y1131" s="668" t="s">
        <v>4605</v>
      </c>
      <c r="Z1131" s="668" t="s">
        <v>22</v>
      </c>
      <c r="AB1131" s="662" t="str">
        <f t="shared" si="190"/>
        <v>平20.3.27</v>
      </c>
      <c r="AC1131" s="662" t="str">
        <f t="shared" si="191"/>
        <v>平20.3.27</v>
      </c>
      <c r="AD1131" s="662" t="str">
        <f t="shared" si="194"/>
        <v>平</v>
      </c>
      <c r="AE1131" s="662" t="str">
        <f t="shared" si="192"/>
        <v>平20.3.27</v>
      </c>
      <c r="AF1131" s="662" t="str">
        <f t="shared" si="195"/>
        <v>平20.3.27</v>
      </c>
      <c r="AG1131" s="662" t="str">
        <f t="shared" si="196"/>
        <v/>
      </c>
      <c r="AH1131" s="662">
        <f t="shared" si="193"/>
        <v>8</v>
      </c>
      <c r="AI1131" s="662" t="str">
        <f t="shared" si="197"/>
        <v>61</v>
      </c>
      <c r="AJ1131" s="662" t="str">
        <f t="shared" si="198"/>
        <v>61_京都</v>
      </c>
      <c r="AK1131" s="693" t="str">
        <f>IFERROR(VLOOKUP(AJ1131,観測点コードリスト!$L$2:$N$1665,3,FALSE),"")</f>
        <v>47759</v>
      </c>
    </row>
    <row r="1132" spans="1:37" ht="18.75" customHeight="1">
      <c r="A1132" s="662" t="s">
        <v>2984</v>
      </c>
      <c r="B1132" s="662">
        <v>61286</v>
      </c>
      <c r="C1132" s="662" t="s">
        <v>23</v>
      </c>
      <c r="D1132" s="662" t="s">
        <v>2984</v>
      </c>
      <c r="E1132" s="662" t="s">
        <v>3032</v>
      </c>
      <c r="F1132" s="662" t="s">
        <v>3035</v>
      </c>
      <c r="G1132" s="662">
        <v>35</v>
      </c>
      <c r="H1132" s="662">
        <v>0.7</v>
      </c>
      <c r="I1132" s="662">
        <v>135</v>
      </c>
      <c r="J1132" s="662">
        <v>44.1</v>
      </c>
      <c r="K1132" s="662">
        <v>36</v>
      </c>
      <c r="L1132" s="662">
        <v>17.8</v>
      </c>
      <c r="M1132" s="662" t="s">
        <v>22</v>
      </c>
      <c r="N1132" s="662" t="s">
        <v>3034</v>
      </c>
      <c r="O1132" s="662" t="s">
        <v>22</v>
      </c>
      <c r="P1132" s="662" t="s">
        <v>262</v>
      </c>
      <c r="Q1132" s="667">
        <f t="shared" si="199"/>
        <v>35.011667000000003</v>
      </c>
      <c r="R1132" s="667">
        <f t="shared" si="200"/>
        <v>135.73500000000001</v>
      </c>
      <c r="T1132" s="668" t="s">
        <v>22</v>
      </c>
      <c r="U1132" s="668" t="s">
        <v>22</v>
      </c>
      <c r="V1132" s="668" t="s">
        <v>4605</v>
      </c>
      <c r="W1132" s="668" t="s">
        <v>22</v>
      </c>
      <c r="X1132" s="668" t="s">
        <v>22</v>
      </c>
      <c r="Y1132" s="668" t="s">
        <v>22</v>
      </c>
      <c r="Z1132" s="668" t="s">
        <v>22</v>
      </c>
      <c r="AB1132" s="662" t="str">
        <f t="shared" si="190"/>
        <v>-</v>
      </c>
      <c r="AC1132" s="662" t="str">
        <f t="shared" si="191"/>
        <v>平20.3.27</v>
      </c>
      <c r="AD1132" s="662" t="str">
        <f t="shared" si="194"/>
        <v>平</v>
      </c>
      <c r="AE1132" s="662" t="str">
        <f t="shared" si="192"/>
        <v>平20.3.27</v>
      </c>
      <c r="AF1132" s="662" t="str">
        <f t="shared" si="195"/>
        <v>平20.3.27</v>
      </c>
      <c r="AG1132" s="662" t="str">
        <f t="shared" si="196"/>
        <v/>
      </c>
      <c r="AH1132" s="662">
        <f t="shared" si="193"/>
        <v>8</v>
      </c>
      <c r="AI1132" s="662" t="str">
        <f t="shared" si="197"/>
        <v>61</v>
      </c>
      <c r="AJ1132" s="662" t="str">
        <f t="shared" si="198"/>
        <v>61_京都</v>
      </c>
      <c r="AK1132" s="693" t="str">
        <f>IFERROR(VLOOKUP(AJ1132,観測点コードリスト!$L$2:$N$1665,3,FALSE),"")</f>
        <v>47759</v>
      </c>
    </row>
    <row r="1133" spans="1:37" hidden="1">
      <c r="A1133" s="662" t="s">
        <v>2984</v>
      </c>
      <c r="B1133" s="662">
        <v>61306</v>
      </c>
      <c r="C1133" s="662" t="s">
        <v>72</v>
      </c>
      <c r="D1133" s="662" t="s">
        <v>3036</v>
      </c>
      <c r="E1133" s="662" t="s">
        <v>3037</v>
      </c>
      <c r="F1133" s="662" t="s">
        <v>3038</v>
      </c>
      <c r="G1133" s="662">
        <v>34</v>
      </c>
      <c r="H1133" s="662">
        <v>55.8</v>
      </c>
      <c r="I1133" s="662">
        <v>135</v>
      </c>
      <c r="J1133" s="662">
        <v>40.700000000000003</v>
      </c>
      <c r="K1133" s="662">
        <v>71</v>
      </c>
      <c r="L1133" s="662" t="s">
        <v>22</v>
      </c>
      <c r="M1133" s="662" t="s">
        <v>22</v>
      </c>
      <c r="N1133" s="662" t="s">
        <v>1632</v>
      </c>
      <c r="O1133" s="662" t="s">
        <v>22</v>
      </c>
      <c r="P1133" s="662" t="s">
        <v>22</v>
      </c>
      <c r="Q1133" s="667">
        <f t="shared" si="199"/>
        <v>34.93</v>
      </c>
      <c r="R1133" s="667">
        <f t="shared" si="200"/>
        <v>135.67833300000001</v>
      </c>
      <c r="T1133" s="668" t="s">
        <v>4605</v>
      </c>
      <c r="U1133" s="668" t="s">
        <v>22</v>
      </c>
      <c r="V1133" s="668" t="s">
        <v>22</v>
      </c>
      <c r="W1133" s="668" t="s">
        <v>22</v>
      </c>
      <c r="X1133" s="668" t="s">
        <v>22</v>
      </c>
      <c r="Y1133" s="668" t="s">
        <v>22</v>
      </c>
      <c r="Z1133" s="668" t="s">
        <v>22</v>
      </c>
      <c r="AB1133" s="662" t="str">
        <f t="shared" si="190"/>
        <v>昭50.5.20</v>
      </c>
      <c r="AC1133" s="662" t="str">
        <f t="shared" si="191"/>
        <v>昭50.5.20</v>
      </c>
      <c r="AD1133" s="662" t="str">
        <f t="shared" si="194"/>
        <v>昭</v>
      </c>
      <c r="AE1133" s="662" t="str">
        <f t="shared" si="192"/>
        <v>昭50.5.20</v>
      </c>
      <c r="AF1133" s="662" t="str">
        <f t="shared" si="195"/>
        <v>昭50.5.20</v>
      </c>
      <c r="AG1133" s="662" t="str">
        <f t="shared" si="196"/>
        <v/>
      </c>
      <c r="AH1133" s="662">
        <f t="shared" si="193"/>
        <v>8</v>
      </c>
      <c r="AI1133" s="662" t="str">
        <f t="shared" si="197"/>
        <v>61</v>
      </c>
      <c r="AJ1133" s="662" t="str">
        <f t="shared" si="198"/>
        <v>61_長岡京</v>
      </c>
      <c r="AK1133" s="693" t="str">
        <f>IFERROR(VLOOKUP(AJ1133,観測点コードリスト!$L$2:$N$1665,3,FALSE),"")</f>
        <v>1025</v>
      </c>
    </row>
    <row r="1134" spans="1:37" ht="18.75" customHeight="1">
      <c r="A1134" s="662" t="s">
        <v>2984</v>
      </c>
      <c r="B1134" s="662">
        <v>61326</v>
      </c>
      <c r="C1134" s="662" t="s">
        <v>17</v>
      </c>
      <c r="D1134" s="662" t="s">
        <v>3039</v>
      </c>
      <c r="E1134" s="662" t="s">
        <v>3040</v>
      </c>
      <c r="F1134" s="662" t="s">
        <v>3041</v>
      </c>
      <c r="G1134" s="662">
        <v>34</v>
      </c>
      <c r="H1134" s="662">
        <v>49.8</v>
      </c>
      <c r="I1134" s="662">
        <v>135</v>
      </c>
      <c r="J1134" s="662">
        <v>45.6</v>
      </c>
      <c r="K1134" s="662">
        <v>20</v>
      </c>
      <c r="L1134" s="662">
        <v>10</v>
      </c>
      <c r="M1134" s="662">
        <v>1.5</v>
      </c>
      <c r="N1134" s="662" t="s">
        <v>3042</v>
      </c>
      <c r="O1134" s="662" t="s">
        <v>22</v>
      </c>
      <c r="P1134" s="662" t="s">
        <v>22</v>
      </c>
      <c r="Q1134" s="667">
        <f t="shared" si="199"/>
        <v>34.83</v>
      </c>
      <c r="R1134" s="667">
        <f t="shared" si="200"/>
        <v>135.76</v>
      </c>
      <c r="T1134" s="668" t="s">
        <v>4605</v>
      </c>
      <c r="U1134" s="668" t="s">
        <v>4605</v>
      </c>
      <c r="V1134" s="668" t="s">
        <v>4605</v>
      </c>
      <c r="W1134" s="668" t="s">
        <v>22</v>
      </c>
      <c r="X1134" s="668" t="s">
        <v>22</v>
      </c>
      <c r="Y1134" s="668" t="s">
        <v>22</v>
      </c>
      <c r="Z1134" s="668" t="s">
        <v>22</v>
      </c>
      <c r="AB1134" s="662" t="str">
        <f t="shared" si="190"/>
        <v>昭49.11.1</v>
      </c>
      <c r="AC1134" s="662" t="str">
        <f t="shared" si="191"/>
        <v>昭53.12.19</v>
      </c>
      <c r="AD1134" s="662" t="str">
        <f t="shared" si="194"/>
        <v>#</v>
      </c>
      <c r="AE1134" s="662" t="str">
        <f t="shared" si="192"/>
        <v>昭53.12.19</v>
      </c>
      <c r="AF1134" s="662" t="str">
        <f t="shared" si="195"/>
        <v>昭53.12.19</v>
      </c>
      <c r="AG1134" s="662" t="str">
        <f t="shared" si="196"/>
        <v/>
      </c>
      <c r="AH1134" s="662">
        <f t="shared" si="193"/>
        <v>9</v>
      </c>
      <c r="AI1134" s="662" t="str">
        <f t="shared" si="197"/>
        <v>61</v>
      </c>
      <c r="AJ1134" s="662" t="str">
        <f t="shared" si="198"/>
        <v>61_京田辺</v>
      </c>
      <c r="AK1134" s="693" t="str">
        <f>IFERROR(VLOOKUP(AJ1134,観測点コードリスト!$L$2:$N$1665,3,FALSE),"")</f>
        <v>0598</v>
      </c>
    </row>
    <row r="1135" spans="1:37" hidden="1">
      <c r="A1135" s="662" t="s">
        <v>2984</v>
      </c>
      <c r="B1135" s="662">
        <v>61900</v>
      </c>
      <c r="C1135" s="662" t="s">
        <v>4609</v>
      </c>
      <c r="D1135" s="662" t="s">
        <v>2989</v>
      </c>
      <c r="E1135" s="662" t="s">
        <v>2990</v>
      </c>
      <c r="F1135" s="662" t="s">
        <v>2991</v>
      </c>
      <c r="G1135" s="662">
        <v>35</v>
      </c>
      <c r="H1135" s="662">
        <v>37.1</v>
      </c>
      <c r="I1135" s="662">
        <v>135</v>
      </c>
      <c r="J1135" s="662">
        <v>4.3</v>
      </c>
      <c r="K1135" s="662">
        <v>23</v>
      </c>
      <c r="L1135" s="662" t="s">
        <v>22</v>
      </c>
      <c r="M1135" s="662" t="s">
        <v>22</v>
      </c>
      <c r="N1135" s="662" t="s">
        <v>4729</v>
      </c>
      <c r="O1135" s="662" t="s">
        <v>4740</v>
      </c>
      <c r="P1135" s="662" t="s">
        <v>22</v>
      </c>
      <c r="Q1135" s="667">
        <f t="shared" si="199"/>
        <v>35.618333</v>
      </c>
      <c r="R1135" s="667">
        <f t="shared" si="200"/>
        <v>135.07166699999999</v>
      </c>
      <c r="T1135" s="668" t="s">
        <v>22</v>
      </c>
      <c r="U1135" s="668" t="s">
        <v>22</v>
      </c>
      <c r="V1135" s="668" t="s">
        <v>22</v>
      </c>
      <c r="W1135" s="668" t="s">
        <v>22</v>
      </c>
      <c r="X1135" s="668" t="s">
        <v>4605</v>
      </c>
      <c r="Y1135" s="668" t="s">
        <v>22</v>
      </c>
      <c r="Z1135" s="668" t="s">
        <v>22</v>
      </c>
      <c r="AB1135" s="662" t="str">
        <f t="shared" si="190"/>
        <v>-</v>
      </c>
      <c r="AC1135" s="662" t="str">
        <f t="shared" si="191"/>
        <v>昭56.11.21</v>
      </c>
      <c r="AD1135" s="662" t="str">
        <f t="shared" si="194"/>
        <v>昭</v>
      </c>
      <c r="AE1135" s="662" t="str">
        <f t="shared" si="192"/>
        <v>昭56.11.21</v>
      </c>
      <c r="AF1135" s="662" t="str">
        <f t="shared" si="195"/>
        <v>昭56.11.21</v>
      </c>
      <c r="AG1135" s="662" t="str">
        <f t="shared" si="196"/>
        <v/>
      </c>
      <c r="AH1135" s="662">
        <f t="shared" si="193"/>
        <v>9</v>
      </c>
      <c r="AI1135" s="662" t="str">
        <f t="shared" si="197"/>
        <v>61</v>
      </c>
      <c r="AJ1135" s="662" t="str">
        <f t="shared" si="198"/>
        <v>61_峰山</v>
      </c>
      <c r="AK1135" s="693" t="str">
        <f>IFERROR(VLOOKUP(AJ1135,観測点コードリスト!$L$2:$N$1665,3,FALSE),"")</f>
        <v>0588</v>
      </c>
    </row>
    <row r="1136" spans="1:37" ht="18.75" hidden="1" customHeight="1">
      <c r="A1136" s="662" t="s">
        <v>2984</v>
      </c>
      <c r="B1136" s="662">
        <v>61905</v>
      </c>
      <c r="C1136" s="662" t="s">
        <v>23</v>
      </c>
      <c r="D1136" s="662" t="s">
        <v>2999</v>
      </c>
      <c r="E1136" s="662" t="s">
        <v>3000</v>
      </c>
      <c r="F1136" s="662" t="s">
        <v>3001</v>
      </c>
      <c r="G1136" s="662">
        <v>35</v>
      </c>
      <c r="H1136" s="662">
        <v>27</v>
      </c>
      <c r="I1136" s="662">
        <v>135</v>
      </c>
      <c r="J1136" s="662">
        <v>19</v>
      </c>
      <c r="K1136" s="662">
        <v>2</v>
      </c>
      <c r="L1136" s="662" t="s">
        <v>22</v>
      </c>
      <c r="M1136" s="662" t="s">
        <v>22</v>
      </c>
      <c r="N1136" s="662" t="s">
        <v>4728</v>
      </c>
      <c r="O1136" s="662" t="s">
        <v>4740</v>
      </c>
      <c r="P1136" s="662" t="s">
        <v>22</v>
      </c>
      <c r="Q1136" s="667">
        <f t="shared" si="199"/>
        <v>35.450000000000003</v>
      </c>
      <c r="R1136" s="667">
        <f t="shared" si="200"/>
        <v>135.316667</v>
      </c>
      <c r="T1136" s="668" t="s">
        <v>22</v>
      </c>
      <c r="U1136" s="668" t="s">
        <v>22</v>
      </c>
      <c r="V1136" s="668" t="s">
        <v>22</v>
      </c>
      <c r="W1136" s="668" t="s">
        <v>22</v>
      </c>
      <c r="X1136" s="668" t="s">
        <v>4605</v>
      </c>
      <c r="Y1136" s="668" t="s">
        <v>22</v>
      </c>
      <c r="Z1136" s="668" t="s">
        <v>22</v>
      </c>
      <c r="AB1136" s="662" t="str">
        <f t="shared" si="190"/>
        <v>-</v>
      </c>
      <c r="AC1136" s="662" t="str">
        <f t="shared" si="191"/>
        <v>平13.3.1</v>
      </c>
      <c r="AD1136" s="662" t="str">
        <f t="shared" si="194"/>
        <v>平</v>
      </c>
      <c r="AE1136" s="662" t="str">
        <f t="shared" si="192"/>
        <v>平13.3.1</v>
      </c>
      <c r="AF1136" s="662" t="str">
        <f t="shared" si="195"/>
        <v>平13.3.1</v>
      </c>
      <c r="AG1136" s="662" t="str">
        <f t="shared" si="196"/>
        <v/>
      </c>
      <c r="AH1136" s="662">
        <f t="shared" si="193"/>
        <v>7</v>
      </c>
      <c r="AI1136" s="662" t="str">
        <f t="shared" si="197"/>
        <v>61</v>
      </c>
      <c r="AJ1136" s="662" t="str">
        <f t="shared" si="198"/>
        <v>61_舞鶴</v>
      </c>
      <c r="AK1136" s="693" t="str">
        <f>IFERROR(VLOOKUP(AJ1136,観測点コードリスト!$L$2:$N$1665,3,FALSE),"")</f>
        <v>47750</v>
      </c>
    </row>
    <row r="1137" spans="1:37" hidden="1">
      <c r="A1137" s="662" t="s">
        <v>2984</v>
      </c>
      <c r="B1137" s="662">
        <v>61910</v>
      </c>
      <c r="C1137" s="662" t="s">
        <v>4609</v>
      </c>
      <c r="D1137" s="662" t="s">
        <v>2910</v>
      </c>
      <c r="E1137" s="662" t="s">
        <v>2911</v>
      </c>
      <c r="F1137" s="662" t="s">
        <v>3019</v>
      </c>
      <c r="G1137" s="662">
        <v>35</v>
      </c>
      <c r="H1137" s="662">
        <v>16.5</v>
      </c>
      <c r="I1137" s="662">
        <v>135</v>
      </c>
      <c r="J1137" s="662">
        <v>33</v>
      </c>
      <c r="K1137" s="662">
        <v>200</v>
      </c>
      <c r="L1137" s="662" t="s">
        <v>22</v>
      </c>
      <c r="M1137" s="662" t="s">
        <v>22</v>
      </c>
      <c r="N1137" s="662" t="s">
        <v>4729</v>
      </c>
      <c r="O1137" s="662" t="s">
        <v>4740</v>
      </c>
      <c r="P1137" s="662" t="s">
        <v>22</v>
      </c>
      <c r="Q1137" s="667">
        <f t="shared" si="199"/>
        <v>35.274999999999999</v>
      </c>
      <c r="R1137" s="667">
        <f t="shared" si="200"/>
        <v>135.55000000000001</v>
      </c>
      <c r="T1137" s="668" t="s">
        <v>22</v>
      </c>
      <c r="U1137" s="668" t="s">
        <v>22</v>
      </c>
      <c r="V1137" s="668" t="s">
        <v>22</v>
      </c>
      <c r="W1137" s="668" t="s">
        <v>22</v>
      </c>
      <c r="X1137" s="668" t="s">
        <v>4605</v>
      </c>
      <c r="Y1137" s="668" t="s">
        <v>22</v>
      </c>
      <c r="Z1137" s="668" t="s">
        <v>22</v>
      </c>
      <c r="AB1137" s="662" t="str">
        <f t="shared" si="190"/>
        <v>-</v>
      </c>
      <c r="AC1137" s="662" t="str">
        <f t="shared" si="191"/>
        <v>昭56.11.21</v>
      </c>
      <c r="AD1137" s="662" t="str">
        <f t="shared" si="194"/>
        <v>昭</v>
      </c>
      <c r="AE1137" s="662" t="str">
        <f t="shared" si="192"/>
        <v>昭56.11.21</v>
      </c>
      <c r="AF1137" s="662" t="str">
        <f t="shared" si="195"/>
        <v>昭56.11.21</v>
      </c>
      <c r="AG1137" s="662" t="str">
        <f t="shared" si="196"/>
        <v/>
      </c>
      <c r="AH1137" s="662">
        <f t="shared" si="193"/>
        <v>9</v>
      </c>
      <c r="AI1137" s="662" t="str">
        <f t="shared" si="197"/>
        <v>61</v>
      </c>
      <c r="AJ1137" s="662" t="str">
        <f t="shared" si="198"/>
        <v>61_美山</v>
      </c>
      <c r="AK1137" s="693" t="str">
        <f>IFERROR(VLOOKUP(AJ1137,観測点コードリスト!$L$2:$N$1665,3,FALSE),"")</f>
        <v>1303</v>
      </c>
    </row>
    <row r="1138" spans="1:37" hidden="1">
      <c r="A1138" s="662" t="s">
        <v>2984</v>
      </c>
      <c r="B1138" s="662">
        <v>61915</v>
      </c>
      <c r="C1138" s="662" t="s">
        <v>23</v>
      </c>
      <c r="D1138" s="662" t="s">
        <v>2984</v>
      </c>
      <c r="E1138" s="662" t="s">
        <v>3032</v>
      </c>
      <c r="F1138" s="662" t="s">
        <v>3033</v>
      </c>
      <c r="G1138" s="662">
        <v>35</v>
      </c>
      <c r="H1138" s="662">
        <v>0.8</v>
      </c>
      <c r="I1138" s="662">
        <v>135</v>
      </c>
      <c r="J1138" s="662">
        <v>43.9</v>
      </c>
      <c r="K1138" s="662">
        <v>41</v>
      </c>
      <c r="L1138" s="662" t="s">
        <v>22</v>
      </c>
      <c r="M1138" s="662" t="s">
        <v>22</v>
      </c>
      <c r="N1138" s="662" t="s">
        <v>4728</v>
      </c>
      <c r="O1138" s="662" t="s">
        <v>4740</v>
      </c>
      <c r="P1138" s="662" t="s">
        <v>22</v>
      </c>
      <c r="Q1138" s="667">
        <f t="shared" si="199"/>
        <v>35.013333000000003</v>
      </c>
      <c r="R1138" s="667">
        <f t="shared" si="200"/>
        <v>135.73166699999999</v>
      </c>
      <c r="T1138" s="668" t="s">
        <v>22</v>
      </c>
      <c r="U1138" s="668" t="s">
        <v>22</v>
      </c>
      <c r="V1138" s="668" t="s">
        <v>22</v>
      </c>
      <c r="W1138" s="668" t="s">
        <v>22</v>
      </c>
      <c r="X1138" s="668" t="s">
        <v>4605</v>
      </c>
      <c r="Y1138" s="668" t="s">
        <v>22</v>
      </c>
      <c r="Z1138" s="668" t="s">
        <v>22</v>
      </c>
      <c r="AB1138" s="662" t="str">
        <f t="shared" si="190"/>
        <v>-</v>
      </c>
      <c r="AC1138" s="662" t="str">
        <f t="shared" si="191"/>
        <v>平13.3.1</v>
      </c>
      <c r="AD1138" s="662" t="str">
        <f t="shared" si="194"/>
        <v>平</v>
      </c>
      <c r="AE1138" s="662" t="str">
        <f t="shared" si="192"/>
        <v>平13.3.1</v>
      </c>
      <c r="AF1138" s="662" t="str">
        <f t="shared" si="195"/>
        <v>平13.3.1</v>
      </c>
      <c r="AG1138" s="662" t="str">
        <f t="shared" si="196"/>
        <v/>
      </c>
      <c r="AH1138" s="662">
        <f t="shared" si="193"/>
        <v>7</v>
      </c>
      <c r="AI1138" s="662" t="str">
        <f t="shared" si="197"/>
        <v>61</v>
      </c>
      <c r="AJ1138" s="662" t="str">
        <f t="shared" si="198"/>
        <v>61_京都</v>
      </c>
      <c r="AK1138" s="693" t="str">
        <f>IFERROR(VLOOKUP(AJ1138,観測点コードリスト!$L$2:$N$1665,3,FALSE),"")</f>
        <v>47759</v>
      </c>
    </row>
    <row r="1139" spans="1:37">
      <c r="A1139" s="662" t="s">
        <v>3043</v>
      </c>
      <c r="B1139" s="662">
        <v>62016</v>
      </c>
      <c r="C1139" s="662" t="s">
        <v>17</v>
      </c>
      <c r="D1139" s="662" t="s">
        <v>3044</v>
      </c>
      <c r="E1139" s="662" t="s">
        <v>3045</v>
      </c>
      <c r="F1139" s="662" t="s">
        <v>3046</v>
      </c>
      <c r="G1139" s="662">
        <v>34</v>
      </c>
      <c r="H1139" s="662">
        <v>56.9</v>
      </c>
      <c r="I1139" s="662">
        <v>135</v>
      </c>
      <c r="J1139" s="662">
        <v>27.3</v>
      </c>
      <c r="K1139" s="662">
        <v>235</v>
      </c>
      <c r="L1139" s="662">
        <v>10</v>
      </c>
      <c r="M1139" s="662">
        <v>1.5</v>
      </c>
      <c r="N1139" s="662" t="s">
        <v>3047</v>
      </c>
      <c r="O1139" s="662" t="s">
        <v>22</v>
      </c>
      <c r="P1139" s="662" t="s">
        <v>22</v>
      </c>
      <c r="Q1139" s="667">
        <f t="shared" si="199"/>
        <v>34.948332999999998</v>
      </c>
      <c r="R1139" s="667">
        <f t="shared" si="200"/>
        <v>135.45500000000001</v>
      </c>
      <c r="T1139" s="668" t="s">
        <v>4605</v>
      </c>
      <c r="U1139" s="668" t="s">
        <v>4605</v>
      </c>
      <c r="V1139" s="668" t="s">
        <v>4605</v>
      </c>
      <c r="W1139" s="668" t="s">
        <v>22</v>
      </c>
      <c r="X1139" s="668" t="s">
        <v>22</v>
      </c>
      <c r="Y1139" s="668" t="s">
        <v>22</v>
      </c>
      <c r="Z1139" s="668" t="s">
        <v>22</v>
      </c>
      <c r="AB1139" s="662" t="str">
        <f t="shared" si="190"/>
        <v>昭49.11.1</v>
      </c>
      <c r="AC1139" s="662" t="str">
        <f t="shared" si="191"/>
        <v>昭52.3.7</v>
      </c>
      <c r="AD1139" s="662" t="str">
        <f t="shared" si="194"/>
        <v>#</v>
      </c>
      <c r="AE1139" s="662" t="str">
        <f t="shared" si="192"/>
        <v>昭52.3.7</v>
      </c>
      <c r="AF1139" s="662" t="str">
        <f t="shared" si="195"/>
        <v>昭52.3.7</v>
      </c>
      <c r="AG1139" s="662" t="str">
        <f t="shared" si="196"/>
        <v/>
      </c>
      <c r="AH1139" s="662">
        <f t="shared" si="193"/>
        <v>7</v>
      </c>
      <c r="AI1139" s="662" t="str">
        <f t="shared" si="197"/>
        <v>62</v>
      </c>
      <c r="AJ1139" s="662" t="str">
        <f t="shared" si="198"/>
        <v>62_能勢</v>
      </c>
      <c r="AK1139" s="693" t="str">
        <f>IFERROR(VLOOKUP(AJ1139,観測点コードリスト!$L$2:$N$1665,3,FALSE),"")</f>
        <v>0600</v>
      </c>
    </row>
    <row r="1140" spans="1:37" hidden="1">
      <c r="A1140" s="662" t="s">
        <v>3043</v>
      </c>
      <c r="B1140" s="662">
        <v>62037</v>
      </c>
      <c r="C1140" s="662" t="s">
        <v>72</v>
      </c>
      <c r="D1140" s="662" t="s">
        <v>3048</v>
      </c>
      <c r="E1140" s="662" t="s">
        <v>3049</v>
      </c>
      <c r="F1140" s="662" t="s">
        <v>3050</v>
      </c>
      <c r="G1140" s="662">
        <v>34</v>
      </c>
      <c r="H1140" s="662">
        <v>51.6</v>
      </c>
      <c r="I1140" s="662">
        <v>135</v>
      </c>
      <c r="J1140" s="662">
        <v>33.6</v>
      </c>
      <c r="K1140" s="662">
        <v>78</v>
      </c>
      <c r="L1140" s="662" t="s">
        <v>22</v>
      </c>
      <c r="M1140" s="662" t="s">
        <v>22</v>
      </c>
      <c r="N1140" s="662" t="s">
        <v>2323</v>
      </c>
      <c r="O1140" s="662" t="s">
        <v>22</v>
      </c>
      <c r="P1140" s="662" t="s">
        <v>22</v>
      </c>
      <c r="Q1140" s="667">
        <f t="shared" si="199"/>
        <v>34.86</v>
      </c>
      <c r="R1140" s="667">
        <f t="shared" si="200"/>
        <v>135.56</v>
      </c>
      <c r="T1140" s="668" t="s">
        <v>4605</v>
      </c>
      <c r="U1140" s="668" t="s">
        <v>22</v>
      </c>
      <c r="V1140" s="668" t="s">
        <v>22</v>
      </c>
      <c r="W1140" s="668" t="s">
        <v>22</v>
      </c>
      <c r="X1140" s="668" t="s">
        <v>22</v>
      </c>
      <c r="Y1140" s="668" t="s">
        <v>22</v>
      </c>
      <c r="Z1140" s="668" t="s">
        <v>22</v>
      </c>
      <c r="AB1140" s="662" t="str">
        <f t="shared" si="190"/>
        <v>平21.12.18</v>
      </c>
      <c r="AC1140" s="662" t="str">
        <f t="shared" si="191"/>
        <v>平21.12.18</v>
      </c>
      <c r="AD1140" s="662" t="str">
        <f t="shared" si="194"/>
        <v>平</v>
      </c>
      <c r="AE1140" s="662" t="str">
        <f t="shared" si="192"/>
        <v>平21.12.18</v>
      </c>
      <c r="AF1140" s="662" t="str">
        <f t="shared" si="195"/>
        <v>平21.12.18</v>
      </c>
      <c r="AG1140" s="662" t="str">
        <f t="shared" si="196"/>
        <v/>
      </c>
      <c r="AH1140" s="662">
        <f t="shared" si="193"/>
        <v>9</v>
      </c>
      <c r="AI1140" s="662" t="str">
        <f t="shared" si="197"/>
        <v>62</v>
      </c>
      <c r="AJ1140" s="662" t="str">
        <f t="shared" si="198"/>
        <v>62_茨木</v>
      </c>
      <c r="AK1140" s="693" t="str">
        <f>IFERROR(VLOOKUP(AJ1140,観測点コードリスト!$L$2:$N$1665,3,FALSE),"")</f>
        <v>1602</v>
      </c>
    </row>
    <row r="1141" spans="1:37" ht="18.75" customHeight="1">
      <c r="A1141" s="662" t="s">
        <v>3043</v>
      </c>
      <c r="B1141" s="662">
        <v>62046</v>
      </c>
      <c r="C1141" s="662" t="s">
        <v>17</v>
      </c>
      <c r="D1141" s="662" t="s">
        <v>3051</v>
      </c>
      <c r="E1141" s="662" t="s">
        <v>3052</v>
      </c>
      <c r="F1141" s="662" t="s">
        <v>3053</v>
      </c>
      <c r="G1141" s="662">
        <v>34</v>
      </c>
      <c r="H1141" s="662">
        <v>48.5</v>
      </c>
      <c r="I1141" s="662">
        <v>135</v>
      </c>
      <c r="J1141" s="662">
        <v>40.299999999999997</v>
      </c>
      <c r="K1141" s="662">
        <v>26</v>
      </c>
      <c r="L1141" s="662">
        <v>10</v>
      </c>
      <c r="M1141" s="662">
        <v>1.5</v>
      </c>
      <c r="N1141" s="662" t="s">
        <v>3054</v>
      </c>
      <c r="O1141" s="662" t="s">
        <v>22</v>
      </c>
      <c r="P1141" s="662" t="s">
        <v>22</v>
      </c>
      <c r="Q1141" s="667">
        <f t="shared" si="199"/>
        <v>34.808332999999998</v>
      </c>
      <c r="R1141" s="667">
        <f t="shared" si="200"/>
        <v>135.67166700000001</v>
      </c>
      <c r="T1141" s="668" t="s">
        <v>4605</v>
      </c>
      <c r="U1141" s="668" t="s">
        <v>4605</v>
      </c>
      <c r="V1141" s="668" t="s">
        <v>4605</v>
      </c>
      <c r="W1141" s="668" t="s">
        <v>22</v>
      </c>
      <c r="X1141" s="668" t="s">
        <v>22</v>
      </c>
      <c r="Y1141" s="668" t="s">
        <v>22</v>
      </c>
      <c r="Z1141" s="668" t="s">
        <v>22</v>
      </c>
      <c r="AB1141" s="662" t="str">
        <f t="shared" si="190"/>
        <v>昭50.5.31</v>
      </c>
      <c r="AC1141" s="662" t="str">
        <f t="shared" si="191"/>
        <v>昭52.3.2</v>
      </c>
      <c r="AD1141" s="662" t="str">
        <f t="shared" si="194"/>
        <v>(</v>
      </c>
      <c r="AE1141" s="662" t="str">
        <f t="shared" si="192"/>
        <v>(昭50.5.31)昭52.3.2</v>
      </c>
      <c r="AF1141" s="662" t="str">
        <f t="shared" si="195"/>
        <v>昭50.5.31)昭52.3.2</v>
      </c>
      <c r="AG1141" s="662">
        <f t="shared" si="196"/>
        <v>9</v>
      </c>
      <c r="AH1141" s="662">
        <f t="shared" si="193"/>
        <v>16</v>
      </c>
      <c r="AI1141" s="662" t="str">
        <f t="shared" si="197"/>
        <v>62</v>
      </c>
      <c r="AJ1141" s="662" t="str">
        <f t="shared" si="198"/>
        <v>62_枚方</v>
      </c>
      <c r="AK1141" s="693" t="str">
        <f>IFERROR(VLOOKUP(AJ1141,観測点コードリスト!$L$2:$N$1665,3,FALSE),"")</f>
        <v>1065</v>
      </c>
    </row>
    <row r="1142" spans="1:37">
      <c r="A1142" s="662" t="s">
        <v>3043</v>
      </c>
      <c r="B1142" s="662">
        <v>62051</v>
      </c>
      <c r="C1142" s="662" t="s">
        <v>23</v>
      </c>
      <c r="D1142" s="662" t="s">
        <v>3055</v>
      </c>
      <c r="E1142" s="662" t="s">
        <v>3056</v>
      </c>
      <c r="F1142" s="662" t="s">
        <v>3057</v>
      </c>
      <c r="G1142" s="662">
        <v>34</v>
      </c>
      <c r="H1142" s="662">
        <v>47</v>
      </c>
      <c r="I1142" s="662">
        <v>135</v>
      </c>
      <c r="J1142" s="662">
        <v>26.3</v>
      </c>
      <c r="K1142" s="662">
        <v>12</v>
      </c>
      <c r="L1142" s="662">
        <v>10</v>
      </c>
      <c r="M1142" s="662" t="s">
        <v>22</v>
      </c>
      <c r="N1142" s="662" t="s">
        <v>3058</v>
      </c>
      <c r="O1142" s="662" t="s">
        <v>22</v>
      </c>
      <c r="P1142" s="662" t="s">
        <v>36</v>
      </c>
      <c r="Q1142" s="667">
        <f t="shared" si="199"/>
        <v>34.783332999999999</v>
      </c>
      <c r="R1142" s="667">
        <f t="shared" si="200"/>
        <v>135.438333</v>
      </c>
      <c r="T1142" s="668" t="s">
        <v>4605</v>
      </c>
      <c r="U1142" s="668" t="s">
        <v>4605</v>
      </c>
      <c r="V1142" s="668" t="s">
        <v>4605</v>
      </c>
      <c r="W1142" s="668" t="s">
        <v>22</v>
      </c>
      <c r="X1142" s="668" t="s">
        <v>22</v>
      </c>
      <c r="Y1142" s="668" t="s">
        <v>22</v>
      </c>
      <c r="Z1142" s="668" t="s">
        <v>22</v>
      </c>
      <c r="AB1142" s="662" t="str">
        <f t="shared" si="190"/>
        <v>昭49.11.1</v>
      </c>
      <c r="AC1142" s="662" t="str">
        <f t="shared" si="191"/>
        <v>昭52.3.9</v>
      </c>
      <c r="AD1142" s="662" t="str">
        <f t="shared" si="194"/>
        <v>#</v>
      </c>
      <c r="AE1142" s="662" t="str">
        <f t="shared" si="192"/>
        <v>昭52.3.9</v>
      </c>
      <c r="AF1142" s="662" t="str">
        <f t="shared" si="195"/>
        <v>昭52.3.9</v>
      </c>
      <c r="AG1142" s="662" t="str">
        <f t="shared" si="196"/>
        <v/>
      </c>
      <c r="AH1142" s="662">
        <f t="shared" si="193"/>
        <v>7</v>
      </c>
      <c r="AI1142" s="662" t="str">
        <f t="shared" si="197"/>
        <v>62</v>
      </c>
      <c r="AJ1142" s="662" t="str">
        <f t="shared" si="198"/>
        <v>62_豊中</v>
      </c>
      <c r="AK1142" s="693" t="str">
        <f>IFERROR(VLOOKUP(AJ1142,観測点コードリスト!$L$2:$N$1665,3,FALSE),"")</f>
        <v>0602</v>
      </c>
    </row>
    <row r="1143" spans="1:37" hidden="1">
      <c r="A1143" s="662" t="s">
        <v>3043</v>
      </c>
      <c r="B1143" s="662">
        <v>62078</v>
      </c>
      <c r="C1143" s="662" t="s">
        <v>23</v>
      </c>
      <c r="D1143" s="662" t="s">
        <v>3043</v>
      </c>
      <c r="E1143" s="662" t="s">
        <v>3059</v>
      </c>
      <c r="F1143" s="662" t="s">
        <v>3060</v>
      </c>
      <c r="G1143" s="662">
        <v>34</v>
      </c>
      <c r="H1143" s="662">
        <v>40.9</v>
      </c>
      <c r="I1143" s="662">
        <v>135</v>
      </c>
      <c r="J1143" s="662">
        <v>31.1</v>
      </c>
      <c r="K1143" s="662">
        <v>23</v>
      </c>
      <c r="L1143" s="662" t="s">
        <v>22</v>
      </c>
      <c r="M1143" s="662" t="s">
        <v>22</v>
      </c>
      <c r="N1143" s="662" t="s">
        <v>3061</v>
      </c>
      <c r="O1143" s="662">
        <v>62900</v>
      </c>
      <c r="P1143" s="662" t="s">
        <v>260</v>
      </c>
      <c r="Q1143" s="667">
        <f t="shared" si="199"/>
        <v>34.681666999999997</v>
      </c>
      <c r="R1143" s="667">
        <f t="shared" si="200"/>
        <v>135.51833300000001</v>
      </c>
      <c r="T1143" s="668" t="s">
        <v>4605</v>
      </c>
      <c r="U1143" s="668" t="s">
        <v>4605</v>
      </c>
      <c r="V1143" s="668" t="s">
        <v>22</v>
      </c>
      <c r="W1143" s="668" t="s">
        <v>4605</v>
      </c>
      <c r="X1143" s="668" t="s">
        <v>22</v>
      </c>
      <c r="Y1143" s="668" t="s">
        <v>4605</v>
      </c>
      <c r="Z1143" s="668" t="s">
        <v>4605</v>
      </c>
      <c r="AB1143" s="662" t="str">
        <f t="shared" si="190"/>
        <v>平11.2.24</v>
      </c>
      <c r="AC1143" s="662" t="str">
        <f t="shared" si="191"/>
        <v>平11.2.24</v>
      </c>
      <c r="AD1143" s="662" t="str">
        <f t="shared" si="194"/>
        <v>平</v>
      </c>
      <c r="AE1143" s="662" t="str">
        <f t="shared" si="192"/>
        <v>平11.2.24</v>
      </c>
      <c r="AF1143" s="662" t="str">
        <f t="shared" si="195"/>
        <v>平11.2.24</v>
      </c>
      <c r="AG1143" s="662" t="str">
        <f t="shared" si="196"/>
        <v/>
      </c>
      <c r="AH1143" s="662">
        <f t="shared" si="193"/>
        <v>8</v>
      </c>
      <c r="AI1143" s="662" t="str">
        <f t="shared" si="197"/>
        <v>62</v>
      </c>
      <c r="AJ1143" s="662" t="str">
        <f t="shared" si="198"/>
        <v>62_大阪</v>
      </c>
      <c r="AK1143" s="693" t="str">
        <f>IFERROR(VLOOKUP(AJ1143,観測点コードリスト!$L$2:$N$1665,3,FALSE),"")</f>
        <v>47772</v>
      </c>
    </row>
    <row r="1144" spans="1:37">
      <c r="A1144" s="662" t="s">
        <v>3043</v>
      </c>
      <c r="B1144" s="662">
        <v>62078</v>
      </c>
      <c r="C1144" s="662" t="s">
        <v>23</v>
      </c>
      <c r="D1144" s="662" t="s">
        <v>3043</v>
      </c>
      <c r="E1144" s="662" t="s">
        <v>3059</v>
      </c>
      <c r="F1144" s="662" t="s">
        <v>3062</v>
      </c>
      <c r="G1144" s="662">
        <v>34</v>
      </c>
      <c r="H1144" s="662">
        <v>40.5</v>
      </c>
      <c r="I1144" s="662">
        <v>135</v>
      </c>
      <c r="J1144" s="662">
        <v>32.799999999999997</v>
      </c>
      <c r="K1144" s="662">
        <v>1</v>
      </c>
      <c r="L1144" s="662">
        <v>24</v>
      </c>
      <c r="M1144" s="662" t="s">
        <v>22</v>
      </c>
      <c r="N1144" s="662" t="s">
        <v>3061</v>
      </c>
      <c r="O1144" s="662" t="s">
        <v>22</v>
      </c>
      <c r="P1144" s="662" t="s">
        <v>262</v>
      </c>
      <c r="Q1144" s="667">
        <f t="shared" si="199"/>
        <v>34.674999999999997</v>
      </c>
      <c r="R1144" s="667">
        <f t="shared" si="200"/>
        <v>135.54666700000001</v>
      </c>
      <c r="T1144" s="668" t="s">
        <v>22</v>
      </c>
      <c r="U1144" s="668" t="s">
        <v>22</v>
      </c>
      <c r="V1144" s="668" t="s">
        <v>4605</v>
      </c>
      <c r="W1144" s="668" t="s">
        <v>22</v>
      </c>
      <c r="X1144" s="668" t="s">
        <v>22</v>
      </c>
      <c r="Y1144" s="668" t="s">
        <v>22</v>
      </c>
      <c r="Z1144" s="668" t="s">
        <v>22</v>
      </c>
      <c r="AB1144" s="662" t="str">
        <f t="shared" si="190"/>
        <v>-</v>
      </c>
      <c r="AC1144" s="662" t="str">
        <f t="shared" si="191"/>
        <v>平11.2.24</v>
      </c>
      <c r="AD1144" s="662" t="str">
        <f t="shared" si="194"/>
        <v>平</v>
      </c>
      <c r="AE1144" s="662" t="str">
        <f t="shared" si="192"/>
        <v>平11.2.24</v>
      </c>
      <c r="AF1144" s="662" t="str">
        <f t="shared" si="195"/>
        <v>平11.2.24</v>
      </c>
      <c r="AG1144" s="662" t="str">
        <f t="shared" si="196"/>
        <v/>
      </c>
      <c r="AH1144" s="662">
        <f t="shared" si="193"/>
        <v>8</v>
      </c>
      <c r="AI1144" s="662" t="str">
        <f t="shared" si="197"/>
        <v>62</v>
      </c>
      <c r="AJ1144" s="662" t="str">
        <f t="shared" si="198"/>
        <v>62_大阪</v>
      </c>
      <c r="AK1144" s="693" t="str">
        <f>IFERROR(VLOOKUP(AJ1144,観測点コードリスト!$L$2:$N$1665,3,FALSE),"")</f>
        <v>47772</v>
      </c>
    </row>
    <row r="1145" spans="1:37">
      <c r="A1145" s="662" t="s">
        <v>3043</v>
      </c>
      <c r="B1145" s="662">
        <v>62081</v>
      </c>
      <c r="C1145" s="662" t="s">
        <v>17</v>
      </c>
      <c r="D1145" s="662" t="s">
        <v>3063</v>
      </c>
      <c r="E1145" s="662" t="s">
        <v>3064</v>
      </c>
      <c r="F1145" s="662" t="s">
        <v>3065</v>
      </c>
      <c r="G1145" s="662">
        <v>34</v>
      </c>
      <c r="H1145" s="662">
        <v>40.5</v>
      </c>
      <c r="I1145" s="662">
        <v>135</v>
      </c>
      <c r="J1145" s="662">
        <v>40.6</v>
      </c>
      <c r="K1145" s="662">
        <v>626</v>
      </c>
      <c r="L1145" s="662">
        <v>9.3000000000000007</v>
      </c>
      <c r="M1145" s="662">
        <v>1.5</v>
      </c>
      <c r="N1145" s="662" t="s">
        <v>3066</v>
      </c>
      <c r="O1145" s="662" t="s">
        <v>22</v>
      </c>
      <c r="P1145" s="662" t="s">
        <v>40</v>
      </c>
      <c r="Q1145" s="667">
        <f t="shared" si="199"/>
        <v>34.674999999999997</v>
      </c>
      <c r="R1145" s="667">
        <f t="shared" si="200"/>
        <v>135.67666700000001</v>
      </c>
      <c r="T1145" s="668" t="s">
        <v>4605</v>
      </c>
      <c r="U1145" s="668" t="s">
        <v>4605</v>
      </c>
      <c r="V1145" s="668" t="s">
        <v>4605</v>
      </c>
      <c r="W1145" s="668" t="s">
        <v>22</v>
      </c>
      <c r="X1145" s="668" t="s">
        <v>22</v>
      </c>
      <c r="Y1145" s="668" t="s">
        <v>22</v>
      </c>
      <c r="Z1145" s="668" t="s">
        <v>22</v>
      </c>
      <c r="AB1145" s="662" t="str">
        <f t="shared" si="190"/>
        <v>昭49.11.1</v>
      </c>
      <c r="AC1145" s="662" t="str">
        <f t="shared" si="191"/>
        <v>昭51.2.12</v>
      </c>
      <c r="AD1145" s="662" t="str">
        <f t="shared" si="194"/>
        <v>#</v>
      </c>
      <c r="AE1145" s="662" t="str">
        <f t="shared" si="192"/>
        <v>昭51.2.12</v>
      </c>
      <c r="AF1145" s="662" t="str">
        <f t="shared" si="195"/>
        <v>昭51.2.12</v>
      </c>
      <c r="AG1145" s="662" t="str">
        <f t="shared" si="196"/>
        <v/>
      </c>
      <c r="AH1145" s="662">
        <f t="shared" si="193"/>
        <v>8</v>
      </c>
      <c r="AI1145" s="662" t="str">
        <f t="shared" si="197"/>
        <v>62</v>
      </c>
      <c r="AJ1145" s="662" t="str">
        <f t="shared" si="198"/>
        <v>62_生駒山</v>
      </c>
      <c r="AK1145" s="693" t="str">
        <f>IFERROR(VLOOKUP(AJ1145,観測点コードリスト!$L$2:$N$1665,3,FALSE),"")</f>
        <v>0604</v>
      </c>
    </row>
    <row r="1146" spans="1:37">
      <c r="A1146" s="662" t="s">
        <v>3043</v>
      </c>
      <c r="B1146" s="662">
        <v>62091</v>
      </c>
      <c r="C1146" s="662" t="s">
        <v>17</v>
      </c>
      <c r="D1146" s="662" t="s">
        <v>3067</v>
      </c>
      <c r="E1146" s="662" t="s">
        <v>3068</v>
      </c>
      <c r="F1146" s="662" t="s">
        <v>3069</v>
      </c>
      <c r="G1146" s="662">
        <v>34</v>
      </c>
      <c r="H1146" s="662">
        <v>33.299999999999997</v>
      </c>
      <c r="I1146" s="662">
        <v>135</v>
      </c>
      <c r="J1146" s="662">
        <v>29.1</v>
      </c>
      <c r="K1146" s="662">
        <v>20</v>
      </c>
      <c r="L1146" s="662">
        <v>10.1</v>
      </c>
      <c r="M1146" s="662">
        <v>1.5</v>
      </c>
      <c r="N1146" s="662" t="s">
        <v>3070</v>
      </c>
      <c r="O1146" s="662" t="s">
        <v>22</v>
      </c>
      <c r="P1146" s="662" t="s">
        <v>22</v>
      </c>
      <c r="Q1146" s="667">
        <f t="shared" si="199"/>
        <v>34.555</v>
      </c>
      <c r="R1146" s="667">
        <f t="shared" si="200"/>
        <v>135.48500000000001</v>
      </c>
      <c r="T1146" s="668" t="s">
        <v>4605</v>
      </c>
      <c r="U1146" s="668" t="s">
        <v>4605</v>
      </c>
      <c r="V1146" s="668" t="s">
        <v>4605</v>
      </c>
      <c r="W1146" s="668" t="s">
        <v>22</v>
      </c>
      <c r="X1146" s="668" t="s">
        <v>22</v>
      </c>
      <c r="Y1146" s="668" t="s">
        <v>22</v>
      </c>
      <c r="Z1146" s="668" t="s">
        <v>22</v>
      </c>
      <c r="AB1146" s="662" t="str">
        <f t="shared" si="190"/>
        <v>昭50.5.30</v>
      </c>
      <c r="AC1146" s="662" t="str">
        <f t="shared" si="191"/>
        <v>昭52.3.3</v>
      </c>
      <c r="AD1146" s="662" t="str">
        <f t="shared" si="194"/>
        <v>(</v>
      </c>
      <c r="AE1146" s="662" t="str">
        <f t="shared" si="192"/>
        <v>(昭50.5.30)昭52.3.3</v>
      </c>
      <c r="AF1146" s="662" t="str">
        <f t="shared" si="195"/>
        <v>昭50.5.30)昭52.3.3</v>
      </c>
      <c r="AG1146" s="662">
        <f t="shared" si="196"/>
        <v>9</v>
      </c>
      <c r="AH1146" s="662">
        <f t="shared" si="193"/>
        <v>16</v>
      </c>
      <c r="AI1146" s="662" t="str">
        <f t="shared" si="197"/>
        <v>62</v>
      </c>
      <c r="AJ1146" s="662" t="str">
        <f t="shared" si="198"/>
        <v>62_堺</v>
      </c>
      <c r="AK1146" s="693" t="str">
        <f>IFERROR(VLOOKUP(AJ1146,観測点コードリスト!$L$2:$N$1665,3,FALSE),"")</f>
        <v>1062</v>
      </c>
    </row>
    <row r="1147" spans="1:37">
      <c r="A1147" s="662" t="s">
        <v>3043</v>
      </c>
      <c r="B1147" s="662">
        <v>62096</v>
      </c>
      <c r="C1147" s="662" t="s">
        <v>23</v>
      </c>
      <c r="D1147" s="662" t="s">
        <v>2824</v>
      </c>
      <c r="E1147" s="662" t="s">
        <v>3071</v>
      </c>
      <c r="F1147" s="662" t="s">
        <v>3072</v>
      </c>
      <c r="G1147" s="662">
        <v>34</v>
      </c>
      <c r="H1147" s="662">
        <v>35.799999999999997</v>
      </c>
      <c r="I1147" s="662">
        <v>135</v>
      </c>
      <c r="J1147" s="662">
        <v>36</v>
      </c>
      <c r="K1147" s="662">
        <v>10</v>
      </c>
      <c r="L1147" s="662">
        <v>10</v>
      </c>
      <c r="M1147" s="662" t="s">
        <v>22</v>
      </c>
      <c r="N1147" s="662" t="s">
        <v>35</v>
      </c>
      <c r="O1147" s="662" t="s">
        <v>22</v>
      </c>
      <c r="P1147" s="662" t="s">
        <v>36</v>
      </c>
      <c r="Q1147" s="667">
        <f t="shared" si="199"/>
        <v>34.596666999999997</v>
      </c>
      <c r="R1147" s="667">
        <f t="shared" si="200"/>
        <v>135.6</v>
      </c>
      <c r="T1147" s="668" t="s">
        <v>4605</v>
      </c>
      <c r="U1147" s="668" t="s">
        <v>4605</v>
      </c>
      <c r="V1147" s="668" t="s">
        <v>4605</v>
      </c>
      <c r="W1147" s="668" t="s">
        <v>22</v>
      </c>
      <c r="X1147" s="668" t="s">
        <v>22</v>
      </c>
      <c r="Y1147" s="668" t="s">
        <v>22</v>
      </c>
      <c r="Z1147" s="668" t="s">
        <v>22</v>
      </c>
      <c r="AB1147" s="662" t="str">
        <f t="shared" si="190"/>
        <v>平15.1.1</v>
      </c>
      <c r="AC1147" s="662" t="str">
        <f t="shared" si="191"/>
        <v>平15.1.1</v>
      </c>
      <c r="AD1147" s="662" t="str">
        <f t="shared" si="194"/>
        <v>平</v>
      </c>
      <c r="AE1147" s="662" t="str">
        <f t="shared" si="192"/>
        <v>平15.1.1</v>
      </c>
      <c r="AF1147" s="662" t="str">
        <f t="shared" si="195"/>
        <v>平15.1.1</v>
      </c>
      <c r="AG1147" s="662" t="str">
        <f t="shared" si="196"/>
        <v/>
      </c>
      <c r="AH1147" s="662">
        <f t="shared" si="193"/>
        <v>7</v>
      </c>
      <c r="AI1147" s="662" t="str">
        <f t="shared" si="197"/>
        <v>62</v>
      </c>
      <c r="AJ1147" s="662" t="str">
        <f t="shared" si="198"/>
        <v>62_八尾</v>
      </c>
      <c r="AK1147" s="693" t="str">
        <f>IFERROR(VLOOKUP(AJ1147,観測点コードリスト!$L$2:$N$1665,3,FALSE),"")</f>
        <v>1470</v>
      </c>
    </row>
    <row r="1148" spans="1:37">
      <c r="A1148" s="662" t="s">
        <v>3043</v>
      </c>
      <c r="B1148" s="662">
        <v>62101</v>
      </c>
      <c r="C1148" s="662" t="s">
        <v>23</v>
      </c>
      <c r="D1148" s="662" t="s">
        <v>3073</v>
      </c>
      <c r="E1148" s="662" t="s">
        <v>3074</v>
      </c>
      <c r="F1148" s="662" t="s">
        <v>3075</v>
      </c>
      <c r="G1148" s="662">
        <v>34</v>
      </c>
      <c r="H1148" s="662">
        <v>26</v>
      </c>
      <c r="I1148" s="662">
        <v>135</v>
      </c>
      <c r="J1148" s="662">
        <v>13.9</v>
      </c>
      <c r="K1148" s="662">
        <v>5</v>
      </c>
      <c r="L1148" s="662">
        <v>10</v>
      </c>
      <c r="M1148" s="662" t="s">
        <v>22</v>
      </c>
      <c r="N1148" s="662" t="s">
        <v>35</v>
      </c>
      <c r="O1148" s="662" t="s">
        <v>22</v>
      </c>
      <c r="P1148" s="662" t="s">
        <v>36</v>
      </c>
      <c r="Q1148" s="667">
        <f t="shared" si="199"/>
        <v>34.433332999999998</v>
      </c>
      <c r="R1148" s="667">
        <f t="shared" si="200"/>
        <v>135.23166699999999</v>
      </c>
      <c r="T1148" s="668" t="s">
        <v>4605</v>
      </c>
      <c r="U1148" s="668" t="s">
        <v>4605</v>
      </c>
      <c r="V1148" s="668" t="s">
        <v>4605</v>
      </c>
      <c r="W1148" s="668" t="s">
        <v>22</v>
      </c>
      <c r="X1148" s="668" t="s">
        <v>22</v>
      </c>
      <c r="Y1148" s="668" t="s">
        <v>22</v>
      </c>
      <c r="Z1148" s="668" t="s">
        <v>22</v>
      </c>
      <c r="AB1148" s="662" t="str">
        <f t="shared" si="190"/>
        <v>平15.1.1</v>
      </c>
      <c r="AC1148" s="662" t="str">
        <f t="shared" si="191"/>
        <v>平15.1.1</v>
      </c>
      <c r="AD1148" s="662" t="str">
        <f t="shared" si="194"/>
        <v>平</v>
      </c>
      <c r="AE1148" s="662" t="str">
        <f t="shared" si="192"/>
        <v>平15.1.1</v>
      </c>
      <c r="AF1148" s="662" t="str">
        <f t="shared" si="195"/>
        <v>平15.1.1</v>
      </c>
      <c r="AG1148" s="662" t="str">
        <f t="shared" si="196"/>
        <v/>
      </c>
      <c r="AH1148" s="662">
        <f t="shared" si="193"/>
        <v>7</v>
      </c>
      <c r="AI1148" s="662" t="str">
        <f t="shared" si="197"/>
        <v>62</v>
      </c>
      <c r="AJ1148" s="662" t="str">
        <f t="shared" si="198"/>
        <v>62_関空島</v>
      </c>
      <c r="AK1148" s="693" t="str">
        <f>IFERROR(VLOOKUP(AJ1148,観測点コードリスト!$L$2:$N$1665,3,FALSE),"")</f>
        <v>1471</v>
      </c>
    </row>
    <row r="1149" spans="1:37" ht="18.75" hidden="1" customHeight="1">
      <c r="A1149" s="662" t="s">
        <v>3043</v>
      </c>
      <c r="B1149" s="662">
        <v>62111</v>
      </c>
      <c r="C1149" s="662" t="s">
        <v>72</v>
      </c>
      <c r="D1149" s="662" t="s">
        <v>3076</v>
      </c>
      <c r="E1149" s="662" t="s">
        <v>3077</v>
      </c>
      <c r="F1149" s="662" t="s">
        <v>3078</v>
      </c>
      <c r="G1149" s="662">
        <v>34</v>
      </c>
      <c r="H1149" s="662">
        <v>25.4</v>
      </c>
      <c r="I1149" s="662">
        <v>135</v>
      </c>
      <c r="J1149" s="662">
        <v>32.6</v>
      </c>
      <c r="K1149" s="662">
        <v>160</v>
      </c>
      <c r="L1149" s="662" t="s">
        <v>22</v>
      </c>
      <c r="M1149" s="662" t="s">
        <v>22</v>
      </c>
      <c r="N1149" s="662" t="s">
        <v>266</v>
      </c>
      <c r="O1149" s="662" t="s">
        <v>22</v>
      </c>
      <c r="P1149" s="662" t="s">
        <v>22</v>
      </c>
      <c r="Q1149" s="667">
        <f t="shared" si="199"/>
        <v>34.423333</v>
      </c>
      <c r="R1149" s="667">
        <f t="shared" si="200"/>
        <v>135.54333299999999</v>
      </c>
      <c r="T1149" s="668" t="s">
        <v>4605</v>
      </c>
      <c r="U1149" s="668" t="s">
        <v>22</v>
      </c>
      <c r="V1149" s="668" t="s">
        <v>22</v>
      </c>
      <c r="W1149" s="668" t="s">
        <v>22</v>
      </c>
      <c r="X1149" s="668" t="s">
        <v>22</v>
      </c>
      <c r="Y1149" s="668" t="s">
        <v>22</v>
      </c>
      <c r="Z1149" s="668" t="s">
        <v>22</v>
      </c>
      <c r="AB1149" s="662" t="str">
        <f t="shared" si="190"/>
        <v>昭49.11.1</v>
      </c>
      <c r="AC1149" s="662" t="str">
        <f t="shared" si="191"/>
        <v>-</v>
      </c>
      <c r="AD1149" s="662" t="str">
        <f t="shared" si="194"/>
        <v>#</v>
      </c>
      <c r="AE1149" s="662" t="str">
        <f t="shared" si="192"/>
        <v/>
      </c>
      <c r="AF1149" s="662" t="str">
        <f t="shared" si="195"/>
        <v/>
      </c>
      <c r="AG1149" s="662" t="str">
        <f t="shared" si="196"/>
        <v/>
      </c>
      <c r="AH1149" s="662">
        <f t="shared" si="193"/>
        <v>0</v>
      </c>
      <c r="AI1149" s="662" t="str">
        <f t="shared" si="197"/>
        <v>62</v>
      </c>
      <c r="AJ1149" s="662" t="str">
        <f t="shared" si="198"/>
        <v>62_河内長野</v>
      </c>
      <c r="AK1149" s="693" t="str">
        <f>IFERROR(VLOOKUP(AJ1149,観測点コードリスト!$L$2:$N$1665,3,FALSE),"")</f>
        <v>0605</v>
      </c>
    </row>
    <row r="1150" spans="1:37" ht="18.75" customHeight="1">
      <c r="A1150" s="662" t="s">
        <v>3043</v>
      </c>
      <c r="B1150" s="662">
        <v>62131</v>
      </c>
      <c r="C1150" s="662" t="s">
        <v>17</v>
      </c>
      <c r="D1150" s="662" t="s">
        <v>3079</v>
      </c>
      <c r="E1150" s="662" t="s">
        <v>3080</v>
      </c>
      <c r="F1150" s="662" t="s">
        <v>3081</v>
      </c>
      <c r="G1150" s="662">
        <v>34</v>
      </c>
      <c r="H1150" s="662">
        <v>23.1</v>
      </c>
      <c r="I1150" s="662">
        <v>135</v>
      </c>
      <c r="J1150" s="662">
        <v>21</v>
      </c>
      <c r="K1150" s="662">
        <v>68</v>
      </c>
      <c r="L1150" s="662">
        <v>10</v>
      </c>
      <c r="M1150" s="662">
        <v>1.5</v>
      </c>
      <c r="N1150" s="662" t="s">
        <v>3082</v>
      </c>
      <c r="O1150" s="662" t="s">
        <v>22</v>
      </c>
      <c r="P1150" s="662" t="s">
        <v>40</v>
      </c>
      <c r="Q1150" s="667">
        <f t="shared" si="199"/>
        <v>34.384999999999998</v>
      </c>
      <c r="R1150" s="667">
        <f t="shared" si="200"/>
        <v>135.35</v>
      </c>
      <c r="T1150" s="668" t="s">
        <v>4605</v>
      </c>
      <c r="U1150" s="668" t="s">
        <v>4605</v>
      </c>
      <c r="V1150" s="668" t="s">
        <v>4605</v>
      </c>
      <c r="W1150" s="668" t="s">
        <v>22</v>
      </c>
      <c r="X1150" s="668" t="s">
        <v>22</v>
      </c>
      <c r="Y1150" s="668" t="s">
        <v>22</v>
      </c>
      <c r="Z1150" s="668" t="s">
        <v>22</v>
      </c>
      <c r="AB1150" s="662" t="str">
        <f t="shared" si="190"/>
        <v>昭49.11.1</v>
      </c>
      <c r="AC1150" s="662" t="str">
        <f t="shared" si="191"/>
        <v>昭52.3.4</v>
      </c>
      <c r="AD1150" s="662" t="str">
        <f t="shared" si="194"/>
        <v>#</v>
      </c>
      <c r="AE1150" s="662" t="str">
        <f t="shared" si="192"/>
        <v>昭52.3.4</v>
      </c>
      <c r="AF1150" s="662" t="str">
        <f t="shared" si="195"/>
        <v>昭52.3.4</v>
      </c>
      <c r="AG1150" s="662" t="str">
        <f t="shared" si="196"/>
        <v/>
      </c>
      <c r="AH1150" s="662">
        <f t="shared" si="193"/>
        <v>7</v>
      </c>
      <c r="AI1150" s="662" t="str">
        <f t="shared" si="197"/>
        <v>62</v>
      </c>
      <c r="AJ1150" s="662" t="str">
        <f t="shared" si="198"/>
        <v>62_熊取</v>
      </c>
      <c r="AK1150" s="693" t="str">
        <f>IFERROR(VLOOKUP(AJ1150,観測点コードリスト!$L$2:$N$1665,3,FALSE),"")</f>
        <v>0606</v>
      </c>
    </row>
    <row r="1151" spans="1:37" ht="18.75" hidden="1" customHeight="1">
      <c r="A1151" s="662" t="s">
        <v>3043</v>
      </c>
      <c r="B1151" s="662">
        <v>62900</v>
      </c>
      <c r="C1151" s="662" t="s">
        <v>23</v>
      </c>
      <c r="D1151" s="662" t="s">
        <v>3043</v>
      </c>
      <c r="E1151" s="662" t="s">
        <v>3059</v>
      </c>
      <c r="F1151" s="662" t="s">
        <v>3060</v>
      </c>
      <c r="G1151" s="662">
        <v>34</v>
      </c>
      <c r="H1151" s="662">
        <v>40.9</v>
      </c>
      <c r="I1151" s="662">
        <v>135</v>
      </c>
      <c r="J1151" s="662">
        <v>31.1</v>
      </c>
      <c r="K1151" s="662">
        <v>23</v>
      </c>
      <c r="L1151" s="662" t="s">
        <v>22</v>
      </c>
      <c r="M1151" s="662" t="s">
        <v>22</v>
      </c>
      <c r="N1151" s="662" t="s">
        <v>4704</v>
      </c>
      <c r="O1151" s="662" t="s">
        <v>4740</v>
      </c>
      <c r="P1151" s="662" t="s">
        <v>22</v>
      </c>
      <c r="Q1151" s="667">
        <f t="shared" si="199"/>
        <v>34.681666999999997</v>
      </c>
      <c r="R1151" s="667">
        <f t="shared" si="200"/>
        <v>135.51833300000001</v>
      </c>
      <c r="T1151" s="668" t="s">
        <v>22</v>
      </c>
      <c r="U1151" s="668" t="s">
        <v>22</v>
      </c>
      <c r="V1151" s="668" t="s">
        <v>22</v>
      </c>
      <c r="W1151" s="668" t="s">
        <v>22</v>
      </c>
      <c r="X1151" s="668" t="s">
        <v>4605</v>
      </c>
      <c r="Y1151" s="668" t="s">
        <v>22</v>
      </c>
      <c r="Z1151" s="668" t="s">
        <v>22</v>
      </c>
      <c r="AB1151" s="662" t="str">
        <f t="shared" si="190"/>
        <v>-</v>
      </c>
      <c r="AC1151" s="662" t="str">
        <f t="shared" si="191"/>
        <v>平23.4.1</v>
      </c>
      <c r="AD1151" s="662" t="str">
        <f t="shared" si="194"/>
        <v>平</v>
      </c>
      <c r="AE1151" s="662" t="str">
        <f t="shared" si="192"/>
        <v>平23.4.1</v>
      </c>
      <c r="AF1151" s="662" t="str">
        <f t="shared" si="195"/>
        <v>平23.4.1</v>
      </c>
      <c r="AG1151" s="662" t="str">
        <f t="shared" si="196"/>
        <v/>
      </c>
      <c r="AH1151" s="662">
        <f t="shared" si="193"/>
        <v>7</v>
      </c>
      <c r="AI1151" s="662" t="str">
        <f t="shared" si="197"/>
        <v>62</v>
      </c>
      <c r="AJ1151" s="662" t="str">
        <f t="shared" si="198"/>
        <v>62_大阪</v>
      </c>
      <c r="AK1151" s="693" t="str">
        <f>IFERROR(VLOOKUP(AJ1151,観測点コードリスト!$L$2:$N$1665,3,FALSE),"")</f>
        <v>47772</v>
      </c>
    </row>
    <row r="1152" spans="1:37">
      <c r="A1152" s="662" t="s">
        <v>3083</v>
      </c>
      <c r="B1152" s="662">
        <v>63016</v>
      </c>
      <c r="C1152" s="662" t="s">
        <v>17</v>
      </c>
      <c r="D1152" s="662" t="s">
        <v>3084</v>
      </c>
      <c r="E1152" s="662" t="s">
        <v>3085</v>
      </c>
      <c r="F1152" s="662" t="s">
        <v>3086</v>
      </c>
      <c r="G1152" s="662">
        <v>35</v>
      </c>
      <c r="H1152" s="662">
        <v>37.5</v>
      </c>
      <c r="I1152" s="662">
        <v>134</v>
      </c>
      <c r="J1152" s="662">
        <v>37.6</v>
      </c>
      <c r="K1152" s="662">
        <v>5</v>
      </c>
      <c r="L1152" s="662">
        <v>9.3000000000000007</v>
      </c>
      <c r="M1152" s="662">
        <v>1.5</v>
      </c>
      <c r="N1152" s="662" t="s">
        <v>97</v>
      </c>
      <c r="O1152" s="662">
        <v>63900</v>
      </c>
      <c r="P1152" s="662" t="s">
        <v>22</v>
      </c>
      <c r="Q1152" s="667">
        <f t="shared" si="199"/>
        <v>35.625</v>
      </c>
      <c r="R1152" s="667">
        <f t="shared" si="200"/>
        <v>134.626667</v>
      </c>
      <c r="T1152" s="668" t="s">
        <v>4605</v>
      </c>
      <c r="U1152" s="668" t="s">
        <v>4605</v>
      </c>
      <c r="V1152" s="668" t="s">
        <v>4605</v>
      </c>
      <c r="W1152" s="668" t="s">
        <v>22</v>
      </c>
      <c r="X1152" s="668" t="s">
        <v>22</v>
      </c>
      <c r="Y1152" s="668" t="s">
        <v>22</v>
      </c>
      <c r="Z1152" s="668" t="s">
        <v>22</v>
      </c>
      <c r="AB1152" s="662" t="str">
        <f t="shared" si="190"/>
        <v>昭49.11.1</v>
      </c>
      <c r="AC1152" s="662" t="str">
        <f t="shared" si="191"/>
        <v>昭51.4.1</v>
      </c>
      <c r="AD1152" s="662" t="str">
        <f t="shared" si="194"/>
        <v>#</v>
      </c>
      <c r="AE1152" s="662" t="str">
        <f t="shared" si="192"/>
        <v>昭51.4.1</v>
      </c>
      <c r="AF1152" s="662" t="str">
        <f t="shared" si="195"/>
        <v>昭51.4.1</v>
      </c>
      <c r="AG1152" s="662" t="str">
        <f t="shared" si="196"/>
        <v/>
      </c>
      <c r="AH1152" s="662">
        <f t="shared" si="193"/>
        <v>7</v>
      </c>
      <c r="AI1152" s="662" t="str">
        <f t="shared" si="197"/>
        <v>63</v>
      </c>
      <c r="AJ1152" s="662" t="str">
        <f t="shared" si="198"/>
        <v>63_香住</v>
      </c>
      <c r="AK1152" s="693" t="str">
        <f>IFERROR(VLOOKUP(AJ1152,観測点コードリスト!$L$2:$N$1665,3,FALSE),"")</f>
        <v>0607</v>
      </c>
    </row>
    <row r="1153" spans="1:37" hidden="1">
      <c r="A1153" s="662" t="s">
        <v>3083</v>
      </c>
      <c r="B1153" s="662">
        <v>63032</v>
      </c>
      <c r="C1153" s="662" t="s">
        <v>72</v>
      </c>
      <c r="D1153" s="662" t="s">
        <v>3087</v>
      </c>
      <c r="E1153" s="662" t="s">
        <v>3088</v>
      </c>
      <c r="F1153" s="662" t="s">
        <v>3089</v>
      </c>
      <c r="G1153" s="662">
        <v>35</v>
      </c>
      <c r="H1153" s="662">
        <v>31.7</v>
      </c>
      <c r="I1153" s="662">
        <v>134</v>
      </c>
      <c r="J1153" s="662">
        <v>28.8</v>
      </c>
      <c r="K1153" s="662">
        <v>233</v>
      </c>
      <c r="L1153" s="662" t="s">
        <v>22</v>
      </c>
      <c r="M1153" s="662" t="s">
        <v>22</v>
      </c>
      <c r="N1153" s="662" t="s">
        <v>3090</v>
      </c>
      <c r="O1153" s="662" t="s">
        <v>22</v>
      </c>
      <c r="P1153" s="662" t="s">
        <v>22</v>
      </c>
      <c r="Q1153" s="667">
        <f t="shared" si="199"/>
        <v>35.528333000000003</v>
      </c>
      <c r="R1153" s="667">
        <f t="shared" si="200"/>
        <v>134.47999999999999</v>
      </c>
      <c r="T1153" s="668" t="s">
        <v>4605</v>
      </c>
      <c r="U1153" s="668" t="s">
        <v>22</v>
      </c>
      <c r="V1153" s="668" t="s">
        <v>22</v>
      </c>
      <c r="W1153" s="668" t="s">
        <v>22</v>
      </c>
      <c r="X1153" s="668" t="s">
        <v>22</v>
      </c>
      <c r="Y1153" s="668" t="s">
        <v>22</v>
      </c>
      <c r="Z1153" s="668" t="s">
        <v>22</v>
      </c>
      <c r="AB1153" s="662" t="str">
        <f t="shared" si="190"/>
        <v>平18.12.5</v>
      </c>
      <c r="AC1153" s="662" t="str">
        <f t="shared" si="191"/>
        <v>平18.12.5</v>
      </c>
      <c r="AD1153" s="662" t="str">
        <f t="shared" si="194"/>
        <v>平</v>
      </c>
      <c r="AE1153" s="662" t="str">
        <f t="shared" si="192"/>
        <v>平18.12.5</v>
      </c>
      <c r="AF1153" s="662" t="str">
        <f t="shared" si="195"/>
        <v>平18.12.5</v>
      </c>
      <c r="AG1153" s="662" t="str">
        <f t="shared" si="196"/>
        <v/>
      </c>
      <c r="AH1153" s="662">
        <f t="shared" si="193"/>
        <v>8</v>
      </c>
      <c r="AI1153" s="662" t="str">
        <f t="shared" si="197"/>
        <v>63</v>
      </c>
      <c r="AJ1153" s="662" t="str">
        <f t="shared" si="198"/>
        <v>63_温泉</v>
      </c>
      <c r="AK1153" s="693" t="str">
        <f>IFERROR(VLOOKUP(AJ1153,観測点コードリスト!$L$2:$N$1665,3,FALSE),"")</f>
        <v>0608</v>
      </c>
    </row>
    <row r="1154" spans="1:37">
      <c r="A1154" s="662" t="s">
        <v>3083</v>
      </c>
      <c r="B1154" s="662">
        <v>63051</v>
      </c>
      <c r="C1154" s="662" t="s">
        <v>23</v>
      </c>
      <c r="D1154" s="662" t="s">
        <v>3091</v>
      </c>
      <c r="E1154" s="662" t="s">
        <v>3092</v>
      </c>
      <c r="F1154" s="662" t="s">
        <v>3093</v>
      </c>
      <c r="G1154" s="662">
        <v>35</v>
      </c>
      <c r="H1154" s="662">
        <v>32.1</v>
      </c>
      <c r="I1154" s="662">
        <v>134</v>
      </c>
      <c r="J1154" s="662">
        <v>49.3</v>
      </c>
      <c r="K1154" s="662">
        <v>3</v>
      </c>
      <c r="L1154" s="662">
        <v>16</v>
      </c>
      <c r="M1154" s="662" t="s">
        <v>22</v>
      </c>
      <c r="N1154" s="662" t="s">
        <v>3094</v>
      </c>
      <c r="O1154" s="662">
        <v>63905</v>
      </c>
      <c r="P1154" s="662" t="s">
        <v>22</v>
      </c>
      <c r="Q1154" s="667">
        <f t="shared" si="199"/>
        <v>35.534999999999997</v>
      </c>
      <c r="R1154" s="667">
        <f t="shared" si="200"/>
        <v>134.82166699999999</v>
      </c>
      <c r="T1154" s="668" t="s">
        <v>4605</v>
      </c>
      <c r="U1154" s="668" t="s">
        <v>4605</v>
      </c>
      <c r="V1154" s="668" t="s">
        <v>4605</v>
      </c>
      <c r="W1154" s="668" t="s">
        <v>22</v>
      </c>
      <c r="X1154" s="668" t="s">
        <v>22</v>
      </c>
      <c r="Y1154" s="668" t="s">
        <v>4605</v>
      </c>
      <c r="Z1154" s="668" t="s">
        <v>22</v>
      </c>
      <c r="AB1154" s="662" t="str">
        <f t="shared" si="190"/>
        <v>昭49.11.1</v>
      </c>
      <c r="AC1154" s="662" t="str">
        <f t="shared" si="191"/>
        <v>昭50.3.29</v>
      </c>
      <c r="AD1154" s="662" t="str">
        <f t="shared" si="194"/>
        <v>#</v>
      </c>
      <c r="AE1154" s="662" t="str">
        <f t="shared" si="192"/>
        <v>昭50.3.29</v>
      </c>
      <c r="AF1154" s="662" t="str">
        <f t="shared" si="195"/>
        <v>昭50.3.29</v>
      </c>
      <c r="AG1154" s="662" t="str">
        <f t="shared" si="196"/>
        <v/>
      </c>
      <c r="AH1154" s="662">
        <f t="shared" si="193"/>
        <v>8</v>
      </c>
      <c r="AI1154" s="662" t="str">
        <f t="shared" si="197"/>
        <v>63</v>
      </c>
      <c r="AJ1154" s="662" t="str">
        <f t="shared" si="198"/>
        <v>63_豊岡</v>
      </c>
      <c r="AK1154" s="693" t="str">
        <f>IFERROR(VLOOKUP(AJ1154,観測点コードリスト!$L$2:$N$1665,3,FALSE),"")</f>
        <v>47747</v>
      </c>
    </row>
    <row r="1155" spans="1:37">
      <c r="A1155" s="662" t="s">
        <v>3083</v>
      </c>
      <c r="B1155" s="662">
        <v>63071</v>
      </c>
      <c r="C1155" s="662" t="s">
        <v>17</v>
      </c>
      <c r="D1155" s="662" t="s">
        <v>3095</v>
      </c>
      <c r="E1155" s="662" t="s">
        <v>3096</v>
      </c>
      <c r="F1155" s="662" t="s">
        <v>3097</v>
      </c>
      <c r="G1155" s="662">
        <v>35</v>
      </c>
      <c r="H1155" s="662">
        <v>25.9</v>
      </c>
      <c r="I1155" s="662">
        <v>134</v>
      </c>
      <c r="J1155" s="662">
        <v>35</v>
      </c>
      <c r="K1155" s="662">
        <v>540</v>
      </c>
      <c r="L1155" s="662">
        <v>6.5</v>
      </c>
      <c r="M1155" s="662">
        <v>1.5</v>
      </c>
      <c r="N1155" s="662" t="s">
        <v>3098</v>
      </c>
      <c r="O1155" s="662">
        <v>63911</v>
      </c>
      <c r="P1155" s="662" t="s">
        <v>22</v>
      </c>
      <c r="Q1155" s="667">
        <f t="shared" si="199"/>
        <v>35.431666999999997</v>
      </c>
      <c r="R1155" s="667">
        <f t="shared" si="200"/>
        <v>134.58333300000001</v>
      </c>
      <c r="T1155" s="668" t="s">
        <v>4605</v>
      </c>
      <c r="U1155" s="668" t="s">
        <v>4605</v>
      </c>
      <c r="V1155" s="668" t="s">
        <v>4605</v>
      </c>
      <c r="W1155" s="668" t="s">
        <v>22</v>
      </c>
      <c r="X1155" s="668" t="s">
        <v>22</v>
      </c>
      <c r="Y1155" s="668" t="s">
        <v>22</v>
      </c>
      <c r="Z1155" s="668" t="s">
        <v>22</v>
      </c>
      <c r="AB1155" s="662" t="str">
        <f t="shared" si="190"/>
        <v>平17.12.14</v>
      </c>
      <c r="AC1155" s="662" t="str">
        <f t="shared" si="191"/>
        <v>平17.12.14</v>
      </c>
      <c r="AD1155" s="662" t="str">
        <f t="shared" si="194"/>
        <v>平</v>
      </c>
      <c r="AE1155" s="662" t="str">
        <f t="shared" si="192"/>
        <v>平17.12.14</v>
      </c>
      <c r="AF1155" s="662" t="str">
        <f t="shared" si="195"/>
        <v>平17.12.14</v>
      </c>
      <c r="AG1155" s="662" t="str">
        <f t="shared" si="196"/>
        <v/>
      </c>
      <c r="AH1155" s="662">
        <f t="shared" si="193"/>
        <v>9</v>
      </c>
      <c r="AI1155" s="662" t="str">
        <f t="shared" si="197"/>
        <v>63</v>
      </c>
      <c r="AJ1155" s="662" t="str">
        <f t="shared" si="198"/>
        <v>63_兎和野高原</v>
      </c>
      <c r="AK1155" s="693" t="str">
        <f>IFERROR(VLOOKUP(AJ1155,観測点コードリスト!$L$2:$N$1665,3,FALSE),"")</f>
        <v>0977</v>
      </c>
    </row>
    <row r="1156" spans="1:37" hidden="1">
      <c r="A1156" s="662" t="s">
        <v>3083</v>
      </c>
      <c r="B1156" s="662">
        <v>63111</v>
      </c>
      <c r="C1156" s="662" t="s">
        <v>72</v>
      </c>
      <c r="D1156" s="662" t="s">
        <v>3099</v>
      </c>
      <c r="E1156" s="662" t="s">
        <v>3100</v>
      </c>
      <c r="F1156" s="662" t="s">
        <v>3101</v>
      </c>
      <c r="G1156" s="662">
        <v>35</v>
      </c>
      <c r="H1156" s="662">
        <v>19.899999999999999</v>
      </c>
      <c r="I1156" s="662">
        <v>134</v>
      </c>
      <c r="J1156" s="662">
        <v>39.9</v>
      </c>
      <c r="K1156" s="662">
        <v>150</v>
      </c>
      <c r="L1156" s="662" t="s">
        <v>22</v>
      </c>
      <c r="M1156" s="662" t="s">
        <v>22</v>
      </c>
      <c r="N1156" s="662" t="s">
        <v>3018</v>
      </c>
      <c r="O1156" s="662" t="s">
        <v>22</v>
      </c>
      <c r="P1156" s="662" t="s">
        <v>22</v>
      </c>
      <c r="Q1156" s="667">
        <f t="shared" si="199"/>
        <v>35.331667000000003</v>
      </c>
      <c r="R1156" s="667">
        <f t="shared" si="200"/>
        <v>134.66499999999999</v>
      </c>
      <c r="T1156" s="668" t="s">
        <v>4605</v>
      </c>
      <c r="U1156" s="668" t="s">
        <v>22</v>
      </c>
      <c r="V1156" s="668" t="s">
        <v>22</v>
      </c>
      <c r="W1156" s="668" t="s">
        <v>22</v>
      </c>
      <c r="X1156" s="668" t="s">
        <v>22</v>
      </c>
      <c r="Y1156" s="668" t="s">
        <v>22</v>
      </c>
      <c r="Z1156" s="668" t="s">
        <v>22</v>
      </c>
      <c r="AB1156" s="662" t="str">
        <f t="shared" ref="AB1156:AB1219" si="201">IF(T1156="●",IF(AD1156="(",LEFT(AF1156,AG1156-1),IF(AD1156="#",$AB$1,AF1156)),"-")</f>
        <v>昭50.5.2</v>
      </c>
      <c r="AC1156" s="662" t="str">
        <f t="shared" ref="AC1156:AC1219" si="202">IF(AF1156="","-",IF(AD1156="(",RIGHT(AF1156,AH1156-AG1156),AF1156))</f>
        <v>昭50.5.2</v>
      </c>
      <c r="AD1156" s="662" t="str">
        <f t="shared" si="194"/>
        <v>昭</v>
      </c>
      <c r="AE1156" s="662" t="str">
        <f t="shared" ref="AE1156:AE1219" si="203">SUBSTITUTE(N1156,"#","")</f>
        <v>昭50.5.2</v>
      </c>
      <c r="AF1156" s="662" t="str">
        <f t="shared" si="195"/>
        <v>昭50.5.2</v>
      </c>
      <c r="AG1156" s="662" t="str">
        <f t="shared" si="196"/>
        <v/>
      </c>
      <c r="AH1156" s="662">
        <f t="shared" ref="AH1156:AH1219" si="204">LEN(AF1156)</f>
        <v>7</v>
      </c>
      <c r="AI1156" s="662" t="str">
        <f t="shared" si="197"/>
        <v>63</v>
      </c>
      <c r="AJ1156" s="662" t="str">
        <f t="shared" si="198"/>
        <v>63_大屋</v>
      </c>
      <c r="AK1156" s="693" t="str">
        <f>IFERROR(VLOOKUP(AJ1156,観測点コードリスト!$L$2:$N$1665,3,FALSE),"")</f>
        <v>0967</v>
      </c>
    </row>
    <row r="1157" spans="1:37" hidden="1">
      <c r="A1157" s="662" t="s">
        <v>3083</v>
      </c>
      <c r="B1157" s="662">
        <v>63116</v>
      </c>
      <c r="C1157" s="662" t="s">
        <v>72</v>
      </c>
      <c r="D1157" s="662" t="s">
        <v>3102</v>
      </c>
      <c r="E1157" s="662" t="s">
        <v>3103</v>
      </c>
      <c r="F1157" s="662" t="s">
        <v>3104</v>
      </c>
      <c r="G1157" s="662">
        <v>35</v>
      </c>
      <c r="H1157" s="662">
        <v>23.9</v>
      </c>
      <c r="I1157" s="662">
        <v>134</v>
      </c>
      <c r="J1157" s="662">
        <v>44.4</v>
      </c>
      <c r="K1157" s="662">
        <v>183</v>
      </c>
      <c r="L1157" s="662" t="s">
        <v>22</v>
      </c>
      <c r="M1157" s="662" t="s">
        <v>22</v>
      </c>
      <c r="N1157" s="662" t="s">
        <v>3105</v>
      </c>
      <c r="O1157" s="662" t="s">
        <v>22</v>
      </c>
      <c r="P1157" s="662" t="s">
        <v>22</v>
      </c>
      <c r="Q1157" s="667">
        <f t="shared" si="199"/>
        <v>35.398333000000001</v>
      </c>
      <c r="R1157" s="667">
        <f t="shared" si="200"/>
        <v>134.74</v>
      </c>
      <c r="T1157" s="668" t="s">
        <v>4605</v>
      </c>
      <c r="U1157" s="668" t="s">
        <v>22</v>
      </c>
      <c r="V1157" s="668" t="s">
        <v>22</v>
      </c>
      <c r="W1157" s="668" t="s">
        <v>22</v>
      </c>
      <c r="X1157" s="668" t="s">
        <v>22</v>
      </c>
      <c r="Y1157" s="668" t="s">
        <v>22</v>
      </c>
      <c r="Z1157" s="668" t="s">
        <v>22</v>
      </c>
      <c r="AB1157" s="662" t="str">
        <f t="shared" si="201"/>
        <v>平17.7.4</v>
      </c>
      <c r="AC1157" s="662" t="str">
        <f t="shared" si="202"/>
        <v>平17.7.4</v>
      </c>
      <c r="AD1157" s="662" t="str">
        <f t="shared" ref="AD1157:AD1220" si="205">LEFT(N1157,1)</f>
        <v>平</v>
      </c>
      <c r="AE1157" s="662" t="str">
        <f t="shared" si="203"/>
        <v>平17.7.4</v>
      </c>
      <c r="AF1157" s="662" t="str">
        <f t="shared" ref="AF1157:AF1220" si="206">SUBSTITUTE(AE1157,"(","")</f>
        <v>平17.7.4</v>
      </c>
      <c r="AG1157" s="662" t="str">
        <f t="shared" ref="AG1157:AG1220" si="207">IFERROR(FIND(")",AF1157),"")</f>
        <v/>
      </c>
      <c r="AH1157" s="662">
        <f t="shared" si="204"/>
        <v>7</v>
      </c>
      <c r="AI1157" s="662" t="str">
        <f t="shared" ref="AI1157:AI1220" si="208">LEFT(B1157,2)</f>
        <v>63</v>
      </c>
      <c r="AJ1157" s="662" t="str">
        <f t="shared" ref="AJ1157:AJ1220" si="209">AI1157&amp;"_"&amp;D1157</f>
        <v>63_八鹿</v>
      </c>
      <c r="AK1157" s="693" t="str">
        <f>IFERROR(VLOOKUP(AJ1157,観測点コードリスト!$L$2:$N$1665,3,FALSE),"")</f>
        <v>0611</v>
      </c>
    </row>
    <row r="1158" spans="1:37">
      <c r="A1158" s="662" t="s">
        <v>3083</v>
      </c>
      <c r="B1158" s="662">
        <v>63121</v>
      </c>
      <c r="C1158" s="662" t="s">
        <v>17</v>
      </c>
      <c r="D1158" s="662" t="s">
        <v>3106</v>
      </c>
      <c r="E1158" s="662" t="s">
        <v>3107</v>
      </c>
      <c r="F1158" s="662" t="s">
        <v>3108</v>
      </c>
      <c r="G1158" s="662">
        <v>35</v>
      </c>
      <c r="H1158" s="662">
        <v>19.399999999999999</v>
      </c>
      <c r="I1158" s="662">
        <v>134</v>
      </c>
      <c r="J1158" s="662">
        <v>50.9</v>
      </c>
      <c r="K1158" s="662">
        <v>80</v>
      </c>
      <c r="L1158" s="662">
        <v>10</v>
      </c>
      <c r="M1158" s="662">
        <v>1.5</v>
      </c>
      <c r="N1158" s="662" t="s">
        <v>1787</v>
      </c>
      <c r="O1158" s="662">
        <v>63915</v>
      </c>
      <c r="P1158" s="662" t="s">
        <v>40</v>
      </c>
      <c r="Q1158" s="667">
        <f t="shared" si="199"/>
        <v>35.323332999999998</v>
      </c>
      <c r="R1158" s="667">
        <f t="shared" si="200"/>
        <v>134.848333</v>
      </c>
      <c r="T1158" s="668" t="s">
        <v>4605</v>
      </c>
      <c r="U1158" s="668" t="s">
        <v>4605</v>
      </c>
      <c r="V1158" s="668" t="s">
        <v>4605</v>
      </c>
      <c r="W1158" s="668" t="s">
        <v>22</v>
      </c>
      <c r="X1158" s="668" t="s">
        <v>22</v>
      </c>
      <c r="Y1158" s="668" t="s">
        <v>22</v>
      </c>
      <c r="Z1158" s="668" t="s">
        <v>22</v>
      </c>
      <c r="AB1158" s="662" t="str">
        <f t="shared" si="201"/>
        <v>昭49.11.1</v>
      </c>
      <c r="AC1158" s="662" t="str">
        <f t="shared" si="202"/>
        <v>昭52.12.20</v>
      </c>
      <c r="AD1158" s="662" t="str">
        <f t="shared" si="205"/>
        <v>#</v>
      </c>
      <c r="AE1158" s="662" t="str">
        <f t="shared" si="203"/>
        <v>昭52.12.20</v>
      </c>
      <c r="AF1158" s="662" t="str">
        <f t="shared" si="206"/>
        <v>昭52.12.20</v>
      </c>
      <c r="AG1158" s="662" t="str">
        <f t="shared" si="207"/>
        <v/>
      </c>
      <c r="AH1158" s="662">
        <f t="shared" si="204"/>
        <v>9</v>
      </c>
      <c r="AI1158" s="662" t="str">
        <f t="shared" si="208"/>
        <v>63</v>
      </c>
      <c r="AJ1158" s="662" t="str">
        <f t="shared" si="209"/>
        <v>63_和田山</v>
      </c>
      <c r="AK1158" s="693" t="str">
        <f>IFERROR(VLOOKUP(AJ1158,観測点コードリスト!$L$2:$N$1665,3,FALSE),"")</f>
        <v>0612</v>
      </c>
    </row>
    <row r="1159" spans="1:37">
      <c r="A1159" s="662" t="s">
        <v>3083</v>
      </c>
      <c r="B1159" s="662">
        <v>63201</v>
      </c>
      <c r="C1159" s="662" t="s">
        <v>17</v>
      </c>
      <c r="D1159" s="662" t="s">
        <v>3109</v>
      </c>
      <c r="E1159" s="662" t="s">
        <v>3110</v>
      </c>
      <c r="F1159" s="662" t="s">
        <v>3111</v>
      </c>
      <c r="G1159" s="662">
        <v>35</v>
      </c>
      <c r="H1159" s="662">
        <v>10</v>
      </c>
      <c r="I1159" s="662">
        <v>134</v>
      </c>
      <c r="J1159" s="662">
        <v>47.5</v>
      </c>
      <c r="K1159" s="662">
        <v>320</v>
      </c>
      <c r="L1159" s="662">
        <v>10.8</v>
      </c>
      <c r="M1159" s="662">
        <v>1.5</v>
      </c>
      <c r="N1159" s="662" t="s">
        <v>2249</v>
      </c>
      <c r="O1159" s="662" t="s">
        <v>22</v>
      </c>
      <c r="P1159" s="662" t="s">
        <v>40</v>
      </c>
      <c r="Q1159" s="667">
        <f t="shared" si="199"/>
        <v>35.166666999999997</v>
      </c>
      <c r="R1159" s="667">
        <f t="shared" si="200"/>
        <v>134.79166699999999</v>
      </c>
      <c r="T1159" s="668" t="s">
        <v>4605</v>
      </c>
      <c r="U1159" s="668" t="s">
        <v>4605</v>
      </c>
      <c r="V1159" s="668" t="s">
        <v>4605</v>
      </c>
      <c r="W1159" s="668" t="s">
        <v>22</v>
      </c>
      <c r="X1159" s="668" t="s">
        <v>22</v>
      </c>
      <c r="Y1159" s="668" t="s">
        <v>22</v>
      </c>
      <c r="Z1159" s="668" t="s">
        <v>22</v>
      </c>
      <c r="AB1159" s="662" t="str">
        <f t="shared" si="201"/>
        <v>昭49.11.1</v>
      </c>
      <c r="AC1159" s="662" t="str">
        <f t="shared" si="202"/>
        <v>昭53.11.13</v>
      </c>
      <c r="AD1159" s="662" t="str">
        <f t="shared" si="205"/>
        <v>#</v>
      </c>
      <c r="AE1159" s="662" t="str">
        <f t="shared" si="203"/>
        <v>昭53.11.13</v>
      </c>
      <c r="AF1159" s="662" t="str">
        <f t="shared" si="206"/>
        <v>昭53.11.13</v>
      </c>
      <c r="AG1159" s="662" t="str">
        <f t="shared" si="207"/>
        <v/>
      </c>
      <c r="AH1159" s="662">
        <f t="shared" si="204"/>
        <v>9</v>
      </c>
      <c r="AI1159" s="662" t="str">
        <f t="shared" si="208"/>
        <v>63</v>
      </c>
      <c r="AJ1159" s="662" t="str">
        <f t="shared" si="209"/>
        <v>63_生野</v>
      </c>
      <c r="AK1159" s="693" t="str">
        <f>IFERROR(VLOOKUP(AJ1159,観測点コードリスト!$L$2:$N$1665,3,FALSE),"")</f>
        <v>0613</v>
      </c>
    </row>
    <row r="1160" spans="1:37">
      <c r="A1160" s="662" t="s">
        <v>3083</v>
      </c>
      <c r="B1160" s="662">
        <v>63216</v>
      </c>
      <c r="C1160" s="662" t="s">
        <v>17</v>
      </c>
      <c r="D1160" s="662" t="s">
        <v>3112</v>
      </c>
      <c r="E1160" s="662" t="s">
        <v>3113</v>
      </c>
      <c r="F1160" s="662" t="s">
        <v>3114</v>
      </c>
      <c r="G1160" s="662">
        <v>35</v>
      </c>
      <c r="H1160" s="662">
        <v>8.1999999999999993</v>
      </c>
      <c r="I1160" s="662">
        <v>135</v>
      </c>
      <c r="J1160" s="662">
        <v>3.9</v>
      </c>
      <c r="K1160" s="662">
        <v>98</v>
      </c>
      <c r="L1160" s="662">
        <v>10.1</v>
      </c>
      <c r="M1160" s="662">
        <v>1.5</v>
      </c>
      <c r="N1160" s="662" t="s">
        <v>3115</v>
      </c>
      <c r="O1160" s="662" t="s">
        <v>22</v>
      </c>
      <c r="P1160" s="662" t="s">
        <v>40</v>
      </c>
      <c r="Q1160" s="667">
        <f t="shared" si="199"/>
        <v>35.136667000000003</v>
      </c>
      <c r="R1160" s="667">
        <f t="shared" si="200"/>
        <v>135.065</v>
      </c>
      <c r="T1160" s="668" t="s">
        <v>4605</v>
      </c>
      <c r="U1160" s="668" t="s">
        <v>4605</v>
      </c>
      <c r="V1160" s="668" t="s">
        <v>4605</v>
      </c>
      <c r="W1160" s="668" t="s">
        <v>22</v>
      </c>
      <c r="X1160" s="668" t="s">
        <v>22</v>
      </c>
      <c r="Y1160" s="668" t="s">
        <v>22</v>
      </c>
      <c r="Z1160" s="668" t="s">
        <v>22</v>
      </c>
      <c r="AB1160" s="662" t="str">
        <f t="shared" si="201"/>
        <v>昭49.11.1</v>
      </c>
      <c r="AC1160" s="662" t="str">
        <f t="shared" si="202"/>
        <v>昭53.12.20</v>
      </c>
      <c r="AD1160" s="662" t="str">
        <f t="shared" si="205"/>
        <v>#</v>
      </c>
      <c r="AE1160" s="662" t="str">
        <f t="shared" si="203"/>
        <v>昭53.12.20</v>
      </c>
      <c r="AF1160" s="662" t="str">
        <f t="shared" si="206"/>
        <v>昭53.12.20</v>
      </c>
      <c r="AG1160" s="662" t="str">
        <f t="shared" si="207"/>
        <v/>
      </c>
      <c r="AH1160" s="662">
        <f t="shared" si="204"/>
        <v>9</v>
      </c>
      <c r="AI1160" s="662" t="str">
        <f t="shared" si="208"/>
        <v>63</v>
      </c>
      <c r="AJ1160" s="662" t="str">
        <f t="shared" si="209"/>
        <v>63_柏原</v>
      </c>
      <c r="AK1160" s="693" t="str">
        <f>IFERROR(VLOOKUP(AJ1160,観測点コードリスト!$L$2:$N$1665,3,FALSE),"")</f>
        <v>0614</v>
      </c>
    </row>
    <row r="1161" spans="1:37" hidden="1">
      <c r="A1161" s="662" t="s">
        <v>3083</v>
      </c>
      <c r="B1161" s="662">
        <v>63241</v>
      </c>
      <c r="C1161" s="662" t="s">
        <v>72</v>
      </c>
      <c r="D1161" s="662" t="s">
        <v>3116</v>
      </c>
      <c r="E1161" s="662" t="s">
        <v>3117</v>
      </c>
      <c r="F1161" s="662" t="s">
        <v>3118</v>
      </c>
      <c r="G1161" s="662">
        <v>35</v>
      </c>
      <c r="H1161" s="662">
        <v>1</v>
      </c>
      <c r="I1161" s="662">
        <v>134</v>
      </c>
      <c r="J1161" s="662">
        <v>22.1</v>
      </c>
      <c r="K1161" s="662">
        <v>120</v>
      </c>
      <c r="L1161" s="662" t="s">
        <v>22</v>
      </c>
      <c r="M1161" s="662" t="s">
        <v>22</v>
      </c>
      <c r="N1161" s="662" t="s">
        <v>3119</v>
      </c>
      <c r="O1161" s="662" t="s">
        <v>22</v>
      </c>
      <c r="P1161" s="662" t="s">
        <v>22</v>
      </c>
      <c r="Q1161" s="667">
        <f t="shared" si="199"/>
        <v>35.016666999999998</v>
      </c>
      <c r="R1161" s="667">
        <f t="shared" si="200"/>
        <v>134.36833300000001</v>
      </c>
      <c r="T1161" s="668" t="s">
        <v>4605</v>
      </c>
      <c r="U1161" s="668" t="s">
        <v>22</v>
      </c>
      <c r="V1161" s="668" t="s">
        <v>22</v>
      </c>
      <c r="W1161" s="668" t="s">
        <v>22</v>
      </c>
      <c r="X1161" s="668" t="s">
        <v>22</v>
      </c>
      <c r="Y1161" s="668" t="s">
        <v>22</v>
      </c>
      <c r="Z1161" s="668" t="s">
        <v>22</v>
      </c>
      <c r="AB1161" s="662" t="str">
        <f t="shared" si="201"/>
        <v>昭51.12.20</v>
      </c>
      <c r="AC1161" s="662" t="str">
        <f t="shared" si="202"/>
        <v>昭51.12.20</v>
      </c>
      <c r="AD1161" s="662" t="str">
        <f t="shared" si="205"/>
        <v>昭</v>
      </c>
      <c r="AE1161" s="662" t="str">
        <f t="shared" si="203"/>
        <v>昭51.12.20</v>
      </c>
      <c r="AF1161" s="662" t="str">
        <f t="shared" si="206"/>
        <v>昭51.12.20</v>
      </c>
      <c r="AG1161" s="662" t="str">
        <f t="shared" si="207"/>
        <v/>
      </c>
      <c r="AH1161" s="662">
        <f t="shared" si="204"/>
        <v>9</v>
      </c>
      <c r="AI1161" s="662" t="str">
        <f t="shared" si="208"/>
        <v>63</v>
      </c>
      <c r="AJ1161" s="662" t="str">
        <f t="shared" si="209"/>
        <v>63_佐用</v>
      </c>
      <c r="AK1161" s="693" t="str">
        <f>IFERROR(VLOOKUP(AJ1161,観測点コードリスト!$L$2:$N$1665,3,FALSE),"")</f>
        <v>0617</v>
      </c>
    </row>
    <row r="1162" spans="1:37">
      <c r="A1162" s="662" t="s">
        <v>3083</v>
      </c>
      <c r="B1162" s="662">
        <v>63251</v>
      </c>
      <c r="C1162" s="662" t="s">
        <v>17</v>
      </c>
      <c r="D1162" s="662" t="s">
        <v>2382</v>
      </c>
      <c r="E1162" s="662" t="s">
        <v>2383</v>
      </c>
      <c r="F1162" s="662" t="s">
        <v>3120</v>
      </c>
      <c r="G1162" s="662">
        <v>35</v>
      </c>
      <c r="H1162" s="662">
        <v>5.8</v>
      </c>
      <c r="I1162" s="662">
        <v>134</v>
      </c>
      <c r="J1162" s="662">
        <v>35.1</v>
      </c>
      <c r="K1162" s="662">
        <v>195</v>
      </c>
      <c r="L1162" s="662">
        <v>10</v>
      </c>
      <c r="M1162" s="662">
        <v>1.5</v>
      </c>
      <c r="N1162" s="662" t="s">
        <v>2249</v>
      </c>
      <c r="O1162" s="662" t="s">
        <v>22</v>
      </c>
      <c r="P1162" s="662" t="s">
        <v>40</v>
      </c>
      <c r="Q1162" s="667">
        <f t="shared" si="199"/>
        <v>35.096666999999997</v>
      </c>
      <c r="R1162" s="667">
        <f t="shared" si="200"/>
        <v>134.58500000000001</v>
      </c>
      <c r="T1162" s="668" t="s">
        <v>4605</v>
      </c>
      <c r="U1162" s="668" t="s">
        <v>4605</v>
      </c>
      <c r="V1162" s="668" t="s">
        <v>4605</v>
      </c>
      <c r="W1162" s="668" t="s">
        <v>22</v>
      </c>
      <c r="X1162" s="668" t="s">
        <v>22</v>
      </c>
      <c r="Y1162" s="668" t="s">
        <v>22</v>
      </c>
      <c r="Z1162" s="668" t="s">
        <v>22</v>
      </c>
      <c r="AB1162" s="662" t="str">
        <f t="shared" si="201"/>
        <v>昭49.11.1</v>
      </c>
      <c r="AC1162" s="662" t="str">
        <f t="shared" si="202"/>
        <v>昭53.11.13</v>
      </c>
      <c r="AD1162" s="662" t="str">
        <f t="shared" si="205"/>
        <v>#</v>
      </c>
      <c r="AE1162" s="662" t="str">
        <f t="shared" si="203"/>
        <v>昭53.11.13</v>
      </c>
      <c r="AF1162" s="662" t="str">
        <f t="shared" si="206"/>
        <v>昭53.11.13</v>
      </c>
      <c r="AG1162" s="662" t="str">
        <f t="shared" si="207"/>
        <v/>
      </c>
      <c r="AH1162" s="662">
        <f t="shared" si="204"/>
        <v>9</v>
      </c>
      <c r="AI1162" s="662" t="str">
        <f t="shared" si="208"/>
        <v>63</v>
      </c>
      <c r="AJ1162" s="662" t="str">
        <f t="shared" si="209"/>
        <v>63_一宮</v>
      </c>
      <c r="AK1162" s="693" t="str">
        <f>IFERROR(VLOOKUP(AJ1162,観測点コードリスト!$L$2:$N$1665,3,FALSE),"")</f>
        <v>0615</v>
      </c>
    </row>
    <row r="1163" spans="1:37">
      <c r="A1163" s="662" t="s">
        <v>3083</v>
      </c>
      <c r="B1163" s="662">
        <v>63321</v>
      </c>
      <c r="C1163" s="662" t="s">
        <v>17</v>
      </c>
      <c r="D1163" s="662" t="s">
        <v>3121</v>
      </c>
      <c r="E1163" s="662" t="s">
        <v>3122</v>
      </c>
      <c r="F1163" s="662" t="s">
        <v>3123</v>
      </c>
      <c r="G1163" s="662">
        <v>34</v>
      </c>
      <c r="H1163" s="662">
        <v>57</v>
      </c>
      <c r="I1163" s="662">
        <v>134</v>
      </c>
      <c r="J1163" s="662">
        <v>44.9</v>
      </c>
      <c r="K1163" s="662">
        <v>72</v>
      </c>
      <c r="L1163" s="662">
        <v>13.9</v>
      </c>
      <c r="M1163" s="662">
        <v>1.5</v>
      </c>
      <c r="N1163" s="662" t="s">
        <v>3124</v>
      </c>
      <c r="O1163" s="662" t="s">
        <v>22</v>
      </c>
      <c r="P1163" s="662" t="s">
        <v>40</v>
      </c>
      <c r="Q1163" s="667">
        <f t="shared" si="199"/>
        <v>34.950000000000003</v>
      </c>
      <c r="R1163" s="667">
        <f t="shared" si="200"/>
        <v>134.748333</v>
      </c>
      <c r="T1163" s="668" t="s">
        <v>4605</v>
      </c>
      <c r="U1163" s="668" t="s">
        <v>4605</v>
      </c>
      <c r="V1163" s="668" t="s">
        <v>4605</v>
      </c>
      <c r="W1163" s="668" t="s">
        <v>22</v>
      </c>
      <c r="X1163" s="668" t="s">
        <v>22</v>
      </c>
      <c r="Y1163" s="668" t="s">
        <v>22</v>
      </c>
      <c r="Z1163" s="668" t="s">
        <v>22</v>
      </c>
      <c r="AB1163" s="662" t="str">
        <f t="shared" si="201"/>
        <v>昭50.5.2</v>
      </c>
      <c r="AC1163" s="662" t="str">
        <f t="shared" si="202"/>
        <v>昭52.12.19</v>
      </c>
      <c r="AD1163" s="662" t="str">
        <f t="shared" si="205"/>
        <v>(</v>
      </c>
      <c r="AE1163" s="662" t="str">
        <f t="shared" si="203"/>
        <v>(昭50.5.2)昭52.12.19</v>
      </c>
      <c r="AF1163" s="662" t="str">
        <f t="shared" si="206"/>
        <v>昭50.5.2)昭52.12.19</v>
      </c>
      <c r="AG1163" s="662">
        <f t="shared" si="207"/>
        <v>8</v>
      </c>
      <c r="AH1163" s="662">
        <f t="shared" si="204"/>
        <v>17</v>
      </c>
      <c r="AI1163" s="662" t="str">
        <f t="shared" si="208"/>
        <v>63</v>
      </c>
      <c r="AJ1163" s="662" t="str">
        <f t="shared" si="209"/>
        <v>63_福崎</v>
      </c>
      <c r="AK1163" s="693" t="str">
        <f>IFERROR(VLOOKUP(AJ1163,観測点コードリスト!$L$2:$N$1665,3,FALSE),"")</f>
        <v>0968</v>
      </c>
    </row>
    <row r="1164" spans="1:37">
      <c r="A1164" s="662" t="s">
        <v>3083</v>
      </c>
      <c r="B1164" s="662">
        <v>63331</v>
      </c>
      <c r="C1164" s="662" t="s">
        <v>17</v>
      </c>
      <c r="D1164" s="662" t="s">
        <v>3125</v>
      </c>
      <c r="E1164" s="662" t="s">
        <v>3126</v>
      </c>
      <c r="F1164" s="662" t="s">
        <v>3127</v>
      </c>
      <c r="G1164" s="662">
        <v>34</v>
      </c>
      <c r="H1164" s="662">
        <v>59.9</v>
      </c>
      <c r="I1164" s="662">
        <v>134</v>
      </c>
      <c r="J1164" s="662">
        <v>59.8</v>
      </c>
      <c r="K1164" s="662">
        <v>72</v>
      </c>
      <c r="L1164" s="662">
        <v>6.5</v>
      </c>
      <c r="M1164" s="662">
        <v>1.5</v>
      </c>
      <c r="N1164" s="662" t="s">
        <v>3128</v>
      </c>
      <c r="O1164" s="662" t="s">
        <v>22</v>
      </c>
      <c r="P1164" s="662" t="s">
        <v>40</v>
      </c>
      <c r="Q1164" s="667">
        <f t="shared" si="199"/>
        <v>34.998333000000002</v>
      </c>
      <c r="R1164" s="667">
        <f t="shared" si="200"/>
        <v>134.996667</v>
      </c>
      <c r="T1164" s="668" t="s">
        <v>4605</v>
      </c>
      <c r="U1164" s="668" t="s">
        <v>4605</v>
      </c>
      <c r="V1164" s="668" t="s">
        <v>4605</v>
      </c>
      <c r="W1164" s="668" t="s">
        <v>22</v>
      </c>
      <c r="X1164" s="668" t="s">
        <v>22</v>
      </c>
      <c r="Y1164" s="668" t="s">
        <v>22</v>
      </c>
      <c r="Z1164" s="668" t="s">
        <v>22</v>
      </c>
      <c r="AB1164" s="662" t="str">
        <f t="shared" si="201"/>
        <v>昭50.5.1</v>
      </c>
      <c r="AC1164" s="662" t="str">
        <f t="shared" si="202"/>
        <v>昭53.12.21</v>
      </c>
      <c r="AD1164" s="662" t="str">
        <f t="shared" si="205"/>
        <v>(</v>
      </c>
      <c r="AE1164" s="662" t="str">
        <f t="shared" si="203"/>
        <v>(昭50.5.1)昭53.12.21</v>
      </c>
      <c r="AF1164" s="662" t="str">
        <f t="shared" si="206"/>
        <v>昭50.5.1)昭53.12.21</v>
      </c>
      <c r="AG1164" s="662">
        <f t="shared" si="207"/>
        <v>8</v>
      </c>
      <c r="AH1164" s="662">
        <f t="shared" si="204"/>
        <v>17</v>
      </c>
      <c r="AI1164" s="662" t="str">
        <f t="shared" si="208"/>
        <v>63</v>
      </c>
      <c r="AJ1164" s="662" t="str">
        <f t="shared" si="209"/>
        <v>63_西脇</v>
      </c>
      <c r="AK1164" s="693" t="str">
        <f>IFERROR(VLOOKUP(AJ1164,観測点コードリスト!$L$2:$N$1665,3,FALSE),"")</f>
        <v>0956</v>
      </c>
    </row>
    <row r="1165" spans="1:37" hidden="1">
      <c r="A1165" s="662" t="s">
        <v>3083</v>
      </c>
      <c r="B1165" s="662">
        <v>63346</v>
      </c>
      <c r="C1165" s="662" t="s">
        <v>72</v>
      </c>
      <c r="D1165" s="662" t="s">
        <v>3129</v>
      </c>
      <c r="E1165" s="662" t="s">
        <v>3130</v>
      </c>
      <c r="F1165" s="662" t="s">
        <v>3131</v>
      </c>
      <c r="G1165" s="662">
        <v>35</v>
      </c>
      <c r="H1165" s="662">
        <v>1.5</v>
      </c>
      <c r="I1165" s="662">
        <v>135</v>
      </c>
      <c r="J1165" s="662">
        <v>17.600000000000001</v>
      </c>
      <c r="K1165" s="662">
        <v>330</v>
      </c>
      <c r="L1165" s="662" t="s">
        <v>22</v>
      </c>
      <c r="M1165" s="662" t="s">
        <v>22</v>
      </c>
      <c r="N1165" s="662" t="s">
        <v>266</v>
      </c>
      <c r="O1165" s="662" t="s">
        <v>22</v>
      </c>
      <c r="P1165" s="662" t="s">
        <v>22</v>
      </c>
      <c r="Q1165" s="667">
        <f t="shared" si="199"/>
        <v>35.024999999999999</v>
      </c>
      <c r="R1165" s="667">
        <f t="shared" si="200"/>
        <v>135.29333299999999</v>
      </c>
      <c r="T1165" s="668" t="s">
        <v>4605</v>
      </c>
      <c r="U1165" s="668" t="s">
        <v>22</v>
      </c>
      <c r="V1165" s="668" t="s">
        <v>22</v>
      </c>
      <c r="W1165" s="668" t="s">
        <v>22</v>
      </c>
      <c r="X1165" s="668" t="s">
        <v>22</v>
      </c>
      <c r="Y1165" s="668" t="s">
        <v>22</v>
      </c>
      <c r="Z1165" s="668" t="s">
        <v>22</v>
      </c>
      <c r="AB1165" s="662" t="str">
        <f t="shared" si="201"/>
        <v>昭49.11.1</v>
      </c>
      <c r="AC1165" s="662" t="str">
        <f t="shared" si="202"/>
        <v>-</v>
      </c>
      <c r="AD1165" s="662" t="str">
        <f t="shared" si="205"/>
        <v>#</v>
      </c>
      <c r="AE1165" s="662" t="str">
        <f t="shared" si="203"/>
        <v/>
      </c>
      <c r="AF1165" s="662" t="str">
        <f t="shared" si="206"/>
        <v/>
      </c>
      <c r="AG1165" s="662" t="str">
        <f t="shared" si="207"/>
        <v/>
      </c>
      <c r="AH1165" s="662">
        <f t="shared" si="204"/>
        <v>0</v>
      </c>
      <c r="AI1165" s="662" t="str">
        <f t="shared" si="208"/>
        <v>63</v>
      </c>
      <c r="AJ1165" s="662" t="str">
        <f t="shared" si="209"/>
        <v>63_後川</v>
      </c>
      <c r="AK1165" s="693" t="str">
        <f>IFERROR(VLOOKUP(AJ1165,観測点コードリスト!$L$2:$N$1665,3,FALSE),"")</f>
        <v>0618</v>
      </c>
    </row>
    <row r="1166" spans="1:37">
      <c r="A1166" s="662" t="s">
        <v>3083</v>
      </c>
      <c r="B1166" s="662">
        <v>63366</v>
      </c>
      <c r="C1166" s="662" t="s">
        <v>17</v>
      </c>
      <c r="D1166" s="662" t="s">
        <v>3132</v>
      </c>
      <c r="E1166" s="662" t="s">
        <v>3133</v>
      </c>
      <c r="F1166" s="662" t="s">
        <v>3134</v>
      </c>
      <c r="G1166" s="662">
        <v>34</v>
      </c>
      <c r="H1166" s="662">
        <v>51.5</v>
      </c>
      <c r="I1166" s="662">
        <v>134</v>
      </c>
      <c r="J1166" s="662">
        <v>22.4</v>
      </c>
      <c r="K1166" s="662">
        <v>20</v>
      </c>
      <c r="L1166" s="662">
        <v>10</v>
      </c>
      <c r="M1166" s="662">
        <v>1.5</v>
      </c>
      <c r="N1166" s="662" t="s">
        <v>2213</v>
      </c>
      <c r="O1166" s="662" t="s">
        <v>22</v>
      </c>
      <c r="P1166" s="662" t="s">
        <v>40</v>
      </c>
      <c r="Q1166" s="667">
        <f t="shared" si="199"/>
        <v>34.858333000000002</v>
      </c>
      <c r="R1166" s="667">
        <f t="shared" si="200"/>
        <v>134.373333</v>
      </c>
      <c r="T1166" s="668" t="s">
        <v>4605</v>
      </c>
      <c r="U1166" s="668" t="s">
        <v>4605</v>
      </c>
      <c r="V1166" s="668" t="s">
        <v>4605</v>
      </c>
      <c r="W1166" s="668" t="s">
        <v>22</v>
      </c>
      <c r="X1166" s="668" t="s">
        <v>22</v>
      </c>
      <c r="Y1166" s="668" t="s">
        <v>22</v>
      </c>
      <c r="Z1166" s="668" t="s">
        <v>22</v>
      </c>
      <c r="AB1166" s="662" t="str">
        <f t="shared" si="201"/>
        <v>昭53.12.26</v>
      </c>
      <c r="AC1166" s="662" t="str">
        <f t="shared" si="202"/>
        <v>昭53.12.26</v>
      </c>
      <c r="AD1166" s="662" t="str">
        <f t="shared" si="205"/>
        <v>昭</v>
      </c>
      <c r="AE1166" s="662" t="str">
        <f t="shared" si="203"/>
        <v>昭53.12.26</v>
      </c>
      <c r="AF1166" s="662" t="str">
        <f t="shared" si="206"/>
        <v>昭53.12.26</v>
      </c>
      <c r="AG1166" s="662" t="str">
        <f t="shared" si="207"/>
        <v/>
      </c>
      <c r="AH1166" s="662">
        <f t="shared" si="204"/>
        <v>9</v>
      </c>
      <c r="AI1166" s="662" t="str">
        <f t="shared" si="208"/>
        <v>63</v>
      </c>
      <c r="AJ1166" s="662" t="str">
        <f t="shared" si="209"/>
        <v>63_上郡</v>
      </c>
      <c r="AK1166" s="693" t="str">
        <f>IFERROR(VLOOKUP(AJ1166,観測点コードリスト!$L$2:$N$1665,3,FALSE),"")</f>
        <v>0619</v>
      </c>
    </row>
    <row r="1167" spans="1:37" ht="18.75" customHeight="1">
      <c r="A1167" s="662" t="s">
        <v>3083</v>
      </c>
      <c r="B1167" s="662">
        <v>63383</v>
      </c>
      <c r="C1167" s="662" t="s">
        <v>23</v>
      </c>
      <c r="D1167" s="662" t="s">
        <v>3135</v>
      </c>
      <c r="E1167" s="662" t="s">
        <v>3136</v>
      </c>
      <c r="F1167" s="662" t="s">
        <v>3137</v>
      </c>
      <c r="G1167" s="662">
        <v>34</v>
      </c>
      <c r="H1167" s="662">
        <v>50.3</v>
      </c>
      <c r="I1167" s="662">
        <v>134</v>
      </c>
      <c r="J1167" s="662">
        <v>40.200000000000003</v>
      </c>
      <c r="K1167" s="662">
        <v>38</v>
      </c>
      <c r="L1167" s="662">
        <v>16.2</v>
      </c>
      <c r="M1167" s="662" t="s">
        <v>22</v>
      </c>
      <c r="N1167" s="662" t="s">
        <v>886</v>
      </c>
      <c r="O1167" s="662" t="s">
        <v>22</v>
      </c>
      <c r="P1167" s="662" t="s">
        <v>22</v>
      </c>
      <c r="Q1167" s="667">
        <f t="shared" si="199"/>
        <v>34.838332999999999</v>
      </c>
      <c r="R1167" s="667">
        <f t="shared" si="200"/>
        <v>134.66999999999999</v>
      </c>
      <c r="T1167" s="668" t="s">
        <v>4605</v>
      </c>
      <c r="U1167" s="668" t="s">
        <v>4605</v>
      </c>
      <c r="V1167" s="668" t="s">
        <v>4605</v>
      </c>
      <c r="W1167" s="668" t="s">
        <v>22</v>
      </c>
      <c r="X1167" s="668" t="s">
        <v>22</v>
      </c>
      <c r="Y1167" s="668" t="s">
        <v>4605</v>
      </c>
      <c r="Z1167" s="668" t="s">
        <v>22</v>
      </c>
      <c r="AB1167" s="662" t="str">
        <f t="shared" si="201"/>
        <v>平20.11.21</v>
      </c>
      <c r="AC1167" s="662" t="str">
        <f t="shared" si="202"/>
        <v>平20.11.21</v>
      </c>
      <c r="AD1167" s="662" t="str">
        <f t="shared" si="205"/>
        <v>平</v>
      </c>
      <c r="AE1167" s="662" t="str">
        <f t="shared" si="203"/>
        <v>平20.11.21</v>
      </c>
      <c r="AF1167" s="662" t="str">
        <f t="shared" si="206"/>
        <v>平20.11.21</v>
      </c>
      <c r="AG1167" s="662" t="str">
        <f t="shared" si="207"/>
        <v/>
      </c>
      <c r="AH1167" s="662">
        <f t="shared" si="204"/>
        <v>9</v>
      </c>
      <c r="AI1167" s="662" t="str">
        <f t="shared" si="208"/>
        <v>63</v>
      </c>
      <c r="AJ1167" s="662" t="str">
        <f t="shared" si="209"/>
        <v>63_姫路</v>
      </c>
      <c r="AK1167" s="693" t="str">
        <f>IFERROR(VLOOKUP(AJ1167,観測点コードリスト!$L$2:$N$1665,3,FALSE),"")</f>
        <v>47769</v>
      </c>
    </row>
    <row r="1168" spans="1:37">
      <c r="A1168" s="662" t="s">
        <v>3083</v>
      </c>
      <c r="B1168" s="662">
        <v>63411</v>
      </c>
      <c r="C1168" s="662" t="s">
        <v>17</v>
      </c>
      <c r="D1168" s="662" t="s">
        <v>3138</v>
      </c>
      <c r="E1168" s="662" t="s">
        <v>3139</v>
      </c>
      <c r="F1168" s="662" t="s">
        <v>3140</v>
      </c>
      <c r="G1168" s="662">
        <v>34</v>
      </c>
      <c r="H1168" s="662">
        <v>53.7</v>
      </c>
      <c r="I1168" s="662">
        <v>135</v>
      </c>
      <c r="J1168" s="662">
        <v>12.7</v>
      </c>
      <c r="K1168" s="662">
        <v>150</v>
      </c>
      <c r="L1168" s="662">
        <v>21.6</v>
      </c>
      <c r="M1168" s="662">
        <v>1.5</v>
      </c>
      <c r="N1168" s="662" t="s">
        <v>2976</v>
      </c>
      <c r="O1168" s="662" t="s">
        <v>22</v>
      </c>
      <c r="P1168" s="662" t="s">
        <v>40</v>
      </c>
      <c r="Q1168" s="667">
        <f t="shared" si="199"/>
        <v>34.895000000000003</v>
      </c>
      <c r="R1168" s="667">
        <f t="shared" si="200"/>
        <v>135.21166700000001</v>
      </c>
      <c r="T1168" s="668" t="s">
        <v>4605</v>
      </c>
      <c r="U1168" s="668" t="s">
        <v>4605</v>
      </c>
      <c r="V1168" s="668" t="s">
        <v>4605</v>
      </c>
      <c r="W1168" s="668" t="s">
        <v>22</v>
      </c>
      <c r="X1168" s="668" t="s">
        <v>22</v>
      </c>
      <c r="Y1168" s="668" t="s">
        <v>22</v>
      </c>
      <c r="Z1168" s="668" t="s">
        <v>22</v>
      </c>
      <c r="AB1168" s="662" t="str">
        <f t="shared" si="201"/>
        <v>昭50.5.2</v>
      </c>
      <c r="AC1168" s="662" t="str">
        <f t="shared" si="202"/>
        <v>昭53.12.20</v>
      </c>
      <c r="AD1168" s="662" t="str">
        <f t="shared" si="205"/>
        <v>(</v>
      </c>
      <c r="AE1168" s="662" t="str">
        <f t="shared" si="203"/>
        <v>(昭50.5.2)昭53.12.20</v>
      </c>
      <c r="AF1168" s="662" t="str">
        <f t="shared" si="206"/>
        <v>昭50.5.2)昭53.12.20</v>
      </c>
      <c r="AG1168" s="662">
        <f t="shared" si="207"/>
        <v>8</v>
      </c>
      <c r="AH1168" s="662">
        <f t="shared" si="204"/>
        <v>17</v>
      </c>
      <c r="AI1168" s="662" t="str">
        <f t="shared" si="208"/>
        <v>63</v>
      </c>
      <c r="AJ1168" s="662" t="str">
        <f t="shared" si="209"/>
        <v>63_三田</v>
      </c>
      <c r="AK1168" s="693" t="str">
        <f>IFERROR(VLOOKUP(AJ1168,観測点コードリスト!$L$2:$N$1665,3,FALSE),"")</f>
        <v>0969</v>
      </c>
    </row>
    <row r="1169" spans="1:37" ht="18.75" customHeight="1">
      <c r="A1169" s="662" t="s">
        <v>3083</v>
      </c>
      <c r="B1169" s="662">
        <v>63461</v>
      </c>
      <c r="C1169" s="662" t="s">
        <v>17</v>
      </c>
      <c r="D1169" s="662" t="s">
        <v>3141</v>
      </c>
      <c r="E1169" s="662" t="s">
        <v>3142</v>
      </c>
      <c r="F1169" s="662" t="s">
        <v>3143</v>
      </c>
      <c r="G1169" s="662">
        <v>34</v>
      </c>
      <c r="H1169" s="662">
        <v>46.6</v>
      </c>
      <c r="I1169" s="662">
        <v>135</v>
      </c>
      <c r="J1169" s="662">
        <v>0.8</v>
      </c>
      <c r="K1169" s="662">
        <v>145</v>
      </c>
      <c r="L1169" s="662">
        <v>10</v>
      </c>
      <c r="M1169" s="662">
        <v>1.5</v>
      </c>
      <c r="N1169" s="662" t="s">
        <v>3144</v>
      </c>
      <c r="O1169" s="662" t="s">
        <v>22</v>
      </c>
      <c r="P1169" s="662" t="s">
        <v>40</v>
      </c>
      <c r="Q1169" s="667">
        <f t="shared" ref="Q1169:Q1232" si="210">G1169+ROUND(H1169/60,6)</f>
        <v>34.776667000000003</v>
      </c>
      <c r="R1169" s="667">
        <f t="shared" ref="R1169:R1232" si="211">I1169+ROUND(J1169/60,6)</f>
        <v>135.01333299999999</v>
      </c>
      <c r="T1169" s="668" t="s">
        <v>4605</v>
      </c>
      <c r="U1169" s="668" t="s">
        <v>4605</v>
      </c>
      <c r="V1169" s="668" t="s">
        <v>4605</v>
      </c>
      <c r="W1169" s="668" t="s">
        <v>22</v>
      </c>
      <c r="X1169" s="668" t="s">
        <v>22</v>
      </c>
      <c r="Y1169" s="668" t="s">
        <v>22</v>
      </c>
      <c r="Z1169" s="668" t="s">
        <v>22</v>
      </c>
      <c r="AB1169" s="662" t="str">
        <f t="shared" si="201"/>
        <v>昭52.12.19</v>
      </c>
      <c r="AC1169" s="662" t="str">
        <f t="shared" si="202"/>
        <v>昭52.12.19</v>
      </c>
      <c r="AD1169" s="662" t="str">
        <f t="shared" si="205"/>
        <v>昭</v>
      </c>
      <c r="AE1169" s="662" t="str">
        <f t="shared" si="203"/>
        <v>昭52.12.19</v>
      </c>
      <c r="AF1169" s="662" t="str">
        <f t="shared" si="206"/>
        <v>昭52.12.19</v>
      </c>
      <c r="AG1169" s="662" t="str">
        <f t="shared" si="207"/>
        <v/>
      </c>
      <c r="AH1169" s="662">
        <f t="shared" si="204"/>
        <v>9</v>
      </c>
      <c r="AI1169" s="662" t="str">
        <f t="shared" si="208"/>
        <v>63</v>
      </c>
      <c r="AJ1169" s="662" t="str">
        <f t="shared" si="209"/>
        <v>63_三木</v>
      </c>
      <c r="AK1169" s="693" t="str">
        <f>IFERROR(VLOOKUP(AJ1169,観測点コードリスト!$L$2:$N$1665,3,FALSE),"")</f>
        <v>1227</v>
      </c>
    </row>
    <row r="1170" spans="1:37" hidden="1">
      <c r="A1170" s="662" t="s">
        <v>3083</v>
      </c>
      <c r="B1170" s="662">
        <v>63477</v>
      </c>
      <c r="C1170" s="662" t="s">
        <v>72</v>
      </c>
      <c r="D1170" s="662" t="s">
        <v>3145</v>
      </c>
      <c r="E1170" s="662" t="s">
        <v>3146</v>
      </c>
      <c r="F1170" s="662" t="s">
        <v>3147</v>
      </c>
      <c r="G1170" s="662">
        <v>34</v>
      </c>
      <c r="H1170" s="662">
        <v>45</v>
      </c>
      <c r="I1170" s="662">
        <v>135</v>
      </c>
      <c r="J1170" s="662">
        <v>20.100000000000001</v>
      </c>
      <c r="K1170" s="662">
        <v>38</v>
      </c>
      <c r="L1170" s="662" t="s">
        <v>22</v>
      </c>
      <c r="M1170" s="662" t="s">
        <v>22</v>
      </c>
      <c r="N1170" s="662" t="s">
        <v>3148</v>
      </c>
      <c r="O1170" s="662" t="s">
        <v>22</v>
      </c>
      <c r="P1170" s="662" t="s">
        <v>22</v>
      </c>
      <c r="Q1170" s="667">
        <f t="shared" si="210"/>
        <v>34.75</v>
      </c>
      <c r="R1170" s="667">
        <f t="shared" si="211"/>
        <v>135.33500000000001</v>
      </c>
      <c r="T1170" s="668" t="s">
        <v>4605</v>
      </c>
      <c r="U1170" s="668" t="s">
        <v>22</v>
      </c>
      <c r="V1170" s="668" t="s">
        <v>22</v>
      </c>
      <c r="W1170" s="668" t="s">
        <v>22</v>
      </c>
      <c r="X1170" s="668" t="s">
        <v>22</v>
      </c>
      <c r="Y1170" s="668" t="s">
        <v>22</v>
      </c>
      <c r="Z1170" s="668" t="s">
        <v>22</v>
      </c>
      <c r="AB1170" s="662" t="str">
        <f t="shared" si="201"/>
        <v>平.18.3.6</v>
      </c>
      <c r="AC1170" s="662" t="str">
        <f t="shared" si="202"/>
        <v>平.18.3.6</v>
      </c>
      <c r="AD1170" s="662" t="str">
        <f t="shared" si="205"/>
        <v>平</v>
      </c>
      <c r="AE1170" s="662" t="str">
        <f t="shared" si="203"/>
        <v>平.18.3.6</v>
      </c>
      <c r="AF1170" s="662" t="str">
        <f t="shared" si="206"/>
        <v>平.18.3.6</v>
      </c>
      <c r="AG1170" s="662" t="str">
        <f t="shared" si="207"/>
        <v/>
      </c>
      <c r="AH1170" s="662">
        <f t="shared" si="204"/>
        <v>8</v>
      </c>
      <c r="AI1170" s="662" t="str">
        <f t="shared" si="208"/>
        <v>63</v>
      </c>
      <c r="AJ1170" s="662" t="str">
        <f t="shared" si="209"/>
        <v>63_西宮</v>
      </c>
      <c r="AK1170" s="693" t="str">
        <f>IFERROR(VLOOKUP(AJ1170,観測点コードリスト!$L$2:$N$1665,3,FALSE),"")</f>
        <v>1588</v>
      </c>
    </row>
    <row r="1171" spans="1:37">
      <c r="A1171" s="662" t="s">
        <v>3083</v>
      </c>
      <c r="B1171" s="662">
        <v>63491</v>
      </c>
      <c r="C1171" s="662" t="s">
        <v>17</v>
      </c>
      <c r="D1171" s="662" t="s">
        <v>3149</v>
      </c>
      <c r="E1171" s="662" t="s">
        <v>3150</v>
      </c>
      <c r="F1171" s="662" t="s">
        <v>3151</v>
      </c>
      <c r="G1171" s="662">
        <v>34</v>
      </c>
      <c r="H1171" s="662">
        <v>40.299999999999997</v>
      </c>
      <c r="I1171" s="662">
        <v>134</v>
      </c>
      <c r="J1171" s="662">
        <v>31.6</v>
      </c>
      <c r="K1171" s="662">
        <v>88</v>
      </c>
      <c r="L1171" s="662">
        <v>6.5</v>
      </c>
      <c r="M1171" s="662">
        <v>1.5</v>
      </c>
      <c r="N1171" s="662" t="s">
        <v>2271</v>
      </c>
      <c r="O1171" s="662" t="s">
        <v>22</v>
      </c>
      <c r="P1171" s="662" t="s">
        <v>40</v>
      </c>
      <c r="Q1171" s="667">
        <f t="shared" si="210"/>
        <v>34.671666999999999</v>
      </c>
      <c r="R1171" s="667">
        <f t="shared" si="211"/>
        <v>134.526667</v>
      </c>
      <c r="T1171" s="668" t="s">
        <v>4605</v>
      </c>
      <c r="U1171" s="668" t="s">
        <v>4605</v>
      </c>
      <c r="V1171" s="668" t="s">
        <v>4605</v>
      </c>
      <c r="W1171" s="668" t="s">
        <v>22</v>
      </c>
      <c r="X1171" s="668" t="s">
        <v>22</v>
      </c>
      <c r="Y1171" s="668" t="s">
        <v>22</v>
      </c>
      <c r="Z1171" s="668" t="s">
        <v>22</v>
      </c>
      <c r="AB1171" s="662" t="str">
        <f t="shared" si="201"/>
        <v>昭53.12.25</v>
      </c>
      <c r="AC1171" s="662" t="str">
        <f t="shared" si="202"/>
        <v>昭53.12.25</v>
      </c>
      <c r="AD1171" s="662" t="str">
        <f t="shared" si="205"/>
        <v>昭</v>
      </c>
      <c r="AE1171" s="662" t="str">
        <f t="shared" si="203"/>
        <v>昭53.12.25</v>
      </c>
      <c r="AF1171" s="662" t="str">
        <f t="shared" si="206"/>
        <v>昭53.12.25</v>
      </c>
      <c r="AG1171" s="662" t="str">
        <f t="shared" si="207"/>
        <v/>
      </c>
      <c r="AH1171" s="662">
        <f t="shared" si="204"/>
        <v>9</v>
      </c>
      <c r="AI1171" s="662" t="str">
        <f t="shared" si="208"/>
        <v>63</v>
      </c>
      <c r="AJ1171" s="662" t="str">
        <f t="shared" si="209"/>
        <v>63_家島</v>
      </c>
      <c r="AK1171" s="693" t="str">
        <f>IFERROR(VLOOKUP(AJ1171,観測点コードリスト!$L$2:$N$1665,3,FALSE),"")</f>
        <v>0624</v>
      </c>
    </row>
    <row r="1172" spans="1:37">
      <c r="A1172" s="662" t="s">
        <v>3083</v>
      </c>
      <c r="B1172" s="662">
        <v>63496</v>
      </c>
      <c r="C1172" s="662" t="s">
        <v>17</v>
      </c>
      <c r="D1172" s="662" t="s">
        <v>3152</v>
      </c>
      <c r="E1172" s="662" t="s">
        <v>3153</v>
      </c>
      <c r="F1172" s="662" t="s">
        <v>3154</v>
      </c>
      <c r="G1172" s="662">
        <v>34</v>
      </c>
      <c r="H1172" s="662">
        <v>41.2</v>
      </c>
      <c r="I1172" s="662">
        <v>134</v>
      </c>
      <c r="J1172" s="662">
        <v>52.6</v>
      </c>
      <c r="K1172" s="662">
        <v>3</v>
      </c>
      <c r="L1172" s="662">
        <v>28.6</v>
      </c>
      <c r="M1172" s="662">
        <v>1.5</v>
      </c>
      <c r="N1172" s="662" t="s">
        <v>3155</v>
      </c>
      <c r="O1172" s="662" t="s">
        <v>22</v>
      </c>
      <c r="P1172" s="662" t="s">
        <v>40</v>
      </c>
      <c r="Q1172" s="667">
        <f t="shared" si="210"/>
        <v>34.686667</v>
      </c>
      <c r="R1172" s="667">
        <f t="shared" si="211"/>
        <v>134.876667</v>
      </c>
      <c r="T1172" s="668" t="s">
        <v>4605</v>
      </c>
      <c r="U1172" s="668" t="s">
        <v>4605</v>
      </c>
      <c r="V1172" s="668" t="s">
        <v>4605</v>
      </c>
      <c r="W1172" s="668" t="s">
        <v>22</v>
      </c>
      <c r="X1172" s="668" t="s">
        <v>22</v>
      </c>
      <c r="Y1172" s="668" t="s">
        <v>22</v>
      </c>
      <c r="Z1172" s="668" t="s">
        <v>22</v>
      </c>
      <c r="AB1172" s="662" t="str">
        <f t="shared" si="201"/>
        <v>平4.3.23</v>
      </c>
      <c r="AC1172" s="662" t="str">
        <f t="shared" si="202"/>
        <v>平4.3.23</v>
      </c>
      <c r="AD1172" s="662" t="str">
        <f t="shared" si="205"/>
        <v>平</v>
      </c>
      <c r="AE1172" s="662" t="str">
        <f t="shared" si="203"/>
        <v>平4.3.23</v>
      </c>
      <c r="AF1172" s="662" t="str">
        <f t="shared" si="206"/>
        <v>平4.3.23</v>
      </c>
      <c r="AG1172" s="662" t="str">
        <f t="shared" si="207"/>
        <v/>
      </c>
      <c r="AH1172" s="662">
        <f t="shared" si="204"/>
        <v>7</v>
      </c>
      <c r="AI1172" s="662" t="str">
        <f t="shared" si="208"/>
        <v>63</v>
      </c>
      <c r="AJ1172" s="662" t="str">
        <f t="shared" si="209"/>
        <v>63_明石</v>
      </c>
      <c r="AK1172" s="693" t="str">
        <f>IFERROR(VLOOKUP(AJ1172,観測点コードリスト!$L$2:$N$1665,3,FALSE),"")</f>
        <v>0625</v>
      </c>
    </row>
    <row r="1173" spans="1:37">
      <c r="A1173" s="662" t="s">
        <v>3083</v>
      </c>
      <c r="B1173" s="662">
        <v>63517</v>
      </c>
      <c r="C1173" s="662" t="s">
        <v>23</v>
      </c>
      <c r="D1173" s="662" t="s">
        <v>3156</v>
      </c>
      <c r="E1173" s="662" t="s">
        <v>3157</v>
      </c>
      <c r="F1173" s="662" t="s">
        <v>3158</v>
      </c>
      <c r="G1173" s="662">
        <v>34</v>
      </c>
      <c r="H1173" s="662">
        <v>37.9</v>
      </c>
      <c r="I1173" s="662">
        <v>135</v>
      </c>
      <c r="J1173" s="662">
        <v>13.4</v>
      </c>
      <c r="K1173" s="662">
        <v>5</v>
      </c>
      <c r="L1173" s="662">
        <v>10</v>
      </c>
      <c r="M1173" s="662" t="s">
        <v>22</v>
      </c>
      <c r="N1173" s="662" t="s">
        <v>3159</v>
      </c>
      <c r="O1173" s="662" t="s">
        <v>22</v>
      </c>
      <c r="P1173" s="662" t="s">
        <v>36</v>
      </c>
      <c r="Q1173" s="667">
        <f t="shared" si="210"/>
        <v>34.631667</v>
      </c>
      <c r="R1173" s="667">
        <f t="shared" si="211"/>
        <v>135.223333</v>
      </c>
      <c r="T1173" s="668" t="s">
        <v>4605</v>
      </c>
      <c r="U1173" s="668" t="s">
        <v>4605</v>
      </c>
      <c r="V1173" s="668" t="s">
        <v>4605</v>
      </c>
      <c r="W1173" s="668" t="s">
        <v>22</v>
      </c>
      <c r="X1173" s="668" t="s">
        <v>22</v>
      </c>
      <c r="Y1173" s="668" t="s">
        <v>22</v>
      </c>
      <c r="Z1173" s="668" t="s">
        <v>22</v>
      </c>
      <c r="AB1173" s="662" t="str">
        <f t="shared" si="201"/>
        <v>平18.2.16</v>
      </c>
      <c r="AC1173" s="662" t="str">
        <f t="shared" si="202"/>
        <v>平18.2.16</v>
      </c>
      <c r="AD1173" s="662" t="str">
        <f t="shared" si="205"/>
        <v>平</v>
      </c>
      <c r="AE1173" s="662" t="str">
        <f t="shared" si="203"/>
        <v>平18.2.16</v>
      </c>
      <c r="AF1173" s="662" t="str">
        <f t="shared" si="206"/>
        <v>平18.2.16</v>
      </c>
      <c r="AG1173" s="662" t="str">
        <f t="shared" si="207"/>
        <v/>
      </c>
      <c r="AH1173" s="662">
        <f t="shared" si="204"/>
        <v>8</v>
      </c>
      <c r="AI1173" s="662" t="str">
        <f t="shared" si="208"/>
        <v>63</v>
      </c>
      <c r="AJ1173" s="662" t="str">
        <f t="shared" si="209"/>
        <v>63_神戸空港</v>
      </c>
      <c r="AK1173" s="693" t="str">
        <f>IFERROR(VLOOKUP(AJ1173,観測点コードリスト!$L$2:$N$1665,3,FALSE),"")</f>
        <v>1587</v>
      </c>
    </row>
    <row r="1174" spans="1:37" hidden="1">
      <c r="A1174" s="662" t="s">
        <v>3083</v>
      </c>
      <c r="B1174" s="662">
        <v>63518</v>
      </c>
      <c r="C1174" s="662" t="s">
        <v>23</v>
      </c>
      <c r="D1174" s="662" t="s">
        <v>3160</v>
      </c>
      <c r="E1174" s="662" t="s">
        <v>3161</v>
      </c>
      <c r="F1174" s="662" t="s">
        <v>3162</v>
      </c>
      <c r="G1174" s="662">
        <v>34</v>
      </c>
      <c r="H1174" s="662">
        <v>41.8</v>
      </c>
      <c r="I1174" s="662">
        <v>135</v>
      </c>
      <c r="J1174" s="662">
        <v>12.7</v>
      </c>
      <c r="K1174" s="662">
        <v>5</v>
      </c>
      <c r="L1174" s="662" t="s">
        <v>22</v>
      </c>
      <c r="M1174" s="662" t="s">
        <v>22</v>
      </c>
      <c r="N1174" s="662" t="s">
        <v>3163</v>
      </c>
      <c r="O1174" s="662">
        <v>63950</v>
      </c>
      <c r="P1174" s="662" t="s">
        <v>630</v>
      </c>
      <c r="Q1174" s="667">
        <f t="shared" si="210"/>
        <v>34.696666999999998</v>
      </c>
      <c r="R1174" s="667">
        <f t="shared" si="211"/>
        <v>135.21166700000001</v>
      </c>
      <c r="T1174" s="668" t="s">
        <v>4605</v>
      </c>
      <c r="U1174" s="668" t="s">
        <v>4605</v>
      </c>
      <c r="V1174" s="668" t="s">
        <v>22</v>
      </c>
      <c r="W1174" s="668" t="s">
        <v>4605</v>
      </c>
      <c r="X1174" s="668" t="s">
        <v>22</v>
      </c>
      <c r="Y1174" s="668" t="s">
        <v>22</v>
      </c>
      <c r="Z1174" s="668" t="s">
        <v>22</v>
      </c>
      <c r="AB1174" s="662" t="str">
        <f t="shared" si="201"/>
        <v>平19.3.28</v>
      </c>
      <c r="AC1174" s="662" t="str">
        <f t="shared" si="202"/>
        <v>平19.3.28</v>
      </c>
      <c r="AD1174" s="662" t="str">
        <f t="shared" si="205"/>
        <v>平</v>
      </c>
      <c r="AE1174" s="662" t="str">
        <f t="shared" si="203"/>
        <v>平19.3.28</v>
      </c>
      <c r="AF1174" s="662" t="str">
        <f t="shared" si="206"/>
        <v>平19.3.28</v>
      </c>
      <c r="AG1174" s="662" t="str">
        <f t="shared" si="207"/>
        <v/>
      </c>
      <c r="AH1174" s="662">
        <f t="shared" si="204"/>
        <v>8</v>
      </c>
      <c r="AI1174" s="662" t="str">
        <f t="shared" si="208"/>
        <v>63</v>
      </c>
      <c r="AJ1174" s="662" t="str">
        <f t="shared" si="209"/>
        <v>63_神戸</v>
      </c>
      <c r="AK1174" s="693" t="str">
        <f>IFERROR(VLOOKUP(AJ1174,観測点コードリスト!$L$2:$N$1665,3,FALSE),"")</f>
        <v>47770</v>
      </c>
    </row>
    <row r="1175" spans="1:37">
      <c r="A1175" s="662" t="s">
        <v>3083</v>
      </c>
      <c r="B1175" s="662">
        <v>63518</v>
      </c>
      <c r="C1175" s="662" t="s">
        <v>23</v>
      </c>
      <c r="D1175" s="662" t="s">
        <v>3160</v>
      </c>
      <c r="E1175" s="662" t="s">
        <v>3161</v>
      </c>
      <c r="F1175" s="662" t="s">
        <v>3164</v>
      </c>
      <c r="G1175" s="662">
        <v>34</v>
      </c>
      <c r="H1175" s="662">
        <v>40.9</v>
      </c>
      <c r="I1175" s="662">
        <v>135</v>
      </c>
      <c r="J1175" s="662">
        <v>13.2</v>
      </c>
      <c r="K1175" s="662">
        <v>3</v>
      </c>
      <c r="L1175" s="662">
        <v>16</v>
      </c>
      <c r="M1175" s="662" t="s">
        <v>22</v>
      </c>
      <c r="N1175" s="662" t="s">
        <v>3163</v>
      </c>
      <c r="O1175" s="662" t="s">
        <v>22</v>
      </c>
      <c r="P1175" s="662" t="s">
        <v>632</v>
      </c>
      <c r="Q1175" s="667">
        <f t="shared" si="210"/>
        <v>34.681666999999997</v>
      </c>
      <c r="R1175" s="667">
        <f t="shared" si="211"/>
        <v>135.22</v>
      </c>
      <c r="T1175" s="668" t="s">
        <v>22</v>
      </c>
      <c r="U1175" s="668" t="s">
        <v>22</v>
      </c>
      <c r="V1175" s="668" t="s">
        <v>4605</v>
      </c>
      <c r="W1175" s="668" t="s">
        <v>22</v>
      </c>
      <c r="X1175" s="668" t="s">
        <v>22</v>
      </c>
      <c r="Y1175" s="668" t="s">
        <v>4605</v>
      </c>
      <c r="Z1175" s="668" t="s">
        <v>22</v>
      </c>
      <c r="AB1175" s="662" t="str">
        <f t="shared" si="201"/>
        <v>-</v>
      </c>
      <c r="AC1175" s="662" t="str">
        <f t="shared" si="202"/>
        <v>平19.3.28</v>
      </c>
      <c r="AD1175" s="662" t="str">
        <f t="shared" si="205"/>
        <v>平</v>
      </c>
      <c r="AE1175" s="662" t="str">
        <f t="shared" si="203"/>
        <v>平19.3.28</v>
      </c>
      <c r="AF1175" s="662" t="str">
        <f t="shared" si="206"/>
        <v>平19.3.28</v>
      </c>
      <c r="AG1175" s="662" t="str">
        <f t="shared" si="207"/>
        <v/>
      </c>
      <c r="AH1175" s="662">
        <f t="shared" si="204"/>
        <v>8</v>
      </c>
      <c r="AI1175" s="662" t="str">
        <f t="shared" si="208"/>
        <v>63</v>
      </c>
      <c r="AJ1175" s="662" t="str">
        <f t="shared" si="209"/>
        <v>63_神戸</v>
      </c>
      <c r="AK1175" s="693" t="str">
        <f>IFERROR(VLOOKUP(AJ1175,観測点コードリスト!$L$2:$N$1665,3,FALSE),"")</f>
        <v>47770</v>
      </c>
    </row>
    <row r="1176" spans="1:37">
      <c r="A1176" s="662" t="s">
        <v>3083</v>
      </c>
      <c r="B1176" s="662">
        <v>63551</v>
      </c>
      <c r="C1176" s="662" t="s">
        <v>17</v>
      </c>
      <c r="D1176" s="662" t="s">
        <v>3165</v>
      </c>
      <c r="E1176" s="662" t="s">
        <v>3166</v>
      </c>
      <c r="F1176" s="662" t="s">
        <v>3167</v>
      </c>
      <c r="G1176" s="662">
        <v>34</v>
      </c>
      <c r="H1176" s="662">
        <v>28</v>
      </c>
      <c r="I1176" s="662">
        <v>134</v>
      </c>
      <c r="J1176" s="662">
        <v>50.9</v>
      </c>
      <c r="K1176" s="662">
        <v>5</v>
      </c>
      <c r="L1176" s="662">
        <v>9.3000000000000007</v>
      </c>
      <c r="M1176" s="662">
        <v>1.5</v>
      </c>
      <c r="N1176" s="662" t="s">
        <v>3168</v>
      </c>
      <c r="O1176" s="662" t="s">
        <v>22</v>
      </c>
      <c r="P1176" s="662" t="s">
        <v>22</v>
      </c>
      <c r="Q1176" s="667">
        <f t="shared" si="210"/>
        <v>34.466667000000001</v>
      </c>
      <c r="R1176" s="667">
        <f t="shared" si="211"/>
        <v>134.848333</v>
      </c>
      <c r="T1176" s="668" t="s">
        <v>4605</v>
      </c>
      <c r="U1176" s="668" t="s">
        <v>4605</v>
      </c>
      <c r="V1176" s="668" t="s">
        <v>4605</v>
      </c>
      <c r="W1176" s="668" t="s">
        <v>22</v>
      </c>
      <c r="X1176" s="668" t="s">
        <v>22</v>
      </c>
      <c r="Y1176" s="668" t="s">
        <v>22</v>
      </c>
      <c r="Z1176" s="668" t="s">
        <v>22</v>
      </c>
      <c r="AB1176" s="662" t="str">
        <f t="shared" si="201"/>
        <v>昭50.5.2</v>
      </c>
      <c r="AC1176" s="662" t="str">
        <f t="shared" si="202"/>
        <v>昭53.12.22</v>
      </c>
      <c r="AD1176" s="662" t="str">
        <f t="shared" si="205"/>
        <v>(</v>
      </c>
      <c r="AE1176" s="662" t="str">
        <f t="shared" si="203"/>
        <v>(昭50.5.2)昭53.12.22</v>
      </c>
      <c r="AF1176" s="662" t="str">
        <f t="shared" si="206"/>
        <v>昭50.5.2)昭53.12.22</v>
      </c>
      <c r="AG1176" s="662">
        <f t="shared" si="207"/>
        <v>8</v>
      </c>
      <c r="AH1176" s="662">
        <f t="shared" si="204"/>
        <v>17</v>
      </c>
      <c r="AI1176" s="662" t="str">
        <f t="shared" si="208"/>
        <v>63</v>
      </c>
      <c r="AJ1176" s="662" t="str">
        <f t="shared" si="209"/>
        <v>63_郡家</v>
      </c>
      <c r="AK1176" s="693" t="str">
        <f>IFERROR(VLOOKUP(AJ1176,観測点コードリスト!$L$2:$N$1665,3,FALSE),"")</f>
        <v>0970</v>
      </c>
    </row>
    <row r="1177" spans="1:37">
      <c r="A1177" s="662" t="s">
        <v>3083</v>
      </c>
      <c r="B1177" s="662">
        <v>63571</v>
      </c>
      <c r="C1177" s="662" t="s">
        <v>23</v>
      </c>
      <c r="D1177" s="662" t="s">
        <v>3169</v>
      </c>
      <c r="E1177" s="662" t="s">
        <v>3170</v>
      </c>
      <c r="F1177" s="662" t="s">
        <v>3171</v>
      </c>
      <c r="G1177" s="662">
        <v>34</v>
      </c>
      <c r="H1177" s="662">
        <v>18.600000000000001</v>
      </c>
      <c r="I1177" s="662">
        <v>134</v>
      </c>
      <c r="J1177" s="662">
        <v>50.9</v>
      </c>
      <c r="K1177" s="662">
        <v>69</v>
      </c>
      <c r="L1177" s="662">
        <v>14.6</v>
      </c>
      <c r="M1177" s="662" t="s">
        <v>22</v>
      </c>
      <c r="N1177" s="662" t="s">
        <v>3172</v>
      </c>
      <c r="O1177" s="662" t="s">
        <v>22</v>
      </c>
      <c r="P1177" s="662" t="s">
        <v>22</v>
      </c>
      <c r="Q1177" s="667">
        <f t="shared" si="210"/>
        <v>34.31</v>
      </c>
      <c r="R1177" s="667">
        <f t="shared" si="211"/>
        <v>134.848333</v>
      </c>
      <c r="T1177" s="668" t="s">
        <v>4605</v>
      </c>
      <c r="U1177" s="668" t="s">
        <v>4605</v>
      </c>
      <c r="V1177" s="668" t="s">
        <v>4605</v>
      </c>
      <c r="W1177" s="668" t="s">
        <v>22</v>
      </c>
      <c r="X1177" s="668" t="s">
        <v>22</v>
      </c>
      <c r="Y1177" s="668" t="s">
        <v>4605</v>
      </c>
      <c r="Z1177" s="668" t="s">
        <v>22</v>
      </c>
      <c r="AB1177" s="662" t="str">
        <f t="shared" si="201"/>
        <v>平29.11.30</v>
      </c>
      <c r="AC1177" s="662" t="str">
        <f t="shared" si="202"/>
        <v>平29.11.30</v>
      </c>
      <c r="AD1177" s="662" t="str">
        <f t="shared" si="205"/>
        <v>平</v>
      </c>
      <c r="AE1177" s="662" t="str">
        <f t="shared" si="203"/>
        <v>平29.11.30</v>
      </c>
      <c r="AF1177" s="662" t="str">
        <f t="shared" si="206"/>
        <v>平29.11.30</v>
      </c>
      <c r="AG1177" s="662" t="str">
        <f t="shared" si="207"/>
        <v/>
      </c>
      <c r="AH1177" s="662">
        <f t="shared" si="204"/>
        <v>9</v>
      </c>
      <c r="AI1177" s="662" t="str">
        <f t="shared" si="208"/>
        <v>63</v>
      </c>
      <c r="AJ1177" s="662" t="str">
        <f t="shared" si="209"/>
        <v>63_洲本</v>
      </c>
      <c r="AK1177" s="693" t="str">
        <f>IFERROR(VLOOKUP(AJ1177,観測点コードリスト!$L$2:$N$1665,3,FALSE),"")</f>
        <v>47776</v>
      </c>
    </row>
    <row r="1178" spans="1:37">
      <c r="A1178" s="662" t="s">
        <v>3083</v>
      </c>
      <c r="B1178" s="662">
        <v>63588</v>
      </c>
      <c r="C1178" s="662" t="s">
        <v>17</v>
      </c>
      <c r="D1178" s="662" t="s">
        <v>3173</v>
      </c>
      <c r="E1178" s="662" t="s">
        <v>3174</v>
      </c>
      <c r="F1178" s="662" t="s">
        <v>3175</v>
      </c>
      <c r="G1178" s="662">
        <v>34</v>
      </c>
      <c r="H1178" s="662">
        <v>13.1</v>
      </c>
      <c r="I1178" s="662">
        <v>134</v>
      </c>
      <c r="J1178" s="662">
        <v>43.2</v>
      </c>
      <c r="K1178" s="662">
        <v>5</v>
      </c>
      <c r="L1178" s="662">
        <v>9.6</v>
      </c>
      <c r="M1178" s="662">
        <v>1.5</v>
      </c>
      <c r="N1178" s="662" t="s">
        <v>3176</v>
      </c>
      <c r="O1178" s="662" t="s">
        <v>22</v>
      </c>
      <c r="P1178" s="662" t="s">
        <v>40</v>
      </c>
      <c r="Q1178" s="667">
        <f t="shared" si="210"/>
        <v>34.218333000000001</v>
      </c>
      <c r="R1178" s="667">
        <f t="shared" si="211"/>
        <v>134.72</v>
      </c>
      <c r="T1178" s="668" t="s">
        <v>4605</v>
      </c>
      <c r="U1178" s="668" t="s">
        <v>4605</v>
      </c>
      <c r="V1178" s="668" t="s">
        <v>4605</v>
      </c>
      <c r="W1178" s="668" t="s">
        <v>22</v>
      </c>
      <c r="X1178" s="668" t="s">
        <v>22</v>
      </c>
      <c r="Y1178" s="668" t="s">
        <v>22</v>
      </c>
      <c r="Z1178" s="668" t="s">
        <v>22</v>
      </c>
      <c r="AB1178" s="662" t="str">
        <f t="shared" si="201"/>
        <v>平16.1.30</v>
      </c>
      <c r="AC1178" s="662" t="str">
        <f t="shared" si="202"/>
        <v>平16.1.30</v>
      </c>
      <c r="AD1178" s="662" t="str">
        <f t="shared" si="205"/>
        <v>平</v>
      </c>
      <c r="AE1178" s="662" t="str">
        <f t="shared" si="203"/>
        <v>平16.1.30</v>
      </c>
      <c r="AF1178" s="662" t="str">
        <f t="shared" si="206"/>
        <v>平16.1.30</v>
      </c>
      <c r="AG1178" s="662" t="str">
        <f t="shared" si="207"/>
        <v/>
      </c>
      <c r="AH1178" s="662">
        <f t="shared" si="204"/>
        <v>8</v>
      </c>
      <c r="AI1178" s="662" t="str">
        <f t="shared" si="208"/>
        <v>63</v>
      </c>
      <c r="AJ1178" s="662" t="str">
        <f t="shared" si="209"/>
        <v>63_南淡</v>
      </c>
      <c r="AK1178" s="693" t="str">
        <f>IFERROR(VLOOKUP(AJ1178,観測点コードリスト!$L$2:$N$1665,3,FALSE),"")</f>
        <v>1337</v>
      </c>
    </row>
    <row r="1179" spans="1:37" ht="18.75" hidden="1" customHeight="1">
      <c r="A1179" s="662" t="s">
        <v>3083</v>
      </c>
      <c r="B1179" s="662">
        <v>63900</v>
      </c>
      <c r="C1179" s="662" t="s">
        <v>4609</v>
      </c>
      <c r="D1179" s="662" t="s">
        <v>3084</v>
      </c>
      <c r="E1179" s="662" t="s">
        <v>3085</v>
      </c>
      <c r="F1179" s="662" t="s">
        <v>3086</v>
      </c>
      <c r="G1179" s="662">
        <v>35</v>
      </c>
      <c r="H1179" s="662">
        <v>37.5</v>
      </c>
      <c r="I1179" s="662">
        <v>134</v>
      </c>
      <c r="J1179" s="662">
        <v>37.6</v>
      </c>
      <c r="K1179" s="662">
        <v>5</v>
      </c>
      <c r="L1179" s="662" t="s">
        <v>22</v>
      </c>
      <c r="M1179" s="662" t="s">
        <v>22</v>
      </c>
      <c r="N1179" s="662" t="s">
        <v>4727</v>
      </c>
      <c r="O1179" s="662" t="s">
        <v>4740</v>
      </c>
      <c r="P1179" s="662" t="s">
        <v>22</v>
      </c>
      <c r="Q1179" s="667">
        <f t="shared" si="210"/>
        <v>35.625</v>
      </c>
      <c r="R1179" s="667">
        <f t="shared" si="211"/>
        <v>134.626667</v>
      </c>
      <c r="T1179" s="668" t="s">
        <v>22</v>
      </c>
      <c r="U1179" s="668" t="s">
        <v>22</v>
      </c>
      <c r="V1179" s="668" t="s">
        <v>22</v>
      </c>
      <c r="W1179" s="668" t="s">
        <v>22</v>
      </c>
      <c r="X1179" s="668" t="s">
        <v>4605</v>
      </c>
      <c r="Y1179" s="668" t="s">
        <v>22</v>
      </c>
      <c r="Z1179" s="668" t="s">
        <v>22</v>
      </c>
      <c r="AB1179" s="662" t="str">
        <f t="shared" si="201"/>
        <v>-</v>
      </c>
      <c r="AC1179" s="662" t="str">
        <f t="shared" si="202"/>
        <v>昭56.11.9</v>
      </c>
      <c r="AD1179" s="662" t="str">
        <f t="shared" si="205"/>
        <v>昭</v>
      </c>
      <c r="AE1179" s="662" t="str">
        <f t="shared" si="203"/>
        <v>昭56.11.9</v>
      </c>
      <c r="AF1179" s="662" t="str">
        <f t="shared" si="206"/>
        <v>昭56.11.9</v>
      </c>
      <c r="AG1179" s="662" t="str">
        <f t="shared" si="207"/>
        <v/>
      </c>
      <c r="AH1179" s="662">
        <f t="shared" si="204"/>
        <v>8</v>
      </c>
      <c r="AI1179" s="662" t="str">
        <f t="shared" si="208"/>
        <v>63</v>
      </c>
      <c r="AJ1179" s="662" t="str">
        <f t="shared" si="209"/>
        <v>63_香住</v>
      </c>
      <c r="AK1179" s="693" t="str">
        <f>IFERROR(VLOOKUP(AJ1179,観測点コードリスト!$L$2:$N$1665,3,FALSE),"")</f>
        <v>0607</v>
      </c>
    </row>
    <row r="1180" spans="1:37" ht="18.75" hidden="1" customHeight="1">
      <c r="A1180" s="662" t="s">
        <v>3083</v>
      </c>
      <c r="B1180" s="662">
        <v>63905</v>
      </c>
      <c r="C1180" s="662" t="s">
        <v>23</v>
      </c>
      <c r="D1180" s="662" t="s">
        <v>3091</v>
      </c>
      <c r="E1180" s="662" t="s">
        <v>3092</v>
      </c>
      <c r="F1180" s="662" t="s">
        <v>3093</v>
      </c>
      <c r="G1180" s="662">
        <v>35</v>
      </c>
      <c r="H1180" s="662">
        <v>32.1</v>
      </c>
      <c r="I1180" s="662">
        <v>134</v>
      </c>
      <c r="J1180" s="662">
        <v>49.3</v>
      </c>
      <c r="K1180" s="662">
        <v>3</v>
      </c>
      <c r="L1180" s="662" t="s">
        <v>22</v>
      </c>
      <c r="M1180" s="662" t="s">
        <v>22</v>
      </c>
      <c r="N1180" s="662" t="s">
        <v>4728</v>
      </c>
      <c r="O1180" s="662" t="s">
        <v>4740</v>
      </c>
      <c r="P1180" s="662" t="s">
        <v>22</v>
      </c>
      <c r="Q1180" s="667">
        <f t="shared" si="210"/>
        <v>35.534999999999997</v>
      </c>
      <c r="R1180" s="667">
        <f t="shared" si="211"/>
        <v>134.82166699999999</v>
      </c>
      <c r="T1180" s="668" t="s">
        <v>22</v>
      </c>
      <c r="U1180" s="668" t="s">
        <v>22</v>
      </c>
      <c r="V1180" s="668" t="s">
        <v>22</v>
      </c>
      <c r="W1180" s="668" t="s">
        <v>22</v>
      </c>
      <c r="X1180" s="668" t="s">
        <v>4605</v>
      </c>
      <c r="Y1180" s="668" t="s">
        <v>22</v>
      </c>
      <c r="Z1180" s="668" t="s">
        <v>22</v>
      </c>
      <c r="AB1180" s="662" t="str">
        <f t="shared" si="201"/>
        <v>-</v>
      </c>
      <c r="AC1180" s="662" t="str">
        <f t="shared" si="202"/>
        <v>平13.3.1</v>
      </c>
      <c r="AD1180" s="662" t="str">
        <f t="shared" si="205"/>
        <v>平</v>
      </c>
      <c r="AE1180" s="662" t="str">
        <f t="shared" si="203"/>
        <v>平13.3.1</v>
      </c>
      <c r="AF1180" s="662" t="str">
        <f t="shared" si="206"/>
        <v>平13.3.1</v>
      </c>
      <c r="AG1180" s="662" t="str">
        <f t="shared" si="207"/>
        <v/>
      </c>
      <c r="AH1180" s="662">
        <f t="shared" si="204"/>
        <v>7</v>
      </c>
      <c r="AI1180" s="662" t="str">
        <f t="shared" si="208"/>
        <v>63</v>
      </c>
      <c r="AJ1180" s="662" t="str">
        <f t="shared" si="209"/>
        <v>63_豊岡</v>
      </c>
      <c r="AK1180" s="693" t="str">
        <f>IFERROR(VLOOKUP(AJ1180,観測点コードリスト!$L$2:$N$1665,3,FALSE),"")</f>
        <v>47747</v>
      </c>
    </row>
    <row r="1181" spans="1:37" hidden="1">
      <c r="A1181" s="662" t="s">
        <v>3083</v>
      </c>
      <c r="B1181" s="662">
        <v>63911</v>
      </c>
      <c r="C1181" s="662" t="s">
        <v>4609</v>
      </c>
      <c r="D1181" s="662" t="s">
        <v>3095</v>
      </c>
      <c r="E1181" s="662" t="s">
        <v>3096</v>
      </c>
      <c r="F1181" s="662" t="s">
        <v>3097</v>
      </c>
      <c r="G1181" s="662">
        <v>35</v>
      </c>
      <c r="H1181" s="662">
        <v>25.9</v>
      </c>
      <c r="I1181" s="662">
        <v>134</v>
      </c>
      <c r="J1181" s="662">
        <v>35</v>
      </c>
      <c r="K1181" s="662">
        <v>540</v>
      </c>
      <c r="L1181" s="662" t="s">
        <v>22</v>
      </c>
      <c r="M1181" s="662" t="s">
        <v>22</v>
      </c>
      <c r="N1181" s="662" t="s">
        <v>3098</v>
      </c>
      <c r="O1181" s="662" t="s">
        <v>4740</v>
      </c>
      <c r="P1181" s="662" t="s">
        <v>22</v>
      </c>
      <c r="Q1181" s="667">
        <f t="shared" si="210"/>
        <v>35.431666999999997</v>
      </c>
      <c r="R1181" s="667">
        <f t="shared" si="211"/>
        <v>134.58333300000001</v>
      </c>
      <c r="T1181" s="668" t="s">
        <v>22</v>
      </c>
      <c r="U1181" s="668" t="s">
        <v>22</v>
      </c>
      <c r="V1181" s="668" t="s">
        <v>22</v>
      </c>
      <c r="W1181" s="668" t="s">
        <v>22</v>
      </c>
      <c r="X1181" s="668" t="s">
        <v>4605</v>
      </c>
      <c r="Y1181" s="668" t="s">
        <v>22</v>
      </c>
      <c r="Z1181" s="668" t="s">
        <v>22</v>
      </c>
      <c r="AB1181" s="662" t="str">
        <f t="shared" si="201"/>
        <v>-</v>
      </c>
      <c r="AC1181" s="662" t="str">
        <f t="shared" si="202"/>
        <v>平17.12.14</v>
      </c>
      <c r="AD1181" s="662" t="str">
        <f t="shared" si="205"/>
        <v>平</v>
      </c>
      <c r="AE1181" s="662" t="str">
        <f t="shared" si="203"/>
        <v>平17.12.14</v>
      </c>
      <c r="AF1181" s="662" t="str">
        <f t="shared" si="206"/>
        <v>平17.12.14</v>
      </c>
      <c r="AG1181" s="662" t="str">
        <f t="shared" si="207"/>
        <v/>
      </c>
      <c r="AH1181" s="662">
        <f t="shared" si="204"/>
        <v>9</v>
      </c>
      <c r="AI1181" s="662" t="str">
        <f t="shared" si="208"/>
        <v>63</v>
      </c>
      <c r="AJ1181" s="662" t="str">
        <f t="shared" si="209"/>
        <v>63_兎和野高原</v>
      </c>
      <c r="AK1181" s="693" t="str">
        <f>IFERROR(VLOOKUP(AJ1181,観測点コードリスト!$L$2:$N$1665,3,FALSE),"")</f>
        <v>0977</v>
      </c>
    </row>
    <row r="1182" spans="1:37" hidden="1">
      <c r="A1182" s="662" t="s">
        <v>3083</v>
      </c>
      <c r="B1182" s="662">
        <v>63915</v>
      </c>
      <c r="C1182" s="662" t="s">
        <v>4609</v>
      </c>
      <c r="D1182" s="662" t="s">
        <v>3106</v>
      </c>
      <c r="E1182" s="662" t="s">
        <v>3107</v>
      </c>
      <c r="F1182" s="662" t="s">
        <v>3108</v>
      </c>
      <c r="G1182" s="662">
        <v>35</v>
      </c>
      <c r="H1182" s="662">
        <v>19.399999999999999</v>
      </c>
      <c r="I1182" s="662">
        <v>134</v>
      </c>
      <c r="J1182" s="662">
        <v>50.9</v>
      </c>
      <c r="K1182" s="662">
        <v>80</v>
      </c>
      <c r="L1182" s="662" t="s">
        <v>22</v>
      </c>
      <c r="M1182" s="662" t="s">
        <v>22</v>
      </c>
      <c r="N1182" s="662" t="s">
        <v>4727</v>
      </c>
      <c r="O1182" s="662" t="s">
        <v>4740</v>
      </c>
      <c r="P1182" s="662" t="s">
        <v>22</v>
      </c>
      <c r="Q1182" s="667">
        <f t="shared" si="210"/>
        <v>35.323332999999998</v>
      </c>
      <c r="R1182" s="667">
        <f t="shared" si="211"/>
        <v>134.848333</v>
      </c>
      <c r="T1182" s="668" t="s">
        <v>22</v>
      </c>
      <c r="U1182" s="668" t="s">
        <v>22</v>
      </c>
      <c r="V1182" s="668" t="s">
        <v>22</v>
      </c>
      <c r="W1182" s="668" t="s">
        <v>22</v>
      </c>
      <c r="X1182" s="668" t="s">
        <v>4605</v>
      </c>
      <c r="Y1182" s="668" t="s">
        <v>22</v>
      </c>
      <c r="Z1182" s="668" t="s">
        <v>22</v>
      </c>
      <c r="AB1182" s="662" t="str">
        <f t="shared" si="201"/>
        <v>-</v>
      </c>
      <c r="AC1182" s="662" t="str">
        <f t="shared" si="202"/>
        <v>昭56.11.9</v>
      </c>
      <c r="AD1182" s="662" t="str">
        <f t="shared" si="205"/>
        <v>昭</v>
      </c>
      <c r="AE1182" s="662" t="str">
        <f t="shared" si="203"/>
        <v>昭56.11.9</v>
      </c>
      <c r="AF1182" s="662" t="str">
        <f t="shared" si="206"/>
        <v>昭56.11.9</v>
      </c>
      <c r="AG1182" s="662" t="str">
        <f t="shared" si="207"/>
        <v/>
      </c>
      <c r="AH1182" s="662">
        <f t="shared" si="204"/>
        <v>8</v>
      </c>
      <c r="AI1182" s="662" t="str">
        <f t="shared" si="208"/>
        <v>63</v>
      </c>
      <c r="AJ1182" s="662" t="str">
        <f t="shared" si="209"/>
        <v>63_和田山</v>
      </c>
      <c r="AK1182" s="693" t="str">
        <f>IFERROR(VLOOKUP(AJ1182,観測点コードリスト!$L$2:$N$1665,3,FALSE),"")</f>
        <v>0612</v>
      </c>
    </row>
    <row r="1183" spans="1:37" hidden="1">
      <c r="A1183" s="662" t="s">
        <v>3083</v>
      </c>
      <c r="B1183" s="662">
        <v>63950</v>
      </c>
      <c r="C1183" s="662" t="s">
        <v>23</v>
      </c>
      <c r="D1183" s="662" t="s">
        <v>3160</v>
      </c>
      <c r="E1183" s="662" t="s">
        <v>3161</v>
      </c>
      <c r="F1183" s="662" t="s">
        <v>3162</v>
      </c>
      <c r="G1183" s="662">
        <v>34</v>
      </c>
      <c r="H1183" s="662">
        <v>41.8</v>
      </c>
      <c r="I1183" s="662">
        <v>135</v>
      </c>
      <c r="J1183" s="662">
        <v>12.7</v>
      </c>
      <c r="K1183" s="662">
        <v>5</v>
      </c>
      <c r="L1183" s="662" t="s">
        <v>22</v>
      </c>
      <c r="M1183" s="662" t="s">
        <v>22</v>
      </c>
      <c r="N1183" s="662" t="s">
        <v>4730</v>
      </c>
      <c r="O1183" s="662" t="s">
        <v>4740</v>
      </c>
      <c r="P1183" s="662" t="s">
        <v>22</v>
      </c>
      <c r="Q1183" s="667">
        <f t="shared" si="210"/>
        <v>34.696666999999998</v>
      </c>
      <c r="R1183" s="667">
        <f t="shared" si="211"/>
        <v>135.21166700000001</v>
      </c>
      <c r="T1183" s="668" t="s">
        <v>22</v>
      </c>
      <c r="U1183" s="668" t="s">
        <v>22</v>
      </c>
      <c r="V1183" s="668" t="s">
        <v>22</v>
      </c>
      <c r="W1183" s="668" t="s">
        <v>22</v>
      </c>
      <c r="X1183" s="668" t="s">
        <v>4605</v>
      </c>
      <c r="Y1183" s="668" t="s">
        <v>22</v>
      </c>
      <c r="Z1183" s="668" t="s">
        <v>22</v>
      </c>
      <c r="AB1183" s="662" t="str">
        <f t="shared" si="201"/>
        <v>-</v>
      </c>
      <c r="AC1183" s="662" t="str">
        <f t="shared" si="202"/>
        <v>平24.12.18</v>
      </c>
      <c r="AD1183" s="662" t="str">
        <f t="shared" si="205"/>
        <v>平</v>
      </c>
      <c r="AE1183" s="662" t="str">
        <f t="shared" si="203"/>
        <v>平24.12.18</v>
      </c>
      <c r="AF1183" s="662" t="str">
        <f t="shared" si="206"/>
        <v>平24.12.18</v>
      </c>
      <c r="AG1183" s="662" t="str">
        <f t="shared" si="207"/>
        <v/>
      </c>
      <c r="AH1183" s="662">
        <f t="shared" si="204"/>
        <v>9</v>
      </c>
      <c r="AI1183" s="662" t="str">
        <f t="shared" si="208"/>
        <v>63</v>
      </c>
      <c r="AJ1183" s="662" t="str">
        <f t="shared" si="209"/>
        <v>63_神戸</v>
      </c>
      <c r="AK1183" s="693" t="str">
        <f>IFERROR(VLOOKUP(AJ1183,観測点コードリスト!$L$2:$N$1665,3,FALSE),"")</f>
        <v>47770</v>
      </c>
    </row>
    <row r="1184" spans="1:37" hidden="1">
      <c r="A1184" s="662" t="s">
        <v>3177</v>
      </c>
      <c r="B1184" s="662">
        <v>64036</v>
      </c>
      <c r="C1184" s="662" t="s">
        <v>23</v>
      </c>
      <c r="D1184" s="662" t="s">
        <v>3177</v>
      </c>
      <c r="E1184" s="662" t="s">
        <v>3178</v>
      </c>
      <c r="F1184" s="662" t="s">
        <v>3179</v>
      </c>
      <c r="G1184" s="662">
        <v>34</v>
      </c>
      <c r="H1184" s="662">
        <v>40.4</v>
      </c>
      <c r="I1184" s="662">
        <v>135</v>
      </c>
      <c r="J1184" s="662">
        <v>50.2</v>
      </c>
      <c r="K1184" s="662">
        <v>102</v>
      </c>
      <c r="L1184" s="662" t="s">
        <v>22</v>
      </c>
      <c r="M1184" s="662" t="s">
        <v>22</v>
      </c>
      <c r="N1184" s="662" t="s">
        <v>2351</v>
      </c>
      <c r="O1184" s="662">
        <v>64900</v>
      </c>
      <c r="P1184" s="662" t="s">
        <v>630</v>
      </c>
      <c r="Q1184" s="667">
        <f t="shared" si="210"/>
        <v>34.673333</v>
      </c>
      <c r="R1184" s="667">
        <f t="shared" si="211"/>
        <v>135.83666700000001</v>
      </c>
      <c r="T1184" s="668" t="s">
        <v>4605</v>
      </c>
      <c r="U1184" s="668" t="s">
        <v>4605</v>
      </c>
      <c r="V1184" s="668" t="s">
        <v>22</v>
      </c>
      <c r="W1184" s="668" t="s">
        <v>4605</v>
      </c>
      <c r="X1184" s="668" t="s">
        <v>22</v>
      </c>
      <c r="Y1184" s="668" t="s">
        <v>22</v>
      </c>
      <c r="Z1184" s="668" t="s">
        <v>4605</v>
      </c>
      <c r="AB1184" s="662" t="str">
        <f t="shared" si="201"/>
        <v>昭49.11.1</v>
      </c>
      <c r="AC1184" s="662" t="str">
        <f t="shared" si="202"/>
        <v>昭50.3.19</v>
      </c>
      <c r="AD1184" s="662" t="str">
        <f t="shared" si="205"/>
        <v>#</v>
      </c>
      <c r="AE1184" s="662" t="str">
        <f t="shared" si="203"/>
        <v>昭50.3.19</v>
      </c>
      <c r="AF1184" s="662" t="str">
        <f t="shared" si="206"/>
        <v>昭50.3.19</v>
      </c>
      <c r="AG1184" s="662" t="str">
        <f t="shared" si="207"/>
        <v/>
      </c>
      <c r="AH1184" s="662">
        <f t="shared" si="204"/>
        <v>8</v>
      </c>
      <c r="AI1184" s="662" t="str">
        <f t="shared" si="208"/>
        <v>64</v>
      </c>
      <c r="AJ1184" s="662" t="str">
        <f t="shared" si="209"/>
        <v>64_奈良</v>
      </c>
      <c r="AK1184" s="693" t="str">
        <f>IFERROR(VLOOKUP(AJ1184,観測点コードリスト!$L$2:$N$1665,3,FALSE),"")</f>
        <v>47780</v>
      </c>
    </row>
    <row r="1185" spans="1:37">
      <c r="A1185" s="662" t="s">
        <v>3177</v>
      </c>
      <c r="B1185" s="662">
        <v>64036</v>
      </c>
      <c r="C1185" s="662" t="s">
        <v>23</v>
      </c>
      <c r="D1185" s="662" t="s">
        <v>3177</v>
      </c>
      <c r="E1185" s="662" t="s">
        <v>3178</v>
      </c>
      <c r="F1185" s="662" t="s">
        <v>3180</v>
      </c>
      <c r="G1185" s="662">
        <v>34</v>
      </c>
      <c r="H1185" s="662">
        <v>40.4</v>
      </c>
      <c r="I1185" s="662">
        <v>135</v>
      </c>
      <c r="J1185" s="662">
        <v>49.9</v>
      </c>
      <c r="K1185" s="662">
        <v>90</v>
      </c>
      <c r="L1185" s="662">
        <v>20.100000000000001</v>
      </c>
      <c r="M1185" s="662" t="s">
        <v>22</v>
      </c>
      <c r="N1185" s="662" t="s">
        <v>2351</v>
      </c>
      <c r="O1185" s="662" t="s">
        <v>22</v>
      </c>
      <c r="P1185" s="662" t="s">
        <v>632</v>
      </c>
      <c r="Q1185" s="667">
        <f t="shared" si="210"/>
        <v>34.673333</v>
      </c>
      <c r="R1185" s="667">
        <f t="shared" si="211"/>
        <v>135.83166700000001</v>
      </c>
      <c r="T1185" s="668" t="s">
        <v>22</v>
      </c>
      <c r="U1185" s="668" t="s">
        <v>22</v>
      </c>
      <c r="V1185" s="668" t="s">
        <v>4605</v>
      </c>
      <c r="W1185" s="668" t="s">
        <v>22</v>
      </c>
      <c r="X1185" s="668" t="s">
        <v>22</v>
      </c>
      <c r="Y1185" s="668" t="s">
        <v>4605</v>
      </c>
      <c r="Z1185" s="668" t="s">
        <v>22</v>
      </c>
      <c r="AB1185" s="662" t="str">
        <f t="shared" si="201"/>
        <v>-</v>
      </c>
      <c r="AC1185" s="662" t="str">
        <f t="shared" si="202"/>
        <v>昭50.3.19</v>
      </c>
      <c r="AD1185" s="662" t="str">
        <f t="shared" si="205"/>
        <v>#</v>
      </c>
      <c r="AE1185" s="662" t="str">
        <f t="shared" si="203"/>
        <v>昭50.3.19</v>
      </c>
      <c r="AF1185" s="662" t="str">
        <f t="shared" si="206"/>
        <v>昭50.3.19</v>
      </c>
      <c r="AG1185" s="662" t="str">
        <f t="shared" si="207"/>
        <v/>
      </c>
      <c r="AH1185" s="662">
        <f t="shared" si="204"/>
        <v>8</v>
      </c>
      <c r="AI1185" s="662" t="str">
        <f t="shared" si="208"/>
        <v>64</v>
      </c>
      <c r="AJ1185" s="662" t="str">
        <f t="shared" si="209"/>
        <v>64_奈良</v>
      </c>
      <c r="AK1185" s="693" t="str">
        <f>IFERROR(VLOOKUP(AJ1185,観測点コードリスト!$L$2:$N$1665,3,FALSE),"")</f>
        <v>47780</v>
      </c>
    </row>
    <row r="1186" spans="1:37">
      <c r="A1186" s="662" t="s">
        <v>3177</v>
      </c>
      <c r="B1186" s="662">
        <v>64041</v>
      </c>
      <c r="C1186" s="662" t="s">
        <v>17</v>
      </c>
      <c r="D1186" s="662" t="s">
        <v>3181</v>
      </c>
      <c r="E1186" s="662" t="s">
        <v>3182</v>
      </c>
      <c r="F1186" s="662" t="s">
        <v>3183</v>
      </c>
      <c r="G1186" s="662">
        <v>34</v>
      </c>
      <c r="H1186" s="662">
        <v>36.299999999999997</v>
      </c>
      <c r="I1186" s="662">
        <v>135</v>
      </c>
      <c r="J1186" s="662">
        <v>57.1</v>
      </c>
      <c r="K1186" s="662">
        <v>468</v>
      </c>
      <c r="L1186" s="662">
        <v>10</v>
      </c>
      <c r="M1186" s="662">
        <v>1.5</v>
      </c>
      <c r="N1186" s="662" t="s">
        <v>1794</v>
      </c>
      <c r="O1186" s="662" t="s">
        <v>22</v>
      </c>
      <c r="P1186" s="662" t="s">
        <v>22</v>
      </c>
      <c r="Q1186" s="667">
        <f t="shared" si="210"/>
        <v>34.604999999999997</v>
      </c>
      <c r="R1186" s="667">
        <f t="shared" si="211"/>
        <v>135.95166699999999</v>
      </c>
      <c r="T1186" s="668" t="s">
        <v>4605</v>
      </c>
      <c r="U1186" s="668" t="s">
        <v>4605</v>
      </c>
      <c r="V1186" s="668" t="s">
        <v>4605</v>
      </c>
      <c r="W1186" s="668" t="s">
        <v>22</v>
      </c>
      <c r="X1186" s="668" t="s">
        <v>22</v>
      </c>
      <c r="Y1186" s="668" t="s">
        <v>22</v>
      </c>
      <c r="Z1186" s="668" t="s">
        <v>22</v>
      </c>
      <c r="AB1186" s="662" t="str">
        <f t="shared" si="201"/>
        <v>昭49.11.1</v>
      </c>
      <c r="AC1186" s="662" t="str">
        <f t="shared" si="202"/>
        <v>昭53.12.22</v>
      </c>
      <c r="AD1186" s="662" t="str">
        <f t="shared" si="205"/>
        <v>#</v>
      </c>
      <c r="AE1186" s="662" t="str">
        <f t="shared" si="203"/>
        <v>昭53.12.22</v>
      </c>
      <c r="AF1186" s="662" t="str">
        <f t="shared" si="206"/>
        <v>昭53.12.22</v>
      </c>
      <c r="AG1186" s="662" t="str">
        <f t="shared" si="207"/>
        <v/>
      </c>
      <c r="AH1186" s="662">
        <f t="shared" si="204"/>
        <v>9</v>
      </c>
      <c r="AI1186" s="662" t="str">
        <f t="shared" si="208"/>
        <v>64</v>
      </c>
      <c r="AJ1186" s="662" t="str">
        <f t="shared" si="209"/>
        <v>64_針</v>
      </c>
      <c r="AK1186" s="693" t="str">
        <f>IFERROR(VLOOKUP(AJ1186,観測点コードリスト!$L$2:$N$1665,3,FALSE),"")</f>
        <v>0630</v>
      </c>
    </row>
    <row r="1187" spans="1:37" hidden="1">
      <c r="A1187" s="662" t="s">
        <v>3177</v>
      </c>
      <c r="B1187" s="662">
        <v>64056</v>
      </c>
      <c r="C1187" s="662" t="s">
        <v>72</v>
      </c>
      <c r="D1187" s="662" t="s">
        <v>3184</v>
      </c>
      <c r="E1187" s="662" t="s">
        <v>3185</v>
      </c>
      <c r="F1187" s="662" t="s">
        <v>3186</v>
      </c>
      <c r="G1187" s="662">
        <v>34</v>
      </c>
      <c r="H1187" s="662">
        <v>33.299999999999997</v>
      </c>
      <c r="I1187" s="662">
        <v>135</v>
      </c>
      <c r="J1187" s="662">
        <v>47.1</v>
      </c>
      <c r="K1187" s="662">
        <v>50</v>
      </c>
      <c r="L1187" s="662" t="s">
        <v>22</v>
      </c>
      <c r="M1187" s="662" t="s">
        <v>22</v>
      </c>
      <c r="N1187" s="662" t="s">
        <v>266</v>
      </c>
      <c r="O1187" s="662" t="s">
        <v>22</v>
      </c>
      <c r="P1187" s="662" t="s">
        <v>22</v>
      </c>
      <c r="Q1187" s="667">
        <f t="shared" si="210"/>
        <v>34.555</v>
      </c>
      <c r="R1187" s="667">
        <f t="shared" si="211"/>
        <v>135.785</v>
      </c>
      <c r="T1187" s="668" t="s">
        <v>4605</v>
      </c>
      <c r="U1187" s="668" t="s">
        <v>22</v>
      </c>
      <c r="V1187" s="668" t="s">
        <v>22</v>
      </c>
      <c r="W1187" s="668" t="s">
        <v>22</v>
      </c>
      <c r="X1187" s="668" t="s">
        <v>22</v>
      </c>
      <c r="Y1187" s="668" t="s">
        <v>22</v>
      </c>
      <c r="Z1187" s="668" t="s">
        <v>22</v>
      </c>
      <c r="AB1187" s="662" t="str">
        <f t="shared" si="201"/>
        <v>昭49.11.1</v>
      </c>
      <c r="AC1187" s="662" t="str">
        <f t="shared" si="202"/>
        <v>-</v>
      </c>
      <c r="AD1187" s="662" t="str">
        <f t="shared" si="205"/>
        <v>#</v>
      </c>
      <c r="AE1187" s="662" t="str">
        <f t="shared" si="203"/>
        <v/>
      </c>
      <c r="AF1187" s="662" t="str">
        <f t="shared" si="206"/>
        <v/>
      </c>
      <c r="AG1187" s="662" t="str">
        <f t="shared" si="207"/>
        <v/>
      </c>
      <c r="AH1187" s="662">
        <f t="shared" si="204"/>
        <v>0</v>
      </c>
      <c r="AI1187" s="662" t="str">
        <f t="shared" si="208"/>
        <v>64</v>
      </c>
      <c r="AJ1187" s="662" t="str">
        <f t="shared" si="209"/>
        <v>64_田原本</v>
      </c>
      <c r="AK1187" s="693" t="str">
        <f>IFERROR(VLOOKUP(AJ1187,観測点コードリスト!$L$2:$N$1665,3,FALSE),"")</f>
        <v>0631</v>
      </c>
    </row>
    <row r="1188" spans="1:37" hidden="1">
      <c r="A1188" s="662" t="s">
        <v>3177</v>
      </c>
      <c r="B1188" s="662">
        <v>64076</v>
      </c>
      <c r="C1188" s="662" t="s">
        <v>72</v>
      </c>
      <c r="D1188" s="662" t="s">
        <v>3187</v>
      </c>
      <c r="E1188" s="662" t="s">
        <v>3188</v>
      </c>
      <c r="F1188" s="662" t="s">
        <v>3189</v>
      </c>
      <c r="G1188" s="662">
        <v>34</v>
      </c>
      <c r="H1188" s="662">
        <v>31.3</v>
      </c>
      <c r="I1188" s="662">
        <v>136</v>
      </c>
      <c r="J1188" s="662">
        <v>9.5</v>
      </c>
      <c r="K1188" s="662">
        <v>610</v>
      </c>
      <c r="L1188" s="662" t="s">
        <v>22</v>
      </c>
      <c r="M1188" s="662" t="s">
        <v>22</v>
      </c>
      <c r="N1188" s="662" t="s">
        <v>266</v>
      </c>
      <c r="O1188" s="662" t="s">
        <v>22</v>
      </c>
      <c r="P1188" s="662" t="s">
        <v>22</v>
      </c>
      <c r="Q1188" s="667">
        <f t="shared" si="210"/>
        <v>34.521667000000001</v>
      </c>
      <c r="R1188" s="667">
        <f t="shared" si="211"/>
        <v>136.158333</v>
      </c>
      <c r="T1188" s="668" t="s">
        <v>4605</v>
      </c>
      <c r="U1188" s="668" t="s">
        <v>22</v>
      </c>
      <c r="V1188" s="668" t="s">
        <v>22</v>
      </c>
      <c r="W1188" s="668" t="s">
        <v>22</v>
      </c>
      <c r="X1188" s="668" t="s">
        <v>22</v>
      </c>
      <c r="Y1188" s="668" t="s">
        <v>22</v>
      </c>
      <c r="Z1188" s="668" t="s">
        <v>22</v>
      </c>
      <c r="AB1188" s="662" t="str">
        <f t="shared" si="201"/>
        <v>昭49.11.1</v>
      </c>
      <c r="AC1188" s="662" t="str">
        <f t="shared" si="202"/>
        <v>-</v>
      </c>
      <c r="AD1188" s="662" t="str">
        <f t="shared" si="205"/>
        <v>#</v>
      </c>
      <c r="AE1188" s="662" t="str">
        <f t="shared" si="203"/>
        <v/>
      </c>
      <c r="AF1188" s="662" t="str">
        <f t="shared" si="206"/>
        <v/>
      </c>
      <c r="AG1188" s="662" t="str">
        <f t="shared" si="207"/>
        <v/>
      </c>
      <c r="AH1188" s="662">
        <f t="shared" si="204"/>
        <v>0</v>
      </c>
      <c r="AI1188" s="662" t="str">
        <f t="shared" si="208"/>
        <v>64</v>
      </c>
      <c r="AJ1188" s="662" t="str">
        <f t="shared" si="209"/>
        <v>64_曽爾</v>
      </c>
      <c r="AK1188" s="693" t="str">
        <f>IFERROR(VLOOKUP(AJ1188,観測点コードリスト!$L$2:$N$1665,3,FALSE),"")</f>
        <v>0632</v>
      </c>
    </row>
    <row r="1189" spans="1:37" hidden="1">
      <c r="A1189" s="662" t="s">
        <v>3177</v>
      </c>
      <c r="B1189" s="662">
        <v>64091</v>
      </c>
      <c r="C1189" s="662" t="s">
        <v>72</v>
      </c>
      <c r="D1189" s="662" t="s">
        <v>3190</v>
      </c>
      <c r="E1189" s="662" t="s">
        <v>3191</v>
      </c>
      <c r="F1189" s="662" t="s">
        <v>3192</v>
      </c>
      <c r="G1189" s="662">
        <v>34</v>
      </c>
      <c r="H1189" s="662">
        <v>29.3</v>
      </c>
      <c r="I1189" s="662">
        <v>135</v>
      </c>
      <c r="J1189" s="662">
        <v>42.2</v>
      </c>
      <c r="K1189" s="662">
        <v>141</v>
      </c>
      <c r="L1189" s="662" t="s">
        <v>22</v>
      </c>
      <c r="M1189" s="662" t="s">
        <v>22</v>
      </c>
      <c r="N1189" s="662" t="s">
        <v>3193</v>
      </c>
      <c r="O1189" s="662" t="s">
        <v>22</v>
      </c>
      <c r="P1189" s="662" t="s">
        <v>22</v>
      </c>
      <c r="Q1189" s="667">
        <f t="shared" si="210"/>
        <v>34.488332999999997</v>
      </c>
      <c r="R1189" s="667">
        <f t="shared" si="211"/>
        <v>135.70333299999999</v>
      </c>
      <c r="T1189" s="668" t="s">
        <v>4605</v>
      </c>
      <c r="U1189" s="668" t="s">
        <v>22</v>
      </c>
      <c r="V1189" s="668" t="s">
        <v>22</v>
      </c>
      <c r="W1189" s="668" t="s">
        <v>22</v>
      </c>
      <c r="X1189" s="668" t="s">
        <v>22</v>
      </c>
      <c r="Y1189" s="668" t="s">
        <v>22</v>
      </c>
      <c r="Z1189" s="668" t="s">
        <v>22</v>
      </c>
      <c r="AB1189" s="662" t="str">
        <f t="shared" si="201"/>
        <v>昭56.8.24</v>
      </c>
      <c r="AC1189" s="662" t="str">
        <f t="shared" si="202"/>
        <v>昭56.8.24</v>
      </c>
      <c r="AD1189" s="662" t="str">
        <f t="shared" si="205"/>
        <v>昭</v>
      </c>
      <c r="AE1189" s="662" t="str">
        <f t="shared" si="203"/>
        <v>昭56.8.24</v>
      </c>
      <c r="AF1189" s="662" t="str">
        <f t="shared" si="206"/>
        <v>昭56.8.24</v>
      </c>
      <c r="AG1189" s="662" t="str">
        <f t="shared" si="207"/>
        <v/>
      </c>
      <c r="AH1189" s="662">
        <f t="shared" si="204"/>
        <v>8</v>
      </c>
      <c r="AI1189" s="662" t="str">
        <f t="shared" si="208"/>
        <v>64</v>
      </c>
      <c r="AJ1189" s="662" t="str">
        <f t="shared" si="209"/>
        <v>64_葛城</v>
      </c>
      <c r="AK1189" s="693" t="str">
        <f>IFERROR(VLOOKUP(AJ1189,観測点コードリスト!$L$2:$N$1665,3,FALSE),"")</f>
        <v>1376</v>
      </c>
    </row>
    <row r="1190" spans="1:37">
      <c r="A1190" s="662" t="s">
        <v>3177</v>
      </c>
      <c r="B1190" s="662">
        <v>64101</v>
      </c>
      <c r="C1190" s="662" t="s">
        <v>17</v>
      </c>
      <c r="D1190" s="662" t="s">
        <v>3194</v>
      </c>
      <c r="E1190" s="662" t="s">
        <v>3195</v>
      </c>
      <c r="F1190" s="662" t="s">
        <v>3196</v>
      </c>
      <c r="G1190" s="662">
        <v>34</v>
      </c>
      <c r="H1190" s="662">
        <v>29.3</v>
      </c>
      <c r="I1190" s="662">
        <v>135</v>
      </c>
      <c r="J1190" s="662">
        <v>55.9</v>
      </c>
      <c r="K1190" s="662">
        <v>349</v>
      </c>
      <c r="L1190" s="662">
        <v>10</v>
      </c>
      <c r="M1190" s="662">
        <v>1.5</v>
      </c>
      <c r="N1190" s="662" t="s">
        <v>1794</v>
      </c>
      <c r="O1190" s="662" t="s">
        <v>22</v>
      </c>
      <c r="P1190" s="662" t="s">
        <v>40</v>
      </c>
      <c r="Q1190" s="667">
        <f t="shared" si="210"/>
        <v>34.488332999999997</v>
      </c>
      <c r="R1190" s="667">
        <f t="shared" si="211"/>
        <v>135.931667</v>
      </c>
      <c r="T1190" s="668" t="s">
        <v>4605</v>
      </c>
      <c r="U1190" s="668" t="s">
        <v>4605</v>
      </c>
      <c r="V1190" s="668" t="s">
        <v>4605</v>
      </c>
      <c r="W1190" s="668" t="s">
        <v>22</v>
      </c>
      <c r="X1190" s="668" t="s">
        <v>22</v>
      </c>
      <c r="Y1190" s="668" t="s">
        <v>22</v>
      </c>
      <c r="Z1190" s="668" t="s">
        <v>22</v>
      </c>
      <c r="AB1190" s="662" t="str">
        <f t="shared" si="201"/>
        <v>昭49.11.1</v>
      </c>
      <c r="AC1190" s="662" t="str">
        <f t="shared" si="202"/>
        <v>昭53.12.22</v>
      </c>
      <c r="AD1190" s="662" t="str">
        <f t="shared" si="205"/>
        <v>#</v>
      </c>
      <c r="AE1190" s="662" t="str">
        <f t="shared" si="203"/>
        <v>昭53.12.22</v>
      </c>
      <c r="AF1190" s="662" t="str">
        <f t="shared" si="206"/>
        <v>昭53.12.22</v>
      </c>
      <c r="AG1190" s="662" t="str">
        <f t="shared" si="207"/>
        <v/>
      </c>
      <c r="AH1190" s="662">
        <f t="shared" si="204"/>
        <v>9</v>
      </c>
      <c r="AI1190" s="662" t="str">
        <f t="shared" si="208"/>
        <v>64</v>
      </c>
      <c r="AJ1190" s="662" t="str">
        <f t="shared" si="209"/>
        <v>64_大宇陀</v>
      </c>
      <c r="AK1190" s="693" t="str">
        <f>IFERROR(VLOOKUP(AJ1190,観測点コードリスト!$L$2:$N$1665,3,FALSE),"")</f>
        <v>0633</v>
      </c>
    </row>
    <row r="1191" spans="1:37">
      <c r="A1191" s="662" t="s">
        <v>3177</v>
      </c>
      <c r="B1191" s="662">
        <v>64127</v>
      </c>
      <c r="C1191" s="662" t="s">
        <v>17</v>
      </c>
      <c r="D1191" s="662" t="s">
        <v>3197</v>
      </c>
      <c r="E1191" s="662" t="s">
        <v>3198</v>
      </c>
      <c r="F1191" s="662" t="s">
        <v>3199</v>
      </c>
      <c r="G1191" s="662">
        <v>34</v>
      </c>
      <c r="H1191" s="662">
        <v>22.8</v>
      </c>
      <c r="I1191" s="662">
        <v>135</v>
      </c>
      <c r="J1191" s="662">
        <v>43.8</v>
      </c>
      <c r="K1191" s="662">
        <v>190</v>
      </c>
      <c r="L1191" s="662">
        <v>9.5</v>
      </c>
      <c r="M1191" s="662">
        <v>1.5</v>
      </c>
      <c r="N1191" s="662" t="s">
        <v>3200</v>
      </c>
      <c r="O1191" s="662" t="s">
        <v>22</v>
      </c>
      <c r="P1191" s="662" t="s">
        <v>22</v>
      </c>
      <c r="Q1191" s="667">
        <f t="shared" si="210"/>
        <v>34.380000000000003</v>
      </c>
      <c r="R1191" s="667">
        <f t="shared" si="211"/>
        <v>135.72999999999999</v>
      </c>
      <c r="T1191" s="668" t="s">
        <v>4605</v>
      </c>
      <c r="U1191" s="668" t="s">
        <v>4605</v>
      </c>
      <c r="V1191" s="668" t="s">
        <v>4605</v>
      </c>
      <c r="W1191" s="668" t="s">
        <v>22</v>
      </c>
      <c r="X1191" s="668" t="s">
        <v>22</v>
      </c>
      <c r="Y1191" s="668" t="s">
        <v>22</v>
      </c>
      <c r="Z1191" s="668" t="s">
        <v>22</v>
      </c>
      <c r="AB1191" s="662" t="str">
        <f t="shared" si="201"/>
        <v>平17.12.19</v>
      </c>
      <c r="AC1191" s="662" t="str">
        <f t="shared" si="202"/>
        <v>平17.12.19</v>
      </c>
      <c r="AD1191" s="662" t="str">
        <f t="shared" si="205"/>
        <v>平</v>
      </c>
      <c r="AE1191" s="662" t="str">
        <f t="shared" si="203"/>
        <v>平17.12.19</v>
      </c>
      <c r="AF1191" s="662" t="str">
        <f t="shared" si="206"/>
        <v>平17.12.19</v>
      </c>
      <c r="AG1191" s="662" t="str">
        <f t="shared" si="207"/>
        <v/>
      </c>
      <c r="AH1191" s="662">
        <f t="shared" si="204"/>
        <v>9</v>
      </c>
      <c r="AI1191" s="662" t="str">
        <f t="shared" si="208"/>
        <v>64</v>
      </c>
      <c r="AJ1191" s="662" t="str">
        <f t="shared" si="209"/>
        <v>64_五條</v>
      </c>
      <c r="AK1191" s="693" t="str">
        <f>IFERROR(VLOOKUP(AJ1191,観測点コードリスト!$L$2:$N$1665,3,FALSE),"")</f>
        <v>0635</v>
      </c>
    </row>
    <row r="1192" spans="1:37" hidden="1">
      <c r="A1192" s="662" t="s">
        <v>3177</v>
      </c>
      <c r="B1192" s="662">
        <v>64136</v>
      </c>
      <c r="C1192" s="662" t="s">
        <v>72</v>
      </c>
      <c r="D1192" s="662" t="s">
        <v>3201</v>
      </c>
      <c r="E1192" s="662" t="s">
        <v>3202</v>
      </c>
      <c r="F1192" s="662" t="s">
        <v>3203</v>
      </c>
      <c r="G1192" s="662">
        <v>34</v>
      </c>
      <c r="H1192" s="662">
        <v>22.7</v>
      </c>
      <c r="I1192" s="662">
        <v>135</v>
      </c>
      <c r="J1192" s="662">
        <v>54</v>
      </c>
      <c r="K1192" s="662">
        <v>188</v>
      </c>
      <c r="L1192" s="662" t="s">
        <v>22</v>
      </c>
      <c r="M1192" s="662" t="s">
        <v>22</v>
      </c>
      <c r="N1192" s="662" t="s">
        <v>3204</v>
      </c>
      <c r="O1192" s="662" t="s">
        <v>22</v>
      </c>
      <c r="P1192" s="662" t="s">
        <v>22</v>
      </c>
      <c r="Q1192" s="667">
        <f t="shared" si="210"/>
        <v>34.378332999999998</v>
      </c>
      <c r="R1192" s="667">
        <f t="shared" si="211"/>
        <v>135.9</v>
      </c>
      <c r="T1192" s="668" t="s">
        <v>4605</v>
      </c>
      <c r="U1192" s="668" t="s">
        <v>22</v>
      </c>
      <c r="V1192" s="668" t="s">
        <v>22</v>
      </c>
      <c r="W1192" s="668" t="s">
        <v>22</v>
      </c>
      <c r="X1192" s="668" t="s">
        <v>22</v>
      </c>
      <c r="Y1192" s="668" t="s">
        <v>22</v>
      </c>
      <c r="Z1192" s="668" t="s">
        <v>22</v>
      </c>
      <c r="AB1192" s="662" t="str">
        <f t="shared" si="201"/>
        <v>平3.1.16</v>
      </c>
      <c r="AC1192" s="662" t="str">
        <f t="shared" si="202"/>
        <v>平3.1.16</v>
      </c>
      <c r="AD1192" s="662" t="str">
        <f t="shared" si="205"/>
        <v>平</v>
      </c>
      <c r="AE1192" s="662" t="str">
        <f t="shared" si="203"/>
        <v>平3.1.16</v>
      </c>
      <c r="AF1192" s="662" t="str">
        <f t="shared" si="206"/>
        <v>平3.1.16</v>
      </c>
      <c r="AG1192" s="662" t="str">
        <f t="shared" si="207"/>
        <v/>
      </c>
      <c r="AH1192" s="662">
        <f t="shared" si="204"/>
        <v>7</v>
      </c>
      <c r="AI1192" s="662" t="str">
        <f t="shared" si="208"/>
        <v>64</v>
      </c>
      <c r="AJ1192" s="662" t="str">
        <f t="shared" si="209"/>
        <v>64_吉野</v>
      </c>
      <c r="AK1192" s="693" t="str">
        <f>IFERROR(VLOOKUP(AJ1192,観測点コードリスト!$L$2:$N$1665,3,FALSE),"")</f>
        <v>1439</v>
      </c>
    </row>
    <row r="1193" spans="1:37" hidden="1">
      <c r="A1193" s="662" t="s">
        <v>3177</v>
      </c>
      <c r="B1193" s="662">
        <v>64161</v>
      </c>
      <c r="C1193" s="662" t="s">
        <v>72</v>
      </c>
      <c r="D1193" s="662" t="s">
        <v>3205</v>
      </c>
      <c r="E1193" s="662" t="s">
        <v>3206</v>
      </c>
      <c r="F1193" s="662" t="s">
        <v>3207</v>
      </c>
      <c r="G1193" s="662">
        <v>34</v>
      </c>
      <c r="H1193" s="662">
        <v>16.2</v>
      </c>
      <c r="I1193" s="662">
        <v>135</v>
      </c>
      <c r="J1193" s="662">
        <v>53</v>
      </c>
      <c r="K1193" s="662">
        <v>840</v>
      </c>
      <c r="L1193" s="662" t="s">
        <v>22</v>
      </c>
      <c r="M1193" s="662" t="s">
        <v>22</v>
      </c>
      <c r="N1193" s="662" t="s">
        <v>2550</v>
      </c>
      <c r="O1193" s="662" t="s">
        <v>22</v>
      </c>
      <c r="P1193" s="662" t="s">
        <v>22</v>
      </c>
      <c r="Q1193" s="667">
        <f t="shared" si="210"/>
        <v>34.270000000000003</v>
      </c>
      <c r="R1193" s="667">
        <f t="shared" si="211"/>
        <v>135.88333299999999</v>
      </c>
      <c r="T1193" s="668" t="s">
        <v>4605</v>
      </c>
      <c r="U1193" s="668" t="s">
        <v>22</v>
      </c>
      <c r="V1193" s="668" t="s">
        <v>22</v>
      </c>
      <c r="W1193" s="668" t="s">
        <v>22</v>
      </c>
      <c r="X1193" s="668" t="s">
        <v>22</v>
      </c>
      <c r="Y1193" s="668" t="s">
        <v>22</v>
      </c>
      <c r="Z1193" s="668" t="s">
        <v>22</v>
      </c>
      <c r="AB1193" s="662" t="str">
        <f t="shared" si="201"/>
        <v>平22.3.25</v>
      </c>
      <c r="AC1193" s="662" t="str">
        <f t="shared" si="202"/>
        <v>平22.3.25</v>
      </c>
      <c r="AD1193" s="662" t="str">
        <f t="shared" si="205"/>
        <v>平</v>
      </c>
      <c r="AE1193" s="662" t="str">
        <f t="shared" si="203"/>
        <v>平22.3.25</v>
      </c>
      <c r="AF1193" s="662" t="str">
        <f t="shared" si="206"/>
        <v>平22.3.25</v>
      </c>
      <c r="AG1193" s="662" t="str">
        <f t="shared" si="207"/>
        <v/>
      </c>
      <c r="AH1193" s="662">
        <f t="shared" si="204"/>
        <v>8</v>
      </c>
      <c r="AI1193" s="662" t="str">
        <f t="shared" si="208"/>
        <v>64</v>
      </c>
      <c r="AJ1193" s="662" t="str">
        <f t="shared" si="209"/>
        <v>64_天川</v>
      </c>
      <c r="AK1193" s="693" t="str">
        <f>IFERROR(VLOOKUP(AJ1193,観測点コードリスト!$L$2:$N$1665,3,FALSE),"")</f>
        <v>1619</v>
      </c>
    </row>
    <row r="1194" spans="1:37">
      <c r="A1194" s="662" t="s">
        <v>3177</v>
      </c>
      <c r="B1194" s="662">
        <v>64206</v>
      </c>
      <c r="C1194" s="662" t="s">
        <v>17</v>
      </c>
      <c r="D1194" s="662" t="s">
        <v>3208</v>
      </c>
      <c r="E1194" s="662" t="s">
        <v>3209</v>
      </c>
      <c r="F1194" s="662" t="s">
        <v>3210</v>
      </c>
      <c r="G1194" s="662">
        <v>34</v>
      </c>
      <c r="H1194" s="662">
        <v>8.1999999999999993</v>
      </c>
      <c r="I1194" s="662">
        <v>136</v>
      </c>
      <c r="J1194" s="662">
        <v>0.3</v>
      </c>
      <c r="K1194" s="662">
        <v>334</v>
      </c>
      <c r="L1194" s="662">
        <v>10</v>
      </c>
      <c r="M1194" s="662">
        <v>1.5</v>
      </c>
      <c r="N1194" s="662" t="s">
        <v>3211</v>
      </c>
      <c r="O1194" s="662" t="s">
        <v>22</v>
      </c>
      <c r="P1194" s="662" t="s">
        <v>40</v>
      </c>
      <c r="Q1194" s="667">
        <f t="shared" si="210"/>
        <v>34.136667000000003</v>
      </c>
      <c r="R1194" s="667">
        <f t="shared" si="211"/>
        <v>136.005</v>
      </c>
      <c r="T1194" s="668" t="s">
        <v>4605</v>
      </c>
      <c r="U1194" s="668" t="s">
        <v>4605</v>
      </c>
      <c r="V1194" s="668" t="s">
        <v>4605</v>
      </c>
      <c r="W1194" s="668" t="s">
        <v>22</v>
      </c>
      <c r="X1194" s="668" t="s">
        <v>22</v>
      </c>
      <c r="Y1194" s="668" t="s">
        <v>22</v>
      </c>
      <c r="Z1194" s="668" t="s">
        <v>22</v>
      </c>
      <c r="AB1194" s="662" t="str">
        <f t="shared" si="201"/>
        <v>昭50.5.1</v>
      </c>
      <c r="AC1194" s="662" t="str">
        <f t="shared" si="202"/>
        <v>昭53.12.26</v>
      </c>
      <c r="AD1194" s="662" t="str">
        <f t="shared" si="205"/>
        <v>(</v>
      </c>
      <c r="AE1194" s="662" t="str">
        <f t="shared" si="203"/>
        <v>(昭50.5.1)昭53.12.26</v>
      </c>
      <c r="AF1194" s="662" t="str">
        <f t="shared" si="206"/>
        <v>昭50.5.1)昭53.12.26</v>
      </c>
      <c r="AG1194" s="662">
        <f t="shared" si="207"/>
        <v>8</v>
      </c>
      <c r="AH1194" s="662">
        <f t="shared" si="204"/>
        <v>17</v>
      </c>
      <c r="AI1194" s="662" t="str">
        <f t="shared" si="208"/>
        <v>64</v>
      </c>
      <c r="AJ1194" s="662" t="str">
        <f t="shared" si="209"/>
        <v>64_上北山</v>
      </c>
      <c r="AK1194" s="693" t="str">
        <f>IFERROR(VLOOKUP(AJ1194,観測点コードリスト!$L$2:$N$1665,3,FALSE),"")</f>
        <v>0957</v>
      </c>
    </row>
    <row r="1195" spans="1:37">
      <c r="A1195" s="662" t="s">
        <v>3177</v>
      </c>
      <c r="B1195" s="662">
        <v>64227</v>
      </c>
      <c r="C1195" s="662" t="s">
        <v>17</v>
      </c>
      <c r="D1195" s="662" t="s">
        <v>3212</v>
      </c>
      <c r="E1195" s="662" t="s">
        <v>3213</v>
      </c>
      <c r="F1195" s="662" t="s">
        <v>3214</v>
      </c>
      <c r="G1195" s="662">
        <v>34</v>
      </c>
      <c r="H1195" s="662">
        <v>2.7</v>
      </c>
      <c r="I1195" s="662">
        <v>135</v>
      </c>
      <c r="J1195" s="662">
        <v>47.2</v>
      </c>
      <c r="K1195" s="662">
        <v>301</v>
      </c>
      <c r="L1195" s="662">
        <v>6.5</v>
      </c>
      <c r="M1195" s="662">
        <v>1.5</v>
      </c>
      <c r="N1195" s="662" t="s">
        <v>3215</v>
      </c>
      <c r="O1195" s="662" t="s">
        <v>22</v>
      </c>
      <c r="P1195" s="662" t="s">
        <v>40</v>
      </c>
      <c r="Q1195" s="667">
        <f t="shared" si="210"/>
        <v>34.045000000000002</v>
      </c>
      <c r="R1195" s="667">
        <f t="shared" si="211"/>
        <v>135.78666699999999</v>
      </c>
      <c r="T1195" s="668" t="s">
        <v>4605</v>
      </c>
      <c r="U1195" s="668" t="s">
        <v>4605</v>
      </c>
      <c r="V1195" s="668" t="s">
        <v>4605</v>
      </c>
      <c r="W1195" s="668" t="s">
        <v>22</v>
      </c>
      <c r="X1195" s="668" t="s">
        <v>22</v>
      </c>
      <c r="Y1195" s="668" t="s">
        <v>22</v>
      </c>
      <c r="Z1195" s="668" t="s">
        <v>22</v>
      </c>
      <c r="AB1195" s="662" t="str">
        <f t="shared" si="201"/>
        <v>昭52.12.20</v>
      </c>
      <c r="AC1195" s="662" t="str">
        <f t="shared" si="202"/>
        <v>昭52.12.20</v>
      </c>
      <c r="AD1195" s="662" t="str">
        <f t="shared" si="205"/>
        <v>昭</v>
      </c>
      <c r="AE1195" s="662" t="str">
        <f t="shared" si="203"/>
        <v>昭52.12.20</v>
      </c>
      <c r="AF1195" s="662" t="str">
        <f t="shared" si="206"/>
        <v>昭52.12.20</v>
      </c>
      <c r="AG1195" s="662" t="str">
        <f t="shared" si="207"/>
        <v/>
      </c>
      <c r="AH1195" s="662">
        <f t="shared" si="204"/>
        <v>9</v>
      </c>
      <c r="AI1195" s="662" t="str">
        <f t="shared" si="208"/>
        <v>64</v>
      </c>
      <c r="AJ1195" s="662" t="str">
        <f t="shared" si="209"/>
        <v>64_風屋</v>
      </c>
      <c r="AK1195" s="693" t="str">
        <f>IFERROR(VLOOKUP(AJ1195,観測点コードリスト!$L$2:$N$1665,3,FALSE),"")</f>
        <v>1228</v>
      </c>
    </row>
    <row r="1196" spans="1:37" ht="18.75" hidden="1" customHeight="1">
      <c r="A1196" s="662" t="s">
        <v>3177</v>
      </c>
      <c r="B1196" s="662">
        <v>64236</v>
      </c>
      <c r="C1196" s="662" t="s">
        <v>72</v>
      </c>
      <c r="D1196" s="662" t="s">
        <v>3216</v>
      </c>
      <c r="E1196" s="662" t="s">
        <v>3217</v>
      </c>
      <c r="F1196" s="662" t="s">
        <v>3218</v>
      </c>
      <c r="G1196" s="662">
        <v>34</v>
      </c>
      <c r="H1196" s="662">
        <v>0.2</v>
      </c>
      <c r="I1196" s="662">
        <v>135</v>
      </c>
      <c r="J1196" s="662">
        <v>58</v>
      </c>
      <c r="K1196" s="662">
        <v>249</v>
      </c>
      <c r="L1196" s="662" t="s">
        <v>22</v>
      </c>
      <c r="M1196" s="662" t="s">
        <v>22</v>
      </c>
      <c r="N1196" s="662" t="s">
        <v>1924</v>
      </c>
      <c r="O1196" s="662" t="s">
        <v>22</v>
      </c>
      <c r="P1196" s="662" t="s">
        <v>22</v>
      </c>
      <c r="Q1196" s="667">
        <f t="shared" si="210"/>
        <v>34.003332999999998</v>
      </c>
      <c r="R1196" s="667">
        <f t="shared" si="211"/>
        <v>135.966667</v>
      </c>
      <c r="T1196" s="668" t="s">
        <v>4605</v>
      </c>
      <c r="U1196" s="668" t="s">
        <v>22</v>
      </c>
      <c r="V1196" s="668" t="s">
        <v>22</v>
      </c>
      <c r="W1196" s="668" t="s">
        <v>22</v>
      </c>
      <c r="X1196" s="668" t="s">
        <v>22</v>
      </c>
      <c r="Y1196" s="668" t="s">
        <v>22</v>
      </c>
      <c r="Z1196" s="668" t="s">
        <v>22</v>
      </c>
      <c r="AB1196" s="662" t="str">
        <f t="shared" si="201"/>
        <v>平26.7.31</v>
      </c>
      <c r="AC1196" s="662" t="str">
        <f t="shared" si="202"/>
        <v>平26.7.31</v>
      </c>
      <c r="AD1196" s="662" t="str">
        <f t="shared" si="205"/>
        <v>平</v>
      </c>
      <c r="AE1196" s="662" t="str">
        <f t="shared" si="203"/>
        <v>平26.7.31</v>
      </c>
      <c r="AF1196" s="662" t="str">
        <f t="shared" si="206"/>
        <v>平26.7.31</v>
      </c>
      <c r="AG1196" s="662" t="str">
        <f t="shared" si="207"/>
        <v/>
      </c>
      <c r="AH1196" s="662">
        <f t="shared" si="204"/>
        <v>8</v>
      </c>
      <c r="AI1196" s="662" t="str">
        <f t="shared" si="208"/>
        <v>64</v>
      </c>
      <c r="AJ1196" s="662" t="str">
        <f t="shared" si="209"/>
        <v>64_下北山</v>
      </c>
      <c r="AK1196" s="693" t="str">
        <f>IFERROR(VLOOKUP(AJ1196,観測点コードリスト!$L$2:$N$1665,3,FALSE),"")</f>
        <v>1649</v>
      </c>
    </row>
    <row r="1197" spans="1:37" ht="18.75" hidden="1" customHeight="1">
      <c r="A1197" s="662" t="s">
        <v>3177</v>
      </c>
      <c r="B1197" s="662">
        <v>64262</v>
      </c>
      <c r="C1197" s="662" t="s">
        <v>72</v>
      </c>
      <c r="D1197" s="662" t="s">
        <v>3219</v>
      </c>
      <c r="E1197" s="662" t="s">
        <v>3220</v>
      </c>
      <c r="F1197" s="662" t="s">
        <v>3221</v>
      </c>
      <c r="G1197" s="662">
        <v>33</v>
      </c>
      <c r="H1197" s="662">
        <v>57.2</v>
      </c>
      <c r="I1197" s="662">
        <v>135</v>
      </c>
      <c r="J1197" s="662">
        <v>51.4</v>
      </c>
      <c r="K1197" s="662">
        <v>396</v>
      </c>
      <c r="L1197" s="662" t="s">
        <v>22</v>
      </c>
      <c r="M1197" s="662" t="s">
        <v>22</v>
      </c>
      <c r="N1197" s="662" t="s">
        <v>3222</v>
      </c>
      <c r="O1197" s="662" t="s">
        <v>22</v>
      </c>
      <c r="P1197" s="662" t="s">
        <v>22</v>
      </c>
      <c r="Q1197" s="667">
        <f t="shared" si="210"/>
        <v>33.953333000000001</v>
      </c>
      <c r="R1197" s="667">
        <f t="shared" si="211"/>
        <v>135.85666699999999</v>
      </c>
      <c r="T1197" s="668" t="s">
        <v>4605</v>
      </c>
      <c r="U1197" s="668" t="s">
        <v>22</v>
      </c>
      <c r="V1197" s="668" t="s">
        <v>22</v>
      </c>
      <c r="W1197" s="668" t="s">
        <v>22</v>
      </c>
      <c r="X1197" s="668" t="s">
        <v>22</v>
      </c>
      <c r="Y1197" s="668" t="s">
        <v>22</v>
      </c>
      <c r="Z1197" s="668" t="s">
        <v>22</v>
      </c>
      <c r="AB1197" s="692" t="str">
        <f t="shared" si="201"/>
        <v>令3.1.20</v>
      </c>
      <c r="AC1197" s="692" t="str">
        <f t="shared" si="202"/>
        <v>令3.1.20</v>
      </c>
      <c r="AD1197" s="662" t="str">
        <f t="shared" si="205"/>
        <v>令</v>
      </c>
      <c r="AE1197" s="662" t="str">
        <f t="shared" si="203"/>
        <v>令3.1.20</v>
      </c>
      <c r="AF1197" s="662" t="str">
        <f t="shared" si="206"/>
        <v>令3.1.20</v>
      </c>
      <c r="AG1197" s="662" t="str">
        <f t="shared" si="207"/>
        <v/>
      </c>
      <c r="AH1197" s="662">
        <f t="shared" si="204"/>
        <v>7</v>
      </c>
      <c r="AI1197" s="662" t="str">
        <f t="shared" si="208"/>
        <v>64</v>
      </c>
      <c r="AJ1197" s="662" t="str">
        <f t="shared" si="209"/>
        <v>64_葛川</v>
      </c>
      <c r="AK1197" s="696">
        <v>1669</v>
      </c>
    </row>
    <row r="1198" spans="1:37" hidden="1">
      <c r="A1198" s="662" t="s">
        <v>3177</v>
      </c>
      <c r="B1198" s="662">
        <v>64900</v>
      </c>
      <c r="C1198" s="662" t="s">
        <v>23</v>
      </c>
      <c r="D1198" s="662" t="s">
        <v>3177</v>
      </c>
      <c r="E1198" s="662" t="s">
        <v>3178</v>
      </c>
      <c r="F1198" s="662" t="s">
        <v>3179</v>
      </c>
      <c r="G1198" s="662">
        <v>34</v>
      </c>
      <c r="H1198" s="662">
        <v>40.4</v>
      </c>
      <c r="I1198" s="662">
        <v>135</v>
      </c>
      <c r="J1198" s="662">
        <v>50.2</v>
      </c>
      <c r="K1198" s="662">
        <v>102</v>
      </c>
      <c r="L1198" s="662" t="s">
        <v>22</v>
      </c>
      <c r="M1198" s="662" t="s">
        <v>22</v>
      </c>
      <c r="N1198" s="662" t="s">
        <v>4730</v>
      </c>
      <c r="O1198" s="662" t="s">
        <v>4740</v>
      </c>
      <c r="P1198" s="662" t="s">
        <v>22</v>
      </c>
      <c r="Q1198" s="667">
        <f t="shared" si="210"/>
        <v>34.673333</v>
      </c>
      <c r="R1198" s="667">
        <f t="shared" si="211"/>
        <v>135.83666700000001</v>
      </c>
      <c r="T1198" s="668" t="s">
        <v>22</v>
      </c>
      <c r="U1198" s="668" t="s">
        <v>22</v>
      </c>
      <c r="V1198" s="668" t="s">
        <v>22</v>
      </c>
      <c r="W1198" s="668" t="s">
        <v>22</v>
      </c>
      <c r="X1198" s="668" t="s">
        <v>4605</v>
      </c>
      <c r="Y1198" s="668" t="s">
        <v>22</v>
      </c>
      <c r="Z1198" s="668" t="s">
        <v>22</v>
      </c>
      <c r="AB1198" s="662" t="str">
        <f t="shared" si="201"/>
        <v>-</v>
      </c>
      <c r="AC1198" s="662" t="str">
        <f t="shared" si="202"/>
        <v>平24.12.18</v>
      </c>
      <c r="AD1198" s="662" t="str">
        <f t="shared" si="205"/>
        <v>平</v>
      </c>
      <c r="AE1198" s="662" t="str">
        <f t="shared" si="203"/>
        <v>平24.12.18</v>
      </c>
      <c r="AF1198" s="662" t="str">
        <f t="shared" si="206"/>
        <v>平24.12.18</v>
      </c>
      <c r="AG1198" s="662" t="str">
        <f t="shared" si="207"/>
        <v/>
      </c>
      <c r="AH1198" s="662">
        <f t="shared" si="204"/>
        <v>9</v>
      </c>
      <c r="AI1198" s="662" t="str">
        <f t="shared" si="208"/>
        <v>64</v>
      </c>
      <c r="AJ1198" s="662" t="str">
        <f t="shared" si="209"/>
        <v>64_奈良</v>
      </c>
      <c r="AK1198" s="693" t="str">
        <f>IFERROR(VLOOKUP(AJ1198,観測点コードリスト!$L$2:$N$1665,3,FALSE),"")</f>
        <v>47780</v>
      </c>
    </row>
    <row r="1199" spans="1:37" hidden="1">
      <c r="A1199" s="662" t="s">
        <v>3223</v>
      </c>
      <c r="B1199" s="662">
        <v>65021</v>
      </c>
      <c r="C1199" s="662" t="s">
        <v>72</v>
      </c>
      <c r="D1199" s="662" t="s">
        <v>3224</v>
      </c>
      <c r="E1199" s="662" t="s">
        <v>3225</v>
      </c>
      <c r="F1199" s="662" t="s">
        <v>3226</v>
      </c>
      <c r="G1199" s="662">
        <v>34</v>
      </c>
      <c r="H1199" s="662">
        <v>20.8</v>
      </c>
      <c r="I1199" s="662">
        <v>135</v>
      </c>
      <c r="J1199" s="662">
        <v>26.2</v>
      </c>
      <c r="K1199" s="662">
        <v>840</v>
      </c>
      <c r="L1199" s="662" t="s">
        <v>22</v>
      </c>
      <c r="M1199" s="662" t="s">
        <v>22</v>
      </c>
      <c r="N1199" s="662" t="s">
        <v>266</v>
      </c>
      <c r="O1199" s="662" t="s">
        <v>22</v>
      </c>
      <c r="P1199" s="662" t="s">
        <v>22</v>
      </c>
      <c r="Q1199" s="667">
        <f t="shared" si="210"/>
        <v>34.346666999999997</v>
      </c>
      <c r="R1199" s="667">
        <f t="shared" si="211"/>
        <v>135.436667</v>
      </c>
      <c r="T1199" s="668" t="s">
        <v>4605</v>
      </c>
      <c r="U1199" s="668" t="s">
        <v>22</v>
      </c>
      <c r="V1199" s="668" t="s">
        <v>22</v>
      </c>
      <c r="W1199" s="668" t="s">
        <v>22</v>
      </c>
      <c r="X1199" s="668" t="s">
        <v>22</v>
      </c>
      <c r="Y1199" s="668" t="s">
        <v>22</v>
      </c>
      <c r="Z1199" s="668" t="s">
        <v>22</v>
      </c>
      <c r="AB1199" s="662" t="str">
        <f t="shared" si="201"/>
        <v>昭49.11.1</v>
      </c>
      <c r="AC1199" s="662" t="str">
        <f t="shared" si="202"/>
        <v>-</v>
      </c>
      <c r="AD1199" s="662" t="str">
        <f t="shared" si="205"/>
        <v>#</v>
      </c>
      <c r="AE1199" s="662" t="str">
        <f t="shared" si="203"/>
        <v/>
      </c>
      <c r="AF1199" s="662" t="str">
        <f t="shared" si="206"/>
        <v/>
      </c>
      <c r="AG1199" s="662" t="str">
        <f t="shared" si="207"/>
        <v/>
      </c>
      <c r="AH1199" s="662">
        <f t="shared" si="204"/>
        <v>0</v>
      </c>
      <c r="AI1199" s="662" t="str">
        <f t="shared" si="208"/>
        <v>65</v>
      </c>
      <c r="AJ1199" s="662" t="str">
        <f t="shared" si="209"/>
        <v>65_葛城山</v>
      </c>
      <c r="AK1199" s="693" t="str">
        <f>IFERROR(VLOOKUP(AJ1199,観測点コードリスト!$L$2:$N$1665,3,FALSE),"")</f>
        <v>0642</v>
      </c>
    </row>
    <row r="1200" spans="1:37">
      <c r="A1200" s="662" t="s">
        <v>3223</v>
      </c>
      <c r="B1200" s="662">
        <v>65026</v>
      </c>
      <c r="C1200" s="662" t="s">
        <v>17</v>
      </c>
      <c r="D1200" s="662" t="s">
        <v>3227</v>
      </c>
      <c r="E1200" s="662" t="s">
        <v>3191</v>
      </c>
      <c r="F1200" s="662" t="s">
        <v>3228</v>
      </c>
      <c r="G1200" s="662">
        <v>34</v>
      </c>
      <c r="H1200" s="662">
        <v>18.600000000000001</v>
      </c>
      <c r="I1200" s="662">
        <v>135</v>
      </c>
      <c r="J1200" s="662">
        <v>31.7</v>
      </c>
      <c r="K1200" s="662">
        <v>142</v>
      </c>
      <c r="L1200" s="662">
        <v>9.4</v>
      </c>
      <c r="M1200" s="662">
        <v>1.5</v>
      </c>
      <c r="N1200" s="662" t="s">
        <v>3229</v>
      </c>
      <c r="O1200" s="662" t="s">
        <v>22</v>
      </c>
      <c r="P1200" s="662" t="s">
        <v>40</v>
      </c>
      <c r="Q1200" s="667">
        <f t="shared" si="210"/>
        <v>34.31</v>
      </c>
      <c r="R1200" s="667">
        <f t="shared" si="211"/>
        <v>135.528333</v>
      </c>
      <c r="T1200" s="668" t="s">
        <v>4605</v>
      </c>
      <c r="U1200" s="668" t="s">
        <v>4605</v>
      </c>
      <c r="V1200" s="668" t="s">
        <v>4605</v>
      </c>
      <c r="W1200" s="668" t="s">
        <v>22</v>
      </c>
      <c r="X1200" s="668" t="s">
        <v>22</v>
      </c>
      <c r="Y1200" s="668" t="s">
        <v>22</v>
      </c>
      <c r="Z1200" s="668" t="s">
        <v>22</v>
      </c>
      <c r="AB1200" s="662" t="str">
        <f t="shared" si="201"/>
        <v>昭54.1.8</v>
      </c>
      <c r="AC1200" s="662" t="str">
        <f t="shared" si="202"/>
        <v>昭54.1.8</v>
      </c>
      <c r="AD1200" s="662" t="str">
        <f t="shared" si="205"/>
        <v>昭</v>
      </c>
      <c r="AE1200" s="662" t="str">
        <f t="shared" si="203"/>
        <v>昭54.1.8</v>
      </c>
      <c r="AF1200" s="662" t="str">
        <f t="shared" si="206"/>
        <v>昭54.1.8</v>
      </c>
      <c r="AG1200" s="662" t="str">
        <f t="shared" si="207"/>
        <v/>
      </c>
      <c r="AH1200" s="662">
        <f t="shared" si="204"/>
        <v>7</v>
      </c>
      <c r="AI1200" s="662" t="str">
        <f t="shared" si="208"/>
        <v>65</v>
      </c>
      <c r="AJ1200" s="662" t="str">
        <f t="shared" si="209"/>
        <v>65_かつらぎ</v>
      </c>
      <c r="AK1200" s="693" t="str">
        <f>IFERROR(VLOOKUP(AJ1200,観測点コードリスト!$L$2:$N$1665,3,FALSE),"")</f>
        <v>1342</v>
      </c>
    </row>
    <row r="1201" spans="1:37">
      <c r="A1201" s="662" t="s">
        <v>3223</v>
      </c>
      <c r="B1201" s="662">
        <v>65036</v>
      </c>
      <c r="C1201" s="662" t="s">
        <v>17</v>
      </c>
      <c r="D1201" s="662" t="s">
        <v>3230</v>
      </c>
      <c r="E1201" s="662" t="s">
        <v>3231</v>
      </c>
      <c r="F1201" s="662" t="s">
        <v>3232</v>
      </c>
      <c r="G1201" s="662">
        <v>34</v>
      </c>
      <c r="H1201" s="662">
        <v>16.8</v>
      </c>
      <c r="I1201" s="662">
        <v>134</v>
      </c>
      <c r="J1201" s="662">
        <v>59.9</v>
      </c>
      <c r="K1201" s="662">
        <v>44</v>
      </c>
      <c r="L1201" s="662">
        <v>9.4</v>
      </c>
      <c r="M1201" s="662">
        <v>1.5</v>
      </c>
      <c r="N1201" s="662" t="s">
        <v>3233</v>
      </c>
      <c r="O1201" s="662" t="s">
        <v>22</v>
      </c>
      <c r="P1201" s="662" t="s">
        <v>40</v>
      </c>
      <c r="Q1201" s="667">
        <f t="shared" si="210"/>
        <v>34.28</v>
      </c>
      <c r="R1201" s="667">
        <f t="shared" si="211"/>
        <v>134.998333</v>
      </c>
      <c r="T1201" s="668" t="s">
        <v>4605</v>
      </c>
      <c r="U1201" s="668" t="s">
        <v>4605</v>
      </c>
      <c r="V1201" s="668" t="s">
        <v>4605</v>
      </c>
      <c r="W1201" s="668" t="s">
        <v>22</v>
      </c>
      <c r="X1201" s="668" t="s">
        <v>22</v>
      </c>
      <c r="Y1201" s="668" t="s">
        <v>22</v>
      </c>
      <c r="Z1201" s="668" t="s">
        <v>22</v>
      </c>
      <c r="AB1201" s="662" t="str">
        <f t="shared" si="201"/>
        <v>平10.3.18</v>
      </c>
      <c r="AC1201" s="662" t="str">
        <f t="shared" si="202"/>
        <v>平10.3.18</v>
      </c>
      <c r="AD1201" s="662" t="str">
        <f t="shared" si="205"/>
        <v>平</v>
      </c>
      <c r="AE1201" s="662" t="str">
        <f t="shared" si="203"/>
        <v>平10.3.18</v>
      </c>
      <c r="AF1201" s="662" t="str">
        <f t="shared" si="206"/>
        <v>平10.3.18</v>
      </c>
      <c r="AG1201" s="662" t="str">
        <f t="shared" si="207"/>
        <v/>
      </c>
      <c r="AH1201" s="662">
        <f t="shared" si="204"/>
        <v>8</v>
      </c>
      <c r="AI1201" s="662" t="str">
        <f t="shared" si="208"/>
        <v>65</v>
      </c>
      <c r="AJ1201" s="662" t="str">
        <f t="shared" si="209"/>
        <v>65_友ケ島</v>
      </c>
      <c r="AK1201" s="693" t="str">
        <f>IFERROR(VLOOKUP(AJ1201,観測点コードリスト!$L$2:$N$1665,3,FALSE),"")</f>
        <v>1457</v>
      </c>
    </row>
    <row r="1202" spans="1:37" hidden="1">
      <c r="A1202" s="662" t="s">
        <v>3223</v>
      </c>
      <c r="B1202" s="662">
        <v>65042</v>
      </c>
      <c r="C1202" s="662" t="s">
        <v>23</v>
      </c>
      <c r="D1202" s="662" t="s">
        <v>3223</v>
      </c>
      <c r="E1202" s="662" t="s">
        <v>3234</v>
      </c>
      <c r="F1202" s="662" t="s">
        <v>3235</v>
      </c>
      <c r="G1202" s="662">
        <v>34</v>
      </c>
      <c r="H1202" s="662">
        <v>13.7</v>
      </c>
      <c r="I1202" s="662">
        <v>135</v>
      </c>
      <c r="J1202" s="662">
        <v>9.8000000000000007</v>
      </c>
      <c r="K1202" s="662">
        <v>14</v>
      </c>
      <c r="L1202" s="662" t="s">
        <v>22</v>
      </c>
      <c r="M1202" s="662" t="s">
        <v>22</v>
      </c>
      <c r="N1202" s="662" t="s">
        <v>3236</v>
      </c>
      <c r="O1202" s="662">
        <v>65900</v>
      </c>
      <c r="P1202" s="662" t="s">
        <v>630</v>
      </c>
      <c r="Q1202" s="667">
        <f t="shared" si="210"/>
        <v>34.228332999999999</v>
      </c>
      <c r="R1202" s="667">
        <f t="shared" si="211"/>
        <v>135.16333299999999</v>
      </c>
      <c r="T1202" s="668" t="s">
        <v>4605</v>
      </c>
      <c r="U1202" s="668" t="s">
        <v>4605</v>
      </c>
      <c r="V1202" s="668" t="s">
        <v>22</v>
      </c>
      <c r="W1202" s="668" t="s">
        <v>4605</v>
      </c>
      <c r="X1202" s="668" t="s">
        <v>22</v>
      </c>
      <c r="Y1202" s="668" t="s">
        <v>22</v>
      </c>
      <c r="Z1202" s="668" t="s">
        <v>22</v>
      </c>
      <c r="AB1202" s="662" t="str">
        <f t="shared" si="201"/>
        <v>平5.12.1</v>
      </c>
      <c r="AC1202" s="662" t="str">
        <f t="shared" si="202"/>
        <v>平5.12.1</v>
      </c>
      <c r="AD1202" s="662" t="str">
        <f t="shared" si="205"/>
        <v>平</v>
      </c>
      <c r="AE1202" s="662" t="str">
        <f t="shared" si="203"/>
        <v>平5.12.1</v>
      </c>
      <c r="AF1202" s="662" t="str">
        <f t="shared" si="206"/>
        <v>平5.12.1</v>
      </c>
      <c r="AG1202" s="662" t="str">
        <f t="shared" si="207"/>
        <v/>
      </c>
      <c r="AH1202" s="662">
        <f t="shared" si="204"/>
        <v>7</v>
      </c>
      <c r="AI1202" s="662" t="str">
        <f t="shared" si="208"/>
        <v>65</v>
      </c>
      <c r="AJ1202" s="662" t="str">
        <f t="shared" si="209"/>
        <v>65_和歌山</v>
      </c>
      <c r="AK1202" s="693" t="str">
        <f>IFERROR(VLOOKUP(AJ1202,観測点コードリスト!$L$2:$N$1665,3,FALSE),"")</f>
        <v>47777</v>
      </c>
    </row>
    <row r="1203" spans="1:37" ht="18.75" customHeight="1">
      <c r="A1203" s="662" t="s">
        <v>3223</v>
      </c>
      <c r="B1203" s="662">
        <v>65042</v>
      </c>
      <c r="C1203" s="662" t="s">
        <v>23</v>
      </c>
      <c r="D1203" s="662" t="s">
        <v>3223</v>
      </c>
      <c r="E1203" s="662" t="s">
        <v>3234</v>
      </c>
      <c r="F1203" s="662" t="s">
        <v>3237</v>
      </c>
      <c r="G1203" s="662">
        <v>34</v>
      </c>
      <c r="H1203" s="662">
        <v>13.7</v>
      </c>
      <c r="I1203" s="662">
        <v>135</v>
      </c>
      <c r="J1203" s="662">
        <v>9.8000000000000007</v>
      </c>
      <c r="K1203" s="662">
        <v>14</v>
      </c>
      <c r="L1203" s="662">
        <v>42.1</v>
      </c>
      <c r="M1203" s="662" t="s">
        <v>22</v>
      </c>
      <c r="N1203" s="662" t="s">
        <v>3236</v>
      </c>
      <c r="O1203" s="662" t="s">
        <v>22</v>
      </c>
      <c r="P1203" s="662" t="s">
        <v>632</v>
      </c>
      <c r="Q1203" s="667">
        <f t="shared" si="210"/>
        <v>34.228332999999999</v>
      </c>
      <c r="R1203" s="667">
        <f t="shared" si="211"/>
        <v>135.16333299999999</v>
      </c>
      <c r="T1203" s="668" t="s">
        <v>22</v>
      </c>
      <c r="U1203" s="668" t="s">
        <v>22</v>
      </c>
      <c r="V1203" s="668" t="s">
        <v>4605</v>
      </c>
      <c r="W1203" s="668" t="s">
        <v>22</v>
      </c>
      <c r="X1203" s="668" t="s">
        <v>22</v>
      </c>
      <c r="Y1203" s="668" t="s">
        <v>4605</v>
      </c>
      <c r="Z1203" s="668" t="s">
        <v>22</v>
      </c>
      <c r="AB1203" s="662" t="str">
        <f t="shared" si="201"/>
        <v>-</v>
      </c>
      <c r="AC1203" s="662" t="str">
        <f t="shared" si="202"/>
        <v>平5.12.1</v>
      </c>
      <c r="AD1203" s="662" t="str">
        <f t="shared" si="205"/>
        <v>平</v>
      </c>
      <c r="AE1203" s="662" t="str">
        <f t="shared" si="203"/>
        <v>平5.12.1</v>
      </c>
      <c r="AF1203" s="662" t="str">
        <f t="shared" si="206"/>
        <v>平5.12.1</v>
      </c>
      <c r="AG1203" s="662" t="str">
        <f t="shared" si="207"/>
        <v/>
      </c>
      <c r="AH1203" s="662">
        <f t="shared" si="204"/>
        <v>7</v>
      </c>
      <c r="AI1203" s="662" t="str">
        <f t="shared" si="208"/>
        <v>65</v>
      </c>
      <c r="AJ1203" s="662" t="str">
        <f t="shared" si="209"/>
        <v>65_和歌山</v>
      </c>
      <c r="AK1203" s="693" t="str">
        <f>IFERROR(VLOOKUP(AJ1203,観測点コードリスト!$L$2:$N$1665,3,FALSE),"")</f>
        <v>47777</v>
      </c>
    </row>
    <row r="1204" spans="1:37" ht="18.75" customHeight="1">
      <c r="A1204" s="662" t="s">
        <v>3223</v>
      </c>
      <c r="B1204" s="662">
        <v>65061</v>
      </c>
      <c r="C1204" s="662" t="s">
        <v>17</v>
      </c>
      <c r="D1204" s="662" t="s">
        <v>3238</v>
      </c>
      <c r="E1204" s="662" t="s">
        <v>3239</v>
      </c>
      <c r="F1204" s="662" t="s">
        <v>3240</v>
      </c>
      <c r="G1204" s="662">
        <v>34</v>
      </c>
      <c r="H1204" s="662">
        <v>13.3</v>
      </c>
      <c r="I1204" s="662">
        <v>135</v>
      </c>
      <c r="J1204" s="662">
        <v>35.4</v>
      </c>
      <c r="K1204" s="662">
        <v>801</v>
      </c>
      <c r="L1204" s="662">
        <v>13</v>
      </c>
      <c r="M1204" s="662">
        <v>1.5</v>
      </c>
      <c r="N1204" s="662" t="s">
        <v>3241</v>
      </c>
      <c r="O1204" s="662" t="s">
        <v>22</v>
      </c>
      <c r="P1204" s="662" t="s">
        <v>40</v>
      </c>
      <c r="Q1204" s="667">
        <f t="shared" si="210"/>
        <v>34.221666999999997</v>
      </c>
      <c r="R1204" s="667">
        <f t="shared" si="211"/>
        <v>135.59</v>
      </c>
      <c r="T1204" s="668" t="s">
        <v>4605</v>
      </c>
      <c r="U1204" s="668" t="s">
        <v>4605</v>
      </c>
      <c r="V1204" s="668" t="s">
        <v>4605</v>
      </c>
      <c r="W1204" s="668" t="s">
        <v>22</v>
      </c>
      <c r="X1204" s="668" t="s">
        <v>22</v>
      </c>
      <c r="Y1204" s="668" t="s">
        <v>22</v>
      </c>
      <c r="Z1204" s="668" t="s">
        <v>22</v>
      </c>
      <c r="AB1204" s="662" t="str">
        <f t="shared" si="201"/>
        <v>昭49.11.1</v>
      </c>
      <c r="AC1204" s="662" t="str">
        <f t="shared" si="202"/>
        <v>昭54.1.8</v>
      </c>
      <c r="AD1204" s="662" t="str">
        <f t="shared" si="205"/>
        <v>#</v>
      </c>
      <c r="AE1204" s="662" t="str">
        <f t="shared" si="203"/>
        <v>昭54.1.8</v>
      </c>
      <c r="AF1204" s="662" t="str">
        <f t="shared" si="206"/>
        <v>昭54.1.8</v>
      </c>
      <c r="AG1204" s="662" t="str">
        <f t="shared" si="207"/>
        <v/>
      </c>
      <c r="AH1204" s="662">
        <f t="shared" si="204"/>
        <v>7</v>
      </c>
      <c r="AI1204" s="662" t="str">
        <f t="shared" si="208"/>
        <v>65</v>
      </c>
      <c r="AJ1204" s="662" t="str">
        <f t="shared" si="209"/>
        <v>65_高野山</v>
      </c>
      <c r="AK1204" s="693" t="str">
        <f>IFERROR(VLOOKUP(AJ1204,観測点コードリスト!$L$2:$N$1665,3,FALSE),"")</f>
        <v>0645</v>
      </c>
    </row>
    <row r="1205" spans="1:37" ht="18.75" hidden="1" customHeight="1">
      <c r="A1205" s="662" t="s">
        <v>3223</v>
      </c>
      <c r="B1205" s="662">
        <v>65106</v>
      </c>
      <c r="C1205" s="662" t="s">
        <v>72</v>
      </c>
      <c r="D1205" s="662" t="s">
        <v>3242</v>
      </c>
      <c r="E1205" s="662" t="s">
        <v>3243</v>
      </c>
      <c r="F1205" s="662" t="s">
        <v>3244</v>
      </c>
      <c r="G1205" s="662">
        <v>34</v>
      </c>
      <c r="H1205" s="662">
        <v>2.1</v>
      </c>
      <c r="I1205" s="662">
        <v>135</v>
      </c>
      <c r="J1205" s="662">
        <v>10.9</v>
      </c>
      <c r="K1205" s="662">
        <v>8</v>
      </c>
      <c r="L1205" s="662" t="s">
        <v>22</v>
      </c>
      <c r="M1205" s="662" t="s">
        <v>22</v>
      </c>
      <c r="N1205" s="662" t="s">
        <v>3245</v>
      </c>
      <c r="O1205" s="662" t="s">
        <v>22</v>
      </c>
      <c r="P1205" s="662" t="s">
        <v>22</v>
      </c>
      <c r="Q1205" s="667">
        <f t="shared" si="210"/>
        <v>34.034999999999997</v>
      </c>
      <c r="R1205" s="667">
        <f t="shared" si="211"/>
        <v>135.181667</v>
      </c>
      <c r="T1205" s="668" t="s">
        <v>4605</v>
      </c>
      <c r="U1205" s="668" t="s">
        <v>22</v>
      </c>
      <c r="V1205" s="668" t="s">
        <v>22</v>
      </c>
      <c r="W1205" s="668" t="s">
        <v>22</v>
      </c>
      <c r="X1205" s="668" t="s">
        <v>22</v>
      </c>
      <c r="Y1205" s="668" t="s">
        <v>22</v>
      </c>
      <c r="Z1205" s="668" t="s">
        <v>22</v>
      </c>
      <c r="AB1205" s="662" t="str">
        <f t="shared" si="201"/>
        <v>昭50.5.8</v>
      </c>
      <c r="AC1205" s="662" t="str">
        <f t="shared" si="202"/>
        <v>昭50.5.8</v>
      </c>
      <c r="AD1205" s="662" t="str">
        <f t="shared" si="205"/>
        <v>昭</v>
      </c>
      <c r="AE1205" s="662" t="str">
        <f t="shared" si="203"/>
        <v>昭50.5.8</v>
      </c>
      <c r="AF1205" s="662" t="str">
        <f t="shared" si="206"/>
        <v>昭50.5.8</v>
      </c>
      <c r="AG1205" s="662" t="str">
        <f t="shared" si="207"/>
        <v/>
      </c>
      <c r="AH1205" s="662">
        <f t="shared" si="204"/>
        <v>7</v>
      </c>
      <c r="AI1205" s="662" t="str">
        <f t="shared" si="208"/>
        <v>65</v>
      </c>
      <c r="AJ1205" s="662" t="str">
        <f t="shared" si="209"/>
        <v>65_湯浅</v>
      </c>
      <c r="AK1205" s="693" t="str">
        <f>IFERROR(VLOOKUP(AJ1205,観測点コードリスト!$L$2:$N$1665,3,FALSE),"")</f>
        <v>0978</v>
      </c>
    </row>
    <row r="1206" spans="1:37">
      <c r="A1206" s="662" t="s">
        <v>3223</v>
      </c>
      <c r="B1206" s="662">
        <v>65121</v>
      </c>
      <c r="C1206" s="662" t="s">
        <v>17</v>
      </c>
      <c r="D1206" s="662" t="s">
        <v>2308</v>
      </c>
      <c r="E1206" s="662" t="s">
        <v>2309</v>
      </c>
      <c r="F1206" s="662" t="s">
        <v>3246</v>
      </c>
      <c r="G1206" s="662">
        <v>34</v>
      </c>
      <c r="H1206" s="662">
        <v>5.2</v>
      </c>
      <c r="I1206" s="662">
        <v>135</v>
      </c>
      <c r="J1206" s="662">
        <v>25.5</v>
      </c>
      <c r="K1206" s="662">
        <v>240</v>
      </c>
      <c r="L1206" s="662">
        <v>6.5</v>
      </c>
      <c r="M1206" s="662">
        <v>1.5</v>
      </c>
      <c r="N1206" s="662" t="s">
        <v>3247</v>
      </c>
      <c r="O1206" s="662" t="s">
        <v>22</v>
      </c>
      <c r="P1206" s="662" t="s">
        <v>40</v>
      </c>
      <c r="Q1206" s="667">
        <f t="shared" si="210"/>
        <v>34.086666999999998</v>
      </c>
      <c r="R1206" s="667">
        <f t="shared" si="211"/>
        <v>135.42500000000001</v>
      </c>
      <c r="T1206" s="668" t="s">
        <v>4605</v>
      </c>
      <c r="U1206" s="668" t="s">
        <v>4605</v>
      </c>
      <c r="V1206" s="668" t="s">
        <v>4605</v>
      </c>
      <c r="W1206" s="668" t="s">
        <v>22</v>
      </c>
      <c r="X1206" s="668" t="s">
        <v>22</v>
      </c>
      <c r="Y1206" s="668" t="s">
        <v>22</v>
      </c>
      <c r="Z1206" s="668" t="s">
        <v>22</v>
      </c>
      <c r="AB1206" s="662" t="str">
        <f t="shared" si="201"/>
        <v>昭50.5.30</v>
      </c>
      <c r="AC1206" s="662" t="str">
        <f t="shared" si="202"/>
        <v>昭54.1.9</v>
      </c>
      <c r="AD1206" s="662" t="str">
        <f t="shared" si="205"/>
        <v>(</v>
      </c>
      <c r="AE1206" s="662" t="str">
        <f t="shared" si="203"/>
        <v>(昭50.5.30)昭54.1.9</v>
      </c>
      <c r="AF1206" s="662" t="str">
        <f t="shared" si="206"/>
        <v>昭50.5.30)昭54.1.9</v>
      </c>
      <c r="AG1206" s="662">
        <f t="shared" si="207"/>
        <v>9</v>
      </c>
      <c r="AH1206" s="662">
        <f t="shared" si="204"/>
        <v>16</v>
      </c>
      <c r="AI1206" s="662" t="str">
        <f t="shared" si="208"/>
        <v>65</v>
      </c>
      <c r="AJ1206" s="662" t="str">
        <f t="shared" si="209"/>
        <v>65_清水</v>
      </c>
      <c r="AK1206" s="693" t="str">
        <f>IFERROR(VLOOKUP(AJ1206,観測点コードリスト!$L$2:$N$1665,3,FALSE),"")</f>
        <v>1063</v>
      </c>
    </row>
    <row r="1207" spans="1:37" ht="18.75" hidden="1" customHeight="1">
      <c r="A1207" s="662" t="s">
        <v>3223</v>
      </c>
      <c r="B1207" s="662">
        <v>65127</v>
      </c>
      <c r="C1207" s="662" t="s">
        <v>72</v>
      </c>
      <c r="D1207" s="662" t="s">
        <v>3248</v>
      </c>
      <c r="E1207" s="662" t="s">
        <v>3249</v>
      </c>
      <c r="F1207" s="662" t="s">
        <v>3250</v>
      </c>
      <c r="G1207" s="662">
        <v>34</v>
      </c>
      <c r="H1207" s="662">
        <v>2.4</v>
      </c>
      <c r="I1207" s="662">
        <v>135</v>
      </c>
      <c r="J1207" s="662">
        <v>34</v>
      </c>
      <c r="K1207" s="662">
        <v>1130</v>
      </c>
      <c r="L1207" s="662" t="s">
        <v>22</v>
      </c>
      <c r="M1207" s="662" t="s">
        <v>22</v>
      </c>
      <c r="N1207" s="662" t="s">
        <v>2550</v>
      </c>
      <c r="O1207" s="662" t="s">
        <v>22</v>
      </c>
      <c r="P1207" s="662" t="s">
        <v>22</v>
      </c>
      <c r="Q1207" s="667">
        <f t="shared" si="210"/>
        <v>34.04</v>
      </c>
      <c r="R1207" s="667">
        <f t="shared" si="211"/>
        <v>135.566667</v>
      </c>
      <c r="T1207" s="668" t="s">
        <v>4605</v>
      </c>
      <c r="U1207" s="668" t="s">
        <v>22</v>
      </c>
      <c r="V1207" s="668" t="s">
        <v>22</v>
      </c>
      <c r="W1207" s="668" t="s">
        <v>22</v>
      </c>
      <c r="X1207" s="668" t="s">
        <v>22</v>
      </c>
      <c r="Y1207" s="668" t="s">
        <v>22</v>
      </c>
      <c r="Z1207" s="668" t="s">
        <v>22</v>
      </c>
      <c r="AB1207" s="662" t="str">
        <f t="shared" si="201"/>
        <v>平22.3.25</v>
      </c>
      <c r="AC1207" s="662" t="str">
        <f t="shared" si="202"/>
        <v>平22.3.25</v>
      </c>
      <c r="AD1207" s="662" t="str">
        <f t="shared" si="205"/>
        <v>平</v>
      </c>
      <c r="AE1207" s="662" t="str">
        <f t="shared" si="203"/>
        <v>平22.3.25</v>
      </c>
      <c r="AF1207" s="662" t="str">
        <f t="shared" si="206"/>
        <v>平22.3.25</v>
      </c>
      <c r="AG1207" s="662" t="str">
        <f t="shared" si="207"/>
        <v/>
      </c>
      <c r="AH1207" s="662">
        <f t="shared" si="204"/>
        <v>8</v>
      </c>
      <c r="AI1207" s="662" t="str">
        <f t="shared" si="208"/>
        <v>65</v>
      </c>
      <c r="AJ1207" s="662" t="str">
        <f t="shared" si="209"/>
        <v>65_護摩壇山</v>
      </c>
      <c r="AK1207" s="693" t="str">
        <f>IFERROR(VLOOKUP(AJ1207,観測点コードリスト!$L$2:$N$1665,3,FALSE),"")</f>
        <v>0646</v>
      </c>
    </row>
    <row r="1208" spans="1:37">
      <c r="A1208" s="662" t="s">
        <v>3223</v>
      </c>
      <c r="B1208" s="662">
        <v>65162</v>
      </c>
      <c r="C1208" s="662" t="s">
        <v>17</v>
      </c>
      <c r="D1208" s="662" t="s">
        <v>3251</v>
      </c>
      <c r="E1208" s="662" t="s">
        <v>3252</v>
      </c>
      <c r="F1208" s="662" t="s">
        <v>3253</v>
      </c>
      <c r="G1208" s="662">
        <v>33</v>
      </c>
      <c r="H1208" s="662">
        <v>56.7</v>
      </c>
      <c r="I1208" s="662">
        <v>135</v>
      </c>
      <c r="J1208" s="662">
        <v>33.4</v>
      </c>
      <c r="K1208" s="662">
        <v>410</v>
      </c>
      <c r="L1208" s="662">
        <v>6.5</v>
      </c>
      <c r="M1208" s="662">
        <v>1.5</v>
      </c>
      <c r="N1208" s="662" t="s">
        <v>3254</v>
      </c>
      <c r="O1208" s="662" t="s">
        <v>22</v>
      </c>
      <c r="P1208" s="662" t="s">
        <v>22</v>
      </c>
      <c r="Q1208" s="667">
        <f t="shared" si="210"/>
        <v>33.945</v>
      </c>
      <c r="R1208" s="667">
        <f t="shared" si="211"/>
        <v>135.556667</v>
      </c>
      <c r="T1208" s="668" t="s">
        <v>4605</v>
      </c>
      <c r="U1208" s="668" t="s">
        <v>4605</v>
      </c>
      <c r="V1208" s="668" t="s">
        <v>4605</v>
      </c>
      <c r="W1208" s="668" t="s">
        <v>22</v>
      </c>
      <c r="X1208" s="668" t="s">
        <v>22</v>
      </c>
      <c r="Y1208" s="668" t="s">
        <v>22</v>
      </c>
      <c r="Z1208" s="668" t="s">
        <v>22</v>
      </c>
      <c r="AB1208" s="662" t="str">
        <f t="shared" si="201"/>
        <v>平6.3.8</v>
      </c>
      <c r="AC1208" s="662" t="str">
        <f t="shared" si="202"/>
        <v>平6.3.8</v>
      </c>
      <c r="AD1208" s="662" t="str">
        <f t="shared" si="205"/>
        <v>平</v>
      </c>
      <c r="AE1208" s="662" t="str">
        <f t="shared" si="203"/>
        <v>平6.3.8</v>
      </c>
      <c r="AF1208" s="662" t="str">
        <f t="shared" si="206"/>
        <v>平6.3.8</v>
      </c>
      <c r="AG1208" s="662" t="str">
        <f t="shared" si="207"/>
        <v/>
      </c>
      <c r="AH1208" s="662">
        <f t="shared" si="204"/>
        <v>6</v>
      </c>
      <c r="AI1208" s="662" t="str">
        <f t="shared" si="208"/>
        <v>65</v>
      </c>
      <c r="AJ1208" s="662" t="str">
        <f t="shared" si="209"/>
        <v>65_龍神</v>
      </c>
      <c r="AK1208" s="693" t="str">
        <f>IFERROR(VLOOKUP(AJ1208,観測点コードリスト!$L$2:$N$1665,3,FALSE),"")</f>
        <v>1089</v>
      </c>
    </row>
    <row r="1209" spans="1:37">
      <c r="A1209" s="662" t="s">
        <v>3223</v>
      </c>
      <c r="B1209" s="662">
        <v>65201</v>
      </c>
      <c r="C1209" s="662" t="s">
        <v>17</v>
      </c>
      <c r="D1209" s="662" t="s">
        <v>3255</v>
      </c>
      <c r="E1209" s="662" t="s">
        <v>3256</v>
      </c>
      <c r="F1209" s="662" t="s">
        <v>3257</v>
      </c>
      <c r="G1209" s="662">
        <v>33</v>
      </c>
      <c r="H1209" s="662">
        <v>53.6</v>
      </c>
      <c r="I1209" s="662">
        <v>135</v>
      </c>
      <c r="J1209" s="662">
        <v>13</v>
      </c>
      <c r="K1209" s="662">
        <v>84</v>
      </c>
      <c r="L1209" s="662">
        <v>9.4</v>
      </c>
      <c r="M1209" s="662">
        <v>1.5</v>
      </c>
      <c r="N1209" s="662" t="s">
        <v>3258</v>
      </c>
      <c r="O1209" s="662" t="s">
        <v>22</v>
      </c>
      <c r="P1209" s="662" t="s">
        <v>40</v>
      </c>
      <c r="Q1209" s="667">
        <f t="shared" si="210"/>
        <v>33.893332999999998</v>
      </c>
      <c r="R1209" s="667">
        <f t="shared" si="211"/>
        <v>135.216667</v>
      </c>
      <c r="T1209" s="668" t="s">
        <v>4605</v>
      </c>
      <c r="U1209" s="668" t="s">
        <v>4605</v>
      </c>
      <c r="V1209" s="668" t="s">
        <v>4605</v>
      </c>
      <c r="W1209" s="668" t="s">
        <v>22</v>
      </c>
      <c r="X1209" s="668" t="s">
        <v>22</v>
      </c>
      <c r="Y1209" s="668" t="s">
        <v>22</v>
      </c>
      <c r="Z1209" s="668" t="s">
        <v>22</v>
      </c>
      <c r="AB1209" s="662" t="str">
        <f t="shared" si="201"/>
        <v>平11.3.4</v>
      </c>
      <c r="AC1209" s="662" t="str">
        <f t="shared" si="202"/>
        <v>平11.3.4</v>
      </c>
      <c r="AD1209" s="662" t="str">
        <f t="shared" si="205"/>
        <v>平</v>
      </c>
      <c r="AE1209" s="662" t="str">
        <f t="shared" si="203"/>
        <v>平11.3.4</v>
      </c>
      <c r="AF1209" s="662" t="str">
        <f t="shared" si="206"/>
        <v>平11.3.4</v>
      </c>
      <c r="AG1209" s="662" t="str">
        <f t="shared" si="207"/>
        <v/>
      </c>
      <c r="AH1209" s="662">
        <f t="shared" si="204"/>
        <v>7</v>
      </c>
      <c r="AI1209" s="662" t="str">
        <f t="shared" si="208"/>
        <v>65</v>
      </c>
      <c r="AJ1209" s="662" t="str">
        <f t="shared" si="209"/>
        <v>65_川辺</v>
      </c>
      <c r="AK1209" s="693" t="str">
        <f>IFERROR(VLOOKUP(AJ1209,観測点コードリスト!$L$2:$N$1665,3,FALSE),"")</f>
        <v>1485</v>
      </c>
    </row>
    <row r="1210" spans="1:37" ht="18.75" hidden="1" customHeight="1">
      <c r="A1210" s="662" t="s">
        <v>3223</v>
      </c>
      <c r="B1210" s="662">
        <v>65226</v>
      </c>
      <c r="C1210" s="662" t="s">
        <v>72</v>
      </c>
      <c r="D1210" s="662" t="s">
        <v>3259</v>
      </c>
      <c r="E1210" s="662" t="s">
        <v>3260</v>
      </c>
      <c r="F1210" s="662" t="s">
        <v>3261</v>
      </c>
      <c r="G1210" s="662">
        <v>33</v>
      </c>
      <c r="H1210" s="662">
        <v>50.2</v>
      </c>
      <c r="I1210" s="662">
        <v>135</v>
      </c>
      <c r="J1210" s="662">
        <v>46.4</v>
      </c>
      <c r="K1210" s="662">
        <v>60</v>
      </c>
      <c r="L1210" s="662" t="s">
        <v>22</v>
      </c>
      <c r="M1210" s="662" t="s">
        <v>22</v>
      </c>
      <c r="N1210" s="662" t="s">
        <v>3262</v>
      </c>
      <c r="O1210" s="662" t="s">
        <v>22</v>
      </c>
      <c r="P1210" s="662" t="s">
        <v>22</v>
      </c>
      <c r="Q1210" s="667">
        <f t="shared" si="210"/>
        <v>33.836666999999998</v>
      </c>
      <c r="R1210" s="667">
        <f t="shared" si="211"/>
        <v>135.77333300000001</v>
      </c>
      <c r="T1210" s="668" t="s">
        <v>4605</v>
      </c>
      <c r="U1210" s="668" t="s">
        <v>22</v>
      </c>
      <c r="V1210" s="668" t="s">
        <v>22</v>
      </c>
      <c r="W1210" s="668" t="s">
        <v>22</v>
      </c>
      <c r="X1210" s="668" t="s">
        <v>22</v>
      </c>
      <c r="Y1210" s="668" t="s">
        <v>22</v>
      </c>
      <c r="Z1210" s="668" t="s">
        <v>22</v>
      </c>
      <c r="AB1210" s="662" t="str">
        <f t="shared" si="201"/>
        <v>昭50.8.18</v>
      </c>
      <c r="AC1210" s="662" t="str">
        <f t="shared" si="202"/>
        <v>昭50.8.18</v>
      </c>
      <c r="AD1210" s="662" t="str">
        <f t="shared" si="205"/>
        <v>昭</v>
      </c>
      <c r="AE1210" s="662" t="str">
        <f t="shared" si="203"/>
        <v>昭50.8.18</v>
      </c>
      <c r="AF1210" s="662" t="str">
        <f t="shared" si="206"/>
        <v>昭50.8.18</v>
      </c>
      <c r="AG1210" s="662" t="str">
        <f t="shared" si="207"/>
        <v/>
      </c>
      <c r="AH1210" s="662">
        <f t="shared" si="204"/>
        <v>8</v>
      </c>
      <c r="AI1210" s="662" t="str">
        <f t="shared" si="208"/>
        <v>65</v>
      </c>
      <c r="AJ1210" s="662" t="str">
        <f t="shared" si="209"/>
        <v>65_本宮</v>
      </c>
      <c r="AK1210" s="693" t="str">
        <f>IFERROR(VLOOKUP(AJ1210,観測点コードリスト!$L$2:$N$1665,3,FALSE),"")</f>
        <v>1074</v>
      </c>
    </row>
    <row r="1211" spans="1:37" ht="18.75" customHeight="1">
      <c r="A1211" s="662" t="s">
        <v>3223</v>
      </c>
      <c r="B1211" s="662">
        <v>65256</v>
      </c>
      <c r="C1211" s="662" t="s">
        <v>17</v>
      </c>
      <c r="D1211" s="662" t="s">
        <v>3263</v>
      </c>
      <c r="E1211" s="662" t="s">
        <v>3264</v>
      </c>
      <c r="F1211" s="662" t="s">
        <v>3265</v>
      </c>
      <c r="G1211" s="662">
        <v>33</v>
      </c>
      <c r="H1211" s="662">
        <v>47.5</v>
      </c>
      <c r="I1211" s="662">
        <v>135</v>
      </c>
      <c r="J1211" s="662">
        <v>30.8</v>
      </c>
      <c r="K1211" s="662">
        <v>160</v>
      </c>
      <c r="L1211" s="662">
        <v>10</v>
      </c>
      <c r="M1211" s="662">
        <v>1.5</v>
      </c>
      <c r="N1211" s="662" t="s">
        <v>3266</v>
      </c>
      <c r="O1211" s="662" t="s">
        <v>22</v>
      </c>
      <c r="P1211" s="662" t="s">
        <v>22</v>
      </c>
      <c r="Q1211" s="667">
        <f t="shared" si="210"/>
        <v>33.791666999999997</v>
      </c>
      <c r="R1211" s="667">
        <f t="shared" si="211"/>
        <v>135.51333299999999</v>
      </c>
      <c r="T1211" s="668" t="s">
        <v>4605</v>
      </c>
      <c r="U1211" s="668" t="s">
        <v>4605</v>
      </c>
      <c r="V1211" s="668" t="s">
        <v>4605</v>
      </c>
      <c r="W1211" s="668" t="s">
        <v>22</v>
      </c>
      <c r="X1211" s="668" t="s">
        <v>22</v>
      </c>
      <c r="Y1211" s="668" t="s">
        <v>22</v>
      </c>
      <c r="Z1211" s="668" t="s">
        <v>22</v>
      </c>
      <c r="AB1211" s="662" t="str">
        <f t="shared" si="201"/>
        <v>昭50.5.2</v>
      </c>
      <c r="AC1211" s="662" t="str">
        <f t="shared" si="202"/>
        <v>昭54.1.11</v>
      </c>
      <c r="AD1211" s="662" t="str">
        <f t="shared" si="205"/>
        <v>(</v>
      </c>
      <c r="AE1211" s="662" t="str">
        <f t="shared" si="203"/>
        <v>(昭50.5.2)昭54.1.11</v>
      </c>
      <c r="AF1211" s="662" t="str">
        <f t="shared" si="206"/>
        <v>昭50.5.2)昭54.1.11</v>
      </c>
      <c r="AG1211" s="662">
        <f t="shared" si="207"/>
        <v>8</v>
      </c>
      <c r="AH1211" s="662">
        <f t="shared" si="204"/>
        <v>16</v>
      </c>
      <c r="AI1211" s="662" t="str">
        <f t="shared" si="208"/>
        <v>65</v>
      </c>
      <c r="AJ1211" s="662" t="str">
        <f t="shared" si="209"/>
        <v>65_栗栖川</v>
      </c>
      <c r="AK1211" s="693" t="str">
        <f>IFERROR(VLOOKUP(AJ1211,観測点コードリスト!$L$2:$N$1665,3,FALSE),"")</f>
        <v>0971</v>
      </c>
    </row>
    <row r="1212" spans="1:37">
      <c r="A1212" s="662" t="s">
        <v>3223</v>
      </c>
      <c r="B1212" s="662">
        <v>65276</v>
      </c>
      <c r="C1212" s="662" t="s">
        <v>17</v>
      </c>
      <c r="D1212" s="662" t="s">
        <v>3267</v>
      </c>
      <c r="E1212" s="662" t="s">
        <v>3268</v>
      </c>
      <c r="F1212" s="662" t="s">
        <v>3269</v>
      </c>
      <c r="G1212" s="662">
        <v>33</v>
      </c>
      <c r="H1212" s="662">
        <v>41.2</v>
      </c>
      <c r="I1212" s="662">
        <v>135</v>
      </c>
      <c r="J1212" s="662">
        <v>58.2</v>
      </c>
      <c r="K1212" s="662">
        <v>18</v>
      </c>
      <c r="L1212" s="662">
        <v>9.4</v>
      </c>
      <c r="M1212" s="662">
        <v>1.5</v>
      </c>
      <c r="N1212" s="662" t="s">
        <v>3270</v>
      </c>
      <c r="O1212" s="662" t="s">
        <v>22</v>
      </c>
      <c r="P1212" s="662" t="s">
        <v>40</v>
      </c>
      <c r="Q1212" s="667">
        <f t="shared" si="210"/>
        <v>33.686667</v>
      </c>
      <c r="R1212" s="667">
        <f t="shared" si="211"/>
        <v>135.97</v>
      </c>
      <c r="T1212" s="668" t="s">
        <v>4605</v>
      </c>
      <c r="U1212" s="668" t="s">
        <v>4605</v>
      </c>
      <c r="V1212" s="668" t="s">
        <v>4605</v>
      </c>
      <c r="W1212" s="668" t="s">
        <v>22</v>
      </c>
      <c r="X1212" s="668" t="s">
        <v>22</v>
      </c>
      <c r="Y1212" s="668" t="s">
        <v>22</v>
      </c>
      <c r="Z1212" s="668" t="s">
        <v>22</v>
      </c>
      <c r="AB1212" s="662" t="str">
        <f t="shared" si="201"/>
        <v>昭49.11.1</v>
      </c>
      <c r="AC1212" s="662" t="str">
        <f t="shared" si="202"/>
        <v>昭54.3.13</v>
      </c>
      <c r="AD1212" s="662" t="str">
        <f t="shared" si="205"/>
        <v>#</v>
      </c>
      <c r="AE1212" s="662" t="str">
        <f t="shared" si="203"/>
        <v>昭54.3.13</v>
      </c>
      <c r="AF1212" s="662" t="str">
        <f t="shared" si="206"/>
        <v>昭54.3.13</v>
      </c>
      <c r="AG1212" s="662" t="str">
        <f t="shared" si="207"/>
        <v/>
      </c>
      <c r="AH1212" s="662">
        <f t="shared" si="204"/>
        <v>8</v>
      </c>
      <c r="AI1212" s="662" t="str">
        <f t="shared" si="208"/>
        <v>65</v>
      </c>
      <c r="AJ1212" s="662" t="str">
        <f t="shared" si="209"/>
        <v>65_新宮</v>
      </c>
      <c r="AK1212" s="693" t="str">
        <f>IFERROR(VLOOKUP(AJ1212,観測点コードリスト!$L$2:$N$1665,3,FALSE),"")</f>
        <v>0649</v>
      </c>
    </row>
    <row r="1213" spans="1:37">
      <c r="A1213" s="662" t="s">
        <v>3223</v>
      </c>
      <c r="B1213" s="662">
        <v>65288</v>
      </c>
      <c r="C1213" s="662" t="s">
        <v>23</v>
      </c>
      <c r="D1213" s="662" t="s">
        <v>3271</v>
      </c>
      <c r="E1213" s="662" t="s">
        <v>3272</v>
      </c>
      <c r="F1213" s="662" t="s">
        <v>3273</v>
      </c>
      <c r="G1213" s="662">
        <v>33</v>
      </c>
      <c r="H1213" s="662">
        <v>39.700000000000003</v>
      </c>
      <c r="I1213" s="662">
        <v>135</v>
      </c>
      <c r="J1213" s="662">
        <v>21.8</v>
      </c>
      <c r="K1213" s="662">
        <v>89</v>
      </c>
      <c r="L1213" s="662">
        <v>9.6999999999999993</v>
      </c>
      <c r="M1213" s="662" t="s">
        <v>22</v>
      </c>
      <c r="N1213" s="662" t="s">
        <v>3274</v>
      </c>
      <c r="O1213" s="662" t="s">
        <v>22</v>
      </c>
      <c r="P1213" s="662" t="s">
        <v>36</v>
      </c>
      <c r="Q1213" s="667">
        <f t="shared" si="210"/>
        <v>33.661667000000001</v>
      </c>
      <c r="R1213" s="667">
        <f t="shared" si="211"/>
        <v>135.36333300000001</v>
      </c>
      <c r="T1213" s="668" t="s">
        <v>4605</v>
      </c>
      <c r="U1213" s="668" t="s">
        <v>4605</v>
      </c>
      <c r="V1213" s="668" t="s">
        <v>4605</v>
      </c>
      <c r="W1213" s="668" t="s">
        <v>22</v>
      </c>
      <c r="X1213" s="668" t="s">
        <v>22</v>
      </c>
      <c r="Y1213" s="668" t="s">
        <v>22</v>
      </c>
      <c r="Z1213" s="668" t="s">
        <v>22</v>
      </c>
      <c r="AB1213" s="662" t="str">
        <f t="shared" si="201"/>
        <v>平18.3.16</v>
      </c>
      <c r="AC1213" s="662" t="str">
        <f t="shared" si="202"/>
        <v>平18.3.16</v>
      </c>
      <c r="AD1213" s="662" t="str">
        <f t="shared" si="205"/>
        <v>平</v>
      </c>
      <c r="AE1213" s="662" t="str">
        <f t="shared" si="203"/>
        <v>平18.3.16</v>
      </c>
      <c r="AF1213" s="662" t="str">
        <f t="shared" si="206"/>
        <v>平18.3.16</v>
      </c>
      <c r="AG1213" s="662" t="str">
        <f t="shared" si="207"/>
        <v/>
      </c>
      <c r="AH1213" s="662">
        <f t="shared" si="204"/>
        <v>8</v>
      </c>
      <c r="AI1213" s="662" t="str">
        <f t="shared" si="208"/>
        <v>65</v>
      </c>
      <c r="AJ1213" s="662" t="str">
        <f t="shared" si="209"/>
        <v>65_南紀白浜</v>
      </c>
      <c r="AK1213" s="693" t="str">
        <f>IFERROR(VLOOKUP(AJ1213,観測点コードリスト!$L$2:$N$1665,3,FALSE),"")</f>
        <v>1589</v>
      </c>
    </row>
    <row r="1214" spans="1:37">
      <c r="A1214" s="662" t="s">
        <v>3223</v>
      </c>
      <c r="B1214" s="662">
        <v>65306</v>
      </c>
      <c r="C1214" s="662" t="s">
        <v>17</v>
      </c>
      <c r="D1214" s="662" t="s">
        <v>3275</v>
      </c>
      <c r="E1214" s="662" t="s">
        <v>3276</v>
      </c>
      <c r="F1214" s="662" t="s">
        <v>3277</v>
      </c>
      <c r="G1214" s="662">
        <v>33</v>
      </c>
      <c r="H1214" s="662">
        <v>38.299999999999997</v>
      </c>
      <c r="I1214" s="662">
        <v>135</v>
      </c>
      <c r="J1214" s="662">
        <v>42.6</v>
      </c>
      <c r="K1214" s="662">
        <v>150</v>
      </c>
      <c r="L1214" s="662">
        <v>10</v>
      </c>
      <c r="M1214" s="662">
        <v>1.5</v>
      </c>
      <c r="N1214" s="662" t="s">
        <v>3278</v>
      </c>
      <c r="O1214" s="662" t="s">
        <v>22</v>
      </c>
      <c r="P1214" s="662" t="s">
        <v>40</v>
      </c>
      <c r="Q1214" s="667">
        <f t="shared" si="210"/>
        <v>33.638333000000003</v>
      </c>
      <c r="R1214" s="667">
        <f t="shared" si="211"/>
        <v>135.71</v>
      </c>
      <c r="T1214" s="668" t="s">
        <v>4605</v>
      </c>
      <c r="U1214" s="668" t="s">
        <v>4605</v>
      </c>
      <c r="V1214" s="668" t="s">
        <v>4605</v>
      </c>
      <c r="W1214" s="668" t="s">
        <v>22</v>
      </c>
      <c r="X1214" s="668" t="s">
        <v>22</v>
      </c>
      <c r="Y1214" s="668" t="s">
        <v>22</v>
      </c>
      <c r="Z1214" s="668" t="s">
        <v>22</v>
      </c>
      <c r="AB1214" s="662" t="str">
        <f t="shared" si="201"/>
        <v>昭54.1.12</v>
      </c>
      <c r="AC1214" s="662" t="str">
        <f t="shared" si="202"/>
        <v>昭54.1.12</v>
      </c>
      <c r="AD1214" s="662" t="str">
        <f t="shared" si="205"/>
        <v>昭</v>
      </c>
      <c r="AE1214" s="662" t="str">
        <f t="shared" si="203"/>
        <v>昭54.1.12</v>
      </c>
      <c r="AF1214" s="662" t="str">
        <f t="shared" si="206"/>
        <v>昭54.1.12</v>
      </c>
      <c r="AG1214" s="662" t="str">
        <f t="shared" si="207"/>
        <v/>
      </c>
      <c r="AH1214" s="662">
        <f t="shared" si="204"/>
        <v>8</v>
      </c>
      <c r="AI1214" s="662" t="str">
        <f t="shared" si="208"/>
        <v>65</v>
      </c>
      <c r="AJ1214" s="662" t="str">
        <f t="shared" si="209"/>
        <v>65_西川</v>
      </c>
      <c r="AK1214" s="693" t="str">
        <f>IFERROR(VLOOKUP(AJ1214,観測点コードリスト!$L$2:$N$1665,3,FALSE),"")</f>
        <v>1347</v>
      </c>
    </row>
    <row r="1215" spans="1:37" hidden="1">
      <c r="A1215" s="662" t="s">
        <v>3223</v>
      </c>
      <c r="B1215" s="662">
        <v>65311</v>
      </c>
      <c r="C1215" s="662" t="s">
        <v>72</v>
      </c>
      <c r="D1215" s="662" t="s">
        <v>3279</v>
      </c>
      <c r="E1215" s="662" t="s">
        <v>3280</v>
      </c>
      <c r="F1215" s="662" t="s">
        <v>3281</v>
      </c>
      <c r="G1215" s="662">
        <v>33</v>
      </c>
      <c r="H1215" s="662">
        <v>40.5</v>
      </c>
      <c r="I1215" s="662">
        <v>135</v>
      </c>
      <c r="J1215" s="662">
        <v>50.9</v>
      </c>
      <c r="K1215" s="662">
        <v>275</v>
      </c>
      <c r="L1215" s="662" t="s">
        <v>22</v>
      </c>
      <c r="M1215" s="662" t="s">
        <v>22</v>
      </c>
      <c r="N1215" s="662" t="s">
        <v>3282</v>
      </c>
      <c r="O1215" s="662" t="s">
        <v>22</v>
      </c>
      <c r="P1215" s="662" t="s">
        <v>22</v>
      </c>
      <c r="Q1215" s="667">
        <f t="shared" si="210"/>
        <v>33.674999999999997</v>
      </c>
      <c r="R1215" s="667">
        <f t="shared" si="211"/>
        <v>135.848333</v>
      </c>
      <c r="T1215" s="668" t="s">
        <v>4605</v>
      </c>
      <c r="U1215" s="668" t="s">
        <v>22</v>
      </c>
      <c r="V1215" s="668" t="s">
        <v>22</v>
      </c>
      <c r="W1215" s="668" t="s">
        <v>22</v>
      </c>
      <c r="X1215" s="668" t="s">
        <v>22</v>
      </c>
      <c r="Y1215" s="668" t="s">
        <v>22</v>
      </c>
      <c r="Z1215" s="668" t="s">
        <v>22</v>
      </c>
      <c r="AB1215" s="662" t="str">
        <f t="shared" si="201"/>
        <v>昭52.7.14</v>
      </c>
      <c r="AC1215" s="662" t="str">
        <f t="shared" si="202"/>
        <v>昭52.7.14</v>
      </c>
      <c r="AD1215" s="662" t="str">
        <f t="shared" si="205"/>
        <v>昭</v>
      </c>
      <c r="AE1215" s="662" t="str">
        <f t="shared" si="203"/>
        <v>昭52.7.14</v>
      </c>
      <c r="AF1215" s="662" t="str">
        <f t="shared" si="206"/>
        <v>昭52.7.14</v>
      </c>
      <c r="AG1215" s="662" t="str">
        <f t="shared" si="207"/>
        <v/>
      </c>
      <c r="AH1215" s="662">
        <f t="shared" si="204"/>
        <v>8</v>
      </c>
      <c r="AI1215" s="662" t="str">
        <f t="shared" si="208"/>
        <v>65</v>
      </c>
      <c r="AJ1215" s="662" t="str">
        <f t="shared" si="209"/>
        <v>65_色川</v>
      </c>
      <c r="AK1215" s="693" t="str">
        <f>IFERROR(VLOOKUP(AJ1215,観測点コードリスト!$L$2:$N$1665,3,FALSE),"")</f>
        <v>1172</v>
      </c>
    </row>
    <row r="1216" spans="1:37" ht="18.75" hidden="1" customHeight="1">
      <c r="A1216" s="662" t="s">
        <v>3223</v>
      </c>
      <c r="B1216" s="662">
        <v>65321</v>
      </c>
      <c r="C1216" s="662" t="s">
        <v>72</v>
      </c>
      <c r="D1216" s="662" t="s">
        <v>3283</v>
      </c>
      <c r="E1216" s="662" t="s">
        <v>3284</v>
      </c>
      <c r="F1216" s="662" t="s">
        <v>3285</v>
      </c>
      <c r="G1216" s="662">
        <v>33</v>
      </c>
      <c r="H1216" s="662">
        <v>36.299999999999997</v>
      </c>
      <c r="I1216" s="662">
        <v>135</v>
      </c>
      <c r="J1216" s="662">
        <v>28.8</v>
      </c>
      <c r="K1216" s="662">
        <v>17</v>
      </c>
      <c r="L1216" s="662" t="s">
        <v>22</v>
      </c>
      <c r="M1216" s="662" t="s">
        <v>22</v>
      </c>
      <c r="N1216" s="662" t="s">
        <v>266</v>
      </c>
      <c r="O1216" s="662" t="s">
        <v>22</v>
      </c>
      <c r="P1216" s="662" t="s">
        <v>22</v>
      </c>
      <c r="Q1216" s="667">
        <f t="shared" si="210"/>
        <v>33.604999999999997</v>
      </c>
      <c r="R1216" s="667">
        <f t="shared" si="211"/>
        <v>135.47999999999999</v>
      </c>
      <c r="T1216" s="668" t="s">
        <v>4605</v>
      </c>
      <c r="U1216" s="668" t="s">
        <v>22</v>
      </c>
      <c r="V1216" s="668" t="s">
        <v>22</v>
      </c>
      <c r="W1216" s="668" t="s">
        <v>22</v>
      </c>
      <c r="X1216" s="668" t="s">
        <v>22</v>
      </c>
      <c r="Y1216" s="668" t="s">
        <v>22</v>
      </c>
      <c r="Z1216" s="668" t="s">
        <v>22</v>
      </c>
      <c r="AB1216" s="662" t="str">
        <f t="shared" si="201"/>
        <v>昭49.11.1</v>
      </c>
      <c r="AC1216" s="662" t="str">
        <f t="shared" si="202"/>
        <v>-</v>
      </c>
      <c r="AD1216" s="662" t="str">
        <f t="shared" si="205"/>
        <v>#</v>
      </c>
      <c r="AE1216" s="662" t="str">
        <f t="shared" si="203"/>
        <v/>
      </c>
      <c r="AF1216" s="662" t="str">
        <f t="shared" si="206"/>
        <v/>
      </c>
      <c r="AG1216" s="662" t="str">
        <f t="shared" si="207"/>
        <v/>
      </c>
      <c r="AH1216" s="662">
        <f t="shared" si="204"/>
        <v>0</v>
      </c>
      <c r="AI1216" s="662" t="str">
        <f t="shared" si="208"/>
        <v>65</v>
      </c>
      <c r="AJ1216" s="662" t="str">
        <f t="shared" si="209"/>
        <v>65_日置川</v>
      </c>
      <c r="AK1216" s="693" t="str">
        <f>IFERROR(VLOOKUP(AJ1216,観測点コードリスト!$L$2:$N$1665,3,FALSE),"")</f>
        <v>0651</v>
      </c>
    </row>
    <row r="1217" spans="1:37" ht="18.75" customHeight="1">
      <c r="A1217" s="662" t="s">
        <v>3223</v>
      </c>
      <c r="B1217" s="662">
        <v>65356</v>
      </c>
      <c r="C1217" s="662" t="s">
        <v>23</v>
      </c>
      <c r="D1217" s="662" t="s">
        <v>3286</v>
      </c>
      <c r="E1217" s="662" t="s">
        <v>3287</v>
      </c>
      <c r="F1217" s="662" t="s">
        <v>3288</v>
      </c>
      <c r="G1217" s="662">
        <v>33</v>
      </c>
      <c r="H1217" s="662">
        <v>27</v>
      </c>
      <c r="I1217" s="662">
        <v>135</v>
      </c>
      <c r="J1217" s="662">
        <v>45.4</v>
      </c>
      <c r="K1217" s="662">
        <v>68</v>
      </c>
      <c r="L1217" s="662">
        <v>14.9</v>
      </c>
      <c r="M1217" s="662" t="s">
        <v>22</v>
      </c>
      <c r="N1217" s="662" t="s">
        <v>3289</v>
      </c>
      <c r="O1217" s="662" t="s">
        <v>22</v>
      </c>
      <c r="P1217" s="662" t="s">
        <v>22</v>
      </c>
      <c r="Q1217" s="667">
        <f t="shared" si="210"/>
        <v>33.450000000000003</v>
      </c>
      <c r="R1217" s="667">
        <f t="shared" si="211"/>
        <v>135.75666699999999</v>
      </c>
      <c r="T1217" s="668" t="s">
        <v>4605</v>
      </c>
      <c r="U1217" s="668" t="s">
        <v>4605</v>
      </c>
      <c r="V1217" s="668" t="s">
        <v>4605</v>
      </c>
      <c r="W1217" s="668" t="s">
        <v>22</v>
      </c>
      <c r="X1217" s="668" t="s">
        <v>22</v>
      </c>
      <c r="Y1217" s="668" t="s">
        <v>4605</v>
      </c>
      <c r="Z1217" s="668" t="s">
        <v>22</v>
      </c>
      <c r="AB1217" s="662" t="str">
        <f t="shared" si="201"/>
        <v>昭49.11.1</v>
      </c>
      <c r="AC1217" s="662" t="str">
        <f t="shared" si="202"/>
        <v>昭50.3.13</v>
      </c>
      <c r="AD1217" s="662" t="str">
        <f t="shared" si="205"/>
        <v>#</v>
      </c>
      <c r="AE1217" s="662" t="str">
        <f t="shared" si="203"/>
        <v>昭50.3.13</v>
      </c>
      <c r="AF1217" s="662" t="str">
        <f t="shared" si="206"/>
        <v>昭50.3.13</v>
      </c>
      <c r="AG1217" s="662" t="str">
        <f t="shared" si="207"/>
        <v/>
      </c>
      <c r="AH1217" s="662">
        <f t="shared" si="204"/>
        <v>8</v>
      </c>
      <c r="AI1217" s="662" t="str">
        <f t="shared" si="208"/>
        <v>65</v>
      </c>
      <c r="AJ1217" s="662" t="str">
        <f t="shared" si="209"/>
        <v>65_潮岬</v>
      </c>
      <c r="AK1217" s="693" t="str">
        <f>IFERROR(VLOOKUP(AJ1217,観測点コードリスト!$L$2:$N$1665,3,FALSE),"")</f>
        <v>47778</v>
      </c>
    </row>
    <row r="1218" spans="1:37" ht="18.75" hidden="1" customHeight="1">
      <c r="A1218" s="662" t="s">
        <v>3223</v>
      </c>
      <c r="B1218" s="662">
        <v>65900</v>
      </c>
      <c r="C1218" s="662" t="s">
        <v>23</v>
      </c>
      <c r="D1218" s="662" t="s">
        <v>3223</v>
      </c>
      <c r="E1218" s="662" t="s">
        <v>3234</v>
      </c>
      <c r="F1218" s="662" t="s">
        <v>3235</v>
      </c>
      <c r="G1218" s="662">
        <v>34</v>
      </c>
      <c r="H1218" s="662">
        <v>13.7</v>
      </c>
      <c r="I1218" s="662">
        <v>135</v>
      </c>
      <c r="J1218" s="662">
        <v>9.8000000000000007</v>
      </c>
      <c r="K1218" s="662">
        <v>14</v>
      </c>
      <c r="L1218" s="662" t="s">
        <v>22</v>
      </c>
      <c r="M1218" s="662" t="s">
        <v>22</v>
      </c>
      <c r="N1218" s="662" t="s">
        <v>4730</v>
      </c>
      <c r="O1218" s="662" t="s">
        <v>4740</v>
      </c>
      <c r="P1218" s="662" t="s">
        <v>22</v>
      </c>
      <c r="Q1218" s="667">
        <f t="shared" si="210"/>
        <v>34.228332999999999</v>
      </c>
      <c r="R1218" s="667">
        <f t="shared" si="211"/>
        <v>135.16333299999999</v>
      </c>
      <c r="T1218" s="668" t="s">
        <v>22</v>
      </c>
      <c r="U1218" s="668" t="s">
        <v>22</v>
      </c>
      <c r="V1218" s="668" t="s">
        <v>22</v>
      </c>
      <c r="W1218" s="668" t="s">
        <v>22</v>
      </c>
      <c r="X1218" s="668" t="s">
        <v>4605</v>
      </c>
      <c r="Y1218" s="668" t="s">
        <v>22</v>
      </c>
      <c r="Z1218" s="668" t="s">
        <v>22</v>
      </c>
      <c r="AB1218" s="662" t="str">
        <f t="shared" si="201"/>
        <v>-</v>
      </c>
      <c r="AC1218" s="662" t="str">
        <f t="shared" si="202"/>
        <v>平24.12.18</v>
      </c>
      <c r="AD1218" s="662" t="str">
        <f t="shared" si="205"/>
        <v>平</v>
      </c>
      <c r="AE1218" s="662" t="str">
        <f t="shared" si="203"/>
        <v>平24.12.18</v>
      </c>
      <c r="AF1218" s="662" t="str">
        <f t="shared" si="206"/>
        <v>平24.12.18</v>
      </c>
      <c r="AG1218" s="662" t="str">
        <f t="shared" si="207"/>
        <v/>
      </c>
      <c r="AH1218" s="662">
        <f t="shared" si="204"/>
        <v>9</v>
      </c>
      <c r="AI1218" s="662" t="str">
        <f t="shared" si="208"/>
        <v>65</v>
      </c>
      <c r="AJ1218" s="662" t="str">
        <f t="shared" si="209"/>
        <v>65_和歌山</v>
      </c>
      <c r="AK1218" s="693" t="str">
        <f>IFERROR(VLOOKUP(AJ1218,観測点コードリスト!$L$2:$N$1665,3,FALSE),"")</f>
        <v>47777</v>
      </c>
    </row>
    <row r="1219" spans="1:37">
      <c r="A1219" s="662" t="s">
        <v>3290</v>
      </c>
      <c r="B1219" s="662">
        <v>66046</v>
      </c>
      <c r="C1219" s="662" t="s">
        <v>17</v>
      </c>
      <c r="D1219" s="662" t="s">
        <v>3291</v>
      </c>
      <c r="E1219" s="662" t="s">
        <v>3292</v>
      </c>
      <c r="F1219" s="662" t="s">
        <v>3293</v>
      </c>
      <c r="G1219" s="662">
        <v>35</v>
      </c>
      <c r="H1219" s="662">
        <v>17.8</v>
      </c>
      <c r="I1219" s="662">
        <v>133</v>
      </c>
      <c r="J1219" s="662">
        <v>43.5</v>
      </c>
      <c r="K1219" s="662">
        <v>430</v>
      </c>
      <c r="L1219" s="662">
        <v>6.5</v>
      </c>
      <c r="M1219" s="662">
        <v>1.5</v>
      </c>
      <c r="N1219" s="662" t="s">
        <v>3294</v>
      </c>
      <c r="O1219" s="662">
        <v>66900</v>
      </c>
      <c r="P1219" s="662" t="s">
        <v>22</v>
      </c>
      <c r="Q1219" s="667">
        <f t="shared" si="210"/>
        <v>35.296666999999999</v>
      </c>
      <c r="R1219" s="667">
        <f t="shared" si="211"/>
        <v>133.72499999999999</v>
      </c>
      <c r="T1219" s="668" t="s">
        <v>4605</v>
      </c>
      <c r="U1219" s="668" t="s">
        <v>4605</v>
      </c>
      <c r="V1219" s="668" t="s">
        <v>4605</v>
      </c>
      <c r="W1219" s="668" t="s">
        <v>22</v>
      </c>
      <c r="X1219" s="668" t="s">
        <v>22</v>
      </c>
      <c r="Y1219" s="668" t="s">
        <v>22</v>
      </c>
      <c r="Z1219" s="668" t="s">
        <v>22</v>
      </c>
      <c r="AB1219" s="662" t="str">
        <f t="shared" si="201"/>
        <v>昭53.12.6</v>
      </c>
      <c r="AC1219" s="662" t="str">
        <f t="shared" si="202"/>
        <v>昭53.12.6</v>
      </c>
      <c r="AD1219" s="662" t="str">
        <f t="shared" si="205"/>
        <v>昭</v>
      </c>
      <c r="AE1219" s="662" t="str">
        <f t="shared" si="203"/>
        <v>昭53.12.6</v>
      </c>
      <c r="AF1219" s="662" t="str">
        <f t="shared" si="206"/>
        <v>昭53.12.6</v>
      </c>
      <c r="AG1219" s="662" t="str">
        <f t="shared" si="207"/>
        <v/>
      </c>
      <c r="AH1219" s="662">
        <f t="shared" si="204"/>
        <v>8</v>
      </c>
      <c r="AI1219" s="662" t="str">
        <f t="shared" si="208"/>
        <v>66</v>
      </c>
      <c r="AJ1219" s="662" t="str">
        <f t="shared" si="209"/>
        <v>66_上長田</v>
      </c>
      <c r="AK1219" s="693" t="str">
        <f>IFERROR(VLOOKUP(AJ1219,観測点コードリスト!$L$2:$N$1665,3,FALSE),"")</f>
        <v>1328</v>
      </c>
    </row>
    <row r="1220" spans="1:37" hidden="1">
      <c r="A1220" s="662" t="s">
        <v>3290</v>
      </c>
      <c r="B1220" s="662">
        <v>66056</v>
      </c>
      <c r="C1220" s="662" t="s">
        <v>72</v>
      </c>
      <c r="D1220" s="662" t="s">
        <v>3295</v>
      </c>
      <c r="E1220" s="662" t="s">
        <v>3296</v>
      </c>
      <c r="F1220" s="662" t="s">
        <v>3297</v>
      </c>
      <c r="G1220" s="662">
        <v>35</v>
      </c>
      <c r="H1220" s="662">
        <v>18</v>
      </c>
      <c r="I1220" s="662">
        <v>133</v>
      </c>
      <c r="J1220" s="662">
        <v>59.2</v>
      </c>
      <c r="K1220" s="662">
        <v>734</v>
      </c>
      <c r="L1220" s="662" t="s">
        <v>22</v>
      </c>
      <c r="M1220" s="662" t="s">
        <v>22</v>
      </c>
      <c r="N1220" s="662" t="s">
        <v>3298</v>
      </c>
      <c r="O1220" s="662" t="s">
        <v>22</v>
      </c>
      <c r="P1220" s="662" t="s">
        <v>22</v>
      </c>
      <c r="Q1220" s="667">
        <f t="shared" si="210"/>
        <v>35.299999999999997</v>
      </c>
      <c r="R1220" s="667">
        <f t="shared" si="211"/>
        <v>133.98666700000001</v>
      </c>
      <c r="T1220" s="668" t="s">
        <v>4605</v>
      </c>
      <c r="U1220" s="668" t="s">
        <v>22</v>
      </c>
      <c r="V1220" s="668" t="s">
        <v>22</v>
      </c>
      <c r="W1220" s="668" t="s">
        <v>22</v>
      </c>
      <c r="X1220" s="668" t="s">
        <v>22</v>
      </c>
      <c r="Y1220" s="668" t="s">
        <v>22</v>
      </c>
      <c r="Z1220" s="668" t="s">
        <v>22</v>
      </c>
      <c r="AB1220" s="662" t="str">
        <f t="shared" ref="AB1220:AB1283" si="212">IF(T1220="●",IF(AD1220="(",LEFT(AF1220,AG1220-1),IF(AD1220="#",$AB$1,AF1220)),"-")</f>
        <v>昭56.6.2</v>
      </c>
      <c r="AC1220" s="662" t="str">
        <f t="shared" ref="AC1220:AC1283" si="213">IF(AF1220="","-",IF(AD1220="(",RIGHT(AF1220,AH1220-AG1220),AF1220))</f>
        <v>昭56.6.2</v>
      </c>
      <c r="AD1220" s="662" t="str">
        <f t="shared" si="205"/>
        <v>昭</v>
      </c>
      <c r="AE1220" s="662" t="str">
        <f t="shared" ref="AE1220:AE1283" si="214">SUBSTITUTE(N1220,"#","")</f>
        <v>昭56.6.2</v>
      </c>
      <c r="AF1220" s="662" t="str">
        <f t="shared" si="206"/>
        <v>昭56.6.2</v>
      </c>
      <c r="AG1220" s="662" t="str">
        <f t="shared" si="207"/>
        <v/>
      </c>
      <c r="AH1220" s="662">
        <f t="shared" ref="AH1220:AH1283" si="215">LEN(AF1220)</f>
        <v>7</v>
      </c>
      <c r="AI1220" s="662" t="str">
        <f t="shared" si="208"/>
        <v>66</v>
      </c>
      <c r="AJ1220" s="662" t="str">
        <f t="shared" si="209"/>
        <v>66_恩原</v>
      </c>
      <c r="AK1220" s="693" t="str">
        <f>IFERROR(VLOOKUP(AJ1220,観測点コードリスト!$L$2:$N$1665,3,FALSE),"")</f>
        <v>1371</v>
      </c>
    </row>
    <row r="1221" spans="1:37" ht="18.75" customHeight="1">
      <c r="A1221" s="662" t="s">
        <v>3290</v>
      </c>
      <c r="B1221" s="662">
        <v>66091</v>
      </c>
      <c r="C1221" s="662" t="s">
        <v>17</v>
      </c>
      <c r="D1221" s="662" t="s">
        <v>3299</v>
      </c>
      <c r="E1221" s="662" t="s">
        <v>3300</v>
      </c>
      <c r="F1221" s="662" t="s">
        <v>3301</v>
      </c>
      <c r="G1221" s="662">
        <v>35</v>
      </c>
      <c r="H1221" s="662">
        <v>6.2</v>
      </c>
      <c r="I1221" s="662">
        <v>133</v>
      </c>
      <c r="J1221" s="662">
        <v>26.1</v>
      </c>
      <c r="K1221" s="662">
        <v>525</v>
      </c>
      <c r="L1221" s="662">
        <v>10</v>
      </c>
      <c r="M1221" s="662">
        <v>1.5</v>
      </c>
      <c r="N1221" s="662" t="s">
        <v>691</v>
      </c>
      <c r="O1221" s="662">
        <v>66910</v>
      </c>
      <c r="P1221" s="662" t="s">
        <v>22</v>
      </c>
      <c r="Q1221" s="667">
        <f t="shared" si="210"/>
        <v>35.103332999999999</v>
      </c>
      <c r="R1221" s="667">
        <f t="shared" si="211"/>
        <v>133.435</v>
      </c>
      <c r="T1221" s="668" t="s">
        <v>4605</v>
      </c>
      <c r="U1221" s="668" t="s">
        <v>4605</v>
      </c>
      <c r="V1221" s="668" t="s">
        <v>4605</v>
      </c>
      <c r="W1221" s="668" t="s">
        <v>22</v>
      </c>
      <c r="X1221" s="668" t="s">
        <v>22</v>
      </c>
      <c r="Y1221" s="668" t="s">
        <v>22</v>
      </c>
      <c r="Z1221" s="668" t="s">
        <v>22</v>
      </c>
      <c r="AB1221" s="662" t="str">
        <f t="shared" si="212"/>
        <v>昭53.12.8</v>
      </c>
      <c r="AC1221" s="662" t="str">
        <f t="shared" si="213"/>
        <v>昭53.12.8</v>
      </c>
      <c r="AD1221" s="662" t="str">
        <f t="shared" ref="AD1221:AD1284" si="216">LEFT(N1221,1)</f>
        <v>昭</v>
      </c>
      <c r="AE1221" s="662" t="str">
        <f t="shared" si="214"/>
        <v>昭53.12.8</v>
      </c>
      <c r="AF1221" s="662" t="str">
        <f t="shared" ref="AF1221:AF1284" si="217">SUBSTITUTE(AE1221,"(","")</f>
        <v>昭53.12.8</v>
      </c>
      <c r="AG1221" s="662" t="str">
        <f t="shared" ref="AG1221:AG1284" si="218">IFERROR(FIND(")",AF1221),"")</f>
        <v/>
      </c>
      <c r="AH1221" s="662">
        <f t="shared" si="215"/>
        <v>8</v>
      </c>
      <c r="AI1221" s="662" t="str">
        <f t="shared" ref="AI1221:AI1284" si="219">LEFT(B1221,2)</f>
        <v>66</v>
      </c>
      <c r="AJ1221" s="662" t="str">
        <f t="shared" ref="AJ1221:AJ1284" si="220">AI1221&amp;"_"&amp;D1221</f>
        <v>66_千屋</v>
      </c>
      <c r="AK1221" s="693" t="str">
        <f>IFERROR(VLOOKUP(AJ1221,観測点コードリスト!$L$2:$N$1665,3,FALSE),"")</f>
        <v>1330</v>
      </c>
    </row>
    <row r="1222" spans="1:37" hidden="1">
      <c r="A1222" s="662" t="s">
        <v>3290</v>
      </c>
      <c r="B1222" s="662">
        <v>66112</v>
      </c>
      <c r="C1222" s="662" t="s">
        <v>72</v>
      </c>
      <c r="D1222" s="662" t="s">
        <v>3302</v>
      </c>
      <c r="E1222" s="662" t="s">
        <v>3303</v>
      </c>
      <c r="F1222" s="662" t="s">
        <v>3304</v>
      </c>
      <c r="G1222" s="662">
        <v>35</v>
      </c>
      <c r="H1222" s="662">
        <v>10.7</v>
      </c>
      <c r="I1222" s="662">
        <v>133</v>
      </c>
      <c r="J1222" s="662">
        <v>48.3</v>
      </c>
      <c r="K1222" s="662">
        <v>480</v>
      </c>
      <c r="L1222" s="662" t="s">
        <v>22</v>
      </c>
      <c r="M1222" s="662" t="s">
        <v>22</v>
      </c>
      <c r="N1222" s="662" t="s">
        <v>3305</v>
      </c>
      <c r="O1222" s="662" t="s">
        <v>22</v>
      </c>
      <c r="P1222" s="662" t="s">
        <v>22</v>
      </c>
      <c r="Q1222" s="667">
        <f t="shared" si="210"/>
        <v>35.178333000000002</v>
      </c>
      <c r="R1222" s="667">
        <f t="shared" si="211"/>
        <v>133.80500000000001</v>
      </c>
      <c r="T1222" s="668" t="s">
        <v>4605</v>
      </c>
      <c r="U1222" s="668" t="s">
        <v>22</v>
      </c>
      <c r="V1222" s="668" t="s">
        <v>22</v>
      </c>
      <c r="W1222" s="668" t="s">
        <v>22</v>
      </c>
      <c r="X1222" s="668" t="s">
        <v>22</v>
      </c>
      <c r="Y1222" s="668" t="s">
        <v>22</v>
      </c>
      <c r="Z1222" s="668" t="s">
        <v>22</v>
      </c>
      <c r="AB1222" s="662" t="str">
        <f t="shared" si="212"/>
        <v>平17.12.10</v>
      </c>
      <c r="AC1222" s="662" t="str">
        <f t="shared" si="213"/>
        <v>平17.12.10</v>
      </c>
      <c r="AD1222" s="662" t="str">
        <f t="shared" si="216"/>
        <v>平</v>
      </c>
      <c r="AE1222" s="662" t="str">
        <f t="shared" si="214"/>
        <v>平17.12.10</v>
      </c>
      <c r="AF1222" s="662" t="str">
        <f t="shared" si="217"/>
        <v>平17.12.10</v>
      </c>
      <c r="AG1222" s="662" t="str">
        <f t="shared" si="218"/>
        <v/>
      </c>
      <c r="AH1222" s="662">
        <f t="shared" si="215"/>
        <v>9</v>
      </c>
      <c r="AI1222" s="662" t="str">
        <f t="shared" si="219"/>
        <v>66</v>
      </c>
      <c r="AJ1222" s="662" t="str">
        <f t="shared" si="220"/>
        <v>66_富</v>
      </c>
      <c r="AK1222" s="693" t="str">
        <f>IFERROR(VLOOKUP(AJ1222,観測点コードリスト!$L$2:$N$1665,3,FALSE),"")</f>
        <v>1584</v>
      </c>
    </row>
    <row r="1223" spans="1:37">
      <c r="A1223" s="662" t="s">
        <v>3290</v>
      </c>
      <c r="B1223" s="662">
        <v>66127</v>
      </c>
      <c r="C1223" s="662" t="s">
        <v>17</v>
      </c>
      <c r="D1223" s="662" t="s">
        <v>3306</v>
      </c>
      <c r="E1223" s="662" t="s">
        <v>3307</v>
      </c>
      <c r="F1223" s="662" t="s">
        <v>3308</v>
      </c>
      <c r="G1223" s="662">
        <v>35</v>
      </c>
      <c r="H1223" s="662">
        <v>6.7</v>
      </c>
      <c r="I1223" s="662">
        <v>134</v>
      </c>
      <c r="J1223" s="662">
        <v>10.199999999999999</v>
      </c>
      <c r="K1223" s="662">
        <v>212</v>
      </c>
      <c r="L1223" s="662">
        <v>6.5</v>
      </c>
      <c r="M1223" s="662">
        <v>1.5</v>
      </c>
      <c r="N1223" s="662" t="s">
        <v>3309</v>
      </c>
      <c r="O1223" s="662" t="s">
        <v>22</v>
      </c>
      <c r="P1223" s="662" t="s">
        <v>40</v>
      </c>
      <c r="Q1223" s="667">
        <f t="shared" si="210"/>
        <v>35.111666999999997</v>
      </c>
      <c r="R1223" s="667">
        <f t="shared" si="211"/>
        <v>134.16999999999999</v>
      </c>
      <c r="T1223" s="668" t="s">
        <v>4605</v>
      </c>
      <c r="U1223" s="668" t="s">
        <v>4605</v>
      </c>
      <c r="V1223" s="668" t="s">
        <v>4605</v>
      </c>
      <c r="W1223" s="668" t="s">
        <v>22</v>
      </c>
      <c r="X1223" s="668" t="s">
        <v>22</v>
      </c>
      <c r="Y1223" s="668" t="s">
        <v>22</v>
      </c>
      <c r="Z1223" s="668" t="s">
        <v>22</v>
      </c>
      <c r="AB1223" s="662" t="str">
        <f t="shared" si="212"/>
        <v>昭52.2.25</v>
      </c>
      <c r="AC1223" s="662" t="str">
        <f t="shared" si="213"/>
        <v>昭52.2.25</v>
      </c>
      <c r="AD1223" s="662" t="str">
        <f t="shared" si="216"/>
        <v>昭</v>
      </c>
      <c r="AE1223" s="662" t="str">
        <f t="shared" si="214"/>
        <v>昭52.2.25</v>
      </c>
      <c r="AF1223" s="662" t="str">
        <f t="shared" si="217"/>
        <v>昭52.2.25</v>
      </c>
      <c r="AG1223" s="662" t="str">
        <f t="shared" si="218"/>
        <v/>
      </c>
      <c r="AH1223" s="662">
        <f t="shared" si="215"/>
        <v>8</v>
      </c>
      <c r="AI1223" s="662" t="str">
        <f t="shared" si="219"/>
        <v>66</v>
      </c>
      <c r="AJ1223" s="662" t="str">
        <f t="shared" si="220"/>
        <v>66_奈義</v>
      </c>
      <c r="AK1223" s="693" t="str">
        <f>IFERROR(VLOOKUP(AJ1223,観測点コードリスト!$L$2:$N$1665,3,FALSE),"")</f>
        <v>1140</v>
      </c>
    </row>
    <row r="1224" spans="1:37">
      <c r="A1224" s="662" t="s">
        <v>3290</v>
      </c>
      <c r="B1224" s="662">
        <v>66136</v>
      </c>
      <c r="C1224" s="662" t="s">
        <v>17</v>
      </c>
      <c r="D1224" s="662" t="s">
        <v>3310</v>
      </c>
      <c r="E1224" s="662" t="s">
        <v>3311</v>
      </c>
      <c r="F1224" s="662" t="s">
        <v>3312</v>
      </c>
      <c r="G1224" s="662">
        <v>35</v>
      </c>
      <c r="H1224" s="662">
        <v>5.9</v>
      </c>
      <c r="I1224" s="662">
        <v>134</v>
      </c>
      <c r="J1224" s="662">
        <v>19.5</v>
      </c>
      <c r="K1224" s="662">
        <v>207</v>
      </c>
      <c r="L1224" s="662">
        <v>6.5</v>
      </c>
      <c r="M1224" s="662">
        <v>1.5</v>
      </c>
      <c r="N1224" s="662" t="s">
        <v>2050</v>
      </c>
      <c r="O1224" s="662">
        <v>66915</v>
      </c>
      <c r="P1224" s="662" t="s">
        <v>40</v>
      </c>
      <c r="Q1224" s="667">
        <f t="shared" si="210"/>
        <v>35.098332999999997</v>
      </c>
      <c r="R1224" s="667">
        <f t="shared" si="211"/>
        <v>134.32499999999999</v>
      </c>
      <c r="T1224" s="668" t="s">
        <v>4605</v>
      </c>
      <c r="U1224" s="668" t="s">
        <v>4605</v>
      </c>
      <c r="V1224" s="668" t="s">
        <v>4605</v>
      </c>
      <c r="W1224" s="668" t="s">
        <v>22</v>
      </c>
      <c r="X1224" s="668" t="s">
        <v>22</v>
      </c>
      <c r="Y1224" s="668" t="s">
        <v>22</v>
      </c>
      <c r="Z1224" s="668" t="s">
        <v>22</v>
      </c>
      <c r="AB1224" s="662" t="str">
        <f t="shared" si="212"/>
        <v>昭49.11.1</v>
      </c>
      <c r="AC1224" s="662" t="str">
        <f t="shared" si="213"/>
        <v>昭53.11.16</v>
      </c>
      <c r="AD1224" s="662" t="str">
        <f t="shared" si="216"/>
        <v>#</v>
      </c>
      <c r="AE1224" s="662" t="str">
        <f t="shared" si="214"/>
        <v>昭53.11.16</v>
      </c>
      <c r="AF1224" s="662" t="str">
        <f t="shared" si="217"/>
        <v>昭53.11.16</v>
      </c>
      <c r="AG1224" s="662" t="str">
        <f t="shared" si="218"/>
        <v/>
      </c>
      <c r="AH1224" s="662">
        <f t="shared" si="215"/>
        <v>9</v>
      </c>
      <c r="AI1224" s="662" t="str">
        <f t="shared" si="219"/>
        <v>66</v>
      </c>
      <c r="AJ1224" s="662" t="str">
        <f t="shared" si="220"/>
        <v>66_今岡</v>
      </c>
      <c r="AK1224" s="693" t="str">
        <f>IFERROR(VLOOKUP(AJ1224,観測点コードリスト!$L$2:$N$1665,3,FALSE),"")</f>
        <v>0655</v>
      </c>
    </row>
    <row r="1225" spans="1:37" ht="18.75" customHeight="1">
      <c r="A1225" s="662" t="s">
        <v>3290</v>
      </c>
      <c r="B1225" s="662">
        <v>66171</v>
      </c>
      <c r="C1225" s="662" t="s">
        <v>17</v>
      </c>
      <c r="D1225" s="662" t="s">
        <v>3313</v>
      </c>
      <c r="E1225" s="662" t="s">
        <v>3314</v>
      </c>
      <c r="F1225" s="662" t="s">
        <v>3315</v>
      </c>
      <c r="G1225" s="662">
        <v>35</v>
      </c>
      <c r="H1225" s="662">
        <v>4.0999999999999996</v>
      </c>
      <c r="I1225" s="662">
        <v>133</v>
      </c>
      <c r="J1225" s="662">
        <v>45.2</v>
      </c>
      <c r="K1225" s="662">
        <v>144</v>
      </c>
      <c r="L1225" s="662">
        <v>10</v>
      </c>
      <c r="M1225" s="662">
        <v>1.5</v>
      </c>
      <c r="N1225" s="662" t="s">
        <v>2464</v>
      </c>
      <c r="O1225" s="662" t="s">
        <v>22</v>
      </c>
      <c r="P1225" s="662" t="s">
        <v>40</v>
      </c>
      <c r="Q1225" s="667">
        <f t="shared" si="210"/>
        <v>35.068333000000003</v>
      </c>
      <c r="R1225" s="667">
        <f t="shared" si="211"/>
        <v>133.753333</v>
      </c>
      <c r="T1225" s="668" t="s">
        <v>4605</v>
      </c>
      <c r="U1225" s="668" t="s">
        <v>4605</v>
      </c>
      <c r="V1225" s="668" t="s">
        <v>4605</v>
      </c>
      <c r="W1225" s="668" t="s">
        <v>22</v>
      </c>
      <c r="X1225" s="668" t="s">
        <v>22</v>
      </c>
      <c r="Y1225" s="668" t="s">
        <v>22</v>
      </c>
      <c r="Z1225" s="668" t="s">
        <v>22</v>
      </c>
      <c r="AB1225" s="662" t="str">
        <f t="shared" si="212"/>
        <v>昭53.11.17</v>
      </c>
      <c r="AC1225" s="662" t="str">
        <f t="shared" si="213"/>
        <v>昭53.11.17</v>
      </c>
      <c r="AD1225" s="662" t="str">
        <f t="shared" si="216"/>
        <v>昭</v>
      </c>
      <c r="AE1225" s="662" t="str">
        <f t="shared" si="214"/>
        <v>昭53.11.17</v>
      </c>
      <c r="AF1225" s="662" t="str">
        <f t="shared" si="217"/>
        <v>昭53.11.17</v>
      </c>
      <c r="AG1225" s="662" t="str">
        <f t="shared" si="218"/>
        <v/>
      </c>
      <c r="AH1225" s="662">
        <f t="shared" si="215"/>
        <v>9</v>
      </c>
      <c r="AI1225" s="662" t="str">
        <f t="shared" si="219"/>
        <v>66</v>
      </c>
      <c r="AJ1225" s="662" t="str">
        <f t="shared" si="220"/>
        <v>66_久世</v>
      </c>
      <c r="AK1225" s="693" t="str">
        <f>IFERROR(VLOOKUP(AJ1225,観測点コードリスト!$L$2:$N$1665,3,FALSE),"")</f>
        <v>0656</v>
      </c>
    </row>
    <row r="1226" spans="1:37">
      <c r="A1226" s="662" t="s">
        <v>3290</v>
      </c>
      <c r="B1226" s="662">
        <v>66186</v>
      </c>
      <c r="C1226" s="662" t="s">
        <v>23</v>
      </c>
      <c r="D1226" s="662" t="s">
        <v>3316</v>
      </c>
      <c r="E1226" s="662" t="s">
        <v>3317</v>
      </c>
      <c r="F1226" s="662" t="s">
        <v>3318</v>
      </c>
      <c r="G1226" s="662">
        <v>35</v>
      </c>
      <c r="H1226" s="662">
        <v>3.8</v>
      </c>
      <c r="I1226" s="662">
        <v>134</v>
      </c>
      <c r="J1226" s="662">
        <v>0.5</v>
      </c>
      <c r="K1226" s="662">
        <v>146</v>
      </c>
      <c r="L1226" s="662">
        <v>12.4</v>
      </c>
      <c r="M1226" s="662" t="s">
        <v>22</v>
      </c>
      <c r="N1226" s="662" t="s">
        <v>3319</v>
      </c>
      <c r="O1226" s="662">
        <v>66920</v>
      </c>
      <c r="P1226" s="662" t="s">
        <v>22</v>
      </c>
      <c r="Q1226" s="667">
        <f t="shared" si="210"/>
        <v>35.063333</v>
      </c>
      <c r="R1226" s="667">
        <f t="shared" si="211"/>
        <v>134.00833299999999</v>
      </c>
      <c r="T1226" s="668" t="s">
        <v>4605</v>
      </c>
      <c r="U1226" s="668" t="s">
        <v>4605</v>
      </c>
      <c r="V1226" s="668" t="s">
        <v>4605</v>
      </c>
      <c r="W1226" s="668" t="s">
        <v>22</v>
      </c>
      <c r="X1226" s="668" t="s">
        <v>22</v>
      </c>
      <c r="Y1226" s="668" t="s">
        <v>4605</v>
      </c>
      <c r="Z1226" s="668" t="s">
        <v>22</v>
      </c>
      <c r="AB1226" s="662" t="str">
        <f t="shared" si="212"/>
        <v>昭49.11.1</v>
      </c>
      <c r="AC1226" s="662" t="str">
        <f t="shared" si="213"/>
        <v>昭50.12.15</v>
      </c>
      <c r="AD1226" s="662" t="str">
        <f t="shared" si="216"/>
        <v>#</v>
      </c>
      <c r="AE1226" s="662" t="str">
        <f t="shared" si="214"/>
        <v>昭50.12.15</v>
      </c>
      <c r="AF1226" s="662" t="str">
        <f t="shared" si="217"/>
        <v>昭50.12.15</v>
      </c>
      <c r="AG1226" s="662" t="str">
        <f t="shared" si="218"/>
        <v/>
      </c>
      <c r="AH1226" s="662">
        <f t="shared" si="215"/>
        <v>9</v>
      </c>
      <c r="AI1226" s="662" t="str">
        <f t="shared" si="219"/>
        <v>66</v>
      </c>
      <c r="AJ1226" s="662" t="str">
        <f t="shared" si="220"/>
        <v>66_津山</v>
      </c>
      <c r="AK1226" s="693" t="str">
        <f>IFERROR(VLOOKUP(AJ1226,観測点コードリスト!$L$2:$N$1665,3,FALSE),"")</f>
        <v>47756</v>
      </c>
    </row>
    <row r="1227" spans="1:37">
      <c r="A1227" s="662" t="s">
        <v>3290</v>
      </c>
      <c r="B1227" s="662">
        <v>66221</v>
      </c>
      <c r="C1227" s="662" t="s">
        <v>17</v>
      </c>
      <c r="D1227" s="662" t="s">
        <v>3320</v>
      </c>
      <c r="E1227" s="662" t="s">
        <v>3321</v>
      </c>
      <c r="F1227" s="662" t="s">
        <v>3322</v>
      </c>
      <c r="G1227" s="662">
        <v>34</v>
      </c>
      <c r="H1227" s="662">
        <v>56.6</v>
      </c>
      <c r="I1227" s="662">
        <v>133</v>
      </c>
      <c r="J1227" s="662">
        <v>31.1</v>
      </c>
      <c r="K1227" s="662">
        <v>393</v>
      </c>
      <c r="L1227" s="662">
        <v>10</v>
      </c>
      <c r="M1227" s="662">
        <v>1.5</v>
      </c>
      <c r="N1227" s="662" t="s">
        <v>2461</v>
      </c>
      <c r="O1227" s="662" t="s">
        <v>22</v>
      </c>
      <c r="P1227" s="662" t="s">
        <v>40</v>
      </c>
      <c r="Q1227" s="667">
        <f t="shared" si="210"/>
        <v>34.943333000000003</v>
      </c>
      <c r="R1227" s="667">
        <f t="shared" si="211"/>
        <v>133.51833300000001</v>
      </c>
      <c r="T1227" s="668" t="s">
        <v>4605</v>
      </c>
      <c r="U1227" s="668" t="s">
        <v>4605</v>
      </c>
      <c r="V1227" s="668" t="s">
        <v>4605</v>
      </c>
      <c r="W1227" s="668" t="s">
        <v>22</v>
      </c>
      <c r="X1227" s="668" t="s">
        <v>22</v>
      </c>
      <c r="Y1227" s="668" t="s">
        <v>22</v>
      </c>
      <c r="Z1227" s="668" t="s">
        <v>22</v>
      </c>
      <c r="AB1227" s="662" t="str">
        <f t="shared" si="212"/>
        <v>昭53.11.20</v>
      </c>
      <c r="AC1227" s="662" t="str">
        <f t="shared" si="213"/>
        <v>昭53.11.20</v>
      </c>
      <c r="AD1227" s="662" t="str">
        <f t="shared" si="216"/>
        <v>昭</v>
      </c>
      <c r="AE1227" s="662" t="str">
        <f t="shared" si="214"/>
        <v>昭53.11.20</v>
      </c>
      <c r="AF1227" s="662" t="str">
        <f t="shared" si="217"/>
        <v>昭53.11.20</v>
      </c>
      <c r="AG1227" s="662" t="str">
        <f t="shared" si="218"/>
        <v/>
      </c>
      <c r="AH1227" s="662">
        <f t="shared" si="215"/>
        <v>9</v>
      </c>
      <c r="AI1227" s="662" t="str">
        <f t="shared" si="219"/>
        <v>66</v>
      </c>
      <c r="AJ1227" s="662" t="str">
        <f t="shared" si="220"/>
        <v>66_新見</v>
      </c>
      <c r="AK1227" s="693" t="str">
        <f>IFERROR(VLOOKUP(AJ1227,観測点コードリスト!$L$2:$N$1665,3,FALSE),"")</f>
        <v>0658</v>
      </c>
    </row>
    <row r="1228" spans="1:37" hidden="1">
      <c r="A1228" s="662" t="s">
        <v>3290</v>
      </c>
      <c r="B1228" s="662">
        <v>66226</v>
      </c>
      <c r="C1228" s="662" t="s">
        <v>72</v>
      </c>
      <c r="D1228" s="662" t="s">
        <v>3323</v>
      </c>
      <c r="E1228" s="662" t="s">
        <v>3324</v>
      </c>
      <c r="F1228" s="662" t="s">
        <v>3325</v>
      </c>
      <c r="G1228" s="662">
        <v>34</v>
      </c>
      <c r="H1228" s="662">
        <v>57.9</v>
      </c>
      <c r="I1228" s="662">
        <v>133</v>
      </c>
      <c r="J1228" s="662">
        <v>37.700000000000003</v>
      </c>
      <c r="K1228" s="662">
        <v>180</v>
      </c>
      <c r="L1228" s="662" t="s">
        <v>22</v>
      </c>
      <c r="M1228" s="662" t="s">
        <v>22</v>
      </c>
      <c r="N1228" s="662" t="s">
        <v>3031</v>
      </c>
      <c r="O1228" s="662" t="s">
        <v>22</v>
      </c>
      <c r="P1228" s="662" t="s">
        <v>22</v>
      </c>
      <c r="Q1228" s="667">
        <f t="shared" si="210"/>
        <v>34.965000000000003</v>
      </c>
      <c r="R1228" s="667">
        <f t="shared" si="211"/>
        <v>133.628333</v>
      </c>
      <c r="T1228" s="668" t="s">
        <v>4605</v>
      </c>
      <c r="U1228" s="668" t="s">
        <v>22</v>
      </c>
      <c r="V1228" s="668" t="s">
        <v>22</v>
      </c>
      <c r="W1228" s="668" t="s">
        <v>22</v>
      </c>
      <c r="X1228" s="668" t="s">
        <v>22</v>
      </c>
      <c r="Y1228" s="668" t="s">
        <v>22</v>
      </c>
      <c r="Z1228" s="668" t="s">
        <v>22</v>
      </c>
      <c r="AB1228" s="662" t="str">
        <f t="shared" si="212"/>
        <v>昭50.4.24</v>
      </c>
      <c r="AC1228" s="662" t="str">
        <f t="shared" si="213"/>
        <v>昭50.4.24</v>
      </c>
      <c r="AD1228" s="662" t="str">
        <f t="shared" si="216"/>
        <v>昭</v>
      </c>
      <c r="AE1228" s="662" t="str">
        <f t="shared" si="214"/>
        <v>昭50.4.24</v>
      </c>
      <c r="AF1228" s="662" t="str">
        <f t="shared" si="217"/>
        <v>昭50.4.24</v>
      </c>
      <c r="AG1228" s="662" t="str">
        <f t="shared" si="218"/>
        <v/>
      </c>
      <c r="AH1228" s="662">
        <f t="shared" si="215"/>
        <v>8</v>
      </c>
      <c r="AI1228" s="662" t="str">
        <f t="shared" si="219"/>
        <v>66</v>
      </c>
      <c r="AJ1228" s="662" t="str">
        <f t="shared" si="220"/>
        <v>66_下呰部</v>
      </c>
      <c r="AK1228" s="693" t="str">
        <f>IFERROR(VLOOKUP(AJ1228,観測点コードリスト!$L$2:$N$1665,3,FALSE),"")</f>
        <v>0929</v>
      </c>
    </row>
    <row r="1229" spans="1:37" ht="18.75" hidden="1" customHeight="1">
      <c r="A1229" s="662" t="s">
        <v>3290</v>
      </c>
      <c r="B1229" s="662">
        <v>66237</v>
      </c>
      <c r="C1229" s="662" t="s">
        <v>72</v>
      </c>
      <c r="D1229" s="662" t="s">
        <v>3326</v>
      </c>
      <c r="E1229" s="662" t="s">
        <v>3327</v>
      </c>
      <c r="F1229" s="662" t="s">
        <v>3328</v>
      </c>
      <c r="G1229" s="662">
        <v>34</v>
      </c>
      <c r="H1229" s="662">
        <v>57.7</v>
      </c>
      <c r="I1229" s="662">
        <v>133</v>
      </c>
      <c r="J1229" s="662">
        <v>48.7</v>
      </c>
      <c r="K1229" s="662">
        <v>230</v>
      </c>
      <c r="L1229" s="662" t="s">
        <v>22</v>
      </c>
      <c r="M1229" s="662" t="s">
        <v>22</v>
      </c>
      <c r="N1229" s="662" t="s">
        <v>479</v>
      </c>
      <c r="O1229" s="662" t="s">
        <v>22</v>
      </c>
      <c r="P1229" s="662" t="s">
        <v>22</v>
      </c>
      <c r="Q1229" s="667">
        <f t="shared" si="210"/>
        <v>34.961666999999998</v>
      </c>
      <c r="R1229" s="667">
        <f t="shared" si="211"/>
        <v>133.811667</v>
      </c>
      <c r="T1229" s="668" t="s">
        <v>4605</v>
      </c>
      <c r="U1229" s="668" t="s">
        <v>22</v>
      </c>
      <c r="V1229" s="668" t="s">
        <v>22</v>
      </c>
      <c r="W1229" s="668" t="s">
        <v>22</v>
      </c>
      <c r="X1229" s="668" t="s">
        <v>22</v>
      </c>
      <c r="Y1229" s="668" t="s">
        <v>22</v>
      </c>
      <c r="Z1229" s="668" t="s">
        <v>22</v>
      </c>
      <c r="AB1229" s="662" t="str">
        <f t="shared" si="212"/>
        <v>平22.3.18</v>
      </c>
      <c r="AC1229" s="662" t="str">
        <f t="shared" si="213"/>
        <v>平22.3.18</v>
      </c>
      <c r="AD1229" s="662" t="str">
        <f t="shared" si="216"/>
        <v>平</v>
      </c>
      <c r="AE1229" s="662" t="str">
        <f t="shared" si="214"/>
        <v>平22.3.18</v>
      </c>
      <c r="AF1229" s="662" t="str">
        <f t="shared" si="217"/>
        <v>平22.3.18</v>
      </c>
      <c r="AG1229" s="662" t="str">
        <f t="shared" si="218"/>
        <v/>
      </c>
      <c r="AH1229" s="662">
        <f t="shared" si="215"/>
        <v>8</v>
      </c>
      <c r="AI1229" s="662" t="str">
        <f t="shared" si="219"/>
        <v>66</v>
      </c>
      <c r="AJ1229" s="662" t="str">
        <f t="shared" si="220"/>
        <v>66_旭西</v>
      </c>
      <c r="AK1229" s="693" t="str">
        <f>IFERROR(VLOOKUP(AJ1229,観測点コードリスト!$L$2:$N$1665,3,FALSE),"")</f>
        <v>1618</v>
      </c>
    </row>
    <row r="1230" spans="1:37" hidden="1">
      <c r="A1230" s="662" t="s">
        <v>3290</v>
      </c>
      <c r="B1230" s="662">
        <v>66251</v>
      </c>
      <c r="C1230" s="662" t="s">
        <v>72</v>
      </c>
      <c r="D1230" s="662" t="s">
        <v>3329</v>
      </c>
      <c r="E1230" s="662" t="s">
        <v>3330</v>
      </c>
      <c r="F1230" s="662" t="s">
        <v>3331</v>
      </c>
      <c r="G1230" s="662">
        <v>34</v>
      </c>
      <c r="H1230" s="662">
        <v>55.1</v>
      </c>
      <c r="I1230" s="662">
        <v>134</v>
      </c>
      <c r="J1230" s="662">
        <v>4.9000000000000004</v>
      </c>
      <c r="K1230" s="662">
        <v>56</v>
      </c>
      <c r="L1230" s="662" t="s">
        <v>22</v>
      </c>
      <c r="M1230" s="662" t="s">
        <v>22</v>
      </c>
      <c r="N1230" s="662" t="s">
        <v>266</v>
      </c>
      <c r="O1230" s="662" t="s">
        <v>22</v>
      </c>
      <c r="P1230" s="662" t="s">
        <v>22</v>
      </c>
      <c r="Q1230" s="667">
        <f t="shared" si="210"/>
        <v>34.918332999999997</v>
      </c>
      <c r="R1230" s="667">
        <f t="shared" si="211"/>
        <v>134.08166700000001</v>
      </c>
      <c r="T1230" s="668" t="s">
        <v>4605</v>
      </c>
      <c r="U1230" s="668" t="s">
        <v>22</v>
      </c>
      <c r="V1230" s="668" t="s">
        <v>22</v>
      </c>
      <c r="W1230" s="668" t="s">
        <v>22</v>
      </c>
      <c r="X1230" s="668" t="s">
        <v>22</v>
      </c>
      <c r="Y1230" s="668" t="s">
        <v>22</v>
      </c>
      <c r="Z1230" s="668" t="s">
        <v>22</v>
      </c>
      <c r="AB1230" s="662" t="str">
        <f t="shared" si="212"/>
        <v>昭49.11.1</v>
      </c>
      <c r="AC1230" s="662" t="str">
        <f t="shared" si="213"/>
        <v>-</v>
      </c>
      <c r="AD1230" s="662" t="str">
        <f t="shared" si="216"/>
        <v>#</v>
      </c>
      <c r="AE1230" s="662" t="str">
        <f t="shared" si="214"/>
        <v/>
      </c>
      <c r="AF1230" s="662" t="str">
        <f t="shared" si="217"/>
        <v/>
      </c>
      <c r="AG1230" s="662" t="str">
        <f t="shared" si="218"/>
        <v/>
      </c>
      <c r="AH1230" s="662">
        <f t="shared" si="215"/>
        <v>0</v>
      </c>
      <c r="AI1230" s="662" t="str">
        <f t="shared" si="219"/>
        <v>66</v>
      </c>
      <c r="AJ1230" s="662" t="str">
        <f t="shared" si="220"/>
        <v>66_赤磐</v>
      </c>
      <c r="AK1230" s="693" t="str">
        <f>IFERROR(VLOOKUP(AJ1230,観測点コードリスト!$L$2:$N$1665,3,FALSE),"")</f>
        <v>0660</v>
      </c>
    </row>
    <row r="1231" spans="1:37" ht="18.75" hidden="1" customHeight="1">
      <c r="A1231" s="662" t="s">
        <v>3290</v>
      </c>
      <c r="B1231" s="662">
        <v>66276</v>
      </c>
      <c r="C1231" s="662" t="s">
        <v>72</v>
      </c>
      <c r="D1231" s="662" t="s">
        <v>3332</v>
      </c>
      <c r="E1231" s="662" t="s">
        <v>3333</v>
      </c>
      <c r="F1231" s="662" t="s">
        <v>3334</v>
      </c>
      <c r="G1231" s="662">
        <v>34</v>
      </c>
      <c r="H1231" s="662">
        <v>49.7</v>
      </c>
      <c r="I1231" s="662">
        <v>133</v>
      </c>
      <c r="J1231" s="662">
        <v>31.4</v>
      </c>
      <c r="K1231" s="662">
        <v>529</v>
      </c>
      <c r="L1231" s="662" t="s">
        <v>22</v>
      </c>
      <c r="M1231" s="662" t="s">
        <v>22</v>
      </c>
      <c r="N1231" s="662" t="s">
        <v>266</v>
      </c>
      <c r="O1231" s="662" t="s">
        <v>22</v>
      </c>
      <c r="P1231" s="662" t="s">
        <v>22</v>
      </c>
      <c r="Q1231" s="667">
        <f t="shared" si="210"/>
        <v>34.828333000000001</v>
      </c>
      <c r="R1231" s="667">
        <f t="shared" si="211"/>
        <v>133.52333300000001</v>
      </c>
      <c r="T1231" s="668" t="s">
        <v>4605</v>
      </c>
      <c r="U1231" s="668" t="s">
        <v>22</v>
      </c>
      <c r="V1231" s="668" t="s">
        <v>22</v>
      </c>
      <c r="W1231" s="668" t="s">
        <v>22</v>
      </c>
      <c r="X1231" s="668" t="s">
        <v>22</v>
      </c>
      <c r="Y1231" s="668" t="s">
        <v>22</v>
      </c>
      <c r="Z1231" s="668" t="s">
        <v>22</v>
      </c>
      <c r="AB1231" s="662" t="str">
        <f t="shared" si="212"/>
        <v>昭49.11.1</v>
      </c>
      <c r="AC1231" s="662" t="str">
        <f t="shared" si="213"/>
        <v>-</v>
      </c>
      <c r="AD1231" s="662" t="str">
        <f t="shared" si="216"/>
        <v>#</v>
      </c>
      <c r="AE1231" s="662" t="str">
        <f t="shared" si="214"/>
        <v/>
      </c>
      <c r="AF1231" s="662" t="str">
        <f t="shared" si="217"/>
        <v/>
      </c>
      <c r="AG1231" s="662" t="str">
        <f t="shared" si="218"/>
        <v/>
      </c>
      <c r="AH1231" s="662">
        <f t="shared" si="215"/>
        <v>0</v>
      </c>
      <c r="AI1231" s="662" t="str">
        <f t="shared" si="219"/>
        <v>66</v>
      </c>
      <c r="AJ1231" s="662" t="str">
        <f t="shared" si="220"/>
        <v>66_陣山</v>
      </c>
      <c r="AK1231" s="693" t="str">
        <f>IFERROR(VLOOKUP(AJ1231,観測点コードリスト!$L$2:$N$1665,3,FALSE),"")</f>
        <v>0661</v>
      </c>
    </row>
    <row r="1232" spans="1:37" ht="18.75" hidden="1" customHeight="1">
      <c r="A1232" s="662" t="s">
        <v>3290</v>
      </c>
      <c r="B1232" s="662">
        <v>66287</v>
      </c>
      <c r="C1232" s="662" t="s">
        <v>72</v>
      </c>
      <c r="D1232" s="662" t="s">
        <v>3335</v>
      </c>
      <c r="E1232" s="662" t="s">
        <v>3336</v>
      </c>
      <c r="F1232" s="662" t="s">
        <v>3337</v>
      </c>
      <c r="G1232" s="662">
        <v>34</v>
      </c>
      <c r="H1232" s="662">
        <v>49</v>
      </c>
      <c r="I1232" s="662">
        <v>133</v>
      </c>
      <c r="J1232" s="662">
        <v>42.3</v>
      </c>
      <c r="K1232" s="662">
        <v>340</v>
      </c>
      <c r="L1232" s="662" t="s">
        <v>22</v>
      </c>
      <c r="M1232" s="662" t="s">
        <v>22</v>
      </c>
      <c r="N1232" s="662" t="s">
        <v>3098</v>
      </c>
      <c r="O1232" s="662" t="s">
        <v>22</v>
      </c>
      <c r="P1232" s="662" t="s">
        <v>22</v>
      </c>
      <c r="Q1232" s="667">
        <f t="shared" si="210"/>
        <v>34.816667000000002</v>
      </c>
      <c r="R1232" s="667">
        <f t="shared" si="211"/>
        <v>133.70500000000001</v>
      </c>
      <c r="T1232" s="668" t="s">
        <v>4605</v>
      </c>
      <c r="U1232" s="668" t="s">
        <v>22</v>
      </c>
      <c r="V1232" s="668" t="s">
        <v>22</v>
      </c>
      <c r="W1232" s="668" t="s">
        <v>22</v>
      </c>
      <c r="X1232" s="668" t="s">
        <v>22</v>
      </c>
      <c r="Y1232" s="668" t="s">
        <v>22</v>
      </c>
      <c r="Z1232" s="668" t="s">
        <v>22</v>
      </c>
      <c r="AB1232" s="662" t="str">
        <f t="shared" si="212"/>
        <v>平17.12.14</v>
      </c>
      <c r="AC1232" s="662" t="str">
        <f t="shared" si="213"/>
        <v>平17.12.14</v>
      </c>
      <c r="AD1232" s="662" t="str">
        <f t="shared" si="216"/>
        <v>平</v>
      </c>
      <c r="AE1232" s="662" t="str">
        <f t="shared" si="214"/>
        <v>平17.12.14</v>
      </c>
      <c r="AF1232" s="662" t="str">
        <f t="shared" si="217"/>
        <v>平17.12.14</v>
      </c>
      <c r="AG1232" s="662" t="str">
        <f t="shared" si="218"/>
        <v/>
      </c>
      <c r="AH1232" s="662">
        <f t="shared" si="215"/>
        <v>9</v>
      </c>
      <c r="AI1232" s="662" t="str">
        <f t="shared" si="219"/>
        <v>66</v>
      </c>
      <c r="AJ1232" s="662" t="str">
        <f t="shared" si="220"/>
        <v>66_吉備中央</v>
      </c>
      <c r="AK1232" s="693" t="str">
        <f>IFERROR(VLOOKUP(AJ1232,観測点コードリスト!$L$2:$N$1665,3,FALSE),"")</f>
        <v>1585</v>
      </c>
    </row>
    <row r="1233" spans="1:37">
      <c r="A1233" s="662" t="s">
        <v>3290</v>
      </c>
      <c r="B1233" s="662">
        <v>66296</v>
      </c>
      <c r="C1233" s="662" t="s">
        <v>17</v>
      </c>
      <c r="D1233" s="662" t="s">
        <v>3338</v>
      </c>
      <c r="E1233" s="662" t="s">
        <v>3339</v>
      </c>
      <c r="F1233" s="662" t="s">
        <v>3340</v>
      </c>
      <c r="G1233" s="662">
        <v>34</v>
      </c>
      <c r="H1233" s="662">
        <v>52</v>
      </c>
      <c r="I1233" s="662">
        <v>133</v>
      </c>
      <c r="J1233" s="662">
        <v>54.2</v>
      </c>
      <c r="K1233" s="662">
        <v>63</v>
      </c>
      <c r="L1233" s="662">
        <v>7.9</v>
      </c>
      <c r="M1233" s="662">
        <v>1.5</v>
      </c>
      <c r="N1233" s="662" t="s">
        <v>2411</v>
      </c>
      <c r="O1233" s="662" t="s">
        <v>22</v>
      </c>
      <c r="P1233" s="662" t="s">
        <v>40</v>
      </c>
      <c r="Q1233" s="667">
        <f t="shared" ref="Q1233:Q1296" si="221">G1233+ROUND(H1233/60,6)</f>
        <v>34.866667</v>
      </c>
      <c r="R1233" s="667">
        <f t="shared" ref="R1233:R1296" si="222">I1233+ROUND(J1233/60,6)</f>
        <v>133.903333</v>
      </c>
      <c r="T1233" s="668" t="s">
        <v>4605</v>
      </c>
      <c r="U1233" s="668" t="s">
        <v>4605</v>
      </c>
      <c r="V1233" s="668" t="s">
        <v>4605</v>
      </c>
      <c r="W1233" s="668" t="s">
        <v>22</v>
      </c>
      <c r="X1233" s="668" t="s">
        <v>22</v>
      </c>
      <c r="Y1233" s="668" t="s">
        <v>22</v>
      </c>
      <c r="Z1233" s="668" t="s">
        <v>22</v>
      </c>
      <c r="AB1233" s="662" t="str">
        <f t="shared" si="212"/>
        <v>昭49.11.1</v>
      </c>
      <c r="AC1233" s="662" t="str">
        <f t="shared" si="213"/>
        <v>昭54.1.9</v>
      </c>
      <c r="AD1233" s="662" t="str">
        <f t="shared" si="216"/>
        <v>#</v>
      </c>
      <c r="AE1233" s="662" t="str">
        <f t="shared" si="214"/>
        <v>昭54.1.9</v>
      </c>
      <c r="AF1233" s="662" t="str">
        <f t="shared" si="217"/>
        <v>昭54.1.9</v>
      </c>
      <c r="AG1233" s="662" t="str">
        <f t="shared" si="218"/>
        <v/>
      </c>
      <c r="AH1233" s="662">
        <f t="shared" si="215"/>
        <v>7</v>
      </c>
      <c r="AI1233" s="662" t="str">
        <f t="shared" si="219"/>
        <v>66</v>
      </c>
      <c r="AJ1233" s="662" t="str">
        <f t="shared" si="220"/>
        <v>66_福渡</v>
      </c>
      <c r="AK1233" s="693" t="str">
        <f>IFERROR(VLOOKUP(AJ1233,観測点コードリスト!$L$2:$N$1665,3,FALSE),"")</f>
        <v>0663</v>
      </c>
    </row>
    <row r="1234" spans="1:37">
      <c r="A1234" s="662" t="s">
        <v>3290</v>
      </c>
      <c r="B1234" s="662">
        <v>66306</v>
      </c>
      <c r="C1234" s="662" t="s">
        <v>17</v>
      </c>
      <c r="D1234" s="662" t="s">
        <v>3341</v>
      </c>
      <c r="E1234" s="662" t="s">
        <v>3342</v>
      </c>
      <c r="F1234" s="662" t="s">
        <v>3343</v>
      </c>
      <c r="G1234" s="662">
        <v>34</v>
      </c>
      <c r="H1234" s="662">
        <v>48.9</v>
      </c>
      <c r="I1234" s="662">
        <v>134</v>
      </c>
      <c r="J1234" s="662">
        <v>11</v>
      </c>
      <c r="K1234" s="662">
        <v>35</v>
      </c>
      <c r="L1234" s="662">
        <v>10</v>
      </c>
      <c r="M1234" s="662">
        <v>1.5</v>
      </c>
      <c r="N1234" s="662" t="s">
        <v>2411</v>
      </c>
      <c r="O1234" s="662" t="s">
        <v>22</v>
      </c>
      <c r="P1234" s="662" t="s">
        <v>40</v>
      </c>
      <c r="Q1234" s="667">
        <f t="shared" si="221"/>
        <v>34.814999999999998</v>
      </c>
      <c r="R1234" s="667">
        <f t="shared" si="222"/>
        <v>134.183333</v>
      </c>
      <c r="T1234" s="668" t="s">
        <v>4605</v>
      </c>
      <c r="U1234" s="668" t="s">
        <v>4605</v>
      </c>
      <c r="V1234" s="668" t="s">
        <v>4605</v>
      </c>
      <c r="W1234" s="668" t="s">
        <v>22</v>
      </c>
      <c r="X1234" s="668" t="s">
        <v>22</v>
      </c>
      <c r="Y1234" s="668" t="s">
        <v>22</v>
      </c>
      <c r="Z1234" s="668" t="s">
        <v>22</v>
      </c>
      <c r="AB1234" s="662" t="str">
        <f t="shared" si="212"/>
        <v>昭49.11.1</v>
      </c>
      <c r="AC1234" s="662" t="str">
        <f t="shared" si="213"/>
        <v>昭54.1.9</v>
      </c>
      <c r="AD1234" s="662" t="str">
        <f t="shared" si="216"/>
        <v>#</v>
      </c>
      <c r="AE1234" s="662" t="str">
        <f t="shared" si="214"/>
        <v>昭54.1.9</v>
      </c>
      <c r="AF1234" s="662" t="str">
        <f t="shared" si="217"/>
        <v>昭54.1.9</v>
      </c>
      <c r="AG1234" s="662" t="str">
        <f t="shared" si="218"/>
        <v/>
      </c>
      <c r="AH1234" s="662">
        <f t="shared" si="215"/>
        <v>7</v>
      </c>
      <c r="AI1234" s="662" t="str">
        <f t="shared" si="219"/>
        <v>66</v>
      </c>
      <c r="AJ1234" s="662" t="str">
        <f t="shared" si="220"/>
        <v>66_和気</v>
      </c>
      <c r="AK1234" s="693" t="str">
        <f>IFERROR(VLOOKUP(AJ1234,観測点コードリスト!$L$2:$N$1665,3,FALSE),"")</f>
        <v>0664</v>
      </c>
    </row>
    <row r="1235" spans="1:37">
      <c r="A1235" s="662" t="s">
        <v>3290</v>
      </c>
      <c r="B1235" s="662">
        <v>66336</v>
      </c>
      <c r="C1235" s="662" t="s">
        <v>17</v>
      </c>
      <c r="D1235" s="662" t="s">
        <v>3344</v>
      </c>
      <c r="E1235" s="662" t="s">
        <v>3345</v>
      </c>
      <c r="F1235" s="662" t="s">
        <v>3346</v>
      </c>
      <c r="G1235" s="662">
        <v>34</v>
      </c>
      <c r="H1235" s="662">
        <v>47.5</v>
      </c>
      <c r="I1235" s="662">
        <v>133</v>
      </c>
      <c r="J1235" s="662">
        <v>36.6</v>
      </c>
      <c r="K1235" s="662">
        <v>60</v>
      </c>
      <c r="L1235" s="662">
        <v>10</v>
      </c>
      <c r="M1235" s="662">
        <v>1.5</v>
      </c>
      <c r="N1235" s="662" t="s">
        <v>3347</v>
      </c>
      <c r="O1235" s="662" t="s">
        <v>22</v>
      </c>
      <c r="P1235" s="662" t="s">
        <v>40</v>
      </c>
      <c r="Q1235" s="667">
        <f t="shared" si="221"/>
        <v>34.791666999999997</v>
      </c>
      <c r="R1235" s="667">
        <f t="shared" si="222"/>
        <v>133.61000000000001</v>
      </c>
      <c r="T1235" s="668" t="s">
        <v>4605</v>
      </c>
      <c r="U1235" s="668" t="s">
        <v>4605</v>
      </c>
      <c r="V1235" s="668" t="s">
        <v>4605</v>
      </c>
      <c r="W1235" s="668" t="s">
        <v>22</v>
      </c>
      <c r="X1235" s="668" t="s">
        <v>22</v>
      </c>
      <c r="Y1235" s="668" t="s">
        <v>22</v>
      </c>
      <c r="Z1235" s="668" t="s">
        <v>22</v>
      </c>
      <c r="AB1235" s="662" t="str">
        <f t="shared" si="212"/>
        <v>昭50.4.24</v>
      </c>
      <c r="AC1235" s="662" t="str">
        <f t="shared" si="213"/>
        <v>昭54.1.10</v>
      </c>
      <c r="AD1235" s="662" t="str">
        <f t="shared" si="216"/>
        <v>(</v>
      </c>
      <c r="AE1235" s="662" t="str">
        <f t="shared" si="214"/>
        <v>(昭50.4.24)昭54.1.10</v>
      </c>
      <c r="AF1235" s="662" t="str">
        <f t="shared" si="217"/>
        <v>昭50.4.24)昭54.1.10</v>
      </c>
      <c r="AG1235" s="662">
        <f t="shared" si="218"/>
        <v>9</v>
      </c>
      <c r="AH1235" s="662">
        <f t="shared" si="215"/>
        <v>17</v>
      </c>
      <c r="AI1235" s="662" t="str">
        <f t="shared" si="219"/>
        <v>66</v>
      </c>
      <c r="AJ1235" s="662" t="str">
        <f t="shared" si="220"/>
        <v>66_高梁</v>
      </c>
      <c r="AK1235" s="693" t="str">
        <f>IFERROR(VLOOKUP(AJ1235,観測点コードリスト!$L$2:$N$1665,3,FALSE),"")</f>
        <v>0930</v>
      </c>
    </row>
    <row r="1236" spans="1:37">
      <c r="A1236" s="662" t="s">
        <v>3290</v>
      </c>
      <c r="B1236" s="662">
        <v>66346</v>
      </c>
      <c r="C1236" s="662" t="s">
        <v>23</v>
      </c>
      <c r="D1236" s="662" t="s">
        <v>3348</v>
      </c>
      <c r="E1236" s="662" t="s">
        <v>3349</v>
      </c>
      <c r="F1236" s="662" t="s">
        <v>3350</v>
      </c>
      <c r="G1236" s="662">
        <v>34</v>
      </c>
      <c r="H1236" s="662">
        <v>45.4</v>
      </c>
      <c r="I1236" s="662">
        <v>133</v>
      </c>
      <c r="J1236" s="662">
        <v>51.3</v>
      </c>
      <c r="K1236" s="662">
        <v>239</v>
      </c>
      <c r="L1236" s="662">
        <v>9.6999999999999993</v>
      </c>
      <c r="M1236" s="662" t="s">
        <v>22</v>
      </c>
      <c r="N1236" s="662" t="s">
        <v>35</v>
      </c>
      <c r="O1236" s="662" t="s">
        <v>22</v>
      </c>
      <c r="P1236" s="662" t="s">
        <v>36</v>
      </c>
      <c r="Q1236" s="667">
        <f t="shared" si="221"/>
        <v>34.756667</v>
      </c>
      <c r="R1236" s="667">
        <f t="shared" si="222"/>
        <v>133.85499999999999</v>
      </c>
      <c r="T1236" s="668" t="s">
        <v>4605</v>
      </c>
      <c r="U1236" s="668" t="s">
        <v>4605</v>
      </c>
      <c r="V1236" s="668" t="s">
        <v>4605</v>
      </c>
      <c r="W1236" s="668" t="s">
        <v>22</v>
      </c>
      <c r="X1236" s="668" t="s">
        <v>22</v>
      </c>
      <c r="Y1236" s="668" t="s">
        <v>22</v>
      </c>
      <c r="Z1236" s="668" t="s">
        <v>22</v>
      </c>
      <c r="AB1236" s="662" t="str">
        <f t="shared" si="212"/>
        <v>平15.1.1</v>
      </c>
      <c r="AC1236" s="662" t="str">
        <f t="shared" si="213"/>
        <v>平15.1.1</v>
      </c>
      <c r="AD1236" s="662" t="str">
        <f t="shared" si="216"/>
        <v>平</v>
      </c>
      <c r="AE1236" s="662" t="str">
        <f t="shared" si="214"/>
        <v>平15.1.1</v>
      </c>
      <c r="AF1236" s="662" t="str">
        <f t="shared" si="217"/>
        <v>平15.1.1</v>
      </c>
      <c r="AG1236" s="662" t="str">
        <f t="shared" si="218"/>
        <v/>
      </c>
      <c r="AH1236" s="662">
        <f t="shared" si="215"/>
        <v>7</v>
      </c>
      <c r="AI1236" s="662" t="str">
        <f t="shared" si="219"/>
        <v>66</v>
      </c>
      <c r="AJ1236" s="662" t="str">
        <f t="shared" si="220"/>
        <v>66_日応寺</v>
      </c>
      <c r="AK1236" s="693" t="str">
        <f>IFERROR(VLOOKUP(AJ1236,観測点コードリスト!$L$2:$N$1665,3,FALSE),"")</f>
        <v>1531</v>
      </c>
    </row>
    <row r="1237" spans="1:37" ht="18.75" hidden="1" customHeight="1">
      <c r="A1237" s="662" t="s">
        <v>3290</v>
      </c>
      <c r="B1237" s="662">
        <v>66381</v>
      </c>
      <c r="C1237" s="662" t="s">
        <v>72</v>
      </c>
      <c r="D1237" s="662" t="s">
        <v>3351</v>
      </c>
      <c r="E1237" s="662" t="s">
        <v>3352</v>
      </c>
      <c r="F1237" s="662" t="s">
        <v>3353</v>
      </c>
      <c r="G1237" s="662">
        <v>34</v>
      </c>
      <c r="H1237" s="662">
        <v>41.1</v>
      </c>
      <c r="I1237" s="662">
        <v>133</v>
      </c>
      <c r="J1237" s="662">
        <v>26.7</v>
      </c>
      <c r="K1237" s="662">
        <v>390</v>
      </c>
      <c r="L1237" s="662" t="s">
        <v>22</v>
      </c>
      <c r="M1237" s="662" t="s">
        <v>22</v>
      </c>
      <c r="N1237" s="662" t="s">
        <v>266</v>
      </c>
      <c r="O1237" s="662" t="s">
        <v>22</v>
      </c>
      <c r="P1237" s="662" t="s">
        <v>22</v>
      </c>
      <c r="Q1237" s="667">
        <f t="shared" si="221"/>
        <v>34.685000000000002</v>
      </c>
      <c r="R1237" s="667">
        <f t="shared" si="222"/>
        <v>133.44499999999999</v>
      </c>
      <c r="T1237" s="668" t="s">
        <v>4605</v>
      </c>
      <c r="U1237" s="668" t="s">
        <v>22</v>
      </c>
      <c r="V1237" s="668" t="s">
        <v>22</v>
      </c>
      <c r="W1237" s="668" t="s">
        <v>22</v>
      </c>
      <c r="X1237" s="668" t="s">
        <v>22</v>
      </c>
      <c r="Y1237" s="668" t="s">
        <v>22</v>
      </c>
      <c r="Z1237" s="668" t="s">
        <v>22</v>
      </c>
      <c r="AB1237" s="662" t="str">
        <f t="shared" si="212"/>
        <v>昭49.11.1</v>
      </c>
      <c r="AC1237" s="662" t="str">
        <f t="shared" si="213"/>
        <v>-</v>
      </c>
      <c r="AD1237" s="662" t="str">
        <f t="shared" si="216"/>
        <v>#</v>
      </c>
      <c r="AE1237" s="662" t="str">
        <f t="shared" si="214"/>
        <v/>
      </c>
      <c r="AF1237" s="662" t="str">
        <f t="shared" si="217"/>
        <v/>
      </c>
      <c r="AG1237" s="662" t="str">
        <f t="shared" si="218"/>
        <v/>
      </c>
      <c r="AH1237" s="662">
        <f t="shared" si="215"/>
        <v>0</v>
      </c>
      <c r="AI1237" s="662" t="str">
        <f t="shared" si="219"/>
        <v>66</v>
      </c>
      <c r="AJ1237" s="662" t="str">
        <f t="shared" si="220"/>
        <v>66_佐屋</v>
      </c>
      <c r="AK1237" s="693" t="str">
        <f>IFERROR(VLOOKUP(AJ1237,観測点コードリスト!$L$2:$N$1665,3,FALSE),"")</f>
        <v>0665</v>
      </c>
    </row>
    <row r="1238" spans="1:37" hidden="1">
      <c r="A1238" s="662" t="s">
        <v>3290</v>
      </c>
      <c r="B1238" s="662">
        <v>66391</v>
      </c>
      <c r="C1238" s="662" t="s">
        <v>72</v>
      </c>
      <c r="D1238" s="662" t="s">
        <v>3354</v>
      </c>
      <c r="E1238" s="662" t="s">
        <v>3355</v>
      </c>
      <c r="F1238" s="662" t="s">
        <v>3356</v>
      </c>
      <c r="G1238" s="662">
        <v>34</v>
      </c>
      <c r="H1238" s="662">
        <v>37</v>
      </c>
      <c r="I1238" s="662">
        <v>133</v>
      </c>
      <c r="J1238" s="662">
        <v>37.1</v>
      </c>
      <c r="K1238" s="662">
        <v>18</v>
      </c>
      <c r="L1238" s="662" t="s">
        <v>22</v>
      </c>
      <c r="M1238" s="662" t="s">
        <v>22</v>
      </c>
      <c r="N1238" s="662" t="s">
        <v>266</v>
      </c>
      <c r="O1238" s="662" t="s">
        <v>22</v>
      </c>
      <c r="P1238" s="662" t="s">
        <v>22</v>
      </c>
      <c r="Q1238" s="667">
        <f t="shared" si="221"/>
        <v>34.616667</v>
      </c>
      <c r="R1238" s="667">
        <f t="shared" si="222"/>
        <v>133.61833300000001</v>
      </c>
      <c r="T1238" s="668" t="s">
        <v>4605</v>
      </c>
      <c r="U1238" s="668" t="s">
        <v>22</v>
      </c>
      <c r="V1238" s="668" t="s">
        <v>22</v>
      </c>
      <c r="W1238" s="668" t="s">
        <v>22</v>
      </c>
      <c r="X1238" s="668" t="s">
        <v>22</v>
      </c>
      <c r="Y1238" s="668" t="s">
        <v>22</v>
      </c>
      <c r="Z1238" s="668" t="s">
        <v>22</v>
      </c>
      <c r="AB1238" s="662" t="str">
        <f t="shared" si="212"/>
        <v>昭49.11.1</v>
      </c>
      <c r="AC1238" s="662" t="str">
        <f t="shared" si="213"/>
        <v>-</v>
      </c>
      <c r="AD1238" s="662" t="str">
        <f t="shared" si="216"/>
        <v>#</v>
      </c>
      <c r="AE1238" s="662" t="str">
        <f t="shared" si="214"/>
        <v/>
      </c>
      <c r="AF1238" s="662" t="str">
        <f t="shared" si="217"/>
        <v/>
      </c>
      <c r="AG1238" s="662" t="str">
        <f t="shared" si="218"/>
        <v/>
      </c>
      <c r="AH1238" s="662">
        <f t="shared" si="215"/>
        <v>0</v>
      </c>
      <c r="AI1238" s="662" t="str">
        <f t="shared" si="219"/>
        <v>66</v>
      </c>
      <c r="AJ1238" s="662" t="str">
        <f t="shared" si="220"/>
        <v>66_矢掛</v>
      </c>
      <c r="AK1238" s="693" t="str">
        <f>IFERROR(VLOOKUP(AJ1238,観測点コードリスト!$L$2:$N$1665,3,FALSE),"")</f>
        <v>0666</v>
      </c>
    </row>
    <row r="1239" spans="1:37" hidden="1">
      <c r="A1239" s="662" t="s">
        <v>3290</v>
      </c>
      <c r="B1239" s="662">
        <v>66408</v>
      </c>
      <c r="C1239" s="662" t="s">
        <v>23</v>
      </c>
      <c r="D1239" s="662" t="s">
        <v>3290</v>
      </c>
      <c r="E1239" s="662" t="s">
        <v>3357</v>
      </c>
      <c r="F1239" s="662" t="s">
        <v>3358</v>
      </c>
      <c r="G1239" s="662">
        <v>34</v>
      </c>
      <c r="H1239" s="662">
        <v>41.1</v>
      </c>
      <c r="I1239" s="662">
        <v>133</v>
      </c>
      <c r="J1239" s="662">
        <v>55.5</v>
      </c>
      <c r="K1239" s="662">
        <v>5</v>
      </c>
      <c r="L1239" s="662" t="s">
        <v>22</v>
      </c>
      <c r="M1239" s="662" t="s">
        <v>22</v>
      </c>
      <c r="N1239" s="662" t="s">
        <v>3359</v>
      </c>
      <c r="O1239" s="662">
        <v>66930</v>
      </c>
      <c r="P1239" s="662" t="s">
        <v>630</v>
      </c>
      <c r="Q1239" s="667">
        <f t="shared" si="221"/>
        <v>34.685000000000002</v>
      </c>
      <c r="R1239" s="667">
        <f t="shared" si="222"/>
        <v>133.92500000000001</v>
      </c>
      <c r="T1239" s="668" t="s">
        <v>4605</v>
      </c>
      <c r="U1239" s="668" t="s">
        <v>4605</v>
      </c>
      <c r="V1239" s="668" t="s">
        <v>22</v>
      </c>
      <c r="W1239" s="668" t="s">
        <v>4605</v>
      </c>
      <c r="X1239" s="668" t="s">
        <v>22</v>
      </c>
      <c r="Y1239" s="668" t="s">
        <v>22</v>
      </c>
      <c r="Z1239" s="668" t="s">
        <v>22</v>
      </c>
      <c r="AB1239" s="662" t="str">
        <f t="shared" si="212"/>
        <v>平8.3.25</v>
      </c>
      <c r="AC1239" s="662" t="str">
        <f t="shared" si="213"/>
        <v>平8.3.25</v>
      </c>
      <c r="AD1239" s="662" t="str">
        <f t="shared" si="216"/>
        <v>平</v>
      </c>
      <c r="AE1239" s="662" t="str">
        <f t="shared" si="214"/>
        <v>平8.3.25</v>
      </c>
      <c r="AF1239" s="662" t="str">
        <f t="shared" si="217"/>
        <v>平8.3.25</v>
      </c>
      <c r="AG1239" s="662" t="str">
        <f t="shared" si="218"/>
        <v/>
      </c>
      <c r="AH1239" s="662">
        <f t="shared" si="215"/>
        <v>7</v>
      </c>
      <c r="AI1239" s="662" t="str">
        <f t="shared" si="219"/>
        <v>66</v>
      </c>
      <c r="AJ1239" s="662" t="str">
        <f t="shared" si="220"/>
        <v>66_岡山</v>
      </c>
      <c r="AK1239" s="693" t="str">
        <f>IFERROR(VLOOKUP(AJ1239,観測点コードリスト!$L$2:$N$1665,3,FALSE),"")</f>
        <v>47768</v>
      </c>
    </row>
    <row r="1240" spans="1:37">
      <c r="A1240" s="662" t="s">
        <v>3290</v>
      </c>
      <c r="B1240" s="662">
        <v>66408</v>
      </c>
      <c r="C1240" s="662" t="s">
        <v>23</v>
      </c>
      <c r="D1240" s="662" t="s">
        <v>3290</v>
      </c>
      <c r="E1240" s="662" t="s">
        <v>3357</v>
      </c>
      <c r="F1240" s="662" t="s">
        <v>3360</v>
      </c>
      <c r="G1240" s="662">
        <v>34</v>
      </c>
      <c r="H1240" s="662">
        <v>39.6</v>
      </c>
      <c r="I1240" s="662">
        <v>133</v>
      </c>
      <c r="J1240" s="662">
        <v>54.9</v>
      </c>
      <c r="K1240" s="662">
        <v>3</v>
      </c>
      <c r="L1240" s="662">
        <v>70.099999999999994</v>
      </c>
      <c r="M1240" s="662" t="s">
        <v>22</v>
      </c>
      <c r="N1240" s="662" t="s">
        <v>3359</v>
      </c>
      <c r="O1240" s="662" t="s">
        <v>22</v>
      </c>
      <c r="P1240" s="662" t="s">
        <v>632</v>
      </c>
      <c r="Q1240" s="667">
        <f t="shared" si="221"/>
        <v>34.659999999999997</v>
      </c>
      <c r="R1240" s="667">
        <f t="shared" si="222"/>
        <v>133.91499999999999</v>
      </c>
      <c r="T1240" s="668" t="s">
        <v>22</v>
      </c>
      <c r="U1240" s="668" t="s">
        <v>22</v>
      </c>
      <c r="V1240" s="668" t="s">
        <v>4605</v>
      </c>
      <c r="W1240" s="668" t="s">
        <v>22</v>
      </c>
      <c r="X1240" s="668" t="s">
        <v>22</v>
      </c>
      <c r="Y1240" s="668" t="s">
        <v>4605</v>
      </c>
      <c r="Z1240" s="668" t="s">
        <v>22</v>
      </c>
      <c r="AB1240" s="662" t="str">
        <f t="shared" si="212"/>
        <v>-</v>
      </c>
      <c r="AC1240" s="662" t="str">
        <f t="shared" si="213"/>
        <v>平8.3.25</v>
      </c>
      <c r="AD1240" s="662" t="str">
        <f t="shared" si="216"/>
        <v>平</v>
      </c>
      <c r="AE1240" s="662" t="str">
        <f t="shared" si="214"/>
        <v>平8.3.25</v>
      </c>
      <c r="AF1240" s="662" t="str">
        <f t="shared" si="217"/>
        <v>平8.3.25</v>
      </c>
      <c r="AG1240" s="662" t="str">
        <f t="shared" si="218"/>
        <v/>
      </c>
      <c r="AH1240" s="662">
        <f t="shared" si="215"/>
        <v>7</v>
      </c>
      <c r="AI1240" s="662" t="str">
        <f t="shared" si="219"/>
        <v>66</v>
      </c>
      <c r="AJ1240" s="662" t="str">
        <f t="shared" si="220"/>
        <v>66_岡山</v>
      </c>
      <c r="AK1240" s="693" t="str">
        <f>IFERROR(VLOOKUP(AJ1240,観測点コードリスト!$L$2:$N$1665,3,FALSE),"")</f>
        <v>47768</v>
      </c>
    </row>
    <row r="1241" spans="1:37">
      <c r="A1241" s="662" t="s">
        <v>3290</v>
      </c>
      <c r="B1241" s="662">
        <v>66421</v>
      </c>
      <c r="C1241" s="662" t="s">
        <v>17</v>
      </c>
      <c r="D1241" s="662" t="s">
        <v>3361</v>
      </c>
      <c r="E1241" s="662" t="s">
        <v>3362</v>
      </c>
      <c r="F1241" s="662" t="s">
        <v>3363</v>
      </c>
      <c r="G1241" s="662">
        <v>34</v>
      </c>
      <c r="H1241" s="662">
        <v>40.9</v>
      </c>
      <c r="I1241" s="662">
        <v>134</v>
      </c>
      <c r="J1241" s="662">
        <v>12.4</v>
      </c>
      <c r="K1241" s="662">
        <v>10</v>
      </c>
      <c r="L1241" s="662">
        <v>10</v>
      </c>
      <c r="M1241" s="662">
        <v>1.5</v>
      </c>
      <c r="N1241" s="662" t="s">
        <v>3364</v>
      </c>
      <c r="O1241" s="662" t="s">
        <v>22</v>
      </c>
      <c r="P1241" s="662" t="s">
        <v>40</v>
      </c>
      <c r="Q1241" s="667">
        <f t="shared" si="221"/>
        <v>34.681666999999997</v>
      </c>
      <c r="R1241" s="667">
        <f t="shared" si="222"/>
        <v>134.20666700000001</v>
      </c>
      <c r="T1241" s="668" t="s">
        <v>4605</v>
      </c>
      <c r="U1241" s="668" t="s">
        <v>4605</v>
      </c>
      <c r="V1241" s="668" t="s">
        <v>4605</v>
      </c>
      <c r="W1241" s="668" t="s">
        <v>22</v>
      </c>
      <c r="X1241" s="668" t="s">
        <v>22</v>
      </c>
      <c r="Y1241" s="668" t="s">
        <v>22</v>
      </c>
      <c r="Z1241" s="668" t="s">
        <v>22</v>
      </c>
      <c r="AB1241" s="662" t="str">
        <f t="shared" si="212"/>
        <v>昭49.11.1</v>
      </c>
      <c r="AC1241" s="662" t="str">
        <f t="shared" si="213"/>
        <v>昭54.1.19</v>
      </c>
      <c r="AD1241" s="662" t="str">
        <f t="shared" si="216"/>
        <v>#</v>
      </c>
      <c r="AE1241" s="662" t="str">
        <f t="shared" si="214"/>
        <v>昭54.1.19</v>
      </c>
      <c r="AF1241" s="662" t="str">
        <f t="shared" si="217"/>
        <v>昭54.1.19</v>
      </c>
      <c r="AG1241" s="662" t="str">
        <f t="shared" si="218"/>
        <v/>
      </c>
      <c r="AH1241" s="662">
        <f t="shared" si="215"/>
        <v>8</v>
      </c>
      <c r="AI1241" s="662" t="str">
        <f t="shared" si="219"/>
        <v>66</v>
      </c>
      <c r="AJ1241" s="662" t="str">
        <f t="shared" si="220"/>
        <v>66_虫明</v>
      </c>
      <c r="AK1241" s="693" t="str">
        <f>IFERROR(VLOOKUP(AJ1241,観測点コードリスト!$L$2:$N$1665,3,FALSE),"")</f>
        <v>0668</v>
      </c>
    </row>
    <row r="1242" spans="1:37" ht="18.75" customHeight="1">
      <c r="A1242" s="662" t="s">
        <v>3290</v>
      </c>
      <c r="B1242" s="662">
        <v>66446</v>
      </c>
      <c r="C1242" s="662" t="s">
        <v>17</v>
      </c>
      <c r="D1242" s="662" t="s">
        <v>3365</v>
      </c>
      <c r="E1242" s="662" t="s">
        <v>3366</v>
      </c>
      <c r="F1242" s="662" t="s">
        <v>3367</v>
      </c>
      <c r="G1242" s="662">
        <v>34</v>
      </c>
      <c r="H1242" s="662">
        <v>35.4</v>
      </c>
      <c r="I1242" s="662">
        <v>133</v>
      </c>
      <c r="J1242" s="662">
        <v>46.1</v>
      </c>
      <c r="K1242" s="662">
        <v>3</v>
      </c>
      <c r="L1242" s="662">
        <v>10</v>
      </c>
      <c r="M1242" s="662">
        <v>1.5</v>
      </c>
      <c r="N1242" s="662" t="s">
        <v>2411</v>
      </c>
      <c r="O1242" s="662" t="s">
        <v>22</v>
      </c>
      <c r="P1242" s="662" t="s">
        <v>40</v>
      </c>
      <c r="Q1242" s="667">
        <f t="shared" si="221"/>
        <v>34.590000000000003</v>
      </c>
      <c r="R1242" s="667">
        <f t="shared" si="222"/>
        <v>133.76833300000001</v>
      </c>
      <c r="T1242" s="668" t="s">
        <v>4605</v>
      </c>
      <c r="U1242" s="668" t="s">
        <v>4605</v>
      </c>
      <c r="V1242" s="668" t="s">
        <v>4605</v>
      </c>
      <c r="W1242" s="668" t="s">
        <v>22</v>
      </c>
      <c r="X1242" s="668" t="s">
        <v>22</v>
      </c>
      <c r="Y1242" s="668" t="s">
        <v>22</v>
      </c>
      <c r="Z1242" s="668" t="s">
        <v>22</v>
      </c>
      <c r="AB1242" s="662" t="str">
        <f t="shared" si="212"/>
        <v>昭49.11.1</v>
      </c>
      <c r="AC1242" s="662" t="str">
        <f t="shared" si="213"/>
        <v>昭54.1.9</v>
      </c>
      <c r="AD1242" s="662" t="str">
        <f t="shared" si="216"/>
        <v>#</v>
      </c>
      <c r="AE1242" s="662" t="str">
        <f t="shared" si="214"/>
        <v>昭54.1.9</v>
      </c>
      <c r="AF1242" s="662" t="str">
        <f t="shared" si="217"/>
        <v>昭54.1.9</v>
      </c>
      <c r="AG1242" s="662" t="str">
        <f t="shared" si="218"/>
        <v/>
      </c>
      <c r="AH1242" s="662">
        <f t="shared" si="215"/>
        <v>7</v>
      </c>
      <c r="AI1242" s="662" t="str">
        <f t="shared" si="219"/>
        <v>66</v>
      </c>
      <c r="AJ1242" s="662" t="str">
        <f t="shared" si="220"/>
        <v>66_倉敷</v>
      </c>
      <c r="AK1242" s="693" t="str">
        <f>IFERROR(VLOOKUP(AJ1242,観測点コードリスト!$L$2:$N$1665,3,FALSE),"")</f>
        <v>0669</v>
      </c>
    </row>
    <row r="1243" spans="1:37">
      <c r="A1243" s="662" t="s">
        <v>3290</v>
      </c>
      <c r="B1243" s="662">
        <v>66481</v>
      </c>
      <c r="C1243" s="662" t="s">
        <v>17</v>
      </c>
      <c r="D1243" s="662" t="s">
        <v>3368</v>
      </c>
      <c r="E1243" s="662" t="s">
        <v>3369</v>
      </c>
      <c r="F1243" s="662" t="s">
        <v>3370</v>
      </c>
      <c r="G1243" s="662">
        <v>34</v>
      </c>
      <c r="H1243" s="662">
        <v>30.1</v>
      </c>
      <c r="I1243" s="662">
        <v>133</v>
      </c>
      <c r="J1243" s="662">
        <v>29.7</v>
      </c>
      <c r="K1243" s="662">
        <v>0</v>
      </c>
      <c r="L1243" s="662">
        <v>6.5</v>
      </c>
      <c r="M1243" s="662">
        <v>1.5</v>
      </c>
      <c r="N1243" s="662" t="s">
        <v>2439</v>
      </c>
      <c r="O1243" s="662" t="s">
        <v>22</v>
      </c>
      <c r="P1243" s="662" t="s">
        <v>40</v>
      </c>
      <c r="Q1243" s="667">
        <f t="shared" si="221"/>
        <v>34.501666999999998</v>
      </c>
      <c r="R1243" s="667">
        <f t="shared" si="222"/>
        <v>133.495</v>
      </c>
      <c r="T1243" s="668" t="s">
        <v>4605</v>
      </c>
      <c r="U1243" s="668" t="s">
        <v>4605</v>
      </c>
      <c r="V1243" s="668" t="s">
        <v>4605</v>
      </c>
      <c r="W1243" s="668" t="s">
        <v>22</v>
      </c>
      <c r="X1243" s="668" t="s">
        <v>22</v>
      </c>
      <c r="Y1243" s="668" t="s">
        <v>22</v>
      </c>
      <c r="Z1243" s="668" t="s">
        <v>22</v>
      </c>
      <c r="AB1243" s="662" t="str">
        <f t="shared" si="212"/>
        <v>昭54.1.10</v>
      </c>
      <c r="AC1243" s="662" t="str">
        <f t="shared" si="213"/>
        <v>昭54.1.10</v>
      </c>
      <c r="AD1243" s="662" t="str">
        <f t="shared" si="216"/>
        <v>昭</v>
      </c>
      <c r="AE1243" s="662" t="str">
        <f t="shared" si="214"/>
        <v>昭54.1.10</v>
      </c>
      <c r="AF1243" s="662" t="str">
        <f t="shared" si="217"/>
        <v>昭54.1.10</v>
      </c>
      <c r="AG1243" s="662" t="str">
        <f t="shared" si="218"/>
        <v/>
      </c>
      <c r="AH1243" s="662">
        <f t="shared" si="215"/>
        <v>8</v>
      </c>
      <c r="AI1243" s="662" t="str">
        <f t="shared" si="219"/>
        <v>66</v>
      </c>
      <c r="AJ1243" s="662" t="str">
        <f t="shared" si="220"/>
        <v>66_笠岡</v>
      </c>
      <c r="AK1243" s="693" t="str">
        <f>IFERROR(VLOOKUP(AJ1243,観測点コードリスト!$L$2:$N$1665,3,FALSE),"")</f>
        <v>0919</v>
      </c>
    </row>
    <row r="1244" spans="1:37" ht="18.75" customHeight="1">
      <c r="A1244" s="662" t="s">
        <v>3290</v>
      </c>
      <c r="B1244" s="662">
        <v>66501</v>
      </c>
      <c r="C1244" s="662" t="s">
        <v>17</v>
      </c>
      <c r="D1244" s="662" t="s">
        <v>3371</v>
      </c>
      <c r="E1244" s="662" t="s">
        <v>3372</v>
      </c>
      <c r="F1244" s="662" t="s">
        <v>3373</v>
      </c>
      <c r="G1244" s="662">
        <v>34</v>
      </c>
      <c r="H1244" s="662">
        <v>29.2</v>
      </c>
      <c r="I1244" s="662">
        <v>133</v>
      </c>
      <c r="J1244" s="662">
        <v>57</v>
      </c>
      <c r="K1244" s="662">
        <v>2</v>
      </c>
      <c r="L1244" s="662">
        <v>6.5</v>
      </c>
      <c r="M1244" s="662">
        <v>1.5</v>
      </c>
      <c r="N1244" s="662" t="s">
        <v>97</v>
      </c>
      <c r="O1244" s="662" t="s">
        <v>22</v>
      </c>
      <c r="P1244" s="662" t="s">
        <v>22</v>
      </c>
      <c r="Q1244" s="667">
        <f t="shared" si="221"/>
        <v>34.486666999999997</v>
      </c>
      <c r="R1244" s="667">
        <f t="shared" si="222"/>
        <v>133.94999999999999</v>
      </c>
      <c r="T1244" s="668" t="s">
        <v>4605</v>
      </c>
      <c r="U1244" s="668" t="s">
        <v>4605</v>
      </c>
      <c r="V1244" s="668" t="s">
        <v>4605</v>
      </c>
      <c r="W1244" s="668" t="s">
        <v>22</v>
      </c>
      <c r="X1244" s="668" t="s">
        <v>22</v>
      </c>
      <c r="Y1244" s="668" t="s">
        <v>22</v>
      </c>
      <c r="Z1244" s="668" t="s">
        <v>22</v>
      </c>
      <c r="AB1244" s="662" t="str">
        <f t="shared" si="212"/>
        <v>昭49.11.1</v>
      </c>
      <c r="AC1244" s="662" t="str">
        <f t="shared" si="213"/>
        <v>昭51.4.1</v>
      </c>
      <c r="AD1244" s="662" t="str">
        <f t="shared" si="216"/>
        <v>#</v>
      </c>
      <c r="AE1244" s="662" t="str">
        <f t="shared" si="214"/>
        <v>昭51.4.1</v>
      </c>
      <c r="AF1244" s="662" t="str">
        <f t="shared" si="217"/>
        <v>昭51.4.1</v>
      </c>
      <c r="AG1244" s="662" t="str">
        <f t="shared" si="218"/>
        <v/>
      </c>
      <c r="AH1244" s="662">
        <f t="shared" si="215"/>
        <v>7</v>
      </c>
      <c r="AI1244" s="662" t="str">
        <f t="shared" si="219"/>
        <v>66</v>
      </c>
      <c r="AJ1244" s="662" t="str">
        <f t="shared" si="220"/>
        <v>66_玉野</v>
      </c>
      <c r="AK1244" s="693" t="str">
        <f>IFERROR(VLOOKUP(AJ1244,観測点コードリスト!$L$2:$N$1665,3,FALSE),"")</f>
        <v>0670</v>
      </c>
    </row>
    <row r="1245" spans="1:37" hidden="1">
      <c r="A1245" s="662" t="s">
        <v>3290</v>
      </c>
      <c r="B1245" s="662">
        <v>66900</v>
      </c>
      <c r="C1245" s="662" t="s">
        <v>4609</v>
      </c>
      <c r="D1245" s="662" t="s">
        <v>3291</v>
      </c>
      <c r="E1245" s="662" t="s">
        <v>3292</v>
      </c>
      <c r="F1245" s="662" t="s">
        <v>3293</v>
      </c>
      <c r="G1245" s="662">
        <v>35</v>
      </c>
      <c r="H1245" s="662">
        <v>17.8</v>
      </c>
      <c r="I1245" s="662">
        <v>133</v>
      </c>
      <c r="J1245" s="662">
        <v>43.5</v>
      </c>
      <c r="K1245" s="662">
        <v>430</v>
      </c>
      <c r="L1245" s="662" t="s">
        <v>22</v>
      </c>
      <c r="M1245" s="662" t="s">
        <v>22</v>
      </c>
      <c r="N1245" s="662" t="s">
        <v>4731</v>
      </c>
      <c r="O1245" s="662" t="s">
        <v>4740</v>
      </c>
      <c r="P1245" s="662" t="s">
        <v>22</v>
      </c>
      <c r="Q1245" s="667">
        <f t="shared" si="221"/>
        <v>35.296666999999999</v>
      </c>
      <c r="R1245" s="667">
        <f t="shared" si="222"/>
        <v>133.72499999999999</v>
      </c>
      <c r="T1245" s="668" t="s">
        <v>22</v>
      </c>
      <c r="U1245" s="668" t="s">
        <v>22</v>
      </c>
      <c r="V1245" s="668" t="s">
        <v>22</v>
      </c>
      <c r="W1245" s="668" t="s">
        <v>22</v>
      </c>
      <c r="X1245" s="668" t="s">
        <v>4605</v>
      </c>
      <c r="Y1245" s="668" t="s">
        <v>22</v>
      </c>
      <c r="Z1245" s="668" t="s">
        <v>22</v>
      </c>
      <c r="AB1245" s="662" t="str">
        <f t="shared" si="212"/>
        <v>-</v>
      </c>
      <c r="AC1245" s="662" t="str">
        <f t="shared" si="213"/>
        <v>平2.11.1</v>
      </c>
      <c r="AD1245" s="662" t="str">
        <f t="shared" si="216"/>
        <v>平</v>
      </c>
      <c r="AE1245" s="662" t="str">
        <f t="shared" si="214"/>
        <v>平2.11.1</v>
      </c>
      <c r="AF1245" s="662" t="str">
        <f t="shared" si="217"/>
        <v>平2.11.1</v>
      </c>
      <c r="AG1245" s="662" t="str">
        <f t="shared" si="218"/>
        <v/>
      </c>
      <c r="AH1245" s="662">
        <f t="shared" si="215"/>
        <v>7</v>
      </c>
      <c r="AI1245" s="662" t="str">
        <f t="shared" si="219"/>
        <v>66</v>
      </c>
      <c r="AJ1245" s="662" t="str">
        <f t="shared" si="220"/>
        <v>66_上長田</v>
      </c>
      <c r="AK1245" s="693" t="str">
        <f>IFERROR(VLOOKUP(AJ1245,観測点コードリスト!$L$2:$N$1665,3,FALSE),"")</f>
        <v>1328</v>
      </c>
    </row>
    <row r="1246" spans="1:37" hidden="1">
      <c r="A1246" s="662" t="s">
        <v>3290</v>
      </c>
      <c r="B1246" s="662">
        <v>66910</v>
      </c>
      <c r="C1246" s="662" t="s">
        <v>4609</v>
      </c>
      <c r="D1246" s="662" t="s">
        <v>3299</v>
      </c>
      <c r="E1246" s="662" t="s">
        <v>3300</v>
      </c>
      <c r="F1246" s="662" t="s">
        <v>3301</v>
      </c>
      <c r="G1246" s="662">
        <v>35</v>
      </c>
      <c r="H1246" s="662">
        <v>6.2</v>
      </c>
      <c r="I1246" s="662">
        <v>133</v>
      </c>
      <c r="J1246" s="662">
        <v>26.1</v>
      </c>
      <c r="K1246" s="662">
        <v>525</v>
      </c>
      <c r="L1246" s="662" t="s">
        <v>22</v>
      </c>
      <c r="M1246" s="662" t="s">
        <v>22</v>
      </c>
      <c r="N1246" s="662" t="s">
        <v>4731</v>
      </c>
      <c r="O1246" s="662" t="s">
        <v>4740</v>
      </c>
      <c r="P1246" s="662" t="s">
        <v>22</v>
      </c>
      <c r="Q1246" s="667">
        <f t="shared" si="221"/>
        <v>35.103332999999999</v>
      </c>
      <c r="R1246" s="667">
        <f t="shared" si="222"/>
        <v>133.435</v>
      </c>
      <c r="T1246" s="668" t="s">
        <v>22</v>
      </c>
      <c r="U1246" s="668" t="s">
        <v>22</v>
      </c>
      <c r="V1246" s="668" t="s">
        <v>22</v>
      </c>
      <c r="W1246" s="668" t="s">
        <v>22</v>
      </c>
      <c r="X1246" s="668" t="s">
        <v>4605</v>
      </c>
      <c r="Y1246" s="668" t="s">
        <v>22</v>
      </c>
      <c r="Z1246" s="668" t="s">
        <v>22</v>
      </c>
      <c r="AB1246" s="662" t="str">
        <f t="shared" si="212"/>
        <v>-</v>
      </c>
      <c r="AC1246" s="662" t="str">
        <f t="shared" si="213"/>
        <v>平2.11.1</v>
      </c>
      <c r="AD1246" s="662" t="str">
        <f t="shared" si="216"/>
        <v>平</v>
      </c>
      <c r="AE1246" s="662" t="str">
        <f t="shared" si="214"/>
        <v>平2.11.1</v>
      </c>
      <c r="AF1246" s="662" t="str">
        <f t="shared" si="217"/>
        <v>平2.11.1</v>
      </c>
      <c r="AG1246" s="662" t="str">
        <f t="shared" si="218"/>
        <v/>
      </c>
      <c r="AH1246" s="662">
        <f t="shared" si="215"/>
        <v>7</v>
      </c>
      <c r="AI1246" s="662" t="str">
        <f t="shared" si="219"/>
        <v>66</v>
      </c>
      <c r="AJ1246" s="662" t="str">
        <f t="shared" si="220"/>
        <v>66_千屋</v>
      </c>
      <c r="AK1246" s="693" t="str">
        <f>IFERROR(VLOOKUP(AJ1246,観測点コードリスト!$L$2:$N$1665,3,FALSE),"")</f>
        <v>1330</v>
      </c>
    </row>
    <row r="1247" spans="1:37" hidden="1">
      <c r="A1247" s="662" t="s">
        <v>3290</v>
      </c>
      <c r="B1247" s="662">
        <v>66915</v>
      </c>
      <c r="C1247" s="662" t="s">
        <v>4609</v>
      </c>
      <c r="D1247" s="662" t="s">
        <v>3310</v>
      </c>
      <c r="E1247" s="662" t="s">
        <v>3311</v>
      </c>
      <c r="F1247" s="662" t="s">
        <v>3312</v>
      </c>
      <c r="G1247" s="662">
        <v>35</v>
      </c>
      <c r="H1247" s="662">
        <v>5.9</v>
      </c>
      <c r="I1247" s="662">
        <v>134</v>
      </c>
      <c r="J1247" s="662">
        <v>19.5</v>
      </c>
      <c r="K1247" s="662">
        <v>207</v>
      </c>
      <c r="L1247" s="662" t="s">
        <v>22</v>
      </c>
      <c r="M1247" s="662" t="s">
        <v>22</v>
      </c>
      <c r="N1247" s="662" t="s">
        <v>4667</v>
      </c>
      <c r="O1247" s="662" t="s">
        <v>4740</v>
      </c>
      <c r="P1247" s="662" t="s">
        <v>22</v>
      </c>
      <c r="Q1247" s="667">
        <f t="shared" si="221"/>
        <v>35.098332999999997</v>
      </c>
      <c r="R1247" s="667">
        <f t="shared" si="222"/>
        <v>134.32499999999999</v>
      </c>
      <c r="T1247" s="668" t="s">
        <v>22</v>
      </c>
      <c r="U1247" s="668" t="s">
        <v>22</v>
      </c>
      <c r="V1247" s="668" t="s">
        <v>22</v>
      </c>
      <c r="W1247" s="668" t="s">
        <v>22</v>
      </c>
      <c r="X1247" s="668" t="s">
        <v>4605</v>
      </c>
      <c r="Y1247" s="668" t="s">
        <v>22</v>
      </c>
      <c r="Z1247" s="668" t="s">
        <v>22</v>
      </c>
      <c r="AB1247" s="662" t="str">
        <f t="shared" si="212"/>
        <v>-</v>
      </c>
      <c r="AC1247" s="662" t="str">
        <f t="shared" si="213"/>
        <v>平3.12.1</v>
      </c>
      <c r="AD1247" s="662" t="str">
        <f t="shared" si="216"/>
        <v>平</v>
      </c>
      <c r="AE1247" s="662" t="str">
        <f t="shared" si="214"/>
        <v>平3.12.1</v>
      </c>
      <c r="AF1247" s="662" t="str">
        <f t="shared" si="217"/>
        <v>平3.12.1</v>
      </c>
      <c r="AG1247" s="662" t="str">
        <f t="shared" si="218"/>
        <v/>
      </c>
      <c r="AH1247" s="662">
        <f t="shared" si="215"/>
        <v>7</v>
      </c>
      <c r="AI1247" s="662" t="str">
        <f t="shared" si="219"/>
        <v>66</v>
      </c>
      <c r="AJ1247" s="662" t="str">
        <f t="shared" si="220"/>
        <v>66_今岡</v>
      </c>
      <c r="AK1247" s="693" t="str">
        <f>IFERROR(VLOOKUP(AJ1247,観測点コードリスト!$L$2:$N$1665,3,FALSE),"")</f>
        <v>0655</v>
      </c>
    </row>
    <row r="1248" spans="1:37" hidden="1">
      <c r="A1248" s="662" t="s">
        <v>3290</v>
      </c>
      <c r="B1248" s="662">
        <v>66920</v>
      </c>
      <c r="C1248" s="662" t="s">
        <v>23</v>
      </c>
      <c r="D1248" s="662" t="s">
        <v>3316</v>
      </c>
      <c r="E1248" s="662" t="s">
        <v>3317</v>
      </c>
      <c r="F1248" s="662" t="s">
        <v>3318</v>
      </c>
      <c r="G1248" s="662">
        <v>35</v>
      </c>
      <c r="H1248" s="662">
        <v>3.8</v>
      </c>
      <c r="I1248" s="662">
        <v>134</v>
      </c>
      <c r="J1248" s="662">
        <v>0.5</v>
      </c>
      <c r="K1248" s="662">
        <v>146</v>
      </c>
      <c r="L1248" s="662" t="s">
        <v>22</v>
      </c>
      <c r="M1248" s="662" t="s">
        <v>22</v>
      </c>
      <c r="N1248" s="662" t="s">
        <v>772</v>
      </c>
      <c r="O1248" s="662" t="s">
        <v>4740</v>
      </c>
      <c r="P1248" s="662" t="s">
        <v>22</v>
      </c>
      <c r="Q1248" s="667">
        <f t="shared" si="221"/>
        <v>35.063333</v>
      </c>
      <c r="R1248" s="667">
        <f t="shared" si="222"/>
        <v>134.00833299999999</v>
      </c>
      <c r="T1248" s="668" t="s">
        <v>22</v>
      </c>
      <c r="U1248" s="668" t="s">
        <v>22</v>
      </c>
      <c r="V1248" s="668" t="s">
        <v>22</v>
      </c>
      <c r="W1248" s="668" t="s">
        <v>22</v>
      </c>
      <c r="X1248" s="668" t="s">
        <v>4605</v>
      </c>
      <c r="Y1248" s="668" t="s">
        <v>22</v>
      </c>
      <c r="Z1248" s="668" t="s">
        <v>22</v>
      </c>
      <c r="AB1248" s="662" t="str">
        <f t="shared" si="212"/>
        <v>-</v>
      </c>
      <c r="AC1248" s="662" t="str">
        <f t="shared" si="213"/>
        <v>平14.3.1</v>
      </c>
      <c r="AD1248" s="662" t="str">
        <f t="shared" si="216"/>
        <v>平</v>
      </c>
      <c r="AE1248" s="662" t="str">
        <f t="shared" si="214"/>
        <v>平14.3.1</v>
      </c>
      <c r="AF1248" s="662" t="str">
        <f t="shared" si="217"/>
        <v>平14.3.1</v>
      </c>
      <c r="AG1248" s="662" t="str">
        <f t="shared" si="218"/>
        <v/>
      </c>
      <c r="AH1248" s="662">
        <f t="shared" si="215"/>
        <v>7</v>
      </c>
      <c r="AI1248" s="662" t="str">
        <f t="shared" si="219"/>
        <v>66</v>
      </c>
      <c r="AJ1248" s="662" t="str">
        <f t="shared" si="220"/>
        <v>66_津山</v>
      </c>
      <c r="AK1248" s="693" t="str">
        <f>IFERROR(VLOOKUP(AJ1248,観測点コードリスト!$L$2:$N$1665,3,FALSE),"")</f>
        <v>47756</v>
      </c>
    </row>
    <row r="1249" spans="1:37" ht="18.75" hidden="1" customHeight="1">
      <c r="A1249" s="662" t="s">
        <v>3290</v>
      </c>
      <c r="B1249" s="662">
        <v>66930</v>
      </c>
      <c r="C1249" s="662" t="s">
        <v>23</v>
      </c>
      <c r="D1249" s="662" t="s">
        <v>3290</v>
      </c>
      <c r="E1249" s="662" t="s">
        <v>3357</v>
      </c>
      <c r="F1249" s="662" t="s">
        <v>3358</v>
      </c>
      <c r="G1249" s="662">
        <v>34</v>
      </c>
      <c r="H1249" s="662">
        <v>41.1</v>
      </c>
      <c r="I1249" s="662">
        <v>133</v>
      </c>
      <c r="J1249" s="662">
        <v>55.5</v>
      </c>
      <c r="K1249" s="662">
        <v>5</v>
      </c>
      <c r="L1249" s="662" t="s">
        <v>22</v>
      </c>
      <c r="M1249" s="662" t="s">
        <v>22</v>
      </c>
      <c r="N1249" s="662" t="s">
        <v>4272</v>
      </c>
      <c r="O1249" s="662" t="s">
        <v>4740</v>
      </c>
      <c r="P1249" s="662" t="s">
        <v>22</v>
      </c>
      <c r="Q1249" s="667">
        <f t="shared" si="221"/>
        <v>34.685000000000002</v>
      </c>
      <c r="R1249" s="667">
        <f t="shared" si="222"/>
        <v>133.92500000000001</v>
      </c>
      <c r="T1249" s="668" t="s">
        <v>22</v>
      </c>
      <c r="U1249" s="668" t="s">
        <v>22</v>
      </c>
      <c r="V1249" s="668" t="s">
        <v>22</v>
      </c>
      <c r="W1249" s="668" t="s">
        <v>22</v>
      </c>
      <c r="X1249" s="668" t="s">
        <v>4605</v>
      </c>
      <c r="Y1249" s="668" t="s">
        <v>22</v>
      </c>
      <c r="Z1249" s="668" t="s">
        <v>22</v>
      </c>
      <c r="AB1249" s="662" t="str">
        <f t="shared" si="212"/>
        <v>-</v>
      </c>
      <c r="AC1249" s="662" t="str">
        <f t="shared" si="213"/>
        <v>平23.12.20</v>
      </c>
      <c r="AD1249" s="662" t="str">
        <f t="shared" si="216"/>
        <v>平</v>
      </c>
      <c r="AE1249" s="662" t="str">
        <f t="shared" si="214"/>
        <v>平23.12.20</v>
      </c>
      <c r="AF1249" s="662" t="str">
        <f t="shared" si="217"/>
        <v>平23.12.20</v>
      </c>
      <c r="AG1249" s="662" t="str">
        <f t="shared" si="218"/>
        <v/>
      </c>
      <c r="AH1249" s="662">
        <f t="shared" si="215"/>
        <v>9</v>
      </c>
      <c r="AI1249" s="662" t="str">
        <f t="shared" si="219"/>
        <v>66</v>
      </c>
      <c r="AJ1249" s="662" t="str">
        <f t="shared" si="220"/>
        <v>66_岡山</v>
      </c>
      <c r="AK1249" s="693" t="str">
        <f>IFERROR(VLOOKUP(AJ1249,観測点コードリスト!$L$2:$N$1665,3,FALSE),"")</f>
        <v>47768</v>
      </c>
    </row>
    <row r="1250" spans="1:37">
      <c r="A1250" s="662" t="s">
        <v>3374</v>
      </c>
      <c r="B1250" s="662">
        <v>67016</v>
      </c>
      <c r="C1250" s="662" t="s">
        <v>17</v>
      </c>
      <c r="D1250" s="662" t="s">
        <v>3375</v>
      </c>
      <c r="E1250" s="662" t="s">
        <v>3376</v>
      </c>
      <c r="F1250" s="662" t="s">
        <v>3377</v>
      </c>
      <c r="G1250" s="662">
        <v>35</v>
      </c>
      <c r="H1250" s="662">
        <v>2</v>
      </c>
      <c r="I1250" s="662">
        <v>132</v>
      </c>
      <c r="J1250" s="662">
        <v>54.1</v>
      </c>
      <c r="K1250" s="662">
        <v>570</v>
      </c>
      <c r="L1250" s="662">
        <v>10</v>
      </c>
      <c r="M1250" s="662">
        <v>2.8</v>
      </c>
      <c r="N1250" s="662" t="s">
        <v>3378</v>
      </c>
      <c r="O1250" s="662">
        <v>67900</v>
      </c>
      <c r="P1250" s="662" t="s">
        <v>22</v>
      </c>
      <c r="Q1250" s="667">
        <f t="shared" si="221"/>
        <v>35.033332999999999</v>
      </c>
      <c r="R1250" s="667">
        <f t="shared" si="222"/>
        <v>132.901667</v>
      </c>
      <c r="T1250" s="668" t="s">
        <v>4605</v>
      </c>
      <c r="U1250" s="668" t="s">
        <v>4605</v>
      </c>
      <c r="V1250" s="668" t="s">
        <v>4605</v>
      </c>
      <c r="W1250" s="668" t="s">
        <v>22</v>
      </c>
      <c r="X1250" s="668" t="s">
        <v>22</v>
      </c>
      <c r="Y1250" s="668" t="s">
        <v>22</v>
      </c>
      <c r="Z1250" s="668" t="s">
        <v>22</v>
      </c>
      <c r="AB1250" s="662" t="str">
        <f t="shared" si="212"/>
        <v>昭50.4.1</v>
      </c>
      <c r="AC1250" s="662" t="str">
        <f t="shared" si="213"/>
        <v>昭53.11.22</v>
      </c>
      <c r="AD1250" s="662" t="str">
        <f t="shared" si="216"/>
        <v>(</v>
      </c>
      <c r="AE1250" s="662" t="str">
        <f t="shared" si="214"/>
        <v>(昭50.4.1)昭53.11.22</v>
      </c>
      <c r="AF1250" s="662" t="str">
        <f t="shared" si="217"/>
        <v>昭50.4.1)昭53.11.22</v>
      </c>
      <c r="AG1250" s="662">
        <f t="shared" si="218"/>
        <v>8</v>
      </c>
      <c r="AH1250" s="662">
        <f t="shared" si="215"/>
        <v>17</v>
      </c>
      <c r="AI1250" s="662" t="str">
        <f t="shared" si="219"/>
        <v>67</v>
      </c>
      <c r="AJ1250" s="662" t="str">
        <f t="shared" si="220"/>
        <v>67_高野</v>
      </c>
      <c r="AK1250" s="693" t="str">
        <f>IFERROR(VLOOKUP(AJ1250,観測点コードリスト!$L$2:$N$1665,3,FALSE),"")</f>
        <v>0947</v>
      </c>
    </row>
    <row r="1251" spans="1:37" hidden="1">
      <c r="A1251" s="662" t="s">
        <v>3374</v>
      </c>
      <c r="B1251" s="662">
        <v>67026</v>
      </c>
      <c r="C1251" s="662" t="s">
        <v>72</v>
      </c>
      <c r="D1251" s="662" t="s">
        <v>3379</v>
      </c>
      <c r="E1251" s="662" t="s">
        <v>3380</v>
      </c>
      <c r="F1251" s="662" t="s">
        <v>3381</v>
      </c>
      <c r="G1251" s="662">
        <v>35</v>
      </c>
      <c r="H1251" s="662">
        <v>3.4</v>
      </c>
      <c r="I1251" s="662">
        <v>133</v>
      </c>
      <c r="J1251" s="662">
        <v>11.3</v>
      </c>
      <c r="K1251" s="662">
        <v>729</v>
      </c>
      <c r="L1251" s="662" t="s">
        <v>22</v>
      </c>
      <c r="M1251" s="662" t="s">
        <v>22</v>
      </c>
      <c r="N1251" s="662" t="s">
        <v>3382</v>
      </c>
      <c r="O1251" s="662" t="s">
        <v>22</v>
      </c>
      <c r="P1251" s="662" t="s">
        <v>22</v>
      </c>
      <c r="Q1251" s="667">
        <f t="shared" si="221"/>
        <v>35.056666999999997</v>
      </c>
      <c r="R1251" s="667">
        <f t="shared" si="222"/>
        <v>133.188333</v>
      </c>
      <c r="T1251" s="668" t="s">
        <v>4605</v>
      </c>
      <c r="U1251" s="668" t="s">
        <v>22</v>
      </c>
      <c r="V1251" s="668" t="s">
        <v>22</v>
      </c>
      <c r="W1251" s="668" t="s">
        <v>22</v>
      </c>
      <c r="X1251" s="668" t="s">
        <v>22</v>
      </c>
      <c r="Y1251" s="668" t="s">
        <v>22</v>
      </c>
      <c r="Z1251" s="668" t="s">
        <v>22</v>
      </c>
      <c r="AB1251" s="662" t="str">
        <f t="shared" si="212"/>
        <v>平17.11.29</v>
      </c>
      <c r="AC1251" s="662" t="str">
        <f t="shared" si="213"/>
        <v>平17.11.29</v>
      </c>
      <c r="AD1251" s="662" t="str">
        <f t="shared" si="216"/>
        <v>平</v>
      </c>
      <c r="AE1251" s="662" t="str">
        <f t="shared" si="214"/>
        <v>平17.11.29</v>
      </c>
      <c r="AF1251" s="662" t="str">
        <f t="shared" si="217"/>
        <v>平17.11.29</v>
      </c>
      <c r="AG1251" s="662" t="str">
        <f t="shared" si="218"/>
        <v/>
      </c>
      <c r="AH1251" s="662">
        <f t="shared" si="215"/>
        <v>9</v>
      </c>
      <c r="AI1251" s="662" t="str">
        <f t="shared" si="219"/>
        <v>67</v>
      </c>
      <c r="AJ1251" s="662" t="str">
        <f t="shared" si="220"/>
        <v>67_道後山</v>
      </c>
      <c r="AK1251" s="693" t="str">
        <f>IFERROR(VLOOKUP(AJ1251,観測点コードリスト!$L$2:$N$1665,3,FALSE),"")</f>
        <v>0671</v>
      </c>
    </row>
    <row r="1252" spans="1:37" hidden="1">
      <c r="A1252" s="662" t="s">
        <v>3374</v>
      </c>
      <c r="B1252" s="662">
        <v>67052</v>
      </c>
      <c r="C1252" s="662" t="s">
        <v>72</v>
      </c>
      <c r="D1252" s="662" t="s">
        <v>3383</v>
      </c>
      <c r="E1252" s="662" t="s">
        <v>3384</v>
      </c>
      <c r="F1252" s="662" t="s">
        <v>3385</v>
      </c>
      <c r="G1252" s="662">
        <v>34</v>
      </c>
      <c r="H1252" s="662">
        <v>55.7</v>
      </c>
      <c r="I1252" s="662">
        <v>132</v>
      </c>
      <c r="J1252" s="662">
        <v>49.8</v>
      </c>
      <c r="K1252" s="662">
        <v>304</v>
      </c>
      <c r="L1252" s="662" t="s">
        <v>22</v>
      </c>
      <c r="M1252" s="662" t="s">
        <v>22</v>
      </c>
      <c r="N1252" s="662" t="s">
        <v>2415</v>
      </c>
      <c r="O1252" s="662" t="s">
        <v>22</v>
      </c>
      <c r="P1252" s="662" t="s">
        <v>22</v>
      </c>
      <c r="Q1252" s="667">
        <f t="shared" si="221"/>
        <v>34.928333000000002</v>
      </c>
      <c r="R1252" s="667">
        <f t="shared" si="222"/>
        <v>132.83000000000001</v>
      </c>
      <c r="T1252" s="668" t="s">
        <v>4605</v>
      </c>
      <c r="U1252" s="668" t="s">
        <v>22</v>
      </c>
      <c r="V1252" s="668" t="s">
        <v>22</v>
      </c>
      <c r="W1252" s="668" t="s">
        <v>22</v>
      </c>
      <c r="X1252" s="668" t="s">
        <v>22</v>
      </c>
      <c r="Y1252" s="668" t="s">
        <v>22</v>
      </c>
      <c r="Z1252" s="668" t="s">
        <v>22</v>
      </c>
      <c r="AB1252" s="662" t="str">
        <f t="shared" si="212"/>
        <v>平17.12.5</v>
      </c>
      <c r="AC1252" s="662" t="str">
        <f t="shared" si="213"/>
        <v>平17.12.5</v>
      </c>
      <c r="AD1252" s="662" t="str">
        <f t="shared" si="216"/>
        <v>平</v>
      </c>
      <c r="AE1252" s="662" t="str">
        <f t="shared" si="214"/>
        <v>平17.12.5</v>
      </c>
      <c r="AF1252" s="662" t="str">
        <f t="shared" si="217"/>
        <v>平17.12.5</v>
      </c>
      <c r="AG1252" s="662" t="str">
        <f t="shared" si="218"/>
        <v/>
      </c>
      <c r="AH1252" s="662">
        <f t="shared" si="215"/>
        <v>8</v>
      </c>
      <c r="AI1252" s="662" t="str">
        <f t="shared" si="219"/>
        <v>67</v>
      </c>
      <c r="AJ1252" s="662" t="str">
        <f t="shared" si="220"/>
        <v>67_君田</v>
      </c>
      <c r="AK1252" s="693" t="str">
        <f>IFERROR(VLOOKUP(AJ1252,観測点コードリスト!$L$2:$N$1665,3,FALSE),"")</f>
        <v>1582</v>
      </c>
    </row>
    <row r="1253" spans="1:37">
      <c r="A1253" s="662" t="s">
        <v>3374</v>
      </c>
      <c r="B1253" s="662">
        <v>67106</v>
      </c>
      <c r="C1253" s="662" t="s">
        <v>17</v>
      </c>
      <c r="D1253" s="662" t="s">
        <v>3386</v>
      </c>
      <c r="E1253" s="662" t="s">
        <v>3387</v>
      </c>
      <c r="F1253" s="662" t="s">
        <v>3388</v>
      </c>
      <c r="G1253" s="662">
        <v>34</v>
      </c>
      <c r="H1253" s="662">
        <v>48.7</v>
      </c>
      <c r="I1253" s="662">
        <v>132</v>
      </c>
      <c r="J1253" s="662">
        <v>51</v>
      </c>
      <c r="K1253" s="662">
        <v>159</v>
      </c>
      <c r="L1253" s="662">
        <v>10</v>
      </c>
      <c r="M1253" s="662">
        <v>1.5</v>
      </c>
      <c r="N1253" s="662" t="s">
        <v>2522</v>
      </c>
      <c r="O1253" s="662" t="s">
        <v>22</v>
      </c>
      <c r="P1253" s="662" t="s">
        <v>40</v>
      </c>
      <c r="Q1253" s="667">
        <f t="shared" si="221"/>
        <v>34.811667</v>
      </c>
      <c r="R1253" s="667">
        <f t="shared" si="222"/>
        <v>132.85</v>
      </c>
      <c r="T1253" s="668" t="s">
        <v>4605</v>
      </c>
      <c r="U1253" s="668" t="s">
        <v>4605</v>
      </c>
      <c r="V1253" s="668" t="s">
        <v>4605</v>
      </c>
      <c r="W1253" s="668" t="s">
        <v>22</v>
      </c>
      <c r="X1253" s="668" t="s">
        <v>22</v>
      </c>
      <c r="Y1253" s="668" t="s">
        <v>22</v>
      </c>
      <c r="Z1253" s="668" t="s">
        <v>22</v>
      </c>
      <c r="AB1253" s="662" t="str">
        <f t="shared" si="212"/>
        <v>昭49.11.1</v>
      </c>
      <c r="AC1253" s="662" t="str">
        <f t="shared" si="213"/>
        <v>昭53.11.22</v>
      </c>
      <c r="AD1253" s="662" t="str">
        <f t="shared" si="216"/>
        <v>#</v>
      </c>
      <c r="AE1253" s="662" t="str">
        <f t="shared" si="214"/>
        <v>昭53.11.22</v>
      </c>
      <c r="AF1253" s="662" t="str">
        <f t="shared" si="217"/>
        <v>昭53.11.22</v>
      </c>
      <c r="AG1253" s="662" t="str">
        <f t="shared" si="218"/>
        <v/>
      </c>
      <c r="AH1253" s="662">
        <f t="shared" si="215"/>
        <v>9</v>
      </c>
      <c r="AI1253" s="662" t="str">
        <f t="shared" si="219"/>
        <v>67</v>
      </c>
      <c r="AJ1253" s="662" t="str">
        <f t="shared" si="220"/>
        <v>67_三次</v>
      </c>
      <c r="AK1253" s="693" t="str">
        <f>IFERROR(VLOOKUP(AJ1253,観測点コードリスト!$L$2:$N$1665,3,FALSE),"")</f>
        <v>0674</v>
      </c>
    </row>
    <row r="1254" spans="1:37" ht="18.75" customHeight="1">
      <c r="A1254" s="662" t="s">
        <v>3374</v>
      </c>
      <c r="B1254" s="662">
        <v>67116</v>
      </c>
      <c r="C1254" s="662" t="s">
        <v>17</v>
      </c>
      <c r="D1254" s="662" t="s">
        <v>3389</v>
      </c>
      <c r="E1254" s="662" t="s">
        <v>3390</v>
      </c>
      <c r="F1254" s="662" t="s">
        <v>3391</v>
      </c>
      <c r="G1254" s="662">
        <v>34</v>
      </c>
      <c r="H1254" s="662">
        <v>51.6</v>
      </c>
      <c r="I1254" s="662">
        <v>133</v>
      </c>
      <c r="J1254" s="662">
        <v>1.4</v>
      </c>
      <c r="K1254" s="662">
        <v>300</v>
      </c>
      <c r="L1254" s="662">
        <v>15.4</v>
      </c>
      <c r="M1254" s="662">
        <v>1.5</v>
      </c>
      <c r="N1254" s="662" t="s">
        <v>97</v>
      </c>
      <c r="O1254" s="662" t="s">
        <v>22</v>
      </c>
      <c r="P1254" s="662" t="s">
        <v>40</v>
      </c>
      <c r="Q1254" s="667">
        <f t="shared" si="221"/>
        <v>34.86</v>
      </c>
      <c r="R1254" s="667">
        <f t="shared" si="222"/>
        <v>133.02333300000001</v>
      </c>
      <c r="T1254" s="668" t="s">
        <v>4605</v>
      </c>
      <c r="U1254" s="668" t="s">
        <v>4605</v>
      </c>
      <c r="V1254" s="668" t="s">
        <v>4605</v>
      </c>
      <c r="W1254" s="668" t="s">
        <v>22</v>
      </c>
      <c r="X1254" s="668" t="s">
        <v>22</v>
      </c>
      <c r="Y1254" s="668" t="s">
        <v>22</v>
      </c>
      <c r="Z1254" s="668" t="s">
        <v>22</v>
      </c>
      <c r="AB1254" s="662" t="str">
        <f t="shared" si="212"/>
        <v>昭49.11.1</v>
      </c>
      <c r="AC1254" s="662" t="str">
        <f t="shared" si="213"/>
        <v>昭51.4.1</v>
      </c>
      <c r="AD1254" s="662" t="str">
        <f t="shared" si="216"/>
        <v>#</v>
      </c>
      <c r="AE1254" s="662" t="str">
        <f t="shared" si="214"/>
        <v>昭51.4.1</v>
      </c>
      <c r="AF1254" s="662" t="str">
        <f t="shared" si="217"/>
        <v>昭51.4.1</v>
      </c>
      <c r="AG1254" s="662" t="str">
        <f t="shared" si="218"/>
        <v/>
      </c>
      <c r="AH1254" s="662">
        <f t="shared" si="215"/>
        <v>7</v>
      </c>
      <c r="AI1254" s="662" t="str">
        <f t="shared" si="219"/>
        <v>67</v>
      </c>
      <c r="AJ1254" s="662" t="str">
        <f t="shared" si="220"/>
        <v>67_庄原</v>
      </c>
      <c r="AK1254" s="693" t="str">
        <f>IFERROR(VLOOKUP(AJ1254,観測点コードリスト!$L$2:$N$1665,3,FALSE),"")</f>
        <v>0675</v>
      </c>
    </row>
    <row r="1255" spans="1:37" hidden="1">
      <c r="A1255" s="662" t="s">
        <v>3374</v>
      </c>
      <c r="B1255" s="662">
        <v>67126</v>
      </c>
      <c r="C1255" s="662" t="s">
        <v>72</v>
      </c>
      <c r="D1255" s="662" t="s">
        <v>3392</v>
      </c>
      <c r="E1255" s="662" t="s">
        <v>3393</v>
      </c>
      <c r="F1255" s="662" t="s">
        <v>3394</v>
      </c>
      <c r="G1255" s="662">
        <v>34</v>
      </c>
      <c r="H1255" s="662">
        <v>53.7</v>
      </c>
      <c r="I1255" s="662">
        <v>133</v>
      </c>
      <c r="J1255" s="662">
        <v>16.600000000000001</v>
      </c>
      <c r="K1255" s="662">
        <v>310</v>
      </c>
      <c r="L1255" s="662" t="s">
        <v>22</v>
      </c>
      <c r="M1255" s="662" t="s">
        <v>22</v>
      </c>
      <c r="N1255" s="662" t="s">
        <v>3395</v>
      </c>
      <c r="O1255" s="662" t="s">
        <v>22</v>
      </c>
      <c r="P1255" s="662" t="s">
        <v>22</v>
      </c>
      <c r="Q1255" s="667">
        <f t="shared" si="221"/>
        <v>34.895000000000003</v>
      </c>
      <c r="R1255" s="667">
        <f t="shared" si="222"/>
        <v>133.276667</v>
      </c>
      <c r="T1255" s="668" t="s">
        <v>4605</v>
      </c>
      <c r="U1255" s="668" t="s">
        <v>22</v>
      </c>
      <c r="V1255" s="668" t="s">
        <v>22</v>
      </c>
      <c r="W1255" s="668" t="s">
        <v>22</v>
      </c>
      <c r="X1255" s="668" t="s">
        <v>22</v>
      </c>
      <c r="Y1255" s="668" t="s">
        <v>22</v>
      </c>
      <c r="Z1255" s="668" t="s">
        <v>22</v>
      </c>
      <c r="AB1255" s="662" t="str">
        <f t="shared" si="212"/>
        <v>昭50.4.28</v>
      </c>
      <c r="AC1255" s="662" t="str">
        <f t="shared" si="213"/>
        <v>昭50.4.28</v>
      </c>
      <c r="AD1255" s="662" t="str">
        <f t="shared" si="216"/>
        <v>昭</v>
      </c>
      <c r="AE1255" s="662" t="str">
        <f t="shared" si="214"/>
        <v>昭50.4.28</v>
      </c>
      <c r="AF1255" s="662" t="str">
        <f t="shared" si="217"/>
        <v>昭50.4.28</v>
      </c>
      <c r="AG1255" s="662" t="str">
        <f t="shared" si="218"/>
        <v/>
      </c>
      <c r="AH1255" s="662">
        <f t="shared" si="215"/>
        <v>8</v>
      </c>
      <c r="AI1255" s="662" t="str">
        <f t="shared" si="219"/>
        <v>67</v>
      </c>
      <c r="AJ1255" s="662" t="str">
        <f t="shared" si="220"/>
        <v>67_東城</v>
      </c>
      <c r="AK1255" s="693" t="str">
        <f>IFERROR(VLOOKUP(AJ1255,観測点コードリスト!$L$2:$N$1665,3,FALSE),"")</f>
        <v>0948</v>
      </c>
    </row>
    <row r="1256" spans="1:37" ht="18.75" hidden="1" customHeight="1">
      <c r="A1256" s="662" t="s">
        <v>3374</v>
      </c>
      <c r="B1256" s="662">
        <v>67136</v>
      </c>
      <c r="C1256" s="662" t="s">
        <v>72</v>
      </c>
      <c r="D1256" s="662" t="s">
        <v>2510</v>
      </c>
      <c r="E1256" s="662" t="s">
        <v>3396</v>
      </c>
      <c r="F1256" s="662" t="s">
        <v>3397</v>
      </c>
      <c r="G1256" s="662">
        <v>34</v>
      </c>
      <c r="H1256" s="662">
        <v>42.5</v>
      </c>
      <c r="I1256" s="662">
        <v>132</v>
      </c>
      <c r="J1256" s="662">
        <v>10.4</v>
      </c>
      <c r="K1256" s="662">
        <v>774</v>
      </c>
      <c r="L1256" s="662" t="s">
        <v>22</v>
      </c>
      <c r="M1256" s="662" t="s">
        <v>22</v>
      </c>
      <c r="N1256" s="662" t="s">
        <v>3398</v>
      </c>
      <c r="O1256" s="662">
        <v>67905</v>
      </c>
      <c r="P1256" s="662" t="s">
        <v>22</v>
      </c>
      <c r="Q1256" s="667">
        <f t="shared" si="221"/>
        <v>34.708333000000003</v>
      </c>
      <c r="R1256" s="667">
        <f t="shared" si="222"/>
        <v>132.17333300000001</v>
      </c>
      <c r="T1256" s="668" t="s">
        <v>4605</v>
      </c>
      <c r="U1256" s="668" t="s">
        <v>22</v>
      </c>
      <c r="V1256" s="668" t="s">
        <v>22</v>
      </c>
      <c r="W1256" s="668" t="s">
        <v>22</v>
      </c>
      <c r="X1256" s="668" t="s">
        <v>22</v>
      </c>
      <c r="Y1256" s="668" t="s">
        <v>22</v>
      </c>
      <c r="Z1256" s="668" t="s">
        <v>22</v>
      </c>
      <c r="AB1256" s="662" t="str">
        <f t="shared" si="212"/>
        <v>昭53.7.5</v>
      </c>
      <c r="AC1256" s="662" t="str">
        <f t="shared" si="213"/>
        <v>昭53.7.5</v>
      </c>
      <c r="AD1256" s="662" t="str">
        <f t="shared" si="216"/>
        <v>昭</v>
      </c>
      <c r="AE1256" s="662" t="str">
        <f t="shared" si="214"/>
        <v>昭53.7.5</v>
      </c>
      <c r="AF1256" s="662" t="str">
        <f t="shared" si="217"/>
        <v>昭53.7.5</v>
      </c>
      <c r="AG1256" s="662" t="str">
        <f t="shared" si="218"/>
        <v/>
      </c>
      <c r="AH1256" s="662">
        <f t="shared" si="215"/>
        <v>7</v>
      </c>
      <c r="AI1256" s="662" t="str">
        <f t="shared" si="219"/>
        <v>67</v>
      </c>
      <c r="AJ1256" s="662" t="str">
        <f t="shared" si="220"/>
        <v>67_八幡</v>
      </c>
      <c r="AK1256" s="693" t="str">
        <f>IFERROR(VLOOKUP(AJ1256,観測点コードリスト!$L$2:$N$1665,3,FALSE),"")</f>
        <v>1262</v>
      </c>
    </row>
    <row r="1257" spans="1:37">
      <c r="A1257" s="662" t="s">
        <v>3374</v>
      </c>
      <c r="B1257" s="662">
        <v>67151</v>
      </c>
      <c r="C1257" s="662" t="s">
        <v>17</v>
      </c>
      <c r="D1257" s="662" t="s">
        <v>3399</v>
      </c>
      <c r="E1257" s="662" t="s">
        <v>3400</v>
      </c>
      <c r="F1257" s="662" t="s">
        <v>3401</v>
      </c>
      <c r="G1257" s="662">
        <v>34</v>
      </c>
      <c r="H1257" s="662">
        <v>46.1</v>
      </c>
      <c r="I1257" s="662">
        <v>132</v>
      </c>
      <c r="J1257" s="662">
        <v>27.8</v>
      </c>
      <c r="K1257" s="662">
        <v>399</v>
      </c>
      <c r="L1257" s="662">
        <v>10</v>
      </c>
      <c r="M1257" s="662">
        <v>2</v>
      </c>
      <c r="N1257" s="662" t="s">
        <v>1747</v>
      </c>
      <c r="O1257" s="662">
        <v>67910</v>
      </c>
      <c r="P1257" s="662" t="s">
        <v>22</v>
      </c>
      <c r="Q1257" s="667">
        <f t="shared" si="221"/>
        <v>34.768332999999998</v>
      </c>
      <c r="R1257" s="667">
        <f t="shared" si="222"/>
        <v>132.46333300000001</v>
      </c>
      <c r="T1257" s="668" t="s">
        <v>4605</v>
      </c>
      <c r="U1257" s="668" t="s">
        <v>4605</v>
      </c>
      <c r="V1257" s="668" t="s">
        <v>4605</v>
      </c>
      <c r="W1257" s="668" t="s">
        <v>22</v>
      </c>
      <c r="X1257" s="668" t="s">
        <v>22</v>
      </c>
      <c r="Y1257" s="668" t="s">
        <v>22</v>
      </c>
      <c r="Z1257" s="668" t="s">
        <v>22</v>
      </c>
      <c r="AB1257" s="662" t="str">
        <f t="shared" si="212"/>
        <v>昭49.11.1</v>
      </c>
      <c r="AC1257" s="662" t="str">
        <f t="shared" si="213"/>
        <v>昭52.12.23</v>
      </c>
      <c r="AD1257" s="662" t="str">
        <f t="shared" si="216"/>
        <v>#</v>
      </c>
      <c r="AE1257" s="662" t="str">
        <f t="shared" si="214"/>
        <v>昭52.12.23</v>
      </c>
      <c r="AF1257" s="662" t="str">
        <f t="shared" si="217"/>
        <v>昭52.12.23</v>
      </c>
      <c r="AG1257" s="662" t="str">
        <f t="shared" si="218"/>
        <v/>
      </c>
      <c r="AH1257" s="662">
        <f t="shared" si="215"/>
        <v>9</v>
      </c>
      <c r="AI1257" s="662" t="str">
        <f t="shared" si="219"/>
        <v>67</v>
      </c>
      <c r="AJ1257" s="662" t="str">
        <f t="shared" si="220"/>
        <v>67_大朝</v>
      </c>
      <c r="AK1257" s="693" t="str">
        <f>IFERROR(VLOOKUP(AJ1257,観測点コードリスト!$L$2:$N$1665,3,FALSE),"")</f>
        <v>0676</v>
      </c>
    </row>
    <row r="1258" spans="1:37" hidden="1">
      <c r="A1258" s="662" t="s">
        <v>3374</v>
      </c>
      <c r="B1258" s="662">
        <v>67161</v>
      </c>
      <c r="C1258" s="662" t="s">
        <v>72</v>
      </c>
      <c r="D1258" s="662" t="s">
        <v>3402</v>
      </c>
      <c r="E1258" s="662" t="s">
        <v>3403</v>
      </c>
      <c r="F1258" s="662" t="s">
        <v>3404</v>
      </c>
      <c r="G1258" s="662">
        <v>34</v>
      </c>
      <c r="H1258" s="662">
        <v>43.3</v>
      </c>
      <c r="I1258" s="662">
        <v>132</v>
      </c>
      <c r="J1258" s="662">
        <v>39.299999999999997</v>
      </c>
      <c r="K1258" s="662">
        <v>318</v>
      </c>
      <c r="L1258" s="662" t="s">
        <v>22</v>
      </c>
      <c r="M1258" s="662" t="s">
        <v>22</v>
      </c>
      <c r="N1258" s="662" t="s">
        <v>2400</v>
      </c>
      <c r="O1258" s="662" t="s">
        <v>22</v>
      </c>
      <c r="P1258" s="662" t="s">
        <v>22</v>
      </c>
      <c r="Q1258" s="667">
        <f t="shared" si="221"/>
        <v>34.721666999999997</v>
      </c>
      <c r="R1258" s="667">
        <f t="shared" si="222"/>
        <v>132.655</v>
      </c>
      <c r="T1258" s="668" t="s">
        <v>4605</v>
      </c>
      <c r="U1258" s="668" t="s">
        <v>22</v>
      </c>
      <c r="V1258" s="668" t="s">
        <v>22</v>
      </c>
      <c r="W1258" s="668" t="s">
        <v>22</v>
      </c>
      <c r="X1258" s="668" t="s">
        <v>22</v>
      </c>
      <c r="Y1258" s="668" t="s">
        <v>22</v>
      </c>
      <c r="Z1258" s="668" t="s">
        <v>22</v>
      </c>
      <c r="AB1258" s="662" t="str">
        <f t="shared" si="212"/>
        <v>平17.12.8</v>
      </c>
      <c r="AC1258" s="662" t="str">
        <f t="shared" si="213"/>
        <v>平17.12.8</v>
      </c>
      <c r="AD1258" s="662" t="str">
        <f t="shared" si="216"/>
        <v>平</v>
      </c>
      <c r="AE1258" s="662" t="str">
        <f t="shared" si="214"/>
        <v>平17.12.8</v>
      </c>
      <c r="AF1258" s="662" t="str">
        <f t="shared" si="217"/>
        <v>平17.12.8</v>
      </c>
      <c r="AG1258" s="662" t="str">
        <f t="shared" si="218"/>
        <v/>
      </c>
      <c r="AH1258" s="662">
        <f t="shared" si="215"/>
        <v>8</v>
      </c>
      <c r="AI1258" s="662" t="str">
        <f t="shared" si="219"/>
        <v>67</v>
      </c>
      <c r="AJ1258" s="662" t="str">
        <f t="shared" si="220"/>
        <v>67_美土里</v>
      </c>
      <c r="AK1258" s="693" t="str">
        <f>IFERROR(VLOOKUP(AJ1258,観測点コードリスト!$L$2:$N$1665,3,FALSE),"")</f>
        <v>1583</v>
      </c>
    </row>
    <row r="1259" spans="1:37">
      <c r="A1259" s="662" t="s">
        <v>3374</v>
      </c>
      <c r="B1259" s="662">
        <v>67191</v>
      </c>
      <c r="C1259" s="662" t="s">
        <v>17</v>
      </c>
      <c r="D1259" s="662" t="s">
        <v>3405</v>
      </c>
      <c r="E1259" s="662" t="s">
        <v>3406</v>
      </c>
      <c r="F1259" s="662" t="s">
        <v>3407</v>
      </c>
      <c r="G1259" s="662">
        <v>34</v>
      </c>
      <c r="H1259" s="662">
        <v>45.8</v>
      </c>
      <c r="I1259" s="662">
        <v>133</v>
      </c>
      <c r="J1259" s="662">
        <v>16.7</v>
      </c>
      <c r="K1259" s="662">
        <v>510</v>
      </c>
      <c r="L1259" s="662">
        <v>10</v>
      </c>
      <c r="M1259" s="662">
        <v>1.5</v>
      </c>
      <c r="N1259" s="662" t="s">
        <v>3408</v>
      </c>
      <c r="O1259" s="662" t="s">
        <v>22</v>
      </c>
      <c r="P1259" s="662" t="s">
        <v>40</v>
      </c>
      <c r="Q1259" s="667">
        <f t="shared" si="221"/>
        <v>34.763333000000003</v>
      </c>
      <c r="R1259" s="667">
        <f t="shared" si="222"/>
        <v>133.278333</v>
      </c>
      <c r="T1259" s="668" t="s">
        <v>4605</v>
      </c>
      <c r="U1259" s="668" t="s">
        <v>4605</v>
      </c>
      <c r="V1259" s="668" t="s">
        <v>4605</v>
      </c>
      <c r="W1259" s="668" t="s">
        <v>22</v>
      </c>
      <c r="X1259" s="668" t="s">
        <v>22</v>
      </c>
      <c r="Y1259" s="668" t="s">
        <v>22</v>
      </c>
      <c r="Z1259" s="668" t="s">
        <v>22</v>
      </c>
      <c r="AB1259" s="662" t="str">
        <f t="shared" si="212"/>
        <v>昭53.12.12</v>
      </c>
      <c r="AC1259" s="662" t="str">
        <f t="shared" si="213"/>
        <v>昭53.12.12</v>
      </c>
      <c r="AD1259" s="662" t="str">
        <f t="shared" si="216"/>
        <v>昭</v>
      </c>
      <c r="AE1259" s="662" t="str">
        <f t="shared" si="214"/>
        <v>昭53.12.12</v>
      </c>
      <c r="AF1259" s="662" t="str">
        <f t="shared" si="217"/>
        <v>昭53.12.12</v>
      </c>
      <c r="AG1259" s="662" t="str">
        <f t="shared" si="218"/>
        <v/>
      </c>
      <c r="AH1259" s="662">
        <f t="shared" si="215"/>
        <v>9</v>
      </c>
      <c r="AI1259" s="662" t="str">
        <f t="shared" si="219"/>
        <v>67</v>
      </c>
      <c r="AJ1259" s="662" t="str">
        <f t="shared" si="220"/>
        <v>67_油木</v>
      </c>
      <c r="AK1259" s="693" t="str">
        <f>IFERROR(VLOOKUP(AJ1259,観測点コードリスト!$L$2:$N$1665,3,FALSE),"")</f>
        <v>1325</v>
      </c>
    </row>
    <row r="1260" spans="1:37" hidden="1">
      <c r="A1260" s="662" t="s">
        <v>3374</v>
      </c>
      <c r="B1260" s="662">
        <v>67211</v>
      </c>
      <c r="C1260" s="662" t="s">
        <v>72</v>
      </c>
      <c r="D1260" s="662" t="s">
        <v>3409</v>
      </c>
      <c r="E1260" s="662" t="s">
        <v>3410</v>
      </c>
      <c r="F1260" s="662" t="s">
        <v>3411</v>
      </c>
      <c r="G1260" s="662">
        <v>34</v>
      </c>
      <c r="H1260" s="662">
        <v>41.9</v>
      </c>
      <c r="I1260" s="662">
        <v>132</v>
      </c>
      <c r="J1260" s="662">
        <v>18.7</v>
      </c>
      <c r="K1260" s="662">
        <v>525</v>
      </c>
      <c r="L1260" s="662" t="s">
        <v>22</v>
      </c>
      <c r="M1260" s="662" t="s">
        <v>22</v>
      </c>
      <c r="N1260" s="662" t="s">
        <v>3412</v>
      </c>
      <c r="O1260" s="662" t="s">
        <v>22</v>
      </c>
      <c r="P1260" s="662" t="s">
        <v>22</v>
      </c>
      <c r="Q1260" s="667">
        <f t="shared" si="221"/>
        <v>34.698332999999998</v>
      </c>
      <c r="R1260" s="667">
        <f t="shared" si="222"/>
        <v>132.311667</v>
      </c>
      <c r="T1260" s="668" t="s">
        <v>4605</v>
      </c>
      <c r="U1260" s="668" t="s">
        <v>22</v>
      </c>
      <c r="V1260" s="668" t="s">
        <v>22</v>
      </c>
      <c r="W1260" s="668" t="s">
        <v>22</v>
      </c>
      <c r="X1260" s="668" t="s">
        <v>22</v>
      </c>
      <c r="Y1260" s="668" t="s">
        <v>22</v>
      </c>
      <c r="Z1260" s="668" t="s">
        <v>22</v>
      </c>
      <c r="AB1260" s="662" t="str">
        <f t="shared" si="212"/>
        <v>昭53.6.7</v>
      </c>
      <c r="AC1260" s="662" t="str">
        <f t="shared" si="213"/>
        <v>昭53.6.7</v>
      </c>
      <c r="AD1260" s="662" t="str">
        <f t="shared" si="216"/>
        <v>昭</v>
      </c>
      <c r="AE1260" s="662" t="str">
        <f t="shared" si="214"/>
        <v>昭53.6.7</v>
      </c>
      <c r="AF1260" s="662" t="str">
        <f t="shared" si="217"/>
        <v>昭53.6.7</v>
      </c>
      <c r="AG1260" s="662" t="str">
        <f t="shared" si="218"/>
        <v/>
      </c>
      <c r="AH1260" s="662">
        <f t="shared" si="215"/>
        <v>7</v>
      </c>
      <c r="AI1260" s="662" t="str">
        <f t="shared" si="219"/>
        <v>67</v>
      </c>
      <c r="AJ1260" s="662" t="str">
        <f t="shared" si="220"/>
        <v>67_王泊</v>
      </c>
      <c r="AK1260" s="693" t="str">
        <f>IFERROR(VLOOKUP(AJ1260,観測点コードリスト!$L$2:$N$1665,3,FALSE),"")</f>
        <v>1257</v>
      </c>
    </row>
    <row r="1261" spans="1:37">
      <c r="A1261" s="662" t="s">
        <v>3374</v>
      </c>
      <c r="B1261" s="662">
        <v>67212</v>
      </c>
      <c r="C1261" s="662" t="s">
        <v>17</v>
      </c>
      <c r="D1261" s="662" t="s">
        <v>3413</v>
      </c>
      <c r="E1261" s="662" t="s">
        <v>3414</v>
      </c>
      <c r="F1261" s="662" t="s">
        <v>3415</v>
      </c>
      <c r="G1261" s="662">
        <v>34</v>
      </c>
      <c r="H1261" s="662">
        <v>36.6</v>
      </c>
      <c r="I1261" s="662">
        <v>132</v>
      </c>
      <c r="J1261" s="662">
        <v>19.2</v>
      </c>
      <c r="K1261" s="662">
        <v>210</v>
      </c>
      <c r="L1261" s="662">
        <v>10</v>
      </c>
      <c r="M1261" s="662">
        <v>1.5</v>
      </c>
      <c r="N1261" s="662" t="s">
        <v>2667</v>
      </c>
      <c r="O1261" s="662" t="s">
        <v>22</v>
      </c>
      <c r="P1261" s="662" t="s">
        <v>22</v>
      </c>
      <c r="Q1261" s="667">
        <f t="shared" si="221"/>
        <v>34.61</v>
      </c>
      <c r="R1261" s="667">
        <f t="shared" si="222"/>
        <v>132.32</v>
      </c>
      <c r="T1261" s="668" t="s">
        <v>4605</v>
      </c>
      <c r="U1261" s="668" t="s">
        <v>4605</v>
      </c>
      <c r="V1261" s="668" t="s">
        <v>4605</v>
      </c>
      <c r="W1261" s="668" t="s">
        <v>22</v>
      </c>
      <c r="X1261" s="668" t="s">
        <v>22</v>
      </c>
      <c r="Y1261" s="668" t="s">
        <v>22</v>
      </c>
      <c r="Z1261" s="668" t="s">
        <v>22</v>
      </c>
      <c r="AB1261" s="662" t="str">
        <f t="shared" si="212"/>
        <v>昭49.11.1</v>
      </c>
      <c r="AC1261" s="662" t="str">
        <f t="shared" si="213"/>
        <v>昭53.11.24</v>
      </c>
      <c r="AD1261" s="662" t="str">
        <f t="shared" si="216"/>
        <v>#</v>
      </c>
      <c r="AE1261" s="662" t="str">
        <f t="shared" si="214"/>
        <v>昭53.11.24</v>
      </c>
      <c r="AF1261" s="662" t="str">
        <f t="shared" si="217"/>
        <v>昭53.11.24</v>
      </c>
      <c r="AG1261" s="662" t="str">
        <f t="shared" si="218"/>
        <v/>
      </c>
      <c r="AH1261" s="662">
        <f t="shared" si="215"/>
        <v>9</v>
      </c>
      <c r="AI1261" s="662" t="str">
        <f t="shared" si="219"/>
        <v>67</v>
      </c>
      <c r="AJ1261" s="662" t="str">
        <f t="shared" si="220"/>
        <v>67_加計</v>
      </c>
      <c r="AK1261" s="693" t="str">
        <f>IFERROR(VLOOKUP(AJ1261,観測点コードリスト!$L$2:$N$1665,3,FALSE),"")</f>
        <v>0677</v>
      </c>
    </row>
    <row r="1262" spans="1:37" hidden="1">
      <c r="A1262" s="662" t="s">
        <v>3374</v>
      </c>
      <c r="B1262" s="662">
        <v>67217</v>
      </c>
      <c r="C1262" s="662" t="s">
        <v>72</v>
      </c>
      <c r="D1262" s="662" t="s">
        <v>3416</v>
      </c>
      <c r="E1262" s="662" t="s">
        <v>3417</v>
      </c>
      <c r="F1262" s="662" t="s">
        <v>3418</v>
      </c>
      <c r="G1262" s="662">
        <v>34</v>
      </c>
      <c r="H1262" s="662">
        <v>38.799999999999997</v>
      </c>
      <c r="I1262" s="662">
        <v>132</v>
      </c>
      <c r="J1262" s="662">
        <v>26.6</v>
      </c>
      <c r="K1262" s="662">
        <v>400</v>
      </c>
      <c r="L1262" s="662" t="s">
        <v>22</v>
      </c>
      <c r="M1262" s="662" t="s">
        <v>22</v>
      </c>
      <c r="N1262" s="662" t="s">
        <v>2447</v>
      </c>
      <c r="O1262" s="662" t="s">
        <v>22</v>
      </c>
      <c r="P1262" s="662" t="s">
        <v>22</v>
      </c>
      <c r="Q1262" s="667">
        <f t="shared" si="221"/>
        <v>34.646667000000001</v>
      </c>
      <c r="R1262" s="667">
        <f t="shared" si="222"/>
        <v>132.443333</v>
      </c>
      <c r="T1262" s="668" t="s">
        <v>4605</v>
      </c>
      <c r="U1262" s="668" t="s">
        <v>22</v>
      </c>
      <c r="V1262" s="668" t="s">
        <v>22</v>
      </c>
      <c r="W1262" s="668" t="s">
        <v>22</v>
      </c>
      <c r="X1262" s="668" t="s">
        <v>22</v>
      </c>
      <c r="Y1262" s="668" t="s">
        <v>22</v>
      </c>
      <c r="Z1262" s="668" t="s">
        <v>22</v>
      </c>
      <c r="AB1262" s="662" t="str">
        <f t="shared" si="212"/>
        <v>平17.12.6</v>
      </c>
      <c r="AC1262" s="662" t="str">
        <f t="shared" si="213"/>
        <v>平17.12.6</v>
      </c>
      <c r="AD1262" s="662" t="str">
        <f t="shared" si="216"/>
        <v>平</v>
      </c>
      <c r="AE1262" s="662" t="str">
        <f t="shared" si="214"/>
        <v>平17.12.6</v>
      </c>
      <c r="AF1262" s="662" t="str">
        <f t="shared" si="217"/>
        <v>平17.12.6</v>
      </c>
      <c r="AG1262" s="662" t="str">
        <f t="shared" si="218"/>
        <v/>
      </c>
      <c r="AH1262" s="662">
        <f t="shared" si="215"/>
        <v>8</v>
      </c>
      <c r="AI1262" s="662" t="str">
        <f t="shared" si="219"/>
        <v>67</v>
      </c>
      <c r="AJ1262" s="662" t="str">
        <f t="shared" si="220"/>
        <v>67_都志見</v>
      </c>
      <c r="AK1262" s="693" t="str">
        <f>IFERROR(VLOOKUP(AJ1262,観測点コードリスト!$L$2:$N$1665,3,FALSE),"")</f>
        <v>1579</v>
      </c>
    </row>
    <row r="1263" spans="1:37" hidden="1">
      <c r="A1263" s="662" t="s">
        <v>3374</v>
      </c>
      <c r="B1263" s="662">
        <v>67231</v>
      </c>
      <c r="C1263" s="662" t="s">
        <v>72</v>
      </c>
      <c r="D1263" s="662" t="s">
        <v>3419</v>
      </c>
      <c r="E1263" s="662" t="s">
        <v>3420</v>
      </c>
      <c r="F1263" s="662" t="s">
        <v>3421</v>
      </c>
      <c r="G1263" s="662">
        <v>34</v>
      </c>
      <c r="H1263" s="662">
        <v>41.7</v>
      </c>
      <c r="I1263" s="662">
        <v>132</v>
      </c>
      <c r="J1263" s="662">
        <v>45.6</v>
      </c>
      <c r="K1263" s="662">
        <v>185</v>
      </c>
      <c r="L1263" s="662" t="s">
        <v>22</v>
      </c>
      <c r="M1263" s="662" t="s">
        <v>22</v>
      </c>
      <c r="N1263" s="662" t="s">
        <v>3395</v>
      </c>
      <c r="O1263" s="662" t="s">
        <v>22</v>
      </c>
      <c r="P1263" s="662" t="s">
        <v>22</v>
      </c>
      <c r="Q1263" s="667">
        <f t="shared" si="221"/>
        <v>34.695</v>
      </c>
      <c r="R1263" s="667">
        <f t="shared" si="222"/>
        <v>132.76</v>
      </c>
      <c r="T1263" s="668" t="s">
        <v>4605</v>
      </c>
      <c r="U1263" s="668" t="s">
        <v>22</v>
      </c>
      <c r="V1263" s="668" t="s">
        <v>22</v>
      </c>
      <c r="W1263" s="668" t="s">
        <v>22</v>
      </c>
      <c r="X1263" s="668" t="s">
        <v>22</v>
      </c>
      <c r="Y1263" s="668" t="s">
        <v>22</v>
      </c>
      <c r="Z1263" s="668" t="s">
        <v>22</v>
      </c>
      <c r="AB1263" s="662" t="str">
        <f t="shared" si="212"/>
        <v>昭50.4.28</v>
      </c>
      <c r="AC1263" s="662" t="str">
        <f t="shared" si="213"/>
        <v>昭50.4.28</v>
      </c>
      <c r="AD1263" s="662" t="str">
        <f t="shared" si="216"/>
        <v>昭</v>
      </c>
      <c r="AE1263" s="662" t="str">
        <f t="shared" si="214"/>
        <v>昭50.4.28</v>
      </c>
      <c r="AF1263" s="662" t="str">
        <f t="shared" si="217"/>
        <v>昭50.4.28</v>
      </c>
      <c r="AG1263" s="662" t="str">
        <f t="shared" si="218"/>
        <v/>
      </c>
      <c r="AH1263" s="662">
        <f t="shared" si="215"/>
        <v>8</v>
      </c>
      <c r="AI1263" s="662" t="str">
        <f t="shared" si="219"/>
        <v>67</v>
      </c>
      <c r="AJ1263" s="662" t="str">
        <f t="shared" si="220"/>
        <v>67_甲田</v>
      </c>
      <c r="AK1263" s="693" t="str">
        <f>IFERROR(VLOOKUP(AJ1263,観測点コードリスト!$L$2:$N$1665,3,FALSE),"")</f>
        <v>0949</v>
      </c>
    </row>
    <row r="1264" spans="1:37" hidden="1">
      <c r="A1264" s="662" t="s">
        <v>3374</v>
      </c>
      <c r="B1264" s="662">
        <v>67251</v>
      </c>
      <c r="C1264" s="662" t="s">
        <v>72</v>
      </c>
      <c r="D1264" s="662" t="s">
        <v>3422</v>
      </c>
      <c r="E1264" s="662" t="s">
        <v>3423</v>
      </c>
      <c r="F1264" s="662" t="s">
        <v>3424</v>
      </c>
      <c r="G1264" s="662">
        <v>34</v>
      </c>
      <c r="H1264" s="662">
        <v>41.6</v>
      </c>
      <c r="I1264" s="662">
        <v>133</v>
      </c>
      <c r="J1264" s="662">
        <v>7</v>
      </c>
      <c r="K1264" s="662">
        <v>384</v>
      </c>
      <c r="L1264" s="662" t="s">
        <v>22</v>
      </c>
      <c r="M1264" s="662" t="s">
        <v>22</v>
      </c>
      <c r="N1264" s="662" t="s">
        <v>266</v>
      </c>
      <c r="O1264" s="662" t="s">
        <v>22</v>
      </c>
      <c r="P1264" s="662" t="s">
        <v>22</v>
      </c>
      <c r="Q1264" s="667">
        <f t="shared" si="221"/>
        <v>34.693333000000003</v>
      </c>
      <c r="R1264" s="667">
        <f t="shared" si="222"/>
        <v>133.11666700000001</v>
      </c>
      <c r="T1264" s="668" t="s">
        <v>4605</v>
      </c>
      <c r="U1264" s="668" t="s">
        <v>22</v>
      </c>
      <c r="V1264" s="668" t="s">
        <v>22</v>
      </c>
      <c r="W1264" s="668" t="s">
        <v>22</v>
      </c>
      <c r="X1264" s="668" t="s">
        <v>22</v>
      </c>
      <c r="Y1264" s="668" t="s">
        <v>22</v>
      </c>
      <c r="Z1264" s="668" t="s">
        <v>22</v>
      </c>
      <c r="AB1264" s="662" t="str">
        <f t="shared" si="212"/>
        <v>昭49.11.1</v>
      </c>
      <c r="AC1264" s="662" t="str">
        <f t="shared" si="213"/>
        <v>-</v>
      </c>
      <c r="AD1264" s="662" t="str">
        <f t="shared" si="216"/>
        <v>#</v>
      </c>
      <c r="AE1264" s="662" t="str">
        <f t="shared" si="214"/>
        <v/>
      </c>
      <c r="AF1264" s="662" t="str">
        <f t="shared" si="217"/>
        <v/>
      </c>
      <c r="AG1264" s="662" t="str">
        <f t="shared" si="218"/>
        <v/>
      </c>
      <c r="AH1264" s="662">
        <f t="shared" si="215"/>
        <v>0</v>
      </c>
      <c r="AI1264" s="662" t="str">
        <f t="shared" si="219"/>
        <v>67</v>
      </c>
      <c r="AJ1264" s="662" t="str">
        <f t="shared" si="220"/>
        <v>67_上下</v>
      </c>
      <c r="AK1264" s="693" t="str">
        <f>IFERROR(VLOOKUP(AJ1264,観測点コードリスト!$L$2:$N$1665,3,FALSE),"")</f>
        <v>0679</v>
      </c>
    </row>
    <row r="1265" spans="1:37" ht="18.75" hidden="1" customHeight="1">
      <c r="A1265" s="662" t="s">
        <v>3374</v>
      </c>
      <c r="B1265" s="662">
        <v>67271</v>
      </c>
      <c r="C1265" s="662" t="s">
        <v>72</v>
      </c>
      <c r="D1265" s="662" t="s">
        <v>3425</v>
      </c>
      <c r="E1265" s="662" t="s">
        <v>3426</v>
      </c>
      <c r="F1265" s="662" t="s">
        <v>3427</v>
      </c>
      <c r="G1265" s="662">
        <v>34</v>
      </c>
      <c r="H1265" s="662">
        <v>35.799999999999997</v>
      </c>
      <c r="I1265" s="662">
        <v>132</v>
      </c>
      <c r="J1265" s="662">
        <v>10.6</v>
      </c>
      <c r="K1265" s="662">
        <v>987</v>
      </c>
      <c r="L1265" s="662" t="s">
        <v>22</v>
      </c>
      <c r="M1265" s="662" t="s">
        <v>22</v>
      </c>
      <c r="N1265" s="662" t="s">
        <v>266</v>
      </c>
      <c r="O1265" s="662" t="s">
        <v>22</v>
      </c>
      <c r="P1265" s="662" t="s">
        <v>22</v>
      </c>
      <c r="Q1265" s="667">
        <f t="shared" si="221"/>
        <v>34.596666999999997</v>
      </c>
      <c r="R1265" s="667">
        <f t="shared" si="222"/>
        <v>132.17666700000001</v>
      </c>
      <c r="T1265" s="668" t="s">
        <v>4605</v>
      </c>
      <c r="U1265" s="668" t="s">
        <v>22</v>
      </c>
      <c r="V1265" s="668" t="s">
        <v>22</v>
      </c>
      <c r="W1265" s="668" t="s">
        <v>22</v>
      </c>
      <c r="X1265" s="668" t="s">
        <v>22</v>
      </c>
      <c r="Y1265" s="668" t="s">
        <v>22</v>
      </c>
      <c r="Z1265" s="668" t="s">
        <v>22</v>
      </c>
      <c r="AB1265" s="662" t="str">
        <f t="shared" si="212"/>
        <v>昭49.11.1</v>
      </c>
      <c r="AC1265" s="662" t="str">
        <f t="shared" si="213"/>
        <v>-</v>
      </c>
      <c r="AD1265" s="662" t="str">
        <f t="shared" si="216"/>
        <v>#</v>
      </c>
      <c r="AE1265" s="662" t="str">
        <f t="shared" si="214"/>
        <v/>
      </c>
      <c r="AF1265" s="662" t="str">
        <f t="shared" si="217"/>
        <v/>
      </c>
      <c r="AG1265" s="662" t="str">
        <f t="shared" si="218"/>
        <v/>
      </c>
      <c r="AH1265" s="662">
        <f t="shared" si="215"/>
        <v>0</v>
      </c>
      <c r="AI1265" s="662" t="str">
        <f t="shared" si="219"/>
        <v>67</v>
      </c>
      <c r="AJ1265" s="662" t="str">
        <f t="shared" si="220"/>
        <v>67_内黒山</v>
      </c>
      <c r="AK1265" s="693" t="str">
        <f>IFERROR(VLOOKUP(AJ1265,観測点コードリスト!$L$2:$N$1665,3,FALSE),"")</f>
        <v>0680</v>
      </c>
    </row>
    <row r="1266" spans="1:37">
      <c r="A1266" s="662" t="s">
        <v>3374</v>
      </c>
      <c r="B1266" s="662">
        <v>67292</v>
      </c>
      <c r="C1266" s="662" t="s">
        <v>17</v>
      </c>
      <c r="D1266" s="662" t="s">
        <v>3428</v>
      </c>
      <c r="E1266" s="662" t="s">
        <v>3429</v>
      </c>
      <c r="F1266" s="662" t="s">
        <v>3430</v>
      </c>
      <c r="G1266" s="662">
        <v>34</v>
      </c>
      <c r="H1266" s="662">
        <v>32.700000000000003</v>
      </c>
      <c r="I1266" s="662">
        <v>132</v>
      </c>
      <c r="J1266" s="662">
        <v>31.8</v>
      </c>
      <c r="K1266" s="662">
        <v>70</v>
      </c>
      <c r="L1266" s="662">
        <v>6.4</v>
      </c>
      <c r="M1266" s="662">
        <v>1.5</v>
      </c>
      <c r="N1266" s="662" t="s">
        <v>3431</v>
      </c>
      <c r="O1266" s="662" t="s">
        <v>22</v>
      </c>
      <c r="P1266" s="662" t="s">
        <v>40</v>
      </c>
      <c r="Q1266" s="667">
        <f t="shared" si="221"/>
        <v>34.545000000000002</v>
      </c>
      <c r="R1266" s="667">
        <f t="shared" si="222"/>
        <v>132.53</v>
      </c>
      <c r="T1266" s="668" t="s">
        <v>4605</v>
      </c>
      <c r="U1266" s="668" t="s">
        <v>4605</v>
      </c>
      <c r="V1266" s="668" t="s">
        <v>4605</v>
      </c>
      <c r="W1266" s="668" t="s">
        <v>22</v>
      </c>
      <c r="X1266" s="668" t="s">
        <v>22</v>
      </c>
      <c r="Y1266" s="668" t="s">
        <v>22</v>
      </c>
      <c r="Z1266" s="668" t="s">
        <v>22</v>
      </c>
      <c r="AB1266" s="662" t="str">
        <f t="shared" si="212"/>
        <v>平13.12.20</v>
      </c>
      <c r="AC1266" s="662" t="str">
        <f t="shared" si="213"/>
        <v>平13.12.20</v>
      </c>
      <c r="AD1266" s="662" t="str">
        <f t="shared" si="216"/>
        <v>平</v>
      </c>
      <c r="AE1266" s="662" t="str">
        <f t="shared" si="214"/>
        <v>平13.12.20</v>
      </c>
      <c r="AF1266" s="662" t="str">
        <f t="shared" si="217"/>
        <v>平13.12.20</v>
      </c>
      <c r="AG1266" s="662" t="str">
        <f t="shared" si="218"/>
        <v/>
      </c>
      <c r="AH1266" s="662">
        <f t="shared" si="215"/>
        <v>9</v>
      </c>
      <c r="AI1266" s="662" t="str">
        <f t="shared" si="219"/>
        <v>67</v>
      </c>
      <c r="AJ1266" s="662" t="str">
        <f t="shared" si="220"/>
        <v>67_三入</v>
      </c>
      <c r="AK1266" s="693" t="str">
        <f>IFERROR(VLOOKUP(AJ1266,観測点コードリスト!$L$2:$N$1665,3,FALSE),"")</f>
        <v>0950</v>
      </c>
    </row>
    <row r="1267" spans="1:37" hidden="1">
      <c r="A1267" s="662" t="s">
        <v>3374</v>
      </c>
      <c r="B1267" s="662">
        <v>67306</v>
      </c>
      <c r="C1267" s="662" t="s">
        <v>72</v>
      </c>
      <c r="D1267" s="662" t="s">
        <v>3432</v>
      </c>
      <c r="E1267" s="662" t="s">
        <v>3433</v>
      </c>
      <c r="F1267" s="662" t="s">
        <v>3434</v>
      </c>
      <c r="G1267" s="662">
        <v>34</v>
      </c>
      <c r="H1267" s="662">
        <v>34</v>
      </c>
      <c r="I1267" s="662">
        <v>132</v>
      </c>
      <c r="J1267" s="662">
        <v>50.3</v>
      </c>
      <c r="K1267" s="662">
        <v>363</v>
      </c>
      <c r="L1267" s="662" t="s">
        <v>22</v>
      </c>
      <c r="M1267" s="662" t="s">
        <v>22</v>
      </c>
      <c r="N1267" s="662" t="s">
        <v>3435</v>
      </c>
      <c r="O1267" s="662" t="s">
        <v>22</v>
      </c>
      <c r="P1267" s="662" t="s">
        <v>22</v>
      </c>
      <c r="Q1267" s="667">
        <f t="shared" si="221"/>
        <v>34.566667000000002</v>
      </c>
      <c r="R1267" s="667">
        <f t="shared" si="222"/>
        <v>132.83833300000001</v>
      </c>
      <c r="T1267" s="668" t="s">
        <v>4605</v>
      </c>
      <c r="U1267" s="668" t="s">
        <v>22</v>
      </c>
      <c r="V1267" s="668" t="s">
        <v>22</v>
      </c>
      <c r="W1267" s="668" t="s">
        <v>22</v>
      </c>
      <c r="X1267" s="668" t="s">
        <v>22</v>
      </c>
      <c r="Y1267" s="668" t="s">
        <v>22</v>
      </c>
      <c r="Z1267" s="668" t="s">
        <v>22</v>
      </c>
      <c r="AB1267" s="662" t="str">
        <f t="shared" si="212"/>
        <v>平22.1.28</v>
      </c>
      <c r="AC1267" s="662" t="str">
        <f t="shared" si="213"/>
        <v>平22.1.28</v>
      </c>
      <c r="AD1267" s="662" t="str">
        <f t="shared" si="216"/>
        <v>平</v>
      </c>
      <c r="AE1267" s="662" t="str">
        <f t="shared" si="214"/>
        <v>平22.1.28</v>
      </c>
      <c r="AF1267" s="662" t="str">
        <f t="shared" si="217"/>
        <v>平22.1.28</v>
      </c>
      <c r="AG1267" s="662" t="str">
        <f t="shared" si="218"/>
        <v/>
      </c>
      <c r="AH1267" s="662">
        <f t="shared" si="215"/>
        <v>8</v>
      </c>
      <c r="AI1267" s="662" t="str">
        <f t="shared" si="219"/>
        <v>67</v>
      </c>
      <c r="AJ1267" s="662" t="str">
        <f t="shared" si="220"/>
        <v>67_安宿</v>
      </c>
      <c r="AK1267" s="693" t="str">
        <f>IFERROR(VLOOKUP(AJ1267,観測点コードリスト!$L$2:$N$1665,3,FALSE),"")</f>
        <v>1603</v>
      </c>
    </row>
    <row r="1268" spans="1:37">
      <c r="A1268" s="662" t="s">
        <v>3374</v>
      </c>
      <c r="B1268" s="662">
        <v>67316</v>
      </c>
      <c r="C1268" s="662" t="s">
        <v>17</v>
      </c>
      <c r="D1268" s="662" t="s">
        <v>3436</v>
      </c>
      <c r="E1268" s="662" t="s">
        <v>3437</v>
      </c>
      <c r="F1268" s="662" t="s">
        <v>3438</v>
      </c>
      <c r="G1268" s="662">
        <v>34</v>
      </c>
      <c r="H1268" s="662">
        <v>35</v>
      </c>
      <c r="I1268" s="662">
        <v>133</v>
      </c>
      <c r="J1268" s="662">
        <v>3</v>
      </c>
      <c r="K1268" s="662">
        <v>350</v>
      </c>
      <c r="L1268" s="662">
        <v>8</v>
      </c>
      <c r="M1268" s="662">
        <v>1.5</v>
      </c>
      <c r="N1268" s="662" t="s">
        <v>3439</v>
      </c>
      <c r="O1268" s="662" t="s">
        <v>22</v>
      </c>
      <c r="P1268" s="662" t="s">
        <v>40</v>
      </c>
      <c r="Q1268" s="667">
        <f t="shared" si="221"/>
        <v>34.583333000000003</v>
      </c>
      <c r="R1268" s="667">
        <f t="shared" si="222"/>
        <v>133.05000000000001</v>
      </c>
      <c r="T1268" s="668" t="s">
        <v>4605</v>
      </c>
      <c r="U1268" s="668" t="s">
        <v>4605</v>
      </c>
      <c r="V1268" s="668" t="s">
        <v>4605</v>
      </c>
      <c r="W1268" s="668" t="s">
        <v>22</v>
      </c>
      <c r="X1268" s="668" t="s">
        <v>22</v>
      </c>
      <c r="Y1268" s="668" t="s">
        <v>22</v>
      </c>
      <c r="Z1268" s="668" t="s">
        <v>22</v>
      </c>
      <c r="AB1268" s="662" t="str">
        <f t="shared" si="212"/>
        <v>昭49.11.1</v>
      </c>
      <c r="AC1268" s="662" t="str">
        <f t="shared" si="213"/>
        <v>昭52.2.23</v>
      </c>
      <c r="AD1268" s="662" t="str">
        <f t="shared" si="216"/>
        <v>#</v>
      </c>
      <c r="AE1268" s="662" t="str">
        <f t="shared" si="214"/>
        <v>昭52.2.23</v>
      </c>
      <c r="AF1268" s="662" t="str">
        <f t="shared" si="217"/>
        <v>昭52.2.23</v>
      </c>
      <c r="AG1268" s="662" t="str">
        <f t="shared" si="218"/>
        <v/>
      </c>
      <c r="AH1268" s="662">
        <f t="shared" si="215"/>
        <v>8</v>
      </c>
      <c r="AI1268" s="662" t="str">
        <f t="shared" si="219"/>
        <v>67</v>
      </c>
      <c r="AJ1268" s="662" t="str">
        <f t="shared" si="220"/>
        <v>67_世羅</v>
      </c>
      <c r="AK1268" s="693" t="str">
        <f>IFERROR(VLOOKUP(AJ1268,観測点コードリスト!$L$2:$N$1665,3,FALSE),"")</f>
        <v>0681</v>
      </c>
    </row>
    <row r="1269" spans="1:37">
      <c r="A1269" s="662" t="s">
        <v>3374</v>
      </c>
      <c r="B1269" s="662">
        <v>67326</v>
      </c>
      <c r="C1269" s="662" t="s">
        <v>17</v>
      </c>
      <c r="D1269" s="662" t="s">
        <v>1872</v>
      </c>
      <c r="E1269" s="662" t="s">
        <v>1873</v>
      </c>
      <c r="F1269" s="662" t="s">
        <v>3440</v>
      </c>
      <c r="G1269" s="662">
        <v>34</v>
      </c>
      <c r="H1269" s="662">
        <v>33.700000000000003</v>
      </c>
      <c r="I1269" s="662">
        <v>133</v>
      </c>
      <c r="J1269" s="662">
        <v>13.9</v>
      </c>
      <c r="K1269" s="662">
        <v>70</v>
      </c>
      <c r="L1269" s="662">
        <v>9.5</v>
      </c>
      <c r="M1269" s="662">
        <v>1.5</v>
      </c>
      <c r="N1269" s="662" t="s">
        <v>3441</v>
      </c>
      <c r="O1269" s="662" t="s">
        <v>22</v>
      </c>
      <c r="P1269" s="662" t="s">
        <v>40</v>
      </c>
      <c r="Q1269" s="667">
        <f t="shared" si="221"/>
        <v>34.561667</v>
      </c>
      <c r="R1269" s="667">
        <f t="shared" si="222"/>
        <v>133.23166699999999</v>
      </c>
      <c r="T1269" s="668" t="s">
        <v>4605</v>
      </c>
      <c r="U1269" s="668" t="s">
        <v>4605</v>
      </c>
      <c r="V1269" s="668" t="s">
        <v>4605</v>
      </c>
      <c r="W1269" s="668" t="s">
        <v>22</v>
      </c>
      <c r="X1269" s="668" t="s">
        <v>22</v>
      </c>
      <c r="Y1269" s="668" t="s">
        <v>22</v>
      </c>
      <c r="Z1269" s="668" t="s">
        <v>22</v>
      </c>
      <c r="AB1269" s="662" t="str">
        <f t="shared" si="212"/>
        <v>昭50.4.28</v>
      </c>
      <c r="AC1269" s="662" t="str">
        <f t="shared" si="213"/>
        <v>昭54.1.11</v>
      </c>
      <c r="AD1269" s="662" t="str">
        <f t="shared" si="216"/>
        <v>(</v>
      </c>
      <c r="AE1269" s="662" t="str">
        <f t="shared" si="214"/>
        <v>(昭50.4.28)昭54.1.11</v>
      </c>
      <c r="AF1269" s="662" t="str">
        <f t="shared" si="217"/>
        <v>昭50.4.28)昭54.1.11</v>
      </c>
      <c r="AG1269" s="662">
        <f t="shared" si="218"/>
        <v>9</v>
      </c>
      <c r="AH1269" s="662">
        <f t="shared" si="215"/>
        <v>17</v>
      </c>
      <c r="AI1269" s="662" t="str">
        <f t="shared" si="219"/>
        <v>67</v>
      </c>
      <c r="AJ1269" s="662" t="str">
        <f t="shared" si="220"/>
        <v>67_府中</v>
      </c>
      <c r="AK1269" s="693" t="str">
        <f>IFERROR(VLOOKUP(AJ1269,観測点コードリスト!$L$2:$N$1665,3,FALSE),"")</f>
        <v>0951</v>
      </c>
    </row>
    <row r="1270" spans="1:37" hidden="1">
      <c r="A1270" s="662" t="s">
        <v>3374</v>
      </c>
      <c r="B1270" s="662">
        <v>67351</v>
      </c>
      <c r="C1270" s="662" t="s">
        <v>72</v>
      </c>
      <c r="D1270" s="662" t="s">
        <v>3442</v>
      </c>
      <c r="E1270" s="662" t="s">
        <v>3443</v>
      </c>
      <c r="F1270" s="662" t="s">
        <v>3444</v>
      </c>
      <c r="G1270" s="662">
        <v>34</v>
      </c>
      <c r="H1270" s="662">
        <v>29.9</v>
      </c>
      <c r="I1270" s="662">
        <v>132</v>
      </c>
      <c r="J1270" s="662">
        <v>17.399999999999999</v>
      </c>
      <c r="K1270" s="662">
        <v>206</v>
      </c>
      <c r="L1270" s="662" t="s">
        <v>22</v>
      </c>
      <c r="M1270" s="662" t="s">
        <v>22</v>
      </c>
      <c r="N1270" s="662" t="s">
        <v>3445</v>
      </c>
      <c r="O1270" s="662" t="s">
        <v>22</v>
      </c>
      <c r="P1270" s="662" t="s">
        <v>22</v>
      </c>
      <c r="Q1270" s="667">
        <f t="shared" si="221"/>
        <v>34.498333000000002</v>
      </c>
      <c r="R1270" s="667">
        <f t="shared" si="222"/>
        <v>132.29</v>
      </c>
      <c r="T1270" s="668" t="s">
        <v>4605</v>
      </c>
      <c r="U1270" s="668" t="s">
        <v>22</v>
      </c>
      <c r="V1270" s="668" t="s">
        <v>22</v>
      </c>
      <c r="W1270" s="668" t="s">
        <v>22</v>
      </c>
      <c r="X1270" s="668" t="s">
        <v>22</v>
      </c>
      <c r="Y1270" s="668" t="s">
        <v>22</v>
      </c>
      <c r="Z1270" s="668" t="s">
        <v>22</v>
      </c>
      <c r="AB1270" s="662" t="str">
        <f t="shared" si="212"/>
        <v>平17.12.2</v>
      </c>
      <c r="AC1270" s="662" t="str">
        <f t="shared" si="213"/>
        <v>平17.12.2</v>
      </c>
      <c r="AD1270" s="662" t="str">
        <f t="shared" si="216"/>
        <v>平</v>
      </c>
      <c r="AE1270" s="662" t="str">
        <f t="shared" si="214"/>
        <v>平17.12.2</v>
      </c>
      <c r="AF1270" s="662" t="str">
        <f t="shared" si="217"/>
        <v>平17.12.2</v>
      </c>
      <c r="AG1270" s="662" t="str">
        <f t="shared" si="218"/>
        <v/>
      </c>
      <c r="AH1270" s="662">
        <f t="shared" si="215"/>
        <v>8</v>
      </c>
      <c r="AI1270" s="662" t="str">
        <f t="shared" si="219"/>
        <v>67</v>
      </c>
      <c r="AJ1270" s="662" t="str">
        <f t="shared" si="220"/>
        <v>67_佐伯湯来</v>
      </c>
      <c r="AK1270" s="693" t="str">
        <f>IFERROR(VLOOKUP(AJ1270,観測点コードリスト!$L$2:$N$1665,3,FALSE),"")</f>
        <v>1575</v>
      </c>
    </row>
    <row r="1271" spans="1:37" hidden="1">
      <c r="A1271" s="662" t="s">
        <v>3374</v>
      </c>
      <c r="B1271" s="662">
        <v>67371</v>
      </c>
      <c r="C1271" s="662" t="s">
        <v>72</v>
      </c>
      <c r="D1271" s="662" t="s">
        <v>3446</v>
      </c>
      <c r="E1271" s="662" t="s">
        <v>1180</v>
      </c>
      <c r="F1271" s="662" t="s">
        <v>3447</v>
      </c>
      <c r="G1271" s="662">
        <v>34</v>
      </c>
      <c r="H1271" s="662">
        <v>29.9</v>
      </c>
      <c r="I1271" s="662">
        <v>132</v>
      </c>
      <c r="J1271" s="662">
        <v>39.6</v>
      </c>
      <c r="K1271" s="662">
        <v>215</v>
      </c>
      <c r="L1271" s="662" t="s">
        <v>22</v>
      </c>
      <c r="M1271" s="662" t="s">
        <v>22</v>
      </c>
      <c r="N1271" s="662" t="s">
        <v>3448</v>
      </c>
      <c r="O1271" s="662" t="s">
        <v>22</v>
      </c>
      <c r="P1271" s="662" t="s">
        <v>22</v>
      </c>
      <c r="Q1271" s="667">
        <f t="shared" si="221"/>
        <v>34.498333000000002</v>
      </c>
      <c r="R1271" s="667">
        <f t="shared" si="222"/>
        <v>132.66</v>
      </c>
      <c r="T1271" s="668" t="s">
        <v>4605</v>
      </c>
      <c r="U1271" s="668" t="s">
        <v>22</v>
      </c>
      <c r="V1271" s="668" t="s">
        <v>22</v>
      </c>
      <c r="W1271" s="668" t="s">
        <v>22</v>
      </c>
      <c r="X1271" s="668" t="s">
        <v>22</v>
      </c>
      <c r="Y1271" s="668" t="s">
        <v>22</v>
      </c>
      <c r="Z1271" s="668" t="s">
        <v>22</v>
      </c>
      <c r="AB1271" s="662" t="str">
        <f t="shared" si="212"/>
        <v>昭52.6.30</v>
      </c>
      <c r="AC1271" s="662" t="str">
        <f t="shared" si="213"/>
        <v>昭52.6.30</v>
      </c>
      <c r="AD1271" s="662" t="str">
        <f t="shared" si="216"/>
        <v>昭</v>
      </c>
      <c r="AE1271" s="662" t="str">
        <f t="shared" si="214"/>
        <v>昭52.6.30</v>
      </c>
      <c r="AF1271" s="662" t="str">
        <f t="shared" si="217"/>
        <v>昭52.6.30</v>
      </c>
      <c r="AG1271" s="662" t="str">
        <f t="shared" si="218"/>
        <v/>
      </c>
      <c r="AH1271" s="662">
        <f t="shared" si="215"/>
        <v>8</v>
      </c>
      <c r="AI1271" s="662" t="str">
        <f t="shared" si="219"/>
        <v>67</v>
      </c>
      <c r="AJ1271" s="662" t="str">
        <f t="shared" si="220"/>
        <v>67_志和</v>
      </c>
      <c r="AK1271" s="693" t="str">
        <f>IFERROR(VLOOKUP(AJ1271,観測点コードリスト!$L$2:$N$1665,3,FALSE),"")</f>
        <v>1163</v>
      </c>
    </row>
    <row r="1272" spans="1:37" ht="18.75" customHeight="1">
      <c r="A1272" s="662" t="s">
        <v>3374</v>
      </c>
      <c r="B1272" s="662">
        <v>67376</v>
      </c>
      <c r="C1272" s="662" t="s">
        <v>17</v>
      </c>
      <c r="D1272" s="662" t="s">
        <v>3449</v>
      </c>
      <c r="E1272" s="662" t="s">
        <v>3450</v>
      </c>
      <c r="F1272" s="662" t="s">
        <v>3451</v>
      </c>
      <c r="G1272" s="662">
        <v>34</v>
      </c>
      <c r="H1272" s="662">
        <v>25</v>
      </c>
      <c r="I1272" s="662">
        <v>132</v>
      </c>
      <c r="J1272" s="662">
        <v>42</v>
      </c>
      <c r="K1272" s="662">
        <v>224</v>
      </c>
      <c r="L1272" s="662">
        <v>10</v>
      </c>
      <c r="M1272" s="662">
        <v>1.5</v>
      </c>
      <c r="N1272" s="662" t="s">
        <v>3452</v>
      </c>
      <c r="O1272" s="662" t="s">
        <v>22</v>
      </c>
      <c r="P1272" s="662" t="s">
        <v>40</v>
      </c>
      <c r="Q1272" s="667">
        <f t="shared" si="221"/>
        <v>34.416666999999997</v>
      </c>
      <c r="R1272" s="667">
        <f t="shared" si="222"/>
        <v>132.69999999999999</v>
      </c>
      <c r="T1272" s="668" t="s">
        <v>4605</v>
      </c>
      <c r="U1272" s="668" t="s">
        <v>4605</v>
      </c>
      <c r="V1272" s="668" t="s">
        <v>4605</v>
      </c>
      <c r="W1272" s="668" t="s">
        <v>22</v>
      </c>
      <c r="X1272" s="668" t="s">
        <v>22</v>
      </c>
      <c r="Y1272" s="668" t="s">
        <v>22</v>
      </c>
      <c r="Z1272" s="668" t="s">
        <v>22</v>
      </c>
      <c r="AB1272" s="662" t="str">
        <f t="shared" si="212"/>
        <v>昭49.11.1</v>
      </c>
      <c r="AC1272" s="662" t="str">
        <f t="shared" si="213"/>
        <v>昭54.1.17</v>
      </c>
      <c r="AD1272" s="662" t="str">
        <f t="shared" si="216"/>
        <v>#</v>
      </c>
      <c r="AE1272" s="662" t="str">
        <f t="shared" si="214"/>
        <v>昭54.1.17</v>
      </c>
      <c r="AF1272" s="662" t="str">
        <f t="shared" si="217"/>
        <v>昭54.1.17</v>
      </c>
      <c r="AG1272" s="662" t="str">
        <f t="shared" si="218"/>
        <v/>
      </c>
      <c r="AH1272" s="662">
        <f t="shared" si="215"/>
        <v>8</v>
      </c>
      <c r="AI1272" s="662" t="str">
        <f t="shared" si="219"/>
        <v>67</v>
      </c>
      <c r="AJ1272" s="662" t="str">
        <f t="shared" si="220"/>
        <v>67_東広島</v>
      </c>
      <c r="AK1272" s="693" t="str">
        <f>IFERROR(VLOOKUP(AJ1272,観測点コードリスト!$L$2:$N$1665,3,FALSE),"")</f>
        <v>0683</v>
      </c>
    </row>
    <row r="1273" spans="1:37" ht="18.75" customHeight="1">
      <c r="A1273" s="662" t="s">
        <v>3374</v>
      </c>
      <c r="B1273" s="662">
        <v>67386</v>
      </c>
      <c r="C1273" s="662" t="s">
        <v>23</v>
      </c>
      <c r="D1273" s="662" t="s">
        <v>3453</v>
      </c>
      <c r="E1273" s="662" t="s">
        <v>3454</v>
      </c>
      <c r="F1273" s="662" t="s">
        <v>3455</v>
      </c>
      <c r="G1273" s="662">
        <v>34</v>
      </c>
      <c r="H1273" s="662">
        <v>26.1</v>
      </c>
      <c r="I1273" s="662">
        <v>132</v>
      </c>
      <c r="J1273" s="662">
        <v>55.1</v>
      </c>
      <c r="K1273" s="662">
        <v>331</v>
      </c>
      <c r="L1273" s="662">
        <v>10.199999999999999</v>
      </c>
      <c r="M1273" s="662" t="s">
        <v>22</v>
      </c>
      <c r="N1273" s="662" t="s">
        <v>35</v>
      </c>
      <c r="O1273" s="662" t="s">
        <v>22</v>
      </c>
      <c r="P1273" s="662" t="s">
        <v>36</v>
      </c>
      <c r="Q1273" s="667">
        <f t="shared" si="221"/>
        <v>34.435000000000002</v>
      </c>
      <c r="R1273" s="667">
        <f t="shared" si="222"/>
        <v>132.91833299999999</v>
      </c>
      <c r="T1273" s="668" t="s">
        <v>4605</v>
      </c>
      <c r="U1273" s="668" t="s">
        <v>4605</v>
      </c>
      <c r="V1273" s="668" t="s">
        <v>4605</v>
      </c>
      <c r="W1273" s="668" t="s">
        <v>22</v>
      </c>
      <c r="X1273" s="668" t="s">
        <v>22</v>
      </c>
      <c r="Y1273" s="668" t="s">
        <v>22</v>
      </c>
      <c r="Z1273" s="668" t="s">
        <v>22</v>
      </c>
      <c r="AB1273" s="662" t="str">
        <f t="shared" si="212"/>
        <v>平15.1.1</v>
      </c>
      <c r="AC1273" s="662" t="str">
        <f t="shared" si="213"/>
        <v>平15.1.1</v>
      </c>
      <c r="AD1273" s="662" t="str">
        <f t="shared" si="216"/>
        <v>平</v>
      </c>
      <c r="AE1273" s="662" t="str">
        <f t="shared" si="214"/>
        <v>平15.1.1</v>
      </c>
      <c r="AF1273" s="662" t="str">
        <f t="shared" si="217"/>
        <v>平15.1.1</v>
      </c>
      <c r="AG1273" s="662" t="str">
        <f t="shared" si="218"/>
        <v/>
      </c>
      <c r="AH1273" s="662">
        <f t="shared" si="215"/>
        <v>7</v>
      </c>
      <c r="AI1273" s="662" t="str">
        <f t="shared" si="219"/>
        <v>67</v>
      </c>
      <c r="AJ1273" s="662" t="str">
        <f t="shared" si="220"/>
        <v>67_本郷</v>
      </c>
      <c r="AK1273" s="693" t="str">
        <f>IFERROR(VLOOKUP(AJ1273,観測点コードリスト!$L$2:$N$1665,3,FALSE),"")</f>
        <v>1472</v>
      </c>
    </row>
    <row r="1274" spans="1:37" ht="18.75" customHeight="1">
      <c r="A1274" s="662" t="s">
        <v>3374</v>
      </c>
      <c r="B1274" s="662">
        <v>67401</v>
      </c>
      <c r="C1274" s="662" t="s">
        <v>23</v>
      </c>
      <c r="D1274" s="662" t="s">
        <v>3456</v>
      </c>
      <c r="E1274" s="662" t="s">
        <v>3457</v>
      </c>
      <c r="F1274" s="662" t="s">
        <v>3458</v>
      </c>
      <c r="G1274" s="662">
        <v>34</v>
      </c>
      <c r="H1274" s="662">
        <v>26.8</v>
      </c>
      <c r="I1274" s="662">
        <v>133</v>
      </c>
      <c r="J1274" s="662">
        <v>14.8</v>
      </c>
      <c r="K1274" s="662">
        <v>2</v>
      </c>
      <c r="L1274" s="662">
        <v>14.4</v>
      </c>
      <c r="M1274" s="662" t="s">
        <v>22</v>
      </c>
      <c r="N1274" s="662" t="s">
        <v>2315</v>
      </c>
      <c r="O1274" s="662" t="s">
        <v>22</v>
      </c>
      <c r="P1274" s="662" t="s">
        <v>22</v>
      </c>
      <c r="Q1274" s="667">
        <f t="shared" si="221"/>
        <v>34.446666999999998</v>
      </c>
      <c r="R1274" s="667">
        <f t="shared" si="222"/>
        <v>133.246667</v>
      </c>
      <c r="T1274" s="668" t="s">
        <v>4605</v>
      </c>
      <c r="U1274" s="668" t="s">
        <v>4605</v>
      </c>
      <c r="V1274" s="668" t="s">
        <v>4605</v>
      </c>
      <c r="W1274" s="668" t="s">
        <v>22</v>
      </c>
      <c r="X1274" s="668" t="s">
        <v>22</v>
      </c>
      <c r="Y1274" s="668" t="s">
        <v>4605</v>
      </c>
      <c r="Z1274" s="668" t="s">
        <v>22</v>
      </c>
      <c r="AB1274" s="662" t="str">
        <f t="shared" si="212"/>
        <v>昭49.11.1</v>
      </c>
      <c r="AC1274" s="662" t="str">
        <f t="shared" si="213"/>
        <v>昭50.12.16</v>
      </c>
      <c r="AD1274" s="662" t="str">
        <f t="shared" si="216"/>
        <v>#</v>
      </c>
      <c r="AE1274" s="662" t="str">
        <f t="shared" si="214"/>
        <v>昭50.12.16</v>
      </c>
      <c r="AF1274" s="662" t="str">
        <f t="shared" si="217"/>
        <v>昭50.12.16</v>
      </c>
      <c r="AG1274" s="662" t="str">
        <f t="shared" si="218"/>
        <v/>
      </c>
      <c r="AH1274" s="662">
        <f t="shared" si="215"/>
        <v>9</v>
      </c>
      <c r="AI1274" s="662" t="str">
        <f t="shared" si="219"/>
        <v>67</v>
      </c>
      <c r="AJ1274" s="662" t="str">
        <f t="shared" si="220"/>
        <v>67_福山</v>
      </c>
      <c r="AK1274" s="693" t="str">
        <f>IFERROR(VLOOKUP(AJ1274,観測点コードリスト!$L$2:$N$1665,3,FALSE),"")</f>
        <v>47767</v>
      </c>
    </row>
    <row r="1275" spans="1:37" ht="18.75" customHeight="1">
      <c r="A1275" s="662" t="s">
        <v>3374</v>
      </c>
      <c r="B1275" s="662">
        <v>67421</v>
      </c>
      <c r="C1275" s="662" t="s">
        <v>17</v>
      </c>
      <c r="D1275" s="662" t="s">
        <v>3459</v>
      </c>
      <c r="E1275" s="662" t="s">
        <v>3460</v>
      </c>
      <c r="F1275" s="662" t="s">
        <v>3461</v>
      </c>
      <c r="G1275" s="662">
        <v>34</v>
      </c>
      <c r="H1275" s="662">
        <v>21.9</v>
      </c>
      <c r="I1275" s="662">
        <v>132</v>
      </c>
      <c r="J1275" s="662">
        <v>11.4</v>
      </c>
      <c r="K1275" s="662">
        <v>317</v>
      </c>
      <c r="L1275" s="662">
        <v>10</v>
      </c>
      <c r="M1275" s="662">
        <v>1.5</v>
      </c>
      <c r="N1275" s="662" t="s">
        <v>3294</v>
      </c>
      <c r="O1275" s="662" t="s">
        <v>22</v>
      </c>
      <c r="P1275" s="662" t="s">
        <v>40</v>
      </c>
      <c r="Q1275" s="667">
        <f t="shared" si="221"/>
        <v>34.365000000000002</v>
      </c>
      <c r="R1275" s="667">
        <f t="shared" si="222"/>
        <v>132.19</v>
      </c>
      <c r="T1275" s="668" t="s">
        <v>4605</v>
      </c>
      <c r="U1275" s="668" t="s">
        <v>4605</v>
      </c>
      <c r="V1275" s="668" t="s">
        <v>4605</v>
      </c>
      <c r="W1275" s="668" t="s">
        <v>22</v>
      </c>
      <c r="X1275" s="668" t="s">
        <v>22</v>
      </c>
      <c r="Y1275" s="668" t="s">
        <v>22</v>
      </c>
      <c r="Z1275" s="668" t="s">
        <v>22</v>
      </c>
      <c r="AB1275" s="662" t="str">
        <f t="shared" si="212"/>
        <v>昭53.12.6</v>
      </c>
      <c r="AC1275" s="662" t="str">
        <f t="shared" si="213"/>
        <v>昭53.12.6</v>
      </c>
      <c r="AD1275" s="662" t="str">
        <f t="shared" si="216"/>
        <v>昭</v>
      </c>
      <c r="AE1275" s="662" t="str">
        <f t="shared" si="214"/>
        <v>昭53.12.6</v>
      </c>
      <c r="AF1275" s="662" t="str">
        <f t="shared" si="217"/>
        <v>昭53.12.6</v>
      </c>
      <c r="AG1275" s="662" t="str">
        <f t="shared" si="218"/>
        <v/>
      </c>
      <c r="AH1275" s="662">
        <f t="shared" si="215"/>
        <v>8</v>
      </c>
      <c r="AI1275" s="662" t="str">
        <f t="shared" si="219"/>
        <v>67</v>
      </c>
      <c r="AJ1275" s="662" t="str">
        <f t="shared" si="220"/>
        <v>67_廿日市津田</v>
      </c>
      <c r="AK1275" s="693" t="str">
        <f>IFERROR(VLOOKUP(AJ1275,観測点コードリスト!$L$2:$N$1665,3,FALSE),"")</f>
        <v>1326</v>
      </c>
    </row>
    <row r="1276" spans="1:37">
      <c r="A1276" s="662" t="s">
        <v>3374</v>
      </c>
      <c r="B1276" s="662">
        <v>67437</v>
      </c>
      <c r="C1276" s="662" t="s">
        <v>23</v>
      </c>
      <c r="D1276" s="662" t="s">
        <v>3374</v>
      </c>
      <c r="E1276" s="662" t="s">
        <v>3462</v>
      </c>
      <c r="F1276" s="662" t="s">
        <v>3463</v>
      </c>
      <c r="G1276" s="662">
        <v>34</v>
      </c>
      <c r="H1276" s="662">
        <v>23.9</v>
      </c>
      <c r="I1276" s="662">
        <v>132</v>
      </c>
      <c r="J1276" s="662">
        <v>27.7</v>
      </c>
      <c r="K1276" s="662">
        <v>4</v>
      </c>
      <c r="L1276" s="662">
        <v>95.4</v>
      </c>
      <c r="M1276" s="662" t="s">
        <v>22</v>
      </c>
      <c r="N1276" s="662" t="s">
        <v>3464</v>
      </c>
      <c r="O1276" s="662">
        <v>67920</v>
      </c>
      <c r="P1276" s="662" t="s">
        <v>3465</v>
      </c>
      <c r="Q1276" s="667">
        <f t="shared" si="221"/>
        <v>34.398333000000001</v>
      </c>
      <c r="R1276" s="667">
        <f t="shared" si="222"/>
        <v>132.46166700000001</v>
      </c>
      <c r="T1276" s="668" t="s">
        <v>4605</v>
      </c>
      <c r="U1276" s="668" t="s">
        <v>4605</v>
      </c>
      <c r="V1276" s="668" t="s">
        <v>4605</v>
      </c>
      <c r="W1276" s="668" t="s">
        <v>4605</v>
      </c>
      <c r="X1276" s="668" t="s">
        <v>22</v>
      </c>
      <c r="Y1276" s="668" t="s">
        <v>22</v>
      </c>
      <c r="Z1276" s="668" t="s">
        <v>4605</v>
      </c>
      <c r="AB1276" s="662" t="str">
        <f t="shared" si="212"/>
        <v>昭63.1.1</v>
      </c>
      <c r="AC1276" s="662" t="str">
        <f t="shared" si="213"/>
        <v>昭63.1.1</v>
      </c>
      <c r="AD1276" s="662" t="str">
        <f t="shared" si="216"/>
        <v>昭</v>
      </c>
      <c r="AE1276" s="662" t="str">
        <f t="shared" si="214"/>
        <v>昭63.1.1</v>
      </c>
      <c r="AF1276" s="662" t="str">
        <f t="shared" si="217"/>
        <v>昭63.1.1</v>
      </c>
      <c r="AG1276" s="662" t="str">
        <f t="shared" si="218"/>
        <v/>
      </c>
      <c r="AH1276" s="662">
        <f t="shared" si="215"/>
        <v>7</v>
      </c>
      <c r="AI1276" s="662" t="str">
        <f t="shared" si="219"/>
        <v>67</v>
      </c>
      <c r="AJ1276" s="662" t="str">
        <f t="shared" si="220"/>
        <v>67_広島</v>
      </c>
      <c r="AK1276" s="693" t="str">
        <f>IFERROR(VLOOKUP(AJ1276,観測点コードリスト!$L$2:$N$1665,3,FALSE),"")</f>
        <v>47765</v>
      </c>
    </row>
    <row r="1277" spans="1:37" hidden="1">
      <c r="A1277" s="662" t="s">
        <v>3374</v>
      </c>
      <c r="B1277" s="662">
        <v>67437</v>
      </c>
      <c r="C1277" s="662" t="s">
        <v>23</v>
      </c>
      <c r="D1277" s="662" t="s">
        <v>3374</v>
      </c>
      <c r="E1277" s="662" t="s">
        <v>3462</v>
      </c>
      <c r="F1277" s="662" t="s">
        <v>3466</v>
      </c>
      <c r="G1277" s="662">
        <v>34</v>
      </c>
      <c r="H1277" s="662">
        <v>23.9</v>
      </c>
      <c r="I1277" s="662">
        <v>132</v>
      </c>
      <c r="J1277" s="662">
        <v>27.8</v>
      </c>
      <c r="K1277" s="662">
        <v>3</v>
      </c>
      <c r="L1277" s="662" t="s">
        <v>22</v>
      </c>
      <c r="M1277" s="662" t="s">
        <v>22</v>
      </c>
      <c r="N1277" s="662" t="s">
        <v>3464</v>
      </c>
      <c r="O1277" s="662" t="s">
        <v>22</v>
      </c>
      <c r="P1277" s="662" t="s">
        <v>3467</v>
      </c>
      <c r="Q1277" s="667">
        <f t="shared" si="221"/>
        <v>34.398333000000001</v>
      </c>
      <c r="R1277" s="667">
        <f t="shared" si="222"/>
        <v>132.46333300000001</v>
      </c>
      <c r="T1277" s="668" t="s">
        <v>22</v>
      </c>
      <c r="U1277" s="668" t="s">
        <v>22</v>
      </c>
      <c r="V1277" s="668" t="s">
        <v>22</v>
      </c>
      <c r="W1277" s="668" t="s">
        <v>22</v>
      </c>
      <c r="X1277" s="668" t="s">
        <v>22</v>
      </c>
      <c r="Y1277" s="668" t="s">
        <v>4605</v>
      </c>
      <c r="Z1277" s="668" t="s">
        <v>22</v>
      </c>
      <c r="AB1277" s="662" t="str">
        <f t="shared" si="212"/>
        <v>-</v>
      </c>
      <c r="AC1277" s="662" t="str">
        <f t="shared" si="213"/>
        <v>昭63.1.1</v>
      </c>
      <c r="AD1277" s="662" t="str">
        <f t="shared" si="216"/>
        <v>昭</v>
      </c>
      <c r="AE1277" s="662" t="str">
        <f t="shared" si="214"/>
        <v>昭63.1.1</v>
      </c>
      <c r="AF1277" s="662" t="str">
        <f t="shared" si="217"/>
        <v>昭63.1.1</v>
      </c>
      <c r="AG1277" s="662" t="str">
        <f t="shared" si="218"/>
        <v/>
      </c>
      <c r="AH1277" s="662">
        <f t="shared" si="215"/>
        <v>7</v>
      </c>
      <c r="AI1277" s="662" t="str">
        <f t="shared" si="219"/>
        <v>67</v>
      </c>
      <c r="AJ1277" s="662" t="str">
        <f t="shared" si="220"/>
        <v>67_広島</v>
      </c>
      <c r="AK1277" s="693" t="str">
        <f>IFERROR(VLOOKUP(AJ1277,観測点コードリスト!$L$2:$N$1665,3,FALSE),"")</f>
        <v>47765</v>
      </c>
    </row>
    <row r="1278" spans="1:37">
      <c r="A1278" s="662" t="s">
        <v>3374</v>
      </c>
      <c r="B1278" s="662">
        <v>67461</v>
      </c>
      <c r="C1278" s="662" t="s">
        <v>17</v>
      </c>
      <c r="D1278" s="662" t="s">
        <v>3468</v>
      </c>
      <c r="E1278" s="662" t="s">
        <v>3469</v>
      </c>
      <c r="F1278" s="662" t="s">
        <v>3470</v>
      </c>
      <c r="G1278" s="662">
        <v>34</v>
      </c>
      <c r="H1278" s="662">
        <v>19.8</v>
      </c>
      <c r="I1278" s="662">
        <v>132</v>
      </c>
      <c r="J1278" s="662">
        <v>58.9</v>
      </c>
      <c r="K1278" s="662">
        <v>5</v>
      </c>
      <c r="L1278" s="662">
        <v>10</v>
      </c>
      <c r="M1278" s="662">
        <v>1.5</v>
      </c>
      <c r="N1278" s="662" t="s">
        <v>2574</v>
      </c>
      <c r="O1278" s="662" t="s">
        <v>22</v>
      </c>
      <c r="P1278" s="662" t="s">
        <v>40</v>
      </c>
      <c r="Q1278" s="667">
        <f t="shared" si="221"/>
        <v>34.33</v>
      </c>
      <c r="R1278" s="667">
        <f t="shared" si="222"/>
        <v>132.98166699999999</v>
      </c>
      <c r="T1278" s="668" t="s">
        <v>4605</v>
      </c>
      <c r="U1278" s="668" t="s">
        <v>4605</v>
      </c>
      <c r="V1278" s="668" t="s">
        <v>4605</v>
      </c>
      <c r="W1278" s="668" t="s">
        <v>22</v>
      </c>
      <c r="X1278" s="668" t="s">
        <v>22</v>
      </c>
      <c r="Y1278" s="668" t="s">
        <v>22</v>
      </c>
      <c r="Z1278" s="668" t="s">
        <v>22</v>
      </c>
      <c r="AB1278" s="662" t="str">
        <f t="shared" si="212"/>
        <v>昭49.11.1</v>
      </c>
      <c r="AC1278" s="662" t="str">
        <f t="shared" si="213"/>
        <v>昭54.1.12</v>
      </c>
      <c r="AD1278" s="662" t="str">
        <f t="shared" si="216"/>
        <v>#</v>
      </c>
      <c r="AE1278" s="662" t="str">
        <f t="shared" si="214"/>
        <v>昭54.1.12</v>
      </c>
      <c r="AF1278" s="662" t="str">
        <f t="shared" si="217"/>
        <v>昭54.1.12</v>
      </c>
      <c r="AG1278" s="662" t="str">
        <f t="shared" si="218"/>
        <v/>
      </c>
      <c r="AH1278" s="662">
        <f t="shared" si="215"/>
        <v>8</v>
      </c>
      <c r="AI1278" s="662" t="str">
        <f t="shared" si="219"/>
        <v>67</v>
      </c>
      <c r="AJ1278" s="662" t="str">
        <f t="shared" si="220"/>
        <v>67_竹原</v>
      </c>
      <c r="AK1278" s="693" t="str">
        <f>IFERROR(VLOOKUP(AJ1278,観測点コードリスト!$L$2:$N$1665,3,FALSE),"")</f>
        <v>0686</v>
      </c>
    </row>
    <row r="1279" spans="1:37">
      <c r="A1279" s="662" t="s">
        <v>3374</v>
      </c>
      <c r="B1279" s="662">
        <v>67471</v>
      </c>
      <c r="C1279" s="662" t="s">
        <v>17</v>
      </c>
      <c r="D1279" s="662" t="s">
        <v>3471</v>
      </c>
      <c r="E1279" s="662" t="s">
        <v>3472</v>
      </c>
      <c r="F1279" s="662" t="s">
        <v>3473</v>
      </c>
      <c r="G1279" s="662">
        <v>34</v>
      </c>
      <c r="H1279" s="662">
        <v>16.7</v>
      </c>
      <c r="I1279" s="662">
        <v>133</v>
      </c>
      <c r="J1279" s="662">
        <v>7.4</v>
      </c>
      <c r="K1279" s="662">
        <v>3</v>
      </c>
      <c r="L1279" s="662">
        <v>10</v>
      </c>
      <c r="M1279" s="662">
        <v>1.5</v>
      </c>
      <c r="N1279" s="662" t="s">
        <v>2574</v>
      </c>
      <c r="O1279" s="662" t="s">
        <v>22</v>
      </c>
      <c r="P1279" s="662" t="s">
        <v>40</v>
      </c>
      <c r="Q1279" s="667">
        <f t="shared" si="221"/>
        <v>34.278333000000003</v>
      </c>
      <c r="R1279" s="667">
        <f t="shared" si="222"/>
        <v>133.123333</v>
      </c>
      <c r="T1279" s="668" t="s">
        <v>4605</v>
      </c>
      <c r="U1279" s="668" t="s">
        <v>4605</v>
      </c>
      <c r="V1279" s="668" t="s">
        <v>4605</v>
      </c>
      <c r="W1279" s="668" t="s">
        <v>22</v>
      </c>
      <c r="X1279" s="668" t="s">
        <v>22</v>
      </c>
      <c r="Y1279" s="668" t="s">
        <v>22</v>
      </c>
      <c r="Z1279" s="668" t="s">
        <v>22</v>
      </c>
      <c r="AB1279" s="662" t="str">
        <f t="shared" si="212"/>
        <v>昭49.11.1</v>
      </c>
      <c r="AC1279" s="662" t="str">
        <f t="shared" si="213"/>
        <v>昭54.1.12</v>
      </c>
      <c r="AD1279" s="662" t="str">
        <f t="shared" si="216"/>
        <v>#</v>
      </c>
      <c r="AE1279" s="662" t="str">
        <f t="shared" si="214"/>
        <v>昭54.1.12</v>
      </c>
      <c r="AF1279" s="662" t="str">
        <f t="shared" si="217"/>
        <v>昭54.1.12</v>
      </c>
      <c r="AG1279" s="662" t="str">
        <f t="shared" si="218"/>
        <v/>
      </c>
      <c r="AH1279" s="662">
        <f t="shared" si="215"/>
        <v>8</v>
      </c>
      <c r="AI1279" s="662" t="str">
        <f t="shared" si="219"/>
        <v>67</v>
      </c>
      <c r="AJ1279" s="662" t="str">
        <f t="shared" si="220"/>
        <v>67_生口島</v>
      </c>
      <c r="AK1279" s="693" t="str">
        <f>IFERROR(VLOOKUP(AJ1279,観測点コードリスト!$L$2:$N$1665,3,FALSE),"")</f>
        <v>0687</v>
      </c>
    </row>
    <row r="1280" spans="1:37">
      <c r="A1280" s="662" t="s">
        <v>3374</v>
      </c>
      <c r="B1280" s="662">
        <v>67496</v>
      </c>
      <c r="C1280" s="662" t="s">
        <v>17</v>
      </c>
      <c r="D1280" s="662" t="s">
        <v>3474</v>
      </c>
      <c r="E1280" s="662" t="s">
        <v>3475</v>
      </c>
      <c r="F1280" s="662" t="s">
        <v>3476</v>
      </c>
      <c r="G1280" s="662">
        <v>34</v>
      </c>
      <c r="H1280" s="662">
        <v>13.3</v>
      </c>
      <c r="I1280" s="662">
        <v>132</v>
      </c>
      <c r="J1280" s="662">
        <v>13.2</v>
      </c>
      <c r="K1280" s="662">
        <v>1</v>
      </c>
      <c r="L1280" s="662">
        <v>25.1</v>
      </c>
      <c r="M1280" s="662">
        <v>1.5</v>
      </c>
      <c r="N1280" s="662" t="s">
        <v>2603</v>
      </c>
      <c r="O1280" s="662" t="s">
        <v>22</v>
      </c>
      <c r="P1280" s="662" t="s">
        <v>40</v>
      </c>
      <c r="Q1280" s="667">
        <f t="shared" si="221"/>
        <v>34.221666999999997</v>
      </c>
      <c r="R1280" s="667">
        <f t="shared" si="222"/>
        <v>132.22</v>
      </c>
      <c r="T1280" s="668" t="s">
        <v>4605</v>
      </c>
      <c r="U1280" s="668" t="s">
        <v>4605</v>
      </c>
      <c r="V1280" s="668" t="s">
        <v>4605</v>
      </c>
      <c r="W1280" s="668" t="s">
        <v>22</v>
      </c>
      <c r="X1280" s="668" t="s">
        <v>22</v>
      </c>
      <c r="Y1280" s="668" t="s">
        <v>22</v>
      </c>
      <c r="Z1280" s="668" t="s">
        <v>22</v>
      </c>
      <c r="AB1280" s="662" t="str">
        <f t="shared" si="212"/>
        <v>昭49.11.1</v>
      </c>
      <c r="AC1280" s="662" t="str">
        <f t="shared" si="213"/>
        <v>昭54.1.16</v>
      </c>
      <c r="AD1280" s="662" t="str">
        <f t="shared" si="216"/>
        <v>#</v>
      </c>
      <c r="AE1280" s="662" t="str">
        <f t="shared" si="214"/>
        <v>昭54.1.16</v>
      </c>
      <c r="AF1280" s="662" t="str">
        <f t="shared" si="217"/>
        <v>昭54.1.16</v>
      </c>
      <c r="AG1280" s="662" t="str">
        <f t="shared" si="218"/>
        <v/>
      </c>
      <c r="AH1280" s="662">
        <f t="shared" si="215"/>
        <v>8</v>
      </c>
      <c r="AI1280" s="662" t="str">
        <f t="shared" si="219"/>
        <v>67</v>
      </c>
      <c r="AJ1280" s="662" t="str">
        <f t="shared" si="220"/>
        <v>67_大竹</v>
      </c>
      <c r="AK1280" s="693" t="str">
        <f>IFERROR(VLOOKUP(AJ1280,観測点コードリスト!$L$2:$N$1665,3,FALSE),"")</f>
        <v>0688</v>
      </c>
    </row>
    <row r="1281" spans="1:37">
      <c r="A1281" s="662" t="s">
        <v>3374</v>
      </c>
      <c r="B1281" s="662">
        <v>67511</v>
      </c>
      <c r="C1281" s="662" t="s">
        <v>23</v>
      </c>
      <c r="D1281" s="662" t="s">
        <v>3477</v>
      </c>
      <c r="E1281" s="662" t="s">
        <v>3478</v>
      </c>
      <c r="F1281" s="662" t="s">
        <v>3479</v>
      </c>
      <c r="G1281" s="662">
        <v>34</v>
      </c>
      <c r="H1281" s="662">
        <v>14.4</v>
      </c>
      <c r="I1281" s="662">
        <v>132</v>
      </c>
      <c r="J1281" s="662">
        <v>33</v>
      </c>
      <c r="K1281" s="662">
        <v>4</v>
      </c>
      <c r="L1281" s="662">
        <v>27.3</v>
      </c>
      <c r="M1281" s="662" t="s">
        <v>22</v>
      </c>
      <c r="N1281" s="662" t="s">
        <v>851</v>
      </c>
      <c r="O1281" s="662" t="s">
        <v>22</v>
      </c>
      <c r="P1281" s="662" t="s">
        <v>22</v>
      </c>
      <c r="Q1281" s="667">
        <f t="shared" si="221"/>
        <v>34.24</v>
      </c>
      <c r="R1281" s="667">
        <f t="shared" si="222"/>
        <v>132.55000000000001</v>
      </c>
      <c r="T1281" s="668" t="s">
        <v>4605</v>
      </c>
      <c r="U1281" s="668" t="s">
        <v>4605</v>
      </c>
      <c r="V1281" s="668" t="s">
        <v>4605</v>
      </c>
      <c r="W1281" s="668" t="s">
        <v>22</v>
      </c>
      <c r="X1281" s="668" t="s">
        <v>22</v>
      </c>
      <c r="Y1281" s="668" t="s">
        <v>4605</v>
      </c>
      <c r="Z1281" s="668" t="s">
        <v>22</v>
      </c>
      <c r="AB1281" s="662" t="str">
        <f t="shared" si="212"/>
        <v>昭49.11.1</v>
      </c>
      <c r="AC1281" s="662" t="str">
        <f t="shared" si="213"/>
        <v>昭50.12.10</v>
      </c>
      <c r="AD1281" s="662" t="str">
        <f t="shared" si="216"/>
        <v>#</v>
      </c>
      <c r="AE1281" s="662" t="str">
        <f t="shared" si="214"/>
        <v>昭50.12.10</v>
      </c>
      <c r="AF1281" s="662" t="str">
        <f t="shared" si="217"/>
        <v>昭50.12.10</v>
      </c>
      <c r="AG1281" s="662" t="str">
        <f t="shared" si="218"/>
        <v/>
      </c>
      <c r="AH1281" s="662">
        <f t="shared" si="215"/>
        <v>9</v>
      </c>
      <c r="AI1281" s="662" t="str">
        <f t="shared" si="219"/>
        <v>67</v>
      </c>
      <c r="AJ1281" s="662" t="str">
        <f t="shared" si="220"/>
        <v>67_呉</v>
      </c>
      <c r="AK1281" s="693" t="str">
        <f>IFERROR(VLOOKUP(AJ1281,観測点コードリスト!$L$2:$N$1665,3,FALSE),"")</f>
        <v>47766</v>
      </c>
    </row>
    <row r="1282" spans="1:37" hidden="1">
      <c r="A1282" s="662" t="s">
        <v>3374</v>
      </c>
      <c r="B1282" s="662">
        <v>67566</v>
      </c>
      <c r="C1282" s="662" t="s">
        <v>72</v>
      </c>
      <c r="D1282" s="662" t="s">
        <v>3480</v>
      </c>
      <c r="E1282" s="662" t="s">
        <v>3481</v>
      </c>
      <c r="F1282" s="662" t="s">
        <v>3482</v>
      </c>
      <c r="G1282" s="662">
        <v>34</v>
      </c>
      <c r="H1282" s="662">
        <v>5.5</v>
      </c>
      <c r="I1282" s="662">
        <v>132</v>
      </c>
      <c r="J1282" s="662">
        <v>29.3</v>
      </c>
      <c r="K1282" s="662">
        <v>3</v>
      </c>
      <c r="L1282" s="662" t="s">
        <v>22</v>
      </c>
      <c r="M1282" s="662" t="s">
        <v>22</v>
      </c>
      <c r="N1282" s="662" t="s">
        <v>266</v>
      </c>
      <c r="O1282" s="662" t="s">
        <v>22</v>
      </c>
      <c r="P1282" s="662" t="s">
        <v>22</v>
      </c>
      <c r="Q1282" s="667">
        <f t="shared" si="221"/>
        <v>34.091667000000001</v>
      </c>
      <c r="R1282" s="667">
        <f t="shared" si="222"/>
        <v>132.48833300000001</v>
      </c>
      <c r="T1282" s="668" t="s">
        <v>4605</v>
      </c>
      <c r="U1282" s="668" t="s">
        <v>22</v>
      </c>
      <c r="V1282" s="668" t="s">
        <v>22</v>
      </c>
      <c r="W1282" s="668" t="s">
        <v>22</v>
      </c>
      <c r="X1282" s="668" t="s">
        <v>22</v>
      </c>
      <c r="Y1282" s="668" t="s">
        <v>22</v>
      </c>
      <c r="Z1282" s="668" t="s">
        <v>22</v>
      </c>
      <c r="AB1282" s="662" t="str">
        <f t="shared" si="212"/>
        <v>昭49.11.1</v>
      </c>
      <c r="AC1282" s="662" t="str">
        <f t="shared" si="213"/>
        <v>-</v>
      </c>
      <c r="AD1282" s="662" t="str">
        <f t="shared" si="216"/>
        <v>#</v>
      </c>
      <c r="AE1282" s="662" t="str">
        <f t="shared" si="214"/>
        <v/>
      </c>
      <c r="AF1282" s="662" t="str">
        <f t="shared" si="217"/>
        <v/>
      </c>
      <c r="AG1282" s="662" t="str">
        <f t="shared" si="218"/>
        <v/>
      </c>
      <c r="AH1282" s="662">
        <f t="shared" si="215"/>
        <v>0</v>
      </c>
      <c r="AI1282" s="662" t="str">
        <f t="shared" si="219"/>
        <v>67</v>
      </c>
      <c r="AJ1282" s="662" t="str">
        <f t="shared" si="220"/>
        <v>67_倉橋</v>
      </c>
      <c r="AK1282" s="693" t="str">
        <f>IFERROR(VLOOKUP(AJ1282,観測点コードリスト!$L$2:$N$1665,3,FALSE),"")</f>
        <v>0690</v>
      </c>
    </row>
    <row r="1283" spans="1:37">
      <c r="A1283" s="662" t="s">
        <v>3374</v>
      </c>
      <c r="B1283" s="662">
        <v>67576</v>
      </c>
      <c r="C1283" s="662" t="s">
        <v>17</v>
      </c>
      <c r="D1283" s="662" t="s">
        <v>3483</v>
      </c>
      <c r="E1283" s="662" t="s">
        <v>3484</v>
      </c>
      <c r="F1283" s="662" t="s">
        <v>3485</v>
      </c>
      <c r="G1283" s="662">
        <v>34</v>
      </c>
      <c r="H1283" s="662">
        <v>9.9</v>
      </c>
      <c r="I1283" s="662">
        <v>132</v>
      </c>
      <c r="J1283" s="662">
        <v>44.9</v>
      </c>
      <c r="K1283" s="662">
        <v>48</v>
      </c>
      <c r="L1283" s="662">
        <v>10</v>
      </c>
      <c r="M1283" s="662">
        <v>1.5</v>
      </c>
      <c r="N1283" s="662" t="s">
        <v>3486</v>
      </c>
      <c r="O1283" s="662" t="s">
        <v>22</v>
      </c>
      <c r="P1283" s="662" t="s">
        <v>40</v>
      </c>
      <c r="Q1283" s="667">
        <f t="shared" si="221"/>
        <v>34.164999999999999</v>
      </c>
      <c r="R1283" s="667">
        <f t="shared" si="222"/>
        <v>132.748333</v>
      </c>
      <c r="T1283" s="668" t="s">
        <v>4605</v>
      </c>
      <c r="U1283" s="668" t="s">
        <v>4605</v>
      </c>
      <c r="V1283" s="668" t="s">
        <v>4605</v>
      </c>
      <c r="W1283" s="668" t="s">
        <v>22</v>
      </c>
      <c r="X1283" s="668" t="s">
        <v>22</v>
      </c>
      <c r="Y1283" s="668" t="s">
        <v>22</v>
      </c>
      <c r="Z1283" s="668" t="s">
        <v>22</v>
      </c>
      <c r="AB1283" s="662" t="str">
        <f t="shared" si="212"/>
        <v>平21.2.25</v>
      </c>
      <c r="AC1283" s="662" t="str">
        <f t="shared" si="213"/>
        <v>平21.2.25</v>
      </c>
      <c r="AD1283" s="662" t="str">
        <f t="shared" si="216"/>
        <v>平</v>
      </c>
      <c r="AE1283" s="662" t="str">
        <f t="shared" si="214"/>
        <v>平21.2.25</v>
      </c>
      <c r="AF1283" s="662" t="str">
        <f t="shared" si="217"/>
        <v>平21.2.25</v>
      </c>
      <c r="AG1283" s="662" t="str">
        <f t="shared" si="218"/>
        <v/>
      </c>
      <c r="AH1283" s="662">
        <f t="shared" si="215"/>
        <v>8</v>
      </c>
      <c r="AI1283" s="662" t="str">
        <f t="shared" si="219"/>
        <v>67</v>
      </c>
      <c r="AJ1283" s="662" t="str">
        <f t="shared" si="220"/>
        <v>67_呉市蒲刈</v>
      </c>
      <c r="AK1283" s="693" t="str">
        <f>IFERROR(VLOOKUP(AJ1283,観測点コードリスト!$L$2:$N$1665,3,FALSE),"")</f>
        <v>1606</v>
      </c>
    </row>
    <row r="1284" spans="1:37" hidden="1">
      <c r="A1284" s="662" t="s">
        <v>3374</v>
      </c>
      <c r="B1284" s="662">
        <v>67900</v>
      </c>
      <c r="C1284" s="662" t="s">
        <v>4609</v>
      </c>
      <c r="D1284" s="662" t="s">
        <v>3375</v>
      </c>
      <c r="E1284" s="662" t="s">
        <v>3376</v>
      </c>
      <c r="F1284" s="662" t="s">
        <v>3377</v>
      </c>
      <c r="G1284" s="662">
        <v>35</v>
      </c>
      <c r="H1284" s="662">
        <v>2</v>
      </c>
      <c r="I1284" s="662">
        <v>132</v>
      </c>
      <c r="J1284" s="662">
        <v>54.1</v>
      </c>
      <c r="K1284" s="662">
        <v>570</v>
      </c>
      <c r="L1284" s="662" t="s">
        <v>22</v>
      </c>
      <c r="M1284" s="662" t="s">
        <v>22</v>
      </c>
      <c r="N1284" s="662" t="s">
        <v>4731</v>
      </c>
      <c r="O1284" s="662" t="s">
        <v>4740</v>
      </c>
      <c r="P1284" s="662" t="s">
        <v>22</v>
      </c>
      <c r="Q1284" s="667">
        <f t="shared" si="221"/>
        <v>35.033332999999999</v>
      </c>
      <c r="R1284" s="667">
        <f t="shared" si="222"/>
        <v>132.901667</v>
      </c>
      <c r="T1284" s="668" t="s">
        <v>22</v>
      </c>
      <c r="U1284" s="668" t="s">
        <v>22</v>
      </c>
      <c r="V1284" s="668" t="s">
        <v>22</v>
      </c>
      <c r="W1284" s="668" t="s">
        <v>22</v>
      </c>
      <c r="X1284" s="668" t="s">
        <v>4605</v>
      </c>
      <c r="Y1284" s="668" t="s">
        <v>22</v>
      </c>
      <c r="Z1284" s="668" t="s">
        <v>22</v>
      </c>
      <c r="AB1284" s="662" t="str">
        <f t="shared" ref="AB1284:AB1347" si="223">IF(T1284="●",IF(AD1284="(",LEFT(AF1284,AG1284-1),IF(AD1284="#",$AB$1,AF1284)),"-")</f>
        <v>-</v>
      </c>
      <c r="AC1284" s="662" t="str">
        <f t="shared" ref="AC1284:AC1347" si="224">IF(AF1284="","-",IF(AD1284="(",RIGHT(AF1284,AH1284-AG1284),AF1284))</f>
        <v>平2.11.1</v>
      </c>
      <c r="AD1284" s="662" t="str">
        <f t="shared" si="216"/>
        <v>平</v>
      </c>
      <c r="AE1284" s="662" t="str">
        <f t="shared" ref="AE1284:AE1347" si="225">SUBSTITUTE(N1284,"#","")</f>
        <v>平2.11.1</v>
      </c>
      <c r="AF1284" s="662" t="str">
        <f t="shared" si="217"/>
        <v>平2.11.1</v>
      </c>
      <c r="AG1284" s="662" t="str">
        <f t="shared" si="218"/>
        <v/>
      </c>
      <c r="AH1284" s="662">
        <f t="shared" ref="AH1284:AH1347" si="226">LEN(AF1284)</f>
        <v>7</v>
      </c>
      <c r="AI1284" s="662" t="str">
        <f t="shared" si="219"/>
        <v>67</v>
      </c>
      <c r="AJ1284" s="662" t="str">
        <f t="shared" si="220"/>
        <v>67_高野</v>
      </c>
      <c r="AK1284" s="693" t="str">
        <f>IFERROR(VLOOKUP(AJ1284,観測点コードリスト!$L$2:$N$1665,3,FALSE),"")</f>
        <v>0947</v>
      </c>
    </row>
    <row r="1285" spans="1:37" hidden="1">
      <c r="A1285" s="662" t="s">
        <v>3374</v>
      </c>
      <c r="B1285" s="662">
        <v>67905</v>
      </c>
      <c r="C1285" s="662" t="s">
        <v>4609</v>
      </c>
      <c r="D1285" s="662" t="s">
        <v>2510</v>
      </c>
      <c r="E1285" s="662" t="s">
        <v>3396</v>
      </c>
      <c r="F1285" s="662" t="s">
        <v>3397</v>
      </c>
      <c r="G1285" s="662">
        <v>34</v>
      </c>
      <c r="H1285" s="662">
        <v>42.5</v>
      </c>
      <c r="I1285" s="662">
        <v>132</v>
      </c>
      <c r="J1285" s="662">
        <v>10.4</v>
      </c>
      <c r="K1285" s="662">
        <v>774</v>
      </c>
      <c r="L1285" s="662" t="s">
        <v>22</v>
      </c>
      <c r="M1285" s="662" t="s">
        <v>22</v>
      </c>
      <c r="N1285" s="662" t="s">
        <v>4731</v>
      </c>
      <c r="O1285" s="662" t="s">
        <v>4740</v>
      </c>
      <c r="P1285" s="662" t="s">
        <v>22</v>
      </c>
      <c r="Q1285" s="667">
        <f t="shared" si="221"/>
        <v>34.708333000000003</v>
      </c>
      <c r="R1285" s="667">
        <f t="shared" si="222"/>
        <v>132.17333300000001</v>
      </c>
      <c r="T1285" s="668" t="s">
        <v>22</v>
      </c>
      <c r="U1285" s="668" t="s">
        <v>22</v>
      </c>
      <c r="V1285" s="668" t="s">
        <v>22</v>
      </c>
      <c r="W1285" s="668" t="s">
        <v>22</v>
      </c>
      <c r="X1285" s="668" t="s">
        <v>4605</v>
      </c>
      <c r="Y1285" s="668" t="s">
        <v>22</v>
      </c>
      <c r="Z1285" s="668" t="s">
        <v>22</v>
      </c>
      <c r="AB1285" s="662" t="str">
        <f t="shared" si="223"/>
        <v>-</v>
      </c>
      <c r="AC1285" s="662" t="str">
        <f t="shared" si="224"/>
        <v>平2.11.1</v>
      </c>
      <c r="AD1285" s="662" t="str">
        <f t="shared" ref="AD1285:AD1348" si="227">LEFT(N1285,1)</f>
        <v>平</v>
      </c>
      <c r="AE1285" s="662" t="str">
        <f t="shared" si="225"/>
        <v>平2.11.1</v>
      </c>
      <c r="AF1285" s="662" t="str">
        <f t="shared" ref="AF1285:AF1348" si="228">SUBSTITUTE(AE1285,"(","")</f>
        <v>平2.11.1</v>
      </c>
      <c r="AG1285" s="662" t="str">
        <f t="shared" ref="AG1285:AG1348" si="229">IFERROR(FIND(")",AF1285),"")</f>
        <v/>
      </c>
      <c r="AH1285" s="662">
        <f t="shared" si="226"/>
        <v>7</v>
      </c>
      <c r="AI1285" s="662" t="str">
        <f t="shared" ref="AI1285:AI1348" si="230">LEFT(B1285,2)</f>
        <v>67</v>
      </c>
      <c r="AJ1285" s="662" t="str">
        <f t="shared" ref="AJ1285:AJ1348" si="231">AI1285&amp;"_"&amp;D1285</f>
        <v>67_八幡</v>
      </c>
      <c r="AK1285" s="693" t="str">
        <f>IFERROR(VLOOKUP(AJ1285,観測点コードリスト!$L$2:$N$1665,3,FALSE),"")</f>
        <v>1262</v>
      </c>
    </row>
    <row r="1286" spans="1:37" ht="18.75" hidden="1" customHeight="1">
      <c r="A1286" s="662" t="s">
        <v>3374</v>
      </c>
      <c r="B1286" s="662">
        <v>67910</v>
      </c>
      <c r="C1286" s="662" t="s">
        <v>4609</v>
      </c>
      <c r="D1286" s="662" t="s">
        <v>3399</v>
      </c>
      <c r="E1286" s="662" t="s">
        <v>3400</v>
      </c>
      <c r="F1286" s="662" t="s">
        <v>3401</v>
      </c>
      <c r="G1286" s="662">
        <v>34</v>
      </c>
      <c r="H1286" s="662">
        <v>46.1</v>
      </c>
      <c r="I1286" s="662">
        <v>132</v>
      </c>
      <c r="J1286" s="662">
        <v>27.8</v>
      </c>
      <c r="K1286" s="662">
        <v>399</v>
      </c>
      <c r="L1286" s="662" t="s">
        <v>22</v>
      </c>
      <c r="M1286" s="662" t="s">
        <v>22</v>
      </c>
      <c r="N1286" s="662" t="s">
        <v>4731</v>
      </c>
      <c r="O1286" s="662" t="s">
        <v>4740</v>
      </c>
      <c r="P1286" s="662" t="s">
        <v>22</v>
      </c>
      <c r="Q1286" s="667">
        <f t="shared" si="221"/>
        <v>34.768332999999998</v>
      </c>
      <c r="R1286" s="667">
        <f t="shared" si="222"/>
        <v>132.46333300000001</v>
      </c>
      <c r="T1286" s="668" t="s">
        <v>22</v>
      </c>
      <c r="U1286" s="668" t="s">
        <v>22</v>
      </c>
      <c r="V1286" s="668" t="s">
        <v>22</v>
      </c>
      <c r="W1286" s="668" t="s">
        <v>22</v>
      </c>
      <c r="X1286" s="668" t="s">
        <v>4605</v>
      </c>
      <c r="Y1286" s="668" t="s">
        <v>22</v>
      </c>
      <c r="Z1286" s="668" t="s">
        <v>22</v>
      </c>
      <c r="AB1286" s="662" t="str">
        <f t="shared" si="223"/>
        <v>-</v>
      </c>
      <c r="AC1286" s="662" t="str">
        <f t="shared" si="224"/>
        <v>平2.11.1</v>
      </c>
      <c r="AD1286" s="662" t="str">
        <f t="shared" si="227"/>
        <v>平</v>
      </c>
      <c r="AE1286" s="662" t="str">
        <f t="shared" si="225"/>
        <v>平2.11.1</v>
      </c>
      <c r="AF1286" s="662" t="str">
        <f t="shared" si="228"/>
        <v>平2.11.1</v>
      </c>
      <c r="AG1286" s="662" t="str">
        <f t="shared" si="229"/>
        <v/>
      </c>
      <c r="AH1286" s="662">
        <f t="shared" si="226"/>
        <v>7</v>
      </c>
      <c r="AI1286" s="662" t="str">
        <f t="shared" si="230"/>
        <v>67</v>
      </c>
      <c r="AJ1286" s="662" t="str">
        <f t="shared" si="231"/>
        <v>67_大朝</v>
      </c>
      <c r="AK1286" s="693" t="str">
        <f>IFERROR(VLOOKUP(AJ1286,観測点コードリスト!$L$2:$N$1665,3,FALSE),"")</f>
        <v>0676</v>
      </c>
    </row>
    <row r="1287" spans="1:37" ht="18.75" hidden="1" customHeight="1">
      <c r="A1287" s="662" t="s">
        <v>3374</v>
      </c>
      <c r="B1287" s="662">
        <v>67920</v>
      </c>
      <c r="C1287" s="662" t="s">
        <v>23</v>
      </c>
      <c r="D1287" s="662" t="s">
        <v>3374</v>
      </c>
      <c r="E1287" s="662" t="s">
        <v>3462</v>
      </c>
      <c r="F1287" s="662" t="s">
        <v>3463</v>
      </c>
      <c r="G1287" s="662">
        <v>34</v>
      </c>
      <c r="H1287" s="662">
        <v>23.9</v>
      </c>
      <c r="I1287" s="662">
        <v>132</v>
      </c>
      <c r="J1287" s="662">
        <v>27.7</v>
      </c>
      <c r="K1287" s="662">
        <v>4</v>
      </c>
      <c r="L1287" s="662" t="s">
        <v>22</v>
      </c>
      <c r="M1287" s="662" t="s">
        <v>22</v>
      </c>
      <c r="N1287" s="662" t="s">
        <v>4732</v>
      </c>
      <c r="O1287" s="662" t="s">
        <v>4740</v>
      </c>
      <c r="P1287" s="662" t="s">
        <v>22</v>
      </c>
      <c r="Q1287" s="667">
        <f t="shared" si="221"/>
        <v>34.398333000000001</v>
      </c>
      <c r="R1287" s="667">
        <f t="shared" si="222"/>
        <v>132.46166700000001</v>
      </c>
      <c r="T1287" s="668" t="s">
        <v>22</v>
      </c>
      <c r="U1287" s="668" t="s">
        <v>22</v>
      </c>
      <c r="V1287" s="668" t="s">
        <v>22</v>
      </c>
      <c r="W1287" s="668" t="s">
        <v>22</v>
      </c>
      <c r="X1287" s="668" t="s">
        <v>4605</v>
      </c>
      <c r="Y1287" s="668" t="s">
        <v>22</v>
      </c>
      <c r="Z1287" s="668" t="s">
        <v>22</v>
      </c>
      <c r="AB1287" s="662" t="str">
        <f t="shared" si="223"/>
        <v>-</v>
      </c>
      <c r="AC1287" s="662" t="str">
        <f t="shared" si="224"/>
        <v>平24.3.14</v>
      </c>
      <c r="AD1287" s="662" t="str">
        <f t="shared" si="227"/>
        <v>平</v>
      </c>
      <c r="AE1287" s="662" t="str">
        <f t="shared" si="225"/>
        <v>平24.3.14</v>
      </c>
      <c r="AF1287" s="662" t="str">
        <f t="shared" si="228"/>
        <v>平24.3.14</v>
      </c>
      <c r="AG1287" s="662" t="str">
        <f t="shared" si="229"/>
        <v/>
      </c>
      <c r="AH1287" s="662">
        <f t="shared" si="226"/>
        <v>8</v>
      </c>
      <c r="AI1287" s="662" t="str">
        <f t="shared" si="230"/>
        <v>67</v>
      </c>
      <c r="AJ1287" s="662" t="str">
        <f t="shared" si="231"/>
        <v>67_広島</v>
      </c>
      <c r="AK1287" s="693" t="str">
        <f>IFERROR(VLOOKUP(AJ1287,観測点コードリスト!$L$2:$N$1665,3,FALSE),"")</f>
        <v>47765</v>
      </c>
    </row>
    <row r="1288" spans="1:37" ht="18.75" customHeight="1">
      <c r="A1288" s="662" t="s">
        <v>3487</v>
      </c>
      <c r="B1288" s="662">
        <v>68022</v>
      </c>
      <c r="C1288" s="662" t="s">
        <v>23</v>
      </c>
      <c r="D1288" s="662" t="s">
        <v>3488</v>
      </c>
      <c r="E1288" s="662" t="s">
        <v>3489</v>
      </c>
      <c r="F1288" s="662" t="s">
        <v>3490</v>
      </c>
      <c r="G1288" s="662">
        <v>36</v>
      </c>
      <c r="H1288" s="662">
        <v>12.2</v>
      </c>
      <c r="I1288" s="662">
        <v>133</v>
      </c>
      <c r="J1288" s="662">
        <v>20</v>
      </c>
      <c r="K1288" s="662">
        <v>27</v>
      </c>
      <c r="L1288" s="662">
        <v>17</v>
      </c>
      <c r="M1288" s="662" t="s">
        <v>22</v>
      </c>
      <c r="N1288" s="662" t="s">
        <v>3491</v>
      </c>
      <c r="O1288" s="662">
        <v>68955</v>
      </c>
      <c r="P1288" s="662" t="s">
        <v>22</v>
      </c>
      <c r="Q1288" s="667">
        <f t="shared" si="221"/>
        <v>36.203333000000001</v>
      </c>
      <c r="R1288" s="667">
        <f t="shared" si="222"/>
        <v>133.33333300000001</v>
      </c>
      <c r="T1288" s="668" t="s">
        <v>4605</v>
      </c>
      <c r="U1288" s="668" t="s">
        <v>4605</v>
      </c>
      <c r="V1288" s="668" t="s">
        <v>4605</v>
      </c>
      <c r="W1288" s="668" t="s">
        <v>22</v>
      </c>
      <c r="X1288" s="668" t="s">
        <v>22</v>
      </c>
      <c r="Y1288" s="668" t="s">
        <v>4605</v>
      </c>
      <c r="Z1288" s="668" t="s">
        <v>22</v>
      </c>
      <c r="AB1288" s="662" t="str">
        <f t="shared" si="223"/>
        <v>昭62.10.14</v>
      </c>
      <c r="AC1288" s="662" t="str">
        <f t="shared" si="224"/>
        <v>昭62.10.14</v>
      </c>
      <c r="AD1288" s="662" t="str">
        <f t="shared" si="227"/>
        <v>昭</v>
      </c>
      <c r="AE1288" s="662" t="str">
        <f t="shared" si="225"/>
        <v>昭62.10.14</v>
      </c>
      <c r="AF1288" s="662" t="str">
        <f t="shared" si="228"/>
        <v>昭62.10.14</v>
      </c>
      <c r="AG1288" s="662" t="str">
        <f t="shared" si="229"/>
        <v/>
      </c>
      <c r="AH1288" s="662">
        <f t="shared" si="226"/>
        <v>9</v>
      </c>
      <c r="AI1288" s="662" t="str">
        <f t="shared" si="230"/>
        <v>68</v>
      </c>
      <c r="AJ1288" s="662" t="str">
        <f t="shared" si="231"/>
        <v>68_西郷</v>
      </c>
      <c r="AK1288" s="693" t="str">
        <f>IFERROR(VLOOKUP(AJ1288,観測点コードリスト!$L$2:$N$1665,3,FALSE),"")</f>
        <v>47740</v>
      </c>
    </row>
    <row r="1289" spans="1:37" ht="18.75" customHeight="1">
      <c r="A1289" s="662" t="s">
        <v>3487</v>
      </c>
      <c r="B1289" s="662">
        <v>68046</v>
      </c>
      <c r="C1289" s="662" t="s">
        <v>23</v>
      </c>
      <c r="D1289" s="662" t="s">
        <v>3492</v>
      </c>
      <c r="E1289" s="662" t="s">
        <v>3493</v>
      </c>
      <c r="F1289" s="662" t="s">
        <v>3494</v>
      </c>
      <c r="G1289" s="662">
        <v>36</v>
      </c>
      <c r="H1289" s="662">
        <v>10.7</v>
      </c>
      <c r="I1289" s="662">
        <v>133</v>
      </c>
      <c r="J1289" s="662">
        <v>19.399999999999999</v>
      </c>
      <c r="K1289" s="662">
        <v>80</v>
      </c>
      <c r="L1289" s="662">
        <v>10</v>
      </c>
      <c r="M1289" s="662" t="s">
        <v>22</v>
      </c>
      <c r="N1289" s="662" t="s">
        <v>35</v>
      </c>
      <c r="O1289" s="662" t="s">
        <v>22</v>
      </c>
      <c r="P1289" s="662" t="s">
        <v>36</v>
      </c>
      <c r="Q1289" s="667">
        <f t="shared" si="221"/>
        <v>36.178333000000002</v>
      </c>
      <c r="R1289" s="667">
        <f t="shared" si="222"/>
        <v>133.32333299999999</v>
      </c>
      <c r="T1289" s="668" t="s">
        <v>4605</v>
      </c>
      <c r="U1289" s="668" t="s">
        <v>4605</v>
      </c>
      <c r="V1289" s="668" t="s">
        <v>4605</v>
      </c>
      <c r="W1289" s="668" t="s">
        <v>22</v>
      </c>
      <c r="X1289" s="668" t="s">
        <v>22</v>
      </c>
      <c r="Y1289" s="668" t="s">
        <v>22</v>
      </c>
      <c r="Z1289" s="668" t="s">
        <v>22</v>
      </c>
      <c r="AB1289" s="662" t="str">
        <f t="shared" si="223"/>
        <v>平15.1.1</v>
      </c>
      <c r="AC1289" s="662" t="str">
        <f t="shared" si="224"/>
        <v>平15.1.1</v>
      </c>
      <c r="AD1289" s="662" t="str">
        <f t="shared" si="227"/>
        <v>平</v>
      </c>
      <c r="AE1289" s="662" t="str">
        <f t="shared" si="225"/>
        <v>平15.1.1</v>
      </c>
      <c r="AF1289" s="662" t="str">
        <f t="shared" si="228"/>
        <v>平15.1.1</v>
      </c>
      <c r="AG1289" s="662" t="str">
        <f t="shared" si="229"/>
        <v/>
      </c>
      <c r="AH1289" s="662">
        <f t="shared" si="226"/>
        <v>7</v>
      </c>
      <c r="AI1289" s="662" t="str">
        <f t="shared" si="230"/>
        <v>68</v>
      </c>
      <c r="AJ1289" s="662" t="str">
        <f t="shared" si="231"/>
        <v>68_西郷岬</v>
      </c>
      <c r="AK1289" s="693" t="str">
        <f>IFERROR(VLOOKUP(AJ1289,観測点コードリスト!$L$2:$N$1665,3,FALSE),"")</f>
        <v>1473</v>
      </c>
    </row>
    <row r="1290" spans="1:37">
      <c r="A1290" s="662" t="s">
        <v>3487</v>
      </c>
      <c r="B1290" s="662">
        <v>68056</v>
      </c>
      <c r="C1290" s="662" t="s">
        <v>17</v>
      </c>
      <c r="D1290" s="662" t="s">
        <v>3495</v>
      </c>
      <c r="E1290" s="662" t="s">
        <v>3496</v>
      </c>
      <c r="F1290" s="662" t="s">
        <v>3497</v>
      </c>
      <c r="G1290" s="662">
        <v>36</v>
      </c>
      <c r="H1290" s="662">
        <v>5.8</v>
      </c>
      <c r="I1290" s="662">
        <v>133</v>
      </c>
      <c r="J1290" s="662">
        <v>5.8</v>
      </c>
      <c r="K1290" s="662">
        <v>3</v>
      </c>
      <c r="L1290" s="662">
        <v>9.3000000000000007</v>
      </c>
      <c r="M1290" s="662">
        <v>1.5</v>
      </c>
      <c r="N1290" s="662" t="s">
        <v>2464</v>
      </c>
      <c r="O1290" s="662" t="s">
        <v>22</v>
      </c>
      <c r="P1290" s="662" t="s">
        <v>40</v>
      </c>
      <c r="Q1290" s="667">
        <f t="shared" si="221"/>
        <v>36.096666999999997</v>
      </c>
      <c r="R1290" s="667">
        <f t="shared" si="222"/>
        <v>133.096667</v>
      </c>
      <c r="T1290" s="668" t="s">
        <v>4605</v>
      </c>
      <c r="U1290" s="668" t="s">
        <v>4605</v>
      </c>
      <c r="V1290" s="668" t="s">
        <v>4605</v>
      </c>
      <c r="W1290" s="668" t="s">
        <v>22</v>
      </c>
      <c r="X1290" s="668" t="s">
        <v>22</v>
      </c>
      <c r="Y1290" s="668" t="s">
        <v>22</v>
      </c>
      <c r="Z1290" s="668" t="s">
        <v>22</v>
      </c>
      <c r="AB1290" s="662" t="str">
        <f t="shared" si="223"/>
        <v>昭53.11.17</v>
      </c>
      <c r="AC1290" s="662" t="str">
        <f t="shared" si="224"/>
        <v>昭53.11.17</v>
      </c>
      <c r="AD1290" s="662" t="str">
        <f t="shared" si="227"/>
        <v>昭</v>
      </c>
      <c r="AE1290" s="662" t="str">
        <f t="shared" si="225"/>
        <v>昭53.11.17</v>
      </c>
      <c r="AF1290" s="662" t="str">
        <f t="shared" si="228"/>
        <v>昭53.11.17</v>
      </c>
      <c r="AG1290" s="662" t="str">
        <f t="shared" si="229"/>
        <v/>
      </c>
      <c r="AH1290" s="662">
        <f t="shared" si="226"/>
        <v>9</v>
      </c>
      <c r="AI1290" s="662" t="str">
        <f t="shared" si="230"/>
        <v>68</v>
      </c>
      <c r="AJ1290" s="662" t="str">
        <f t="shared" si="231"/>
        <v>68_海士</v>
      </c>
      <c r="AK1290" s="693" t="str">
        <f>IFERROR(VLOOKUP(AJ1290,観測点コードリスト!$L$2:$N$1665,3,FALSE),"")</f>
        <v>1307</v>
      </c>
    </row>
    <row r="1291" spans="1:37" ht="18.75" customHeight="1">
      <c r="A1291" s="662" t="s">
        <v>3487</v>
      </c>
      <c r="B1291" s="662">
        <v>68091</v>
      </c>
      <c r="C1291" s="662" t="s">
        <v>17</v>
      </c>
      <c r="D1291" s="662" t="s">
        <v>333</v>
      </c>
      <c r="E1291" s="662" t="s">
        <v>334</v>
      </c>
      <c r="F1291" s="662" t="s">
        <v>3498</v>
      </c>
      <c r="G1291" s="662">
        <v>35</v>
      </c>
      <c r="H1291" s="662">
        <v>31.2</v>
      </c>
      <c r="I1291" s="662">
        <v>132</v>
      </c>
      <c r="J1291" s="662">
        <v>59</v>
      </c>
      <c r="K1291" s="662">
        <v>3</v>
      </c>
      <c r="L1291" s="662">
        <v>10</v>
      </c>
      <c r="M1291" s="662">
        <v>1.5</v>
      </c>
      <c r="N1291" s="662" t="s">
        <v>2128</v>
      </c>
      <c r="O1291" s="662" t="s">
        <v>22</v>
      </c>
      <c r="P1291" s="662" t="s">
        <v>40</v>
      </c>
      <c r="Q1291" s="667">
        <f t="shared" si="221"/>
        <v>35.520000000000003</v>
      </c>
      <c r="R1291" s="667">
        <f t="shared" si="222"/>
        <v>132.98333299999999</v>
      </c>
      <c r="T1291" s="668" t="s">
        <v>4605</v>
      </c>
      <c r="U1291" s="668" t="s">
        <v>4605</v>
      </c>
      <c r="V1291" s="668" t="s">
        <v>4605</v>
      </c>
      <c r="W1291" s="668" t="s">
        <v>22</v>
      </c>
      <c r="X1291" s="668" t="s">
        <v>22</v>
      </c>
      <c r="Y1291" s="668" t="s">
        <v>22</v>
      </c>
      <c r="Z1291" s="668" t="s">
        <v>22</v>
      </c>
      <c r="AB1291" s="662" t="str">
        <f t="shared" si="223"/>
        <v>昭49.11.1</v>
      </c>
      <c r="AC1291" s="662" t="str">
        <f t="shared" si="224"/>
        <v>昭53.12.1</v>
      </c>
      <c r="AD1291" s="662" t="str">
        <f t="shared" si="227"/>
        <v>#</v>
      </c>
      <c r="AE1291" s="662" t="str">
        <f t="shared" si="225"/>
        <v>昭53.12.1</v>
      </c>
      <c r="AF1291" s="662" t="str">
        <f t="shared" si="228"/>
        <v>昭53.12.1</v>
      </c>
      <c r="AG1291" s="662" t="str">
        <f t="shared" si="229"/>
        <v/>
      </c>
      <c r="AH1291" s="662">
        <f t="shared" si="226"/>
        <v>8</v>
      </c>
      <c r="AI1291" s="662" t="str">
        <f t="shared" si="230"/>
        <v>68</v>
      </c>
      <c r="AJ1291" s="662" t="str">
        <f t="shared" si="231"/>
        <v>68_鹿島</v>
      </c>
      <c r="AK1291" s="693" t="str">
        <f>IFERROR(VLOOKUP(AJ1291,観測点コードリスト!$L$2:$N$1665,3,FALSE),"")</f>
        <v>0693</v>
      </c>
    </row>
    <row r="1292" spans="1:37">
      <c r="A1292" s="662" t="s">
        <v>3487</v>
      </c>
      <c r="B1292" s="662">
        <v>68121</v>
      </c>
      <c r="C1292" s="662" t="s">
        <v>23</v>
      </c>
      <c r="D1292" s="662" t="s">
        <v>3499</v>
      </c>
      <c r="E1292" s="662" t="s">
        <v>3500</v>
      </c>
      <c r="F1292" s="662" t="s">
        <v>3501</v>
      </c>
      <c r="G1292" s="662">
        <v>35</v>
      </c>
      <c r="H1292" s="662">
        <v>24.8</v>
      </c>
      <c r="I1292" s="662">
        <v>132</v>
      </c>
      <c r="J1292" s="662">
        <v>53.4</v>
      </c>
      <c r="K1292" s="662">
        <v>2</v>
      </c>
      <c r="L1292" s="662">
        <v>10.199999999999999</v>
      </c>
      <c r="M1292" s="662" t="s">
        <v>22</v>
      </c>
      <c r="N1292" s="662" t="s">
        <v>35</v>
      </c>
      <c r="O1292" s="662">
        <v>68920</v>
      </c>
      <c r="P1292" s="662" t="s">
        <v>36</v>
      </c>
      <c r="Q1292" s="667">
        <f t="shared" si="221"/>
        <v>35.413333000000002</v>
      </c>
      <c r="R1292" s="667">
        <f t="shared" si="222"/>
        <v>132.88999999999999</v>
      </c>
      <c r="T1292" s="668" t="s">
        <v>4605</v>
      </c>
      <c r="U1292" s="668" t="s">
        <v>4605</v>
      </c>
      <c r="V1292" s="668" t="s">
        <v>4605</v>
      </c>
      <c r="W1292" s="668" t="s">
        <v>22</v>
      </c>
      <c r="X1292" s="668" t="s">
        <v>22</v>
      </c>
      <c r="Y1292" s="668" t="s">
        <v>22</v>
      </c>
      <c r="Z1292" s="668" t="s">
        <v>22</v>
      </c>
      <c r="AB1292" s="662" t="str">
        <f t="shared" si="223"/>
        <v>平15.1.1</v>
      </c>
      <c r="AC1292" s="662" t="str">
        <f t="shared" si="224"/>
        <v>平15.1.1</v>
      </c>
      <c r="AD1292" s="662" t="str">
        <f t="shared" si="227"/>
        <v>平</v>
      </c>
      <c r="AE1292" s="662" t="str">
        <f t="shared" si="225"/>
        <v>平15.1.1</v>
      </c>
      <c r="AF1292" s="662" t="str">
        <f t="shared" si="228"/>
        <v>平15.1.1</v>
      </c>
      <c r="AG1292" s="662" t="str">
        <f t="shared" si="229"/>
        <v/>
      </c>
      <c r="AH1292" s="662">
        <f t="shared" si="226"/>
        <v>7</v>
      </c>
      <c r="AI1292" s="662" t="str">
        <f t="shared" si="230"/>
        <v>68</v>
      </c>
      <c r="AJ1292" s="662" t="str">
        <f t="shared" si="231"/>
        <v>68_斐川</v>
      </c>
      <c r="AK1292" s="693" t="str">
        <f>IFERROR(VLOOKUP(AJ1292,観測点コードリスト!$L$2:$N$1665,3,FALSE),"")</f>
        <v>0694</v>
      </c>
    </row>
    <row r="1293" spans="1:37">
      <c r="A1293" s="662" t="s">
        <v>3487</v>
      </c>
      <c r="B1293" s="662">
        <v>68132</v>
      </c>
      <c r="C1293" s="662" t="s">
        <v>23</v>
      </c>
      <c r="D1293" s="662" t="s">
        <v>3502</v>
      </c>
      <c r="E1293" s="662" t="s">
        <v>3503</v>
      </c>
      <c r="F1293" s="662" t="s">
        <v>3504</v>
      </c>
      <c r="G1293" s="662">
        <v>35</v>
      </c>
      <c r="H1293" s="662">
        <v>27.4</v>
      </c>
      <c r="I1293" s="662">
        <v>133</v>
      </c>
      <c r="J1293" s="662">
        <v>3.9</v>
      </c>
      <c r="K1293" s="662">
        <v>17</v>
      </c>
      <c r="L1293" s="662">
        <v>26.8</v>
      </c>
      <c r="M1293" s="662" t="s">
        <v>22</v>
      </c>
      <c r="N1293" s="662" t="s">
        <v>3505</v>
      </c>
      <c r="O1293" s="662">
        <v>68960</v>
      </c>
      <c r="P1293" s="662" t="s">
        <v>22</v>
      </c>
      <c r="Q1293" s="667">
        <f t="shared" si="221"/>
        <v>35.456667000000003</v>
      </c>
      <c r="R1293" s="667">
        <f t="shared" si="222"/>
        <v>133.065</v>
      </c>
      <c r="T1293" s="668" t="s">
        <v>4605</v>
      </c>
      <c r="U1293" s="668" t="s">
        <v>4605</v>
      </c>
      <c r="V1293" s="668" t="s">
        <v>4605</v>
      </c>
      <c r="W1293" s="668" t="s">
        <v>4605</v>
      </c>
      <c r="X1293" s="668" t="s">
        <v>22</v>
      </c>
      <c r="Y1293" s="668" t="s">
        <v>4605</v>
      </c>
      <c r="Z1293" s="668" t="s">
        <v>4605</v>
      </c>
      <c r="AB1293" s="662" t="str">
        <f t="shared" si="223"/>
        <v>昭54.11.1</v>
      </c>
      <c r="AC1293" s="662" t="str">
        <f t="shared" si="224"/>
        <v>昭54.11.1</v>
      </c>
      <c r="AD1293" s="662" t="str">
        <f t="shared" si="227"/>
        <v>昭</v>
      </c>
      <c r="AE1293" s="662" t="str">
        <f t="shared" si="225"/>
        <v>昭54.11.1</v>
      </c>
      <c r="AF1293" s="662" t="str">
        <f t="shared" si="228"/>
        <v>昭54.11.1</v>
      </c>
      <c r="AG1293" s="662" t="str">
        <f t="shared" si="229"/>
        <v/>
      </c>
      <c r="AH1293" s="662">
        <f t="shared" si="226"/>
        <v>8</v>
      </c>
      <c r="AI1293" s="662" t="str">
        <f t="shared" si="230"/>
        <v>68</v>
      </c>
      <c r="AJ1293" s="662" t="str">
        <f t="shared" si="231"/>
        <v>68_松江</v>
      </c>
      <c r="AK1293" s="693" t="str">
        <f>IFERROR(VLOOKUP(AJ1293,観測点コードリスト!$L$2:$N$1665,3,FALSE),"")</f>
        <v>47741</v>
      </c>
    </row>
    <row r="1294" spans="1:37" ht="18.75" customHeight="1">
      <c r="A1294" s="662" t="s">
        <v>3487</v>
      </c>
      <c r="B1294" s="662">
        <v>68156</v>
      </c>
      <c r="C1294" s="662" t="s">
        <v>17</v>
      </c>
      <c r="D1294" s="662" t="s">
        <v>3506</v>
      </c>
      <c r="E1294" s="662" t="s">
        <v>3507</v>
      </c>
      <c r="F1294" s="662" t="s">
        <v>3508</v>
      </c>
      <c r="G1294" s="662">
        <v>35</v>
      </c>
      <c r="H1294" s="662">
        <v>19.899999999999999</v>
      </c>
      <c r="I1294" s="662">
        <v>132</v>
      </c>
      <c r="J1294" s="662">
        <v>43.8</v>
      </c>
      <c r="K1294" s="662">
        <v>20</v>
      </c>
      <c r="L1294" s="662">
        <v>10</v>
      </c>
      <c r="M1294" s="662">
        <v>1.5</v>
      </c>
      <c r="N1294" s="662" t="s">
        <v>2461</v>
      </c>
      <c r="O1294" s="662" t="s">
        <v>22</v>
      </c>
      <c r="P1294" s="662" t="s">
        <v>40</v>
      </c>
      <c r="Q1294" s="667">
        <f t="shared" si="221"/>
        <v>35.331667000000003</v>
      </c>
      <c r="R1294" s="667">
        <f t="shared" si="222"/>
        <v>132.72999999999999</v>
      </c>
      <c r="T1294" s="668" t="s">
        <v>4605</v>
      </c>
      <c r="U1294" s="668" t="s">
        <v>4605</v>
      </c>
      <c r="V1294" s="668" t="s">
        <v>4605</v>
      </c>
      <c r="W1294" s="668" t="s">
        <v>22</v>
      </c>
      <c r="X1294" s="668" t="s">
        <v>22</v>
      </c>
      <c r="Y1294" s="668" t="s">
        <v>22</v>
      </c>
      <c r="Z1294" s="668" t="s">
        <v>22</v>
      </c>
      <c r="AB1294" s="662" t="str">
        <f t="shared" si="223"/>
        <v>昭53.11.20</v>
      </c>
      <c r="AC1294" s="662" t="str">
        <f t="shared" si="224"/>
        <v>昭53.11.20</v>
      </c>
      <c r="AD1294" s="662" t="str">
        <f t="shared" si="227"/>
        <v>昭</v>
      </c>
      <c r="AE1294" s="662" t="str">
        <f t="shared" si="225"/>
        <v>昭53.11.20</v>
      </c>
      <c r="AF1294" s="662" t="str">
        <f t="shared" si="228"/>
        <v>昭53.11.20</v>
      </c>
      <c r="AG1294" s="662" t="str">
        <f t="shared" si="229"/>
        <v/>
      </c>
      <c r="AH1294" s="662">
        <f t="shared" si="226"/>
        <v>9</v>
      </c>
      <c r="AI1294" s="662" t="str">
        <f t="shared" si="230"/>
        <v>68</v>
      </c>
      <c r="AJ1294" s="662" t="str">
        <f t="shared" si="231"/>
        <v>68_出雲</v>
      </c>
      <c r="AK1294" s="693" t="str">
        <f>IFERROR(VLOOKUP(AJ1294,観測点コードリスト!$L$2:$N$1665,3,FALSE),"")</f>
        <v>1310</v>
      </c>
    </row>
    <row r="1295" spans="1:37" ht="18.75" hidden="1" customHeight="1">
      <c r="A1295" s="662" t="s">
        <v>3487</v>
      </c>
      <c r="B1295" s="662">
        <v>68166</v>
      </c>
      <c r="C1295" s="662" t="s">
        <v>72</v>
      </c>
      <c r="D1295" s="662" t="s">
        <v>1247</v>
      </c>
      <c r="E1295" s="662" t="s">
        <v>1248</v>
      </c>
      <c r="F1295" s="662" t="s">
        <v>3509</v>
      </c>
      <c r="G1295" s="662">
        <v>35</v>
      </c>
      <c r="H1295" s="662">
        <v>19.100000000000001</v>
      </c>
      <c r="I1295" s="662">
        <v>132</v>
      </c>
      <c r="J1295" s="662">
        <v>57.9</v>
      </c>
      <c r="K1295" s="662">
        <v>56</v>
      </c>
      <c r="L1295" s="662" t="s">
        <v>22</v>
      </c>
      <c r="M1295" s="662" t="s">
        <v>22</v>
      </c>
      <c r="N1295" s="662" t="s">
        <v>266</v>
      </c>
      <c r="O1295" s="662" t="s">
        <v>22</v>
      </c>
      <c r="P1295" s="662" t="s">
        <v>22</v>
      </c>
      <c r="Q1295" s="667">
        <f t="shared" si="221"/>
        <v>35.318333000000003</v>
      </c>
      <c r="R1295" s="667">
        <f t="shared" si="222"/>
        <v>132.965</v>
      </c>
      <c r="T1295" s="668" t="s">
        <v>4605</v>
      </c>
      <c r="U1295" s="668" t="s">
        <v>22</v>
      </c>
      <c r="V1295" s="668" t="s">
        <v>22</v>
      </c>
      <c r="W1295" s="668" t="s">
        <v>22</v>
      </c>
      <c r="X1295" s="668" t="s">
        <v>22</v>
      </c>
      <c r="Y1295" s="668" t="s">
        <v>22</v>
      </c>
      <c r="Z1295" s="668" t="s">
        <v>22</v>
      </c>
      <c r="AB1295" s="662" t="str">
        <f t="shared" si="223"/>
        <v>昭49.11.1</v>
      </c>
      <c r="AC1295" s="662" t="str">
        <f t="shared" si="224"/>
        <v>-</v>
      </c>
      <c r="AD1295" s="662" t="str">
        <f t="shared" si="227"/>
        <v>#</v>
      </c>
      <c r="AE1295" s="662" t="str">
        <f t="shared" si="225"/>
        <v/>
      </c>
      <c r="AF1295" s="662" t="str">
        <f t="shared" si="228"/>
        <v/>
      </c>
      <c r="AG1295" s="662" t="str">
        <f t="shared" si="229"/>
        <v/>
      </c>
      <c r="AH1295" s="662">
        <f t="shared" si="226"/>
        <v>0</v>
      </c>
      <c r="AI1295" s="662" t="str">
        <f t="shared" si="230"/>
        <v>68</v>
      </c>
      <c r="AJ1295" s="662" t="str">
        <f t="shared" si="231"/>
        <v>68_大東</v>
      </c>
      <c r="AK1295" s="693" t="str">
        <f>IFERROR(VLOOKUP(AJ1295,観測点コードリスト!$L$2:$N$1665,3,FALSE),"")</f>
        <v>0696</v>
      </c>
    </row>
    <row r="1296" spans="1:37" hidden="1">
      <c r="A1296" s="662" t="s">
        <v>3487</v>
      </c>
      <c r="B1296" s="662">
        <v>68181</v>
      </c>
      <c r="C1296" s="662" t="s">
        <v>72</v>
      </c>
      <c r="D1296" s="662" t="s">
        <v>3510</v>
      </c>
      <c r="E1296" s="662" t="s">
        <v>3511</v>
      </c>
      <c r="F1296" s="662" t="s">
        <v>3512</v>
      </c>
      <c r="G1296" s="662">
        <v>35</v>
      </c>
      <c r="H1296" s="662">
        <v>21</v>
      </c>
      <c r="I1296" s="662">
        <v>133</v>
      </c>
      <c r="J1296" s="662">
        <v>16.399999999999999</v>
      </c>
      <c r="K1296" s="662">
        <v>23</v>
      </c>
      <c r="L1296" s="662" t="s">
        <v>22</v>
      </c>
      <c r="M1296" s="662" t="s">
        <v>22</v>
      </c>
      <c r="N1296" s="662" t="s">
        <v>3513</v>
      </c>
      <c r="O1296" s="662" t="s">
        <v>22</v>
      </c>
      <c r="P1296" s="662" t="s">
        <v>22</v>
      </c>
      <c r="Q1296" s="667">
        <f t="shared" si="221"/>
        <v>35.35</v>
      </c>
      <c r="R1296" s="667">
        <f t="shared" si="222"/>
        <v>133.27333300000001</v>
      </c>
      <c r="T1296" s="668" t="s">
        <v>4605</v>
      </c>
      <c r="U1296" s="668" t="s">
        <v>22</v>
      </c>
      <c r="V1296" s="668" t="s">
        <v>22</v>
      </c>
      <c r="W1296" s="668" t="s">
        <v>22</v>
      </c>
      <c r="X1296" s="668" t="s">
        <v>22</v>
      </c>
      <c r="Y1296" s="668" t="s">
        <v>22</v>
      </c>
      <c r="Z1296" s="668" t="s">
        <v>22</v>
      </c>
      <c r="AB1296" s="662" t="str">
        <f t="shared" si="223"/>
        <v>昭51.5.20</v>
      </c>
      <c r="AC1296" s="662" t="str">
        <f t="shared" si="224"/>
        <v>昭51.5.20</v>
      </c>
      <c r="AD1296" s="662" t="str">
        <f t="shared" si="227"/>
        <v>昭</v>
      </c>
      <c r="AE1296" s="662" t="str">
        <f t="shared" si="225"/>
        <v>昭51.5.20</v>
      </c>
      <c r="AF1296" s="662" t="str">
        <f t="shared" si="228"/>
        <v>昭51.5.20</v>
      </c>
      <c r="AG1296" s="662" t="str">
        <f t="shared" si="229"/>
        <v/>
      </c>
      <c r="AH1296" s="662">
        <f t="shared" si="226"/>
        <v>8</v>
      </c>
      <c r="AI1296" s="662" t="str">
        <f t="shared" si="230"/>
        <v>68</v>
      </c>
      <c r="AJ1296" s="662" t="str">
        <f t="shared" si="231"/>
        <v>68_伯太</v>
      </c>
      <c r="AK1296" s="693" t="str">
        <f>IFERROR(VLOOKUP(AJ1296,観測点コードリスト!$L$2:$N$1665,3,FALSE),"")</f>
        <v>1095</v>
      </c>
    </row>
    <row r="1297" spans="1:37" hidden="1">
      <c r="A1297" s="662" t="s">
        <v>3487</v>
      </c>
      <c r="B1297" s="662">
        <v>68206</v>
      </c>
      <c r="C1297" s="662" t="s">
        <v>72</v>
      </c>
      <c r="D1297" s="662" t="s">
        <v>3514</v>
      </c>
      <c r="E1297" s="662" t="s">
        <v>3515</v>
      </c>
      <c r="F1297" s="662" t="s">
        <v>3516</v>
      </c>
      <c r="G1297" s="662">
        <v>35</v>
      </c>
      <c r="H1297" s="662">
        <v>13.3</v>
      </c>
      <c r="I1297" s="662">
        <v>132</v>
      </c>
      <c r="J1297" s="662">
        <v>43.4</v>
      </c>
      <c r="K1297" s="662">
        <v>100</v>
      </c>
      <c r="L1297" s="662" t="s">
        <v>22</v>
      </c>
      <c r="M1297" s="662" t="s">
        <v>22</v>
      </c>
      <c r="N1297" s="662" t="s">
        <v>3395</v>
      </c>
      <c r="O1297" s="662" t="s">
        <v>22</v>
      </c>
      <c r="P1297" s="662" t="s">
        <v>22</v>
      </c>
      <c r="Q1297" s="667">
        <f t="shared" ref="Q1297:Q1360" si="232">G1297+ROUND(H1297/60,6)</f>
        <v>35.221666999999997</v>
      </c>
      <c r="R1297" s="667">
        <f t="shared" ref="R1297:R1360" si="233">I1297+ROUND(J1297/60,6)</f>
        <v>132.723333</v>
      </c>
      <c r="T1297" s="668" t="s">
        <v>4605</v>
      </c>
      <c r="U1297" s="668" t="s">
        <v>22</v>
      </c>
      <c r="V1297" s="668" t="s">
        <v>22</v>
      </c>
      <c r="W1297" s="668" t="s">
        <v>22</v>
      </c>
      <c r="X1297" s="668" t="s">
        <v>22</v>
      </c>
      <c r="Y1297" s="668" t="s">
        <v>22</v>
      </c>
      <c r="Z1297" s="668" t="s">
        <v>22</v>
      </c>
      <c r="AB1297" s="662" t="str">
        <f t="shared" si="223"/>
        <v>昭50.4.28</v>
      </c>
      <c r="AC1297" s="662" t="str">
        <f t="shared" si="224"/>
        <v>昭50.4.28</v>
      </c>
      <c r="AD1297" s="662" t="str">
        <f t="shared" si="227"/>
        <v>昭</v>
      </c>
      <c r="AE1297" s="662" t="str">
        <f t="shared" si="225"/>
        <v>昭50.4.28</v>
      </c>
      <c r="AF1297" s="662" t="str">
        <f t="shared" si="228"/>
        <v>昭50.4.28</v>
      </c>
      <c r="AG1297" s="662" t="str">
        <f t="shared" si="229"/>
        <v/>
      </c>
      <c r="AH1297" s="662">
        <f t="shared" si="226"/>
        <v>8</v>
      </c>
      <c r="AI1297" s="662" t="str">
        <f t="shared" si="230"/>
        <v>68</v>
      </c>
      <c r="AJ1297" s="662" t="str">
        <f t="shared" si="231"/>
        <v>68_佐田</v>
      </c>
      <c r="AK1297" s="693" t="str">
        <f>IFERROR(VLOOKUP(AJ1297,観測点コードリスト!$L$2:$N$1665,3,FALSE),"")</f>
        <v>0954</v>
      </c>
    </row>
    <row r="1298" spans="1:37">
      <c r="A1298" s="662" t="s">
        <v>3487</v>
      </c>
      <c r="B1298" s="662">
        <v>68246</v>
      </c>
      <c r="C1298" s="662" t="s">
        <v>17</v>
      </c>
      <c r="D1298" s="662" t="s">
        <v>3517</v>
      </c>
      <c r="E1298" s="662" t="s">
        <v>3518</v>
      </c>
      <c r="F1298" s="662" t="s">
        <v>3519</v>
      </c>
      <c r="G1298" s="662">
        <v>35</v>
      </c>
      <c r="H1298" s="662">
        <v>11.4</v>
      </c>
      <c r="I1298" s="662">
        <v>132</v>
      </c>
      <c r="J1298" s="662">
        <v>29.8</v>
      </c>
      <c r="K1298" s="662">
        <v>30</v>
      </c>
      <c r="L1298" s="662">
        <v>10.199999999999999</v>
      </c>
      <c r="M1298" s="662">
        <v>1.5</v>
      </c>
      <c r="N1298" s="662" t="s">
        <v>2065</v>
      </c>
      <c r="O1298" s="662" t="s">
        <v>22</v>
      </c>
      <c r="P1298" s="662" t="s">
        <v>40</v>
      </c>
      <c r="Q1298" s="667">
        <f t="shared" si="232"/>
        <v>35.19</v>
      </c>
      <c r="R1298" s="667">
        <f t="shared" si="233"/>
        <v>132.496667</v>
      </c>
      <c r="T1298" s="668" t="s">
        <v>4605</v>
      </c>
      <c r="U1298" s="668" t="s">
        <v>4605</v>
      </c>
      <c r="V1298" s="668" t="s">
        <v>4605</v>
      </c>
      <c r="W1298" s="668" t="s">
        <v>22</v>
      </c>
      <c r="X1298" s="668" t="s">
        <v>22</v>
      </c>
      <c r="Y1298" s="668" t="s">
        <v>22</v>
      </c>
      <c r="Z1298" s="668" t="s">
        <v>22</v>
      </c>
      <c r="AB1298" s="662" t="str">
        <f t="shared" si="223"/>
        <v>昭49.11.1</v>
      </c>
      <c r="AC1298" s="662" t="str">
        <f t="shared" si="224"/>
        <v>昭53.11.21</v>
      </c>
      <c r="AD1298" s="662" t="str">
        <f t="shared" si="227"/>
        <v>#</v>
      </c>
      <c r="AE1298" s="662" t="str">
        <f t="shared" si="225"/>
        <v>昭53.11.21</v>
      </c>
      <c r="AF1298" s="662" t="str">
        <f t="shared" si="228"/>
        <v>昭53.11.21</v>
      </c>
      <c r="AG1298" s="662" t="str">
        <f t="shared" si="229"/>
        <v/>
      </c>
      <c r="AH1298" s="662">
        <f t="shared" si="226"/>
        <v>9</v>
      </c>
      <c r="AI1298" s="662" t="str">
        <f t="shared" si="230"/>
        <v>68</v>
      </c>
      <c r="AJ1298" s="662" t="str">
        <f t="shared" si="231"/>
        <v>68_大田</v>
      </c>
      <c r="AK1298" s="693" t="str">
        <f>IFERROR(VLOOKUP(AJ1298,観測点コードリスト!$L$2:$N$1665,3,FALSE),"")</f>
        <v>0697</v>
      </c>
    </row>
    <row r="1299" spans="1:37">
      <c r="A1299" s="662" t="s">
        <v>3487</v>
      </c>
      <c r="B1299" s="662">
        <v>68261</v>
      </c>
      <c r="C1299" s="662" t="s">
        <v>17</v>
      </c>
      <c r="D1299" s="662" t="s">
        <v>3520</v>
      </c>
      <c r="E1299" s="662" t="s">
        <v>3521</v>
      </c>
      <c r="F1299" s="662" t="s">
        <v>3522</v>
      </c>
      <c r="G1299" s="662">
        <v>35</v>
      </c>
      <c r="H1299" s="662">
        <v>11.8</v>
      </c>
      <c r="I1299" s="662">
        <v>132</v>
      </c>
      <c r="J1299" s="662">
        <v>48.9</v>
      </c>
      <c r="K1299" s="662">
        <v>215</v>
      </c>
      <c r="L1299" s="662">
        <v>7.9</v>
      </c>
      <c r="M1299" s="662">
        <v>1.5</v>
      </c>
      <c r="N1299" s="662" t="s">
        <v>2050</v>
      </c>
      <c r="O1299" s="662" t="s">
        <v>22</v>
      </c>
      <c r="P1299" s="662" t="s">
        <v>40</v>
      </c>
      <c r="Q1299" s="667">
        <f t="shared" si="232"/>
        <v>35.196666999999998</v>
      </c>
      <c r="R1299" s="667">
        <f t="shared" si="233"/>
        <v>132.815</v>
      </c>
      <c r="T1299" s="668" t="s">
        <v>4605</v>
      </c>
      <c r="U1299" s="668" t="s">
        <v>4605</v>
      </c>
      <c r="V1299" s="668" t="s">
        <v>4605</v>
      </c>
      <c r="W1299" s="668" t="s">
        <v>22</v>
      </c>
      <c r="X1299" s="668" t="s">
        <v>22</v>
      </c>
      <c r="Y1299" s="668" t="s">
        <v>22</v>
      </c>
      <c r="Z1299" s="668" t="s">
        <v>22</v>
      </c>
      <c r="AB1299" s="662" t="str">
        <f t="shared" si="223"/>
        <v>昭49.11.1</v>
      </c>
      <c r="AC1299" s="662" t="str">
        <f t="shared" si="224"/>
        <v>昭53.11.16</v>
      </c>
      <c r="AD1299" s="662" t="str">
        <f t="shared" si="227"/>
        <v>#</v>
      </c>
      <c r="AE1299" s="662" t="str">
        <f t="shared" si="225"/>
        <v>昭53.11.16</v>
      </c>
      <c r="AF1299" s="662" t="str">
        <f t="shared" si="228"/>
        <v>昭53.11.16</v>
      </c>
      <c r="AG1299" s="662" t="str">
        <f t="shared" si="229"/>
        <v/>
      </c>
      <c r="AH1299" s="662">
        <f t="shared" si="226"/>
        <v>9</v>
      </c>
      <c r="AI1299" s="662" t="str">
        <f t="shared" si="230"/>
        <v>68</v>
      </c>
      <c r="AJ1299" s="662" t="str">
        <f t="shared" si="231"/>
        <v>68_掛合</v>
      </c>
      <c r="AK1299" s="693" t="str">
        <f>IFERROR(VLOOKUP(AJ1299,観測点コードリスト!$L$2:$N$1665,3,FALSE),"")</f>
        <v>0698</v>
      </c>
    </row>
    <row r="1300" spans="1:37">
      <c r="A1300" s="662" t="s">
        <v>3487</v>
      </c>
      <c r="B1300" s="662">
        <v>68276</v>
      </c>
      <c r="C1300" s="662" t="s">
        <v>17</v>
      </c>
      <c r="D1300" s="662" t="s">
        <v>3523</v>
      </c>
      <c r="E1300" s="662" t="s">
        <v>3524</v>
      </c>
      <c r="F1300" s="662" t="s">
        <v>3525</v>
      </c>
      <c r="G1300" s="662">
        <v>35</v>
      </c>
      <c r="H1300" s="662">
        <v>10.4</v>
      </c>
      <c r="I1300" s="662">
        <v>133</v>
      </c>
      <c r="J1300" s="662">
        <v>6.2</v>
      </c>
      <c r="K1300" s="662">
        <v>369</v>
      </c>
      <c r="L1300" s="662">
        <v>10</v>
      </c>
      <c r="M1300" s="662">
        <v>1.5</v>
      </c>
      <c r="N1300" s="662" t="s">
        <v>2050</v>
      </c>
      <c r="O1300" s="662">
        <v>68900</v>
      </c>
      <c r="P1300" s="662" t="s">
        <v>40</v>
      </c>
      <c r="Q1300" s="667">
        <f t="shared" si="232"/>
        <v>35.173333</v>
      </c>
      <c r="R1300" s="667">
        <f t="shared" si="233"/>
        <v>133.10333299999999</v>
      </c>
      <c r="T1300" s="668" t="s">
        <v>4605</v>
      </c>
      <c r="U1300" s="668" t="s">
        <v>4605</v>
      </c>
      <c r="V1300" s="668" t="s">
        <v>4605</v>
      </c>
      <c r="W1300" s="668" t="s">
        <v>22</v>
      </c>
      <c r="X1300" s="668" t="s">
        <v>22</v>
      </c>
      <c r="Y1300" s="668" t="s">
        <v>22</v>
      </c>
      <c r="Z1300" s="668" t="s">
        <v>22</v>
      </c>
      <c r="AB1300" s="662" t="str">
        <f t="shared" si="223"/>
        <v>昭49.11.1</v>
      </c>
      <c r="AC1300" s="662" t="str">
        <f t="shared" si="224"/>
        <v>昭53.11.16</v>
      </c>
      <c r="AD1300" s="662" t="str">
        <f t="shared" si="227"/>
        <v>#</v>
      </c>
      <c r="AE1300" s="662" t="str">
        <f t="shared" si="225"/>
        <v>昭53.11.16</v>
      </c>
      <c r="AF1300" s="662" t="str">
        <f t="shared" si="228"/>
        <v>昭53.11.16</v>
      </c>
      <c r="AG1300" s="662" t="str">
        <f t="shared" si="229"/>
        <v/>
      </c>
      <c r="AH1300" s="662">
        <f t="shared" si="226"/>
        <v>9</v>
      </c>
      <c r="AI1300" s="662" t="str">
        <f t="shared" si="230"/>
        <v>68</v>
      </c>
      <c r="AJ1300" s="662" t="str">
        <f t="shared" si="231"/>
        <v>68_横田</v>
      </c>
      <c r="AK1300" s="693" t="str">
        <f>IFERROR(VLOOKUP(AJ1300,観測点コードリスト!$L$2:$N$1665,3,FALSE),"")</f>
        <v>0699</v>
      </c>
    </row>
    <row r="1301" spans="1:37" hidden="1">
      <c r="A1301" s="662" t="s">
        <v>3487</v>
      </c>
      <c r="B1301" s="662">
        <v>68286</v>
      </c>
      <c r="C1301" s="662" t="s">
        <v>72</v>
      </c>
      <c r="D1301" s="662" t="s">
        <v>3526</v>
      </c>
      <c r="E1301" s="662" t="s">
        <v>3527</v>
      </c>
      <c r="F1301" s="662" t="s">
        <v>3528</v>
      </c>
      <c r="G1301" s="662">
        <v>35</v>
      </c>
      <c r="H1301" s="662">
        <v>4.2</v>
      </c>
      <c r="I1301" s="662">
        <v>132</v>
      </c>
      <c r="J1301" s="662">
        <v>20</v>
      </c>
      <c r="K1301" s="662">
        <v>8</v>
      </c>
      <c r="L1301" s="662" t="s">
        <v>22</v>
      </c>
      <c r="M1301" s="662" t="s">
        <v>22</v>
      </c>
      <c r="N1301" s="662" t="s">
        <v>1128</v>
      </c>
      <c r="O1301" s="662" t="s">
        <v>22</v>
      </c>
      <c r="P1301" s="662" t="s">
        <v>22</v>
      </c>
      <c r="Q1301" s="667">
        <f t="shared" si="232"/>
        <v>35.07</v>
      </c>
      <c r="R1301" s="667">
        <f t="shared" si="233"/>
        <v>132.33333300000001</v>
      </c>
      <c r="T1301" s="668" t="s">
        <v>4605</v>
      </c>
      <c r="U1301" s="668" t="s">
        <v>22</v>
      </c>
      <c r="V1301" s="668" t="s">
        <v>22</v>
      </c>
      <c r="W1301" s="668" t="s">
        <v>22</v>
      </c>
      <c r="X1301" s="668" t="s">
        <v>22</v>
      </c>
      <c r="Y1301" s="668" t="s">
        <v>22</v>
      </c>
      <c r="Z1301" s="668" t="s">
        <v>22</v>
      </c>
      <c r="AB1301" s="662" t="str">
        <f t="shared" si="223"/>
        <v>昭53.12.21</v>
      </c>
      <c r="AC1301" s="662" t="str">
        <f t="shared" si="224"/>
        <v>昭53.12.21</v>
      </c>
      <c r="AD1301" s="662" t="str">
        <f t="shared" si="227"/>
        <v>昭</v>
      </c>
      <c r="AE1301" s="662" t="str">
        <f t="shared" si="225"/>
        <v>昭53.12.21</v>
      </c>
      <c r="AF1301" s="662" t="str">
        <f t="shared" si="228"/>
        <v>昭53.12.21</v>
      </c>
      <c r="AG1301" s="662" t="str">
        <f t="shared" si="229"/>
        <v/>
      </c>
      <c r="AH1301" s="662">
        <f t="shared" si="226"/>
        <v>9</v>
      </c>
      <c r="AI1301" s="662" t="str">
        <f t="shared" si="230"/>
        <v>68</v>
      </c>
      <c r="AJ1301" s="662" t="str">
        <f t="shared" si="231"/>
        <v>68_福光</v>
      </c>
      <c r="AK1301" s="693" t="str">
        <f>IFERROR(VLOOKUP(AJ1301,観測点コードリスト!$L$2:$N$1665,3,FALSE),"")</f>
        <v>1336</v>
      </c>
    </row>
    <row r="1302" spans="1:37">
      <c r="A1302" s="662" t="s">
        <v>3487</v>
      </c>
      <c r="B1302" s="662">
        <v>68306</v>
      </c>
      <c r="C1302" s="662" t="s">
        <v>17</v>
      </c>
      <c r="D1302" s="662" t="s">
        <v>3529</v>
      </c>
      <c r="E1302" s="662" t="s">
        <v>3530</v>
      </c>
      <c r="F1302" s="662" t="s">
        <v>3531</v>
      </c>
      <c r="G1302" s="662">
        <v>35</v>
      </c>
      <c r="H1302" s="662">
        <v>0.1</v>
      </c>
      <c r="I1302" s="662">
        <v>132</v>
      </c>
      <c r="J1302" s="662">
        <v>42.7</v>
      </c>
      <c r="K1302" s="662">
        <v>444</v>
      </c>
      <c r="L1302" s="662">
        <v>10</v>
      </c>
      <c r="M1302" s="662">
        <v>1.5</v>
      </c>
      <c r="N1302" s="662" t="s">
        <v>3532</v>
      </c>
      <c r="O1302" s="662">
        <v>68905</v>
      </c>
      <c r="P1302" s="662" t="s">
        <v>40</v>
      </c>
      <c r="Q1302" s="667">
        <f t="shared" si="232"/>
        <v>35.001666999999998</v>
      </c>
      <c r="R1302" s="667">
        <f t="shared" si="233"/>
        <v>132.71166700000001</v>
      </c>
      <c r="T1302" s="668" t="s">
        <v>4605</v>
      </c>
      <c r="U1302" s="668" t="s">
        <v>4605</v>
      </c>
      <c r="V1302" s="668" t="s">
        <v>4605</v>
      </c>
      <c r="W1302" s="668" t="s">
        <v>22</v>
      </c>
      <c r="X1302" s="668" t="s">
        <v>22</v>
      </c>
      <c r="Y1302" s="668" t="s">
        <v>22</v>
      </c>
      <c r="Z1302" s="668" t="s">
        <v>22</v>
      </c>
      <c r="AB1302" s="662" t="str">
        <f t="shared" si="223"/>
        <v>昭53.12.5</v>
      </c>
      <c r="AC1302" s="662" t="str">
        <f t="shared" si="224"/>
        <v>昭53.12.5</v>
      </c>
      <c r="AD1302" s="662" t="str">
        <f t="shared" si="227"/>
        <v>昭</v>
      </c>
      <c r="AE1302" s="662" t="str">
        <f t="shared" si="225"/>
        <v>昭53.12.5</v>
      </c>
      <c r="AF1302" s="662" t="str">
        <f t="shared" si="228"/>
        <v>昭53.12.5</v>
      </c>
      <c r="AG1302" s="662" t="str">
        <f t="shared" si="229"/>
        <v/>
      </c>
      <c r="AH1302" s="662">
        <f t="shared" si="226"/>
        <v>8</v>
      </c>
      <c r="AI1302" s="662" t="str">
        <f t="shared" si="230"/>
        <v>68</v>
      </c>
      <c r="AJ1302" s="662" t="str">
        <f t="shared" si="231"/>
        <v>68_赤名</v>
      </c>
      <c r="AK1302" s="693" t="str">
        <f>IFERROR(VLOOKUP(AJ1302,観測点コードリスト!$L$2:$N$1665,3,FALSE),"")</f>
        <v>1320</v>
      </c>
    </row>
    <row r="1303" spans="1:37" hidden="1">
      <c r="A1303" s="662" t="s">
        <v>3487</v>
      </c>
      <c r="B1303" s="662">
        <v>68346</v>
      </c>
      <c r="C1303" s="662" t="s">
        <v>72</v>
      </c>
      <c r="D1303" s="662" t="s">
        <v>3533</v>
      </c>
      <c r="E1303" s="662" t="s">
        <v>3534</v>
      </c>
      <c r="F1303" s="662" t="s">
        <v>3535</v>
      </c>
      <c r="G1303" s="662">
        <v>34</v>
      </c>
      <c r="H1303" s="662">
        <v>57.2</v>
      </c>
      <c r="I1303" s="662">
        <v>132</v>
      </c>
      <c r="J1303" s="662">
        <v>20</v>
      </c>
      <c r="K1303" s="662">
        <v>32</v>
      </c>
      <c r="L1303" s="662" t="s">
        <v>22</v>
      </c>
      <c r="M1303" s="662" t="s">
        <v>22</v>
      </c>
      <c r="N1303" s="662" t="s">
        <v>3536</v>
      </c>
      <c r="O1303" s="662" t="s">
        <v>22</v>
      </c>
      <c r="P1303" s="662" t="s">
        <v>22</v>
      </c>
      <c r="Q1303" s="667">
        <f t="shared" si="232"/>
        <v>34.953333000000001</v>
      </c>
      <c r="R1303" s="667">
        <f t="shared" si="233"/>
        <v>132.33333300000001</v>
      </c>
      <c r="T1303" s="668" t="s">
        <v>4605</v>
      </c>
      <c r="U1303" s="668" t="s">
        <v>22</v>
      </c>
      <c r="V1303" s="668" t="s">
        <v>22</v>
      </c>
      <c r="W1303" s="668" t="s">
        <v>22</v>
      </c>
      <c r="X1303" s="668" t="s">
        <v>22</v>
      </c>
      <c r="Y1303" s="668" t="s">
        <v>22</v>
      </c>
      <c r="Z1303" s="668" t="s">
        <v>22</v>
      </c>
      <c r="AB1303" s="662" t="str">
        <f t="shared" si="223"/>
        <v>昭51.5.18</v>
      </c>
      <c r="AC1303" s="662" t="str">
        <f t="shared" si="224"/>
        <v>昭51.5.18</v>
      </c>
      <c r="AD1303" s="662" t="str">
        <f t="shared" si="227"/>
        <v>昭</v>
      </c>
      <c r="AE1303" s="662" t="str">
        <f t="shared" si="225"/>
        <v>昭51.5.18</v>
      </c>
      <c r="AF1303" s="662" t="str">
        <f t="shared" si="228"/>
        <v>昭51.5.18</v>
      </c>
      <c r="AG1303" s="662" t="str">
        <f t="shared" si="229"/>
        <v/>
      </c>
      <c r="AH1303" s="662">
        <f t="shared" si="226"/>
        <v>8</v>
      </c>
      <c r="AI1303" s="662" t="str">
        <f t="shared" si="230"/>
        <v>68</v>
      </c>
      <c r="AJ1303" s="662" t="str">
        <f t="shared" si="231"/>
        <v>68_桜江</v>
      </c>
      <c r="AK1303" s="693" t="str">
        <f>IFERROR(VLOOKUP(AJ1303,観測点コードリスト!$L$2:$N$1665,3,FALSE),"")</f>
        <v>1093</v>
      </c>
    </row>
    <row r="1304" spans="1:37">
      <c r="A1304" s="662" t="s">
        <v>3487</v>
      </c>
      <c r="B1304" s="662">
        <v>68351</v>
      </c>
      <c r="C1304" s="662" t="s">
        <v>17</v>
      </c>
      <c r="D1304" s="662" t="s">
        <v>3537</v>
      </c>
      <c r="E1304" s="662" t="s">
        <v>3538</v>
      </c>
      <c r="F1304" s="662" t="s">
        <v>3539</v>
      </c>
      <c r="G1304" s="662">
        <v>34</v>
      </c>
      <c r="H1304" s="662">
        <v>58.6</v>
      </c>
      <c r="I1304" s="662">
        <v>132</v>
      </c>
      <c r="J1304" s="662">
        <v>29.5</v>
      </c>
      <c r="K1304" s="662">
        <v>132</v>
      </c>
      <c r="L1304" s="662">
        <v>10</v>
      </c>
      <c r="M1304" s="662">
        <v>1.5</v>
      </c>
      <c r="N1304" s="662" t="s">
        <v>2522</v>
      </c>
      <c r="O1304" s="662" t="s">
        <v>22</v>
      </c>
      <c r="P1304" s="662" t="s">
        <v>22</v>
      </c>
      <c r="Q1304" s="667">
        <f t="shared" si="232"/>
        <v>34.976666999999999</v>
      </c>
      <c r="R1304" s="667">
        <f t="shared" si="233"/>
        <v>132.49166700000001</v>
      </c>
      <c r="T1304" s="668" t="s">
        <v>4605</v>
      </c>
      <c r="U1304" s="668" t="s">
        <v>4605</v>
      </c>
      <c r="V1304" s="668" t="s">
        <v>4605</v>
      </c>
      <c r="W1304" s="668" t="s">
        <v>22</v>
      </c>
      <c r="X1304" s="668" t="s">
        <v>22</v>
      </c>
      <c r="Y1304" s="668" t="s">
        <v>22</v>
      </c>
      <c r="Z1304" s="668" t="s">
        <v>22</v>
      </c>
      <c r="AB1304" s="662" t="str">
        <f t="shared" si="223"/>
        <v>昭49.11.1</v>
      </c>
      <c r="AC1304" s="662" t="str">
        <f t="shared" si="224"/>
        <v>昭53.11.22</v>
      </c>
      <c r="AD1304" s="662" t="str">
        <f t="shared" si="227"/>
        <v>#</v>
      </c>
      <c r="AE1304" s="662" t="str">
        <f t="shared" si="225"/>
        <v>昭53.11.22</v>
      </c>
      <c r="AF1304" s="662" t="str">
        <f t="shared" si="228"/>
        <v>昭53.11.22</v>
      </c>
      <c r="AG1304" s="662" t="str">
        <f t="shared" si="229"/>
        <v/>
      </c>
      <c r="AH1304" s="662">
        <f t="shared" si="226"/>
        <v>9</v>
      </c>
      <c r="AI1304" s="662" t="str">
        <f t="shared" si="230"/>
        <v>68</v>
      </c>
      <c r="AJ1304" s="662" t="str">
        <f t="shared" si="231"/>
        <v>68_川本</v>
      </c>
      <c r="AK1304" s="693" t="str">
        <f>IFERROR(VLOOKUP(AJ1304,観測点コードリスト!$L$2:$N$1665,3,FALSE),"")</f>
        <v>0701</v>
      </c>
    </row>
    <row r="1305" spans="1:37">
      <c r="A1305" s="662" t="s">
        <v>3487</v>
      </c>
      <c r="B1305" s="662">
        <v>68376</v>
      </c>
      <c r="C1305" s="662" t="s">
        <v>23</v>
      </c>
      <c r="D1305" s="662" t="s">
        <v>3540</v>
      </c>
      <c r="E1305" s="662" t="s">
        <v>3541</v>
      </c>
      <c r="F1305" s="662" t="s">
        <v>3542</v>
      </c>
      <c r="G1305" s="662">
        <v>34</v>
      </c>
      <c r="H1305" s="662">
        <v>53.8</v>
      </c>
      <c r="I1305" s="662">
        <v>132</v>
      </c>
      <c r="J1305" s="662">
        <v>4.2</v>
      </c>
      <c r="K1305" s="662">
        <v>19</v>
      </c>
      <c r="L1305" s="662">
        <v>14.8</v>
      </c>
      <c r="M1305" s="662" t="s">
        <v>22</v>
      </c>
      <c r="N1305" s="662" t="s">
        <v>3543</v>
      </c>
      <c r="O1305" s="662" t="s">
        <v>22</v>
      </c>
      <c r="P1305" s="662" t="s">
        <v>22</v>
      </c>
      <c r="Q1305" s="667">
        <f t="shared" si="232"/>
        <v>34.896667000000001</v>
      </c>
      <c r="R1305" s="667">
        <f t="shared" si="233"/>
        <v>132.07</v>
      </c>
      <c r="T1305" s="668" t="s">
        <v>4605</v>
      </c>
      <c r="U1305" s="668" t="s">
        <v>4605</v>
      </c>
      <c r="V1305" s="668" t="s">
        <v>4605</v>
      </c>
      <c r="W1305" s="668" t="s">
        <v>22</v>
      </c>
      <c r="X1305" s="668" t="s">
        <v>22</v>
      </c>
      <c r="Y1305" s="668" t="s">
        <v>4605</v>
      </c>
      <c r="Z1305" s="668" t="s">
        <v>22</v>
      </c>
      <c r="AB1305" s="662" t="str">
        <f t="shared" si="223"/>
        <v>昭49.11.1</v>
      </c>
      <c r="AC1305" s="662" t="str">
        <f t="shared" si="224"/>
        <v>昭50.3.20</v>
      </c>
      <c r="AD1305" s="662" t="str">
        <f t="shared" si="227"/>
        <v>#</v>
      </c>
      <c r="AE1305" s="662" t="str">
        <f t="shared" si="225"/>
        <v>昭50.3.20</v>
      </c>
      <c r="AF1305" s="662" t="str">
        <f t="shared" si="228"/>
        <v>昭50.3.20</v>
      </c>
      <c r="AG1305" s="662" t="str">
        <f t="shared" si="229"/>
        <v/>
      </c>
      <c r="AH1305" s="662">
        <f t="shared" si="226"/>
        <v>8</v>
      </c>
      <c r="AI1305" s="662" t="str">
        <f t="shared" si="230"/>
        <v>68</v>
      </c>
      <c r="AJ1305" s="662" t="str">
        <f t="shared" si="231"/>
        <v>68_浜田</v>
      </c>
      <c r="AK1305" s="693" t="str">
        <f>IFERROR(VLOOKUP(AJ1305,観測点コードリスト!$L$2:$N$1665,3,FALSE),"")</f>
        <v>47755</v>
      </c>
    </row>
    <row r="1306" spans="1:37">
      <c r="A1306" s="662" t="s">
        <v>3487</v>
      </c>
      <c r="B1306" s="662">
        <v>68401</v>
      </c>
      <c r="C1306" s="662" t="s">
        <v>17</v>
      </c>
      <c r="D1306" s="662" t="s">
        <v>141</v>
      </c>
      <c r="E1306" s="662" t="s">
        <v>142</v>
      </c>
      <c r="F1306" s="662" t="s">
        <v>3544</v>
      </c>
      <c r="G1306" s="662">
        <v>34</v>
      </c>
      <c r="H1306" s="662">
        <v>51.2</v>
      </c>
      <c r="I1306" s="662">
        <v>132</v>
      </c>
      <c r="J1306" s="662">
        <v>31.8</v>
      </c>
      <c r="K1306" s="662">
        <v>327</v>
      </c>
      <c r="L1306" s="662">
        <v>10</v>
      </c>
      <c r="M1306" s="662">
        <v>1.5</v>
      </c>
      <c r="N1306" s="662" t="s">
        <v>3545</v>
      </c>
      <c r="O1306" s="662">
        <v>68910</v>
      </c>
      <c r="P1306" s="662" t="s">
        <v>40</v>
      </c>
      <c r="Q1306" s="667">
        <f t="shared" si="232"/>
        <v>34.853332999999999</v>
      </c>
      <c r="R1306" s="667">
        <f t="shared" si="233"/>
        <v>132.53</v>
      </c>
      <c r="T1306" s="668" t="s">
        <v>4605</v>
      </c>
      <c r="U1306" s="668" t="s">
        <v>4605</v>
      </c>
      <c r="V1306" s="668" t="s">
        <v>4605</v>
      </c>
      <c r="W1306" s="668" t="s">
        <v>22</v>
      </c>
      <c r="X1306" s="668" t="s">
        <v>22</v>
      </c>
      <c r="Y1306" s="668" t="s">
        <v>22</v>
      </c>
      <c r="Z1306" s="668" t="s">
        <v>22</v>
      </c>
      <c r="AB1306" s="662" t="str">
        <f t="shared" si="223"/>
        <v>昭51.5.19</v>
      </c>
      <c r="AC1306" s="662" t="str">
        <f t="shared" si="224"/>
        <v>昭53.11.22</v>
      </c>
      <c r="AD1306" s="662" t="str">
        <f t="shared" si="227"/>
        <v>(</v>
      </c>
      <c r="AE1306" s="662" t="str">
        <f t="shared" si="225"/>
        <v>(昭51.5.19)昭53.11.22</v>
      </c>
      <c r="AF1306" s="662" t="str">
        <f t="shared" si="228"/>
        <v>昭51.5.19)昭53.11.22</v>
      </c>
      <c r="AG1306" s="662">
        <f t="shared" si="229"/>
        <v>9</v>
      </c>
      <c r="AH1306" s="662">
        <f t="shared" si="226"/>
        <v>18</v>
      </c>
      <c r="AI1306" s="662" t="str">
        <f t="shared" si="230"/>
        <v>68</v>
      </c>
      <c r="AJ1306" s="662" t="str">
        <f t="shared" si="231"/>
        <v>68_瑞穂</v>
      </c>
      <c r="AK1306" s="693" t="str">
        <f>IFERROR(VLOOKUP(AJ1306,観測点コードリスト!$L$2:$N$1665,3,FALSE),"")</f>
        <v>1094</v>
      </c>
    </row>
    <row r="1307" spans="1:37" ht="18.75" hidden="1" customHeight="1">
      <c r="A1307" s="662" t="s">
        <v>3487</v>
      </c>
      <c r="B1307" s="662">
        <v>68421</v>
      </c>
      <c r="C1307" s="662" t="s">
        <v>72</v>
      </c>
      <c r="D1307" s="662" t="s">
        <v>3546</v>
      </c>
      <c r="E1307" s="662" t="s">
        <v>3547</v>
      </c>
      <c r="F1307" s="662" t="s">
        <v>3548</v>
      </c>
      <c r="G1307" s="662">
        <v>34</v>
      </c>
      <c r="H1307" s="662">
        <v>47.7</v>
      </c>
      <c r="I1307" s="662">
        <v>131</v>
      </c>
      <c r="J1307" s="662">
        <v>56.9</v>
      </c>
      <c r="K1307" s="662">
        <v>9</v>
      </c>
      <c r="L1307" s="662" t="s">
        <v>22</v>
      </c>
      <c r="M1307" s="662" t="s">
        <v>22</v>
      </c>
      <c r="N1307" s="662" t="s">
        <v>3549</v>
      </c>
      <c r="O1307" s="662" t="s">
        <v>22</v>
      </c>
      <c r="P1307" s="662" t="s">
        <v>22</v>
      </c>
      <c r="Q1307" s="667">
        <f t="shared" si="232"/>
        <v>34.795000000000002</v>
      </c>
      <c r="R1307" s="667">
        <f t="shared" si="233"/>
        <v>131.94833299999999</v>
      </c>
      <c r="T1307" s="668" t="s">
        <v>4605</v>
      </c>
      <c r="U1307" s="668" t="s">
        <v>22</v>
      </c>
      <c r="V1307" s="668" t="s">
        <v>22</v>
      </c>
      <c r="W1307" s="668" t="s">
        <v>22</v>
      </c>
      <c r="X1307" s="668" t="s">
        <v>22</v>
      </c>
      <c r="Y1307" s="668" t="s">
        <v>22</v>
      </c>
      <c r="Z1307" s="668" t="s">
        <v>22</v>
      </c>
      <c r="AB1307" s="662" t="str">
        <f t="shared" si="223"/>
        <v>昭53.7.3</v>
      </c>
      <c r="AC1307" s="662" t="str">
        <f t="shared" si="224"/>
        <v>昭53.7.3</v>
      </c>
      <c r="AD1307" s="662" t="str">
        <f t="shared" si="227"/>
        <v>昭</v>
      </c>
      <c r="AE1307" s="662" t="str">
        <f t="shared" si="225"/>
        <v>昭53.7.3</v>
      </c>
      <c r="AF1307" s="662" t="str">
        <f t="shared" si="228"/>
        <v>昭53.7.3</v>
      </c>
      <c r="AG1307" s="662" t="str">
        <f t="shared" si="229"/>
        <v/>
      </c>
      <c r="AH1307" s="662">
        <f t="shared" si="226"/>
        <v>7</v>
      </c>
      <c r="AI1307" s="662" t="str">
        <f t="shared" si="230"/>
        <v>68</v>
      </c>
      <c r="AJ1307" s="662" t="str">
        <f t="shared" si="231"/>
        <v>68_三隅</v>
      </c>
      <c r="AK1307" s="693" t="str">
        <f>IFERROR(VLOOKUP(AJ1307,観測点コードリスト!$L$2:$N$1665,3,FALSE),"")</f>
        <v>0703</v>
      </c>
    </row>
    <row r="1308" spans="1:37">
      <c r="A1308" s="662" t="s">
        <v>3487</v>
      </c>
      <c r="B1308" s="662">
        <v>68431</v>
      </c>
      <c r="C1308" s="662" t="s">
        <v>17</v>
      </c>
      <c r="D1308" s="662" t="s">
        <v>3550</v>
      </c>
      <c r="E1308" s="662" t="s">
        <v>3551</v>
      </c>
      <c r="F1308" s="662" t="s">
        <v>3552</v>
      </c>
      <c r="G1308" s="662">
        <v>34</v>
      </c>
      <c r="H1308" s="662">
        <v>46.6</v>
      </c>
      <c r="I1308" s="662">
        <v>132</v>
      </c>
      <c r="J1308" s="662">
        <v>6.5</v>
      </c>
      <c r="K1308" s="662">
        <v>380</v>
      </c>
      <c r="L1308" s="662">
        <v>9.5</v>
      </c>
      <c r="M1308" s="662">
        <v>1.5</v>
      </c>
      <c r="N1308" s="662" t="s">
        <v>2124</v>
      </c>
      <c r="O1308" s="662">
        <v>68915</v>
      </c>
      <c r="P1308" s="662" t="s">
        <v>40</v>
      </c>
      <c r="Q1308" s="667">
        <f t="shared" si="232"/>
        <v>34.776667000000003</v>
      </c>
      <c r="R1308" s="667">
        <f t="shared" si="233"/>
        <v>132.10833299999999</v>
      </c>
      <c r="T1308" s="668" t="s">
        <v>4605</v>
      </c>
      <c r="U1308" s="668" t="s">
        <v>4605</v>
      </c>
      <c r="V1308" s="668" t="s">
        <v>4605</v>
      </c>
      <c r="W1308" s="668" t="s">
        <v>22</v>
      </c>
      <c r="X1308" s="668" t="s">
        <v>22</v>
      </c>
      <c r="Y1308" s="668" t="s">
        <v>22</v>
      </c>
      <c r="Z1308" s="668" t="s">
        <v>22</v>
      </c>
      <c r="AB1308" s="662" t="str">
        <f t="shared" si="223"/>
        <v>昭53.12.1</v>
      </c>
      <c r="AC1308" s="662" t="str">
        <f t="shared" si="224"/>
        <v>昭53.12.1</v>
      </c>
      <c r="AD1308" s="662" t="str">
        <f t="shared" si="227"/>
        <v>昭</v>
      </c>
      <c r="AE1308" s="662" t="str">
        <f t="shared" si="225"/>
        <v>昭53.12.1</v>
      </c>
      <c r="AF1308" s="662" t="str">
        <f t="shared" si="228"/>
        <v>昭53.12.1</v>
      </c>
      <c r="AG1308" s="662" t="str">
        <f t="shared" si="229"/>
        <v/>
      </c>
      <c r="AH1308" s="662">
        <f t="shared" si="226"/>
        <v>8</v>
      </c>
      <c r="AI1308" s="662" t="str">
        <f t="shared" si="230"/>
        <v>68</v>
      </c>
      <c r="AJ1308" s="662" t="str">
        <f t="shared" si="231"/>
        <v>68_弥栄</v>
      </c>
      <c r="AK1308" s="693" t="str">
        <f>IFERROR(VLOOKUP(AJ1308,観測点コードリスト!$L$2:$N$1665,3,FALSE),"")</f>
        <v>1321</v>
      </c>
    </row>
    <row r="1309" spans="1:37" hidden="1">
      <c r="A1309" s="662" t="s">
        <v>3487</v>
      </c>
      <c r="B1309" s="662">
        <v>68436</v>
      </c>
      <c r="C1309" s="662" t="s">
        <v>72</v>
      </c>
      <c r="D1309" s="662" t="s">
        <v>3553</v>
      </c>
      <c r="E1309" s="662" t="s">
        <v>3554</v>
      </c>
      <c r="F1309" s="662" t="s">
        <v>3555</v>
      </c>
      <c r="G1309" s="662">
        <v>34</v>
      </c>
      <c r="H1309" s="662">
        <v>46.8</v>
      </c>
      <c r="I1309" s="662">
        <v>132</v>
      </c>
      <c r="J1309" s="662">
        <v>11.8</v>
      </c>
      <c r="K1309" s="662">
        <v>370</v>
      </c>
      <c r="L1309" s="662" t="s">
        <v>22</v>
      </c>
      <c r="M1309" s="662" t="s">
        <v>22</v>
      </c>
      <c r="N1309" s="662" t="s">
        <v>3556</v>
      </c>
      <c r="O1309" s="662" t="s">
        <v>22</v>
      </c>
      <c r="P1309" s="662" t="s">
        <v>22</v>
      </c>
      <c r="Q1309" s="667">
        <f t="shared" si="232"/>
        <v>34.78</v>
      </c>
      <c r="R1309" s="667">
        <f t="shared" si="233"/>
        <v>132.19666699999999</v>
      </c>
      <c r="T1309" s="668" t="s">
        <v>4605</v>
      </c>
      <c r="U1309" s="668" t="s">
        <v>22</v>
      </c>
      <c r="V1309" s="668" t="s">
        <v>22</v>
      </c>
      <c r="W1309" s="668" t="s">
        <v>22</v>
      </c>
      <c r="X1309" s="668" t="s">
        <v>22</v>
      </c>
      <c r="Y1309" s="668" t="s">
        <v>22</v>
      </c>
      <c r="Z1309" s="668" t="s">
        <v>22</v>
      </c>
      <c r="AB1309" s="662" t="str">
        <f t="shared" si="223"/>
        <v>昭52.7.21</v>
      </c>
      <c r="AC1309" s="662" t="str">
        <f t="shared" si="224"/>
        <v>昭52.7.21</v>
      </c>
      <c r="AD1309" s="662" t="str">
        <f t="shared" si="227"/>
        <v>昭</v>
      </c>
      <c r="AE1309" s="662" t="str">
        <f t="shared" si="225"/>
        <v>昭52.7.21</v>
      </c>
      <c r="AF1309" s="662" t="str">
        <f t="shared" si="228"/>
        <v>昭52.7.21</v>
      </c>
      <c r="AG1309" s="662" t="str">
        <f t="shared" si="229"/>
        <v/>
      </c>
      <c r="AH1309" s="662">
        <f t="shared" si="226"/>
        <v>8</v>
      </c>
      <c r="AI1309" s="662" t="str">
        <f t="shared" si="230"/>
        <v>68</v>
      </c>
      <c r="AJ1309" s="662" t="str">
        <f t="shared" si="231"/>
        <v>68_波佐</v>
      </c>
      <c r="AK1309" s="693" t="str">
        <f>IFERROR(VLOOKUP(AJ1309,観測点コードリスト!$L$2:$N$1665,3,FALSE),"")</f>
        <v>1175</v>
      </c>
    </row>
    <row r="1310" spans="1:37">
      <c r="A1310" s="662" t="s">
        <v>3487</v>
      </c>
      <c r="B1310" s="662">
        <v>68456</v>
      </c>
      <c r="C1310" s="662" t="s">
        <v>23</v>
      </c>
      <c r="D1310" s="662" t="s">
        <v>3557</v>
      </c>
      <c r="E1310" s="662" t="s">
        <v>3558</v>
      </c>
      <c r="F1310" s="662" t="s">
        <v>3559</v>
      </c>
      <c r="G1310" s="662">
        <v>34</v>
      </c>
      <c r="H1310" s="662">
        <v>40.5</v>
      </c>
      <c r="I1310" s="662">
        <v>131</v>
      </c>
      <c r="J1310" s="662">
        <v>47.4</v>
      </c>
      <c r="K1310" s="662">
        <v>54</v>
      </c>
      <c r="L1310" s="662">
        <v>10.199999999999999</v>
      </c>
      <c r="M1310" s="662" t="s">
        <v>22</v>
      </c>
      <c r="N1310" s="662" t="s">
        <v>35</v>
      </c>
      <c r="O1310" s="662" t="s">
        <v>22</v>
      </c>
      <c r="P1310" s="662" t="s">
        <v>36</v>
      </c>
      <c r="Q1310" s="667">
        <f t="shared" si="232"/>
        <v>34.674999999999997</v>
      </c>
      <c r="R1310" s="667">
        <f t="shared" si="233"/>
        <v>131.79</v>
      </c>
      <c r="T1310" s="668" t="s">
        <v>4605</v>
      </c>
      <c r="U1310" s="668" t="s">
        <v>4605</v>
      </c>
      <c r="V1310" s="668" t="s">
        <v>4605</v>
      </c>
      <c r="W1310" s="668" t="s">
        <v>22</v>
      </c>
      <c r="X1310" s="668" t="s">
        <v>22</v>
      </c>
      <c r="Y1310" s="668" t="s">
        <v>22</v>
      </c>
      <c r="Z1310" s="668" t="s">
        <v>22</v>
      </c>
      <c r="AB1310" s="662" t="str">
        <f t="shared" si="223"/>
        <v>平15.1.1</v>
      </c>
      <c r="AC1310" s="662" t="str">
        <f t="shared" si="224"/>
        <v>平15.1.1</v>
      </c>
      <c r="AD1310" s="662" t="str">
        <f t="shared" si="227"/>
        <v>平</v>
      </c>
      <c r="AE1310" s="662" t="str">
        <f t="shared" si="225"/>
        <v>平15.1.1</v>
      </c>
      <c r="AF1310" s="662" t="str">
        <f t="shared" si="228"/>
        <v>平15.1.1</v>
      </c>
      <c r="AG1310" s="662" t="str">
        <f t="shared" si="229"/>
        <v/>
      </c>
      <c r="AH1310" s="662">
        <f t="shared" si="226"/>
        <v>7</v>
      </c>
      <c r="AI1310" s="662" t="str">
        <f t="shared" si="230"/>
        <v>68</v>
      </c>
      <c r="AJ1310" s="662" t="str">
        <f t="shared" si="231"/>
        <v>68_高津</v>
      </c>
      <c r="AK1310" s="693" t="str">
        <f>IFERROR(VLOOKUP(AJ1310,観測点コードリスト!$L$2:$N$1665,3,FALSE),"")</f>
        <v>1474</v>
      </c>
    </row>
    <row r="1311" spans="1:37">
      <c r="A1311" s="662" t="s">
        <v>3487</v>
      </c>
      <c r="B1311" s="662">
        <v>68462</v>
      </c>
      <c r="C1311" s="662" t="s">
        <v>17</v>
      </c>
      <c r="D1311" s="662" t="s">
        <v>3560</v>
      </c>
      <c r="E1311" s="662" t="s">
        <v>3561</v>
      </c>
      <c r="F1311" s="662" t="s">
        <v>3562</v>
      </c>
      <c r="G1311" s="662">
        <v>34</v>
      </c>
      <c r="H1311" s="662">
        <v>40.6</v>
      </c>
      <c r="I1311" s="662">
        <v>131</v>
      </c>
      <c r="J1311" s="662">
        <v>50.6</v>
      </c>
      <c r="K1311" s="662">
        <v>4</v>
      </c>
      <c r="L1311" s="662">
        <v>12.4</v>
      </c>
      <c r="M1311" s="662">
        <v>1.5</v>
      </c>
      <c r="N1311" s="662" t="s">
        <v>2148</v>
      </c>
      <c r="O1311" s="662" t="s">
        <v>22</v>
      </c>
      <c r="P1311" s="662" t="s">
        <v>22</v>
      </c>
      <c r="Q1311" s="667">
        <f t="shared" si="232"/>
        <v>34.676667000000002</v>
      </c>
      <c r="R1311" s="667">
        <f t="shared" si="233"/>
        <v>131.843333</v>
      </c>
      <c r="T1311" s="668" t="s">
        <v>4605</v>
      </c>
      <c r="U1311" s="668" t="s">
        <v>4605</v>
      </c>
      <c r="V1311" s="668" t="s">
        <v>4605</v>
      </c>
      <c r="W1311" s="668" t="s">
        <v>22</v>
      </c>
      <c r="X1311" s="668" t="s">
        <v>22</v>
      </c>
      <c r="Y1311" s="668" t="s">
        <v>22</v>
      </c>
      <c r="Z1311" s="668" t="s">
        <v>22</v>
      </c>
      <c r="AB1311" s="662" t="str">
        <f t="shared" si="223"/>
        <v>昭53.11.24</v>
      </c>
      <c r="AC1311" s="662" t="str">
        <f t="shared" si="224"/>
        <v>昭53.11.24</v>
      </c>
      <c r="AD1311" s="662" t="str">
        <f t="shared" si="227"/>
        <v>昭</v>
      </c>
      <c r="AE1311" s="662" t="str">
        <f t="shared" si="225"/>
        <v>昭53.11.24</v>
      </c>
      <c r="AF1311" s="662" t="str">
        <f t="shared" si="228"/>
        <v>昭53.11.24</v>
      </c>
      <c r="AG1311" s="662" t="str">
        <f t="shared" si="229"/>
        <v/>
      </c>
      <c r="AH1311" s="662">
        <f t="shared" si="226"/>
        <v>9</v>
      </c>
      <c r="AI1311" s="662" t="str">
        <f t="shared" si="230"/>
        <v>68</v>
      </c>
      <c r="AJ1311" s="662" t="str">
        <f t="shared" si="231"/>
        <v>68_益田</v>
      </c>
      <c r="AK1311" s="693" t="str">
        <f>IFERROR(VLOOKUP(AJ1311,観測点コードリスト!$L$2:$N$1665,3,FALSE),"")</f>
        <v>0704</v>
      </c>
    </row>
    <row r="1312" spans="1:37" ht="18.75" hidden="1" customHeight="1">
      <c r="A1312" s="662" t="s">
        <v>3487</v>
      </c>
      <c r="B1312" s="662">
        <v>68501</v>
      </c>
      <c r="C1312" s="662" t="s">
        <v>72</v>
      </c>
      <c r="D1312" s="662" t="s">
        <v>3563</v>
      </c>
      <c r="E1312" s="662" t="s">
        <v>3564</v>
      </c>
      <c r="F1312" s="662" t="s">
        <v>3565</v>
      </c>
      <c r="G1312" s="662">
        <v>34</v>
      </c>
      <c r="H1312" s="662">
        <v>34.299999999999997</v>
      </c>
      <c r="I1312" s="662">
        <v>132</v>
      </c>
      <c r="J1312" s="662">
        <v>1</v>
      </c>
      <c r="K1312" s="662">
        <v>259</v>
      </c>
      <c r="L1312" s="662" t="s">
        <v>22</v>
      </c>
      <c r="M1312" s="662" t="s">
        <v>22</v>
      </c>
      <c r="N1312" s="662" t="s">
        <v>3566</v>
      </c>
      <c r="O1312" s="662" t="s">
        <v>22</v>
      </c>
      <c r="P1312" s="662" t="s">
        <v>22</v>
      </c>
      <c r="Q1312" s="667">
        <f t="shared" si="232"/>
        <v>34.571666999999998</v>
      </c>
      <c r="R1312" s="667">
        <f t="shared" si="233"/>
        <v>132.01666700000001</v>
      </c>
      <c r="T1312" s="668" t="s">
        <v>4605</v>
      </c>
      <c r="U1312" s="668" t="s">
        <v>22</v>
      </c>
      <c r="V1312" s="668" t="s">
        <v>22</v>
      </c>
      <c r="W1312" s="668" t="s">
        <v>22</v>
      </c>
      <c r="X1312" s="668" t="s">
        <v>22</v>
      </c>
      <c r="Y1312" s="668" t="s">
        <v>22</v>
      </c>
      <c r="Z1312" s="668" t="s">
        <v>22</v>
      </c>
      <c r="AB1312" s="662" t="str">
        <f t="shared" si="223"/>
        <v>昭52.7.26</v>
      </c>
      <c r="AC1312" s="662" t="str">
        <f t="shared" si="224"/>
        <v>昭52.7.26</v>
      </c>
      <c r="AD1312" s="662" t="str">
        <f t="shared" si="227"/>
        <v>昭</v>
      </c>
      <c r="AE1312" s="662" t="str">
        <f t="shared" si="225"/>
        <v>昭52.7.26</v>
      </c>
      <c r="AF1312" s="662" t="str">
        <f t="shared" si="228"/>
        <v>昭52.7.26</v>
      </c>
      <c r="AG1312" s="662" t="str">
        <f t="shared" si="229"/>
        <v/>
      </c>
      <c r="AH1312" s="662">
        <f t="shared" si="226"/>
        <v>8</v>
      </c>
      <c r="AI1312" s="662" t="str">
        <f t="shared" si="230"/>
        <v>68</v>
      </c>
      <c r="AJ1312" s="662" t="str">
        <f t="shared" si="231"/>
        <v>68_匹見</v>
      </c>
      <c r="AK1312" s="693" t="str">
        <f>IFERROR(VLOOKUP(AJ1312,観測点コードリスト!$L$2:$N$1665,3,FALSE),"")</f>
        <v>1176</v>
      </c>
    </row>
    <row r="1313" spans="1:37">
      <c r="A1313" s="662" t="s">
        <v>3487</v>
      </c>
      <c r="B1313" s="662">
        <v>68516</v>
      </c>
      <c r="C1313" s="662" t="s">
        <v>17</v>
      </c>
      <c r="D1313" s="662" t="s">
        <v>3567</v>
      </c>
      <c r="E1313" s="662" t="s">
        <v>3568</v>
      </c>
      <c r="F1313" s="662" t="s">
        <v>3569</v>
      </c>
      <c r="G1313" s="662">
        <v>34</v>
      </c>
      <c r="H1313" s="662">
        <v>27.7</v>
      </c>
      <c r="I1313" s="662">
        <v>131</v>
      </c>
      <c r="J1313" s="662">
        <v>46.2</v>
      </c>
      <c r="K1313" s="662">
        <v>165</v>
      </c>
      <c r="L1313" s="662">
        <v>10</v>
      </c>
      <c r="M1313" s="662">
        <v>1.5</v>
      </c>
      <c r="N1313" s="662" t="s">
        <v>2667</v>
      </c>
      <c r="O1313" s="662" t="s">
        <v>22</v>
      </c>
      <c r="P1313" s="662" t="s">
        <v>40</v>
      </c>
      <c r="Q1313" s="667">
        <f t="shared" si="232"/>
        <v>34.461666999999998</v>
      </c>
      <c r="R1313" s="667">
        <f t="shared" si="233"/>
        <v>131.77000000000001</v>
      </c>
      <c r="T1313" s="668" t="s">
        <v>4605</v>
      </c>
      <c r="U1313" s="668" t="s">
        <v>4605</v>
      </c>
      <c r="V1313" s="668" t="s">
        <v>4605</v>
      </c>
      <c r="W1313" s="668" t="s">
        <v>22</v>
      </c>
      <c r="X1313" s="668" t="s">
        <v>22</v>
      </c>
      <c r="Y1313" s="668" t="s">
        <v>22</v>
      </c>
      <c r="Z1313" s="668" t="s">
        <v>22</v>
      </c>
      <c r="AB1313" s="662" t="str">
        <f t="shared" si="223"/>
        <v>昭49.11.1</v>
      </c>
      <c r="AC1313" s="662" t="str">
        <f t="shared" si="224"/>
        <v>昭53.11.24</v>
      </c>
      <c r="AD1313" s="662" t="str">
        <f t="shared" si="227"/>
        <v>#</v>
      </c>
      <c r="AE1313" s="662" t="str">
        <f t="shared" si="225"/>
        <v>昭53.11.24</v>
      </c>
      <c r="AF1313" s="662" t="str">
        <f t="shared" si="228"/>
        <v>昭53.11.24</v>
      </c>
      <c r="AG1313" s="662" t="str">
        <f t="shared" si="229"/>
        <v/>
      </c>
      <c r="AH1313" s="662">
        <f t="shared" si="226"/>
        <v>9</v>
      </c>
      <c r="AI1313" s="662" t="str">
        <f t="shared" si="230"/>
        <v>68</v>
      </c>
      <c r="AJ1313" s="662" t="str">
        <f t="shared" si="231"/>
        <v>68_津和野</v>
      </c>
      <c r="AK1313" s="693" t="str">
        <f>IFERROR(VLOOKUP(AJ1313,観測点コードリスト!$L$2:$N$1665,3,FALSE),"")</f>
        <v>0707</v>
      </c>
    </row>
    <row r="1314" spans="1:37">
      <c r="A1314" s="662" t="s">
        <v>3487</v>
      </c>
      <c r="B1314" s="662">
        <v>68541</v>
      </c>
      <c r="C1314" s="662" t="s">
        <v>17</v>
      </c>
      <c r="D1314" s="662" t="s">
        <v>3570</v>
      </c>
      <c r="E1314" s="662" t="s">
        <v>3571</v>
      </c>
      <c r="F1314" s="662" t="s">
        <v>3572</v>
      </c>
      <c r="G1314" s="662">
        <v>34</v>
      </c>
      <c r="H1314" s="662">
        <v>23.5</v>
      </c>
      <c r="I1314" s="662">
        <v>131</v>
      </c>
      <c r="J1314" s="662">
        <v>53.6</v>
      </c>
      <c r="K1314" s="662">
        <v>250</v>
      </c>
      <c r="L1314" s="662">
        <v>10</v>
      </c>
      <c r="M1314" s="662">
        <v>1.5</v>
      </c>
      <c r="N1314" s="662" t="s">
        <v>3573</v>
      </c>
      <c r="O1314" s="662" t="s">
        <v>22</v>
      </c>
      <c r="P1314" s="662" t="s">
        <v>40</v>
      </c>
      <c r="Q1314" s="667">
        <f t="shared" si="232"/>
        <v>34.391666999999998</v>
      </c>
      <c r="R1314" s="667">
        <f t="shared" si="233"/>
        <v>131.89333300000001</v>
      </c>
      <c r="T1314" s="668" t="s">
        <v>4605</v>
      </c>
      <c r="U1314" s="668" t="s">
        <v>4605</v>
      </c>
      <c r="V1314" s="668" t="s">
        <v>4605</v>
      </c>
      <c r="W1314" s="668" t="s">
        <v>22</v>
      </c>
      <c r="X1314" s="668" t="s">
        <v>22</v>
      </c>
      <c r="Y1314" s="668" t="s">
        <v>22</v>
      </c>
      <c r="Z1314" s="668" t="s">
        <v>22</v>
      </c>
      <c r="AB1314" s="662" t="str">
        <f t="shared" si="223"/>
        <v>平18.10.31</v>
      </c>
      <c r="AC1314" s="662" t="str">
        <f t="shared" si="224"/>
        <v>平18.10.31</v>
      </c>
      <c r="AD1314" s="662" t="str">
        <f t="shared" si="227"/>
        <v>平</v>
      </c>
      <c r="AE1314" s="662" t="str">
        <f t="shared" si="225"/>
        <v>平18.10.31</v>
      </c>
      <c r="AF1314" s="662" t="str">
        <f t="shared" si="228"/>
        <v>平18.10.31</v>
      </c>
      <c r="AG1314" s="662" t="str">
        <f t="shared" si="229"/>
        <v/>
      </c>
      <c r="AH1314" s="662">
        <f t="shared" si="226"/>
        <v>9</v>
      </c>
      <c r="AI1314" s="662" t="str">
        <f t="shared" si="230"/>
        <v>68</v>
      </c>
      <c r="AJ1314" s="662" t="str">
        <f t="shared" si="231"/>
        <v>68_吉賀</v>
      </c>
      <c r="AK1314" s="693" t="str">
        <f>IFERROR(VLOOKUP(AJ1314,観測点コードリスト!$L$2:$N$1665,3,FALSE),"")</f>
        <v>1592</v>
      </c>
    </row>
    <row r="1315" spans="1:37" hidden="1">
      <c r="A1315" s="662" t="s">
        <v>3487</v>
      </c>
      <c r="B1315" s="662">
        <v>68900</v>
      </c>
      <c r="C1315" s="662" t="s">
        <v>4609</v>
      </c>
      <c r="D1315" s="662" t="s">
        <v>3523</v>
      </c>
      <c r="E1315" s="662" t="s">
        <v>3524</v>
      </c>
      <c r="F1315" s="662" t="s">
        <v>3525</v>
      </c>
      <c r="G1315" s="662">
        <v>35</v>
      </c>
      <c r="H1315" s="662">
        <v>10.4</v>
      </c>
      <c r="I1315" s="662">
        <v>133</v>
      </c>
      <c r="J1315" s="662">
        <v>6.2</v>
      </c>
      <c r="K1315" s="662">
        <v>369</v>
      </c>
      <c r="L1315" s="662" t="s">
        <v>22</v>
      </c>
      <c r="M1315" s="662" t="s">
        <v>22</v>
      </c>
      <c r="N1315" s="662" t="s">
        <v>4733</v>
      </c>
      <c r="O1315" s="662" t="s">
        <v>4740</v>
      </c>
      <c r="P1315" s="662" t="s">
        <v>22</v>
      </c>
      <c r="Q1315" s="667">
        <f t="shared" si="232"/>
        <v>35.173333</v>
      </c>
      <c r="R1315" s="667">
        <f t="shared" si="233"/>
        <v>133.10333299999999</v>
      </c>
      <c r="T1315" s="668" t="s">
        <v>22</v>
      </c>
      <c r="U1315" s="668" t="s">
        <v>22</v>
      </c>
      <c r="V1315" s="668" t="s">
        <v>22</v>
      </c>
      <c r="W1315" s="668" t="s">
        <v>22</v>
      </c>
      <c r="X1315" s="668" t="s">
        <v>4605</v>
      </c>
      <c r="Y1315" s="668" t="s">
        <v>22</v>
      </c>
      <c r="Z1315" s="668" t="s">
        <v>22</v>
      </c>
      <c r="AB1315" s="662" t="str">
        <f t="shared" si="223"/>
        <v>-</v>
      </c>
      <c r="AC1315" s="662" t="str">
        <f t="shared" si="224"/>
        <v>昭56.11.17</v>
      </c>
      <c r="AD1315" s="662" t="str">
        <f t="shared" si="227"/>
        <v>昭</v>
      </c>
      <c r="AE1315" s="662" t="str">
        <f t="shared" si="225"/>
        <v>昭56.11.17</v>
      </c>
      <c r="AF1315" s="662" t="str">
        <f t="shared" si="228"/>
        <v>昭56.11.17</v>
      </c>
      <c r="AG1315" s="662" t="str">
        <f t="shared" si="229"/>
        <v/>
      </c>
      <c r="AH1315" s="662">
        <f t="shared" si="226"/>
        <v>9</v>
      </c>
      <c r="AI1315" s="662" t="str">
        <f t="shared" si="230"/>
        <v>68</v>
      </c>
      <c r="AJ1315" s="662" t="str">
        <f t="shared" si="231"/>
        <v>68_横田</v>
      </c>
      <c r="AK1315" s="693" t="str">
        <f>IFERROR(VLOOKUP(AJ1315,観測点コードリスト!$L$2:$N$1665,3,FALSE),"")</f>
        <v>0699</v>
      </c>
    </row>
    <row r="1316" spans="1:37" hidden="1">
      <c r="A1316" s="662" t="s">
        <v>3487</v>
      </c>
      <c r="B1316" s="662">
        <v>68905</v>
      </c>
      <c r="C1316" s="662" t="s">
        <v>4609</v>
      </c>
      <c r="D1316" s="662" t="s">
        <v>3529</v>
      </c>
      <c r="E1316" s="662" t="s">
        <v>3530</v>
      </c>
      <c r="F1316" s="662" t="s">
        <v>3531</v>
      </c>
      <c r="G1316" s="662">
        <v>35</v>
      </c>
      <c r="H1316" s="662">
        <v>0.1</v>
      </c>
      <c r="I1316" s="662">
        <v>132</v>
      </c>
      <c r="J1316" s="662">
        <v>42.7</v>
      </c>
      <c r="K1316" s="662">
        <v>444</v>
      </c>
      <c r="L1316" s="662" t="s">
        <v>22</v>
      </c>
      <c r="M1316" s="662" t="s">
        <v>22</v>
      </c>
      <c r="N1316" s="662" t="s">
        <v>4733</v>
      </c>
      <c r="O1316" s="662" t="s">
        <v>4740</v>
      </c>
      <c r="P1316" s="662" t="s">
        <v>22</v>
      </c>
      <c r="Q1316" s="667">
        <f t="shared" si="232"/>
        <v>35.001666999999998</v>
      </c>
      <c r="R1316" s="667">
        <f t="shared" si="233"/>
        <v>132.71166700000001</v>
      </c>
      <c r="T1316" s="668" t="s">
        <v>22</v>
      </c>
      <c r="U1316" s="668" t="s">
        <v>22</v>
      </c>
      <c r="V1316" s="668" t="s">
        <v>22</v>
      </c>
      <c r="W1316" s="668" t="s">
        <v>22</v>
      </c>
      <c r="X1316" s="668" t="s">
        <v>4605</v>
      </c>
      <c r="Y1316" s="668" t="s">
        <v>22</v>
      </c>
      <c r="Z1316" s="668" t="s">
        <v>22</v>
      </c>
      <c r="AB1316" s="662" t="str">
        <f t="shared" si="223"/>
        <v>-</v>
      </c>
      <c r="AC1316" s="662" t="str">
        <f t="shared" si="224"/>
        <v>昭56.11.17</v>
      </c>
      <c r="AD1316" s="662" t="str">
        <f t="shared" si="227"/>
        <v>昭</v>
      </c>
      <c r="AE1316" s="662" t="str">
        <f t="shared" si="225"/>
        <v>昭56.11.17</v>
      </c>
      <c r="AF1316" s="662" t="str">
        <f t="shared" si="228"/>
        <v>昭56.11.17</v>
      </c>
      <c r="AG1316" s="662" t="str">
        <f t="shared" si="229"/>
        <v/>
      </c>
      <c r="AH1316" s="662">
        <f t="shared" si="226"/>
        <v>9</v>
      </c>
      <c r="AI1316" s="662" t="str">
        <f t="shared" si="230"/>
        <v>68</v>
      </c>
      <c r="AJ1316" s="662" t="str">
        <f t="shared" si="231"/>
        <v>68_赤名</v>
      </c>
      <c r="AK1316" s="693" t="str">
        <f>IFERROR(VLOOKUP(AJ1316,観測点コードリスト!$L$2:$N$1665,3,FALSE),"")</f>
        <v>1320</v>
      </c>
    </row>
    <row r="1317" spans="1:37" hidden="1">
      <c r="A1317" s="662" t="s">
        <v>3487</v>
      </c>
      <c r="B1317" s="662">
        <v>68910</v>
      </c>
      <c r="C1317" s="662" t="s">
        <v>4609</v>
      </c>
      <c r="D1317" s="662" t="s">
        <v>141</v>
      </c>
      <c r="E1317" s="662" t="s">
        <v>142</v>
      </c>
      <c r="F1317" s="662" t="s">
        <v>3544</v>
      </c>
      <c r="G1317" s="662">
        <v>34</v>
      </c>
      <c r="H1317" s="662">
        <v>51.2</v>
      </c>
      <c r="I1317" s="662">
        <v>132</v>
      </c>
      <c r="J1317" s="662">
        <v>31.8</v>
      </c>
      <c r="K1317" s="662">
        <v>327</v>
      </c>
      <c r="L1317" s="662" t="s">
        <v>22</v>
      </c>
      <c r="M1317" s="662" t="s">
        <v>22</v>
      </c>
      <c r="N1317" s="662" t="s">
        <v>4734</v>
      </c>
      <c r="O1317" s="662" t="s">
        <v>4740</v>
      </c>
      <c r="P1317" s="662" t="s">
        <v>22</v>
      </c>
      <c r="Q1317" s="667">
        <f t="shared" si="232"/>
        <v>34.853332999999999</v>
      </c>
      <c r="R1317" s="667">
        <f t="shared" si="233"/>
        <v>132.53</v>
      </c>
      <c r="T1317" s="668" t="s">
        <v>22</v>
      </c>
      <c r="U1317" s="668" t="s">
        <v>22</v>
      </c>
      <c r="V1317" s="668" t="s">
        <v>22</v>
      </c>
      <c r="W1317" s="668" t="s">
        <v>22</v>
      </c>
      <c r="X1317" s="668" t="s">
        <v>4605</v>
      </c>
      <c r="Y1317" s="668" t="s">
        <v>22</v>
      </c>
      <c r="Z1317" s="668" t="s">
        <v>22</v>
      </c>
      <c r="AB1317" s="662" t="str">
        <f t="shared" si="223"/>
        <v>-</v>
      </c>
      <c r="AC1317" s="662" t="str">
        <f t="shared" si="224"/>
        <v>昭59.11.15</v>
      </c>
      <c r="AD1317" s="662" t="str">
        <f t="shared" si="227"/>
        <v>昭</v>
      </c>
      <c r="AE1317" s="662" t="str">
        <f t="shared" si="225"/>
        <v>昭59.11.15</v>
      </c>
      <c r="AF1317" s="662" t="str">
        <f t="shared" si="228"/>
        <v>昭59.11.15</v>
      </c>
      <c r="AG1317" s="662" t="str">
        <f t="shared" si="229"/>
        <v/>
      </c>
      <c r="AH1317" s="662">
        <f t="shared" si="226"/>
        <v>9</v>
      </c>
      <c r="AI1317" s="662" t="str">
        <f t="shared" si="230"/>
        <v>68</v>
      </c>
      <c r="AJ1317" s="662" t="str">
        <f t="shared" si="231"/>
        <v>68_瑞穂</v>
      </c>
      <c r="AK1317" s="693" t="str">
        <f>IFERROR(VLOOKUP(AJ1317,観測点コードリスト!$L$2:$N$1665,3,FALSE),"")</f>
        <v>1094</v>
      </c>
    </row>
    <row r="1318" spans="1:37" ht="18.75" hidden="1" customHeight="1">
      <c r="A1318" s="662" t="s">
        <v>3487</v>
      </c>
      <c r="B1318" s="662">
        <v>68915</v>
      </c>
      <c r="C1318" s="662" t="s">
        <v>4609</v>
      </c>
      <c r="D1318" s="662" t="s">
        <v>3550</v>
      </c>
      <c r="E1318" s="662" t="s">
        <v>3551</v>
      </c>
      <c r="F1318" s="662" t="s">
        <v>3552</v>
      </c>
      <c r="G1318" s="662">
        <v>34</v>
      </c>
      <c r="H1318" s="662">
        <v>46.6</v>
      </c>
      <c r="I1318" s="662">
        <v>132</v>
      </c>
      <c r="J1318" s="662">
        <v>6.5</v>
      </c>
      <c r="K1318" s="662">
        <v>380</v>
      </c>
      <c r="L1318" s="662" t="s">
        <v>22</v>
      </c>
      <c r="M1318" s="662" t="s">
        <v>22</v>
      </c>
      <c r="N1318" s="662" t="s">
        <v>4734</v>
      </c>
      <c r="O1318" s="662" t="s">
        <v>4740</v>
      </c>
      <c r="P1318" s="662" t="s">
        <v>22</v>
      </c>
      <c r="Q1318" s="667">
        <f t="shared" si="232"/>
        <v>34.776667000000003</v>
      </c>
      <c r="R1318" s="667">
        <f t="shared" si="233"/>
        <v>132.10833299999999</v>
      </c>
      <c r="T1318" s="668" t="s">
        <v>22</v>
      </c>
      <c r="U1318" s="668" t="s">
        <v>22</v>
      </c>
      <c r="V1318" s="668" t="s">
        <v>22</v>
      </c>
      <c r="W1318" s="668" t="s">
        <v>22</v>
      </c>
      <c r="X1318" s="668" t="s">
        <v>4605</v>
      </c>
      <c r="Y1318" s="668" t="s">
        <v>22</v>
      </c>
      <c r="Z1318" s="668" t="s">
        <v>22</v>
      </c>
      <c r="AB1318" s="662" t="str">
        <f t="shared" si="223"/>
        <v>-</v>
      </c>
      <c r="AC1318" s="662" t="str">
        <f t="shared" si="224"/>
        <v>昭59.11.15</v>
      </c>
      <c r="AD1318" s="662" t="str">
        <f t="shared" si="227"/>
        <v>昭</v>
      </c>
      <c r="AE1318" s="662" t="str">
        <f t="shared" si="225"/>
        <v>昭59.11.15</v>
      </c>
      <c r="AF1318" s="662" t="str">
        <f t="shared" si="228"/>
        <v>昭59.11.15</v>
      </c>
      <c r="AG1318" s="662" t="str">
        <f t="shared" si="229"/>
        <v/>
      </c>
      <c r="AH1318" s="662">
        <f t="shared" si="226"/>
        <v>9</v>
      </c>
      <c r="AI1318" s="662" t="str">
        <f t="shared" si="230"/>
        <v>68</v>
      </c>
      <c r="AJ1318" s="662" t="str">
        <f t="shared" si="231"/>
        <v>68_弥栄</v>
      </c>
      <c r="AK1318" s="693" t="str">
        <f>IFERROR(VLOOKUP(AJ1318,観測点コードリスト!$L$2:$N$1665,3,FALSE),"")</f>
        <v>1321</v>
      </c>
    </row>
    <row r="1319" spans="1:37" hidden="1">
      <c r="A1319" s="662" t="s">
        <v>3487</v>
      </c>
      <c r="B1319" s="662">
        <v>68920</v>
      </c>
      <c r="C1319" s="662" t="s">
        <v>23</v>
      </c>
      <c r="D1319" s="662" t="s">
        <v>3499</v>
      </c>
      <c r="E1319" s="662" t="s">
        <v>3500</v>
      </c>
      <c r="F1319" s="662" t="s">
        <v>3501</v>
      </c>
      <c r="G1319" s="662">
        <v>35</v>
      </c>
      <c r="H1319" s="662">
        <v>24.8</v>
      </c>
      <c r="I1319" s="662">
        <v>132</v>
      </c>
      <c r="J1319" s="662">
        <v>53.4</v>
      </c>
      <c r="K1319" s="662">
        <v>2</v>
      </c>
      <c r="L1319" s="662" t="s">
        <v>22</v>
      </c>
      <c r="M1319" s="662" t="s">
        <v>22</v>
      </c>
      <c r="N1319" s="662" t="s">
        <v>4662</v>
      </c>
      <c r="O1319" s="662" t="s">
        <v>4740</v>
      </c>
      <c r="P1319" s="662" t="s">
        <v>22</v>
      </c>
      <c r="Q1319" s="667">
        <f t="shared" si="232"/>
        <v>35.413333000000002</v>
      </c>
      <c r="R1319" s="667">
        <f t="shared" si="233"/>
        <v>132.88999999999999</v>
      </c>
      <c r="T1319" s="668" t="s">
        <v>22</v>
      </c>
      <c r="U1319" s="668" t="s">
        <v>22</v>
      </c>
      <c r="V1319" s="668" t="s">
        <v>22</v>
      </c>
      <c r="W1319" s="668" t="s">
        <v>22</v>
      </c>
      <c r="X1319" s="668" t="s">
        <v>4605</v>
      </c>
      <c r="Y1319" s="668" t="s">
        <v>22</v>
      </c>
      <c r="Z1319" s="668" t="s">
        <v>22</v>
      </c>
      <c r="AB1319" s="662" t="str">
        <f t="shared" si="223"/>
        <v>-</v>
      </c>
      <c r="AC1319" s="662" t="str">
        <f t="shared" si="224"/>
        <v>令2.11.26</v>
      </c>
      <c r="AD1319" s="662" t="str">
        <f t="shared" si="227"/>
        <v>令</v>
      </c>
      <c r="AE1319" s="662" t="str">
        <f t="shared" si="225"/>
        <v>令2.11.26</v>
      </c>
      <c r="AF1319" s="662" t="str">
        <f t="shared" si="228"/>
        <v>令2.11.26</v>
      </c>
      <c r="AG1319" s="662" t="str">
        <f t="shared" si="229"/>
        <v/>
      </c>
      <c r="AH1319" s="662">
        <f t="shared" si="226"/>
        <v>8</v>
      </c>
      <c r="AI1319" s="662" t="str">
        <f t="shared" si="230"/>
        <v>68</v>
      </c>
      <c r="AJ1319" s="662" t="str">
        <f t="shared" si="231"/>
        <v>68_斐川</v>
      </c>
      <c r="AK1319" s="693" t="str">
        <f>IFERROR(VLOOKUP(AJ1319,観測点コードリスト!$L$2:$N$1665,3,FALSE),"")</f>
        <v>0694</v>
      </c>
    </row>
    <row r="1320" spans="1:37" hidden="1">
      <c r="A1320" s="662" t="s">
        <v>3487</v>
      </c>
      <c r="B1320" s="662">
        <v>68955</v>
      </c>
      <c r="C1320" s="662" t="s">
        <v>23</v>
      </c>
      <c r="D1320" s="662" t="s">
        <v>3488</v>
      </c>
      <c r="E1320" s="662" t="s">
        <v>3489</v>
      </c>
      <c r="F1320" s="662" t="s">
        <v>3490</v>
      </c>
      <c r="G1320" s="662">
        <v>36</v>
      </c>
      <c r="H1320" s="662">
        <v>12.2</v>
      </c>
      <c r="I1320" s="662">
        <v>133</v>
      </c>
      <c r="J1320" s="662">
        <v>20</v>
      </c>
      <c r="K1320" s="662">
        <v>27</v>
      </c>
      <c r="L1320" s="662" t="s">
        <v>22</v>
      </c>
      <c r="M1320" s="662" t="s">
        <v>22</v>
      </c>
      <c r="N1320" s="662" t="s">
        <v>4735</v>
      </c>
      <c r="O1320" s="662" t="s">
        <v>4740</v>
      </c>
      <c r="P1320" s="662" t="s">
        <v>22</v>
      </c>
      <c r="Q1320" s="667">
        <f t="shared" si="232"/>
        <v>36.203333000000001</v>
      </c>
      <c r="R1320" s="667">
        <f t="shared" si="233"/>
        <v>133.33333300000001</v>
      </c>
      <c r="T1320" s="668" t="s">
        <v>22</v>
      </c>
      <c r="U1320" s="668" t="s">
        <v>22</v>
      </c>
      <c r="V1320" s="668" t="s">
        <v>22</v>
      </c>
      <c r="W1320" s="668" t="s">
        <v>22</v>
      </c>
      <c r="X1320" s="668" t="s">
        <v>4605</v>
      </c>
      <c r="Y1320" s="668" t="s">
        <v>22</v>
      </c>
      <c r="Z1320" s="668" t="s">
        <v>22</v>
      </c>
      <c r="AB1320" s="662" t="str">
        <f t="shared" si="223"/>
        <v>-</v>
      </c>
      <c r="AC1320" s="662" t="str">
        <f t="shared" si="224"/>
        <v>平20.10.1</v>
      </c>
      <c r="AD1320" s="662" t="str">
        <f t="shared" si="227"/>
        <v>平</v>
      </c>
      <c r="AE1320" s="662" t="str">
        <f t="shared" si="225"/>
        <v>平20.10.1</v>
      </c>
      <c r="AF1320" s="662" t="str">
        <f t="shared" si="228"/>
        <v>平20.10.1</v>
      </c>
      <c r="AG1320" s="662" t="str">
        <f t="shared" si="229"/>
        <v/>
      </c>
      <c r="AH1320" s="662">
        <f t="shared" si="226"/>
        <v>8</v>
      </c>
      <c r="AI1320" s="662" t="str">
        <f t="shared" si="230"/>
        <v>68</v>
      </c>
      <c r="AJ1320" s="662" t="str">
        <f t="shared" si="231"/>
        <v>68_西郷</v>
      </c>
      <c r="AK1320" s="693" t="str">
        <f>IFERROR(VLOOKUP(AJ1320,観測点コードリスト!$L$2:$N$1665,3,FALSE),"")</f>
        <v>47740</v>
      </c>
    </row>
    <row r="1321" spans="1:37" ht="18.75" hidden="1" customHeight="1">
      <c r="A1321" s="662" t="s">
        <v>3487</v>
      </c>
      <c r="B1321" s="662">
        <v>68960</v>
      </c>
      <c r="C1321" s="662" t="s">
        <v>23</v>
      </c>
      <c r="D1321" s="662" t="s">
        <v>3502</v>
      </c>
      <c r="E1321" s="662" t="s">
        <v>3503</v>
      </c>
      <c r="F1321" s="662" t="s">
        <v>3504</v>
      </c>
      <c r="G1321" s="662">
        <v>35</v>
      </c>
      <c r="H1321" s="662">
        <v>27.4</v>
      </c>
      <c r="I1321" s="662">
        <v>133</v>
      </c>
      <c r="J1321" s="662">
        <v>3.9</v>
      </c>
      <c r="K1321" s="662">
        <v>17</v>
      </c>
      <c r="L1321" s="662" t="s">
        <v>22</v>
      </c>
      <c r="M1321" s="662" t="s">
        <v>22</v>
      </c>
      <c r="N1321" s="662" t="s">
        <v>4728</v>
      </c>
      <c r="O1321" s="662" t="s">
        <v>4740</v>
      </c>
      <c r="P1321" s="662" t="s">
        <v>22</v>
      </c>
      <c r="Q1321" s="667">
        <f t="shared" si="232"/>
        <v>35.456667000000003</v>
      </c>
      <c r="R1321" s="667">
        <f t="shared" si="233"/>
        <v>133.065</v>
      </c>
      <c r="T1321" s="668" t="s">
        <v>22</v>
      </c>
      <c r="U1321" s="668" t="s">
        <v>22</v>
      </c>
      <c r="V1321" s="668" t="s">
        <v>22</v>
      </c>
      <c r="W1321" s="668" t="s">
        <v>22</v>
      </c>
      <c r="X1321" s="668" t="s">
        <v>4605</v>
      </c>
      <c r="Y1321" s="668" t="s">
        <v>22</v>
      </c>
      <c r="Z1321" s="668" t="s">
        <v>22</v>
      </c>
      <c r="AB1321" s="662" t="str">
        <f t="shared" si="223"/>
        <v>-</v>
      </c>
      <c r="AC1321" s="662" t="str">
        <f t="shared" si="224"/>
        <v>平13.3.1</v>
      </c>
      <c r="AD1321" s="662" t="str">
        <f t="shared" si="227"/>
        <v>平</v>
      </c>
      <c r="AE1321" s="662" t="str">
        <f t="shared" si="225"/>
        <v>平13.3.1</v>
      </c>
      <c r="AF1321" s="662" t="str">
        <f t="shared" si="228"/>
        <v>平13.3.1</v>
      </c>
      <c r="AG1321" s="662" t="str">
        <f t="shared" si="229"/>
        <v/>
      </c>
      <c r="AH1321" s="662">
        <f t="shared" si="226"/>
        <v>7</v>
      </c>
      <c r="AI1321" s="662" t="str">
        <f t="shared" si="230"/>
        <v>68</v>
      </c>
      <c r="AJ1321" s="662" t="str">
        <f t="shared" si="231"/>
        <v>68_松江</v>
      </c>
      <c r="AK1321" s="693" t="str">
        <f>IFERROR(VLOOKUP(AJ1321,観測点コードリスト!$L$2:$N$1665,3,FALSE),"")</f>
        <v>47741</v>
      </c>
    </row>
    <row r="1322" spans="1:37" ht="18.75" customHeight="1">
      <c r="A1322" s="662" t="s">
        <v>3574</v>
      </c>
      <c r="B1322" s="662">
        <v>69006</v>
      </c>
      <c r="C1322" s="662" t="s">
        <v>23</v>
      </c>
      <c r="D1322" s="662" t="s">
        <v>3575</v>
      </c>
      <c r="E1322" s="662" t="s">
        <v>3068</v>
      </c>
      <c r="F1322" s="662" t="s">
        <v>3576</v>
      </c>
      <c r="G1322" s="662">
        <v>35</v>
      </c>
      <c r="H1322" s="662">
        <v>32.6</v>
      </c>
      <c r="I1322" s="662">
        <v>133</v>
      </c>
      <c r="J1322" s="662">
        <v>14.1</v>
      </c>
      <c r="K1322" s="662">
        <v>2</v>
      </c>
      <c r="L1322" s="662">
        <v>11.7</v>
      </c>
      <c r="M1322" s="662" t="s">
        <v>22</v>
      </c>
      <c r="N1322" s="662" t="s">
        <v>3577</v>
      </c>
      <c r="O1322" s="662">
        <v>69910</v>
      </c>
      <c r="P1322" s="662" t="s">
        <v>22</v>
      </c>
      <c r="Q1322" s="667">
        <f t="shared" si="232"/>
        <v>35.543332999999997</v>
      </c>
      <c r="R1322" s="667">
        <f t="shared" si="233"/>
        <v>133.23500000000001</v>
      </c>
      <c r="T1322" s="668" t="s">
        <v>4605</v>
      </c>
      <c r="U1322" s="668" t="s">
        <v>4605</v>
      </c>
      <c r="V1322" s="668" t="s">
        <v>4605</v>
      </c>
      <c r="W1322" s="668" t="s">
        <v>22</v>
      </c>
      <c r="X1322" s="668" t="s">
        <v>22</v>
      </c>
      <c r="Y1322" s="668" t="s">
        <v>4605</v>
      </c>
      <c r="Z1322" s="668" t="s">
        <v>22</v>
      </c>
      <c r="AB1322" s="662" t="str">
        <f t="shared" si="223"/>
        <v>昭49.11.1</v>
      </c>
      <c r="AC1322" s="662" t="str">
        <f t="shared" si="224"/>
        <v>昭50.12.18</v>
      </c>
      <c r="AD1322" s="662" t="str">
        <f t="shared" si="227"/>
        <v>#</v>
      </c>
      <c r="AE1322" s="662" t="str">
        <f t="shared" si="225"/>
        <v>昭50.12.18</v>
      </c>
      <c r="AF1322" s="662" t="str">
        <f t="shared" si="228"/>
        <v>昭50.12.18</v>
      </c>
      <c r="AG1322" s="662" t="str">
        <f t="shared" si="229"/>
        <v/>
      </c>
      <c r="AH1322" s="662">
        <f t="shared" si="226"/>
        <v>9</v>
      </c>
      <c r="AI1322" s="662" t="str">
        <f t="shared" si="230"/>
        <v>69</v>
      </c>
      <c r="AJ1322" s="662" t="str">
        <f t="shared" si="231"/>
        <v>69_境</v>
      </c>
      <c r="AK1322" s="693" t="str">
        <f>IFERROR(VLOOKUP(AJ1322,観測点コードリスト!$L$2:$N$1665,3,FALSE),"")</f>
        <v>47742</v>
      </c>
    </row>
    <row r="1323" spans="1:37" ht="18.75" customHeight="1">
      <c r="A1323" s="662" t="s">
        <v>3574</v>
      </c>
      <c r="B1323" s="662">
        <v>69021</v>
      </c>
      <c r="C1323" s="662" t="s">
        <v>17</v>
      </c>
      <c r="D1323" s="662" t="s">
        <v>3578</v>
      </c>
      <c r="E1323" s="662" t="s">
        <v>3579</v>
      </c>
      <c r="F1323" s="662" t="s">
        <v>3580</v>
      </c>
      <c r="G1323" s="662">
        <v>35</v>
      </c>
      <c r="H1323" s="662">
        <v>31.4</v>
      </c>
      <c r="I1323" s="662">
        <v>133</v>
      </c>
      <c r="J1323" s="662">
        <v>34</v>
      </c>
      <c r="K1323" s="662">
        <v>15</v>
      </c>
      <c r="L1323" s="662">
        <v>6.5</v>
      </c>
      <c r="M1323" s="662">
        <v>1.5</v>
      </c>
      <c r="N1323" s="662" t="s">
        <v>3581</v>
      </c>
      <c r="O1323" s="662" t="s">
        <v>22</v>
      </c>
      <c r="P1323" s="662" t="s">
        <v>40</v>
      </c>
      <c r="Q1323" s="667">
        <f t="shared" si="232"/>
        <v>35.523333000000001</v>
      </c>
      <c r="R1323" s="667">
        <f t="shared" si="233"/>
        <v>133.566667</v>
      </c>
      <c r="T1323" s="668" t="s">
        <v>4605</v>
      </c>
      <c r="U1323" s="668" t="s">
        <v>4605</v>
      </c>
      <c r="V1323" s="668" t="s">
        <v>4605</v>
      </c>
      <c r="W1323" s="668" t="s">
        <v>22</v>
      </c>
      <c r="X1323" s="668" t="s">
        <v>22</v>
      </c>
      <c r="Y1323" s="668" t="s">
        <v>22</v>
      </c>
      <c r="Z1323" s="668" t="s">
        <v>22</v>
      </c>
      <c r="AB1323" s="662" t="str">
        <f t="shared" si="223"/>
        <v>昭52.12.21</v>
      </c>
      <c r="AC1323" s="662" t="str">
        <f t="shared" si="224"/>
        <v>昭52.12.21</v>
      </c>
      <c r="AD1323" s="662" t="str">
        <f t="shared" si="227"/>
        <v>昭</v>
      </c>
      <c r="AE1323" s="662" t="str">
        <f t="shared" si="225"/>
        <v>昭52.12.21</v>
      </c>
      <c r="AF1323" s="662" t="str">
        <f t="shared" si="228"/>
        <v>昭52.12.21</v>
      </c>
      <c r="AG1323" s="662" t="str">
        <f t="shared" si="229"/>
        <v/>
      </c>
      <c r="AH1323" s="662">
        <f t="shared" si="226"/>
        <v>9</v>
      </c>
      <c r="AI1323" s="662" t="str">
        <f t="shared" si="230"/>
        <v>69</v>
      </c>
      <c r="AJ1323" s="662" t="str">
        <f t="shared" si="231"/>
        <v>69_塩津</v>
      </c>
      <c r="AK1323" s="693" t="str">
        <f>IFERROR(VLOOKUP(AJ1323,観測点コードリスト!$L$2:$N$1665,3,FALSE),"")</f>
        <v>1231</v>
      </c>
    </row>
    <row r="1324" spans="1:37">
      <c r="A1324" s="662" t="s">
        <v>3574</v>
      </c>
      <c r="B1324" s="662">
        <v>69041</v>
      </c>
      <c r="C1324" s="662" t="s">
        <v>17</v>
      </c>
      <c r="D1324" s="662" t="s">
        <v>3582</v>
      </c>
      <c r="E1324" s="662" t="s">
        <v>3583</v>
      </c>
      <c r="F1324" s="662" t="s">
        <v>3584</v>
      </c>
      <c r="G1324" s="662">
        <v>35</v>
      </c>
      <c r="H1324" s="662">
        <v>31.2</v>
      </c>
      <c r="I1324" s="662">
        <v>133</v>
      </c>
      <c r="J1324" s="662">
        <v>59.8</v>
      </c>
      <c r="K1324" s="662">
        <v>13</v>
      </c>
      <c r="L1324" s="662">
        <v>10</v>
      </c>
      <c r="M1324" s="662">
        <v>1.5</v>
      </c>
      <c r="N1324" s="662" t="s">
        <v>2520</v>
      </c>
      <c r="O1324" s="662" t="s">
        <v>22</v>
      </c>
      <c r="P1324" s="662" t="s">
        <v>22</v>
      </c>
      <c r="Q1324" s="667">
        <f t="shared" si="232"/>
        <v>35.520000000000003</v>
      </c>
      <c r="R1324" s="667">
        <f t="shared" si="233"/>
        <v>133.996667</v>
      </c>
      <c r="T1324" s="668" t="s">
        <v>4605</v>
      </c>
      <c r="U1324" s="668" t="s">
        <v>4605</v>
      </c>
      <c r="V1324" s="668" t="s">
        <v>4605</v>
      </c>
      <c r="W1324" s="668" t="s">
        <v>22</v>
      </c>
      <c r="X1324" s="668" t="s">
        <v>22</v>
      </c>
      <c r="Y1324" s="668" t="s">
        <v>22</v>
      </c>
      <c r="Z1324" s="668" t="s">
        <v>22</v>
      </c>
      <c r="AB1324" s="662" t="str">
        <f t="shared" si="223"/>
        <v>昭49.11.1</v>
      </c>
      <c r="AC1324" s="662" t="str">
        <f t="shared" si="224"/>
        <v>昭53.11.14</v>
      </c>
      <c r="AD1324" s="662" t="str">
        <f t="shared" si="227"/>
        <v>#</v>
      </c>
      <c r="AE1324" s="662" t="str">
        <f t="shared" si="225"/>
        <v>昭53.11.14</v>
      </c>
      <c r="AF1324" s="662" t="str">
        <f t="shared" si="228"/>
        <v>昭53.11.14</v>
      </c>
      <c r="AG1324" s="662" t="str">
        <f t="shared" si="229"/>
        <v/>
      </c>
      <c r="AH1324" s="662">
        <f t="shared" si="226"/>
        <v>9</v>
      </c>
      <c r="AI1324" s="662" t="str">
        <f t="shared" si="230"/>
        <v>69</v>
      </c>
      <c r="AJ1324" s="662" t="str">
        <f t="shared" si="231"/>
        <v>69_青谷</v>
      </c>
      <c r="AK1324" s="693" t="str">
        <f>IFERROR(VLOOKUP(AJ1324,観測点コードリスト!$L$2:$N$1665,3,FALSE),"")</f>
        <v>0709</v>
      </c>
    </row>
    <row r="1325" spans="1:37" ht="18.75" customHeight="1">
      <c r="A1325" s="662" t="s">
        <v>3574</v>
      </c>
      <c r="B1325" s="662">
        <v>69052</v>
      </c>
      <c r="C1325" s="662" t="s">
        <v>23</v>
      </c>
      <c r="D1325" s="662" t="s">
        <v>3585</v>
      </c>
      <c r="E1325" s="662" t="s">
        <v>3586</v>
      </c>
      <c r="F1325" s="662" t="s">
        <v>3587</v>
      </c>
      <c r="G1325" s="662">
        <v>35</v>
      </c>
      <c r="H1325" s="662">
        <v>31.8</v>
      </c>
      <c r="I1325" s="662">
        <v>134</v>
      </c>
      <c r="J1325" s="662">
        <v>9.9</v>
      </c>
      <c r="K1325" s="662">
        <v>15</v>
      </c>
      <c r="L1325" s="662">
        <v>10.199999999999999</v>
      </c>
      <c r="M1325" s="662" t="s">
        <v>22</v>
      </c>
      <c r="N1325" s="662" t="s">
        <v>35</v>
      </c>
      <c r="O1325" s="662" t="s">
        <v>22</v>
      </c>
      <c r="P1325" s="662" t="s">
        <v>36</v>
      </c>
      <c r="Q1325" s="667">
        <f t="shared" si="232"/>
        <v>35.53</v>
      </c>
      <c r="R1325" s="667">
        <f t="shared" si="233"/>
        <v>134.16499999999999</v>
      </c>
      <c r="T1325" s="668" t="s">
        <v>4605</v>
      </c>
      <c r="U1325" s="668" t="s">
        <v>4605</v>
      </c>
      <c r="V1325" s="668" t="s">
        <v>4605</v>
      </c>
      <c r="W1325" s="668" t="s">
        <v>22</v>
      </c>
      <c r="X1325" s="668" t="s">
        <v>22</v>
      </c>
      <c r="Y1325" s="668" t="s">
        <v>22</v>
      </c>
      <c r="Z1325" s="668" t="s">
        <v>22</v>
      </c>
      <c r="AB1325" s="662" t="str">
        <f t="shared" si="223"/>
        <v>平15.1.1</v>
      </c>
      <c r="AC1325" s="662" t="str">
        <f t="shared" si="224"/>
        <v>平15.1.1</v>
      </c>
      <c r="AD1325" s="662" t="str">
        <f t="shared" si="227"/>
        <v>平</v>
      </c>
      <c r="AE1325" s="662" t="str">
        <f t="shared" si="225"/>
        <v>平15.1.1</v>
      </c>
      <c r="AF1325" s="662" t="str">
        <f t="shared" si="228"/>
        <v>平15.1.1</v>
      </c>
      <c r="AG1325" s="662" t="str">
        <f t="shared" si="229"/>
        <v/>
      </c>
      <c r="AH1325" s="662">
        <f t="shared" si="226"/>
        <v>7</v>
      </c>
      <c r="AI1325" s="662" t="str">
        <f t="shared" si="230"/>
        <v>69</v>
      </c>
      <c r="AJ1325" s="662" t="str">
        <f t="shared" si="231"/>
        <v>69_湖山</v>
      </c>
      <c r="AK1325" s="693" t="str">
        <f>IFERROR(VLOOKUP(AJ1325,観測点コードリスト!$L$2:$N$1665,3,FALSE),"")</f>
        <v>1519</v>
      </c>
    </row>
    <row r="1326" spans="1:37" ht="18.75" customHeight="1">
      <c r="A1326" s="662" t="s">
        <v>3574</v>
      </c>
      <c r="B1326" s="662">
        <v>69061</v>
      </c>
      <c r="C1326" s="662" t="s">
        <v>17</v>
      </c>
      <c r="D1326" s="662" t="s">
        <v>3588</v>
      </c>
      <c r="E1326" s="662" t="s">
        <v>3589</v>
      </c>
      <c r="F1326" s="662" t="s">
        <v>3590</v>
      </c>
      <c r="G1326" s="662">
        <v>35</v>
      </c>
      <c r="H1326" s="662">
        <v>33.5</v>
      </c>
      <c r="I1326" s="662">
        <v>134</v>
      </c>
      <c r="J1326" s="662">
        <v>21.6</v>
      </c>
      <c r="K1326" s="662">
        <v>19</v>
      </c>
      <c r="L1326" s="662">
        <v>10</v>
      </c>
      <c r="M1326" s="662">
        <v>1.5</v>
      </c>
      <c r="N1326" s="662" t="s">
        <v>2249</v>
      </c>
      <c r="O1326" s="662" t="s">
        <v>22</v>
      </c>
      <c r="P1326" s="662" t="s">
        <v>40</v>
      </c>
      <c r="Q1326" s="667">
        <f t="shared" si="232"/>
        <v>35.558332999999998</v>
      </c>
      <c r="R1326" s="667">
        <f t="shared" si="233"/>
        <v>134.36000000000001</v>
      </c>
      <c r="T1326" s="668" t="s">
        <v>4605</v>
      </c>
      <c r="U1326" s="668" t="s">
        <v>4605</v>
      </c>
      <c r="V1326" s="668" t="s">
        <v>4605</v>
      </c>
      <c r="W1326" s="668" t="s">
        <v>22</v>
      </c>
      <c r="X1326" s="668" t="s">
        <v>22</v>
      </c>
      <c r="Y1326" s="668" t="s">
        <v>22</v>
      </c>
      <c r="Z1326" s="668" t="s">
        <v>22</v>
      </c>
      <c r="AB1326" s="662" t="str">
        <f t="shared" si="223"/>
        <v>昭49.11.1</v>
      </c>
      <c r="AC1326" s="662" t="str">
        <f t="shared" si="224"/>
        <v>昭53.11.13</v>
      </c>
      <c r="AD1326" s="662" t="str">
        <f t="shared" si="227"/>
        <v>#</v>
      </c>
      <c r="AE1326" s="662" t="str">
        <f t="shared" si="225"/>
        <v>昭53.11.13</v>
      </c>
      <c r="AF1326" s="662" t="str">
        <f t="shared" si="228"/>
        <v>昭53.11.13</v>
      </c>
      <c r="AG1326" s="662" t="str">
        <f t="shared" si="229"/>
        <v/>
      </c>
      <c r="AH1326" s="662">
        <f t="shared" si="226"/>
        <v>9</v>
      </c>
      <c r="AI1326" s="662" t="str">
        <f t="shared" si="230"/>
        <v>69</v>
      </c>
      <c r="AJ1326" s="662" t="str">
        <f t="shared" si="231"/>
        <v>69_岩井</v>
      </c>
      <c r="AK1326" s="693" t="str">
        <f>IFERROR(VLOOKUP(AJ1326,観測点コードリスト!$L$2:$N$1665,3,FALSE),"")</f>
        <v>0711</v>
      </c>
    </row>
    <row r="1327" spans="1:37" ht="18.75" customHeight="1">
      <c r="A1327" s="662" t="s">
        <v>3574</v>
      </c>
      <c r="B1327" s="662">
        <v>69076</v>
      </c>
      <c r="C1327" s="662" t="s">
        <v>23</v>
      </c>
      <c r="D1327" s="662" t="s">
        <v>3591</v>
      </c>
      <c r="E1327" s="662" t="s">
        <v>3592</v>
      </c>
      <c r="F1327" s="662" t="s">
        <v>3593</v>
      </c>
      <c r="G1327" s="662">
        <v>35</v>
      </c>
      <c r="H1327" s="662">
        <v>26</v>
      </c>
      <c r="I1327" s="662">
        <v>133</v>
      </c>
      <c r="J1327" s="662">
        <v>20.3</v>
      </c>
      <c r="K1327" s="662">
        <v>7</v>
      </c>
      <c r="L1327" s="662">
        <v>18.100000000000001</v>
      </c>
      <c r="M1327" s="662" t="s">
        <v>22</v>
      </c>
      <c r="N1327" s="662" t="s">
        <v>3289</v>
      </c>
      <c r="O1327" s="662">
        <v>69930</v>
      </c>
      <c r="P1327" s="662" t="s">
        <v>22</v>
      </c>
      <c r="Q1327" s="667">
        <f t="shared" si="232"/>
        <v>35.433332999999998</v>
      </c>
      <c r="R1327" s="667">
        <f t="shared" si="233"/>
        <v>133.33833300000001</v>
      </c>
      <c r="T1327" s="668" t="s">
        <v>4605</v>
      </c>
      <c r="U1327" s="668" t="s">
        <v>4605</v>
      </c>
      <c r="V1327" s="668" t="s">
        <v>4605</v>
      </c>
      <c r="W1327" s="668" t="s">
        <v>22</v>
      </c>
      <c r="X1327" s="668" t="s">
        <v>22</v>
      </c>
      <c r="Y1327" s="668" t="s">
        <v>4605</v>
      </c>
      <c r="Z1327" s="668" t="s">
        <v>22</v>
      </c>
      <c r="AB1327" s="662" t="str">
        <f t="shared" si="223"/>
        <v>昭49.11.1</v>
      </c>
      <c r="AC1327" s="662" t="str">
        <f t="shared" si="224"/>
        <v>昭50.3.13</v>
      </c>
      <c r="AD1327" s="662" t="str">
        <f t="shared" si="227"/>
        <v>#</v>
      </c>
      <c r="AE1327" s="662" t="str">
        <f t="shared" si="225"/>
        <v>昭50.3.13</v>
      </c>
      <c r="AF1327" s="662" t="str">
        <f t="shared" si="228"/>
        <v>昭50.3.13</v>
      </c>
      <c r="AG1327" s="662" t="str">
        <f t="shared" si="229"/>
        <v/>
      </c>
      <c r="AH1327" s="662">
        <f t="shared" si="226"/>
        <v>8</v>
      </c>
      <c r="AI1327" s="662" t="str">
        <f t="shared" si="230"/>
        <v>69</v>
      </c>
      <c r="AJ1327" s="662" t="str">
        <f t="shared" si="231"/>
        <v>69_米子</v>
      </c>
      <c r="AK1327" s="693" t="str">
        <f>IFERROR(VLOOKUP(AJ1327,観測点コードリスト!$L$2:$N$1665,3,FALSE),"")</f>
        <v>47744</v>
      </c>
    </row>
    <row r="1328" spans="1:37" ht="18.75" customHeight="1">
      <c r="A1328" s="662" t="s">
        <v>3574</v>
      </c>
      <c r="B1328" s="662">
        <v>69101</v>
      </c>
      <c r="C1328" s="662" t="s">
        <v>17</v>
      </c>
      <c r="D1328" s="662" t="s">
        <v>3594</v>
      </c>
      <c r="E1328" s="662" t="s">
        <v>3595</v>
      </c>
      <c r="F1328" s="662" t="s">
        <v>3596</v>
      </c>
      <c r="G1328" s="662">
        <v>35</v>
      </c>
      <c r="H1328" s="662">
        <v>28.4</v>
      </c>
      <c r="I1328" s="662">
        <v>133</v>
      </c>
      <c r="J1328" s="662">
        <v>50.3</v>
      </c>
      <c r="K1328" s="662">
        <v>8</v>
      </c>
      <c r="L1328" s="662">
        <v>10</v>
      </c>
      <c r="M1328" s="662">
        <v>1.5</v>
      </c>
      <c r="N1328" s="662" t="s">
        <v>2520</v>
      </c>
      <c r="O1328" s="662">
        <v>69900</v>
      </c>
      <c r="P1328" s="662" t="s">
        <v>40</v>
      </c>
      <c r="Q1328" s="667">
        <f t="shared" si="232"/>
        <v>35.473332999999997</v>
      </c>
      <c r="R1328" s="667">
        <f t="shared" si="233"/>
        <v>133.83833300000001</v>
      </c>
      <c r="T1328" s="668" t="s">
        <v>4605</v>
      </c>
      <c r="U1328" s="668" t="s">
        <v>4605</v>
      </c>
      <c r="V1328" s="668" t="s">
        <v>4605</v>
      </c>
      <c r="W1328" s="668" t="s">
        <v>22</v>
      </c>
      <c r="X1328" s="668" t="s">
        <v>22</v>
      </c>
      <c r="Y1328" s="668" t="s">
        <v>22</v>
      </c>
      <c r="Z1328" s="668" t="s">
        <v>22</v>
      </c>
      <c r="AB1328" s="662" t="str">
        <f t="shared" si="223"/>
        <v>昭49.11.1</v>
      </c>
      <c r="AC1328" s="662" t="str">
        <f t="shared" si="224"/>
        <v>昭53.11.14</v>
      </c>
      <c r="AD1328" s="662" t="str">
        <f t="shared" si="227"/>
        <v>#</v>
      </c>
      <c r="AE1328" s="662" t="str">
        <f t="shared" si="225"/>
        <v>昭53.11.14</v>
      </c>
      <c r="AF1328" s="662" t="str">
        <f t="shared" si="228"/>
        <v>昭53.11.14</v>
      </c>
      <c r="AG1328" s="662" t="str">
        <f t="shared" si="229"/>
        <v/>
      </c>
      <c r="AH1328" s="662">
        <f t="shared" si="226"/>
        <v>9</v>
      </c>
      <c r="AI1328" s="662" t="str">
        <f t="shared" si="230"/>
        <v>69</v>
      </c>
      <c r="AJ1328" s="662" t="str">
        <f t="shared" si="231"/>
        <v>69_倉吉</v>
      </c>
      <c r="AK1328" s="693" t="str">
        <f>IFERROR(VLOOKUP(AJ1328,観測点コードリスト!$L$2:$N$1665,3,FALSE),"")</f>
        <v>0713</v>
      </c>
    </row>
    <row r="1329" spans="1:37" ht="18.75" hidden="1" customHeight="1">
      <c r="A1329" s="662" t="s">
        <v>3574</v>
      </c>
      <c r="B1329" s="662">
        <v>69111</v>
      </c>
      <c r="C1329" s="662" t="s">
        <v>72</v>
      </c>
      <c r="D1329" s="662" t="s">
        <v>3597</v>
      </c>
      <c r="E1329" s="662" t="s">
        <v>3598</v>
      </c>
      <c r="F1329" s="662" t="s">
        <v>3599</v>
      </c>
      <c r="G1329" s="662">
        <v>35</v>
      </c>
      <c r="H1329" s="662">
        <v>24.8</v>
      </c>
      <c r="I1329" s="662">
        <v>134</v>
      </c>
      <c r="J1329" s="662">
        <v>1</v>
      </c>
      <c r="K1329" s="662">
        <v>210</v>
      </c>
      <c r="L1329" s="662" t="s">
        <v>22</v>
      </c>
      <c r="M1329" s="662" t="s">
        <v>22</v>
      </c>
      <c r="N1329" s="662" t="s">
        <v>3600</v>
      </c>
      <c r="O1329" s="662" t="s">
        <v>22</v>
      </c>
      <c r="P1329" s="662" t="s">
        <v>22</v>
      </c>
      <c r="Q1329" s="667">
        <f t="shared" si="232"/>
        <v>35.413333000000002</v>
      </c>
      <c r="R1329" s="667">
        <f t="shared" si="233"/>
        <v>134.01666700000001</v>
      </c>
      <c r="T1329" s="668" t="s">
        <v>4605</v>
      </c>
      <c r="U1329" s="668" t="s">
        <v>22</v>
      </c>
      <c r="V1329" s="668" t="s">
        <v>22</v>
      </c>
      <c r="W1329" s="668" t="s">
        <v>22</v>
      </c>
      <c r="X1329" s="668" t="s">
        <v>22</v>
      </c>
      <c r="Y1329" s="668" t="s">
        <v>22</v>
      </c>
      <c r="Z1329" s="668" t="s">
        <v>22</v>
      </c>
      <c r="AB1329" s="662" t="str">
        <f t="shared" si="223"/>
        <v>昭57.7.1</v>
      </c>
      <c r="AC1329" s="662" t="str">
        <f t="shared" si="224"/>
        <v>昭57.7.1</v>
      </c>
      <c r="AD1329" s="662" t="str">
        <f t="shared" si="227"/>
        <v>昭</v>
      </c>
      <c r="AE1329" s="662" t="str">
        <f t="shared" si="225"/>
        <v>昭57.7.1</v>
      </c>
      <c r="AF1329" s="662" t="str">
        <f t="shared" si="228"/>
        <v>昭57.7.1</v>
      </c>
      <c r="AG1329" s="662" t="str">
        <f t="shared" si="229"/>
        <v/>
      </c>
      <c r="AH1329" s="662">
        <f t="shared" si="226"/>
        <v>7</v>
      </c>
      <c r="AI1329" s="662" t="str">
        <f t="shared" si="230"/>
        <v>69</v>
      </c>
      <c r="AJ1329" s="662" t="str">
        <f t="shared" si="231"/>
        <v>69_鹿野</v>
      </c>
      <c r="AK1329" s="693" t="str">
        <f>IFERROR(VLOOKUP(AJ1329,観測点コードリスト!$L$2:$N$1665,3,FALSE),"")</f>
        <v>1391</v>
      </c>
    </row>
    <row r="1330" spans="1:37" ht="18.75" customHeight="1">
      <c r="A1330" s="662" t="s">
        <v>3574</v>
      </c>
      <c r="B1330" s="662">
        <v>69122</v>
      </c>
      <c r="C1330" s="662" t="s">
        <v>23</v>
      </c>
      <c r="D1330" s="662" t="s">
        <v>3574</v>
      </c>
      <c r="E1330" s="662" t="s">
        <v>3601</v>
      </c>
      <c r="F1330" s="662" t="s">
        <v>3602</v>
      </c>
      <c r="G1330" s="662">
        <v>35</v>
      </c>
      <c r="H1330" s="662">
        <v>29.2</v>
      </c>
      <c r="I1330" s="662">
        <v>134</v>
      </c>
      <c r="J1330" s="662">
        <v>14.3</v>
      </c>
      <c r="K1330" s="662">
        <v>7</v>
      </c>
      <c r="L1330" s="662">
        <v>33.200000000000003</v>
      </c>
      <c r="M1330" s="662" t="s">
        <v>22</v>
      </c>
      <c r="N1330" s="662" t="s">
        <v>219</v>
      </c>
      <c r="O1330" s="662">
        <v>69940</v>
      </c>
      <c r="P1330" s="662" t="s">
        <v>22</v>
      </c>
      <c r="Q1330" s="667">
        <f t="shared" si="232"/>
        <v>35.486666999999997</v>
      </c>
      <c r="R1330" s="667">
        <f t="shared" si="233"/>
        <v>134.23833300000001</v>
      </c>
      <c r="T1330" s="668" t="s">
        <v>4605</v>
      </c>
      <c r="U1330" s="668" t="s">
        <v>4605</v>
      </c>
      <c r="V1330" s="668" t="s">
        <v>4605</v>
      </c>
      <c r="W1330" s="668" t="s">
        <v>4605</v>
      </c>
      <c r="X1330" s="668" t="s">
        <v>22</v>
      </c>
      <c r="Y1330" s="668" t="s">
        <v>4605</v>
      </c>
      <c r="Z1330" s="668" t="s">
        <v>22</v>
      </c>
      <c r="AB1330" s="662" t="str">
        <f t="shared" si="223"/>
        <v>昭52.10.31</v>
      </c>
      <c r="AC1330" s="662" t="str">
        <f t="shared" si="224"/>
        <v>昭52.10.31</v>
      </c>
      <c r="AD1330" s="662" t="str">
        <f t="shared" si="227"/>
        <v>昭</v>
      </c>
      <c r="AE1330" s="662" t="str">
        <f t="shared" si="225"/>
        <v>昭52.10.31</v>
      </c>
      <c r="AF1330" s="662" t="str">
        <f t="shared" si="228"/>
        <v>昭52.10.31</v>
      </c>
      <c r="AG1330" s="662" t="str">
        <f t="shared" si="229"/>
        <v/>
      </c>
      <c r="AH1330" s="662">
        <f t="shared" si="226"/>
        <v>9</v>
      </c>
      <c r="AI1330" s="662" t="str">
        <f t="shared" si="230"/>
        <v>69</v>
      </c>
      <c r="AJ1330" s="662" t="str">
        <f t="shared" si="231"/>
        <v>69_鳥取</v>
      </c>
      <c r="AK1330" s="693" t="str">
        <f>IFERROR(VLOOKUP(AJ1330,観測点コードリスト!$L$2:$N$1665,3,FALSE),"")</f>
        <v>47746</v>
      </c>
    </row>
    <row r="1331" spans="1:37" ht="18.75" hidden="1" customHeight="1">
      <c r="A1331" s="662" t="s">
        <v>3574</v>
      </c>
      <c r="B1331" s="662">
        <v>69152</v>
      </c>
      <c r="C1331" s="662" t="s">
        <v>72</v>
      </c>
      <c r="D1331" s="662" t="s">
        <v>2813</v>
      </c>
      <c r="E1331" s="662" t="s">
        <v>3603</v>
      </c>
      <c r="F1331" s="662" t="s">
        <v>3604</v>
      </c>
      <c r="G1331" s="662">
        <v>35</v>
      </c>
      <c r="H1331" s="662">
        <v>23.6</v>
      </c>
      <c r="I1331" s="662">
        <v>133</v>
      </c>
      <c r="J1331" s="662">
        <v>32.200000000000003</v>
      </c>
      <c r="K1331" s="662">
        <v>875</v>
      </c>
      <c r="L1331" s="662" t="s">
        <v>22</v>
      </c>
      <c r="M1331" s="662" t="s">
        <v>22</v>
      </c>
      <c r="N1331" s="662" t="s">
        <v>3605</v>
      </c>
      <c r="O1331" s="662">
        <v>69905</v>
      </c>
      <c r="P1331" s="662" t="s">
        <v>22</v>
      </c>
      <c r="Q1331" s="667">
        <f t="shared" si="232"/>
        <v>35.393332999999998</v>
      </c>
      <c r="R1331" s="667">
        <f t="shared" si="233"/>
        <v>133.53666699999999</v>
      </c>
      <c r="T1331" s="668" t="s">
        <v>4605</v>
      </c>
      <c r="U1331" s="668" t="s">
        <v>22</v>
      </c>
      <c r="V1331" s="668" t="s">
        <v>22</v>
      </c>
      <c r="W1331" s="668" t="s">
        <v>22</v>
      </c>
      <c r="X1331" s="668" t="s">
        <v>22</v>
      </c>
      <c r="Y1331" s="668" t="s">
        <v>22</v>
      </c>
      <c r="Z1331" s="668" t="s">
        <v>22</v>
      </c>
      <c r="AB1331" s="662" t="str">
        <f t="shared" si="223"/>
        <v>昭57.6.17</v>
      </c>
      <c r="AC1331" s="662" t="str">
        <f t="shared" si="224"/>
        <v>昭57.6.17</v>
      </c>
      <c r="AD1331" s="662" t="str">
        <f t="shared" si="227"/>
        <v>昭</v>
      </c>
      <c r="AE1331" s="662" t="str">
        <f t="shared" si="225"/>
        <v>昭57.6.17</v>
      </c>
      <c r="AF1331" s="662" t="str">
        <f t="shared" si="228"/>
        <v>昭57.6.17</v>
      </c>
      <c r="AG1331" s="662" t="str">
        <f t="shared" si="229"/>
        <v/>
      </c>
      <c r="AH1331" s="662">
        <f t="shared" si="226"/>
        <v>8</v>
      </c>
      <c r="AI1331" s="662" t="str">
        <f t="shared" si="230"/>
        <v>69</v>
      </c>
      <c r="AJ1331" s="662" t="str">
        <f t="shared" si="231"/>
        <v>69_大山</v>
      </c>
      <c r="AK1331" s="693" t="str">
        <f>IFERROR(VLOOKUP(AJ1331,観測点コードリスト!$L$2:$N$1665,3,FALSE),"")</f>
        <v>0716</v>
      </c>
    </row>
    <row r="1332" spans="1:37" hidden="1">
      <c r="A1332" s="662" t="s">
        <v>3574</v>
      </c>
      <c r="B1332" s="662">
        <v>69161</v>
      </c>
      <c r="C1332" s="662" t="s">
        <v>72</v>
      </c>
      <c r="D1332" s="662" t="s">
        <v>3606</v>
      </c>
      <c r="E1332" s="662" t="s">
        <v>3607</v>
      </c>
      <c r="F1332" s="662" t="s">
        <v>3608</v>
      </c>
      <c r="G1332" s="662">
        <v>35</v>
      </c>
      <c r="H1332" s="662">
        <v>22.7</v>
      </c>
      <c r="I1332" s="662">
        <v>133</v>
      </c>
      <c r="J1332" s="662">
        <v>45.4</v>
      </c>
      <c r="K1332" s="662">
        <v>150</v>
      </c>
      <c r="L1332" s="662" t="s">
        <v>22</v>
      </c>
      <c r="M1332" s="662" t="s">
        <v>22</v>
      </c>
      <c r="N1332" s="662" t="s">
        <v>3566</v>
      </c>
      <c r="O1332" s="662" t="s">
        <v>22</v>
      </c>
      <c r="P1332" s="662" t="s">
        <v>22</v>
      </c>
      <c r="Q1332" s="667">
        <f t="shared" si="232"/>
        <v>35.378332999999998</v>
      </c>
      <c r="R1332" s="667">
        <f t="shared" si="233"/>
        <v>133.75666699999999</v>
      </c>
      <c r="T1332" s="668" t="s">
        <v>4605</v>
      </c>
      <c r="U1332" s="668" t="s">
        <v>22</v>
      </c>
      <c r="V1332" s="668" t="s">
        <v>22</v>
      </c>
      <c r="W1332" s="668" t="s">
        <v>22</v>
      </c>
      <c r="X1332" s="668" t="s">
        <v>22</v>
      </c>
      <c r="Y1332" s="668" t="s">
        <v>22</v>
      </c>
      <c r="Z1332" s="668" t="s">
        <v>22</v>
      </c>
      <c r="AB1332" s="662" t="str">
        <f t="shared" si="223"/>
        <v>昭52.7.26</v>
      </c>
      <c r="AC1332" s="662" t="str">
        <f t="shared" si="224"/>
        <v>昭52.7.26</v>
      </c>
      <c r="AD1332" s="662" t="str">
        <f t="shared" si="227"/>
        <v>昭</v>
      </c>
      <c r="AE1332" s="662" t="str">
        <f t="shared" si="225"/>
        <v>昭52.7.26</v>
      </c>
      <c r="AF1332" s="662" t="str">
        <f t="shared" si="228"/>
        <v>昭52.7.26</v>
      </c>
      <c r="AG1332" s="662" t="str">
        <f t="shared" si="229"/>
        <v/>
      </c>
      <c r="AH1332" s="662">
        <f t="shared" si="226"/>
        <v>8</v>
      </c>
      <c r="AI1332" s="662" t="str">
        <f t="shared" si="230"/>
        <v>69</v>
      </c>
      <c r="AJ1332" s="662" t="str">
        <f t="shared" si="231"/>
        <v>69_関金</v>
      </c>
      <c r="AK1332" s="693" t="str">
        <f>IFERROR(VLOOKUP(AJ1332,観測点コードリスト!$L$2:$N$1665,3,FALSE),"")</f>
        <v>1177</v>
      </c>
    </row>
    <row r="1333" spans="1:37" ht="18.75" hidden="1" customHeight="1">
      <c r="A1333" s="662" t="s">
        <v>3574</v>
      </c>
      <c r="B1333" s="662">
        <v>69181</v>
      </c>
      <c r="C1333" s="662" t="s">
        <v>72</v>
      </c>
      <c r="D1333" s="662" t="s">
        <v>3609</v>
      </c>
      <c r="E1333" s="662" t="s">
        <v>3610</v>
      </c>
      <c r="F1333" s="662" t="s">
        <v>3611</v>
      </c>
      <c r="G1333" s="662">
        <v>35</v>
      </c>
      <c r="H1333" s="662">
        <v>19.7</v>
      </c>
      <c r="I1333" s="662">
        <v>134</v>
      </c>
      <c r="J1333" s="662">
        <v>6.8</v>
      </c>
      <c r="K1333" s="662">
        <v>210</v>
      </c>
      <c r="L1333" s="662" t="s">
        <v>22</v>
      </c>
      <c r="M1333" s="662" t="s">
        <v>22</v>
      </c>
      <c r="N1333" s="662" t="s">
        <v>2526</v>
      </c>
      <c r="O1333" s="662" t="s">
        <v>22</v>
      </c>
      <c r="P1333" s="662" t="s">
        <v>22</v>
      </c>
      <c r="Q1333" s="667">
        <f t="shared" si="232"/>
        <v>35.328333000000001</v>
      </c>
      <c r="R1333" s="667">
        <f t="shared" si="233"/>
        <v>134.11333300000001</v>
      </c>
      <c r="T1333" s="668" t="s">
        <v>4605</v>
      </c>
      <c r="U1333" s="668" t="s">
        <v>22</v>
      </c>
      <c r="V1333" s="668" t="s">
        <v>22</v>
      </c>
      <c r="W1333" s="668" t="s">
        <v>22</v>
      </c>
      <c r="X1333" s="668" t="s">
        <v>22</v>
      </c>
      <c r="Y1333" s="668" t="s">
        <v>22</v>
      </c>
      <c r="Z1333" s="668" t="s">
        <v>22</v>
      </c>
      <c r="AB1333" s="662" t="str">
        <f t="shared" si="223"/>
        <v>昭57.6.11</v>
      </c>
      <c r="AC1333" s="662" t="str">
        <f t="shared" si="224"/>
        <v>昭57.6.11</v>
      </c>
      <c r="AD1333" s="662" t="str">
        <f t="shared" si="227"/>
        <v>昭</v>
      </c>
      <c r="AE1333" s="662" t="str">
        <f t="shared" si="225"/>
        <v>昭57.6.11</v>
      </c>
      <c r="AF1333" s="662" t="str">
        <f t="shared" si="228"/>
        <v>昭57.6.11</v>
      </c>
      <c r="AG1333" s="662" t="str">
        <f t="shared" si="229"/>
        <v/>
      </c>
      <c r="AH1333" s="662">
        <f t="shared" si="226"/>
        <v>8</v>
      </c>
      <c r="AI1333" s="662" t="str">
        <f t="shared" si="230"/>
        <v>69</v>
      </c>
      <c r="AJ1333" s="662" t="str">
        <f t="shared" si="231"/>
        <v>69_佐治</v>
      </c>
      <c r="AK1333" s="693" t="str">
        <f>IFERROR(VLOOKUP(AJ1333,観測点コードリスト!$L$2:$N$1665,3,FALSE),"")</f>
        <v>1385</v>
      </c>
    </row>
    <row r="1334" spans="1:37" hidden="1">
      <c r="A1334" s="662" t="s">
        <v>3574</v>
      </c>
      <c r="B1334" s="662">
        <v>69196</v>
      </c>
      <c r="C1334" s="662" t="s">
        <v>72</v>
      </c>
      <c r="D1334" s="662" t="s">
        <v>3612</v>
      </c>
      <c r="E1334" s="662" t="s">
        <v>3613</v>
      </c>
      <c r="F1334" s="662" t="s">
        <v>3614</v>
      </c>
      <c r="G1334" s="662">
        <v>35</v>
      </c>
      <c r="H1334" s="662">
        <v>20</v>
      </c>
      <c r="I1334" s="662">
        <v>134</v>
      </c>
      <c r="J1334" s="662">
        <v>24.3</v>
      </c>
      <c r="K1334" s="662">
        <v>231</v>
      </c>
      <c r="L1334" s="662" t="s">
        <v>22</v>
      </c>
      <c r="M1334" s="662" t="s">
        <v>22</v>
      </c>
      <c r="N1334" s="662" t="s">
        <v>3566</v>
      </c>
      <c r="O1334" s="662" t="s">
        <v>22</v>
      </c>
      <c r="P1334" s="662" t="s">
        <v>22</v>
      </c>
      <c r="Q1334" s="667">
        <f t="shared" si="232"/>
        <v>35.333333000000003</v>
      </c>
      <c r="R1334" s="667">
        <f t="shared" si="233"/>
        <v>134.405</v>
      </c>
      <c r="T1334" s="668" t="s">
        <v>4605</v>
      </c>
      <c r="U1334" s="668" t="s">
        <v>22</v>
      </c>
      <c r="V1334" s="668" t="s">
        <v>22</v>
      </c>
      <c r="W1334" s="668" t="s">
        <v>22</v>
      </c>
      <c r="X1334" s="668" t="s">
        <v>22</v>
      </c>
      <c r="Y1334" s="668" t="s">
        <v>22</v>
      </c>
      <c r="Z1334" s="668" t="s">
        <v>22</v>
      </c>
      <c r="AB1334" s="662" t="str">
        <f t="shared" si="223"/>
        <v>昭52.7.26</v>
      </c>
      <c r="AC1334" s="662" t="str">
        <f t="shared" si="224"/>
        <v>昭52.7.26</v>
      </c>
      <c r="AD1334" s="662" t="str">
        <f t="shared" si="227"/>
        <v>昭</v>
      </c>
      <c r="AE1334" s="662" t="str">
        <f t="shared" si="225"/>
        <v>昭52.7.26</v>
      </c>
      <c r="AF1334" s="662" t="str">
        <f t="shared" si="228"/>
        <v>昭52.7.26</v>
      </c>
      <c r="AG1334" s="662" t="str">
        <f t="shared" si="229"/>
        <v/>
      </c>
      <c r="AH1334" s="662">
        <f t="shared" si="226"/>
        <v>8</v>
      </c>
      <c r="AI1334" s="662" t="str">
        <f t="shared" si="230"/>
        <v>69</v>
      </c>
      <c r="AJ1334" s="662" t="str">
        <f t="shared" si="231"/>
        <v>69_若桜</v>
      </c>
      <c r="AK1334" s="693" t="str">
        <f>IFERROR(VLOOKUP(AJ1334,観測点コードリスト!$L$2:$N$1665,3,FALSE),"")</f>
        <v>1178</v>
      </c>
    </row>
    <row r="1335" spans="1:37" ht="18.75" hidden="1" customHeight="1">
      <c r="A1335" s="662" t="s">
        <v>3574</v>
      </c>
      <c r="B1335" s="662">
        <v>69222</v>
      </c>
      <c r="C1335" s="662" t="s">
        <v>72</v>
      </c>
      <c r="D1335" s="662" t="s">
        <v>3615</v>
      </c>
      <c r="E1335" s="662" t="s">
        <v>3616</v>
      </c>
      <c r="F1335" s="662" t="s">
        <v>3617</v>
      </c>
      <c r="G1335" s="662">
        <v>35</v>
      </c>
      <c r="H1335" s="662">
        <v>17.3</v>
      </c>
      <c r="I1335" s="662">
        <v>133</v>
      </c>
      <c r="J1335" s="662">
        <v>29</v>
      </c>
      <c r="K1335" s="662">
        <v>155</v>
      </c>
      <c r="L1335" s="662" t="s">
        <v>22</v>
      </c>
      <c r="M1335" s="662" t="s">
        <v>22</v>
      </c>
      <c r="N1335" s="662" t="s">
        <v>1612</v>
      </c>
      <c r="O1335" s="662" t="s">
        <v>22</v>
      </c>
      <c r="P1335" s="662" t="s">
        <v>22</v>
      </c>
      <c r="Q1335" s="667">
        <f t="shared" si="232"/>
        <v>35.288333000000002</v>
      </c>
      <c r="R1335" s="667">
        <f t="shared" si="233"/>
        <v>133.48333299999999</v>
      </c>
      <c r="T1335" s="668" t="s">
        <v>4605</v>
      </c>
      <c r="U1335" s="668" t="s">
        <v>22</v>
      </c>
      <c r="V1335" s="668" t="s">
        <v>22</v>
      </c>
      <c r="W1335" s="668" t="s">
        <v>22</v>
      </c>
      <c r="X1335" s="668" t="s">
        <v>22</v>
      </c>
      <c r="Y1335" s="668" t="s">
        <v>22</v>
      </c>
      <c r="Z1335" s="668" t="s">
        <v>22</v>
      </c>
      <c r="AB1335" s="662" t="str">
        <f t="shared" si="223"/>
        <v>昭57.6.23</v>
      </c>
      <c r="AC1335" s="662" t="str">
        <f t="shared" si="224"/>
        <v>昭57.6.23</v>
      </c>
      <c r="AD1335" s="662" t="str">
        <f t="shared" si="227"/>
        <v>昭</v>
      </c>
      <c r="AE1335" s="662" t="str">
        <f t="shared" si="225"/>
        <v>昭57.6.23</v>
      </c>
      <c r="AF1335" s="662" t="str">
        <f t="shared" si="228"/>
        <v>昭57.6.23</v>
      </c>
      <c r="AG1335" s="662" t="str">
        <f t="shared" si="229"/>
        <v/>
      </c>
      <c r="AH1335" s="662">
        <f t="shared" si="226"/>
        <v>8</v>
      </c>
      <c r="AI1335" s="662" t="str">
        <f t="shared" si="230"/>
        <v>69</v>
      </c>
      <c r="AJ1335" s="662" t="str">
        <f t="shared" si="231"/>
        <v>69_江尾</v>
      </c>
      <c r="AK1335" s="693" t="str">
        <f>IFERROR(VLOOKUP(AJ1335,観測点コードリスト!$L$2:$N$1665,3,FALSE),"")</f>
        <v>1389</v>
      </c>
    </row>
    <row r="1336" spans="1:37" ht="18.75" customHeight="1">
      <c r="A1336" s="662" t="s">
        <v>3574</v>
      </c>
      <c r="B1336" s="662">
        <v>69246</v>
      </c>
      <c r="C1336" s="662" t="s">
        <v>17</v>
      </c>
      <c r="D1336" s="662" t="s">
        <v>3618</v>
      </c>
      <c r="E1336" s="662" t="s">
        <v>3619</v>
      </c>
      <c r="F1336" s="662" t="s">
        <v>3620</v>
      </c>
      <c r="G1336" s="662">
        <v>35</v>
      </c>
      <c r="H1336" s="662">
        <v>15.8</v>
      </c>
      <c r="I1336" s="662">
        <v>134</v>
      </c>
      <c r="J1336" s="662">
        <v>14.4</v>
      </c>
      <c r="K1336" s="662">
        <v>182</v>
      </c>
      <c r="L1336" s="662">
        <v>6.5</v>
      </c>
      <c r="M1336" s="662">
        <v>1.5</v>
      </c>
      <c r="N1336" s="662" t="s">
        <v>2249</v>
      </c>
      <c r="O1336" s="662">
        <v>69915</v>
      </c>
      <c r="P1336" s="662" t="s">
        <v>22</v>
      </c>
      <c r="Q1336" s="667">
        <f t="shared" si="232"/>
        <v>35.263333000000003</v>
      </c>
      <c r="R1336" s="667">
        <f t="shared" si="233"/>
        <v>134.24</v>
      </c>
      <c r="T1336" s="668" t="s">
        <v>4605</v>
      </c>
      <c r="U1336" s="668" t="s">
        <v>4605</v>
      </c>
      <c r="V1336" s="668" t="s">
        <v>4605</v>
      </c>
      <c r="W1336" s="668" t="s">
        <v>22</v>
      </c>
      <c r="X1336" s="668" t="s">
        <v>22</v>
      </c>
      <c r="Y1336" s="668" t="s">
        <v>22</v>
      </c>
      <c r="Z1336" s="668" t="s">
        <v>22</v>
      </c>
      <c r="AB1336" s="662" t="str">
        <f t="shared" si="223"/>
        <v>昭49.11.1</v>
      </c>
      <c r="AC1336" s="662" t="str">
        <f t="shared" si="224"/>
        <v>昭53.11.13</v>
      </c>
      <c r="AD1336" s="662" t="str">
        <f t="shared" si="227"/>
        <v>#</v>
      </c>
      <c r="AE1336" s="662" t="str">
        <f t="shared" si="225"/>
        <v>昭53.11.13</v>
      </c>
      <c r="AF1336" s="662" t="str">
        <f t="shared" si="228"/>
        <v>昭53.11.13</v>
      </c>
      <c r="AG1336" s="662" t="str">
        <f t="shared" si="229"/>
        <v/>
      </c>
      <c r="AH1336" s="662">
        <f t="shared" si="226"/>
        <v>9</v>
      </c>
      <c r="AI1336" s="662" t="str">
        <f t="shared" si="230"/>
        <v>69</v>
      </c>
      <c r="AJ1336" s="662" t="str">
        <f t="shared" si="231"/>
        <v>69_智頭</v>
      </c>
      <c r="AK1336" s="693" t="str">
        <f>IFERROR(VLOOKUP(AJ1336,観測点コードリスト!$L$2:$N$1665,3,FALSE),"")</f>
        <v>0718</v>
      </c>
    </row>
    <row r="1337" spans="1:37" ht="18.75" customHeight="1">
      <c r="A1337" s="662" t="s">
        <v>3574</v>
      </c>
      <c r="B1337" s="662">
        <v>69271</v>
      </c>
      <c r="C1337" s="662" t="s">
        <v>17</v>
      </c>
      <c r="D1337" s="662" t="s">
        <v>3621</v>
      </c>
      <c r="E1337" s="662" t="s">
        <v>3622</v>
      </c>
      <c r="F1337" s="662" t="s">
        <v>3623</v>
      </c>
      <c r="G1337" s="662">
        <v>35</v>
      </c>
      <c r="H1337" s="662">
        <v>11.2</v>
      </c>
      <c r="I1337" s="662">
        <v>133</v>
      </c>
      <c r="J1337" s="662">
        <v>13.8</v>
      </c>
      <c r="K1337" s="662">
        <v>490</v>
      </c>
      <c r="L1337" s="662">
        <v>10</v>
      </c>
      <c r="M1337" s="662">
        <v>1.5</v>
      </c>
      <c r="N1337" s="662" t="s">
        <v>2820</v>
      </c>
      <c r="O1337" s="662" t="s">
        <v>22</v>
      </c>
      <c r="P1337" s="662" t="s">
        <v>40</v>
      </c>
      <c r="Q1337" s="667">
        <f t="shared" si="232"/>
        <v>35.186667</v>
      </c>
      <c r="R1337" s="667">
        <f t="shared" si="233"/>
        <v>133.22999999999999</v>
      </c>
      <c r="T1337" s="668" t="s">
        <v>4605</v>
      </c>
      <c r="U1337" s="668" t="s">
        <v>4605</v>
      </c>
      <c r="V1337" s="668" t="s">
        <v>4605</v>
      </c>
      <c r="W1337" s="668" t="s">
        <v>22</v>
      </c>
      <c r="X1337" s="668" t="s">
        <v>22</v>
      </c>
      <c r="Y1337" s="668" t="s">
        <v>22</v>
      </c>
      <c r="Z1337" s="668" t="s">
        <v>22</v>
      </c>
      <c r="AB1337" s="662" t="str">
        <f t="shared" si="223"/>
        <v>昭53.11.15</v>
      </c>
      <c r="AC1337" s="662" t="str">
        <f t="shared" si="224"/>
        <v>昭53.11.15</v>
      </c>
      <c r="AD1337" s="662" t="str">
        <f t="shared" si="227"/>
        <v>昭</v>
      </c>
      <c r="AE1337" s="662" t="str">
        <f t="shared" si="225"/>
        <v>昭53.11.15</v>
      </c>
      <c r="AF1337" s="662" t="str">
        <f t="shared" si="228"/>
        <v>昭53.11.15</v>
      </c>
      <c r="AG1337" s="662" t="str">
        <f t="shared" si="229"/>
        <v/>
      </c>
      <c r="AH1337" s="662">
        <f t="shared" si="226"/>
        <v>9</v>
      </c>
      <c r="AI1337" s="662" t="str">
        <f t="shared" si="230"/>
        <v>69</v>
      </c>
      <c r="AJ1337" s="662" t="str">
        <f t="shared" si="231"/>
        <v>69_茶屋</v>
      </c>
      <c r="AK1337" s="693" t="str">
        <f>IFERROR(VLOOKUP(AJ1337,観測点コードリスト!$L$2:$N$1665,3,FALSE),"")</f>
        <v>1304</v>
      </c>
    </row>
    <row r="1338" spans="1:37" ht="18.75" hidden="1" customHeight="1">
      <c r="A1338" s="662" t="s">
        <v>3574</v>
      </c>
      <c r="B1338" s="662">
        <v>69900</v>
      </c>
      <c r="C1338" s="662" t="s">
        <v>4609</v>
      </c>
      <c r="D1338" s="662" t="s">
        <v>3594</v>
      </c>
      <c r="E1338" s="662" t="s">
        <v>3595</v>
      </c>
      <c r="F1338" s="662" t="s">
        <v>3596</v>
      </c>
      <c r="G1338" s="662">
        <v>35</v>
      </c>
      <c r="H1338" s="662">
        <v>28.4</v>
      </c>
      <c r="I1338" s="662">
        <v>133</v>
      </c>
      <c r="J1338" s="662">
        <v>50.3</v>
      </c>
      <c r="K1338" s="662">
        <v>8</v>
      </c>
      <c r="L1338" s="662" t="s">
        <v>22</v>
      </c>
      <c r="M1338" s="662" t="s">
        <v>22</v>
      </c>
      <c r="N1338" s="662" t="s">
        <v>4736</v>
      </c>
      <c r="O1338" s="662" t="s">
        <v>4740</v>
      </c>
      <c r="P1338" s="662" t="s">
        <v>22</v>
      </c>
      <c r="Q1338" s="667">
        <f t="shared" si="232"/>
        <v>35.473332999999997</v>
      </c>
      <c r="R1338" s="667">
        <f t="shared" si="233"/>
        <v>133.83833300000001</v>
      </c>
      <c r="T1338" s="668" t="s">
        <v>22</v>
      </c>
      <c r="U1338" s="668" t="s">
        <v>22</v>
      </c>
      <c r="V1338" s="668" t="s">
        <v>22</v>
      </c>
      <c r="W1338" s="668" t="s">
        <v>22</v>
      </c>
      <c r="X1338" s="668" t="s">
        <v>4605</v>
      </c>
      <c r="Y1338" s="668" t="s">
        <v>22</v>
      </c>
      <c r="Z1338" s="668" t="s">
        <v>22</v>
      </c>
      <c r="AB1338" s="662" t="str">
        <f t="shared" si="223"/>
        <v>-</v>
      </c>
      <c r="AC1338" s="662" t="str">
        <f t="shared" si="224"/>
        <v>昭56.11.8</v>
      </c>
      <c r="AD1338" s="662" t="str">
        <f t="shared" si="227"/>
        <v>昭</v>
      </c>
      <c r="AE1338" s="662" t="str">
        <f t="shared" si="225"/>
        <v>昭56.11.8</v>
      </c>
      <c r="AF1338" s="662" t="str">
        <f t="shared" si="228"/>
        <v>昭56.11.8</v>
      </c>
      <c r="AG1338" s="662" t="str">
        <f t="shared" si="229"/>
        <v/>
      </c>
      <c r="AH1338" s="662">
        <f t="shared" si="226"/>
        <v>8</v>
      </c>
      <c r="AI1338" s="662" t="str">
        <f t="shared" si="230"/>
        <v>69</v>
      </c>
      <c r="AJ1338" s="662" t="str">
        <f t="shared" si="231"/>
        <v>69_倉吉</v>
      </c>
      <c r="AK1338" s="693" t="str">
        <f>IFERROR(VLOOKUP(AJ1338,観測点コードリスト!$L$2:$N$1665,3,FALSE),"")</f>
        <v>0713</v>
      </c>
    </row>
    <row r="1339" spans="1:37" ht="18.75" hidden="1" customHeight="1">
      <c r="A1339" s="662" t="s">
        <v>3574</v>
      </c>
      <c r="B1339" s="662">
        <v>69905</v>
      </c>
      <c r="C1339" s="662" t="s">
        <v>4609</v>
      </c>
      <c r="D1339" s="662" t="s">
        <v>2813</v>
      </c>
      <c r="E1339" s="662" t="s">
        <v>3603</v>
      </c>
      <c r="F1339" s="662" t="s">
        <v>3604</v>
      </c>
      <c r="G1339" s="662">
        <v>35</v>
      </c>
      <c r="H1339" s="662">
        <v>23.6</v>
      </c>
      <c r="I1339" s="662">
        <v>133</v>
      </c>
      <c r="J1339" s="662">
        <v>32.200000000000003</v>
      </c>
      <c r="K1339" s="662">
        <v>875</v>
      </c>
      <c r="L1339" s="662" t="s">
        <v>22</v>
      </c>
      <c r="M1339" s="662" t="s">
        <v>22</v>
      </c>
      <c r="N1339" s="662" t="s">
        <v>4736</v>
      </c>
      <c r="O1339" s="662" t="s">
        <v>4740</v>
      </c>
      <c r="P1339" s="662" t="s">
        <v>22</v>
      </c>
      <c r="Q1339" s="667">
        <f t="shared" si="232"/>
        <v>35.393332999999998</v>
      </c>
      <c r="R1339" s="667">
        <f t="shared" si="233"/>
        <v>133.53666699999999</v>
      </c>
      <c r="T1339" s="668" t="s">
        <v>22</v>
      </c>
      <c r="U1339" s="668" t="s">
        <v>22</v>
      </c>
      <c r="V1339" s="668" t="s">
        <v>22</v>
      </c>
      <c r="W1339" s="668" t="s">
        <v>22</v>
      </c>
      <c r="X1339" s="668" t="s">
        <v>4605</v>
      </c>
      <c r="Y1339" s="668" t="s">
        <v>22</v>
      </c>
      <c r="Z1339" s="668" t="s">
        <v>22</v>
      </c>
      <c r="AB1339" s="662" t="str">
        <f t="shared" si="223"/>
        <v>-</v>
      </c>
      <c r="AC1339" s="662" t="str">
        <f t="shared" si="224"/>
        <v>昭56.11.8</v>
      </c>
      <c r="AD1339" s="662" t="str">
        <f t="shared" si="227"/>
        <v>昭</v>
      </c>
      <c r="AE1339" s="662" t="str">
        <f t="shared" si="225"/>
        <v>昭56.11.8</v>
      </c>
      <c r="AF1339" s="662" t="str">
        <f t="shared" si="228"/>
        <v>昭56.11.8</v>
      </c>
      <c r="AG1339" s="662" t="str">
        <f t="shared" si="229"/>
        <v/>
      </c>
      <c r="AH1339" s="662">
        <f t="shared" si="226"/>
        <v>8</v>
      </c>
      <c r="AI1339" s="662" t="str">
        <f t="shared" si="230"/>
        <v>69</v>
      </c>
      <c r="AJ1339" s="662" t="str">
        <f t="shared" si="231"/>
        <v>69_大山</v>
      </c>
      <c r="AK1339" s="693" t="str">
        <f>IFERROR(VLOOKUP(AJ1339,観測点コードリスト!$L$2:$N$1665,3,FALSE),"")</f>
        <v>0716</v>
      </c>
    </row>
    <row r="1340" spans="1:37" ht="18.75" hidden="1" customHeight="1">
      <c r="A1340" s="662" t="s">
        <v>3574</v>
      </c>
      <c r="B1340" s="662">
        <v>69910</v>
      </c>
      <c r="C1340" s="662" t="s">
        <v>23</v>
      </c>
      <c r="D1340" s="662" t="s">
        <v>3575</v>
      </c>
      <c r="E1340" s="662" t="s">
        <v>3068</v>
      </c>
      <c r="F1340" s="662" t="s">
        <v>3576</v>
      </c>
      <c r="G1340" s="662">
        <v>35</v>
      </c>
      <c r="H1340" s="662">
        <v>32.6</v>
      </c>
      <c r="I1340" s="662">
        <v>133</v>
      </c>
      <c r="J1340" s="662">
        <v>14.1</v>
      </c>
      <c r="K1340" s="662">
        <v>2</v>
      </c>
      <c r="L1340" s="662" t="s">
        <v>22</v>
      </c>
      <c r="M1340" s="662" t="s">
        <v>22</v>
      </c>
      <c r="N1340" s="662" t="s">
        <v>4466</v>
      </c>
      <c r="O1340" s="662" t="s">
        <v>4740</v>
      </c>
      <c r="P1340" s="662" t="s">
        <v>22</v>
      </c>
      <c r="Q1340" s="667">
        <f t="shared" si="232"/>
        <v>35.543332999999997</v>
      </c>
      <c r="R1340" s="667">
        <f t="shared" si="233"/>
        <v>133.23500000000001</v>
      </c>
      <c r="T1340" s="668" t="s">
        <v>22</v>
      </c>
      <c r="U1340" s="668" t="s">
        <v>22</v>
      </c>
      <c r="V1340" s="668" t="s">
        <v>22</v>
      </c>
      <c r="W1340" s="668" t="s">
        <v>22</v>
      </c>
      <c r="X1340" s="668" t="s">
        <v>4605</v>
      </c>
      <c r="Y1340" s="668" t="s">
        <v>22</v>
      </c>
      <c r="Z1340" s="668" t="s">
        <v>22</v>
      </c>
      <c r="AB1340" s="662" t="str">
        <f t="shared" si="223"/>
        <v>-</v>
      </c>
      <c r="AC1340" s="662" t="str">
        <f t="shared" si="224"/>
        <v>平15.3.1</v>
      </c>
      <c r="AD1340" s="662" t="str">
        <f t="shared" si="227"/>
        <v>平</v>
      </c>
      <c r="AE1340" s="662" t="str">
        <f t="shared" si="225"/>
        <v>平15.3.1</v>
      </c>
      <c r="AF1340" s="662" t="str">
        <f t="shared" si="228"/>
        <v>平15.3.1</v>
      </c>
      <c r="AG1340" s="662" t="str">
        <f t="shared" si="229"/>
        <v/>
      </c>
      <c r="AH1340" s="662">
        <f t="shared" si="226"/>
        <v>7</v>
      </c>
      <c r="AI1340" s="662" t="str">
        <f t="shared" si="230"/>
        <v>69</v>
      </c>
      <c r="AJ1340" s="662" t="str">
        <f t="shared" si="231"/>
        <v>69_境</v>
      </c>
      <c r="AK1340" s="693" t="str">
        <f>IFERROR(VLOOKUP(AJ1340,観測点コードリスト!$L$2:$N$1665,3,FALSE),"")</f>
        <v>47742</v>
      </c>
    </row>
    <row r="1341" spans="1:37" ht="18.75" hidden="1" customHeight="1">
      <c r="A1341" s="662" t="s">
        <v>3574</v>
      </c>
      <c r="B1341" s="662">
        <v>69915</v>
      </c>
      <c r="C1341" s="662" t="s">
        <v>4609</v>
      </c>
      <c r="D1341" s="662" t="s">
        <v>3618</v>
      </c>
      <c r="E1341" s="662" t="s">
        <v>3619</v>
      </c>
      <c r="F1341" s="662" t="s">
        <v>3620</v>
      </c>
      <c r="G1341" s="662">
        <v>35</v>
      </c>
      <c r="H1341" s="662">
        <v>15.8</v>
      </c>
      <c r="I1341" s="662">
        <v>134</v>
      </c>
      <c r="J1341" s="662">
        <v>14.4</v>
      </c>
      <c r="K1341" s="662">
        <v>182</v>
      </c>
      <c r="L1341" s="662" t="s">
        <v>22</v>
      </c>
      <c r="M1341" s="662" t="s">
        <v>22</v>
      </c>
      <c r="N1341" s="662" t="s">
        <v>4736</v>
      </c>
      <c r="O1341" s="662" t="s">
        <v>4740</v>
      </c>
      <c r="P1341" s="662" t="s">
        <v>22</v>
      </c>
      <c r="Q1341" s="667">
        <f t="shared" si="232"/>
        <v>35.263333000000003</v>
      </c>
      <c r="R1341" s="667">
        <f t="shared" si="233"/>
        <v>134.24</v>
      </c>
      <c r="T1341" s="668" t="s">
        <v>22</v>
      </c>
      <c r="U1341" s="668" t="s">
        <v>22</v>
      </c>
      <c r="V1341" s="668" t="s">
        <v>22</v>
      </c>
      <c r="W1341" s="668" t="s">
        <v>22</v>
      </c>
      <c r="X1341" s="668" t="s">
        <v>4605</v>
      </c>
      <c r="Y1341" s="668" t="s">
        <v>22</v>
      </c>
      <c r="Z1341" s="668" t="s">
        <v>22</v>
      </c>
      <c r="AB1341" s="662" t="str">
        <f t="shared" si="223"/>
        <v>-</v>
      </c>
      <c r="AC1341" s="662" t="str">
        <f t="shared" si="224"/>
        <v>昭56.11.8</v>
      </c>
      <c r="AD1341" s="662" t="str">
        <f t="shared" si="227"/>
        <v>昭</v>
      </c>
      <c r="AE1341" s="662" t="str">
        <f t="shared" si="225"/>
        <v>昭56.11.8</v>
      </c>
      <c r="AF1341" s="662" t="str">
        <f t="shared" si="228"/>
        <v>昭56.11.8</v>
      </c>
      <c r="AG1341" s="662" t="str">
        <f t="shared" si="229"/>
        <v/>
      </c>
      <c r="AH1341" s="662">
        <f t="shared" si="226"/>
        <v>8</v>
      </c>
      <c r="AI1341" s="662" t="str">
        <f t="shared" si="230"/>
        <v>69</v>
      </c>
      <c r="AJ1341" s="662" t="str">
        <f t="shared" si="231"/>
        <v>69_智頭</v>
      </c>
      <c r="AK1341" s="693" t="str">
        <f>IFERROR(VLOOKUP(AJ1341,観測点コードリスト!$L$2:$N$1665,3,FALSE),"")</f>
        <v>0718</v>
      </c>
    </row>
    <row r="1342" spans="1:37" ht="18.75" hidden="1" customHeight="1">
      <c r="A1342" s="662" t="s">
        <v>3574</v>
      </c>
      <c r="B1342" s="662">
        <v>69930</v>
      </c>
      <c r="C1342" s="662" t="s">
        <v>23</v>
      </c>
      <c r="D1342" s="662" t="s">
        <v>3591</v>
      </c>
      <c r="E1342" s="662" t="s">
        <v>3592</v>
      </c>
      <c r="F1342" s="662" t="s">
        <v>3593</v>
      </c>
      <c r="G1342" s="662">
        <v>35</v>
      </c>
      <c r="H1342" s="662">
        <v>26</v>
      </c>
      <c r="I1342" s="662">
        <v>133</v>
      </c>
      <c r="J1342" s="662">
        <v>20.3</v>
      </c>
      <c r="K1342" s="662">
        <v>7</v>
      </c>
      <c r="L1342" s="662" t="s">
        <v>22</v>
      </c>
      <c r="M1342" s="662" t="s">
        <v>22</v>
      </c>
      <c r="N1342" s="662" t="s">
        <v>4728</v>
      </c>
      <c r="O1342" s="662" t="s">
        <v>4740</v>
      </c>
      <c r="P1342" s="662" t="s">
        <v>22</v>
      </c>
      <c r="Q1342" s="667">
        <f t="shared" si="232"/>
        <v>35.433332999999998</v>
      </c>
      <c r="R1342" s="667">
        <f t="shared" si="233"/>
        <v>133.33833300000001</v>
      </c>
      <c r="T1342" s="668" t="s">
        <v>22</v>
      </c>
      <c r="U1342" s="668" t="s">
        <v>22</v>
      </c>
      <c r="V1342" s="668" t="s">
        <v>22</v>
      </c>
      <c r="W1342" s="668" t="s">
        <v>22</v>
      </c>
      <c r="X1342" s="668" t="s">
        <v>4605</v>
      </c>
      <c r="Y1342" s="668" t="s">
        <v>22</v>
      </c>
      <c r="Z1342" s="668" t="s">
        <v>22</v>
      </c>
      <c r="AB1342" s="662" t="str">
        <f t="shared" si="223"/>
        <v>-</v>
      </c>
      <c r="AC1342" s="662" t="str">
        <f t="shared" si="224"/>
        <v>平13.3.1</v>
      </c>
      <c r="AD1342" s="662" t="str">
        <f t="shared" si="227"/>
        <v>平</v>
      </c>
      <c r="AE1342" s="662" t="str">
        <f t="shared" si="225"/>
        <v>平13.3.1</v>
      </c>
      <c r="AF1342" s="662" t="str">
        <f t="shared" si="228"/>
        <v>平13.3.1</v>
      </c>
      <c r="AG1342" s="662" t="str">
        <f t="shared" si="229"/>
        <v/>
      </c>
      <c r="AH1342" s="662">
        <f t="shared" si="226"/>
        <v>7</v>
      </c>
      <c r="AI1342" s="662" t="str">
        <f t="shared" si="230"/>
        <v>69</v>
      </c>
      <c r="AJ1342" s="662" t="str">
        <f t="shared" si="231"/>
        <v>69_米子</v>
      </c>
      <c r="AK1342" s="693" t="str">
        <f>IFERROR(VLOOKUP(AJ1342,観測点コードリスト!$L$2:$N$1665,3,FALSE),"")</f>
        <v>47744</v>
      </c>
    </row>
    <row r="1343" spans="1:37" hidden="1">
      <c r="A1343" s="662" t="s">
        <v>3574</v>
      </c>
      <c r="B1343" s="662">
        <v>69940</v>
      </c>
      <c r="C1343" s="662" t="s">
        <v>23</v>
      </c>
      <c r="D1343" s="662" t="s">
        <v>3574</v>
      </c>
      <c r="E1343" s="662" t="s">
        <v>3601</v>
      </c>
      <c r="F1343" s="662" t="s">
        <v>3602</v>
      </c>
      <c r="G1343" s="662">
        <v>35</v>
      </c>
      <c r="H1343" s="662">
        <v>29.2</v>
      </c>
      <c r="I1343" s="662">
        <v>134</v>
      </c>
      <c r="J1343" s="662">
        <v>14.3</v>
      </c>
      <c r="K1343" s="662">
        <v>7</v>
      </c>
      <c r="L1343" s="662" t="s">
        <v>22</v>
      </c>
      <c r="M1343" s="662" t="s">
        <v>22</v>
      </c>
      <c r="N1343" s="662" t="s">
        <v>4728</v>
      </c>
      <c r="O1343" s="662" t="s">
        <v>4740</v>
      </c>
      <c r="P1343" s="662" t="s">
        <v>22</v>
      </c>
      <c r="Q1343" s="667">
        <f t="shared" si="232"/>
        <v>35.486666999999997</v>
      </c>
      <c r="R1343" s="667">
        <f t="shared" si="233"/>
        <v>134.23833300000001</v>
      </c>
      <c r="T1343" s="668" t="s">
        <v>22</v>
      </c>
      <c r="U1343" s="668" t="s">
        <v>22</v>
      </c>
      <c r="V1343" s="668" t="s">
        <v>22</v>
      </c>
      <c r="W1343" s="668" t="s">
        <v>22</v>
      </c>
      <c r="X1343" s="668" t="s">
        <v>4605</v>
      </c>
      <c r="Y1343" s="668" t="s">
        <v>22</v>
      </c>
      <c r="Z1343" s="668" t="s">
        <v>22</v>
      </c>
      <c r="AB1343" s="662" t="str">
        <f t="shared" si="223"/>
        <v>-</v>
      </c>
      <c r="AC1343" s="662" t="str">
        <f t="shared" si="224"/>
        <v>平13.3.1</v>
      </c>
      <c r="AD1343" s="662" t="str">
        <f t="shared" si="227"/>
        <v>平</v>
      </c>
      <c r="AE1343" s="662" t="str">
        <f t="shared" si="225"/>
        <v>平13.3.1</v>
      </c>
      <c r="AF1343" s="662" t="str">
        <f t="shared" si="228"/>
        <v>平13.3.1</v>
      </c>
      <c r="AG1343" s="662" t="str">
        <f t="shared" si="229"/>
        <v/>
      </c>
      <c r="AH1343" s="662">
        <f t="shared" si="226"/>
        <v>7</v>
      </c>
      <c r="AI1343" s="662" t="str">
        <f t="shared" si="230"/>
        <v>69</v>
      </c>
      <c r="AJ1343" s="662" t="str">
        <f t="shared" si="231"/>
        <v>69_鳥取</v>
      </c>
      <c r="AK1343" s="693" t="str">
        <f>IFERROR(VLOOKUP(AJ1343,観測点コードリスト!$L$2:$N$1665,3,FALSE),"")</f>
        <v>47746</v>
      </c>
    </row>
    <row r="1344" spans="1:37" ht="18.75" customHeight="1">
      <c r="A1344" s="662" t="s">
        <v>3624</v>
      </c>
      <c r="B1344" s="662">
        <v>71066</v>
      </c>
      <c r="C1344" s="662" t="s">
        <v>17</v>
      </c>
      <c r="D1344" s="662" t="s">
        <v>633</v>
      </c>
      <c r="E1344" s="662" t="s">
        <v>634</v>
      </c>
      <c r="F1344" s="662" t="s">
        <v>3625</v>
      </c>
      <c r="G1344" s="662">
        <v>34</v>
      </c>
      <c r="H1344" s="662">
        <v>1.4</v>
      </c>
      <c r="I1344" s="662">
        <v>133</v>
      </c>
      <c r="J1344" s="662">
        <v>47.7</v>
      </c>
      <c r="K1344" s="662">
        <v>214</v>
      </c>
      <c r="L1344" s="662">
        <v>10</v>
      </c>
      <c r="M1344" s="662">
        <v>1.5</v>
      </c>
      <c r="N1344" s="662" t="s">
        <v>3626</v>
      </c>
      <c r="O1344" s="662" t="s">
        <v>22</v>
      </c>
      <c r="P1344" s="662" t="s">
        <v>40</v>
      </c>
      <c r="Q1344" s="667">
        <f t="shared" si="232"/>
        <v>34.023333000000001</v>
      </c>
      <c r="R1344" s="667">
        <f t="shared" si="233"/>
        <v>133.79499999999999</v>
      </c>
      <c r="T1344" s="668" t="s">
        <v>4605</v>
      </c>
      <c r="U1344" s="668" t="s">
        <v>4605</v>
      </c>
      <c r="V1344" s="668" t="s">
        <v>4605</v>
      </c>
      <c r="W1344" s="668" t="s">
        <v>22</v>
      </c>
      <c r="X1344" s="668" t="s">
        <v>22</v>
      </c>
      <c r="Y1344" s="668" t="s">
        <v>22</v>
      </c>
      <c r="Z1344" s="668" t="s">
        <v>22</v>
      </c>
      <c r="AB1344" s="662" t="str">
        <f t="shared" si="223"/>
        <v>昭49.11.1</v>
      </c>
      <c r="AC1344" s="662" t="str">
        <f t="shared" si="224"/>
        <v>昭53.1.29</v>
      </c>
      <c r="AD1344" s="662" t="str">
        <f t="shared" si="227"/>
        <v>#</v>
      </c>
      <c r="AE1344" s="662" t="str">
        <f t="shared" si="225"/>
        <v>昭53.1.29</v>
      </c>
      <c r="AF1344" s="662" t="str">
        <f t="shared" si="228"/>
        <v>昭53.1.29</v>
      </c>
      <c r="AG1344" s="662" t="str">
        <f t="shared" si="229"/>
        <v/>
      </c>
      <c r="AH1344" s="662">
        <f t="shared" si="226"/>
        <v>8</v>
      </c>
      <c r="AI1344" s="662" t="str">
        <f t="shared" si="230"/>
        <v>71</v>
      </c>
      <c r="AJ1344" s="662" t="str">
        <f t="shared" si="231"/>
        <v>71_池田</v>
      </c>
      <c r="AK1344" s="693" t="str">
        <f>IFERROR(VLOOKUP(AJ1344,観測点コードリスト!$L$2:$N$1665,3,FALSE),"")</f>
        <v>0720</v>
      </c>
    </row>
    <row r="1345" spans="1:37">
      <c r="A1345" s="662" t="s">
        <v>3624</v>
      </c>
      <c r="B1345" s="662">
        <v>71087</v>
      </c>
      <c r="C1345" s="662" t="s">
        <v>17</v>
      </c>
      <c r="D1345" s="662" t="s">
        <v>3627</v>
      </c>
      <c r="E1345" s="662" t="s">
        <v>3628</v>
      </c>
      <c r="F1345" s="662" t="s">
        <v>3629</v>
      </c>
      <c r="G1345" s="662">
        <v>34</v>
      </c>
      <c r="H1345" s="662">
        <v>2.4</v>
      </c>
      <c r="I1345" s="662">
        <v>134</v>
      </c>
      <c r="J1345" s="662">
        <v>9.4</v>
      </c>
      <c r="K1345" s="662">
        <v>160</v>
      </c>
      <c r="L1345" s="662">
        <v>9.4</v>
      </c>
      <c r="M1345" s="662">
        <v>1.5</v>
      </c>
      <c r="N1345" s="662" t="s">
        <v>3630</v>
      </c>
      <c r="O1345" s="662" t="s">
        <v>22</v>
      </c>
      <c r="P1345" s="662" t="s">
        <v>22</v>
      </c>
      <c r="Q1345" s="667">
        <f t="shared" si="232"/>
        <v>34.04</v>
      </c>
      <c r="R1345" s="667">
        <f t="shared" si="233"/>
        <v>134.156667</v>
      </c>
      <c r="T1345" s="668" t="s">
        <v>4605</v>
      </c>
      <c r="U1345" s="668" t="s">
        <v>4605</v>
      </c>
      <c r="V1345" s="668" t="s">
        <v>4605</v>
      </c>
      <c r="W1345" s="668" t="s">
        <v>22</v>
      </c>
      <c r="X1345" s="668" t="s">
        <v>22</v>
      </c>
      <c r="Y1345" s="668" t="s">
        <v>22</v>
      </c>
      <c r="Z1345" s="668" t="s">
        <v>22</v>
      </c>
      <c r="AB1345" s="662" t="str">
        <f t="shared" si="223"/>
        <v>平13.3.13</v>
      </c>
      <c r="AC1345" s="662" t="str">
        <f t="shared" si="224"/>
        <v>平13.3.13</v>
      </c>
      <c r="AD1345" s="662" t="str">
        <f t="shared" si="227"/>
        <v>平</v>
      </c>
      <c r="AE1345" s="662" t="str">
        <f t="shared" si="225"/>
        <v>平13.3.13</v>
      </c>
      <c r="AF1345" s="662" t="str">
        <f t="shared" si="228"/>
        <v>平13.3.13</v>
      </c>
      <c r="AG1345" s="662" t="str">
        <f t="shared" si="229"/>
        <v/>
      </c>
      <c r="AH1345" s="662">
        <f t="shared" si="226"/>
        <v>8</v>
      </c>
      <c r="AI1345" s="662" t="str">
        <f t="shared" si="230"/>
        <v>71</v>
      </c>
      <c r="AJ1345" s="662" t="str">
        <f t="shared" si="231"/>
        <v>71_穴吹</v>
      </c>
      <c r="AK1345" s="693" t="str">
        <f>IFERROR(VLOOKUP(AJ1345,観測点コードリスト!$L$2:$N$1665,3,FALSE),"")</f>
        <v>0972</v>
      </c>
    </row>
    <row r="1346" spans="1:37" ht="18.75" customHeight="1">
      <c r="A1346" s="662" t="s">
        <v>3624</v>
      </c>
      <c r="B1346" s="662">
        <v>71106</v>
      </c>
      <c r="C1346" s="662" t="s">
        <v>23</v>
      </c>
      <c r="D1346" s="662" t="s">
        <v>3624</v>
      </c>
      <c r="E1346" s="662" t="s">
        <v>3631</v>
      </c>
      <c r="F1346" s="662" t="s">
        <v>3632</v>
      </c>
      <c r="G1346" s="662">
        <v>34</v>
      </c>
      <c r="H1346" s="662">
        <v>4</v>
      </c>
      <c r="I1346" s="662">
        <v>134</v>
      </c>
      <c r="J1346" s="662">
        <v>34.4</v>
      </c>
      <c r="K1346" s="662">
        <v>2</v>
      </c>
      <c r="L1346" s="662">
        <v>17.8</v>
      </c>
      <c r="M1346" s="662" t="s">
        <v>22</v>
      </c>
      <c r="N1346" s="662" t="s">
        <v>27</v>
      </c>
      <c r="O1346" s="662">
        <v>71900</v>
      </c>
      <c r="P1346" s="662" t="s">
        <v>3465</v>
      </c>
      <c r="Q1346" s="667">
        <f t="shared" si="232"/>
        <v>34.066667000000002</v>
      </c>
      <c r="R1346" s="667">
        <f t="shared" si="233"/>
        <v>134.57333299999999</v>
      </c>
      <c r="T1346" s="668" t="s">
        <v>4605</v>
      </c>
      <c r="U1346" s="668" t="s">
        <v>4605</v>
      </c>
      <c r="V1346" s="668" t="s">
        <v>4605</v>
      </c>
      <c r="W1346" s="668" t="s">
        <v>4605</v>
      </c>
      <c r="X1346" s="668" t="s">
        <v>22</v>
      </c>
      <c r="Y1346" s="668" t="s">
        <v>22</v>
      </c>
      <c r="Z1346" s="668" t="s">
        <v>22</v>
      </c>
      <c r="AB1346" s="662" t="str">
        <f t="shared" si="223"/>
        <v>昭49.11.1</v>
      </c>
      <c r="AC1346" s="662" t="str">
        <f t="shared" si="224"/>
        <v>昭50.4.1</v>
      </c>
      <c r="AD1346" s="662" t="str">
        <f t="shared" si="227"/>
        <v>#</v>
      </c>
      <c r="AE1346" s="662" t="str">
        <f t="shared" si="225"/>
        <v>昭50.4.1</v>
      </c>
      <c r="AF1346" s="662" t="str">
        <f t="shared" si="228"/>
        <v>昭50.4.1</v>
      </c>
      <c r="AG1346" s="662" t="str">
        <f t="shared" si="229"/>
        <v/>
      </c>
      <c r="AH1346" s="662">
        <f t="shared" si="226"/>
        <v>7</v>
      </c>
      <c r="AI1346" s="662" t="str">
        <f t="shared" si="230"/>
        <v>71</v>
      </c>
      <c r="AJ1346" s="662" t="str">
        <f t="shared" si="231"/>
        <v>71_徳島</v>
      </c>
      <c r="AK1346" s="693" t="str">
        <f>IFERROR(VLOOKUP(AJ1346,観測点コードリスト!$L$2:$N$1665,3,FALSE),"")</f>
        <v>47895</v>
      </c>
    </row>
    <row r="1347" spans="1:37" ht="18.75" hidden="1" customHeight="1">
      <c r="A1347" s="662" t="s">
        <v>3624</v>
      </c>
      <c r="B1347" s="662">
        <v>71106</v>
      </c>
      <c r="C1347" s="662" t="s">
        <v>23</v>
      </c>
      <c r="D1347" s="662" t="s">
        <v>3624</v>
      </c>
      <c r="E1347" s="662" t="s">
        <v>3631</v>
      </c>
      <c r="F1347" s="662" t="s">
        <v>3633</v>
      </c>
      <c r="G1347" s="662">
        <v>34</v>
      </c>
      <c r="H1347" s="662">
        <v>4</v>
      </c>
      <c r="I1347" s="662">
        <v>134</v>
      </c>
      <c r="J1347" s="662">
        <v>34.299999999999997</v>
      </c>
      <c r="K1347" s="662">
        <v>2</v>
      </c>
      <c r="L1347" s="662" t="s">
        <v>22</v>
      </c>
      <c r="M1347" s="662" t="s">
        <v>22</v>
      </c>
      <c r="N1347" s="662" t="s">
        <v>27</v>
      </c>
      <c r="O1347" s="662" t="s">
        <v>22</v>
      </c>
      <c r="P1347" s="662" t="s">
        <v>3467</v>
      </c>
      <c r="Q1347" s="667">
        <f t="shared" si="232"/>
        <v>34.066667000000002</v>
      </c>
      <c r="R1347" s="667">
        <f t="shared" si="233"/>
        <v>134.57166699999999</v>
      </c>
      <c r="T1347" s="668" t="s">
        <v>22</v>
      </c>
      <c r="U1347" s="668" t="s">
        <v>22</v>
      </c>
      <c r="V1347" s="668" t="s">
        <v>22</v>
      </c>
      <c r="W1347" s="668" t="s">
        <v>22</v>
      </c>
      <c r="X1347" s="668" t="s">
        <v>22</v>
      </c>
      <c r="Y1347" s="668" t="s">
        <v>4605</v>
      </c>
      <c r="Z1347" s="668" t="s">
        <v>22</v>
      </c>
      <c r="AB1347" s="662" t="str">
        <f t="shared" si="223"/>
        <v>-</v>
      </c>
      <c r="AC1347" s="662" t="str">
        <f t="shared" si="224"/>
        <v>昭50.4.1</v>
      </c>
      <c r="AD1347" s="662" t="str">
        <f t="shared" si="227"/>
        <v>#</v>
      </c>
      <c r="AE1347" s="662" t="str">
        <f t="shared" si="225"/>
        <v>昭50.4.1</v>
      </c>
      <c r="AF1347" s="662" t="str">
        <f t="shared" si="228"/>
        <v>昭50.4.1</v>
      </c>
      <c r="AG1347" s="662" t="str">
        <f t="shared" si="229"/>
        <v/>
      </c>
      <c r="AH1347" s="662">
        <f t="shared" si="226"/>
        <v>7</v>
      </c>
      <c r="AI1347" s="662" t="str">
        <f t="shared" si="230"/>
        <v>71</v>
      </c>
      <c r="AJ1347" s="662" t="str">
        <f t="shared" si="231"/>
        <v>71_徳島</v>
      </c>
      <c r="AK1347" s="693" t="str">
        <f>IFERROR(VLOOKUP(AJ1347,観測点コードリスト!$L$2:$N$1665,3,FALSE),"")</f>
        <v>47895</v>
      </c>
    </row>
    <row r="1348" spans="1:37" ht="18.75" hidden="1" customHeight="1">
      <c r="A1348" s="662" t="s">
        <v>3624</v>
      </c>
      <c r="B1348" s="662">
        <v>71136</v>
      </c>
      <c r="C1348" s="662" t="s">
        <v>72</v>
      </c>
      <c r="D1348" s="662" t="s">
        <v>3634</v>
      </c>
      <c r="E1348" s="662" t="s">
        <v>3635</v>
      </c>
      <c r="F1348" s="662" t="s">
        <v>3636</v>
      </c>
      <c r="G1348" s="662">
        <v>33</v>
      </c>
      <c r="H1348" s="662">
        <v>59.4</v>
      </c>
      <c r="I1348" s="662">
        <v>134</v>
      </c>
      <c r="J1348" s="662">
        <v>2.2000000000000002</v>
      </c>
      <c r="K1348" s="662">
        <v>228</v>
      </c>
      <c r="L1348" s="662" t="s">
        <v>22</v>
      </c>
      <c r="M1348" s="662" t="s">
        <v>22</v>
      </c>
      <c r="N1348" s="662" t="s">
        <v>2124</v>
      </c>
      <c r="O1348" s="662" t="s">
        <v>22</v>
      </c>
      <c r="P1348" s="662" t="s">
        <v>22</v>
      </c>
      <c r="Q1348" s="667">
        <f t="shared" si="232"/>
        <v>33.99</v>
      </c>
      <c r="R1348" s="667">
        <f t="shared" si="233"/>
        <v>134.03666699999999</v>
      </c>
      <c r="T1348" s="668" t="s">
        <v>4605</v>
      </c>
      <c r="U1348" s="668" t="s">
        <v>22</v>
      </c>
      <c r="V1348" s="668" t="s">
        <v>22</v>
      </c>
      <c r="W1348" s="668" t="s">
        <v>22</v>
      </c>
      <c r="X1348" s="668" t="s">
        <v>22</v>
      </c>
      <c r="Y1348" s="668" t="s">
        <v>22</v>
      </c>
      <c r="Z1348" s="668" t="s">
        <v>22</v>
      </c>
      <c r="AB1348" s="662" t="str">
        <f t="shared" ref="AB1348:AB1411" si="234">IF(T1348="●",IF(AD1348="(",LEFT(AF1348,AG1348-1),IF(AD1348="#",$AB$1,AF1348)),"-")</f>
        <v>昭53.12.1</v>
      </c>
      <c r="AC1348" s="662" t="str">
        <f t="shared" ref="AC1348:AC1411" si="235">IF(AF1348="","-",IF(AD1348="(",RIGHT(AF1348,AH1348-AG1348),AF1348))</f>
        <v>昭53.12.1</v>
      </c>
      <c r="AD1348" s="662" t="str">
        <f t="shared" si="227"/>
        <v>昭</v>
      </c>
      <c r="AE1348" s="662" t="str">
        <f t="shared" ref="AE1348:AE1411" si="236">SUBSTITUTE(N1348,"#","")</f>
        <v>昭53.12.1</v>
      </c>
      <c r="AF1348" s="662" t="str">
        <f t="shared" si="228"/>
        <v>昭53.12.1</v>
      </c>
      <c r="AG1348" s="662" t="str">
        <f t="shared" si="229"/>
        <v/>
      </c>
      <c r="AH1348" s="662">
        <f t="shared" ref="AH1348:AH1411" si="237">LEN(AF1348)</f>
        <v>8</v>
      </c>
      <c r="AI1348" s="662" t="str">
        <f t="shared" si="230"/>
        <v>71</v>
      </c>
      <c r="AJ1348" s="662" t="str">
        <f t="shared" si="231"/>
        <v>71_半田</v>
      </c>
      <c r="AK1348" s="693" t="str">
        <f>IFERROR(VLOOKUP(AJ1348,観測点コードリスト!$L$2:$N$1665,3,FALSE),"")</f>
        <v>1327</v>
      </c>
    </row>
    <row r="1349" spans="1:37" ht="18.75" customHeight="1">
      <c r="A1349" s="662" t="s">
        <v>3624</v>
      </c>
      <c r="B1349" s="662">
        <v>71191</v>
      </c>
      <c r="C1349" s="662" t="s">
        <v>17</v>
      </c>
      <c r="D1349" s="662" t="s">
        <v>3637</v>
      </c>
      <c r="E1349" s="662" t="s">
        <v>3638</v>
      </c>
      <c r="F1349" s="662" t="s">
        <v>3639</v>
      </c>
      <c r="G1349" s="662">
        <v>33</v>
      </c>
      <c r="H1349" s="662">
        <v>52</v>
      </c>
      <c r="I1349" s="662">
        <v>133</v>
      </c>
      <c r="J1349" s="662">
        <v>54.2</v>
      </c>
      <c r="K1349" s="662">
        <v>532</v>
      </c>
      <c r="L1349" s="662">
        <v>6.5</v>
      </c>
      <c r="M1349" s="662">
        <v>1.5</v>
      </c>
      <c r="N1349" s="662" t="s">
        <v>3640</v>
      </c>
      <c r="O1349" s="662" t="s">
        <v>22</v>
      </c>
      <c r="P1349" s="662" t="s">
        <v>40</v>
      </c>
      <c r="Q1349" s="667">
        <f t="shared" si="232"/>
        <v>33.866667</v>
      </c>
      <c r="R1349" s="667">
        <f t="shared" si="233"/>
        <v>133.903333</v>
      </c>
      <c r="T1349" s="668" t="s">
        <v>4605</v>
      </c>
      <c r="U1349" s="668" t="s">
        <v>4605</v>
      </c>
      <c r="V1349" s="668" t="s">
        <v>4605</v>
      </c>
      <c r="W1349" s="668" t="s">
        <v>22</v>
      </c>
      <c r="X1349" s="668" t="s">
        <v>22</v>
      </c>
      <c r="Y1349" s="668" t="s">
        <v>22</v>
      </c>
      <c r="Z1349" s="668" t="s">
        <v>22</v>
      </c>
      <c r="AB1349" s="662" t="str">
        <f t="shared" si="234"/>
        <v>昭53.3.23</v>
      </c>
      <c r="AC1349" s="662" t="str">
        <f t="shared" si="235"/>
        <v>昭53.3.23</v>
      </c>
      <c r="AD1349" s="662" t="str">
        <f t="shared" ref="AD1349:AD1412" si="238">LEFT(N1349,1)</f>
        <v>昭</v>
      </c>
      <c r="AE1349" s="662" t="str">
        <f t="shared" si="236"/>
        <v>昭53.3.23</v>
      </c>
      <c r="AF1349" s="662" t="str">
        <f t="shared" ref="AF1349:AF1412" si="239">SUBSTITUTE(AE1349,"(","")</f>
        <v>昭53.3.23</v>
      </c>
      <c r="AG1349" s="662" t="str">
        <f t="shared" ref="AG1349:AG1412" si="240">IFERROR(FIND(")",AF1349),"")</f>
        <v/>
      </c>
      <c r="AH1349" s="662">
        <f t="shared" si="237"/>
        <v>8</v>
      </c>
      <c r="AI1349" s="662" t="str">
        <f t="shared" ref="AI1349:AI1412" si="241">LEFT(B1349,2)</f>
        <v>71</v>
      </c>
      <c r="AJ1349" s="662" t="str">
        <f t="shared" ref="AJ1349:AJ1412" si="242">AI1349&amp;"_"&amp;D1349</f>
        <v>71_京上</v>
      </c>
      <c r="AK1349" s="693" t="str">
        <f>IFERROR(VLOOKUP(AJ1349,観測点コードリスト!$L$2:$N$1665,3,FALSE),"")</f>
        <v>1252</v>
      </c>
    </row>
    <row r="1350" spans="1:37" hidden="1">
      <c r="A1350" s="662" t="s">
        <v>3624</v>
      </c>
      <c r="B1350" s="662">
        <v>71211</v>
      </c>
      <c r="C1350" s="662" t="s">
        <v>72</v>
      </c>
      <c r="D1350" s="662" t="s">
        <v>3641</v>
      </c>
      <c r="E1350" s="662" t="s">
        <v>3642</v>
      </c>
      <c r="F1350" s="662" t="s">
        <v>3643</v>
      </c>
      <c r="G1350" s="662">
        <v>33</v>
      </c>
      <c r="H1350" s="662">
        <v>52.7</v>
      </c>
      <c r="I1350" s="662">
        <v>134</v>
      </c>
      <c r="J1350" s="662">
        <v>23.3</v>
      </c>
      <c r="K1350" s="662">
        <v>290</v>
      </c>
      <c r="L1350" s="662" t="s">
        <v>22</v>
      </c>
      <c r="M1350" s="662" t="s">
        <v>22</v>
      </c>
      <c r="N1350" s="662" t="s">
        <v>3644</v>
      </c>
      <c r="O1350" s="662" t="s">
        <v>22</v>
      </c>
      <c r="P1350" s="662" t="s">
        <v>22</v>
      </c>
      <c r="Q1350" s="667">
        <f t="shared" si="232"/>
        <v>33.878332999999998</v>
      </c>
      <c r="R1350" s="667">
        <f t="shared" si="233"/>
        <v>134.38833299999999</v>
      </c>
      <c r="T1350" s="668" t="s">
        <v>4605</v>
      </c>
      <c r="U1350" s="668" t="s">
        <v>22</v>
      </c>
      <c r="V1350" s="668" t="s">
        <v>22</v>
      </c>
      <c r="W1350" s="668" t="s">
        <v>22</v>
      </c>
      <c r="X1350" s="668" t="s">
        <v>22</v>
      </c>
      <c r="Y1350" s="668" t="s">
        <v>22</v>
      </c>
      <c r="Z1350" s="668" t="s">
        <v>22</v>
      </c>
      <c r="AB1350" s="662" t="str">
        <f t="shared" si="234"/>
        <v>昭51.5.27</v>
      </c>
      <c r="AC1350" s="662" t="str">
        <f t="shared" si="235"/>
        <v>昭51.5.27</v>
      </c>
      <c r="AD1350" s="662" t="str">
        <f t="shared" si="238"/>
        <v>昭</v>
      </c>
      <c r="AE1350" s="662" t="str">
        <f t="shared" si="236"/>
        <v>昭51.5.27</v>
      </c>
      <c r="AF1350" s="662" t="str">
        <f t="shared" si="239"/>
        <v>昭51.5.27</v>
      </c>
      <c r="AG1350" s="662" t="str">
        <f t="shared" si="240"/>
        <v/>
      </c>
      <c r="AH1350" s="662">
        <f t="shared" si="237"/>
        <v>8</v>
      </c>
      <c r="AI1350" s="662" t="str">
        <f t="shared" si="241"/>
        <v>71</v>
      </c>
      <c r="AJ1350" s="662" t="str">
        <f t="shared" si="242"/>
        <v>71_福原旭</v>
      </c>
      <c r="AK1350" s="693" t="str">
        <f>IFERROR(VLOOKUP(AJ1350,観測点コードリスト!$L$2:$N$1665,3,FALSE),"")</f>
        <v>1098</v>
      </c>
    </row>
    <row r="1351" spans="1:37" ht="18.75" customHeight="1">
      <c r="A1351" s="662" t="s">
        <v>3624</v>
      </c>
      <c r="B1351" s="662">
        <v>71231</v>
      </c>
      <c r="C1351" s="662" t="s">
        <v>17</v>
      </c>
      <c r="D1351" s="662" t="s">
        <v>3645</v>
      </c>
      <c r="E1351" s="662" t="s">
        <v>3646</v>
      </c>
      <c r="F1351" s="662" t="s">
        <v>3647</v>
      </c>
      <c r="G1351" s="662">
        <v>33</v>
      </c>
      <c r="H1351" s="662">
        <v>50.2</v>
      </c>
      <c r="I1351" s="662">
        <v>134</v>
      </c>
      <c r="J1351" s="662">
        <v>44.5</v>
      </c>
      <c r="K1351" s="662">
        <v>10</v>
      </c>
      <c r="L1351" s="662">
        <v>10</v>
      </c>
      <c r="M1351" s="662">
        <v>1.5</v>
      </c>
      <c r="N1351" s="662" t="s">
        <v>3648</v>
      </c>
      <c r="O1351" s="662" t="s">
        <v>22</v>
      </c>
      <c r="P1351" s="662" t="s">
        <v>40</v>
      </c>
      <c r="Q1351" s="667">
        <f t="shared" si="232"/>
        <v>33.836666999999998</v>
      </c>
      <c r="R1351" s="667">
        <f t="shared" si="233"/>
        <v>134.74166700000001</v>
      </c>
      <c r="T1351" s="668" t="s">
        <v>4605</v>
      </c>
      <c r="U1351" s="668" t="s">
        <v>4605</v>
      </c>
      <c r="V1351" s="668" t="s">
        <v>4605</v>
      </c>
      <c r="W1351" s="668" t="s">
        <v>22</v>
      </c>
      <c r="X1351" s="668" t="s">
        <v>22</v>
      </c>
      <c r="Y1351" s="668" t="s">
        <v>22</v>
      </c>
      <c r="Z1351" s="668" t="s">
        <v>22</v>
      </c>
      <c r="AB1351" s="662" t="str">
        <f t="shared" si="234"/>
        <v>昭53.1.13</v>
      </c>
      <c r="AC1351" s="662" t="str">
        <f t="shared" si="235"/>
        <v>昭53.1.13</v>
      </c>
      <c r="AD1351" s="662" t="str">
        <f t="shared" si="238"/>
        <v>昭</v>
      </c>
      <c r="AE1351" s="662" t="str">
        <f t="shared" si="236"/>
        <v>昭53.1.13</v>
      </c>
      <c r="AF1351" s="662" t="str">
        <f t="shared" si="239"/>
        <v>昭53.1.13</v>
      </c>
      <c r="AG1351" s="662" t="str">
        <f t="shared" si="240"/>
        <v/>
      </c>
      <c r="AH1351" s="662">
        <f t="shared" si="237"/>
        <v>8</v>
      </c>
      <c r="AI1351" s="662" t="str">
        <f t="shared" si="241"/>
        <v>71</v>
      </c>
      <c r="AJ1351" s="662" t="str">
        <f t="shared" si="242"/>
        <v>71_蒲生田</v>
      </c>
      <c r="AK1351" s="693" t="str">
        <f>IFERROR(VLOOKUP(AJ1351,観測点コードリスト!$L$2:$N$1665,3,FALSE),"")</f>
        <v>1242</v>
      </c>
    </row>
    <row r="1352" spans="1:37" ht="18.75" customHeight="1">
      <c r="A1352" s="662" t="s">
        <v>3624</v>
      </c>
      <c r="B1352" s="662">
        <v>71251</v>
      </c>
      <c r="C1352" s="662" t="s">
        <v>17</v>
      </c>
      <c r="D1352" s="662" t="s">
        <v>3649</v>
      </c>
      <c r="E1352" s="662" t="s">
        <v>3650</v>
      </c>
      <c r="F1352" s="662" t="s">
        <v>3651</v>
      </c>
      <c r="G1352" s="662">
        <v>33</v>
      </c>
      <c r="H1352" s="662">
        <v>46.3</v>
      </c>
      <c r="I1352" s="662">
        <v>134</v>
      </c>
      <c r="J1352" s="662">
        <v>11.9</v>
      </c>
      <c r="K1352" s="662">
        <v>363</v>
      </c>
      <c r="L1352" s="662">
        <v>10</v>
      </c>
      <c r="M1352" s="662">
        <v>1.5</v>
      </c>
      <c r="N1352" s="662" t="s">
        <v>3652</v>
      </c>
      <c r="O1352" s="662" t="s">
        <v>22</v>
      </c>
      <c r="P1352" s="662" t="s">
        <v>40</v>
      </c>
      <c r="Q1352" s="667">
        <f t="shared" si="232"/>
        <v>33.771667000000001</v>
      </c>
      <c r="R1352" s="667">
        <f t="shared" si="233"/>
        <v>134.19833299999999</v>
      </c>
      <c r="T1352" s="668" t="s">
        <v>4605</v>
      </c>
      <c r="U1352" s="668" t="s">
        <v>4605</v>
      </c>
      <c r="V1352" s="668" t="s">
        <v>4605</v>
      </c>
      <c r="W1352" s="668" t="s">
        <v>22</v>
      </c>
      <c r="X1352" s="668" t="s">
        <v>22</v>
      </c>
      <c r="Y1352" s="668" t="s">
        <v>22</v>
      </c>
      <c r="Z1352" s="668" t="s">
        <v>22</v>
      </c>
      <c r="AB1352" s="662" t="str">
        <f t="shared" si="234"/>
        <v>昭54.1.24</v>
      </c>
      <c r="AC1352" s="662" t="str">
        <f t="shared" si="235"/>
        <v>昭54.1.24</v>
      </c>
      <c r="AD1352" s="662" t="str">
        <f t="shared" si="238"/>
        <v>昭</v>
      </c>
      <c r="AE1352" s="662" t="str">
        <f t="shared" si="236"/>
        <v>昭54.1.24</v>
      </c>
      <c r="AF1352" s="662" t="str">
        <f t="shared" si="239"/>
        <v>昭54.1.24</v>
      </c>
      <c r="AG1352" s="662" t="str">
        <f t="shared" si="240"/>
        <v/>
      </c>
      <c r="AH1352" s="662">
        <f t="shared" si="237"/>
        <v>8</v>
      </c>
      <c r="AI1352" s="662" t="str">
        <f t="shared" si="241"/>
        <v>71</v>
      </c>
      <c r="AJ1352" s="662" t="str">
        <f t="shared" si="242"/>
        <v>71_木頭</v>
      </c>
      <c r="AK1352" s="693" t="str">
        <f>IFERROR(VLOOKUP(AJ1352,観測点コードリスト!$L$2:$N$1665,3,FALSE),"")</f>
        <v>1352</v>
      </c>
    </row>
    <row r="1353" spans="1:37">
      <c r="A1353" s="662" t="s">
        <v>3624</v>
      </c>
      <c r="B1353" s="662">
        <v>71266</v>
      </c>
      <c r="C1353" s="662" t="s">
        <v>17</v>
      </c>
      <c r="D1353" s="662" t="s">
        <v>3653</v>
      </c>
      <c r="E1353" s="662" t="s">
        <v>3654</v>
      </c>
      <c r="F1353" s="662" t="s">
        <v>3655</v>
      </c>
      <c r="G1353" s="662">
        <v>33</v>
      </c>
      <c r="H1353" s="662">
        <v>43.9</v>
      </c>
      <c r="I1353" s="662">
        <v>134</v>
      </c>
      <c r="J1353" s="662">
        <v>32.299999999999997</v>
      </c>
      <c r="K1353" s="662">
        <v>3</v>
      </c>
      <c r="L1353" s="662">
        <v>15.4</v>
      </c>
      <c r="M1353" s="662">
        <v>1.5</v>
      </c>
      <c r="N1353" s="662" t="s">
        <v>3656</v>
      </c>
      <c r="O1353" s="662" t="s">
        <v>22</v>
      </c>
      <c r="P1353" s="662" t="s">
        <v>40</v>
      </c>
      <c r="Q1353" s="667">
        <f t="shared" si="232"/>
        <v>33.731667000000002</v>
      </c>
      <c r="R1353" s="667">
        <f t="shared" si="233"/>
        <v>134.53833299999999</v>
      </c>
      <c r="T1353" s="668" t="s">
        <v>4605</v>
      </c>
      <c r="U1353" s="668" t="s">
        <v>4605</v>
      </c>
      <c r="V1353" s="668" t="s">
        <v>4605</v>
      </c>
      <c r="W1353" s="668" t="s">
        <v>22</v>
      </c>
      <c r="X1353" s="668" t="s">
        <v>22</v>
      </c>
      <c r="Y1353" s="668" t="s">
        <v>22</v>
      </c>
      <c r="Z1353" s="668" t="s">
        <v>22</v>
      </c>
      <c r="AB1353" s="662" t="str">
        <f t="shared" si="234"/>
        <v>昭49.11.1</v>
      </c>
      <c r="AC1353" s="662" t="str">
        <f t="shared" si="235"/>
        <v>昭51.2.14</v>
      </c>
      <c r="AD1353" s="662" t="str">
        <f t="shared" si="238"/>
        <v>#</v>
      </c>
      <c r="AE1353" s="662" t="str">
        <f t="shared" si="236"/>
        <v>昭51.2.14</v>
      </c>
      <c r="AF1353" s="662" t="str">
        <f t="shared" si="239"/>
        <v>昭51.2.14</v>
      </c>
      <c r="AG1353" s="662" t="str">
        <f t="shared" si="240"/>
        <v/>
      </c>
      <c r="AH1353" s="662">
        <f t="shared" si="237"/>
        <v>8</v>
      </c>
      <c r="AI1353" s="662" t="str">
        <f t="shared" si="241"/>
        <v>71</v>
      </c>
      <c r="AJ1353" s="662" t="str">
        <f t="shared" si="242"/>
        <v>71_日和佐</v>
      </c>
      <c r="AK1353" s="693" t="str">
        <f>IFERROR(VLOOKUP(AJ1353,観測点コードリスト!$L$2:$N$1665,3,FALSE),"")</f>
        <v>0724</v>
      </c>
    </row>
    <row r="1354" spans="1:37" ht="18.75" customHeight="1">
      <c r="A1354" s="662" t="s">
        <v>3624</v>
      </c>
      <c r="B1354" s="662">
        <v>71291</v>
      </c>
      <c r="C1354" s="662" t="s">
        <v>17</v>
      </c>
      <c r="D1354" s="662" t="s">
        <v>3657</v>
      </c>
      <c r="E1354" s="662" t="s">
        <v>3658</v>
      </c>
      <c r="F1354" s="662" t="s">
        <v>3659</v>
      </c>
      <c r="G1354" s="662">
        <v>33</v>
      </c>
      <c r="H1354" s="662">
        <v>36.700000000000003</v>
      </c>
      <c r="I1354" s="662">
        <v>134</v>
      </c>
      <c r="J1354" s="662">
        <v>21.3</v>
      </c>
      <c r="K1354" s="662">
        <v>5</v>
      </c>
      <c r="L1354" s="662">
        <v>10</v>
      </c>
      <c r="M1354" s="662">
        <v>1.5</v>
      </c>
      <c r="N1354" s="662" t="s">
        <v>3660</v>
      </c>
      <c r="O1354" s="662" t="s">
        <v>22</v>
      </c>
      <c r="P1354" s="662" t="s">
        <v>40</v>
      </c>
      <c r="Q1354" s="667">
        <f t="shared" si="232"/>
        <v>33.611666999999997</v>
      </c>
      <c r="R1354" s="667">
        <f t="shared" si="233"/>
        <v>134.35499999999999</v>
      </c>
      <c r="T1354" s="668" t="s">
        <v>4605</v>
      </c>
      <c r="U1354" s="668" t="s">
        <v>4605</v>
      </c>
      <c r="V1354" s="668" t="s">
        <v>4605</v>
      </c>
      <c r="W1354" s="668" t="s">
        <v>22</v>
      </c>
      <c r="X1354" s="668" t="s">
        <v>22</v>
      </c>
      <c r="Y1354" s="668" t="s">
        <v>22</v>
      </c>
      <c r="Z1354" s="668" t="s">
        <v>22</v>
      </c>
      <c r="AB1354" s="662" t="str">
        <f t="shared" si="234"/>
        <v>平21.2.19</v>
      </c>
      <c r="AC1354" s="662" t="str">
        <f t="shared" si="235"/>
        <v>平21.2.19</v>
      </c>
      <c r="AD1354" s="662" t="str">
        <f t="shared" si="238"/>
        <v>平</v>
      </c>
      <c r="AE1354" s="662" t="str">
        <f t="shared" si="236"/>
        <v>平21.2.19</v>
      </c>
      <c r="AF1354" s="662" t="str">
        <f t="shared" si="239"/>
        <v>平21.2.19</v>
      </c>
      <c r="AG1354" s="662" t="str">
        <f t="shared" si="240"/>
        <v/>
      </c>
      <c r="AH1354" s="662">
        <f t="shared" si="237"/>
        <v>8</v>
      </c>
      <c r="AI1354" s="662" t="str">
        <f t="shared" si="241"/>
        <v>71</v>
      </c>
      <c r="AJ1354" s="662" t="str">
        <f t="shared" si="242"/>
        <v>71_海陽</v>
      </c>
      <c r="AK1354" s="693" t="str">
        <f>IFERROR(VLOOKUP(AJ1354,観測点コードリスト!$L$2:$N$1665,3,FALSE),"")</f>
        <v>1604</v>
      </c>
    </row>
    <row r="1355" spans="1:37" ht="18.75" hidden="1" customHeight="1">
      <c r="A1355" s="662" t="s">
        <v>3624</v>
      </c>
      <c r="B1355" s="662">
        <v>71900</v>
      </c>
      <c r="C1355" s="662" t="s">
        <v>23</v>
      </c>
      <c r="D1355" s="662" t="s">
        <v>3624</v>
      </c>
      <c r="E1355" s="662" t="s">
        <v>3631</v>
      </c>
      <c r="F1355" s="662" t="s">
        <v>3632</v>
      </c>
      <c r="G1355" s="662">
        <v>34</v>
      </c>
      <c r="H1355" s="662">
        <v>4</v>
      </c>
      <c r="I1355" s="662">
        <v>134</v>
      </c>
      <c r="J1355" s="662">
        <v>34.4</v>
      </c>
      <c r="K1355" s="662">
        <v>2</v>
      </c>
      <c r="L1355" s="662" t="s">
        <v>22</v>
      </c>
      <c r="M1355" s="662" t="s">
        <v>22</v>
      </c>
      <c r="N1355" s="662" t="s">
        <v>4737</v>
      </c>
      <c r="O1355" s="662" t="s">
        <v>4740</v>
      </c>
      <c r="P1355" s="662" t="s">
        <v>22</v>
      </c>
      <c r="Q1355" s="667">
        <f t="shared" si="232"/>
        <v>34.066667000000002</v>
      </c>
      <c r="R1355" s="667">
        <f t="shared" si="233"/>
        <v>134.57333299999999</v>
      </c>
      <c r="T1355" s="668" t="s">
        <v>22</v>
      </c>
      <c r="U1355" s="668" t="s">
        <v>22</v>
      </c>
      <c r="V1355" s="668" t="s">
        <v>22</v>
      </c>
      <c r="W1355" s="668" t="s">
        <v>22</v>
      </c>
      <c r="X1355" s="668" t="s">
        <v>4605</v>
      </c>
      <c r="Y1355" s="668" t="s">
        <v>22</v>
      </c>
      <c r="Z1355" s="668" t="s">
        <v>22</v>
      </c>
      <c r="AB1355" s="662" t="str">
        <f t="shared" si="234"/>
        <v>-</v>
      </c>
      <c r="AC1355" s="662" t="str">
        <f t="shared" si="235"/>
        <v>平25.3.5</v>
      </c>
      <c r="AD1355" s="662" t="str">
        <f t="shared" si="238"/>
        <v>平</v>
      </c>
      <c r="AE1355" s="662" t="str">
        <f t="shared" si="236"/>
        <v>平25.3.5</v>
      </c>
      <c r="AF1355" s="662" t="str">
        <f t="shared" si="239"/>
        <v>平25.3.5</v>
      </c>
      <c r="AG1355" s="662" t="str">
        <f t="shared" si="240"/>
        <v/>
      </c>
      <c r="AH1355" s="662">
        <f t="shared" si="237"/>
        <v>7</v>
      </c>
      <c r="AI1355" s="662" t="str">
        <f t="shared" si="241"/>
        <v>71</v>
      </c>
      <c r="AJ1355" s="662" t="str">
        <f t="shared" si="242"/>
        <v>71_徳島</v>
      </c>
      <c r="AK1355" s="693" t="str">
        <f>IFERROR(VLOOKUP(AJ1355,観測点コードリスト!$L$2:$N$1665,3,FALSE),"")</f>
        <v>47895</v>
      </c>
    </row>
    <row r="1356" spans="1:37" ht="18.75" customHeight="1">
      <c r="A1356" s="662" t="s">
        <v>3661</v>
      </c>
      <c r="B1356" s="662">
        <v>72061</v>
      </c>
      <c r="C1356" s="662" t="s">
        <v>17</v>
      </c>
      <c r="D1356" s="662" t="s">
        <v>3662</v>
      </c>
      <c r="E1356" s="662" t="s">
        <v>3663</v>
      </c>
      <c r="F1356" s="662" t="s">
        <v>3664</v>
      </c>
      <c r="G1356" s="662">
        <v>34</v>
      </c>
      <c r="H1356" s="662">
        <v>28.3</v>
      </c>
      <c r="I1356" s="662">
        <v>134</v>
      </c>
      <c r="J1356" s="662">
        <v>16.399999999999999</v>
      </c>
      <c r="K1356" s="662">
        <v>20</v>
      </c>
      <c r="L1356" s="662">
        <v>9.4</v>
      </c>
      <c r="M1356" s="662">
        <v>1.5</v>
      </c>
      <c r="N1356" s="662" t="s">
        <v>1720</v>
      </c>
      <c r="O1356" s="662" t="s">
        <v>22</v>
      </c>
      <c r="P1356" s="662" t="s">
        <v>22</v>
      </c>
      <c r="Q1356" s="667">
        <f t="shared" si="232"/>
        <v>34.471666999999997</v>
      </c>
      <c r="R1356" s="667">
        <f t="shared" si="233"/>
        <v>134.27333300000001</v>
      </c>
      <c r="T1356" s="668" t="s">
        <v>4605</v>
      </c>
      <c r="U1356" s="668" t="s">
        <v>4605</v>
      </c>
      <c r="V1356" s="668" t="s">
        <v>4605</v>
      </c>
      <c r="W1356" s="668" t="s">
        <v>22</v>
      </c>
      <c r="X1356" s="668" t="s">
        <v>22</v>
      </c>
      <c r="Y1356" s="668" t="s">
        <v>22</v>
      </c>
      <c r="Z1356" s="668" t="s">
        <v>22</v>
      </c>
      <c r="AB1356" s="662" t="str">
        <f t="shared" si="234"/>
        <v>昭49.11.1</v>
      </c>
      <c r="AC1356" s="662" t="str">
        <f t="shared" si="235"/>
        <v>昭53.1.10</v>
      </c>
      <c r="AD1356" s="662" t="str">
        <f t="shared" si="238"/>
        <v>#</v>
      </c>
      <c r="AE1356" s="662" t="str">
        <f t="shared" si="236"/>
        <v>昭53.1.10</v>
      </c>
      <c r="AF1356" s="662" t="str">
        <f t="shared" si="239"/>
        <v>昭53.1.10</v>
      </c>
      <c r="AG1356" s="662" t="str">
        <f t="shared" si="240"/>
        <v/>
      </c>
      <c r="AH1356" s="662">
        <f t="shared" si="237"/>
        <v>8</v>
      </c>
      <c r="AI1356" s="662" t="str">
        <f t="shared" si="241"/>
        <v>72</v>
      </c>
      <c r="AJ1356" s="662" t="str">
        <f t="shared" si="242"/>
        <v>72_内海</v>
      </c>
      <c r="AK1356" s="693" t="str">
        <f>IFERROR(VLOOKUP(AJ1356,観測点コードリスト!$L$2:$N$1665,3,FALSE),"")</f>
        <v>0726</v>
      </c>
    </row>
    <row r="1357" spans="1:37">
      <c r="A1357" s="662" t="s">
        <v>3661</v>
      </c>
      <c r="B1357" s="662">
        <v>72086</v>
      </c>
      <c r="C1357" s="662" t="s">
        <v>23</v>
      </c>
      <c r="D1357" s="662" t="s">
        <v>786</v>
      </c>
      <c r="E1357" s="662" t="s">
        <v>787</v>
      </c>
      <c r="F1357" s="662" t="s">
        <v>3665</v>
      </c>
      <c r="G1357" s="662">
        <v>34</v>
      </c>
      <c r="H1357" s="662">
        <v>19.100000000000001</v>
      </c>
      <c r="I1357" s="662">
        <v>134</v>
      </c>
      <c r="J1357" s="662">
        <v>3.2</v>
      </c>
      <c r="K1357" s="662">
        <v>9</v>
      </c>
      <c r="L1357" s="662">
        <v>17.5</v>
      </c>
      <c r="M1357" s="662" t="s">
        <v>22</v>
      </c>
      <c r="N1357" s="662" t="s">
        <v>27</v>
      </c>
      <c r="O1357" s="662">
        <v>72900</v>
      </c>
      <c r="P1357" s="662" t="s">
        <v>22</v>
      </c>
      <c r="Q1357" s="667">
        <f t="shared" si="232"/>
        <v>34.318333000000003</v>
      </c>
      <c r="R1357" s="667">
        <f t="shared" si="233"/>
        <v>134.05333300000001</v>
      </c>
      <c r="T1357" s="668" t="s">
        <v>4605</v>
      </c>
      <c r="U1357" s="668" t="s">
        <v>4605</v>
      </c>
      <c r="V1357" s="668" t="s">
        <v>4605</v>
      </c>
      <c r="W1357" s="668" t="s">
        <v>4605</v>
      </c>
      <c r="X1357" s="668" t="s">
        <v>22</v>
      </c>
      <c r="Y1357" s="668" t="s">
        <v>4605</v>
      </c>
      <c r="Z1357" s="668" t="s">
        <v>4605</v>
      </c>
      <c r="AB1357" s="662" t="str">
        <f t="shared" si="234"/>
        <v>昭49.11.1</v>
      </c>
      <c r="AC1357" s="662" t="str">
        <f t="shared" si="235"/>
        <v>昭50.4.1</v>
      </c>
      <c r="AD1357" s="662" t="str">
        <f t="shared" si="238"/>
        <v>#</v>
      </c>
      <c r="AE1357" s="662" t="str">
        <f t="shared" si="236"/>
        <v>昭50.4.1</v>
      </c>
      <c r="AF1357" s="662" t="str">
        <f t="shared" si="239"/>
        <v>昭50.4.1</v>
      </c>
      <c r="AG1357" s="662" t="str">
        <f t="shared" si="240"/>
        <v/>
      </c>
      <c r="AH1357" s="662">
        <f t="shared" si="237"/>
        <v>7</v>
      </c>
      <c r="AI1357" s="662" t="str">
        <f t="shared" si="241"/>
        <v>72</v>
      </c>
      <c r="AJ1357" s="662" t="str">
        <f t="shared" si="242"/>
        <v>72_高松</v>
      </c>
      <c r="AK1357" s="693" t="str">
        <f>IFERROR(VLOOKUP(AJ1357,観測点コードリスト!$L$2:$N$1665,3,FALSE),"")</f>
        <v>47891</v>
      </c>
    </row>
    <row r="1358" spans="1:37" ht="18.75" customHeight="1">
      <c r="A1358" s="662" t="s">
        <v>3661</v>
      </c>
      <c r="B1358" s="662">
        <v>72111</v>
      </c>
      <c r="C1358" s="662" t="s">
        <v>23</v>
      </c>
      <c r="D1358" s="662" t="s">
        <v>3666</v>
      </c>
      <c r="E1358" s="662" t="s">
        <v>3667</v>
      </c>
      <c r="F1358" s="662" t="s">
        <v>3668</v>
      </c>
      <c r="G1358" s="662">
        <v>34</v>
      </c>
      <c r="H1358" s="662">
        <v>16.5</v>
      </c>
      <c r="I1358" s="662">
        <v>133</v>
      </c>
      <c r="J1358" s="662">
        <v>45.1</v>
      </c>
      <c r="K1358" s="662">
        <v>4</v>
      </c>
      <c r="L1358" s="662">
        <v>12.1</v>
      </c>
      <c r="M1358" s="662" t="s">
        <v>22</v>
      </c>
      <c r="N1358" s="662" t="s">
        <v>3577</v>
      </c>
      <c r="O1358" s="662" t="s">
        <v>22</v>
      </c>
      <c r="P1358" s="662" t="s">
        <v>22</v>
      </c>
      <c r="Q1358" s="667">
        <f t="shared" si="232"/>
        <v>34.274999999999999</v>
      </c>
      <c r="R1358" s="667">
        <f t="shared" si="233"/>
        <v>133.751667</v>
      </c>
      <c r="T1358" s="668" t="s">
        <v>4605</v>
      </c>
      <c r="U1358" s="668" t="s">
        <v>4605</v>
      </c>
      <c r="V1358" s="668" t="s">
        <v>4605</v>
      </c>
      <c r="W1358" s="668" t="s">
        <v>22</v>
      </c>
      <c r="X1358" s="668" t="s">
        <v>22</v>
      </c>
      <c r="Y1358" s="668" t="s">
        <v>4605</v>
      </c>
      <c r="Z1358" s="668" t="s">
        <v>22</v>
      </c>
      <c r="AB1358" s="662" t="str">
        <f t="shared" si="234"/>
        <v>昭49.11.1</v>
      </c>
      <c r="AC1358" s="662" t="str">
        <f t="shared" si="235"/>
        <v>昭50.12.18</v>
      </c>
      <c r="AD1358" s="662" t="str">
        <f t="shared" si="238"/>
        <v>#</v>
      </c>
      <c r="AE1358" s="662" t="str">
        <f t="shared" si="236"/>
        <v>昭50.12.18</v>
      </c>
      <c r="AF1358" s="662" t="str">
        <f t="shared" si="239"/>
        <v>昭50.12.18</v>
      </c>
      <c r="AG1358" s="662" t="str">
        <f t="shared" si="240"/>
        <v/>
      </c>
      <c r="AH1358" s="662">
        <f t="shared" si="237"/>
        <v>9</v>
      </c>
      <c r="AI1358" s="662" t="str">
        <f t="shared" si="241"/>
        <v>72</v>
      </c>
      <c r="AJ1358" s="662" t="str">
        <f t="shared" si="242"/>
        <v>72_多度津</v>
      </c>
      <c r="AK1358" s="693" t="str">
        <f>IFERROR(VLOOKUP(AJ1358,観測点コードリスト!$L$2:$N$1665,3,FALSE),"")</f>
        <v>47890</v>
      </c>
    </row>
    <row r="1359" spans="1:37" ht="18.75" customHeight="1">
      <c r="A1359" s="662" t="s">
        <v>3661</v>
      </c>
      <c r="B1359" s="662">
        <v>72121</v>
      </c>
      <c r="C1359" s="662" t="s">
        <v>17</v>
      </c>
      <c r="D1359" s="662" t="s">
        <v>3669</v>
      </c>
      <c r="E1359" s="662" t="s">
        <v>3670</v>
      </c>
      <c r="F1359" s="662" t="s">
        <v>3671</v>
      </c>
      <c r="G1359" s="662">
        <v>34</v>
      </c>
      <c r="H1359" s="662">
        <v>14.2</v>
      </c>
      <c r="I1359" s="662">
        <v>133</v>
      </c>
      <c r="J1359" s="662">
        <v>55.4</v>
      </c>
      <c r="K1359" s="662">
        <v>60</v>
      </c>
      <c r="L1359" s="662">
        <v>10</v>
      </c>
      <c r="M1359" s="662">
        <v>1.5</v>
      </c>
      <c r="N1359" s="662" t="s">
        <v>1624</v>
      </c>
      <c r="O1359" s="662" t="s">
        <v>22</v>
      </c>
      <c r="P1359" s="662" t="s">
        <v>40</v>
      </c>
      <c r="Q1359" s="667">
        <f t="shared" si="232"/>
        <v>34.236666999999997</v>
      </c>
      <c r="R1359" s="667">
        <f t="shared" si="233"/>
        <v>133.92333300000001</v>
      </c>
      <c r="T1359" s="668" t="s">
        <v>4605</v>
      </c>
      <c r="U1359" s="668" t="s">
        <v>4605</v>
      </c>
      <c r="V1359" s="668" t="s">
        <v>4605</v>
      </c>
      <c r="W1359" s="668" t="s">
        <v>22</v>
      </c>
      <c r="X1359" s="668" t="s">
        <v>22</v>
      </c>
      <c r="Y1359" s="668" t="s">
        <v>22</v>
      </c>
      <c r="Z1359" s="668" t="s">
        <v>22</v>
      </c>
      <c r="AB1359" s="662" t="str">
        <f t="shared" si="234"/>
        <v>昭49.11.1</v>
      </c>
      <c r="AC1359" s="662" t="str">
        <f t="shared" si="235"/>
        <v>昭53.1.11</v>
      </c>
      <c r="AD1359" s="662" t="str">
        <f t="shared" si="238"/>
        <v>#</v>
      </c>
      <c r="AE1359" s="662" t="str">
        <f t="shared" si="236"/>
        <v>昭53.1.11</v>
      </c>
      <c r="AF1359" s="662" t="str">
        <f t="shared" si="239"/>
        <v>昭53.1.11</v>
      </c>
      <c r="AG1359" s="662" t="str">
        <f t="shared" si="240"/>
        <v/>
      </c>
      <c r="AH1359" s="662">
        <f t="shared" si="237"/>
        <v>8</v>
      </c>
      <c r="AI1359" s="662" t="str">
        <f t="shared" si="241"/>
        <v>72</v>
      </c>
      <c r="AJ1359" s="662" t="str">
        <f t="shared" si="242"/>
        <v>72_滝宮</v>
      </c>
      <c r="AK1359" s="693" t="str">
        <f>IFERROR(VLOOKUP(AJ1359,観測点コードリスト!$L$2:$N$1665,3,FALSE),"")</f>
        <v>0729</v>
      </c>
    </row>
    <row r="1360" spans="1:37" ht="18.75" customHeight="1">
      <c r="A1360" s="662" t="s">
        <v>3661</v>
      </c>
      <c r="B1360" s="662">
        <v>72126</v>
      </c>
      <c r="C1360" s="662" t="s">
        <v>23</v>
      </c>
      <c r="D1360" s="662" t="s">
        <v>3672</v>
      </c>
      <c r="E1360" s="662" t="s">
        <v>3673</v>
      </c>
      <c r="F1360" s="662" t="s">
        <v>3674</v>
      </c>
      <c r="G1360" s="662">
        <v>34</v>
      </c>
      <c r="H1360" s="662">
        <v>12.8</v>
      </c>
      <c r="I1360" s="662">
        <v>134</v>
      </c>
      <c r="J1360" s="662">
        <v>0.9</v>
      </c>
      <c r="K1360" s="662">
        <v>185</v>
      </c>
      <c r="L1360" s="662">
        <v>10</v>
      </c>
      <c r="M1360" s="662" t="s">
        <v>22</v>
      </c>
      <c r="N1360" s="662" t="s">
        <v>35</v>
      </c>
      <c r="O1360" s="662" t="s">
        <v>22</v>
      </c>
      <c r="P1360" s="662" t="s">
        <v>36</v>
      </c>
      <c r="Q1360" s="667">
        <f t="shared" si="232"/>
        <v>34.213332999999999</v>
      </c>
      <c r="R1360" s="667">
        <f t="shared" si="233"/>
        <v>134.01499999999999</v>
      </c>
      <c r="T1360" s="668" t="s">
        <v>4605</v>
      </c>
      <c r="U1360" s="668" t="s">
        <v>4605</v>
      </c>
      <c r="V1360" s="668" t="s">
        <v>4605</v>
      </c>
      <c r="W1360" s="668" t="s">
        <v>22</v>
      </c>
      <c r="X1360" s="668" t="s">
        <v>22</v>
      </c>
      <c r="Y1360" s="668" t="s">
        <v>22</v>
      </c>
      <c r="Z1360" s="668" t="s">
        <v>22</v>
      </c>
      <c r="AB1360" s="662" t="str">
        <f t="shared" si="234"/>
        <v>平15.1.1</v>
      </c>
      <c r="AC1360" s="662" t="str">
        <f t="shared" si="235"/>
        <v>平15.1.1</v>
      </c>
      <c r="AD1360" s="662" t="str">
        <f t="shared" si="238"/>
        <v>平</v>
      </c>
      <c r="AE1360" s="662" t="str">
        <f t="shared" si="236"/>
        <v>平15.1.1</v>
      </c>
      <c r="AF1360" s="662" t="str">
        <f t="shared" si="239"/>
        <v>平15.1.1</v>
      </c>
      <c r="AG1360" s="662" t="str">
        <f t="shared" si="240"/>
        <v/>
      </c>
      <c r="AH1360" s="662">
        <f t="shared" si="237"/>
        <v>7</v>
      </c>
      <c r="AI1360" s="662" t="str">
        <f t="shared" si="241"/>
        <v>72</v>
      </c>
      <c r="AJ1360" s="662" t="str">
        <f t="shared" si="242"/>
        <v>72_香南</v>
      </c>
      <c r="AK1360" s="693" t="str">
        <f>IFERROR(VLOOKUP(AJ1360,観測点コードリスト!$L$2:$N$1665,3,FALSE),"")</f>
        <v>1475</v>
      </c>
    </row>
    <row r="1361" spans="1:37">
      <c r="A1361" s="662" t="s">
        <v>3661</v>
      </c>
      <c r="B1361" s="662">
        <v>72146</v>
      </c>
      <c r="C1361" s="662" t="s">
        <v>17</v>
      </c>
      <c r="D1361" s="662" t="s">
        <v>3675</v>
      </c>
      <c r="E1361" s="662" t="s">
        <v>3676</v>
      </c>
      <c r="F1361" s="662" t="s">
        <v>3677</v>
      </c>
      <c r="G1361" s="662">
        <v>34</v>
      </c>
      <c r="H1361" s="662">
        <v>12.8</v>
      </c>
      <c r="I1361" s="662">
        <v>134</v>
      </c>
      <c r="J1361" s="662">
        <v>24.4</v>
      </c>
      <c r="K1361" s="662">
        <v>12</v>
      </c>
      <c r="L1361" s="662">
        <v>10</v>
      </c>
      <c r="M1361" s="662">
        <v>1.5</v>
      </c>
      <c r="N1361" s="662" t="s">
        <v>1653</v>
      </c>
      <c r="O1361" s="662" t="s">
        <v>22</v>
      </c>
      <c r="P1361" s="662" t="s">
        <v>22</v>
      </c>
      <c r="Q1361" s="667">
        <f t="shared" ref="Q1361:Q1424" si="243">G1361+ROUND(H1361/60,6)</f>
        <v>34.213332999999999</v>
      </c>
      <c r="R1361" s="667">
        <f t="shared" ref="R1361:R1424" si="244">I1361+ROUND(J1361/60,6)</f>
        <v>134.406667</v>
      </c>
      <c r="T1361" s="668" t="s">
        <v>4605</v>
      </c>
      <c r="U1361" s="668" t="s">
        <v>4605</v>
      </c>
      <c r="V1361" s="668" t="s">
        <v>4605</v>
      </c>
      <c r="W1361" s="668" t="s">
        <v>22</v>
      </c>
      <c r="X1361" s="668" t="s">
        <v>22</v>
      </c>
      <c r="Y1361" s="668" t="s">
        <v>22</v>
      </c>
      <c r="Z1361" s="668" t="s">
        <v>22</v>
      </c>
      <c r="AB1361" s="662" t="str">
        <f t="shared" si="234"/>
        <v>昭49.11.1</v>
      </c>
      <c r="AC1361" s="662" t="str">
        <f t="shared" si="235"/>
        <v>昭53.1.12</v>
      </c>
      <c r="AD1361" s="662" t="str">
        <f t="shared" si="238"/>
        <v>#</v>
      </c>
      <c r="AE1361" s="662" t="str">
        <f t="shared" si="236"/>
        <v>昭53.1.12</v>
      </c>
      <c r="AF1361" s="662" t="str">
        <f t="shared" si="239"/>
        <v>昭53.1.12</v>
      </c>
      <c r="AG1361" s="662" t="str">
        <f t="shared" si="240"/>
        <v/>
      </c>
      <c r="AH1361" s="662">
        <f t="shared" si="237"/>
        <v>8</v>
      </c>
      <c r="AI1361" s="662" t="str">
        <f t="shared" si="241"/>
        <v>72</v>
      </c>
      <c r="AJ1361" s="662" t="str">
        <f t="shared" si="242"/>
        <v>72_引田</v>
      </c>
      <c r="AK1361" s="693" t="str">
        <f>IFERROR(VLOOKUP(AJ1361,観測点コードリスト!$L$2:$N$1665,3,FALSE),"")</f>
        <v>0730</v>
      </c>
    </row>
    <row r="1362" spans="1:37" ht="18.75" customHeight="1">
      <c r="A1362" s="662" t="s">
        <v>3661</v>
      </c>
      <c r="B1362" s="662">
        <v>72161</v>
      </c>
      <c r="C1362" s="662" t="s">
        <v>17</v>
      </c>
      <c r="D1362" s="662" t="s">
        <v>3678</v>
      </c>
      <c r="E1362" s="662" t="s">
        <v>3679</v>
      </c>
      <c r="F1362" s="662" t="s">
        <v>3680</v>
      </c>
      <c r="G1362" s="662">
        <v>34</v>
      </c>
      <c r="H1362" s="662">
        <v>7.2</v>
      </c>
      <c r="I1362" s="662">
        <v>133</v>
      </c>
      <c r="J1362" s="662">
        <v>46.3</v>
      </c>
      <c r="K1362" s="662">
        <v>65</v>
      </c>
      <c r="L1362" s="662">
        <v>9.3000000000000007</v>
      </c>
      <c r="M1362" s="662">
        <v>1.5</v>
      </c>
      <c r="N1362" s="662" t="s">
        <v>1986</v>
      </c>
      <c r="O1362" s="662" t="s">
        <v>22</v>
      </c>
      <c r="P1362" s="662" t="s">
        <v>40</v>
      </c>
      <c r="Q1362" s="667">
        <f t="shared" si="243"/>
        <v>34.119999999999997</v>
      </c>
      <c r="R1362" s="667">
        <f t="shared" si="244"/>
        <v>133.77166700000001</v>
      </c>
      <c r="T1362" s="668" t="s">
        <v>4605</v>
      </c>
      <c r="U1362" s="668" t="s">
        <v>4605</v>
      </c>
      <c r="V1362" s="668" t="s">
        <v>4605</v>
      </c>
      <c r="W1362" s="668" t="s">
        <v>22</v>
      </c>
      <c r="X1362" s="668" t="s">
        <v>22</v>
      </c>
      <c r="Y1362" s="668" t="s">
        <v>22</v>
      </c>
      <c r="Z1362" s="668" t="s">
        <v>22</v>
      </c>
      <c r="AB1362" s="662" t="str">
        <f t="shared" si="234"/>
        <v>昭53.1.11</v>
      </c>
      <c r="AC1362" s="662" t="str">
        <f t="shared" si="235"/>
        <v>昭53.1.11</v>
      </c>
      <c r="AD1362" s="662" t="str">
        <f t="shared" si="238"/>
        <v>昭</v>
      </c>
      <c r="AE1362" s="662" t="str">
        <f t="shared" si="236"/>
        <v>昭53.1.11</v>
      </c>
      <c r="AF1362" s="662" t="str">
        <f t="shared" si="239"/>
        <v>昭53.1.11</v>
      </c>
      <c r="AG1362" s="662" t="str">
        <f t="shared" si="240"/>
        <v/>
      </c>
      <c r="AH1362" s="662">
        <f t="shared" si="237"/>
        <v>8</v>
      </c>
      <c r="AI1362" s="662" t="str">
        <f t="shared" si="241"/>
        <v>72</v>
      </c>
      <c r="AJ1362" s="662" t="str">
        <f t="shared" si="242"/>
        <v>72_財田</v>
      </c>
      <c r="AK1362" s="693" t="str">
        <f>IFERROR(VLOOKUP(AJ1362,観測点コードリスト!$L$2:$N$1665,3,FALSE),"")</f>
        <v>1239</v>
      </c>
    </row>
    <row r="1363" spans="1:37" ht="18.75" hidden="1" customHeight="1">
      <c r="A1363" s="662" t="s">
        <v>3624</v>
      </c>
      <c r="B1363" s="662">
        <v>72176</v>
      </c>
      <c r="C1363" s="662" t="s">
        <v>72</v>
      </c>
      <c r="D1363" s="662" t="s">
        <v>3681</v>
      </c>
      <c r="E1363" s="662" t="s">
        <v>3682</v>
      </c>
      <c r="F1363" s="662" t="s">
        <v>3683</v>
      </c>
      <c r="G1363" s="662">
        <v>34</v>
      </c>
      <c r="H1363" s="662">
        <v>6.8</v>
      </c>
      <c r="I1363" s="662">
        <v>134</v>
      </c>
      <c r="J1363" s="662">
        <v>3</v>
      </c>
      <c r="K1363" s="662">
        <v>1040</v>
      </c>
      <c r="L1363" s="662" t="s">
        <v>22</v>
      </c>
      <c r="M1363" s="662" t="s">
        <v>22</v>
      </c>
      <c r="N1363" s="662" t="s">
        <v>266</v>
      </c>
      <c r="O1363" s="662" t="s">
        <v>22</v>
      </c>
      <c r="P1363" s="662" t="s">
        <v>22</v>
      </c>
      <c r="Q1363" s="667">
        <f t="shared" si="243"/>
        <v>34.113332999999997</v>
      </c>
      <c r="R1363" s="667">
        <f t="shared" si="244"/>
        <v>134.05000000000001</v>
      </c>
      <c r="T1363" s="668" t="s">
        <v>4605</v>
      </c>
      <c r="U1363" s="668" t="s">
        <v>22</v>
      </c>
      <c r="V1363" s="668" t="s">
        <v>22</v>
      </c>
      <c r="W1363" s="668" t="s">
        <v>22</v>
      </c>
      <c r="X1363" s="668" t="s">
        <v>22</v>
      </c>
      <c r="Y1363" s="668" t="s">
        <v>22</v>
      </c>
      <c r="Z1363" s="668" t="s">
        <v>22</v>
      </c>
      <c r="AB1363" s="662" t="str">
        <f t="shared" si="234"/>
        <v>昭49.11.1</v>
      </c>
      <c r="AC1363" s="662" t="str">
        <f t="shared" si="235"/>
        <v>-</v>
      </c>
      <c r="AD1363" s="662" t="str">
        <f t="shared" si="238"/>
        <v>#</v>
      </c>
      <c r="AE1363" s="662" t="str">
        <f t="shared" si="236"/>
        <v/>
      </c>
      <c r="AF1363" s="662" t="str">
        <f t="shared" si="239"/>
        <v/>
      </c>
      <c r="AG1363" s="662" t="str">
        <f t="shared" si="240"/>
        <v/>
      </c>
      <c r="AH1363" s="662">
        <f t="shared" si="237"/>
        <v>0</v>
      </c>
      <c r="AI1363" s="662" t="str">
        <f t="shared" si="241"/>
        <v>72</v>
      </c>
      <c r="AJ1363" s="662" t="str">
        <f t="shared" si="242"/>
        <v>72_竜王山</v>
      </c>
      <c r="AK1363" s="693" t="str">
        <f>IFERROR(VLOOKUP(AJ1363,観測点コードリスト!$L$2:$N$1665,3,FALSE),"")</f>
        <v>0731</v>
      </c>
    </row>
    <row r="1364" spans="1:37" ht="18.75" hidden="1" customHeight="1">
      <c r="A1364" s="662" t="s">
        <v>3661</v>
      </c>
      <c r="B1364" s="662">
        <v>72900</v>
      </c>
      <c r="C1364" s="662" t="s">
        <v>23</v>
      </c>
      <c r="D1364" s="662" t="s">
        <v>786</v>
      </c>
      <c r="E1364" s="662" t="s">
        <v>787</v>
      </c>
      <c r="F1364" s="662" t="s">
        <v>3665</v>
      </c>
      <c r="G1364" s="662">
        <v>34</v>
      </c>
      <c r="H1364" s="662">
        <v>19.100000000000001</v>
      </c>
      <c r="I1364" s="662">
        <v>134</v>
      </c>
      <c r="J1364" s="662">
        <v>3.2</v>
      </c>
      <c r="K1364" s="662">
        <v>9</v>
      </c>
      <c r="L1364" s="662" t="s">
        <v>22</v>
      </c>
      <c r="M1364" s="662" t="s">
        <v>22</v>
      </c>
      <c r="N1364" s="662" t="s">
        <v>4272</v>
      </c>
      <c r="O1364" s="662" t="s">
        <v>4740</v>
      </c>
      <c r="P1364" s="662" t="s">
        <v>22</v>
      </c>
      <c r="Q1364" s="667">
        <f t="shared" si="243"/>
        <v>34.318333000000003</v>
      </c>
      <c r="R1364" s="667">
        <f t="shared" si="244"/>
        <v>134.05333300000001</v>
      </c>
      <c r="T1364" s="668" t="s">
        <v>22</v>
      </c>
      <c r="U1364" s="668" t="s">
        <v>22</v>
      </c>
      <c r="V1364" s="668" t="s">
        <v>22</v>
      </c>
      <c r="W1364" s="668" t="s">
        <v>22</v>
      </c>
      <c r="X1364" s="668" t="s">
        <v>4605</v>
      </c>
      <c r="Y1364" s="668" t="s">
        <v>22</v>
      </c>
      <c r="Z1364" s="668" t="s">
        <v>22</v>
      </c>
      <c r="AB1364" s="662" t="str">
        <f t="shared" si="234"/>
        <v>-</v>
      </c>
      <c r="AC1364" s="662" t="str">
        <f t="shared" si="235"/>
        <v>平23.12.20</v>
      </c>
      <c r="AD1364" s="662" t="str">
        <f t="shared" si="238"/>
        <v>平</v>
      </c>
      <c r="AE1364" s="662" t="str">
        <f t="shared" si="236"/>
        <v>平23.12.20</v>
      </c>
      <c r="AF1364" s="662" t="str">
        <f t="shared" si="239"/>
        <v>平23.12.20</v>
      </c>
      <c r="AG1364" s="662" t="str">
        <f t="shared" si="240"/>
        <v/>
      </c>
      <c r="AH1364" s="662">
        <f t="shared" si="237"/>
        <v>9</v>
      </c>
      <c r="AI1364" s="662" t="str">
        <f t="shared" si="241"/>
        <v>72</v>
      </c>
      <c r="AJ1364" s="662" t="str">
        <f t="shared" si="242"/>
        <v>72_高松</v>
      </c>
      <c r="AK1364" s="693" t="str">
        <f>IFERROR(VLOOKUP(AJ1364,観測点コードリスト!$L$2:$N$1665,3,FALSE),"")</f>
        <v>47891</v>
      </c>
    </row>
    <row r="1365" spans="1:37">
      <c r="A1365" s="662" t="s">
        <v>3684</v>
      </c>
      <c r="B1365" s="662">
        <v>73001</v>
      </c>
      <c r="C1365" s="662" t="s">
        <v>17</v>
      </c>
      <c r="D1365" s="662" t="s">
        <v>3685</v>
      </c>
      <c r="E1365" s="662" t="s">
        <v>3686</v>
      </c>
      <c r="F1365" s="662" t="s">
        <v>3687</v>
      </c>
      <c r="G1365" s="662">
        <v>34</v>
      </c>
      <c r="H1365" s="662">
        <v>15</v>
      </c>
      <c r="I1365" s="662">
        <v>133</v>
      </c>
      <c r="J1365" s="662">
        <v>0.4</v>
      </c>
      <c r="K1365" s="662">
        <v>9</v>
      </c>
      <c r="L1365" s="662">
        <v>10</v>
      </c>
      <c r="M1365" s="662">
        <v>1.5</v>
      </c>
      <c r="N1365" s="662" t="s">
        <v>3688</v>
      </c>
      <c r="O1365" s="662" t="s">
        <v>22</v>
      </c>
      <c r="P1365" s="662" t="s">
        <v>40</v>
      </c>
      <c r="Q1365" s="667">
        <f t="shared" si="243"/>
        <v>34.25</v>
      </c>
      <c r="R1365" s="667">
        <f t="shared" si="244"/>
        <v>133.00666699999999</v>
      </c>
      <c r="T1365" s="668" t="s">
        <v>4605</v>
      </c>
      <c r="U1365" s="668" t="s">
        <v>4605</v>
      </c>
      <c r="V1365" s="668" t="s">
        <v>4605</v>
      </c>
      <c r="W1365" s="668" t="s">
        <v>22</v>
      </c>
      <c r="X1365" s="668" t="s">
        <v>22</v>
      </c>
      <c r="Y1365" s="668" t="s">
        <v>22</v>
      </c>
      <c r="Z1365" s="668" t="s">
        <v>22</v>
      </c>
      <c r="AB1365" s="662" t="str">
        <f t="shared" si="234"/>
        <v>昭49.11.1</v>
      </c>
      <c r="AC1365" s="662" t="str">
        <f t="shared" si="235"/>
        <v>昭53.1.19</v>
      </c>
      <c r="AD1365" s="662" t="str">
        <f t="shared" si="238"/>
        <v>#</v>
      </c>
      <c r="AE1365" s="662" t="str">
        <f t="shared" si="236"/>
        <v>昭53.1.19</v>
      </c>
      <c r="AF1365" s="662" t="str">
        <f t="shared" si="239"/>
        <v>昭53.1.19</v>
      </c>
      <c r="AG1365" s="662" t="str">
        <f t="shared" si="240"/>
        <v/>
      </c>
      <c r="AH1365" s="662">
        <f t="shared" si="237"/>
        <v>8</v>
      </c>
      <c r="AI1365" s="662" t="str">
        <f t="shared" si="241"/>
        <v>73</v>
      </c>
      <c r="AJ1365" s="662" t="str">
        <f t="shared" si="242"/>
        <v>73_大三島</v>
      </c>
      <c r="AK1365" s="693" t="str">
        <f>IFERROR(VLOOKUP(AJ1365,観測点コードリスト!$L$2:$N$1665,3,FALSE),"")</f>
        <v>0732</v>
      </c>
    </row>
    <row r="1366" spans="1:37" hidden="1">
      <c r="A1366" s="662" t="s">
        <v>3684</v>
      </c>
      <c r="B1366" s="662">
        <v>73071</v>
      </c>
      <c r="C1366" s="662" t="s">
        <v>72</v>
      </c>
      <c r="D1366" s="662" t="s">
        <v>1535</v>
      </c>
      <c r="E1366" s="662" t="s">
        <v>3689</v>
      </c>
      <c r="F1366" s="662" t="s">
        <v>3690</v>
      </c>
      <c r="G1366" s="662">
        <v>34</v>
      </c>
      <c r="H1366" s="662">
        <v>1.1000000000000001</v>
      </c>
      <c r="I1366" s="662">
        <v>132</v>
      </c>
      <c r="J1366" s="662">
        <v>56.4</v>
      </c>
      <c r="K1366" s="662">
        <v>67</v>
      </c>
      <c r="L1366" s="662" t="s">
        <v>22</v>
      </c>
      <c r="M1366" s="662" t="s">
        <v>22</v>
      </c>
      <c r="N1366" s="662" t="s">
        <v>266</v>
      </c>
      <c r="O1366" s="662" t="s">
        <v>22</v>
      </c>
      <c r="P1366" s="662" t="s">
        <v>22</v>
      </c>
      <c r="Q1366" s="667">
        <f t="shared" si="243"/>
        <v>34.018332999999998</v>
      </c>
      <c r="R1366" s="667">
        <f t="shared" si="244"/>
        <v>132.94</v>
      </c>
      <c r="T1366" s="668" t="s">
        <v>4605</v>
      </c>
      <c r="U1366" s="668" t="s">
        <v>22</v>
      </c>
      <c r="V1366" s="668" t="s">
        <v>22</v>
      </c>
      <c r="W1366" s="668" t="s">
        <v>22</v>
      </c>
      <c r="X1366" s="668" t="s">
        <v>22</v>
      </c>
      <c r="Y1366" s="668" t="s">
        <v>22</v>
      </c>
      <c r="Z1366" s="668" t="s">
        <v>22</v>
      </c>
      <c r="AB1366" s="662" t="str">
        <f t="shared" si="234"/>
        <v>昭49.11.1</v>
      </c>
      <c r="AC1366" s="662" t="str">
        <f t="shared" si="235"/>
        <v>-</v>
      </c>
      <c r="AD1366" s="662" t="str">
        <f t="shared" si="238"/>
        <v>#</v>
      </c>
      <c r="AE1366" s="662" t="str">
        <f t="shared" si="236"/>
        <v/>
      </c>
      <c r="AF1366" s="662" t="str">
        <f t="shared" si="239"/>
        <v/>
      </c>
      <c r="AG1366" s="662" t="str">
        <f t="shared" si="240"/>
        <v/>
      </c>
      <c r="AH1366" s="662">
        <f t="shared" si="237"/>
        <v>0</v>
      </c>
      <c r="AI1366" s="662" t="str">
        <f t="shared" si="241"/>
        <v>73</v>
      </c>
      <c r="AJ1366" s="662" t="str">
        <f t="shared" si="242"/>
        <v>73_玉川</v>
      </c>
      <c r="AK1366" s="693" t="str">
        <f>IFERROR(VLOOKUP(AJ1366,観測点コードリスト!$L$2:$N$1665,3,FALSE),"")</f>
        <v>0733</v>
      </c>
    </row>
    <row r="1367" spans="1:37" ht="18.75" customHeight="1">
      <c r="A1367" s="662" t="s">
        <v>3684</v>
      </c>
      <c r="B1367" s="662">
        <v>73076</v>
      </c>
      <c r="C1367" s="662" t="s">
        <v>17</v>
      </c>
      <c r="D1367" s="662" t="s">
        <v>3691</v>
      </c>
      <c r="E1367" s="662" t="s">
        <v>3692</v>
      </c>
      <c r="F1367" s="662" t="s">
        <v>3693</v>
      </c>
      <c r="G1367" s="662">
        <v>34</v>
      </c>
      <c r="H1367" s="662">
        <v>3.2</v>
      </c>
      <c r="I1367" s="662">
        <v>132</v>
      </c>
      <c r="J1367" s="662">
        <v>58.5</v>
      </c>
      <c r="K1367" s="662">
        <v>27</v>
      </c>
      <c r="L1367" s="662">
        <v>10</v>
      </c>
      <c r="M1367" s="662">
        <v>1.5</v>
      </c>
      <c r="N1367" s="662" t="s">
        <v>3694</v>
      </c>
      <c r="O1367" s="662" t="s">
        <v>22</v>
      </c>
      <c r="P1367" s="662" t="s">
        <v>40</v>
      </c>
      <c r="Q1367" s="667">
        <f t="shared" si="243"/>
        <v>34.053333000000002</v>
      </c>
      <c r="R1367" s="667">
        <f t="shared" si="244"/>
        <v>132.97499999999999</v>
      </c>
      <c r="T1367" s="668" t="s">
        <v>4605</v>
      </c>
      <c r="U1367" s="668" t="s">
        <v>4605</v>
      </c>
      <c r="V1367" s="668" t="s">
        <v>4605</v>
      </c>
      <c r="W1367" s="668" t="s">
        <v>22</v>
      </c>
      <c r="X1367" s="668" t="s">
        <v>22</v>
      </c>
      <c r="Y1367" s="668" t="s">
        <v>22</v>
      </c>
      <c r="Z1367" s="668" t="s">
        <v>22</v>
      </c>
      <c r="AB1367" s="662" t="str">
        <f t="shared" si="234"/>
        <v>昭50.10.1</v>
      </c>
      <c r="AC1367" s="662" t="str">
        <f t="shared" si="235"/>
        <v>昭51.2.18</v>
      </c>
      <c r="AD1367" s="662" t="str">
        <f t="shared" si="238"/>
        <v>(</v>
      </c>
      <c r="AE1367" s="662" t="str">
        <f t="shared" si="236"/>
        <v>(昭50.10.1)昭51.2.18</v>
      </c>
      <c r="AF1367" s="662" t="str">
        <f t="shared" si="239"/>
        <v>昭50.10.1)昭51.2.18</v>
      </c>
      <c r="AG1367" s="662">
        <f t="shared" si="240"/>
        <v>9</v>
      </c>
      <c r="AH1367" s="662">
        <f t="shared" si="237"/>
        <v>17</v>
      </c>
      <c r="AI1367" s="662" t="str">
        <f t="shared" si="241"/>
        <v>73</v>
      </c>
      <c r="AJ1367" s="662" t="str">
        <f t="shared" si="242"/>
        <v>73_今治</v>
      </c>
      <c r="AK1367" s="693" t="str">
        <f>IFERROR(VLOOKUP(AJ1367,観測点コードリスト!$L$2:$N$1665,3,FALSE),"")</f>
        <v>1077</v>
      </c>
    </row>
    <row r="1368" spans="1:37" ht="18.75" customHeight="1">
      <c r="A1368" s="662" t="s">
        <v>3684</v>
      </c>
      <c r="B1368" s="662">
        <v>73126</v>
      </c>
      <c r="C1368" s="662" t="s">
        <v>17</v>
      </c>
      <c r="D1368" s="662" t="s">
        <v>3695</v>
      </c>
      <c r="E1368" s="662" t="s">
        <v>3696</v>
      </c>
      <c r="F1368" s="662" t="s">
        <v>3697</v>
      </c>
      <c r="G1368" s="662">
        <v>33</v>
      </c>
      <c r="H1368" s="662">
        <v>54.9</v>
      </c>
      <c r="I1368" s="662">
        <v>133</v>
      </c>
      <c r="J1368" s="662">
        <v>4.8</v>
      </c>
      <c r="K1368" s="662">
        <v>4</v>
      </c>
      <c r="L1368" s="662">
        <v>10.199999999999999</v>
      </c>
      <c r="M1368" s="662">
        <v>1.5</v>
      </c>
      <c r="N1368" s="662" t="s">
        <v>3698</v>
      </c>
      <c r="O1368" s="662" t="s">
        <v>22</v>
      </c>
      <c r="P1368" s="662" t="s">
        <v>40</v>
      </c>
      <c r="Q1368" s="667">
        <f t="shared" si="243"/>
        <v>33.914999999999999</v>
      </c>
      <c r="R1368" s="667">
        <f t="shared" si="244"/>
        <v>133.08000000000001</v>
      </c>
      <c r="T1368" s="668" t="s">
        <v>4605</v>
      </c>
      <c r="U1368" s="668" t="s">
        <v>4605</v>
      </c>
      <c r="V1368" s="668" t="s">
        <v>4605</v>
      </c>
      <c r="W1368" s="668" t="s">
        <v>22</v>
      </c>
      <c r="X1368" s="668" t="s">
        <v>22</v>
      </c>
      <c r="Y1368" s="668" t="s">
        <v>22</v>
      </c>
      <c r="Z1368" s="668" t="s">
        <v>22</v>
      </c>
      <c r="AB1368" s="662" t="str">
        <f t="shared" si="234"/>
        <v>昭50.5.1</v>
      </c>
      <c r="AC1368" s="662" t="str">
        <f t="shared" si="235"/>
        <v>昭53.1.18</v>
      </c>
      <c r="AD1368" s="662" t="str">
        <f t="shared" si="238"/>
        <v>(</v>
      </c>
      <c r="AE1368" s="662" t="str">
        <f t="shared" si="236"/>
        <v>(昭50.5.1)昭53.1.18</v>
      </c>
      <c r="AF1368" s="662" t="str">
        <f t="shared" si="239"/>
        <v>昭50.5.1)昭53.1.18</v>
      </c>
      <c r="AG1368" s="662">
        <f t="shared" si="240"/>
        <v>8</v>
      </c>
      <c r="AH1368" s="662">
        <f t="shared" si="237"/>
        <v>16</v>
      </c>
      <c r="AI1368" s="662" t="str">
        <f t="shared" si="241"/>
        <v>73</v>
      </c>
      <c r="AJ1368" s="662" t="str">
        <f t="shared" si="242"/>
        <v>73_西条</v>
      </c>
      <c r="AK1368" s="693" t="str">
        <f>IFERROR(VLOOKUP(AJ1368,観測点コードリスト!$L$2:$N$1665,3,FALSE),"")</f>
        <v>0958</v>
      </c>
    </row>
    <row r="1369" spans="1:37" ht="18.75" customHeight="1">
      <c r="A1369" s="662" t="s">
        <v>3684</v>
      </c>
      <c r="B1369" s="662">
        <v>73141</v>
      </c>
      <c r="C1369" s="662" t="s">
        <v>17</v>
      </c>
      <c r="D1369" s="662" t="s">
        <v>3699</v>
      </c>
      <c r="E1369" s="662" t="s">
        <v>3700</v>
      </c>
      <c r="F1369" s="662" t="s">
        <v>3701</v>
      </c>
      <c r="G1369" s="662">
        <v>33</v>
      </c>
      <c r="H1369" s="662">
        <v>56.2</v>
      </c>
      <c r="I1369" s="662">
        <v>133</v>
      </c>
      <c r="J1369" s="662">
        <v>20.3</v>
      </c>
      <c r="K1369" s="662">
        <v>90</v>
      </c>
      <c r="L1369" s="662">
        <v>10</v>
      </c>
      <c r="M1369" s="662">
        <v>1.5</v>
      </c>
      <c r="N1369" s="662" t="s">
        <v>3702</v>
      </c>
      <c r="O1369" s="662" t="s">
        <v>22</v>
      </c>
      <c r="P1369" s="662" t="s">
        <v>40</v>
      </c>
      <c r="Q1369" s="667">
        <f t="shared" si="243"/>
        <v>33.936667</v>
      </c>
      <c r="R1369" s="667">
        <f t="shared" si="244"/>
        <v>133.33833300000001</v>
      </c>
      <c r="T1369" s="668" t="s">
        <v>4605</v>
      </c>
      <c r="U1369" s="668" t="s">
        <v>4605</v>
      </c>
      <c r="V1369" s="668" t="s">
        <v>4605</v>
      </c>
      <c r="W1369" s="668" t="s">
        <v>22</v>
      </c>
      <c r="X1369" s="668" t="s">
        <v>22</v>
      </c>
      <c r="Y1369" s="668" t="s">
        <v>22</v>
      </c>
      <c r="Z1369" s="668" t="s">
        <v>22</v>
      </c>
      <c r="AB1369" s="662" t="str">
        <f t="shared" si="234"/>
        <v>平28.8.24</v>
      </c>
      <c r="AC1369" s="662" t="str">
        <f t="shared" si="235"/>
        <v>平28.8.24</v>
      </c>
      <c r="AD1369" s="662" t="str">
        <f t="shared" si="238"/>
        <v>平</v>
      </c>
      <c r="AE1369" s="662" t="str">
        <f t="shared" si="236"/>
        <v>平28.8.24</v>
      </c>
      <c r="AF1369" s="662" t="str">
        <f t="shared" si="239"/>
        <v>平28.8.24</v>
      </c>
      <c r="AG1369" s="662" t="str">
        <f t="shared" si="240"/>
        <v/>
      </c>
      <c r="AH1369" s="662">
        <f t="shared" si="237"/>
        <v>8</v>
      </c>
      <c r="AI1369" s="662" t="str">
        <f t="shared" si="241"/>
        <v>73</v>
      </c>
      <c r="AJ1369" s="662" t="str">
        <f t="shared" si="242"/>
        <v>73_新居浜</v>
      </c>
      <c r="AK1369" s="693" t="str">
        <f>IFERROR(VLOOKUP(AJ1369,観測点コードリスト!$L$2:$N$1665,3,FALSE),"")</f>
        <v>0734</v>
      </c>
    </row>
    <row r="1370" spans="1:37">
      <c r="A1370" s="662" t="s">
        <v>3684</v>
      </c>
      <c r="B1370" s="662">
        <v>73151</v>
      </c>
      <c r="C1370" s="662" t="s">
        <v>17</v>
      </c>
      <c r="D1370" s="662" t="s">
        <v>3703</v>
      </c>
      <c r="E1370" s="662" t="s">
        <v>3704</v>
      </c>
      <c r="F1370" s="662" t="s">
        <v>3705</v>
      </c>
      <c r="G1370" s="662">
        <v>33</v>
      </c>
      <c r="H1370" s="662">
        <v>58.9</v>
      </c>
      <c r="I1370" s="662">
        <v>133</v>
      </c>
      <c r="J1370" s="662">
        <v>34.9</v>
      </c>
      <c r="K1370" s="662">
        <v>75</v>
      </c>
      <c r="L1370" s="662">
        <v>10</v>
      </c>
      <c r="M1370" s="662">
        <v>1.5</v>
      </c>
      <c r="N1370" s="662" t="s">
        <v>1660</v>
      </c>
      <c r="O1370" s="662" t="s">
        <v>22</v>
      </c>
      <c r="P1370" s="662" t="s">
        <v>40</v>
      </c>
      <c r="Q1370" s="667">
        <f t="shared" si="243"/>
        <v>33.981667000000002</v>
      </c>
      <c r="R1370" s="667">
        <f t="shared" si="244"/>
        <v>133.58166700000001</v>
      </c>
      <c r="T1370" s="668" t="s">
        <v>4605</v>
      </c>
      <c r="U1370" s="668" t="s">
        <v>4605</v>
      </c>
      <c r="V1370" s="668" t="s">
        <v>4605</v>
      </c>
      <c r="W1370" s="668" t="s">
        <v>22</v>
      </c>
      <c r="X1370" s="668" t="s">
        <v>22</v>
      </c>
      <c r="Y1370" s="668" t="s">
        <v>22</v>
      </c>
      <c r="Z1370" s="668" t="s">
        <v>22</v>
      </c>
      <c r="AB1370" s="662" t="str">
        <f t="shared" si="234"/>
        <v>昭49.11.1</v>
      </c>
      <c r="AC1370" s="662" t="str">
        <f t="shared" si="235"/>
        <v>昭53.1.17</v>
      </c>
      <c r="AD1370" s="662" t="str">
        <f t="shared" si="238"/>
        <v>#</v>
      </c>
      <c r="AE1370" s="662" t="str">
        <f t="shared" si="236"/>
        <v>昭53.1.17</v>
      </c>
      <c r="AF1370" s="662" t="str">
        <f t="shared" si="239"/>
        <v>昭53.1.17</v>
      </c>
      <c r="AG1370" s="662" t="str">
        <f t="shared" si="240"/>
        <v/>
      </c>
      <c r="AH1370" s="662">
        <f t="shared" si="237"/>
        <v>8</v>
      </c>
      <c r="AI1370" s="662" t="str">
        <f t="shared" si="241"/>
        <v>73</v>
      </c>
      <c r="AJ1370" s="662" t="str">
        <f t="shared" si="242"/>
        <v>73_四国中央</v>
      </c>
      <c r="AK1370" s="693" t="str">
        <f>IFERROR(VLOOKUP(AJ1370,観測点コードリスト!$L$2:$N$1665,3,FALSE),"")</f>
        <v>0735</v>
      </c>
    </row>
    <row r="1371" spans="1:37" hidden="1">
      <c r="A1371" s="662" t="s">
        <v>3684</v>
      </c>
      <c r="B1371" s="662">
        <v>73152</v>
      </c>
      <c r="C1371" s="662" t="s">
        <v>72</v>
      </c>
      <c r="D1371" s="662" t="s">
        <v>3706</v>
      </c>
      <c r="E1371" s="662" t="s">
        <v>3707</v>
      </c>
      <c r="F1371" s="662" t="s">
        <v>3708</v>
      </c>
      <c r="G1371" s="662">
        <v>33</v>
      </c>
      <c r="H1371" s="662">
        <v>54.9</v>
      </c>
      <c r="I1371" s="662">
        <v>133</v>
      </c>
      <c r="J1371" s="662">
        <v>30.6</v>
      </c>
      <c r="K1371" s="662">
        <v>310</v>
      </c>
      <c r="L1371" s="662" t="s">
        <v>22</v>
      </c>
      <c r="M1371" s="662" t="s">
        <v>22</v>
      </c>
      <c r="N1371" s="662" t="s">
        <v>3709</v>
      </c>
      <c r="O1371" s="662" t="s">
        <v>22</v>
      </c>
      <c r="P1371" s="662" t="s">
        <v>22</v>
      </c>
      <c r="Q1371" s="667">
        <f t="shared" si="243"/>
        <v>33.914999999999999</v>
      </c>
      <c r="R1371" s="667">
        <f t="shared" si="244"/>
        <v>133.51</v>
      </c>
      <c r="T1371" s="668" t="s">
        <v>4605</v>
      </c>
      <c r="U1371" s="668" t="s">
        <v>22</v>
      </c>
      <c r="V1371" s="668" t="s">
        <v>22</v>
      </c>
      <c r="W1371" s="668" t="s">
        <v>22</v>
      </c>
      <c r="X1371" s="668" t="s">
        <v>22</v>
      </c>
      <c r="Y1371" s="668" t="s">
        <v>22</v>
      </c>
      <c r="Z1371" s="668" t="s">
        <v>22</v>
      </c>
      <c r="AB1371" s="662" t="str">
        <f t="shared" si="234"/>
        <v>昭53.6.29</v>
      </c>
      <c r="AC1371" s="662" t="str">
        <f t="shared" si="235"/>
        <v>昭53.6.29</v>
      </c>
      <c r="AD1371" s="662" t="str">
        <f t="shared" si="238"/>
        <v>昭</v>
      </c>
      <c r="AE1371" s="662" t="str">
        <f t="shared" si="236"/>
        <v>昭53.6.29</v>
      </c>
      <c r="AF1371" s="662" t="str">
        <f t="shared" si="239"/>
        <v>昭53.6.29</v>
      </c>
      <c r="AG1371" s="662" t="str">
        <f t="shared" si="240"/>
        <v/>
      </c>
      <c r="AH1371" s="662">
        <f t="shared" si="237"/>
        <v>8</v>
      </c>
      <c r="AI1371" s="662" t="str">
        <f t="shared" si="241"/>
        <v>73</v>
      </c>
      <c r="AJ1371" s="662" t="str">
        <f t="shared" si="242"/>
        <v>73_富郷</v>
      </c>
      <c r="AK1371" s="693" t="str">
        <f>IFERROR(VLOOKUP(AJ1371,観測点コードリスト!$L$2:$N$1665,3,FALSE),"")</f>
        <v>1260</v>
      </c>
    </row>
    <row r="1372" spans="1:37" ht="18.75" hidden="1" customHeight="1">
      <c r="A1372" s="662" t="s">
        <v>3684</v>
      </c>
      <c r="B1372" s="662">
        <v>73166</v>
      </c>
      <c r="C1372" s="662" t="s">
        <v>23</v>
      </c>
      <c r="D1372" s="662" t="s">
        <v>3710</v>
      </c>
      <c r="E1372" s="662" t="s">
        <v>3711</v>
      </c>
      <c r="F1372" s="662" t="s">
        <v>3712</v>
      </c>
      <c r="G1372" s="662">
        <v>33</v>
      </c>
      <c r="H1372" s="662">
        <v>50.6</v>
      </c>
      <c r="I1372" s="662">
        <v>132</v>
      </c>
      <c r="J1372" s="662">
        <v>46.6</v>
      </c>
      <c r="K1372" s="662">
        <v>32</v>
      </c>
      <c r="L1372" s="662" t="s">
        <v>22</v>
      </c>
      <c r="M1372" s="662" t="s">
        <v>22</v>
      </c>
      <c r="N1372" s="662" t="s">
        <v>27</v>
      </c>
      <c r="O1372" s="662">
        <v>73900</v>
      </c>
      <c r="P1372" s="662" t="s">
        <v>630</v>
      </c>
      <c r="Q1372" s="667">
        <f t="shared" si="243"/>
        <v>33.843333000000001</v>
      </c>
      <c r="R1372" s="667">
        <f t="shared" si="244"/>
        <v>132.776667</v>
      </c>
      <c r="T1372" s="668" t="s">
        <v>4605</v>
      </c>
      <c r="U1372" s="668" t="s">
        <v>4605</v>
      </c>
      <c r="V1372" s="668" t="s">
        <v>22</v>
      </c>
      <c r="W1372" s="668" t="s">
        <v>4605</v>
      </c>
      <c r="X1372" s="668" t="s">
        <v>22</v>
      </c>
      <c r="Y1372" s="668" t="s">
        <v>22</v>
      </c>
      <c r="Z1372" s="668" t="s">
        <v>4605</v>
      </c>
      <c r="AB1372" s="662" t="str">
        <f t="shared" si="234"/>
        <v>昭49.11.1</v>
      </c>
      <c r="AC1372" s="662" t="str">
        <f t="shared" si="235"/>
        <v>昭50.4.1</v>
      </c>
      <c r="AD1372" s="662" t="str">
        <f t="shared" si="238"/>
        <v>#</v>
      </c>
      <c r="AE1372" s="662" t="str">
        <f t="shared" si="236"/>
        <v>昭50.4.1</v>
      </c>
      <c r="AF1372" s="662" t="str">
        <f t="shared" si="239"/>
        <v>昭50.4.1</v>
      </c>
      <c r="AG1372" s="662" t="str">
        <f t="shared" si="240"/>
        <v/>
      </c>
      <c r="AH1372" s="662">
        <f t="shared" si="237"/>
        <v>7</v>
      </c>
      <c r="AI1372" s="662" t="str">
        <f t="shared" si="241"/>
        <v>73</v>
      </c>
      <c r="AJ1372" s="662" t="str">
        <f t="shared" si="242"/>
        <v>73_松山</v>
      </c>
      <c r="AK1372" s="693" t="str">
        <f>IFERROR(VLOOKUP(AJ1372,観測点コードリスト!$L$2:$N$1665,3,FALSE),"")</f>
        <v>47887</v>
      </c>
    </row>
    <row r="1373" spans="1:37" ht="18.75" customHeight="1">
      <c r="A1373" s="662" t="s">
        <v>3684</v>
      </c>
      <c r="B1373" s="662">
        <v>73166</v>
      </c>
      <c r="C1373" s="662" t="s">
        <v>23</v>
      </c>
      <c r="D1373" s="662" t="s">
        <v>3710</v>
      </c>
      <c r="E1373" s="662" t="s">
        <v>3711</v>
      </c>
      <c r="F1373" s="662" t="s">
        <v>3713</v>
      </c>
      <c r="G1373" s="662">
        <v>33</v>
      </c>
      <c r="H1373" s="662">
        <v>50.1</v>
      </c>
      <c r="I1373" s="662">
        <v>132</v>
      </c>
      <c r="J1373" s="662">
        <v>47.6</v>
      </c>
      <c r="K1373" s="662">
        <v>41</v>
      </c>
      <c r="L1373" s="662">
        <v>17.8</v>
      </c>
      <c r="M1373" s="662" t="s">
        <v>22</v>
      </c>
      <c r="N1373" s="662" t="s">
        <v>27</v>
      </c>
      <c r="O1373" s="662" t="s">
        <v>22</v>
      </c>
      <c r="P1373" s="662" t="s">
        <v>632</v>
      </c>
      <c r="Q1373" s="667">
        <f t="shared" si="243"/>
        <v>33.835000000000001</v>
      </c>
      <c r="R1373" s="667">
        <f t="shared" si="244"/>
        <v>132.79333299999999</v>
      </c>
      <c r="T1373" s="668" t="s">
        <v>22</v>
      </c>
      <c r="U1373" s="668" t="s">
        <v>22</v>
      </c>
      <c r="V1373" s="668" t="s">
        <v>4605</v>
      </c>
      <c r="W1373" s="668" t="s">
        <v>22</v>
      </c>
      <c r="X1373" s="668" t="s">
        <v>22</v>
      </c>
      <c r="Y1373" s="668" t="s">
        <v>4605</v>
      </c>
      <c r="Z1373" s="668" t="s">
        <v>22</v>
      </c>
      <c r="AB1373" s="662" t="str">
        <f t="shared" si="234"/>
        <v>-</v>
      </c>
      <c r="AC1373" s="662" t="str">
        <f t="shared" si="235"/>
        <v>昭50.4.1</v>
      </c>
      <c r="AD1373" s="662" t="str">
        <f t="shared" si="238"/>
        <v>#</v>
      </c>
      <c r="AE1373" s="662" t="str">
        <f t="shared" si="236"/>
        <v>昭50.4.1</v>
      </c>
      <c r="AF1373" s="662" t="str">
        <f t="shared" si="239"/>
        <v>昭50.4.1</v>
      </c>
      <c r="AG1373" s="662" t="str">
        <f t="shared" si="240"/>
        <v/>
      </c>
      <c r="AH1373" s="662">
        <f t="shared" si="237"/>
        <v>7</v>
      </c>
      <c r="AI1373" s="662" t="str">
        <f t="shared" si="241"/>
        <v>73</v>
      </c>
      <c r="AJ1373" s="662" t="str">
        <f t="shared" si="242"/>
        <v>73_松山</v>
      </c>
      <c r="AK1373" s="693" t="str">
        <f>IFERROR(VLOOKUP(AJ1373,観測点コードリスト!$L$2:$N$1665,3,FALSE),"")</f>
        <v>47887</v>
      </c>
    </row>
    <row r="1374" spans="1:37" ht="18.75" customHeight="1">
      <c r="A1374" s="662" t="s">
        <v>3684</v>
      </c>
      <c r="B1374" s="662">
        <v>73168</v>
      </c>
      <c r="C1374" s="662" t="s">
        <v>23</v>
      </c>
      <c r="D1374" s="662" t="s">
        <v>3714</v>
      </c>
      <c r="E1374" s="662" t="s">
        <v>3715</v>
      </c>
      <c r="F1374" s="662" t="s">
        <v>3716</v>
      </c>
      <c r="G1374" s="662">
        <v>33</v>
      </c>
      <c r="H1374" s="662">
        <v>49.6</v>
      </c>
      <c r="I1374" s="662">
        <v>132</v>
      </c>
      <c r="J1374" s="662">
        <v>41.9</v>
      </c>
      <c r="K1374" s="662">
        <v>4</v>
      </c>
      <c r="L1374" s="662">
        <v>9.6999999999999993</v>
      </c>
      <c r="M1374" s="662" t="s">
        <v>22</v>
      </c>
      <c r="N1374" s="662" t="s">
        <v>35</v>
      </c>
      <c r="O1374" s="662" t="s">
        <v>22</v>
      </c>
      <c r="P1374" s="662" t="s">
        <v>36</v>
      </c>
      <c r="Q1374" s="667">
        <f t="shared" si="243"/>
        <v>33.826667</v>
      </c>
      <c r="R1374" s="667">
        <f t="shared" si="244"/>
        <v>132.69833299999999</v>
      </c>
      <c r="T1374" s="668" t="s">
        <v>4605</v>
      </c>
      <c r="U1374" s="668" t="s">
        <v>4605</v>
      </c>
      <c r="V1374" s="668" t="s">
        <v>4605</v>
      </c>
      <c r="W1374" s="668" t="s">
        <v>22</v>
      </c>
      <c r="X1374" s="668" t="s">
        <v>22</v>
      </c>
      <c r="Y1374" s="668" t="s">
        <v>22</v>
      </c>
      <c r="Z1374" s="668" t="s">
        <v>22</v>
      </c>
      <c r="AB1374" s="662" t="str">
        <f t="shared" si="234"/>
        <v>平15.1.1</v>
      </c>
      <c r="AC1374" s="662" t="str">
        <f t="shared" si="235"/>
        <v>平15.1.1</v>
      </c>
      <c r="AD1374" s="662" t="str">
        <f t="shared" si="238"/>
        <v>平</v>
      </c>
      <c r="AE1374" s="662" t="str">
        <f t="shared" si="236"/>
        <v>平15.1.1</v>
      </c>
      <c r="AF1374" s="662" t="str">
        <f t="shared" si="239"/>
        <v>平15.1.1</v>
      </c>
      <c r="AG1374" s="662" t="str">
        <f t="shared" si="240"/>
        <v/>
      </c>
      <c r="AH1374" s="662">
        <f t="shared" si="237"/>
        <v>7</v>
      </c>
      <c r="AI1374" s="662" t="str">
        <f t="shared" si="241"/>
        <v>73</v>
      </c>
      <c r="AJ1374" s="662" t="str">
        <f t="shared" si="242"/>
        <v>73_松山南吉田</v>
      </c>
      <c r="AK1374" s="693" t="str">
        <f>IFERROR(VLOOKUP(AJ1374,観測点コードリスト!$L$2:$N$1665,3,FALSE),"")</f>
        <v>1521</v>
      </c>
    </row>
    <row r="1375" spans="1:37" hidden="1">
      <c r="A1375" s="662" t="s">
        <v>3684</v>
      </c>
      <c r="B1375" s="662">
        <v>73231</v>
      </c>
      <c r="C1375" s="662" t="s">
        <v>72</v>
      </c>
      <c r="D1375" s="662" t="s">
        <v>3717</v>
      </c>
      <c r="E1375" s="662" t="s">
        <v>3718</v>
      </c>
      <c r="F1375" s="662" t="s">
        <v>3719</v>
      </c>
      <c r="G1375" s="662">
        <v>33</v>
      </c>
      <c r="H1375" s="662">
        <v>44.3</v>
      </c>
      <c r="I1375" s="662">
        <v>132</v>
      </c>
      <c r="J1375" s="662">
        <v>53.4</v>
      </c>
      <c r="K1375" s="662">
        <v>460</v>
      </c>
      <c r="L1375" s="662" t="s">
        <v>22</v>
      </c>
      <c r="M1375" s="662" t="s">
        <v>22</v>
      </c>
      <c r="N1375" s="662" t="s">
        <v>266</v>
      </c>
      <c r="O1375" s="662" t="s">
        <v>22</v>
      </c>
      <c r="P1375" s="662" t="s">
        <v>22</v>
      </c>
      <c r="Q1375" s="667">
        <f t="shared" si="243"/>
        <v>33.738332999999997</v>
      </c>
      <c r="R1375" s="667">
        <f t="shared" si="244"/>
        <v>132.88999999999999</v>
      </c>
      <c r="T1375" s="668" t="s">
        <v>4605</v>
      </c>
      <c r="U1375" s="668" t="s">
        <v>22</v>
      </c>
      <c r="V1375" s="668" t="s">
        <v>22</v>
      </c>
      <c r="W1375" s="668" t="s">
        <v>22</v>
      </c>
      <c r="X1375" s="668" t="s">
        <v>22</v>
      </c>
      <c r="Y1375" s="668" t="s">
        <v>22</v>
      </c>
      <c r="Z1375" s="668" t="s">
        <v>22</v>
      </c>
      <c r="AB1375" s="662" t="str">
        <f t="shared" si="234"/>
        <v>昭49.11.1</v>
      </c>
      <c r="AC1375" s="662" t="str">
        <f t="shared" si="235"/>
        <v>-</v>
      </c>
      <c r="AD1375" s="662" t="str">
        <f t="shared" si="238"/>
        <v>#</v>
      </c>
      <c r="AE1375" s="662" t="str">
        <f t="shared" si="236"/>
        <v/>
      </c>
      <c r="AF1375" s="662" t="str">
        <f t="shared" si="239"/>
        <v/>
      </c>
      <c r="AG1375" s="662" t="str">
        <f t="shared" si="240"/>
        <v/>
      </c>
      <c r="AH1375" s="662">
        <f t="shared" si="237"/>
        <v>0</v>
      </c>
      <c r="AI1375" s="662" t="str">
        <f t="shared" si="241"/>
        <v>73</v>
      </c>
      <c r="AJ1375" s="662" t="str">
        <f t="shared" si="242"/>
        <v>73_上林</v>
      </c>
      <c r="AK1375" s="693" t="str">
        <f>IFERROR(VLOOKUP(AJ1375,観測点コードリスト!$L$2:$N$1665,3,FALSE),"")</f>
        <v>0737</v>
      </c>
    </row>
    <row r="1376" spans="1:37" ht="18.75" hidden="1" customHeight="1">
      <c r="A1376" s="662" t="s">
        <v>3684</v>
      </c>
      <c r="B1376" s="662">
        <v>73247</v>
      </c>
      <c r="C1376" s="662" t="s">
        <v>72</v>
      </c>
      <c r="D1376" s="662" t="s">
        <v>3720</v>
      </c>
      <c r="E1376" s="662" t="s">
        <v>3721</v>
      </c>
      <c r="F1376" s="662" t="s">
        <v>3722</v>
      </c>
      <c r="G1376" s="662">
        <v>33</v>
      </c>
      <c r="H1376" s="662">
        <v>47.7</v>
      </c>
      <c r="I1376" s="662">
        <v>133</v>
      </c>
      <c r="J1376" s="662">
        <v>7.9</v>
      </c>
      <c r="K1376" s="662">
        <v>1280</v>
      </c>
      <c r="L1376" s="662" t="s">
        <v>22</v>
      </c>
      <c r="M1376" s="662" t="s">
        <v>22</v>
      </c>
      <c r="N1376" s="662" t="s">
        <v>3723</v>
      </c>
      <c r="O1376" s="662" t="s">
        <v>22</v>
      </c>
      <c r="P1376" s="662" t="s">
        <v>22</v>
      </c>
      <c r="Q1376" s="667">
        <f t="shared" si="243"/>
        <v>33.795000000000002</v>
      </c>
      <c r="R1376" s="667">
        <f t="shared" si="244"/>
        <v>133.13166699999999</v>
      </c>
      <c r="T1376" s="668" t="s">
        <v>4605</v>
      </c>
      <c r="U1376" s="668" t="s">
        <v>22</v>
      </c>
      <c r="V1376" s="668" t="s">
        <v>22</v>
      </c>
      <c r="W1376" s="668" t="s">
        <v>22</v>
      </c>
      <c r="X1376" s="668" t="s">
        <v>22</v>
      </c>
      <c r="Y1376" s="668" t="s">
        <v>22</v>
      </c>
      <c r="Z1376" s="668" t="s">
        <v>22</v>
      </c>
      <c r="AB1376" s="662" t="str">
        <f t="shared" si="234"/>
        <v>昭55.5.16</v>
      </c>
      <c r="AC1376" s="662" t="str">
        <f t="shared" si="235"/>
        <v>昭55.5.16</v>
      </c>
      <c r="AD1376" s="662" t="str">
        <f t="shared" si="238"/>
        <v>昭</v>
      </c>
      <c r="AE1376" s="662" t="str">
        <f t="shared" si="236"/>
        <v>昭55.5.16</v>
      </c>
      <c r="AF1376" s="662" t="str">
        <f t="shared" si="239"/>
        <v>昭55.5.16</v>
      </c>
      <c r="AG1376" s="662" t="str">
        <f t="shared" si="240"/>
        <v/>
      </c>
      <c r="AH1376" s="662">
        <f t="shared" si="237"/>
        <v>8</v>
      </c>
      <c r="AI1376" s="662" t="str">
        <f t="shared" si="241"/>
        <v>73</v>
      </c>
      <c r="AJ1376" s="662" t="str">
        <f t="shared" si="242"/>
        <v>73_成就社</v>
      </c>
      <c r="AK1376" s="693" t="str">
        <f>IFERROR(VLOOKUP(AJ1376,観測点コードリスト!$L$2:$N$1665,3,FALSE),"")</f>
        <v>0738</v>
      </c>
    </row>
    <row r="1377" spans="1:37" ht="18.75" customHeight="1">
      <c r="A1377" s="662" t="s">
        <v>3684</v>
      </c>
      <c r="B1377" s="662">
        <v>73256</v>
      </c>
      <c r="C1377" s="662" t="s">
        <v>17</v>
      </c>
      <c r="D1377" s="662" t="s">
        <v>2952</v>
      </c>
      <c r="E1377" s="662" t="s">
        <v>2953</v>
      </c>
      <c r="F1377" s="662" t="s">
        <v>3724</v>
      </c>
      <c r="G1377" s="662">
        <v>33</v>
      </c>
      <c r="H1377" s="662">
        <v>37</v>
      </c>
      <c r="I1377" s="662">
        <v>132</v>
      </c>
      <c r="J1377" s="662">
        <v>28.8</v>
      </c>
      <c r="K1377" s="662">
        <v>4</v>
      </c>
      <c r="L1377" s="662">
        <v>10</v>
      </c>
      <c r="M1377" s="662">
        <v>1.5</v>
      </c>
      <c r="N1377" s="662" t="s">
        <v>1616</v>
      </c>
      <c r="O1377" s="662" t="s">
        <v>22</v>
      </c>
      <c r="P1377" s="662" t="s">
        <v>40</v>
      </c>
      <c r="Q1377" s="667">
        <f t="shared" si="243"/>
        <v>33.616667</v>
      </c>
      <c r="R1377" s="667">
        <f t="shared" si="244"/>
        <v>132.47999999999999</v>
      </c>
      <c r="T1377" s="668" t="s">
        <v>4605</v>
      </c>
      <c r="U1377" s="668" t="s">
        <v>4605</v>
      </c>
      <c r="V1377" s="668" t="s">
        <v>4605</v>
      </c>
      <c r="W1377" s="668" t="s">
        <v>22</v>
      </c>
      <c r="X1377" s="668" t="s">
        <v>22</v>
      </c>
      <c r="Y1377" s="668" t="s">
        <v>22</v>
      </c>
      <c r="Z1377" s="668" t="s">
        <v>22</v>
      </c>
      <c r="AB1377" s="662" t="str">
        <f t="shared" si="234"/>
        <v>昭49.11.1</v>
      </c>
      <c r="AC1377" s="662" t="str">
        <f t="shared" si="235"/>
        <v>昭53.1.31</v>
      </c>
      <c r="AD1377" s="662" t="str">
        <f t="shared" si="238"/>
        <v>#</v>
      </c>
      <c r="AE1377" s="662" t="str">
        <f t="shared" si="236"/>
        <v>昭53.1.31</v>
      </c>
      <c r="AF1377" s="662" t="str">
        <f t="shared" si="239"/>
        <v>昭53.1.31</v>
      </c>
      <c r="AG1377" s="662" t="str">
        <f t="shared" si="240"/>
        <v/>
      </c>
      <c r="AH1377" s="662">
        <f t="shared" si="237"/>
        <v>8</v>
      </c>
      <c r="AI1377" s="662" t="str">
        <f t="shared" si="241"/>
        <v>73</v>
      </c>
      <c r="AJ1377" s="662" t="str">
        <f t="shared" si="242"/>
        <v>73_長浜</v>
      </c>
      <c r="AK1377" s="693" t="str">
        <f>IFERROR(VLOOKUP(AJ1377,観測点コードリスト!$L$2:$N$1665,3,FALSE),"")</f>
        <v>0739</v>
      </c>
    </row>
    <row r="1378" spans="1:37" ht="18.75" hidden="1" customHeight="1">
      <c r="A1378" s="662" t="s">
        <v>3684</v>
      </c>
      <c r="B1378" s="662">
        <v>73271</v>
      </c>
      <c r="C1378" s="662" t="s">
        <v>72</v>
      </c>
      <c r="D1378" s="662" t="s">
        <v>3725</v>
      </c>
      <c r="E1378" s="662" t="s">
        <v>3726</v>
      </c>
      <c r="F1378" s="662" t="s">
        <v>3727</v>
      </c>
      <c r="G1378" s="662">
        <v>33</v>
      </c>
      <c r="H1378" s="662">
        <v>38.299999999999997</v>
      </c>
      <c r="I1378" s="662">
        <v>132</v>
      </c>
      <c r="J1378" s="662">
        <v>42.5</v>
      </c>
      <c r="K1378" s="662">
        <v>163</v>
      </c>
      <c r="L1378" s="662" t="s">
        <v>22</v>
      </c>
      <c r="M1378" s="662" t="s">
        <v>22</v>
      </c>
      <c r="N1378" s="662" t="s">
        <v>266</v>
      </c>
      <c r="O1378" s="662" t="s">
        <v>22</v>
      </c>
      <c r="P1378" s="662" t="s">
        <v>22</v>
      </c>
      <c r="Q1378" s="667">
        <f t="shared" si="243"/>
        <v>33.638333000000003</v>
      </c>
      <c r="R1378" s="667">
        <f t="shared" si="244"/>
        <v>132.70833300000001</v>
      </c>
      <c r="T1378" s="668" t="s">
        <v>4605</v>
      </c>
      <c r="U1378" s="668" t="s">
        <v>22</v>
      </c>
      <c r="V1378" s="668" t="s">
        <v>22</v>
      </c>
      <c r="W1378" s="668" t="s">
        <v>22</v>
      </c>
      <c r="X1378" s="668" t="s">
        <v>22</v>
      </c>
      <c r="Y1378" s="668" t="s">
        <v>22</v>
      </c>
      <c r="Z1378" s="668" t="s">
        <v>22</v>
      </c>
      <c r="AB1378" s="662" t="str">
        <f t="shared" si="234"/>
        <v>昭49.11.1</v>
      </c>
      <c r="AC1378" s="662" t="str">
        <f t="shared" si="235"/>
        <v>-</v>
      </c>
      <c r="AD1378" s="662" t="str">
        <f t="shared" si="238"/>
        <v>#</v>
      </c>
      <c r="AE1378" s="662" t="str">
        <f t="shared" si="236"/>
        <v/>
      </c>
      <c r="AF1378" s="662" t="str">
        <f t="shared" si="239"/>
        <v/>
      </c>
      <c r="AG1378" s="662" t="str">
        <f t="shared" si="240"/>
        <v/>
      </c>
      <c r="AH1378" s="662">
        <f t="shared" si="237"/>
        <v>0</v>
      </c>
      <c r="AI1378" s="662" t="str">
        <f t="shared" si="241"/>
        <v>73</v>
      </c>
      <c r="AJ1378" s="662" t="str">
        <f t="shared" si="242"/>
        <v>73_中山</v>
      </c>
      <c r="AK1378" s="693" t="str">
        <f>IFERROR(VLOOKUP(AJ1378,観測点コードリスト!$L$2:$N$1665,3,FALSE),"")</f>
        <v>0740</v>
      </c>
    </row>
    <row r="1379" spans="1:37" ht="18.75" customHeight="1">
      <c r="A1379" s="662" t="s">
        <v>3684</v>
      </c>
      <c r="B1379" s="662">
        <v>73276</v>
      </c>
      <c r="C1379" s="662" t="s">
        <v>17</v>
      </c>
      <c r="D1379" s="662" t="s">
        <v>3728</v>
      </c>
      <c r="E1379" s="662" t="s">
        <v>2317</v>
      </c>
      <c r="F1379" s="662" t="s">
        <v>3729</v>
      </c>
      <c r="G1379" s="662">
        <v>33</v>
      </c>
      <c r="H1379" s="662">
        <v>39.799999999999997</v>
      </c>
      <c r="I1379" s="662">
        <v>132</v>
      </c>
      <c r="J1379" s="662">
        <v>53.7</v>
      </c>
      <c r="K1379" s="662">
        <v>511</v>
      </c>
      <c r="L1379" s="662">
        <v>10</v>
      </c>
      <c r="M1379" s="662">
        <v>1.5</v>
      </c>
      <c r="N1379" s="662" t="s">
        <v>2045</v>
      </c>
      <c r="O1379" s="662" t="s">
        <v>22</v>
      </c>
      <c r="P1379" s="662" t="s">
        <v>40</v>
      </c>
      <c r="Q1379" s="667">
        <f t="shared" si="243"/>
        <v>33.663333000000002</v>
      </c>
      <c r="R1379" s="667">
        <f t="shared" si="244"/>
        <v>132.89500000000001</v>
      </c>
      <c r="T1379" s="668" t="s">
        <v>4605</v>
      </c>
      <c r="U1379" s="668" t="s">
        <v>4605</v>
      </c>
      <c r="V1379" s="668" t="s">
        <v>4605</v>
      </c>
      <c r="W1379" s="668" t="s">
        <v>22</v>
      </c>
      <c r="X1379" s="668" t="s">
        <v>22</v>
      </c>
      <c r="Y1379" s="668" t="s">
        <v>22</v>
      </c>
      <c r="Z1379" s="668" t="s">
        <v>22</v>
      </c>
      <c r="AB1379" s="662" t="str">
        <f t="shared" si="234"/>
        <v>昭49.11.1</v>
      </c>
      <c r="AC1379" s="662" t="str">
        <f t="shared" si="235"/>
        <v>昭53.1.20</v>
      </c>
      <c r="AD1379" s="662" t="str">
        <f t="shared" si="238"/>
        <v>#</v>
      </c>
      <c r="AE1379" s="662" t="str">
        <f t="shared" si="236"/>
        <v>昭53.1.20</v>
      </c>
      <c r="AF1379" s="662" t="str">
        <f t="shared" si="239"/>
        <v>昭53.1.20</v>
      </c>
      <c r="AG1379" s="662" t="str">
        <f t="shared" si="240"/>
        <v/>
      </c>
      <c r="AH1379" s="662">
        <f t="shared" si="237"/>
        <v>8</v>
      </c>
      <c r="AI1379" s="662" t="str">
        <f t="shared" si="241"/>
        <v>73</v>
      </c>
      <c r="AJ1379" s="662" t="str">
        <f t="shared" si="242"/>
        <v>73_久万</v>
      </c>
      <c r="AK1379" s="693" t="str">
        <f>IFERROR(VLOOKUP(AJ1379,観測点コードリスト!$L$2:$N$1665,3,FALSE),"")</f>
        <v>0741</v>
      </c>
    </row>
    <row r="1380" spans="1:37" ht="18.75" customHeight="1">
      <c r="A1380" s="662" t="s">
        <v>3684</v>
      </c>
      <c r="B1380" s="662">
        <v>73306</v>
      </c>
      <c r="C1380" s="662" t="s">
        <v>17</v>
      </c>
      <c r="D1380" s="662" t="s">
        <v>3730</v>
      </c>
      <c r="E1380" s="662" t="s">
        <v>3731</v>
      </c>
      <c r="F1380" s="662" t="s">
        <v>3732</v>
      </c>
      <c r="G1380" s="662">
        <v>33</v>
      </c>
      <c r="H1380" s="662">
        <v>30.5</v>
      </c>
      <c r="I1380" s="662">
        <v>132</v>
      </c>
      <c r="J1380" s="662">
        <v>32.1</v>
      </c>
      <c r="K1380" s="662">
        <v>20</v>
      </c>
      <c r="L1380" s="662">
        <v>10</v>
      </c>
      <c r="M1380" s="662">
        <v>1.5</v>
      </c>
      <c r="N1380" s="662" t="s">
        <v>3733</v>
      </c>
      <c r="O1380" s="662" t="s">
        <v>22</v>
      </c>
      <c r="P1380" s="662" t="s">
        <v>40</v>
      </c>
      <c r="Q1380" s="667">
        <f t="shared" si="243"/>
        <v>33.508333</v>
      </c>
      <c r="R1380" s="667">
        <f t="shared" si="244"/>
        <v>132.535</v>
      </c>
      <c r="T1380" s="668" t="s">
        <v>4605</v>
      </c>
      <c r="U1380" s="668" t="s">
        <v>4605</v>
      </c>
      <c r="V1380" s="668" t="s">
        <v>4605</v>
      </c>
      <c r="W1380" s="668" t="s">
        <v>22</v>
      </c>
      <c r="X1380" s="668" t="s">
        <v>22</v>
      </c>
      <c r="Y1380" s="668" t="s">
        <v>22</v>
      </c>
      <c r="Z1380" s="668" t="s">
        <v>22</v>
      </c>
      <c r="AB1380" s="662" t="str">
        <f t="shared" si="234"/>
        <v>昭50.5.1</v>
      </c>
      <c r="AC1380" s="662" t="str">
        <f t="shared" si="235"/>
        <v>昭53.1.31</v>
      </c>
      <c r="AD1380" s="662" t="str">
        <f t="shared" si="238"/>
        <v>(</v>
      </c>
      <c r="AE1380" s="662" t="str">
        <f t="shared" si="236"/>
        <v>(昭50.5.1)昭53.1.31</v>
      </c>
      <c r="AF1380" s="662" t="str">
        <f t="shared" si="239"/>
        <v>昭50.5.1)昭53.1.31</v>
      </c>
      <c r="AG1380" s="662">
        <f t="shared" si="240"/>
        <v>8</v>
      </c>
      <c r="AH1380" s="662">
        <f t="shared" si="237"/>
        <v>16</v>
      </c>
      <c r="AI1380" s="662" t="str">
        <f t="shared" si="241"/>
        <v>73</v>
      </c>
      <c r="AJ1380" s="662" t="str">
        <f t="shared" si="242"/>
        <v>73_大洲</v>
      </c>
      <c r="AK1380" s="693" t="str">
        <f>IFERROR(VLOOKUP(AJ1380,観測点コードリスト!$L$2:$N$1665,3,FALSE),"")</f>
        <v>0959</v>
      </c>
    </row>
    <row r="1381" spans="1:37" ht="18.75" hidden="1" customHeight="1">
      <c r="A1381" s="662" t="s">
        <v>3684</v>
      </c>
      <c r="B1381" s="662">
        <v>73321</v>
      </c>
      <c r="C1381" s="662" t="s">
        <v>72</v>
      </c>
      <c r="D1381" s="662" t="s">
        <v>3734</v>
      </c>
      <c r="E1381" s="662" t="s">
        <v>3735</v>
      </c>
      <c r="F1381" s="662" t="s">
        <v>3736</v>
      </c>
      <c r="G1381" s="662">
        <v>33</v>
      </c>
      <c r="H1381" s="662">
        <v>32.6</v>
      </c>
      <c r="I1381" s="662">
        <v>132</v>
      </c>
      <c r="J1381" s="662">
        <v>49.9</v>
      </c>
      <c r="K1381" s="662">
        <v>1000</v>
      </c>
      <c r="L1381" s="662" t="s">
        <v>22</v>
      </c>
      <c r="M1381" s="662" t="s">
        <v>22</v>
      </c>
      <c r="N1381" s="662" t="s">
        <v>266</v>
      </c>
      <c r="O1381" s="662" t="s">
        <v>22</v>
      </c>
      <c r="P1381" s="662" t="s">
        <v>22</v>
      </c>
      <c r="Q1381" s="667">
        <f t="shared" si="243"/>
        <v>33.543332999999997</v>
      </c>
      <c r="R1381" s="667">
        <f t="shared" si="244"/>
        <v>132.83166700000001</v>
      </c>
      <c r="T1381" s="668" t="s">
        <v>4605</v>
      </c>
      <c r="U1381" s="668" t="s">
        <v>22</v>
      </c>
      <c r="V1381" s="668" t="s">
        <v>22</v>
      </c>
      <c r="W1381" s="668" t="s">
        <v>22</v>
      </c>
      <c r="X1381" s="668" t="s">
        <v>22</v>
      </c>
      <c r="Y1381" s="668" t="s">
        <v>22</v>
      </c>
      <c r="Z1381" s="668" t="s">
        <v>22</v>
      </c>
      <c r="AB1381" s="662" t="str">
        <f t="shared" si="234"/>
        <v>昭49.11.1</v>
      </c>
      <c r="AC1381" s="662" t="str">
        <f t="shared" si="235"/>
        <v>-</v>
      </c>
      <c r="AD1381" s="662" t="str">
        <f t="shared" si="238"/>
        <v>#</v>
      </c>
      <c r="AE1381" s="662" t="str">
        <f t="shared" si="236"/>
        <v/>
      </c>
      <c r="AF1381" s="662" t="str">
        <f t="shared" si="239"/>
        <v/>
      </c>
      <c r="AG1381" s="662" t="str">
        <f t="shared" si="240"/>
        <v/>
      </c>
      <c r="AH1381" s="662">
        <f t="shared" si="237"/>
        <v>0</v>
      </c>
      <c r="AI1381" s="662" t="str">
        <f t="shared" si="241"/>
        <v>73</v>
      </c>
      <c r="AJ1381" s="662" t="str">
        <f t="shared" si="242"/>
        <v>73_獅子越峠</v>
      </c>
      <c r="AK1381" s="693" t="str">
        <f>IFERROR(VLOOKUP(AJ1381,観測点コードリスト!$L$2:$N$1665,3,FALSE),"")</f>
        <v>0742</v>
      </c>
    </row>
    <row r="1382" spans="1:37">
      <c r="A1382" s="662" t="s">
        <v>3684</v>
      </c>
      <c r="B1382" s="662">
        <v>73341</v>
      </c>
      <c r="C1382" s="662" t="s">
        <v>17</v>
      </c>
      <c r="D1382" s="662" t="s">
        <v>3737</v>
      </c>
      <c r="E1382" s="662" t="s">
        <v>3738</v>
      </c>
      <c r="F1382" s="662" t="s">
        <v>3739</v>
      </c>
      <c r="G1382" s="662">
        <v>33</v>
      </c>
      <c r="H1382" s="662">
        <v>26.8</v>
      </c>
      <c r="I1382" s="662">
        <v>132</v>
      </c>
      <c r="J1382" s="662">
        <v>15.4</v>
      </c>
      <c r="K1382" s="662">
        <v>143</v>
      </c>
      <c r="L1382" s="662">
        <v>6.6</v>
      </c>
      <c r="M1382" s="662">
        <v>1.5</v>
      </c>
      <c r="N1382" s="662" t="s">
        <v>3740</v>
      </c>
      <c r="O1382" s="662" t="s">
        <v>22</v>
      </c>
      <c r="P1382" s="662" t="s">
        <v>40</v>
      </c>
      <c r="Q1382" s="667">
        <f t="shared" si="243"/>
        <v>33.446666999999998</v>
      </c>
      <c r="R1382" s="667">
        <f t="shared" si="244"/>
        <v>132.25666699999999</v>
      </c>
      <c r="T1382" s="668" t="s">
        <v>4605</v>
      </c>
      <c r="U1382" s="668" t="s">
        <v>4605</v>
      </c>
      <c r="V1382" s="668" t="s">
        <v>4605</v>
      </c>
      <c r="W1382" s="668" t="s">
        <v>22</v>
      </c>
      <c r="X1382" s="668" t="s">
        <v>22</v>
      </c>
      <c r="Y1382" s="668" t="s">
        <v>22</v>
      </c>
      <c r="Z1382" s="668" t="s">
        <v>22</v>
      </c>
      <c r="AB1382" s="662" t="str">
        <f t="shared" si="234"/>
        <v>平9.8.8</v>
      </c>
      <c r="AC1382" s="662" t="str">
        <f t="shared" si="235"/>
        <v>平9.8.8</v>
      </c>
      <c r="AD1382" s="662" t="str">
        <f t="shared" si="238"/>
        <v>平</v>
      </c>
      <c r="AE1382" s="662" t="str">
        <f t="shared" si="236"/>
        <v>平9.8.8</v>
      </c>
      <c r="AF1382" s="662" t="str">
        <f t="shared" si="239"/>
        <v>平9.8.8</v>
      </c>
      <c r="AG1382" s="662" t="str">
        <f t="shared" si="240"/>
        <v/>
      </c>
      <c r="AH1382" s="662">
        <f t="shared" si="237"/>
        <v>6</v>
      </c>
      <c r="AI1382" s="662" t="str">
        <f t="shared" si="241"/>
        <v>73</v>
      </c>
      <c r="AJ1382" s="662" t="str">
        <f t="shared" si="242"/>
        <v>73_瀬戸</v>
      </c>
      <c r="AK1382" s="693" t="str">
        <f>IFERROR(VLOOKUP(AJ1382,観測点コードリスト!$L$2:$N$1665,3,FALSE),"")</f>
        <v>1456</v>
      </c>
    </row>
    <row r="1383" spans="1:37" hidden="1">
      <c r="A1383" s="662" t="s">
        <v>3684</v>
      </c>
      <c r="B1383" s="662">
        <v>73351</v>
      </c>
      <c r="C1383" s="662" t="s">
        <v>72</v>
      </c>
      <c r="D1383" s="662" t="s">
        <v>3741</v>
      </c>
      <c r="E1383" s="662" t="s">
        <v>3742</v>
      </c>
      <c r="F1383" s="662" t="s">
        <v>3743</v>
      </c>
      <c r="G1383" s="662">
        <v>33</v>
      </c>
      <c r="H1383" s="662">
        <v>26.9</v>
      </c>
      <c r="I1383" s="662">
        <v>132</v>
      </c>
      <c r="J1383" s="662">
        <v>26</v>
      </c>
      <c r="K1383" s="662">
        <v>8</v>
      </c>
      <c r="L1383" s="662" t="s">
        <v>22</v>
      </c>
      <c r="M1383" s="662" t="s">
        <v>22</v>
      </c>
      <c r="N1383" s="662" t="s">
        <v>266</v>
      </c>
      <c r="O1383" s="662" t="s">
        <v>22</v>
      </c>
      <c r="P1383" s="662" t="s">
        <v>22</v>
      </c>
      <c r="Q1383" s="667">
        <f t="shared" si="243"/>
        <v>33.448332999999998</v>
      </c>
      <c r="R1383" s="667">
        <f t="shared" si="244"/>
        <v>132.433333</v>
      </c>
      <c r="T1383" s="668" t="s">
        <v>4605</v>
      </c>
      <c r="U1383" s="668" t="s">
        <v>22</v>
      </c>
      <c r="V1383" s="668" t="s">
        <v>22</v>
      </c>
      <c r="W1383" s="668" t="s">
        <v>22</v>
      </c>
      <c r="X1383" s="668" t="s">
        <v>22</v>
      </c>
      <c r="Y1383" s="668" t="s">
        <v>22</v>
      </c>
      <c r="Z1383" s="668" t="s">
        <v>22</v>
      </c>
      <c r="AB1383" s="662" t="str">
        <f t="shared" si="234"/>
        <v>昭49.11.1</v>
      </c>
      <c r="AC1383" s="662" t="str">
        <f t="shared" si="235"/>
        <v>-</v>
      </c>
      <c r="AD1383" s="662" t="str">
        <f t="shared" si="238"/>
        <v>#</v>
      </c>
      <c r="AE1383" s="662" t="str">
        <f t="shared" si="236"/>
        <v/>
      </c>
      <c r="AF1383" s="662" t="str">
        <f t="shared" si="239"/>
        <v/>
      </c>
      <c r="AG1383" s="662" t="str">
        <f t="shared" si="240"/>
        <v/>
      </c>
      <c r="AH1383" s="662">
        <f t="shared" si="237"/>
        <v>0</v>
      </c>
      <c r="AI1383" s="662" t="str">
        <f t="shared" si="241"/>
        <v>73</v>
      </c>
      <c r="AJ1383" s="662" t="str">
        <f t="shared" si="242"/>
        <v>73_八幡浜</v>
      </c>
      <c r="AK1383" s="693" t="str">
        <f>IFERROR(VLOOKUP(AJ1383,観測点コードリスト!$L$2:$N$1665,3,FALSE),"")</f>
        <v>0743</v>
      </c>
    </row>
    <row r="1384" spans="1:37" ht="18.75" customHeight="1">
      <c r="A1384" s="662" t="s">
        <v>3684</v>
      </c>
      <c r="B1384" s="662">
        <v>73406</v>
      </c>
      <c r="C1384" s="662" t="s">
        <v>17</v>
      </c>
      <c r="D1384" s="662" t="s">
        <v>3744</v>
      </c>
      <c r="E1384" s="662" t="s">
        <v>3745</v>
      </c>
      <c r="F1384" s="662" t="s">
        <v>3746</v>
      </c>
      <c r="G1384" s="662">
        <v>33</v>
      </c>
      <c r="H1384" s="662">
        <v>22</v>
      </c>
      <c r="I1384" s="662">
        <v>132</v>
      </c>
      <c r="J1384" s="662">
        <v>30.2</v>
      </c>
      <c r="K1384" s="662">
        <v>200</v>
      </c>
      <c r="L1384" s="662">
        <v>10</v>
      </c>
      <c r="M1384" s="662">
        <v>1.5</v>
      </c>
      <c r="N1384" s="662" t="s">
        <v>3747</v>
      </c>
      <c r="O1384" s="662" t="s">
        <v>22</v>
      </c>
      <c r="P1384" s="662" t="s">
        <v>40</v>
      </c>
      <c r="Q1384" s="667">
        <f t="shared" si="243"/>
        <v>33.366667</v>
      </c>
      <c r="R1384" s="667">
        <f t="shared" si="244"/>
        <v>132.503333</v>
      </c>
      <c r="T1384" s="668" t="s">
        <v>4605</v>
      </c>
      <c r="U1384" s="668" t="s">
        <v>4605</v>
      </c>
      <c r="V1384" s="668" t="s">
        <v>4605</v>
      </c>
      <c r="W1384" s="668" t="s">
        <v>22</v>
      </c>
      <c r="X1384" s="668" t="s">
        <v>22</v>
      </c>
      <c r="Y1384" s="668" t="s">
        <v>22</v>
      </c>
      <c r="Z1384" s="668" t="s">
        <v>22</v>
      </c>
      <c r="AB1384" s="662" t="str">
        <f t="shared" si="234"/>
        <v>昭50.5.1</v>
      </c>
      <c r="AC1384" s="662" t="str">
        <f t="shared" si="235"/>
        <v>昭53.1.23</v>
      </c>
      <c r="AD1384" s="662" t="str">
        <f t="shared" si="238"/>
        <v>(</v>
      </c>
      <c r="AE1384" s="662" t="str">
        <f t="shared" si="236"/>
        <v>(昭50.5.1)昭53.1.23</v>
      </c>
      <c r="AF1384" s="662" t="str">
        <f t="shared" si="239"/>
        <v>昭50.5.1)昭53.1.23</v>
      </c>
      <c r="AG1384" s="662">
        <f t="shared" si="240"/>
        <v>8</v>
      </c>
      <c r="AH1384" s="662">
        <f t="shared" si="237"/>
        <v>16</v>
      </c>
      <c r="AI1384" s="662" t="str">
        <f t="shared" si="241"/>
        <v>73</v>
      </c>
      <c r="AJ1384" s="662" t="str">
        <f t="shared" si="242"/>
        <v>73_宇和</v>
      </c>
      <c r="AK1384" s="693" t="str">
        <f>IFERROR(VLOOKUP(AJ1384,観測点コードリスト!$L$2:$N$1665,3,FALSE),"")</f>
        <v>0961</v>
      </c>
    </row>
    <row r="1385" spans="1:37" ht="18.75" customHeight="1">
      <c r="A1385" s="662" t="s">
        <v>3684</v>
      </c>
      <c r="B1385" s="662">
        <v>73442</v>
      </c>
      <c r="C1385" s="662" t="s">
        <v>23</v>
      </c>
      <c r="D1385" s="662" t="s">
        <v>3748</v>
      </c>
      <c r="E1385" s="662" t="s">
        <v>3749</v>
      </c>
      <c r="F1385" s="662" t="s">
        <v>3750</v>
      </c>
      <c r="G1385" s="662">
        <v>33</v>
      </c>
      <c r="H1385" s="662">
        <v>13.6</v>
      </c>
      <c r="I1385" s="662">
        <v>132</v>
      </c>
      <c r="J1385" s="662">
        <v>33.1</v>
      </c>
      <c r="K1385" s="662">
        <v>2</v>
      </c>
      <c r="L1385" s="662">
        <v>33.200000000000003</v>
      </c>
      <c r="M1385" s="662" t="s">
        <v>22</v>
      </c>
      <c r="N1385" s="662" t="s">
        <v>3751</v>
      </c>
      <c r="O1385" s="662" t="s">
        <v>22</v>
      </c>
      <c r="P1385" s="662" t="s">
        <v>22</v>
      </c>
      <c r="Q1385" s="667">
        <f t="shared" si="243"/>
        <v>33.226666999999999</v>
      </c>
      <c r="R1385" s="667">
        <f t="shared" si="244"/>
        <v>132.55166700000001</v>
      </c>
      <c r="T1385" s="668" t="s">
        <v>4605</v>
      </c>
      <c r="U1385" s="668" t="s">
        <v>4605</v>
      </c>
      <c r="V1385" s="668" t="s">
        <v>4605</v>
      </c>
      <c r="W1385" s="668" t="s">
        <v>22</v>
      </c>
      <c r="X1385" s="668" t="s">
        <v>22</v>
      </c>
      <c r="Y1385" s="668" t="s">
        <v>4605</v>
      </c>
      <c r="Z1385" s="668" t="s">
        <v>22</v>
      </c>
      <c r="AB1385" s="662" t="str">
        <f t="shared" si="234"/>
        <v>平5.2.1</v>
      </c>
      <c r="AC1385" s="662" t="str">
        <f t="shared" si="235"/>
        <v>平5.2.1</v>
      </c>
      <c r="AD1385" s="662" t="str">
        <f t="shared" si="238"/>
        <v>平</v>
      </c>
      <c r="AE1385" s="662" t="str">
        <f t="shared" si="236"/>
        <v>平5.2.1</v>
      </c>
      <c r="AF1385" s="662" t="str">
        <f t="shared" si="239"/>
        <v>平5.2.1</v>
      </c>
      <c r="AG1385" s="662" t="str">
        <f t="shared" si="240"/>
        <v/>
      </c>
      <c r="AH1385" s="662">
        <f t="shared" si="237"/>
        <v>6</v>
      </c>
      <c r="AI1385" s="662" t="str">
        <f t="shared" si="241"/>
        <v>73</v>
      </c>
      <c r="AJ1385" s="662" t="str">
        <f t="shared" si="242"/>
        <v>73_宇和島</v>
      </c>
      <c r="AK1385" s="693" t="str">
        <f>IFERROR(VLOOKUP(AJ1385,観測点コードリスト!$L$2:$N$1665,3,FALSE),"")</f>
        <v>47892</v>
      </c>
    </row>
    <row r="1386" spans="1:37">
      <c r="A1386" s="662" t="s">
        <v>3684</v>
      </c>
      <c r="B1386" s="662">
        <v>73446</v>
      </c>
      <c r="C1386" s="662" t="s">
        <v>17</v>
      </c>
      <c r="D1386" s="662" t="s">
        <v>3752</v>
      </c>
      <c r="E1386" s="662" t="s">
        <v>3753</v>
      </c>
      <c r="F1386" s="662" t="s">
        <v>3754</v>
      </c>
      <c r="G1386" s="662">
        <v>33</v>
      </c>
      <c r="H1386" s="662">
        <v>15.2</v>
      </c>
      <c r="I1386" s="662">
        <v>132</v>
      </c>
      <c r="J1386" s="662">
        <v>40.5</v>
      </c>
      <c r="K1386" s="662">
        <v>129</v>
      </c>
      <c r="L1386" s="662">
        <v>8.1</v>
      </c>
      <c r="M1386" s="662">
        <v>1.5</v>
      </c>
      <c r="N1386" s="662" t="s">
        <v>2629</v>
      </c>
      <c r="O1386" s="662" t="s">
        <v>22</v>
      </c>
      <c r="P1386" s="662" t="s">
        <v>40</v>
      </c>
      <c r="Q1386" s="667">
        <f t="shared" si="243"/>
        <v>33.253332999999998</v>
      </c>
      <c r="R1386" s="667">
        <f t="shared" si="244"/>
        <v>132.67500000000001</v>
      </c>
      <c r="T1386" s="668" t="s">
        <v>4605</v>
      </c>
      <c r="U1386" s="668" t="s">
        <v>4605</v>
      </c>
      <c r="V1386" s="668" t="s">
        <v>4605</v>
      </c>
      <c r="W1386" s="668" t="s">
        <v>22</v>
      </c>
      <c r="X1386" s="668" t="s">
        <v>22</v>
      </c>
      <c r="Y1386" s="668" t="s">
        <v>22</v>
      </c>
      <c r="Z1386" s="668" t="s">
        <v>22</v>
      </c>
      <c r="AB1386" s="662" t="str">
        <f t="shared" si="234"/>
        <v>昭54.1.17</v>
      </c>
      <c r="AC1386" s="662" t="str">
        <f t="shared" si="235"/>
        <v>昭54.1.17</v>
      </c>
      <c r="AD1386" s="662" t="str">
        <f t="shared" si="238"/>
        <v>昭</v>
      </c>
      <c r="AE1386" s="662" t="str">
        <f t="shared" si="236"/>
        <v>昭54.1.17</v>
      </c>
      <c r="AF1386" s="662" t="str">
        <f t="shared" si="239"/>
        <v>昭54.1.17</v>
      </c>
      <c r="AG1386" s="662" t="str">
        <f t="shared" si="240"/>
        <v/>
      </c>
      <c r="AH1386" s="662">
        <f t="shared" si="237"/>
        <v>8</v>
      </c>
      <c r="AI1386" s="662" t="str">
        <f t="shared" si="241"/>
        <v>73</v>
      </c>
      <c r="AJ1386" s="662" t="str">
        <f t="shared" si="242"/>
        <v>73_近永</v>
      </c>
      <c r="AK1386" s="693" t="str">
        <f>IFERROR(VLOOKUP(AJ1386,観測点コードリスト!$L$2:$N$1665,3,FALSE),"")</f>
        <v>1350</v>
      </c>
    </row>
    <row r="1387" spans="1:37" ht="18.75" customHeight="1">
      <c r="A1387" s="662" t="s">
        <v>3684</v>
      </c>
      <c r="B1387" s="662">
        <v>73516</v>
      </c>
      <c r="C1387" s="662" t="s">
        <v>17</v>
      </c>
      <c r="D1387" s="662" t="s">
        <v>3755</v>
      </c>
      <c r="E1387" s="662" t="s">
        <v>3756</v>
      </c>
      <c r="F1387" s="662" t="s">
        <v>3757</v>
      </c>
      <c r="G1387" s="662">
        <v>32</v>
      </c>
      <c r="H1387" s="662">
        <v>57.8</v>
      </c>
      <c r="I1387" s="662">
        <v>132</v>
      </c>
      <c r="J1387" s="662">
        <v>34.200000000000003</v>
      </c>
      <c r="K1387" s="662">
        <v>12</v>
      </c>
      <c r="L1387" s="662">
        <v>10.1</v>
      </c>
      <c r="M1387" s="662">
        <v>1.5</v>
      </c>
      <c r="N1387" s="662" t="s">
        <v>3758</v>
      </c>
      <c r="O1387" s="662" t="s">
        <v>22</v>
      </c>
      <c r="P1387" s="662" t="s">
        <v>40</v>
      </c>
      <c r="Q1387" s="667">
        <f t="shared" si="243"/>
        <v>32.963332999999999</v>
      </c>
      <c r="R1387" s="667">
        <f t="shared" si="244"/>
        <v>132.57</v>
      </c>
      <c r="T1387" s="668" t="s">
        <v>4605</v>
      </c>
      <c r="U1387" s="668" t="s">
        <v>4605</v>
      </c>
      <c r="V1387" s="668" t="s">
        <v>4605</v>
      </c>
      <c r="W1387" s="668" t="s">
        <v>22</v>
      </c>
      <c r="X1387" s="668" t="s">
        <v>22</v>
      </c>
      <c r="Y1387" s="668" t="s">
        <v>22</v>
      </c>
      <c r="Z1387" s="668" t="s">
        <v>22</v>
      </c>
      <c r="AB1387" s="662" t="str">
        <f t="shared" si="234"/>
        <v>昭49.11.1</v>
      </c>
      <c r="AC1387" s="662" t="str">
        <f t="shared" si="235"/>
        <v>昭53.1.23</v>
      </c>
      <c r="AD1387" s="662" t="str">
        <f t="shared" si="238"/>
        <v>#</v>
      </c>
      <c r="AE1387" s="662" t="str">
        <f t="shared" si="236"/>
        <v>昭53.1.23</v>
      </c>
      <c r="AF1387" s="662" t="str">
        <f t="shared" si="239"/>
        <v>昭53.1.23</v>
      </c>
      <c r="AG1387" s="662" t="str">
        <f t="shared" si="240"/>
        <v/>
      </c>
      <c r="AH1387" s="662">
        <f t="shared" si="237"/>
        <v>8</v>
      </c>
      <c r="AI1387" s="662" t="str">
        <f t="shared" si="241"/>
        <v>73</v>
      </c>
      <c r="AJ1387" s="662" t="str">
        <f t="shared" si="242"/>
        <v>73_御荘</v>
      </c>
      <c r="AK1387" s="693" t="str">
        <f>IFERROR(VLOOKUP(AJ1387,観測点コードリスト!$L$2:$N$1665,3,FALSE),"")</f>
        <v>0745</v>
      </c>
    </row>
    <row r="1388" spans="1:37" ht="18.75" hidden="1" customHeight="1">
      <c r="A1388" s="662" t="s">
        <v>3684</v>
      </c>
      <c r="B1388" s="662">
        <v>73900</v>
      </c>
      <c r="C1388" s="662" t="s">
        <v>23</v>
      </c>
      <c r="D1388" s="662" t="s">
        <v>3710</v>
      </c>
      <c r="E1388" s="662" t="s">
        <v>3711</v>
      </c>
      <c r="F1388" s="662" t="s">
        <v>3712</v>
      </c>
      <c r="G1388" s="662">
        <v>33</v>
      </c>
      <c r="H1388" s="662">
        <v>50.6</v>
      </c>
      <c r="I1388" s="662">
        <v>132</v>
      </c>
      <c r="J1388" s="662">
        <v>46.6</v>
      </c>
      <c r="K1388" s="662">
        <v>32</v>
      </c>
      <c r="L1388" s="662" t="s">
        <v>22</v>
      </c>
      <c r="M1388" s="662" t="s">
        <v>22</v>
      </c>
      <c r="N1388" s="662" t="s">
        <v>4738</v>
      </c>
      <c r="O1388" s="662" t="s">
        <v>4740</v>
      </c>
      <c r="P1388" s="662" t="s">
        <v>22</v>
      </c>
      <c r="Q1388" s="667">
        <f t="shared" si="243"/>
        <v>33.843333000000001</v>
      </c>
      <c r="R1388" s="667">
        <f t="shared" si="244"/>
        <v>132.776667</v>
      </c>
      <c r="T1388" s="668" t="s">
        <v>22</v>
      </c>
      <c r="U1388" s="668" t="s">
        <v>22</v>
      </c>
      <c r="V1388" s="668" t="s">
        <v>22</v>
      </c>
      <c r="W1388" s="668" t="s">
        <v>22</v>
      </c>
      <c r="X1388" s="668" t="s">
        <v>4605</v>
      </c>
      <c r="Y1388" s="668" t="s">
        <v>22</v>
      </c>
      <c r="Z1388" s="668" t="s">
        <v>22</v>
      </c>
      <c r="AB1388" s="662" t="str">
        <f t="shared" si="234"/>
        <v>-</v>
      </c>
      <c r="AC1388" s="662" t="str">
        <f t="shared" si="235"/>
        <v>平24.2.1</v>
      </c>
      <c r="AD1388" s="662" t="str">
        <f t="shared" si="238"/>
        <v>平</v>
      </c>
      <c r="AE1388" s="662" t="str">
        <f t="shared" si="236"/>
        <v>平24.2.1</v>
      </c>
      <c r="AF1388" s="662" t="str">
        <f t="shared" si="239"/>
        <v>平24.2.1</v>
      </c>
      <c r="AG1388" s="662" t="str">
        <f t="shared" si="240"/>
        <v/>
      </c>
      <c r="AH1388" s="662">
        <f t="shared" si="237"/>
        <v>7</v>
      </c>
      <c r="AI1388" s="662" t="str">
        <f t="shared" si="241"/>
        <v>73</v>
      </c>
      <c r="AJ1388" s="662" t="str">
        <f t="shared" si="242"/>
        <v>73_松山</v>
      </c>
      <c r="AK1388" s="693" t="str">
        <f>IFERROR(VLOOKUP(AJ1388,観測点コードリスト!$L$2:$N$1665,3,FALSE),"")</f>
        <v>47887</v>
      </c>
    </row>
    <row r="1389" spans="1:37">
      <c r="A1389" s="662" t="s">
        <v>3759</v>
      </c>
      <c r="B1389" s="662">
        <v>74056</v>
      </c>
      <c r="C1389" s="662" t="s">
        <v>17</v>
      </c>
      <c r="D1389" s="662" t="s">
        <v>3760</v>
      </c>
      <c r="E1389" s="662" t="s">
        <v>3761</v>
      </c>
      <c r="F1389" s="662" t="s">
        <v>3762</v>
      </c>
      <c r="G1389" s="662">
        <v>33</v>
      </c>
      <c r="H1389" s="662">
        <v>45.9</v>
      </c>
      <c r="I1389" s="662">
        <v>133</v>
      </c>
      <c r="J1389" s="662">
        <v>20.3</v>
      </c>
      <c r="K1389" s="662">
        <v>605</v>
      </c>
      <c r="L1389" s="662">
        <v>10.4</v>
      </c>
      <c r="M1389" s="662">
        <v>1.5</v>
      </c>
      <c r="N1389" s="662" t="s">
        <v>3763</v>
      </c>
      <c r="O1389" s="662" t="s">
        <v>22</v>
      </c>
      <c r="P1389" s="662" t="s">
        <v>40</v>
      </c>
      <c r="Q1389" s="667">
        <f t="shared" si="243"/>
        <v>33.765000000000001</v>
      </c>
      <c r="R1389" s="667">
        <f t="shared" si="244"/>
        <v>133.33833300000001</v>
      </c>
      <c r="T1389" s="668" t="s">
        <v>4605</v>
      </c>
      <c r="U1389" s="668" t="s">
        <v>4605</v>
      </c>
      <c r="V1389" s="668" t="s">
        <v>4605</v>
      </c>
      <c r="W1389" s="668" t="s">
        <v>22</v>
      </c>
      <c r="X1389" s="668" t="s">
        <v>22</v>
      </c>
      <c r="Y1389" s="668" t="s">
        <v>22</v>
      </c>
      <c r="Z1389" s="668" t="s">
        <v>22</v>
      </c>
      <c r="AB1389" s="662" t="str">
        <f t="shared" si="234"/>
        <v>昭54.1.18</v>
      </c>
      <c r="AC1389" s="662" t="str">
        <f t="shared" si="235"/>
        <v>昭54.1.18</v>
      </c>
      <c r="AD1389" s="662" t="str">
        <f t="shared" si="238"/>
        <v>昭</v>
      </c>
      <c r="AE1389" s="662" t="str">
        <f t="shared" si="236"/>
        <v>昭54.1.18</v>
      </c>
      <c r="AF1389" s="662" t="str">
        <f t="shared" si="239"/>
        <v>昭54.1.18</v>
      </c>
      <c r="AG1389" s="662" t="str">
        <f t="shared" si="240"/>
        <v/>
      </c>
      <c r="AH1389" s="662">
        <f t="shared" si="237"/>
        <v>8</v>
      </c>
      <c r="AI1389" s="662" t="str">
        <f t="shared" si="241"/>
        <v>74</v>
      </c>
      <c r="AJ1389" s="662" t="str">
        <f t="shared" si="242"/>
        <v>74_本川</v>
      </c>
      <c r="AK1389" s="693" t="str">
        <f>IFERROR(VLOOKUP(AJ1389,観測点コードリスト!$L$2:$N$1665,3,FALSE),"")</f>
        <v>1351</v>
      </c>
    </row>
    <row r="1390" spans="1:37" ht="18.75" customHeight="1">
      <c r="A1390" s="662" t="s">
        <v>3759</v>
      </c>
      <c r="B1390" s="662">
        <v>74071</v>
      </c>
      <c r="C1390" s="662" t="s">
        <v>17</v>
      </c>
      <c r="D1390" s="662" t="s">
        <v>3764</v>
      </c>
      <c r="E1390" s="662" t="s">
        <v>3765</v>
      </c>
      <c r="F1390" s="662" t="s">
        <v>3766</v>
      </c>
      <c r="G1390" s="662">
        <v>33</v>
      </c>
      <c r="H1390" s="662">
        <v>45.2</v>
      </c>
      <c r="I1390" s="662">
        <v>133</v>
      </c>
      <c r="J1390" s="662">
        <v>34.5</v>
      </c>
      <c r="K1390" s="662">
        <v>252</v>
      </c>
      <c r="L1390" s="662">
        <v>9.4</v>
      </c>
      <c r="M1390" s="662">
        <v>1.5</v>
      </c>
      <c r="N1390" s="662" t="s">
        <v>3767</v>
      </c>
      <c r="O1390" s="662" t="s">
        <v>22</v>
      </c>
      <c r="P1390" s="662" t="s">
        <v>40</v>
      </c>
      <c r="Q1390" s="667">
        <f t="shared" si="243"/>
        <v>33.753332999999998</v>
      </c>
      <c r="R1390" s="667">
        <f t="shared" si="244"/>
        <v>133.57499999999999</v>
      </c>
      <c r="T1390" s="668" t="s">
        <v>4605</v>
      </c>
      <c r="U1390" s="668" t="s">
        <v>4605</v>
      </c>
      <c r="V1390" s="668" t="s">
        <v>4605</v>
      </c>
      <c r="W1390" s="668" t="s">
        <v>22</v>
      </c>
      <c r="X1390" s="668" t="s">
        <v>22</v>
      </c>
      <c r="Y1390" s="668" t="s">
        <v>22</v>
      </c>
      <c r="Z1390" s="668" t="s">
        <v>22</v>
      </c>
      <c r="AB1390" s="662" t="str">
        <f t="shared" si="234"/>
        <v>昭49.11.1</v>
      </c>
      <c r="AC1390" s="662" t="str">
        <f t="shared" si="235"/>
        <v>昭53.1.1</v>
      </c>
      <c r="AD1390" s="662" t="str">
        <f t="shared" si="238"/>
        <v>#</v>
      </c>
      <c r="AE1390" s="662" t="str">
        <f t="shared" si="236"/>
        <v>昭53.1.1</v>
      </c>
      <c r="AF1390" s="662" t="str">
        <f t="shared" si="239"/>
        <v>昭53.1.1</v>
      </c>
      <c r="AG1390" s="662" t="str">
        <f t="shared" si="240"/>
        <v/>
      </c>
      <c r="AH1390" s="662">
        <f t="shared" si="237"/>
        <v>7</v>
      </c>
      <c r="AI1390" s="662" t="str">
        <f t="shared" si="241"/>
        <v>74</v>
      </c>
      <c r="AJ1390" s="662" t="str">
        <f t="shared" si="242"/>
        <v>74_本山</v>
      </c>
      <c r="AK1390" s="693" t="str">
        <f>IFERROR(VLOOKUP(AJ1390,観測点コードリスト!$L$2:$N$1665,3,FALSE),"")</f>
        <v>0746</v>
      </c>
    </row>
    <row r="1391" spans="1:37" ht="18.75" hidden="1" customHeight="1">
      <c r="A1391" s="662" t="s">
        <v>3759</v>
      </c>
      <c r="B1391" s="662">
        <v>74101</v>
      </c>
      <c r="C1391" s="662" t="s">
        <v>72</v>
      </c>
      <c r="D1391" s="662" t="s">
        <v>3768</v>
      </c>
      <c r="E1391" s="662" t="s">
        <v>3769</v>
      </c>
      <c r="F1391" s="662" t="s">
        <v>3770</v>
      </c>
      <c r="G1391" s="662">
        <v>33</v>
      </c>
      <c r="H1391" s="662">
        <v>36.4</v>
      </c>
      <c r="I1391" s="662">
        <v>133</v>
      </c>
      <c r="J1391" s="662">
        <v>10.199999999999999</v>
      </c>
      <c r="K1391" s="662">
        <v>141</v>
      </c>
      <c r="L1391" s="662" t="s">
        <v>22</v>
      </c>
      <c r="M1391" s="662" t="s">
        <v>22</v>
      </c>
      <c r="N1391" s="662" t="s">
        <v>3771</v>
      </c>
      <c r="O1391" s="662" t="s">
        <v>22</v>
      </c>
      <c r="P1391" s="662" t="s">
        <v>22</v>
      </c>
      <c r="Q1391" s="667">
        <f t="shared" si="243"/>
        <v>33.606667000000002</v>
      </c>
      <c r="R1391" s="667">
        <f t="shared" si="244"/>
        <v>133.16999999999999</v>
      </c>
      <c r="T1391" s="668" t="s">
        <v>4605</v>
      </c>
      <c r="U1391" s="668" t="s">
        <v>22</v>
      </c>
      <c r="V1391" s="668" t="s">
        <v>22</v>
      </c>
      <c r="W1391" s="668" t="s">
        <v>22</v>
      </c>
      <c r="X1391" s="668" t="s">
        <v>22</v>
      </c>
      <c r="Y1391" s="668" t="s">
        <v>22</v>
      </c>
      <c r="Z1391" s="668" t="s">
        <v>22</v>
      </c>
      <c r="AB1391" s="662" t="str">
        <f t="shared" si="234"/>
        <v>昭52.7.28</v>
      </c>
      <c r="AC1391" s="662" t="str">
        <f t="shared" si="235"/>
        <v>昭52.7.28</v>
      </c>
      <c r="AD1391" s="662" t="str">
        <f t="shared" si="238"/>
        <v>昭</v>
      </c>
      <c r="AE1391" s="662" t="str">
        <f t="shared" si="236"/>
        <v>昭52.7.28</v>
      </c>
      <c r="AF1391" s="662" t="str">
        <f t="shared" si="239"/>
        <v>昭52.7.28</v>
      </c>
      <c r="AG1391" s="662" t="str">
        <f t="shared" si="240"/>
        <v/>
      </c>
      <c r="AH1391" s="662">
        <f t="shared" si="237"/>
        <v>8</v>
      </c>
      <c r="AI1391" s="662" t="str">
        <f t="shared" si="241"/>
        <v>74</v>
      </c>
      <c r="AJ1391" s="662" t="str">
        <f t="shared" si="242"/>
        <v>74_池川</v>
      </c>
      <c r="AK1391" s="693" t="str">
        <f>IFERROR(VLOOKUP(AJ1391,観測点コードリスト!$L$2:$N$1665,3,FALSE),"")</f>
        <v>1179</v>
      </c>
    </row>
    <row r="1392" spans="1:37" ht="18.75" hidden="1" customHeight="1">
      <c r="A1392" s="662" t="s">
        <v>3759</v>
      </c>
      <c r="B1392" s="662">
        <v>74126</v>
      </c>
      <c r="C1392" s="662" t="s">
        <v>72</v>
      </c>
      <c r="D1392" s="662" t="s">
        <v>3772</v>
      </c>
      <c r="E1392" s="662" t="s">
        <v>3773</v>
      </c>
      <c r="F1392" s="662" t="s">
        <v>3774</v>
      </c>
      <c r="G1392" s="662">
        <v>33</v>
      </c>
      <c r="H1392" s="662">
        <v>40.700000000000003</v>
      </c>
      <c r="I1392" s="662">
        <v>133</v>
      </c>
      <c r="J1392" s="662">
        <v>41.1</v>
      </c>
      <c r="K1392" s="662">
        <v>346</v>
      </c>
      <c r="L1392" s="662" t="s">
        <v>22</v>
      </c>
      <c r="M1392" s="662" t="s">
        <v>22</v>
      </c>
      <c r="N1392" s="662" t="s">
        <v>266</v>
      </c>
      <c r="O1392" s="662" t="s">
        <v>22</v>
      </c>
      <c r="P1392" s="662" t="s">
        <v>22</v>
      </c>
      <c r="Q1392" s="667">
        <f t="shared" si="243"/>
        <v>33.678333000000002</v>
      </c>
      <c r="R1392" s="667">
        <f t="shared" si="244"/>
        <v>133.685</v>
      </c>
      <c r="T1392" s="668" t="s">
        <v>4605</v>
      </c>
      <c r="U1392" s="668" t="s">
        <v>22</v>
      </c>
      <c r="V1392" s="668" t="s">
        <v>22</v>
      </c>
      <c r="W1392" s="668" t="s">
        <v>22</v>
      </c>
      <c r="X1392" s="668" t="s">
        <v>22</v>
      </c>
      <c r="Y1392" s="668" t="s">
        <v>22</v>
      </c>
      <c r="Z1392" s="668" t="s">
        <v>22</v>
      </c>
      <c r="AB1392" s="662" t="str">
        <f t="shared" si="234"/>
        <v>昭49.11.1</v>
      </c>
      <c r="AC1392" s="662" t="str">
        <f t="shared" si="235"/>
        <v>-</v>
      </c>
      <c r="AD1392" s="662" t="str">
        <f t="shared" si="238"/>
        <v>#</v>
      </c>
      <c r="AE1392" s="662" t="str">
        <f t="shared" si="236"/>
        <v/>
      </c>
      <c r="AF1392" s="662" t="str">
        <f t="shared" si="239"/>
        <v/>
      </c>
      <c r="AG1392" s="662" t="str">
        <f t="shared" si="240"/>
        <v/>
      </c>
      <c r="AH1392" s="662">
        <f t="shared" si="237"/>
        <v>0</v>
      </c>
      <c r="AI1392" s="662" t="str">
        <f t="shared" si="241"/>
        <v>74</v>
      </c>
      <c r="AJ1392" s="662" t="str">
        <f t="shared" si="242"/>
        <v>74_繁藤</v>
      </c>
      <c r="AK1392" s="693" t="str">
        <f>IFERROR(VLOOKUP(AJ1392,観測点コードリスト!$L$2:$N$1665,3,FALSE),"")</f>
        <v>0747</v>
      </c>
    </row>
    <row r="1393" spans="1:37" ht="18.75" customHeight="1">
      <c r="A1393" s="662" t="s">
        <v>3759</v>
      </c>
      <c r="B1393" s="662">
        <v>74136</v>
      </c>
      <c r="C1393" s="662" t="s">
        <v>17</v>
      </c>
      <c r="D1393" s="662" t="s">
        <v>3775</v>
      </c>
      <c r="E1393" s="662" t="s">
        <v>3776</v>
      </c>
      <c r="F1393" s="662" t="s">
        <v>3777</v>
      </c>
      <c r="G1393" s="662">
        <v>33</v>
      </c>
      <c r="H1393" s="662">
        <v>41.9</v>
      </c>
      <c r="I1393" s="662">
        <v>133</v>
      </c>
      <c r="J1393" s="662">
        <v>52.5</v>
      </c>
      <c r="K1393" s="662">
        <v>210</v>
      </c>
      <c r="L1393" s="662">
        <v>6.5</v>
      </c>
      <c r="M1393" s="662">
        <v>1.5</v>
      </c>
      <c r="N1393" s="662" t="s">
        <v>3215</v>
      </c>
      <c r="O1393" s="662" t="s">
        <v>22</v>
      </c>
      <c r="P1393" s="662" t="s">
        <v>40</v>
      </c>
      <c r="Q1393" s="667">
        <f t="shared" si="243"/>
        <v>33.698332999999998</v>
      </c>
      <c r="R1393" s="667">
        <f t="shared" si="244"/>
        <v>133.875</v>
      </c>
      <c r="T1393" s="668" t="s">
        <v>4605</v>
      </c>
      <c r="U1393" s="668" t="s">
        <v>4605</v>
      </c>
      <c r="V1393" s="668" t="s">
        <v>4605</v>
      </c>
      <c r="W1393" s="668" t="s">
        <v>22</v>
      </c>
      <c r="X1393" s="668" t="s">
        <v>22</v>
      </c>
      <c r="Y1393" s="668" t="s">
        <v>22</v>
      </c>
      <c r="Z1393" s="668" t="s">
        <v>22</v>
      </c>
      <c r="AB1393" s="662" t="str">
        <f t="shared" si="234"/>
        <v>昭52.12.20</v>
      </c>
      <c r="AC1393" s="662" t="str">
        <f t="shared" si="235"/>
        <v>昭52.12.20</v>
      </c>
      <c r="AD1393" s="662" t="str">
        <f t="shared" si="238"/>
        <v>昭</v>
      </c>
      <c r="AE1393" s="662" t="str">
        <f t="shared" si="236"/>
        <v>昭52.12.20</v>
      </c>
      <c r="AF1393" s="662" t="str">
        <f t="shared" si="239"/>
        <v>昭52.12.20</v>
      </c>
      <c r="AG1393" s="662" t="str">
        <f t="shared" si="240"/>
        <v/>
      </c>
      <c r="AH1393" s="662">
        <f t="shared" si="237"/>
        <v>9</v>
      </c>
      <c r="AI1393" s="662" t="str">
        <f t="shared" si="241"/>
        <v>74</v>
      </c>
      <c r="AJ1393" s="662" t="str">
        <f t="shared" si="242"/>
        <v>74_大栃</v>
      </c>
      <c r="AK1393" s="693" t="str">
        <f>IFERROR(VLOOKUP(AJ1393,観測点コードリスト!$L$2:$N$1665,3,FALSE),"")</f>
        <v>1229</v>
      </c>
    </row>
    <row r="1394" spans="1:37" ht="18.75" hidden="1" customHeight="1">
      <c r="A1394" s="662" t="s">
        <v>3759</v>
      </c>
      <c r="B1394" s="662">
        <v>74151</v>
      </c>
      <c r="C1394" s="662" t="s">
        <v>72</v>
      </c>
      <c r="D1394" s="662" t="s">
        <v>3778</v>
      </c>
      <c r="E1394" s="662" t="s">
        <v>3779</v>
      </c>
      <c r="F1394" s="662" t="s">
        <v>3780</v>
      </c>
      <c r="G1394" s="662">
        <v>33</v>
      </c>
      <c r="H1394" s="662">
        <v>36.9</v>
      </c>
      <c r="I1394" s="662">
        <v>134</v>
      </c>
      <c r="J1394" s="662">
        <v>6.5</v>
      </c>
      <c r="K1394" s="662">
        <v>450</v>
      </c>
      <c r="L1394" s="662" t="s">
        <v>22</v>
      </c>
      <c r="M1394" s="662" t="s">
        <v>22</v>
      </c>
      <c r="N1394" s="662" t="s">
        <v>173</v>
      </c>
      <c r="O1394" s="662" t="s">
        <v>22</v>
      </c>
      <c r="P1394" s="662" t="s">
        <v>22</v>
      </c>
      <c r="Q1394" s="667">
        <f t="shared" si="243"/>
        <v>33.615000000000002</v>
      </c>
      <c r="R1394" s="667">
        <f t="shared" si="244"/>
        <v>134.10833299999999</v>
      </c>
      <c r="T1394" s="668" t="s">
        <v>4605</v>
      </c>
      <c r="U1394" s="668" t="s">
        <v>22</v>
      </c>
      <c r="V1394" s="668" t="s">
        <v>22</v>
      </c>
      <c r="W1394" s="668" t="s">
        <v>22</v>
      </c>
      <c r="X1394" s="668" t="s">
        <v>22</v>
      </c>
      <c r="Y1394" s="668" t="s">
        <v>22</v>
      </c>
      <c r="Z1394" s="668" t="s">
        <v>22</v>
      </c>
      <c r="AB1394" s="662" t="str">
        <f t="shared" si="234"/>
        <v>昭53.10.25</v>
      </c>
      <c r="AC1394" s="662" t="str">
        <f t="shared" si="235"/>
        <v>昭53.10.25</v>
      </c>
      <c r="AD1394" s="662" t="str">
        <f t="shared" si="238"/>
        <v>昭</v>
      </c>
      <c r="AE1394" s="662" t="str">
        <f t="shared" si="236"/>
        <v>昭53.10.25</v>
      </c>
      <c r="AF1394" s="662" t="str">
        <f t="shared" si="239"/>
        <v>昭53.10.25</v>
      </c>
      <c r="AG1394" s="662" t="str">
        <f t="shared" si="240"/>
        <v/>
      </c>
      <c r="AH1394" s="662">
        <f t="shared" si="237"/>
        <v>9</v>
      </c>
      <c r="AI1394" s="662" t="str">
        <f t="shared" si="241"/>
        <v>74</v>
      </c>
      <c r="AJ1394" s="662" t="str">
        <f t="shared" si="242"/>
        <v>74_魚梁瀬</v>
      </c>
      <c r="AK1394" s="693" t="str">
        <f>IFERROR(VLOOKUP(AJ1394,観測点コードリスト!$L$2:$N$1665,3,FALSE),"")</f>
        <v>1281</v>
      </c>
    </row>
    <row r="1395" spans="1:37" ht="18.75" hidden="1" customHeight="1">
      <c r="A1395" s="662" t="s">
        <v>3759</v>
      </c>
      <c r="B1395" s="662">
        <v>74166</v>
      </c>
      <c r="C1395" s="662" t="s">
        <v>72</v>
      </c>
      <c r="D1395" s="662" t="s">
        <v>3781</v>
      </c>
      <c r="E1395" s="662" t="s">
        <v>3782</v>
      </c>
      <c r="F1395" s="662" t="s">
        <v>3783</v>
      </c>
      <c r="G1395" s="662">
        <v>33</v>
      </c>
      <c r="H1395" s="662">
        <v>30.7</v>
      </c>
      <c r="I1395" s="662">
        <v>133</v>
      </c>
      <c r="J1395" s="662">
        <v>16.3</v>
      </c>
      <c r="K1395" s="662">
        <v>80</v>
      </c>
      <c r="L1395" s="662" t="s">
        <v>22</v>
      </c>
      <c r="M1395" s="662" t="s">
        <v>22</v>
      </c>
      <c r="N1395" s="662" t="s">
        <v>266</v>
      </c>
      <c r="O1395" s="662" t="s">
        <v>22</v>
      </c>
      <c r="P1395" s="662" t="s">
        <v>22</v>
      </c>
      <c r="Q1395" s="667">
        <f t="shared" si="243"/>
        <v>33.511667000000003</v>
      </c>
      <c r="R1395" s="667">
        <f t="shared" si="244"/>
        <v>133.27166700000001</v>
      </c>
      <c r="T1395" s="668" t="s">
        <v>4605</v>
      </c>
      <c r="U1395" s="668" t="s">
        <v>22</v>
      </c>
      <c r="V1395" s="668" t="s">
        <v>22</v>
      </c>
      <c r="W1395" s="668" t="s">
        <v>22</v>
      </c>
      <c r="X1395" s="668" t="s">
        <v>22</v>
      </c>
      <c r="Y1395" s="668" t="s">
        <v>22</v>
      </c>
      <c r="Z1395" s="668" t="s">
        <v>22</v>
      </c>
      <c r="AB1395" s="662" t="str">
        <f t="shared" si="234"/>
        <v>昭49.11.1</v>
      </c>
      <c r="AC1395" s="662" t="str">
        <f t="shared" si="235"/>
        <v>-</v>
      </c>
      <c r="AD1395" s="662" t="str">
        <f t="shared" si="238"/>
        <v>#</v>
      </c>
      <c r="AE1395" s="662" t="str">
        <f t="shared" si="236"/>
        <v/>
      </c>
      <c r="AF1395" s="662" t="str">
        <f t="shared" si="239"/>
        <v/>
      </c>
      <c r="AG1395" s="662" t="str">
        <f t="shared" si="240"/>
        <v/>
      </c>
      <c r="AH1395" s="662">
        <f t="shared" si="237"/>
        <v>0</v>
      </c>
      <c r="AI1395" s="662" t="str">
        <f t="shared" si="241"/>
        <v>74</v>
      </c>
      <c r="AJ1395" s="662" t="str">
        <f t="shared" si="242"/>
        <v>74_佐川</v>
      </c>
      <c r="AK1395" s="693" t="str">
        <f>IFERROR(VLOOKUP(AJ1395,観測点コードリスト!$L$2:$N$1665,3,FALSE),"")</f>
        <v>0748</v>
      </c>
    </row>
    <row r="1396" spans="1:37">
      <c r="A1396" s="662" t="s">
        <v>3759</v>
      </c>
      <c r="B1396" s="662">
        <v>74181</v>
      </c>
      <c r="C1396" s="662" t="s">
        <v>23</v>
      </c>
      <c r="D1396" s="662" t="s">
        <v>3759</v>
      </c>
      <c r="E1396" s="662" t="s">
        <v>3784</v>
      </c>
      <c r="F1396" s="662" t="s">
        <v>3785</v>
      </c>
      <c r="G1396" s="662">
        <v>33</v>
      </c>
      <c r="H1396" s="662">
        <v>34</v>
      </c>
      <c r="I1396" s="662">
        <v>133</v>
      </c>
      <c r="J1396" s="662">
        <v>32.9</v>
      </c>
      <c r="K1396" s="662">
        <v>1</v>
      </c>
      <c r="L1396" s="662">
        <v>15.5</v>
      </c>
      <c r="M1396" s="662" t="s">
        <v>22</v>
      </c>
      <c r="N1396" s="662" t="s">
        <v>2315</v>
      </c>
      <c r="O1396" s="662">
        <v>74900</v>
      </c>
      <c r="P1396" s="662" t="s">
        <v>22</v>
      </c>
      <c r="Q1396" s="667">
        <f t="shared" si="243"/>
        <v>33.566667000000002</v>
      </c>
      <c r="R1396" s="667">
        <f t="shared" si="244"/>
        <v>133.54833300000001</v>
      </c>
      <c r="T1396" s="668" t="s">
        <v>4605</v>
      </c>
      <c r="U1396" s="668" t="s">
        <v>4605</v>
      </c>
      <c r="V1396" s="668" t="s">
        <v>4605</v>
      </c>
      <c r="W1396" s="668" t="s">
        <v>4605</v>
      </c>
      <c r="X1396" s="668" t="s">
        <v>22</v>
      </c>
      <c r="Y1396" s="668" t="s">
        <v>4605</v>
      </c>
      <c r="Z1396" s="668" t="s">
        <v>4605</v>
      </c>
      <c r="AB1396" s="662" t="str">
        <f t="shared" si="234"/>
        <v>昭49.11.1</v>
      </c>
      <c r="AC1396" s="662" t="str">
        <f t="shared" si="235"/>
        <v>昭50.12.16</v>
      </c>
      <c r="AD1396" s="662" t="str">
        <f t="shared" si="238"/>
        <v>#</v>
      </c>
      <c r="AE1396" s="662" t="str">
        <f t="shared" si="236"/>
        <v>昭50.12.16</v>
      </c>
      <c r="AF1396" s="662" t="str">
        <f t="shared" si="239"/>
        <v>昭50.12.16</v>
      </c>
      <c r="AG1396" s="662" t="str">
        <f t="shared" si="240"/>
        <v/>
      </c>
      <c r="AH1396" s="662">
        <f t="shared" si="237"/>
        <v>9</v>
      </c>
      <c r="AI1396" s="662" t="str">
        <f t="shared" si="241"/>
        <v>74</v>
      </c>
      <c r="AJ1396" s="662" t="str">
        <f t="shared" si="242"/>
        <v>74_高知</v>
      </c>
      <c r="AK1396" s="693" t="str">
        <f>IFERROR(VLOOKUP(AJ1396,観測点コードリスト!$L$2:$N$1665,3,FALSE),"")</f>
        <v>47893</v>
      </c>
    </row>
    <row r="1397" spans="1:37" ht="18.75" customHeight="1">
      <c r="A1397" s="662" t="s">
        <v>3759</v>
      </c>
      <c r="B1397" s="662">
        <v>74187</v>
      </c>
      <c r="C1397" s="662" t="s">
        <v>17</v>
      </c>
      <c r="D1397" s="662" t="s">
        <v>3786</v>
      </c>
      <c r="E1397" s="662" t="s">
        <v>3787</v>
      </c>
      <c r="F1397" s="662" t="s">
        <v>3788</v>
      </c>
      <c r="G1397" s="662">
        <v>33</v>
      </c>
      <c r="H1397" s="662">
        <v>35.4</v>
      </c>
      <c r="I1397" s="662">
        <v>133</v>
      </c>
      <c r="J1397" s="662">
        <v>38.6</v>
      </c>
      <c r="K1397" s="662">
        <v>12</v>
      </c>
      <c r="L1397" s="662">
        <v>6.5</v>
      </c>
      <c r="M1397" s="662">
        <v>1.5</v>
      </c>
      <c r="N1397" s="662" t="s">
        <v>3215</v>
      </c>
      <c r="O1397" s="662" t="s">
        <v>22</v>
      </c>
      <c r="P1397" s="662" t="s">
        <v>40</v>
      </c>
      <c r="Q1397" s="667">
        <f t="shared" si="243"/>
        <v>33.590000000000003</v>
      </c>
      <c r="R1397" s="667">
        <f t="shared" si="244"/>
        <v>133.64333300000001</v>
      </c>
      <c r="T1397" s="668" t="s">
        <v>4605</v>
      </c>
      <c r="U1397" s="668" t="s">
        <v>4605</v>
      </c>
      <c r="V1397" s="668" t="s">
        <v>4605</v>
      </c>
      <c r="W1397" s="668" t="s">
        <v>22</v>
      </c>
      <c r="X1397" s="668" t="s">
        <v>22</v>
      </c>
      <c r="Y1397" s="668" t="s">
        <v>22</v>
      </c>
      <c r="Z1397" s="668" t="s">
        <v>22</v>
      </c>
      <c r="AB1397" s="662" t="str">
        <f t="shared" si="234"/>
        <v>昭52.12.20</v>
      </c>
      <c r="AC1397" s="662" t="str">
        <f t="shared" si="235"/>
        <v>昭52.12.20</v>
      </c>
      <c r="AD1397" s="662" t="str">
        <f t="shared" si="238"/>
        <v>昭</v>
      </c>
      <c r="AE1397" s="662" t="str">
        <f t="shared" si="236"/>
        <v>昭52.12.20</v>
      </c>
      <c r="AF1397" s="662" t="str">
        <f t="shared" si="239"/>
        <v>昭52.12.20</v>
      </c>
      <c r="AG1397" s="662" t="str">
        <f t="shared" si="240"/>
        <v/>
      </c>
      <c r="AH1397" s="662">
        <f t="shared" si="237"/>
        <v>9</v>
      </c>
      <c r="AI1397" s="662" t="str">
        <f t="shared" si="241"/>
        <v>74</v>
      </c>
      <c r="AJ1397" s="662" t="str">
        <f t="shared" si="242"/>
        <v>74_後免</v>
      </c>
      <c r="AK1397" s="693" t="str">
        <f>IFERROR(VLOOKUP(AJ1397,観測点コードリスト!$L$2:$N$1665,3,FALSE),"")</f>
        <v>1249</v>
      </c>
    </row>
    <row r="1398" spans="1:37">
      <c r="A1398" s="662" t="s">
        <v>3759</v>
      </c>
      <c r="B1398" s="662">
        <v>74188</v>
      </c>
      <c r="C1398" s="662" t="s">
        <v>23</v>
      </c>
      <c r="D1398" s="662" t="s">
        <v>3789</v>
      </c>
      <c r="E1398" s="662" t="s">
        <v>3790</v>
      </c>
      <c r="F1398" s="662" t="s">
        <v>3791</v>
      </c>
      <c r="G1398" s="662">
        <v>33</v>
      </c>
      <c r="H1398" s="662">
        <v>32.700000000000003</v>
      </c>
      <c r="I1398" s="662">
        <v>133</v>
      </c>
      <c r="J1398" s="662">
        <v>40.1</v>
      </c>
      <c r="K1398" s="662">
        <v>9</v>
      </c>
      <c r="L1398" s="662">
        <v>10.199999999999999</v>
      </c>
      <c r="M1398" s="662" t="s">
        <v>22</v>
      </c>
      <c r="N1398" s="662" t="s">
        <v>35</v>
      </c>
      <c r="O1398" s="662" t="s">
        <v>22</v>
      </c>
      <c r="P1398" s="662" t="s">
        <v>36</v>
      </c>
      <c r="Q1398" s="667">
        <f t="shared" si="243"/>
        <v>33.545000000000002</v>
      </c>
      <c r="R1398" s="667">
        <f t="shared" si="244"/>
        <v>133.66833299999999</v>
      </c>
      <c r="T1398" s="668" t="s">
        <v>4605</v>
      </c>
      <c r="U1398" s="668" t="s">
        <v>4605</v>
      </c>
      <c r="V1398" s="668" t="s">
        <v>4605</v>
      </c>
      <c r="W1398" s="668" t="s">
        <v>22</v>
      </c>
      <c r="X1398" s="668" t="s">
        <v>22</v>
      </c>
      <c r="Y1398" s="668" t="s">
        <v>22</v>
      </c>
      <c r="Z1398" s="668" t="s">
        <v>22</v>
      </c>
      <c r="AB1398" s="662" t="str">
        <f t="shared" si="234"/>
        <v>平15.1.1</v>
      </c>
      <c r="AC1398" s="662" t="str">
        <f t="shared" si="235"/>
        <v>平15.1.1</v>
      </c>
      <c r="AD1398" s="662" t="str">
        <f t="shared" si="238"/>
        <v>平</v>
      </c>
      <c r="AE1398" s="662" t="str">
        <f t="shared" si="236"/>
        <v>平15.1.1</v>
      </c>
      <c r="AF1398" s="662" t="str">
        <f t="shared" si="239"/>
        <v>平15.1.1</v>
      </c>
      <c r="AG1398" s="662" t="str">
        <f t="shared" si="240"/>
        <v/>
      </c>
      <c r="AH1398" s="662">
        <f t="shared" si="237"/>
        <v>7</v>
      </c>
      <c r="AI1398" s="662" t="str">
        <f t="shared" si="241"/>
        <v>74</v>
      </c>
      <c r="AJ1398" s="662" t="str">
        <f t="shared" si="242"/>
        <v>74_南国日章</v>
      </c>
      <c r="AK1398" s="693" t="str">
        <f>IFERROR(VLOOKUP(AJ1398,観測点コードリスト!$L$2:$N$1665,3,FALSE),"")</f>
        <v>1476</v>
      </c>
    </row>
    <row r="1399" spans="1:37" ht="18.75" hidden="1" customHeight="1">
      <c r="A1399" s="662" t="s">
        <v>3759</v>
      </c>
      <c r="B1399" s="662">
        <v>74237</v>
      </c>
      <c r="C1399" s="662" t="s">
        <v>72</v>
      </c>
      <c r="D1399" s="662" t="s">
        <v>3792</v>
      </c>
      <c r="E1399" s="662" t="s">
        <v>3793</v>
      </c>
      <c r="F1399" s="662" t="s">
        <v>3794</v>
      </c>
      <c r="G1399" s="662">
        <v>33</v>
      </c>
      <c r="H1399" s="662">
        <v>25</v>
      </c>
      <c r="I1399" s="662">
        <v>133</v>
      </c>
      <c r="J1399" s="662">
        <v>5.3</v>
      </c>
      <c r="K1399" s="662">
        <v>425</v>
      </c>
      <c r="L1399" s="662" t="s">
        <v>22</v>
      </c>
      <c r="M1399" s="662" t="s">
        <v>22</v>
      </c>
      <c r="N1399" s="662" t="s">
        <v>266</v>
      </c>
      <c r="O1399" s="662" t="s">
        <v>22</v>
      </c>
      <c r="P1399" s="662" t="s">
        <v>22</v>
      </c>
      <c r="Q1399" s="667">
        <f t="shared" si="243"/>
        <v>33.416666999999997</v>
      </c>
      <c r="R1399" s="667">
        <f t="shared" si="244"/>
        <v>133.08833300000001</v>
      </c>
      <c r="T1399" s="668" t="s">
        <v>4605</v>
      </c>
      <c r="U1399" s="668" t="s">
        <v>22</v>
      </c>
      <c r="V1399" s="668" t="s">
        <v>22</v>
      </c>
      <c r="W1399" s="668" t="s">
        <v>22</v>
      </c>
      <c r="X1399" s="668" t="s">
        <v>22</v>
      </c>
      <c r="Y1399" s="668" t="s">
        <v>22</v>
      </c>
      <c r="Z1399" s="668" t="s">
        <v>22</v>
      </c>
      <c r="AB1399" s="662" t="str">
        <f t="shared" si="234"/>
        <v>昭49.11.1</v>
      </c>
      <c r="AC1399" s="662" t="str">
        <f t="shared" si="235"/>
        <v>-</v>
      </c>
      <c r="AD1399" s="662" t="str">
        <f t="shared" si="238"/>
        <v>#</v>
      </c>
      <c r="AE1399" s="662" t="str">
        <f t="shared" si="236"/>
        <v/>
      </c>
      <c r="AF1399" s="662" t="str">
        <f t="shared" si="239"/>
        <v/>
      </c>
      <c r="AG1399" s="662" t="str">
        <f t="shared" si="240"/>
        <v/>
      </c>
      <c r="AH1399" s="662">
        <f t="shared" si="237"/>
        <v>0</v>
      </c>
      <c r="AI1399" s="662" t="str">
        <f t="shared" si="241"/>
        <v>74</v>
      </c>
      <c r="AJ1399" s="662" t="str">
        <f t="shared" si="242"/>
        <v>74_船戸</v>
      </c>
      <c r="AK1399" s="693" t="str">
        <f>IFERROR(VLOOKUP(AJ1399,観測点コードリスト!$L$2:$N$1665,3,FALSE),"")</f>
        <v>0754</v>
      </c>
    </row>
    <row r="1400" spans="1:37" ht="18.75" hidden="1" customHeight="1">
      <c r="A1400" s="662" t="s">
        <v>3759</v>
      </c>
      <c r="B1400" s="662">
        <v>74238</v>
      </c>
      <c r="C1400" s="662" t="s">
        <v>72</v>
      </c>
      <c r="D1400" s="662" t="s">
        <v>3795</v>
      </c>
      <c r="E1400" s="662" t="s">
        <v>3796</v>
      </c>
      <c r="F1400" s="662" t="s">
        <v>3797</v>
      </c>
      <c r="G1400" s="662">
        <v>33</v>
      </c>
      <c r="H1400" s="662">
        <v>28.8</v>
      </c>
      <c r="I1400" s="662">
        <v>133</v>
      </c>
      <c r="J1400" s="662">
        <v>5</v>
      </c>
      <c r="K1400" s="662">
        <v>835</v>
      </c>
      <c r="L1400" s="662" t="s">
        <v>22</v>
      </c>
      <c r="M1400" s="662" t="s">
        <v>22</v>
      </c>
      <c r="N1400" s="662" t="s">
        <v>3798</v>
      </c>
      <c r="O1400" s="662" t="s">
        <v>22</v>
      </c>
      <c r="P1400" s="662" t="s">
        <v>22</v>
      </c>
      <c r="Q1400" s="667">
        <f t="shared" si="243"/>
        <v>33.479999999999997</v>
      </c>
      <c r="R1400" s="667">
        <f t="shared" si="244"/>
        <v>133.08333300000001</v>
      </c>
      <c r="T1400" s="668" t="s">
        <v>4605</v>
      </c>
      <c r="U1400" s="668" t="s">
        <v>22</v>
      </c>
      <c r="V1400" s="668" t="s">
        <v>22</v>
      </c>
      <c r="W1400" s="668" t="s">
        <v>22</v>
      </c>
      <c r="X1400" s="668" t="s">
        <v>22</v>
      </c>
      <c r="Y1400" s="668" t="s">
        <v>22</v>
      </c>
      <c r="Z1400" s="668" t="s">
        <v>22</v>
      </c>
      <c r="AB1400" s="662" t="str">
        <f t="shared" si="234"/>
        <v>平22.3.17</v>
      </c>
      <c r="AC1400" s="662" t="str">
        <f t="shared" si="235"/>
        <v>平22.3.17</v>
      </c>
      <c r="AD1400" s="662" t="str">
        <f t="shared" si="238"/>
        <v>平</v>
      </c>
      <c r="AE1400" s="662" t="str">
        <f t="shared" si="236"/>
        <v>平22.3.17</v>
      </c>
      <c r="AF1400" s="662" t="str">
        <f t="shared" si="239"/>
        <v>平22.3.17</v>
      </c>
      <c r="AG1400" s="662" t="str">
        <f t="shared" si="240"/>
        <v/>
      </c>
      <c r="AH1400" s="662">
        <f t="shared" si="237"/>
        <v>8</v>
      </c>
      <c r="AI1400" s="662" t="str">
        <f t="shared" si="241"/>
        <v>74</v>
      </c>
      <c r="AJ1400" s="662" t="str">
        <f t="shared" si="242"/>
        <v>74_鳥形山</v>
      </c>
      <c r="AK1400" s="693" t="str">
        <f>IFERROR(VLOOKUP(AJ1400,観測点コードリスト!$L$2:$N$1665,3,FALSE),"")</f>
        <v>0753</v>
      </c>
    </row>
    <row r="1401" spans="1:37" ht="18.75" customHeight="1">
      <c r="A1401" s="662" t="s">
        <v>3759</v>
      </c>
      <c r="B1401" s="662">
        <v>74271</v>
      </c>
      <c r="C1401" s="662" t="s">
        <v>17</v>
      </c>
      <c r="D1401" s="662" t="s">
        <v>3799</v>
      </c>
      <c r="E1401" s="662" t="s">
        <v>3800</v>
      </c>
      <c r="F1401" s="662" t="s">
        <v>3801</v>
      </c>
      <c r="G1401" s="662">
        <v>33</v>
      </c>
      <c r="H1401" s="662">
        <v>29.3</v>
      </c>
      <c r="I1401" s="662">
        <v>133</v>
      </c>
      <c r="J1401" s="662">
        <v>56</v>
      </c>
      <c r="K1401" s="662">
        <v>6</v>
      </c>
      <c r="L1401" s="662">
        <v>6.5</v>
      </c>
      <c r="M1401" s="662">
        <v>1.5</v>
      </c>
      <c r="N1401" s="662" t="s">
        <v>1779</v>
      </c>
      <c r="O1401" s="662" t="s">
        <v>22</v>
      </c>
      <c r="P1401" s="662" t="s">
        <v>22</v>
      </c>
      <c r="Q1401" s="667">
        <f t="shared" si="243"/>
        <v>33.488332999999997</v>
      </c>
      <c r="R1401" s="667">
        <f t="shared" si="244"/>
        <v>133.933333</v>
      </c>
      <c r="T1401" s="668" t="s">
        <v>4605</v>
      </c>
      <c r="U1401" s="668" t="s">
        <v>4605</v>
      </c>
      <c r="V1401" s="668" t="s">
        <v>4605</v>
      </c>
      <c r="W1401" s="668" t="s">
        <v>22</v>
      </c>
      <c r="X1401" s="668" t="s">
        <v>22</v>
      </c>
      <c r="Y1401" s="668" t="s">
        <v>22</v>
      </c>
      <c r="Z1401" s="668" t="s">
        <v>22</v>
      </c>
      <c r="AB1401" s="662" t="str">
        <f t="shared" si="234"/>
        <v>昭49.11.1</v>
      </c>
      <c r="AC1401" s="662" t="str">
        <f t="shared" si="235"/>
        <v>昭52.12.19</v>
      </c>
      <c r="AD1401" s="662" t="str">
        <f t="shared" si="238"/>
        <v>#</v>
      </c>
      <c r="AE1401" s="662" t="str">
        <f t="shared" si="236"/>
        <v>昭52.12.19</v>
      </c>
      <c r="AF1401" s="662" t="str">
        <f t="shared" si="239"/>
        <v>昭52.12.19</v>
      </c>
      <c r="AG1401" s="662" t="str">
        <f t="shared" si="240"/>
        <v/>
      </c>
      <c r="AH1401" s="662">
        <f t="shared" si="237"/>
        <v>9</v>
      </c>
      <c r="AI1401" s="662" t="str">
        <f t="shared" si="241"/>
        <v>74</v>
      </c>
      <c r="AJ1401" s="662" t="str">
        <f t="shared" si="242"/>
        <v>74_安芸</v>
      </c>
      <c r="AK1401" s="693" t="str">
        <f>IFERROR(VLOOKUP(AJ1401,観測点コードリスト!$L$2:$N$1665,3,FALSE),"")</f>
        <v>0755</v>
      </c>
    </row>
    <row r="1402" spans="1:37" ht="18.75" hidden="1" customHeight="1">
      <c r="A1402" s="662" t="s">
        <v>3759</v>
      </c>
      <c r="B1402" s="662">
        <v>74276</v>
      </c>
      <c r="C1402" s="662" t="s">
        <v>72</v>
      </c>
      <c r="D1402" s="662" t="s">
        <v>3802</v>
      </c>
      <c r="E1402" s="662" t="s">
        <v>3803</v>
      </c>
      <c r="F1402" s="662" t="s">
        <v>3804</v>
      </c>
      <c r="G1402" s="662">
        <v>33</v>
      </c>
      <c r="H1402" s="662">
        <v>25.6</v>
      </c>
      <c r="I1402" s="662">
        <v>134</v>
      </c>
      <c r="J1402" s="662">
        <v>0.4</v>
      </c>
      <c r="K1402" s="662">
        <v>17</v>
      </c>
      <c r="L1402" s="662" t="s">
        <v>22</v>
      </c>
      <c r="M1402" s="662" t="s">
        <v>22</v>
      </c>
      <c r="N1402" s="662" t="s">
        <v>3395</v>
      </c>
      <c r="O1402" s="662" t="s">
        <v>22</v>
      </c>
      <c r="P1402" s="662" t="s">
        <v>22</v>
      </c>
      <c r="Q1402" s="667">
        <f t="shared" si="243"/>
        <v>33.426667000000002</v>
      </c>
      <c r="R1402" s="667">
        <f t="shared" si="244"/>
        <v>134.00666699999999</v>
      </c>
      <c r="T1402" s="668" t="s">
        <v>4605</v>
      </c>
      <c r="U1402" s="668" t="s">
        <v>22</v>
      </c>
      <c r="V1402" s="668" t="s">
        <v>22</v>
      </c>
      <c r="W1402" s="668" t="s">
        <v>22</v>
      </c>
      <c r="X1402" s="668" t="s">
        <v>22</v>
      </c>
      <c r="Y1402" s="668" t="s">
        <v>22</v>
      </c>
      <c r="Z1402" s="668" t="s">
        <v>22</v>
      </c>
      <c r="AB1402" s="662" t="str">
        <f t="shared" si="234"/>
        <v>昭50.4.28</v>
      </c>
      <c r="AC1402" s="662" t="str">
        <f t="shared" si="235"/>
        <v>昭50.4.28</v>
      </c>
      <c r="AD1402" s="662" t="str">
        <f t="shared" si="238"/>
        <v>昭</v>
      </c>
      <c r="AE1402" s="662" t="str">
        <f t="shared" si="236"/>
        <v>昭50.4.28</v>
      </c>
      <c r="AF1402" s="662" t="str">
        <f t="shared" si="239"/>
        <v>昭50.4.28</v>
      </c>
      <c r="AG1402" s="662" t="str">
        <f t="shared" si="240"/>
        <v/>
      </c>
      <c r="AH1402" s="662">
        <f t="shared" si="237"/>
        <v>8</v>
      </c>
      <c r="AI1402" s="662" t="str">
        <f t="shared" si="241"/>
        <v>74</v>
      </c>
      <c r="AJ1402" s="662" t="str">
        <f t="shared" si="242"/>
        <v>74_田野</v>
      </c>
      <c r="AK1402" s="693" t="str">
        <f>IFERROR(VLOOKUP(AJ1402,観測点コードリスト!$L$2:$N$1665,3,FALSE),"")</f>
        <v>0955</v>
      </c>
    </row>
    <row r="1403" spans="1:37" ht="18.75" customHeight="1">
      <c r="A1403" s="662" t="s">
        <v>3759</v>
      </c>
      <c r="B1403" s="662">
        <v>74296</v>
      </c>
      <c r="C1403" s="662" t="s">
        <v>17</v>
      </c>
      <c r="D1403" s="662" t="s">
        <v>3805</v>
      </c>
      <c r="E1403" s="662" t="s">
        <v>3806</v>
      </c>
      <c r="F1403" s="662" t="s">
        <v>3807</v>
      </c>
      <c r="G1403" s="662">
        <v>33</v>
      </c>
      <c r="H1403" s="662">
        <v>23.4</v>
      </c>
      <c r="I1403" s="662">
        <v>132</v>
      </c>
      <c r="J1403" s="662">
        <v>55.3</v>
      </c>
      <c r="K1403" s="662">
        <v>415</v>
      </c>
      <c r="L1403" s="662">
        <v>6.5</v>
      </c>
      <c r="M1403" s="662">
        <v>1.5</v>
      </c>
      <c r="N1403" s="662" t="s">
        <v>3808</v>
      </c>
      <c r="O1403" s="662" t="s">
        <v>22</v>
      </c>
      <c r="P1403" s="662" t="s">
        <v>40</v>
      </c>
      <c r="Q1403" s="667">
        <f t="shared" si="243"/>
        <v>33.39</v>
      </c>
      <c r="R1403" s="667">
        <f t="shared" si="244"/>
        <v>132.92166700000001</v>
      </c>
      <c r="T1403" s="668" t="s">
        <v>4605</v>
      </c>
      <c r="U1403" s="668" t="s">
        <v>4605</v>
      </c>
      <c r="V1403" s="668" t="s">
        <v>4605</v>
      </c>
      <c r="W1403" s="668" t="s">
        <v>22</v>
      </c>
      <c r="X1403" s="668" t="s">
        <v>22</v>
      </c>
      <c r="Y1403" s="668" t="s">
        <v>22</v>
      </c>
      <c r="Z1403" s="668" t="s">
        <v>22</v>
      </c>
      <c r="AB1403" s="662" t="str">
        <f t="shared" si="234"/>
        <v>昭50.4.23</v>
      </c>
      <c r="AC1403" s="662" t="str">
        <f t="shared" si="235"/>
        <v>昭52.12.22</v>
      </c>
      <c r="AD1403" s="662" t="str">
        <f t="shared" si="238"/>
        <v>(</v>
      </c>
      <c r="AE1403" s="662" t="str">
        <f t="shared" si="236"/>
        <v>(昭50.4.23)昭52.12.22</v>
      </c>
      <c r="AF1403" s="662" t="str">
        <f t="shared" si="239"/>
        <v>昭50.4.23)昭52.12.22</v>
      </c>
      <c r="AG1403" s="662">
        <f t="shared" si="240"/>
        <v>9</v>
      </c>
      <c r="AH1403" s="662">
        <f t="shared" si="237"/>
        <v>18</v>
      </c>
      <c r="AI1403" s="662" t="str">
        <f t="shared" si="241"/>
        <v>74</v>
      </c>
      <c r="AJ1403" s="662" t="str">
        <f t="shared" si="242"/>
        <v>74_梼原</v>
      </c>
      <c r="AK1403" s="693" t="str">
        <f>IFERROR(VLOOKUP(AJ1403,観測点コードリスト!$L$2:$N$1665,3,FALSE),"")</f>
        <v>0921</v>
      </c>
    </row>
    <row r="1404" spans="1:37" ht="18.75" customHeight="1">
      <c r="A1404" s="662" t="s">
        <v>3759</v>
      </c>
      <c r="B1404" s="662">
        <v>74311</v>
      </c>
      <c r="C1404" s="662" t="s">
        <v>17</v>
      </c>
      <c r="D1404" s="662" t="s">
        <v>3809</v>
      </c>
      <c r="E1404" s="662" t="s">
        <v>3810</v>
      </c>
      <c r="F1404" s="662" t="s">
        <v>3811</v>
      </c>
      <c r="G1404" s="662">
        <v>33</v>
      </c>
      <c r="H1404" s="662">
        <v>23.1</v>
      </c>
      <c r="I1404" s="662">
        <v>133</v>
      </c>
      <c r="J1404" s="662">
        <v>16.600000000000001</v>
      </c>
      <c r="K1404" s="662">
        <v>4</v>
      </c>
      <c r="L1404" s="662">
        <v>6.5</v>
      </c>
      <c r="M1404" s="662">
        <v>1.5</v>
      </c>
      <c r="N1404" s="662" t="s">
        <v>1759</v>
      </c>
      <c r="O1404" s="662" t="s">
        <v>22</v>
      </c>
      <c r="P1404" s="662" t="s">
        <v>40</v>
      </c>
      <c r="Q1404" s="667">
        <f t="shared" si="243"/>
        <v>33.384999999999998</v>
      </c>
      <c r="R1404" s="667">
        <f t="shared" si="244"/>
        <v>133.276667</v>
      </c>
      <c r="T1404" s="668" t="s">
        <v>4605</v>
      </c>
      <c r="U1404" s="668" t="s">
        <v>4605</v>
      </c>
      <c r="V1404" s="668" t="s">
        <v>4605</v>
      </c>
      <c r="W1404" s="668" t="s">
        <v>22</v>
      </c>
      <c r="X1404" s="668" t="s">
        <v>22</v>
      </c>
      <c r="Y1404" s="668" t="s">
        <v>22</v>
      </c>
      <c r="Z1404" s="668" t="s">
        <v>22</v>
      </c>
      <c r="AB1404" s="662" t="str">
        <f t="shared" si="234"/>
        <v>昭49.11.1</v>
      </c>
      <c r="AC1404" s="662" t="str">
        <f t="shared" si="235"/>
        <v>昭52.12.22</v>
      </c>
      <c r="AD1404" s="662" t="str">
        <f t="shared" si="238"/>
        <v>#</v>
      </c>
      <c r="AE1404" s="662" t="str">
        <f t="shared" si="236"/>
        <v>昭52.12.22</v>
      </c>
      <c r="AF1404" s="662" t="str">
        <f t="shared" si="239"/>
        <v>昭52.12.22</v>
      </c>
      <c r="AG1404" s="662" t="str">
        <f t="shared" si="240"/>
        <v/>
      </c>
      <c r="AH1404" s="662">
        <f t="shared" si="237"/>
        <v>9</v>
      </c>
      <c r="AI1404" s="662" t="str">
        <f t="shared" si="241"/>
        <v>74</v>
      </c>
      <c r="AJ1404" s="662" t="str">
        <f t="shared" si="242"/>
        <v>74_須崎</v>
      </c>
      <c r="AK1404" s="693" t="str">
        <f>IFERROR(VLOOKUP(AJ1404,観測点コードリスト!$L$2:$N$1665,3,FALSE),"")</f>
        <v>0756</v>
      </c>
    </row>
    <row r="1405" spans="1:37" hidden="1">
      <c r="A1405" s="662" t="s">
        <v>3759</v>
      </c>
      <c r="B1405" s="662">
        <v>74336</v>
      </c>
      <c r="C1405" s="662" t="s">
        <v>72</v>
      </c>
      <c r="D1405" s="662" t="s">
        <v>3812</v>
      </c>
      <c r="E1405" s="662" t="s">
        <v>3813</v>
      </c>
      <c r="F1405" s="662" t="s">
        <v>3814</v>
      </c>
      <c r="G1405" s="662">
        <v>33</v>
      </c>
      <c r="H1405" s="662">
        <v>24.7</v>
      </c>
      <c r="I1405" s="662">
        <v>134</v>
      </c>
      <c r="J1405" s="662">
        <v>11.9</v>
      </c>
      <c r="K1405" s="662">
        <v>26</v>
      </c>
      <c r="L1405" s="662" t="s">
        <v>22</v>
      </c>
      <c r="M1405" s="662" t="s">
        <v>22</v>
      </c>
      <c r="N1405" s="662" t="s">
        <v>266</v>
      </c>
      <c r="O1405" s="662" t="s">
        <v>22</v>
      </c>
      <c r="P1405" s="662" t="s">
        <v>22</v>
      </c>
      <c r="Q1405" s="667">
        <f t="shared" si="243"/>
        <v>33.411667000000001</v>
      </c>
      <c r="R1405" s="667">
        <f t="shared" si="244"/>
        <v>134.19833299999999</v>
      </c>
      <c r="T1405" s="668" t="s">
        <v>4605</v>
      </c>
      <c r="U1405" s="668" t="s">
        <v>22</v>
      </c>
      <c r="V1405" s="668" t="s">
        <v>22</v>
      </c>
      <c r="W1405" s="668" t="s">
        <v>22</v>
      </c>
      <c r="X1405" s="668" t="s">
        <v>22</v>
      </c>
      <c r="Y1405" s="668" t="s">
        <v>22</v>
      </c>
      <c r="Z1405" s="668" t="s">
        <v>22</v>
      </c>
      <c r="AB1405" s="662" t="str">
        <f t="shared" si="234"/>
        <v>昭49.11.1</v>
      </c>
      <c r="AC1405" s="662" t="str">
        <f t="shared" si="235"/>
        <v>-</v>
      </c>
      <c r="AD1405" s="662" t="str">
        <f t="shared" si="238"/>
        <v>#</v>
      </c>
      <c r="AE1405" s="662" t="str">
        <f t="shared" si="236"/>
        <v/>
      </c>
      <c r="AF1405" s="662" t="str">
        <f t="shared" si="239"/>
        <v/>
      </c>
      <c r="AG1405" s="662" t="str">
        <f t="shared" si="240"/>
        <v/>
      </c>
      <c r="AH1405" s="662">
        <f t="shared" si="237"/>
        <v>0</v>
      </c>
      <c r="AI1405" s="662" t="str">
        <f t="shared" si="241"/>
        <v>74</v>
      </c>
      <c r="AJ1405" s="662" t="str">
        <f t="shared" si="242"/>
        <v>74_佐喜浜</v>
      </c>
      <c r="AK1405" s="693" t="str">
        <f>IFERROR(VLOOKUP(AJ1405,観測点コードリスト!$L$2:$N$1665,3,FALSE),"")</f>
        <v>0757</v>
      </c>
    </row>
    <row r="1406" spans="1:37" ht="18.75" customHeight="1">
      <c r="A1406" s="662" t="s">
        <v>3759</v>
      </c>
      <c r="B1406" s="662">
        <v>74361</v>
      </c>
      <c r="C1406" s="662" t="s">
        <v>17</v>
      </c>
      <c r="D1406" s="662" t="s">
        <v>3815</v>
      </c>
      <c r="E1406" s="662" t="s">
        <v>3816</v>
      </c>
      <c r="F1406" s="662" t="s">
        <v>3817</v>
      </c>
      <c r="G1406" s="662">
        <v>33</v>
      </c>
      <c r="H1406" s="662">
        <v>12.4</v>
      </c>
      <c r="I1406" s="662">
        <v>133</v>
      </c>
      <c r="J1406" s="662">
        <v>7.7</v>
      </c>
      <c r="K1406" s="662">
        <v>205</v>
      </c>
      <c r="L1406" s="662">
        <v>6.5</v>
      </c>
      <c r="M1406" s="662">
        <v>1.5</v>
      </c>
      <c r="N1406" s="662" t="s">
        <v>1747</v>
      </c>
      <c r="O1406" s="662" t="s">
        <v>22</v>
      </c>
      <c r="P1406" s="662" t="s">
        <v>22</v>
      </c>
      <c r="Q1406" s="667">
        <f t="shared" si="243"/>
        <v>33.206667000000003</v>
      </c>
      <c r="R1406" s="667">
        <f t="shared" si="244"/>
        <v>133.128333</v>
      </c>
      <c r="T1406" s="668" t="s">
        <v>4605</v>
      </c>
      <c r="U1406" s="668" t="s">
        <v>4605</v>
      </c>
      <c r="V1406" s="668" t="s">
        <v>4605</v>
      </c>
      <c r="W1406" s="668" t="s">
        <v>22</v>
      </c>
      <c r="X1406" s="668" t="s">
        <v>22</v>
      </c>
      <c r="Y1406" s="668" t="s">
        <v>22</v>
      </c>
      <c r="Z1406" s="668" t="s">
        <v>22</v>
      </c>
      <c r="AB1406" s="662" t="str">
        <f t="shared" si="234"/>
        <v>昭49.11.1</v>
      </c>
      <c r="AC1406" s="662" t="str">
        <f t="shared" si="235"/>
        <v>昭52.12.23</v>
      </c>
      <c r="AD1406" s="662" t="str">
        <f t="shared" si="238"/>
        <v>#</v>
      </c>
      <c r="AE1406" s="662" t="str">
        <f t="shared" si="236"/>
        <v>昭52.12.23</v>
      </c>
      <c r="AF1406" s="662" t="str">
        <f t="shared" si="239"/>
        <v>昭52.12.23</v>
      </c>
      <c r="AG1406" s="662" t="str">
        <f t="shared" si="240"/>
        <v/>
      </c>
      <c r="AH1406" s="662">
        <f t="shared" si="237"/>
        <v>9</v>
      </c>
      <c r="AI1406" s="662" t="str">
        <f t="shared" si="241"/>
        <v>74</v>
      </c>
      <c r="AJ1406" s="662" t="str">
        <f t="shared" si="242"/>
        <v>74_窪川</v>
      </c>
      <c r="AK1406" s="693" t="str">
        <f>IFERROR(VLOOKUP(AJ1406,観測点コードリスト!$L$2:$N$1665,3,FALSE),"")</f>
        <v>0758</v>
      </c>
    </row>
    <row r="1407" spans="1:37" ht="18.75" hidden="1" customHeight="1">
      <c r="A1407" s="662" t="s">
        <v>3759</v>
      </c>
      <c r="B1407" s="662">
        <v>74372</v>
      </c>
      <c r="C1407" s="662" t="s">
        <v>23</v>
      </c>
      <c r="D1407" s="662" t="s">
        <v>3818</v>
      </c>
      <c r="E1407" s="662" t="s">
        <v>3819</v>
      </c>
      <c r="F1407" s="662" t="s">
        <v>3820</v>
      </c>
      <c r="G1407" s="662">
        <v>33</v>
      </c>
      <c r="H1407" s="662">
        <v>15.1</v>
      </c>
      <c r="I1407" s="662">
        <v>134</v>
      </c>
      <c r="J1407" s="662">
        <v>10.6</v>
      </c>
      <c r="K1407" s="662">
        <v>185</v>
      </c>
      <c r="L1407" s="662" t="s">
        <v>22</v>
      </c>
      <c r="M1407" s="662" t="s">
        <v>22</v>
      </c>
      <c r="N1407" s="662" t="s">
        <v>3821</v>
      </c>
      <c r="O1407" s="662" t="s">
        <v>22</v>
      </c>
      <c r="P1407" s="662" t="s">
        <v>260</v>
      </c>
      <c r="Q1407" s="667">
        <f t="shared" si="243"/>
        <v>33.251666999999998</v>
      </c>
      <c r="R1407" s="667">
        <f t="shared" si="244"/>
        <v>134.17666700000001</v>
      </c>
      <c r="T1407" s="668" t="s">
        <v>4605</v>
      </c>
      <c r="U1407" s="668" t="s">
        <v>4605</v>
      </c>
      <c r="V1407" s="668" t="s">
        <v>22</v>
      </c>
      <c r="W1407" s="668" t="s">
        <v>22</v>
      </c>
      <c r="X1407" s="668" t="s">
        <v>22</v>
      </c>
      <c r="Y1407" s="668" t="s">
        <v>4605</v>
      </c>
      <c r="Z1407" s="668" t="s">
        <v>22</v>
      </c>
      <c r="AB1407" s="662" t="str">
        <f t="shared" si="234"/>
        <v>平18.11.28</v>
      </c>
      <c r="AC1407" s="662" t="str">
        <f t="shared" si="235"/>
        <v>平18.11.28</v>
      </c>
      <c r="AD1407" s="662" t="str">
        <f t="shared" si="238"/>
        <v>平</v>
      </c>
      <c r="AE1407" s="662" t="str">
        <f t="shared" si="236"/>
        <v>平18.11.28</v>
      </c>
      <c r="AF1407" s="662" t="str">
        <f t="shared" si="239"/>
        <v>平18.11.28</v>
      </c>
      <c r="AG1407" s="662" t="str">
        <f t="shared" si="240"/>
        <v/>
      </c>
      <c r="AH1407" s="662">
        <f t="shared" si="237"/>
        <v>9</v>
      </c>
      <c r="AI1407" s="662" t="str">
        <f t="shared" si="241"/>
        <v>74</v>
      </c>
      <c r="AJ1407" s="662" t="str">
        <f t="shared" si="242"/>
        <v>74_室戸岬</v>
      </c>
      <c r="AK1407" s="693" t="str">
        <f>IFERROR(VLOOKUP(AJ1407,観測点コードリスト!$L$2:$N$1665,3,FALSE),"")</f>
        <v>47899</v>
      </c>
    </row>
    <row r="1408" spans="1:37">
      <c r="A1408" s="662" t="s">
        <v>3759</v>
      </c>
      <c r="B1408" s="662">
        <v>74372</v>
      </c>
      <c r="C1408" s="662" t="s">
        <v>23</v>
      </c>
      <c r="D1408" s="662" t="s">
        <v>3818</v>
      </c>
      <c r="E1408" s="662" t="s">
        <v>3819</v>
      </c>
      <c r="F1408" s="662" t="s">
        <v>3822</v>
      </c>
      <c r="G1408" s="662">
        <v>33</v>
      </c>
      <c r="H1408" s="662">
        <v>14.8</v>
      </c>
      <c r="I1408" s="662">
        <v>134</v>
      </c>
      <c r="J1408" s="662">
        <v>10.5</v>
      </c>
      <c r="K1408" s="662">
        <v>161</v>
      </c>
      <c r="L1408" s="662">
        <v>21.8</v>
      </c>
      <c r="M1408" s="662" t="s">
        <v>22</v>
      </c>
      <c r="N1408" s="662" t="s">
        <v>3821</v>
      </c>
      <c r="O1408" s="662" t="s">
        <v>22</v>
      </c>
      <c r="P1408" s="662" t="s">
        <v>262</v>
      </c>
      <c r="Q1408" s="667">
        <f t="shared" si="243"/>
        <v>33.246667000000002</v>
      </c>
      <c r="R1408" s="667">
        <f t="shared" si="244"/>
        <v>134.17500000000001</v>
      </c>
      <c r="T1408" s="668" t="s">
        <v>22</v>
      </c>
      <c r="U1408" s="668" t="s">
        <v>22</v>
      </c>
      <c r="V1408" s="668" t="s">
        <v>4605</v>
      </c>
      <c r="W1408" s="668" t="s">
        <v>22</v>
      </c>
      <c r="X1408" s="668" t="s">
        <v>22</v>
      </c>
      <c r="Y1408" s="668" t="s">
        <v>22</v>
      </c>
      <c r="Z1408" s="668" t="s">
        <v>22</v>
      </c>
      <c r="AB1408" s="662" t="str">
        <f t="shared" si="234"/>
        <v>-</v>
      </c>
      <c r="AC1408" s="662" t="str">
        <f t="shared" si="235"/>
        <v>平18.11.28</v>
      </c>
      <c r="AD1408" s="662" t="str">
        <f t="shared" si="238"/>
        <v>平</v>
      </c>
      <c r="AE1408" s="662" t="str">
        <f t="shared" si="236"/>
        <v>平18.11.28</v>
      </c>
      <c r="AF1408" s="662" t="str">
        <f t="shared" si="239"/>
        <v>平18.11.28</v>
      </c>
      <c r="AG1408" s="662" t="str">
        <f t="shared" si="240"/>
        <v/>
      </c>
      <c r="AH1408" s="662">
        <f t="shared" si="237"/>
        <v>9</v>
      </c>
      <c r="AI1408" s="662" t="str">
        <f t="shared" si="241"/>
        <v>74</v>
      </c>
      <c r="AJ1408" s="662" t="str">
        <f t="shared" si="242"/>
        <v>74_室戸岬</v>
      </c>
      <c r="AK1408" s="693" t="str">
        <f>IFERROR(VLOOKUP(AJ1408,観測点コードリスト!$L$2:$N$1665,3,FALSE),"")</f>
        <v>47899</v>
      </c>
    </row>
    <row r="1409" spans="1:37" ht="18.75" customHeight="1">
      <c r="A1409" s="662" t="s">
        <v>3759</v>
      </c>
      <c r="B1409" s="662">
        <v>74381</v>
      </c>
      <c r="C1409" s="662" t="s">
        <v>17</v>
      </c>
      <c r="D1409" s="662" t="s">
        <v>3823</v>
      </c>
      <c r="E1409" s="662" t="s">
        <v>3824</v>
      </c>
      <c r="F1409" s="662" t="s">
        <v>3825</v>
      </c>
      <c r="G1409" s="662">
        <v>33</v>
      </c>
      <c r="H1409" s="662">
        <v>10.199999999999999</v>
      </c>
      <c r="I1409" s="662">
        <v>132</v>
      </c>
      <c r="J1409" s="662">
        <v>47.5</v>
      </c>
      <c r="K1409" s="662">
        <v>72</v>
      </c>
      <c r="L1409" s="662">
        <v>10</v>
      </c>
      <c r="M1409" s="662">
        <v>1.5</v>
      </c>
      <c r="N1409" s="662" t="s">
        <v>2253</v>
      </c>
      <c r="O1409" s="662" t="s">
        <v>22</v>
      </c>
      <c r="P1409" s="662" t="s">
        <v>40</v>
      </c>
      <c r="Q1409" s="667">
        <f t="shared" si="243"/>
        <v>33.17</v>
      </c>
      <c r="R1409" s="667">
        <f t="shared" si="244"/>
        <v>132.79166699999999</v>
      </c>
      <c r="T1409" s="668" t="s">
        <v>4605</v>
      </c>
      <c r="U1409" s="668" t="s">
        <v>4605</v>
      </c>
      <c r="V1409" s="668" t="s">
        <v>4605</v>
      </c>
      <c r="W1409" s="668" t="s">
        <v>22</v>
      </c>
      <c r="X1409" s="668" t="s">
        <v>22</v>
      </c>
      <c r="Y1409" s="668" t="s">
        <v>22</v>
      </c>
      <c r="Z1409" s="668" t="s">
        <v>22</v>
      </c>
      <c r="AB1409" s="662" t="str">
        <f t="shared" si="234"/>
        <v>昭52.12.26</v>
      </c>
      <c r="AC1409" s="662" t="str">
        <f t="shared" si="235"/>
        <v>昭52.12.26</v>
      </c>
      <c r="AD1409" s="662" t="str">
        <f t="shared" si="238"/>
        <v>昭</v>
      </c>
      <c r="AE1409" s="662" t="str">
        <f t="shared" si="236"/>
        <v>昭52.12.26</v>
      </c>
      <c r="AF1409" s="662" t="str">
        <f t="shared" si="239"/>
        <v>昭52.12.26</v>
      </c>
      <c r="AG1409" s="662" t="str">
        <f t="shared" si="240"/>
        <v/>
      </c>
      <c r="AH1409" s="662">
        <f t="shared" si="237"/>
        <v>9</v>
      </c>
      <c r="AI1409" s="662" t="str">
        <f t="shared" si="241"/>
        <v>74</v>
      </c>
      <c r="AJ1409" s="662" t="str">
        <f t="shared" si="242"/>
        <v>74_江川崎</v>
      </c>
      <c r="AK1409" s="693" t="str">
        <f>IFERROR(VLOOKUP(AJ1409,観測点コードリスト!$L$2:$N$1665,3,FALSE),"")</f>
        <v>1235</v>
      </c>
    </row>
    <row r="1410" spans="1:37" hidden="1">
      <c r="A1410" s="662" t="s">
        <v>3759</v>
      </c>
      <c r="B1410" s="662">
        <v>74391</v>
      </c>
      <c r="C1410" s="662" t="s">
        <v>72</v>
      </c>
      <c r="D1410" s="662" t="s">
        <v>3826</v>
      </c>
      <c r="E1410" s="662" t="s">
        <v>3827</v>
      </c>
      <c r="F1410" s="662" t="s">
        <v>3828</v>
      </c>
      <c r="G1410" s="662">
        <v>33</v>
      </c>
      <c r="H1410" s="662">
        <v>11.6</v>
      </c>
      <c r="I1410" s="662">
        <v>132</v>
      </c>
      <c r="J1410" s="662">
        <v>58.3</v>
      </c>
      <c r="K1410" s="662">
        <v>150</v>
      </c>
      <c r="L1410" s="662" t="s">
        <v>22</v>
      </c>
      <c r="M1410" s="662" t="s">
        <v>22</v>
      </c>
      <c r="N1410" s="662" t="s">
        <v>266</v>
      </c>
      <c r="O1410" s="662" t="s">
        <v>22</v>
      </c>
      <c r="P1410" s="662" t="s">
        <v>22</v>
      </c>
      <c r="Q1410" s="667">
        <f t="shared" si="243"/>
        <v>33.193333000000003</v>
      </c>
      <c r="R1410" s="667">
        <f t="shared" si="244"/>
        <v>132.971667</v>
      </c>
      <c r="T1410" s="668" t="s">
        <v>4605</v>
      </c>
      <c r="U1410" s="668" t="s">
        <v>22</v>
      </c>
      <c r="V1410" s="668" t="s">
        <v>22</v>
      </c>
      <c r="W1410" s="668" t="s">
        <v>22</v>
      </c>
      <c r="X1410" s="668" t="s">
        <v>22</v>
      </c>
      <c r="Y1410" s="668" t="s">
        <v>22</v>
      </c>
      <c r="Z1410" s="668" t="s">
        <v>22</v>
      </c>
      <c r="AB1410" s="662" t="str">
        <f t="shared" si="234"/>
        <v>昭49.11.1</v>
      </c>
      <c r="AC1410" s="662" t="str">
        <f t="shared" si="235"/>
        <v>-</v>
      </c>
      <c r="AD1410" s="662" t="str">
        <f t="shared" si="238"/>
        <v>#</v>
      </c>
      <c r="AE1410" s="662" t="str">
        <f t="shared" si="236"/>
        <v/>
      </c>
      <c r="AF1410" s="662" t="str">
        <f t="shared" si="239"/>
        <v/>
      </c>
      <c r="AG1410" s="662" t="str">
        <f t="shared" si="240"/>
        <v/>
      </c>
      <c r="AH1410" s="662">
        <f t="shared" si="237"/>
        <v>0</v>
      </c>
      <c r="AI1410" s="662" t="str">
        <f t="shared" si="241"/>
        <v>74</v>
      </c>
      <c r="AJ1410" s="662" t="str">
        <f t="shared" si="242"/>
        <v>74_大正</v>
      </c>
      <c r="AK1410" s="693" t="str">
        <f>IFERROR(VLOOKUP(AJ1410,観測点コードリスト!$L$2:$N$1665,3,FALSE),"")</f>
        <v>0761</v>
      </c>
    </row>
    <row r="1411" spans="1:37" ht="18.75" customHeight="1">
      <c r="A1411" s="662" t="s">
        <v>3759</v>
      </c>
      <c r="B1411" s="662">
        <v>74436</v>
      </c>
      <c r="C1411" s="662" t="s">
        <v>17</v>
      </c>
      <c r="D1411" s="662" t="s">
        <v>3829</v>
      </c>
      <c r="E1411" s="662" t="s">
        <v>3830</v>
      </c>
      <c r="F1411" s="662" t="s">
        <v>3831</v>
      </c>
      <c r="G1411" s="662">
        <v>33</v>
      </c>
      <c r="H1411" s="662">
        <v>4.7</v>
      </c>
      <c r="I1411" s="662">
        <v>133</v>
      </c>
      <c r="J1411" s="662">
        <v>6.1</v>
      </c>
      <c r="K1411" s="662">
        <v>3</v>
      </c>
      <c r="L1411" s="662">
        <v>6.5</v>
      </c>
      <c r="M1411" s="662">
        <v>1.5</v>
      </c>
      <c r="N1411" s="662" t="s">
        <v>3832</v>
      </c>
      <c r="O1411" s="662" t="s">
        <v>22</v>
      </c>
      <c r="P1411" s="662" t="s">
        <v>40</v>
      </c>
      <c r="Q1411" s="667">
        <f t="shared" si="243"/>
        <v>33.078333000000001</v>
      </c>
      <c r="R1411" s="667">
        <f t="shared" si="244"/>
        <v>133.10166699999999</v>
      </c>
      <c r="T1411" s="668" t="s">
        <v>4605</v>
      </c>
      <c r="U1411" s="668" t="s">
        <v>4605</v>
      </c>
      <c r="V1411" s="668" t="s">
        <v>4605</v>
      </c>
      <c r="W1411" s="668" t="s">
        <v>22</v>
      </c>
      <c r="X1411" s="668" t="s">
        <v>22</v>
      </c>
      <c r="Y1411" s="668" t="s">
        <v>22</v>
      </c>
      <c r="Z1411" s="668" t="s">
        <v>22</v>
      </c>
      <c r="AB1411" s="662" t="str">
        <f t="shared" si="234"/>
        <v>昭52.12.23</v>
      </c>
      <c r="AC1411" s="662" t="str">
        <f t="shared" si="235"/>
        <v>昭52.12.23</v>
      </c>
      <c r="AD1411" s="662" t="str">
        <f t="shared" si="238"/>
        <v>昭</v>
      </c>
      <c r="AE1411" s="662" t="str">
        <f t="shared" si="236"/>
        <v>昭52.12.23</v>
      </c>
      <c r="AF1411" s="662" t="str">
        <f t="shared" si="239"/>
        <v>昭52.12.23</v>
      </c>
      <c r="AG1411" s="662" t="str">
        <f t="shared" si="240"/>
        <v/>
      </c>
      <c r="AH1411" s="662">
        <f t="shared" si="237"/>
        <v>9</v>
      </c>
      <c r="AI1411" s="662" t="str">
        <f t="shared" si="241"/>
        <v>74</v>
      </c>
      <c r="AJ1411" s="662" t="str">
        <f t="shared" si="242"/>
        <v>74_佐賀</v>
      </c>
      <c r="AK1411" s="693" t="str">
        <f>IFERROR(VLOOKUP(AJ1411,観測点コードリスト!$L$2:$N$1665,3,FALSE),"")</f>
        <v>1233</v>
      </c>
    </row>
    <row r="1412" spans="1:37" ht="18.75" customHeight="1">
      <c r="A1412" s="662" t="s">
        <v>3759</v>
      </c>
      <c r="B1412" s="662">
        <v>74447</v>
      </c>
      <c r="C1412" s="662" t="s">
        <v>23</v>
      </c>
      <c r="D1412" s="662" t="s">
        <v>3833</v>
      </c>
      <c r="E1412" s="662" t="s">
        <v>3834</v>
      </c>
      <c r="F1412" s="662" t="s">
        <v>3835</v>
      </c>
      <c r="G1412" s="662">
        <v>32</v>
      </c>
      <c r="H1412" s="662">
        <v>55.2</v>
      </c>
      <c r="I1412" s="662">
        <v>132</v>
      </c>
      <c r="J1412" s="662">
        <v>41.7</v>
      </c>
      <c r="K1412" s="662">
        <v>2</v>
      </c>
      <c r="L1412" s="662">
        <v>17.2</v>
      </c>
      <c r="M1412" s="662" t="s">
        <v>22</v>
      </c>
      <c r="N1412" s="662" t="s">
        <v>3836</v>
      </c>
      <c r="O1412" s="662" t="s">
        <v>22</v>
      </c>
      <c r="P1412" s="662" t="s">
        <v>22</v>
      </c>
      <c r="Q1412" s="667">
        <f t="shared" si="243"/>
        <v>32.92</v>
      </c>
      <c r="R1412" s="667">
        <f t="shared" si="244"/>
        <v>132.69499999999999</v>
      </c>
      <c r="T1412" s="668" t="s">
        <v>4605</v>
      </c>
      <c r="U1412" s="668" t="s">
        <v>4605</v>
      </c>
      <c r="V1412" s="668" t="s">
        <v>4605</v>
      </c>
      <c r="W1412" s="668" t="s">
        <v>22</v>
      </c>
      <c r="X1412" s="668" t="s">
        <v>22</v>
      </c>
      <c r="Y1412" s="668" t="s">
        <v>4605</v>
      </c>
      <c r="Z1412" s="668" t="s">
        <v>22</v>
      </c>
      <c r="AB1412" s="662" t="str">
        <f t="shared" ref="AB1412:AB1475" si="245">IF(T1412="●",IF(AD1412="(",LEFT(AF1412,AG1412-1),IF(AD1412="#",$AB$1,AF1412)),"-")</f>
        <v>昭57.4.1</v>
      </c>
      <c r="AC1412" s="662" t="str">
        <f t="shared" ref="AC1412:AC1475" si="246">IF(AF1412="","-",IF(AD1412="(",RIGHT(AF1412,AH1412-AG1412),AF1412))</f>
        <v>昭57.4.1</v>
      </c>
      <c r="AD1412" s="662" t="str">
        <f t="shared" si="238"/>
        <v>昭</v>
      </c>
      <c r="AE1412" s="662" t="str">
        <f t="shared" ref="AE1412:AE1475" si="247">SUBSTITUTE(N1412,"#","")</f>
        <v>昭57.4.1</v>
      </c>
      <c r="AF1412" s="662" t="str">
        <f t="shared" si="239"/>
        <v>昭57.4.1</v>
      </c>
      <c r="AG1412" s="662" t="str">
        <f t="shared" si="240"/>
        <v/>
      </c>
      <c r="AH1412" s="662">
        <f t="shared" ref="AH1412:AH1475" si="248">LEN(AF1412)</f>
        <v>7</v>
      </c>
      <c r="AI1412" s="662" t="str">
        <f t="shared" si="241"/>
        <v>74</v>
      </c>
      <c r="AJ1412" s="662" t="str">
        <f t="shared" si="242"/>
        <v>74_宿毛</v>
      </c>
      <c r="AK1412" s="693" t="str">
        <f>IFERROR(VLOOKUP(AJ1412,観測点コードリスト!$L$2:$N$1665,3,FALSE),"")</f>
        <v>47897</v>
      </c>
    </row>
    <row r="1413" spans="1:37" ht="18.75" customHeight="1">
      <c r="A1413" s="662" t="s">
        <v>3759</v>
      </c>
      <c r="B1413" s="662">
        <v>74456</v>
      </c>
      <c r="C1413" s="662" t="s">
        <v>17</v>
      </c>
      <c r="D1413" s="662" t="s">
        <v>3837</v>
      </c>
      <c r="E1413" s="662" t="s">
        <v>3838</v>
      </c>
      <c r="F1413" s="662" t="s">
        <v>3839</v>
      </c>
      <c r="G1413" s="662">
        <v>32</v>
      </c>
      <c r="H1413" s="662">
        <v>59.4</v>
      </c>
      <c r="I1413" s="662">
        <v>132</v>
      </c>
      <c r="J1413" s="662">
        <v>55.2</v>
      </c>
      <c r="K1413" s="662">
        <v>8</v>
      </c>
      <c r="L1413" s="662">
        <v>6.5</v>
      </c>
      <c r="M1413" s="662">
        <v>1.5</v>
      </c>
      <c r="N1413" s="662" t="s">
        <v>3840</v>
      </c>
      <c r="O1413" s="662" t="s">
        <v>22</v>
      </c>
      <c r="P1413" s="662" t="s">
        <v>40</v>
      </c>
      <c r="Q1413" s="667">
        <f t="shared" si="243"/>
        <v>32.99</v>
      </c>
      <c r="R1413" s="667">
        <f t="shared" si="244"/>
        <v>132.91999999999999</v>
      </c>
      <c r="T1413" s="668" t="s">
        <v>4605</v>
      </c>
      <c r="U1413" s="668" t="s">
        <v>4605</v>
      </c>
      <c r="V1413" s="668" t="s">
        <v>4605</v>
      </c>
      <c r="W1413" s="668" t="s">
        <v>22</v>
      </c>
      <c r="X1413" s="668" t="s">
        <v>22</v>
      </c>
      <c r="Y1413" s="668" t="s">
        <v>22</v>
      </c>
      <c r="Z1413" s="668" t="s">
        <v>22</v>
      </c>
      <c r="AB1413" s="662" t="str">
        <f t="shared" si="245"/>
        <v>昭49.11.1</v>
      </c>
      <c r="AC1413" s="662" t="str">
        <f t="shared" si="246"/>
        <v>昭51.2.17</v>
      </c>
      <c r="AD1413" s="662" t="str">
        <f t="shared" ref="AD1413:AD1476" si="249">LEFT(N1413,1)</f>
        <v>#</v>
      </c>
      <c r="AE1413" s="662" t="str">
        <f t="shared" si="247"/>
        <v>昭51.2.17</v>
      </c>
      <c r="AF1413" s="662" t="str">
        <f t="shared" ref="AF1413:AF1476" si="250">SUBSTITUTE(AE1413,"(","")</f>
        <v>昭51.2.17</v>
      </c>
      <c r="AG1413" s="662" t="str">
        <f t="shared" ref="AG1413:AG1476" si="251">IFERROR(FIND(")",AF1413),"")</f>
        <v/>
      </c>
      <c r="AH1413" s="662">
        <f t="shared" si="248"/>
        <v>8</v>
      </c>
      <c r="AI1413" s="662" t="str">
        <f t="shared" ref="AI1413:AI1476" si="252">LEFT(B1413,2)</f>
        <v>74</v>
      </c>
      <c r="AJ1413" s="662" t="str">
        <f t="shared" ref="AJ1413:AJ1476" si="253">AI1413&amp;"_"&amp;D1413</f>
        <v>74_中村</v>
      </c>
      <c r="AK1413" s="693" t="str">
        <f>IFERROR(VLOOKUP(AJ1413,観測点コードリスト!$L$2:$N$1665,3,FALSE),"")</f>
        <v>0763</v>
      </c>
    </row>
    <row r="1414" spans="1:37" hidden="1">
      <c r="A1414" s="662" t="s">
        <v>3759</v>
      </c>
      <c r="B1414" s="662">
        <v>74506</v>
      </c>
      <c r="C1414" s="662" t="s">
        <v>72</v>
      </c>
      <c r="D1414" s="662" t="s">
        <v>3841</v>
      </c>
      <c r="E1414" s="662" t="s">
        <v>3842</v>
      </c>
      <c r="F1414" s="662" t="s">
        <v>3843</v>
      </c>
      <c r="G1414" s="662">
        <v>32</v>
      </c>
      <c r="H1414" s="662">
        <v>47.7</v>
      </c>
      <c r="I1414" s="662">
        <v>132</v>
      </c>
      <c r="J1414" s="662">
        <v>52.3</v>
      </c>
      <c r="K1414" s="662">
        <v>9</v>
      </c>
      <c r="L1414" s="662" t="s">
        <v>22</v>
      </c>
      <c r="M1414" s="662" t="s">
        <v>22</v>
      </c>
      <c r="N1414" s="662" t="s">
        <v>3844</v>
      </c>
      <c r="O1414" s="662" t="s">
        <v>22</v>
      </c>
      <c r="P1414" s="662" t="s">
        <v>22</v>
      </c>
      <c r="Q1414" s="667">
        <f t="shared" si="243"/>
        <v>32.795000000000002</v>
      </c>
      <c r="R1414" s="667">
        <f t="shared" si="244"/>
        <v>132.871667</v>
      </c>
      <c r="T1414" s="668" t="s">
        <v>4605</v>
      </c>
      <c r="U1414" s="668" t="s">
        <v>22</v>
      </c>
      <c r="V1414" s="668" t="s">
        <v>22</v>
      </c>
      <c r="W1414" s="668" t="s">
        <v>22</v>
      </c>
      <c r="X1414" s="668" t="s">
        <v>22</v>
      </c>
      <c r="Y1414" s="668" t="s">
        <v>22</v>
      </c>
      <c r="Z1414" s="668" t="s">
        <v>22</v>
      </c>
      <c r="AB1414" s="662" t="str">
        <f t="shared" si="245"/>
        <v>平17.10.17</v>
      </c>
      <c r="AC1414" s="662" t="str">
        <f t="shared" si="246"/>
        <v>平17.10.17</v>
      </c>
      <c r="AD1414" s="662" t="str">
        <f t="shared" si="249"/>
        <v>平</v>
      </c>
      <c r="AE1414" s="662" t="str">
        <f t="shared" si="247"/>
        <v>平17.10.17</v>
      </c>
      <c r="AF1414" s="662" t="str">
        <f t="shared" si="250"/>
        <v>平17.10.17</v>
      </c>
      <c r="AG1414" s="662" t="str">
        <f t="shared" si="251"/>
        <v/>
      </c>
      <c r="AH1414" s="662">
        <f t="shared" si="248"/>
        <v>9</v>
      </c>
      <c r="AI1414" s="662" t="str">
        <f t="shared" si="252"/>
        <v>74</v>
      </c>
      <c r="AJ1414" s="662" t="str">
        <f t="shared" si="253"/>
        <v>74_三崎</v>
      </c>
      <c r="AK1414" s="693" t="str">
        <f>IFERROR(VLOOKUP(AJ1414,観測点コードリスト!$L$2:$N$1665,3,FALSE),"")</f>
        <v>1556</v>
      </c>
    </row>
    <row r="1415" spans="1:37" ht="18.75" customHeight="1">
      <c r="A1415" s="662" t="s">
        <v>3759</v>
      </c>
      <c r="B1415" s="662">
        <v>74516</v>
      </c>
      <c r="C1415" s="662" t="s">
        <v>23</v>
      </c>
      <c r="D1415" s="662" t="s">
        <v>2308</v>
      </c>
      <c r="E1415" s="662" t="s">
        <v>2309</v>
      </c>
      <c r="F1415" s="662" t="s">
        <v>3845</v>
      </c>
      <c r="G1415" s="662">
        <v>32</v>
      </c>
      <c r="H1415" s="662">
        <v>43.3</v>
      </c>
      <c r="I1415" s="662">
        <v>133</v>
      </c>
      <c r="J1415" s="662">
        <v>0.6</v>
      </c>
      <c r="K1415" s="662">
        <v>31</v>
      </c>
      <c r="L1415" s="662">
        <v>14.7</v>
      </c>
      <c r="M1415" s="662" t="s">
        <v>22</v>
      </c>
      <c r="N1415" s="662" t="s">
        <v>3543</v>
      </c>
      <c r="O1415" s="662" t="s">
        <v>22</v>
      </c>
      <c r="P1415" s="662" t="s">
        <v>22</v>
      </c>
      <c r="Q1415" s="667">
        <f t="shared" si="243"/>
        <v>32.721666999999997</v>
      </c>
      <c r="R1415" s="667">
        <f t="shared" si="244"/>
        <v>133.01</v>
      </c>
      <c r="T1415" s="668" t="s">
        <v>4605</v>
      </c>
      <c r="U1415" s="668" t="s">
        <v>4605</v>
      </c>
      <c r="V1415" s="668" t="s">
        <v>4605</v>
      </c>
      <c r="W1415" s="668" t="s">
        <v>22</v>
      </c>
      <c r="X1415" s="668" t="s">
        <v>22</v>
      </c>
      <c r="Y1415" s="668" t="s">
        <v>4605</v>
      </c>
      <c r="Z1415" s="668" t="s">
        <v>22</v>
      </c>
      <c r="AB1415" s="662" t="str">
        <f t="shared" si="245"/>
        <v>昭49.11.1</v>
      </c>
      <c r="AC1415" s="662" t="str">
        <f t="shared" si="246"/>
        <v>昭50.3.20</v>
      </c>
      <c r="AD1415" s="662" t="str">
        <f t="shared" si="249"/>
        <v>#</v>
      </c>
      <c r="AE1415" s="662" t="str">
        <f t="shared" si="247"/>
        <v>昭50.3.20</v>
      </c>
      <c r="AF1415" s="662" t="str">
        <f t="shared" si="250"/>
        <v>昭50.3.20</v>
      </c>
      <c r="AG1415" s="662" t="str">
        <f t="shared" si="251"/>
        <v/>
      </c>
      <c r="AH1415" s="662">
        <f t="shared" si="248"/>
        <v>8</v>
      </c>
      <c r="AI1415" s="662" t="str">
        <f t="shared" si="252"/>
        <v>74</v>
      </c>
      <c r="AJ1415" s="662" t="str">
        <f t="shared" si="253"/>
        <v>74_清水</v>
      </c>
      <c r="AK1415" s="693" t="str">
        <f>IFERROR(VLOOKUP(AJ1415,観測点コードリスト!$L$2:$N$1665,3,FALSE),"")</f>
        <v>47898</v>
      </c>
    </row>
    <row r="1416" spans="1:37" ht="18.75" hidden="1" customHeight="1">
      <c r="A1416" s="662" t="s">
        <v>3759</v>
      </c>
      <c r="B1416" s="662">
        <v>74900</v>
      </c>
      <c r="C1416" s="662" t="s">
        <v>23</v>
      </c>
      <c r="D1416" s="662" t="s">
        <v>3759</v>
      </c>
      <c r="E1416" s="662" t="s">
        <v>3784</v>
      </c>
      <c r="F1416" s="662" t="s">
        <v>3785</v>
      </c>
      <c r="G1416" s="662">
        <v>33</v>
      </c>
      <c r="H1416" s="662">
        <v>34</v>
      </c>
      <c r="I1416" s="662">
        <v>133</v>
      </c>
      <c r="J1416" s="662">
        <v>32.9</v>
      </c>
      <c r="K1416" s="662">
        <v>1</v>
      </c>
      <c r="L1416" s="662" t="s">
        <v>22</v>
      </c>
      <c r="M1416" s="662" t="s">
        <v>22</v>
      </c>
      <c r="N1416" s="662" t="s">
        <v>4730</v>
      </c>
      <c r="O1416" s="662" t="s">
        <v>4740</v>
      </c>
      <c r="P1416" s="662" t="s">
        <v>22</v>
      </c>
      <c r="Q1416" s="667">
        <f t="shared" si="243"/>
        <v>33.566667000000002</v>
      </c>
      <c r="R1416" s="667">
        <f t="shared" si="244"/>
        <v>133.54833300000001</v>
      </c>
      <c r="T1416" s="668" t="s">
        <v>22</v>
      </c>
      <c r="U1416" s="668" t="s">
        <v>22</v>
      </c>
      <c r="V1416" s="668" t="s">
        <v>22</v>
      </c>
      <c r="W1416" s="668" t="s">
        <v>22</v>
      </c>
      <c r="X1416" s="668" t="s">
        <v>4605</v>
      </c>
      <c r="Y1416" s="668" t="s">
        <v>22</v>
      </c>
      <c r="Z1416" s="668" t="s">
        <v>22</v>
      </c>
      <c r="AB1416" s="662" t="str">
        <f t="shared" si="245"/>
        <v>-</v>
      </c>
      <c r="AC1416" s="662" t="str">
        <f t="shared" si="246"/>
        <v>平24.12.18</v>
      </c>
      <c r="AD1416" s="662" t="str">
        <f t="shared" si="249"/>
        <v>平</v>
      </c>
      <c r="AE1416" s="662" t="str">
        <f t="shared" si="247"/>
        <v>平24.12.18</v>
      </c>
      <c r="AF1416" s="662" t="str">
        <f t="shared" si="250"/>
        <v>平24.12.18</v>
      </c>
      <c r="AG1416" s="662" t="str">
        <f t="shared" si="251"/>
        <v/>
      </c>
      <c r="AH1416" s="662">
        <f t="shared" si="248"/>
        <v>9</v>
      </c>
      <c r="AI1416" s="662" t="str">
        <f t="shared" si="252"/>
        <v>74</v>
      </c>
      <c r="AJ1416" s="662" t="str">
        <f t="shared" si="253"/>
        <v>74_高知</v>
      </c>
      <c r="AK1416" s="693" t="str">
        <f>IFERROR(VLOOKUP(AJ1416,観測点コードリスト!$L$2:$N$1665,3,FALSE),"")</f>
        <v>47893</v>
      </c>
    </row>
    <row r="1417" spans="1:37" ht="18.75" customHeight="1">
      <c r="A1417" s="662" t="s">
        <v>241</v>
      </c>
      <c r="B1417" s="662">
        <v>81011</v>
      </c>
      <c r="C1417" s="662" t="s">
        <v>17</v>
      </c>
      <c r="D1417" s="662" t="s">
        <v>3846</v>
      </c>
      <c r="E1417" s="662" t="s">
        <v>3847</v>
      </c>
      <c r="F1417" s="662" t="s">
        <v>3848</v>
      </c>
      <c r="G1417" s="662">
        <v>34</v>
      </c>
      <c r="H1417" s="662">
        <v>36.9</v>
      </c>
      <c r="I1417" s="662">
        <v>131</v>
      </c>
      <c r="J1417" s="662">
        <v>37.4</v>
      </c>
      <c r="K1417" s="662">
        <v>50</v>
      </c>
      <c r="L1417" s="662">
        <v>6.5</v>
      </c>
      <c r="M1417" s="662">
        <v>1.5</v>
      </c>
      <c r="N1417" s="662" t="s">
        <v>3047</v>
      </c>
      <c r="O1417" s="662" t="s">
        <v>22</v>
      </c>
      <c r="P1417" s="662" t="s">
        <v>40</v>
      </c>
      <c r="Q1417" s="667">
        <f t="shared" si="243"/>
        <v>34.615000000000002</v>
      </c>
      <c r="R1417" s="667">
        <f t="shared" si="244"/>
        <v>131.623333</v>
      </c>
      <c r="T1417" s="668" t="s">
        <v>4605</v>
      </c>
      <c r="U1417" s="668" t="s">
        <v>4605</v>
      </c>
      <c r="V1417" s="668" t="s">
        <v>4605</v>
      </c>
      <c r="W1417" s="668" t="s">
        <v>22</v>
      </c>
      <c r="X1417" s="668" t="s">
        <v>22</v>
      </c>
      <c r="Y1417" s="668" t="s">
        <v>22</v>
      </c>
      <c r="Z1417" s="668" t="s">
        <v>22</v>
      </c>
      <c r="AB1417" s="662" t="str">
        <f t="shared" si="245"/>
        <v>昭49.11.1</v>
      </c>
      <c r="AC1417" s="662" t="str">
        <f t="shared" si="246"/>
        <v>昭52.3.7</v>
      </c>
      <c r="AD1417" s="662" t="str">
        <f t="shared" si="249"/>
        <v>#</v>
      </c>
      <c r="AE1417" s="662" t="str">
        <f t="shared" si="247"/>
        <v>昭52.3.7</v>
      </c>
      <c r="AF1417" s="662" t="str">
        <f t="shared" si="250"/>
        <v>昭52.3.7</v>
      </c>
      <c r="AG1417" s="662" t="str">
        <f t="shared" si="251"/>
        <v/>
      </c>
      <c r="AH1417" s="662">
        <f t="shared" si="248"/>
        <v>7</v>
      </c>
      <c r="AI1417" s="662" t="str">
        <f t="shared" si="252"/>
        <v>81</v>
      </c>
      <c r="AJ1417" s="662" t="str">
        <f t="shared" si="253"/>
        <v>81_須佐</v>
      </c>
      <c r="AK1417" s="693" t="str">
        <f>IFERROR(VLOOKUP(AJ1417,観測点コードリスト!$L$2:$N$1665,3,FALSE),"")</f>
        <v>0765</v>
      </c>
    </row>
    <row r="1418" spans="1:37">
      <c r="A1418" s="662" t="s">
        <v>241</v>
      </c>
      <c r="B1418" s="662">
        <v>81071</v>
      </c>
      <c r="C1418" s="662" t="s">
        <v>23</v>
      </c>
      <c r="D1418" s="662" t="s">
        <v>3849</v>
      </c>
      <c r="E1418" s="662" t="s">
        <v>3850</v>
      </c>
      <c r="F1418" s="662" t="s">
        <v>3851</v>
      </c>
      <c r="G1418" s="662">
        <v>34</v>
      </c>
      <c r="H1418" s="662">
        <v>24.6</v>
      </c>
      <c r="I1418" s="662">
        <v>131</v>
      </c>
      <c r="J1418" s="662">
        <v>24.3</v>
      </c>
      <c r="K1418" s="662">
        <v>2</v>
      </c>
      <c r="L1418" s="662">
        <v>11.1</v>
      </c>
      <c r="M1418" s="662" t="s">
        <v>22</v>
      </c>
      <c r="N1418" s="662" t="s">
        <v>27</v>
      </c>
      <c r="O1418" s="662" t="s">
        <v>22</v>
      </c>
      <c r="P1418" s="662" t="s">
        <v>22</v>
      </c>
      <c r="Q1418" s="667">
        <f t="shared" si="243"/>
        <v>34.409999999999997</v>
      </c>
      <c r="R1418" s="667">
        <f t="shared" si="244"/>
        <v>131.405</v>
      </c>
      <c r="T1418" s="668" t="s">
        <v>4605</v>
      </c>
      <c r="U1418" s="668" t="s">
        <v>4605</v>
      </c>
      <c r="V1418" s="668" t="s">
        <v>4605</v>
      </c>
      <c r="W1418" s="668" t="s">
        <v>22</v>
      </c>
      <c r="X1418" s="668" t="s">
        <v>22</v>
      </c>
      <c r="Y1418" s="668" t="s">
        <v>4605</v>
      </c>
      <c r="Z1418" s="668" t="s">
        <v>22</v>
      </c>
      <c r="AB1418" s="662" t="str">
        <f t="shared" si="245"/>
        <v>昭49.11.1</v>
      </c>
      <c r="AC1418" s="662" t="str">
        <f t="shared" si="246"/>
        <v>昭50.4.1</v>
      </c>
      <c r="AD1418" s="662" t="str">
        <f t="shared" si="249"/>
        <v>#</v>
      </c>
      <c r="AE1418" s="662" t="str">
        <f t="shared" si="247"/>
        <v>昭50.4.1</v>
      </c>
      <c r="AF1418" s="662" t="str">
        <f t="shared" si="250"/>
        <v>昭50.4.1</v>
      </c>
      <c r="AG1418" s="662" t="str">
        <f t="shared" si="251"/>
        <v/>
      </c>
      <c r="AH1418" s="662">
        <f t="shared" si="248"/>
        <v>7</v>
      </c>
      <c r="AI1418" s="662" t="str">
        <f t="shared" si="252"/>
        <v>81</v>
      </c>
      <c r="AJ1418" s="662" t="str">
        <f t="shared" si="253"/>
        <v>81_萩</v>
      </c>
      <c r="AK1418" s="693" t="str">
        <f>IFERROR(VLOOKUP(AJ1418,観測点コードリスト!$L$2:$N$1665,3,FALSE),"")</f>
        <v>47754</v>
      </c>
    </row>
    <row r="1419" spans="1:37" ht="18.75" customHeight="1">
      <c r="A1419" s="662" t="s">
        <v>241</v>
      </c>
      <c r="B1419" s="662">
        <v>81116</v>
      </c>
      <c r="C1419" s="662" t="s">
        <v>17</v>
      </c>
      <c r="D1419" s="662" t="s">
        <v>3852</v>
      </c>
      <c r="E1419" s="662" t="s">
        <v>3853</v>
      </c>
      <c r="F1419" s="662" t="s">
        <v>3854</v>
      </c>
      <c r="G1419" s="662">
        <v>34</v>
      </c>
      <c r="H1419" s="662">
        <v>22.2</v>
      </c>
      <c r="I1419" s="662">
        <v>131</v>
      </c>
      <c r="J1419" s="662">
        <v>3.3</v>
      </c>
      <c r="K1419" s="662">
        <v>20</v>
      </c>
      <c r="L1419" s="662">
        <v>10</v>
      </c>
      <c r="M1419" s="662">
        <v>1.5</v>
      </c>
      <c r="N1419" s="662" t="s">
        <v>3855</v>
      </c>
      <c r="O1419" s="662" t="s">
        <v>22</v>
      </c>
      <c r="P1419" s="662" t="s">
        <v>40</v>
      </c>
      <c r="Q1419" s="667">
        <f t="shared" si="243"/>
        <v>34.369999999999997</v>
      </c>
      <c r="R1419" s="667">
        <f t="shared" si="244"/>
        <v>131.05500000000001</v>
      </c>
      <c r="T1419" s="668" t="s">
        <v>4605</v>
      </c>
      <c r="U1419" s="668" t="s">
        <v>4605</v>
      </c>
      <c r="V1419" s="668" t="s">
        <v>4605</v>
      </c>
      <c r="W1419" s="668" t="s">
        <v>22</v>
      </c>
      <c r="X1419" s="668" t="s">
        <v>22</v>
      </c>
      <c r="Y1419" s="668" t="s">
        <v>22</v>
      </c>
      <c r="Z1419" s="668" t="s">
        <v>22</v>
      </c>
      <c r="AB1419" s="662" t="str">
        <f t="shared" si="245"/>
        <v>昭50.4.25</v>
      </c>
      <c r="AC1419" s="662" t="str">
        <f t="shared" si="246"/>
        <v>昭52.3.8</v>
      </c>
      <c r="AD1419" s="662" t="str">
        <f t="shared" si="249"/>
        <v>(</v>
      </c>
      <c r="AE1419" s="662" t="str">
        <f t="shared" si="247"/>
        <v>(昭50.4.25)昭52.3.8</v>
      </c>
      <c r="AF1419" s="662" t="str">
        <f t="shared" si="250"/>
        <v>昭50.4.25)昭52.3.8</v>
      </c>
      <c r="AG1419" s="662">
        <f t="shared" si="251"/>
        <v>9</v>
      </c>
      <c r="AH1419" s="662">
        <f t="shared" si="248"/>
        <v>16</v>
      </c>
      <c r="AI1419" s="662" t="str">
        <f t="shared" si="252"/>
        <v>81</v>
      </c>
      <c r="AJ1419" s="662" t="str">
        <f t="shared" si="253"/>
        <v>81_油谷</v>
      </c>
      <c r="AK1419" s="693" t="str">
        <f>IFERROR(VLOOKUP(AJ1419,観測点コードリスト!$L$2:$N$1665,3,FALSE),"")</f>
        <v>0939</v>
      </c>
    </row>
    <row r="1420" spans="1:37" ht="18.75" hidden="1" customHeight="1">
      <c r="A1420" s="662" t="s">
        <v>241</v>
      </c>
      <c r="B1420" s="662">
        <v>81146</v>
      </c>
      <c r="C1420" s="662" t="s">
        <v>72</v>
      </c>
      <c r="D1420" s="662" t="s">
        <v>3856</v>
      </c>
      <c r="E1420" s="662" t="s">
        <v>3857</v>
      </c>
      <c r="F1420" s="662" t="s">
        <v>3858</v>
      </c>
      <c r="G1420" s="662">
        <v>34</v>
      </c>
      <c r="H1420" s="662">
        <v>20.3</v>
      </c>
      <c r="I1420" s="662">
        <v>131</v>
      </c>
      <c r="J1420" s="662">
        <v>37.6</v>
      </c>
      <c r="K1420" s="662">
        <v>264</v>
      </c>
      <c r="L1420" s="662" t="s">
        <v>22</v>
      </c>
      <c r="M1420" s="662" t="s">
        <v>22</v>
      </c>
      <c r="N1420" s="662" t="s">
        <v>3859</v>
      </c>
      <c r="O1420" s="662" t="s">
        <v>22</v>
      </c>
      <c r="P1420" s="662" t="s">
        <v>22</v>
      </c>
      <c r="Q1420" s="667">
        <f t="shared" si="243"/>
        <v>34.338332999999999</v>
      </c>
      <c r="R1420" s="667">
        <f t="shared" si="244"/>
        <v>131.626667</v>
      </c>
      <c r="T1420" s="668" t="s">
        <v>4605</v>
      </c>
      <c r="U1420" s="668" t="s">
        <v>22</v>
      </c>
      <c r="V1420" s="668" t="s">
        <v>22</v>
      </c>
      <c r="W1420" s="668" t="s">
        <v>22</v>
      </c>
      <c r="X1420" s="668" t="s">
        <v>22</v>
      </c>
      <c r="Y1420" s="668" t="s">
        <v>22</v>
      </c>
      <c r="Z1420" s="668" t="s">
        <v>22</v>
      </c>
      <c r="AB1420" s="662" t="str">
        <f t="shared" si="245"/>
        <v>令3.12.7</v>
      </c>
      <c r="AC1420" s="662" t="str">
        <f t="shared" si="246"/>
        <v>令3.12.7</v>
      </c>
      <c r="AD1420" s="662" t="str">
        <f t="shared" si="249"/>
        <v>令</v>
      </c>
      <c r="AE1420" s="662" t="str">
        <f t="shared" si="247"/>
        <v>令3.12.7</v>
      </c>
      <c r="AF1420" s="662" t="str">
        <f t="shared" si="250"/>
        <v>令3.12.7</v>
      </c>
      <c r="AG1420" s="662" t="str">
        <f t="shared" si="251"/>
        <v/>
      </c>
      <c r="AH1420" s="662">
        <f t="shared" si="248"/>
        <v>7</v>
      </c>
      <c r="AI1420" s="662" t="str">
        <f t="shared" si="252"/>
        <v>81</v>
      </c>
      <c r="AJ1420" s="662" t="str">
        <f t="shared" si="253"/>
        <v>81_篠生</v>
      </c>
      <c r="AK1420" s="693" t="str">
        <f>IFERROR(VLOOKUP(AJ1420,観測点コードリスト!$L$2:$N$1665,3,FALSE),"")</f>
        <v>1367</v>
      </c>
    </row>
    <row r="1421" spans="1:37" ht="18.75" customHeight="1">
      <c r="A1421" s="662" t="s">
        <v>241</v>
      </c>
      <c r="B1421" s="662">
        <v>81151</v>
      </c>
      <c r="C1421" s="662" t="s">
        <v>17</v>
      </c>
      <c r="D1421" s="662" t="s">
        <v>3860</v>
      </c>
      <c r="E1421" s="662" t="s">
        <v>3861</v>
      </c>
      <c r="F1421" s="662" t="s">
        <v>3862</v>
      </c>
      <c r="G1421" s="662">
        <v>34</v>
      </c>
      <c r="H1421" s="662">
        <v>23.9</v>
      </c>
      <c r="I1421" s="662">
        <v>131</v>
      </c>
      <c r="J1421" s="662">
        <v>43.5</v>
      </c>
      <c r="K1421" s="662">
        <v>310</v>
      </c>
      <c r="L1421" s="662">
        <v>6.5</v>
      </c>
      <c r="M1421" s="662">
        <v>1.5</v>
      </c>
      <c r="N1421" s="662" t="s">
        <v>3082</v>
      </c>
      <c r="O1421" s="662" t="s">
        <v>22</v>
      </c>
      <c r="P1421" s="662" t="s">
        <v>40</v>
      </c>
      <c r="Q1421" s="667">
        <f t="shared" si="243"/>
        <v>34.398333000000001</v>
      </c>
      <c r="R1421" s="667">
        <f t="shared" si="244"/>
        <v>131.72499999999999</v>
      </c>
      <c r="T1421" s="668" t="s">
        <v>4605</v>
      </c>
      <c r="U1421" s="668" t="s">
        <v>4605</v>
      </c>
      <c r="V1421" s="668" t="s">
        <v>4605</v>
      </c>
      <c r="W1421" s="668" t="s">
        <v>22</v>
      </c>
      <c r="X1421" s="668" t="s">
        <v>22</v>
      </c>
      <c r="Y1421" s="668" t="s">
        <v>22</v>
      </c>
      <c r="Z1421" s="668" t="s">
        <v>22</v>
      </c>
      <c r="AB1421" s="662" t="str">
        <f t="shared" si="245"/>
        <v>昭49.11.1</v>
      </c>
      <c r="AC1421" s="662" t="str">
        <f t="shared" si="246"/>
        <v>昭52.3.4</v>
      </c>
      <c r="AD1421" s="662" t="str">
        <f t="shared" si="249"/>
        <v>#</v>
      </c>
      <c r="AE1421" s="662" t="str">
        <f t="shared" si="247"/>
        <v>昭52.3.4</v>
      </c>
      <c r="AF1421" s="662" t="str">
        <f t="shared" si="250"/>
        <v>昭52.3.4</v>
      </c>
      <c r="AG1421" s="662" t="str">
        <f t="shared" si="251"/>
        <v/>
      </c>
      <c r="AH1421" s="662">
        <f t="shared" si="248"/>
        <v>7</v>
      </c>
      <c r="AI1421" s="662" t="str">
        <f t="shared" si="252"/>
        <v>81</v>
      </c>
      <c r="AJ1421" s="662" t="str">
        <f t="shared" si="253"/>
        <v>81_徳佐</v>
      </c>
      <c r="AK1421" s="693" t="str">
        <f>IFERROR(VLOOKUP(AJ1421,観測点コードリスト!$L$2:$N$1665,3,FALSE),"")</f>
        <v>0767</v>
      </c>
    </row>
    <row r="1422" spans="1:37" hidden="1">
      <c r="A1422" s="662" t="s">
        <v>241</v>
      </c>
      <c r="B1422" s="662">
        <v>81167</v>
      </c>
      <c r="C1422" s="662" t="s">
        <v>72</v>
      </c>
      <c r="D1422" s="662" t="s">
        <v>3863</v>
      </c>
      <c r="E1422" s="662" t="s">
        <v>3864</v>
      </c>
      <c r="F1422" s="662" t="s">
        <v>3865</v>
      </c>
      <c r="G1422" s="662">
        <v>34</v>
      </c>
      <c r="H1422" s="662">
        <v>21</v>
      </c>
      <c r="I1422" s="662">
        <v>132</v>
      </c>
      <c r="J1422" s="662">
        <v>3.8</v>
      </c>
      <c r="K1422" s="662">
        <v>945</v>
      </c>
      <c r="L1422" s="662" t="s">
        <v>22</v>
      </c>
      <c r="M1422" s="662" t="s">
        <v>22</v>
      </c>
      <c r="N1422" s="662" t="s">
        <v>3866</v>
      </c>
      <c r="O1422" s="662" t="s">
        <v>22</v>
      </c>
      <c r="P1422" s="662" t="s">
        <v>22</v>
      </c>
      <c r="Q1422" s="667">
        <f t="shared" si="243"/>
        <v>34.35</v>
      </c>
      <c r="R1422" s="667">
        <f t="shared" si="244"/>
        <v>132.063333</v>
      </c>
      <c r="T1422" s="668" t="s">
        <v>4605</v>
      </c>
      <c r="U1422" s="668" t="s">
        <v>22</v>
      </c>
      <c r="V1422" s="668" t="s">
        <v>22</v>
      </c>
      <c r="W1422" s="668" t="s">
        <v>22</v>
      </c>
      <c r="X1422" s="668" t="s">
        <v>22</v>
      </c>
      <c r="Y1422" s="668" t="s">
        <v>22</v>
      </c>
      <c r="Z1422" s="668" t="s">
        <v>22</v>
      </c>
      <c r="AB1422" s="662" t="str">
        <f t="shared" si="245"/>
        <v>昭51.6.3</v>
      </c>
      <c r="AC1422" s="662" t="str">
        <f t="shared" si="246"/>
        <v>昭51.6.3</v>
      </c>
      <c r="AD1422" s="662" t="str">
        <f t="shared" si="249"/>
        <v>昭</v>
      </c>
      <c r="AE1422" s="662" t="str">
        <f t="shared" si="247"/>
        <v>昭51.6.3</v>
      </c>
      <c r="AF1422" s="662" t="str">
        <f t="shared" si="250"/>
        <v>昭51.6.3</v>
      </c>
      <c r="AG1422" s="662" t="str">
        <f t="shared" si="251"/>
        <v/>
      </c>
      <c r="AH1422" s="662">
        <f t="shared" si="248"/>
        <v>7</v>
      </c>
      <c r="AI1422" s="662" t="str">
        <f t="shared" si="252"/>
        <v>81</v>
      </c>
      <c r="AJ1422" s="662" t="str">
        <f t="shared" si="253"/>
        <v>81_羅漢山</v>
      </c>
      <c r="AK1422" s="693" t="str">
        <f>IFERROR(VLOOKUP(AJ1422,観測点コードリスト!$L$2:$N$1665,3,FALSE),"")</f>
        <v>1100</v>
      </c>
    </row>
    <row r="1423" spans="1:37" ht="18.75" customHeight="1">
      <c r="A1423" s="662" t="s">
        <v>241</v>
      </c>
      <c r="B1423" s="662">
        <v>81196</v>
      </c>
      <c r="C1423" s="662" t="s">
        <v>17</v>
      </c>
      <c r="D1423" s="662" t="s">
        <v>3867</v>
      </c>
      <c r="E1423" s="662" t="s">
        <v>3868</v>
      </c>
      <c r="F1423" s="662" t="s">
        <v>3869</v>
      </c>
      <c r="G1423" s="662">
        <v>34</v>
      </c>
      <c r="H1423" s="662">
        <v>14.1</v>
      </c>
      <c r="I1423" s="662">
        <v>131</v>
      </c>
      <c r="J1423" s="662">
        <v>18.399999999999999</v>
      </c>
      <c r="K1423" s="662">
        <v>240</v>
      </c>
      <c r="L1423" s="662">
        <v>10</v>
      </c>
      <c r="M1423" s="662">
        <v>1.5</v>
      </c>
      <c r="N1423" s="662" t="s">
        <v>3870</v>
      </c>
      <c r="O1423" s="662" t="s">
        <v>22</v>
      </c>
      <c r="P1423" s="662" t="s">
        <v>40</v>
      </c>
      <c r="Q1423" s="667">
        <f t="shared" si="243"/>
        <v>34.234999999999999</v>
      </c>
      <c r="R1423" s="667">
        <f t="shared" si="244"/>
        <v>131.306667</v>
      </c>
      <c r="T1423" s="668" t="s">
        <v>4605</v>
      </c>
      <c r="U1423" s="668" t="s">
        <v>4605</v>
      </c>
      <c r="V1423" s="668" t="s">
        <v>4605</v>
      </c>
      <c r="W1423" s="668" t="s">
        <v>22</v>
      </c>
      <c r="X1423" s="668" t="s">
        <v>22</v>
      </c>
      <c r="Y1423" s="668" t="s">
        <v>22</v>
      </c>
      <c r="Z1423" s="668" t="s">
        <v>22</v>
      </c>
      <c r="AB1423" s="662" t="str">
        <f t="shared" si="245"/>
        <v>昭49.11.1</v>
      </c>
      <c r="AC1423" s="662" t="str">
        <f t="shared" si="246"/>
        <v>昭52.3.10</v>
      </c>
      <c r="AD1423" s="662" t="str">
        <f t="shared" si="249"/>
        <v>#</v>
      </c>
      <c r="AE1423" s="662" t="str">
        <f t="shared" si="247"/>
        <v>昭52.3.10</v>
      </c>
      <c r="AF1423" s="662" t="str">
        <f t="shared" si="250"/>
        <v>昭52.3.10</v>
      </c>
      <c r="AG1423" s="662" t="str">
        <f t="shared" si="251"/>
        <v/>
      </c>
      <c r="AH1423" s="662">
        <f t="shared" si="248"/>
        <v>8</v>
      </c>
      <c r="AI1423" s="662" t="str">
        <f t="shared" si="252"/>
        <v>81</v>
      </c>
      <c r="AJ1423" s="662" t="str">
        <f t="shared" si="253"/>
        <v>81_秋吉台</v>
      </c>
      <c r="AK1423" s="693" t="str">
        <f>IFERROR(VLOOKUP(AJ1423,観測点コードリスト!$L$2:$N$1665,3,FALSE),"")</f>
        <v>0769</v>
      </c>
    </row>
    <row r="1424" spans="1:37" ht="18.75" hidden="1" customHeight="1">
      <c r="A1424" s="662" t="s">
        <v>241</v>
      </c>
      <c r="B1424" s="662">
        <v>81228</v>
      </c>
      <c r="C1424" s="662" t="s">
        <v>72</v>
      </c>
      <c r="D1424" s="662" t="s">
        <v>3597</v>
      </c>
      <c r="E1424" s="662" t="s">
        <v>3871</v>
      </c>
      <c r="F1424" s="662" t="s">
        <v>3872</v>
      </c>
      <c r="G1424" s="662">
        <v>34</v>
      </c>
      <c r="H1424" s="662">
        <v>13.5</v>
      </c>
      <c r="I1424" s="662">
        <v>131</v>
      </c>
      <c r="J1424" s="662">
        <v>48.9</v>
      </c>
      <c r="K1424" s="662">
        <v>368</v>
      </c>
      <c r="L1424" s="662" t="s">
        <v>22</v>
      </c>
      <c r="M1424" s="662" t="s">
        <v>22</v>
      </c>
      <c r="N1424" s="662" t="s">
        <v>3873</v>
      </c>
      <c r="O1424" s="662" t="s">
        <v>22</v>
      </c>
      <c r="P1424" s="662" t="s">
        <v>22</v>
      </c>
      <c r="Q1424" s="667">
        <f t="shared" si="243"/>
        <v>34.225000000000001</v>
      </c>
      <c r="R1424" s="667">
        <f t="shared" si="244"/>
        <v>131.815</v>
      </c>
      <c r="T1424" s="668" t="s">
        <v>4605</v>
      </c>
      <c r="U1424" s="668" t="s">
        <v>22</v>
      </c>
      <c r="V1424" s="668" t="s">
        <v>22</v>
      </c>
      <c r="W1424" s="668" t="s">
        <v>22</v>
      </c>
      <c r="X1424" s="668" t="s">
        <v>22</v>
      </c>
      <c r="Y1424" s="668" t="s">
        <v>22</v>
      </c>
      <c r="Z1424" s="668" t="s">
        <v>22</v>
      </c>
      <c r="AB1424" s="662" t="str">
        <f t="shared" si="245"/>
        <v>平22.3.9</v>
      </c>
      <c r="AC1424" s="662" t="str">
        <f t="shared" si="246"/>
        <v>平22.3.9</v>
      </c>
      <c r="AD1424" s="662" t="str">
        <f t="shared" si="249"/>
        <v>平</v>
      </c>
      <c r="AE1424" s="662" t="str">
        <f t="shared" si="247"/>
        <v>平22.3.9</v>
      </c>
      <c r="AF1424" s="662" t="str">
        <f t="shared" si="250"/>
        <v>平22.3.9</v>
      </c>
      <c r="AG1424" s="662" t="str">
        <f t="shared" si="251"/>
        <v/>
      </c>
      <c r="AH1424" s="662">
        <f t="shared" si="248"/>
        <v>7</v>
      </c>
      <c r="AI1424" s="662" t="str">
        <f t="shared" si="252"/>
        <v>81</v>
      </c>
      <c r="AJ1424" s="662" t="str">
        <f t="shared" si="253"/>
        <v>81_鹿野</v>
      </c>
      <c r="AK1424" s="693" t="str">
        <f>IFERROR(VLOOKUP(AJ1424,観測点コードリスト!$L$2:$N$1665,3,FALSE),"")</f>
        <v>1614</v>
      </c>
    </row>
    <row r="1425" spans="1:37" ht="18.75" customHeight="1">
      <c r="A1425" s="662" t="s">
        <v>241</v>
      </c>
      <c r="B1425" s="662">
        <v>81231</v>
      </c>
      <c r="C1425" s="662" t="s">
        <v>17</v>
      </c>
      <c r="D1425" s="662" t="s">
        <v>3874</v>
      </c>
      <c r="E1425" s="662" t="s">
        <v>3875</v>
      </c>
      <c r="F1425" s="662" t="s">
        <v>3876</v>
      </c>
      <c r="G1425" s="662">
        <v>34</v>
      </c>
      <c r="H1425" s="662">
        <v>15.7</v>
      </c>
      <c r="I1425" s="662">
        <v>131</v>
      </c>
      <c r="J1425" s="662">
        <v>57.1</v>
      </c>
      <c r="K1425" s="662">
        <v>97</v>
      </c>
      <c r="L1425" s="662">
        <v>10.1</v>
      </c>
      <c r="M1425" s="662">
        <v>1.5</v>
      </c>
      <c r="N1425" s="662" t="s">
        <v>2724</v>
      </c>
      <c r="O1425" s="662" t="s">
        <v>22</v>
      </c>
      <c r="P1425" s="662" t="s">
        <v>22</v>
      </c>
      <c r="Q1425" s="667">
        <f t="shared" ref="Q1425:Q1488" si="254">G1425+ROUND(H1425/60,6)</f>
        <v>34.261667000000003</v>
      </c>
      <c r="R1425" s="667">
        <f t="shared" ref="R1425:R1488" si="255">I1425+ROUND(J1425/60,6)</f>
        <v>131.95166699999999</v>
      </c>
      <c r="T1425" s="668" t="s">
        <v>4605</v>
      </c>
      <c r="U1425" s="668" t="s">
        <v>4605</v>
      </c>
      <c r="V1425" s="668" t="s">
        <v>4605</v>
      </c>
      <c r="W1425" s="668" t="s">
        <v>22</v>
      </c>
      <c r="X1425" s="668" t="s">
        <v>22</v>
      </c>
      <c r="Y1425" s="668" t="s">
        <v>22</v>
      </c>
      <c r="Z1425" s="668" t="s">
        <v>22</v>
      </c>
      <c r="AB1425" s="662" t="str">
        <f t="shared" si="245"/>
        <v>昭49.11.1</v>
      </c>
      <c r="AC1425" s="662" t="str">
        <f t="shared" si="246"/>
        <v>昭51.2.24</v>
      </c>
      <c r="AD1425" s="662" t="str">
        <f t="shared" si="249"/>
        <v>#</v>
      </c>
      <c r="AE1425" s="662" t="str">
        <f t="shared" si="247"/>
        <v>昭51.2.24</v>
      </c>
      <c r="AF1425" s="662" t="str">
        <f t="shared" si="250"/>
        <v>昭51.2.24</v>
      </c>
      <c r="AG1425" s="662" t="str">
        <f t="shared" si="251"/>
        <v/>
      </c>
      <c r="AH1425" s="662">
        <f t="shared" si="248"/>
        <v>8</v>
      </c>
      <c r="AI1425" s="662" t="str">
        <f t="shared" si="252"/>
        <v>81</v>
      </c>
      <c r="AJ1425" s="662" t="str">
        <f t="shared" si="253"/>
        <v>81_広瀬</v>
      </c>
      <c r="AK1425" s="693" t="str">
        <f>IFERROR(VLOOKUP(AJ1425,観測点コードリスト!$L$2:$N$1665,3,FALSE),"")</f>
        <v>0771</v>
      </c>
    </row>
    <row r="1426" spans="1:37" ht="18.75" customHeight="1">
      <c r="A1426" s="662" t="s">
        <v>241</v>
      </c>
      <c r="B1426" s="662">
        <v>81266</v>
      </c>
      <c r="C1426" s="662" t="s">
        <v>17</v>
      </c>
      <c r="D1426" s="662" t="s">
        <v>2408</v>
      </c>
      <c r="E1426" s="662" t="s">
        <v>2409</v>
      </c>
      <c r="F1426" s="662" t="s">
        <v>3877</v>
      </c>
      <c r="G1426" s="662">
        <v>34</v>
      </c>
      <c r="H1426" s="662">
        <v>11.2</v>
      </c>
      <c r="I1426" s="662">
        <v>131</v>
      </c>
      <c r="J1426" s="662">
        <v>4.5999999999999996</v>
      </c>
      <c r="K1426" s="662">
        <v>40</v>
      </c>
      <c r="L1426" s="662">
        <v>10</v>
      </c>
      <c r="M1426" s="662">
        <v>1.5</v>
      </c>
      <c r="N1426" s="662" t="s">
        <v>3878</v>
      </c>
      <c r="O1426" s="662" t="s">
        <v>22</v>
      </c>
      <c r="P1426" s="662" t="s">
        <v>40</v>
      </c>
      <c r="Q1426" s="667">
        <f t="shared" si="254"/>
        <v>34.186667</v>
      </c>
      <c r="R1426" s="667">
        <f t="shared" si="255"/>
        <v>131.07666699999999</v>
      </c>
      <c r="T1426" s="668" t="s">
        <v>4605</v>
      </c>
      <c r="U1426" s="668" t="s">
        <v>4605</v>
      </c>
      <c r="V1426" s="668" t="s">
        <v>4605</v>
      </c>
      <c r="W1426" s="668" t="s">
        <v>22</v>
      </c>
      <c r="X1426" s="668" t="s">
        <v>22</v>
      </c>
      <c r="Y1426" s="668" t="s">
        <v>22</v>
      </c>
      <c r="Z1426" s="668" t="s">
        <v>22</v>
      </c>
      <c r="AB1426" s="662" t="str">
        <f t="shared" si="245"/>
        <v>昭49.11.1</v>
      </c>
      <c r="AC1426" s="662" t="str">
        <f t="shared" si="246"/>
        <v>昭52.3.11</v>
      </c>
      <c r="AD1426" s="662" t="str">
        <f t="shared" si="249"/>
        <v>#</v>
      </c>
      <c r="AE1426" s="662" t="str">
        <f t="shared" si="247"/>
        <v>昭52.3.11</v>
      </c>
      <c r="AF1426" s="662" t="str">
        <f t="shared" si="250"/>
        <v>昭52.3.11</v>
      </c>
      <c r="AG1426" s="662" t="str">
        <f t="shared" si="251"/>
        <v/>
      </c>
      <c r="AH1426" s="662">
        <f t="shared" si="248"/>
        <v>8</v>
      </c>
      <c r="AI1426" s="662" t="str">
        <f t="shared" si="252"/>
        <v>81</v>
      </c>
      <c r="AJ1426" s="662" t="str">
        <f t="shared" si="253"/>
        <v>81_豊田</v>
      </c>
      <c r="AK1426" s="693" t="str">
        <f>IFERROR(VLOOKUP(AJ1426,観測点コードリスト!$L$2:$N$1665,3,FALSE),"")</f>
        <v>0772</v>
      </c>
    </row>
    <row r="1427" spans="1:37" ht="18.75" hidden="1" customHeight="1">
      <c r="A1427" s="662" t="s">
        <v>241</v>
      </c>
      <c r="B1427" s="662">
        <v>81271</v>
      </c>
      <c r="C1427" s="662" t="s">
        <v>72</v>
      </c>
      <c r="D1427" s="662" t="s">
        <v>3879</v>
      </c>
      <c r="E1427" s="662" t="s">
        <v>3880</v>
      </c>
      <c r="F1427" s="662" t="s">
        <v>3881</v>
      </c>
      <c r="G1427" s="662">
        <v>34</v>
      </c>
      <c r="H1427" s="662">
        <v>7.1</v>
      </c>
      <c r="I1427" s="662">
        <v>131</v>
      </c>
      <c r="J1427" s="662">
        <v>10.9</v>
      </c>
      <c r="K1427" s="662">
        <v>56</v>
      </c>
      <c r="L1427" s="662" t="s">
        <v>22</v>
      </c>
      <c r="M1427" s="662" t="s">
        <v>22</v>
      </c>
      <c r="N1427" s="662" t="s">
        <v>3882</v>
      </c>
      <c r="O1427" s="662" t="s">
        <v>22</v>
      </c>
      <c r="P1427" s="662" t="s">
        <v>22</v>
      </c>
      <c r="Q1427" s="667">
        <f t="shared" si="254"/>
        <v>34.118333</v>
      </c>
      <c r="R1427" s="667">
        <f t="shared" si="255"/>
        <v>131.181667</v>
      </c>
      <c r="T1427" s="668" t="s">
        <v>4605</v>
      </c>
      <c r="U1427" s="668" t="s">
        <v>22</v>
      </c>
      <c r="V1427" s="668" t="s">
        <v>22</v>
      </c>
      <c r="W1427" s="668" t="s">
        <v>22</v>
      </c>
      <c r="X1427" s="668" t="s">
        <v>22</v>
      </c>
      <c r="Y1427" s="668" t="s">
        <v>22</v>
      </c>
      <c r="Z1427" s="668" t="s">
        <v>22</v>
      </c>
      <c r="AB1427" s="662" t="str">
        <f t="shared" si="245"/>
        <v>平22.3.26</v>
      </c>
      <c r="AC1427" s="662" t="str">
        <f t="shared" si="246"/>
        <v>平22.3.26</v>
      </c>
      <c r="AD1427" s="662" t="str">
        <f t="shared" si="249"/>
        <v>平</v>
      </c>
      <c r="AE1427" s="662" t="str">
        <f t="shared" si="247"/>
        <v>平22.3.26</v>
      </c>
      <c r="AF1427" s="662" t="str">
        <f t="shared" si="250"/>
        <v>平22.3.26</v>
      </c>
      <c r="AG1427" s="662" t="str">
        <f t="shared" si="251"/>
        <v/>
      </c>
      <c r="AH1427" s="662">
        <f t="shared" si="248"/>
        <v>8</v>
      </c>
      <c r="AI1427" s="662" t="str">
        <f t="shared" si="252"/>
        <v>81</v>
      </c>
      <c r="AJ1427" s="662" t="str">
        <f t="shared" si="253"/>
        <v>81_東厚保</v>
      </c>
      <c r="AK1427" s="693" t="str">
        <f>IFERROR(VLOOKUP(AJ1427,観測点コードリスト!$L$2:$N$1665,3,FALSE),"")</f>
        <v>1620</v>
      </c>
    </row>
    <row r="1428" spans="1:37">
      <c r="A1428" s="662" t="s">
        <v>241</v>
      </c>
      <c r="B1428" s="662">
        <v>81286</v>
      </c>
      <c r="C1428" s="662" t="s">
        <v>23</v>
      </c>
      <c r="D1428" s="662" t="s">
        <v>241</v>
      </c>
      <c r="E1428" s="662" t="s">
        <v>242</v>
      </c>
      <c r="F1428" s="662" t="s">
        <v>3883</v>
      </c>
      <c r="G1428" s="662">
        <v>34</v>
      </c>
      <c r="H1428" s="662">
        <v>9.6999999999999993</v>
      </c>
      <c r="I1428" s="662">
        <v>131</v>
      </c>
      <c r="J1428" s="662">
        <v>27.7</v>
      </c>
      <c r="K1428" s="662">
        <v>18</v>
      </c>
      <c r="L1428" s="662">
        <v>15.4</v>
      </c>
      <c r="M1428" s="662" t="s">
        <v>22</v>
      </c>
      <c r="N1428" s="662" t="s">
        <v>3577</v>
      </c>
      <c r="O1428" s="662">
        <v>81900</v>
      </c>
      <c r="P1428" s="662" t="s">
        <v>22</v>
      </c>
      <c r="Q1428" s="667">
        <f t="shared" si="254"/>
        <v>34.161667000000001</v>
      </c>
      <c r="R1428" s="667">
        <f t="shared" si="255"/>
        <v>131.46166700000001</v>
      </c>
      <c r="T1428" s="668" t="s">
        <v>4605</v>
      </c>
      <c r="U1428" s="668" t="s">
        <v>4605</v>
      </c>
      <c r="V1428" s="668" t="s">
        <v>4605</v>
      </c>
      <c r="W1428" s="668" t="s">
        <v>22</v>
      </c>
      <c r="X1428" s="668" t="s">
        <v>22</v>
      </c>
      <c r="Y1428" s="668" t="s">
        <v>4605</v>
      </c>
      <c r="Z1428" s="668" t="s">
        <v>22</v>
      </c>
      <c r="AB1428" s="662" t="str">
        <f t="shared" si="245"/>
        <v>昭49.11.1</v>
      </c>
      <c r="AC1428" s="662" t="str">
        <f t="shared" si="246"/>
        <v>昭50.12.18</v>
      </c>
      <c r="AD1428" s="662" t="str">
        <f t="shared" si="249"/>
        <v>#</v>
      </c>
      <c r="AE1428" s="662" t="str">
        <f t="shared" si="247"/>
        <v>昭50.12.18</v>
      </c>
      <c r="AF1428" s="662" t="str">
        <f t="shared" si="250"/>
        <v>昭50.12.18</v>
      </c>
      <c r="AG1428" s="662" t="str">
        <f t="shared" si="251"/>
        <v/>
      </c>
      <c r="AH1428" s="662">
        <f t="shared" si="248"/>
        <v>9</v>
      </c>
      <c r="AI1428" s="662" t="str">
        <f t="shared" si="252"/>
        <v>81</v>
      </c>
      <c r="AJ1428" s="662" t="str">
        <f t="shared" si="253"/>
        <v>81_山口</v>
      </c>
      <c r="AK1428" s="693" t="str">
        <f>IFERROR(VLOOKUP(AJ1428,観測点コードリスト!$L$2:$N$1665,3,FALSE),"")</f>
        <v>47784</v>
      </c>
    </row>
    <row r="1429" spans="1:37" ht="18.75" hidden="1" customHeight="1">
      <c r="A1429" s="662" t="s">
        <v>241</v>
      </c>
      <c r="B1429" s="662">
        <v>81301</v>
      </c>
      <c r="C1429" s="662" t="s">
        <v>72</v>
      </c>
      <c r="D1429" s="662" t="s">
        <v>3884</v>
      </c>
      <c r="E1429" s="662" t="s">
        <v>3885</v>
      </c>
      <c r="F1429" s="662" t="s">
        <v>3886</v>
      </c>
      <c r="G1429" s="662">
        <v>34</v>
      </c>
      <c r="H1429" s="662">
        <v>8.9</v>
      </c>
      <c r="I1429" s="662">
        <v>131</v>
      </c>
      <c r="J1429" s="662">
        <v>44.1</v>
      </c>
      <c r="K1429" s="662">
        <v>140</v>
      </c>
      <c r="L1429" s="662" t="s">
        <v>22</v>
      </c>
      <c r="M1429" s="662" t="s">
        <v>22</v>
      </c>
      <c r="N1429" s="662" t="s">
        <v>3709</v>
      </c>
      <c r="O1429" s="662" t="s">
        <v>22</v>
      </c>
      <c r="P1429" s="662" t="s">
        <v>22</v>
      </c>
      <c r="Q1429" s="667">
        <f t="shared" si="254"/>
        <v>34.148333000000001</v>
      </c>
      <c r="R1429" s="667">
        <f t="shared" si="255"/>
        <v>131.73500000000001</v>
      </c>
      <c r="T1429" s="668" t="s">
        <v>4605</v>
      </c>
      <c r="U1429" s="668" t="s">
        <v>22</v>
      </c>
      <c r="V1429" s="668" t="s">
        <v>22</v>
      </c>
      <c r="W1429" s="668" t="s">
        <v>22</v>
      </c>
      <c r="X1429" s="668" t="s">
        <v>22</v>
      </c>
      <c r="Y1429" s="668" t="s">
        <v>22</v>
      </c>
      <c r="Z1429" s="668" t="s">
        <v>22</v>
      </c>
      <c r="AB1429" s="662" t="str">
        <f t="shared" si="245"/>
        <v>昭53.6.29</v>
      </c>
      <c r="AC1429" s="662" t="str">
        <f t="shared" si="246"/>
        <v>昭53.6.29</v>
      </c>
      <c r="AD1429" s="662" t="str">
        <f t="shared" si="249"/>
        <v>昭</v>
      </c>
      <c r="AE1429" s="662" t="str">
        <f t="shared" si="247"/>
        <v>昭53.6.29</v>
      </c>
      <c r="AF1429" s="662" t="str">
        <f t="shared" si="250"/>
        <v>昭53.6.29</v>
      </c>
      <c r="AG1429" s="662" t="str">
        <f t="shared" si="251"/>
        <v/>
      </c>
      <c r="AH1429" s="662">
        <f t="shared" si="248"/>
        <v>8</v>
      </c>
      <c r="AI1429" s="662" t="str">
        <f t="shared" si="252"/>
        <v>81</v>
      </c>
      <c r="AJ1429" s="662" t="str">
        <f t="shared" si="253"/>
        <v>81_和田</v>
      </c>
      <c r="AK1429" s="693" t="str">
        <f>IFERROR(VLOOKUP(AJ1429,観測点コードリスト!$L$2:$N$1665,3,FALSE),"")</f>
        <v>1261</v>
      </c>
    </row>
    <row r="1430" spans="1:37" ht="18.75" customHeight="1">
      <c r="A1430" s="662" t="s">
        <v>241</v>
      </c>
      <c r="B1430" s="662">
        <v>81321</v>
      </c>
      <c r="C1430" s="662" t="s">
        <v>17</v>
      </c>
      <c r="D1430" s="662" t="s">
        <v>3887</v>
      </c>
      <c r="E1430" s="662" t="s">
        <v>3888</v>
      </c>
      <c r="F1430" s="662" t="s">
        <v>3889</v>
      </c>
      <c r="G1430" s="662">
        <v>34</v>
      </c>
      <c r="H1430" s="662">
        <v>9.3000000000000007</v>
      </c>
      <c r="I1430" s="662">
        <v>132</v>
      </c>
      <c r="J1430" s="662">
        <v>10.7</v>
      </c>
      <c r="K1430" s="662">
        <v>41</v>
      </c>
      <c r="L1430" s="662">
        <v>10.199999999999999</v>
      </c>
      <c r="M1430" s="662">
        <v>1.5</v>
      </c>
      <c r="N1430" s="662" t="s">
        <v>3890</v>
      </c>
      <c r="O1430" s="662" t="s">
        <v>22</v>
      </c>
      <c r="P1430" s="662" t="s">
        <v>22</v>
      </c>
      <c r="Q1430" s="667">
        <f t="shared" si="254"/>
        <v>34.155000000000001</v>
      </c>
      <c r="R1430" s="667">
        <f t="shared" si="255"/>
        <v>132.17833300000001</v>
      </c>
      <c r="T1430" s="668" t="s">
        <v>4605</v>
      </c>
      <c r="U1430" s="668" t="s">
        <v>4605</v>
      </c>
      <c r="V1430" s="668" t="s">
        <v>4605</v>
      </c>
      <c r="W1430" s="668" t="s">
        <v>22</v>
      </c>
      <c r="X1430" s="668" t="s">
        <v>22</v>
      </c>
      <c r="Y1430" s="668" t="s">
        <v>22</v>
      </c>
      <c r="Z1430" s="668" t="s">
        <v>22</v>
      </c>
      <c r="AB1430" s="662" t="str">
        <f t="shared" si="245"/>
        <v>昭50.4.25</v>
      </c>
      <c r="AC1430" s="662" t="str">
        <f t="shared" si="246"/>
        <v>昭52.2.22</v>
      </c>
      <c r="AD1430" s="662" t="str">
        <f t="shared" si="249"/>
        <v>(</v>
      </c>
      <c r="AE1430" s="662" t="str">
        <f t="shared" si="247"/>
        <v>(昭50.4.25)昭52.2.22</v>
      </c>
      <c r="AF1430" s="662" t="str">
        <f t="shared" si="250"/>
        <v>昭50.4.25)昭52.2.22</v>
      </c>
      <c r="AG1430" s="662">
        <f t="shared" si="251"/>
        <v>9</v>
      </c>
      <c r="AH1430" s="662">
        <f t="shared" si="248"/>
        <v>17</v>
      </c>
      <c r="AI1430" s="662" t="str">
        <f t="shared" si="252"/>
        <v>81</v>
      </c>
      <c r="AJ1430" s="662" t="str">
        <f t="shared" si="253"/>
        <v>81_岩国</v>
      </c>
      <c r="AK1430" s="693" t="str">
        <f>IFERROR(VLOOKUP(AJ1430,観測点コードリスト!$L$2:$N$1665,3,FALSE),"")</f>
        <v>0940</v>
      </c>
    </row>
    <row r="1431" spans="1:37">
      <c r="A1431" s="662" t="s">
        <v>241</v>
      </c>
      <c r="B1431" s="662">
        <v>81371</v>
      </c>
      <c r="C1431" s="662" t="s">
        <v>17</v>
      </c>
      <c r="D1431" s="662" t="s">
        <v>3891</v>
      </c>
      <c r="E1431" s="662" t="s">
        <v>3892</v>
      </c>
      <c r="F1431" s="662" t="s">
        <v>3893</v>
      </c>
      <c r="G1431" s="662">
        <v>34</v>
      </c>
      <c r="H1431" s="662">
        <v>2.4</v>
      </c>
      <c r="I1431" s="662">
        <v>131</v>
      </c>
      <c r="J1431" s="662">
        <v>32</v>
      </c>
      <c r="K1431" s="662">
        <v>4</v>
      </c>
      <c r="L1431" s="662">
        <v>10</v>
      </c>
      <c r="M1431" s="662">
        <v>1.5</v>
      </c>
      <c r="N1431" s="662" t="s">
        <v>3894</v>
      </c>
      <c r="O1431" s="662" t="s">
        <v>22</v>
      </c>
      <c r="P1431" s="662" t="s">
        <v>40</v>
      </c>
      <c r="Q1431" s="667">
        <f t="shared" si="254"/>
        <v>34.04</v>
      </c>
      <c r="R1431" s="667">
        <f t="shared" si="255"/>
        <v>131.533333</v>
      </c>
      <c r="T1431" s="668" t="s">
        <v>4605</v>
      </c>
      <c r="U1431" s="668" t="s">
        <v>4605</v>
      </c>
      <c r="V1431" s="668" t="s">
        <v>4605</v>
      </c>
      <c r="W1431" s="668" t="s">
        <v>22</v>
      </c>
      <c r="X1431" s="668" t="s">
        <v>22</v>
      </c>
      <c r="Y1431" s="668" t="s">
        <v>22</v>
      </c>
      <c r="Z1431" s="668" t="s">
        <v>22</v>
      </c>
      <c r="AB1431" s="662" t="str">
        <f t="shared" si="245"/>
        <v>昭49.11.1</v>
      </c>
      <c r="AC1431" s="662" t="str">
        <f t="shared" si="246"/>
        <v>昭52.3.2</v>
      </c>
      <c r="AD1431" s="662" t="str">
        <f t="shared" si="249"/>
        <v>#</v>
      </c>
      <c r="AE1431" s="662" t="str">
        <f t="shared" si="247"/>
        <v>昭52.3.2</v>
      </c>
      <c r="AF1431" s="662" t="str">
        <f t="shared" si="250"/>
        <v>昭52.3.2</v>
      </c>
      <c r="AG1431" s="662" t="str">
        <f t="shared" si="251"/>
        <v/>
      </c>
      <c r="AH1431" s="662">
        <f t="shared" si="248"/>
        <v>7</v>
      </c>
      <c r="AI1431" s="662" t="str">
        <f t="shared" si="252"/>
        <v>81</v>
      </c>
      <c r="AJ1431" s="662" t="str">
        <f t="shared" si="253"/>
        <v>81_防府</v>
      </c>
      <c r="AK1431" s="693" t="str">
        <f>IFERROR(VLOOKUP(AJ1431,観測点コードリスト!$L$2:$N$1665,3,FALSE),"")</f>
        <v>0775</v>
      </c>
    </row>
    <row r="1432" spans="1:37" ht="18.75" customHeight="1">
      <c r="A1432" s="662" t="s">
        <v>241</v>
      </c>
      <c r="B1432" s="662">
        <v>81386</v>
      </c>
      <c r="C1432" s="662" t="s">
        <v>17</v>
      </c>
      <c r="D1432" s="662" t="s">
        <v>3895</v>
      </c>
      <c r="E1432" s="662" t="s">
        <v>3896</v>
      </c>
      <c r="F1432" s="662" t="s">
        <v>3897</v>
      </c>
      <c r="G1432" s="662">
        <v>34</v>
      </c>
      <c r="H1432" s="662">
        <v>0.6</v>
      </c>
      <c r="I1432" s="662">
        <v>131</v>
      </c>
      <c r="J1432" s="662">
        <v>52.3</v>
      </c>
      <c r="K1432" s="662">
        <v>27</v>
      </c>
      <c r="L1432" s="662">
        <v>10.199999999999999</v>
      </c>
      <c r="M1432" s="662">
        <v>1.5</v>
      </c>
      <c r="N1432" s="662" t="s">
        <v>3898</v>
      </c>
      <c r="O1432" s="662" t="s">
        <v>22</v>
      </c>
      <c r="P1432" s="662" t="s">
        <v>40</v>
      </c>
      <c r="Q1432" s="667">
        <f t="shared" si="254"/>
        <v>34.01</v>
      </c>
      <c r="R1432" s="667">
        <f t="shared" si="255"/>
        <v>131.871667</v>
      </c>
      <c r="T1432" s="668" t="s">
        <v>4605</v>
      </c>
      <c r="U1432" s="668" t="s">
        <v>4605</v>
      </c>
      <c r="V1432" s="668" t="s">
        <v>4605</v>
      </c>
      <c r="W1432" s="668" t="s">
        <v>22</v>
      </c>
      <c r="X1432" s="668" t="s">
        <v>22</v>
      </c>
      <c r="Y1432" s="668" t="s">
        <v>22</v>
      </c>
      <c r="Z1432" s="668" t="s">
        <v>22</v>
      </c>
      <c r="AB1432" s="662" t="str">
        <f t="shared" si="245"/>
        <v>昭52.3.1</v>
      </c>
      <c r="AC1432" s="662" t="str">
        <f t="shared" si="246"/>
        <v>昭52.3.1</v>
      </c>
      <c r="AD1432" s="662" t="str">
        <f t="shared" si="249"/>
        <v>昭</v>
      </c>
      <c r="AE1432" s="662" t="str">
        <f t="shared" si="247"/>
        <v>昭52.3.1</v>
      </c>
      <c r="AF1432" s="662" t="str">
        <f t="shared" si="250"/>
        <v>昭52.3.1</v>
      </c>
      <c r="AG1432" s="662" t="str">
        <f t="shared" si="251"/>
        <v/>
      </c>
      <c r="AH1432" s="662">
        <f t="shared" si="248"/>
        <v>7</v>
      </c>
      <c r="AI1432" s="662" t="str">
        <f t="shared" si="252"/>
        <v>81</v>
      </c>
      <c r="AJ1432" s="662" t="str">
        <f t="shared" si="253"/>
        <v>81_下松</v>
      </c>
      <c r="AK1432" s="693" t="str">
        <f>IFERROR(VLOOKUP(AJ1432,観測点コードリスト!$L$2:$N$1665,3,FALSE),"")</f>
        <v>0776</v>
      </c>
    </row>
    <row r="1433" spans="1:37" ht="18.75" customHeight="1">
      <c r="A1433" s="662" t="s">
        <v>241</v>
      </c>
      <c r="B1433" s="662">
        <v>81397</v>
      </c>
      <c r="C1433" s="662" t="s">
        <v>17</v>
      </c>
      <c r="D1433" s="662" t="s">
        <v>3899</v>
      </c>
      <c r="E1433" s="662" t="s">
        <v>3900</v>
      </c>
      <c r="F1433" s="662" t="s">
        <v>3901</v>
      </c>
      <c r="G1433" s="662">
        <v>34</v>
      </c>
      <c r="H1433" s="662">
        <v>5.7</v>
      </c>
      <c r="I1433" s="662">
        <v>132</v>
      </c>
      <c r="J1433" s="662">
        <v>4.5</v>
      </c>
      <c r="K1433" s="662">
        <v>68</v>
      </c>
      <c r="L1433" s="662">
        <v>7.4</v>
      </c>
      <c r="M1433" s="662">
        <v>1.5</v>
      </c>
      <c r="N1433" s="662" t="s">
        <v>3902</v>
      </c>
      <c r="O1433" s="662" t="s">
        <v>22</v>
      </c>
      <c r="P1433" s="662" t="s">
        <v>22</v>
      </c>
      <c r="Q1433" s="667">
        <f t="shared" si="254"/>
        <v>34.094999999999999</v>
      </c>
      <c r="R1433" s="667">
        <f t="shared" si="255"/>
        <v>132.07499999999999</v>
      </c>
      <c r="T1433" s="668" t="s">
        <v>4605</v>
      </c>
      <c r="U1433" s="668" t="s">
        <v>4605</v>
      </c>
      <c r="V1433" s="668" t="s">
        <v>4605</v>
      </c>
      <c r="W1433" s="668" t="s">
        <v>22</v>
      </c>
      <c r="X1433" s="668" t="s">
        <v>22</v>
      </c>
      <c r="Y1433" s="668" t="s">
        <v>22</v>
      </c>
      <c r="Z1433" s="668" t="s">
        <v>22</v>
      </c>
      <c r="AB1433" s="662" t="str">
        <f t="shared" si="245"/>
        <v>昭50.4.1</v>
      </c>
      <c r="AC1433" s="662" t="str">
        <f t="shared" si="246"/>
        <v>昭52.2.28</v>
      </c>
      <c r="AD1433" s="662" t="str">
        <f t="shared" si="249"/>
        <v>(</v>
      </c>
      <c r="AE1433" s="662" t="str">
        <f t="shared" si="247"/>
        <v>(昭50.4.1)昭52.2.28</v>
      </c>
      <c r="AF1433" s="662" t="str">
        <f t="shared" si="250"/>
        <v>昭50.4.1)昭52.2.28</v>
      </c>
      <c r="AG1433" s="662">
        <f t="shared" si="251"/>
        <v>8</v>
      </c>
      <c r="AH1433" s="662">
        <f t="shared" si="248"/>
        <v>16</v>
      </c>
      <c r="AI1433" s="662" t="str">
        <f t="shared" si="252"/>
        <v>81</v>
      </c>
      <c r="AJ1433" s="662" t="str">
        <f t="shared" si="253"/>
        <v>81_玖珂</v>
      </c>
      <c r="AK1433" s="693" t="str">
        <f>IFERROR(VLOOKUP(AJ1433,観測点コードリスト!$L$2:$N$1665,3,FALSE),"")</f>
        <v>0913</v>
      </c>
    </row>
    <row r="1434" spans="1:37" ht="18.75" hidden="1" customHeight="1">
      <c r="A1434" s="662" t="s">
        <v>241</v>
      </c>
      <c r="B1434" s="662">
        <v>81428</v>
      </c>
      <c r="C1434" s="662" t="s">
        <v>23</v>
      </c>
      <c r="D1434" s="662" t="s">
        <v>2671</v>
      </c>
      <c r="E1434" s="662" t="s">
        <v>3903</v>
      </c>
      <c r="F1434" s="662" t="s">
        <v>3904</v>
      </c>
      <c r="G1434" s="662">
        <v>33</v>
      </c>
      <c r="H1434" s="662">
        <v>56.9</v>
      </c>
      <c r="I1434" s="662">
        <v>130</v>
      </c>
      <c r="J1434" s="662">
        <v>55.5</v>
      </c>
      <c r="K1434" s="662">
        <v>3</v>
      </c>
      <c r="L1434" s="662" t="s">
        <v>22</v>
      </c>
      <c r="M1434" s="662" t="s">
        <v>22</v>
      </c>
      <c r="N1434" s="662" t="s">
        <v>3905</v>
      </c>
      <c r="O1434" s="662">
        <v>81905</v>
      </c>
      <c r="P1434" s="662" t="s">
        <v>630</v>
      </c>
      <c r="Q1434" s="667">
        <f t="shared" si="254"/>
        <v>33.948332999999998</v>
      </c>
      <c r="R1434" s="667">
        <f t="shared" si="255"/>
        <v>130.92500000000001</v>
      </c>
      <c r="T1434" s="668" t="s">
        <v>4605</v>
      </c>
      <c r="U1434" s="668" t="s">
        <v>4605</v>
      </c>
      <c r="V1434" s="668" t="s">
        <v>22</v>
      </c>
      <c r="W1434" s="668" t="s">
        <v>4605</v>
      </c>
      <c r="X1434" s="668" t="s">
        <v>22</v>
      </c>
      <c r="Y1434" s="668" t="s">
        <v>22</v>
      </c>
      <c r="Z1434" s="668" t="s">
        <v>4605</v>
      </c>
      <c r="AB1434" s="662" t="str">
        <f t="shared" si="245"/>
        <v>平8.6.27</v>
      </c>
      <c r="AC1434" s="662" t="str">
        <f t="shared" si="246"/>
        <v>平8.6.27</v>
      </c>
      <c r="AD1434" s="662" t="str">
        <f t="shared" si="249"/>
        <v>平</v>
      </c>
      <c r="AE1434" s="662" t="str">
        <f t="shared" si="247"/>
        <v>平8.6.27</v>
      </c>
      <c r="AF1434" s="662" t="str">
        <f t="shared" si="250"/>
        <v>平8.6.27</v>
      </c>
      <c r="AG1434" s="662" t="str">
        <f t="shared" si="251"/>
        <v/>
      </c>
      <c r="AH1434" s="662">
        <f t="shared" si="248"/>
        <v>7</v>
      </c>
      <c r="AI1434" s="662" t="str">
        <f t="shared" si="252"/>
        <v>81</v>
      </c>
      <c r="AJ1434" s="662" t="str">
        <f t="shared" si="253"/>
        <v>81_下関</v>
      </c>
      <c r="AK1434" s="693" t="str">
        <f>IFERROR(VLOOKUP(AJ1434,観測点コードリスト!$L$2:$N$1665,3,FALSE),"")</f>
        <v>47762</v>
      </c>
    </row>
    <row r="1435" spans="1:37">
      <c r="A1435" s="662" t="s">
        <v>241</v>
      </c>
      <c r="B1435" s="662">
        <v>81428</v>
      </c>
      <c r="C1435" s="662" t="s">
        <v>23</v>
      </c>
      <c r="D1435" s="662" t="s">
        <v>2671</v>
      </c>
      <c r="E1435" s="662" t="s">
        <v>3903</v>
      </c>
      <c r="F1435" s="662" t="s">
        <v>3906</v>
      </c>
      <c r="G1435" s="662">
        <v>33</v>
      </c>
      <c r="H1435" s="662">
        <v>57.4</v>
      </c>
      <c r="I1435" s="662">
        <v>130</v>
      </c>
      <c r="J1435" s="662">
        <v>56.3</v>
      </c>
      <c r="K1435" s="662">
        <v>46</v>
      </c>
      <c r="L1435" s="662">
        <v>14.6</v>
      </c>
      <c r="M1435" s="662" t="s">
        <v>22</v>
      </c>
      <c r="N1435" s="662" t="s">
        <v>3905</v>
      </c>
      <c r="O1435" s="662" t="s">
        <v>22</v>
      </c>
      <c r="P1435" s="662" t="s">
        <v>632</v>
      </c>
      <c r="Q1435" s="667">
        <f t="shared" si="254"/>
        <v>33.956667000000003</v>
      </c>
      <c r="R1435" s="667">
        <f t="shared" si="255"/>
        <v>130.938333</v>
      </c>
      <c r="T1435" s="668" t="s">
        <v>22</v>
      </c>
      <c r="U1435" s="668" t="s">
        <v>22</v>
      </c>
      <c r="V1435" s="668" t="s">
        <v>4605</v>
      </c>
      <c r="W1435" s="668" t="s">
        <v>22</v>
      </c>
      <c r="X1435" s="668" t="s">
        <v>22</v>
      </c>
      <c r="Y1435" s="668" t="s">
        <v>4605</v>
      </c>
      <c r="Z1435" s="668" t="s">
        <v>22</v>
      </c>
      <c r="AB1435" s="662" t="str">
        <f t="shared" si="245"/>
        <v>-</v>
      </c>
      <c r="AC1435" s="662" t="str">
        <f t="shared" si="246"/>
        <v>平8.6.27</v>
      </c>
      <c r="AD1435" s="662" t="str">
        <f t="shared" si="249"/>
        <v>平</v>
      </c>
      <c r="AE1435" s="662" t="str">
        <f t="shared" si="247"/>
        <v>平8.6.27</v>
      </c>
      <c r="AF1435" s="662" t="str">
        <f t="shared" si="250"/>
        <v>平8.6.27</v>
      </c>
      <c r="AG1435" s="662" t="str">
        <f t="shared" si="251"/>
        <v/>
      </c>
      <c r="AH1435" s="662">
        <f t="shared" si="248"/>
        <v>7</v>
      </c>
      <c r="AI1435" s="662" t="str">
        <f t="shared" si="252"/>
        <v>81</v>
      </c>
      <c r="AJ1435" s="662" t="str">
        <f t="shared" si="253"/>
        <v>81_下関</v>
      </c>
      <c r="AK1435" s="693" t="str">
        <f>IFERROR(VLOOKUP(AJ1435,観測点コードリスト!$L$2:$N$1665,3,FALSE),"")</f>
        <v>47762</v>
      </c>
    </row>
    <row r="1436" spans="1:37" ht="18.75" customHeight="1">
      <c r="A1436" s="662" t="s">
        <v>241</v>
      </c>
      <c r="B1436" s="662">
        <v>81436</v>
      </c>
      <c r="C1436" s="662" t="s">
        <v>23</v>
      </c>
      <c r="D1436" s="662" t="s">
        <v>3907</v>
      </c>
      <c r="E1436" s="662" t="s">
        <v>3908</v>
      </c>
      <c r="F1436" s="662" t="s">
        <v>3909</v>
      </c>
      <c r="G1436" s="662">
        <v>33</v>
      </c>
      <c r="H1436" s="662">
        <v>55.8</v>
      </c>
      <c r="I1436" s="662">
        <v>131</v>
      </c>
      <c r="J1436" s="662">
        <v>16.7</v>
      </c>
      <c r="K1436" s="662">
        <v>5</v>
      </c>
      <c r="L1436" s="662">
        <v>10</v>
      </c>
      <c r="M1436" s="662" t="s">
        <v>22</v>
      </c>
      <c r="N1436" s="662" t="s">
        <v>3910</v>
      </c>
      <c r="O1436" s="662" t="s">
        <v>22</v>
      </c>
      <c r="P1436" s="662" t="s">
        <v>36</v>
      </c>
      <c r="Q1436" s="667">
        <f t="shared" si="254"/>
        <v>33.93</v>
      </c>
      <c r="R1436" s="667">
        <f t="shared" si="255"/>
        <v>131.278333</v>
      </c>
      <c r="T1436" s="668" t="s">
        <v>4605</v>
      </c>
      <c r="U1436" s="668" t="s">
        <v>4605</v>
      </c>
      <c r="V1436" s="668" t="s">
        <v>4605</v>
      </c>
      <c r="W1436" s="668" t="s">
        <v>22</v>
      </c>
      <c r="X1436" s="668" t="s">
        <v>22</v>
      </c>
      <c r="Y1436" s="668" t="s">
        <v>22</v>
      </c>
      <c r="Z1436" s="668" t="s">
        <v>22</v>
      </c>
      <c r="AB1436" s="662" t="str">
        <f t="shared" si="245"/>
        <v>昭49.11.1</v>
      </c>
      <c r="AC1436" s="662" t="str">
        <f t="shared" si="246"/>
        <v>平13.12.12</v>
      </c>
      <c r="AD1436" s="662" t="str">
        <f t="shared" si="249"/>
        <v>#</v>
      </c>
      <c r="AE1436" s="662" t="str">
        <f t="shared" si="247"/>
        <v>平13.12.12</v>
      </c>
      <c r="AF1436" s="662" t="str">
        <f t="shared" si="250"/>
        <v>平13.12.12</v>
      </c>
      <c r="AG1436" s="662" t="str">
        <f t="shared" si="251"/>
        <v/>
      </c>
      <c r="AH1436" s="662">
        <f t="shared" si="248"/>
        <v>9</v>
      </c>
      <c r="AI1436" s="662" t="str">
        <f t="shared" si="252"/>
        <v>81</v>
      </c>
      <c r="AJ1436" s="662" t="str">
        <f t="shared" si="253"/>
        <v>81_宇部</v>
      </c>
      <c r="AK1436" s="693" t="str">
        <f>IFERROR(VLOOKUP(AJ1436,観測点コードリスト!$L$2:$N$1665,3,FALSE),"")</f>
        <v>0778</v>
      </c>
    </row>
    <row r="1437" spans="1:37">
      <c r="A1437" s="662" t="s">
        <v>241</v>
      </c>
      <c r="B1437" s="662">
        <v>81481</v>
      </c>
      <c r="C1437" s="662" t="s">
        <v>17</v>
      </c>
      <c r="D1437" s="662" t="s">
        <v>3911</v>
      </c>
      <c r="E1437" s="662" t="s">
        <v>3912</v>
      </c>
      <c r="F1437" s="662" t="s">
        <v>3913</v>
      </c>
      <c r="G1437" s="662">
        <v>33</v>
      </c>
      <c r="H1437" s="662">
        <v>57.5</v>
      </c>
      <c r="I1437" s="662">
        <v>132</v>
      </c>
      <c r="J1437" s="662">
        <v>6.8</v>
      </c>
      <c r="K1437" s="662">
        <v>3</v>
      </c>
      <c r="L1437" s="662">
        <v>7.9</v>
      </c>
      <c r="M1437" s="662">
        <v>1.5</v>
      </c>
      <c r="N1437" s="662" t="s">
        <v>3914</v>
      </c>
      <c r="O1437" s="662" t="s">
        <v>22</v>
      </c>
      <c r="P1437" s="662" t="s">
        <v>40</v>
      </c>
      <c r="Q1437" s="667">
        <f t="shared" si="254"/>
        <v>33.958333000000003</v>
      </c>
      <c r="R1437" s="667">
        <f t="shared" si="255"/>
        <v>132.11333300000001</v>
      </c>
      <c r="T1437" s="668" t="s">
        <v>4605</v>
      </c>
      <c r="U1437" s="668" t="s">
        <v>4605</v>
      </c>
      <c r="V1437" s="668" t="s">
        <v>4605</v>
      </c>
      <c r="W1437" s="668" t="s">
        <v>22</v>
      </c>
      <c r="X1437" s="668" t="s">
        <v>22</v>
      </c>
      <c r="Y1437" s="668" t="s">
        <v>22</v>
      </c>
      <c r="Z1437" s="668" t="s">
        <v>22</v>
      </c>
      <c r="AB1437" s="662" t="str">
        <f t="shared" si="245"/>
        <v>昭50.4.25</v>
      </c>
      <c r="AC1437" s="662" t="str">
        <f t="shared" si="246"/>
        <v>昭52.2.25</v>
      </c>
      <c r="AD1437" s="662" t="str">
        <f t="shared" si="249"/>
        <v>(</v>
      </c>
      <c r="AE1437" s="662" t="str">
        <f t="shared" si="247"/>
        <v>(昭50.4.25)昭52.2.25</v>
      </c>
      <c r="AF1437" s="662" t="str">
        <f t="shared" si="250"/>
        <v>昭50.4.25)昭52.2.25</v>
      </c>
      <c r="AG1437" s="662">
        <f t="shared" si="251"/>
        <v>9</v>
      </c>
      <c r="AH1437" s="662">
        <f t="shared" si="248"/>
        <v>17</v>
      </c>
      <c r="AI1437" s="662" t="str">
        <f t="shared" si="252"/>
        <v>81</v>
      </c>
      <c r="AJ1437" s="662" t="str">
        <f t="shared" si="253"/>
        <v>81_柳井</v>
      </c>
      <c r="AK1437" s="693" t="str">
        <f>IFERROR(VLOOKUP(AJ1437,観測点コードリスト!$L$2:$N$1665,3,FALSE),"")</f>
        <v>0942</v>
      </c>
    </row>
    <row r="1438" spans="1:37" ht="18.75" customHeight="1">
      <c r="A1438" s="662" t="s">
        <v>241</v>
      </c>
      <c r="B1438" s="662">
        <v>81486</v>
      </c>
      <c r="C1438" s="662" t="s">
        <v>17</v>
      </c>
      <c r="D1438" s="662" t="s">
        <v>3915</v>
      </c>
      <c r="E1438" s="662" t="s">
        <v>3916</v>
      </c>
      <c r="F1438" s="662" t="s">
        <v>3917</v>
      </c>
      <c r="G1438" s="662">
        <v>33</v>
      </c>
      <c r="H1438" s="662">
        <v>54.2</v>
      </c>
      <c r="I1438" s="662">
        <v>132</v>
      </c>
      <c r="J1438" s="662">
        <v>17.600000000000001</v>
      </c>
      <c r="K1438" s="662">
        <v>5</v>
      </c>
      <c r="L1438" s="662">
        <v>10</v>
      </c>
      <c r="M1438" s="662">
        <v>1.5</v>
      </c>
      <c r="N1438" s="662" t="s">
        <v>3918</v>
      </c>
      <c r="O1438" s="662" t="s">
        <v>22</v>
      </c>
      <c r="P1438" s="662" t="s">
        <v>40</v>
      </c>
      <c r="Q1438" s="667">
        <f t="shared" si="254"/>
        <v>33.903333000000003</v>
      </c>
      <c r="R1438" s="667">
        <f t="shared" si="255"/>
        <v>132.29333299999999</v>
      </c>
      <c r="T1438" s="668" t="s">
        <v>4605</v>
      </c>
      <c r="U1438" s="668" t="s">
        <v>4605</v>
      </c>
      <c r="V1438" s="668" t="s">
        <v>4605</v>
      </c>
      <c r="W1438" s="668" t="s">
        <v>22</v>
      </c>
      <c r="X1438" s="668" t="s">
        <v>22</v>
      </c>
      <c r="Y1438" s="668" t="s">
        <v>22</v>
      </c>
      <c r="Z1438" s="668" t="s">
        <v>22</v>
      </c>
      <c r="AB1438" s="662" t="str">
        <f t="shared" si="245"/>
        <v>昭49.11.1</v>
      </c>
      <c r="AC1438" s="662" t="str">
        <f t="shared" si="246"/>
        <v>昭52.2.24</v>
      </c>
      <c r="AD1438" s="662" t="str">
        <f t="shared" si="249"/>
        <v>#</v>
      </c>
      <c r="AE1438" s="662" t="str">
        <f t="shared" si="247"/>
        <v>昭52.2.24</v>
      </c>
      <c r="AF1438" s="662" t="str">
        <f t="shared" si="250"/>
        <v>昭52.2.24</v>
      </c>
      <c r="AG1438" s="662" t="str">
        <f t="shared" si="251"/>
        <v/>
      </c>
      <c r="AH1438" s="662">
        <f t="shared" si="248"/>
        <v>8</v>
      </c>
      <c r="AI1438" s="662" t="str">
        <f t="shared" si="252"/>
        <v>81</v>
      </c>
      <c r="AJ1438" s="662" t="str">
        <f t="shared" si="253"/>
        <v>81_安下庄</v>
      </c>
      <c r="AK1438" s="693" t="str">
        <f>IFERROR(VLOOKUP(AJ1438,観測点コードリスト!$L$2:$N$1665,3,FALSE),"")</f>
        <v>0779</v>
      </c>
    </row>
    <row r="1439" spans="1:37" ht="18.75" hidden="1" customHeight="1">
      <c r="A1439" s="662" t="s">
        <v>241</v>
      </c>
      <c r="B1439" s="662">
        <v>81900</v>
      </c>
      <c r="C1439" s="662" t="s">
        <v>23</v>
      </c>
      <c r="D1439" s="662" t="s">
        <v>241</v>
      </c>
      <c r="E1439" s="662" t="s">
        <v>242</v>
      </c>
      <c r="F1439" s="662" t="s">
        <v>3883</v>
      </c>
      <c r="G1439" s="662">
        <v>34</v>
      </c>
      <c r="H1439" s="662">
        <v>9.6999999999999993</v>
      </c>
      <c r="I1439" s="662">
        <v>131</v>
      </c>
      <c r="J1439" s="662">
        <v>27.7</v>
      </c>
      <c r="K1439" s="662">
        <v>18</v>
      </c>
      <c r="L1439" s="662" t="s">
        <v>22</v>
      </c>
      <c r="M1439" s="662" t="s">
        <v>22</v>
      </c>
      <c r="N1439" s="662" t="s">
        <v>4705</v>
      </c>
      <c r="O1439" s="662" t="s">
        <v>4740</v>
      </c>
      <c r="P1439" s="662" t="s">
        <v>22</v>
      </c>
      <c r="Q1439" s="667">
        <f t="shared" si="254"/>
        <v>34.161667000000001</v>
      </c>
      <c r="R1439" s="667">
        <f t="shared" si="255"/>
        <v>131.46166700000001</v>
      </c>
      <c r="T1439" s="668" t="s">
        <v>22</v>
      </c>
      <c r="U1439" s="668" t="s">
        <v>22</v>
      </c>
      <c r="V1439" s="668" t="s">
        <v>22</v>
      </c>
      <c r="W1439" s="668" t="s">
        <v>22</v>
      </c>
      <c r="X1439" s="668" t="s">
        <v>4605</v>
      </c>
      <c r="Y1439" s="668" t="s">
        <v>22</v>
      </c>
      <c r="Z1439" s="668" t="s">
        <v>22</v>
      </c>
      <c r="AB1439" s="662" t="str">
        <f t="shared" si="245"/>
        <v>-</v>
      </c>
      <c r="AC1439" s="662" t="str">
        <f t="shared" si="246"/>
        <v>平22.10.1</v>
      </c>
      <c r="AD1439" s="662" t="str">
        <f t="shared" si="249"/>
        <v>平</v>
      </c>
      <c r="AE1439" s="662" t="str">
        <f t="shared" si="247"/>
        <v>平22.10.1</v>
      </c>
      <c r="AF1439" s="662" t="str">
        <f t="shared" si="250"/>
        <v>平22.10.1</v>
      </c>
      <c r="AG1439" s="662" t="str">
        <f t="shared" si="251"/>
        <v/>
      </c>
      <c r="AH1439" s="662">
        <f t="shared" si="248"/>
        <v>8</v>
      </c>
      <c r="AI1439" s="662" t="str">
        <f t="shared" si="252"/>
        <v>81</v>
      </c>
      <c r="AJ1439" s="662" t="str">
        <f t="shared" si="253"/>
        <v>81_山口</v>
      </c>
      <c r="AK1439" s="693" t="str">
        <f>IFERROR(VLOOKUP(AJ1439,観測点コードリスト!$L$2:$N$1665,3,FALSE),"")</f>
        <v>47784</v>
      </c>
    </row>
    <row r="1440" spans="1:37" hidden="1">
      <c r="A1440" s="662" t="s">
        <v>241</v>
      </c>
      <c r="B1440" s="662">
        <v>81905</v>
      </c>
      <c r="C1440" s="662" t="s">
        <v>23</v>
      </c>
      <c r="D1440" s="662" t="s">
        <v>2671</v>
      </c>
      <c r="E1440" s="662" t="s">
        <v>3903</v>
      </c>
      <c r="F1440" s="662" t="s">
        <v>3904</v>
      </c>
      <c r="G1440" s="662">
        <v>33</v>
      </c>
      <c r="H1440" s="662">
        <v>56.9</v>
      </c>
      <c r="I1440" s="662">
        <v>130</v>
      </c>
      <c r="J1440" s="662">
        <v>55.5</v>
      </c>
      <c r="K1440" s="662">
        <v>3</v>
      </c>
      <c r="L1440" s="662" t="s">
        <v>22</v>
      </c>
      <c r="M1440" s="662" t="s">
        <v>22</v>
      </c>
      <c r="N1440" s="662" t="s">
        <v>4272</v>
      </c>
      <c r="O1440" s="662" t="s">
        <v>4740</v>
      </c>
      <c r="P1440" s="662" t="s">
        <v>22</v>
      </c>
      <c r="Q1440" s="667">
        <f t="shared" si="254"/>
        <v>33.948332999999998</v>
      </c>
      <c r="R1440" s="667">
        <f t="shared" si="255"/>
        <v>130.92500000000001</v>
      </c>
      <c r="T1440" s="668" t="s">
        <v>22</v>
      </c>
      <c r="U1440" s="668" t="s">
        <v>22</v>
      </c>
      <c r="V1440" s="668" t="s">
        <v>22</v>
      </c>
      <c r="W1440" s="668" t="s">
        <v>22</v>
      </c>
      <c r="X1440" s="668" t="s">
        <v>4605</v>
      </c>
      <c r="Y1440" s="668" t="s">
        <v>22</v>
      </c>
      <c r="Z1440" s="668" t="s">
        <v>22</v>
      </c>
      <c r="AB1440" s="662" t="str">
        <f t="shared" si="245"/>
        <v>-</v>
      </c>
      <c r="AC1440" s="662" t="str">
        <f t="shared" si="246"/>
        <v>平23.12.20</v>
      </c>
      <c r="AD1440" s="662" t="str">
        <f t="shared" si="249"/>
        <v>平</v>
      </c>
      <c r="AE1440" s="662" t="str">
        <f t="shared" si="247"/>
        <v>平23.12.20</v>
      </c>
      <c r="AF1440" s="662" t="str">
        <f t="shared" si="250"/>
        <v>平23.12.20</v>
      </c>
      <c r="AG1440" s="662" t="str">
        <f t="shared" si="251"/>
        <v/>
      </c>
      <c r="AH1440" s="662">
        <f t="shared" si="248"/>
        <v>9</v>
      </c>
      <c r="AI1440" s="662" t="str">
        <f t="shared" si="252"/>
        <v>81</v>
      </c>
      <c r="AJ1440" s="662" t="str">
        <f t="shared" si="253"/>
        <v>81_下関</v>
      </c>
      <c r="AK1440" s="693" t="str">
        <f>IFERROR(VLOOKUP(AJ1440,観測点コードリスト!$L$2:$N$1665,3,FALSE),"")</f>
        <v>47762</v>
      </c>
    </row>
    <row r="1441" spans="1:37" ht="18.75" hidden="1" customHeight="1">
      <c r="A1441" s="662" t="s">
        <v>3919</v>
      </c>
      <c r="B1441" s="662">
        <v>82036</v>
      </c>
      <c r="C1441" s="662" t="s">
        <v>72</v>
      </c>
      <c r="D1441" s="662" t="s">
        <v>3920</v>
      </c>
      <c r="E1441" s="662" t="s">
        <v>3921</v>
      </c>
      <c r="F1441" s="662" t="s">
        <v>3922</v>
      </c>
      <c r="G1441" s="662">
        <v>33</v>
      </c>
      <c r="H1441" s="662">
        <v>51.8</v>
      </c>
      <c r="I1441" s="662">
        <v>130</v>
      </c>
      <c r="J1441" s="662">
        <v>2.1</v>
      </c>
      <c r="K1441" s="662">
        <v>49</v>
      </c>
      <c r="L1441" s="662" t="s">
        <v>22</v>
      </c>
      <c r="M1441" s="662" t="s">
        <v>22</v>
      </c>
      <c r="N1441" s="662" t="s">
        <v>3923</v>
      </c>
      <c r="O1441" s="662" t="s">
        <v>22</v>
      </c>
      <c r="P1441" s="662" t="s">
        <v>22</v>
      </c>
      <c r="Q1441" s="667">
        <f t="shared" si="254"/>
        <v>33.863332999999997</v>
      </c>
      <c r="R1441" s="667">
        <f t="shared" si="255"/>
        <v>130.035</v>
      </c>
      <c r="T1441" s="668" t="s">
        <v>4605</v>
      </c>
      <c r="U1441" s="668" t="s">
        <v>22</v>
      </c>
      <c r="V1441" s="668" t="s">
        <v>22</v>
      </c>
      <c r="W1441" s="668" t="s">
        <v>22</v>
      </c>
      <c r="X1441" s="668" t="s">
        <v>22</v>
      </c>
      <c r="Y1441" s="668" t="s">
        <v>22</v>
      </c>
      <c r="Z1441" s="668" t="s">
        <v>22</v>
      </c>
      <c r="AB1441" s="662" t="str">
        <f t="shared" si="245"/>
        <v>平26.9.11</v>
      </c>
      <c r="AC1441" s="662" t="str">
        <f t="shared" si="246"/>
        <v>平26.9.11</v>
      </c>
      <c r="AD1441" s="662" t="str">
        <f t="shared" si="249"/>
        <v>平</v>
      </c>
      <c r="AE1441" s="662" t="str">
        <f t="shared" si="247"/>
        <v>平26.9.11</v>
      </c>
      <c r="AF1441" s="662" t="str">
        <f t="shared" si="250"/>
        <v>平26.9.11</v>
      </c>
      <c r="AG1441" s="662" t="str">
        <f t="shared" si="251"/>
        <v/>
      </c>
      <c r="AH1441" s="662">
        <f t="shared" si="248"/>
        <v>8</v>
      </c>
      <c r="AI1441" s="662" t="str">
        <f t="shared" si="252"/>
        <v>82</v>
      </c>
      <c r="AJ1441" s="662" t="str">
        <f t="shared" si="253"/>
        <v>82_小呂島</v>
      </c>
      <c r="AK1441" s="693" t="str">
        <f>IFERROR(VLOOKUP(AJ1441,観測点コードリスト!$L$2:$N$1665,3,FALSE),"")</f>
        <v>1657</v>
      </c>
    </row>
    <row r="1442" spans="1:37" ht="18.75" customHeight="1">
      <c r="A1442" s="662" t="s">
        <v>3919</v>
      </c>
      <c r="B1442" s="662">
        <v>82046</v>
      </c>
      <c r="C1442" s="662" t="s">
        <v>17</v>
      </c>
      <c r="D1442" s="662" t="s">
        <v>3924</v>
      </c>
      <c r="E1442" s="662" t="s">
        <v>3925</v>
      </c>
      <c r="F1442" s="662" t="s">
        <v>3926</v>
      </c>
      <c r="G1442" s="662">
        <v>33</v>
      </c>
      <c r="H1442" s="662">
        <v>48.5</v>
      </c>
      <c r="I1442" s="662">
        <v>130</v>
      </c>
      <c r="J1442" s="662">
        <v>32.299999999999997</v>
      </c>
      <c r="K1442" s="662">
        <v>7</v>
      </c>
      <c r="L1442" s="662">
        <v>10.3</v>
      </c>
      <c r="M1442" s="662">
        <v>1.5</v>
      </c>
      <c r="N1442" s="662" t="s">
        <v>3927</v>
      </c>
      <c r="O1442" s="662" t="s">
        <v>22</v>
      </c>
      <c r="P1442" s="662" t="s">
        <v>22</v>
      </c>
      <c r="Q1442" s="667">
        <f t="shared" si="254"/>
        <v>33.808332999999998</v>
      </c>
      <c r="R1442" s="667">
        <f t="shared" si="255"/>
        <v>130.53833299999999</v>
      </c>
      <c r="T1442" s="668" t="s">
        <v>4605</v>
      </c>
      <c r="U1442" s="668" t="s">
        <v>4605</v>
      </c>
      <c r="V1442" s="668" t="s">
        <v>4605</v>
      </c>
      <c r="W1442" s="668" t="s">
        <v>22</v>
      </c>
      <c r="X1442" s="668" t="s">
        <v>22</v>
      </c>
      <c r="Y1442" s="668" t="s">
        <v>22</v>
      </c>
      <c r="Z1442" s="668" t="s">
        <v>22</v>
      </c>
      <c r="AB1442" s="662" t="str">
        <f t="shared" si="245"/>
        <v>昭50.4.25</v>
      </c>
      <c r="AC1442" s="662" t="str">
        <f t="shared" si="246"/>
        <v>昭52.2.15</v>
      </c>
      <c r="AD1442" s="662" t="str">
        <f t="shared" si="249"/>
        <v>(</v>
      </c>
      <c r="AE1442" s="662" t="str">
        <f t="shared" si="247"/>
        <v>(昭50.4.25)昭52.2.15</v>
      </c>
      <c r="AF1442" s="662" t="str">
        <f t="shared" si="250"/>
        <v>昭50.4.25)昭52.2.15</v>
      </c>
      <c r="AG1442" s="662">
        <f t="shared" si="251"/>
        <v>9</v>
      </c>
      <c r="AH1442" s="662">
        <f t="shared" si="248"/>
        <v>17</v>
      </c>
      <c r="AI1442" s="662" t="str">
        <f t="shared" si="252"/>
        <v>82</v>
      </c>
      <c r="AJ1442" s="662" t="str">
        <f t="shared" si="253"/>
        <v>82_宗像</v>
      </c>
      <c r="AK1442" s="693" t="str">
        <f>IFERROR(VLOOKUP(AJ1442,観測点コードリスト!$L$2:$N$1665,3,FALSE),"")</f>
        <v>0943</v>
      </c>
    </row>
    <row r="1443" spans="1:37">
      <c r="A1443" s="662" t="s">
        <v>3919</v>
      </c>
      <c r="B1443" s="662">
        <v>82056</v>
      </c>
      <c r="C1443" s="662" t="s">
        <v>17</v>
      </c>
      <c r="D1443" s="662" t="s">
        <v>2510</v>
      </c>
      <c r="E1443" s="662" t="s">
        <v>3928</v>
      </c>
      <c r="F1443" s="662" t="s">
        <v>3929</v>
      </c>
      <c r="G1443" s="662">
        <v>33</v>
      </c>
      <c r="H1443" s="662">
        <v>51.1</v>
      </c>
      <c r="I1443" s="662">
        <v>130</v>
      </c>
      <c r="J1443" s="662">
        <v>44.6</v>
      </c>
      <c r="K1443" s="662">
        <v>20</v>
      </c>
      <c r="L1443" s="662">
        <v>9.9</v>
      </c>
      <c r="M1443" s="662">
        <v>1.5</v>
      </c>
      <c r="N1443" s="662" t="s">
        <v>3930</v>
      </c>
      <c r="O1443" s="662" t="s">
        <v>22</v>
      </c>
      <c r="P1443" s="662" t="s">
        <v>22</v>
      </c>
      <c r="Q1443" s="667">
        <f t="shared" si="254"/>
        <v>33.851666999999999</v>
      </c>
      <c r="R1443" s="667">
        <f t="shared" si="255"/>
        <v>130.74333300000001</v>
      </c>
      <c r="T1443" s="668" t="s">
        <v>4605</v>
      </c>
      <c r="U1443" s="668" t="s">
        <v>4605</v>
      </c>
      <c r="V1443" s="668" t="s">
        <v>4605</v>
      </c>
      <c r="W1443" s="668" t="s">
        <v>22</v>
      </c>
      <c r="X1443" s="668" t="s">
        <v>22</v>
      </c>
      <c r="Y1443" s="668" t="s">
        <v>22</v>
      </c>
      <c r="Z1443" s="668" t="s">
        <v>22</v>
      </c>
      <c r="AB1443" s="662" t="str">
        <f t="shared" si="245"/>
        <v>昭49.11.1</v>
      </c>
      <c r="AC1443" s="662" t="str">
        <f t="shared" si="246"/>
        <v>昭52.2.17</v>
      </c>
      <c r="AD1443" s="662" t="str">
        <f t="shared" si="249"/>
        <v>#</v>
      </c>
      <c r="AE1443" s="662" t="str">
        <f t="shared" si="247"/>
        <v>昭52.2.17</v>
      </c>
      <c r="AF1443" s="662" t="str">
        <f t="shared" si="250"/>
        <v>昭52.2.17</v>
      </c>
      <c r="AG1443" s="662" t="str">
        <f t="shared" si="251"/>
        <v/>
      </c>
      <c r="AH1443" s="662">
        <f t="shared" si="248"/>
        <v>8</v>
      </c>
      <c r="AI1443" s="662" t="str">
        <f t="shared" si="252"/>
        <v>82</v>
      </c>
      <c r="AJ1443" s="662" t="str">
        <f t="shared" si="253"/>
        <v>82_八幡</v>
      </c>
      <c r="AK1443" s="693" t="str">
        <f>IFERROR(VLOOKUP(AJ1443,観測点コードリスト!$L$2:$N$1665,3,FALSE),"")</f>
        <v>0780</v>
      </c>
    </row>
    <row r="1444" spans="1:37" ht="18.75" customHeight="1">
      <c r="A1444" s="662" t="s">
        <v>3919</v>
      </c>
      <c r="B1444" s="662">
        <v>82068</v>
      </c>
      <c r="C1444" s="662" t="s">
        <v>23</v>
      </c>
      <c r="D1444" s="662" t="s">
        <v>3931</v>
      </c>
      <c r="E1444" s="662" t="s">
        <v>3932</v>
      </c>
      <c r="F1444" s="662" t="s">
        <v>3933</v>
      </c>
      <c r="G1444" s="662">
        <v>33</v>
      </c>
      <c r="H1444" s="662">
        <v>50.7</v>
      </c>
      <c r="I1444" s="662">
        <v>131</v>
      </c>
      <c r="J1444" s="662">
        <v>2.1</v>
      </c>
      <c r="K1444" s="662">
        <v>7</v>
      </c>
      <c r="L1444" s="662">
        <v>10</v>
      </c>
      <c r="M1444" s="662" t="s">
        <v>22</v>
      </c>
      <c r="N1444" s="662" t="s">
        <v>35</v>
      </c>
      <c r="O1444" s="662" t="s">
        <v>22</v>
      </c>
      <c r="P1444" s="662" t="s">
        <v>36</v>
      </c>
      <c r="Q1444" s="667">
        <f t="shared" si="254"/>
        <v>33.844999999999999</v>
      </c>
      <c r="R1444" s="667">
        <f t="shared" si="255"/>
        <v>131.035</v>
      </c>
      <c r="T1444" s="668" t="s">
        <v>4605</v>
      </c>
      <c r="U1444" s="668" t="s">
        <v>4605</v>
      </c>
      <c r="V1444" s="668" t="s">
        <v>4605</v>
      </c>
      <c r="W1444" s="668" t="s">
        <v>22</v>
      </c>
      <c r="X1444" s="668" t="s">
        <v>22</v>
      </c>
      <c r="Y1444" s="668" t="s">
        <v>22</v>
      </c>
      <c r="Z1444" s="668" t="s">
        <v>22</v>
      </c>
      <c r="AB1444" s="662" t="str">
        <f t="shared" si="245"/>
        <v>平15.1.1</v>
      </c>
      <c r="AC1444" s="662" t="str">
        <f t="shared" si="246"/>
        <v>平15.1.1</v>
      </c>
      <c r="AD1444" s="662" t="str">
        <f t="shared" si="249"/>
        <v>平</v>
      </c>
      <c r="AE1444" s="662" t="str">
        <f t="shared" si="247"/>
        <v>平15.1.1</v>
      </c>
      <c r="AF1444" s="662" t="str">
        <f t="shared" si="250"/>
        <v>平15.1.1</v>
      </c>
      <c r="AG1444" s="662" t="str">
        <f t="shared" si="251"/>
        <v/>
      </c>
      <c r="AH1444" s="662">
        <f t="shared" si="248"/>
        <v>7</v>
      </c>
      <c r="AI1444" s="662" t="str">
        <f t="shared" si="252"/>
        <v>82</v>
      </c>
      <c r="AJ1444" s="662" t="str">
        <f t="shared" si="253"/>
        <v>82_空港北町</v>
      </c>
      <c r="AK1444" s="693" t="str">
        <f>IFERROR(VLOOKUP(AJ1444,観測点コードリスト!$L$2:$N$1665,3,FALSE),"")</f>
        <v>1590</v>
      </c>
    </row>
    <row r="1445" spans="1:37" ht="18.75" hidden="1" customHeight="1">
      <c r="A1445" s="662" t="s">
        <v>3919</v>
      </c>
      <c r="B1445" s="662">
        <v>82097</v>
      </c>
      <c r="C1445" s="662" t="s">
        <v>72</v>
      </c>
      <c r="D1445" s="662" t="s">
        <v>3934</v>
      </c>
      <c r="E1445" s="662" t="s">
        <v>3935</v>
      </c>
      <c r="F1445" s="662" t="s">
        <v>3936</v>
      </c>
      <c r="G1445" s="662">
        <v>33</v>
      </c>
      <c r="H1445" s="662">
        <v>46.7</v>
      </c>
      <c r="I1445" s="662">
        <v>130</v>
      </c>
      <c r="J1445" s="662">
        <v>51.9</v>
      </c>
      <c r="K1445" s="662">
        <v>55</v>
      </c>
      <c r="L1445" s="662" t="s">
        <v>22</v>
      </c>
      <c r="M1445" s="662" t="s">
        <v>22</v>
      </c>
      <c r="N1445" s="662" t="s">
        <v>3937</v>
      </c>
      <c r="O1445" s="662" t="s">
        <v>22</v>
      </c>
      <c r="P1445" s="662" t="s">
        <v>22</v>
      </c>
      <c r="Q1445" s="667">
        <f t="shared" si="254"/>
        <v>33.778333000000003</v>
      </c>
      <c r="R1445" s="667">
        <f t="shared" si="255"/>
        <v>130.86500000000001</v>
      </c>
      <c r="T1445" s="668" t="s">
        <v>4605</v>
      </c>
      <c r="U1445" s="668" t="s">
        <v>22</v>
      </c>
      <c r="V1445" s="668" t="s">
        <v>22</v>
      </c>
      <c r="W1445" s="668" t="s">
        <v>22</v>
      </c>
      <c r="X1445" s="668" t="s">
        <v>22</v>
      </c>
      <c r="Y1445" s="668" t="s">
        <v>22</v>
      </c>
      <c r="Z1445" s="668" t="s">
        <v>22</v>
      </c>
      <c r="AB1445" s="662" t="str">
        <f t="shared" si="245"/>
        <v>平24.2.15</v>
      </c>
      <c r="AC1445" s="662" t="str">
        <f t="shared" si="246"/>
        <v>平24.2.15</v>
      </c>
      <c r="AD1445" s="662" t="str">
        <f t="shared" si="249"/>
        <v>平</v>
      </c>
      <c r="AE1445" s="662" t="str">
        <f t="shared" si="247"/>
        <v>平24.2.15</v>
      </c>
      <c r="AF1445" s="662" t="str">
        <f t="shared" si="250"/>
        <v>平24.2.15</v>
      </c>
      <c r="AG1445" s="662" t="str">
        <f t="shared" si="251"/>
        <v/>
      </c>
      <c r="AH1445" s="662">
        <f t="shared" si="248"/>
        <v>8</v>
      </c>
      <c r="AI1445" s="662" t="str">
        <f t="shared" si="252"/>
        <v>82</v>
      </c>
      <c r="AJ1445" s="662" t="str">
        <f t="shared" si="253"/>
        <v>82_東谷</v>
      </c>
      <c r="AK1445" s="693" t="str">
        <f>IFERROR(VLOOKUP(AJ1445,観測点コードリスト!$L$2:$N$1665,3,FALSE),"")</f>
        <v>1637</v>
      </c>
    </row>
    <row r="1446" spans="1:37" ht="18.75" customHeight="1">
      <c r="A1446" s="662" t="s">
        <v>3919</v>
      </c>
      <c r="B1446" s="662">
        <v>82101</v>
      </c>
      <c r="C1446" s="662" t="s">
        <v>17</v>
      </c>
      <c r="D1446" s="662" t="s">
        <v>3938</v>
      </c>
      <c r="E1446" s="662" t="s">
        <v>3939</v>
      </c>
      <c r="F1446" s="662" t="s">
        <v>3940</v>
      </c>
      <c r="G1446" s="662">
        <v>33</v>
      </c>
      <c r="H1446" s="662">
        <v>42.8</v>
      </c>
      <c r="I1446" s="662">
        <v>130</v>
      </c>
      <c r="J1446" s="662">
        <v>58.5</v>
      </c>
      <c r="K1446" s="662">
        <v>9</v>
      </c>
      <c r="L1446" s="662">
        <v>10</v>
      </c>
      <c r="M1446" s="662">
        <v>1.5</v>
      </c>
      <c r="N1446" s="662" t="s">
        <v>3941</v>
      </c>
      <c r="O1446" s="662" t="s">
        <v>22</v>
      </c>
      <c r="P1446" s="662" t="s">
        <v>40</v>
      </c>
      <c r="Q1446" s="667">
        <f t="shared" si="254"/>
        <v>33.713332999999999</v>
      </c>
      <c r="R1446" s="667">
        <f t="shared" si="255"/>
        <v>130.97499999999999</v>
      </c>
      <c r="T1446" s="668" t="s">
        <v>4605</v>
      </c>
      <c r="U1446" s="668" t="s">
        <v>4605</v>
      </c>
      <c r="V1446" s="668" t="s">
        <v>4605</v>
      </c>
      <c r="W1446" s="668" t="s">
        <v>22</v>
      </c>
      <c r="X1446" s="668" t="s">
        <v>22</v>
      </c>
      <c r="Y1446" s="668" t="s">
        <v>22</v>
      </c>
      <c r="Z1446" s="668" t="s">
        <v>22</v>
      </c>
      <c r="AB1446" s="662" t="str">
        <f t="shared" si="245"/>
        <v>昭49.11.1</v>
      </c>
      <c r="AC1446" s="662" t="str">
        <f t="shared" si="246"/>
        <v>昭52.2.18</v>
      </c>
      <c r="AD1446" s="662" t="str">
        <f t="shared" si="249"/>
        <v>#</v>
      </c>
      <c r="AE1446" s="662" t="str">
        <f t="shared" si="247"/>
        <v>昭52.2.18</v>
      </c>
      <c r="AF1446" s="662" t="str">
        <f t="shared" si="250"/>
        <v>昭52.2.18</v>
      </c>
      <c r="AG1446" s="662" t="str">
        <f t="shared" si="251"/>
        <v/>
      </c>
      <c r="AH1446" s="662">
        <f t="shared" si="248"/>
        <v>8</v>
      </c>
      <c r="AI1446" s="662" t="str">
        <f t="shared" si="252"/>
        <v>82</v>
      </c>
      <c r="AJ1446" s="662" t="str">
        <f t="shared" si="253"/>
        <v>82_行橋</v>
      </c>
      <c r="AK1446" s="693" t="str">
        <f>IFERROR(VLOOKUP(AJ1446,観測点コードリスト!$L$2:$N$1665,3,FALSE),"")</f>
        <v>0782</v>
      </c>
    </row>
    <row r="1447" spans="1:37" ht="18.75" customHeight="1">
      <c r="A1447" s="662" t="s">
        <v>3919</v>
      </c>
      <c r="B1447" s="662">
        <v>82136</v>
      </c>
      <c r="C1447" s="662" t="s">
        <v>23</v>
      </c>
      <c r="D1447" s="662" t="s">
        <v>3942</v>
      </c>
      <c r="E1447" s="662" t="s">
        <v>3943</v>
      </c>
      <c r="F1447" s="662" t="s">
        <v>3944</v>
      </c>
      <c r="G1447" s="662">
        <v>33</v>
      </c>
      <c r="H1447" s="662">
        <v>39.1</v>
      </c>
      <c r="I1447" s="662">
        <v>130</v>
      </c>
      <c r="J1447" s="662">
        <v>41.6</v>
      </c>
      <c r="K1447" s="662">
        <v>37</v>
      </c>
      <c r="L1447" s="662">
        <v>11</v>
      </c>
      <c r="M1447" s="662" t="s">
        <v>22</v>
      </c>
      <c r="N1447" s="662" t="s">
        <v>2315</v>
      </c>
      <c r="O1447" s="662" t="s">
        <v>22</v>
      </c>
      <c r="P1447" s="662" t="s">
        <v>22</v>
      </c>
      <c r="Q1447" s="667">
        <f t="shared" si="254"/>
        <v>33.651667000000003</v>
      </c>
      <c r="R1447" s="667">
        <f t="shared" si="255"/>
        <v>130.693333</v>
      </c>
      <c r="T1447" s="668" t="s">
        <v>4605</v>
      </c>
      <c r="U1447" s="668" t="s">
        <v>4605</v>
      </c>
      <c r="V1447" s="668" t="s">
        <v>4605</v>
      </c>
      <c r="W1447" s="668" t="s">
        <v>22</v>
      </c>
      <c r="X1447" s="668" t="s">
        <v>22</v>
      </c>
      <c r="Y1447" s="668" t="s">
        <v>4605</v>
      </c>
      <c r="Z1447" s="668" t="s">
        <v>22</v>
      </c>
      <c r="AB1447" s="662" t="str">
        <f t="shared" si="245"/>
        <v>昭49.11.1</v>
      </c>
      <c r="AC1447" s="662" t="str">
        <f t="shared" si="246"/>
        <v>昭50.12.16</v>
      </c>
      <c r="AD1447" s="662" t="str">
        <f t="shared" si="249"/>
        <v>#</v>
      </c>
      <c r="AE1447" s="662" t="str">
        <f t="shared" si="247"/>
        <v>昭50.12.16</v>
      </c>
      <c r="AF1447" s="662" t="str">
        <f t="shared" si="250"/>
        <v>昭50.12.16</v>
      </c>
      <c r="AG1447" s="662" t="str">
        <f t="shared" si="251"/>
        <v/>
      </c>
      <c r="AH1447" s="662">
        <f t="shared" si="248"/>
        <v>9</v>
      </c>
      <c r="AI1447" s="662" t="str">
        <f t="shared" si="252"/>
        <v>82</v>
      </c>
      <c r="AJ1447" s="662" t="str">
        <f t="shared" si="253"/>
        <v>82_飯塚</v>
      </c>
      <c r="AK1447" s="693" t="str">
        <f>IFERROR(VLOOKUP(AJ1447,観測点コードリスト!$L$2:$N$1665,3,FALSE),"")</f>
        <v>47809</v>
      </c>
    </row>
    <row r="1448" spans="1:37" ht="18.75" customHeight="1">
      <c r="A1448" s="662" t="s">
        <v>3919</v>
      </c>
      <c r="B1448" s="662">
        <v>82171</v>
      </c>
      <c r="C1448" s="662" t="s">
        <v>17</v>
      </c>
      <c r="D1448" s="662" t="s">
        <v>3945</v>
      </c>
      <c r="E1448" s="662" t="s">
        <v>3946</v>
      </c>
      <c r="F1448" s="662" t="s">
        <v>3947</v>
      </c>
      <c r="G1448" s="662">
        <v>33</v>
      </c>
      <c r="H1448" s="662">
        <v>33.6</v>
      </c>
      <c r="I1448" s="662">
        <v>130</v>
      </c>
      <c r="J1448" s="662">
        <v>11.4</v>
      </c>
      <c r="K1448" s="662">
        <v>5</v>
      </c>
      <c r="L1448" s="662">
        <v>9.9</v>
      </c>
      <c r="M1448" s="662">
        <v>1.5</v>
      </c>
      <c r="N1448" s="662" t="s">
        <v>3082</v>
      </c>
      <c r="O1448" s="662" t="s">
        <v>22</v>
      </c>
      <c r="P1448" s="662" t="s">
        <v>22</v>
      </c>
      <c r="Q1448" s="667">
        <f t="shared" si="254"/>
        <v>33.56</v>
      </c>
      <c r="R1448" s="667">
        <f t="shared" si="255"/>
        <v>130.19</v>
      </c>
      <c r="T1448" s="668" t="s">
        <v>4605</v>
      </c>
      <c r="U1448" s="668" t="s">
        <v>4605</v>
      </c>
      <c r="V1448" s="668" t="s">
        <v>4605</v>
      </c>
      <c r="W1448" s="668" t="s">
        <v>22</v>
      </c>
      <c r="X1448" s="668" t="s">
        <v>22</v>
      </c>
      <c r="Y1448" s="668" t="s">
        <v>22</v>
      </c>
      <c r="Z1448" s="668" t="s">
        <v>22</v>
      </c>
      <c r="AB1448" s="662" t="str">
        <f t="shared" si="245"/>
        <v>昭49.11.1</v>
      </c>
      <c r="AC1448" s="662" t="str">
        <f t="shared" si="246"/>
        <v>昭52.3.4</v>
      </c>
      <c r="AD1448" s="662" t="str">
        <f t="shared" si="249"/>
        <v>#</v>
      </c>
      <c r="AE1448" s="662" t="str">
        <f t="shared" si="247"/>
        <v>昭52.3.4</v>
      </c>
      <c r="AF1448" s="662" t="str">
        <f t="shared" si="250"/>
        <v>昭52.3.4</v>
      </c>
      <c r="AG1448" s="662" t="str">
        <f t="shared" si="251"/>
        <v/>
      </c>
      <c r="AH1448" s="662">
        <f t="shared" si="248"/>
        <v>7</v>
      </c>
      <c r="AI1448" s="662" t="str">
        <f t="shared" si="252"/>
        <v>82</v>
      </c>
      <c r="AJ1448" s="662" t="str">
        <f t="shared" si="253"/>
        <v>82_前原</v>
      </c>
      <c r="AK1448" s="693" t="str">
        <f>IFERROR(VLOOKUP(AJ1448,観測点コードリスト!$L$2:$N$1665,3,FALSE),"")</f>
        <v>0785</v>
      </c>
    </row>
    <row r="1449" spans="1:37" hidden="1">
      <c r="A1449" s="662" t="s">
        <v>3919</v>
      </c>
      <c r="B1449" s="662">
        <v>82182</v>
      </c>
      <c r="C1449" s="662" t="s">
        <v>23</v>
      </c>
      <c r="D1449" s="662" t="s">
        <v>3919</v>
      </c>
      <c r="E1449" s="662" t="s">
        <v>3948</v>
      </c>
      <c r="F1449" s="662" t="s">
        <v>3949</v>
      </c>
      <c r="G1449" s="662">
        <v>33</v>
      </c>
      <c r="H1449" s="662">
        <v>34.9</v>
      </c>
      <c r="I1449" s="662">
        <v>130</v>
      </c>
      <c r="J1449" s="662">
        <v>22.5</v>
      </c>
      <c r="K1449" s="662">
        <v>3</v>
      </c>
      <c r="L1449" s="662" t="s">
        <v>22</v>
      </c>
      <c r="M1449" s="662" t="s">
        <v>22</v>
      </c>
      <c r="N1449" s="662" t="s">
        <v>3950</v>
      </c>
      <c r="O1449" s="662">
        <v>82900</v>
      </c>
      <c r="P1449" s="662" t="s">
        <v>260</v>
      </c>
      <c r="Q1449" s="667">
        <f t="shared" si="254"/>
        <v>33.581667000000003</v>
      </c>
      <c r="R1449" s="667">
        <f t="shared" si="255"/>
        <v>130.375</v>
      </c>
      <c r="T1449" s="668" t="s">
        <v>4605</v>
      </c>
      <c r="U1449" s="668" t="s">
        <v>4605</v>
      </c>
      <c r="V1449" s="668" t="s">
        <v>22</v>
      </c>
      <c r="W1449" s="668" t="s">
        <v>4605</v>
      </c>
      <c r="X1449" s="668" t="s">
        <v>22</v>
      </c>
      <c r="Y1449" s="668" t="s">
        <v>4605</v>
      </c>
      <c r="Z1449" s="668" t="s">
        <v>4605</v>
      </c>
      <c r="AB1449" s="662" t="str">
        <f t="shared" si="245"/>
        <v>平22.2.18</v>
      </c>
      <c r="AC1449" s="662" t="str">
        <f t="shared" si="246"/>
        <v>平22.2.18</v>
      </c>
      <c r="AD1449" s="662" t="str">
        <f t="shared" si="249"/>
        <v>平</v>
      </c>
      <c r="AE1449" s="662" t="str">
        <f t="shared" si="247"/>
        <v>平22.2.18</v>
      </c>
      <c r="AF1449" s="662" t="str">
        <f t="shared" si="250"/>
        <v>平22.2.18</v>
      </c>
      <c r="AG1449" s="662" t="str">
        <f t="shared" si="251"/>
        <v/>
      </c>
      <c r="AH1449" s="662">
        <f t="shared" si="248"/>
        <v>8</v>
      </c>
      <c r="AI1449" s="662" t="str">
        <f t="shared" si="252"/>
        <v>82</v>
      </c>
      <c r="AJ1449" s="662" t="str">
        <f t="shared" si="253"/>
        <v>82_福岡</v>
      </c>
      <c r="AK1449" s="693" t="str">
        <f>IFERROR(VLOOKUP(AJ1449,観測点コードリスト!$L$2:$N$1665,3,FALSE),"")</f>
        <v>47807</v>
      </c>
    </row>
    <row r="1450" spans="1:37" ht="18.75" customHeight="1">
      <c r="A1450" s="662" t="s">
        <v>3919</v>
      </c>
      <c r="B1450" s="662">
        <v>82182</v>
      </c>
      <c r="C1450" s="662" t="s">
        <v>23</v>
      </c>
      <c r="D1450" s="662" t="s">
        <v>3919</v>
      </c>
      <c r="E1450" s="662" t="s">
        <v>3948</v>
      </c>
      <c r="F1450" s="662" t="s">
        <v>3951</v>
      </c>
      <c r="G1450" s="662">
        <v>33</v>
      </c>
      <c r="H1450" s="662">
        <v>34.9</v>
      </c>
      <c r="I1450" s="662">
        <v>130</v>
      </c>
      <c r="J1450" s="662">
        <v>22.6</v>
      </c>
      <c r="K1450" s="662">
        <v>3</v>
      </c>
      <c r="L1450" s="662">
        <v>34.6</v>
      </c>
      <c r="M1450" s="662" t="s">
        <v>22</v>
      </c>
      <c r="N1450" s="662" t="s">
        <v>3950</v>
      </c>
      <c r="O1450" s="662" t="s">
        <v>22</v>
      </c>
      <c r="P1450" s="662" t="s">
        <v>262</v>
      </c>
      <c r="Q1450" s="667">
        <f t="shared" si="254"/>
        <v>33.581667000000003</v>
      </c>
      <c r="R1450" s="667">
        <f t="shared" si="255"/>
        <v>130.376667</v>
      </c>
      <c r="T1450" s="668" t="s">
        <v>22</v>
      </c>
      <c r="U1450" s="668" t="s">
        <v>22</v>
      </c>
      <c r="V1450" s="668" t="s">
        <v>4605</v>
      </c>
      <c r="W1450" s="668" t="s">
        <v>22</v>
      </c>
      <c r="X1450" s="668" t="s">
        <v>22</v>
      </c>
      <c r="Y1450" s="668" t="s">
        <v>22</v>
      </c>
      <c r="Z1450" s="668" t="s">
        <v>22</v>
      </c>
      <c r="AB1450" s="662" t="str">
        <f t="shared" si="245"/>
        <v>-</v>
      </c>
      <c r="AC1450" s="662" t="str">
        <f t="shared" si="246"/>
        <v>平22.2.18</v>
      </c>
      <c r="AD1450" s="662" t="str">
        <f t="shared" si="249"/>
        <v>平</v>
      </c>
      <c r="AE1450" s="662" t="str">
        <f t="shared" si="247"/>
        <v>平22.2.18</v>
      </c>
      <c r="AF1450" s="662" t="str">
        <f t="shared" si="250"/>
        <v>平22.2.18</v>
      </c>
      <c r="AG1450" s="662" t="str">
        <f t="shared" si="251"/>
        <v/>
      </c>
      <c r="AH1450" s="662">
        <f t="shared" si="248"/>
        <v>8</v>
      </c>
      <c r="AI1450" s="662" t="str">
        <f t="shared" si="252"/>
        <v>82</v>
      </c>
      <c r="AJ1450" s="662" t="str">
        <f t="shared" si="253"/>
        <v>82_福岡</v>
      </c>
      <c r="AK1450" s="693" t="str">
        <f>IFERROR(VLOOKUP(AJ1450,観測点コードリスト!$L$2:$N$1665,3,FALSE),"")</f>
        <v>47807</v>
      </c>
    </row>
    <row r="1451" spans="1:37">
      <c r="A1451" s="662" t="s">
        <v>3919</v>
      </c>
      <c r="B1451" s="662">
        <v>82186</v>
      </c>
      <c r="C1451" s="662" t="s">
        <v>23</v>
      </c>
      <c r="D1451" s="662" t="s">
        <v>3952</v>
      </c>
      <c r="E1451" s="662" t="s">
        <v>3953</v>
      </c>
      <c r="F1451" s="662" t="s">
        <v>3954</v>
      </c>
      <c r="G1451" s="662">
        <v>33</v>
      </c>
      <c r="H1451" s="662">
        <v>35</v>
      </c>
      <c r="I1451" s="662">
        <v>130</v>
      </c>
      <c r="J1451" s="662">
        <v>27.1</v>
      </c>
      <c r="K1451" s="662">
        <v>9</v>
      </c>
      <c r="L1451" s="662">
        <v>10</v>
      </c>
      <c r="M1451" s="662" t="s">
        <v>22</v>
      </c>
      <c r="N1451" s="662" t="s">
        <v>35</v>
      </c>
      <c r="O1451" s="662" t="s">
        <v>22</v>
      </c>
      <c r="P1451" s="662" t="s">
        <v>36</v>
      </c>
      <c r="Q1451" s="667">
        <f t="shared" si="254"/>
        <v>33.583333000000003</v>
      </c>
      <c r="R1451" s="667">
        <f t="shared" si="255"/>
        <v>130.45166699999999</v>
      </c>
      <c r="T1451" s="668" t="s">
        <v>4605</v>
      </c>
      <c r="U1451" s="668" t="s">
        <v>4605</v>
      </c>
      <c r="V1451" s="668" t="s">
        <v>4605</v>
      </c>
      <c r="W1451" s="668" t="s">
        <v>22</v>
      </c>
      <c r="X1451" s="668" t="s">
        <v>22</v>
      </c>
      <c r="Y1451" s="668" t="s">
        <v>22</v>
      </c>
      <c r="Z1451" s="668" t="s">
        <v>22</v>
      </c>
      <c r="AB1451" s="662" t="str">
        <f t="shared" si="245"/>
        <v>平15.1.1</v>
      </c>
      <c r="AC1451" s="662" t="str">
        <f t="shared" si="246"/>
        <v>平15.1.1</v>
      </c>
      <c r="AD1451" s="662" t="str">
        <f t="shared" si="249"/>
        <v>平</v>
      </c>
      <c r="AE1451" s="662" t="str">
        <f t="shared" si="247"/>
        <v>平15.1.1</v>
      </c>
      <c r="AF1451" s="662" t="str">
        <f t="shared" si="250"/>
        <v>平15.1.1</v>
      </c>
      <c r="AG1451" s="662" t="str">
        <f t="shared" si="251"/>
        <v/>
      </c>
      <c r="AH1451" s="662">
        <f t="shared" si="248"/>
        <v>7</v>
      </c>
      <c r="AI1451" s="662" t="str">
        <f t="shared" si="252"/>
        <v>82</v>
      </c>
      <c r="AJ1451" s="662" t="str">
        <f t="shared" si="253"/>
        <v>82_博多</v>
      </c>
      <c r="AK1451" s="693" t="str">
        <f>IFERROR(VLOOKUP(AJ1451,観測点コードリスト!$L$2:$N$1665,3,FALSE),"")</f>
        <v>1477</v>
      </c>
    </row>
    <row r="1452" spans="1:37" ht="18.75" customHeight="1">
      <c r="A1452" s="662" t="s">
        <v>3919</v>
      </c>
      <c r="B1452" s="662">
        <v>82191</v>
      </c>
      <c r="C1452" s="662" t="s">
        <v>17</v>
      </c>
      <c r="D1452" s="662" t="s">
        <v>3955</v>
      </c>
      <c r="E1452" s="662" t="s">
        <v>3956</v>
      </c>
      <c r="F1452" s="662" t="s">
        <v>3957</v>
      </c>
      <c r="G1452" s="662">
        <v>33</v>
      </c>
      <c r="H1452" s="662">
        <v>29.8</v>
      </c>
      <c r="I1452" s="662">
        <v>130</v>
      </c>
      <c r="J1452" s="662">
        <v>29.4</v>
      </c>
      <c r="K1452" s="662">
        <v>52</v>
      </c>
      <c r="L1452" s="662">
        <v>10.199999999999999</v>
      </c>
      <c r="M1452" s="662">
        <v>1.5</v>
      </c>
      <c r="N1452" s="662" t="s">
        <v>3958</v>
      </c>
      <c r="O1452" s="662" t="s">
        <v>22</v>
      </c>
      <c r="P1452" s="662" t="s">
        <v>40</v>
      </c>
      <c r="Q1452" s="667">
        <f t="shared" si="254"/>
        <v>33.496667000000002</v>
      </c>
      <c r="R1452" s="667">
        <f t="shared" si="255"/>
        <v>130.49</v>
      </c>
      <c r="T1452" s="668" t="s">
        <v>4605</v>
      </c>
      <c r="U1452" s="668" t="s">
        <v>4605</v>
      </c>
      <c r="V1452" s="668" t="s">
        <v>4605</v>
      </c>
      <c r="W1452" s="668" t="s">
        <v>22</v>
      </c>
      <c r="X1452" s="668" t="s">
        <v>22</v>
      </c>
      <c r="Y1452" s="668" t="s">
        <v>22</v>
      </c>
      <c r="Z1452" s="668" t="s">
        <v>22</v>
      </c>
      <c r="AB1452" s="662" t="str">
        <f t="shared" si="245"/>
        <v>昭52.3.2</v>
      </c>
      <c r="AC1452" s="662" t="str">
        <f t="shared" si="246"/>
        <v>昭52.3.2</v>
      </c>
      <c r="AD1452" s="662" t="str">
        <f t="shared" si="249"/>
        <v>昭</v>
      </c>
      <c r="AE1452" s="662" t="str">
        <f t="shared" si="247"/>
        <v>昭52.3.2</v>
      </c>
      <c r="AF1452" s="662" t="str">
        <f t="shared" si="250"/>
        <v>昭52.3.2</v>
      </c>
      <c r="AG1452" s="662" t="str">
        <f t="shared" si="251"/>
        <v/>
      </c>
      <c r="AH1452" s="662">
        <f t="shared" si="248"/>
        <v>7</v>
      </c>
      <c r="AI1452" s="662" t="str">
        <f t="shared" si="252"/>
        <v>82</v>
      </c>
      <c r="AJ1452" s="662" t="str">
        <f t="shared" si="253"/>
        <v>82_太宰府</v>
      </c>
      <c r="AK1452" s="693" t="str">
        <f>IFERROR(VLOOKUP(AJ1452,観測点コードリスト!$L$2:$N$1665,3,FALSE),"")</f>
        <v>1141</v>
      </c>
    </row>
    <row r="1453" spans="1:37" ht="18.75" customHeight="1">
      <c r="A1453" s="662" t="s">
        <v>3919</v>
      </c>
      <c r="B1453" s="662">
        <v>82206</v>
      </c>
      <c r="C1453" s="662" t="s">
        <v>17</v>
      </c>
      <c r="D1453" s="662" t="s">
        <v>3959</v>
      </c>
      <c r="E1453" s="662" t="s">
        <v>3960</v>
      </c>
      <c r="F1453" s="662" t="s">
        <v>3961</v>
      </c>
      <c r="G1453" s="662">
        <v>33</v>
      </c>
      <c r="H1453" s="662">
        <v>33.5</v>
      </c>
      <c r="I1453" s="662">
        <v>130</v>
      </c>
      <c r="J1453" s="662">
        <v>51.3</v>
      </c>
      <c r="K1453" s="662">
        <v>92</v>
      </c>
      <c r="L1453" s="662">
        <v>6.5</v>
      </c>
      <c r="M1453" s="662">
        <v>1.5</v>
      </c>
      <c r="N1453" s="662" t="s">
        <v>3962</v>
      </c>
      <c r="O1453" s="662" t="s">
        <v>22</v>
      </c>
      <c r="P1453" s="662" t="s">
        <v>40</v>
      </c>
      <c r="Q1453" s="667">
        <f t="shared" si="254"/>
        <v>33.558332999999998</v>
      </c>
      <c r="R1453" s="667">
        <f t="shared" si="255"/>
        <v>130.85499999999999</v>
      </c>
      <c r="T1453" s="668" t="s">
        <v>4605</v>
      </c>
      <c r="U1453" s="668" t="s">
        <v>4605</v>
      </c>
      <c r="V1453" s="668" t="s">
        <v>4605</v>
      </c>
      <c r="W1453" s="668" t="s">
        <v>22</v>
      </c>
      <c r="X1453" s="668" t="s">
        <v>22</v>
      </c>
      <c r="Y1453" s="668" t="s">
        <v>22</v>
      </c>
      <c r="Z1453" s="668" t="s">
        <v>22</v>
      </c>
      <c r="AB1453" s="662" t="str">
        <f t="shared" si="245"/>
        <v>昭50.5.25</v>
      </c>
      <c r="AC1453" s="662" t="str">
        <f t="shared" si="246"/>
        <v>昭52.2.21</v>
      </c>
      <c r="AD1453" s="662" t="str">
        <f t="shared" si="249"/>
        <v>(</v>
      </c>
      <c r="AE1453" s="662" t="str">
        <f t="shared" si="247"/>
        <v>(昭50.5.25)昭52.2.21</v>
      </c>
      <c r="AF1453" s="662" t="str">
        <f t="shared" si="250"/>
        <v>昭50.5.25)昭52.2.21</v>
      </c>
      <c r="AG1453" s="662">
        <f t="shared" si="251"/>
        <v>9</v>
      </c>
      <c r="AH1453" s="662">
        <f t="shared" si="248"/>
        <v>17</v>
      </c>
      <c r="AI1453" s="662" t="str">
        <f t="shared" si="252"/>
        <v>82</v>
      </c>
      <c r="AJ1453" s="662" t="str">
        <f t="shared" si="253"/>
        <v>82_添田</v>
      </c>
      <c r="AK1453" s="693" t="str">
        <f>IFERROR(VLOOKUP(AJ1453,観測点コードリスト!$L$2:$N$1665,3,FALSE),"")</f>
        <v>1046</v>
      </c>
    </row>
    <row r="1454" spans="1:37" ht="18.75" hidden="1" customHeight="1">
      <c r="A1454" s="662" t="s">
        <v>3919</v>
      </c>
      <c r="B1454" s="662">
        <v>82241</v>
      </c>
      <c r="C1454" s="662" t="s">
        <v>72</v>
      </c>
      <c r="D1454" s="662" t="s">
        <v>3963</v>
      </c>
      <c r="E1454" s="662" t="s">
        <v>3964</v>
      </c>
      <c r="F1454" s="662" t="s">
        <v>3965</v>
      </c>
      <c r="G1454" s="662">
        <v>33</v>
      </c>
      <c r="H1454" s="662">
        <v>29.3</v>
      </c>
      <c r="I1454" s="662">
        <v>130</v>
      </c>
      <c r="J1454" s="662">
        <v>21.2</v>
      </c>
      <c r="K1454" s="662">
        <v>83</v>
      </c>
      <c r="L1454" s="662" t="s">
        <v>22</v>
      </c>
      <c r="M1454" s="662" t="s">
        <v>22</v>
      </c>
      <c r="N1454" s="662" t="s">
        <v>3966</v>
      </c>
      <c r="O1454" s="662" t="s">
        <v>22</v>
      </c>
      <c r="P1454" s="662" t="s">
        <v>22</v>
      </c>
      <c r="Q1454" s="667">
        <f t="shared" si="254"/>
        <v>33.488332999999997</v>
      </c>
      <c r="R1454" s="667">
        <f t="shared" si="255"/>
        <v>130.35333299999999</v>
      </c>
      <c r="T1454" s="668" t="s">
        <v>4605</v>
      </c>
      <c r="U1454" s="668" t="s">
        <v>22</v>
      </c>
      <c r="V1454" s="668" t="s">
        <v>22</v>
      </c>
      <c r="W1454" s="668" t="s">
        <v>22</v>
      </c>
      <c r="X1454" s="668" t="s">
        <v>22</v>
      </c>
      <c r="Y1454" s="668" t="s">
        <v>22</v>
      </c>
      <c r="Z1454" s="668" t="s">
        <v>22</v>
      </c>
      <c r="AB1454" s="662" t="str">
        <f t="shared" si="245"/>
        <v>平22.3.2</v>
      </c>
      <c r="AC1454" s="662" t="str">
        <f t="shared" si="246"/>
        <v>平22.3.2</v>
      </c>
      <c r="AD1454" s="662" t="str">
        <f t="shared" si="249"/>
        <v>平</v>
      </c>
      <c r="AE1454" s="662" t="str">
        <f t="shared" si="247"/>
        <v>平22.3.2</v>
      </c>
      <c r="AF1454" s="662" t="str">
        <f t="shared" si="250"/>
        <v>平22.3.2</v>
      </c>
      <c r="AG1454" s="662" t="str">
        <f t="shared" si="251"/>
        <v/>
      </c>
      <c r="AH1454" s="662">
        <f t="shared" si="248"/>
        <v>7</v>
      </c>
      <c r="AI1454" s="662" t="str">
        <f t="shared" si="252"/>
        <v>82</v>
      </c>
      <c r="AJ1454" s="662" t="str">
        <f t="shared" si="253"/>
        <v>82_早良脇山</v>
      </c>
      <c r="AK1454" s="693" t="str">
        <f>IFERROR(VLOOKUP(AJ1454,観測点コードリスト!$L$2:$N$1665,3,FALSE),"")</f>
        <v>1611</v>
      </c>
    </row>
    <row r="1455" spans="1:37" ht="18.75" customHeight="1">
      <c r="A1455" s="662" t="s">
        <v>3919</v>
      </c>
      <c r="B1455" s="662">
        <v>82261</v>
      </c>
      <c r="C1455" s="662" t="s">
        <v>17</v>
      </c>
      <c r="D1455" s="662" t="s">
        <v>3967</v>
      </c>
      <c r="E1455" s="662" t="s">
        <v>3968</v>
      </c>
      <c r="F1455" s="662" t="s">
        <v>3969</v>
      </c>
      <c r="G1455" s="662">
        <v>33</v>
      </c>
      <c r="H1455" s="662">
        <v>24.4</v>
      </c>
      <c r="I1455" s="662">
        <v>130</v>
      </c>
      <c r="J1455" s="662">
        <v>41.7</v>
      </c>
      <c r="K1455" s="662">
        <v>38</v>
      </c>
      <c r="L1455" s="662">
        <v>10.1</v>
      </c>
      <c r="M1455" s="662">
        <v>1.5</v>
      </c>
      <c r="N1455" s="662" t="s">
        <v>3941</v>
      </c>
      <c r="O1455" s="662" t="s">
        <v>22</v>
      </c>
      <c r="P1455" s="662" t="s">
        <v>40</v>
      </c>
      <c r="Q1455" s="667">
        <f t="shared" si="254"/>
        <v>33.406666999999999</v>
      </c>
      <c r="R1455" s="667">
        <f t="shared" si="255"/>
        <v>130.69499999999999</v>
      </c>
      <c r="T1455" s="668" t="s">
        <v>4605</v>
      </c>
      <c r="U1455" s="668" t="s">
        <v>4605</v>
      </c>
      <c r="V1455" s="668" t="s">
        <v>4605</v>
      </c>
      <c r="W1455" s="668" t="s">
        <v>22</v>
      </c>
      <c r="X1455" s="668" t="s">
        <v>22</v>
      </c>
      <c r="Y1455" s="668" t="s">
        <v>22</v>
      </c>
      <c r="Z1455" s="668" t="s">
        <v>22</v>
      </c>
      <c r="AB1455" s="662" t="str">
        <f t="shared" si="245"/>
        <v>昭49.11.1</v>
      </c>
      <c r="AC1455" s="662" t="str">
        <f t="shared" si="246"/>
        <v>昭52.2.18</v>
      </c>
      <c r="AD1455" s="662" t="str">
        <f t="shared" si="249"/>
        <v>#</v>
      </c>
      <c r="AE1455" s="662" t="str">
        <f t="shared" si="247"/>
        <v>昭52.2.18</v>
      </c>
      <c r="AF1455" s="662" t="str">
        <f t="shared" si="250"/>
        <v>昭52.2.18</v>
      </c>
      <c r="AG1455" s="662" t="str">
        <f t="shared" si="251"/>
        <v/>
      </c>
      <c r="AH1455" s="662">
        <f t="shared" si="248"/>
        <v>8</v>
      </c>
      <c r="AI1455" s="662" t="str">
        <f t="shared" si="252"/>
        <v>82</v>
      </c>
      <c r="AJ1455" s="662" t="str">
        <f t="shared" si="253"/>
        <v>82_朝倉</v>
      </c>
      <c r="AK1455" s="693" t="str">
        <f>IFERROR(VLOOKUP(AJ1455,観測点コードリスト!$L$2:$N$1665,3,FALSE),"")</f>
        <v>0788</v>
      </c>
    </row>
    <row r="1456" spans="1:37" ht="18.75" hidden="1" customHeight="1">
      <c r="A1456" s="662" t="s">
        <v>3919</v>
      </c>
      <c r="B1456" s="662">
        <v>82272</v>
      </c>
      <c r="C1456" s="662" t="s">
        <v>72</v>
      </c>
      <c r="D1456" s="662" t="s">
        <v>3970</v>
      </c>
      <c r="E1456" s="662" t="s">
        <v>3971</v>
      </c>
      <c r="F1456" s="662" t="s">
        <v>3972</v>
      </c>
      <c r="G1456" s="662">
        <v>33</v>
      </c>
      <c r="H1456" s="662">
        <v>29.3</v>
      </c>
      <c r="I1456" s="662">
        <v>130</v>
      </c>
      <c r="J1456" s="662">
        <v>55.4</v>
      </c>
      <c r="K1456" s="662">
        <v>823</v>
      </c>
      <c r="L1456" s="662" t="s">
        <v>22</v>
      </c>
      <c r="M1456" s="662" t="s">
        <v>22</v>
      </c>
      <c r="N1456" s="662" t="s">
        <v>3973</v>
      </c>
      <c r="O1456" s="662" t="s">
        <v>22</v>
      </c>
      <c r="P1456" s="662" t="s">
        <v>22</v>
      </c>
      <c r="Q1456" s="667">
        <f t="shared" si="254"/>
        <v>33.488332999999997</v>
      </c>
      <c r="R1456" s="667">
        <f t="shared" si="255"/>
        <v>130.92333300000001</v>
      </c>
      <c r="T1456" s="668" t="s">
        <v>4605</v>
      </c>
      <c r="U1456" s="668" t="s">
        <v>22</v>
      </c>
      <c r="V1456" s="668" t="s">
        <v>22</v>
      </c>
      <c r="W1456" s="668" t="s">
        <v>22</v>
      </c>
      <c r="X1456" s="668" t="s">
        <v>22</v>
      </c>
      <c r="Y1456" s="668" t="s">
        <v>22</v>
      </c>
      <c r="Z1456" s="668" t="s">
        <v>22</v>
      </c>
      <c r="AB1456" s="662" t="str">
        <f t="shared" si="245"/>
        <v>昭63.9.8</v>
      </c>
      <c r="AC1456" s="662" t="str">
        <f t="shared" si="246"/>
        <v>昭63.9.8</v>
      </c>
      <c r="AD1456" s="662" t="str">
        <f t="shared" si="249"/>
        <v>昭</v>
      </c>
      <c r="AE1456" s="662" t="str">
        <f t="shared" si="247"/>
        <v>昭63.9.8</v>
      </c>
      <c r="AF1456" s="662" t="str">
        <f t="shared" si="250"/>
        <v>昭63.9.8</v>
      </c>
      <c r="AG1456" s="662" t="str">
        <f t="shared" si="251"/>
        <v/>
      </c>
      <c r="AH1456" s="662">
        <f t="shared" si="248"/>
        <v>7</v>
      </c>
      <c r="AI1456" s="662" t="str">
        <f t="shared" si="252"/>
        <v>82</v>
      </c>
      <c r="AJ1456" s="662" t="str">
        <f t="shared" si="253"/>
        <v>82_英彦山</v>
      </c>
      <c r="AK1456" s="693" t="str">
        <f>IFERROR(VLOOKUP(AJ1456,観測点コードリスト!$L$2:$N$1665,3,FALSE),"")</f>
        <v>0789</v>
      </c>
    </row>
    <row r="1457" spans="1:37">
      <c r="A1457" s="662" t="s">
        <v>3919</v>
      </c>
      <c r="B1457" s="662">
        <v>82306</v>
      </c>
      <c r="C1457" s="662" t="s">
        <v>17</v>
      </c>
      <c r="D1457" s="662" t="s">
        <v>3974</v>
      </c>
      <c r="E1457" s="662" t="s">
        <v>3975</v>
      </c>
      <c r="F1457" s="662" t="s">
        <v>3976</v>
      </c>
      <c r="G1457" s="662">
        <v>33</v>
      </c>
      <c r="H1457" s="662">
        <v>18.2</v>
      </c>
      <c r="I1457" s="662">
        <v>130</v>
      </c>
      <c r="J1457" s="662">
        <v>29.6</v>
      </c>
      <c r="K1457" s="662">
        <v>7</v>
      </c>
      <c r="L1457" s="662">
        <v>12.9</v>
      </c>
      <c r="M1457" s="662">
        <v>1.5</v>
      </c>
      <c r="N1457" s="662" t="s">
        <v>3898</v>
      </c>
      <c r="O1457" s="662" t="s">
        <v>22</v>
      </c>
      <c r="P1457" s="662" t="s">
        <v>22</v>
      </c>
      <c r="Q1457" s="667">
        <f t="shared" si="254"/>
        <v>33.303333000000002</v>
      </c>
      <c r="R1457" s="667">
        <f t="shared" si="255"/>
        <v>130.49333300000001</v>
      </c>
      <c r="T1457" s="668" t="s">
        <v>4605</v>
      </c>
      <c r="U1457" s="668" t="s">
        <v>4605</v>
      </c>
      <c r="V1457" s="668" t="s">
        <v>4605</v>
      </c>
      <c r="W1457" s="668" t="s">
        <v>22</v>
      </c>
      <c r="X1457" s="668" t="s">
        <v>22</v>
      </c>
      <c r="Y1457" s="668" t="s">
        <v>22</v>
      </c>
      <c r="Z1457" s="668" t="s">
        <v>22</v>
      </c>
      <c r="AB1457" s="662" t="str">
        <f t="shared" si="245"/>
        <v>昭52.3.1</v>
      </c>
      <c r="AC1457" s="662" t="str">
        <f t="shared" si="246"/>
        <v>昭52.3.1</v>
      </c>
      <c r="AD1457" s="662" t="str">
        <f t="shared" si="249"/>
        <v>昭</v>
      </c>
      <c r="AE1457" s="662" t="str">
        <f t="shared" si="247"/>
        <v>昭52.3.1</v>
      </c>
      <c r="AF1457" s="662" t="str">
        <f t="shared" si="250"/>
        <v>昭52.3.1</v>
      </c>
      <c r="AG1457" s="662" t="str">
        <f t="shared" si="251"/>
        <v/>
      </c>
      <c r="AH1457" s="662">
        <f t="shared" si="248"/>
        <v>7</v>
      </c>
      <c r="AI1457" s="662" t="str">
        <f t="shared" si="252"/>
        <v>82</v>
      </c>
      <c r="AJ1457" s="662" t="str">
        <f t="shared" si="253"/>
        <v>82_久留米</v>
      </c>
      <c r="AK1457" s="693" t="str">
        <f>IFERROR(VLOOKUP(AJ1457,観測点コードリスト!$L$2:$N$1665,3,FALSE),"")</f>
        <v>0790</v>
      </c>
    </row>
    <row r="1458" spans="1:37" ht="18.75" hidden="1" customHeight="1">
      <c r="A1458" s="662" t="s">
        <v>3919</v>
      </c>
      <c r="B1458" s="662">
        <v>82316</v>
      </c>
      <c r="C1458" s="662" t="s">
        <v>72</v>
      </c>
      <c r="D1458" s="662" t="s">
        <v>3977</v>
      </c>
      <c r="E1458" s="662" t="s">
        <v>3978</v>
      </c>
      <c r="F1458" s="662" t="s">
        <v>3979</v>
      </c>
      <c r="G1458" s="662">
        <v>33</v>
      </c>
      <c r="H1458" s="662">
        <v>17.5</v>
      </c>
      <c r="I1458" s="662">
        <v>130</v>
      </c>
      <c r="J1458" s="662">
        <v>37.5</v>
      </c>
      <c r="K1458" s="662">
        <v>607</v>
      </c>
      <c r="L1458" s="662" t="s">
        <v>22</v>
      </c>
      <c r="M1458" s="662" t="s">
        <v>22</v>
      </c>
      <c r="N1458" s="662" t="s">
        <v>266</v>
      </c>
      <c r="O1458" s="662" t="s">
        <v>22</v>
      </c>
      <c r="P1458" s="662" t="s">
        <v>22</v>
      </c>
      <c r="Q1458" s="667">
        <f t="shared" si="254"/>
        <v>33.291666999999997</v>
      </c>
      <c r="R1458" s="667">
        <f t="shared" si="255"/>
        <v>130.625</v>
      </c>
      <c r="T1458" s="668" t="s">
        <v>4605</v>
      </c>
      <c r="U1458" s="668" t="s">
        <v>22</v>
      </c>
      <c r="V1458" s="668" t="s">
        <v>22</v>
      </c>
      <c r="W1458" s="668" t="s">
        <v>22</v>
      </c>
      <c r="X1458" s="668" t="s">
        <v>22</v>
      </c>
      <c r="Y1458" s="668" t="s">
        <v>22</v>
      </c>
      <c r="Z1458" s="668" t="s">
        <v>22</v>
      </c>
      <c r="AB1458" s="662" t="str">
        <f t="shared" si="245"/>
        <v>昭49.11.1</v>
      </c>
      <c r="AC1458" s="662" t="str">
        <f t="shared" si="246"/>
        <v>-</v>
      </c>
      <c r="AD1458" s="662" t="str">
        <f t="shared" si="249"/>
        <v>#</v>
      </c>
      <c r="AE1458" s="662" t="str">
        <f t="shared" si="247"/>
        <v/>
      </c>
      <c r="AF1458" s="662" t="str">
        <f t="shared" si="250"/>
        <v/>
      </c>
      <c r="AG1458" s="662" t="str">
        <f t="shared" si="251"/>
        <v/>
      </c>
      <c r="AH1458" s="662">
        <f t="shared" si="248"/>
        <v>0</v>
      </c>
      <c r="AI1458" s="662" t="str">
        <f t="shared" si="252"/>
        <v>82</v>
      </c>
      <c r="AJ1458" s="662" t="str">
        <f t="shared" si="253"/>
        <v>82_耳納山</v>
      </c>
      <c r="AK1458" s="693" t="str">
        <f>IFERROR(VLOOKUP(AJ1458,観測点コードリスト!$L$2:$N$1665,3,FALSE),"")</f>
        <v>0791</v>
      </c>
    </row>
    <row r="1459" spans="1:37" ht="18.75" customHeight="1">
      <c r="A1459" s="662" t="s">
        <v>3919</v>
      </c>
      <c r="B1459" s="662">
        <v>82317</v>
      </c>
      <c r="C1459" s="662" t="s">
        <v>17</v>
      </c>
      <c r="D1459" s="662" t="s">
        <v>3980</v>
      </c>
      <c r="E1459" s="662" t="s">
        <v>3981</v>
      </c>
      <c r="F1459" s="662" t="s">
        <v>3982</v>
      </c>
      <c r="G1459" s="662">
        <v>33</v>
      </c>
      <c r="H1459" s="662">
        <v>13.5</v>
      </c>
      <c r="I1459" s="662">
        <v>130</v>
      </c>
      <c r="J1459" s="662">
        <v>38.700000000000003</v>
      </c>
      <c r="K1459" s="662">
        <v>144</v>
      </c>
      <c r="L1459" s="662">
        <v>10.1</v>
      </c>
      <c r="M1459" s="662">
        <v>1.5</v>
      </c>
      <c r="N1459" s="662" t="s">
        <v>3983</v>
      </c>
      <c r="O1459" s="662" t="s">
        <v>22</v>
      </c>
      <c r="P1459" s="662" t="s">
        <v>40</v>
      </c>
      <c r="Q1459" s="667">
        <f t="shared" si="254"/>
        <v>33.225000000000001</v>
      </c>
      <c r="R1459" s="667">
        <f t="shared" si="255"/>
        <v>130.64500000000001</v>
      </c>
      <c r="T1459" s="668" t="s">
        <v>4605</v>
      </c>
      <c r="U1459" s="668" t="s">
        <v>4605</v>
      </c>
      <c r="V1459" s="668" t="s">
        <v>4605</v>
      </c>
      <c r="W1459" s="668" t="s">
        <v>22</v>
      </c>
      <c r="X1459" s="668" t="s">
        <v>22</v>
      </c>
      <c r="Y1459" s="668" t="s">
        <v>22</v>
      </c>
      <c r="Z1459" s="668" t="s">
        <v>22</v>
      </c>
      <c r="AB1459" s="662" t="str">
        <f t="shared" si="245"/>
        <v>昭49.11.1</v>
      </c>
      <c r="AC1459" s="662" t="str">
        <f t="shared" si="246"/>
        <v>昭52.2.25</v>
      </c>
      <c r="AD1459" s="662" t="str">
        <f t="shared" si="249"/>
        <v>#</v>
      </c>
      <c r="AE1459" s="662" t="str">
        <f t="shared" si="247"/>
        <v>昭52.2.25</v>
      </c>
      <c r="AF1459" s="662" t="str">
        <f t="shared" si="250"/>
        <v>昭52.2.25</v>
      </c>
      <c r="AG1459" s="662" t="str">
        <f t="shared" si="251"/>
        <v/>
      </c>
      <c r="AH1459" s="662">
        <f t="shared" si="248"/>
        <v>8</v>
      </c>
      <c r="AI1459" s="662" t="str">
        <f t="shared" si="252"/>
        <v>82</v>
      </c>
      <c r="AJ1459" s="662" t="str">
        <f t="shared" si="253"/>
        <v>82_黒木</v>
      </c>
      <c r="AK1459" s="693" t="str">
        <f>IFERROR(VLOOKUP(AJ1459,観測点コードリスト!$L$2:$N$1665,3,FALSE),"")</f>
        <v>0792</v>
      </c>
    </row>
    <row r="1460" spans="1:37" ht="18.75" hidden="1" customHeight="1">
      <c r="A1460" s="662" t="s">
        <v>3919</v>
      </c>
      <c r="B1460" s="662">
        <v>82331</v>
      </c>
      <c r="C1460" s="662" t="s">
        <v>72</v>
      </c>
      <c r="D1460" s="662" t="s">
        <v>3984</v>
      </c>
      <c r="E1460" s="662" t="s">
        <v>1454</v>
      </c>
      <c r="F1460" s="662" t="s">
        <v>3985</v>
      </c>
      <c r="G1460" s="662">
        <v>33</v>
      </c>
      <c r="H1460" s="662">
        <v>9.6</v>
      </c>
      <c r="I1460" s="662">
        <v>130</v>
      </c>
      <c r="J1460" s="662">
        <v>24.2</v>
      </c>
      <c r="K1460" s="662">
        <v>7</v>
      </c>
      <c r="L1460" s="662" t="s">
        <v>22</v>
      </c>
      <c r="M1460" s="662" t="s">
        <v>22</v>
      </c>
      <c r="N1460" s="662" t="s">
        <v>3986</v>
      </c>
      <c r="O1460" s="662" t="s">
        <v>22</v>
      </c>
      <c r="P1460" s="662" t="s">
        <v>22</v>
      </c>
      <c r="Q1460" s="667">
        <f t="shared" si="254"/>
        <v>33.159999999999997</v>
      </c>
      <c r="R1460" s="667">
        <f t="shared" si="255"/>
        <v>130.403333</v>
      </c>
      <c r="T1460" s="668" t="s">
        <v>4605</v>
      </c>
      <c r="U1460" s="668" t="s">
        <v>22</v>
      </c>
      <c r="V1460" s="668" t="s">
        <v>22</v>
      </c>
      <c r="W1460" s="668" t="s">
        <v>22</v>
      </c>
      <c r="X1460" s="668" t="s">
        <v>22</v>
      </c>
      <c r="Y1460" s="668" t="s">
        <v>22</v>
      </c>
      <c r="Z1460" s="668" t="s">
        <v>22</v>
      </c>
      <c r="AB1460" s="662" t="str">
        <f t="shared" si="245"/>
        <v>昭50.4.25</v>
      </c>
      <c r="AC1460" s="662" t="str">
        <f t="shared" si="246"/>
        <v>昭50.4.25</v>
      </c>
      <c r="AD1460" s="662" t="str">
        <f t="shared" si="249"/>
        <v>昭</v>
      </c>
      <c r="AE1460" s="662" t="str">
        <f t="shared" si="247"/>
        <v>昭50.4.25</v>
      </c>
      <c r="AF1460" s="662" t="str">
        <f t="shared" si="250"/>
        <v>昭50.4.25</v>
      </c>
      <c r="AG1460" s="662" t="str">
        <f t="shared" si="251"/>
        <v/>
      </c>
      <c r="AH1460" s="662">
        <f t="shared" si="248"/>
        <v>8</v>
      </c>
      <c r="AI1460" s="662" t="str">
        <f t="shared" si="252"/>
        <v>82</v>
      </c>
      <c r="AJ1460" s="662" t="str">
        <f t="shared" si="253"/>
        <v>82_柳川</v>
      </c>
      <c r="AK1460" s="693" t="str">
        <f>IFERROR(VLOOKUP(AJ1460,観測点コードリスト!$L$2:$N$1665,3,FALSE),"")</f>
        <v>0945</v>
      </c>
    </row>
    <row r="1461" spans="1:37" ht="18.75" customHeight="1">
      <c r="A1461" s="662" t="s">
        <v>3919</v>
      </c>
      <c r="B1461" s="662">
        <v>82361</v>
      </c>
      <c r="C1461" s="662" t="s">
        <v>17</v>
      </c>
      <c r="D1461" s="662" t="s">
        <v>3987</v>
      </c>
      <c r="E1461" s="662" t="s">
        <v>3988</v>
      </c>
      <c r="F1461" s="662" t="s">
        <v>3989</v>
      </c>
      <c r="G1461" s="662">
        <v>33</v>
      </c>
      <c r="H1461" s="662">
        <v>0.4</v>
      </c>
      <c r="I1461" s="662">
        <v>130</v>
      </c>
      <c r="J1461" s="662">
        <v>28</v>
      </c>
      <c r="K1461" s="662">
        <v>40</v>
      </c>
      <c r="L1461" s="662">
        <v>10</v>
      </c>
      <c r="M1461" s="662">
        <v>1.5</v>
      </c>
      <c r="N1461" s="662" t="s">
        <v>3439</v>
      </c>
      <c r="O1461" s="662" t="s">
        <v>22</v>
      </c>
      <c r="P1461" s="662" t="s">
        <v>40</v>
      </c>
      <c r="Q1461" s="667">
        <f t="shared" si="254"/>
        <v>33.006667</v>
      </c>
      <c r="R1461" s="667">
        <f t="shared" si="255"/>
        <v>130.466667</v>
      </c>
      <c r="T1461" s="668" t="s">
        <v>4605</v>
      </c>
      <c r="U1461" s="668" t="s">
        <v>4605</v>
      </c>
      <c r="V1461" s="668" t="s">
        <v>4605</v>
      </c>
      <c r="W1461" s="668" t="s">
        <v>22</v>
      </c>
      <c r="X1461" s="668" t="s">
        <v>22</v>
      </c>
      <c r="Y1461" s="668" t="s">
        <v>22</v>
      </c>
      <c r="Z1461" s="668" t="s">
        <v>22</v>
      </c>
      <c r="AB1461" s="662" t="str">
        <f t="shared" si="245"/>
        <v>昭49.11.1</v>
      </c>
      <c r="AC1461" s="662" t="str">
        <f t="shared" si="246"/>
        <v>昭52.2.23</v>
      </c>
      <c r="AD1461" s="662" t="str">
        <f t="shared" si="249"/>
        <v>#</v>
      </c>
      <c r="AE1461" s="662" t="str">
        <f t="shared" si="247"/>
        <v>昭52.2.23</v>
      </c>
      <c r="AF1461" s="662" t="str">
        <f t="shared" si="250"/>
        <v>昭52.2.23</v>
      </c>
      <c r="AG1461" s="662" t="str">
        <f t="shared" si="251"/>
        <v/>
      </c>
      <c r="AH1461" s="662">
        <f t="shared" si="248"/>
        <v>8</v>
      </c>
      <c r="AI1461" s="662" t="str">
        <f t="shared" si="252"/>
        <v>82</v>
      </c>
      <c r="AJ1461" s="662" t="str">
        <f t="shared" si="253"/>
        <v>82_大牟田</v>
      </c>
      <c r="AK1461" s="693" t="str">
        <f>IFERROR(VLOOKUP(AJ1461,観測点コードリスト!$L$2:$N$1665,3,FALSE),"")</f>
        <v>0793</v>
      </c>
    </row>
    <row r="1462" spans="1:37" ht="18.75" hidden="1" customHeight="1">
      <c r="A1462" s="662" t="s">
        <v>3919</v>
      </c>
      <c r="B1462" s="662">
        <v>82900</v>
      </c>
      <c r="C1462" s="662" t="s">
        <v>23</v>
      </c>
      <c r="D1462" s="662" t="s">
        <v>3919</v>
      </c>
      <c r="E1462" s="662" t="s">
        <v>3948</v>
      </c>
      <c r="F1462" s="662" t="s">
        <v>3949</v>
      </c>
      <c r="G1462" s="662">
        <v>33</v>
      </c>
      <c r="H1462" s="662">
        <v>34.9</v>
      </c>
      <c r="I1462" s="662">
        <v>130</v>
      </c>
      <c r="J1462" s="662">
        <v>22.5</v>
      </c>
      <c r="K1462" s="662">
        <v>3</v>
      </c>
      <c r="L1462" s="662" t="s">
        <v>22</v>
      </c>
      <c r="M1462" s="662" t="s">
        <v>22</v>
      </c>
      <c r="N1462" s="662" t="s">
        <v>4704</v>
      </c>
      <c r="O1462" s="662" t="s">
        <v>4740</v>
      </c>
      <c r="P1462" s="662" t="s">
        <v>22</v>
      </c>
      <c r="Q1462" s="667">
        <f t="shared" si="254"/>
        <v>33.581667000000003</v>
      </c>
      <c r="R1462" s="667">
        <f t="shared" si="255"/>
        <v>130.375</v>
      </c>
      <c r="T1462" s="668" t="s">
        <v>22</v>
      </c>
      <c r="U1462" s="668" t="s">
        <v>22</v>
      </c>
      <c r="V1462" s="668" t="s">
        <v>22</v>
      </c>
      <c r="W1462" s="668" t="s">
        <v>22</v>
      </c>
      <c r="X1462" s="668" t="s">
        <v>4605</v>
      </c>
      <c r="Y1462" s="668" t="s">
        <v>22</v>
      </c>
      <c r="Z1462" s="668" t="s">
        <v>22</v>
      </c>
      <c r="AB1462" s="662" t="str">
        <f t="shared" si="245"/>
        <v>-</v>
      </c>
      <c r="AC1462" s="662" t="str">
        <f t="shared" si="246"/>
        <v>平23.4.1</v>
      </c>
      <c r="AD1462" s="662" t="str">
        <f t="shared" si="249"/>
        <v>平</v>
      </c>
      <c r="AE1462" s="662" t="str">
        <f t="shared" si="247"/>
        <v>平23.4.1</v>
      </c>
      <c r="AF1462" s="662" t="str">
        <f t="shared" si="250"/>
        <v>平23.4.1</v>
      </c>
      <c r="AG1462" s="662" t="str">
        <f t="shared" si="251"/>
        <v/>
      </c>
      <c r="AH1462" s="662">
        <f t="shared" si="248"/>
        <v>7</v>
      </c>
      <c r="AI1462" s="662" t="str">
        <f t="shared" si="252"/>
        <v>82</v>
      </c>
      <c r="AJ1462" s="662" t="str">
        <f t="shared" si="253"/>
        <v>82_福岡</v>
      </c>
      <c r="AK1462" s="693" t="str">
        <f>IFERROR(VLOOKUP(AJ1462,観測点コードリスト!$L$2:$N$1665,3,FALSE),"")</f>
        <v>47807</v>
      </c>
    </row>
    <row r="1463" spans="1:37" ht="18.75" customHeight="1">
      <c r="A1463" s="662" t="s">
        <v>3990</v>
      </c>
      <c r="B1463" s="662">
        <v>83021</v>
      </c>
      <c r="C1463" s="662" t="s">
        <v>17</v>
      </c>
      <c r="D1463" s="662" t="s">
        <v>3991</v>
      </c>
      <c r="E1463" s="662" t="s">
        <v>3992</v>
      </c>
      <c r="F1463" s="662" t="s">
        <v>3993</v>
      </c>
      <c r="G1463" s="662">
        <v>33</v>
      </c>
      <c r="H1463" s="662">
        <v>40.5</v>
      </c>
      <c r="I1463" s="662">
        <v>131</v>
      </c>
      <c r="J1463" s="662">
        <v>35.4</v>
      </c>
      <c r="K1463" s="662">
        <v>14</v>
      </c>
      <c r="L1463" s="662">
        <v>6.5</v>
      </c>
      <c r="M1463" s="662">
        <v>1.5</v>
      </c>
      <c r="N1463" s="662" t="s">
        <v>3994</v>
      </c>
      <c r="O1463" s="662" t="s">
        <v>22</v>
      </c>
      <c r="P1463" s="662" t="s">
        <v>40</v>
      </c>
      <c r="Q1463" s="667">
        <f t="shared" si="254"/>
        <v>33.674999999999997</v>
      </c>
      <c r="R1463" s="667">
        <f t="shared" si="255"/>
        <v>131.59</v>
      </c>
      <c r="T1463" s="668" t="s">
        <v>4605</v>
      </c>
      <c r="U1463" s="668" t="s">
        <v>4605</v>
      </c>
      <c r="V1463" s="668" t="s">
        <v>4605</v>
      </c>
      <c r="W1463" s="668" t="s">
        <v>22</v>
      </c>
      <c r="X1463" s="668" t="s">
        <v>22</v>
      </c>
      <c r="Y1463" s="668" t="s">
        <v>22</v>
      </c>
      <c r="Z1463" s="668" t="s">
        <v>22</v>
      </c>
      <c r="AB1463" s="662" t="str">
        <f t="shared" si="245"/>
        <v>昭52.2.15</v>
      </c>
      <c r="AC1463" s="662" t="str">
        <f t="shared" si="246"/>
        <v>昭52.2.15</v>
      </c>
      <c r="AD1463" s="662" t="str">
        <f t="shared" si="249"/>
        <v>昭</v>
      </c>
      <c r="AE1463" s="662" t="str">
        <f t="shared" si="247"/>
        <v>昭52.2.15</v>
      </c>
      <c r="AF1463" s="662" t="str">
        <f t="shared" si="250"/>
        <v>昭52.2.15</v>
      </c>
      <c r="AG1463" s="662" t="str">
        <f t="shared" si="251"/>
        <v/>
      </c>
      <c r="AH1463" s="662">
        <f t="shared" si="248"/>
        <v>8</v>
      </c>
      <c r="AI1463" s="662" t="str">
        <f t="shared" si="252"/>
        <v>83</v>
      </c>
      <c r="AJ1463" s="662" t="str">
        <f t="shared" si="253"/>
        <v>83_国見</v>
      </c>
      <c r="AK1463" s="693" t="str">
        <f>IFERROR(VLOOKUP(AJ1463,観測点コードリスト!$L$2:$N$1665,3,FALSE),"")</f>
        <v>1137</v>
      </c>
    </row>
    <row r="1464" spans="1:37" ht="18.75" customHeight="1">
      <c r="A1464" s="662" t="s">
        <v>3990</v>
      </c>
      <c r="B1464" s="662">
        <v>83051</v>
      </c>
      <c r="C1464" s="662" t="s">
        <v>17</v>
      </c>
      <c r="D1464" s="662" t="s">
        <v>3995</v>
      </c>
      <c r="E1464" s="662" t="s">
        <v>3996</v>
      </c>
      <c r="F1464" s="662" t="s">
        <v>3997</v>
      </c>
      <c r="G1464" s="662">
        <v>33</v>
      </c>
      <c r="H1464" s="662">
        <v>35.200000000000003</v>
      </c>
      <c r="I1464" s="662">
        <v>131</v>
      </c>
      <c r="J1464" s="662">
        <v>14.7</v>
      </c>
      <c r="K1464" s="662">
        <v>12</v>
      </c>
      <c r="L1464" s="662">
        <v>10</v>
      </c>
      <c r="M1464" s="662">
        <v>1.5</v>
      </c>
      <c r="N1464" s="662" t="s">
        <v>3998</v>
      </c>
      <c r="O1464" s="662" t="s">
        <v>22</v>
      </c>
      <c r="P1464" s="662" t="s">
        <v>40</v>
      </c>
      <c r="Q1464" s="667">
        <f t="shared" si="254"/>
        <v>33.586666999999998</v>
      </c>
      <c r="R1464" s="667">
        <f t="shared" si="255"/>
        <v>131.245</v>
      </c>
      <c r="T1464" s="668" t="s">
        <v>4605</v>
      </c>
      <c r="U1464" s="668" t="s">
        <v>4605</v>
      </c>
      <c r="V1464" s="668" t="s">
        <v>4605</v>
      </c>
      <c r="W1464" s="668" t="s">
        <v>22</v>
      </c>
      <c r="X1464" s="668" t="s">
        <v>22</v>
      </c>
      <c r="Y1464" s="668" t="s">
        <v>22</v>
      </c>
      <c r="Z1464" s="668" t="s">
        <v>22</v>
      </c>
      <c r="AB1464" s="662" t="str">
        <f t="shared" si="245"/>
        <v>平23.3.15</v>
      </c>
      <c r="AC1464" s="662" t="str">
        <f t="shared" si="246"/>
        <v>平23.3.15</v>
      </c>
      <c r="AD1464" s="662" t="str">
        <f t="shared" si="249"/>
        <v>平</v>
      </c>
      <c r="AE1464" s="662" t="str">
        <f t="shared" si="247"/>
        <v>平23.3.15</v>
      </c>
      <c r="AF1464" s="662" t="str">
        <f t="shared" si="250"/>
        <v>平23.3.15</v>
      </c>
      <c r="AG1464" s="662" t="str">
        <f t="shared" si="251"/>
        <v/>
      </c>
      <c r="AH1464" s="662">
        <f t="shared" si="248"/>
        <v>8</v>
      </c>
      <c r="AI1464" s="662" t="str">
        <f t="shared" si="252"/>
        <v>83</v>
      </c>
      <c r="AJ1464" s="662" t="str">
        <f t="shared" si="253"/>
        <v>83_中津</v>
      </c>
      <c r="AK1464" s="693" t="str">
        <f>IFERROR(VLOOKUP(AJ1464,観測点コードリスト!$L$2:$N$1665,3,FALSE),"")</f>
        <v>0794</v>
      </c>
    </row>
    <row r="1465" spans="1:37">
      <c r="A1465" s="662" t="s">
        <v>3990</v>
      </c>
      <c r="B1465" s="662">
        <v>83061</v>
      </c>
      <c r="C1465" s="662" t="s">
        <v>17</v>
      </c>
      <c r="D1465" s="662" t="s">
        <v>3999</v>
      </c>
      <c r="E1465" s="662" t="s">
        <v>4000</v>
      </c>
      <c r="F1465" s="662" t="s">
        <v>4001</v>
      </c>
      <c r="G1465" s="662">
        <v>33</v>
      </c>
      <c r="H1465" s="662">
        <v>34.200000000000003</v>
      </c>
      <c r="I1465" s="662">
        <v>131</v>
      </c>
      <c r="J1465" s="662">
        <v>26</v>
      </c>
      <c r="K1465" s="662">
        <v>5</v>
      </c>
      <c r="L1465" s="662">
        <v>6.5</v>
      </c>
      <c r="M1465" s="662">
        <v>1.5</v>
      </c>
      <c r="N1465" s="662" t="s">
        <v>4002</v>
      </c>
      <c r="O1465" s="662" t="s">
        <v>22</v>
      </c>
      <c r="P1465" s="662" t="s">
        <v>40</v>
      </c>
      <c r="Q1465" s="667">
        <f t="shared" si="254"/>
        <v>33.57</v>
      </c>
      <c r="R1465" s="667">
        <f t="shared" si="255"/>
        <v>131.433333</v>
      </c>
      <c r="T1465" s="668" t="s">
        <v>4605</v>
      </c>
      <c r="U1465" s="668" t="s">
        <v>4605</v>
      </c>
      <c r="V1465" s="668" t="s">
        <v>4605</v>
      </c>
      <c r="W1465" s="668" t="s">
        <v>22</v>
      </c>
      <c r="X1465" s="668" t="s">
        <v>22</v>
      </c>
      <c r="Y1465" s="668" t="s">
        <v>22</v>
      </c>
      <c r="Z1465" s="668" t="s">
        <v>22</v>
      </c>
      <c r="AB1465" s="662" t="str">
        <f t="shared" si="245"/>
        <v>昭49.11.1</v>
      </c>
      <c r="AC1465" s="662" t="str">
        <f t="shared" si="246"/>
        <v>昭52.2.16</v>
      </c>
      <c r="AD1465" s="662" t="str">
        <f t="shared" si="249"/>
        <v>#</v>
      </c>
      <c r="AE1465" s="662" t="str">
        <f t="shared" si="247"/>
        <v>昭52.2.16</v>
      </c>
      <c r="AF1465" s="662" t="str">
        <f t="shared" si="250"/>
        <v>昭52.2.16</v>
      </c>
      <c r="AG1465" s="662" t="str">
        <f t="shared" si="251"/>
        <v/>
      </c>
      <c r="AH1465" s="662">
        <f t="shared" si="248"/>
        <v>8</v>
      </c>
      <c r="AI1465" s="662" t="str">
        <f t="shared" si="252"/>
        <v>83</v>
      </c>
      <c r="AJ1465" s="662" t="str">
        <f t="shared" si="253"/>
        <v>83_豊後高田</v>
      </c>
      <c r="AK1465" s="693" t="str">
        <f>IFERROR(VLOOKUP(AJ1465,観測点コードリスト!$L$2:$N$1665,3,FALSE),"")</f>
        <v>0795</v>
      </c>
    </row>
    <row r="1466" spans="1:37" ht="18.75" hidden="1" customHeight="1">
      <c r="A1466" s="662" t="s">
        <v>3990</v>
      </c>
      <c r="B1466" s="662">
        <v>83096</v>
      </c>
      <c r="C1466" s="662" t="s">
        <v>72</v>
      </c>
      <c r="D1466" s="662" t="s">
        <v>4003</v>
      </c>
      <c r="E1466" s="662" t="s">
        <v>4004</v>
      </c>
      <c r="F1466" s="662" t="s">
        <v>4005</v>
      </c>
      <c r="G1466" s="662">
        <v>33</v>
      </c>
      <c r="H1466" s="662">
        <v>26.7</v>
      </c>
      <c r="I1466" s="662">
        <v>131</v>
      </c>
      <c r="J1466" s="662">
        <v>6.9</v>
      </c>
      <c r="K1466" s="662">
        <v>100</v>
      </c>
      <c r="L1466" s="662" t="s">
        <v>22</v>
      </c>
      <c r="M1466" s="662" t="s">
        <v>22</v>
      </c>
      <c r="N1466" s="662" t="s">
        <v>3245</v>
      </c>
      <c r="O1466" s="662" t="s">
        <v>22</v>
      </c>
      <c r="P1466" s="662" t="s">
        <v>22</v>
      </c>
      <c r="Q1466" s="667">
        <f t="shared" si="254"/>
        <v>33.445</v>
      </c>
      <c r="R1466" s="667">
        <f t="shared" si="255"/>
        <v>131.11500000000001</v>
      </c>
      <c r="T1466" s="668" t="s">
        <v>4605</v>
      </c>
      <c r="U1466" s="668" t="s">
        <v>22</v>
      </c>
      <c r="V1466" s="668" t="s">
        <v>22</v>
      </c>
      <c r="W1466" s="668" t="s">
        <v>22</v>
      </c>
      <c r="X1466" s="668" t="s">
        <v>22</v>
      </c>
      <c r="Y1466" s="668" t="s">
        <v>22</v>
      </c>
      <c r="Z1466" s="668" t="s">
        <v>22</v>
      </c>
      <c r="AB1466" s="662" t="str">
        <f t="shared" si="245"/>
        <v>昭50.5.8</v>
      </c>
      <c r="AC1466" s="662" t="str">
        <f t="shared" si="246"/>
        <v>昭50.5.8</v>
      </c>
      <c r="AD1466" s="662" t="str">
        <f t="shared" si="249"/>
        <v>昭</v>
      </c>
      <c r="AE1466" s="662" t="str">
        <f t="shared" si="247"/>
        <v>昭50.5.8</v>
      </c>
      <c r="AF1466" s="662" t="str">
        <f t="shared" si="250"/>
        <v>昭50.5.8</v>
      </c>
      <c r="AG1466" s="662" t="str">
        <f t="shared" si="251"/>
        <v/>
      </c>
      <c r="AH1466" s="662">
        <f t="shared" si="248"/>
        <v>7</v>
      </c>
      <c r="AI1466" s="662" t="str">
        <f t="shared" si="252"/>
        <v>83</v>
      </c>
      <c r="AJ1466" s="662" t="str">
        <f t="shared" si="253"/>
        <v>83_耶馬渓</v>
      </c>
      <c r="AK1466" s="693" t="str">
        <f>IFERROR(VLOOKUP(AJ1466,観測点コードリスト!$L$2:$N$1665,3,FALSE),"")</f>
        <v>0979</v>
      </c>
    </row>
    <row r="1467" spans="1:37" ht="18.75" customHeight="1">
      <c r="A1467" s="662" t="s">
        <v>3990</v>
      </c>
      <c r="B1467" s="662">
        <v>83106</v>
      </c>
      <c r="C1467" s="662" t="s">
        <v>17</v>
      </c>
      <c r="D1467" s="662" t="s">
        <v>4006</v>
      </c>
      <c r="E1467" s="662" t="s">
        <v>4007</v>
      </c>
      <c r="F1467" s="662" t="s">
        <v>4008</v>
      </c>
      <c r="G1467" s="662">
        <v>33</v>
      </c>
      <c r="H1467" s="662">
        <v>25.2</v>
      </c>
      <c r="I1467" s="662">
        <v>131</v>
      </c>
      <c r="J1467" s="662">
        <v>19</v>
      </c>
      <c r="K1467" s="662">
        <v>90</v>
      </c>
      <c r="L1467" s="662">
        <v>13.3</v>
      </c>
      <c r="M1467" s="662">
        <v>1.5</v>
      </c>
      <c r="N1467" s="662" t="s">
        <v>4009</v>
      </c>
      <c r="O1467" s="662" t="s">
        <v>22</v>
      </c>
      <c r="P1467" s="662" t="s">
        <v>40</v>
      </c>
      <c r="Q1467" s="667">
        <f t="shared" si="254"/>
        <v>33.42</v>
      </c>
      <c r="R1467" s="667">
        <f t="shared" si="255"/>
        <v>131.316667</v>
      </c>
      <c r="T1467" s="668" t="s">
        <v>4605</v>
      </c>
      <c r="U1467" s="668" t="s">
        <v>4605</v>
      </c>
      <c r="V1467" s="668" t="s">
        <v>4605</v>
      </c>
      <c r="W1467" s="668" t="s">
        <v>22</v>
      </c>
      <c r="X1467" s="668" t="s">
        <v>22</v>
      </c>
      <c r="Y1467" s="668" t="s">
        <v>22</v>
      </c>
      <c r="Z1467" s="668" t="s">
        <v>22</v>
      </c>
      <c r="AB1467" s="662" t="str">
        <f t="shared" si="245"/>
        <v>昭50.4.24</v>
      </c>
      <c r="AC1467" s="662" t="str">
        <f t="shared" si="246"/>
        <v>昭52.2.21</v>
      </c>
      <c r="AD1467" s="662" t="str">
        <f t="shared" si="249"/>
        <v>(</v>
      </c>
      <c r="AE1467" s="662" t="str">
        <f t="shared" si="247"/>
        <v>(昭50.4.24)昭52.2.21</v>
      </c>
      <c r="AF1467" s="662" t="str">
        <f t="shared" si="250"/>
        <v>昭50.4.24)昭52.2.21</v>
      </c>
      <c r="AG1467" s="662">
        <f t="shared" si="251"/>
        <v>9</v>
      </c>
      <c r="AH1467" s="662">
        <f t="shared" si="248"/>
        <v>17</v>
      </c>
      <c r="AI1467" s="662" t="str">
        <f t="shared" si="252"/>
        <v>83</v>
      </c>
      <c r="AJ1467" s="662" t="str">
        <f t="shared" si="253"/>
        <v>83_院内</v>
      </c>
      <c r="AK1467" s="693" t="str">
        <f>IFERROR(VLOOKUP(AJ1467,観測点コードリスト!$L$2:$N$1665,3,FALSE),"")</f>
        <v>0931</v>
      </c>
    </row>
    <row r="1468" spans="1:37" ht="18.75" customHeight="1">
      <c r="A1468" s="662" t="s">
        <v>3990</v>
      </c>
      <c r="B1468" s="662">
        <v>83121</v>
      </c>
      <c r="C1468" s="662" t="s">
        <v>17</v>
      </c>
      <c r="D1468" s="662" t="s">
        <v>4010</v>
      </c>
      <c r="E1468" s="662" t="s">
        <v>4011</v>
      </c>
      <c r="F1468" s="662" t="s">
        <v>4012</v>
      </c>
      <c r="G1468" s="662">
        <v>33</v>
      </c>
      <c r="H1468" s="662">
        <v>25</v>
      </c>
      <c r="I1468" s="662">
        <v>131</v>
      </c>
      <c r="J1468" s="662">
        <v>35.799999999999997</v>
      </c>
      <c r="K1468" s="662">
        <v>5</v>
      </c>
      <c r="L1468" s="662">
        <v>10.1</v>
      </c>
      <c r="M1468" s="662">
        <v>1.5</v>
      </c>
      <c r="N1468" s="662" t="s">
        <v>4013</v>
      </c>
      <c r="O1468" s="662" t="s">
        <v>22</v>
      </c>
      <c r="P1468" s="662" t="s">
        <v>40</v>
      </c>
      <c r="Q1468" s="667">
        <f t="shared" si="254"/>
        <v>33.416666999999997</v>
      </c>
      <c r="R1468" s="667">
        <f t="shared" si="255"/>
        <v>131.596667</v>
      </c>
      <c r="T1468" s="668" t="s">
        <v>4605</v>
      </c>
      <c r="U1468" s="668" t="s">
        <v>4605</v>
      </c>
      <c r="V1468" s="668" t="s">
        <v>4605</v>
      </c>
      <c r="W1468" s="668" t="s">
        <v>22</v>
      </c>
      <c r="X1468" s="668" t="s">
        <v>22</v>
      </c>
      <c r="Y1468" s="668" t="s">
        <v>22</v>
      </c>
      <c r="Z1468" s="668" t="s">
        <v>22</v>
      </c>
      <c r="AB1468" s="662" t="str">
        <f t="shared" si="245"/>
        <v>昭53.1.10</v>
      </c>
      <c r="AC1468" s="662" t="str">
        <f t="shared" si="246"/>
        <v>昭53.1.10</v>
      </c>
      <c r="AD1468" s="662" t="str">
        <f t="shared" si="249"/>
        <v>昭</v>
      </c>
      <c r="AE1468" s="662" t="str">
        <f t="shared" si="247"/>
        <v>昭53.1.10</v>
      </c>
      <c r="AF1468" s="662" t="str">
        <f t="shared" si="250"/>
        <v>昭53.1.10</v>
      </c>
      <c r="AG1468" s="662" t="str">
        <f t="shared" si="251"/>
        <v/>
      </c>
      <c r="AH1468" s="662">
        <f t="shared" si="248"/>
        <v>8</v>
      </c>
      <c r="AI1468" s="662" t="str">
        <f t="shared" si="252"/>
        <v>83</v>
      </c>
      <c r="AJ1468" s="662" t="str">
        <f t="shared" si="253"/>
        <v>83_杵築</v>
      </c>
      <c r="AK1468" s="693" t="str">
        <f>IFERROR(VLOOKUP(AJ1468,観測点コードリスト!$L$2:$N$1665,3,FALSE),"")</f>
        <v>1237</v>
      </c>
    </row>
    <row r="1469" spans="1:37" ht="18.75" customHeight="1">
      <c r="A1469" s="662" t="s">
        <v>3990</v>
      </c>
      <c r="B1469" s="662">
        <v>83126</v>
      </c>
      <c r="C1469" s="662" t="s">
        <v>23</v>
      </c>
      <c r="D1469" s="662" t="s">
        <v>4014</v>
      </c>
      <c r="E1469" s="662" t="s">
        <v>4015</v>
      </c>
      <c r="F1469" s="662" t="s">
        <v>4016</v>
      </c>
      <c r="G1469" s="662">
        <v>33</v>
      </c>
      <c r="H1469" s="662">
        <v>28.7</v>
      </c>
      <c r="I1469" s="662">
        <v>131</v>
      </c>
      <c r="J1469" s="662">
        <v>44.2</v>
      </c>
      <c r="K1469" s="662">
        <v>5</v>
      </c>
      <c r="L1469" s="662">
        <v>10</v>
      </c>
      <c r="M1469" s="662" t="s">
        <v>22</v>
      </c>
      <c r="N1469" s="662" t="s">
        <v>35</v>
      </c>
      <c r="O1469" s="662" t="s">
        <v>22</v>
      </c>
      <c r="P1469" s="662" t="s">
        <v>36</v>
      </c>
      <c r="Q1469" s="667">
        <f t="shared" si="254"/>
        <v>33.478332999999999</v>
      </c>
      <c r="R1469" s="667">
        <f t="shared" si="255"/>
        <v>131.73666700000001</v>
      </c>
      <c r="T1469" s="668" t="s">
        <v>4605</v>
      </c>
      <c r="U1469" s="668" t="s">
        <v>4605</v>
      </c>
      <c r="V1469" s="668" t="s">
        <v>4605</v>
      </c>
      <c r="W1469" s="668" t="s">
        <v>22</v>
      </c>
      <c r="X1469" s="668" t="s">
        <v>22</v>
      </c>
      <c r="Y1469" s="668" t="s">
        <v>22</v>
      </c>
      <c r="Z1469" s="668" t="s">
        <v>22</v>
      </c>
      <c r="AB1469" s="662" t="str">
        <f t="shared" si="245"/>
        <v>平15.1.1</v>
      </c>
      <c r="AC1469" s="662" t="str">
        <f t="shared" si="246"/>
        <v>平15.1.1</v>
      </c>
      <c r="AD1469" s="662" t="str">
        <f t="shared" si="249"/>
        <v>平</v>
      </c>
      <c r="AE1469" s="662" t="str">
        <f t="shared" si="247"/>
        <v>平15.1.1</v>
      </c>
      <c r="AF1469" s="662" t="str">
        <f t="shared" si="250"/>
        <v>平15.1.1</v>
      </c>
      <c r="AG1469" s="662" t="str">
        <f t="shared" si="251"/>
        <v/>
      </c>
      <c r="AH1469" s="662">
        <f t="shared" si="248"/>
        <v>7</v>
      </c>
      <c r="AI1469" s="662" t="str">
        <f t="shared" si="252"/>
        <v>83</v>
      </c>
      <c r="AJ1469" s="662" t="str">
        <f t="shared" si="253"/>
        <v>83_武蔵</v>
      </c>
      <c r="AK1469" s="693" t="str">
        <f>IFERROR(VLOOKUP(AJ1469,観測点コードリスト!$L$2:$N$1665,3,FALSE),"")</f>
        <v>0796</v>
      </c>
    </row>
    <row r="1470" spans="1:37" ht="18.75" customHeight="1">
      <c r="A1470" s="662" t="s">
        <v>3990</v>
      </c>
      <c r="B1470" s="662">
        <v>83137</v>
      </c>
      <c r="C1470" s="662" t="s">
        <v>23</v>
      </c>
      <c r="D1470" s="662" t="s">
        <v>4017</v>
      </c>
      <c r="E1470" s="662" t="s">
        <v>4018</v>
      </c>
      <c r="F1470" s="662" t="s">
        <v>4019</v>
      </c>
      <c r="G1470" s="662">
        <v>33</v>
      </c>
      <c r="H1470" s="662">
        <v>19.3</v>
      </c>
      <c r="I1470" s="662">
        <v>130</v>
      </c>
      <c r="J1470" s="662">
        <v>55.7</v>
      </c>
      <c r="K1470" s="662">
        <v>83</v>
      </c>
      <c r="L1470" s="662">
        <v>22.1</v>
      </c>
      <c r="M1470" s="662" t="s">
        <v>22</v>
      </c>
      <c r="N1470" s="662" t="s">
        <v>2286</v>
      </c>
      <c r="O1470" s="662" t="s">
        <v>22</v>
      </c>
      <c r="P1470" s="662" t="s">
        <v>22</v>
      </c>
      <c r="Q1470" s="667">
        <f t="shared" si="254"/>
        <v>33.321666999999998</v>
      </c>
      <c r="R1470" s="667">
        <f t="shared" si="255"/>
        <v>130.92833300000001</v>
      </c>
      <c r="T1470" s="668" t="s">
        <v>4605</v>
      </c>
      <c r="U1470" s="668" t="s">
        <v>4605</v>
      </c>
      <c r="V1470" s="668" t="s">
        <v>4605</v>
      </c>
      <c r="W1470" s="668" t="s">
        <v>22</v>
      </c>
      <c r="X1470" s="668" t="s">
        <v>22</v>
      </c>
      <c r="Y1470" s="668" t="s">
        <v>4605</v>
      </c>
      <c r="Z1470" s="668" t="s">
        <v>22</v>
      </c>
      <c r="AB1470" s="662" t="str">
        <f t="shared" si="245"/>
        <v>昭49.11.1</v>
      </c>
      <c r="AC1470" s="662" t="str">
        <f t="shared" si="246"/>
        <v>昭50.12.13</v>
      </c>
      <c r="AD1470" s="662" t="str">
        <f t="shared" si="249"/>
        <v>#</v>
      </c>
      <c r="AE1470" s="662" t="str">
        <f t="shared" si="247"/>
        <v>昭50.12.13</v>
      </c>
      <c r="AF1470" s="662" t="str">
        <f t="shared" si="250"/>
        <v>昭50.12.13</v>
      </c>
      <c r="AG1470" s="662" t="str">
        <f t="shared" si="251"/>
        <v/>
      </c>
      <c r="AH1470" s="662">
        <f t="shared" si="248"/>
        <v>9</v>
      </c>
      <c r="AI1470" s="662" t="str">
        <f t="shared" si="252"/>
        <v>83</v>
      </c>
      <c r="AJ1470" s="662" t="str">
        <f t="shared" si="253"/>
        <v>83_日田</v>
      </c>
      <c r="AK1470" s="693" t="str">
        <f>IFERROR(VLOOKUP(AJ1470,観測点コードリスト!$L$2:$N$1665,3,FALSE),"")</f>
        <v>47814</v>
      </c>
    </row>
    <row r="1471" spans="1:37">
      <c r="A1471" s="662" t="s">
        <v>3990</v>
      </c>
      <c r="B1471" s="662">
        <v>83191</v>
      </c>
      <c r="C1471" s="662" t="s">
        <v>17</v>
      </c>
      <c r="D1471" s="662" t="s">
        <v>4020</v>
      </c>
      <c r="E1471" s="662" t="s">
        <v>4021</v>
      </c>
      <c r="F1471" s="662" t="s">
        <v>4022</v>
      </c>
      <c r="G1471" s="662">
        <v>33</v>
      </c>
      <c r="H1471" s="662">
        <v>17.5</v>
      </c>
      <c r="I1471" s="662">
        <v>131</v>
      </c>
      <c r="J1471" s="662">
        <v>9.3000000000000007</v>
      </c>
      <c r="K1471" s="662">
        <v>331</v>
      </c>
      <c r="L1471" s="662">
        <v>10</v>
      </c>
      <c r="M1471" s="662">
        <v>1.5</v>
      </c>
      <c r="N1471" s="662" t="s">
        <v>4023</v>
      </c>
      <c r="O1471" s="662" t="s">
        <v>22</v>
      </c>
      <c r="P1471" s="662" t="s">
        <v>40</v>
      </c>
      <c r="Q1471" s="667">
        <f t="shared" si="254"/>
        <v>33.291666999999997</v>
      </c>
      <c r="R1471" s="667">
        <f t="shared" si="255"/>
        <v>131.155</v>
      </c>
      <c r="T1471" s="668" t="s">
        <v>4605</v>
      </c>
      <c r="U1471" s="668" t="s">
        <v>4605</v>
      </c>
      <c r="V1471" s="668" t="s">
        <v>4605</v>
      </c>
      <c r="W1471" s="668" t="s">
        <v>22</v>
      </c>
      <c r="X1471" s="668" t="s">
        <v>22</v>
      </c>
      <c r="Y1471" s="668" t="s">
        <v>22</v>
      </c>
      <c r="Z1471" s="668" t="s">
        <v>22</v>
      </c>
      <c r="AB1471" s="662" t="str">
        <f t="shared" si="245"/>
        <v>昭50.4.24</v>
      </c>
      <c r="AC1471" s="662" t="str">
        <f t="shared" si="246"/>
        <v>昭52.2.22</v>
      </c>
      <c r="AD1471" s="662" t="str">
        <f t="shared" si="249"/>
        <v>(</v>
      </c>
      <c r="AE1471" s="662" t="str">
        <f t="shared" si="247"/>
        <v>(昭50.4.24)昭52.2.22</v>
      </c>
      <c r="AF1471" s="662" t="str">
        <f t="shared" si="250"/>
        <v>昭50.4.24)昭52.2.22</v>
      </c>
      <c r="AG1471" s="662">
        <f t="shared" si="251"/>
        <v>9</v>
      </c>
      <c r="AH1471" s="662">
        <f t="shared" si="248"/>
        <v>17</v>
      </c>
      <c r="AI1471" s="662" t="str">
        <f t="shared" si="252"/>
        <v>83</v>
      </c>
      <c r="AJ1471" s="662" t="str">
        <f t="shared" si="253"/>
        <v>83_玖珠</v>
      </c>
      <c r="AK1471" s="693" t="str">
        <f>IFERROR(VLOOKUP(AJ1471,観測点コードリスト!$L$2:$N$1665,3,FALSE),"")</f>
        <v>0932</v>
      </c>
    </row>
    <row r="1472" spans="1:37" ht="18.75" customHeight="1">
      <c r="A1472" s="662" t="s">
        <v>3990</v>
      </c>
      <c r="B1472" s="662">
        <v>83201</v>
      </c>
      <c r="C1472" s="662" t="s">
        <v>17</v>
      </c>
      <c r="D1472" s="662" t="s">
        <v>4024</v>
      </c>
      <c r="E1472" s="662" t="s">
        <v>4025</v>
      </c>
      <c r="F1472" s="662" t="s">
        <v>4026</v>
      </c>
      <c r="G1472" s="662">
        <v>33</v>
      </c>
      <c r="H1472" s="662">
        <v>15.2</v>
      </c>
      <c r="I1472" s="662">
        <v>131</v>
      </c>
      <c r="J1472" s="662">
        <v>20.8</v>
      </c>
      <c r="K1472" s="662">
        <v>435</v>
      </c>
      <c r="L1472" s="662">
        <v>6.5</v>
      </c>
      <c r="M1472" s="662">
        <v>1.5</v>
      </c>
      <c r="N1472" s="662" t="s">
        <v>3439</v>
      </c>
      <c r="O1472" s="662" t="s">
        <v>22</v>
      </c>
      <c r="P1472" s="662" t="s">
        <v>40</v>
      </c>
      <c r="Q1472" s="667">
        <f t="shared" si="254"/>
        <v>33.253332999999998</v>
      </c>
      <c r="R1472" s="667">
        <f t="shared" si="255"/>
        <v>131.346667</v>
      </c>
      <c r="T1472" s="668" t="s">
        <v>4605</v>
      </c>
      <c r="U1472" s="668" t="s">
        <v>4605</v>
      </c>
      <c r="V1472" s="668" t="s">
        <v>4605</v>
      </c>
      <c r="W1472" s="668" t="s">
        <v>22</v>
      </c>
      <c r="X1472" s="668" t="s">
        <v>22</v>
      </c>
      <c r="Y1472" s="668" t="s">
        <v>22</v>
      </c>
      <c r="Z1472" s="668" t="s">
        <v>22</v>
      </c>
      <c r="AB1472" s="662" t="str">
        <f t="shared" si="245"/>
        <v>昭49.11.1</v>
      </c>
      <c r="AC1472" s="662" t="str">
        <f t="shared" si="246"/>
        <v>昭52.2.23</v>
      </c>
      <c r="AD1472" s="662" t="str">
        <f t="shared" si="249"/>
        <v>#</v>
      </c>
      <c r="AE1472" s="662" t="str">
        <f t="shared" si="247"/>
        <v>昭52.2.23</v>
      </c>
      <c r="AF1472" s="662" t="str">
        <f t="shared" si="250"/>
        <v>昭52.2.23</v>
      </c>
      <c r="AG1472" s="662" t="str">
        <f t="shared" si="251"/>
        <v/>
      </c>
      <c r="AH1472" s="662">
        <f t="shared" si="248"/>
        <v>8</v>
      </c>
      <c r="AI1472" s="662" t="str">
        <f t="shared" si="252"/>
        <v>83</v>
      </c>
      <c r="AJ1472" s="662" t="str">
        <f t="shared" si="253"/>
        <v>83_湯布院</v>
      </c>
      <c r="AK1472" s="693" t="str">
        <f>IFERROR(VLOOKUP(AJ1472,観測点コードリスト!$L$2:$N$1665,3,FALSE),"")</f>
        <v>0799</v>
      </c>
    </row>
    <row r="1473" spans="1:37">
      <c r="A1473" s="662" t="s">
        <v>3990</v>
      </c>
      <c r="B1473" s="662">
        <v>83216</v>
      </c>
      <c r="C1473" s="662" t="s">
        <v>23</v>
      </c>
      <c r="D1473" s="662" t="s">
        <v>3990</v>
      </c>
      <c r="E1473" s="662" t="s">
        <v>4027</v>
      </c>
      <c r="F1473" s="662" t="s">
        <v>4028</v>
      </c>
      <c r="G1473" s="662">
        <v>33</v>
      </c>
      <c r="H1473" s="662">
        <v>14.1</v>
      </c>
      <c r="I1473" s="662">
        <v>131</v>
      </c>
      <c r="J1473" s="662">
        <v>37.1</v>
      </c>
      <c r="K1473" s="662">
        <v>5</v>
      </c>
      <c r="L1473" s="662">
        <v>19.8</v>
      </c>
      <c r="M1473" s="662" t="s">
        <v>22</v>
      </c>
      <c r="N1473" s="662" t="s">
        <v>4029</v>
      </c>
      <c r="O1473" s="662">
        <v>83900</v>
      </c>
      <c r="P1473" s="662" t="s">
        <v>22</v>
      </c>
      <c r="Q1473" s="667">
        <f t="shared" si="254"/>
        <v>33.234999999999999</v>
      </c>
      <c r="R1473" s="667">
        <f t="shared" si="255"/>
        <v>131.61833300000001</v>
      </c>
      <c r="T1473" s="668" t="s">
        <v>4605</v>
      </c>
      <c r="U1473" s="668" t="s">
        <v>4605</v>
      </c>
      <c r="V1473" s="668" t="s">
        <v>4605</v>
      </c>
      <c r="W1473" s="668" t="s">
        <v>4605</v>
      </c>
      <c r="X1473" s="668" t="s">
        <v>22</v>
      </c>
      <c r="Y1473" s="668" t="s">
        <v>4605</v>
      </c>
      <c r="Z1473" s="668" t="s">
        <v>4605</v>
      </c>
      <c r="AB1473" s="662" t="str">
        <f t="shared" si="245"/>
        <v>昭49.11.1</v>
      </c>
      <c r="AC1473" s="662" t="str">
        <f t="shared" si="246"/>
        <v>昭50.3.21</v>
      </c>
      <c r="AD1473" s="662" t="str">
        <f t="shared" si="249"/>
        <v>#</v>
      </c>
      <c r="AE1473" s="662" t="str">
        <f t="shared" si="247"/>
        <v>昭50.3.21</v>
      </c>
      <c r="AF1473" s="662" t="str">
        <f t="shared" si="250"/>
        <v>昭50.3.21</v>
      </c>
      <c r="AG1473" s="662" t="str">
        <f t="shared" si="251"/>
        <v/>
      </c>
      <c r="AH1473" s="662">
        <f t="shared" si="248"/>
        <v>8</v>
      </c>
      <c r="AI1473" s="662" t="str">
        <f t="shared" si="252"/>
        <v>83</v>
      </c>
      <c r="AJ1473" s="662" t="str">
        <f t="shared" si="253"/>
        <v>83_大分</v>
      </c>
      <c r="AK1473" s="693" t="str">
        <f>IFERROR(VLOOKUP(AJ1473,観測点コードリスト!$L$2:$N$1665,3,FALSE),"")</f>
        <v>47815</v>
      </c>
    </row>
    <row r="1474" spans="1:37" ht="18.75" hidden="1" customHeight="1">
      <c r="A1474" s="662" t="s">
        <v>3990</v>
      </c>
      <c r="B1474" s="662">
        <v>83226</v>
      </c>
      <c r="C1474" s="662" t="s">
        <v>72</v>
      </c>
      <c r="D1474" s="662" t="s">
        <v>4030</v>
      </c>
      <c r="E1474" s="662" t="s">
        <v>4031</v>
      </c>
      <c r="F1474" s="662" t="s">
        <v>4032</v>
      </c>
      <c r="G1474" s="662">
        <v>33</v>
      </c>
      <c r="H1474" s="662">
        <v>14.9</v>
      </c>
      <c r="I1474" s="662">
        <v>131</v>
      </c>
      <c r="J1474" s="662">
        <v>51.9</v>
      </c>
      <c r="K1474" s="662">
        <v>1</v>
      </c>
      <c r="L1474" s="662" t="s">
        <v>22</v>
      </c>
      <c r="M1474" s="662" t="s">
        <v>22</v>
      </c>
      <c r="N1474" s="662" t="s">
        <v>266</v>
      </c>
      <c r="O1474" s="662" t="s">
        <v>22</v>
      </c>
      <c r="P1474" s="662" t="s">
        <v>22</v>
      </c>
      <c r="Q1474" s="667">
        <f t="shared" si="254"/>
        <v>33.248333000000002</v>
      </c>
      <c r="R1474" s="667">
        <f t="shared" si="255"/>
        <v>131.86500000000001</v>
      </c>
      <c r="T1474" s="668" t="s">
        <v>4605</v>
      </c>
      <c r="U1474" s="668" t="s">
        <v>22</v>
      </c>
      <c r="V1474" s="668" t="s">
        <v>22</v>
      </c>
      <c r="W1474" s="668" t="s">
        <v>22</v>
      </c>
      <c r="X1474" s="668" t="s">
        <v>22</v>
      </c>
      <c r="Y1474" s="668" t="s">
        <v>22</v>
      </c>
      <c r="Z1474" s="668" t="s">
        <v>22</v>
      </c>
      <c r="AB1474" s="662" t="str">
        <f t="shared" si="245"/>
        <v>昭49.11.1</v>
      </c>
      <c r="AC1474" s="662" t="str">
        <f t="shared" si="246"/>
        <v>-</v>
      </c>
      <c r="AD1474" s="662" t="str">
        <f t="shared" si="249"/>
        <v>#</v>
      </c>
      <c r="AE1474" s="662" t="str">
        <f t="shared" si="247"/>
        <v/>
      </c>
      <c r="AF1474" s="662" t="str">
        <f t="shared" si="250"/>
        <v/>
      </c>
      <c r="AG1474" s="662" t="str">
        <f t="shared" si="251"/>
        <v/>
      </c>
      <c r="AH1474" s="662">
        <f t="shared" si="248"/>
        <v>0</v>
      </c>
      <c r="AI1474" s="662" t="str">
        <f t="shared" si="252"/>
        <v>83</v>
      </c>
      <c r="AJ1474" s="662" t="str">
        <f t="shared" si="253"/>
        <v>83_佐賀関</v>
      </c>
      <c r="AK1474" s="693" t="str">
        <f>IFERROR(VLOOKUP(AJ1474,観測点コードリスト!$L$2:$N$1665,3,FALSE),"")</f>
        <v>0801</v>
      </c>
    </row>
    <row r="1475" spans="1:37" ht="18.75" hidden="1" customHeight="1">
      <c r="A1475" s="662" t="s">
        <v>3990</v>
      </c>
      <c r="B1475" s="662">
        <v>83242</v>
      </c>
      <c r="C1475" s="662" t="s">
        <v>72</v>
      </c>
      <c r="D1475" s="662" t="s">
        <v>4033</v>
      </c>
      <c r="E1475" s="662" t="s">
        <v>4034</v>
      </c>
      <c r="F1475" s="662" t="s">
        <v>4035</v>
      </c>
      <c r="G1475" s="662">
        <v>33</v>
      </c>
      <c r="H1475" s="662">
        <v>11.4</v>
      </c>
      <c r="I1475" s="662">
        <v>130</v>
      </c>
      <c r="J1475" s="662">
        <v>54.9</v>
      </c>
      <c r="K1475" s="662">
        <v>843</v>
      </c>
      <c r="L1475" s="662" t="s">
        <v>22</v>
      </c>
      <c r="M1475" s="662" t="s">
        <v>22</v>
      </c>
      <c r="N1475" s="662" t="s">
        <v>4036</v>
      </c>
      <c r="O1475" s="662" t="s">
        <v>22</v>
      </c>
      <c r="P1475" s="662" t="s">
        <v>22</v>
      </c>
      <c r="Q1475" s="667">
        <f t="shared" si="254"/>
        <v>33.19</v>
      </c>
      <c r="R1475" s="667">
        <f t="shared" si="255"/>
        <v>130.91499999999999</v>
      </c>
      <c r="T1475" s="668" t="s">
        <v>4605</v>
      </c>
      <c r="U1475" s="668" t="s">
        <v>22</v>
      </c>
      <c r="V1475" s="668" t="s">
        <v>22</v>
      </c>
      <c r="W1475" s="668" t="s">
        <v>22</v>
      </c>
      <c r="X1475" s="668" t="s">
        <v>22</v>
      </c>
      <c r="Y1475" s="668" t="s">
        <v>22</v>
      </c>
      <c r="Z1475" s="668" t="s">
        <v>22</v>
      </c>
      <c r="AB1475" s="662" t="str">
        <f t="shared" si="245"/>
        <v>平16.11.4</v>
      </c>
      <c r="AC1475" s="662" t="str">
        <f t="shared" si="246"/>
        <v>平16.11.4</v>
      </c>
      <c r="AD1475" s="662" t="str">
        <f t="shared" si="249"/>
        <v>平</v>
      </c>
      <c r="AE1475" s="662" t="str">
        <f t="shared" si="247"/>
        <v>平16.11.4</v>
      </c>
      <c r="AF1475" s="662" t="str">
        <f t="shared" si="250"/>
        <v>平16.11.4</v>
      </c>
      <c r="AG1475" s="662" t="str">
        <f t="shared" si="251"/>
        <v/>
      </c>
      <c r="AH1475" s="662">
        <f t="shared" si="248"/>
        <v>8</v>
      </c>
      <c r="AI1475" s="662" t="str">
        <f t="shared" si="252"/>
        <v>83</v>
      </c>
      <c r="AJ1475" s="662" t="str">
        <f t="shared" si="253"/>
        <v>83_椿ヶ鼻</v>
      </c>
      <c r="AK1475" s="693" t="str">
        <f>IFERROR(VLOOKUP(AJ1475,観測点コードリスト!$L$2:$N$1665,3,FALSE),"")</f>
        <v>1554</v>
      </c>
    </row>
    <row r="1476" spans="1:37" ht="18.75" hidden="1" customHeight="1">
      <c r="A1476" s="662" t="s">
        <v>3990</v>
      </c>
      <c r="B1476" s="662">
        <v>83286</v>
      </c>
      <c r="C1476" s="662" t="s">
        <v>72</v>
      </c>
      <c r="D1476" s="662" t="s">
        <v>4037</v>
      </c>
      <c r="E1476" s="662" t="s">
        <v>4038</v>
      </c>
      <c r="F1476" s="662" t="s">
        <v>4039</v>
      </c>
      <c r="G1476" s="662">
        <v>33</v>
      </c>
      <c r="H1476" s="662">
        <v>7.9</v>
      </c>
      <c r="I1476" s="662">
        <v>131</v>
      </c>
      <c r="J1476" s="662">
        <v>47.8</v>
      </c>
      <c r="K1476" s="662">
        <v>30</v>
      </c>
      <c r="L1476" s="662" t="s">
        <v>22</v>
      </c>
      <c r="M1476" s="662" t="s">
        <v>22</v>
      </c>
      <c r="N1476" s="662" t="s">
        <v>3031</v>
      </c>
      <c r="O1476" s="662" t="s">
        <v>22</v>
      </c>
      <c r="P1476" s="662" t="s">
        <v>22</v>
      </c>
      <c r="Q1476" s="667">
        <f t="shared" si="254"/>
        <v>33.131667</v>
      </c>
      <c r="R1476" s="667">
        <f t="shared" si="255"/>
        <v>131.79666700000001</v>
      </c>
      <c r="T1476" s="668" t="s">
        <v>4605</v>
      </c>
      <c r="U1476" s="668" t="s">
        <v>22</v>
      </c>
      <c r="V1476" s="668" t="s">
        <v>22</v>
      </c>
      <c r="W1476" s="668" t="s">
        <v>22</v>
      </c>
      <c r="X1476" s="668" t="s">
        <v>22</v>
      </c>
      <c r="Y1476" s="668" t="s">
        <v>22</v>
      </c>
      <c r="Z1476" s="668" t="s">
        <v>22</v>
      </c>
      <c r="AB1476" s="662" t="str">
        <f t="shared" ref="AB1476:AB1539" si="256">IF(T1476="●",IF(AD1476="(",LEFT(AF1476,AG1476-1),IF(AD1476="#",$AB$1,AF1476)),"-")</f>
        <v>昭50.4.24</v>
      </c>
      <c r="AC1476" s="662" t="str">
        <f t="shared" ref="AC1476:AC1539" si="257">IF(AF1476="","-",IF(AD1476="(",RIGHT(AF1476,AH1476-AG1476),AF1476))</f>
        <v>昭50.4.24</v>
      </c>
      <c r="AD1476" s="662" t="str">
        <f t="shared" si="249"/>
        <v>昭</v>
      </c>
      <c r="AE1476" s="662" t="str">
        <f t="shared" ref="AE1476:AE1539" si="258">SUBSTITUTE(N1476,"#","")</f>
        <v>昭50.4.24</v>
      </c>
      <c r="AF1476" s="662" t="str">
        <f t="shared" si="250"/>
        <v>昭50.4.24</v>
      </c>
      <c r="AG1476" s="662" t="str">
        <f t="shared" si="251"/>
        <v/>
      </c>
      <c r="AH1476" s="662">
        <f t="shared" ref="AH1476:AH1539" si="259">LEN(AF1476)</f>
        <v>8</v>
      </c>
      <c r="AI1476" s="662" t="str">
        <f t="shared" si="252"/>
        <v>83</v>
      </c>
      <c r="AJ1476" s="662" t="str">
        <f t="shared" si="253"/>
        <v>83_臼杵</v>
      </c>
      <c r="AK1476" s="693" t="str">
        <f>IFERROR(VLOOKUP(AJ1476,観測点コードリスト!$L$2:$N$1665,3,FALSE),"")</f>
        <v>0933</v>
      </c>
    </row>
    <row r="1477" spans="1:37">
      <c r="A1477" s="662" t="s">
        <v>3990</v>
      </c>
      <c r="B1477" s="662">
        <v>83341</v>
      </c>
      <c r="C1477" s="662" t="s">
        <v>17</v>
      </c>
      <c r="D1477" s="662" t="s">
        <v>4040</v>
      </c>
      <c r="E1477" s="662" t="s">
        <v>4041</v>
      </c>
      <c r="F1477" s="662" t="s">
        <v>4042</v>
      </c>
      <c r="G1477" s="662">
        <v>33</v>
      </c>
      <c r="H1477" s="662">
        <v>3.9</v>
      </c>
      <c r="I1477" s="662">
        <v>131</v>
      </c>
      <c r="J1477" s="662">
        <v>37.9</v>
      </c>
      <c r="K1477" s="662">
        <v>121</v>
      </c>
      <c r="L1477" s="662">
        <v>10.1</v>
      </c>
      <c r="M1477" s="662">
        <v>1.5</v>
      </c>
      <c r="N1477" s="662" t="s">
        <v>4043</v>
      </c>
      <c r="O1477" s="662" t="s">
        <v>22</v>
      </c>
      <c r="P1477" s="662" t="s">
        <v>22</v>
      </c>
      <c r="Q1477" s="667">
        <f t="shared" si="254"/>
        <v>33.064999999999998</v>
      </c>
      <c r="R1477" s="667">
        <f t="shared" si="255"/>
        <v>131.63166699999999</v>
      </c>
      <c r="T1477" s="668" t="s">
        <v>4605</v>
      </c>
      <c r="U1477" s="668" t="s">
        <v>4605</v>
      </c>
      <c r="V1477" s="668" t="s">
        <v>4605</v>
      </c>
      <c r="W1477" s="668" t="s">
        <v>22</v>
      </c>
      <c r="X1477" s="668" t="s">
        <v>22</v>
      </c>
      <c r="Y1477" s="668" t="s">
        <v>22</v>
      </c>
      <c r="Z1477" s="668" t="s">
        <v>22</v>
      </c>
      <c r="AB1477" s="662" t="str">
        <f t="shared" si="256"/>
        <v>昭49.11.1</v>
      </c>
      <c r="AC1477" s="662" t="str">
        <f t="shared" si="257"/>
        <v>昭52.3.3</v>
      </c>
      <c r="AD1477" s="662" t="str">
        <f t="shared" ref="AD1477:AD1540" si="260">LEFT(N1477,1)</f>
        <v>#</v>
      </c>
      <c r="AE1477" s="662" t="str">
        <f t="shared" si="258"/>
        <v>昭52.3.3</v>
      </c>
      <c r="AF1477" s="662" t="str">
        <f t="shared" ref="AF1477:AF1540" si="261">SUBSTITUTE(AE1477,"(","")</f>
        <v>昭52.3.3</v>
      </c>
      <c r="AG1477" s="662" t="str">
        <f t="shared" ref="AG1477:AG1540" si="262">IFERROR(FIND(")",AF1477),"")</f>
        <v/>
      </c>
      <c r="AH1477" s="662">
        <f t="shared" si="259"/>
        <v>7</v>
      </c>
      <c r="AI1477" s="662" t="str">
        <f t="shared" ref="AI1477:AI1540" si="263">LEFT(B1477,2)</f>
        <v>83</v>
      </c>
      <c r="AJ1477" s="662" t="str">
        <f t="shared" ref="AJ1477:AJ1540" si="264">AI1477&amp;"_"&amp;D1477</f>
        <v>83_犬飼</v>
      </c>
      <c r="AK1477" s="693" t="str">
        <f>IFERROR(VLOOKUP(AJ1477,観測点コードリスト!$L$2:$N$1665,3,FALSE),"")</f>
        <v>0805</v>
      </c>
    </row>
    <row r="1478" spans="1:37" ht="18.75" customHeight="1">
      <c r="A1478" s="662" t="s">
        <v>3990</v>
      </c>
      <c r="B1478" s="662">
        <v>83371</v>
      </c>
      <c r="C1478" s="662" t="s">
        <v>17</v>
      </c>
      <c r="D1478" s="662" t="s">
        <v>4044</v>
      </c>
      <c r="E1478" s="662" t="s">
        <v>4045</v>
      </c>
      <c r="F1478" s="662" t="s">
        <v>4046</v>
      </c>
      <c r="G1478" s="662">
        <v>32</v>
      </c>
      <c r="H1478" s="662">
        <v>58.4</v>
      </c>
      <c r="I1478" s="662">
        <v>131</v>
      </c>
      <c r="J1478" s="662">
        <v>23.9</v>
      </c>
      <c r="K1478" s="662">
        <v>261</v>
      </c>
      <c r="L1478" s="662">
        <v>10.1</v>
      </c>
      <c r="M1478" s="662">
        <v>1.5</v>
      </c>
      <c r="N1478" s="662" t="s">
        <v>3894</v>
      </c>
      <c r="O1478" s="662" t="s">
        <v>22</v>
      </c>
      <c r="P1478" s="662" t="s">
        <v>22</v>
      </c>
      <c r="Q1478" s="667">
        <f t="shared" si="254"/>
        <v>32.973332999999997</v>
      </c>
      <c r="R1478" s="667">
        <f t="shared" si="255"/>
        <v>131.39833300000001</v>
      </c>
      <c r="T1478" s="668" t="s">
        <v>4605</v>
      </c>
      <c r="U1478" s="668" t="s">
        <v>4605</v>
      </c>
      <c r="V1478" s="668" t="s">
        <v>4605</v>
      </c>
      <c r="W1478" s="668" t="s">
        <v>22</v>
      </c>
      <c r="X1478" s="668" t="s">
        <v>22</v>
      </c>
      <c r="Y1478" s="668" t="s">
        <v>22</v>
      </c>
      <c r="Z1478" s="668" t="s">
        <v>22</v>
      </c>
      <c r="AB1478" s="662" t="str">
        <f t="shared" si="256"/>
        <v>昭49.11.1</v>
      </c>
      <c r="AC1478" s="662" t="str">
        <f t="shared" si="257"/>
        <v>昭52.3.2</v>
      </c>
      <c r="AD1478" s="662" t="str">
        <f t="shared" si="260"/>
        <v>#</v>
      </c>
      <c r="AE1478" s="662" t="str">
        <f t="shared" si="258"/>
        <v>昭52.3.2</v>
      </c>
      <c r="AF1478" s="662" t="str">
        <f t="shared" si="261"/>
        <v>昭52.3.2</v>
      </c>
      <c r="AG1478" s="662" t="str">
        <f t="shared" si="262"/>
        <v/>
      </c>
      <c r="AH1478" s="662">
        <f t="shared" si="259"/>
        <v>7</v>
      </c>
      <c r="AI1478" s="662" t="str">
        <f t="shared" si="263"/>
        <v>83</v>
      </c>
      <c r="AJ1478" s="662" t="str">
        <f t="shared" si="264"/>
        <v>83_竹田</v>
      </c>
      <c r="AK1478" s="693" t="str">
        <f>IFERROR(VLOOKUP(AJ1478,観測点コードリスト!$L$2:$N$1665,3,FALSE),"")</f>
        <v>0806</v>
      </c>
    </row>
    <row r="1479" spans="1:37" ht="18.75" customHeight="1">
      <c r="A1479" s="662" t="s">
        <v>3990</v>
      </c>
      <c r="B1479" s="662">
        <v>83401</v>
      </c>
      <c r="C1479" s="662" t="s">
        <v>17</v>
      </c>
      <c r="D1479" s="662" t="s">
        <v>4047</v>
      </c>
      <c r="E1479" s="662" t="s">
        <v>4048</v>
      </c>
      <c r="F1479" s="662" t="s">
        <v>4049</v>
      </c>
      <c r="G1479" s="662">
        <v>32</v>
      </c>
      <c r="H1479" s="662">
        <v>57</v>
      </c>
      <c r="I1479" s="662">
        <v>131</v>
      </c>
      <c r="J1479" s="662">
        <v>54.1</v>
      </c>
      <c r="K1479" s="662">
        <v>2</v>
      </c>
      <c r="L1479" s="662">
        <v>10</v>
      </c>
      <c r="M1479" s="662">
        <v>1.5</v>
      </c>
      <c r="N1479" s="662" t="s">
        <v>4050</v>
      </c>
      <c r="O1479" s="662" t="s">
        <v>22</v>
      </c>
      <c r="P1479" s="662" t="s">
        <v>40</v>
      </c>
      <c r="Q1479" s="667">
        <f t="shared" si="254"/>
        <v>32.950000000000003</v>
      </c>
      <c r="R1479" s="667">
        <f t="shared" si="255"/>
        <v>131.901667</v>
      </c>
      <c r="T1479" s="668" t="s">
        <v>4605</v>
      </c>
      <c r="U1479" s="668" t="s">
        <v>4605</v>
      </c>
      <c r="V1479" s="668" t="s">
        <v>4605</v>
      </c>
      <c r="W1479" s="668" t="s">
        <v>22</v>
      </c>
      <c r="X1479" s="668" t="s">
        <v>22</v>
      </c>
      <c r="Y1479" s="668" t="s">
        <v>22</v>
      </c>
      <c r="Z1479" s="668" t="s">
        <v>22</v>
      </c>
      <c r="AB1479" s="662" t="str">
        <f t="shared" si="256"/>
        <v>昭49.11.1</v>
      </c>
      <c r="AC1479" s="662" t="str">
        <f t="shared" si="257"/>
        <v>昭52.3.1</v>
      </c>
      <c r="AD1479" s="662" t="str">
        <f t="shared" si="260"/>
        <v>#</v>
      </c>
      <c r="AE1479" s="662" t="str">
        <f t="shared" si="258"/>
        <v>昭52.3.1</v>
      </c>
      <c r="AF1479" s="662" t="str">
        <f t="shared" si="261"/>
        <v>昭52.3.1</v>
      </c>
      <c r="AG1479" s="662" t="str">
        <f t="shared" si="262"/>
        <v/>
      </c>
      <c r="AH1479" s="662">
        <f t="shared" si="259"/>
        <v>7</v>
      </c>
      <c r="AI1479" s="662" t="str">
        <f t="shared" si="263"/>
        <v>83</v>
      </c>
      <c r="AJ1479" s="662" t="str">
        <f t="shared" si="264"/>
        <v>83_佐伯</v>
      </c>
      <c r="AK1479" s="693" t="str">
        <f>IFERROR(VLOOKUP(AJ1479,観測点コードリスト!$L$2:$N$1665,3,FALSE),"")</f>
        <v>0808</v>
      </c>
    </row>
    <row r="1480" spans="1:37" ht="18.75" customHeight="1">
      <c r="A1480" s="662" t="s">
        <v>3990</v>
      </c>
      <c r="B1480" s="662">
        <v>83431</v>
      </c>
      <c r="C1480" s="662" t="s">
        <v>17</v>
      </c>
      <c r="D1480" s="662" t="s">
        <v>4051</v>
      </c>
      <c r="E1480" s="662" t="s">
        <v>4052</v>
      </c>
      <c r="F1480" s="662" t="s">
        <v>4053</v>
      </c>
      <c r="G1480" s="662">
        <v>32</v>
      </c>
      <c r="H1480" s="662">
        <v>50.7</v>
      </c>
      <c r="I1480" s="662">
        <v>131</v>
      </c>
      <c r="J1480" s="662">
        <v>40.5</v>
      </c>
      <c r="K1480" s="662">
        <v>200</v>
      </c>
      <c r="L1480" s="662">
        <v>10</v>
      </c>
      <c r="M1480" s="662">
        <v>1.5</v>
      </c>
      <c r="N1480" s="662" t="s">
        <v>3958</v>
      </c>
      <c r="O1480" s="662" t="s">
        <v>22</v>
      </c>
      <c r="P1480" s="662" t="s">
        <v>40</v>
      </c>
      <c r="Q1480" s="667">
        <f t="shared" si="254"/>
        <v>32.844999999999999</v>
      </c>
      <c r="R1480" s="667">
        <f t="shared" si="255"/>
        <v>131.67500000000001</v>
      </c>
      <c r="T1480" s="668" t="s">
        <v>4605</v>
      </c>
      <c r="U1480" s="668" t="s">
        <v>4605</v>
      </c>
      <c r="V1480" s="668" t="s">
        <v>4605</v>
      </c>
      <c r="W1480" s="668" t="s">
        <v>22</v>
      </c>
      <c r="X1480" s="668" t="s">
        <v>22</v>
      </c>
      <c r="Y1480" s="668" t="s">
        <v>22</v>
      </c>
      <c r="Z1480" s="668" t="s">
        <v>22</v>
      </c>
      <c r="AB1480" s="662" t="str">
        <f t="shared" si="256"/>
        <v>昭52.3.2</v>
      </c>
      <c r="AC1480" s="662" t="str">
        <f t="shared" si="257"/>
        <v>昭52.3.2</v>
      </c>
      <c r="AD1480" s="662" t="str">
        <f t="shared" si="260"/>
        <v>昭</v>
      </c>
      <c r="AE1480" s="662" t="str">
        <f t="shared" si="258"/>
        <v>昭52.3.2</v>
      </c>
      <c r="AF1480" s="662" t="str">
        <f t="shared" si="261"/>
        <v>昭52.3.2</v>
      </c>
      <c r="AG1480" s="662" t="str">
        <f t="shared" si="262"/>
        <v/>
      </c>
      <c r="AH1480" s="662">
        <f t="shared" si="259"/>
        <v>7</v>
      </c>
      <c r="AI1480" s="662" t="str">
        <f t="shared" si="263"/>
        <v>83</v>
      </c>
      <c r="AJ1480" s="662" t="str">
        <f t="shared" si="264"/>
        <v>83_宇目</v>
      </c>
      <c r="AK1480" s="693" t="str">
        <f>IFERROR(VLOOKUP(AJ1480,観測点コードリスト!$L$2:$N$1665,3,FALSE),"")</f>
        <v>1142</v>
      </c>
    </row>
    <row r="1481" spans="1:37" ht="18.75" customHeight="1">
      <c r="A1481" s="662" t="s">
        <v>3990</v>
      </c>
      <c r="B1481" s="662">
        <v>83476</v>
      </c>
      <c r="C1481" s="662" t="s">
        <v>17</v>
      </c>
      <c r="D1481" s="662" t="s">
        <v>4054</v>
      </c>
      <c r="E1481" s="662" t="s">
        <v>4055</v>
      </c>
      <c r="F1481" s="662" t="s">
        <v>4056</v>
      </c>
      <c r="G1481" s="662">
        <v>32</v>
      </c>
      <c r="H1481" s="662">
        <v>47.7</v>
      </c>
      <c r="I1481" s="662">
        <v>131</v>
      </c>
      <c r="J1481" s="662">
        <v>55.4</v>
      </c>
      <c r="K1481" s="662">
        <v>2</v>
      </c>
      <c r="L1481" s="662">
        <v>10</v>
      </c>
      <c r="M1481" s="662">
        <v>1.5</v>
      </c>
      <c r="N1481" s="662" t="s">
        <v>4057</v>
      </c>
      <c r="O1481" s="662" t="s">
        <v>22</v>
      </c>
      <c r="P1481" s="662" t="s">
        <v>40</v>
      </c>
      <c r="Q1481" s="667">
        <f t="shared" si="254"/>
        <v>32.795000000000002</v>
      </c>
      <c r="R1481" s="667">
        <f t="shared" si="255"/>
        <v>131.92333300000001</v>
      </c>
      <c r="T1481" s="668" t="s">
        <v>4605</v>
      </c>
      <c r="U1481" s="668" t="s">
        <v>4605</v>
      </c>
      <c r="V1481" s="668" t="s">
        <v>4605</v>
      </c>
      <c r="W1481" s="668" t="s">
        <v>22</v>
      </c>
      <c r="X1481" s="668" t="s">
        <v>22</v>
      </c>
      <c r="Y1481" s="668" t="s">
        <v>22</v>
      </c>
      <c r="Z1481" s="668" t="s">
        <v>22</v>
      </c>
      <c r="AB1481" s="662" t="str">
        <f t="shared" si="256"/>
        <v>昭49.11.1</v>
      </c>
      <c r="AC1481" s="662" t="str">
        <f t="shared" si="257"/>
        <v>昭52.2.28</v>
      </c>
      <c r="AD1481" s="662" t="str">
        <f t="shared" si="260"/>
        <v>#</v>
      </c>
      <c r="AE1481" s="662" t="str">
        <f t="shared" si="258"/>
        <v>昭52.2.28</v>
      </c>
      <c r="AF1481" s="662" t="str">
        <f t="shared" si="261"/>
        <v>昭52.2.28</v>
      </c>
      <c r="AG1481" s="662" t="str">
        <f t="shared" si="262"/>
        <v/>
      </c>
      <c r="AH1481" s="662">
        <f t="shared" si="259"/>
        <v>8</v>
      </c>
      <c r="AI1481" s="662" t="str">
        <f t="shared" si="263"/>
        <v>83</v>
      </c>
      <c r="AJ1481" s="662" t="str">
        <f t="shared" si="264"/>
        <v>83_蒲江</v>
      </c>
      <c r="AK1481" s="693" t="str">
        <f>IFERROR(VLOOKUP(AJ1481,観測点コードリスト!$L$2:$N$1665,3,FALSE),"")</f>
        <v>0810</v>
      </c>
    </row>
    <row r="1482" spans="1:37" ht="18.75" hidden="1" customHeight="1">
      <c r="A1482" s="662" t="s">
        <v>3990</v>
      </c>
      <c r="B1482" s="662">
        <v>83900</v>
      </c>
      <c r="C1482" s="662" t="s">
        <v>23</v>
      </c>
      <c r="D1482" s="662" t="s">
        <v>3990</v>
      </c>
      <c r="E1482" s="662" t="s">
        <v>4027</v>
      </c>
      <c r="F1482" s="662" t="s">
        <v>4028</v>
      </c>
      <c r="G1482" s="662">
        <v>33</v>
      </c>
      <c r="H1482" s="662">
        <v>14.1</v>
      </c>
      <c r="I1482" s="662">
        <v>131</v>
      </c>
      <c r="J1482" s="662">
        <v>37.1</v>
      </c>
      <c r="K1482" s="662">
        <v>5</v>
      </c>
      <c r="L1482" s="662" t="s">
        <v>22</v>
      </c>
      <c r="M1482" s="662" t="s">
        <v>22</v>
      </c>
      <c r="N1482" s="662" t="s">
        <v>4730</v>
      </c>
      <c r="O1482" s="662" t="s">
        <v>4740</v>
      </c>
      <c r="P1482" s="662" t="s">
        <v>22</v>
      </c>
      <c r="Q1482" s="667">
        <f t="shared" si="254"/>
        <v>33.234999999999999</v>
      </c>
      <c r="R1482" s="667">
        <f t="shared" si="255"/>
        <v>131.61833300000001</v>
      </c>
      <c r="T1482" s="668" t="s">
        <v>22</v>
      </c>
      <c r="U1482" s="668" t="s">
        <v>22</v>
      </c>
      <c r="V1482" s="668" t="s">
        <v>22</v>
      </c>
      <c r="W1482" s="668" t="s">
        <v>22</v>
      </c>
      <c r="X1482" s="668" t="s">
        <v>4605</v>
      </c>
      <c r="Y1482" s="668" t="s">
        <v>22</v>
      </c>
      <c r="Z1482" s="668" t="s">
        <v>22</v>
      </c>
      <c r="AB1482" s="662" t="str">
        <f t="shared" si="256"/>
        <v>-</v>
      </c>
      <c r="AC1482" s="662" t="str">
        <f t="shared" si="257"/>
        <v>平24.12.18</v>
      </c>
      <c r="AD1482" s="662" t="str">
        <f t="shared" si="260"/>
        <v>平</v>
      </c>
      <c r="AE1482" s="662" t="str">
        <f t="shared" si="258"/>
        <v>平24.12.18</v>
      </c>
      <c r="AF1482" s="662" t="str">
        <f t="shared" si="261"/>
        <v>平24.12.18</v>
      </c>
      <c r="AG1482" s="662" t="str">
        <f t="shared" si="262"/>
        <v/>
      </c>
      <c r="AH1482" s="662">
        <f t="shared" si="259"/>
        <v>9</v>
      </c>
      <c r="AI1482" s="662" t="str">
        <f t="shared" si="263"/>
        <v>83</v>
      </c>
      <c r="AJ1482" s="662" t="str">
        <f t="shared" si="264"/>
        <v>83_大分</v>
      </c>
      <c r="AK1482" s="693" t="str">
        <f>IFERROR(VLOOKUP(AJ1482,観測点コードリスト!$L$2:$N$1665,3,FALSE),"")</f>
        <v>47815</v>
      </c>
    </row>
    <row r="1483" spans="1:37" ht="18.75" customHeight="1">
      <c r="A1483" s="662" t="s">
        <v>4058</v>
      </c>
      <c r="B1483" s="662">
        <v>84012</v>
      </c>
      <c r="C1483" s="662" t="s">
        <v>17</v>
      </c>
      <c r="D1483" s="662" t="s">
        <v>4059</v>
      </c>
      <c r="E1483" s="662" t="s">
        <v>4060</v>
      </c>
      <c r="F1483" s="662" t="s">
        <v>4061</v>
      </c>
      <c r="G1483" s="662">
        <v>34</v>
      </c>
      <c r="H1483" s="662">
        <v>41.9</v>
      </c>
      <c r="I1483" s="662">
        <v>129</v>
      </c>
      <c r="J1483" s="662">
        <v>26.7</v>
      </c>
      <c r="K1483" s="662">
        <v>63</v>
      </c>
      <c r="L1483" s="662">
        <v>8</v>
      </c>
      <c r="M1483" s="662">
        <v>1.5</v>
      </c>
      <c r="N1483" s="662" t="s">
        <v>4062</v>
      </c>
      <c r="O1483" s="662" t="s">
        <v>22</v>
      </c>
      <c r="P1483" s="662" t="s">
        <v>40</v>
      </c>
      <c r="Q1483" s="667">
        <f t="shared" si="254"/>
        <v>34.698332999999998</v>
      </c>
      <c r="R1483" s="667">
        <f t="shared" si="255"/>
        <v>129.44499999999999</v>
      </c>
      <c r="T1483" s="668" t="s">
        <v>4605</v>
      </c>
      <c r="U1483" s="668" t="s">
        <v>4605</v>
      </c>
      <c r="V1483" s="668" t="s">
        <v>4605</v>
      </c>
      <c r="W1483" s="668" t="s">
        <v>22</v>
      </c>
      <c r="X1483" s="668" t="s">
        <v>22</v>
      </c>
      <c r="Y1483" s="668" t="s">
        <v>22</v>
      </c>
      <c r="Z1483" s="668" t="s">
        <v>22</v>
      </c>
      <c r="AB1483" s="662" t="str">
        <f t="shared" si="256"/>
        <v>平7.8.2</v>
      </c>
      <c r="AC1483" s="662" t="str">
        <f t="shared" si="257"/>
        <v>平7.8.2</v>
      </c>
      <c r="AD1483" s="662" t="str">
        <f t="shared" si="260"/>
        <v>平</v>
      </c>
      <c r="AE1483" s="662" t="str">
        <f t="shared" si="258"/>
        <v>平7.8.2</v>
      </c>
      <c r="AF1483" s="662" t="str">
        <f t="shared" si="261"/>
        <v>平7.8.2</v>
      </c>
      <c r="AG1483" s="662" t="str">
        <f t="shared" si="262"/>
        <v/>
      </c>
      <c r="AH1483" s="662">
        <f t="shared" si="259"/>
        <v>6</v>
      </c>
      <c r="AI1483" s="662" t="str">
        <f t="shared" si="263"/>
        <v>84</v>
      </c>
      <c r="AJ1483" s="662" t="str">
        <f t="shared" si="264"/>
        <v>84_鰐浦</v>
      </c>
      <c r="AK1483" s="693" t="str">
        <f>IFERROR(VLOOKUP(AJ1483,観測点コードリスト!$L$2:$N$1665,3,FALSE),"")</f>
        <v>1453</v>
      </c>
    </row>
    <row r="1484" spans="1:37" ht="18.75" customHeight="1">
      <c r="A1484" s="662" t="s">
        <v>4058</v>
      </c>
      <c r="B1484" s="662">
        <v>84072</v>
      </c>
      <c r="C1484" s="662" t="s">
        <v>23</v>
      </c>
      <c r="D1484" s="662" t="s">
        <v>4063</v>
      </c>
      <c r="E1484" s="662" t="s">
        <v>4064</v>
      </c>
      <c r="F1484" s="662" t="s">
        <v>4065</v>
      </c>
      <c r="G1484" s="662">
        <v>34</v>
      </c>
      <c r="H1484" s="662">
        <v>11.8</v>
      </c>
      <c r="I1484" s="662">
        <v>129</v>
      </c>
      <c r="J1484" s="662">
        <v>17.5</v>
      </c>
      <c r="K1484" s="662">
        <v>4</v>
      </c>
      <c r="L1484" s="662">
        <v>36.1</v>
      </c>
      <c r="M1484" s="662" t="s">
        <v>22</v>
      </c>
      <c r="N1484" s="662" t="s">
        <v>4066</v>
      </c>
      <c r="O1484" s="662" t="s">
        <v>22</v>
      </c>
      <c r="P1484" s="662" t="s">
        <v>22</v>
      </c>
      <c r="Q1484" s="667">
        <f t="shared" si="254"/>
        <v>34.196666999999998</v>
      </c>
      <c r="R1484" s="667">
        <f t="shared" si="255"/>
        <v>129.29166699999999</v>
      </c>
      <c r="T1484" s="668" t="s">
        <v>4605</v>
      </c>
      <c r="U1484" s="668" t="s">
        <v>4605</v>
      </c>
      <c r="V1484" s="668" t="s">
        <v>4605</v>
      </c>
      <c r="W1484" s="668" t="s">
        <v>22</v>
      </c>
      <c r="X1484" s="668" t="s">
        <v>22</v>
      </c>
      <c r="Y1484" s="668" t="s">
        <v>4605</v>
      </c>
      <c r="Z1484" s="668" t="s">
        <v>22</v>
      </c>
      <c r="AB1484" s="662" t="str">
        <f t="shared" si="256"/>
        <v>平3.9.1</v>
      </c>
      <c r="AC1484" s="662" t="str">
        <f t="shared" si="257"/>
        <v>平3.9.1</v>
      </c>
      <c r="AD1484" s="662" t="str">
        <f t="shared" si="260"/>
        <v>平</v>
      </c>
      <c r="AE1484" s="662" t="str">
        <f t="shared" si="258"/>
        <v>平3.9.1</v>
      </c>
      <c r="AF1484" s="662" t="str">
        <f t="shared" si="261"/>
        <v>平3.9.1</v>
      </c>
      <c r="AG1484" s="662" t="str">
        <f t="shared" si="262"/>
        <v/>
      </c>
      <c r="AH1484" s="662">
        <f t="shared" si="259"/>
        <v>6</v>
      </c>
      <c r="AI1484" s="662" t="str">
        <f t="shared" si="263"/>
        <v>84</v>
      </c>
      <c r="AJ1484" s="662" t="str">
        <f t="shared" si="264"/>
        <v>84_厳原</v>
      </c>
      <c r="AK1484" s="693" t="str">
        <f>IFERROR(VLOOKUP(AJ1484,観測点コードリスト!$L$2:$N$1665,3,FALSE),"")</f>
        <v>47800</v>
      </c>
    </row>
    <row r="1485" spans="1:37">
      <c r="A1485" s="662" t="s">
        <v>4058</v>
      </c>
      <c r="B1485" s="662">
        <v>84076</v>
      </c>
      <c r="C1485" s="662" t="s">
        <v>23</v>
      </c>
      <c r="D1485" s="662" t="s">
        <v>4067</v>
      </c>
      <c r="E1485" s="662" t="s">
        <v>4068</v>
      </c>
      <c r="F1485" s="662" t="s">
        <v>4069</v>
      </c>
      <c r="G1485" s="662">
        <v>34</v>
      </c>
      <c r="H1485" s="662">
        <v>17.100000000000001</v>
      </c>
      <c r="I1485" s="662">
        <v>129</v>
      </c>
      <c r="J1485" s="662">
        <v>19.8</v>
      </c>
      <c r="K1485" s="662">
        <v>63</v>
      </c>
      <c r="L1485" s="662">
        <v>10.1</v>
      </c>
      <c r="M1485" s="662" t="s">
        <v>22</v>
      </c>
      <c r="N1485" s="662" t="s">
        <v>35</v>
      </c>
      <c r="O1485" s="662" t="s">
        <v>22</v>
      </c>
      <c r="P1485" s="662" t="s">
        <v>36</v>
      </c>
      <c r="Q1485" s="667">
        <f t="shared" si="254"/>
        <v>34.284999999999997</v>
      </c>
      <c r="R1485" s="667">
        <f t="shared" si="255"/>
        <v>129.33000000000001</v>
      </c>
      <c r="T1485" s="668" t="s">
        <v>4605</v>
      </c>
      <c r="U1485" s="668" t="s">
        <v>4605</v>
      </c>
      <c r="V1485" s="668" t="s">
        <v>4605</v>
      </c>
      <c r="W1485" s="668" t="s">
        <v>22</v>
      </c>
      <c r="X1485" s="668" t="s">
        <v>22</v>
      </c>
      <c r="Y1485" s="668" t="s">
        <v>22</v>
      </c>
      <c r="Z1485" s="668" t="s">
        <v>22</v>
      </c>
      <c r="AB1485" s="662" t="str">
        <f t="shared" si="256"/>
        <v>平15.1.1</v>
      </c>
      <c r="AC1485" s="662" t="str">
        <f t="shared" si="257"/>
        <v>平15.1.1</v>
      </c>
      <c r="AD1485" s="662" t="str">
        <f t="shared" si="260"/>
        <v>平</v>
      </c>
      <c r="AE1485" s="662" t="str">
        <f t="shared" si="258"/>
        <v>平15.1.1</v>
      </c>
      <c r="AF1485" s="662" t="str">
        <f t="shared" si="261"/>
        <v>平15.1.1</v>
      </c>
      <c r="AG1485" s="662" t="str">
        <f t="shared" si="262"/>
        <v/>
      </c>
      <c r="AH1485" s="662">
        <f t="shared" si="259"/>
        <v>7</v>
      </c>
      <c r="AI1485" s="662" t="str">
        <f t="shared" si="263"/>
        <v>84</v>
      </c>
      <c r="AJ1485" s="662" t="str">
        <f t="shared" si="264"/>
        <v>84_美津島</v>
      </c>
      <c r="AK1485" s="693" t="str">
        <f>IFERROR(VLOOKUP(AJ1485,観測点コードリスト!$L$2:$N$1665,3,FALSE),"")</f>
        <v>1538</v>
      </c>
    </row>
    <row r="1486" spans="1:37" ht="18.75" customHeight="1">
      <c r="A1486" s="662" t="s">
        <v>4058</v>
      </c>
      <c r="B1486" s="662">
        <v>84121</v>
      </c>
      <c r="C1486" s="662" t="s">
        <v>17</v>
      </c>
      <c r="D1486" s="662" t="s">
        <v>4070</v>
      </c>
      <c r="E1486" s="662" t="s">
        <v>4071</v>
      </c>
      <c r="F1486" s="662" t="s">
        <v>4072</v>
      </c>
      <c r="G1486" s="662">
        <v>33</v>
      </c>
      <c r="H1486" s="662">
        <v>48</v>
      </c>
      <c r="I1486" s="662">
        <v>129</v>
      </c>
      <c r="J1486" s="662">
        <v>43.3</v>
      </c>
      <c r="K1486" s="662">
        <v>97</v>
      </c>
      <c r="L1486" s="662">
        <v>10</v>
      </c>
      <c r="M1486" s="662">
        <v>1.5</v>
      </c>
      <c r="N1486" s="662" t="s">
        <v>4073</v>
      </c>
      <c r="O1486" s="662" t="s">
        <v>22</v>
      </c>
      <c r="P1486" s="662" t="s">
        <v>40</v>
      </c>
      <c r="Q1486" s="667">
        <f t="shared" si="254"/>
        <v>33.799999999999997</v>
      </c>
      <c r="R1486" s="667">
        <f t="shared" si="255"/>
        <v>129.721667</v>
      </c>
      <c r="T1486" s="668" t="s">
        <v>4605</v>
      </c>
      <c r="U1486" s="668" t="s">
        <v>4605</v>
      </c>
      <c r="V1486" s="668" t="s">
        <v>4605</v>
      </c>
      <c r="W1486" s="668" t="s">
        <v>22</v>
      </c>
      <c r="X1486" s="668" t="s">
        <v>22</v>
      </c>
      <c r="Y1486" s="668" t="s">
        <v>22</v>
      </c>
      <c r="Z1486" s="668" t="s">
        <v>22</v>
      </c>
      <c r="AB1486" s="662" t="str">
        <f t="shared" si="256"/>
        <v>昭52.3.11</v>
      </c>
      <c r="AC1486" s="662" t="str">
        <f t="shared" si="257"/>
        <v>昭52.3.11</v>
      </c>
      <c r="AD1486" s="662" t="str">
        <f t="shared" si="260"/>
        <v>昭</v>
      </c>
      <c r="AE1486" s="662" t="str">
        <f t="shared" si="258"/>
        <v>昭52.3.11</v>
      </c>
      <c r="AF1486" s="662" t="str">
        <f t="shared" si="261"/>
        <v>昭52.3.11</v>
      </c>
      <c r="AG1486" s="662" t="str">
        <f t="shared" si="262"/>
        <v/>
      </c>
      <c r="AH1486" s="662">
        <f t="shared" si="259"/>
        <v>8</v>
      </c>
      <c r="AI1486" s="662" t="str">
        <f t="shared" si="263"/>
        <v>84</v>
      </c>
      <c r="AJ1486" s="662" t="str">
        <f t="shared" si="264"/>
        <v>84_芦辺</v>
      </c>
      <c r="AK1486" s="693" t="str">
        <f>IFERROR(VLOOKUP(AJ1486,観測点コードリスト!$L$2:$N$1665,3,FALSE),"")</f>
        <v>1144</v>
      </c>
    </row>
    <row r="1487" spans="1:37">
      <c r="A1487" s="662" t="s">
        <v>4058</v>
      </c>
      <c r="B1487" s="662">
        <v>84122</v>
      </c>
      <c r="C1487" s="662" t="s">
        <v>23</v>
      </c>
      <c r="D1487" s="662" t="s">
        <v>4074</v>
      </c>
      <c r="E1487" s="662" t="s">
        <v>4075</v>
      </c>
      <c r="F1487" s="662" t="s">
        <v>4076</v>
      </c>
      <c r="G1487" s="662">
        <v>33</v>
      </c>
      <c r="H1487" s="662">
        <v>44.9</v>
      </c>
      <c r="I1487" s="662">
        <v>129</v>
      </c>
      <c r="J1487" s="662">
        <v>47.1</v>
      </c>
      <c r="K1487" s="662">
        <v>12</v>
      </c>
      <c r="L1487" s="662">
        <v>10</v>
      </c>
      <c r="M1487" s="662" t="s">
        <v>22</v>
      </c>
      <c r="N1487" s="662" t="s">
        <v>35</v>
      </c>
      <c r="O1487" s="662" t="s">
        <v>22</v>
      </c>
      <c r="P1487" s="662" t="s">
        <v>36</v>
      </c>
      <c r="Q1487" s="667">
        <f t="shared" si="254"/>
        <v>33.748333000000002</v>
      </c>
      <c r="R1487" s="667">
        <f t="shared" si="255"/>
        <v>129.785</v>
      </c>
      <c r="T1487" s="668" t="s">
        <v>4605</v>
      </c>
      <c r="U1487" s="668" t="s">
        <v>4605</v>
      </c>
      <c r="V1487" s="668" t="s">
        <v>4605</v>
      </c>
      <c r="W1487" s="668" t="s">
        <v>22</v>
      </c>
      <c r="X1487" s="668" t="s">
        <v>22</v>
      </c>
      <c r="Y1487" s="668" t="s">
        <v>22</v>
      </c>
      <c r="Z1487" s="668" t="s">
        <v>22</v>
      </c>
      <c r="AB1487" s="662" t="str">
        <f t="shared" si="256"/>
        <v>平15.1.1</v>
      </c>
      <c r="AC1487" s="662" t="str">
        <f t="shared" si="257"/>
        <v>平15.1.1</v>
      </c>
      <c r="AD1487" s="662" t="str">
        <f t="shared" si="260"/>
        <v>平</v>
      </c>
      <c r="AE1487" s="662" t="str">
        <f t="shared" si="258"/>
        <v>平15.1.1</v>
      </c>
      <c r="AF1487" s="662" t="str">
        <f t="shared" si="261"/>
        <v>平15.1.1</v>
      </c>
      <c r="AG1487" s="662" t="str">
        <f t="shared" si="262"/>
        <v/>
      </c>
      <c r="AH1487" s="662">
        <f t="shared" si="259"/>
        <v>7</v>
      </c>
      <c r="AI1487" s="662" t="str">
        <f t="shared" si="263"/>
        <v>84</v>
      </c>
      <c r="AJ1487" s="662" t="str">
        <f t="shared" si="264"/>
        <v>84_石田</v>
      </c>
      <c r="AK1487" s="693" t="str">
        <f>IFERROR(VLOOKUP(AJ1487,観測点コードリスト!$L$2:$N$1665,3,FALSE),"")</f>
        <v>1478</v>
      </c>
    </row>
    <row r="1488" spans="1:37" ht="18.75" customHeight="1">
      <c r="A1488" s="662" t="s">
        <v>4058</v>
      </c>
      <c r="B1488" s="662">
        <v>84171</v>
      </c>
      <c r="C1488" s="662" t="s">
        <v>23</v>
      </c>
      <c r="D1488" s="662" t="s">
        <v>4077</v>
      </c>
      <c r="E1488" s="662" t="s">
        <v>4078</v>
      </c>
      <c r="F1488" s="662" t="s">
        <v>4079</v>
      </c>
      <c r="G1488" s="662">
        <v>33</v>
      </c>
      <c r="H1488" s="662">
        <v>21.6</v>
      </c>
      <c r="I1488" s="662">
        <v>129</v>
      </c>
      <c r="J1488" s="662">
        <v>33</v>
      </c>
      <c r="K1488" s="662">
        <v>58</v>
      </c>
      <c r="L1488" s="662">
        <v>12.5</v>
      </c>
      <c r="M1488" s="662" t="s">
        <v>22</v>
      </c>
      <c r="N1488" s="662" t="s">
        <v>2376</v>
      </c>
      <c r="O1488" s="662" t="s">
        <v>22</v>
      </c>
      <c r="P1488" s="662" t="s">
        <v>22</v>
      </c>
      <c r="Q1488" s="667">
        <f t="shared" si="254"/>
        <v>33.36</v>
      </c>
      <c r="R1488" s="667">
        <f t="shared" si="255"/>
        <v>129.55000000000001</v>
      </c>
      <c r="T1488" s="668" t="s">
        <v>4605</v>
      </c>
      <c r="U1488" s="668" t="s">
        <v>4605</v>
      </c>
      <c r="V1488" s="668" t="s">
        <v>4605</v>
      </c>
      <c r="W1488" s="668" t="s">
        <v>22</v>
      </c>
      <c r="X1488" s="668" t="s">
        <v>22</v>
      </c>
      <c r="Y1488" s="668" t="s">
        <v>4605</v>
      </c>
      <c r="Z1488" s="668" t="s">
        <v>22</v>
      </c>
      <c r="AB1488" s="662" t="str">
        <f t="shared" si="256"/>
        <v>昭49.11.1</v>
      </c>
      <c r="AC1488" s="662" t="str">
        <f t="shared" si="257"/>
        <v>昭50.12.11</v>
      </c>
      <c r="AD1488" s="662" t="str">
        <f t="shared" si="260"/>
        <v>#</v>
      </c>
      <c r="AE1488" s="662" t="str">
        <f t="shared" si="258"/>
        <v>昭50.12.11</v>
      </c>
      <c r="AF1488" s="662" t="str">
        <f t="shared" si="261"/>
        <v>昭50.12.11</v>
      </c>
      <c r="AG1488" s="662" t="str">
        <f t="shared" si="262"/>
        <v/>
      </c>
      <c r="AH1488" s="662">
        <f t="shared" si="259"/>
        <v>9</v>
      </c>
      <c r="AI1488" s="662" t="str">
        <f t="shared" si="263"/>
        <v>84</v>
      </c>
      <c r="AJ1488" s="662" t="str">
        <f t="shared" si="264"/>
        <v>84_平戸</v>
      </c>
      <c r="AK1488" s="693" t="str">
        <f>IFERROR(VLOOKUP(AJ1488,観測点コードリスト!$L$2:$N$1665,3,FALSE),"")</f>
        <v>47805</v>
      </c>
    </row>
    <row r="1489" spans="1:37" ht="18.75" customHeight="1">
      <c r="A1489" s="662" t="s">
        <v>4058</v>
      </c>
      <c r="B1489" s="662">
        <v>84183</v>
      </c>
      <c r="C1489" s="662" t="s">
        <v>17</v>
      </c>
      <c r="D1489" s="662" t="s">
        <v>4080</v>
      </c>
      <c r="E1489" s="662" t="s">
        <v>4081</v>
      </c>
      <c r="F1489" s="662" t="s">
        <v>4082</v>
      </c>
      <c r="G1489" s="662">
        <v>33</v>
      </c>
      <c r="H1489" s="662">
        <v>20.5</v>
      </c>
      <c r="I1489" s="662">
        <v>129</v>
      </c>
      <c r="J1489" s="662">
        <v>42.7</v>
      </c>
      <c r="K1489" s="662">
        <v>14</v>
      </c>
      <c r="L1489" s="662">
        <v>10</v>
      </c>
      <c r="M1489" s="662">
        <v>1.5</v>
      </c>
      <c r="N1489" s="662" t="s">
        <v>3998</v>
      </c>
      <c r="O1489" s="662" t="s">
        <v>22</v>
      </c>
      <c r="P1489" s="662" t="s">
        <v>40</v>
      </c>
      <c r="Q1489" s="667">
        <f t="shared" ref="Q1489:Q1552" si="265">G1489+ROUND(H1489/60,6)</f>
        <v>33.341667000000001</v>
      </c>
      <c r="R1489" s="667">
        <f t="shared" ref="R1489:R1552" si="266">I1489+ROUND(J1489/60,6)</f>
        <v>129.71166700000001</v>
      </c>
      <c r="T1489" s="668" t="s">
        <v>4605</v>
      </c>
      <c r="U1489" s="668" t="s">
        <v>4605</v>
      </c>
      <c r="V1489" s="668" t="s">
        <v>4605</v>
      </c>
      <c r="W1489" s="668" t="s">
        <v>22</v>
      </c>
      <c r="X1489" s="668" t="s">
        <v>22</v>
      </c>
      <c r="Y1489" s="668" t="s">
        <v>22</v>
      </c>
      <c r="Z1489" s="668" t="s">
        <v>22</v>
      </c>
      <c r="AB1489" s="662" t="str">
        <f t="shared" si="256"/>
        <v>平23.3.15</v>
      </c>
      <c r="AC1489" s="662" t="str">
        <f t="shared" si="257"/>
        <v>平23.3.15</v>
      </c>
      <c r="AD1489" s="662" t="str">
        <f t="shared" si="260"/>
        <v>平</v>
      </c>
      <c r="AE1489" s="662" t="str">
        <f t="shared" si="258"/>
        <v>平23.3.15</v>
      </c>
      <c r="AF1489" s="662" t="str">
        <f t="shared" si="261"/>
        <v>平23.3.15</v>
      </c>
      <c r="AG1489" s="662" t="str">
        <f t="shared" si="262"/>
        <v/>
      </c>
      <c r="AH1489" s="662">
        <f t="shared" si="259"/>
        <v>8</v>
      </c>
      <c r="AI1489" s="662" t="str">
        <f t="shared" si="263"/>
        <v>84</v>
      </c>
      <c r="AJ1489" s="662" t="str">
        <f t="shared" si="264"/>
        <v>84_松浦</v>
      </c>
      <c r="AK1489" s="693" t="str">
        <f>IFERROR(VLOOKUP(AJ1489,観測点コードリスト!$L$2:$N$1665,3,FALSE),"")</f>
        <v>0814</v>
      </c>
    </row>
    <row r="1490" spans="1:37" ht="18.75" customHeight="1">
      <c r="A1490" s="662" t="s">
        <v>4058</v>
      </c>
      <c r="B1490" s="662">
        <v>84266</v>
      </c>
      <c r="C1490" s="662" t="s">
        <v>23</v>
      </c>
      <c r="D1490" s="662" t="s">
        <v>4083</v>
      </c>
      <c r="E1490" s="662" t="s">
        <v>4084</v>
      </c>
      <c r="F1490" s="662" t="s">
        <v>4085</v>
      </c>
      <c r="G1490" s="662">
        <v>33</v>
      </c>
      <c r="H1490" s="662">
        <v>9.5</v>
      </c>
      <c r="I1490" s="662">
        <v>129</v>
      </c>
      <c r="J1490" s="662">
        <v>43.6</v>
      </c>
      <c r="K1490" s="662">
        <v>4</v>
      </c>
      <c r="L1490" s="662">
        <v>35</v>
      </c>
      <c r="M1490" s="662" t="s">
        <v>22</v>
      </c>
      <c r="N1490" s="662" t="s">
        <v>4086</v>
      </c>
      <c r="O1490" s="662" t="s">
        <v>22</v>
      </c>
      <c r="P1490" s="662" t="s">
        <v>22</v>
      </c>
      <c r="Q1490" s="667">
        <f t="shared" si="265"/>
        <v>33.158332999999999</v>
      </c>
      <c r="R1490" s="667">
        <f t="shared" si="266"/>
        <v>129.72666699999999</v>
      </c>
      <c r="T1490" s="668" t="s">
        <v>4605</v>
      </c>
      <c r="U1490" s="668" t="s">
        <v>4605</v>
      </c>
      <c r="V1490" s="668" t="s">
        <v>4605</v>
      </c>
      <c r="W1490" s="668" t="s">
        <v>22</v>
      </c>
      <c r="X1490" s="668" t="s">
        <v>22</v>
      </c>
      <c r="Y1490" s="668" t="s">
        <v>4605</v>
      </c>
      <c r="Z1490" s="668" t="s">
        <v>22</v>
      </c>
      <c r="AB1490" s="662" t="str">
        <f t="shared" si="256"/>
        <v>平14.3.27</v>
      </c>
      <c r="AC1490" s="662" t="str">
        <f t="shared" si="257"/>
        <v>平14.3.27</v>
      </c>
      <c r="AD1490" s="662" t="str">
        <f t="shared" si="260"/>
        <v>平</v>
      </c>
      <c r="AE1490" s="662" t="str">
        <f t="shared" si="258"/>
        <v>平14.3.27</v>
      </c>
      <c r="AF1490" s="662" t="str">
        <f t="shared" si="261"/>
        <v>平14.3.27</v>
      </c>
      <c r="AG1490" s="662" t="str">
        <f t="shared" si="262"/>
        <v/>
      </c>
      <c r="AH1490" s="662">
        <f t="shared" si="259"/>
        <v>8</v>
      </c>
      <c r="AI1490" s="662" t="str">
        <f t="shared" si="263"/>
        <v>84</v>
      </c>
      <c r="AJ1490" s="662" t="str">
        <f t="shared" si="264"/>
        <v>84_佐世保</v>
      </c>
      <c r="AK1490" s="693" t="str">
        <f>IFERROR(VLOOKUP(AJ1490,観測点コードリスト!$L$2:$N$1665,3,FALSE),"")</f>
        <v>47812</v>
      </c>
    </row>
    <row r="1491" spans="1:37" ht="18.75" customHeight="1">
      <c r="A1491" s="662" t="s">
        <v>4058</v>
      </c>
      <c r="B1491" s="662">
        <v>84306</v>
      </c>
      <c r="C1491" s="662" t="s">
        <v>17</v>
      </c>
      <c r="D1491" s="662" t="s">
        <v>4087</v>
      </c>
      <c r="E1491" s="662" t="s">
        <v>4088</v>
      </c>
      <c r="F1491" s="662" t="s">
        <v>4089</v>
      </c>
      <c r="G1491" s="662">
        <v>33</v>
      </c>
      <c r="H1491" s="662">
        <v>0.8</v>
      </c>
      <c r="I1491" s="662">
        <v>129</v>
      </c>
      <c r="J1491" s="662">
        <v>39.1</v>
      </c>
      <c r="K1491" s="662">
        <v>18</v>
      </c>
      <c r="L1491" s="662">
        <v>10</v>
      </c>
      <c r="M1491" s="662">
        <v>1.5</v>
      </c>
      <c r="N1491" s="662" t="s">
        <v>4090</v>
      </c>
      <c r="O1491" s="662" t="s">
        <v>22</v>
      </c>
      <c r="P1491" s="662" t="s">
        <v>40</v>
      </c>
      <c r="Q1491" s="667">
        <f t="shared" si="265"/>
        <v>33.013333000000003</v>
      </c>
      <c r="R1491" s="667">
        <f t="shared" si="266"/>
        <v>129.651667</v>
      </c>
      <c r="T1491" s="668" t="s">
        <v>4605</v>
      </c>
      <c r="U1491" s="668" t="s">
        <v>4605</v>
      </c>
      <c r="V1491" s="668" t="s">
        <v>4605</v>
      </c>
      <c r="W1491" s="668" t="s">
        <v>22</v>
      </c>
      <c r="X1491" s="668" t="s">
        <v>22</v>
      </c>
      <c r="Y1491" s="668" t="s">
        <v>22</v>
      </c>
      <c r="Z1491" s="668" t="s">
        <v>22</v>
      </c>
      <c r="AB1491" s="692" t="str">
        <f t="shared" si="256"/>
        <v>令3.3.5</v>
      </c>
      <c r="AC1491" s="692" t="str">
        <f t="shared" si="257"/>
        <v>令3.3.5</v>
      </c>
      <c r="AD1491" s="662" t="str">
        <f t="shared" si="260"/>
        <v>令</v>
      </c>
      <c r="AE1491" s="662" t="str">
        <f t="shared" si="258"/>
        <v>令3.3.5</v>
      </c>
      <c r="AF1491" s="662" t="str">
        <f t="shared" si="261"/>
        <v>令3.3.5</v>
      </c>
      <c r="AG1491" s="662" t="str">
        <f t="shared" si="262"/>
        <v/>
      </c>
      <c r="AH1491" s="662">
        <f t="shared" si="259"/>
        <v>6</v>
      </c>
      <c r="AI1491" s="662" t="str">
        <f t="shared" si="263"/>
        <v>84</v>
      </c>
      <c r="AJ1491" s="662" t="str">
        <f t="shared" si="264"/>
        <v>84_西海</v>
      </c>
      <c r="AK1491" s="696">
        <v>1672</v>
      </c>
    </row>
    <row r="1492" spans="1:37">
      <c r="A1492" s="662" t="s">
        <v>4058</v>
      </c>
      <c r="B1492" s="662">
        <v>84341</v>
      </c>
      <c r="C1492" s="662" t="s">
        <v>17</v>
      </c>
      <c r="D1492" s="662" t="s">
        <v>4091</v>
      </c>
      <c r="E1492" s="662" t="s">
        <v>4092</v>
      </c>
      <c r="F1492" s="662" t="s">
        <v>4093</v>
      </c>
      <c r="G1492" s="662">
        <v>32</v>
      </c>
      <c r="H1492" s="662">
        <v>58.9</v>
      </c>
      <c r="I1492" s="662">
        <v>129</v>
      </c>
      <c r="J1492" s="662">
        <v>7.1</v>
      </c>
      <c r="K1492" s="662">
        <v>11</v>
      </c>
      <c r="L1492" s="662">
        <v>9.9</v>
      </c>
      <c r="M1492" s="662">
        <v>1.5</v>
      </c>
      <c r="N1492" s="662" t="s">
        <v>4094</v>
      </c>
      <c r="O1492" s="662" t="s">
        <v>22</v>
      </c>
      <c r="P1492" s="662" t="s">
        <v>22</v>
      </c>
      <c r="Q1492" s="667">
        <f t="shared" si="265"/>
        <v>32.981667000000002</v>
      </c>
      <c r="R1492" s="667">
        <f t="shared" si="266"/>
        <v>129.11833300000001</v>
      </c>
      <c r="T1492" s="668" t="s">
        <v>4605</v>
      </c>
      <c r="U1492" s="668" t="s">
        <v>4605</v>
      </c>
      <c r="V1492" s="668" t="s">
        <v>4605</v>
      </c>
      <c r="W1492" s="668" t="s">
        <v>22</v>
      </c>
      <c r="X1492" s="668" t="s">
        <v>22</v>
      </c>
      <c r="Y1492" s="668" t="s">
        <v>22</v>
      </c>
      <c r="Z1492" s="668" t="s">
        <v>22</v>
      </c>
      <c r="AB1492" s="662" t="str">
        <f t="shared" si="256"/>
        <v>平11.12.22</v>
      </c>
      <c r="AC1492" s="662" t="str">
        <f t="shared" si="257"/>
        <v>平11.12.22</v>
      </c>
      <c r="AD1492" s="662" t="str">
        <f t="shared" si="260"/>
        <v>平</v>
      </c>
      <c r="AE1492" s="662" t="str">
        <f t="shared" si="258"/>
        <v>平11.12.22</v>
      </c>
      <c r="AF1492" s="662" t="str">
        <f t="shared" si="261"/>
        <v>平11.12.22</v>
      </c>
      <c r="AG1492" s="662" t="str">
        <f t="shared" si="262"/>
        <v/>
      </c>
      <c r="AH1492" s="662">
        <f t="shared" si="259"/>
        <v>9</v>
      </c>
      <c r="AI1492" s="662" t="str">
        <f t="shared" si="263"/>
        <v>84</v>
      </c>
      <c r="AJ1492" s="662" t="str">
        <f t="shared" si="264"/>
        <v>84_有川</v>
      </c>
      <c r="AK1492" s="693">
        <f>IFERROR(VLOOKUP(AJ1492,観測点コードリスト!$L$2:$N$1665,3,FALSE),"")</f>
        <v>1138</v>
      </c>
    </row>
    <row r="1493" spans="1:37" ht="18.75" hidden="1" customHeight="1">
      <c r="A1493" s="662" t="s">
        <v>4058</v>
      </c>
      <c r="B1493" s="662">
        <v>84361</v>
      </c>
      <c r="C1493" s="662" t="s">
        <v>72</v>
      </c>
      <c r="D1493" s="662" t="s">
        <v>4095</v>
      </c>
      <c r="E1493" s="662" t="s">
        <v>4096</v>
      </c>
      <c r="F1493" s="662" t="s">
        <v>4097</v>
      </c>
      <c r="G1493" s="662">
        <v>32</v>
      </c>
      <c r="H1493" s="662">
        <v>54.5</v>
      </c>
      <c r="I1493" s="662">
        <v>129</v>
      </c>
      <c r="J1493" s="662">
        <v>44.3</v>
      </c>
      <c r="K1493" s="662">
        <v>510</v>
      </c>
      <c r="L1493" s="662" t="s">
        <v>22</v>
      </c>
      <c r="M1493" s="662" t="s">
        <v>22</v>
      </c>
      <c r="N1493" s="662" t="s">
        <v>266</v>
      </c>
      <c r="O1493" s="662" t="s">
        <v>22</v>
      </c>
      <c r="P1493" s="662" t="s">
        <v>22</v>
      </c>
      <c r="Q1493" s="667">
        <f t="shared" si="265"/>
        <v>32.908332999999999</v>
      </c>
      <c r="R1493" s="667">
        <f t="shared" si="266"/>
        <v>129.73833300000001</v>
      </c>
      <c r="T1493" s="668" t="s">
        <v>4605</v>
      </c>
      <c r="U1493" s="668" t="s">
        <v>22</v>
      </c>
      <c r="V1493" s="668" t="s">
        <v>22</v>
      </c>
      <c r="W1493" s="668" t="s">
        <v>22</v>
      </c>
      <c r="X1493" s="668" t="s">
        <v>22</v>
      </c>
      <c r="Y1493" s="668" t="s">
        <v>22</v>
      </c>
      <c r="Z1493" s="668" t="s">
        <v>22</v>
      </c>
      <c r="AB1493" s="662" t="str">
        <f t="shared" si="256"/>
        <v>昭49.11.1</v>
      </c>
      <c r="AC1493" s="662" t="str">
        <f t="shared" si="257"/>
        <v>-</v>
      </c>
      <c r="AD1493" s="662" t="str">
        <f t="shared" si="260"/>
        <v>#</v>
      </c>
      <c r="AE1493" s="662" t="str">
        <f t="shared" si="258"/>
        <v/>
      </c>
      <c r="AF1493" s="662" t="str">
        <f t="shared" si="261"/>
        <v/>
      </c>
      <c r="AG1493" s="662" t="str">
        <f t="shared" si="262"/>
        <v/>
      </c>
      <c r="AH1493" s="662">
        <f t="shared" si="259"/>
        <v>0</v>
      </c>
      <c r="AI1493" s="662" t="str">
        <f t="shared" si="263"/>
        <v>84</v>
      </c>
      <c r="AJ1493" s="662" t="str">
        <f t="shared" si="264"/>
        <v>84_長浦岳</v>
      </c>
      <c r="AK1493" s="693" t="str">
        <f>IFERROR(VLOOKUP(AJ1493,観測点コードリスト!$L$2:$N$1665,3,FALSE),"")</f>
        <v>0818</v>
      </c>
    </row>
    <row r="1494" spans="1:37" ht="18.75" customHeight="1">
      <c r="A1494" s="662" t="s">
        <v>4058</v>
      </c>
      <c r="B1494" s="662">
        <v>84371</v>
      </c>
      <c r="C1494" s="662" t="s">
        <v>23</v>
      </c>
      <c r="D1494" s="662" t="s">
        <v>4098</v>
      </c>
      <c r="E1494" s="662" t="s">
        <v>4099</v>
      </c>
      <c r="F1494" s="662" t="s">
        <v>4100</v>
      </c>
      <c r="G1494" s="662">
        <v>32</v>
      </c>
      <c r="H1494" s="662">
        <v>55</v>
      </c>
      <c r="I1494" s="662">
        <v>129</v>
      </c>
      <c r="J1494" s="662">
        <v>54.8</v>
      </c>
      <c r="K1494" s="662">
        <v>3</v>
      </c>
      <c r="L1494" s="662">
        <v>10</v>
      </c>
      <c r="M1494" s="662" t="s">
        <v>22</v>
      </c>
      <c r="N1494" s="662" t="s">
        <v>4101</v>
      </c>
      <c r="O1494" s="662" t="s">
        <v>22</v>
      </c>
      <c r="P1494" s="662" t="s">
        <v>36</v>
      </c>
      <c r="Q1494" s="667">
        <f t="shared" si="265"/>
        <v>32.916666999999997</v>
      </c>
      <c r="R1494" s="667">
        <f t="shared" si="266"/>
        <v>129.91333299999999</v>
      </c>
      <c r="T1494" s="668" t="s">
        <v>4605</v>
      </c>
      <c r="U1494" s="668" t="s">
        <v>4605</v>
      </c>
      <c r="V1494" s="668" t="s">
        <v>4605</v>
      </c>
      <c r="W1494" s="668" t="s">
        <v>22</v>
      </c>
      <c r="X1494" s="668" t="s">
        <v>22</v>
      </c>
      <c r="Y1494" s="668" t="s">
        <v>22</v>
      </c>
      <c r="Z1494" s="668" t="s">
        <v>22</v>
      </c>
      <c r="AB1494" s="662" t="str">
        <f t="shared" si="256"/>
        <v>昭51.4.22</v>
      </c>
      <c r="AC1494" s="662" t="str">
        <f t="shared" si="257"/>
        <v>平8.3.25</v>
      </c>
      <c r="AD1494" s="662" t="str">
        <f t="shared" si="260"/>
        <v>(</v>
      </c>
      <c r="AE1494" s="662" t="str">
        <f t="shared" si="258"/>
        <v>(昭51.4.22)平8.3.25</v>
      </c>
      <c r="AF1494" s="662" t="str">
        <f t="shared" si="261"/>
        <v>昭51.4.22)平8.3.25</v>
      </c>
      <c r="AG1494" s="662">
        <f t="shared" si="262"/>
        <v>9</v>
      </c>
      <c r="AH1494" s="662">
        <f t="shared" si="259"/>
        <v>16</v>
      </c>
      <c r="AI1494" s="662" t="str">
        <f t="shared" si="263"/>
        <v>84</v>
      </c>
      <c r="AJ1494" s="662" t="str">
        <f t="shared" si="264"/>
        <v>84_大村</v>
      </c>
      <c r="AK1494" s="693" t="str">
        <f>IFERROR(VLOOKUP(AJ1494,観測点コードリスト!$L$2:$N$1665,3,FALSE),"")</f>
        <v>1084</v>
      </c>
    </row>
    <row r="1495" spans="1:37" ht="18.75" hidden="1" customHeight="1">
      <c r="A1495" s="662" t="s">
        <v>4058</v>
      </c>
      <c r="B1495" s="662">
        <v>84441</v>
      </c>
      <c r="C1495" s="662" t="s">
        <v>72</v>
      </c>
      <c r="D1495" s="662" t="s">
        <v>4102</v>
      </c>
      <c r="E1495" s="662" t="s">
        <v>4103</v>
      </c>
      <c r="F1495" s="662" t="s">
        <v>4104</v>
      </c>
      <c r="G1495" s="662">
        <v>32</v>
      </c>
      <c r="H1495" s="662">
        <v>50.6</v>
      </c>
      <c r="I1495" s="662">
        <v>130</v>
      </c>
      <c r="J1495" s="662">
        <v>1.5</v>
      </c>
      <c r="K1495" s="662">
        <v>15</v>
      </c>
      <c r="L1495" s="662" t="s">
        <v>22</v>
      </c>
      <c r="M1495" s="662" t="s">
        <v>22</v>
      </c>
      <c r="N1495" s="662" t="s">
        <v>266</v>
      </c>
      <c r="O1495" s="662" t="s">
        <v>22</v>
      </c>
      <c r="P1495" s="662" t="s">
        <v>22</v>
      </c>
      <c r="Q1495" s="667">
        <f t="shared" si="265"/>
        <v>32.843333000000001</v>
      </c>
      <c r="R1495" s="667">
        <f t="shared" si="266"/>
        <v>130.02500000000001</v>
      </c>
      <c r="T1495" s="668" t="s">
        <v>4605</v>
      </c>
      <c r="U1495" s="668" t="s">
        <v>22</v>
      </c>
      <c r="V1495" s="668" t="s">
        <v>22</v>
      </c>
      <c r="W1495" s="668" t="s">
        <v>22</v>
      </c>
      <c r="X1495" s="668" t="s">
        <v>22</v>
      </c>
      <c r="Y1495" s="668" t="s">
        <v>22</v>
      </c>
      <c r="Z1495" s="668" t="s">
        <v>22</v>
      </c>
      <c r="AB1495" s="662" t="str">
        <f t="shared" si="256"/>
        <v>昭49.11.1</v>
      </c>
      <c r="AC1495" s="662" t="str">
        <f t="shared" si="257"/>
        <v>-</v>
      </c>
      <c r="AD1495" s="662" t="str">
        <f t="shared" si="260"/>
        <v>#</v>
      </c>
      <c r="AE1495" s="662" t="str">
        <f t="shared" si="258"/>
        <v/>
      </c>
      <c r="AF1495" s="662" t="str">
        <f t="shared" si="261"/>
        <v/>
      </c>
      <c r="AG1495" s="662" t="str">
        <f t="shared" si="262"/>
        <v/>
      </c>
      <c r="AH1495" s="662">
        <f t="shared" si="259"/>
        <v>0</v>
      </c>
      <c r="AI1495" s="662" t="str">
        <f t="shared" si="263"/>
        <v>84</v>
      </c>
      <c r="AJ1495" s="662" t="str">
        <f t="shared" si="264"/>
        <v>84_諫早</v>
      </c>
      <c r="AK1495" s="693" t="str">
        <f>IFERROR(VLOOKUP(AJ1495,観測点コードリスト!$L$2:$N$1665,3,FALSE),"")</f>
        <v>0820</v>
      </c>
    </row>
    <row r="1496" spans="1:37" ht="18.75" customHeight="1">
      <c r="A1496" s="662" t="s">
        <v>4058</v>
      </c>
      <c r="B1496" s="662">
        <v>84496</v>
      </c>
      <c r="C1496" s="662" t="s">
        <v>23</v>
      </c>
      <c r="D1496" s="662" t="s">
        <v>4058</v>
      </c>
      <c r="E1496" s="662" t="s">
        <v>4105</v>
      </c>
      <c r="F1496" s="662" t="s">
        <v>4106</v>
      </c>
      <c r="G1496" s="662">
        <v>32</v>
      </c>
      <c r="H1496" s="662">
        <v>44</v>
      </c>
      <c r="I1496" s="662">
        <v>129</v>
      </c>
      <c r="J1496" s="662">
        <v>52</v>
      </c>
      <c r="K1496" s="662">
        <v>27</v>
      </c>
      <c r="L1496" s="662">
        <v>18.600000000000001</v>
      </c>
      <c r="M1496" s="662" t="s">
        <v>22</v>
      </c>
      <c r="N1496" s="662" t="s">
        <v>4029</v>
      </c>
      <c r="O1496" s="662">
        <v>84900</v>
      </c>
      <c r="P1496" s="662" t="s">
        <v>22</v>
      </c>
      <c r="Q1496" s="667">
        <f t="shared" si="265"/>
        <v>32.733333000000002</v>
      </c>
      <c r="R1496" s="667">
        <f t="shared" si="266"/>
        <v>129.86666700000001</v>
      </c>
      <c r="T1496" s="668" t="s">
        <v>4605</v>
      </c>
      <c r="U1496" s="668" t="s">
        <v>4605</v>
      </c>
      <c r="V1496" s="668" t="s">
        <v>4605</v>
      </c>
      <c r="W1496" s="668" t="s">
        <v>4605</v>
      </c>
      <c r="X1496" s="668" t="s">
        <v>22</v>
      </c>
      <c r="Y1496" s="668" t="s">
        <v>4605</v>
      </c>
      <c r="Z1496" s="668" t="s">
        <v>4605</v>
      </c>
      <c r="AB1496" s="662" t="str">
        <f t="shared" si="256"/>
        <v>昭49.11.1</v>
      </c>
      <c r="AC1496" s="662" t="str">
        <f t="shared" si="257"/>
        <v>昭50.3.21</v>
      </c>
      <c r="AD1496" s="662" t="str">
        <f t="shared" si="260"/>
        <v>#</v>
      </c>
      <c r="AE1496" s="662" t="str">
        <f t="shared" si="258"/>
        <v>昭50.3.21</v>
      </c>
      <c r="AF1496" s="662" t="str">
        <f t="shared" si="261"/>
        <v>昭50.3.21</v>
      </c>
      <c r="AG1496" s="662" t="str">
        <f t="shared" si="262"/>
        <v/>
      </c>
      <c r="AH1496" s="662">
        <f t="shared" si="259"/>
        <v>8</v>
      </c>
      <c r="AI1496" s="662" t="str">
        <f t="shared" si="263"/>
        <v>84</v>
      </c>
      <c r="AJ1496" s="662" t="str">
        <f t="shared" si="264"/>
        <v>84_長崎</v>
      </c>
      <c r="AK1496" s="693" t="str">
        <f>IFERROR(VLOOKUP(AJ1496,観測点コードリスト!$L$2:$N$1665,3,FALSE),"")</f>
        <v>47817</v>
      </c>
    </row>
    <row r="1497" spans="1:37" hidden="1">
      <c r="A1497" s="662" t="s">
        <v>4058</v>
      </c>
      <c r="B1497" s="662">
        <v>84519</v>
      </c>
      <c r="C1497" s="662" t="s">
        <v>23</v>
      </c>
      <c r="D1497" s="662" t="s">
        <v>4107</v>
      </c>
      <c r="E1497" s="662" t="s">
        <v>4108</v>
      </c>
      <c r="F1497" s="662" t="s">
        <v>4109</v>
      </c>
      <c r="G1497" s="662">
        <v>32</v>
      </c>
      <c r="H1497" s="662">
        <v>44.2</v>
      </c>
      <c r="I1497" s="662">
        <v>130</v>
      </c>
      <c r="J1497" s="662">
        <v>15.7</v>
      </c>
      <c r="K1497" s="662">
        <v>678</v>
      </c>
      <c r="L1497" s="662" t="s">
        <v>22</v>
      </c>
      <c r="M1497" s="662" t="s">
        <v>22</v>
      </c>
      <c r="N1497" s="662" t="s">
        <v>4110</v>
      </c>
      <c r="O1497" s="662" t="s">
        <v>22</v>
      </c>
      <c r="P1497" s="662" t="s">
        <v>260</v>
      </c>
      <c r="Q1497" s="667">
        <f t="shared" si="265"/>
        <v>32.736666999999997</v>
      </c>
      <c r="R1497" s="667">
        <f t="shared" si="266"/>
        <v>130.26166699999999</v>
      </c>
      <c r="T1497" s="668" t="s">
        <v>4605</v>
      </c>
      <c r="U1497" s="668" t="s">
        <v>4605</v>
      </c>
      <c r="V1497" s="668" t="s">
        <v>22</v>
      </c>
      <c r="W1497" s="668" t="s">
        <v>22</v>
      </c>
      <c r="X1497" s="668" t="s">
        <v>22</v>
      </c>
      <c r="Y1497" s="668" t="s">
        <v>4605</v>
      </c>
      <c r="Z1497" s="668" t="s">
        <v>22</v>
      </c>
      <c r="AB1497" s="662" t="str">
        <f t="shared" si="256"/>
        <v>平14.11.26</v>
      </c>
      <c r="AC1497" s="662" t="str">
        <f t="shared" si="257"/>
        <v>平14.11.26</v>
      </c>
      <c r="AD1497" s="662" t="str">
        <f t="shared" si="260"/>
        <v>平</v>
      </c>
      <c r="AE1497" s="662" t="str">
        <f t="shared" si="258"/>
        <v>平14.11.26</v>
      </c>
      <c r="AF1497" s="662" t="str">
        <f t="shared" si="261"/>
        <v>平14.11.26</v>
      </c>
      <c r="AG1497" s="662" t="str">
        <f t="shared" si="262"/>
        <v/>
      </c>
      <c r="AH1497" s="662">
        <f t="shared" si="259"/>
        <v>9</v>
      </c>
      <c r="AI1497" s="662" t="str">
        <f t="shared" si="263"/>
        <v>84</v>
      </c>
      <c r="AJ1497" s="662" t="str">
        <f t="shared" si="264"/>
        <v>84_雲仙岳</v>
      </c>
      <c r="AK1497" s="693" t="str">
        <f>IFERROR(VLOOKUP(AJ1497,観測点コードリスト!$L$2:$N$1665,3,FALSE),"")</f>
        <v>47818</v>
      </c>
    </row>
    <row r="1498" spans="1:37" ht="18.75" customHeight="1">
      <c r="A1498" s="662" t="s">
        <v>4058</v>
      </c>
      <c r="B1498" s="662">
        <v>84519</v>
      </c>
      <c r="C1498" s="662" t="s">
        <v>23</v>
      </c>
      <c r="D1498" s="662" t="s">
        <v>4107</v>
      </c>
      <c r="E1498" s="662" t="s">
        <v>4108</v>
      </c>
      <c r="F1498" s="662" t="s">
        <v>4111</v>
      </c>
      <c r="G1498" s="662">
        <v>32</v>
      </c>
      <c r="H1498" s="662">
        <v>44.2</v>
      </c>
      <c r="I1498" s="662">
        <v>130</v>
      </c>
      <c r="J1498" s="662">
        <v>15</v>
      </c>
      <c r="K1498" s="662">
        <v>870</v>
      </c>
      <c r="L1498" s="662">
        <v>10.5</v>
      </c>
      <c r="M1498" s="662" t="s">
        <v>22</v>
      </c>
      <c r="N1498" s="662" t="s">
        <v>4110</v>
      </c>
      <c r="O1498" s="662" t="s">
        <v>22</v>
      </c>
      <c r="P1498" s="662" t="s">
        <v>262</v>
      </c>
      <c r="Q1498" s="667">
        <f t="shared" si="265"/>
        <v>32.736666999999997</v>
      </c>
      <c r="R1498" s="667">
        <f t="shared" si="266"/>
        <v>130.25</v>
      </c>
      <c r="T1498" s="668" t="s">
        <v>22</v>
      </c>
      <c r="U1498" s="668" t="s">
        <v>22</v>
      </c>
      <c r="V1498" s="668" t="s">
        <v>4605</v>
      </c>
      <c r="W1498" s="668" t="s">
        <v>22</v>
      </c>
      <c r="X1498" s="668" t="s">
        <v>22</v>
      </c>
      <c r="Y1498" s="668" t="s">
        <v>22</v>
      </c>
      <c r="Z1498" s="668" t="s">
        <v>22</v>
      </c>
      <c r="AB1498" s="662" t="str">
        <f t="shared" si="256"/>
        <v>-</v>
      </c>
      <c r="AC1498" s="662" t="str">
        <f t="shared" si="257"/>
        <v>平14.11.26</v>
      </c>
      <c r="AD1498" s="662" t="str">
        <f t="shared" si="260"/>
        <v>平</v>
      </c>
      <c r="AE1498" s="662" t="str">
        <f t="shared" si="258"/>
        <v>平14.11.26</v>
      </c>
      <c r="AF1498" s="662" t="str">
        <f t="shared" si="261"/>
        <v>平14.11.26</v>
      </c>
      <c r="AG1498" s="662" t="str">
        <f t="shared" si="262"/>
        <v/>
      </c>
      <c r="AH1498" s="662">
        <f t="shared" si="259"/>
        <v>9</v>
      </c>
      <c r="AI1498" s="662" t="str">
        <f t="shared" si="263"/>
        <v>84</v>
      </c>
      <c r="AJ1498" s="662" t="str">
        <f t="shared" si="264"/>
        <v>84_雲仙岳</v>
      </c>
      <c r="AK1498" s="693" t="str">
        <f>IFERROR(VLOOKUP(AJ1498,観測点コードリスト!$L$2:$N$1665,3,FALSE),"")</f>
        <v>47818</v>
      </c>
    </row>
    <row r="1499" spans="1:37" ht="18.75" customHeight="1">
      <c r="A1499" s="662" t="s">
        <v>4058</v>
      </c>
      <c r="B1499" s="662">
        <v>84523</v>
      </c>
      <c r="C1499" s="662" t="s">
        <v>17</v>
      </c>
      <c r="D1499" s="662" t="s">
        <v>4112</v>
      </c>
      <c r="E1499" s="662" t="s">
        <v>4113</v>
      </c>
      <c r="F1499" s="662" t="s">
        <v>4114</v>
      </c>
      <c r="G1499" s="662">
        <v>32</v>
      </c>
      <c r="H1499" s="662">
        <v>45.6</v>
      </c>
      <c r="I1499" s="662">
        <v>130</v>
      </c>
      <c r="J1499" s="662">
        <v>21.7</v>
      </c>
      <c r="K1499" s="662">
        <v>14</v>
      </c>
      <c r="L1499" s="662">
        <v>9.9</v>
      </c>
      <c r="M1499" s="662">
        <v>1.5</v>
      </c>
      <c r="N1499" s="662" t="s">
        <v>4115</v>
      </c>
      <c r="O1499" s="662" t="s">
        <v>22</v>
      </c>
      <c r="P1499" s="662" t="s">
        <v>22</v>
      </c>
      <c r="Q1499" s="667">
        <f t="shared" si="265"/>
        <v>32.76</v>
      </c>
      <c r="R1499" s="667">
        <f t="shared" si="266"/>
        <v>130.36166700000001</v>
      </c>
      <c r="T1499" s="668" t="s">
        <v>4605</v>
      </c>
      <c r="U1499" s="668" t="s">
        <v>4605</v>
      </c>
      <c r="V1499" s="668" t="s">
        <v>4605</v>
      </c>
      <c r="W1499" s="668" t="s">
        <v>22</v>
      </c>
      <c r="X1499" s="668" t="s">
        <v>22</v>
      </c>
      <c r="Y1499" s="668" t="s">
        <v>22</v>
      </c>
      <c r="Z1499" s="668" t="s">
        <v>22</v>
      </c>
      <c r="AB1499" s="662" t="str">
        <f t="shared" si="256"/>
        <v>平.18.3.15</v>
      </c>
      <c r="AC1499" s="662" t="str">
        <f t="shared" si="257"/>
        <v>平.18.3.15</v>
      </c>
      <c r="AD1499" s="662" t="str">
        <f t="shared" si="260"/>
        <v>平</v>
      </c>
      <c r="AE1499" s="662" t="str">
        <f t="shared" si="258"/>
        <v>平.18.3.15</v>
      </c>
      <c r="AF1499" s="662" t="str">
        <f t="shared" si="261"/>
        <v>平.18.3.15</v>
      </c>
      <c r="AG1499" s="662" t="str">
        <f t="shared" si="262"/>
        <v/>
      </c>
      <c r="AH1499" s="662">
        <f t="shared" si="259"/>
        <v>9</v>
      </c>
      <c r="AI1499" s="662" t="str">
        <f t="shared" si="263"/>
        <v>84</v>
      </c>
      <c r="AJ1499" s="662" t="str">
        <f t="shared" si="264"/>
        <v>84_島原</v>
      </c>
      <c r="AK1499" s="693" t="str">
        <f>IFERROR(VLOOKUP(AJ1499,観測点コードリスト!$L$2:$N$1665,3,FALSE),"")</f>
        <v>0962</v>
      </c>
    </row>
    <row r="1500" spans="1:37" ht="18.75" customHeight="1">
      <c r="A1500" s="662" t="s">
        <v>4058</v>
      </c>
      <c r="B1500" s="662">
        <v>84536</v>
      </c>
      <c r="C1500" s="662" t="s">
        <v>23</v>
      </c>
      <c r="D1500" s="662" t="s">
        <v>4116</v>
      </c>
      <c r="E1500" s="662" t="s">
        <v>4117</v>
      </c>
      <c r="F1500" s="662" t="s">
        <v>4118</v>
      </c>
      <c r="G1500" s="662">
        <v>32</v>
      </c>
      <c r="H1500" s="662">
        <v>41.6</v>
      </c>
      <c r="I1500" s="662">
        <v>128</v>
      </c>
      <c r="J1500" s="662">
        <v>49.6</v>
      </c>
      <c r="K1500" s="662">
        <v>25</v>
      </c>
      <c r="L1500" s="662">
        <v>10.1</v>
      </c>
      <c r="M1500" s="662" t="s">
        <v>22</v>
      </c>
      <c r="N1500" s="662" t="s">
        <v>4119</v>
      </c>
      <c r="O1500" s="662" t="s">
        <v>22</v>
      </c>
      <c r="P1500" s="662" t="s">
        <v>22</v>
      </c>
      <c r="Q1500" s="667">
        <f t="shared" si="265"/>
        <v>32.693333000000003</v>
      </c>
      <c r="R1500" s="667">
        <f t="shared" si="266"/>
        <v>128.82666699999999</v>
      </c>
      <c r="T1500" s="668" t="s">
        <v>4605</v>
      </c>
      <c r="U1500" s="668" t="s">
        <v>4605</v>
      </c>
      <c r="V1500" s="668" t="s">
        <v>4605</v>
      </c>
      <c r="W1500" s="668" t="s">
        <v>22</v>
      </c>
      <c r="X1500" s="668" t="s">
        <v>22</v>
      </c>
      <c r="Y1500" s="668" t="s">
        <v>4605</v>
      </c>
      <c r="Z1500" s="668" t="s">
        <v>22</v>
      </c>
      <c r="AB1500" s="662" t="str">
        <f t="shared" si="256"/>
        <v>昭49.11.1</v>
      </c>
      <c r="AC1500" s="662" t="str">
        <f t="shared" si="257"/>
        <v>昭50.3.18</v>
      </c>
      <c r="AD1500" s="662" t="str">
        <f t="shared" si="260"/>
        <v>#</v>
      </c>
      <c r="AE1500" s="662" t="str">
        <f t="shared" si="258"/>
        <v>昭50.3.18</v>
      </c>
      <c r="AF1500" s="662" t="str">
        <f t="shared" si="261"/>
        <v>昭50.3.18</v>
      </c>
      <c r="AG1500" s="662" t="str">
        <f t="shared" si="262"/>
        <v/>
      </c>
      <c r="AH1500" s="662">
        <f t="shared" si="259"/>
        <v>8</v>
      </c>
      <c r="AI1500" s="662" t="str">
        <f t="shared" si="263"/>
        <v>84</v>
      </c>
      <c r="AJ1500" s="662" t="str">
        <f t="shared" si="264"/>
        <v>84_福江</v>
      </c>
      <c r="AK1500" s="693" t="str">
        <f>IFERROR(VLOOKUP(AJ1500,観測点コードリスト!$L$2:$N$1665,3,FALSE),"")</f>
        <v>47843</v>
      </c>
    </row>
    <row r="1501" spans="1:37" ht="18.75" customHeight="1">
      <c r="A1501" s="662" t="s">
        <v>4058</v>
      </c>
      <c r="B1501" s="662">
        <v>84537</v>
      </c>
      <c r="C1501" s="662" t="s">
        <v>23</v>
      </c>
      <c r="D1501" s="662" t="s">
        <v>4120</v>
      </c>
      <c r="E1501" s="662" t="s">
        <v>4121</v>
      </c>
      <c r="F1501" s="662" t="s">
        <v>4122</v>
      </c>
      <c r="G1501" s="662">
        <v>32</v>
      </c>
      <c r="H1501" s="662">
        <v>39.9</v>
      </c>
      <c r="I1501" s="662">
        <v>128</v>
      </c>
      <c r="J1501" s="662">
        <v>49.9</v>
      </c>
      <c r="K1501" s="662">
        <v>77</v>
      </c>
      <c r="L1501" s="662">
        <v>10.1</v>
      </c>
      <c r="M1501" s="662" t="s">
        <v>22</v>
      </c>
      <c r="N1501" s="662" t="s">
        <v>35</v>
      </c>
      <c r="O1501" s="662" t="s">
        <v>22</v>
      </c>
      <c r="P1501" s="662" t="s">
        <v>36</v>
      </c>
      <c r="Q1501" s="667">
        <f t="shared" si="265"/>
        <v>32.664999999999999</v>
      </c>
      <c r="R1501" s="667">
        <f t="shared" si="266"/>
        <v>128.83166700000001</v>
      </c>
      <c r="T1501" s="668" t="s">
        <v>4605</v>
      </c>
      <c r="U1501" s="668" t="s">
        <v>4605</v>
      </c>
      <c r="V1501" s="668" t="s">
        <v>4605</v>
      </c>
      <c r="W1501" s="668" t="s">
        <v>22</v>
      </c>
      <c r="X1501" s="668" t="s">
        <v>22</v>
      </c>
      <c r="Y1501" s="668" t="s">
        <v>22</v>
      </c>
      <c r="Z1501" s="668" t="s">
        <v>22</v>
      </c>
      <c r="AB1501" s="662" t="str">
        <f t="shared" si="256"/>
        <v>平15.1.1</v>
      </c>
      <c r="AC1501" s="662" t="str">
        <f t="shared" si="257"/>
        <v>平15.1.1</v>
      </c>
      <c r="AD1501" s="662" t="str">
        <f t="shared" si="260"/>
        <v>平</v>
      </c>
      <c r="AE1501" s="662" t="str">
        <f t="shared" si="258"/>
        <v>平15.1.1</v>
      </c>
      <c r="AF1501" s="662" t="str">
        <f t="shared" si="261"/>
        <v>平15.1.1</v>
      </c>
      <c r="AG1501" s="662" t="str">
        <f t="shared" si="262"/>
        <v/>
      </c>
      <c r="AH1501" s="662">
        <f t="shared" si="259"/>
        <v>7</v>
      </c>
      <c r="AI1501" s="662" t="str">
        <f t="shared" si="263"/>
        <v>84</v>
      </c>
      <c r="AJ1501" s="662" t="str">
        <f t="shared" si="264"/>
        <v>84_上大津</v>
      </c>
      <c r="AK1501" s="693" t="str">
        <f>IFERROR(VLOOKUP(AJ1501,観測点コードリスト!$L$2:$N$1665,3,FALSE),"")</f>
        <v>1479</v>
      </c>
    </row>
    <row r="1502" spans="1:37" ht="18.75" customHeight="1">
      <c r="A1502" s="662" t="s">
        <v>4058</v>
      </c>
      <c r="B1502" s="662">
        <v>84561</v>
      </c>
      <c r="C1502" s="662" t="s">
        <v>17</v>
      </c>
      <c r="D1502" s="662" t="s">
        <v>4123</v>
      </c>
      <c r="E1502" s="662" t="s">
        <v>4124</v>
      </c>
      <c r="F1502" s="662" t="s">
        <v>4125</v>
      </c>
      <c r="G1502" s="662">
        <v>32</v>
      </c>
      <c r="H1502" s="662">
        <v>36.700000000000003</v>
      </c>
      <c r="I1502" s="662">
        <v>130</v>
      </c>
      <c r="J1502" s="662">
        <v>11.6</v>
      </c>
      <c r="K1502" s="662">
        <v>13</v>
      </c>
      <c r="L1502" s="662">
        <v>9.9</v>
      </c>
      <c r="M1502" s="662">
        <v>1.5</v>
      </c>
      <c r="N1502" s="662" t="s">
        <v>4126</v>
      </c>
      <c r="O1502" s="662" t="s">
        <v>22</v>
      </c>
      <c r="P1502" s="662" t="s">
        <v>22</v>
      </c>
      <c r="Q1502" s="667">
        <f t="shared" si="265"/>
        <v>32.611666999999997</v>
      </c>
      <c r="R1502" s="667">
        <f t="shared" si="266"/>
        <v>130.193333</v>
      </c>
      <c r="T1502" s="668" t="s">
        <v>4605</v>
      </c>
      <c r="U1502" s="668" t="s">
        <v>4605</v>
      </c>
      <c r="V1502" s="668" t="s">
        <v>4605</v>
      </c>
      <c r="W1502" s="668" t="s">
        <v>22</v>
      </c>
      <c r="X1502" s="668" t="s">
        <v>22</v>
      </c>
      <c r="Y1502" s="668" t="s">
        <v>22</v>
      </c>
      <c r="Z1502" s="668" t="s">
        <v>22</v>
      </c>
      <c r="AB1502" s="662" t="str">
        <f t="shared" si="256"/>
        <v>昭50.4.23</v>
      </c>
      <c r="AC1502" s="662" t="str">
        <f t="shared" si="257"/>
        <v>昭51.4.1</v>
      </c>
      <c r="AD1502" s="662" t="str">
        <f t="shared" si="260"/>
        <v>(</v>
      </c>
      <c r="AE1502" s="662" t="str">
        <f t="shared" si="258"/>
        <v>(昭50.4.23)昭51.4.1</v>
      </c>
      <c r="AF1502" s="662" t="str">
        <f t="shared" si="261"/>
        <v>昭50.4.23)昭51.4.1</v>
      </c>
      <c r="AG1502" s="662">
        <f t="shared" si="262"/>
        <v>9</v>
      </c>
      <c r="AH1502" s="662">
        <f t="shared" si="259"/>
        <v>16</v>
      </c>
      <c r="AI1502" s="662" t="str">
        <f t="shared" si="263"/>
        <v>84</v>
      </c>
      <c r="AJ1502" s="662" t="str">
        <f t="shared" si="264"/>
        <v>84_口之津</v>
      </c>
      <c r="AK1502" s="693" t="str">
        <f>IFERROR(VLOOKUP(AJ1502,観測点コードリスト!$L$2:$N$1665,3,FALSE),"")</f>
        <v>0922</v>
      </c>
    </row>
    <row r="1503" spans="1:37">
      <c r="A1503" s="662" t="s">
        <v>4058</v>
      </c>
      <c r="B1503" s="662">
        <v>84597</v>
      </c>
      <c r="C1503" s="662" t="s">
        <v>17</v>
      </c>
      <c r="D1503" s="662" t="s">
        <v>4127</v>
      </c>
      <c r="E1503" s="662" t="s">
        <v>4128</v>
      </c>
      <c r="F1503" s="662" t="s">
        <v>4129</v>
      </c>
      <c r="G1503" s="662">
        <v>32</v>
      </c>
      <c r="H1503" s="662">
        <v>34.9</v>
      </c>
      <c r="I1503" s="662">
        <v>129</v>
      </c>
      <c r="J1503" s="662">
        <v>46.6</v>
      </c>
      <c r="K1503" s="662">
        <v>4</v>
      </c>
      <c r="L1503" s="662">
        <v>9.9</v>
      </c>
      <c r="M1503" s="662">
        <v>1.5</v>
      </c>
      <c r="N1503" s="662" t="s">
        <v>3222</v>
      </c>
      <c r="O1503" s="662" t="s">
        <v>22</v>
      </c>
      <c r="P1503" s="662" t="s">
        <v>22</v>
      </c>
      <c r="Q1503" s="667">
        <f t="shared" si="265"/>
        <v>32.581667000000003</v>
      </c>
      <c r="R1503" s="667">
        <f t="shared" si="266"/>
        <v>129.776667</v>
      </c>
      <c r="T1503" s="668" t="s">
        <v>4605</v>
      </c>
      <c r="U1503" s="668" t="s">
        <v>4605</v>
      </c>
      <c r="V1503" s="668" t="s">
        <v>4605</v>
      </c>
      <c r="W1503" s="668" t="s">
        <v>22</v>
      </c>
      <c r="X1503" s="668" t="s">
        <v>22</v>
      </c>
      <c r="Y1503" s="668" t="s">
        <v>22</v>
      </c>
      <c r="Z1503" s="668" t="s">
        <v>22</v>
      </c>
      <c r="AB1503" s="692" t="str">
        <f t="shared" si="256"/>
        <v>令3.1.20</v>
      </c>
      <c r="AC1503" s="692" t="str">
        <f t="shared" si="257"/>
        <v>令3.1.20</v>
      </c>
      <c r="AD1503" s="662" t="str">
        <f t="shared" si="260"/>
        <v>令</v>
      </c>
      <c r="AE1503" s="662" t="str">
        <f t="shared" si="258"/>
        <v>令3.1.20</v>
      </c>
      <c r="AF1503" s="662" t="str">
        <f t="shared" si="261"/>
        <v>令3.1.20</v>
      </c>
      <c r="AG1503" s="662" t="str">
        <f t="shared" si="262"/>
        <v/>
      </c>
      <c r="AH1503" s="662">
        <f t="shared" si="259"/>
        <v>7</v>
      </c>
      <c r="AI1503" s="662" t="str">
        <f t="shared" si="263"/>
        <v>84</v>
      </c>
      <c r="AJ1503" s="662" t="str">
        <f t="shared" si="264"/>
        <v>84_脇岬</v>
      </c>
      <c r="AK1503" s="696">
        <v>1670</v>
      </c>
    </row>
    <row r="1504" spans="1:37" ht="18.75" hidden="1" customHeight="1">
      <c r="A1504" s="662" t="s">
        <v>4058</v>
      </c>
      <c r="B1504" s="662">
        <v>84900</v>
      </c>
      <c r="C1504" s="662" t="s">
        <v>23</v>
      </c>
      <c r="D1504" s="662" t="s">
        <v>4058</v>
      </c>
      <c r="E1504" s="662" t="s">
        <v>4105</v>
      </c>
      <c r="F1504" s="662" t="s">
        <v>4106</v>
      </c>
      <c r="G1504" s="662">
        <v>32</v>
      </c>
      <c r="H1504" s="662">
        <v>44</v>
      </c>
      <c r="I1504" s="662">
        <v>129</v>
      </c>
      <c r="J1504" s="662">
        <v>52</v>
      </c>
      <c r="K1504" s="662">
        <v>27</v>
      </c>
      <c r="L1504" s="662" t="s">
        <v>22</v>
      </c>
      <c r="M1504" s="662" t="s">
        <v>22</v>
      </c>
      <c r="N1504" s="662" t="s">
        <v>4737</v>
      </c>
      <c r="O1504" s="662" t="s">
        <v>4740</v>
      </c>
      <c r="P1504" s="662" t="s">
        <v>22</v>
      </c>
      <c r="Q1504" s="667">
        <f t="shared" si="265"/>
        <v>32.733333000000002</v>
      </c>
      <c r="R1504" s="667">
        <f t="shared" si="266"/>
        <v>129.86666700000001</v>
      </c>
      <c r="T1504" s="668" t="s">
        <v>22</v>
      </c>
      <c r="U1504" s="668" t="s">
        <v>22</v>
      </c>
      <c r="V1504" s="668" t="s">
        <v>22</v>
      </c>
      <c r="W1504" s="668" t="s">
        <v>22</v>
      </c>
      <c r="X1504" s="668" t="s">
        <v>4605</v>
      </c>
      <c r="Y1504" s="668" t="s">
        <v>22</v>
      </c>
      <c r="Z1504" s="668" t="s">
        <v>22</v>
      </c>
      <c r="AB1504" s="662" t="str">
        <f t="shared" si="256"/>
        <v>-</v>
      </c>
      <c r="AC1504" s="662" t="str">
        <f t="shared" si="257"/>
        <v>平25.3.5</v>
      </c>
      <c r="AD1504" s="662" t="str">
        <f t="shared" si="260"/>
        <v>平</v>
      </c>
      <c r="AE1504" s="662" t="str">
        <f t="shared" si="258"/>
        <v>平25.3.5</v>
      </c>
      <c r="AF1504" s="662" t="str">
        <f t="shared" si="261"/>
        <v>平25.3.5</v>
      </c>
      <c r="AG1504" s="662" t="str">
        <f t="shared" si="262"/>
        <v/>
      </c>
      <c r="AH1504" s="662">
        <f t="shared" si="259"/>
        <v>7</v>
      </c>
      <c r="AI1504" s="662" t="str">
        <f t="shared" si="263"/>
        <v>84</v>
      </c>
      <c r="AJ1504" s="662" t="str">
        <f t="shared" si="264"/>
        <v>84_長崎</v>
      </c>
      <c r="AK1504" s="693" t="str">
        <f>IFERROR(VLOOKUP(AJ1504,観測点コードリスト!$L$2:$N$1665,3,FALSE),"")</f>
        <v>47817</v>
      </c>
    </row>
    <row r="1505" spans="1:37" ht="18.75" customHeight="1">
      <c r="A1505" s="662" t="s">
        <v>3829</v>
      </c>
      <c r="B1505" s="662">
        <v>85033</v>
      </c>
      <c r="C1505" s="662" t="s">
        <v>17</v>
      </c>
      <c r="D1505" s="662" t="s">
        <v>4130</v>
      </c>
      <c r="E1505" s="662" t="s">
        <v>4131</v>
      </c>
      <c r="F1505" s="662" t="s">
        <v>4132</v>
      </c>
      <c r="G1505" s="662">
        <v>33</v>
      </c>
      <c r="H1505" s="662">
        <v>27.5</v>
      </c>
      <c r="I1505" s="662">
        <v>129</v>
      </c>
      <c r="J1505" s="662">
        <v>57.3</v>
      </c>
      <c r="K1505" s="662">
        <v>23</v>
      </c>
      <c r="L1505" s="662">
        <v>9.9</v>
      </c>
      <c r="M1505" s="662">
        <v>1.5</v>
      </c>
      <c r="N1505" s="662" t="s">
        <v>4133</v>
      </c>
      <c r="O1505" s="662" t="s">
        <v>22</v>
      </c>
      <c r="P1505" s="662" t="s">
        <v>22</v>
      </c>
      <c r="Q1505" s="667">
        <f t="shared" si="265"/>
        <v>33.458333000000003</v>
      </c>
      <c r="R1505" s="667">
        <f t="shared" si="266"/>
        <v>129.95500000000001</v>
      </c>
      <c r="T1505" s="668" t="s">
        <v>4605</v>
      </c>
      <c r="U1505" s="668" t="s">
        <v>4605</v>
      </c>
      <c r="V1505" s="668" t="s">
        <v>4605</v>
      </c>
      <c r="W1505" s="668" t="s">
        <v>22</v>
      </c>
      <c r="X1505" s="668" t="s">
        <v>22</v>
      </c>
      <c r="Y1505" s="668" t="s">
        <v>22</v>
      </c>
      <c r="Z1505" s="668" t="s">
        <v>22</v>
      </c>
      <c r="AB1505" s="662" t="str">
        <f t="shared" si="256"/>
        <v>平22.2.25</v>
      </c>
      <c r="AC1505" s="662" t="str">
        <f t="shared" si="257"/>
        <v>平22.2.25</v>
      </c>
      <c r="AD1505" s="662" t="str">
        <f t="shared" si="260"/>
        <v>平</v>
      </c>
      <c r="AE1505" s="662" t="str">
        <f t="shared" si="258"/>
        <v>平22.2.25</v>
      </c>
      <c r="AF1505" s="662" t="str">
        <f t="shared" si="261"/>
        <v>平22.2.25</v>
      </c>
      <c r="AG1505" s="662" t="str">
        <f t="shared" si="262"/>
        <v/>
      </c>
      <c r="AH1505" s="662">
        <f t="shared" si="259"/>
        <v>8</v>
      </c>
      <c r="AI1505" s="662" t="str">
        <f t="shared" si="263"/>
        <v>85</v>
      </c>
      <c r="AJ1505" s="662" t="str">
        <f t="shared" si="264"/>
        <v>85_唐津</v>
      </c>
      <c r="AK1505" s="693" t="str">
        <f>IFERROR(VLOOKUP(AJ1505,観測点コードリスト!$L$2:$N$1665,3,FALSE),"")</f>
        <v>1610</v>
      </c>
    </row>
    <row r="1506" spans="1:37" ht="18.75" hidden="1" customHeight="1">
      <c r="A1506" s="662" t="s">
        <v>3829</v>
      </c>
      <c r="B1506" s="662">
        <v>85046</v>
      </c>
      <c r="C1506" s="662" t="s">
        <v>72</v>
      </c>
      <c r="D1506" s="662" t="s">
        <v>4134</v>
      </c>
      <c r="E1506" s="662" t="s">
        <v>4135</v>
      </c>
      <c r="F1506" s="662" t="s">
        <v>4136</v>
      </c>
      <c r="G1506" s="662">
        <v>33</v>
      </c>
      <c r="H1506" s="662">
        <v>24.8</v>
      </c>
      <c r="I1506" s="662">
        <v>130</v>
      </c>
      <c r="J1506" s="662">
        <v>13.2</v>
      </c>
      <c r="K1506" s="662">
        <v>339</v>
      </c>
      <c r="L1506" s="662" t="s">
        <v>22</v>
      </c>
      <c r="M1506" s="662" t="s">
        <v>22</v>
      </c>
      <c r="N1506" s="662" t="s">
        <v>3798</v>
      </c>
      <c r="O1506" s="662" t="s">
        <v>22</v>
      </c>
      <c r="P1506" s="662" t="s">
        <v>22</v>
      </c>
      <c r="Q1506" s="667">
        <f t="shared" si="265"/>
        <v>33.413333000000002</v>
      </c>
      <c r="R1506" s="667">
        <f t="shared" si="266"/>
        <v>130.22</v>
      </c>
      <c r="T1506" s="668" t="s">
        <v>4605</v>
      </c>
      <c r="U1506" s="668" t="s">
        <v>22</v>
      </c>
      <c r="V1506" s="668" t="s">
        <v>22</v>
      </c>
      <c r="W1506" s="668" t="s">
        <v>22</v>
      </c>
      <c r="X1506" s="668" t="s">
        <v>22</v>
      </c>
      <c r="Y1506" s="668" t="s">
        <v>22</v>
      </c>
      <c r="Z1506" s="668" t="s">
        <v>22</v>
      </c>
      <c r="AB1506" s="662" t="str">
        <f t="shared" si="256"/>
        <v>平22.3.17</v>
      </c>
      <c r="AC1506" s="662" t="str">
        <f t="shared" si="257"/>
        <v>平22.3.17</v>
      </c>
      <c r="AD1506" s="662" t="str">
        <f t="shared" si="260"/>
        <v>平</v>
      </c>
      <c r="AE1506" s="662" t="str">
        <f t="shared" si="258"/>
        <v>平22.3.17</v>
      </c>
      <c r="AF1506" s="662" t="str">
        <f t="shared" si="261"/>
        <v>平22.3.17</v>
      </c>
      <c r="AG1506" s="662" t="str">
        <f t="shared" si="262"/>
        <v/>
      </c>
      <c r="AH1506" s="662">
        <f t="shared" si="259"/>
        <v>8</v>
      </c>
      <c r="AI1506" s="662" t="str">
        <f t="shared" si="263"/>
        <v>85</v>
      </c>
      <c r="AJ1506" s="662" t="str">
        <f t="shared" si="264"/>
        <v>85_北山</v>
      </c>
      <c r="AK1506" s="693" t="str">
        <f>IFERROR(VLOOKUP(AJ1506,観測点コードリスト!$L$2:$N$1665,3,FALSE),"")</f>
        <v>1616</v>
      </c>
    </row>
    <row r="1507" spans="1:37" ht="18.75" hidden="1" customHeight="1">
      <c r="A1507" s="662" t="s">
        <v>3829</v>
      </c>
      <c r="B1507" s="662">
        <v>85106</v>
      </c>
      <c r="C1507" s="662" t="s">
        <v>72</v>
      </c>
      <c r="D1507" s="662" t="s">
        <v>4137</v>
      </c>
      <c r="E1507" s="662" t="s">
        <v>4138</v>
      </c>
      <c r="F1507" s="662" t="s">
        <v>4139</v>
      </c>
      <c r="G1507" s="662">
        <v>33</v>
      </c>
      <c r="H1507" s="662">
        <v>23.1</v>
      </c>
      <c r="I1507" s="662">
        <v>130</v>
      </c>
      <c r="J1507" s="662">
        <v>31</v>
      </c>
      <c r="K1507" s="662">
        <v>25</v>
      </c>
      <c r="L1507" s="662" t="s">
        <v>22</v>
      </c>
      <c r="M1507" s="662" t="s">
        <v>22</v>
      </c>
      <c r="N1507" s="662" t="s">
        <v>4140</v>
      </c>
      <c r="O1507" s="662" t="s">
        <v>22</v>
      </c>
      <c r="P1507" s="662" t="s">
        <v>22</v>
      </c>
      <c r="Q1507" s="667">
        <f t="shared" si="265"/>
        <v>33.384999999999998</v>
      </c>
      <c r="R1507" s="667">
        <f t="shared" si="266"/>
        <v>130.51666700000001</v>
      </c>
      <c r="T1507" s="668" t="s">
        <v>4605</v>
      </c>
      <c r="U1507" s="668" t="s">
        <v>22</v>
      </c>
      <c r="V1507" s="668" t="s">
        <v>22</v>
      </c>
      <c r="W1507" s="668" t="s">
        <v>22</v>
      </c>
      <c r="X1507" s="668" t="s">
        <v>22</v>
      </c>
      <c r="Y1507" s="668" t="s">
        <v>22</v>
      </c>
      <c r="Z1507" s="668" t="s">
        <v>22</v>
      </c>
      <c r="AB1507" s="662" t="str">
        <f t="shared" si="256"/>
        <v>平22.3.4</v>
      </c>
      <c r="AC1507" s="662" t="str">
        <f t="shared" si="257"/>
        <v>平22.3.4</v>
      </c>
      <c r="AD1507" s="662" t="str">
        <f t="shared" si="260"/>
        <v>平</v>
      </c>
      <c r="AE1507" s="662" t="str">
        <f t="shared" si="258"/>
        <v>平22.3.4</v>
      </c>
      <c r="AF1507" s="662" t="str">
        <f t="shared" si="261"/>
        <v>平22.3.4</v>
      </c>
      <c r="AG1507" s="662" t="str">
        <f t="shared" si="262"/>
        <v/>
      </c>
      <c r="AH1507" s="662">
        <f t="shared" si="259"/>
        <v>7</v>
      </c>
      <c r="AI1507" s="662" t="str">
        <f t="shared" si="263"/>
        <v>85</v>
      </c>
      <c r="AJ1507" s="662" t="str">
        <f t="shared" si="264"/>
        <v>85_鳥栖</v>
      </c>
      <c r="AK1507" s="693" t="str">
        <f>IFERROR(VLOOKUP(AJ1507,観測点コードリスト!$L$2:$N$1665,3,FALSE),"")</f>
        <v>1612</v>
      </c>
    </row>
    <row r="1508" spans="1:37">
      <c r="A1508" s="662" t="s">
        <v>3829</v>
      </c>
      <c r="B1508" s="662">
        <v>85116</v>
      </c>
      <c r="C1508" s="662" t="s">
        <v>17</v>
      </c>
      <c r="D1508" s="662" t="s">
        <v>4141</v>
      </c>
      <c r="E1508" s="662" t="s">
        <v>4142</v>
      </c>
      <c r="F1508" s="662" t="s">
        <v>4143</v>
      </c>
      <c r="G1508" s="662">
        <v>33</v>
      </c>
      <c r="H1508" s="662">
        <v>16</v>
      </c>
      <c r="I1508" s="662">
        <v>129</v>
      </c>
      <c r="J1508" s="662">
        <v>52.7</v>
      </c>
      <c r="K1508" s="662">
        <v>25</v>
      </c>
      <c r="L1508" s="662">
        <v>10</v>
      </c>
      <c r="M1508" s="662">
        <v>1.5</v>
      </c>
      <c r="N1508" s="662" t="s">
        <v>4144</v>
      </c>
      <c r="O1508" s="662" t="s">
        <v>22</v>
      </c>
      <c r="P1508" s="662" t="s">
        <v>40</v>
      </c>
      <c r="Q1508" s="667">
        <f t="shared" si="265"/>
        <v>33.266666999999998</v>
      </c>
      <c r="R1508" s="667">
        <f t="shared" si="266"/>
        <v>129.878333</v>
      </c>
      <c r="T1508" s="668" t="s">
        <v>4605</v>
      </c>
      <c r="U1508" s="668" t="s">
        <v>4605</v>
      </c>
      <c r="V1508" s="668" t="s">
        <v>4605</v>
      </c>
      <c r="W1508" s="668" t="s">
        <v>22</v>
      </c>
      <c r="X1508" s="668" t="s">
        <v>22</v>
      </c>
      <c r="Y1508" s="668" t="s">
        <v>22</v>
      </c>
      <c r="Z1508" s="668" t="s">
        <v>22</v>
      </c>
      <c r="AB1508" s="662" t="str">
        <f t="shared" si="256"/>
        <v>昭50.9.1</v>
      </c>
      <c r="AC1508" s="662" t="str">
        <f t="shared" si="257"/>
        <v>昭52.3.3</v>
      </c>
      <c r="AD1508" s="662" t="str">
        <f t="shared" si="260"/>
        <v>(</v>
      </c>
      <c r="AE1508" s="662" t="str">
        <f t="shared" si="258"/>
        <v>(昭50.9.1)昭52.3.3</v>
      </c>
      <c r="AF1508" s="662" t="str">
        <f t="shared" si="261"/>
        <v>昭50.9.1)昭52.3.3</v>
      </c>
      <c r="AG1508" s="662">
        <f t="shared" si="262"/>
        <v>8</v>
      </c>
      <c r="AH1508" s="662">
        <f t="shared" si="259"/>
        <v>15</v>
      </c>
      <c r="AI1508" s="662" t="str">
        <f t="shared" si="263"/>
        <v>85</v>
      </c>
      <c r="AJ1508" s="662" t="str">
        <f t="shared" si="264"/>
        <v>85_伊万里</v>
      </c>
      <c r="AK1508" s="693" t="str">
        <f>IFERROR(VLOOKUP(AJ1508,観測点コードリスト!$L$2:$N$1665,3,FALSE),"")</f>
        <v>1075</v>
      </c>
    </row>
    <row r="1509" spans="1:37" ht="18.75" customHeight="1">
      <c r="A1509" s="662" t="s">
        <v>3829</v>
      </c>
      <c r="B1509" s="662">
        <v>85142</v>
      </c>
      <c r="C1509" s="662" t="s">
        <v>23</v>
      </c>
      <c r="D1509" s="662" t="s">
        <v>3829</v>
      </c>
      <c r="E1509" s="662" t="s">
        <v>3830</v>
      </c>
      <c r="F1509" s="662" t="s">
        <v>4145</v>
      </c>
      <c r="G1509" s="662">
        <v>33</v>
      </c>
      <c r="H1509" s="662">
        <v>15.9</v>
      </c>
      <c r="I1509" s="662">
        <v>130</v>
      </c>
      <c r="J1509" s="662">
        <v>18.3</v>
      </c>
      <c r="K1509" s="662">
        <v>6</v>
      </c>
      <c r="L1509" s="662">
        <v>56.1</v>
      </c>
      <c r="M1509" s="662" t="s">
        <v>22</v>
      </c>
      <c r="N1509" s="662" t="s">
        <v>4146</v>
      </c>
      <c r="O1509" s="662">
        <v>85900</v>
      </c>
      <c r="P1509" s="662" t="s">
        <v>22</v>
      </c>
      <c r="Q1509" s="667">
        <f t="shared" si="265"/>
        <v>33.265000000000001</v>
      </c>
      <c r="R1509" s="667">
        <f t="shared" si="266"/>
        <v>130.30500000000001</v>
      </c>
      <c r="T1509" s="668" t="s">
        <v>4605</v>
      </c>
      <c r="U1509" s="668" t="s">
        <v>4605</v>
      </c>
      <c r="V1509" s="668" t="s">
        <v>4605</v>
      </c>
      <c r="W1509" s="668" t="s">
        <v>4605</v>
      </c>
      <c r="X1509" s="668" t="s">
        <v>22</v>
      </c>
      <c r="Y1509" s="668" t="s">
        <v>4605</v>
      </c>
      <c r="Z1509" s="668" t="s">
        <v>4605</v>
      </c>
      <c r="AB1509" s="662" t="str">
        <f t="shared" si="256"/>
        <v>平7.10.19</v>
      </c>
      <c r="AC1509" s="662" t="str">
        <f t="shared" si="257"/>
        <v>平7.10.19</v>
      </c>
      <c r="AD1509" s="662" t="str">
        <f t="shared" si="260"/>
        <v>平</v>
      </c>
      <c r="AE1509" s="662" t="str">
        <f t="shared" si="258"/>
        <v>平7.10.19</v>
      </c>
      <c r="AF1509" s="662" t="str">
        <f t="shared" si="261"/>
        <v>平7.10.19</v>
      </c>
      <c r="AG1509" s="662" t="str">
        <f t="shared" si="262"/>
        <v/>
      </c>
      <c r="AH1509" s="662">
        <f t="shared" si="259"/>
        <v>8</v>
      </c>
      <c r="AI1509" s="662" t="str">
        <f t="shared" si="263"/>
        <v>85</v>
      </c>
      <c r="AJ1509" s="662" t="str">
        <f t="shared" si="264"/>
        <v>85_佐賀</v>
      </c>
      <c r="AK1509" s="693" t="str">
        <f>IFERROR(VLOOKUP(AJ1509,観測点コードリスト!$L$2:$N$1665,3,FALSE),"")</f>
        <v>47813</v>
      </c>
    </row>
    <row r="1510" spans="1:37" ht="18.75" customHeight="1">
      <c r="A1510" s="662" t="s">
        <v>3829</v>
      </c>
      <c r="B1510" s="662">
        <v>85161</v>
      </c>
      <c r="C1510" s="662" t="s">
        <v>17</v>
      </c>
      <c r="D1510" s="662" t="s">
        <v>4147</v>
      </c>
      <c r="E1510" s="662" t="s">
        <v>4148</v>
      </c>
      <c r="F1510" s="662" t="s">
        <v>4149</v>
      </c>
      <c r="G1510" s="662">
        <v>33</v>
      </c>
      <c r="H1510" s="662">
        <v>7</v>
      </c>
      <c r="I1510" s="662">
        <v>129</v>
      </c>
      <c r="J1510" s="662">
        <v>59.7</v>
      </c>
      <c r="K1510" s="662">
        <v>81</v>
      </c>
      <c r="L1510" s="662">
        <v>10</v>
      </c>
      <c r="M1510" s="662">
        <v>1.5</v>
      </c>
      <c r="N1510" s="662" t="s">
        <v>3918</v>
      </c>
      <c r="O1510" s="662" t="s">
        <v>22</v>
      </c>
      <c r="P1510" s="662" t="s">
        <v>40</v>
      </c>
      <c r="Q1510" s="667">
        <f t="shared" si="265"/>
        <v>33.116667</v>
      </c>
      <c r="R1510" s="667">
        <f t="shared" si="266"/>
        <v>129.995</v>
      </c>
      <c r="T1510" s="668" t="s">
        <v>4605</v>
      </c>
      <c r="U1510" s="668" t="s">
        <v>4605</v>
      </c>
      <c r="V1510" s="668" t="s">
        <v>4605</v>
      </c>
      <c r="W1510" s="668" t="s">
        <v>22</v>
      </c>
      <c r="X1510" s="668" t="s">
        <v>22</v>
      </c>
      <c r="Y1510" s="668" t="s">
        <v>22</v>
      </c>
      <c r="Z1510" s="668" t="s">
        <v>22</v>
      </c>
      <c r="AB1510" s="662" t="str">
        <f t="shared" si="256"/>
        <v>昭49.11.1</v>
      </c>
      <c r="AC1510" s="662" t="str">
        <f t="shared" si="257"/>
        <v>昭52.2.24</v>
      </c>
      <c r="AD1510" s="662" t="str">
        <f t="shared" si="260"/>
        <v>#</v>
      </c>
      <c r="AE1510" s="662" t="str">
        <f t="shared" si="258"/>
        <v>昭52.2.24</v>
      </c>
      <c r="AF1510" s="662" t="str">
        <f t="shared" si="261"/>
        <v>昭52.2.24</v>
      </c>
      <c r="AG1510" s="662" t="str">
        <f t="shared" si="262"/>
        <v/>
      </c>
      <c r="AH1510" s="662">
        <f t="shared" si="259"/>
        <v>8</v>
      </c>
      <c r="AI1510" s="662" t="str">
        <f t="shared" si="263"/>
        <v>85</v>
      </c>
      <c r="AJ1510" s="662" t="str">
        <f t="shared" si="264"/>
        <v>85_嬉野</v>
      </c>
      <c r="AK1510" s="693" t="str">
        <f>IFERROR(VLOOKUP(AJ1510,観測点コードリスト!$L$2:$N$1665,3,FALSE),"")</f>
        <v>0830</v>
      </c>
    </row>
    <row r="1511" spans="1:37">
      <c r="A1511" s="662" t="s">
        <v>3829</v>
      </c>
      <c r="B1511" s="662">
        <v>85166</v>
      </c>
      <c r="C1511" s="662" t="s">
        <v>17</v>
      </c>
      <c r="D1511" s="662" t="s">
        <v>1332</v>
      </c>
      <c r="E1511" s="662" t="s">
        <v>1333</v>
      </c>
      <c r="F1511" s="662" t="s">
        <v>4150</v>
      </c>
      <c r="G1511" s="662">
        <v>33</v>
      </c>
      <c r="H1511" s="662">
        <v>11</v>
      </c>
      <c r="I1511" s="662">
        <v>130</v>
      </c>
      <c r="J1511" s="662">
        <v>8.9</v>
      </c>
      <c r="K1511" s="662">
        <v>2</v>
      </c>
      <c r="L1511" s="662">
        <v>10</v>
      </c>
      <c r="M1511" s="662">
        <v>1.5</v>
      </c>
      <c r="N1511" s="662" t="s">
        <v>3894</v>
      </c>
      <c r="O1511" s="662" t="s">
        <v>22</v>
      </c>
      <c r="P1511" s="662" t="s">
        <v>40</v>
      </c>
      <c r="Q1511" s="667">
        <f t="shared" si="265"/>
        <v>33.183332999999998</v>
      </c>
      <c r="R1511" s="667">
        <f t="shared" si="266"/>
        <v>130.14833300000001</v>
      </c>
      <c r="T1511" s="668" t="s">
        <v>4605</v>
      </c>
      <c r="U1511" s="668" t="s">
        <v>4605</v>
      </c>
      <c r="V1511" s="668" t="s">
        <v>4605</v>
      </c>
      <c r="W1511" s="668" t="s">
        <v>22</v>
      </c>
      <c r="X1511" s="668" t="s">
        <v>22</v>
      </c>
      <c r="Y1511" s="668" t="s">
        <v>22</v>
      </c>
      <c r="Z1511" s="668" t="s">
        <v>22</v>
      </c>
      <c r="AB1511" s="662" t="str">
        <f t="shared" si="256"/>
        <v>昭49.11.1</v>
      </c>
      <c r="AC1511" s="662" t="str">
        <f t="shared" si="257"/>
        <v>昭52.3.2</v>
      </c>
      <c r="AD1511" s="662" t="str">
        <f t="shared" si="260"/>
        <v>#</v>
      </c>
      <c r="AE1511" s="662" t="str">
        <f t="shared" si="258"/>
        <v>昭52.3.2</v>
      </c>
      <c r="AF1511" s="662" t="str">
        <f t="shared" si="261"/>
        <v>昭52.3.2</v>
      </c>
      <c r="AG1511" s="662" t="str">
        <f t="shared" si="262"/>
        <v/>
      </c>
      <c r="AH1511" s="662">
        <f t="shared" si="259"/>
        <v>7</v>
      </c>
      <c r="AI1511" s="662" t="str">
        <f t="shared" si="263"/>
        <v>85</v>
      </c>
      <c r="AJ1511" s="662" t="str">
        <f t="shared" si="264"/>
        <v>85_白石</v>
      </c>
      <c r="AK1511" s="693" t="str">
        <f>IFERROR(VLOOKUP(AJ1511,観測点コードリスト!$L$2:$N$1665,3,FALSE),"")</f>
        <v>0829</v>
      </c>
    </row>
    <row r="1512" spans="1:37" ht="18.75" customHeight="1">
      <c r="A1512" s="662" t="s">
        <v>3829</v>
      </c>
      <c r="B1512" s="662">
        <v>85176</v>
      </c>
      <c r="C1512" s="662" t="s">
        <v>23</v>
      </c>
      <c r="D1512" s="662" t="s">
        <v>4151</v>
      </c>
      <c r="E1512" s="662" t="s">
        <v>4152</v>
      </c>
      <c r="F1512" s="662" t="s">
        <v>4153</v>
      </c>
      <c r="G1512" s="662">
        <v>33</v>
      </c>
      <c r="H1512" s="662">
        <v>8.9</v>
      </c>
      <c r="I1512" s="662">
        <v>130</v>
      </c>
      <c r="J1512" s="662">
        <v>18.100000000000001</v>
      </c>
      <c r="K1512" s="662">
        <v>2</v>
      </c>
      <c r="L1512" s="662">
        <v>10.1</v>
      </c>
      <c r="M1512" s="662" t="s">
        <v>22</v>
      </c>
      <c r="N1512" s="662" t="s">
        <v>35</v>
      </c>
      <c r="O1512" s="662" t="s">
        <v>22</v>
      </c>
      <c r="P1512" s="662" t="s">
        <v>36</v>
      </c>
      <c r="Q1512" s="667">
        <f t="shared" si="265"/>
        <v>33.148333000000001</v>
      </c>
      <c r="R1512" s="667">
        <f t="shared" si="266"/>
        <v>130.30166700000001</v>
      </c>
      <c r="T1512" s="668" t="s">
        <v>4605</v>
      </c>
      <c r="U1512" s="668" t="s">
        <v>4605</v>
      </c>
      <c r="V1512" s="668" t="s">
        <v>4605</v>
      </c>
      <c r="W1512" s="668" t="s">
        <v>22</v>
      </c>
      <c r="X1512" s="668" t="s">
        <v>22</v>
      </c>
      <c r="Y1512" s="668" t="s">
        <v>22</v>
      </c>
      <c r="Z1512" s="668" t="s">
        <v>22</v>
      </c>
      <c r="AB1512" s="662" t="str">
        <f t="shared" si="256"/>
        <v>平15.1.1</v>
      </c>
      <c r="AC1512" s="662" t="str">
        <f t="shared" si="257"/>
        <v>平15.1.1</v>
      </c>
      <c r="AD1512" s="662" t="str">
        <f t="shared" si="260"/>
        <v>平</v>
      </c>
      <c r="AE1512" s="662" t="str">
        <f t="shared" si="258"/>
        <v>平15.1.1</v>
      </c>
      <c r="AF1512" s="662" t="str">
        <f t="shared" si="261"/>
        <v>平15.1.1</v>
      </c>
      <c r="AG1512" s="662" t="str">
        <f t="shared" si="262"/>
        <v/>
      </c>
      <c r="AH1512" s="662">
        <f t="shared" si="259"/>
        <v>7</v>
      </c>
      <c r="AI1512" s="662" t="str">
        <f t="shared" si="263"/>
        <v>85</v>
      </c>
      <c r="AJ1512" s="662" t="str">
        <f t="shared" si="264"/>
        <v>85_川副</v>
      </c>
      <c r="AK1512" s="693" t="str">
        <f>IFERROR(VLOOKUP(AJ1512,観測点コードリスト!$L$2:$N$1665,3,FALSE),"")</f>
        <v>1480</v>
      </c>
    </row>
    <row r="1513" spans="1:37" ht="18.75" hidden="1" customHeight="1">
      <c r="A1513" s="662" t="s">
        <v>3829</v>
      </c>
      <c r="B1513" s="662">
        <v>85900</v>
      </c>
      <c r="C1513" s="662" t="s">
        <v>23</v>
      </c>
      <c r="D1513" s="662" t="s">
        <v>3829</v>
      </c>
      <c r="E1513" s="662" t="s">
        <v>3830</v>
      </c>
      <c r="F1513" s="662" t="s">
        <v>4145</v>
      </c>
      <c r="G1513" s="662">
        <v>33</v>
      </c>
      <c r="H1513" s="662">
        <v>15.9</v>
      </c>
      <c r="I1513" s="662">
        <v>130</v>
      </c>
      <c r="J1513" s="662">
        <v>18.3</v>
      </c>
      <c r="K1513" s="662">
        <v>6</v>
      </c>
      <c r="L1513" s="662" t="s">
        <v>22</v>
      </c>
      <c r="M1513" s="662" t="s">
        <v>22</v>
      </c>
      <c r="N1513" s="662" t="s">
        <v>4739</v>
      </c>
      <c r="O1513" s="662" t="s">
        <v>4740</v>
      </c>
      <c r="P1513" s="662" t="s">
        <v>22</v>
      </c>
      <c r="Q1513" s="667">
        <f t="shared" si="265"/>
        <v>33.265000000000001</v>
      </c>
      <c r="R1513" s="667">
        <f t="shared" si="266"/>
        <v>130.30500000000001</v>
      </c>
      <c r="T1513" s="668" t="s">
        <v>22</v>
      </c>
      <c r="U1513" s="668" t="s">
        <v>22</v>
      </c>
      <c r="V1513" s="668" t="s">
        <v>22</v>
      </c>
      <c r="W1513" s="668" t="s">
        <v>22</v>
      </c>
      <c r="X1513" s="668" t="s">
        <v>4605</v>
      </c>
      <c r="Y1513" s="668" t="s">
        <v>22</v>
      </c>
      <c r="Z1513" s="668" t="s">
        <v>22</v>
      </c>
      <c r="AB1513" s="662" t="str">
        <f t="shared" si="256"/>
        <v>-</v>
      </c>
      <c r="AC1513" s="662" t="str">
        <f t="shared" si="257"/>
        <v>平25.1.22</v>
      </c>
      <c r="AD1513" s="662" t="str">
        <f t="shared" si="260"/>
        <v>平</v>
      </c>
      <c r="AE1513" s="662" t="str">
        <f t="shared" si="258"/>
        <v>平25.1.22</v>
      </c>
      <c r="AF1513" s="662" t="str">
        <f t="shared" si="261"/>
        <v>平25.1.22</v>
      </c>
      <c r="AG1513" s="662" t="str">
        <f t="shared" si="262"/>
        <v/>
      </c>
      <c r="AH1513" s="662">
        <f t="shared" si="259"/>
        <v>8</v>
      </c>
      <c r="AI1513" s="662" t="str">
        <f t="shared" si="263"/>
        <v>85</v>
      </c>
      <c r="AJ1513" s="662" t="str">
        <f t="shared" si="264"/>
        <v>85_佐賀</v>
      </c>
      <c r="AK1513" s="693" t="str">
        <f>IFERROR(VLOOKUP(AJ1513,観測点コードリスト!$L$2:$N$1665,3,FALSE),"")</f>
        <v>47813</v>
      </c>
    </row>
    <row r="1514" spans="1:37" ht="18.75" customHeight="1">
      <c r="A1514" s="662" t="s">
        <v>4154</v>
      </c>
      <c r="B1514" s="662">
        <v>86006</v>
      </c>
      <c r="C1514" s="662" t="s">
        <v>17</v>
      </c>
      <c r="D1514" s="662" t="s">
        <v>4155</v>
      </c>
      <c r="E1514" s="662" t="s">
        <v>2864</v>
      </c>
      <c r="F1514" s="662" t="s">
        <v>4156</v>
      </c>
      <c r="G1514" s="662">
        <v>33</v>
      </c>
      <c r="H1514" s="662">
        <v>6.9</v>
      </c>
      <c r="I1514" s="662">
        <v>130</v>
      </c>
      <c r="J1514" s="662">
        <v>41.5</v>
      </c>
      <c r="K1514" s="662">
        <v>119</v>
      </c>
      <c r="L1514" s="662">
        <v>10</v>
      </c>
      <c r="M1514" s="662">
        <v>1.5</v>
      </c>
      <c r="N1514" s="662" t="s">
        <v>4157</v>
      </c>
      <c r="O1514" s="662" t="s">
        <v>22</v>
      </c>
      <c r="P1514" s="662" t="s">
        <v>40</v>
      </c>
      <c r="Q1514" s="667">
        <f t="shared" si="265"/>
        <v>33.115000000000002</v>
      </c>
      <c r="R1514" s="667">
        <f t="shared" si="266"/>
        <v>130.691667</v>
      </c>
      <c r="T1514" s="668" t="s">
        <v>4605</v>
      </c>
      <c r="U1514" s="668" t="s">
        <v>4605</v>
      </c>
      <c r="V1514" s="668" t="s">
        <v>4605</v>
      </c>
      <c r="W1514" s="668" t="s">
        <v>22</v>
      </c>
      <c r="X1514" s="668" t="s">
        <v>22</v>
      </c>
      <c r="Y1514" s="668" t="s">
        <v>22</v>
      </c>
      <c r="Z1514" s="668" t="s">
        <v>22</v>
      </c>
      <c r="AB1514" s="662" t="str">
        <f t="shared" si="256"/>
        <v>昭49.11.1</v>
      </c>
      <c r="AC1514" s="662" t="str">
        <f t="shared" si="257"/>
        <v>昭52.2.9</v>
      </c>
      <c r="AD1514" s="662" t="str">
        <f t="shared" si="260"/>
        <v>#</v>
      </c>
      <c r="AE1514" s="662" t="str">
        <f t="shared" si="258"/>
        <v>昭52.2.9</v>
      </c>
      <c r="AF1514" s="662" t="str">
        <f t="shared" si="261"/>
        <v>昭52.2.9</v>
      </c>
      <c r="AG1514" s="662" t="str">
        <f t="shared" si="262"/>
        <v/>
      </c>
      <c r="AH1514" s="662">
        <f t="shared" si="259"/>
        <v>7</v>
      </c>
      <c r="AI1514" s="662" t="str">
        <f t="shared" si="263"/>
        <v>86</v>
      </c>
      <c r="AJ1514" s="662" t="str">
        <f t="shared" si="264"/>
        <v>86_鹿北</v>
      </c>
      <c r="AK1514" s="693" t="str">
        <f>IFERROR(VLOOKUP(AJ1514,観測点コードリスト!$L$2:$N$1665,3,FALSE),"")</f>
        <v>0832</v>
      </c>
    </row>
    <row r="1515" spans="1:37">
      <c r="A1515" s="662" t="s">
        <v>4154</v>
      </c>
      <c r="B1515" s="662">
        <v>86066</v>
      </c>
      <c r="C1515" s="662" t="s">
        <v>17</v>
      </c>
      <c r="D1515" s="662" t="s">
        <v>4158</v>
      </c>
      <c r="E1515" s="662" t="s">
        <v>4159</v>
      </c>
      <c r="F1515" s="662" t="s">
        <v>4160</v>
      </c>
      <c r="G1515" s="662">
        <v>33</v>
      </c>
      <c r="H1515" s="662">
        <v>6.2</v>
      </c>
      <c r="I1515" s="662">
        <v>131</v>
      </c>
      <c r="J1515" s="662">
        <v>4</v>
      </c>
      <c r="K1515" s="662">
        <v>448</v>
      </c>
      <c r="L1515" s="662">
        <v>10</v>
      </c>
      <c r="M1515" s="662">
        <v>1.5</v>
      </c>
      <c r="N1515" s="662" t="s">
        <v>4161</v>
      </c>
      <c r="O1515" s="662" t="s">
        <v>22</v>
      </c>
      <c r="P1515" s="662" t="s">
        <v>40</v>
      </c>
      <c r="Q1515" s="667">
        <f t="shared" si="265"/>
        <v>33.103332999999999</v>
      </c>
      <c r="R1515" s="667">
        <f t="shared" si="266"/>
        <v>131.066667</v>
      </c>
      <c r="T1515" s="668" t="s">
        <v>4605</v>
      </c>
      <c r="U1515" s="668" t="s">
        <v>4605</v>
      </c>
      <c r="V1515" s="668" t="s">
        <v>4605</v>
      </c>
      <c r="W1515" s="668" t="s">
        <v>22</v>
      </c>
      <c r="X1515" s="668" t="s">
        <v>22</v>
      </c>
      <c r="Y1515" s="668" t="s">
        <v>22</v>
      </c>
      <c r="Z1515" s="668" t="s">
        <v>22</v>
      </c>
      <c r="AB1515" s="662" t="str">
        <f t="shared" si="256"/>
        <v>昭49.11.1</v>
      </c>
      <c r="AC1515" s="662" t="str">
        <f t="shared" si="257"/>
        <v>昭52.2.14</v>
      </c>
      <c r="AD1515" s="662" t="str">
        <f t="shared" si="260"/>
        <v>#</v>
      </c>
      <c r="AE1515" s="662" t="str">
        <f t="shared" si="258"/>
        <v>昭52.2.14</v>
      </c>
      <c r="AF1515" s="662" t="str">
        <f t="shared" si="261"/>
        <v>昭52.2.14</v>
      </c>
      <c r="AG1515" s="662" t="str">
        <f t="shared" si="262"/>
        <v/>
      </c>
      <c r="AH1515" s="662">
        <f t="shared" si="259"/>
        <v>8</v>
      </c>
      <c r="AI1515" s="662" t="str">
        <f t="shared" si="263"/>
        <v>86</v>
      </c>
      <c r="AJ1515" s="662" t="str">
        <f t="shared" si="264"/>
        <v>86_南小国</v>
      </c>
      <c r="AK1515" s="693" t="str">
        <f>IFERROR(VLOOKUP(AJ1515,観測点コードリスト!$L$2:$N$1665,3,FALSE),"")</f>
        <v>0833</v>
      </c>
    </row>
    <row r="1516" spans="1:37">
      <c r="A1516" s="662" t="s">
        <v>4154</v>
      </c>
      <c r="B1516" s="662">
        <v>86086</v>
      </c>
      <c r="C1516" s="662" t="s">
        <v>17</v>
      </c>
      <c r="D1516" s="662" t="s">
        <v>4162</v>
      </c>
      <c r="E1516" s="662" t="s">
        <v>4163</v>
      </c>
      <c r="F1516" s="662" t="s">
        <v>4164</v>
      </c>
      <c r="G1516" s="662">
        <v>32</v>
      </c>
      <c r="H1516" s="662">
        <v>54.9</v>
      </c>
      <c r="I1516" s="662">
        <v>130</v>
      </c>
      <c r="J1516" s="662">
        <v>30.7</v>
      </c>
      <c r="K1516" s="662">
        <v>15</v>
      </c>
      <c r="L1516" s="662">
        <v>10</v>
      </c>
      <c r="M1516" s="662">
        <v>1.5</v>
      </c>
      <c r="N1516" s="662" t="s">
        <v>4165</v>
      </c>
      <c r="O1516" s="662" t="s">
        <v>22</v>
      </c>
      <c r="P1516" s="662" t="s">
        <v>40</v>
      </c>
      <c r="Q1516" s="667">
        <f t="shared" si="265"/>
        <v>32.914999999999999</v>
      </c>
      <c r="R1516" s="667">
        <f t="shared" si="266"/>
        <v>130.51166699999999</v>
      </c>
      <c r="T1516" s="668" t="s">
        <v>4605</v>
      </c>
      <c r="U1516" s="668" t="s">
        <v>4605</v>
      </c>
      <c r="V1516" s="668" t="s">
        <v>4605</v>
      </c>
      <c r="W1516" s="668" t="s">
        <v>22</v>
      </c>
      <c r="X1516" s="668" t="s">
        <v>22</v>
      </c>
      <c r="Y1516" s="668" t="s">
        <v>22</v>
      </c>
      <c r="Z1516" s="668" t="s">
        <v>22</v>
      </c>
      <c r="AB1516" s="662" t="str">
        <f t="shared" si="256"/>
        <v>昭49.11.1</v>
      </c>
      <c r="AC1516" s="662" t="str">
        <f t="shared" si="257"/>
        <v>昭52.2.10</v>
      </c>
      <c r="AD1516" s="662" t="str">
        <f t="shared" si="260"/>
        <v>#</v>
      </c>
      <c r="AE1516" s="662" t="str">
        <f t="shared" si="258"/>
        <v>昭52.2.10</v>
      </c>
      <c r="AF1516" s="662" t="str">
        <f t="shared" si="261"/>
        <v>昭52.2.10</v>
      </c>
      <c r="AG1516" s="662" t="str">
        <f t="shared" si="262"/>
        <v/>
      </c>
      <c r="AH1516" s="662">
        <f t="shared" si="259"/>
        <v>8</v>
      </c>
      <c r="AI1516" s="662" t="str">
        <f t="shared" si="263"/>
        <v>86</v>
      </c>
      <c r="AJ1516" s="662" t="str">
        <f t="shared" si="264"/>
        <v>86_岱明</v>
      </c>
      <c r="AK1516" s="693" t="str">
        <f>IFERROR(VLOOKUP(AJ1516,観測点コードリスト!$L$2:$N$1665,3,FALSE),"")</f>
        <v>0834</v>
      </c>
    </row>
    <row r="1517" spans="1:37">
      <c r="A1517" s="662" t="s">
        <v>4154</v>
      </c>
      <c r="B1517" s="662">
        <v>86101</v>
      </c>
      <c r="C1517" s="662" t="s">
        <v>17</v>
      </c>
      <c r="D1517" s="662" t="s">
        <v>4166</v>
      </c>
      <c r="E1517" s="662" t="s">
        <v>4167</v>
      </c>
      <c r="F1517" s="662" t="s">
        <v>4168</v>
      </c>
      <c r="G1517" s="662">
        <v>32</v>
      </c>
      <c r="H1517" s="662">
        <v>56.7</v>
      </c>
      <c r="I1517" s="662">
        <v>130</v>
      </c>
      <c r="J1517" s="662">
        <v>46.9</v>
      </c>
      <c r="K1517" s="662">
        <v>83</v>
      </c>
      <c r="L1517" s="662">
        <v>6.5</v>
      </c>
      <c r="M1517" s="662">
        <v>1.5</v>
      </c>
      <c r="N1517" s="662" t="s">
        <v>4165</v>
      </c>
      <c r="O1517" s="662" t="s">
        <v>22</v>
      </c>
      <c r="P1517" s="662" t="s">
        <v>40</v>
      </c>
      <c r="Q1517" s="667">
        <f t="shared" si="265"/>
        <v>32.945</v>
      </c>
      <c r="R1517" s="667">
        <f t="shared" si="266"/>
        <v>130.781667</v>
      </c>
      <c r="T1517" s="668" t="s">
        <v>4605</v>
      </c>
      <c r="U1517" s="668" t="s">
        <v>4605</v>
      </c>
      <c r="V1517" s="668" t="s">
        <v>4605</v>
      </c>
      <c r="W1517" s="668" t="s">
        <v>22</v>
      </c>
      <c r="X1517" s="668" t="s">
        <v>22</v>
      </c>
      <c r="Y1517" s="668" t="s">
        <v>22</v>
      </c>
      <c r="Z1517" s="668" t="s">
        <v>22</v>
      </c>
      <c r="AB1517" s="662" t="str">
        <f t="shared" si="256"/>
        <v>昭49.11.1</v>
      </c>
      <c r="AC1517" s="662" t="str">
        <f t="shared" si="257"/>
        <v>昭52.2.10</v>
      </c>
      <c r="AD1517" s="662" t="str">
        <f t="shared" si="260"/>
        <v>#</v>
      </c>
      <c r="AE1517" s="662" t="str">
        <f t="shared" si="258"/>
        <v>昭52.2.10</v>
      </c>
      <c r="AF1517" s="662" t="str">
        <f t="shared" si="261"/>
        <v>昭52.2.10</v>
      </c>
      <c r="AG1517" s="662" t="str">
        <f t="shared" si="262"/>
        <v/>
      </c>
      <c r="AH1517" s="662">
        <f t="shared" si="259"/>
        <v>8</v>
      </c>
      <c r="AI1517" s="662" t="str">
        <f t="shared" si="263"/>
        <v>86</v>
      </c>
      <c r="AJ1517" s="662" t="str">
        <f t="shared" si="264"/>
        <v>86_菊池</v>
      </c>
      <c r="AK1517" s="693" t="str">
        <f>IFERROR(VLOOKUP(AJ1517,観測点コードリスト!$L$2:$N$1665,3,FALSE),"")</f>
        <v>0835</v>
      </c>
    </row>
    <row r="1518" spans="1:37">
      <c r="A1518" s="662" t="s">
        <v>4154</v>
      </c>
      <c r="B1518" s="662">
        <v>86111</v>
      </c>
      <c r="C1518" s="662" t="s">
        <v>17</v>
      </c>
      <c r="D1518" s="662" t="s">
        <v>4169</v>
      </c>
      <c r="E1518" s="662" t="s">
        <v>4170</v>
      </c>
      <c r="F1518" s="662" t="s">
        <v>4171</v>
      </c>
      <c r="G1518" s="662">
        <v>32</v>
      </c>
      <c r="H1518" s="662">
        <v>56.8</v>
      </c>
      <c r="I1518" s="662">
        <v>131</v>
      </c>
      <c r="J1518" s="662">
        <v>2.4</v>
      </c>
      <c r="K1518" s="662">
        <v>487</v>
      </c>
      <c r="L1518" s="662">
        <v>10</v>
      </c>
      <c r="M1518" s="662">
        <v>1.5</v>
      </c>
      <c r="N1518" s="662" t="s">
        <v>1986</v>
      </c>
      <c r="O1518" s="662" t="s">
        <v>22</v>
      </c>
      <c r="P1518" s="662" t="s">
        <v>40</v>
      </c>
      <c r="Q1518" s="667">
        <f t="shared" si="265"/>
        <v>32.946666999999998</v>
      </c>
      <c r="R1518" s="667">
        <f t="shared" si="266"/>
        <v>131.04</v>
      </c>
      <c r="T1518" s="668" t="s">
        <v>4605</v>
      </c>
      <c r="U1518" s="668" t="s">
        <v>4605</v>
      </c>
      <c r="V1518" s="668" t="s">
        <v>4605</v>
      </c>
      <c r="W1518" s="668" t="s">
        <v>22</v>
      </c>
      <c r="X1518" s="668" t="s">
        <v>22</v>
      </c>
      <c r="Y1518" s="668" t="s">
        <v>22</v>
      </c>
      <c r="Z1518" s="668" t="s">
        <v>22</v>
      </c>
      <c r="AB1518" s="662" t="str">
        <f t="shared" si="256"/>
        <v>昭53.1.11</v>
      </c>
      <c r="AC1518" s="662" t="str">
        <f t="shared" si="257"/>
        <v>昭53.1.11</v>
      </c>
      <c r="AD1518" s="662" t="str">
        <f t="shared" si="260"/>
        <v>昭</v>
      </c>
      <c r="AE1518" s="662" t="str">
        <f t="shared" si="258"/>
        <v>昭53.1.11</v>
      </c>
      <c r="AF1518" s="662" t="str">
        <f t="shared" si="261"/>
        <v>昭53.1.11</v>
      </c>
      <c r="AG1518" s="662" t="str">
        <f t="shared" si="262"/>
        <v/>
      </c>
      <c r="AH1518" s="662">
        <f t="shared" si="259"/>
        <v>8</v>
      </c>
      <c r="AI1518" s="662" t="str">
        <f t="shared" si="263"/>
        <v>86</v>
      </c>
      <c r="AJ1518" s="662" t="str">
        <f t="shared" si="264"/>
        <v>86_阿蘇乙姫</v>
      </c>
      <c r="AK1518" s="693" t="str">
        <f>IFERROR(VLOOKUP(AJ1518,観測点コードリスト!$L$2:$N$1665,3,FALSE),"")</f>
        <v>1240</v>
      </c>
    </row>
    <row r="1519" spans="1:37" ht="18.75" hidden="1" customHeight="1">
      <c r="A1519" s="662" t="s">
        <v>4154</v>
      </c>
      <c r="B1519" s="662">
        <v>86141</v>
      </c>
      <c r="C1519" s="662" t="s">
        <v>23</v>
      </c>
      <c r="D1519" s="662" t="s">
        <v>4154</v>
      </c>
      <c r="E1519" s="662" t="s">
        <v>4172</v>
      </c>
      <c r="F1519" s="662" t="s">
        <v>4173</v>
      </c>
      <c r="G1519" s="662">
        <v>32</v>
      </c>
      <c r="H1519" s="662">
        <v>48.8</v>
      </c>
      <c r="I1519" s="662">
        <v>130</v>
      </c>
      <c r="J1519" s="662">
        <v>42.4</v>
      </c>
      <c r="K1519" s="662">
        <v>38</v>
      </c>
      <c r="L1519" s="662" t="s">
        <v>22</v>
      </c>
      <c r="M1519" s="662" t="s">
        <v>22</v>
      </c>
      <c r="N1519" s="662" t="s">
        <v>2380</v>
      </c>
      <c r="O1519" s="662">
        <v>86905</v>
      </c>
      <c r="P1519" s="662" t="s">
        <v>260</v>
      </c>
      <c r="Q1519" s="667">
        <f t="shared" si="265"/>
        <v>32.813333</v>
      </c>
      <c r="R1519" s="667">
        <f t="shared" si="266"/>
        <v>130.70666700000001</v>
      </c>
      <c r="T1519" s="668" t="s">
        <v>4605</v>
      </c>
      <c r="U1519" s="668" t="s">
        <v>4605</v>
      </c>
      <c r="V1519" s="668" t="s">
        <v>22</v>
      </c>
      <c r="W1519" s="668" t="s">
        <v>4605</v>
      </c>
      <c r="X1519" s="668" t="s">
        <v>22</v>
      </c>
      <c r="Y1519" s="668" t="s">
        <v>4605</v>
      </c>
      <c r="Z1519" s="668" t="s">
        <v>4605</v>
      </c>
      <c r="AB1519" s="662" t="str">
        <f t="shared" si="256"/>
        <v>昭49.11.1</v>
      </c>
      <c r="AC1519" s="662" t="str">
        <f t="shared" si="257"/>
        <v>昭50.3.26</v>
      </c>
      <c r="AD1519" s="662" t="str">
        <f t="shared" si="260"/>
        <v>#</v>
      </c>
      <c r="AE1519" s="662" t="str">
        <f t="shared" si="258"/>
        <v>昭50.3.26</v>
      </c>
      <c r="AF1519" s="662" t="str">
        <f t="shared" si="261"/>
        <v>昭50.3.26</v>
      </c>
      <c r="AG1519" s="662" t="str">
        <f t="shared" si="262"/>
        <v/>
      </c>
      <c r="AH1519" s="662">
        <f t="shared" si="259"/>
        <v>8</v>
      </c>
      <c r="AI1519" s="662" t="str">
        <f t="shared" si="263"/>
        <v>86</v>
      </c>
      <c r="AJ1519" s="662" t="str">
        <f t="shared" si="264"/>
        <v>86_熊本</v>
      </c>
      <c r="AK1519" s="693" t="str">
        <f>IFERROR(VLOOKUP(AJ1519,観測点コードリスト!$L$2:$N$1665,3,FALSE),"")</f>
        <v>47819</v>
      </c>
    </row>
    <row r="1520" spans="1:37" ht="18.75" customHeight="1">
      <c r="A1520" s="662" t="s">
        <v>4154</v>
      </c>
      <c r="B1520" s="662">
        <v>86141</v>
      </c>
      <c r="C1520" s="662" t="s">
        <v>23</v>
      </c>
      <c r="D1520" s="662" t="s">
        <v>4154</v>
      </c>
      <c r="E1520" s="662" t="s">
        <v>4172</v>
      </c>
      <c r="F1520" s="662" t="s">
        <v>4174</v>
      </c>
      <c r="G1520" s="662">
        <v>32</v>
      </c>
      <c r="H1520" s="662">
        <v>49.3</v>
      </c>
      <c r="I1520" s="662">
        <v>130</v>
      </c>
      <c r="J1520" s="662">
        <v>42.9</v>
      </c>
      <c r="K1520" s="662">
        <v>15</v>
      </c>
      <c r="L1520" s="662">
        <v>15.3</v>
      </c>
      <c r="M1520" s="662" t="s">
        <v>22</v>
      </c>
      <c r="N1520" s="662" t="s">
        <v>2380</v>
      </c>
      <c r="O1520" s="662" t="s">
        <v>22</v>
      </c>
      <c r="P1520" s="662" t="s">
        <v>262</v>
      </c>
      <c r="Q1520" s="667">
        <f t="shared" si="265"/>
        <v>32.821666999999998</v>
      </c>
      <c r="R1520" s="667">
        <f t="shared" si="266"/>
        <v>130.715</v>
      </c>
      <c r="T1520" s="668" t="s">
        <v>22</v>
      </c>
      <c r="U1520" s="668" t="s">
        <v>22</v>
      </c>
      <c r="V1520" s="668" t="s">
        <v>4605</v>
      </c>
      <c r="W1520" s="668" t="s">
        <v>22</v>
      </c>
      <c r="X1520" s="668" t="s">
        <v>22</v>
      </c>
      <c r="Y1520" s="668" t="s">
        <v>22</v>
      </c>
      <c r="Z1520" s="668" t="s">
        <v>22</v>
      </c>
      <c r="AB1520" s="662" t="str">
        <f t="shared" si="256"/>
        <v>-</v>
      </c>
      <c r="AC1520" s="662" t="str">
        <f t="shared" si="257"/>
        <v>昭50.3.26</v>
      </c>
      <c r="AD1520" s="662" t="str">
        <f t="shared" si="260"/>
        <v>#</v>
      </c>
      <c r="AE1520" s="662" t="str">
        <f t="shared" si="258"/>
        <v>昭50.3.26</v>
      </c>
      <c r="AF1520" s="662" t="str">
        <f t="shared" si="261"/>
        <v>昭50.3.26</v>
      </c>
      <c r="AG1520" s="662" t="str">
        <f t="shared" si="262"/>
        <v/>
      </c>
      <c r="AH1520" s="662">
        <f t="shared" si="259"/>
        <v>8</v>
      </c>
      <c r="AI1520" s="662" t="str">
        <f t="shared" si="263"/>
        <v>86</v>
      </c>
      <c r="AJ1520" s="662" t="str">
        <f t="shared" si="264"/>
        <v>86_熊本</v>
      </c>
      <c r="AK1520" s="693" t="str">
        <f>IFERROR(VLOOKUP(AJ1520,観測点コードリスト!$L$2:$N$1665,3,FALSE),"")</f>
        <v>47819</v>
      </c>
    </row>
    <row r="1521" spans="1:37">
      <c r="A1521" s="662" t="s">
        <v>4154</v>
      </c>
      <c r="B1521" s="662">
        <v>86146</v>
      </c>
      <c r="C1521" s="662" t="s">
        <v>23</v>
      </c>
      <c r="D1521" s="662" t="s">
        <v>4175</v>
      </c>
      <c r="E1521" s="662" t="s">
        <v>4176</v>
      </c>
      <c r="F1521" s="662" t="s">
        <v>4177</v>
      </c>
      <c r="G1521" s="662">
        <v>32</v>
      </c>
      <c r="H1521" s="662">
        <v>50.2</v>
      </c>
      <c r="I1521" s="662">
        <v>130</v>
      </c>
      <c r="J1521" s="662">
        <v>51.3</v>
      </c>
      <c r="K1521" s="662">
        <v>193</v>
      </c>
      <c r="L1521" s="662">
        <v>10</v>
      </c>
      <c r="M1521" s="662" t="s">
        <v>22</v>
      </c>
      <c r="N1521" s="662" t="s">
        <v>35</v>
      </c>
      <c r="O1521" s="662" t="s">
        <v>22</v>
      </c>
      <c r="P1521" s="662" t="s">
        <v>36</v>
      </c>
      <c r="Q1521" s="667">
        <f t="shared" si="265"/>
        <v>32.836666999999998</v>
      </c>
      <c r="R1521" s="667">
        <f t="shared" si="266"/>
        <v>130.85499999999999</v>
      </c>
      <c r="T1521" s="668" t="s">
        <v>4605</v>
      </c>
      <c r="U1521" s="668" t="s">
        <v>4605</v>
      </c>
      <c r="V1521" s="668" t="s">
        <v>4605</v>
      </c>
      <c r="W1521" s="668" t="s">
        <v>22</v>
      </c>
      <c r="X1521" s="668" t="s">
        <v>22</v>
      </c>
      <c r="Y1521" s="668" t="s">
        <v>22</v>
      </c>
      <c r="Z1521" s="668" t="s">
        <v>22</v>
      </c>
      <c r="AB1521" s="662" t="str">
        <f t="shared" si="256"/>
        <v>平15.1.1</v>
      </c>
      <c r="AC1521" s="662" t="str">
        <f t="shared" si="257"/>
        <v>平15.1.1</v>
      </c>
      <c r="AD1521" s="662" t="str">
        <f t="shared" si="260"/>
        <v>平</v>
      </c>
      <c r="AE1521" s="662" t="str">
        <f t="shared" si="258"/>
        <v>平15.1.1</v>
      </c>
      <c r="AF1521" s="662" t="str">
        <f t="shared" si="261"/>
        <v>平15.1.1</v>
      </c>
      <c r="AG1521" s="662" t="str">
        <f t="shared" si="262"/>
        <v/>
      </c>
      <c r="AH1521" s="662">
        <f t="shared" si="259"/>
        <v>7</v>
      </c>
      <c r="AI1521" s="662" t="str">
        <f t="shared" si="263"/>
        <v>86</v>
      </c>
      <c r="AJ1521" s="662" t="str">
        <f t="shared" si="264"/>
        <v>86_益城</v>
      </c>
      <c r="AK1521" s="693" t="str">
        <f>IFERROR(VLOOKUP(AJ1521,観測点コードリスト!$L$2:$N$1665,3,FALSE),"")</f>
        <v>0923</v>
      </c>
    </row>
    <row r="1522" spans="1:37">
      <c r="A1522" s="662" t="s">
        <v>4154</v>
      </c>
      <c r="B1522" s="662">
        <v>86157</v>
      </c>
      <c r="C1522" s="662" t="s">
        <v>17</v>
      </c>
      <c r="D1522" s="662" t="s">
        <v>4178</v>
      </c>
      <c r="E1522" s="662" t="s">
        <v>4179</v>
      </c>
      <c r="F1522" s="662" t="s">
        <v>4180</v>
      </c>
      <c r="G1522" s="662">
        <v>32</v>
      </c>
      <c r="H1522" s="662">
        <v>49.9</v>
      </c>
      <c r="I1522" s="662">
        <v>131</v>
      </c>
      <c r="J1522" s="662">
        <v>0.8</v>
      </c>
      <c r="K1522" s="662">
        <v>394</v>
      </c>
      <c r="L1522" s="662">
        <v>10</v>
      </c>
      <c r="M1522" s="662">
        <v>1.5</v>
      </c>
      <c r="N1522" s="662" t="s">
        <v>4181</v>
      </c>
      <c r="O1522" s="662">
        <v>86901</v>
      </c>
      <c r="P1522" s="662" t="s">
        <v>40</v>
      </c>
      <c r="Q1522" s="667">
        <f t="shared" si="265"/>
        <v>32.831667000000003</v>
      </c>
      <c r="R1522" s="667">
        <f t="shared" si="266"/>
        <v>131.01333299999999</v>
      </c>
      <c r="T1522" s="668" t="s">
        <v>4605</v>
      </c>
      <c r="U1522" s="668" t="s">
        <v>4605</v>
      </c>
      <c r="V1522" s="668" t="s">
        <v>4605</v>
      </c>
      <c r="W1522" s="668" t="s">
        <v>22</v>
      </c>
      <c r="X1522" s="668" t="s">
        <v>22</v>
      </c>
      <c r="Y1522" s="668" t="s">
        <v>22</v>
      </c>
      <c r="Z1522" s="668" t="s">
        <v>22</v>
      </c>
      <c r="AB1522" s="662" t="str">
        <f t="shared" si="256"/>
        <v>平27.1.16</v>
      </c>
      <c r="AC1522" s="662" t="str">
        <f t="shared" si="257"/>
        <v>平27.1.16</v>
      </c>
      <c r="AD1522" s="662" t="str">
        <f t="shared" si="260"/>
        <v>平</v>
      </c>
      <c r="AE1522" s="662" t="str">
        <f t="shared" si="258"/>
        <v>平27.1.16</v>
      </c>
      <c r="AF1522" s="662" t="str">
        <f t="shared" si="261"/>
        <v>平27.1.16</v>
      </c>
      <c r="AG1522" s="662" t="str">
        <f t="shared" si="262"/>
        <v/>
      </c>
      <c r="AH1522" s="662">
        <f t="shared" si="259"/>
        <v>8</v>
      </c>
      <c r="AI1522" s="662" t="str">
        <f t="shared" si="263"/>
        <v>86</v>
      </c>
      <c r="AJ1522" s="662" t="str">
        <f t="shared" si="264"/>
        <v>86_南阿蘇</v>
      </c>
      <c r="AK1522" s="693" t="str">
        <f>IFERROR(VLOOKUP(AJ1522,観測点コードリスト!$L$2:$N$1665,3,FALSE),"")</f>
        <v>1660</v>
      </c>
    </row>
    <row r="1523" spans="1:37" ht="18.75" customHeight="1">
      <c r="A1523" s="662" t="s">
        <v>4154</v>
      </c>
      <c r="B1523" s="662">
        <v>86161</v>
      </c>
      <c r="C1523" s="662" t="s">
        <v>17</v>
      </c>
      <c r="D1523" s="662" t="s">
        <v>4182</v>
      </c>
      <c r="E1523" s="662" t="s">
        <v>4183</v>
      </c>
      <c r="F1523" s="662" t="s">
        <v>4184</v>
      </c>
      <c r="G1523" s="662">
        <v>32</v>
      </c>
      <c r="H1523" s="662">
        <v>49.3</v>
      </c>
      <c r="I1523" s="662">
        <v>131</v>
      </c>
      <c r="J1523" s="662">
        <v>7.5</v>
      </c>
      <c r="K1523" s="662">
        <v>555</v>
      </c>
      <c r="L1523" s="662">
        <v>10.3</v>
      </c>
      <c r="M1523" s="662">
        <v>1.5</v>
      </c>
      <c r="N1523" s="662" t="s">
        <v>4185</v>
      </c>
      <c r="O1523" s="662" t="s">
        <v>22</v>
      </c>
      <c r="P1523" s="662" t="s">
        <v>40</v>
      </c>
      <c r="Q1523" s="667">
        <f t="shared" si="265"/>
        <v>32.821666999999998</v>
      </c>
      <c r="R1523" s="667">
        <f t="shared" si="266"/>
        <v>131.125</v>
      </c>
      <c r="T1523" s="668" t="s">
        <v>4605</v>
      </c>
      <c r="U1523" s="668" t="s">
        <v>4605</v>
      </c>
      <c r="V1523" s="668" t="s">
        <v>4605</v>
      </c>
      <c r="W1523" s="668" t="s">
        <v>22</v>
      </c>
      <c r="X1523" s="668" t="s">
        <v>22</v>
      </c>
      <c r="Y1523" s="668" t="s">
        <v>22</v>
      </c>
      <c r="Z1523" s="668" t="s">
        <v>22</v>
      </c>
      <c r="AB1523" s="662" t="str">
        <f t="shared" si="256"/>
        <v>昭49.11.1</v>
      </c>
      <c r="AC1523" s="662" t="str">
        <f t="shared" si="257"/>
        <v>昭52.2.15</v>
      </c>
      <c r="AD1523" s="662" t="str">
        <f t="shared" si="260"/>
        <v>#</v>
      </c>
      <c r="AE1523" s="662" t="str">
        <f t="shared" si="258"/>
        <v>昭52.2.15</v>
      </c>
      <c r="AF1523" s="662" t="str">
        <f t="shared" si="261"/>
        <v>昭52.2.15</v>
      </c>
      <c r="AG1523" s="662" t="str">
        <f t="shared" si="262"/>
        <v/>
      </c>
      <c r="AH1523" s="662">
        <f t="shared" si="259"/>
        <v>8</v>
      </c>
      <c r="AI1523" s="662" t="str">
        <f t="shared" si="263"/>
        <v>86</v>
      </c>
      <c r="AJ1523" s="662" t="str">
        <f t="shared" si="264"/>
        <v>86_高森</v>
      </c>
      <c r="AK1523" s="693" t="str">
        <f>IFERROR(VLOOKUP(AJ1523,観測点コードリスト!$L$2:$N$1665,3,FALSE),"")</f>
        <v>0840</v>
      </c>
    </row>
    <row r="1524" spans="1:37" ht="18.75" hidden="1" customHeight="1">
      <c r="A1524" s="662" t="s">
        <v>4154</v>
      </c>
      <c r="B1524" s="662">
        <v>86181</v>
      </c>
      <c r="C1524" s="662" t="s">
        <v>72</v>
      </c>
      <c r="D1524" s="662" t="s">
        <v>4186</v>
      </c>
      <c r="E1524" s="662" t="s">
        <v>4187</v>
      </c>
      <c r="F1524" s="662" t="s">
        <v>4188</v>
      </c>
      <c r="G1524" s="662">
        <v>32</v>
      </c>
      <c r="H1524" s="662">
        <v>42</v>
      </c>
      <c r="I1524" s="662">
        <v>130</v>
      </c>
      <c r="J1524" s="662">
        <v>39.4</v>
      </c>
      <c r="K1524" s="662">
        <v>6</v>
      </c>
      <c r="L1524" s="662" t="s">
        <v>22</v>
      </c>
      <c r="M1524" s="662" t="s">
        <v>22</v>
      </c>
      <c r="N1524" s="662" t="s">
        <v>2447</v>
      </c>
      <c r="O1524" s="662" t="s">
        <v>22</v>
      </c>
      <c r="P1524" s="662" t="s">
        <v>22</v>
      </c>
      <c r="Q1524" s="667">
        <f t="shared" si="265"/>
        <v>32.700000000000003</v>
      </c>
      <c r="R1524" s="667">
        <f t="shared" si="266"/>
        <v>130.656667</v>
      </c>
      <c r="T1524" s="668" t="s">
        <v>4605</v>
      </c>
      <c r="U1524" s="668" t="s">
        <v>22</v>
      </c>
      <c r="V1524" s="668" t="s">
        <v>22</v>
      </c>
      <c r="W1524" s="668" t="s">
        <v>22</v>
      </c>
      <c r="X1524" s="668" t="s">
        <v>22</v>
      </c>
      <c r="Y1524" s="668" t="s">
        <v>22</v>
      </c>
      <c r="Z1524" s="668" t="s">
        <v>22</v>
      </c>
      <c r="AB1524" s="662" t="str">
        <f t="shared" si="256"/>
        <v>平17.12.6</v>
      </c>
      <c r="AC1524" s="662" t="str">
        <f t="shared" si="257"/>
        <v>平17.12.6</v>
      </c>
      <c r="AD1524" s="662" t="str">
        <f t="shared" si="260"/>
        <v>平</v>
      </c>
      <c r="AE1524" s="662" t="str">
        <f t="shared" si="258"/>
        <v>平17.12.6</v>
      </c>
      <c r="AF1524" s="662" t="str">
        <f t="shared" si="261"/>
        <v>平17.12.6</v>
      </c>
      <c r="AG1524" s="662" t="str">
        <f t="shared" si="262"/>
        <v/>
      </c>
      <c r="AH1524" s="662">
        <f t="shared" si="259"/>
        <v>8</v>
      </c>
      <c r="AI1524" s="662" t="str">
        <f t="shared" si="263"/>
        <v>86</v>
      </c>
      <c r="AJ1524" s="662" t="str">
        <f t="shared" si="264"/>
        <v>86_宇土</v>
      </c>
      <c r="AK1524" s="693" t="str">
        <f>IFERROR(VLOOKUP(AJ1524,観測点コードリスト!$L$2:$N$1665,3,FALSE),"")</f>
        <v>1580</v>
      </c>
    </row>
    <row r="1525" spans="1:37" ht="18.75" hidden="1" customHeight="1">
      <c r="A1525" s="662" t="s">
        <v>4154</v>
      </c>
      <c r="B1525" s="662">
        <v>86197</v>
      </c>
      <c r="C1525" s="662" t="s">
        <v>72</v>
      </c>
      <c r="D1525" s="662" t="s">
        <v>4189</v>
      </c>
      <c r="E1525" s="662" t="s">
        <v>4190</v>
      </c>
      <c r="F1525" s="662" t="s">
        <v>4191</v>
      </c>
      <c r="G1525" s="662">
        <v>32</v>
      </c>
      <c r="H1525" s="662">
        <v>42.7</v>
      </c>
      <c r="I1525" s="662">
        <v>130</v>
      </c>
      <c r="J1525" s="662">
        <v>57.5</v>
      </c>
      <c r="K1525" s="662">
        <v>574</v>
      </c>
      <c r="L1525" s="662" t="s">
        <v>22</v>
      </c>
      <c r="M1525" s="662" t="s">
        <v>22</v>
      </c>
      <c r="N1525" s="662" t="s">
        <v>4140</v>
      </c>
      <c r="O1525" s="662" t="s">
        <v>22</v>
      </c>
      <c r="P1525" s="662" t="s">
        <v>22</v>
      </c>
      <c r="Q1525" s="667">
        <f t="shared" si="265"/>
        <v>32.711666999999998</v>
      </c>
      <c r="R1525" s="667">
        <f t="shared" si="266"/>
        <v>130.95833300000001</v>
      </c>
      <c r="T1525" s="668" t="s">
        <v>4605</v>
      </c>
      <c r="U1525" s="668" t="s">
        <v>22</v>
      </c>
      <c r="V1525" s="668" t="s">
        <v>22</v>
      </c>
      <c r="W1525" s="668" t="s">
        <v>22</v>
      </c>
      <c r="X1525" s="668" t="s">
        <v>22</v>
      </c>
      <c r="Y1525" s="668" t="s">
        <v>22</v>
      </c>
      <c r="Z1525" s="668" t="s">
        <v>22</v>
      </c>
      <c r="AB1525" s="662" t="str">
        <f t="shared" si="256"/>
        <v>平22.3.4</v>
      </c>
      <c r="AC1525" s="662" t="str">
        <f t="shared" si="257"/>
        <v>平22.3.4</v>
      </c>
      <c r="AD1525" s="662" t="str">
        <f t="shared" si="260"/>
        <v>平</v>
      </c>
      <c r="AE1525" s="662" t="str">
        <f t="shared" si="258"/>
        <v>平22.3.4</v>
      </c>
      <c r="AF1525" s="662" t="str">
        <f t="shared" si="261"/>
        <v>平22.3.4</v>
      </c>
      <c r="AG1525" s="662" t="str">
        <f t="shared" si="262"/>
        <v/>
      </c>
      <c r="AH1525" s="662">
        <f t="shared" si="259"/>
        <v>7</v>
      </c>
      <c r="AI1525" s="662" t="str">
        <f t="shared" si="263"/>
        <v>86</v>
      </c>
      <c r="AJ1525" s="662" t="str">
        <f t="shared" si="264"/>
        <v>86_山都</v>
      </c>
      <c r="AK1525" s="693" t="str">
        <f>IFERROR(VLOOKUP(AJ1525,観測点コードリスト!$L$2:$N$1665,3,FALSE),"")</f>
        <v>1613</v>
      </c>
    </row>
    <row r="1526" spans="1:37">
      <c r="A1526" s="662" t="s">
        <v>4154</v>
      </c>
      <c r="B1526" s="662">
        <v>86216</v>
      </c>
      <c r="C1526" s="662" t="s">
        <v>17</v>
      </c>
      <c r="D1526" s="662" t="s">
        <v>4192</v>
      </c>
      <c r="E1526" s="662" t="s">
        <v>3547</v>
      </c>
      <c r="F1526" s="662" t="s">
        <v>4193</v>
      </c>
      <c r="G1526" s="662">
        <v>32</v>
      </c>
      <c r="H1526" s="662">
        <v>36.700000000000003</v>
      </c>
      <c r="I1526" s="662">
        <v>130</v>
      </c>
      <c r="J1526" s="662">
        <v>28.7</v>
      </c>
      <c r="K1526" s="662">
        <v>60</v>
      </c>
      <c r="L1526" s="662">
        <v>10</v>
      </c>
      <c r="M1526" s="662">
        <v>1.5</v>
      </c>
      <c r="N1526" s="662" t="s">
        <v>4194</v>
      </c>
      <c r="O1526" s="662" t="s">
        <v>22</v>
      </c>
      <c r="P1526" s="662" t="s">
        <v>40</v>
      </c>
      <c r="Q1526" s="667">
        <f t="shared" si="265"/>
        <v>32.611666999999997</v>
      </c>
      <c r="R1526" s="667">
        <f t="shared" si="266"/>
        <v>130.47833299999999</v>
      </c>
      <c r="T1526" s="668" t="s">
        <v>4605</v>
      </c>
      <c r="U1526" s="668" t="s">
        <v>4605</v>
      </c>
      <c r="V1526" s="668" t="s">
        <v>4605</v>
      </c>
      <c r="W1526" s="668" t="s">
        <v>22</v>
      </c>
      <c r="X1526" s="668" t="s">
        <v>22</v>
      </c>
      <c r="Y1526" s="668" t="s">
        <v>22</v>
      </c>
      <c r="Z1526" s="668" t="s">
        <v>22</v>
      </c>
      <c r="AB1526" s="662" t="str">
        <f t="shared" si="256"/>
        <v>昭50.4.23</v>
      </c>
      <c r="AC1526" s="662" t="str">
        <f t="shared" si="257"/>
        <v>昭52.2.23</v>
      </c>
      <c r="AD1526" s="662" t="str">
        <f t="shared" si="260"/>
        <v>(</v>
      </c>
      <c r="AE1526" s="662" t="str">
        <f t="shared" si="258"/>
        <v>(昭50.4.23)昭52.2.23</v>
      </c>
      <c r="AF1526" s="662" t="str">
        <f t="shared" si="261"/>
        <v>昭50.4.23)昭52.2.23</v>
      </c>
      <c r="AG1526" s="662">
        <f t="shared" si="262"/>
        <v>9</v>
      </c>
      <c r="AH1526" s="662">
        <f t="shared" si="259"/>
        <v>17</v>
      </c>
      <c r="AI1526" s="662" t="str">
        <f t="shared" si="263"/>
        <v>86</v>
      </c>
      <c r="AJ1526" s="662" t="str">
        <f t="shared" si="264"/>
        <v>86_三角</v>
      </c>
      <c r="AK1526" s="693" t="str">
        <f>IFERROR(VLOOKUP(AJ1526,観測点コードリスト!$L$2:$N$1665,3,FALSE),"")</f>
        <v>1081</v>
      </c>
    </row>
    <row r="1527" spans="1:37">
      <c r="A1527" s="662" t="s">
        <v>4154</v>
      </c>
      <c r="B1527" s="662">
        <v>86236</v>
      </c>
      <c r="C1527" s="662" t="s">
        <v>17</v>
      </c>
      <c r="D1527" s="662" t="s">
        <v>4195</v>
      </c>
      <c r="E1527" s="662" t="s">
        <v>4196</v>
      </c>
      <c r="F1527" s="662" t="s">
        <v>4197</v>
      </c>
      <c r="G1527" s="662">
        <v>32</v>
      </c>
      <c r="H1527" s="662">
        <v>38.700000000000003</v>
      </c>
      <c r="I1527" s="662">
        <v>130</v>
      </c>
      <c r="J1527" s="662">
        <v>48.6</v>
      </c>
      <c r="K1527" s="662">
        <v>36</v>
      </c>
      <c r="L1527" s="662">
        <v>9.9</v>
      </c>
      <c r="M1527" s="662">
        <v>1.5</v>
      </c>
      <c r="N1527" s="662" t="s">
        <v>4002</v>
      </c>
      <c r="O1527" s="662" t="s">
        <v>22</v>
      </c>
      <c r="P1527" s="662" t="s">
        <v>22</v>
      </c>
      <c r="Q1527" s="667">
        <f t="shared" si="265"/>
        <v>32.645000000000003</v>
      </c>
      <c r="R1527" s="667">
        <f t="shared" si="266"/>
        <v>130.81</v>
      </c>
      <c r="T1527" s="668" t="s">
        <v>4605</v>
      </c>
      <c r="U1527" s="668" t="s">
        <v>4605</v>
      </c>
      <c r="V1527" s="668" t="s">
        <v>4605</v>
      </c>
      <c r="W1527" s="668" t="s">
        <v>22</v>
      </c>
      <c r="X1527" s="668" t="s">
        <v>22</v>
      </c>
      <c r="Y1527" s="668" t="s">
        <v>22</v>
      </c>
      <c r="Z1527" s="668" t="s">
        <v>22</v>
      </c>
      <c r="AB1527" s="662" t="str">
        <f t="shared" si="256"/>
        <v>昭49.11.1</v>
      </c>
      <c r="AC1527" s="662" t="str">
        <f t="shared" si="257"/>
        <v>昭52.2.16</v>
      </c>
      <c r="AD1527" s="662" t="str">
        <f t="shared" si="260"/>
        <v>#</v>
      </c>
      <c r="AE1527" s="662" t="str">
        <f t="shared" si="258"/>
        <v>昭52.2.16</v>
      </c>
      <c r="AF1527" s="662" t="str">
        <f t="shared" si="261"/>
        <v>昭52.2.16</v>
      </c>
      <c r="AG1527" s="662" t="str">
        <f t="shared" si="262"/>
        <v/>
      </c>
      <c r="AH1527" s="662">
        <f t="shared" si="259"/>
        <v>8</v>
      </c>
      <c r="AI1527" s="662" t="str">
        <f t="shared" si="263"/>
        <v>86</v>
      </c>
      <c r="AJ1527" s="662" t="str">
        <f t="shared" si="264"/>
        <v>86_甲佐</v>
      </c>
      <c r="AK1527" s="693" t="str">
        <f>IFERROR(VLOOKUP(AJ1527,観測点コードリスト!$L$2:$N$1665,3,FALSE),"")</f>
        <v>0842</v>
      </c>
    </row>
    <row r="1528" spans="1:37">
      <c r="A1528" s="662" t="s">
        <v>4154</v>
      </c>
      <c r="B1528" s="662">
        <v>86271</v>
      </c>
      <c r="C1528" s="662" t="s">
        <v>17</v>
      </c>
      <c r="D1528" s="662" t="s">
        <v>4198</v>
      </c>
      <c r="E1528" s="662" t="s">
        <v>4199</v>
      </c>
      <c r="F1528" s="662" t="s">
        <v>4200</v>
      </c>
      <c r="G1528" s="662">
        <v>32</v>
      </c>
      <c r="H1528" s="662">
        <v>30.9</v>
      </c>
      <c r="I1528" s="662">
        <v>130</v>
      </c>
      <c r="J1528" s="662">
        <v>26.8</v>
      </c>
      <c r="K1528" s="662">
        <v>2</v>
      </c>
      <c r="L1528" s="662">
        <v>8.1</v>
      </c>
      <c r="M1528" s="662">
        <v>1.5</v>
      </c>
      <c r="N1528" s="662" t="s">
        <v>3918</v>
      </c>
      <c r="O1528" s="662" t="s">
        <v>22</v>
      </c>
      <c r="P1528" s="662" t="s">
        <v>40</v>
      </c>
      <c r="Q1528" s="667">
        <f t="shared" si="265"/>
        <v>32.515000000000001</v>
      </c>
      <c r="R1528" s="667">
        <f t="shared" si="266"/>
        <v>130.44666699999999</v>
      </c>
      <c r="T1528" s="668" t="s">
        <v>4605</v>
      </c>
      <c r="U1528" s="668" t="s">
        <v>4605</v>
      </c>
      <c r="V1528" s="668" t="s">
        <v>4605</v>
      </c>
      <c r="W1528" s="668" t="s">
        <v>22</v>
      </c>
      <c r="X1528" s="668" t="s">
        <v>22</v>
      </c>
      <c r="Y1528" s="668" t="s">
        <v>22</v>
      </c>
      <c r="Z1528" s="668" t="s">
        <v>22</v>
      </c>
      <c r="AB1528" s="662" t="str">
        <f t="shared" si="256"/>
        <v>昭49.11.1</v>
      </c>
      <c r="AC1528" s="662" t="str">
        <f t="shared" si="257"/>
        <v>昭52.2.24</v>
      </c>
      <c r="AD1528" s="662" t="str">
        <f t="shared" si="260"/>
        <v>#</v>
      </c>
      <c r="AE1528" s="662" t="str">
        <f t="shared" si="258"/>
        <v>昭52.2.24</v>
      </c>
      <c r="AF1528" s="662" t="str">
        <f t="shared" si="261"/>
        <v>昭52.2.24</v>
      </c>
      <c r="AG1528" s="662" t="str">
        <f t="shared" si="262"/>
        <v/>
      </c>
      <c r="AH1528" s="662">
        <f t="shared" si="259"/>
        <v>8</v>
      </c>
      <c r="AI1528" s="662" t="str">
        <f t="shared" si="263"/>
        <v>86</v>
      </c>
      <c r="AJ1528" s="662" t="str">
        <f t="shared" si="264"/>
        <v>86_松島</v>
      </c>
      <c r="AK1528" s="693" t="str">
        <f>IFERROR(VLOOKUP(AJ1528,観測点コードリスト!$L$2:$N$1665,3,FALSE),"")</f>
        <v>0843</v>
      </c>
    </row>
    <row r="1529" spans="1:37" ht="18.75" customHeight="1">
      <c r="A1529" s="662" t="s">
        <v>4154</v>
      </c>
      <c r="B1529" s="662">
        <v>86316</v>
      </c>
      <c r="C1529" s="662" t="s">
        <v>17</v>
      </c>
      <c r="D1529" s="662" t="s">
        <v>4201</v>
      </c>
      <c r="E1529" s="662" t="s">
        <v>4202</v>
      </c>
      <c r="F1529" s="662" t="s">
        <v>4203</v>
      </c>
      <c r="G1529" s="662">
        <v>32</v>
      </c>
      <c r="H1529" s="662">
        <v>28.1</v>
      </c>
      <c r="I1529" s="662">
        <v>130</v>
      </c>
      <c r="J1529" s="662">
        <v>10.8</v>
      </c>
      <c r="K1529" s="662">
        <v>30</v>
      </c>
      <c r="L1529" s="662">
        <v>10</v>
      </c>
      <c r="M1529" s="662">
        <v>1.5</v>
      </c>
      <c r="N1529" s="662" t="s">
        <v>3983</v>
      </c>
      <c r="O1529" s="662" t="s">
        <v>22</v>
      </c>
      <c r="P1529" s="662" t="s">
        <v>40</v>
      </c>
      <c r="Q1529" s="667">
        <f t="shared" si="265"/>
        <v>32.468333000000001</v>
      </c>
      <c r="R1529" s="667">
        <f t="shared" si="266"/>
        <v>130.18</v>
      </c>
      <c r="T1529" s="668" t="s">
        <v>4605</v>
      </c>
      <c r="U1529" s="668" t="s">
        <v>4605</v>
      </c>
      <c r="V1529" s="668" t="s">
        <v>4605</v>
      </c>
      <c r="W1529" s="668" t="s">
        <v>22</v>
      </c>
      <c r="X1529" s="668" t="s">
        <v>22</v>
      </c>
      <c r="Y1529" s="668" t="s">
        <v>22</v>
      </c>
      <c r="Z1529" s="668" t="s">
        <v>22</v>
      </c>
      <c r="AB1529" s="662" t="str">
        <f t="shared" si="256"/>
        <v>昭49.11.1</v>
      </c>
      <c r="AC1529" s="662" t="str">
        <f t="shared" si="257"/>
        <v>昭52.2.25</v>
      </c>
      <c r="AD1529" s="662" t="str">
        <f t="shared" si="260"/>
        <v>#</v>
      </c>
      <c r="AE1529" s="662" t="str">
        <f t="shared" si="258"/>
        <v>昭52.2.25</v>
      </c>
      <c r="AF1529" s="662" t="str">
        <f t="shared" si="261"/>
        <v>昭52.2.25</v>
      </c>
      <c r="AG1529" s="662" t="str">
        <f t="shared" si="262"/>
        <v/>
      </c>
      <c r="AH1529" s="662">
        <f t="shared" si="259"/>
        <v>8</v>
      </c>
      <c r="AI1529" s="662" t="str">
        <f t="shared" si="263"/>
        <v>86</v>
      </c>
      <c r="AJ1529" s="662" t="str">
        <f t="shared" si="264"/>
        <v>86_本渡</v>
      </c>
      <c r="AK1529" s="693" t="str">
        <f>IFERROR(VLOOKUP(AJ1529,観測点コードリスト!$L$2:$N$1665,3,FALSE),"")</f>
        <v>0845</v>
      </c>
    </row>
    <row r="1530" spans="1:37">
      <c r="A1530" s="662" t="s">
        <v>4154</v>
      </c>
      <c r="B1530" s="662">
        <v>86336</v>
      </c>
      <c r="C1530" s="662" t="s">
        <v>17</v>
      </c>
      <c r="D1530" s="662" t="s">
        <v>4204</v>
      </c>
      <c r="E1530" s="662" t="s">
        <v>4205</v>
      </c>
      <c r="F1530" s="662" t="s">
        <v>4206</v>
      </c>
      <c r="G1530" s="662">
        <v>32</v>
      </c>
      <c r="H1530" s="662">
        <v>28.4</v>
      </c>
      <c r="I1530" s="662">
        <v>130</v>
      </c>
      <c r="J1530" s="662">
        <v>36.4</v>
      </c>
      <c r="K1530" s="662">
        <v>8</v>
      </c>
      <c r="L1530" s="662">
        <v>10</v>
      </c>
      <c r="M1530" s="662">
        <v>1.5</v>
      </c>
      <c r="N1530" s="662" t="s">
        <v>4207</v>
      </c>
      <c r="O1530" s="662" t="s">
        <v>22</v>
      </c>
      <c r="P1530" s="662" t="s">
        <v>40</v>
      </c>
      <c r="Q1530" s="667">
        <f t="shared" si="265"/>
        <v>32.473332999999997</v>
      </c>
      <c r="R1530" s="667">
        <f t="shared" si="266"/>
        <v>130.60666699999999</v>
      </c>
      <c r="T1530" s="668" t="s">
        <v>4605</v>
      </c>
      <c r="U1530" s="668" t="s">
        <v>4605</v>
      </c>
      <c r="V1530" s="668" t="s">
        <v>4605</v>
      </c>
      <c r="W1530" s="668" t="s">
        <v>22</v>
      </c>
      <c r="X1530" s="668" t="s">
        <v>22</v>
      </c>
      <c r="Y1530" s="668" t="s">
        <v>22</v>
      </c>
      <c r="Z1530" s="668" t="s">
        <v>22</v>
      </c>
      <c r="AB1530" s="662" t="str">
        <f t="shared" si="256"/>
        <v>昭49.11.1</v>
      </c>
      <c r="AC1530" s="662" t="str">
        <f t="shared" si="257"/>
        <v>昭52.2.22</v>
      </c>
      <c r="AD1530" s="662" t="str">
        <f t="shared" si="260"/>
        <v>#</v>
      </c>
      <c r="AE1530" s="662" t="str">
        <f t="shared" si="258"/>
        <v>昭52.2.22</v>
      </c>
      <c r="AF1530" s="662" t="str">
        <f t="shared" si="261"/>
        <v>昭52.2.22</v>
      </c>
      <c r="AG1530" s="662" t="str">
        <f t="shared" si="262"/>
        <v/>
      </c>
      <c r="AH1530" s="662">
        <f t="shared" si="259"/>
        <v>8</v>
      </c>
      <c r="AI1530" s="662" t="str">
        <f t="shared" si="263"/>
        <v>86</v>
      </c>
      <c r="AJ1530" s="662" t="str">
        <f t="shared" si="264"/>
        <v>86_八代</v>
      </c>
      <c r="AK1530" s="693" t="str">
        <f>IFERROR(VLOOKUP(AJ1530,観測点コードリスト!$L$2:$N$1665,3,FALSE),"")</f>
        <v>0846</v>
      </c>
    </row>
    <row r="1531" spans="1:37" hidden="1">
      <c r="A1531" s="662" t="s">
        <v>4154</v>
      </c>
      <c r="B1531" s="662">
        <v>86396</v>
      </c>
      <c r="C1531" s="662" t="s">
        <v>72</v>
      </c>
      <c r="D1531" s="662" t="s">
        <v>4208</v>
      </c>
      <c r="E1531" s="662" t="s">
        <v>4209</v>
      </c>
      <c r="F1531" s="662" t="s">
        <v>4210</v>
      </c>
      <c r="G1531" s="662">
        <v>32</v>
      </c>
      <c r="H1531" s="662">
        <v>21.8</v>
      </c>
      <c r="I1531" s="662">
        <v>130</v>
      </c>
      <c r="J1531" s="662">
        <v>30.5</v>
      </c>
      <c r="K1531" s="662">
        <v>3</v>
      </c>
      <c r="L1531" s="662" t="s">
        <v>22</v>
      </c>
      <c r="M1531" s="662" t="s">
        <v>22</v>
      </c>
      <c r="N1531" s="662" t="s">
        <v>3986</v>
      </c>
      <c r="O1531" s="662" t="s">
        <v>22</v>
      </c>
      <c r="P1531" s="662" t="s">
        <v>22</v>
      </c>
      <c r="Q1531" s="667">
        <f t="shared" si="265"/>
        <v>32.363332999999997</v>
      </c>
      <c r="R1531" s="667">
        <f t="shared" si="266"/>
        <v>130.50833299999999</v>
      </c>
      <c r="T1531" s="668" t="s">
        <v>4605</v>
      </c>
      <c r="U1531" s="668" t="s">
        <v>22</v>
      </c>
      <c r="V1531" s="668" t="s">
        <v>22</v>
      </c>
      <c r="W1531" s="668" t="s">
        <v>22</v>
      </c>
      <c r="X1531" s="668" t="s">
        <v>22</v>
      </c>
      <c r="Y1531" s="668" t="s">
        <v>22</v>
      </c>
      <c r="Z1531" s="668" t="s">
        <v>22</v>
      </c>
      <c r="AB1531" s="662" t="str">
        <f t="shared" si="256"/>
        <v>昭50.4.25</v>
      </c>
      <c r="AC1531" s="662" t="str">
        <f t="shared" si="257"/>
        <v>昭50.4.25</v>
      </c>
      <c r="AD1531" s="662" t="str">
        <f t="shared" si="260"/>
        <v>昭</v>
      </c>
      <c r="AE1531" s="662" t="str">
        <f t="shared" si="258"/>
        <v>昭50.4.25</v>
      </c>
      <c r="AF1531" s="662" t="str">
        <f t="shared" si="261"/>
        <v>昭50.4.25</v>
      </c>
      <c r="AG1531" s="662" t="str">
        <f t="shared" si="262"/>
        <v/>
      </c>
      <c r="AH1531" s="662">
        <f t="shared" si="259"/>
        <v>8</v>
      </c>
      <c r="AI1531" s="662" t="str">
        <f t="shared" si="263"/>
        <v>86</v>
      </c>
      <c r="AJ1531" s="662" t="str">
        <f t="shared" si="264"/>
        <v>86_田浦</v>
      </c>
      <c r="AK1531" s="693" t="str">
        <f>IFERROR(VLOOKUP(AJ1531,観測点コードリスト!$L$2:$N$1665,3,FALSE),"")</f>
        <v>0946</v>
      </c>
    </row>
    <row r="1532" spans="1:37" hidden="1">
      <c r="A1532" s="662" t="s">
        <v>4154</v>
      </c>
      <c r="B1532" s="662">
        <v>86407</v>
      </c>
      <c r="C1532" s="662" t="s">
        <v>72</v>
      </c>
      <c r="D1532" s="662" t="s">
        <v>4211</v>
      </c>
      <c r="E1532" s="662" t="s">
        <v>4212</v>
      </c>
      <c r="F1532" s="662" t="s">
        <v>4213</v>
      </c>
      <c r="G1532" s="662">
        <v>32</v>
      </c>
      <c r="H1532" s="662">
        <v>18.100000000000001</v>
      </c>
      <c r="I1532" s="662">
        <v>130</v>
      </c>
      <c r="J1532" s="662">
        <v>44.8</v>
      </c>
      <c r="K1532" s="662">
        <v>218</v>
      </c>
      <c r="L1532" s="662" t="s">
        <v>22</v>
      </c>
      <c r="M1532" s="662" t="s">
        <v>22</v>
      </c>
      <c r="N1532" s="662" t="s">
        <v>4214</v>
      </c>
      <c r="O1532" s="662" t="s">
        <v>22</v>
      </c>
      <c r="P1532" s="662" t="s">
        <v>22</v>
      </c>
      <c r="Q1532" s="667">
        <f t="shared" si="265"/>
        <v>32.301667000000002</v>
      </c>
      <c r="R1532" s="667">
        <f t="shared" si="266"/>
        <v>130.746667</v>
      </c>
      <c r="T1532" s="668" t="s">
        <v>4605</v>
      </c>
      <c r="U1532" s="668" t="s">
        <v>22</v>
      </c>
      <c r="V1532" s="668" t="s">
        <v>22</v>
      </c>
      <c r="W1532" s="668" t="s">
        <v>22</v>
      </c>
      <c r="X1532" s="668" t="s">
        <v>22</v>
      </c>
      <c r="Y1532" s="668" t="s">
        <v>22</v>
      </c>
      <c r="Z1532" s="668" t="s">
        <v>22</v>
      </c>
      <c r="AB1532" s="662" t="str">
        <f t="shared" si="256"/>
        <v>平2.12.7</v>
      </c>
      <c r="AC1532" s="662" t="str">
        <f t="shared" si="257"/>
        <v>平2.12.7</v>
      </c>
      <c r="AD1532" s="662" t="str">
        <f t="shared" si="260"/>
        <v>平</v>
      </c>
      <c r="AE1532" s="662" t="str">
        <f t="shared" si="258"/>
        <v>平2.12.7</v>
      </c>
      <c r="AF1532" s="662" t="str">
        <f t="shared" si="261"/>
        <v>平2.12.7</v>
      </c>
      <c r="AG1532" s="662" t="str">
        <f t="shared" si="262"/>
        <v/>
      </c>
      <c r="AH1532" s="662">
        <f t="shared" si="259"/>
        <v>7</v>
      </c>
      <c r="AI1532" s="662" t="str">
        <f t="shared" si="263"/>
        <v>86</v>
      </c>
      <c r="AJ1532" s="662" t="str">
        <f t="shared" si="264"/>
        <v>86_山江</v>
      </c>
      <c r="AK1532" s="693" t="str">
        <f>IFERROR(VLOOKUP(AJ1532,観測点コードリスト!$L$2:$N$1665,3,FALSE),"")</f>
        <v>1435</v>
      </c>
    </row>
    <row r="1533" spans="1:37" hidden="1">
      <c r="A1533" s="662" t="s">
        <v>4154</v>
      </c>
      <c r="B1533" s="662">
        <v>86411</v>
      </c>
      <c r="C1533" s="662" t="s">
        <v>72</v>
      </c>
      <c r="D1533" s="662" t="s">
        <v>4215</v>
      </c>
      <c r="E1533" s="662" t="s">
        <v>4216</v>
      </c>
      <c r="F1533" s="662" t="s">
        <v>4217</v>
      </c>
      <c r="G1533" s="662">
        <v>32</v>
      </c>
      <c r="H1533" s="662">
        <v>23.7</v>
      </c>
      <c r="I1533" s="662">
        <v>130</v>
      </c>
      <c r="J1533" s="662">
        <v>49.6</v>
      </c>
      <c r="K1533" s="662">
        <v>310</v>
      </c>
      <c r="L1533" s="662" t="s">
        <v>22</v>
      </c>
      <c r="M1533" s="662" t="s">
        <v>22</v>
      </c>
      <c r="N1533" s="662" t="s">
        <v>4218</v>
      </c>
      <c r="O1533" s="662" t="s">
        <v>22</v>
      </c>
      <c r="P1533" s="662" t="s">
        <v>22</v>
      </c>
      <c r="Q1533" s="667">
        <f t="shared" si="265"/>
        <v>32.395000000000003</v>
      </c>
      <c r="R1533" s="667">
        <f t="shared" si="266"/>
        <v>130.82666699999999</v>
      </c>
      <c r="T1533" s="668" t="s">
        <v>4605</v>
      </c>
      <c r="U1533" s="668" t="s">
        <v>22</v>
      </c>
      <c r="V1533" s="668" t="s">
        <v>22</v>
      </c>
      <c r="W1533" s="668" t="s">
        <v>22</v>
      </c>
      <c r="X1533" s="668" t="s">
        <v>22</v>
      </c>
      <c r="Y1533" s="668" t="s">
        <v>22</v>
      </c>
      <c r="Z1533" s="668" t="s">
        <v>22</v>
      </c>
      <c r="AB1533" s="662" t="str">
        <f t="shared" si="256"/>
        <v>平24.3.7</v>
      </c>
      <c r="AC1533" s="662" t="str">
        <f t="shared" si="257"/>
        <v>平24.3.7</v>
      </c>
      <c r="AD1533" s="662" t="str">
        <f t="shared" si="260"/>
        <v>平</v>
      </c>
      <c r="AE1533" s="662" t="str">
        <f t="shared" si="258"/>
        <v>平24.3.7</v>
      </c>
      <c r="AF1533" s="662" t="str">
        <f t="shared" si="261"/>
        <v>平24.3.7</v>
      </c>
      <c r="AG1533" s="662" t="str">
        <f t="shared" si="262"/>
        <v/>
      </c>
      <c r="AH1533" s="662">
        <f t="shared" si="259"/>
        <v>7</v>
      </c>
      <c r="AI1533" s="662" t="str">
        <f t="shared" si="263"/>
        <v>86</v>
      </c>
      <c r="AJ1533" s="662" t="str">
        <f t="shared" si="264"/>
        <v>86_五木</v>
      </c>
      <c r="AK1533" s="693" t="str">
        <f>IFERROR(VLOOKUP(AJ1533,観測点コードリスト!$L$2:$N$1665,3,FALSE),"")</f>
        <v>1368</v>
      </c>
    </row>
    <row r="1534" spans="1:37" ht="18.75" customHeight="1">
      <c r="A1534" s="662" t="s">
        <v>4154</v>
      </c>
      <c r="B1534" s="662">
        <v>86451</v>
      </c>
      <c r="C1534" s="662" t="s">
        <v>17</v>
      </c>
      <c r="D1534" s="662" t="s">
        <v>4219</v>
      </c>
      <c r="E1534" s="662" t="s">
        <v>4220</v>
      </c>
      <c r="F1534" s="662" t="s">
        <v>4221</v>
      </c>
      <c r="G1534" s="662">
        <v>32</v>
      </c>
      <c r="H1534" s="662">
        <v>12.3</v>
      </c>
      <c r="I1534" s="662">
        <v>130</v>
      </c>
      <c r="J1534" s="662">
        <v>24.4</v>
      </c>
      <c r="K1534" s="662">
        <v>6</v>
      </c>
      <c r="L1534" s="662">
        <v>6.5</v>
      </c>
      <c r="M1534" s="662">
        <v>1.5</v>
      </c>
      <c r="N1534" s="662" t="s">
        <v>4222</v>
      </c>
      <c r="O1534" s="662" t="s">
        <v>22</v>
      </c>
      <c r="P1534" s="662" t="s">
        <v>40</v>
      </c>
      <c r="Q1534" s="667">
        <f t="shared" si="265"/>
        <v>32.204999999999998</v>
      </c>
      <c r="R1534" s="667">
        <f t="shared" si="266"/>
        <v>130.406667</v>
      </c>
      <c r="T1534" s="668" t="s">
        <v>4605</v>
      </c>
      <c r="U1534" s="668" t="s">
        <v>4605</v>
      </c>
      <c r="V1534" s="668" t="s">
        <v>4605</v>
      </c>
      <c r="W1534" s="668" t="s">
        <v>22</v>
      </c>
      <c r="X1534" s="668" t="s">
        <v>22</v>
      </c>
      <c r="Y1534" s="668" t="s">
        <v>22</v>
      </c>
      <c r="Z1534" s="668" t="s">
        <v>22</v>
      </c>
      <c r="AB1534" s="662" t="str">
        <f t="shared" si="256"/>
        <v>昭50.4.23</v>
      </c>
      <c r="AC1534" s="662" t="str">
        <f t="shared" si="257"/>
        <v>昭52.2.21</v>
      </c>
      <c r="AD1534" s="662" t="str">
        <f t="shared" si="260"/>
        <v>(</v>
      </c>
      <c r="AE1534" s="662" t="str">
        <f t="shared" si="258"/>
        <v>(昭50.4.23)昭52.2.21</v>
      </c>
      <c r="AF1534" s="662" t="str">
        <f t="shared" si="261"/>
        <v>昭50.4.23)昭52.2.21</v>
      </c>
      <c r="AG1534" s="662">
        <f t="shared" si="262"/>
        <v>9</v>
      </c>
      <c r="AH1534" s="662">
        <f t="shared" si="259"/>
        <v>17</v>
      </c>
      <c r="AI1534" s="662" t="str">
        <f t="shared" si="263"/>
        <v>86</v>
      </c>
      <c r="AJ1534" s="662" t="str">
        <f t="shared" si="264"/>
        <v>86_水俣</v>
      </c>
      <c r="AK1534" s="693" t="str">
        <f>IFERROR(VLOOKUP(AJ1534,観測点コードリスト!$L$2:$N$1665,3,FALSE),"")</f>
        <v>0924</v>
      </c>
    </row>
    <row r="1535" spans="1:37" ht="18.75" hidden="1" customHeight="1">
      <c r="A1535" s="662" t="s">
        <v>4154</v>
      </c>
      <c r="B1535" s="662">
        <v>86461</v>
      </c>
      <c r="C1535" s="662" t="s">
        <v>72</v>
      </c>
      <c r="D1535" s="662" t="s">
        <v>4223</v>
      </c>
      <c r="E1535" s="662" t="s">
        <v>4224</v>
      </c>
      <c r="F1535" s="662" t="s">
        <v>4225</v>
      </c>
      <c r="G1535" s="662">
        <v>32</v>
      </c>
      <c r="H1535" s="662">
        <v>14.7</v>
      </c>
      <c r="I1535" s="662">
        <v>130</v>
      </c>
      <c r="J1535" s="662">
        <v>38.700000000000003</v>
      </c>
      <c r="K1535" s="662">
        <v>120</v>
      </c>
      <c r="L1535" s="662" t="s">
        <v>22</v>
      </c>
      <c r="M1535" s="662" t="s">
        <v>22</v>
      </c>
      <c r="N1535" s="662" t="s">
        <v>4226</v>
      </c>
      <c r="O1535" s="662" t="s">
        <v>22</v>
      </c>
      <c r="P1535" s="662" t="s">
        <v>22</v>
      </c>
      <c r="Q1535" s="667">
        <f t="shared" si="265"/>
        <v>32.244999999999997</v>
      </c>
      <c r="R1535" s="667">
        <f t="shared" si="266"/>
        <v>130.64500000000001</v>
      </c>
      <c r="T1535" s="668" t="s">
        <v>4605</v>
      </c>
      <c r="U1535" s="668" t="s">
        <v>22</v>
      </c>
      <c r="V1535" s="668" t="s">
        <v>22</v>
      </c>
      <c r="W1535" s="668" t="s">
        <v>22</v>
      </c>
      <c r="X1535" s="668" t="s">
        <v>22</v>
      </c>
      <c r="Y1535" s="668" t="s">
        <v>22</v>
      </c>
      <c r="Z1535" s="668" t="s">
        <v>22</v>
      </c>
      <c r="AB1535" s="662" t="str">
        <f t="shared" si="256"/>
        <v>平17.12.7</v>
      </c>
      <c r="AC1535" s="662" t="str">
        <f t="shared" si="257"/>
        <v>平17.12.7</v>
      </c>
      <c r="AD1535" s="662" t="str">
        <f t="shared" si="260"/>
        <v>平</v>
      </c>
      <c r="AE1535" s="662" t="str">
        <f t="shared" si="258"/>
        <v>平17.12.7</v>
      </c>
      <c r="AF1535" s="662" t="str">
        <f t="shared" si="261"/>
        <v>平17.12.7</v>
      </c>
      <c r="AG1535" s="662" t="str">
        <f t="shared" si="262"/>
        <v/>
      </c>
      <c r="AH1535" s="662">
        <f t="shared" si="259"/>
        <v>8</v>
      </c>
      <c r="AI1535" s="662" t="str">
        <f t="shared" si="263"/>
        <v>86</v>
      </c>
      <c r="AJ1535" s="662" t="str">
        <f t="shared" si="264"/>
        <v>86_一勝地</v>
      </c>
      <c r="AK1535" s="693" t="str">
        <f>IFERROR(VLOOKUP(AJ1535,観測点コードリスト!$L$2:$N$1665,3,FALSE),"")</f>
        <v>1581</v>
      </c>
    </row>
    <row r="1536" spans="1:37" ht="18.75" customHeight="1">
      <c r="A1536" s="662" t="s">
        <v>4154</v>
      </c>
      <c r="B1536" s="662">
        <v>86467</v>
      </c>
      <c r="C1536" s="662" t="s">
        <v>23</v>
      </c>
      <c r="D1536" s="662" t="s">
        <v>4227</v>
      </c>
      <c r="E1536" s="662" t="s">
        <v>4228</v>
      </c>
      <c r="F1536" s="662" t="s">
        <v>4229</v>
      </c>
      <c r="G1536" s="662">
        <v>32</v>
      </c>
      <c r="H1536" s="662">
        <v>13</v>
      </c>
      <c r="I1536" s="662">
        <v>130</v>
      </c>
      <c r="J1536" s="662">
        <v>45.3</v>
      </c>
      <c r="K1536" s="662">
        <v>146</v>
      </c>
      <c r="L1536" s="662">
        <v>14.7</v>
      </c>
      <c r="M1536" s="662" t="s">
        <v>22</v>
      </c>
      <c r="N1536" s="662" t="s">
        <v>2286</v>
      </c>
      <c r="O1536" s="662" t="s">
        <v>22</v>
      </c>
      <c r="P1536" s="662" t="s">
        <v>22</v>
      </c>
      <c r="Q1536" s="667">
        <f t="shared" si="265"/>
        <v>32.216667000000001</v>
      </c>
      <c r="R1536" s="667">
        <f t="shared" si="266"/>
        <v>130.755</v>
      </c>
      <c r="T1536" s="668" t="s">
        <v>4605</v>
      </c>
      <c r="U1536" s="668" t="s">
        <v>4605</v>
      </c>
      <c r="V1536" s="668" t="s">
        <v>4605</v>
      </c>
      <c r="W1536" s="668" t="s">
        <v>22</v>
      </c>
      <c r="X1536" s="668" t="s">
        <v>22</v>
      </c>
      <c r="Y1536" s="668" t="s">
        <v>4605</v>
      </c>
      <c r="Z1536" s="668" t="s">
        <v>22</v>
      </c>
      <c r="AB1536" s="662" t="str">
        <f t="shared" si="256"/>
        <v>昭49.11.1</v>
      </c>
      <c r="AC1536" s="662" t="str">
        <f t="shared" si="257"/>
        <v>昭50.12.13</v>
      </c>
      <c r="AD1536" s="662" t="str">
        <f t="shared" si="260"/>
        <v>#</v>
      </c>
      <c r="AE1536" s="662" t="str">
        <f t="shared" si="258"/>
        <v>昭50.12.13</v>
      </c>
      <c r="AF1536" s="662" t="str">
        <f t="shared" si="261"/>
        <v>昭50.12.13</v>
      </c>
      <c r="AG1536" s="662" t="str">
        <f t="shared" si="262"/>
        <v/>
      </c>
      <c r="AH1536" s="662">
        <f t="shared" si="259"/>
        <v>9</v>
      </c>
      <c r="AI1536" s="662" t="str">
        <f t="shared" si="263"/>
        <v>86</v>
      </c>
      <c r="AJ1536" s="662" t="str">
        <f t="shared" si="264"/>
        <v>86_人吉</v>
      </c>
      <c r="AK1536" s="693" t="str">
        <f>IFERROR(VLOOKUP(AJ1536,観測点コードリスト!$L$2:$N$1665,3,FALSE),"")</f>
        <v>47824</v>
      </c>
    </row>
    <row r="1537" spans="1:37" ht="18.75" customHeight="1">
      <c r="A1537" s="662" t="s">
        <v>4154</v>
      </c>
      <c r="B1537" s="662">
        <v>86477</v>
      </c>
      <c r="C1537" s="662" t="s">
        <v>17</v>
      </c>
      <c r="D1537" s="662" t="s">
        <v>4230</v>
      </c>
      <c r="E1537" s="662" t="s">
        <v>4231</v>
      </c>
      <c r="F1537" s="662" t="s">
        <v>4232</v>
      </c>
      <c r="G1537" s="662">
        <v>32</v>
      </c>
      <c r="H1537" s="662">
        <v>13.5</v>
      </c>
      <c r="I1537" s="662">
        <v>130</v>
      </c>
      <c r="J1537" s="662">
        <v>54.3</v>
      </c>
      <c r="K1537" s="662">
        <v>166</v>
      </c>
      <c r="L1537" s="662">
        <v>10</v>
      </c>
      <c r="M1537" s="662">
        <v>1.5</v>
      </c>
      <c r="N1537" s="662" t="s">
        <v>4233</v>
      </c>
      <c r="O1537" s="662" t="s">
        <v>22</v>
      </c>
      <c r="P1537" s="662" t="s">
        <v>22</v>
      </c>
      <c r="Q1537" s="667">
        <f t="shared" si="265"/>
        <v>32.225000000000001</v>
      </c>
      <c r="R1537" s="667">
        <f t="shared" si="266"/>
        <v>130.905</v>
      </c>
      <c r="T1537" s="668" t="s">
        <v>4605</v>
      </c>
      <c r="U1537" s="668" t="s">
        <v>4605</v>
      </c>
      <c r="V1537" s="668" t="s">
        <v>4605</v>
      </c>
      <c r="W1537" s="668" t="s">
        <v>22</v>
      </c>
      <c r="X1537" s="668" t="s">
        <v>22</v>
      </c>
      <c r="Y1537" s="668" t="s">
        <v>22</v>
      </c>
      <c r="Z1537" s="668" t="s">
        <v>22</v>
      </c>
      <c r="AB1537" s="662" t="str">
        <f t="shared" si="256"/>
        <v>昭50.4.23</v>
      </c>
      <c r="AC1537" s="662" t="str">
        <f t="shared" si="257"/>
        <v>昭52.3.22</v>
      </c>
      <c r="AD1537" s="662" t="str">
        <f t="shared" si="260"/>
        <v>(</v>
      </c>
      <c r="AE1537" s="662" t="str">
        <f t="shared" si="258"/>
        <v>(昭50.4.23)昭52.3.22</v>
      </c>
      <c r="AF1537" s="662" t="str">
        <f t="shared" si="261"/>
        <v>昭50.4.23)昭52.3.22</v>
      </c>
      <c r="AG1537" s="662">
        <f t="shared" si="262"/>
        <v>9</v>
      </c>
      <c r="AH1537" s="662">
        <f t="shared" si="259"/>
        <v>17</v>
      </c>
      <c r="AI1537" s="662" t="str">
        <f t="shared" si="263"/>
        <v>86</v>
      </c>
      <c r="AJ1537" s="662" t="str">
        <f t="shared" si="264"/>
        <v>86_上</v>
      </c>
      <c r="AK1537" s="693" t="str">
        <f>IFERROR(VLOOKUP(AJ1537,観測点コードリスト!$L$2:$N$1665,3,FALSE),"")</f>
        <v>0926</v>
      </c>
    </row>
    <row r="1538" spans="1:37" ht="18.75" hidden="1" customHeight="1">
      <c r="A1538" s="662" t="s">
        <v>4154</v>
      </c>
      <c r="B1538" s="662">
        <v>86478</v>
      </c>
      <c r="C1538" s="662" t="s">
        <v>72</v>
      </c>
      <c r="D1538" s="662" t="s">
        <v>4234</v>
      </c>
      <c r="E1538" s="662" t="s">
        <v>4235</v>
      </c>
      <c r="F1538" s="662" t="s">
        <v>4236</v>
      </c>
      <c r="G1538" s="662">
        <v>32</v>
      </c>
      <c r="H1538" s="662">
        <v>17.7</v>
      </c>
      <c r="I1538" s="662">
        <v>130</v>
      </c>
      <c r="J1538" s="662">
        <v>57</v>
      </c>
      <c r="K1538" s="662">
        <v>210</v>
      </c>
      <c r="L1538" s="662" t="s">
        <v>22</v>
      </c>
      <c r="M1538" s="662" t="s">
        <v>22</v>
      </c>
      <c r="N1538" s="662" t="s">
        <v>2400</v>
      </c>
      <c r="O1538" s="662" t="s">
        <v>22</v>
      </c>
      <c r="P1538" s="662" t="s">
        <v>22</v>
      </c>
      <c r="Q1538" s="667">
        <f t="shared" si="265"/>
        <v>32.295000000000002</v>
      </c>
      <c r="R1538" s="667">
        <f t="shared" si="266"/>
        <v>130.94999999999999</v>
      </c>
      <c r="T1538" s="668" t="s">
        <v>4605</v>
      </c>
      <c r="U1538" s="668" t="s">
        <v>22</v>
      </c>
      <c r="V1538" s="668" t="s">
        <v>22</v>
      </c>
      <c r="W1538" s="668" t="s">
        <v>22</v>
      </c>
      <c r="X1538" s="668" t="s">
        <v>22</v>
      </c>
      <c r="Y1538" s="668" t="s">
        <v>22</v>
      </c>
      <c r="Z1538" s="668" t="s">
        <v>22</v>
      </c>
      <c r="AB1538" s="662" t="str">
        <f t="shared" si="256"/>
        <v>平17.12.8</v>
      </c>
      <c r="AC1538" s="662" t="str">
        <f t="shared" si="257"/>
        <v>平17.12.8</v>
      </c>
      <c r="AD1538" s="662" t="str">
        <f t="shared" si="260"/>
        <v>平</v>
      </c>
      <c r="AE1538" s="662" t="str">
        <f t="shared" si="258"/>
        <v>平17.12.8</v>
      </c>
      <c r="AF1538" s="662" t="str">
        <f t="shared" si="261"/>
        <v>平17.12.8</v>
      </c>
      <c r="AG1538" s="662" t="str">
        <f t="shared" si="262"/>
        <v/>
      </c>
      <c r="AH1538" s="662">
        <f t="shared" si="259"/>
        <v>8</v>
      </c>
      <c r="AI1538" s="662" t="str">
        <f t="shared" si="263"/>
        <v>86</v>
      </c>
      <c r="AJ1538" s="662" t="str">
        <f t="shared" si="264"/>
        <v>86_多良木</v>
      </c>
      <c r="AK1538" s="693" t="str">
        <f>IFERROR(VLOOKUP(AJ1538,観測点コードリスト!$L$2:$N$1665,3,FALSE),"")</f>
        <v>0925</v>
      </c>
    </row>
    <row r="1539" spans="1:37" hidden="1">
      <c r="A1539" s="662" t="s">
        <v>4154</v>
      </c>
      <c r="B1539" s="662">
        <v>86481</v>
      </c>
      <c r="C1539" s="662" t="s">
        <v>72</v>
      </c>
      <c r="D1539" s="662" t="s">
        <v>4237</v>
      </c>
      <c r="E1539" s="662" t="s">
        <v>4238</v>
      </c>
      <c r="F1539" s="662" t="s">
        <v>4239</v>
      </c>
      <c r="G1539" s="662">
        <v>32</v>
      </c>
      <c r="H1539" s="662">
        <v>15.8</v>
      </c>
      <c r="I1539" s="662">
        <v>131</v>
      </c>
      <c r="J1539" s="662">
        <v>2.6</v>
      </c>
      <c r="K1539" s="662">
        <v>665</v>
      </c>
      <c r="L1539" s="662" t="s">
        <v>22</v>
      </c>
      <c r="M1539" s="662" t="s">
        <v>22</v>
      </c>
      <c r="N1539" s="662" t="s">
        <v>4240</v>
      </c>
      <c r="O1539" s="662" t="s">
        <v>22</v>
      </c>
      <c r="P1539" s="662" t="s">
        <v>22</v>
      </c>
      <c r="Q1539" s="667">
        <f t="shared" si="265"/>
        <v>32.263333000000003</v>
      </c>
      <c r="R1539" s="667">
        <f t="shared" si="266"/>
        <v>131.04333299999999</v>
      </c>
      <c r="T1539" s="668" t="s">
        <v>4605</v>
      </c>
      <c r="U1539" s="668" t="s">
        <v>22</v>
      </c>
      <c r="V1539" s="668" t="s">
        <v>22</v>
      </c>
      <c r="W1539" s="668" t="s">
        <v>22</v>
      </c>
      <c r="X1539" s="668" t="s">
        <v>22</v>
      </c>
      <c r="Y1539" s="668" t="s">
        <v>22</v>
      </c>
      <c r="Z1539" s="668" t="s">
        <v>22</v>
      </c>
      <c r="AB1539" s="662" t="str">
        <f t="shared" si="256"/>
        <v>昭51.4.26</v>
      </c>
      <c r="AC1539" s="662" t="str">
        <f t="shared" si="257"/>
        <v>昭51.4.26</v>
      </c>
      <c r="AD1539" s="662" t="str">
        <f t="shared" si="260"/>
        <v>昭</v>
      </c>
      <c r="AE1539" s="662" t="str">
        <f t="shared" si="258"/>
        <v>昭51.4.26</v>
      </c>
      <c r="AF1539" s="662" t="str">
        <f t="shared" si="261"/>
        <v>昭51.4.26</v>
      </c>
      <c r="AG1539" s="662" t="str">
        <f t="shared" si="262"/>
        <v/>
      </c>
      <c r="AH1539" s="662">
        <f t="shared" si="259"/>
        <v>8</v>
      </c>
      <c r="AI1539" s="662" t="str">
        <f t="shared" si="263"/>
        <v>86</v>
      </c>
      <c r="AJ1539" s="662" t="str">
        <f t="shared" si="264"/>
        <v>86_湯前横谷</v>
      </c>
      <c r="AK1539" s="693" t="str">
        <f>IFERROR(VLOOKUP(AJ1539,観測点コードリスト!$L$2:$N$1665,3,FALSE),"")</f>
        <v>1086</v>
      </c>
    </row>
    <row r="1540" spans="1:37" ht="18.75" customHeight="1">
      <c r="A1540" s="662" t="s">
        <v>4154</v>
      </c>
      <c r="B1540" s="662">
        <v>86491</v>
      </c>
      <c r="C1540" s="662" t="s">
        <v>23</v>
      </c>
      <c r="D1540" s="662" t="s">
        <v>4241</v>
      </c>
      <c r="E1540" s="662" t="s">
        <v>4242</v>
      </c>
      <c r="F1540" s="662" t="s">
        <v>4243</v>
      </c>
      <c r="G1540" s="662">
        <v>32</v>
      </c>
      <c r="H1540" s="662">
        <v>11.8</v>
      </c>
      <c r="I1540" s="662">
        <v>130</v>
      </c>
      <c r="J1540" s="662">
        <v>1.6</v>
      </c>
      <c r="K1540" s="662">
        <v>3</v>
      </c>
      <c r="L1540" s="662">
        <v>20.5</v>
      </c>
      <c r="M1540" s="662" t="s">
        <v>22</v>
      </c>
      <c r="N1540" s="662" t="s">
        <v>663</v>
      </c>
      <c r="O1540" s="662" t="s">
        <v>22</v>
      </c>
      <c r="P1540" s="662" t="s">
        <v>22</v>
      </c>
      <c r="Q1540" s="667">
        <f t="shared" si="265"/>
        <v>32.196666999999998</v>
      </c>
      <c r="R1540" s="667">
        <f t="shared" si="266"/>
        <v>130.026667</v>
      </c>
      <c r="T1540" s="668" t="s">
        <v>4605</v>
      </c>
      <c r="U1540" s="668" t="s">
        <v>4605</v>
      </c>
      <c r="V1540" s="668" t="s">
        <v>4605</v>
      </c>
      <c r="W1540" s="668" t="s">
        <v>22</v>
      </c>
      <c r="X1540" s="668" t="s">
        <v>22</v>
      </c>
      <c r="Y1540" s="668" t="s">
        <v>4605</v>
      </c>
      <c r="Z1540" s="668" t="s">
        <v>22</v>
      </c>
      <c r="AB1540" s="662" t="str">
        <f t="shared" ref="AB1540:AB1603" si="267">IF(T1540="●",IF(AD1540="(",LEFT(AF1540,AG1540-1),IF(AD1540="#",$AB$1,AF1540)),"-")</f>
        <v>昭49.11.1</v>
      </c>
      <c r="AC1540" s="662" t="str">
        <f t="shared" ref="AC1540:AC1603" si="268">IF(AF1540="","-",IF(AD1540="(",RIGHT(AF1540,AH1540-AG1540),AF1540))</f>
        <v>昭50.12.19</v>
      </c>
      <c r="AD1540" s="662" t="str">
        <f t="shared" si="260"/>
        <v>#</v>
      </c>
      <c r="AE1540" s="662" t="str">
        <f t="shared" ref="AE1540:AE1603" si="269">SUBSTITUTE(N1540,"#","")</f>
        <v>昭50.12.19</v>
      </c>
      <c r="AF1540" s="662" t="str">
        <f t="shared" si="261"/>
        <v>昭50.12.19</v>
      </c>
      <c r="AG1540" s="662" t="str">
        <f t="shared" si="262"/>
        <v/>
      </c>
      <c r="AH1540" s="662">
        <f t="shared" ref="AH1540:AH1603" si="270">LEN(AF1540)</f>
        <v>9</v>
      </c>
      <c r="AI1540" s="662" t="str">
        <f t="shared" si="263"/>
        <v>86</v>
      </c>
      <c r="AJ1540" s="662" t="str">
        <f t="shared" si="264"/>
        <v>86_牛深</v>
      </c>
      <c r="AK1540" s="693" t="str">
        <f>IFERROR(VLOOKUP(AJ1540,観測点コードリスト!$L$2:$N$1665,3,FALSE),"")</f>
        <v>47838</v>
      </c>
    </row>
    <row r="1541" spans="1:37" ht="18.75" hidden="1" customHeight="1">
      <c r="A1541" s="662" t="s">
        <v>4154</v>
      </c>
      <c r="B1541" s="662">
        <v>86901</v>
      </c>
      <c r="C1541" s="662" t="s">
        <v>4609</v>
      </c>
      <c r="D1541" s="662" t="s">
        <v>4178</v>
      </c>
      <c r="E1541" s="662" t="s">
        <v>4179</v>
      </c>
      <c r="F1541" s="662" t="s">
        <v>4180</v>
      </c>
      <c r="G1541" s="662">
        <v>32</v>
      </c>
      <c r="H1541" s="662">
        <v>49.9</v>
      </c>
      <c r="I1541" s="662">
        <v>131</v>
      </c>
      <c r="J1541" s="662">
        <v>0.8</v>
      </c>
      <c r="K1541" s="662">
        <v>394</v>
      </c>
      <c r="L1541" s="662" t="s">
        <v>22</v>
      </c>
      <c r="M1541" s="662" t="s">
        <v>22</v>
      </c>
      <c r="N1541" s="662" t="s">
        <v>4181</v>
      </c>
      <c r="O1541" s="662" t="s">
        <v>4740</v>
      </c>
      <c r="P1541" s="662" t="s">
        <v>22</v>
      </c>
      <c r="Q1541" s="667">
        <f t="shared" si="265"/>
        <v>32.831667000000003</v>
      </c>
      <c r="R1541" s="667">
        <f t="shared" si="266"/>
        <v>131.01333299999999</v>
      </c>
      <c r="T1541" s="668" t="s">
        <v>22</v>
      </c>
      <c r="U1541" s="668" t="s">
        <v>22</v>
      </c>
      <c r="V1541" s="668" t="s">
        <v>22</v>
      </c>
      <c r="W1541" s="668" t="s">
        <v>22</v>
      </c>
      <c r="X1541" s="668" t="s">
        <v>4605</v>
      </c>
      <c r="Y1541" s="668" t="s">
        <v>22</v>
      </c>
      <c r="Z1541" s="668" t="s">
        <v>22</v>
      </c>
      <c r="AB1541" s="662" t="str">
        <f t="shared" si="267"/>
        <v>-</v>
      </c>
      <c r="AC1541" s="662" t="str">
        <f t="shared" si="268"/>
        <v>平27.1.16</v>
      </c>
      <c r="AD1541" s="662" t="str">
        <f t="shared" ref="AD1541:AD1604" si="271">LEFT(N1541,1)</f>
        <v>平</v>
      </c>
      <c r="AE1541" s="662" t="str">
        <f t="shared" si="269"/>
        <v>平27.1.16</v>
      </c>
      <c r="AF1541" s="662" t="str">
        <f t="shared" ref="AF1541:AF1604" si="272">SUBSTITUTE(AE1541,"(","")</f>
        <v>平27.1.16</v>
      </c>
      <c r="AG1541" s="662" t="str">
        <f t="shared" ref="AG1541:AG1604" si="273">IFERROR(FIND(")",AF1541),"")</f>
        <v/>
      </c>
      <c r="AH1541" s="662">
        <f t="shared" si="270"/>
        <v>8</v>
      </c>
      <c r="AI1541" s="662" t="str">
        <f t="shared" ref="AI1541:AI1604" si="274">LEFT(B1541,2)</f>
        <v>86</v>
      </c>
      <c r="AJ1541" s="662" t="str">
        <f t="shared" ref="AJ1541:AJ1604" si="275">AI1541&amp;"_"&amp;D1541</f>
        <v>86_南阿蘇</v>
      </c>
      <c r="AK1541" s="693" t="str">
        <f>IFERROR(VLOOKUP(AJ1541,観測点コードリスト!$L$2:$N$1665,3,FALSE),"")</f>
        <v>1660</v>
      </c>
    </row>
    <row r="1542" spans="1:37" hidden="1">
      <c r="A1542" s="662" t="s">
        <v>4154</v>
      </c>
      <c r="B1542" s="662">
        <v>86905</v>
      </c>
      <c r="C1542" s="662" t="s">
        <v>23</v>
      </c>
      <c r="D1542" s="662" t="s">
        <v>4154</v>
      </c>
      <c r="E1542" s="662" t="s">
        <v>4172</v>
      </c>
      <c r="F1542" s="662" t="s">
        <v>4173</v>
      </c>
      <c r="G1542" s="662">
        <v>32</v>
      </c>
      <c r="H1542" s="662">
        <v>48.8</v>
      </c>
      <c r="I1542" s="662">
        <v>130</v>
      </c>
      <c r="J1542" s="662">
        <v>42.4</v>
      </c>
      <c r="K1542" s="662">
        <v>38</v>
      </c>
      <c r="L1542" s="662" t="s">
        <v>22</v>
      </c>
      <c r="M1542" s="662" t="s">
        <v>22</v>
      </c>
      <c r="N1542" s="662" t="s">
        <v>4730</v>
      </c>
      <c r="O1542" s="662" t="s">
        <v>4740</v>
      </c>
      <c r="P1542" s="662" t="s">
        <v>22</v>
      </c>
      <c r="Q1542" s="667">
        <f t="shared" si="265"/>
        <v>32.813333</v>
      </c>
      <c r="R1542" s="667">
        <f t="shared" si="266"/>
        <v>130.70666700000001</v>
      </c>
      <c r="T1542" s="668" t="s">
        <v>22</v>
      </c>
      <c r="U1542" s="668" t="s">
        <v>22</v>
      </c>
      <c r="V1542" s="668" t="s">
        <v>22</v>
      </c>
      <c r="W1542" s="668" t="s">
        <v>22</v>
      </c>
      <c r="X1542" s="668" t="s">
        <v>4605</v>
      </c>
      <c r="Y1542" s="668" t="s">
        <v>22</v>
      </c>
      <c r="Z1542" s="668" t="s">
        <v>22</v>
      </c>
      <c r="AB1542" s="662" t="str">
        <f t="shared" si="267"/>
        <v>-</v>
      </c>
      <c r="AC1542" s="662" t="str">
        <f t="shared" si="268"/>
        <v>平24.12.18</v>
      </c>
      <c r="AD1542" s="662" t="str">
        <f t="shared" si="271"/>
        <v>平</v>
      </c>
      <c r="AE1542" s="662" t="str">
        <f t="shared" si="269"/>
        <v>平24.12.18</v>
      </c>
      <c r="AF1542" s="662" t="str">
        <f t="shared" si="272"/>
        <v>平24.12.18</v>
      </c>
      <c r="AG1542" s="662" t="str">
        <f t="shared" si="273"/>
        <v/>
      </c>
      <c r="AH1542" s="662">
        <f t="shared" si="270"/>
        <v>9</v>
      </c>
      <c r="AI1542" s="662" t="str">
        <f t="shared" si="274"/>
        <v>86</v>
      </c>
      <c r="AJ1542" s="662" t="str">
        <f t="shared" si="275"/>
        <v>86_熊本</v>
      </c>
      <c r="AK1542" s="693" t="str">
        <f>IFERROR(VLOOKUP(AJ1542,観測点コードリスト!$L$2:$N$1665,3,FALSE),"")</f>
        <v>47819</v>
      </c>
    </row>
    <row r="1543" spans="1:37">
      <c r="A1543" s="662" t="s">
        <v>4244</v>
      </c>
      <c r="B1543" s="662">
        <v>87041</v>
      </c>
      <c r="C1543" s="662" t="s">
        <v>17</v>
      </c>
      <c r="D1543" s="662" t="s">
        <v>4245</v>
      </c>
      <c r="E1543" s="662" t="s">
        <v>4246</v>
      </c>
      <c r="F1543" s="662" t="s">
        <v>4247</v>
      </c>
      <c r="G1543" s="662">
        <v>32</v>
      </c>
      <c r="H1543" s="662">
        <v>42.7</v>
      </c>
      <c r="I1543" s="662">
        <v>131</v>
      </c>
      <c r="J1543" s="662">
        <v>17.399999999999999</v>
      </c>
      <c r="K1543" s="662">
        <v>350</v>
      </c>
      <c r="L1543" s="662">
        <v>8</v>
      </c>
      <c r="M1543" s="662">
        <v>1.5</v>
      </c>
      <c r="N1543" s="662" t="s">
        <v>4248</v>
      </c>
      <c r="O1543" s="662" t="s">
        <v>22</v>
      </c>
      <c r="P1543" s="662" t="s">
        <v>40</v>
      </c>
      <c r="Q1543" s="667">
        <f t="shared" si="265"/>
        <v>32.711666999999998</v>
      </c>
      <c r="R1543" s="667">
        <f t="shared" si="266"/>
        <v>131.29</v>
      </c>
      <c r="T1543" s="668" t="s">
        <v>4605</v>
      </c>
      <c r="U1543" s="668" t="s">
        <v>4605</v>
      </c>
      <c r="V1543" s="668" t="s">
        <v>4605</v>
      </c>
      <c r="W1543" s="668" t="s">
        <v>22</v>
      </c>
      <c r="X1543" s="668" t="s">
        <v>22</v>
      </c>
      <c r="Y1543" s="668" t="s">
        <v>22</v>
      </c>
      <c r="Z1543" s="668" t="s">
        <v>22</v>
      </c>
      <c r="AB1543" s="662" t="str">
        <f t="shared" si="267"/>
        <v>昭49.11.1</v>
      </c>
      <c r="AC1543" s="662" t="str">
        <f t="shared" si="268"/>
        <v>昭52.2.7</v>
      </c>
      <c r="AD1543" s="662" t="str">
        <f t="shared" si="271"/>
        <v>#</v>
      </c>
      <c r="AE1543" s="662" t="str">
        <f t="shared" si="269"/>
        <v>昭52.2.7</v>
      </c>
      <c r="AF1543" s="662" t="str">
        <f t="shared" si="272"/>
        <v>昭52.2.7</v>
      </c>
      <c r="AG1543" s="662" t="str">
        <f t="shared" si="273"/>
        <v/>
      </c>
      <c r="AH1543" s="662">
        <f t="shared" si="270"/>
        <v>7</v>
      </c>
      <c r="AI1543" s="662" t="str">
        <f t="shared" si="274"/>
        <v>87</v>
      </c>
      <c r="AJ1543" s="662" t="str">
        <f t="shared" si="275"/>
        <v>87_高千穂</v>
      </c>
      <c r="AK1543" s="693" t="str">
        <f>IFERROR(VLOOKUP(AJ1543,観測点コードリスト!$L$2:$N$1665,3,FALSE),"")</f>
        <v>0852</v>
      </c>
    </row>
    <row r="1544" spans="1:37">
      <c r="A1544" s="662" t="s">
        <v>4244</v>
      </c>
      <c r="B1544" s="662">
        <v>87066</v>
      </c>
      <c r="C1544" s="662" t="s">
        <v>17</v>
      </c>
      <c r="D1544" s="662" t="s">
        <v>4249</v>
      </c>
      <c r="E1544" s="662" t="s">
        <v>4250</v>
      </c>
      <c r="F1544" s="662" t="s">
        <v>4251</v>
      </c>
      <c r="G1544" s="662">
        <v>32</v>
      </c>
      <c r="H1544" s="662">
        <v>42.7</v>
      </c>
      <c r="I1544" s="662">
        <v>131</v>
      </c>
      <c r="J1544" s="662">
        <v>49.2</v>
      </c>
      <c r="K1544" s="662">
        <v>14</v>
      </c>
      <c r="L1544" s="662">
        <v>10.199999999999999</v>
      </c>
      <c r="M1544" s="662">
        <v>1.5</v>
      </c>
      <c r="N1544" s="662" t="s">
        <v>4252</v>
      </c>
      <c r="O1544" s="662" t="s">
        <v>22</v>
      </c>
      <c r="P1544" s="662" t="s">
        <v>40</v>
      </c>
      <c r="Q1544" s="667">
        <f t="shared" si="265"/>
        <v>32.711666999999998</v>
      </c>
      <c r="R1544" s="667">
        <f t="shared" si="266"/>
        <v>131.82</v>
      </c>
      <c r="T1544" s="668" t="s">
        <v>4605</v>
      </c>
      <c r="U1544" s="668" t="s">
        <v>4605</v>
      </c>
      <c r="V1544" s="668" t="s">
        <v>4605</v>
      </c>
      <c r="W1544" s="668" t="s">
        <v>22</v>
      </c>
      <c r="X1544" s="668" t="s">
        <v>22</v>
      </c>
      <c r="Y1544" s="668" t="s">
        <v>22</v>
      </c>
      <c r="Z1544" s="668" t="s">
        <v>22</v>
      </c>
      <c r="AB1544" s="662" t="str">
        <f t="shared" si="267"/>
        <v>昭52.2.8</v>
      </c>
      <c r="AC1544" s="662" t="str">
        <f t="shared" si="268"/>
        <v>昭52.2.8</v>
      </c>
      <c r="AD1544" s="662" t="str">
        <f t="shared" si="271"/>
        <v>昭</v>
      </c>
      <c r="AE1544" s="662" t="str">
        <f t="shared" si="269"/>
        <v>昭52.2.8</v>
      </c>
      <c r="AF1544" s="662" t="str">
        <f t="shared" si="272"/>
        <v>昭52.2.8</v>
      </c>
      <c r="AG1544" s="662" t="str">
        <f t="shared" si="273"/>
        <v/>
      </c>
      <c r="AH1544" s="662">
        <f t="shared" si="270"/>
        <v>7</v>
      </c>
      <c r="AI1544" s="662" t="str">
        <f t="shared" si="274"/>
        <v>87</v>
      </c>
      <c r="AJ1544" s="662" t="str">
        <f t="shared" si="275"/>
        <v>87_古江</v>
      </c>
      <c r="AK1544" s="693" t="str">
        <f>IFERROR(VLOOKUP(AJ1544,観測点コードリスト!$L$2:$N$1665,3,FALSE),"")</f>
        <v>1135</v>
      </c>
    </row>
    <row r="1545" spans="1:37" ht="18.75" customHeight="1">
      <c r="A1545" s="662" t="s">
        <v>4244</v>
      </c>
      <c r="B1545" s="662">
        <v>87071</v>
      </c>
      <c r="C1545" s="662" t="s">
        <v>17</v>
      </c>
      <c r="D1545" s="662" t="s">
        <v>4253</v>
      </c>
      <c r="E1545" s="662" t="s">
        <v>4254</v>
      </c>
      <c r="F1545" s="662" t="s">
        <v>4255</v>
      </c>
      <c r="G1545" s="662">
        <v>32</v>
      </c>
      <c r="H1545" s="662">
        <v>38.6</v>
      </c>
      <c r="I1545" s="662">
        <v>131</v>
      </c>
      <c r="J1545" s="662">
        <v>9.4</v>
      </c>
      <c r="K1545" s="662">
        <v>590</v>
      </c>
      <c r="L1545" s="662">
        <v>6.5</v>
      </c>
      <c r="M1545" s="662">
        <v>1.5</v>
      </c>
      <c r="N1545" s="662" t="s">
        <v>3278</v>
      </c>
      <c r="O1545" s="662" t="s">
        <v>22</v>
      </c>
      <c r="P1545" s="662" t="s">
        <v>40</v>
      </c>
      <c r="Q1545" s="667">
        <f t="shared" si="265"/>
        <v>32.643332999999998</v>
      </c>
      <c r="R1545" s="667">
        <f t="shared" si="266"/>
        <v>131.156667</v>
      </c>
      <c r="T1545" s="668" t="s">
        <v>4605</v>
      </c>
      <c r="U1545" s="668" t="s">
        <v>4605</v>
      </c>
      <c r="V1545" s="668" t="s">
        <v>4605</v>
      </c>
      <c r="W1545" s="668" t="s">
        <v>22</v>
      </c>
      <c r="X1545" s="668" t="s">
        <v>22</v>
      </c>
      <c r="Y1545" s="668" t="s">
        <v>22</v>
      </c>
      <c r="Z1545" s="668" t="s">
        <v>22</v>
      </c>
      <c r="AB1545" s="662" t="str">
        <f t="shared" si="267"/>
        <v>昭54.1.12</v>
      </c>
      <c r="AC1545" s="662" t="str">
        <f t="shared" si="268"/>
        <v>昭54.1.12</v>
      </c>
      <c r="AD1545" s="662" t="str">
        <f t="shared" si="271"/>
        <v>昭</v>
      </c>
      <c r="AE1545" s="662" t="str">
        <f t="shared" si="269"/>
        <v>昭54.1.12</v>
      </c>
      <c r="AF1545" s="662" t="str">
        <f t="shared" si="272"/>
        <v>昭54.1.12</v>
      </c>
      <c r="AG1545" s="662" t="str">
        <f t="shared" si="273"/>
        <v/>
      </c>
      <c r="AH1545" s="662">
        <f t="shared" si="270"/>
        <v>8</v>
      </c>
      <c r="AI1545" s="662" t="str">
        <f t="shared" si="274"/>
        <v>87</v>
      </c>
      <c r="AJ1545" s="662" t="str">
        <f t="shared" si="275"/>
        <v>87_鞍岡</v>
      </c>
      <c r="AK1545" s="693" t="str">
        <f>IFERROR(VLOOKUP(AJ1545,観測点コードリスト!$L$2:$N$1665,3,FALSE),"")</f>
        <v>1348</v>
      </c>
    </row>
    <row r="1546" spans="1:37" hidden="1">
      <c r="A1546" s="662" t="s">
        <v>4244</v>
      </c>
      <c r="B1546" s="662">
        <v>87086</v>
      </c>
      <c r="C1546" s="662" t="s">
        <v>72</v>
      </c>
      <c r="D1546" s="662" t="s">
        <v>4256</v>
      </c>
      <c r="E1546" s="662" t="s">
        <v>4257</v>
      </c>
      <c r="F1546" s="662" t="s">
        <v>4258</v>
      </c>
      <c r="G1546" s="662">
        <v>32</v>
      </c>
      <c r="H1546" s="662">
        <v>40.9</v>
      </c>
      <c r="I1546" s="662">
        <v>131</v>
      </c>
      <c r="J1546" s="662">
        <v>24.4</v>
      </c>
      <c r="K1546" s="662">
        <v>262</v>
      </c>
      <c r="L1546" s="662" t="s">
        <v>22</v>
      </c>
      <c r="M1546" s="662" t="s">
        <v>22</v>
      </c>
      <c r="N1546" s="662" t="s">
        <v>3950</v>
      </c>
      <c r="O1546" s="662" t="s">
        <v>22</v>
      </c>
      <c r="P1546" s="662" t="s">
        <v>22</v>
      </c>
      <c r="Q1546" s="667">
        <f t="shared" si="265"/>
        <v>32.681666999999997</v>
      </c>
      <c r="R1546" s="667">
        <f t="shared" si="266"/>
        <v>131.406667</v>
      </c>
      <c r="T1546" s="668" t="s">
        <v>4605</v>
      </c>
      <c r="U1546" s="668" t="s">
        <v>22</v>
      </c>
      <c r="V1546" s="668" t="s">
        <v>22</v>
      </c>
      <c r="W1546" s="668" t="s">
        <v>22</v>
      </c>
      <c r="X1546" s="668" t="s">
        <v>22</v>
      </c>
      <c r="Y1546" s="668" t="s">
        <v>22</v>
      </c>
      <c r="Z1546" s="668" t="s">
        <v>22</v>
      </c>
      <c r="AB1546" s="662" t="str">
        <f t="shared" si="267"/>
        <v>平22.2.18</v>
      </c>
      <c r="AC1546" s="662" t="str">
        <f t="shared" si="268"/>
        <v>平22.2.18</v>
      </c>
      <c r="AD1546" s="662" t="str">
        <f t="shared" si="271"/>
        <v>平</v>
      </c>
      <c r="AE1546" s="662" t="str">
        <f t="shared" si="269"/>
        <v>平22.2.18</v>
      </c>
      <c r="AF1546" s="662" t="str">
        <f t="shared" si="272"/>
        <v>平22.2.18</v>
      </c>
      <c r="AG1546" s="662" t="str">
        <f t="shared" si="273"/>
        <v/>
      </c>
      <c r="AH1546" s="662">
        <f t="shared" si="270"/>
        <v>8</v>
      </c>
      <c r="AI1546" s="662" t="str">
        <f t="shared" si="274"/>
        <v>87</v>
      </c>
      <c r="AJ1546" s="662" t="str">
        <f t="shared" si="275"/>
        <v>87_日之影</v>
      </c>
      <c r="AK1546" s="693" t="str">
        <f>IFERROR(VLOOKUP(AJ1546,観測点コードリスト!$L$2:$N$1665,3,FALSE),"")</f>
        <v>1609</v>
      </c>
    </row>
    <row r="1547" spans="1:37" hidden="1">
      <c r="A1547" s="662" t="s">
        <v>4244</v>
      </c>
      <c r="B1547" s="662">
        <v>87127</v>
      </c>
      <c r="C1547" s="662" t="s">
        <v>72</v>
      </c>
      <c r="D1547" s="662" t="s">
        <v>4259</v>
      </c>
      <c r="E1547" s="662" t="s">
        <v>4260</v>
      </c>
      <c r="F1547" s="662" t="s">
        <v>4261</v>
      </c>
      <c r="G1547" s="662">
        <v>32</v>
      </c>
      <c r="H1547" s="662">
        <v>31</v>
      </c>
      <c r="I1547" s="662">
        <v>131</v>
      </c>
      <c r="J1547" s="662">
        <v>20.100000000000001</v>
      </c>
      <c r="K1547" s="662">
        <v>150</v>
      </c>
      <c r="L1547" s="662" t="s">
        <v>22</v>
      </c>
      <c r="M1547" s="662" t="s">
        <v>22</v>
      </c>
      <c r="N1547" s="662" t="s">
        <v>2439</v>
      </c>
      <c r="O1547" s="662" t="s">
        <v>22</v>
      </c>
      <c r="P1547" s="662" t="s">
        <v>22</v>
      </c>
      <c r="Q1547" s="667">
        <f t="shared" si="265"/>
        <v>32.516666999999998</v>
      </c>
      <c r="R1547" s="667">
        <f t="shared" si="266"/>
        <v>131.33500000000001</v>
      </c>
      <c r="T1547" s="668" t="s">
        <v>4605</v>
      </c>
      <c r="U1547" s="668" t="s">
        <v>22</v>
      </c>
      <c r="V1547" s="668" t="s">
        <v>22</v>
      </c>
      <c r="W1547" s="668" t="s">
        <v>22</v>
      </c>
      <c r="X1547" s="668" t="s">
        <v>22</v>
      </c>
      <c r="Y1547" s="668" t="s">
        <v>22</v>
      </c>
      <c r="Z1547" s="668" t="s">
        <v>22</v>
      </c>
      <c r="AB1547" s="662" t="str">
        <f t="shared" si="267"/>
        <v>昭54.1.10</v>
      </c>
      <c r="AC1547" s="662" t="str">
        <f t="shared" si="268"/>
        <v>昭54.1.10</v>
      </c>
      <c r="AD1547" s="662" t="str">
        <f t="shared" si="271"/>
        <v>昭</v>
      </c>
      <c r="AE1547" s="662" t="str">
        <f t="shared" si="269"/>
        <v>昭54.1.10</v>
      </c>
      <c r="AF1547" s="662" t="str">
        <f t="shared" si="272"/>
        <v>昭54.1.10</v>
      </c>
      <c r="AG1547" s="662" t="str">
        <f t="shared" si="273"/>
        <v/>
      </c>
      <c r="AH1547" s="662">
        <f t="shared" si="270"/>
        <v>8</v>
      </c>
      <c r="AI1547" s="662" t="str">
        <f t="shared" si="274"/>
        <v>87</v>
      </c>
      <c r="AJ1547" s="662" t="str">
        <f t="shared" si="275"/>
        <v>87_諸塚</v>
      </c>
      <c r="AK1547" s="693" t="str">
        <f>IFERROR(VLOOKUP(AJ1547,観測点コードリスト!$L$2:$N$1665,3,FALSE),"")</f>
        <v>1343</v>
      </c>
    </row>
    <row r="1548" spans="1:37" hidden="1">
      <c r="A1548" s="662" t="s">
        <v>4244</v>
      </c>
      <c r="B1548" s="662">
        <v>87136</v>
      </c>
      <c r="C1548" s="662" t="s">
        <v>72</v>
      </c>
      <c r="D1548" s="662" t="s">
        <v>4262</v>
      </c>
      <c r="E1548" s="662" t="s">
        <v>1470</v>
      </c>
      <c r="F1548" s="662" t="s">
        <v>4263</v>
      </c>
      <c r="G1548" s="662">
        <v>32</v>
      </c>
      <c r="H1548" s="662">
        <v>33.700000000000003</v>
      </c>
      <c r="I1548" s="662">
        <v>131</v>
      </c>
      <c r="J1548" s="662">
        <v>31.5</v>
      </c>
      <c r="K1548" s="662">
        <v>30</v>
      </c>
      <c r="L1548" s="662" t="s">
        <v>22</v>
      </c>
      <c r="M1548" s="662" t="s">
        <v>22</v>
      </c>
      <c r="N1548" s="662" t="s">
        <v>4264</v>
      </c>
      <c r="O1548" s="662" t="s">
        <v>22</v>
      </c>
      <c r="P1548" s="662" t="s">
        <v>22</v>
      </c>
      <c r="Q1548" s="667">
        <f t="shared" si="265"/>
        <v>32.561667</v>
      </c>
      <c r="R1548" s="667">
        <f t="shared" si="266"/>
        <v>131.52500000000001</v>
      </c>
      <c r="T1548" s="668" t="s">
        <v>4605</v>
      </c>
      <c r="U1548" s="668" t="s">
        <v>22</v>
      </c>
      <c r="V1548" s="668" t="s">
        <v>22</v>
      </c>
      <c r="W1548" s="668" t="s">
        <v>22</v>
      </c>
      <c r="X1548" s="668" t="s">
        <v>22</v>
      </c>
      <c r="Y1548" s="668" t="s">
        <v>22</v>
      </c>
      <c r="Z1548" s="668" t="s">
        <v>22</v>
      </c>
      <c r="AB1548" s="662" t="str">
        <f t="shared" si="267"/>
        <v>昭62.2.26</v>
      </c>
      <c r="AC1548" s="662" t="str">
        <f t="shared" si="268"/>
        <v>昭62.2.26</v>
      </c>
      <c r="AD1548" s="662" t="str">
        <f t="shared" si="271"/>
        <v>昭</v>
      </c>
      <c r="AE1548" s="662" t="str">
        <f t="shared" si="269"/>
        <v>昭62.2.26</v>
      </c>
      <c r="AF1548" s="662" t="str">
        <f t="shared" si="272"/>
        <v>昭62.2.26</v>
      </c>
      <c r="AG1548" s="662" t="str">
        <f t="shared" si="273"/>
        <v/>
      </c>
      <c r="AH1548" s="662">
        <f t="shared" si="270"/>
        <v>8</v>
      </c>
      <c r="AI1548" s="662" t="str">
        <f t="shared" si="274"/>
        <v>87</v>
      </c>
      <c r="AJ1548" s="662" t="str">
        <f t="shared" si="275"/>
        <v>87_北方</v>
      </c>
      <c r="AK1548" s="693" t="str">
        <f>IFERROR(VLOOKUP(AJ1548,観測点コードリスト!$L$2:$N$1665,3,FALSE),"")</f>
        <v>1432</v>
      </c>
    </row>
    <row r="1549" spans="1:37" hidden="1">
      <c r="A1549" s="662" t="s">
        <v>4244</v>
      </c>
      <c r="B1549" s="662">
        <v>87141</v>
      </c>
      <c r="C1549" s="662" t="s">
        <v>23</v>
      </c>
      <c r="D1549" s="662" t="s">
        <v>4265</v>
      </c>
      <c r="E1549" s="662" t="s">
        <v>4266</v>
      </c>
      <c r="F1549" s="662" t="s">
        <v>4267</v>
      </c>
      <c r="G1549" s="662">
        <v>32</v>
      </c>
      <c r="H1549" s="662">
        <v>34.9</v>
      </c>
      <c r="I1549" s="662">
        <v>131</v>
      </c>
      <c r="J1549" s="662">
        <v>39.4</v>
      </c>
      <c r="K1549" s="662">
        <v>19</v>
      </c>
      <c r="L1549" s="662" t="s">
        <v>22</v>
      </c>
      <c r="M1549" s="662" t="s">
        <v>22</v>
      </c>
      <c r="N1549" s="662" t="s">
        <v>2376</v>
      </c>
      <c r="O1549" s="662" t="s">
        <v>22</v>
      </c>
      <c r="P1549" s="662" t="s">
        <v>630</v>
      </c>
      <c r="Q1549" s="667">
        <f t="shared" si="265"/>
        <v>32.581667000000003</v>
      </c>
      <c r="R1549" s="667">
        <f t="shared" si="266"/>
        <v>131.656667</v>
      </c>
      <c r="T1549" s="668" t="s">
        <v>4605</v>
      </c>
      <c r="U1549" s="668" t="s">
        <v>4605</v>
      </c>
      <c r="V1549" s="668" t="s">
        <v>22</v>
      </c>
      <c r="W1549" s="668" t="s">
        <v>22</v>
      </c>
      <c r="X1549" s="668" t="s">
        <v>22</v>
      </c>
      <c r="Y1549" s="668" t="s">
        <v>22</v>
      </c>
      <c r="Z1549" s="668" t="s">
        <v>22</v>
      </c>
      <c r="AB1549" s="662" t="str">
        <f t="shared" si="267"/>
        <v>昭49.11.1</v>
      </c>
      <c r="AC1549" s="662" t="str">
        <f t="shared" si="268"/>
        <v>昭50.12.11</v>
      </c>
      <c r="AD1549" s="662" t="str">
        <f t="shared" si="271"/>
        <v>#</v>
      </c>
      <c r="AE1549" s="662" t="str">
        <f t="shared" si="269"/>
        <v>昭50.12.11</v>
      </c>
      <c r="AF1549" s="662" t="str">
        <f t="shared" si="272"/>
        <v>昭50.12.11</v>
      </c>
      <c r="AG1549" s="662" t="str">
        <f t="shared" si="273"/>
        <v/>
      </c>
      <c r="AH1549" s="662">
        <f t="shared" si="270"/>
        <v>9</v>
      </c>
      <c r="AI1549" s="662" t="str">
        <f t="shared" si="274"/>
        <v>87</v>
      </c>
      <c r="AJ1549" s="662" t="str">
        <f t="shared" si="275"/>
        <v>87_延岡</v>
      </c>
      <c r="AK1549" s="693" t="str">
        <f>IFERROR(VLOOKUP(AJ1549,観測点コードリスト!$L$2:$N$1665,3,FALSE),"")</f>
        <v>47822</v>
      </c>
    </row>
    <row r="1550" spans="1:37">
      <c r="A1550" s="662" t="s">
        <v>4244</v>
      </c>
      <c r="B1550" s="662">
        <v>87141</v>
      </c>
      <c r="C1550" s="662" t="s">
        <v>23</v>
      </c>
      <c r="D1550" s="662" t="s">
        <v>4265</v>
      </c>
      <c r="E1550" s="662" t="s">
        <v>4266</v>
      </c>
      <c r="F1550" s="662" t="s">
        <v>4268</v>
      </c>
      <c r="G1550" s="662">
        <v>32</v>
      </c>
      <c r="H1550" s="662">
        <v>34.700000000000003</v>
      </c>
      <c r="I1550" s="662">
        <v>131</v>
      </c>
      <c r="J1550" s="662">
        <v>38</v>
      </c>
      <c r="K1550" s="662">
        <v>8</v>
      </c>
      <c r="L1550" s="662">
        <v>10.1</v>
      </c>
      <c r="M1550" s="662" t="s">
        <v>22</v>
      </c>
      <c r="N1550" s="662" t="s">
        <v>2376</v>
      </c>
      <c r="O1550" s="662" t="s">
        <v>22</v>
      </c>
      <c r="P1550" s="662" t="s">
        <v>632</v>
      </c>
      <c r="Q1550" s="667">
        <f t="shared" si="265"/>
        <v>32.578333000000001</v>
      </c>
      <c r="R1550" s="667">
        <f t="shared" si="266"/>
        <v>131.63333299999999</v>
      </c>
      <c r="T1550" s="668" t="s">
        <v>22</v>
      </c>
      <c r="U1550" s="668" t="s">
        <v>22</v>
      </c>
      <c r="V1550" s="668" t="s">
        <v>4605</v>
      </c>
      <c r="W1550" s="668" t="s">
        <v>22</v>
      </c>
      <c r="X1550" s="668" t="s">
        <v>22</v>
      </c>
      <c r="Y1550" s="668" t="s">
        <v>4605</v>
      </c>
      <c r="Z1550" s="668" t="s">
        <v>22</v>
      </c>
      <c r="AB1550" s="662" t="str">
        <f t="shared" si="267"/>
        <v>-</v>
      </c>
      <c r="AC1550" s="662" t="str">
        <f t="shared" si="268"/>
        <v>昭50.12.11</v>
      </c>
      <c r="AD1550" s="662" t="str">
        <f t="shared" si="271"/>
        <v>#</v>
      </c>
      <c r="AE1550" s="662" t="str">
        <f t="shared" si="269"/>
        <v>昭50.12.11</v>
      </c>
      <c r="AF1550" s="662" t="str">
        <f t="shared" si="272"/>
        <v>昭50.12.11</v>
      </c>
      <c r="AG1550" s="662" t="str">
        <f t="shared" si="273"/>
        <v/>
      </c>
      <c r="AH1550" s="662">
        <f t="shared" si="270"/>
        <v>9</v>
      </c>
      <c r="AI1550" s="662" t="str">
        <f t="shared" si="274"/>
        <v>87</v>
      </c>
      <c r="AJ1550" s="662" t="str">
        <f t="shared" si="275"/>
        <v>87_延岡</v>
      </c>
      <c r="AK1550" s="693" t="str">
        <f>IFERROR(VLOOKUP(AJ1550,観測点コードリスト!$L$2:$N$1665,3,FALSE),"")</f>
        <v>47822</v>
      </c>
    </row>
    <row r="1551" spans="1:37" ht="18.75" hidden="1" customHeight="1">
      <c r="A1551" s="662" t="s">
        <v>4244</v>
      </c>
      <c r="B1551" s="662">
        <v>87157</v>
      </c>
      <c r="C1551" s="662" t="s">
        <v>72</v>
      </c>
      <c r="D1551" s="662" t="s">
        <v>4269</v>
      </c>
      <c r="E1551" s="662" t="s">
        <v>4270</v>
      </c>
      <c r="F1551" s="662" t="s">
        <v>4271</v>
      </c>
      <c r="G1551" s="662">
        <v>32</v>
      </c>
      <c r="H1551" s="662">
        <v>28.5</v>
      </c>
      <c r="I1551" s="662">
        <v>131</v>
      </c>
      <c r="J1551" s="662">
        <v>6.2</v>
      </c>
      <c r="K1551" s="662">
        <v>517</v>
      </c>
      <c r="L1551" s="662" t="s">
        <v>22</v>
      </c>
      <c r="M1551" s="662" t="s">
        <v>22</v>
      </c>
      <c r="N1551" s="662" t="s">
        <v>4272</v>
      </c>
      <c r="O1551" s="662" t="s">
        <v>22</v>
      </c>
      <c r="P1551" s="662" t="s">
        <v>22</v>
      </c>
      <c r="Q1551" s="667">
        <f t="shared" si="265"/>
        <v>32.475000000000001</v>
      </c>
      <c r="R1551" s="667">
        <f t="shared" si="266"/>
        <v>131.10333299999999</v>
      </c>
      <c r="T1551" s="668" t="s">
        <v>4605</v>
      </c>
      <c r="U1551" s="668" t="s">
        <v>22</v>
      </c>
      <c r="V1551" s="668" t="s">
        <v>22</v>
      </c>
      <c r="W1551" s="668" t="s">
        <v>22</v>
      </c>
      <c r="X1551" s="668" t="s">
        <v>22</v>
      </c>
      <c r="Y1551" s="668" t="s">
        <v>22</v>
      </c>
      <c r="Z1551" s="668" t="s">
        <v>22</v>
      </c>
      <c r="AB1551" s="662" t="str">
        <f t="shared" si="267"/>
        <v>平23.12.20</v>
      </c>
      <c r="AC1551" s="662" t="str">
        <f t="shared" si="268"/>
        <v>平23.12.20</v>
      </c>
      <c r="AD1551" s="662" t="str">
        <f t="shared" si="271"/>
        <v>平</v>
      </c>
      <c r="AE1551" s="662" t="str">
        <f t="shared" si="269"/>
        <v>平23.12.20</v>
      </c>
      <c r="AF1551" s="662" t="str">
        <f t="shared" si="272"/>
        <v>平23.12.20</v>
      </c>
      <c r="AG1551" s="662" t="str">
        <f t="shared" si="273"/>
        <v/>
      </c>
      <c r="AH1551" s="662">
        <f t="shared" si="270"/>
        <v>9</v>
      </c>
      <c r="AI1551" s="662" t="str">
        <f t="shared" si="274"/>
        <v>87</v>
      </c>
      <c r="AJ1551" s="662" t="str">
        <f t="shared" si="275"/>
        <v>87_椎葉</v>
      </c>
      <c r="AK1551" s="693" t="str">
        <f>IFERROR(VLOOKUP(AJ1551,観測点コードリスト!$L$2:$N$1665,3,FALSE),"")</f>
        <v>1636</v>
      </c>
    </row>
    <row r="1552" spans="1:37" ht="18.75" customHeight="1">
      <c r="A1552" s="662" t="s">
        <v>4244</v>
      </c>
      <c r="B1552" s="662">
        <v>87181</v>
      </c>
      <c r="C1552" s="662" t="s">
        <v>17</v>
      </c>
      <c r="D1552" s="662" t="s">
        <v>4273</v>
      </c>
      <c r="E1552" s="662" t="s">
        <v>4274</v>
      </c>
      <c r="F1552" s="662" t="s">
        <v>4275</v>
      </c>
      <c r="G1552" s="662">
        <v>32</v>
      </c>
      <c r="H1552" s="662">
        <v>24.5</v>
      </c>
      <c r="I1552" s="662">
        <v>131</v>
      </c>
      <c r="J1552" s="662">
        <v>36</v>
      </c>
      <c r="K1552" s="662">
        <v>20</v>
      </c>
      <c r="L1552" s="662">
        <v>9.3000000000000007</v>
      </c>
      <c r="M1552" s="662">
        <v>1.5</v>
      </c>
      <c r="N1552" s="662" t="s">
        <v>4157</v>
      </c>
      <c r="O1552" s="662" t="s">
        <v>22</v>
      </c>
      <c r="P1552" s="662" t="s">
        <v>40</v>
      </c>
      <c r="Q1552" s="667">
        <f t="shared" si="265"/>
        <v>32.408332999999999</v>
      </c>
      <c r="R1552" s="667">
        <f t="shared" si="266"/>
        <v>131.6</v>
      </c>
      <c r="T1552" s="668" t="s">
        <v>4605</v>
      </c>
      <c r="U1552" s="668" t="s">
        <v>4605</v>
      </c>
      <c r="V1552" s="668" t="s">
        <v>4605</v>
      </c>
      <c r="W1552" s="668" t="s">
        <v>22</v>
      </c>
      <c r="X1552" s="668" t="s">
        <v>22</v>
      </c>
      <c r="Y1552" s="668" t="s">
        <v>22</v>
      </c>
      <c r="Z1552" s="668" t="s">
        <v>22</v>
      </c>
      <c r="AB1552" s="662" t="str">
        <f t="shared" si="267"/>
        <v>昭49.11.1</v>
      </c>
      <c r="AC1552" s="662" t="str">
        <f t="shared" si="268"/>
        <v>昭52.2.9</v>
      </c>
      <c r="AD1552" s="662" t="str">
        <f t="shared" si="271"/>
        <v>#</v>
      </c>
      <c r="AE1552" s="662" t="str">
        <f t="shared" si="269"/>
        <v>昭52.2.9</v>
      </c>
      <c r="AF1552" s="662" t="str">
        <f t="shared" si="272"/>
        <v>昭52.2.9</v>
      </c>
      <c r="AG1552" s="662" t="str">
        <f t="shared" si="273"/>
        <v/>
      </c>
      <c r="AH1552" s="662">
        <f t="shared" si="270"/>
        <v>7</v>
      </c>
      <c r="AI1552" s="662" t="str">
        <f t="shared" si="274"/>
        <v>87</v>
      </c>
      <c r="AJ1552" s="662" t="str">
        <f t="shared" si="275"/>
        <v>87_日向</v>
      </c>
      <c r="AK1552" s="693" t="str">
        <f>IFERROR(VLOOKUP(AJ1552,観測点コードリスト!$L$2:$N$1665,3,FALSE),"")</f>
        <v>0857</v>
      </c>
    </row>
    <row r="1553" spans="1:37" ht="18.75" customHeight="1">
      <c r="A1553" s="662" t="s">
        <v>4244</v>
      </c>
      <c r="B1553" s="662">
        <v>87206</v>
      </c>
      <c r="C1553" s="662" t="s">
        <v>17</v>
      </c>
      <c r="D1553" s="662" t="s">
        <v>4276</v>
      </c>
      <c r="E1553" s="662" t="s">
        <v>4277</v>
      </c>
      <c r="F1553" s="662" t="s">
        <v>4278</v>
      </c>
      <c r="G1553" s="662">
        <v>32</v>
      </c>
      <c r="H1553" s="662">
        <v>23.1</v>
      </c>
      <c r="I1553" s="662">
        <v>131</v>
      </c>
      <c r="J1553" s="662">
        <v>19.899999999999999</v>
      </c>
      <c r="K1553" s="662">
        <v>250</v>
      </c>
      <c r="L1553" s="662">
        <v>6.5</v>
      </c>
      <c r="M1553" s="662">
        <v>1.5</v>
      </c>
      <c r="N1553" s="662" t="s">
        <v>2388</v>
      </c>
      <c r="O1553" s="662" t="s">
        <v>22</v>
      </c>
      <c r="P1553" s="662" t="s">
        <v>40</v>
      </c>
      <c r="Q1553" s="667">
        <f t="shared" ref="Q1553:Q1616" si="276">G1553+ROUND(H1553/60,6)</f>
        <v>32.384999999999998</v>
      </c>
      <c r="R1553" s="667">
        <f t="shared" ref="R1553:R1616" si="277">I1553+ROUND(J1553/60,6)</f>
        <v>131.33166700000001</v>
      </c>
      <c r="T1553" s="668" t="s">
        <v>4605</v>
      </c>
      <c r="U1553" s="668" t="s">
        <v>4605</v>
      </c>
      <c r="V1553" s="668" t="s">
        <v>4605</v>
      </c>
      <c r="W1553" s="668" t="s">
        <v>22</v>
      </c>
      <c r="X1553" s="668" t="s">
        <v>22</v>
      </c>
      <c r="Y1553" s="668" t="s">
        <v>22</v>
      </c>
      <c r="Z1553" s="668" t="s">
        <v>22</v>
      </c>
      <c r="AB1553" s="662" t="str">
        <f t="shared" si="267"/>
        <v>昭54.1.11</v>
      </c>
      <c r="AC1553" s="662" t="str">
        <f t="shared" si="268"/>
        <v>昭54.1.11</v>
      </c>
      <c r="AD1553" s="662" t="str">
        <f t="shared" si="271"/>
        <v>昭</v>
      </c>
      <c r="AE1553" s="662" t="str">
        <f t="shared" si="269"/>
        <v>昭54.1.11</v>
      </c>
      <c r="AF1553" s="662" t="str">
        <f t="shared" si="272"/>
        <v>昭54.1.11</v>
      </c>
      <c r="AG1553" s="662" t="str">
        <f t="shared" si="273"/>
        <v/>
      </c>
      <c r="AH1553" s="662">
        <f t="shared" si="270"/>
        <v>8</v>
      </c>
      <c r="AI1553" s="662" t="str">
        <f t="shared" si="274"/>
        <v>87</v>
      </c>
      <c r="AJ1553" s="662" t="str">
        <f t="shared" si="275"/>
        <v>87_神門</v>
      </c>
      <c r="AK1553" s="693" t="str">
        <f>IFERROR(VLOOKUP(AJ1553,観測点コードリスト!$L$2:$N$1665,3,FALSE),"")</f>
        <v>1353</v>
      </c>
    </row>
    <row r="1554" spans="1:37">
      <c r="A1554" s="662" t="s">
        <v>4244</v>
      </c>
      <c r="B1554" s="662">
        <v>87231</v>
      </c>
      <c r="C1554" s="662" t="s">
        <v>17</v>
      </c>
      <c r="D1554" s="662" t="s">
        <v>4279</v>
      </c>
      <c r="E1554" s="662" t="s">
        <v>4280</v>
      </c>
      <c r="F1554" s="662" t="s">
        <v>4281</v>
      </c>
      <c r="G1554" s="662">
        <v>32</v>
      </c>
      <c r="H1554" s="662">
        <v>14.4</v>
      </c>
      <c r="I1554" s="662">
        <v>131</v>
      </c>
      <c r="J1554" s="662">
        <v>9.1</v>
      </c>
      <c r="K1554" s="662">
        <v>260</v>
      </c>
      <c r="L1554" s="662">
        <v>10</v>
      </c>
      <c r="M1554" s="662">
        <v>1.5</v>
      </c>
      <c r="N1554" s="662" t="s">
        <v>2439</v>
      </c>
      <c r="O1554" s="662" t="s">
        <v>22</v>
      </c>
      <c r="P1554" s="662" t="s">
        <v>40</v>
      </c>
      <c r="Q1554" s="667">
        <f t="shared" si="276"/>
        <v>32.24</v>
      </c>
      <c r="R1554" s="667">
        <f t="shared" si="277"/>
        <v>131.151667</v>
      </c>
      <c r="T1554" s="668" t="s">
        <v>4605</v>
      </c>
      <c r="U1554" s="668" t="s">
        <v>4605</v>
      </c>
      <c r="V1554" s="668" t="s">
        <v>4605</v>
      </c>
      <c r="W1554" s="668" t="s">
        <v>22</v>
      </c>
      <c r="X1554" s="668" t="s">
        <v>22</v>
      </c>
      <c r="Y1554" s="668" t="s">
        <v>22</v>
      </c>
      <c r="Z1554" s="668" t="s">
        <v>22</v>
      </c>
      <c r="AB1554" s="662" t="str">
        <f t="shared" si="267"/>
        <v>昭54.1.10</v>
      </c>
      <c r="AC1554" s="662" t="str">
        <f t="shared" si="268"/>
        <v>昭54.1.10</v>
      </c>
      <c r="AD1554" s="662" t="str">
        <f t="shared" si="271"/>
        <v>昭</v>
      </c>
      <c r="AE1554" s="662" t="str">
        <f t="shared" si="269"/>
        <v>昭54.1.10</v>
      </c>
      <c r="AF1554" s="662" t="str">
        <f t="shared" si="272"/>
        <v>昭54.1.10</v>
      </c>
      <c r="AG1554" s="662" t="str">
        <f t="shared" si="273"/>
        <v/>
      </c>
      <c r="AH1554" s="662">
        <f t="shared" si="270"/>
        <v>8</v>
      </c>
      <c r="AI1554" s="662" t="str">
        <f t="shared" si="274"/>
        <v>87</v>
      </c>
      <c r="AJ1554" s="662" t="str">
        <f t="shared" si="275"/>
        <v>87_西米良</v>
      </c>
      <c r="AK1554" s="693" t="str">
        <f>IFERROR(VLOOKUP(AJ1554,観測点コードリスト!$L$2:$N$1665,3,FALSE),"")</f>
        <v>1345</v>
      </c>
    </row>
    <row r="1555" spans="1:37" ht="18.75" hidden="1" customHeight="1">
      <c r="A1555" s="662" t="s">
        <v>4244</v>
      </c>
      <c r="B1555" s="662">
        <v>87251</v>
      </c>
      <c r="C1555" s="662" t="s">
        <v>72</v>
      </c>
      <c r="D1555" s="662" t="s">
        <v>4282</v>
      </c>
      <c r="E1555" s="662" t="s">
        <v>4283</v>
      </c>
      <c r="F1555" s="662" t="s">
        <v>4284</v>
      </c>
      <c r="G1555" s="662">
        <v>32</v>
      </c>
      <c r="H1555" s="662">
        <v>17</v>
      </c>
      <c r="I1555" s="662">
        <v>131</v>
      </c>
      <c r="J1555" s="662">
        <v>32.5</v>
      </c>
      <c r="K1555" s="662">
        <v>61</v>
      </c>
      <c r="L1555" s="662" t="s">
        <v>22</v>
      </c>
      <c r="M1555" s="662" t="s">
        <v>22</v>
      </c>
      <c r="N1555" s="662" t="s">
        <v>4285</v>
      </c>
      <c r="O1555" s="662" t="s">
        <v>22</v>
      </c>
      <c r="P1555" s="662" t="s">
        <v>22</v>
      </c>
      <c r="Q1555" s="667">
        <f t="shared" si="276"/>
        <v>32.283332999999999</v>
      </c>
      <c r="R1555" s="667">
        <f t="shared" si="277"/>
        <v>131.54166699999999</v>
      </c>
      <c r="T1555" s="668" t="s">
        <v>4605</v>
      </c>
      <c r="U1555" s="668" t="s">
        <v>22</v>
      </c>
      <c r="V1555" s="668" t="s">
        <v>22</v>
      </c>
      <c r="W1555" s="668" t="s">
        <v>22</v>
      </c>
      <c r="X1555" s="668" t="s">
        <v>22</v>
      </c>
      <c r="Y1555" s="668" t="s">
        <v>22</v>
      </c>
      <c r="Z1555" s="668" t="s">
        <v>22</v>
      </c>
      <c r="AB1555" s="662" t="str">
        <f t="shared" si="267"/>
        <v>平22.2.17</v>
      </c>
      <c r="AC1555" s="662" t="str">
        <f t="shared" si="268"/>
        <v>平22.2.17</v>
      </c>
      <c r="AD1555" s="662" t="str">
        <f t="shared" si="271"/>
        <v>平</v>
      </c>
      <c r="AE1555" s="662" t="str">
        <f t="shared" si="269"/>
        <v>平22.2.17</v>
      </c>
      <c r="AF1555" s="662" t="str">
        <f t="shared" si="272"/>
        <v>平22.2.17</v>
      </c>
      <c r="AG1555" s="662" t="str">
        <f t="shared" si="273"/>
        <v/>
      </c>
      <c r="AH1555" s="662">
        <f t="shared" si="270"/>
        <v>8</v>
      </c>
      <c r="AI1555" s="662" t="str">
        <f t="shared" si="274"/>
        <v>87</v>
      </c>
      <c r="AJ1555" s="662" t="str">
        <f t="shared" si="275"/>
        <v>87_都農</v>
      </c>
      <c r="AK1555" s="693" t="str">
        <f>IFERROR(VLOOKUP(AJ1555,観測点コードリスト!$L$2:$N$1665,3,FALSE),"")</f>
        <v>1608</v>
      </c>
    </row>
    <row r="1556" spans="1:37" ht="18.75" customHeight="1">
      <c r="A1556" s="662" t="s">
        <v>4244</v>
      </c>
      <c r="B1556" s="662">
        <v>87293</v>
      </c>
      <c r="C1556" s="662" t="s">
        <v>17</v>
      </c>
      <c r="D1556" s="662" t="s">
        <v>4286</v>
      </c>
      <c r="E1556" s="662" t="s">
        <v>4287</v>
      </c>
      <c r="F1556" s="662" t="s">
        <v>4288</v>
      </c>
      <c r="G1556" s="662">
        <v>32</v>
      </c>
      <c r="H1556" s="662">
        <v>7.4</v>
      </c>
      <c r="I1556" s="662">
        <v>131</v>
      </c>
      <c r="J1556" s="662">
        <v>28.5</v>
      </c>
      <c r="K1556" s="662">
        <v>57</v>
      </c>
      <c r="L1556" s="662">
        <v>10</v>
      </c>
      <c r="M1556" s="662">
        <v>1.5</v>
      </c>
      <c r="N1556" s="662" t="s">
        <v>4289</v>
      </c>
      <c r="O1556" s="662" t="s">
        <v>22</v>
      </c>
      <c r="P1556" s="662" t="s">
        <v>22</v>
      </c>
      <c r="Q1556" s="667">
        <f t="shared" si="276"/>
        <v>32.123333000000002</v>
      </c>
      <c r="R1556" s="667">
        <f t="shared" si="277"/>
        <v>131.47499999999999</v>
      </c>
      <c r="T1556" s="668" t="s">
        <v>4605</v>
      </c>
      <c r="U1556" s="668" t="s">
        <v>4605</v>
      </c>
      <c r="V1556" s="668" t="s">
        <v>4605</v>
      </c>
      <c r="W1556" s="668" t="s">
        <v>22</v>
      </c>
      <c r="X1556" s="668" t="s">
        <v>22</v>
      </c>
      <c r="Y1556" s="668" t="s">
        <v>22</v>
      </c>
      <c r="Z1556" s="668" t="s">
        <v>22</v>
      </c>
      <c r="AB1556" s="662" t="str">
        <f t="shared" si="267"/>
        <v>平29.3.10</v>
      </c>
      <c r="AC1556" s="662" t="str">
        <f t="shared" si="268"/>
        <v>平29.3.10</v>
      </c>
      <c r="AD1556" s="662" t="str">
        <f t="shared" si="271"/>
        <v>平</v>
      </c>
      <c r="AE1556" s="662" t="str">
        <f t="shared" si="269"/>
        <v>平29.3.10</v>
      </c>
      <c r="AF1556" s="662" t="str">
        <f t="shared" si="272"/>
        <v>平29.3.10</v>
      </c>
      <c r="AG1556" s="662" t="str">
        <f t="shared" si="273"/>
        <v/>
      </c>
      <c r="AH1556" s="662">
        <f t="shared" si="270"/>
        <v>8</v>
      </c>
      <c r="AI1556" s="662" t="str">
        <f t="shared" si="274"/>
        <v>87</v>
      </c>
      <c r="AJ1556" s="662" t="str">
        <f t="shared" si="275"/>
        <v>87_高鍋</v>
      </c>
      <c r="AK1556" s="693" t="str">
        <f>IFERROR(VLOOKUP(AJ1556,観測点コードリスト!$L$2:$N$1665,3,FALSE),"")</f>
        <v>0859</v>
      </c>
    </row>
    <row r="1557" spans="1:37" ht="18.75" customHeight="1">
      <c r="A1557" s="662" t="s">
        <v>4244</v>
      </c>
      <c r="B1557" s="662">
        <v>87301</v>
      </c>
      <c r="C1557" s="662" t="s">
        <v>17</v>
      </c>
      <c r="D1557" s="662" t="s">
        <v>4290</v>
      </c>
      <c r="E1557" s="662" t="s">
        <v>4291</v>
      </c>
      <c r="F1557" s="662" t="s">
        <v>4292</v>
      </c>
      <c r="G1557" s="662">
        <v>32</v>
      </c>
      <c r="H1557" s="662">
        <v>2.8</v>
      </c>
      <c r="I1557" s="662">
        <v>130</v>
      </c>
      <c r="J1557" s="662">
        <v>48.6</v>
      </c>
      <c r="K1557" s="662">
        <v>228</v>
      </c>
      <c r="L1557" s="662">
        <v>10</v>
      </c>
      <c r="M1557" s="662">
        <v>1.5</v>
      </c>
      <c r="N1557" s="662" t="s">
        <v>4293</v>
      </c>
      <c r="O1557" s="662" t="s">
        <v>22</v>
      </c>
      <c r="P1557" s="662" t="s">
        <v>40</v>
      </c>
      <c r="Q1557" s="667">
        <f t="shared" si="276"/>
        <v>32.046666999999999</v>
      </c>
      <c r="R1557" s="667">
        <f t="shared" si="277"/>
        <v>130.81</v>
      </c>
      <c r="T1557" s="668" t="s">
        <v>4605</v>
      </c>
      <c r="U1557" s="668" t="s">
        <v>4605</v>
      </c>
      <c r="V1557" s="668" t="s">
        <v>4605</v>
      </c>
      <c r="W1557" s="668" t="s">
        <v>22</v>
      </c>
      <c r="X1557" s="668" t="s">
        <v>22</v>
      </c>
      <c r="Y1557" s="668" t="s">
        <v>22</v>
      </c>
      <c r="Z1557" s="668" t="s">
        <v>22</v>
      </c>
      <c r="AB1557" s="662" t="str">
        <f t="shared" si="267"/>
        <v>昭49.11.1</v>
      </c>
      <c r="AC1557" s="662" t="str">
        <f t="shared" si="268"/>
        <v>昭52.2.1</v>
      </c>
      <c r="AD1557" s="662" t="str">
        <f t="shared" si="271"/>
        <v>#</v>
      </c>
      <c r="AE1557" s="662" t="str">
        <f t="shared" si="269"/>
        <v>昭52.2.1</v>
      </c>
      <c r="AF1557" s="662" t="str">
        <f t="shared" si="272"/>
        <v>昭52.2.1</v>
      </c>
      <c r="AG1557" s="662" t="str">
        <f t="shared" si="273"/>
        <v/>
      </c>
      <c r="AH1557" s="662">
        <f t="shared" si="270"/>
        <v>7</v>
      </c>
      <c r="AI1557" s="662" t="str">
        <f t="shared" si="274"/>
        <v>87</v>
      </c>
      <c r="AJ1557" s="662" t="str">
        <f t="shared" si="275"/>
        <v>87_加久藤</v>
      </c>
      <c r="AK1557" s="693" t="str">
        <f>IFERROR(VLOOKUP(AJ1557,観測点コードリスト!$L$2:$N$1665,3,FALSE),"")</f>
        <v>0860</v>
      </c>
    </row>
    <row r="1558" spans="1:37">
      <c r="A1558" s="662" t="s">
        <v>4244</v>
      </c>
      <c r="B1558" s="662">
        <v>87331</v>
      </c>
      <c r="C1558" s="662" t="s">
        <v>17</v>
      </c>
      <c r="D1558" s="662" t="s">
        <v>4294</v>
      </c>
      <c r="E1558" s="662" t="s">
        <v>4295</v>
      </c>
      <c r="F1558" s="662" t="s">
        <v>4296</v>
      </c>
      <c r="G1558" s="662">
        <v>32</v>
      </c>
      <c r="H1558" s="662">
        <v>3.8</v>
      </c>
      <c r="I1558" s="662">
        <v>131</v>
      </c>
      <c r="J1558" s="662">
        <v>24.8</v>
      </c>
      <c r="K1558" s="662">
        <v>8</v>
      </c>
      <c r="L1558" s="662">
        <v>10</v>
      </c>
      <c r="M1558" s="662">
        <v>1.5</v>
      </c>
      <c r="N1558" s="662" t="s">
        <v>4165</v>
      </c>
      <c r="O1558" s="662" t="s">
        <v>22</v>
      </c>
      <c r="P1558" s="662" t="s">
        <v>40</v>
      </c>
      <c r="Q1558" s="667">
        <f t="shared" si="276"/>
        <v>32.063333</v>
      </c>
      <c r="R1558" s="667">
        <f t="shared" si="277"/>
        <v>131.41333299999999</v>
      </c>
      <c r="T1558" s="668" t="s">
        <v>4605</v>
      </c>
      <c r="U1558" s="668" t="s">
        <v>4605</v>
      </c>
      <c r="V1558" s="668" t="s">
        <v>4605</v>
      </c>
      <c r="W1558" s="668" t="s">
        <v>22</v>
      </c>
      <c r="X1558" s="668" t="s">
        <v>22</v>
      </c>
      <c r="Y1558" s="668" t="s">
        <v>22</v>
      </c>
      <c r="Z1558" s="668" t="s">
        <v>22</v>
      </c>
      <c r="AB1558" s="662" t="str">
        <f t="shared" si="267"/>
        <v>昭49.11.1</v>
      </c>
      <c r="AC1558" s="662" t="str">
        <f t="shared" si="268"/>
        <v>昭52.2.10</v>
      </c>
      <c r="AD1558" s="662" t="str">
        <f t="shared" si="271"/>
        <v>#</v>
      </c>
      <c r="AE1558" s="662" t="str">
        <f t="shared" si="269"/>
        <v>昭52.2.10</v>
      </c>
      <c r="AF1558" s="662" t="str">
        <f t="shared" si="272"/>
        <v>昭52.2.10</v>
      </c>
      <c r="AG1558" s="662" t="str">
        <f t="shared" si="273"/>
        <v/>
      </c>
      <c r="AH1558" s="662">
        <f t="shared" si="270"/>
        <v>8</v>
      </c>
      <c r="AI1558" s="662" t="str">
        <f t="shared" si="274"/>
        <v>87</v>
      </c>
      <c r="AJ1558" s="662" t="str">
        <f t="shared" si="275"/>
        <v>87_西都</v>
      </c>
      <c r="AK1558" s="693" t="str">
        <f>IFERROR(VLOOKUP(AJ1558,観測点コードリスト!$L$2:$N$1665,3,FALSE),"")</f>
        <v>0861</v>
      </c>
    </row>
    <row r="1559" spans="1:37" hidden="1">
      <c r="A1559" s="662" t="s">
        <v>4244</v>
      </c>
      <c r="B1559" s="662">
        <v>87346</v>
      </c>
      <c r="C1559" s="662" t="s">
        <v>72</v>
      </c>
      <c r="D1559" s="662" t="s">
        <v>4297</v>
      </c>
      <c r="E1559" s="662" t="s">
        <v>4298</v>
      </c>
      <c r="F1559" s="662" t="s">
        <v>4299</v>
      </c>
      <c r="G1559" s="662">
        <v>31</v>
      </c>
      <c r="H1559" s="662">
        <v>56.7</v>
      </c>
      <c r="I1559" s="662">
        <v>130</v>
      </c>
      <c r="J1559" s="662">
        <v>50.4</v>
      </c>
      <c r="K1559" s="662">
        <v>1150</v>
      </c>
      <c r="L1559" s="662" t="s">
        <v>22</v>
      </c>
      <c r="M1559" s="662" t="s">
        <v>22</v>
      </c>
      <c r="N1559" s="662" t="s">
        <v>266</v>
      </c>
      <c r="O1559" s="662" t="s">
        <v>22</v>
      </c>
      <c r="P1559" s="662" t="s">
        <v>22</v>
      </c>
      <c r="Q1559" s="667">
        <f t="shared" si="276"/>
        <v>31.945</v>
      </c>
      <c r="R1559" s="667">
        <f t="shared" si="277"/>
        <v>130.84</v>
      </c>
      <c r="T1559" s="668" t="s">
        <v>4605</v>
      </c>
      <c r="U1559" s="668" t="s">
        <v>22</v>
      </c>
      <c r="V1559" s="668" t="s">
        <v>22</v>
      </c>
      <c r="W1559" s="668" t="s">
        <v>22</v>
      </c>
      <c r="X1559" s="668" t="s">
        <v>22</v>
      </c>
      <c r="Y1559" s="668" t="s">
        <v>22</v>
      </c>
      <c r="Z1559" s="668" t="s">
        <v>22</v>
      </c>
      <c r="AB1559" s="662" t="str">
        <f t="shared" si="267"/>
        <v>昭49.11.1</v>
      </c>
      <c r="AC1559" s="662" t="str">
        <f t="shared" si="268"/>
        <v>-</v>
      </c>
      <c r="AD1559" s="662" t="str">
        <f t="shared" si="271"/>
        <v>#</v>
      </c>
      <c r="AE1559" s="662" t="str">
        <f t="shared" si="269"/>
        <v/>
      </c>
      <c r="AF1559" s="662" t="str">
        <f t="shared" si="272"/>
        <v/>
      </c>
      <c r="AG1559" s="662" t="str">
        <f t="shared" si="273"/>
        <v/>
      </c>
      <c r="AH1559" s="662">
        <f t="shared" si="270"/>
        <v>0</v>
      </c>
      <c r="AI1559" s="662" t="str">
        <f t="shared" si="274"/>
        <v>87</v>
      </c>
      <c r="AJ1559" s="662" t="str">
        <f t="shared" si="275"/>
        <v>87_えびの</v>
      </c>
      <c r="AK1559" s="693" t="str">
        <f>IFERROR(VLOOKUP(AJ1559,観測点コードリスト!$L$2:$N$1665,3,FALSE),"")</f>
        <v>0862</v>
      </c>
    </row>
    <row r="1560" spans="1:37">
      <c r="A1560" s="662" t="s">
        <v>4244</v>
      </c>
      <c r="B1560" s="662">
        <v>87352</v>
      </c>
      <c r="C1560" s="662" t="s">
        <v>17</v>
      </c>
      <c r="D1560" s="662" t="s">
        <v>4300</v>
      </c>
      <c r="E1560" s="662" t="s">
        <v>4301</v>
      </c>
      <c r="F1560" s="662" t="s">
        <v>4302</v>
      </c>
      <c r="G1560" s="662">
        <v>32</v>
      </c>
      <c r="H1560" s="662">
        <v>0</v>
      </c>
      <c r="I1560" s="662">
        <v>130</v>
      </c>
      <c r="J1560" s="662">
        <v>57.2</v>
      </c>
      <c r="K1560" s="662">
        <v>276</v>
      </c>
      <c r="L1560" s="662">
        <v>9.3000000000000007</v>
      </c>
      <c r="M1560" s="662">
        <v>1.5</v>
      </c>
      <c r="N1560" s="662" t="s">
        <v>4303</v>
      </c>
      <c r="O1560" s="662" t="s">
        <v>22</v>
      </c>
      <c r="P1560" s="662" t="s">
        <v>40</v>
      </c>
      <c r="Q1560" s="667">
        <f t="shared" si="276"/>
        <v>32</v>
      </c>
      <c r="R1560" s="667">
        <f t="shared" si="277"/>
        <v>130.95333299999999</v>
      </c>
      <c r="T1560" s="668" t="s">
        <v>4605</v>
      </c>
      <c r="U1560" s="668" t="s">
        <v>4605</v>
      </c>
      <c r="V1560" s="668" t="s">
        <v>4605</v>
      </c>
      <c r="W1560" s="668" t="s">
        <v>22</v>
      </c>
      <c r="X1560" s="668" t="s">
        <v>22</v>
      </c>
      <c r="Y1560" s="668" t="s">
        <v>22</v>
      </c>
      <c r="Z1560" s="668" t="s">
        <v>22</v>
      </c>
      <c r="AB1560" s="662" t="str">
        <f t="shared" si="267"/>
        <v>平12.9.26</v>
      </c>
      <c r="AC1560" s="662" t="str">
        <f t="shared" si="268"/>
        <v>平12.9.26</v>
      </c>
      <c r="AD1560" s="662" t="str">
        <f t="shared" si="271"/>
        <v>平</v>
      </c>
      <c r="AE1560" s="662" t="str">
        <f t="shared" si="269"/>
        <v>平12.9.26</v>
      </c>
      <c r="AF1560" s="662" t="str">
        <f t="shared" si="272"/>
        <v>平12.9.26</v>
      </c>
      <c r="AG1560" s="662" t="str">
        <f t="shared" si="273"/>
        <v/>
      </c>
      <c r="AH1560" s="662">
        <f t="shared" si="270"/>
        <v>8</v>
      </c>
      <c r="AI1560" s="662" t="str">
        <f t="shared" si="274"/>
        <v>87</v>
      </c>
      <c r="AJ1560" s="662" t="str">
        <f t="shared" si="275"/>
        <v>87_小林</v>
      </c>
      <c r="AK1560" s="693" t="str">
        <f>IFERROR(VLOOKUP(AJ1560,観測点コードリスト!$L$2:$N$1665,3,FALSE),"")</f>
        <v>0863</v>
      </c>
    </row>
    <row r="1561" spans="1:37" ht="18.75" hidden="1" customHeight="1">
      <c r="A1561" s="662" t="s">
        <v>4244</v>
      </c>
      <c r="B1561" s="662">
        <v>87361</v>
      </c>
      <c r="C1561" s="662" t="s">
        <v>72</v>
      </c>
      <c r="D1561" s="662" t="s">
        <v>4304</v>
      </c>
      <c r="E1561" s="662" t="s">
        <v>4305</v>
      </c>
      <c r="F1561" s="662" t="s">
        <v>4306</v>
      </c>
      <c r="G1561" s="662">
        <v>31</v>
      </c>
      <c r="H1561" s="662">
        <v>57.4</v>
      </c>
      <c r="I1561" s="662">
        <v>131</v>
      </c>
      <c r="J1561" s="662">
        <v>9.4</v>
      </c>
      <c r="K1561" s="662">
        <v>182</v>
      </c>
      <c r="L1561" s="662" t="s">
        <v>22</v>
      </c>
      <c r="M1561" s="662" t="s">
        <v>22</v>
      </c>
      <c r="N1561" s="662" t="s">
        <v>266</v>
      </c>
      <c r="O1561" s="662" t="s">
        <v>22</v>
      </c>
      <c r="P1561" s="662" t="s">
        <v>22</v>
      </c>
      <c r="Q1561" s="667">
        <f t="shared" si="276"/>
        <v>31.956666999999999</v>
      </c>
      <c r="R1561" s="667">
        <f t="shared" si="277"/>
        <v>131.156667</v>
      </c>
      <c r="T1561" s="668" t="s">
        <v>4605</v>
      </c>
      <c r="U1561" s="668" t="s">
        <v>22</v>
      </c>
      <c r="V1561" s="668" t="s">
        <v>22</v>
      </c>
      <c r="W1561" s="668" t="s">
        <v>22</v>
      </c>
      <c r="X1561" s="668" t="s">
        <v>22</v>
      </c>
      <c r="Y1561" s="668" t="s">
        <v>22</v>
      </c>
      <c r="Z1561" s="668" t="s">
        <v>22</v>
      </c>
      <c r="AB1561" s="662" t="str">
        <f t="shared" si="267"/>
        <v>昭49.11.1</v>
      </c>
      <c r="AC1561" s="662" t="str">
        <f t="shared" si="268"/>
        <v>-</v>
      </c>
      <c r="AD1561" s="662" t="str">
        <f t="shared" si="271"/>
        <v>#</v>
      </c>
      <c r="AE1561" s="662" t="str">
        <f t="shared" si="269"/>
        <v/>
      </c>
      <c r="AF1561" s="662" t="str">
        <f t="shared" si="272"/>
        <v/>
      </c>
      <c r="AG1561" s="662" t="str">
        <f t="shared" si="273"/>
        <v/>
      </c>
      <c r="AH1561" s="662">
        <f t="shared" si="270"/>
        <v>0</v>
      </c>
      <c r="AI1561" s="662" t="str">
        <f t="shared" si="274"/>
        <v>87</v>
      </c>
      <c r="AJ1561" s="662" t="str">
        <f t="shared" si="275"/>
        <v>87_野尻</v>
      </c>
      <c r="AK1561" s="693" t="str">
        <f>IFERROR(VLOOKUP(AJ1561,観測点コードリスト!$L$2:$N$1665,3,FALSE),"")</f>
        <v>0864</v>
      </c>
    </row>
    <row r="1562" spans="1:37" hidden="1">
      <c r="A1562" s="662" t="s">
        <v>4244</v>
      </c>
      <c r="B1562" s="662">
        <v>87371</v>
      </c>
      <c r="C1562" s="662" t="s">
        <v>72</v>
      </c>
      <c r="D1562" s="662" t="s">
        <v>4307</v>
      </c>
      <c r="E1562" s="662" t="s">
        <v>4308</v>
      </c>
      <c r="F1562" s="662" t="s">
        <v>4309</v>
      </c>
      <c r="G1562" s="662">
        <v>32</v>
      </c>
      <c r="H1562" s="662">
        <v>0.4</v>
      </c>
      <c r="I1562" s="662">
        <v>131</v>
      </c>
      <c r="J1562" s="662">
        <v>17.8</v>
      </c>
      <c r="K1562" s="662">
        <v>66</v>
      </c>
      <c r="L1562" s="662" t="s">
        <v>22</v>
      </c>
      <c r="M1562" s="662" t="s">
        <v>22</v>
      </c>
      <c r="N1562" s="662" t="s">
        <v>266</v>
      </c>
      <c r="O1562" s="662" t="s">
        <v>22</v>
      </c>
      <c r="P1562" s="662" t="s">
        <v>22</v>
      </c>
      <c r="Q1562" s="667">
        <f t="shared" si="276"/>
        <v>32.006667</v>
      </c>
      <c r="R1562" s="667">
        <f t="shared" si="277"/>
        <v>131.29666700000001</v>
      </c>
      <c r="T1562" s="668" t="s">
        <v>4605</v>
      </c>
      <c r="U1562" s="668" t="s">
        <v>22</v>
      </c>
      <c r="V1562" s="668" t="s">
        <v>22</v>
      </c>
      <c r="W1562" s="668" t="s">
        <v>22</v>
      </c>
      <c r="X1562" s="668" t="s">
        <v>22</v>
      </c>
      <c r="Y1562" s="668" t="s">
        <v>22</v>
      </c>
      <c r="Z1562" s="668" t="s">
        <v>22</v>
      </c>
      <c r="AB1562" s="662" t="str">
        <f t="shared" si="267"/>
        <v>昭49.11.1</v>
      </c>
      <c r="AC1562" s="662" t="str">
        <f t="shared" si="268"/>
        <v>-</v>
      </c>
      <c r="AD1562" s="662" t="str">
        <f t="shared" si="271"/>
        <v>#</v>
      </c>
      <c r="AE1562" s="662" t="str">
        <f t="shared" si="269"/>
        <v/>
      </c>
      <c r="AF1562" s="662" t="str">
        <f t="shared" si="272"/>
        <v/>
      </c>
      <c r="AG1562" s="662" t="str">
        <f t="shared" si="273"/>
        <v/>
      </c>
      <c r="AH1562" s="662">
        <f t="shared" si="270"/>
        <v>0</v>
      </c>
      <c r="AI1562" s="662" t="str">
        <f t="shared" si="274"/>
        <v>87</v>
      </c>
      <c r="AJ1562" s="662" t="str">
        <f t="shared" si="275"/>
        <v>87_国富</v>
      </c>
      <c r="AK1562" s="693" t="str">
        <f>IFERROR(VLOOKUP(AJ1562,観測点コードリスト!$L$2:$N$1665,3,FALSE),"")</f>
        <v>0865</v>
      </c>
    </row>
    <row r="1563" spans="1:37">
      <c r="A1563" s="662" t="s">
        <v>4244</v>
      </c>
      <c r="B1563" s="662">
        <v>87376</v>
      </c>
      <c r="C1563" s="662" t="s">
        <v>23</v>
      </c>
      <c r="D1563" s="662" t="s">
        <v>4244</v>
      </c>
      <c r="E1563" s="662" t="s">
        <v>4310</v>
      </c>
      <c r="F1563" s="662" t="s">
        <v>4311</v>
      </c>
      <c r="G1563" s="662">
        <v>31</v>
      </c>
      <c r="H1563" s="662">
        <v>56.3</v>
      </c>
      <c r="I1563" s="662">
        <v>131</v>
      </c>
      <c r="J1563" s="662">
        <v>24.8</v>
      </c>
      <c r="K1563" s="662">
        <v>9</v>
      </c>
      <c r="L1563" s="662">
        <v>25.5</v>
      </c>
      <c r="M1563" s="662" t="s">
        <v>22</v>
      </c>
      <c r="N1563" s="662" t="s">
        <v>4312</v>
      </c>
      <c r="O1563" s="662">
        <v>87900</v>
      </c>
      <c r="P1563" s="662" t="s">
        <v>22</v>
      </c>
      <c r="Q1563" s="667">
        <f t="shared" si="276"/>
        <v>31.938333</v>
      </c>
      <c r="R1563" s="667">
        <f t="shared" si="277"/>
        <v>131.41333299999999</v>
      </c>
      <c r="T1563" s="668" t="s">
        <v>4605</v>
      </c>
      <c r="U1563" s="668" t="s">
        <v>4605</v>
      </c>
      <c r="V1563" s="668" t="s">
        <v>4605</v>
      </c>
      <c r="W1563" s="668" t="s">
        <v>4605</v>
      </c>
      <c r="X1563" s="668" t="s">
        <v>22</v>
      </c>
      <c r="Y1563" s="668" t="s">
        <v>4605</v>
      </c>
      <c r="Z1563" s="668" t="s">
        <v>4605</v>
      </c>
      <c r="AB1563" s="662" t="str">
        <f t="shared" si="267"/>
        <v>昭49.11.1</v>
      </c>
      <c r="AC1563" s="662" t="str">
        <f t="shared" si="268"/>
        <v>昭50.3.31</v>
      </c>
      <c r="AD1563" s="662" t="str">
        <f t="shared" si="271"/>
        <v>#</v>
      </c>
      <c r="AE1563" s="662" t="str">
        <f t="shared" si="269"/>
        <v>昭50.3.31</v>
      </c>
      <c r="AF1563" s="662" t="str">
        <f t="shared" si="272"/>
        <v>昭50.3.31</v>
      </c>
      <c r="AG1563" s="662" t="str">
        <f t="shared" si="273"/>
        <v/>
      </c>
      <c r="AH1563" s="662">
        <f t="shared" si="270"/>
        <v>8</v>
      </c>
      <c r="AI1563" s="662" t="str">
        <f t="shared" si="274"/>
        <v>87</v>
      </c>
      <c r="AJ1563" s="662" t="str">
        <f t="shared" si="275"/>
        <v>87_宮崎</v>
      </c>
      <c r="AK1563" s="693" t="str">
        <f>IFERROR(VLOOKUP(AJ1563,観測点コードリスト!$L$2:$N$1665,3,FALSE),"")</f>
        <v>47830</v>
      </c>
    </row>
    <row r="1564" spans="1:37" ht="18.75" customHeight="1">
      <c r="A1564" s="662" t="s">
        <v>4244</v>
      </c>
      <c r="B1564" s="662">
        <v>87406</v>
      </c>
      <c r="C1564" s="662" t="s">
        <v>17</v>
      </c>
      <c r="D1564" s="662" t="s">
        <v>3802</v>
      </c>
      <c r="E1564" s="662" t="s">
        <v>3803</v>
      </c>
      <c r="F1564" s="662" t="s">
        <v>4313</v>
      </c>
      <c r="G1564" s="662">
        <v>31</v>
      </c>
      <c r="H1564" s="662">
        <v>50.6</v>
      </c>
      <c r="I1564" s="662">
        <v>131</v>
      </c>
      <c r="J1564" s="662">
        <v>18.5</v>
      </c>
      <c r="K1564" s="662">
        <v>134</v>
      </c>
      <c r="L1564" s="662">
        <v>10</v>
      </c>
      <c r="M1564" s="662">
        <v>1.5</v>
      </c>
      <c r="N1564" s="662" t="s">
        <v>4314</v>
      </c>
      <c r="O1564" s="662" t="s">
        <v>22</v>
      </c>
      <c r="P1564" s="662" t="s">
        <v>40</v>
      </c>
      <c r="Q1564" s="667">
        <f t="shared" si="276"/>
        <v>31.843333000000001</v>
      </c>
      <c r="R1564" s="667">
        <f t="shared" si="277"/>
        <v>131.308333</v>
      </c>
      <c r="T1564" s="668" t="s">
        <v>4605</v>
      </c>
      <c r="U1564" s="668" t="s">
        <v>4605</v>
      </c>
      <c r="V1564" s="668" t="s">
        <v>4605</v>
      </c>
      <c r="W1564" s="668" t="s">
        <v>22</v>
      </c>
      <c r="X1564" s="668" t="s">
        <v>22</v>
      </c>
      <c r="Y1564" s="668" t="s">
        <v>22</v>
      </c>
      <c r="Z1564" s="668" t="s">
        <v>22</v>
      </c>
      <c r="AB1564" s="662" t="str">
        <f t="shared" si="267"/>
        <v>平29.2.17</v>
      </c>
      <c r="AC1564" s="662" t="str">
        <f t="shared" si="268"/>
        <v>平29.2.17</v>
      </c>
      <c r="AD1564" s="662" t="str">
        <f t="shared" si="271"/>
        <v>平</v>
      </c>
      <c r="AE1564" s="662" t="str">
        <f t="shared" si="269"/>
        <v>平29.2.17</v>
      </c>
      <c r="AF1564" s="662" t="str">
        <f t="shared" si="272"/>
        <v>平29.2.17</v>
      </c>
      <c r="AG1564" s="662" t="str">
        <f t="shared" si="273"/>
        <v/>
      </c>
      <c r="AH1564" s="662">
        <f t="shared" si="270"/>
        <v>8</v>
      </c>
      <c r="AI1564" s="662" t="str">
        <f t="shared" si="274"/>
        <v>87</v>
      </c>
      <c r="AJ1564" s="662" t="str">
        <f t="shared" si="275"/>
        <v>87_田野</v>
      </c>
      <c r="AK1564" s="693" t="str">
        <f>IFERROR(VLOOKUP(AJ1564,観測点コードリスト!$L$2:$N$1665,3,FALSE),"")</f>
        <v>1663</v>
      </c>
    </row>
    <row r="1565" spans="1:37" ht="18.75" customHeight="1">
      <c r="A1565" s="662" t="s">
        <v>4244</v>
      </c>
      <c r="B1565" s="662">
        <v>87412</v>
      </c>
      <c r="C1565" s="662" t="s">
        <v>23</v>
      </c>
      <c r="D1565" s="662" t="s">
        <v>4315</v>
      </c>
      <c r="E1565" s="662" t="s">
        <v>4316</v>
      </c>
      <c r="F1565" s="662" t="s">
        <v>4317</v>
      </c>
      <c r="G1565" s="662">
        <v>31</v>
      </c>
      <c r="H1565" s="662">
        <v>52.6</v>
      </c>
      <c r="I1565" s="662">
        <v>131</v>
      </c>
      <c r="J1565" s="662">
        <v>26.9</v>
      </c>
      <c r="K1565" s="662">
        <v>6</v>
      </c>
      <c r="L1565" s="662">
        <v>10</v>
      </c>
      <c r="M1565" s="662" t="s">
        <v>22</v>
      </c>
      <c r="N1565" s="662" t="s">
        <v>35</v>
      </c>
      <c r="O1565" s="662" t="s">
        <v>22</v>
      </c>
      <c r="P1565" s="662" t="s">
        <v>36</v>
      </c>
      <c r="Q1565" s="667">
        <f t="shared" si="276"/>
        <v>31.876667000000001</v>
      </c>
      <c r="R1565" s="667">
        <f t="shared" si="277"/>
        <v>131.44833299999999</v>
      </c>
      <c r="T1565" s="668" t="s">
        <v>4605</v>
      </c>
      <c r="U1565" s="668" t="s">
        <v>4605</v>
      </c>
      <c r="V1565" s="668" t="s">
        <v>4605</v>
      </c>
      <c r="W1565" s="668" t="s">
        <v>22</v>
      </c>
      <c r="X1565" s="668" t="s">
        <v>22</v>
      </c>
      <c r="Y1565" s="668" t="s">
        <v>22</v>
      </c>
      <c r="Z1565" s="668" t="s">
        <v>22</v>
      </c>
      <c r="AB1565" s="662" t="str">
        <f t="shared" si="267"/>
        <v>平15.1.1</v>
      </c>
      <c r="AC1565" s="662" t="str">
        <f t="shared" si="268"/>
        <v>平15.1.1</v>
      </c>
      <c r="AD1565" s="662" t="str">
        <f t="shared" si="271"/>
        <v>平</v>
      </c>
      <c r="AE1565" s="662" t="str">
        <f t="shared" si="269"/>
        <v>平15.1.1</v>
      </c>
      <c r="AF1565" s="662" t="str">
        <f t="shared" si="272"/>
        <v>平15.1.1</v>
      </c>
      <c r="AG1565" s="662" t="str">
        <f t="shared" si="273"/>
        <v/>
      </c>
      <c r="AH1565" s="662">
        <f t="shared" si="270"/>
        <v>7</v>
      </c>
      <c r="AI1565" s="662" t="str">
        <f t="shared" si="274"/>
        <v>87</v>
      </c>
      <c r="AJ1565" s="662" t="str">
        <f t="shared" si="275"/>
        <v>87_赤江</v>
      </c>
      <c r="AK1565" s="693" t="str">
        <f>IFERROR(VLOOKUP(AJ1565,観測点コードリスト!$L$2:$N$1665,3,FALSE),"")</f>
        <v>1481</v>
      </c>
    </row>
    <row r="1566" spans="1:37" ht="18.75" customHeight="1">
      <c r="A1566" s="662" t="s">
        <v>4244</v>
      </c>
      <c r="B1566" s="662">
        <v>87426</v>
      </c>
      <c r="C1566" s="662" t="s">
        <v>23</v>
      </c>
      <c r="D1566" s="662" t="s">
        <v>4318</v>
      </c>
      <c r="E1566" s="662" t="s">
        <v>4319</v>
      </c>
      <c r="F1566" s="662" t="s">
        <v>4320</v>
      </c>
      <c r="G1566" s="662">
        <v>31</v>
      </c>
      <c r="H1566" s="662">
        <v>43.8</v>
      </c>
      <c r="I1566" s="662">
        <v>131</v>
      </c>
      <c r="J1566" s="662">
        <v>4.9000000000000004</v>
      </c>
      <c r="K1566" s="662">
        <v>154</v>
      </c>
      <c r="L1566" s="662">
        <v>12.4</v>
      </c>
      <c r="M1566" s="662" t="s">
        <v>22</v>
      </c>
      <c r="N1566" s="662" t="s">
        <v>2315</v>
      </c>
      <c r="O1566" s="662" t="s">
        <v>22</v>
      </c>
      <c r="P1566" s="662" t="s">
        <v>22</v>
      </c>
      <c r="Q1566" s="667">
        <f t="shared" si="276"/>
        <v>31.73</v>
      </c>
      <c r="R1566" s="667">
        <f t="shared" si="277"/>
        <v>131.08166700000001</v>
      </c>
      <c r="T1566" s="668" t="s">
        <v>4605</v>
      </c>
      <c r="U1566" s="668" t="s">
        <v>4605</v>
      </c>
      <c r="V1566" s="668" t="s">
        <v>4605</v>
      </c>
      <c r="W1566" s="668" t="s">
        <v>22</v>
      </c>
      <c r="X1566" s="668" t="s">
        <v>22</v>
      </c>
      <c r="Y1566" s="668" t="s">
        <v>4605</v>
      </c>
      <c r="Z1566" s="668" t="s">
        <v>22</v>
      </c>
      <c r="AB1566" s="662" t="str">
        <f t="shared" si="267"/>
        <v>昭49.11.1</v>
      </c>
      <c r="AC1566" s="662" t="str">
        <f t="shared" si="268"/>
        <v>昭50.12.16</v>
      </c>
      <c r="AD1566" s="662" t="str">
        <f t="shared" si="271"/>
        <v>#</v>
      </c>
      <c r="AE1566" s="662" t="str">
        <f t="shared" si="269"/>
        <v>昭50.12.16</v>
      </c>
      <c r="AF1566" s="662" t="str">
        <f t="shared" si="272"/>
        <v>昭50.12.16</v>
      </c>
      <c r="AG1566" s="662" t="str">
        <f t="shared" si="273"/>
        <v/>
      </c>
      <c r="AH1566" s="662">
        <f t="shared" si="270"/>
        <v>9</v>
      </c>
      <c r="AI1566" s="662" t="str">
        <f t="shared" si="274"/>
        <v>87</v>
      </c>
      <c r="AJ1566" s="662" t="str">
        <f t="shared" si="275"/>
        <v>87_都城</v>
      </c>
      <c r="AK1566" s="693" t="str">
        <f>IFERROR(VLOOKUP(AJ1566,観測点コードリスト!$L$2:$N$1665,3,FALSE),"")</f>
        <v>47829</v>
      </c>
    </row>
    <row r="1567" spans="1:37" ht="18.75" hidden="1" customHeight="1">
      <c r="A1567" s="662" t="s">
        <v>4244</v>
      </c>
      <c r="B1567" s="662">
        <v>87461</v>
      </c>
      <c r="C1567" s="662" t="s">
        <v>72</v>
      </c>
      <c r="D1567" s="662" t="s">
        <v>4321</v>
      </c>
      <c r="E1567" s="662" t="s">
        <v>4322</v>
      </c>
      <c r="F1567" s="662" t="s">
        <v>4323</v>
      </c>
      <c r="G1567" s="662">
        <v>31</v>
      </c>
      <c r="H1567" s="662">
        <v>38.200000000000003</v>
      </c>
      <c r="I1567" s="662">
        <v>131</v>
      </c>
      <c r="J1567" s="662">
        <v>15</v>
      </c>
      <c r="K1567" s="662">
        <v>130</v>
      </c>
      <c r="L1567" s="662" t="s">
        <v>22</v>
      </c>
      <c r="M1567" s="662" t="s">
        <v>22</v>
      </c>
      <c r="N1567" s="662" t="s">
        <v>3448</v>
      </c>
      <c r="O1567" s="662" t="s">
        <v>22</v>
      </c>
      <c r="P1567" s="662" t="s">
        <v>22</v>
      </c>
      <c r="Q1567" s="667">
        <f t="shared" si="276"/>
        <v>31.636666999999999</v>
      </c>
      <c r="R1567" s="667">
        <f t="shared" si="277"/>
        <v>131.25</v>
      </c>
      <c r="T1567" s="668" t="s">
        <v>4605</v>
      </c>
      <c r="U1567" s="668" t="s">
        <v>22</v>
      </c>
      <c r="V1567" s="668" t="s">
        <v>22</v>
      </c>
      <c r="W1567" s="668" t="s">
        <v>22</v>
      </c>
      <c r="X1567" s="668" t="s">
        <v>22</v>
      </c>
      <c r="Y1567" s="668" t="s">
        <v>22</v>
      </c>
      <c r="Z1567" s="668" t="s">
        <v>22</v>
      </c>
      <c r="AB1567" s="662" t="str">
        <f t="shared" si="267"/>
        <v>昭52.6.30</v>
      </c>
      <c r="AC1567" s="662" t="str">
        <f t="shared" si="268"/>
        <v>昭52.6.30</v>
      </c>
      <c r="AD1567" s="662" t="str">
        <f t="shared" si="271"/>
        <v>昭</v>
      </c>
      <c r="AE1567" s="662" t="str">
        <f t="shared" si="269"/>
        <v>昭52.6.30</v>
      </c>
      <c r="AF1567" s="662" t="str">
        <f t="shared" si="272"/>
        <v>昭52.6.30</v>
      </c>
      <c r="AG1567" s="662" t="str">
        <f t="shared" si="273"/>
        <v/>
      </c>
      <c r="AH1567" s="662">
        <f t="shared" si="270"/>
        <v>8</v>
      </c>
      <c r="AI1567" s="662" t="str">
        <f t="shared" si="274"/>
        <v>87</v>
      </c>
      <c r="AJ1567" s="662" t="str">
        <f t="shared" si="275"/>
        <v>87_深瀬</v>
      </c>
      <c r="AK1567" s="693" t="str">
        <f>IFERROR(VLOOKUP(AJ1567,観測点コードリスト!$L$2:$N$1665,3,FALSE),"")</f>
        <v>1164</v>
      </c>
    </row>
    <row r="1568" spans="1:37" ht="18.75" hidden="1" customHeight="1">
      <c r="A1568" s="662" t="s">
        <v>4244</v>
      </c>
      <c r="B1568" s="662">
        <v>87492</v>
      </c>
      <c r="C1568" s="662" t="s">
        <v>23</v>
      </c>
      <c r="D1568" s="662" t="s">
        <v>4324</v>
      </c>
      <c r="E1568" s="662" t="s">
        <v>4325</v>
      </c>
      <c r="F1568" s="662" t="s">
        <v>4326</v>
      </c>
      <c r="G1568" s="662">
        <v>31</v>
      </c>
      <c r="H1568" s="662">
        <v>34.700000000000003</v>
      </c>
      <c r="I1568" s="662">
        <v>131</v>
      </c>
      <c r="J1568" s="662">
        <v>24.4</v>
      </c>
      <c r="K1568" s="662">
        <v>3</v>
      </c>
      <c r="L1568" s="662" t="s">
        <v>22</v>
      </c>
      <c r="M1568" s="662" t="s">
        <v>22</v>
      </c>
      <c r="N1568" s="662" t="s">
        <v>4327</v>
      </c>
      <c r="O1568" s="662" t="s">
        <v>22</v>
      </c>
      <c r="P1568" s="662" t="s">
        <v>260</v>
      </c>
      <c r="Q1568" s="667">
        <f t="shared" si="276"/>
        <v>31.578333000000001</v>
      </c>
      <c r="R1568" s="667">
        <f t="shared" si="277"/>
        <v>131.406667</v>
      </c>
      <c r="T1568" s="668" t="s">
        <v>4605</v>
      </c>
      <c r="U1568" s="668" t="s">
        <v>4605</v>
      </c>
      <c r="V1568" s="668" t="s">
        <v>22</v>
      </c>
      <c r="W1568" s="668" t="s">
        <v>22</v>
      </c>
      <c r="X1568" s="668" t="s">
        <v>22</v>
      </c>
      <c r="Y1568" s="668" t="s">
        <v>4605</v>
      </c>
      <c r="Z1568" s="668" t="s">
        <v>22</v>
      </c>
      <c r="AB1568" s="662" t="str">
        <f t="shared" si="267"/>
        <v>平21.3.10</v>
      </c>
      <c r="AC1568" s="662" t="str">
        <f t="shared" si="268"/>
        <v>平21.3.10</v>
      </c>
      <c r="AD1568" s="662" t="str">
        <f t="shared" si="271"/>
        <v>平</v>
      </c>
      <c r="AE1568" s="662" t="str">
        <f t="shared" si="269"/>
        <v>平21.3.10</v>
      </c>
      <c r="AF1568" s="662" t="str">
        <f t="shared" si="272"/>
        <v>平21.3.10</v>
      </c>
      <c r="AG1568" s="662" t="str">
        <f t="shared" si="273"/>
        <v/>
      </c>
      <c r="AH1568" s="662">
        <f t="shared" si="270"/>
        <v>8</v>
      </c>
      <c r="AI1568" s="662" t="str">
        <f t="shared" si="274"/>
        <v>87</v>
      </c>
      <c r="AJ1568" s="662" t="str">
        <f t="shared" si="275"/>
        <v>87_油津</v>
      </c>
      <c r="AK1568" s="693" t="str">
        <f>IFERROR(VLOOKUP(AJ1568,観測点コードリスト!$L$2:$N$1665,3,FALSE),"")</f>
        <v>47835</v>
      </c>
    </row>
    <row r="1569" spans="1:37" ht="18.75" customHeight="1">
      <c r="A1569" s="662" t="s">
        <v>4244</v>
      </c>
      <c r="B1569" s="662">
        <v>87492</v>
      </c>
      <c r="C1569" s="662" t="s">
        <v>23</v>
      </c>
      <c r="D1569" s="662" t="s">
        <v>4324</v>
      </c>
      <c r="E1569" s="662" t="s">
        <v>4325</v>
      </c>
      <c r="F1569" s="662" t="s">
        <v>4328</v>
      </c>
      <c r="G1569" s="662">
        <v>31</v>
      </c>
      <c r="H1569" s="662">
        <v>35.799999999999997</v>
      </c>
      <c r="I1569" s="662">
        <v>131</v>
      </c>
      <c r="J1569" s="662">
        <v>24.5</v>
      </c>
      <c r="K1569" s="662">
        <v>5</v>
      </c>
      <c r="L1569" s="662">
        <v>10</v>
      </c>
      <c r="M1569" s="662" t="s">
        <v>22</v>
      </c>
      <c r="N1569" s="662" t="s">
        <v>4327</v>
      </c>
      <c r="O1569" s="662" t="s">
        <v>22</v>
      </c>
      <c r="P1569" s="662" t="s">
        <v>262</v>
      </c>
      <c r="Q1569" s="667">
        <f t="shared" si="276"/>
        <v>31.596667</v>
      </c>
      <c r="R1569" s="667">
        <f t="shared" si="277"/>
        <v>131.408333</v>
      </c>
      <c r="T1569" s="668" t="s">
        <v>22</v>
      </c>
      <c r="U1569" s="668" t="s">
        <v>22</v>
      </c>
      <c r="V1569" s="668" t="s">
        <v>4605</v>
      </c>
      <c r="W1569" s="668" t="s">
        <v>22</v>
      </c>
      <c r="X1569" s="668" t="s">
        <v>22</v>
      </c>
      <c r="Y1569" s="668" t="s">
        <v>22</v>
      </c>
      <c r="Z1569" s="668" t="s">
        <v>22</v>
      </c>
      <c r="AB1569" s="662" t="str">
        <f t="shared" si="267"/>
        <v>-</v>
      </c>
      <c r="AC1569" s="662" t="str">
        <f t="shared" si="268"/>
        <v>平21.3.10</v>
      </c>
      <c r="AD1569" s="662" t="str">
        <f t="shared" si="271"/>
        <v>平</v>
      </c>
      <c r="AE1569" s="662" t="str">
        <f t="shared" si="269"/>
        <v>平21.3.10</v>
      </c>
      <c r="AF1569" s="662" t="str">
        <f t="shared" si="272"/>
        <v>平21.3.10</v>
      </c>
      <c r="AG1569" s="662" t="str">
        <f t="shared" si="273"/>
        <v/>
      </c>
      <c r="AH1569" s="662">
        <f t="shared" si="270"/>
        <v>8</v>
      </c>
      <c r="AI1569" s="662" t="str">
        <f t="shared" si="274"/>
        <v>87</v>
      </c>
      <c r="AJ1569" s="662" t="str">
        <f t="shared" si="275"/>
        <v>87_油津</v>
      </c>
      <c r="AK1569" s="693" t="str">
        <f>IFERROR(VLOOKUP(AJ1569,観測点コードリスト!$L$2:$N$1665,3,FALSE),"")</f>
        <v>47835</v>
      </c>
    </row>
    <row r="1570" spans="1:37">
      <c r="A1570" s="662" t="s">
        <v>4244</v>
      </c>
      <c r="B1570" s="662">
        <v>87501</v>
      </c>
      <c r="C1570" s="662" t="s">
        <v>17</v>
      </c>
      <c r="D1570" s="662" t="s">
        <v>4329</v>
      </c>
      <c r="E1570" s="662" t="s">
        <v>4330</v>
      </c>
      <c r="F1570" s="662" t="s">
        <v>4331</v>
      </c>
      <c r="G1570" s="662">
        <v>31</v>
      </c>
      <c r="H1570" s="662">
        <v>27.9</v>
      </c>
      <c r="I1570" s="662">
        <v>131</v>
      </c>
      <c r="J1570" s="662">
        <v>13.2</v>
      </c>
      <c r="K1570" s="662">
        <v>20</v>
      </c>
      <c r="L1570" s="662">
        <v>10.199999999999999</v>
      </c>
      <c r="M1570" s="662">
        <v>1.5</v>
      </c>
      <c r="N1570" s="662" t="s">
        <v>4332</v>
      </c>
      <c r="O1570" s="662" t="s">
        <v>22</v>
      </c>
      <c r="P1570" s="662" t="s">
        <v>40</v>
      </c>
      <c r="Q1570" s="667">
        <f t="shared" si="276"/>
        <v>31.465</v>
      </c>
      <c r="R1570" s="667">
        <f t="shared" si="277"/>
        <v>131.22</v>
      </c>
      <c r="T1570" s="668" t="s">
        <v>4605</v>
      </c>
      <c r="U1570" s="668" t="s">
        <v>4605</v>
      </c>
      <c r="V1570" s="668" t="s">
        <v>4605</v>
      </c>
      <c r="W1570" s="668" t="s">
        <v>22</v>
      </c>
      <c r="X1570" s="668" t="s">
        <v>22</v>
      </c>
      <c r="Y1570" s="668" t="s">
        <v>22</v>
      </c>
      <c r="Z1570" s="668" t="s">
        <v>22</v>
      </c>
      <c r="AB1570" s="662" t="str">
        <f t="shared" si="267"/>
        <v>昭49.11.1</v>
      </c>
      <c r="AC1570" s="662" t="str">
        <f t="shared" si="268"/>
        <v>昭52.2.3</v>
      </c>
      <c r="AD1570" s="662" t="str">
        <f t="shared" si="271"/>
        <v>#</v>
      </c>
      <c r="AE1570" s="662" t="str">
        <f t="shared" si="269"/>
        <v>昭52.2.3</v>
      </c>
      <c r="AF1570" s="662" t="str">
        <f t="shared" si="272"/>
        <v>昭52.2.3</v>
      </c>
      <c r="AG1570" s="662" t="str">
        <f t="shared" si="273"/>
        <v/>
      </c>
      <c r="AH1570" s="662">
        <f t="shared" si="270"/>
        <v>7</v>
      </c>
      <c r="AI1570" s="662" t="str">
        <f t="shared" si="274"/>
        <v>87</v>
      </c>
      <c r="AJ1570" s="662" t="str">
        <f t="shared" si="275"/>
        <v>87_串間</v>
      </c>
      <c r="AK1570" s="693" t="str">
        <f>IFERROR(VLOOKUP(AJ1570,観測点コードリスト!$L$2:$N$1665,3,FALSE),"")</f>
        <v>0872</v>
      </c>
    </row>
    <row r="1571" spans="1:37" ht="18.75" hidden="1" customHeight="1">
      <c r="A1571" s="662" t="s">
        <v>4244</v>
      </c>
      <c r="B1571" s="662">
        <v>87900</v>
      </c>
      <c r="C1571" s="662" t="s">
        <v>23</v>
      </c>
      <c r="D1571" s="662" t="s">
        <v>4244</v>
      </c>
      <c r="E1571" s="662" t="s">
        <v>4310</v>
      </c>
      <c r="F1571" s="662" t="s">
        <v>4311</v>
      </c>
      <c r="G1571" s="662">
        <v>31</v>
      </c>
      <c r="H1571" s="662">
        <v>56.3</v>
      </c>
      <c r="I1571" s="662">
        <v>131</v>
      </c>
      <c r="J1571" s="662">
        <v>24.8</v>
      </c>
      <c r="K1571" s="662">
        <v>9</v>
      </c>
      <c r="L1571" s="662" t="s">
        <v>22</v>
      </c>
      <c r="M1571" s="662" t="s">
        <v>22</v>
      </c>
      <c r="N1571" s="662" t="s">
        <v>4714</v>
      </c>
      <c r="O1571" s="662" t="s">
        <v>4740</v>
      </c>
      <c r="P1571" s="662" t="s">
        <v>22</v>
      </c>
      <c r="Q1571" s="667">
        <f t="shared" si="276"/>
        <v>31.938333</v>
      </c>
      <c r="R1571" s="667">
        <f t="shared" si="277"/>
        <v>131.41333299999999</v>
      </c>
      <c r="T1571" s="668" t="s">
        <v>22</v>
      </c>
      <c r="U1571" s="668" t="s">
        <v>22</v>
      </c>
      <c r="V1571" s="668" t="s">
        <v>22</v>
      </c>
      <c r="W1571" s="668" t="s">
        <v>22</v>
      </c>
      <c r="X1571" s="668" t="s">
        <v>4605</v>
      </c>
      <c r="Y1571" s="668" t="s">
        <v>22</v>
      </c>
      <c r="Z1571" s="668" t="s">
        <v>22</v>
      </c>
      <c r="AB1571" s="662" t="str">
        <f t="shared" si="267"/>
        <v>-</v>
      </c>
      <c r="AC1571" s="662" t="str">
        <f t="shared" si="268"/>
        <v>令2.2.3</v>
      </c>
      <c r="AD1571" s="662" t="str">
        <f t="shared" si="271"/>
        <v>令</v>
      </c>
      <c r="AE1571" s="662" t="str">
        <f t="shared" si="269"/>
        <v>令2.2.3</v>
      </c>
      <c r="AF1571" s="662" t="str">
        <f t="shared" si="272"/>
        <v>令2.2.3</v>
      </c>
      <c r="AG1571" s="662" t="str">
        <f t="shared" si="273"/>
        <v/>
      </c>
      <c r="AH1571" s="662">
        <f t="shared" si="270"/>
        <v>6</v>
      </c>
      <c r="AI1571" s="662" t="str">
        <f t="shared" si="274"/>
        <v>87</v>
      </c>
      <c r="AJ1571" s="662" t="str">
        <f t="shared" si="275"/>
        <v>87_宮崎</v>
      </c>
      <c r="AK1571" s="693" t="str">
        <f>IFERROR(VLOOKUP(AJ1571,観測点コードリスト!$L$2:$N$1665,3,FALSE),"")</f>
        <v>47830</v>
      </c>
    </row>
    <row r="1572" spans="1:37" ht="18.75" customHeight="1">
      <c r="A1572" s="662" t="s">
        <v>4333</v>
      </c>
      <c r="B1572" s="662">
        <v>88061</v>
      </c>
      <c r="C1572" s="662" t="s">
        <v>23</v>
      </c>
      <c r="D1572" s="662" t="s">
        <v>4334</v>
      </c>
      <c r="E1572" s="662" t="s">
        <v>4335</v>
      </c>
      <c r="F1572" s="662" t="s">
        <v>4336</v>
      </c>
      <c r="G1572" s="662">
        <v>32</v>
      </c>
      <c r="H1572" s="662">
        <v>1.6</v>
      </c>
      <c r="I1572" s="662">
        <v>130</v>
      </c>
      <c r="J1572" s="662">
        <v>12</v>
      </c>
      <c r="K1572" s="662">
        <v>40</v>
      </c>
      <c r="L1572" s="662">
        <v>12.6</v>
      </c>
      <c r="M1572" s="662" t="s">
        <v>22</v>
      </c>
      <c r="N1572" s="662" t="s">
        <v>851</v>
      </c>
      <c r="O1572" s="662" t="s">
        <v>22</v>
      </c>
      <c r="P1572" s="662" t="s">
        <v>22</v>
      </c>
      <c r="Q1572" s="667">
        <f t="shared" si="276"/>
        <v>32.026667000000003</v>
      </c>
      <c r="R1572" s="667">
        <f t="shared" si="277"/>
        <v>130.19999999999999</v>
      </c>
      <c r="T1572" s="668" t="s">
        <v>4605</v>
      </c>
      <c r="U1572" s="668" t="s">
        <v>4605</v>
      </c>
      <c r="V1572" s="668" t="s">
        <v>4605</v>
      </c>
      <c r="W1572" s="668" t="s">
        <v>22</v>
      </c>
      <c r="X1572" s="668" t="s">
        <v>22</v>
      </c>
      <c r="Y1572" s="668" t="s">
        <v>4605</v>
      </c>
      <c r="Z1572" s="668" t="s">
        <v>22</v>
      </c>
      <c r="AB1572" s="662" t="str">
        <f t="shared" si="267"/>
        <v>昭49.11.1</v>
      </c>
      <c r="AC1572" s="662" t="str">
        <f t="shared" si="268"/>
        <v>昭50.12.10</v>
      </c>
      <c r="AD1572" s="662" t="str">
        <f t="shared" si="271"/>
        <v>#</v>
      </c>
      <c r="AE1572" s="662" t="str">
        <f t="shared" si="269"/>
        <v>昭50.12.10</v>
      </c>
      <c r="AF1572" s="662" t="str">
        <f t="shared" si="272"/>
        <v>昭50.12.10</v>
      </c>
      <c r="AG1572" s="662" t="str">
        <f t="shared" si="273"/>
        <v/>
      </c>
      <c r="AH1572" s="662">
        <f t="shared" si="270"/>
        <v>9</v>
      </c>
      <c r="AI1572" s="662" t="str">
        <f t="shared" si="274"/>
        <v>88</v>
      </c>
      <c r="AJ1572" s="662" t="str">
        <f t="shared" si="275"/>
        <v>88_阿久根</v>
      </c>
      <c r="AK1572" s="693" t="str">
        <f>IFERROR(VLOOKUP(AJ1572,観測点コードリスト!$L$2:$N$1665,3,FALSE),"")</f>
        <v>47823</v>
      </c>
    </row>
    <row r="1573" spans="1:37" ht="18.75" hidden="1" customHeight="1">
      <c r="A1573" s="662" t="s">
        <v>4333</v>
      </c>
      <c r="B1573" s="662">
        <v>88066</v>
      </c>
      <c r="C1573" s="662" t="s">
        <v>72</v>
      </c>
      <c r="D1573" s="662" t="s">
        <v>4337</v>
      </c>
      <c r="E1573" s="662" t="s">
        <v>4338</v>
      </c>
      <c r="F1573" s="662" t="s">
        <v>4339</v>
      </c>
      <c r="G1573" s="662">
        <v>32</v>
      </c>
      <c r="H1573" s="662">
        <v>5.6</v>
      </c>
      <c r="I1573" s="662">
        <v>130</v>
      </c>
      <c r="J1573" s="662">
        <v>21.1</v>
      </c>
      <c r="K1573" s="662">
        <v>11</v>
      </c>
      <c r="L1573" s="662" t="s">
        <v>22</v>
      </c>
      <c r="M1573" s="662" t="s">
        <v>22</v>
      </c>
      <c r="N1573" s="662" t="s">
        <v>3031</v>
      </c>
      <c r="O1573" s="662" t="s">
        <v>22</v>
      </c>
      <c r="P1573" s="662" t="s">
        <v>22</v>
      </c>
      <c r="Q1573" s="667">
        <f t="shared" si="276"/>
        <v>32.093333000000001</v>
      </c>
      <c r="R1573" s="667">
        <f t="shared" si="277"/>
        <v>130.35166699999999</v>
      </c>
      <c r="T1573" s="668" t="s">
        <v>4605</v>
      </c>
      <c r="U1573" s="668" t="s">
        <v>22</v>
      </c>
      <c r="V1573" s="668" t="s">
        <v>22</v>
      </c>
      <c r="W1573" s="668" t="s">
        <v>22</v>
      </c>
      <c r="X1573" s="668" t="s">
        <v>22</v>
      </c>
      <c r="Y1573" s="668" t="s">
        <v>22</v>
      </c>
      <c r="Z1573" s="668" t="s">
        <v>22</v>
      </c>
      <c r="AB1573" s="662" t="str">
        <f t="shared" si="267"/>
        <v>昭50.4.24</v>
      </c>
      <c r="AC1573" s="662" t="str">
        <f t="shared" si="268"/>
        <v>昭50.4.24</v>
      </c>
      <c r="AD1573" s="662" t="str">
        <f t="shared" si="271"/>
        <v>昭</v>
      </c>
      <c r="AE1573" s="662" t="str">
        <f t="shared" si="269"/>
        <v>昭50.4.24</v>
      </c>
      <c r="AF1573" s="662" t="str">
        <f t="shared" si="272"/>
        <v>昭50.4.24</v>
      </c>
      <c r="AG1573" s="662" t="str">
        <f t="shared" si="273"/>
        <v/>
      </c>
      <c r="AH1573" s="662">
        <f t="shared" si="270"/>
        <v>8</v>
      </c>
      <c r="AI1573" s="662" t="str">
        <f t="shared" si="274"/>
        <v>88</v>
      </c>
      <c r="AJ1573" s="662" t="str">
        <f t="shared" si="275"/>
        <v>88_出水</v>
      </c>
      <c r="AK1573" s="693" t="str">
        <f>IFERROR(VLOOKUP(AJ1573,観測点コードリスト!$L$2:$N$1665,3,FALSE),"")</f>
        <v>0934</v>
      </c>
    </row>
    <row r="1574" spans="1:37" ht="18.75" customHeight="1">
      <c r="A1574" s="662" t="s">
        <v>4333</v>
      </c>
      <c r="B1574" s="662">
        <v>88081</v>
      </c>
      <c r="C1574" s="662" t="s">
        <v>17</v>
      </c>
      <c r="D1574" s="662" t="s">
        <v>4340</v>
      </c>
      <c r="E1574" s="662" t="s">
        <v>4341</v>
      </c>
      <c r="F1574" s="662" t="s">
        <v>4342</v>
      </c>
      <c r="G1574" s="662">
        <v>32</v>
      </c>
      <c r="H1574" s="662">
        <v>2.8</v>
      </c>
      <c r="I1574" s="662">
        <v>130</v>
      </c>
      <c r="J1574" s="662">
        <v>37.6</v>
      </c>
      <c r="K1574" s="662">
        <v>175</v>
      </c>
      <c r="L1574" s="662">
        <v>6.5</v>
      </c>
      <c r="M1574" s="662">
        <v>1.5</v>
      </c>
      <c r="N1574" s="662" t="s">
        <v>4161</v>
      </c>
      <c r="O1574" s="662" t="s">
        <v>22</v>
      </c>
      <c r="P1574" s="662" t="s">
        <v>40</v>
      </c>
      <c r="Q1574" s="667">
        <f t="shared" si="276"/>
        <v>32.046666999999999</v>
      </c>
      <c r="R1574" s="667">
        <f t="shared" si="277"/>
        <v>130.626667</v>
      </c>
      <c r="T1574" s="668" t="s">
        <v>4605</v>
      </c>
      <c r="U1574" s="668" t="s">
        <v>4605</v>
      </c>
      <c r="V1574" s="668" t="s">
        <v>4605</v>
      </c>
      <c r="W1574" s="668" t="s">
        <v>22</v>
      </c>
      <c r="X1574" s="668" t="s">
        <v>22</v>
      </c>
      <c r="Y1574" s="668" t="s">
        <v>22</v>
      </c>
      <c r="Z1574" s="668" t="s">
        <v>22</v>
      </c>
      <c r="AB1574" s="662" t="str">
        <f t="shared" si="267"/>
        <v>昭49.11.1</v>
      </c>
      <c r="AC1574" s="662" t="str">
        <f t="shared" si="268"/>
        <v>昭52.2.14</v>
      </c>
      <c r="AD1574" s="662" t="str">
        <f t="shared" si="271"/>
        <v>#</v>
      </c>
      <c r="AE1574" s="662" t="str">
        <f t="shared" si="269"/>
        <v>昭52.2.14</v>
      </c>
      <c r="AF1574" s="662" t="str">
        <f t="shared" si="272"/>
        <v>昭52.2.14</v>
      </c>
      <c r="AG1574" s="662" t="str">
        <f t="shared" si="273"/>
        <v/>
      </c>
      <c r="AH1574" s="662">
        <f t="shared" si="270"/>
        <v>8</v>
      </c>
      <c r="AI1574" s="662" t="str">
        <f t="shared" si="274"/>
        <v>88</v>
      </c>
      <c r="AJ1574" s="662" t="str">
        <f t="shared" si="275"/>
        <v>88_大口</v>
      </c>
      <c r="AK1574" s="693" t="str">
        <f>IFERROR(VLOOKUP(AJ1574,観測点コードリスト!$L$2:$N$1665,3,FALSE),"")</f>
        <v>0875</v>
      </c>
    </row>
    <row r="1575" spans="1:37" ht="18.75" hidden="1" customHeight="1">
      <c r="A1575" s="662" t="s">
        <v>4333</v>
      </c>
      <c r="B1575" s="662">
        <v>88101</v>
      </c>
      <c r="C1575" s="662" t="s">
        <v>72</v>
      </c>
      <c r="D1575" s="662" t="s">
        <v>4343</v>
      </c>
      <c r="E1575" s="662" t="s">
        <v>4344</v>
      </c>
      <c r="F1575" s="662" t="s">
        <v>4345</v>
      </c>
      <c r="G1575" s="662">
        <v>31</v>
      </c>
      <c r="H1575" s="662">
        <v>58.8</v>
      </c>
      <c r="I1575" s="662">
        <v>130</v>
      </c>
      <c r="J1575" s="662">
        <v>22</v>
      </c>
      <c r="K1575" s="662">
        <v>1060</v>
      </c>
      <c r="L1575" s="662" t="s">
        <v>22</v>
      </c>
      <c r="M1575" s="662" t="s">
        <v>22</v>
      </c>
      <c r="N1575" s="662" t="s">
        <v>266</v>
      </c>
      <c r="O1575" s="662" t="s">
        <v>22</v>
      </c>
      <c r="P1575" s="662" t="s">
        <v>22</v>
      </c>
      <c r="Q1575" s="667">
        <f t="shared" si="276"/>
        <v>31.98</v>
      </c>
      <c r="R1575" s="667">
        <f t="shared" si="277"/>
        <v>130.36666700000001</v>
      </c>
      <c r="T1575" s="668" t="s">
        <v>4605</v>
      </c>
      <c r="U1575" s="668" t="s">
        <v>22</v>
      </c>
      <c r="V1575" s="668" t="s">
        <v>22</v>
      </c>
      <c r="W1575" s="668" t="s">
        <v>22</v>
      </c>
      <c r="X1575" s="668" t="s">
        <v>22</v>
      </c>
      <c r="Y1575" s="668" t="s">
        <v>22</v>
      </c>
      <c r="Z1575" s="668" t="s">
        <v>22</v>
      </c>
      <c r="AB1575" s="662" t="str">
        <f t="shared" si="267"/>
        <v>昭49.11.1</v>
      </c>
      <c r="AC1575" s="662" t="str">
        <f t="shared" si="268"/>
        <v>-</v>
      </c>
      <c r="AD1575" s="662" t="str">
        <f t="shared" si="271"/>
        <v>#</v>
      </c>
      <c r="AE1575" s="662" t="str">
        <f t="shared" si="269"/>
        <v/>
      </c>
      <c r="AF1575" s="662" t="str">
        <f t="shared" si="272"/>
        <v/>
      </c>
      <c r="AG1575" s="662" t="str">
        <f t="shared" si="273"/>
        <v/>
      </c>
      <c r="AH1575" s="662">
        <f t="shared" si="270"/>
        <v>0</v>
      </c>
      <c r="AI1575" s="662" t="str">
        <f t="shared" si="274"/>
        <v>88</v>
      </c>
      <c r="AJ1575" s="662" t="str">
        <f t="shared" si="275"/>
        <v>88_紫尾山</v>
      </c>
      <c r="AK1575" s="693" t="str">
        <f>IFERROR(VLOOKUP(AJ1575,観測点コードリスト!$L$2:$N$1665,3,FALSE),"")</f>
        <v>0877</v>
      </c>
    </row>
    <row r="1576" spans="1:37" ht="18.75" customHeight="1">
      <c r="A1576" s="662" t="s">
        <v>4333</v>
      </c>
      <c r="B1576" s="662">
        <v>88107</v>
      </c>
      <c r="C1576" s="662" t="s">
        <v>17</v>
      </c>
      <c r="D1576" s="662" t="s">
        <v>4346</v>
      </c>
      <c r="E1576" s="662" t="s">
        <v>4347</v>
      </c>
      <c r="F1576" s="662" t="s">
        <v>4348</v>
      </c>
      <c r="G1576" s="662">
        <v>31</v>
      </c>
      <c r="H1576" s="662">
        <v>55</v>
      </c>
      <c r="I1576" s="662">
        <v>130</v>
      </c>
      <c r="J1576" s="662">
        <v>27.3</v>
      </c>
      <c r="K1576" s="662">
        <v>59</v>
      </c>
      <c r="L1576" s="662">
        <v>10.1</v>
      </c>
      <c r="M1576" s="662">
        <v>1.5</v>
      </c>
      <c r="N1576" s="662" t="s">
        <v>97</v>
      </c>
      <c r="O1576" s="662" t="s">
        <v>22</v>
      </c>
      <c r="P1576" s="662" t="s">
        <v>22</v>
      </c>
      <c r="Q1576" s="667">
        <f t="shared" si="276"/>
        <v>31.916667</v>
      </c>
      <c r="R1576" s="667">
        <f t="shared" si="277"/>
        <v>130.45500000000001</v>
      </c>
      <c r="T1576" s="668" t="s">
        <v>4605</v>
      </c>
      <c r="U1576" s="668" t="s">
        <v>4605</v>
      </c>
      <c r="V1576" s="668" t="s">
        <v>4605</v>
      </c>
      <c r="W1576" s="668" t="s">
        <v>22</v>
      </c>
      <c r="X1576" s="668" t="s">
        <v>22</v>
      </c>
      <c r="Y1576" s="668" t="s">
        <v>22</v>
      </c>
      <c r="Z1576" s="668" t="s">
        <v>22</v>
      </c>
      <c r="AB1576" s="662" t="str">
        <f t="shared" si="267"/>
        <v>昭49.11.1</v>
      </c>
      <c r="AC1576" s="662" t="str">
        <f t="shared" si="268"/>
        <v>昭51.4.1</v>
      </c>
      <c r="AD1576" s="662" t="str">
        <f t="shared" si="271"/>
        <v>#</v>
      </c>
      <c r="AE1576" s="662" t="str">
        <f t="shared" si="269"/>
        <v>昭51.4.1</v>
      </c>
      <c r="AF1576" s="662" t="str">
        <f t="shared" si="272"/>
        <v>昭51.4.1</v>
      </c>
      <c r="AG1576" s="662" t="str">
        <f t="shared" si="273"/>
        <v/>
      </c>
      <c r="AH1576" s="662">
        <f t="shared" si="270"/>
        <v>7</v>
      </c>
      <c r="AI1576" s="662" t="str">
        <f t="shared" si="274"/>
        <v>88</v>
      </c>
      <c r="AJ1576" s="662" t="str">
        <f t="shared" si="275"/>
        <v>88_さつま柏原</v>
      </c>
      <c r="AK1576" s="693" t="str">
        <f>IFERROR(VLOOKUP(AJ1576,観測点コードリスト!$L$2:$N$1665,3,FALSE),"")</f>
        <v>0878</v>
      </c>
    </row>
    <row r="1577" spans="1:37" ht="18.75" customHeight="1">
      <c r="A1577" s="662" t="s">
        <v>4333</v>
      </c>
      <c r="B1577" s="662">
        <v>88131</v>
      </c>
      <c r="C1577" s="662" t="s">
        <v>17</v>
      </c>
      <c r="D1577" s="662" t="s">
        <v>4349</v>
      </c>
      <c r="E1577" s="662" t="s">
        <v>4350</v>
      </c>
      <c r="F1577" s="662" t="s">
        <v>4351</v>
      </c>
      <c r="G1577" s="662">
        <v>31</v>
      </c>
      <c r="H1577" s="662">
        <v>50.1</v>
      </c>
      <c r="I1577" s="662">
        <v>129</v>
      </c>
      <c r="J1577" s="662">
        <v>52</v>
      </c>
      <c r="K1577" s="662">
        <v>10</v>
      </c>
      <c r="L1577" s="662">
        <v>6.5</v>
      </c>
      <c r="M1577" s="662">
        <v>1.5</v>
      </c>
      <c r="N1577" s="662" t="s">
        <v>4352</v>
      </c>
      <c r="O1577" s="662" t="s">
        <v>22</v>
      </c>
      <c r="P1577" s="662" t="s">
        <v>40</v>
      </c>
      <c r="Q1577" s="667">
        <f t="shared" si="276"/>
        <v>31.835000000000001</v>
      </c>
      <c r="R1577" s="667">
        <f t="shared" si="277"/>
        <v>129.86666700000001</v>
      </c>
      <c r="T1577" s="668" t="s">
        <v>4605</v>
      </c>
      <c r="U1577" s="668" t="s">
        <v>4605</v>
      </c>
      <c r="V1577" s="668" t="s">
        <v>4605</v>
      </c>
      <c r="W1577" s="668" t="s">
        <v>22</v>
      </c>
      <c r="X1577" s="668" t="s">
        <v>22</v>
      </c>
      <c r="Y1577" s="668" t="s">
        <v>22</v>
      </c>
      <c r="Z1577" s="668" t="s">
        <v>22</v>
      </c>
      <c r="AB1577" s="662" t="str">
        <f t="shared" si="267"/>
        <v>昭49.11.1</v>
      </c>
      <c r="AC1577" s="662" t="str">
        <f t="shared" si="268"/>
        <v>昭52.2.19</v>
      </c>
      <c r="AD1577" s="662" t="str">
        <f t="shared" si="271"/>
        <v>#</v>
      </c>
      <c r="AE1577" s="662" t="str">
        <f t="shared" si="269"/>
        <v>昭52.2.19</v>
      </c>
      <c r="AF1577" s="662" t="str">
        <f t="shared" si="272"/>
        <v>昭52.2.19</v>
      </c>
      <c r="AG1577" s="662" t="str">
        <f t="shared" si="273"/>
        <v/>
      </c>
      <c r="AH1577" s="662">
        <f t="shared" si="270"/>
        <v>8</v>
      </c>
      <c r="AI1577" s="662" t="str">
        <f t="shared" si="274"/>
        <v>88</v>
      </c>
      <c r="AJ1577" s="662" t="str">
        <f t="shared" si="275"/>
        <v>88_中甑</v>
      </c>
      <c r="AK1577" s="693" t="str">
        <f>IFERROR(VLOOKUP(AJ1577,観測点コードリスト!$L$2:$N$1665,3,FALSE),"")</f>
        <v>0879</v>
      </c>
    </row>
    <row r="1578" spans="1:37" ht="18.75" customHeight="1">
      <c r="A1578" s="662" t="s">
        <v>4333</v>
      </c>
      <c r="B1578" s="662">
        <v>88151</v>
      </c>
      <c r="C1578" s="662" t="s">
        <v>17</v>
      </c>
      <c r="D1578" s="662" t="s">
        <v>1519</v>
      </c>
      <c r="E1578" s="662" t="s">
        <v>1326</v>
      </c>
      <c r="F1578" s="662" t="s">
        <v>4353</v>
      </c>
      <c r="G1578" s="662">
        <v>31</v>
      </c>
      <c r="H1578" s="662">
        <v>50</v>
      </c>
      <c r="I1578" s="662">
        <v>130</v>
      </c>
      <c r="J1578" s="662">
        <v>18.899999999999999</v>
      </c>
      <c r="K1578" s="662">
        <v>5</v>
      </c>
      <c r="L1578" s="662">
        <v>6.4</v>
      </c>
      <c r="M1578" s="662">
        <v>1.5</v>
      </c>
      <c r="N1578" s="662" t="s">
        <v>4185</v>
      </c>
      <c r="O1578" s="662" t="s">
        <v>22</v>
      </c>
      <c r="P1578" s="662" t="s">
        <v>40</v>
      </c>
      <c r="Q1578" s="667">
        <f t="shared" si="276"/>
        <v>31.833333</v>
      </c>
      <c r="R1578" s="667">
        <f t="shared" si="277"/>
        <v>130.315</v>
      </c>
      <c r="T1578" s="668" t="s">
        <v>4605</v>
      </c>
      <c r="U1578" s="668" t="s">
        <v>4605</v>
      </c>
      <c r="V1578" s="668" t="s">
        <v>4605</v>
      </c>
      <c r="W1578" s="668" t="s">
        <v>22</v>
      </c>
      <c r="X1578" s="668" t="s">
        <v>22</v>
      </c>
      <c r="Y1578" s="668" t="s">
        <v>22</v>
      </c>
      <c r="Z1578" s="668" t="s">
        <v>22</v>
      </c>
      <c r="AB1578" s="662" t="str">
        <f t="shared" si="267"/>
        <v>昭49.11.1</v>
      </c>
      <c r="AC1578" s="662" t="str">
        <f t="shared" si="268"/>
        <v>昭52.2.15</v>
      </c>
      <c r="AD1578" s="662" t="str">
        <f t="shared" si="271"/>
        <v>#</v>
      </c>
      <c r="AE1578" s="662" t="str">
        <f t="shared" si="269"/>
        <v>昭52.2.15</v>
      </c>
      <c r="AF1578" s="662" t="str">
        <f t="shared" si="272"/>
        <v>昭52.2.15</v>
      </c>
      <c r="AG1578" s="662" t="str">
        <f t="shared" si="273"/>
        <v/>
      </c>
      <c r="AH1578" s="662">
        <f t="shared" si="270"/>
        <v>8</v>
      </c>
      <c r="AI1578" s="662" t="str">
        <f t="shared" si="274"/>
        <v>88</v>
      </c>
      <c r="AJ1578" s="662" t="str">
        <f t="shared" si="275"/>
        <v>88_川内</v>
      </c>
      <c r="AK1578" s="693" t="str">
        <f>IFERROR(VLOOKUP(AJ1578,観測点コードリスト!$L$2:$N$1665,3,FALSE),"")</f>
        <v>0880</v>
      </c>
    </row>
    <row r="1579" spans="1:37">
      <c r="A1579" s="662" t="s">
        <v>4333</v>
      </c>
      <c r="B1579" s="662">
        <v>88166</v>
      </c>
      <c r="C1579" s="662" t="s">
        <v>23</v>
      </c>
      <c r="D1579" s="662" t="s">
        <v>4354</v>
      </c>
      <c r="E1579" s="662" t="s">
        <v>4355</v>
      </c>
      <c r="F1579" s="662" t="s">
        <v>4356</v>
      </c>
      <c r="G1579" s="662">
        <v>31</v>
      </c>
      <c r="H1579" s="662">
        <v>48.2</v>
      </c>
      <c r="I1579" s="662">
        <v>130</v>
      </c>
      <c r="J1579" s="662">
        <v>43.1</v>
      </c>
      <c r="K1579" s="662">
        <v>272</v>
      </c>
      <c r="L1579" s="662">
        <v>10</v>
      </c>
      <c r="M1579" s="662" t="s">
        <v>22</v>
      </c>
      <c r="N1579" s="662" t="s">
        <v>4357</v>
      </c>
      <c r="O1579" s="662" t="s">
        <v>22</v>
      </c>
      <c r="P1579" s="662" t="s">
        <v>36</v>
      </c>
      <c r="Q1579" s="667">
        <f t="shared" si="276"/>
        <v>31.803332999999999</v>
      </c>
      <c r="R1579" s="667">
        <f t="shared" si="277"/>
        <v>130.718333</v>
      </c>
      <c r="T1579" s="668" t="s">
        <v>4605</v>
      </c>
      <c r="U1579" s="668" t="s">
        <v>4605</v>
      </c>
      <c r="V1579" s="668" t="s">
        <v>4605</v>
      </c>
      <c r="W1579" s="668" t="s">
        <v>22</v>
      </c>
      <c r="X1579" s="668" t="s">
        <v>22</v>
      </c>
      <c r="Y1579" s="668" t="s">
        <v>22</v>
      </c>
      <c r="Z1579" s="668" t="s">
        <v>22</v>
      </c>
      <c r="AB1579" s="662" t="str">
        <f t="shared" si="267"/>
        <v>昭49.11.1</v>
      </c>
      <c r="AC1579" s="662" t="str">
        <f t="shared" si="268"/>
        <v>平7.3.22</v>
      </c>
      <c r="AD1579" s="662" t="str">
        <f t="shared" si="271"/>
        <v>#</v>
      </c>
      <c r="AE1579" s="662" t="str">
        <f t="shared" si="269"/>
        <v>平7.3.22</v>
      </c>
      <c r="AF1579" s="662" t="str">
        <f t="shared" si="272"/>
        <v>平7.3.22</v>
      </c>
      <c r="AG1579" s="662" t="str">
        <f t="shared" si="273"/>
        <v/>
      </c>
      <c r="AH1579" s="662">
        <f t="shared" si="270"/>
        <v>7</v>
      </c>
      <c r="AI1579" s="662" t="str">
        <f t="shared" si="274"/>
        <v>88</v>
      </c>
      <c r="AJ1579" s="662" t="str">
        <f t="shared" si="275"/>
        <v>88_溝辺</v>
      </c>
      <c r="AK1579" s="693" t="str">
        <f>IFERROR(VLOOKUP(AJ1579,観測点コードリスト!$L$2:$N$1665,3,FALSE),"")</f>
        <v>0881</v>
      </c>
    </row>
    <row r="1580" spans="1:37" hidden="1">
      <c r="A1580" s="662" t="s">
        <v>4333</v>
      </c>
      <c r="B1580" s="662">
        <v>88211</v>
      </c>
      <c r="C1580" s="662" t="s">
        <v>72</v>
      </c>
      <c r="D1580" s="662" t="s">
        <v>4358</v>
      </c>
      <c r="E1580" s="662" t="s">
        <v>4359</v>
      </c>
      <c r="F1580" s="662" t="s">
        <v>4360</v>
      </c>
      <c r="G1580" s="662">
        <v>31</v>
      </c>
      <c r="H1580" s="662">
        <v>44.8</v>
      </c>
      <c r="I1580" s="662">
        <v>130</v>
      </c>
      <c r="J1580" s="662">
        <v>26.3</v>
      </c>
      <c r="K1580" s="662">
        <v>533</v>
      </c>
      <c r="L1580" s="662" t="s">
        <v>22</v>
      </c>
      <c r="M1580" s="662" t="s">
        <v>22</v>
      </c>
      <c r="N1580" s="662" t="s">
        <v>266</v>
      </c>
      <c r="O1580" s="662" t="s">
        <v>22</v>
      </c>
      <c r="P1580" s="662" t="s">
        <v>22</v>
      </c>
      <c r="Q1580" s="667">
        <f t="shared" si="276"/>
        <v>31.746666999999999</v>
      </c>
      <c r="R1580" s="667">
        <f t="shared" si="277"/>
        <v>130.438333</v>
      </c>
      <c r="T1580" s="668" t="s">
        <v>4605</v>
      </c>
      <c r="U1580" s="668" t="s">
        <v>22</v>
      </c>
      <c r="V1580" s="668" t="s">
        <v>22</v>
      </c>
      <c r="W1580" s="668" t="s">
        <v>22</v>
      </c>
      <c r="X1580" s="668" t="s">
        <v>22</v>
      </c>
      <c r="Y1580" s="668" t="s">
        <v>22</v>
      </c>
      <c r="Z1580" s="668" t="s">
        <v>22</v>
      </c>
      <c r="AB1580" s="662" t="str">
        <f t="shared" si="267"/>
        <v>昭49.11.1</v>
      </c>
      <c r="AC1580" s="662" t="str">
        <f t="shared" si="268"/>
        <v>-</v>
      </c>
      <c r="AD1580" s="662" t="str">
        <f t="shared" si="271"/>
        <v>#</v>
      </c>
      <c r="AE1580" s="662" t="str">
        <f t="shared" si="269"/>
        <v/>
      </c>
      <c r="AF1580" s="662" t="str">
        <f t="shared" si="272"/>
        <v/>
      </c>
      <c r="AG1580" s="662" t="str">
        <f t="shared" si="273"/>
        <v/>
      </c>
      <c r="AH1580" s="662">
        <f t="shared" si="270"/>
        <v>0</v>
      </c>
      <c r="AI1580" s="662" t="str">
        <f t="shared" si="274"/>
        <v>88</v>
      </c>
      <c r="AJ1580" s="662" t="str">
        <f t="shared" si="275"/>
        <v>88_八重山</v>
      </c>
      <c r="AK1580" s="693" t="str">
        <f>IFERROR(VLOOKUP(AJ1580,観測点コードリスト!$L$2:$N$1665,3,FALSE),"")</f>
        <v>0882</v>
      </c>
    </row>
    <row r="1581" spans="1:37" ht="18.75" customHeight="1">
      <c r="A1581" s="662" t="s">
        <v>4333</v>
      </c>
      <c r="B1581" s="662">
        <v>88261</v>
      </c>
      <c r="C1581" s="662" t="s">
        <v>17</v>
      </c>
      <c r="D1581" s="662" t="s">
        <v>4361</v>
      </c>
      <c r="E1581" s="662" t="s">
        <v>4362</v>
      </c>
      <c r="F1581" s="662" t="s">
        <v>4363</v>
      </c>
      <c r="G1581" s="662">
        <v>31</v>
      </c>
      <c r="H1581" s="662">
        <v>40.1</v>
      </c>
      <c r="I1581" s="662">
        <v>130</v>
      </c>
      <c r="J1581" s="662">
        <v>19.7</v>
      </c>
      <c r="K1581" s="662">
        <v>40</v>
      </c>
      <c r="L1581" s="662">
        <v>6.5</v>
      </c>
      <c r="M1581" s="662">
        <v>1.5</v>
      </c>
      <c r="N1581" s="662" t="s">
        <v>4002</v>
      </c>
      <c r="O1581" s="662" t="s">
        <v>22</v>
      </c>
      <c r="P1581" s="662" t="s">
        <v>40</v>
      </c>
      <c r="Q1581" s="667">
        <f t="shared" si="276"/>
        <v>31.668333000000001</v>
      </c>
      <c r="R1581" s="667">
        <f t="shared" si="277"/>
        <v>130.32833299999999</v>
      </c>
      <c r="T1581" s="668" t="s">
        <v>4605</v>
      </c>
      <c r="U1581" s="668" t="s">
        <v>4605</v>
      </c>
      <c r="V1581" s="668" t="s">
        <v>4605</v>
      </c>
      <c r="W1581" s="668" t="s">
        <v>22</v>
      </c>
      <c r="X1581" s="668" t="s">
        <v>22</v>
      </c>
      <c r="Y1581" s="668" t="s">
        <v>22</v>
      </c>
      <c r="Z1581" s="668" t="s">
        <v>22</v>
      </c>
      <c r="AB1581" s="662" t="str">
        <f t="shared" si="267"/>
        <v>昭49.11.1</v>
      </c>
      <c r="AC1581" s="662" t="str">
        <f t="shared" si="268"/>
        <v>昭52.2.16</v>
      </c>
      <c r="AD1581" s="662" t="str">
        <f t="shared" si="271"/>
        <v>#</v>
      </c>
      <c r="AE1581" s="662" t="str">
        <f t="shared" si="269"/>
        <v>昭52.2.16</v>
      </c>
      <c r="AF1581" s="662" t="str">
        <f t="shared" si="272"/>
        <v>昭52.2.16</v>
      </c>
      <c r="AG1581" s="662" t="str">
        <f t="shared" si="273"/>
        <v/>
      </c>
      <c r="AH1581" s="662">
        <f t="shared" si="270"/>
        <v>8</v>
      </c>
      <c r="AI1581" s="662" t="str">
        <f t="shared" si="274"/>
        <v>88</v>
      </c>
      <c r="AJ1581" s="662" t="str">
        <f t="shared" si="275"/>
        <v>88_東市来</v>
      </c>
      <c r="AK1581" s="693" t="str">
        <f>IFERROR(VLOOKUP(AJ1581,観測点コードリスト!$L$2:$N$1665,3,FALSE),"")</f>
        <v>0883</v>
      </c>
    </row>
    <row r="1582" spans="1:37" ht="18.75" customHeight="1">
      <c r="A1582" s="662" t="s">
        <v>4333</v>
      </c>
      <c r="B1582" s="662">
        <v>88286</v>
      </c>
      <c r="C1582" s="662" t="s">
        <v>17</v>
      </c>
      <c r="D1582" s="662" t="s">
        <v>4364</v>
      </c>
      <c r="E1582" s="662" t="s">
        <v>4365</v>
      </c>
      <c r="F1582" s="662" t="s">
        <v>4366</v>
      </c>
      <c r="G1582" s="662">
        <v>31</v>
      </c>
      <c r="H1582" s="662">
        <v>39.700000000000003</v>
      </c>
      <c r="I1582" s="662">
        <v>130</v>
      </c>
      <c r="J1582" s="662">
        <v>50.6</v>
      </c>
      <c r="K1582" s="662">
        <v>387</v>
      </c>
      <c r="L1582" s="662">
        <v>10</v>
      </c>
      <c r="M1582" s="662">
        <v>1.5</v>
      </c>
      <c r="N1582" s="662" t="s">
        <v>4367</v>
      </c>
      <c r="O1582" s="662" t="s">
        <v>22</v>
      </c>
      <c r="P1582" s="662" t="s">
        <v>40</v>
      </c>
      <c r="Q1582" s="667">
        <f t="shared" si="276"/>
        <v>31.661667000000001</v>
      </c>
      <c r="R1582" s="667">
        <f t="shared" si="277"/>
        <v>130.843333</v>
      </c>
      <c r="T1582" s="668" t="s">
        <v>4605</v>
      </c>
      <c r="U1582" s="668" t="s">
        <v>4605</v>
      </c>
      <c r="V1582" s="668" t="s">
        <v>4605</v>
      </c>
      <c r="W1582" s="668" t="s">
        <v>22</v>
      </c>
      <c r="X1582" s="668" t="s">
        <v>22</v>
      </c>
      <c r="Y1582" s="668" t="s">
        <v>22</v>
      </c>
      <c r="Z1582" s="668" t="s">
        <v>22</v>
      </c>
      <c r="AB1582" s="662" t="str">
        <f t="shared" si="267"/>
        <v>昭50.4.24</v>
      </c>
      <c r="AC1582" s="662" t="str">
        <f t="shared" si="268"/>
        <v>昭52.2.9</v>
      </c>
      <c r="AD1582" s="662" t="str">
        <f t="shared" si="271"/>
        <v>(</v>
      </c>
      <c r="AE1582" s="662" t="str">
        <f t="shared" si="269"/>
        <v>(昭50.4.24)昭52.2.9</v>
      </c>
      <c r="AF1582" s="662" t="str">
        <f t="shared" si="272"/>
        <v>昭50.4.24)昭52.2.9</v>
      </c>
      <c r="AG1582" s="662">
        <f t="shared" si="273"/>
        <v>9</v>
      </c>
      <c r="AH1582" s="662">
        <f t="shared" si="270"/>
        <v>16</v>
      </c>
      <c r="AI1582" s="662" t="str">
        <f t="shared" si="274"/>
        <v>88</v>
      </c>
      <c r="AJ1582" s="662" t="str">
        <f t="shared" si="275"/>
        <v>88_牧之原</v>
      </c>
      <c r="AK1582" s="693" t="str">
        <f>IFERROR(VLOOKUP(AJ1582,観測点コードリスト!$L$2:$N$1665,3,FALSE),"")</f>
        <v>0935</v>
      </c>
    </row>
    <row r="1583" spans="1:37" ht="18.75" customHeight="1">
      <c r="A1583" s="662" t="s">
        <v>4333</v>
      </c>
      <c r="B1583" s="662">
        <v>88317</v>
      </c>
      <c r="C1583" s="662" t="s">
        <v>23</v>
      </c>
      <c r="D1583" s="662" t="s">
        <v>4333</v>
      </c>
      <c r="E1583" s="662" t="s">
        <v>4368</v>
      </c>
      <c r="F1583" s="662" t="s">
        <v>4369</v>
      </c>
      <c r="G1583" s="662">
        <v>31</v>
      </c>
      <c r="H1583" s="662">
        <v>33.299999999999997</v>
      </c>
      <c r="I1583" s="662">
        <v>130</v>
      </c>
      <c r="J1583" s="662">
        <v>32.799999999999997</v>
      </c>
      <c r="K1583" s="662">
        <v>4</v>
      </c>
      <c r="L1583" s="662">
        <v>44.9</v>
      </c>
      <c r="M1583" s="662" t="s">
        <v>22</v>
      </c>
      <c r="N1583" s="662" t="s">
        <v>4370</v>
      </c>
      <c r="O1583" s="662">
        <v>88905</v>
      </c>
      <c r="P1583" s="662" t="s">
        <v>22</v>
      </c>
      <c r="Q1583" s="667">
        <f t="shared" si="276"/>
        <v>31.555</v>
      </c>
      <c r="R1583" s="667">
        <f t="shared" si="277"/>
        <v>130.54666700000001</v>
      </c>
      <c r="T1583" s="668" t="s">
        <v>4605</v>
      </c>
      <c r="U1583" s="668" t="s">
        <v>4605</v>
      </c>
      <c r="V1583" s="668" t="s">
        <v>4605</v>
      </c>
      <c r="W1583" s="668" t="s">
        <v>4605</v>
      </c>
      <c r="X1583" s="668" t="s">
        <v>22</v>
      </c>
      <c r="Y1583" s="668" t="s">
        <v>4605</v>
      </c>
      <c r="Z1583" s="668" t="s">
        <v>4605</v>
      </c>
      <c r="AB1583" s="662" t="str">
        <f t="shared" si="267"/>
        <v>平6.2.25</v>
      </c>
      <c r="AC1583" s="662" t="str">
        <f t="shared" si="268"/>
        <v>平6.2.25</v>
      </c>
      <c r="AD1583" s="662" t="str">
        <f t="shared" si="271"/>
        <v>平</v>
      </c>
      <c r="AE1583" s="662" t="str">
        <f t="shared" si="269"/>
        <v>平6.2.25</v>
      </c>
      <c r="AF1583" s="662" t="str">
        <f t="shared" si="272"/>
        <v>平6.2.25</v>
      </c>
      <c r="AG1583" s="662" t="str">
        <f t="shared" si="273"/>
        <v/>
      </c>
      <c r="AH1583" s="662">
        <f t="shared" si="270"/>
        <v>7</v>
      </c>
      <c r="AI1583" s="662" t="str">
        <f t="shared" si="274"/>
        <v>88</v>
      </c>
      <c r="AJ1583" s="662" t="str">
        <f t="shared" si="275"/>
        <v>88_鹿児島</v>
      </c>
      <c r="AK1583" s="693" t="str">
        <f>IFERROR(VLOOKUP(AJ1583,観測点コードリスト!$L$2:$N$1665,3,FALSE),"")</f>
        <v>47827</v>
      </c>
    </row>
    <row r="1584" spans="1:37">
      <c r="A1584" s="662" t="s">
        <v>4333</v>
      </c>
      <c r="B1584" s="662">
        <v>88331</v>
      </c>
      <c r="C1584" s="662" t="s">
        <v>17</v>
      </c>
      <c r="D1584" s="662" t="s">
        <v>4371</v>
      </c>
      <c r="E1584" s="662" t="s">
        <v>4372</v>
      </c>
      <c r="F1584" s="662" t="s">
        <v>4373</v>
      </c>
      <c r="G1584" s="662">
        <v>31</v>
      </c>
      <c r="H1584" s="662">
        <v>35.299999999999997</v>
      </c>
      <c r="I1584" s="662">
        <v>130</v>
      </c>
      <c r="J1584" s="662">
        <v>51.3</v>
      </c>
      <c r="K1584" s="662">
        <v>360</v>
      </c>
      <c r="L1584" s="662">
        <v>6.5</v>
      </c>
      <c r="M1584" s="662">
        <v>1.5</v>
      </c>
      <c r="N1584" s="662" t="s">
        <v>4374</v>
      </c>
      <c r="O1584" s="662" t="s">
        <v>22</v>
      </c>
      <c r="P1584" s="662" t="s">
        <v>40</v>
      </c>
      <c r="Q1584" s="667">
        <f t="shared" si="276"/>
        <v>31.588332999999999</v>
      </c>
      <c r="R1584" s="667">
        <f t="shared" si="277"/>
        <v>130.85499999999999</v>
      </c>
      <c r="T1584" s="668" t="s">
        <v>4605</v>
      </c>
      <c r="U1584" s="668" t="s">
        <v>4605</v>
      </c>
      <c r="V1584" s="668" t="s">
        <v>4605</v>
      </c>
      <c r="W1584" s="668" t="s">
        <v>22</v>
      </c>
      <c r="X1584" s="668" t="s">
        <v>22</v>
      </c>
      <c r="Y1584" s="668" t="s">
        <v>22</v>
      </c>
      <c r="Z1584" s="668" t="s">
        <v>22</v>
      </c>
      <c r="AB1584" s="662" t="str">
        <f t="shared" si="267"/>
        <v>昭52.3.10</v>
      </c>
      <c r="AC1584" s="662" t="str">
        <f t="shared" si="268"/>
        <v>昭52.3.10</v>
      </c>
      <c r="AD1584" s="662" t="str">
        <f t="shared" si="271"/>
        <v>昭</v>
      </c>
      <c r="AE1584" s="662" t="str">
        <f t="shared" si="269"/>
        <v>昭52.3.10</v>
      </c>
      <c r="AF1584" s="662" t="str">
        <f t="shared" si="272"/>
        <v>昭52.3.10</v>
      </c>
      <c r="AG1584" s="662" t="str">
        <f t="shared" si="273"/>
        <v/>
      </c>
      <c r="AH1584" s="662">
        <f t="shared" si="270"/>
        <v>8</v>
      </c>
      <c r="AI1584" s="662" t="str">
        <f t="shared" si="274"/>
        <v>88</v>
      </c>
      <c r="AJ1584" s="662" t="str">
        <f t="shared" si="275"/>
        <v>88_輝北</v>
      </c>
      <c r="AK1584" s="693" t="str">
        <f>IFERROR(VLOOKUP(AJ1584,観測点コードリスト!$L$2:$N$1665,3,FALSE),"")</f>
        <v>1146</v>
      </c>
    </row>
    <row r="1585" spans="1:37" ht="18.75" hidden="1" customHeight="1">
      <c r="A1585" s="662" t="s">
        <v>4333</v>
      </c>
      <c r="B1585" s="662">
        <v>88341</v>
      </c>
      <c r="C1585" s="662" t="s">
        <v>72</v>
      </c>
      <c r="D1585" s="662" t="s">
        <v>4375</v>
      </c>
      <c r="E1585" s="662" t="s">
        <v>4376</v>
      </c>
      <c r="F1585" s="662" t="s">
        <v>4377</v>
      </c>
      <c r="G1585" s="662">
        <v>31</v>
      </c>
      <c r="H1585" s="662">
        <v>34.799999999999997</v>
      </c>
      <c r="I1585" s="662">
        <v>131</v>
      </c>
      <c r="J1585" s="662">
        <v>0.3</v>
      </c>
      <c r="K1585" s="662">
        <v>170</v>
      </c>
      <c r="L1585" s="662" t="s">
        <v>22</v>
      </c>
      <c r="M1585" s="662" t="s">
        <v>22</v>
      </c>
      <c r="N1585" s="662" t="s">
        <v>4378</v>
      </c>
      <c r="O1585" s="662" t="s">
        <v>22</v>
      </c>
      <c r="P1585" s="662" t="s">
        <v>22</v>
      </c>
      <c r="Q1585" s="667">
        <f t="shared" si="276"/>
        <v>31.58</v>
      </c>
      <c r="R1585" s="667">
        <f t="shared" si="277"/>
        <v>131.005</v>
      </c>
      <c r="T1585" s="668" t="s">
        <v>4605</v>
      </c>
      <c r="U1585" s="668" t="s">
        <v>22</v>
      </c>
      <c r="V1585" s="668" t="s">
        <v>22</v>
      </c>
      <c r="W1585" s="668" t="s">
        <v>22</v>
      </c>
      <c r="X1585" s="668" t="s">
        <v>22</v>
      </c>
      <c r="Y1585" s="668" t="s">
        <v>22</v>
      </c>
      <c r="Z1585" s="668" t="s">
        <v>22</v>
      </c>
      <c r="AB1585" s="662" t="str">
        <f t="shared" si="267"/>
        <v>昭52.3.17</v>
      </c>
      <c r="AC1585" s="662" t="str">
        <f t="shared" si="268"/>
        <v>昭52.3.17</v>
      </c>
      <c r="AD1585" s="662" t="str">
        <f t="shared" si="271"/>
        <v>昭</v>
      </c>
      <c r="AE1585" s="662" t="str">
        <f t="shared" si="269"/>
        <v>昭52.3.17</v>
      </c>
      <c r="AF1585" s="662" t="str">
        <f t="shared" si="272"/>
        <v>昭52.3.17</v>
      </c>
      <c r="AG1585" s="662" t="str">
        <f t="shared" si="273"/>
        <v/>
      </c>
      <c r="AH1585" s="662">
        <f t="shared" si="270"/>
        <v>8</v>
      </c>
      <c r="AI1585" s="662" t="str">
        <f t="shared" si="274"/>
        <v>88</v>
      </c>
      <c r="AJ1585" s="662" t="str">
        <f t="shared" si="275"/>
        <v>88_大隅</v>
      </c>
      <c r="AK1585" s="693" t="str">
        <f>IFERROR(VLOOKUP(AJ1585,観測点コードリスト!$L$2:$N$1665,3,FALSE),"")</f>
        <v>1149</v>
      </c>
    </row>
    <row r="1586" spans="1:37">
      <c r="A1586" s="662" t="s">
        <v>4333</v>
      </c>
      <c r="B1586" s="662">
        <v>88371</v>
      </c>
      <c r="C1586" s="662" t="s">
        <v>17</v>
      </c>
      <c r="D1586" s="662" t="s">
        <v>4379</v>
      </c>
      <c r="E1586" s="662" t="s">
        <v>4380</v>
      </c>
      <c r="F1586" s="662" t="s">
        <v>4381</v>
      </c>
      <c r="G1586" s="662">
        <v>31</v>
      </c>
      <c r="H1586" s="662">
        <v>24.9</v>
      </c>
      <c r="I1586" s="662">
        <v>130</v>
      </c>
      <c r="J1586" s="662">
        <v>19.5</v>
      </c>
      <c r="K1586" s="662">
        <v>9</v>
      </c>
      <c r="L1586" s="662">
        <v>8.8000000000000007</v>
      </c>
      <c r="M1586" s="662">
        <v>1.5</v>
      </c>
      <c r="N1586" s="662" t="s">
        <v>4382</v>
      </c>
      <c r="O1586" s="662" t="s">
        <v>22</v>
      </c>
      <c r="P1586" s="662" t="s">
        <v>40</v>
      </c>
      <c r="Q1586" s="667">
        <f t="shared" si="276"/>
        <v>31.414999999999999</v>
      </c>
      <c r="R1586" s="667">
        <f t="shared" si="277"/>
        <v>130.32499999999999</v>
      </c>
      <c r="T1586" s="668" t="s">
        <v>4605</v>
      </c>
      <c r="U1586" s="668" t="s">
        <v>4605</v>
      </c>
      <c r="V1586" s="668" t="s">
        <v>4605</v>
      </c>
      <c r="W1586" s="668" t="s">
        <v>22</v>
      </c>
      <c r="X1586" s="668" t="s">
        <v>22</v>
      </c>
      <c r="Y1586" s="668" t="s">
        <v>22</v>
      </c>
      <c r="Z1586" s="668" t="s">
        <v>22</v>
      </c>
      <c r="AB1586" s="662" t="str">
        <f t="shared" si="267"/>
        <v>昭49.11.1</v>
      </c>
      <c r="AC1586" s="662" t="str">
        <f t="shared" si="268"/>
        <v>昭52.2.21</v>
      </c>
      <c r="AD1586" s="662" t="str">
        <f t="shared" si="271"/>
        <v>#</v>
      </c>
      <c r="AE1586" s="662" t="str">
        <f t="shared" si="269"/>
        <v>昭52.2.21</v>
      </c>
      <c r="AF1586" s="662" t="str">
        <f t="shared" si="272"/>
        <v>昭52.2.21</v>
      </c>
      <c r="AG1586" s="662" t="str">
        <f t="shared" si="273"/>
        <v/>
      </c>
      <c r="AH1586" s="662">
        <f t="shared" si="270"/>
        <v>8</v>
      </c>
      <c r="AI1586" s="662" t="str">
        <f t="shared" si="274"/>
        <v>88</v>
      </c>
      <c r="AJ1586" s="662" t="str">
        <f t="shared" si="275"/>
        <v>88_加世田</v>
      </c>
      <c r="AK1586" s="693" t="str">
        <f>IFERROR(VLOOKUP(AJ1586,観測点コードリスト!$L$2:$N$1665,3,FALSE),"")</f>
        <v>0887</v>
      </c>
    </row>
    <row r="1587" spans="1:37" ht="18.75" hidden="1" customHeight="1">
      <c r="A1587" s="662" t="s">
        <v>4333</v>
      </c>
      <c r="B1587" s="662">
        <v>88392</v>
      </c>
      <c r="C1587" s="662" t="s">
        <v>72</v>
      </c>
      <c r="D1587" s="662" t="s">
        <v>4383</v>
      </c>
      <c r="E1587" s="662" t="s">
        <v>4384</v>
      </c>
      <c r="F1587" s="662" t="s">
        <v>4385</v>
      </c>
      <c r="G1587" s="662">
        <v>31</v>
      </c>
      <c r="H1587" s="662">
        <v>27.5</v>
      </c>
      <c r="I1587" s="662">
        <v>130</v>
      </c>
      <c r="J1587" s="662">
        <v>51.7</v>
      </c>
      <c r="K1587" s="662">
        <v>89</v>
      </c>
      <c r="L1587" s="662" t="s">
        <v>22</v>
      </c>
      <c r="M1587" s="662" t="s">
        <v>22</v>
      </c>
      <c r="N1587" s="662" t="s">
        <v>4386</v>
      </c>
      <c r="O1587" s="662" t="s">
        <v>22</v>
      </c>
      <c r="P1587" s="662" t="s">
        <v>22</v>
      </c>
      <c r="Q1587" s="667">
        <f t="shared" si="276"/>
        <v>31.458333</v>
      </c>
      <c r="R1587" s="667">
        <f t="shared" si="277"/>
        <v>130.86166700000001</v>
      </c>
      <c r="T1587" s="668" t="s">
        <v>4605</v>
      </c>
      <c r="U1587" s="668" t="s">
        <v>22</v>
      </c>
      <c r="V1587" s="668" t="s">
        <v>22</v>
      </c>
      <c r="W1587" s="668" t="s">
        <v>22</v>
      </c>
      <c r="X1587" s="668" t="s">
        <v>22</v>
      </c>
      <c r="Y1587" s="668" t="s">
        <v>22</v>
      </c>
      <c r="Z1587" s="668" t="s">
        <v>22</v>
      </c>
      <c r="AB1587" s="662" t="str">
        <f t="shared" si="267"/>
        <v>昭52.6.6</v>
      </c>
      <c r="AC1587" s="662" t="str">
        <f t="shared" si="268"/>
        <v>昭52.6.6</v>
      </c>
      <c r="AD1587" s="662" t="str">
        <f t="shared" si="271"/>
        <v>昭</v>
      </c>
      <c r="AE1587" s="662" t="str">
        <f t="shared" si="269"/>
        <v>昭52.6.6</v>
      </c>
      <c r="AF1587" s="662" t="str">
        <f t="shared" si="272"/>
        <v>昭52.6.6</v>
      </c>
      <c r="AG1587" s="662" t="str">
        <f t="shared" si="273"/>
        <v/>
      </c>
      <c r="AH1587" s="662">
        <f t="shared" si="270"/>
        <v>7</v>
      </c>
      <c r="AI1587" s="662" t="str">
        <f t="shared" si="274"/>
        <v>88</v>
      </c>
      <c r="AJ1587" s="662" t="str">
        <f t="shared" si="275"/>
        <v>88_吉ケ別府</v>
      </c>
      <c r="AK1587" s="693" t="str">
        <f>IFERROR(VLOOKUP(AJ1587,観測点コードリスト!$L$2:$N$1665,3,FALSE),"")</f>
        <v>0888</v>
      </c>
    </row>
    <row r="1588" spans="1:37">
      <c r="A1588" s="662" t="s">
        <v>4333</v>
      </c>
      <c r="B1588" s="662">
        <v>88406</v>
      </c>
      <c r="C1588" s="662" t="s">
        <v>17</v>
      </c>
      <c r="D1588" s="662" t="s">
        <v>4387</v>
      </c>
      <c r="E1588" s="662" t="s">
        <v>4388</v>
      </c>
      <c r="F1588" s="662" t="s">
        <v>4389</v>
      </c>
      <c r="G1588" s="662">
        <v>31</v>
      </c>
      <c r="H1588" s="662">
        <v>28.7</v>
      </c>
      <c r="I1588" s="662">
        <v>131</v>
      </c>
      <c r="J1588" s="662">
        <v>5.7</v>
      </c>
      <c r="K1588" s="662">
        <v>70</v>
      </c>
      <c r="L1588" s="662">
        <v>10</v>
      </c>
      <c r="M1588" s="662">
        <v>1.5</v>
      </c>
      <c r="N1588" s="662" t="s">
        <v>4390</v>
      </c>
      <c r="O1588" s="662" t="s">
        <v>22</v>
      </c>
      <c r="P1588" s="662" t="s">
        <v>40</v>
      </c>
      <c r="Q1588" s="667">
        <f t="shared" si="276"/>
        <v>31.478332999999999</v>
      </c>
      <c r="R1588" s="667">
        <f t="shared" si="277"/>
        <v>131.095</v>
      </c>
      <c r="T1588" s="668" t="s">
        <v>4605</v>
      </c>
      <c r="U1588" s="668" t="s">
        <v>4605</v>
      </c>
      <c r="V1588" s="668" t="s">
        <v>4605</v>
      </c>
      <c r="W1588" s="668" t="s">
        <v>22</v>
      </c>
      <c r="X1588" s="668" t="s">
        <v>22</v>
      </c>
      <c r="Y1588" s="668" t="s">
        <v>22</v>
      </c>
      <c r="Z1588" s="668" t="s">
        <v>22</v>
      </c>
      <c r="AB1588" s="662" t="str">
        <f t="shared" si="267"/>
        <v>昭50.4.24</v>
      </c>
      <c r="AC1588" s="662" t="str">
        <f t="shared" si="268"/>
        <v>昭52.2.16</v>
      </c>
      <c r="AD1588" s="662" t="str">
        <f t="shared" si="271"/>
        <v>(</v>
      </c>
      <c r="AE1588" s="662" t="str">
        <f t="shared" si="269"/>
        <v>(昭50.4.24)昭52.2.16</v>
      </c>
      <c r="AF1588" s="662" t="str">
        <f t="shared" si="272"/>
        <v>昭50.4.24)昭52.2.16</v>
      </c>
      <c r="AG1588" s="662">
        <f t="shared" si="273"/>
        <v>9</v>
      </c>
      <c r="AH1588" s="662">
        <f t="shared" si="270"/>
        <v>17</v>
      </c>
      <c r="AI1588" s="662" t="str">
        <f t="shared" si="274"/>
        <v>88</v>
      </c>
      <c r="AJ1588" s="662" t="str">
        <f t="shared" si="275"/>
        <v>88_志布志</v>
      </c>
      <c r="AK1588" s="693" t="str">
        <f>IFERROR(VLOOKUP(AJ1588,観測点コードリスト!$L$2:$N$1665,3,FALSE),"")</f>
        <v>0936</v>
      </c>
    </row>
    <row r="1589" spans="1:37" ht="18.75" customHeight="1">
      <c r="A1589" s="662" t="s">
        <v>4333</v>
      </c>
      <c r="B1589" s="662">
        <v>88432</v>
      </c>
      <c r="C1589" s="662" t="s">
        <v>17</v>
      </c>
      <c r="D1589" s="662" t="s">
        <v>4391</v>
      </c>
      <c r="E1589" s="662" t="s">
        <v>4392</v>
      </c>
      <c r="F1589" s="662" t="s">
        <v>4393</v>
      </c>
      <c r="G1589" s="662">
        <v>31</v>
      </c>
      <c r="H1589" s="662">
        <v>23.2</v>
      </c>
      <c r="I1589" s="662">
        <v>130</v>
      </c>
      <c r="J1589" s="662">
        <v>32.4</v>
      </c>
      <c r="K1589" s="662">
        <v>4</v>
      </c>
      <c r="L1589" s="662">
        <v>8.9</v>
      </c>
      <c r="M1589" s="662">
        <v>1.5</v>
      </c>
      <c r="N1589" s="662" t="s">
        <v>3439</v>
      </c>
      <c r="O1589" s="662" t="s">
        <v>22</v>
      </c>
      <c r="P1589" s="662" t="s">
        <v>40</v>
      </c>
      <c r="Q1589" s="667">
        <f t="shared" si="276"/>
        <v>31.386666999999999</v>
      </c>
      <c r="R1589" s="667">
        <f t="shared" si="277"/>
        <v>130.54</v>
      </c>
      <c r="T1589" s="668" t="s">
        <v>4605</v>
      </c>
      <c r="U1589" s="668" t="s">
        <v>4605</v>
      </c>
      <c r="V1589" s="668" t="s">
        <v>4605</v>
      </c>
      <c r="W1589" s="668" t="s">
        <v>22</v>
      </c>
      <c r="X1589" s="668" t="s">
        <v>22</v>
      </c>
      <c r="Y1589" s="668" t="s">
        <v>22</v>
      </c>
      <c r="Z1589" s="668" t="s">
        <v>22</v>
      </c>
      <c r="AB1589" s="662" t="str">
        <f t="shared" si="267"/>
        <v>昭49.11.1</v>
      </c>
      <c r="AC1589" s="662" t="str">
        <f t="shared" si="268"/>
        <v>昭52.2.23</v>
      </c>
      <c r="AD1589" s="662" t="str">
        <f t="shared" si="271"/>
        <v>#</v>
      </c>
      <c r="AE1589" s="662" t="str">
        <f t="shared" si="269"/>
        <v>昭52.2.23</v>
      </c>
      <c r="AF1589" s="662" t="str">
        <f t="shared" si="272"/>
        <v>昭52.2.23</v>
      </c>
      <c r="AG1589" s="662" t="str">
        <f t="shared" si="273"/>
        <v/>
      </c>
      <c r="AH1589" s="662">
        <f t="shared" si="270"/>
        <v>8</v>
      </c>
      <c r="AI1589" s="662" t="str">
        <f t="shared" si="274"/>
        <v>88</v>
      </c>
      <c r="AJ1589" s="662" t="str">
        <f t="shared" si="275"/>
        <v>88_喜入</v>
      </c>
      <c r="AK1589" s="693" t="str">
        <f>IFERROR(VLOOKUP(AJ1589,観測点コードリスト!$L$2:$N$1665,3,FALSE),"")</f>
        <v>0890</v>
      </c>
    </row>
    <row r="1590" spans="1:37" ht="18.75" customHeight="1">
      <c r="A1590" s="662" t="s">
        <v>4333</v>
      </c>
      <c r="B1590" s="662">
        <v>88442</v>
      </c>
      <c r="C1590" s="662" t="s">
        <v>17</v>
      </c>
      <c r="D1590" s="662" t="s">
        <v>4394</v>
      </c>
      <c r="E1590" s="662" t="s">
        <v>4395</v>
      </c>
      <c r="F1590" s="662" t="s">
        <v>4396</v>
      </c>
      <c r="G1590" s="662">
        <v>31</v>
      </c>
      <c r="H1590" s="662">
        <v>23.5</v>
      </c>
      <c r="I1590" s="662">
        <v>130</v>
      </c>
      <c r="J1590" s="662">
        <v>51.8</v>
      </c>
      <c r="K1590" s="662">
        <v>63</v>
      </c>
      <c r="L1590" s="662">
        <v>10</v>
      </c>
      <c r="M1590" s="662">
        <v>1.5</v>
      </c>
      <c r="N1590" s="662" t="s">
        <v>4397</v>
      </c>
      <c r="O1590" s="662" t="s">
        <v>22</v>
      </c>
      <c r="P1590" s="662" t="s">
        <v>40</v>
      </c>
      <c r="Q1590" s="667">
        <f t="shared" si="276"/>
        <v>31.391666999999998</v>
      </c>
      <c r="R1590" s="667">
        <f t="shared" si="277"/>
        <v>130.86333300000001</v>
      </c>
      <c r="T1590" s="668" t="s">
        <v>4605</v>
      </c>
      <c r="U1590" s="668" t="s">
        <v>4605</v>
      </c>
      <c r="V1590" s="668" t="s">
        <v>4605</v>
      </c>
      <c r="W1590" s="668" t="s">
        <v>22</v>
      </c>
      <c r="X1590" s="668" t="s">
        <v>22</v>
      </c>
      <c r="Y1590" s="668" t="s">
        <v>22</v>
      </c>
      <c r="Z1590" s="668" t="s">
        <v>22</v>
      </c>
      <c r="AB1590" s="662" t="str">
        <f t="shared" si="267"/>
        <v>昭50.4.24</v>
      </c>
      <c r="AC1590" s="662" t="str">
        <f t="shared" si="268"/>
        <v>昭52.2.25</v>
      </c>
      <c r="AD1590" s="662" t="str">
        <f t="shared" si="271"/>
        <v>(</v>
      </c>
      <c r="AE1590" s="662" t="str">
        <f t="shared" si="269"/>
        <v>(昭50.4.24)昭52.2.25</v>
      </c>
      <c r="AF1590" s="662" t="str">
        <f t="shared" si="272"/>
        <v>昭50.4.24)昭52.2.25</v>
      </c>
      <c r="AG1590" s="662">
        <f t="shared" si="273"/>
        <v>9</v>
      </c>
      <c r="AH1590" s="662">
        <f t="shared" si="270"/>
        <v>17</v>
      </c>
      <c r="AI1590" s="662" t="str">
        <f t="shared" si="274"/>
        <v>88</v>
      </c>
      <c r="AJ1590" s="662" t="str">
        <f t="shared" si="275"/>
        <v>88_鹿屋</v>
      </c>
      <c r="AK1590" s="693" t="str">
        <f>IFERROR(VLOOKUP(AJ1590,観測点コードリスト!$L$2:$N$1665,3,FALSE),"")</f>
        <v>0937</v>
      </c>
    </row>
    <row r="1591" spans="1:37" ht="18.75" customHeight="1">
      <c r="A1591" s="662" t="s">
        <v>4333</v>
      </c>
      <c r="B1591" s="662">
        <v>88447</v>
      </c>
      <c r="C1591" s="662" t="s">
        <v>17</v>
      </c>
      <c r="D1591" s="662" t="s">
        <v>4398</v>
      </c>
      <c r="E1591" s="662" t="s">
        <v>4399</v>
      </c>
      <c r="F1591" s="662" t="s">
        <v>4400</v>
      </c>
      <c r="G1591" s="662">
        <v>31</v>
      </c>
      <c r="H1591" s="662">
        <v>20.399999999999999</v>
      </c>
      <c r="I1591" s="662">
        <v>130</v>
      </c>
      <c r="J1591" s="662">
        <v>56.3</v>
      </c>
      <c r="K1591" s="662">
        <v>31</v>
      </c>
      <c r="L1591" s="662">
        <v>9.3000000000000007</v>
      </c>
      <c r="M1591" s="662">
        <v>1.5</v>
      </c>
      <c r="N1591" s="662" t="s">
        <v>4401</v>
      </c>
      <c r="O1591" s="662" t="s">
        <v>22</v>
      </c>
      <c r="P1591" s="662" t="s">
        <v>22</v>
      </c>
      <c r="Q1591" s="667">
        <f t="shared" si="276"/>
        <v>31.34</v>
      </c>
      <c r="R1591" s="667">
        <f t="shared" si="277"/>
        <v>130.938333</v>
      </c>
      <c r="T1591" s="668" t="s">
        <v>4605</v>
      </c>
      <c r="U1591" s="668" t="s">
        <v>4605</v>
      </c>
      <c r="V1591" s="668" t="s">
        <v>4605</v>
      </c>
      <c r="W1591" s="668" t="s">
        <v>22</v>
      </c>
      <c r="X1591" s="668" t="s">
        <v>22</v>
      </c>
      <c r="Y1591" s="668" t="s">
        <v>22</v>
      </c>
      <c r="Z1591" s="668" t="s">
        <v>22</v>
      </c>
      <c r="AB1591" s="662" t="str">
        <f t="shared" si="267"/>
        <v>昭52.8.10</v>
      </c>
      <c r="AC1591" s="662" t="str">
        <f t="shared" si="268"/>
        <v>昭52.8.10</v>
      </c>
      <c r="AD1591" s="662" t="str">
        <f t="shared" si="271"/>
        <v>昭</v>
      </c>
      <c r="AE1591" s="662" t="str">
        <f t="shared" si="269"/>
        <v>昭52.8.10</v>
      </c>
      <c r="AF1591" s="662" t="str">
        <f t="shared" si="272"/>
        <v>昭52.8.10</v>
      </c>
      <c r="AG1591" s="662" t="str">
        <f t="shared" si="273"/>
        <v/>
      </c>
      <c r="AH1591" s="662">
        <f t="shared" si="270"/>
        <v>8</v>
      </c>
      <c r="AI1591" s="662" t="str">
        <f t="shared" si="274"/>
        <v>88</v>
      </c>
      <c r="AJ1591" s="662" t="str">
        <f t="shared" si="275"/>
        <v>88_肝付前田</v>
      </c>
      <c r="AK1591" s="693" t="str">
        <f>IFERROR(VLOOKUP(AJ1591,観測点コードリスト!$L$2:$N$1665,3,FALSE),"")</f>
        <v>1181</v>
      </c>
    </row>
    <row r="1592" spans="1:37">
      <c r="A1592" s="662" t="s">
        <v>4333</v>
      </c>
      <c r="B1592" s="662">
        <v>88466</v>
      </c>
      <c r="C1592" s="662" t="s">
        <v>23</v>
      </c>
      <c r="D1592" s="662" t="s">
        <v>4402</v>
      </c>
      <c r="E1592" s="662" t="s">
        <v>4403</v>
      </c>
      <c r="F1592" s="662" t="s">
        <v>4404</v>
      </c>
      <c r="G1592" s="662">
        <v>31</v>
      </c>
      <c r="H1592" s="662">
        <v>16.3</v>
      </c>
      <c r="I1592" s="662">
        <v>130</v>
      </c>
      <c r="J1592" s="662">
        <v>17.5</v>
      </c>
      <c r="K1592" s="662">
        <v>30</v>
      </c>
      <c r="L1592" s="662">
        <v>11</v>
      </c>
      <c r="M1592" s="662" t="s">
        <v>22</v>
      </c>
      <c r="N1592" s="662" t="s">
        <v>2072</v>
      </c>
      <c r="O1592" s="662" t="s">
        <v>22</v>
      </c>
      <c r="P1592" s="662" t="s">
        <v>22</v>
      </c>
      <c r="Q1592" s="667">
        <f t="shared" si="276"/>
        <v>31.271667000000001</v>
      </c>
      <c r="R1592" s="667">
        <f t="shared" si="277"/>
        <v>130.29166699999999</v>
      </c>
      <c r="T1592" s="668" t="s">
        <v>4605</v>
      </c>
      <c r="U1592" s="668" t="s">
        <v>4605</v>
      </c>
      <c r="V1592" s="668" t="s">
        <v>4605</v>
      </c>
      <c r="W1592" s="668" t="s">
        <v>22</v>
      </c>
      <c r="X1592" s="668" t="s">
        <v>22</v>
      </c>
      <c r="Y1592" s="668" t="s">
        <v>4605</v>
      </c>
      <c r="Z1592" s="668" t="s">
        <v>22</v>
      </c>
      <c r="AB1592" s="662" t="str">
        <f t="shared" si="267"/>
        <v>昭49.11.1</v>
      </c>
      <c r="AC1592" s="662" t="str">
        <f t="shared" si="268"/>
        <v>昭50.3.24</v>
      </c>
      <c r="AD1592" s="662" t="str">
        <f t="shared" si="271"/>
        <v>#</v>
      </c>
      <c r="AE1592" s="662" t="str">
        <f t="shared" si="269"/>
        <v>昭50.3.24</v>
      </c>
      <c r="AF1592" s="662" t="str">
        <f t="shared" si="272"/>
        <v>昭50.3.24</v>
      </c>
      <c r="AG1592" s="662" t="str">
        <f t="shared" si="273"/>
        <v/>
      </c>
      <c r="AH1592" s="662">
        <f t="shared" si="270"/>
        <v>8</v>
      </c>
      <c r="AI1592" s="662" t="str">
        <f t="shared" si="274"/>
        <v>88</v>
      </c>
      <c r="AJ1592" s="662" t="str">
        <f t="shared" si="275"/>
        <v>88_枕崎</v>
      </c>
      <c r="AK1592" s="693" t="str">
        <f>IFERROR(VLOOKUP(AJ1592,観測点コードリスト!$L$2:$N$1665,3,FALSE),"")</f>
        <v>47831</v>
      </c>
    </row>
    <row r="1593" spans="1:37" ht="18.75" customHeight="1">
      <c r="A1593" s="662" t="s">
        <v>4333</v>
      </c>
      <c r="B1593" s="662">
        <v>88486</v>
      </c>
      <c r="C1593" s="662" t="s">
        <v>17</v>
      </c>
      <c r="D1593" s="662" t="s">
        <v>4405</v>
      </c>
      <c r="E1593" s="662" t="s">
        <v>4406</v>
      </c>
      <c r="F1593" s="662" t="s">
        <v>4407</v>
      </c>
      <c r="G1593" s="662">
        <v>31</v>
      </c>
      <c r="H1593" s="662">
        <v>15</v>
      </c>
      <c r="I1593" s="662">
        <v>130</v>
      </c>
      <c r="J1593" s="662">
        <v>38.200000000000003</v>
      </c>
      <c r="K1593" s="662">
        <v>5</v>
      </c>
      <c r="L1593" s="662">
        <v>10</v>
      </c>
      <c r="M1593" s="662">
        <v>1.5</v>
      </c>
      <c r="N1593" s="662" t="s">
        <v>3918</v>
      </c>
      <c r="O1593" s="662" t="s">
        <v>22</v>
      </c>
      <c r="P1593" s="662" t="s">
        <v>40</v>
      </c>
      <c r="Q1593" s="667">
        <f t="shared" si="276"/>
        <v>31.25</v>
      </c>
      <c r="R1593" s="667">
        <f t="shared" si="277"/>
        <v>130.63666699999999</v>
      </c>
      <c r="T1593" s="668" t="s">
        <v>4605</v>
      </c>
      <c r="U1593" s="668" t="s">
        <v>4605</v>
      </c>
      <c r="V1593" s="668" t="s">
        <v>4605</v>
      </c>
      <c r="W1593" s="668" t="s">
        <v>22</v>
      </c>
      <c r="X1593" s="668" t="s">
        <v>22</v>
      </c>
      <c r="Y1593" s="668" t="s">
        <v>22</v>
      </c>
      <c r="Z1593" s="668" t="s">
        <v>22</v>
      </c>
      <c r="AB1593" s="662" t="str">
        <f t="shared" si="267"/>
        <v>昭49.11.1</v>
      </c>
      <c r="AC1593" s="662" t="str">
        <f t="shared" si="268"/>
        <v>昭52.2.24</v>
      </c>
      <c r="AD1593" s="662" t="str">
        <f t="shared" si="271"/>
        <v>#</v>
      </c>
      <c r="AE1593" s="662" t="str">
        <f t="shared" si="269"/>
        <v>昭52.2.24</v>
      </c>
      <c r="AF1593" s="662" t="str">
        <f t="shared" si="272"/>
        <v>昭52.2.24</v>
      </c>
      <c r="AG1593" s="662" t="str">
        <f t="shared" si="273"/>
        <v/>
      </c>
      <c r="AH1593" s="662">
        <f t="shared" si="270"/>
        <v>8</v>
      </c>
      <c r="AI1593" s="662" t="str">
        <f t="shared" si="274"/>
        <v>88</v>
      </c>
      <c r="AJ1593" s="662" t="str">
        <f t="shared" si="275"/>
        <v>88_指宿</v>
      </c>
      <c r="AK1593" s="693" t="str">
        <f>IFERROR(VLOOKUP(AJ1593,観測点コードリスト!$L$2:$N$1665,3,FALSE),"")</f>
        <v>0893</v>
      </c>
    </row>
    <row r="1594" spans="1:37" ht="18.75" customHeight="1">
      <c r="A1594" s="662" t="s">
        <v>4333</v>
      </c>
      <c r="B1594" s="662">
        <v>88506</v>
      </c>
      <c r="C1594" s="662" t="s">
        <v>17</v>
      </c>
      <c r="D1594" s="662" t="s">
        <v>4408</v>
      </c>
      <c r="E1594" s="662" t="s">
        <v>4409</v>
      </c>
      <c r="F1594" s="662" t="s">
        <v>4410</v>
      </c>
      <c r="G1594" s="662">
        <v>31</v>
      </c>
      <c r="H1594" s="662">
        <v>16.600000000000001</v>
      </c>
      <c r="I1594" s="662">
        <v>131</v>
      </c>
      <c r="J1594" s="662">
        <v>3.3</v>
      </c>
      <c r="K1594" s="662">
        <v>8</v>
      </c>
      <c r="L1594" s="662">
        <v>10</v>
      </c>
      <c r="M1594" s="662">
        <v>1.5</v>
      </c>
      <c r="N1594" s="662" t="s">
        <v>4185</v>
      </c>
      <c r="O1594" s="662" t="s">
        <v>22</v>
      </c>
      <c r="P1594" s="662" t="s">
        <v>40</v>
      </c>
      <c r="Q1594" s="667">
        <f t="shared" si="276"/>
        <v>31.276667</v>
      </c>
      <c r="R1594" s="667">
        <f t="shared" si="277"/>
        <v>131.05500000000001</v>
      </c>
      <c r="T1594" s="668" t="s">
        <v>4605</v>
      </c>
      <c r="U1594" s="668" t="s">
        <v>4605</v>
      </c>
      <c r="V1594" s="668" t="s">
        <v>4605</v>
      </c>
      <c r="W1594" s="668" t="s">
        <v>22</v>
      </c>
      <c r="X1594" s="668" t="s">
        <v>22</v>
      </c>
      <c r="Y1594" s="668" t="s">
        <v>22</v>
      </c>
      <c r="Z1594" s="668" t="s">
        <v>22</v>
      </c>
      <c r="AB1594" s="662" t="str">
        <f t="shared" si="267"/>
        <v>昭49.11.1</v>
      </c>
      <c r="AC1594" s="662" t="str">
        <f t="shared" si="268"/>
        <v>昭52.2.15</v>
      </c>
      <c r="AD1594" s="662" t="str">
        <f t="shared" si="271"/>
        <v>#</v>
      </c>
      <c r="AE1594" s="662" t="str">
        <f t="shared" si="269"/>
        <v>昭52.2.15</v>
      </c>
      <c r="AF1594" s="662" t="str">
        <f t="shared" si="272"/>
        <v>昭52.2.15</v>
      </c>
      <c r="AG1594" s="662" t="str">
        <f t="shared" si="273"/>
        <v/>
      </c>
      <c r="AH1594" s="662">
        <f t="shared" si="270"/>
        <v>8</v>
      </c>
      <c r="AI1594" s="662" t="str">
        <f t="shared" si="274"/>
        <v>88</v>
      </c>
      <c r="AJ1594" s="662" t="str">
        <f t="shared" si="275"/>
        <v>88_内之浦</v>
      </c>
      <c r="AK1594" s="693" t="str">
        <f>IFERROR(VLOOKUP(AJ1594,観測点コードリスト!$L$2:$N$1665,3,FALSE),"")</f>
        <v>0895</v>
      </c>
    </row>
    <row r="1595" spans="1:37">
      <c r="A1595" s="662" t="s">
        <v>4333</v>
      </c>
      <c r="B1595" s="662">
        <v>88536</v>
      </c>
      <c r="C1595" s="662" t="s">
        <v>17</v>
      </c>
      <c r="D1595" s="662" t="s">
        <v>1756</v>
      </c>
      <c r="E1595" s="662" t="s">
        <v>1757</v>
      </c>
      <c r="F1595" s="662" t="s">
        <v>4411</v>
      </c>
      <c r="G1595" s="662">
        <v>31</v>
      </c>
      <c r="H1595" s="662">
        <v>11.9</v>
      </c>
      <c r="I1595" s="662">
        <v>130</v>
      </c>
      <c r="J1595" s="662">
        <v>50.6</v>
      </c>
      <c r="K1595" s="662">
        <v>182</v>
      </c>
      <c r="L1595" s="662">
        <v>6.5</v>
      </c>
      <c r="M1595" s="662">
        <v>1.5</v>
      </c>
      <c r="N1595" s="662" t="s">
        <v>4412</v>
      </c>
      <c r="O1595" s="662" t="s">
        <v>22</v>
      </c>
      <c r="P1595" s="662" t="s">
        <v>40</v>
      </c>
      <c r="Q1595" s="667">
        <f t="shared" si="276"/>
        <v>31.198333000000002</v>
      </c>
      <c r="R1595" s="667">
        <f t="shared" si="277"/>
        <v>130.843333</v>
      </c>
      <c r="T1595" s="668" t="s">
        <v>4605</v>
      </c>
      <c r="U1595" s="668" t="s">
        <v>4605</v>
      </c>
      <c r="V1595" s="668" t="s">
        <v>4605</v>
      </c>
      <c r="W1595" s="668" t="s">
        <v>22</v>
      </c>
      <c r="X1595" s="668" t="s">
        <v>22</v>
      </c>
      <c r="Y1595" s="668" t="s">
        <v>22</v>
      </c>
      <c r="Z1595" s="668" t="s">
        <v>22</v>
      </c>
      <c r="AB1595" s="662" t="str">
        <f t="shared" si="267"/>
        <v>昭52.2.14</v>
      </c>
      <c r="AC1595" s="662" t="str">
        <f t="shared" si="268"/>
        <v>昭52.2.14</v>
      </c>
      <c r="AD1595" s="662" t="str">
        <f t="shared" si="271"/>
        <v>昭</v>
      </c>
      <c r="AE1595" s="662" t="str">
        <f t="shared" si="269"/>
        <v>昭52.2.14</v>
      </c>
      <c r="AF1595" s="662" t="str">
        <f t="shared" si="272"/>
        <v>昭52.2.14</v>
      </c>
      <c r="AG1595" s="662" t="str">
        <f t="shared" si="273"/>
        <v/>
      </c>
      <c r="AH1595" s="662">
        <f t="shared" si="270"/>
        <v>8</v>
      </c>
      <c r="AI1595" s="662" t="str">
        <f t="shared" si="274"/>
        <v>88</v>
      </c>
      <c r="AJ1595" s="662" t="str">
        <f t="shared" si="275"/>
        <v>88_田代</v>
      </c>
      <c r="AK1595" s="693" t="str">
        <f>IFERROR(VLOOKUP(AJ1595,観測点コードリスト!$L$2:$N$1665,3,FALSE),"")</f>
        <v>1136</v>
      </c>
    </row>
    <row r="1596" spans="1:37" ht="18.75" hidden="1" customHeight="1">
      <c r="A1596" s="662" t="s">
        <v>4333</v>
      </c>
      <c r="B1596" s="662">
        <v>88551</v>
      </c>
      <c r="C1596" s="662" t="s">
        <v>72</v>
      </c>
      <c r="D1596" s="662" t="s">
        <v>4413</v>
      </c>
      <c r="E1596" s="662" t="s">
        <v>4414</v>
      </c>
      <c r="F1596" s="662" t="s">
        <v>4415</v>
      </c>
      <c r="G1596" s="662">
        <v>31</v>
      </c>
      <c r="H1596" s="662">
        <v>5.6</v>
      </c>
      <c r="I1596" s="662">
        <v>130</v>
      </c>
      <c r="J1596" s="662">
        <v>41.4</v>
      </c>
      <c r="K1596" s="662">
        <v>27</v>
      </c>
      <c r="L1596" s="662" t="s">
        <v>22</v>
      </c>
      <c r="M1596" s="662" t="s">
        <v>22</v>
      </c>
      <c r="N1596" s="662" t="s">
        <v>1829</v>
      </c>
      <c r="O1596" s="662" t="s">
        <v>22</v>
      </c>
      <c r="P1596" s="662" t="s">
        <v>22</v>
      </c>
      <c r="Q1596" s="667">
        <f t="shared" si="276"/>
        <v>31.093333000000001</v>
      </c>
      <c r="R1596" s="667">
        <f t="shared" si="277"/>
        <v>130.69</v>
      </c>
      <c r="T1596" s="668" t="s">
        <v>4605</v>
      </c>
      <c r="U1596" s="668" t="s">
        <v>22</v>
      </c>
      <c r="V1596" s="668" t="s">
        <v>22</v>
      </c>
      <c r="W1596" s="668" t="s">
        <v>22</v>
      </c>
      <c r="X1596" s="668" t="s">
        <v>22</v>
      </c>
      <c r="Y1596" s="668" t="s">
        <v>22</v>
      </c>
      <c r="Z1596" s="668" t="s">
        <v>22</v>
      </c>
      <c r="AB1596" s="662" t="str">
        <f t="shared" si="267"/>
        <v>昭52.6.28</v>
      </c>
      <c r="AC1596" s="662" t="str">
        <f t="shared" si="268"/>
        <v>昭52.6.28</v>
      </c>
      <c r="AD1596" s="662" t="str">
        <f t="shared" si="271"/>
        <v>昭</v>
      </c>
      <c r="AE1596" s="662" t="str">
        <f t="shared" si="269"/>
        <v>昭52.6.28</v>
      </c>
      <c r="AF1596" s="662" t="str">
        <f t="shared" si="272"/>
        <v>昭52.6.28</v>
      </c>
      <c r="AG1596" s="662" t="str">
        <f t="shared" si="273"/>
        <v/>
      </c>
      <c r="AH1596" s="662">
        <f t="shared" si="270"/>
        <v>8</v>
      </c>
      <c r="AI1596" s="662" t="str">
        <f t="shared" si="274"/>
        <v>88</v>
      </c>
      <c r="AJ1596" s="662" t="str">
        <f t="shared" si="275"/>
        <v>88_佐多</v>
      </c>
      <c r="AK1596" s="693" t="str">
        <f>IFERROR(VLOOKUP(AJ1596,観測点コードリスト!$L$2:$N$1665,3,FALSE),"")</f>
        <v>1161</v>
      </c>
    </row>
    <row r="1597" spans="1:37" ht="18.75" customHeight="1">
      <c r="A1597" s="662" t="s">
        <v>4333</v>
      </c>
      <c r="B1597" s="662">
        <v>88612</v>
      </c>
      <c r="C1597" s="662" t="s">
        <v>23</v>
      </c>
      <c r="D1597" s="662" t="s">
        <v>4416</v>
      </c>
      <c r="E1597" s="662" t="s">
        <v>4417</v>
      </c>
      <c r="F1597" s="662" t="s">
        <v>4418</v>
      </c>
      <c r="G1597" s="662">
        <v>30</v>
      </c>
      <c r="H1597" s="662">
        <v>43.2</v>
      </c>
      <c r="I1597" s="662">
        <v>130</v>
      </c>
      <c r="J1597" s="662">
        <v>58.9</v>
      </c>
      <c r="K1597" s="662">
        <v>25</v>
      </c>
      <c r="L1597" s="662">
        <v>29.8</v>
      </c>
      <c r="M1597" s="662" t="s">
        <v>22</v>
      </c>
      <c r="N1597" s="662" t="s">
        <v>2380</v>
      </c>
      <c r="O1597" s="662" t="s">
        <v>22</v>
      </c>
      <c r="P1597" s="662" t="s">
        <v>22</v>
      </c>
      <c r="Q1597" s="667">
        <f t="shared" si="276"/>
        <v>30.72</v>
      </c>
      <c r="R1597" s="667">
        <f t="shared" si="277"/>
        <v>130.98166699999999</v>
      </c>
      <c r="T1597" s="668" t="s">
        <v>4605</v>
      </c>
      <c r="U1597" s="668" t="s">
        <v>4605</v>
      </c>
      <c r="V1597" s="668" t="s">
        <v>4605</v>
      </c>
      <c r="W1597" s="668" t="s">
        <v>22</v>
      </c>
      <c r="X1597" s="668" t="s">
        <v>22</v>
      </c>
      <c r="Y1597" s="668" t="s">
        <v>4605</v>
      </c>
      <c r="Z1597" s="668" t="s">
        <v>22</v>
      </c>
      <c r="AB1597" s="662" t="str">
        <f t="shared" si="267"/>
        <v>昭49.11.1</v>
      </c>
      <c r="AC1597" s="662" t="str">
        <f t="shared" si="268"/>
        <v>昭50.3.26</v>
      </c>
      <c r="AD1597" s="662" t="str">
        <f t="shared" si="271"/>
        <v>#</v>
      </c>
      <c r="AE1597" s="662" t="str">
        <f t="shared" si="269"/>
        <v>昭50.3.26</v>
      </c>
      <c r="AF1597" s="662" t="str">
        <f t="shared" si="272"/>
        <v>昭50.3.26</v>
      </c>
      <c r="AG1597" s="662" t="str">
        <f t="shared" si="273"/>
        <v/>
      </c>
      <c r="AH1597" s="662">
        <f t="shared" si="270"/>
        <v>8</v>
      </c>
      <c r="AI1597" s="662" t="str">
        <f t="shared" si="274"/>
        <v>88</v>
      </c>
      <c r="AJ1597" s="662" t="str">
        <f t="shared" si="275"/>
        <v>88_種子島</v>
      </c>
      <c r="AK1597" s="693" t="str">
        <f>IFERROR(VLOOKUP(AJ1597,観測点コードリスト!$L$2:$N$1665,3,FALSE),"")</f>
        <v>47837</v>
      </c>
    </row>
    <row r="1598" spans="1:37" ht="18.75" customHeight="1">
      <c r="A1598" s="662" t="s">
        <v>4333</v>
      </c>
      <c r="B1598" s="662">
        <v>88621</v>
      </c>
      <c r="C1598" s="662" t="s">
        <v>23</v>
      </c>
      <c r="D1598" s="662" t="s">
        <v>4419</v>
      </c>
      <c r="E1598" s="662" t="s">
        <v>4420</v>
      </c>
      <c r="F1598" s="662" t="s">
        <v>4421</v>
      </c>
      <c r="G1598" s="662">
        <v>30</v>
      </c>
      <c r="H1598" s="662">
        <v>36.299999999999997</v>
      </c>
      <c r="I1598" s="662">
        <v>130</v>
      </c>
      <c r="J1598" s="662">
        <v>59.5</v>
      </c>
      <c r="K1598" s="662">
        <v>234</v>
      </c>
      <c r="L1598" s="662">
        <v>10</v>
      </c>
      <c r="M1598" s="662" t="s">
        <v>22</v>
      </c>
      <c r="N1598" s="662" t="s">
        <v>35</v>
      </c>
      <c r="O1598" s="662" t="s">
        <v>22</v>
      </c>
      <c r="P1598" s="662" t="s">
        <v>36</v>
      </c>
      <c r="Q1598" s="667">
        <f t="shared" si="276"/>
        <v>30.605</v>
      </c>
      <c r="R1598" s="667">
        <f t="shared" si="277"/>
        <v>130.99166700000001</v>
      </c>
      <c r="T1598" s="668" t="s">
        <v>4605</v>
      </c>
      <c r="U1598" s="668" t="s">
        <v>4605</v>
      </c>
      <c r="V1598" s="668" t="s">
        <v>4605</v>
      </c>
      <c r="W1598" s="668" t="s">
        <v>22</v>
      </c>
      <c r="X1598" s="668" t="s">
        <v>22</v>
      </c>
      <c r="Y1598" s="668" t="s">
        <v>22</v>
      </c>
      <c r="Z1598" s="668" t="s">
        <v>22</v>
      </c>
      <c r="AB1598" s="662" t="str">
        <f t="shared" si="267"/>
        <v>平15.1.1</v>
      </c>
      <c r="AC1598" s="662" t="str">
        <f t="shared" si="268"/>
        <v>平15.1.1</v>
      </c>
      <c r="AD1598" s="662" t="str">
        <f t="shared" si="271"/>
        <v>平</v>
      </c>
      <c r="AE1598" s="662" t="str">
        <f t="shared" si="269"/>
        <v>平15.1.1</v>
      </c>
      <c r="AF1598" s="662" t="str">
        <f t="shared" si="272"/>
        <v>平15.1.1</v>
      </c>
      <c r="AG1598" s="662" t="str">
        <f t="shared" si="273"/>
        <v/>
      </c>
      <c r="AH1598" s="662">
        <f t="shared" si="270"/>
        <v>7</v>
      </c>
      <c r="AI1598" s="662" t="str">
        <f t="shared" si="274"/>
        <v>88</v>
      </c>
      <c r="AJ1598" s="662" t="str">
        <f t="shared" si="275"/>
        <v>88_中種子</v>
      </c>
      <c r="AK1598" s="693" t="str">
        <f>IFERROR(VLOOKUP(AJ1598,観測点コードリスト!$L$2:$N$1665,3,FALSE),"")</f>
        <v>0897</v>
      </c>
    </row>
    <row r="1599" spans="1:37" ht="18.75" customHeight="1">
      <c r="A1599" s="662" t="s">
        <v>4333</v>
      </c>
      <c r="B1599" s="662">
        <v>88666</v>
      </c>
      <c r="C1599" s="662" t="s">
        <v>17</v>
      </c>
      <c r="D1599" s="662" t="s">
        <v>4422</v>
      </c>
      <c r="E1599" s="662" t="s">
        <v>4423</v>
      </c>
      <c r="F1599" s="662" t="s">
        <v>4424</v>
      </c>
      <c r="G1599" s="662">
        <v>30</v>
      </c>
      <c r="H1599" s="662">
        <v>24.4</v>
      </c>
      <c r="I1599" s="662">
        <v>130</v>
      </c>
      <c r="J1599" s="662">
        <v>54.1</v>
      </c>
      <c r="K1599" s="662">
        <v>150</v>
      </c>
      <c r="L1599" s="662">
        <v>10.1</v>
      </c>
      <c r="M1599" s="662">
        <v>1.5</v>
      </c>
      <c r="N1599" s="662" t="s">
        <v>3941</v>
      </c>
      <c r="O1599" s="662" t="s">
        <v>22</v>
      </c>
      <c r="P1599" s="662" t="s">
        <v>22</v>
      </c>
      <c r="Q1599" s="667">
        <f t="shared" si="276"/>
        <v>30.406666999999999</v>
      </c>
      <c r="R1599" s="667">
        <f t="shared" si="277"/>
        <v>130.901667</v>
      </c>
      <c r="T1599" s="668" t="s">
        <v>4605</v>
      </c>
      <c r="U1599" s="668" t="s">
        <v>4605</v>
      </c>
      <c r="V1599" s="668" t="s">
        <v>4605</v>
      </c>
      <c r="W1599" s="668" t="s">
        <v>22</v>
      </c>
      <c r="X1599" s="668" t="s">
        <v>22</v>
      </c>
      <c r="Y1599" s="668" t="s">
        <v>22</v>
      </c>
      <c r="Z1599" s="668" t="s">
        <v>22</v>
      </c>
      <c r="AB1599" s="662" t="str">
        <f t="shared" si="267"/>
        <v>昭49.11.1</v>
      </c>
      <c r="AC1599" s="662" t="str">
        <f t="shared" si="268"/>
        <v>昭52.2.18</v>
      </c>
      <c r="AD1599" s="662" t="str">
        <f t="shared" si="271"/>
        <v>#</v>
      </c>
      <c r="AE1599" s="662" t="str">
        <f t="shared" si="269"/>
        <v>昭52.2.18</v>
      </c>
      <c r="AF1599" s="662" t="str">
        <f t="shared" si="272"/>
        <v>昭52.2.18</v>
      </c>
      <c r="AG1599" s="662" t="str">
        <f t="shared" si="273"/>
        <v/>
      </c>
      <c r="AH1599" s="662">
        <f t="shared" si="270"/>
        <v>8</v>
      </c>
      <c r="AI1599" s="662" t="str">
        <f t="shared" si="274"/>
        <v>88</v>
      </c>
      <c r="AJ1599" s="662" t="str">
        <f t="shared" si="275"/>
        <v>88_上中</v>
      </c>
      <c r="AK1599" s="693" t="str">
        <f>IFERROR(VLOOKUP(AJ1599,観測点コードリスト!$L$2:$N$1665,3,FALSE),"")</f>
        <v>0898</v>
      </c>
    </row>
    <row r="1600" spans="1:37" ht="18.75" customHeight="1">
      <c r="A1600" s="662" t="s">
        <v>4333</v>
      </c>
      <c r="B1600" s="662">
        <v>88686</v>
      </c>
      <c r="C1600" s="662" t="s">
        <v>23</v>
      </c>
      <c r="D1600" s="662" t="s">
        <v>4425</v>
      </c>
      <c r="E1600" s="662" t="s">
        <v>4426</v>
      </c>
      <c r="F1600" s="662" t="s">
        <v>4427</v>
      </c>
      <c r="G1600" s="662">
        <v>30</v>
      </c>
      <c r="H1600" s="662">
        <v>23.1</v>
      </c>
      <c r="I1600" s="662">
        <v>130</v>
      </c>
      <c r="J1600" s="662">
        <v>39.5</v>
      </c>
      <c r="K1600" s="662">
        <v>37</v>
      </c>
      <c r="L1600" s="662">
        <v>7</v>
      </c>
      <c r="M1600" s="662" t="s">
        <v>22</v>
      </c>
      <c r="N1600" s="662" t="s">
        <v>663</v>
      </c>
      <c r="O1600" s="662" t="s">
        <v>22</v>
      </c>
      <c r="P1600" s="662" t="s">
        <v>22</v>
      </c>
      <c r="Q1600" s="667">
        <f t="shared" si="276"/>
        <v>30.385000000000002</v>
      </c>
      <c r="R1600" s="667">
        <f t="shared" si="277"/>
        <v>130.658333</v>
      </c>
      <c r="T1600" s="668" t="s">
        <v>4605</v>
      </c>
      <c r="U1600" s="668" t="s">
        <v>4605</v>
      </c>
      <c r="V1600" s="668" t="s">
        <v>4605</v>
      </c>
      <c r="W1600" s="668" t="s">
        <v>22</v>
      </c>
      <c r="X1600" s="668" t="s">
        <v>22</v>
      </c>
      <c r="Y1600" s="668" t="s">
        <v>4605</v>
      </c>
      <c r="Z1600" s="668" t="s">
        <v>22</v>
      </c>
      <c r="AB1600" s="662" t="str">
        <f t="shared" si="267"/>
        <v>昭49.11.1</v>
      </c>
      <c r="AC1600" s="662" t="str">
        <f t="shared" si="268"/>
        <v>昭50.12.19</v>
      </c>
      <c r="AD1600" s="662" t="str">
        <f t="shared" si="271"/>
        <v>#</v>
      </c>
      <c r="AE1600" s="662" t="str">
        <f t="shared" si="269"/>
        <v>昭50.12.19</v>
      </c>
      <c r="AF1600" s="662" t="str">
        <f t="shared" si="272"/>
        <v>昭50.12.19</v>
      </c>
      <c r="AG1600" s="662" t="str">
        <f t="shared" si="273"/>
        <v/>
      </c>
      <c r="AH1600" s="662">
        <f t="shared" si="270"/>
        <v>9</v>
      </c>
      <c r="AI1600" s="662" t="str">
        <f t="shared" si="274"/>
        <v>88</v>
      </c>
      <c r="AJ1600" s="662" t="str">
        <f t="shared" si="275"/>
        <v>88_屋久島</v>
      </c>
      <c r="AK1600" s="693" t="str">
        <f>IFERROR(VLOOKUP(AJ1600,観測点コードリスト!$L$2:$N$1665,3,FALSE),"")</f>
        <v>47836</v>
      </c>
    </row>
    <row r="1601" spans="1:37">
      <c r="A1601" s="662" t="s">
        <v>4333</v>
      </c>
      <c r="B1601" s="662">
        <v>88706</v>
      </c>
      <c r="C1601" s="662" t="s">
        <v>17</v>
      </c>
      <c r="D1601" s="662" t="s">
        <v>4428</v>
      </c>
      <c r="E1601" s="662" t="s">
        <v>4429</v>
      </c>
      <c r="F1601" s="662" t="s">
        <v>4430</v>
      </c>
      <c r="G1601" s="662">
        <v>30</v>
      </c>
      <c r="H1601" s="662">
        <v>14.1</v>
      </c>
      <c r="I1601" s="662">
        <v>130</v>
      </c>
      <c r="J1601" s="662">
        <v>33.299999999999997</v>
      </c>
      <c r="K1601" s="662">
        <v>60</v>
      </c>
      <c r="L1601" s="662">
        <v>10.199999999999999</v>
      </c>
      <c r="M1601" s="662">
        <v>1.5</v>
      </c>
      <c r="N1601" s="662" t="s">
        <v>3082</v>
      </c>
      <c r="O1601" s="662" t="s">
        <v>22</v>
      </c>
      <c r="P1601" s="662" t="s">
        <v>22</v>
      </c>
      <c r="Q1601" s="667">
        <f t="shared" si="276"/>
        <v>30.234999999999999</v>
      </c>
      <c r="R1601" s="667">
        <f t="shared" si="277"/>
        <v>130.55500000000001</v>
      </c>
      <c r="T1601" s="668" t="s">
        <v>4605</v>
      </c>
      <c r="U1601" s="668" t="s">
        <v>4605</v>
      </c>
      <c r="V1601" s="668" t="s">
        <v>4605</v>
      </c>
      <c r="W1601" s="668" t="s">
        <v>22</v>
      </c>
      <c r="X1601" s="668" t="s">
        <v>22</v>
      </c>
      <c r="Y1601" s="668" t="s">
        <v>22</v>
      </c>
      <c r="Z1601" s="668" t="s">
        <v>22</v>
      </c>
      <c r="AB1601" s="662" t="str">
        <f t="shared" si="267"/>
        <v>昭49.11.1</v>
      </c>
      <c r="AC1601" s="662" t="str">
        <f t="shared" si="268"/>
        <v>昭52.3.4</v>
      </c>
      <c r="AD1601" s="662" t="str">
        <f t="shared" si="271"/>
        <v>#</v>
      </c>
      <c r="AE1601" s="662" t="str">
        <f t="shared" si="269"/>
        <v>昭52.3.4</v>
      </c>
      <c r="AF1601" s="662" t="str">
        <f t="shared" si="272"/>
        <v>昭52.3.4</v>
      </c>
      <c r="AG1601" s="662" t="str">
        <f t="shared" si="273"/>
        <v/>
      </c>
      <c r="AH1601" s="662">
        <f t="shared" si="270"/>
        <v>7</v>
      </c>
      <c r="AI1601" s="662" t="str">
        <f t="shared" si="274"/>
        <v>88</v>
      </c>
      <c r="AJ1601" s="662" t="str">
        <f t="shared" si="275"/>
        <v>88_尾之間</v>
      </c>
      <c r="AK1601" s="693" t="str">
        <f>IFERROR(VLOOKUP(AJ1601,観測点コードリスト!$L$2:$N$1665,3,FALSE),"")</f>
        <v>0899</v>
      </c>
    </row>
    <row r="1602" spans="1:37" ht="18.75" customHeight="1">
      <c r="A1602" s="662" t="s">
        <v>4333</v>
      </c>
      <c r="B1602" s="662">
        <v>88736</v>
      </c>
      <c r="C1602" s="662" t="s">
        <v>17</v>
      </c>
      <c r="D1602" s="662" t="s">
        <v>4431</v>
      </c>
      <c r="E1602" s="662" t="s">
        <v>4432</v>
      </c>
      <c r="F1602" s="662" t="s">
        <v>4433</v>
      </c>
      <c r="G1602" s="662">
        <v>29</v>
      </c>
      <c r="H1602" s="662">
        <v>50.4</v>
      </c>
      <c r="I1602" s="662">
        <v>129</v>
      </c>
      <c r="J1602" s="662">
        <v>52</v>
      </c>
      <c r="K1602" s="662">
        <v>220</v>
      </c>
      <c r="L1602" s="662">
        <v>6.5</v>
      </c>
      <c r="M1602" s="662">
        <v>1.5</v>
      </c>
      <c r="N1602" s="662" t="s">
        <v>4434</v>
      </c>
      <c r="O1602" s="662" t="s">
        <v>22</v>
      </c>
      <c r="P1602" s="662" t="s">
        <v>40</v>
      </c>
      <c r="Q1602" s="667">
        <f t="shared" si="276"/>
        <v>29.84</v>
      </c>
      <c r="R1602" s="667">
        <f t="shared" si="277"/>
        <v>129.86666700000001</v>
      </c>
      <c r="T1602" s="668" t="s">
        <v>4605</v>
      </c>
      <c r="U1602" s="668" t="s">
        <v>4605</v>
      </c>
      <c r="V1602" s="668" t="s">
        <v>4605</v>
      </c>
      <c r="W1602" s="668" t="s">
        <v>22</v>
      </c>
      <c r="X1602" s="668" t="s">
        <v>22</v>
      </c>
      <c r="Y1602" s="668" t="s">
        <v>22</v>
      </c>
      <c r="Z1602" s="668" t="s">
        <v>22</v>
      </c>
      <c r="AB1602" s="662" t="str">
        <f t="shared" si="267"/>
        <v>平14.12.18</v>
      </c>
      <c r="AC1602" s="662" t="str">
        <f t="shared" si="268"/>
        <v>平14.12.18</v>
      </c>
      <c r="AD1602" s="662" t="str">
        <f t="shared" si="271"/>
        <v>平</v>
      </c>
      <c r="AE1602" s="662" t="str">
        <f t="shared" si="269"/>
        <v>平14.12.18</v>
      </c>
      <c r="AF1602" s="662" t="str">
        <f t="shared" si="272"/>
        <v>平14.12.18</v>
      </c>
      <c r="AG1602" s="662" t="str">
        <f t="shared" si="273"/>
        <v/>
      </c>
      <c r="AH1602" s="662">
        <f t="shared" si="270"/>
        <v>9</v>
      </c>
      <c r="AI1602" s="662" t="str">
        <f t="shared" si="274"/>
        <v>88</v>
      </c>
      <c r="AJ1602" s="662" t="str">
        <f t="shared" si="275"/>
        <v>88_中之島</v>
      </c>
      <c r="AK1602" s="693" t="str">
        <f>IFERROR(VLOOKUP(AJ1602,観測点コードリスト!$L$2:$N$1665,3,FALSE),"")</f>
        <v>1540</v>
      </c>
    </row>
    <row r="1603" spans="1:37" hidden="1">
      <c r="A1603" s="662" t="s">
        <v>4333</v>
      </c>
      <c r="B1603" s="662">
        <v>88746</v>
      </c>
      <c r="C1603" s="662" t="s">
        <v>72</v>
      </c>
      <c r="D1603" s="662" t="s">
        <v>4435</v>
      </c>
      <c r="E1603" s="662" t="s">
        <v>4436</v>
      </c>
      <c r="F1603" s="662" t="s">
        <v>4437</v>
      </c>
      <c r="G1603" s="662">
        <v>29</v>
      </c>
      <c r="H1603" s="662">
        <v>41</v>
      </c>
      <c r="I1603" s="662">
        <v>129</v>
      </c>
      <c r="J1603" s="662">
        <v>31.7</v>
      </c>
      <c r="K1603" s="662">
        <v>97</v>
      </c>
      <c r="L1603" s="662" t="s">
        <v>22</v>
      </c>
      <c r="M1603" s="662" t="s">
        <v>22</v>
      </c>
      <c r="N1603" s="662" t="s">
        <v>4438</v>
      </c>
      <c r="O1603" s="662" t="s">
        <v>22</v>
      </c>
      <c r="P1603" s="662" t="s">
        <v>22</v>
      </c>
      <c r="Q1603" s="667">
        <f t="shared" si="276"/>
        <v>29.683333000000001</v>
      </c>
      <c r="R1603" s="667">
        <f t="shared" si="277"/>
        <v>129.528333</v>
      </c>
      <c r="T1603" s="668" t="s">
        <v>4605</v>
      </c>
      <c r="U1603" s="668" t="s">
        <v>22</v>
      </c>
      <c r="V1603" s="668" t="s">
        <v>22</v>
      </c>
      <c r="W1603" s="668" t="s">
        <v>22</v>
      </c>
      <c r="X1603" s="668" t="s">
        <v>22</v>
      </c>
      <c r="Y1603" s="668" t="s">
        <v>22</v>
      </c>
      <c r="Z1603" s="668" t="s">
        <v>22</v>
      </c>
      <c r="AB1603" s="662" t="str">
        <f t="shared" si="267"/>
        <v>平26.9.17</v>
      </c>
      <c r="AC1603" s="662" t="str">
        <f t="shared" si="268"/>
        <v>平26.9.17</v>
      </c>
      <c r="AD1603" s="662" t="str">
        <f t="shared" si="271"/>
        <v>平</v>
      </c>
      <c r="AE1603" s="662" t="str">
        <f t="shared" si="269"/>
        <v>平26.9.17</v>
      </c>
      <c r="AF1603" s="662" t="str">
        <f t="shared" si="272"/>
        <v>平26.9.17</v>
      </c>
      <c r="AG1603" s="662" t="str">
        <f t="shared" si="273"/>
        <v/>
      </c>
      <c r="AH1603" s="662">
        <f t="shared" si="270"/>
        <v>8</v>
      </c>
      <c r="AI1603" s="662" t="str">
        <f t="shared" si="274"/>
        <v>88</v>
      </c>
      <c r="AJ1603" s="662" t="str">
        <f t="shared" si="275"/>
        <v>88_平島</v>
      </c>
      <c r="AK1603" s="693" t="str">
        <f>IFERROR(VLOOKUP(AJ1603,観測点コードリスト!$L$2:$N$1665,3,FALSE),"")</f>
        <v>1658</v>
      </c>
    </row>
    <row r="1604" spans="1:37" ht="18.75" hidden="1" customHeight="1">
      <c r="A1604" s="662" t="s">
        <v>4333</v>
      </c>
      <c r="B1604" s="662">
        <v>88756</v>
      </c>
      <c r="C1604" s="662" t="s">
        <v>72</v>
      </c>
      <c r="D1604" s="662" t="s">
        <v>4439</v>
      </c>
      <c r="E1604" s="662" t="s">
        <v>4440</v>
      </c>
      <c r="F1604" s="662" t="s">
        <v>4441</v>
      </c>
      <c r="G1604" s="662">
        <v>29</v>
      </c>
      <c r="H1604" s="662">
        <v>36.6</v>
      </c>
      <c r="I1604" s="662">
        <v>129</v>
      </c>
      <c r="J1604" s="662">
        <v>42.3</v>
      </c>
      <c r="K1604" s="662">
        <v>111</v>
      </c>
      <c r="L1604" s="662" t="s">
        <v>22</v>
      </c>
      <c r="M1604" s="662" t="s">
        <v>22</v>
      </c>
      <c r="N1604" s="662" t="s">
        <v>1139</v>
      </c>
      <c r="O1604" s="662" t="s">
        <v>22</v>
      </c>
      <c r="P1604" s="662" t="s">
        <v>22</v>
      </c>
      <c r="Q1604" s="667">
        <f t="shared" si="276"/>
        <v>29.61</v>
      </c>
      <c r="R1604" s="667">
        <f t="shared" si="277"/>
        <v>129.70500000000001</v>
      </c>
      <c r="T1604" s="668" t="s">
        <v>4605</v>
      </c>
      <c r="U1604" s="668" t="s">
        <v>22</v>
      </c>
      <c r="V1604" s="668" t="s">
        <v>22</v>
      </c>
      <c r="W1604" s="668" t="s">
        <v>22</v>
      </c>
      <c r="X1604" s="668" t="s">
        <v>22</v>
      </c>
      <c r="Y1604" s="668" t="s">
        <v>22</v>
      </c>
      <c r="Z1604" s="668" t="s">
        <v>22</v>
      </c>
      <c r="AB1604" s="662" t="str">
        <f t="shared" ref="AB1604:AB1649" si="278">IF(T1604="●",IF(AD1604="(",LEFT(AF1604,AG1604-1),IF(AD1604="#",$AB$1,AF1604)),"-")</f>
        <v>平26.9.3</v>
      </c>
      <c r="AC1604" s="662" t="str">
        <f t="shared" ref="AC1604:AC1649" si="279">IF(AF1604="","-",IF(AD1604="(",RIGHT(AF1604,AH1604-AG1604),AF1604))</f>
        <v>平26.9.3</v>
      </c>
      <c r="AD1604" s="662" t="str">
        <f t="shared" si="271"/>
        <v>平</v>
      </c>
      <c r="AE1604" s="662" t="str">
        <f t="shared" ref="AE1604:AE1649" si="280">SUBSTITUTE(N1604,"#","")</f>
        <v>平26.9.3</v>
      </c>
      <c r="AF1604" s="662" t="str">
        <f t="shared" si="272"/>
        <v>平26.9.3</v>
      </c>
      <c r="AG1604" s="662" t="str">
        <f t="shared" si="273"/>
        <v/>
      </c>
      <c r="AH1604" s="662">
        <f t="shared" ref="AH1604:AH1649" si="281">LEN(AF1604)</f>
        <v>7</v>
      </c>
      <c r="AI1604" s="662" t="str">
        <f t="shared" si="274"/>
        <v>88</v>
      </c>
      <c r="AJ1604" s="662" t="str">
        <f t="shared" si="275"/>
        <v>88_諏訪之瀬島</v>
      </c>
      <c r="AK1604" s="693" t="str">
        <f>IFERROR(VLOOKUP(AJ1604,観測点コードリスト!$L$2:$N$1665,3,FALSE),"")</f>
        <v>1654</v>
      </c>
    </row>
    <row r="1605" spans="1:37" hidden="1">
      <c r="A1605" s="662" t="s">
        <v>4333</v>
      </c>
      <c r="B1605" s="662">
        <v>88776</v>
      </c>
      <c r="C1605" s="662" t="s">
        <v>72</v>
      </c>
      <c r="D1605" s="662" t="s">
        <v>4442</v>
      </c>
      <c r="E1605" s="662" t="s">
        <v>4443</v>
      </c>
      <c r="F1605" s="662" t="s">
        <v>4444</v>
      </c>
      <c r="G1605" s="662">
        <v>29</v>
      </c>
      <c r="H1605" s="662">
        <v>13.5</v>
      </c>
      <c r="I1605" s="662">
        <v>129</v>
      </c>
      <c r="J1605" s="662">
        <v>19.7</v>
      </c>
      <c r="K1605" s="662">
        <v>10</v>
      </c>
      <c r="L1605" s="662" t="s">
        <v>22</v>
      </c>
      <c r="M1605" s="662" t="s">
        <v>22</v>
      </c>
      <c r="N1605" s="662" t="s">
        <v>1139</v>
      </c>
      <c r="O1605" s="662" t="s">
        <v>22</v>
      </c>
      <c r="P1605" s="662" t="s">
        <v>22</v>
      </c>
      <c r="Q1605" s="667">
        <f t="shared" si="276"/>
        <v>29.225000000000001</v>
      </c>
      <c r="R1605" s="667">
        <f t="shared" si="277"/>
        <v>129.32833299999999</v>
      </c>
      <c r="T1605" s="668" t="s">
        <v>4605</v>
      </c>
      <c r="U1605" s="668" t="s">
        <v>22</v>
      </c>
      <c r="V1605" s="668" t="s">
        <v>22</v>
      </c>
      <c r="W1605" s="668" t="s">
        <v>22</v>
      </c>
      <c r="X1605" s="668" t="s">
        <v>22</v>
      </c>
      <c r="Y1605" s="668" t="s">
        <v>22</v>
      </c>
      <c r="Z1605" s="668" t="s">
        <v>22</v>
      </c>
      <c r="AB1605" s="662" t="str">
        <f t="shared" si="278"/>
        <v>平26.9.3</v>
      </c>
      <c r="AC1605" s="662" t="str">
        <f t="shared" si="279"/>
        <v>平26.9.3</v>
      </c>
      <c r="AD1605" s="662" t="str">
        <f t="shared" ref="AD1605:AD1649" si="282">LEFT(N1605,1)</f>
        <v>平</v>
      </c>
      <c r="AE1605" s="662" t="str">
        <f t="shared" si="280"/>
        <v>平26.9.3</v>
      </c>
      <c r="AF1605" s="662" t="str">
        <f t="shared" ref="AF1605:AF1649" si="283">SUBSTITUTE(AE1605,"(","")</f>
        <v>平26.9.3</v>
      </c>
      <c r="AG1605" s="662" t="str">
        <f t="shared" ref="AG1605:AG1649" si="284">IFERROR(FIND(")",AF1605),"")</f>
        <v/>
      </c>
      <c r="AH1605" s="662">
        <f t="shared" si="281"/>
        <v>7</v>
      </c>
      <c r="AI1605" s="662" t="str">
        <f t="shared" ref="AI1605:AI1632" si="285">LEFT(B1605,2)</f>
        <v>88</v>
      </c>
      <c r="AJ1605" s="662" t="str">
        <f t="shared" ref="AJ1605:AJ1649" si="286">AI1605&amp;"_"&amp;D1605</f>
        <v>88_小宝島</v>
      </c>
      <c r="AK1605" s="693" t="str">
        <f>IFERROR(VLOOKUP(AJ1605,観測点コードリスト!$L$2:$N$1665,3,FALSE),"")</f>
        <v>1655</v>
      </c>
    </row>
    <row r="1606" spans="1:37" hidden="1">
      <c r="A1606" s="662" t="s">
        <v>4333</v>
      </c>
      <c r="B1606" s="662">
        <v>88781</v>
      </c>
      <c r="C1606" s="662" t="s">
        <v>72</v>
      </c>
      <c r="D1606" s="662" t="s">
        <v>4445</v>
      </c>
      <c r="E1606" s="662" t="s">
        <v>4446</v>
      </c>
      <c r="F1606" s="662" t="s">
        <v>4447</v>
      </c>
      <c r="G1606" s="662">
        <v>29</v>
      </c>
      <c r="H1606" s="662">
        <v>9.1</v>
      </c>
      <c r="I1606" s="662">
        <v>129</v>
      </c>
      <c r="J1606" s="662">
        <v>12.1</v>
      </c>
      <c r="K1606" s="662">
        <v>33</v>
      </c>
      <c r="L1606" s="662" t="s">
        <v>22</v>
      </c>
      <c r="M1606" s="662" t="s">
        <v>22</v>
      </c>
      <c r="N1606" s="662" t="s">
        <v>4448</v>
      </c>
      <c r="O1606" s="662" t="s">
        <v>22</v>
      </c>
      <c r="P1606" s="662" t="s">
        <v>22</v>
      </c>
      <c r="Q1606" s="667">
        <f t="shared" si="276"/>
        <v>29.151667</v>
      </c>
      <c r="R1606" s="667">
        <f t="shared" si="277"/>
        <v>129.20166699999999</v>
      </c>
      <c r="T1606" s="668" t="s">
        <v>4605</v>
      </c>
      <c r="U1606" s="668" t="s">
        <v>22</v>
      </c>
      <c r="V1606" s="668" t="s">
        <v>22</v>
      </c>
      <c r="W1606" s="668" t="s">
        <v>22</v>
      </c>
      <c r="X1606" s="668" t="s">
        <v>22</v>
      </c>
      <c r="Y1606" s="668" t="s">
        <v>22</v>
      </c>
      <c r="Z1606" s="668" t="s">
        <v>22</v>
      </c>
      <c r="AB1606" s="662" t="str">
        <f t="shared" si="278"/>
        <v>平26.7.30</v>
      </c>
      <c r="AC1606" s="662" t="str">
        <f t="shared" si="279"/>
        <v>平26.7.30</v>
      </c>
      <c r="AD1606" s="662" t="str">
        <f t="shared" si="282"/>
        <v>平</v>
      </c>
      <c r="AE1606" s="662" t="str">
        <f t="shared" si="280"/>
        <v>平26.7.30</v>
      </c>
      <c r="AF1606" s="662" t="str">
        <f t="shared" si="283"/>
        <v>平26.7.30</v>
      </c>
      <c r="AG1606" s="662" t="str">
        <f t="shared" si="284"/>
        <v/>
      </c>
      <c r="AH1606" s="662">
        <f t="shared" si="281"/>
        <v>8</v>
      </c>
      <c r="AI1606" s="662" t="str">
        <f t="shared" si="285"/>
        <v>88</v>
      </c>
      <c r="AJ1606" s="662" t="str">
        <f t="shared" si="286"/>
        <v>88_宝島</v>
      </c>
      <c r="AK1606" s="693" t="str">
        <f>IFERROR(VLOOKUP(AJ1606,観測点コードリスト!$L$2:$N$1665,3,FALSE),"")</f>
        <v>1647</v>
      </c>
    </row>
    <row r="1607" spans="1:37" ht="18.75" customHeight="1">
      <c r="A1607" s="662" t="s">
        <v>4333</v>
      </c>
      <c r="B1607" s="662">
        <v>88821</v>
      </c>
      <c r="C1607" s="662" t="s">
        <v>23</v>
      </c>
      <c r="D1607" s="662" t="s">
        <v>4449</v>
      </c>
      <c r="E1607" s="662" t="s">
        <v>4450</v>
      </c>
      <c r="F1607" s="662" t="s">
        <v>4451</v>
      </c>
      <c r="G1607" s="662">
        <v>28</v>
      </c>
      <c r="H1607" s="662">
        <v>25.8</v>
      </c>
      <c r="I1607" s="662">
        <v>129</v>
      </c>
      <c r="J1607" s="662">
        <v>42.7</v>
      </c>
      <c r="K1607" s="662">
        <v>4</v>
      </c>
      <c r="L1607" s="662">
        <v>10</v>
      </c>
      <c r="M1607" s="662" t="s">
        <v>22</v>
      </c>
      <c r="N1607" s="662" t="s">
        <v>35</v>
      </c>
      <c r="O1607" s="662" t="s">
        <v>22</v>
      </c>
      <c r="P1607" s="662" t="s">
        <v>36</v>
      </c>
      <c r="Q1607" s="667">
        <f t="shared" si="276"/>
        <v>28.43</v>
      </c>
      <c r="R1607" s="667">
        <f t="shared" si="277"/>
        <v>129.71166700000001</v>
      </c>
      <c r="T1607" s="668" t="s">
        <v>4605</v>
      </c>
      <c r="U1607" s="668" t="s">
        <v>4605</v>
      </c>
      <c r="V1607" s="668" t="s">
        <v>4605</v>
      </c>
      <c r="W1607" s="668" t="s">
        <v>22</v>
      </c>
      <c r="X1607" s="668" t="s">
        <v>22</v>
      </c>
      <c r="Y1607" s="668" t="s">
        <v>22</v>
      </c>
      <c r="Z1607" s="668" t="s">
        <v>22</v>
      </c>
      <c r="AB1607" s="662" t="str">
        <f t="shared" si="278"/>
        <v>平15.1.1</v>
      </c>
      <c r="AC1607" s="662" t="str">
        <f t="shared" si="279"/>
        <v>平15.1.1</v>
      </c>
      <c r="AD1607" s="662" t="str">
        <f t="shared" si="282"/>
        <v>平</v>
      </c>
      <c r="AE1607" s="662" t="str">
        <f t="shared" si="280"/>
        <v>平15.1.1</v>
      </c>
      <c r="AF1607" s="662" t="str">
        <f t="shared" si="283"/>
        <v>平15.1.1</v>
      </c>
      <c r="AG1607" s="662" t="str">
        <f t="shared" si="284"/>
        <v/>
      </c>
      <c r="AH1607" s="662">
        <f t="shared" si="281"/>
        <v>7</v>
      </c>
      <c r="AI1607" s="662" t="str">
        <f t="shared" si="285"/>
        <v>88</v>
      </c>
      <c r="AJ1607" s="662" t="str">
        <f t="shared" si="286"/>
        <v>88_笠利</v>
      </c>
      <c r="AK1607" s="693" t="str">
        <f>IFERROR(VLOOKUP(AJ1607,観測点コードリスト!$L$2:$N$1665,3,FALSE),"")</f>
        <v>1520</v>
      </c>
    </row>
    <row r="1608" spans="1:37">
      <c r="A1608" s="662" t="s">
        <v>4333</v>
      </c>
      <c r="B1608" s="662">
        <v>88836</v>
      </c>
      <c r="C1608" s="662" t="s">
        <v>23</v>
      </c>
      <c r="D1608" s="662" t="s">
        <v>4452</v>
      </c>
      <c r="E1608" s="662" t="s">
        <v>4453</v>
      </c>
      <c r="F1608" s="662" t="s">
        <v>4454</v>
      </c>
      <c r="G1608" s="662">
        <v>28</v>
      </c>
      <c r="H1608" s="662">
        <v>22.7</v>
      </c>
      <c r="I1608" s="662">
        <v>129</v>
      </c>
      <c r="J1608" s="662">
        <v>29.7</v>
      </c>
      <c r="K1608" s="662">
        <v>3</v>
      </c>
      <c r="L1608" s="662">
        <v>20.8</v>
      </c>
      <c r="M1608" s="662" t="s">
        <v>22</v>
      </c>
      <c r="N1608" s="662" t="s">
        <v>1420</v>
      </c>
      <c r="O1608" s="662" t="s">
        <v>22</v>
      </c>
      <c r="P1608" s="662" t="s">
        <v>22</v>
      </c>
      <c r="Q1608" s="667">
        <f t="shared" si="276"/>
        <v>28.378333000000001</v>
      </c>
      <c r="R1608" s="667">
        <f t="shared" si="277"/>
        <v>129.495</v>
      </c>
      <c r="T1608" s="668" t="s">
        <v>4605</v>
      </c>
      <c r="U1608" s="668" t="s">
        <v>4605</v>
      </c>
      <c r="V1608" s="668" t="s">
        <v>4605</v>
      </c>
      <c r="W1608" s="668" t="s">
        <v>4605</v>
      </c>
      <c r="X1608" s="668" t="s">
        <v>22</v>
      </c>
      <c r="Y1608" s="668" t="s">
        <v>4605</v>
      </c>
      <c r="Z1608" s="668" t="s">
        <v>4605</v>
      </c>
      <c r="AB1608" s="662" t="str">
        <f t="shared" si="278"/>
        <v>昭49.11.1</v>
      </c>
      <c r="AC1608" s="662" t="str">
        <f t="shared" si="279"/>
        <v>昭50.3.17</v>
      </c>
      <c r="AD1608" s="662" t="str">
        <f t="shared" si="282"/>
        <v>#</v>
      </c>
      <c r="AE1608" s="662" t="str">
        <f t="shared" si="280"/>
        <v>昭50.3.17</v>
      </c>
      <c r="AF1608" s="662" t="str">
        <f t="shared" si="283"/>
        <v>昭50.3.17</v>
      </c>
      <c r="AG1608" s="662" t="str">
        <f t="shared" si="284"/>
        <v/>
      </c>
      <c r="AH1608" s="662">
        <f t="shared" si="281"/>
        <v>8</v>
      </c>
      <c r="AI1608" s="662" t="str">
        <f t="shared" si="285"/>
        <v>88</v>
      </c>
      <c r="AJ1608" s="662" t="str">
        <f t="shared" si="286"/>
        <v>88_名瀬</v>
      </c>
      <c r="AK1608" s="693" t="str">
        <f>IFERROR(VLOOKUP(AJ1608,観測点コードリスト!$L$2:$N$1665,3,FALSE),"")</f>
        <v>47909</v>
      </c>
    </row>
    <row r="1609" spans="1:37" ht="18.75" customHeight="1">
      <c r="A1609" s="662" t="s">
        <v>4333</v>
      </c>
      <c r="B1609" s="662">
        <v>88851</v>
      </c>
      <c r="C1609" s="662" t="s">
        <v>23</v>
      </c>
      <c r="D1609" s="662" t="s">
        <v>4455</v>
      </c>
      <c r="E1609" s="662" t="s">
        <v>4456</v>
      </c>
      <c r="F1609" s="662" t="s">
        <v>4457</v>
      </c>
      <c r="G1609" s="662">
        <v>28</v>
      </c>
      <c r="H1609" s="662">
        <v>19.2</v>
      </c>
      <c r="I1609" s="662">
        <v>129</v>
      </c>
      <c r="J1609" s="662">
        <v>55.6</v>
      </c>
      <c r="K1609" s="662">
        <v>5</v>
      </c>
      <c r="L1609" s="662">
        <v>10</v>
      </c>
      <c r="M1609" s="662" t="s">
        <v>22</v>
      </c>
      <c r="N1609" s="662" t="s">
        <v>4458</v>
      </c>
      <c r="O1609" s="662" t="s">
        <v>22</v>
      </c>
      <c r="P1609" s="662" t="s">
        <v>36</v>
      </c>
      <c r="Q1609" s="667">
        <f t="shared" si="276"/>
        <v>28.32</v>
      </c>
      <c r="R1609" s="667">
        <f t="shared" si="277"/>
        <v>129.92666700000001</v>
      </c>
      <c r="T1609" s="668" t="s">
        <v>4605</v>
      </c>
      <c r="U1609" s="668" t="s">
        <v>4605</v>
      </c>
      <c r="V1609" s="668" t="s">
        <v>4605</v>
      </c>
      <c r="W1609" s="668" t="s">
        <v>22</v>
      </c>
      <c r="X1609" s="668" t="s">
        <v>22</v>
      </c>
      <c r="Y1609" s="668" t="s">
        <v>22</v>
      </c>
      <c r="Z1609" s="668" t="s">
        <v>22</v>
      </c>
      <c r="AB1609" s="662" t="str">
        <f t="shared" si="278"/>
        <v>昭53.11.9</v>
      </c>
      <c r="AC1609" s="662" t="str">
        <f t="shared" si="279"/>
        <v>平12.3.16</v>
      </c>
      <c r="AD1609" s="662" t="str">
        <f t="shared" si="282"/>
        <v>(</v>
      </c>
      <c r="AE1609" s="662" t="str">
        <f t="shared" si="280"/>
        <v>(昭53.11.9)平12.3.16</v>
      </c>
      <c r="AF1609" s="662" t="str">
        <f t="shared" si="283"/>
        <v>昭53.11.9)平12.3.16</v>
      </c>
      <c r="AG1609" s="662">
        <f t="shared" si="284"/>
        <v>9</v>
      </c>
      <c r="AH1609" s="662">
        <f t="shared" si="281"/>
        <v>17</v>
      </c>
      <c r="AI1609" s="662" t="str">
        <f t="shared" si="285"/>
        <v>88</v>
      </c>
      <c r="AJ1609" s="662" t="str">
        <f t="shared" si="286"/>
        <v>88_喜界島</v>
      </c>
      <c r="AK1609" s="693" t="str">
        <f>IFERROR(VLOOKUP(AJ1609,観測点コードリスト!$L$2:$N$1665,3,FALSE),"")</f>
        <v>1296</v>
      </c>
    </row>
    <row r="1610" spans="1:37" ht="18.75" customHeight="1">
      <c r="A1610" s="662" t="s">
        <v>4333</v>
      </c>
      <c r="B1610" s="662">
        <v>88901</v>
      </c>
      <c r="C1610" s="662" t="s">
        <v>17</v>
      </c>
      <c r="D1610" s="662" t="s">
        <v>4459</v>
      </c>
      <c r="E1610" s="662" t="s">
        <v>4460</v>
      </c>
      <c r="F1610" s="662" t="s">
        <v>4461</v>
      </c>
      <c r="G1610" s="662">
        <v>28</v>
      </c>
      <c r="H1610" s="662">
        <v>8.6</v>
      </c>
      <c r="I1610" s="662">
        <v>129</v>
      </c>
      <c r="J1610" s="662">
        <v>18.899999999999999</v>
      </c>
      <c r="K1610" s="662">
        <v>2</v>
      </c>
      <c r="L1610" s="662">
        <v>10.199999999999999</v>
      </c>
      <c r="M1610" s="662">
        <v>1.5</v>
      </c>
      <c r="N1610" s="662" t="s">
        <v>4462</v>
      </c>
      <c r="O1610" s="662" t="s">
        <v>22</v>
      </c>
      <c r="P1610" s="662" t="s">
        <v>22</v>
      </c>
      <c r="Q1610" s="667">
        <f t="shared" si="276"/>
        <v>28.143332999999998</v>
      </c>
      <c r="R1610" s="667">
        <f t="shared" si="277"/>
        <v>129.315</v>
      </c>
      <c r="T1610" s="668" t="s">
        <v>4605</v>
      </c>
      <c r="U1610" s="668" t="s">
        <v>4605</v>
      </c>
      <c r="V1610" s="668" t="s">
        <v>4605</v>
      </c>
      <c r="W1610" s="668" t="s">
        <v>22</v>
      </c>
      <c r="X1610" s="668" t="s">
        <v>22</v>
      </c>
      <c r="Y1610" s="668" t="s">
        <v>22</v>
      </c>
      <c r="Z1610" s="668" t="s">
        <v>22</v>
      </c>
      <c r="AB1610" s="662" t="str">
        <f t="shared" si="278"/>
        <v>昭50.5.9</v>
      </c>
      <c r="AC1610" s="662" t="str">
        <f t="shared" si="279"/>
        <v>昭52.2.21</v>
      </c>
      <c r="AD1610" s="662" t="str">
        <f t="shared" si="282"/>
        <v>(</v>
      </c>
      <c r="AE1610" s="662" t="str">
        <f t="shared" si="280"/>
        <v>(昭50.5.9)昭52.2.21</v>
      </c>
      <c r="AF1610" s="662" t="str">
        <f t="shared" si="283"/>
        <v>昭50.5.9)昭52.2.21</v>
      </c>
      <c r="AG1610" s="662">
        <f t="shared" si="284"/>
        <v>8</v>
      </c>
      <c r="AH1610" s="662">
        <f t="shared" si="281"/>
        <v>16</v>
      </c>
      <c r="AI1610" s="662" t="str">
        <f t="shared" si="285"/>
        <v>88</v>
      </c>
      <c r="AJ1610" s="662" t="str">
        <f t="shared" si="286"/>
        <v>88_古仁屋</v>
      </c>
      <c r="AK1610" s="693" t="str">
        <f>IFERROR(VLOOKUP(AJ1610,観測点コードリスト!$L$2:$N$1665,3,FALSE),"")</f>
        <v>0980</v>
      </c>
    </row>
    <row r="1611" spans="1:37" hidden="1">
      <c r="A1611" s="662" t="s">
        <v>4333</v>
      </c>
      <c r="B1611" s="662">
        <v>88905</v>
      </c>
      <c r="C1611" s="662" t="s">
        <v>23</v>
      </c>
      <c r="D1611" s="662" t="s">
        <v>4333</v>
      </c>
      <c r="E1611" s="662" t="s">
        <v>4368</v>
      </c>
      <c r="F1611" s="662" t="s">
        <v>4369</v>
      </c>
      <c r="G1611" s="662">
        <v>31</v>
      </c>
      <c r="H1611" s="662">
        <v>33.299999999999997</v>
      </c>
      <c r="I1611" s="662">
        <v>130</v>
      </c>
      <c r="J1611" s="662">
        <v>32.799999999999997</v>
      </c>
      <c r="K1611" s="662">
        <v>4</v>
      </c>
      <c r="L1611" s="662" t="s">
        <v>22</v>
      </c>
      <c r="M1611" s="662" t="s">
        <v>22</v>
      </c>
      <c r="N1611" s="662" t="s">
        <v>4739</v>
      </c>
      <c r="O1611" s="662" t="s">
        <v>4740</v>
      </c>
      <c r="P1611" s="662" t="s">
        <v>22</v>
      </c>
      <c r="Q1611" s="667">
        <f t="shared" si="276"/>
        <v>31.555</v>
      </c>
      <c r="R1611" s="667">
        <f t="shared" si="277"/>
        <v>130.54666700000001</v>
      </c>
      <c r="T1611" s="668" t="s">
        <v>22</v>
      </c>
      <c r="U1611" s="668" t="s">
        <v>22</v>
      </c>
      <c r="V1611" s="668" t="s">
        <v>22</v>
      </c>
      <c r="W1611" s="668" t="s">
        <v>22</v>
      </c>
      <c r="X1611" s="668" t="s">
        <v>4605</v>
      </c>
      <c r="Y1611" s="668" t="s">
        <v>22</v>
      </c>
      <c r="Z1611" s="668" t="s">
        <v>22</v>
      </c>
      <c r="AB1611" s="662" t="str">
        <f t="shared" si="278"/>
        <v>-</v>
      </c>
      <c r="AC1611" s="662" t="str">
        <f t="shared" si="279"/>
        <v>平25.1.22</v>
      </c>
      <c r="AD1611" s="662" t="str">
        <f t="shared" si="282"/>
        <v>平</v>
      </c>
      <c r="AE1611" s="662" t="str">
        <f t="shared" si="280"/>
        <v>平25.1.22</v>
      </c>
      <c r="AF1611" s="662" t="str">
        <f t="shared" si="283"/>
        <v>平25.1.22</v>
      </c>
      <c r="AG1611" s="662" t="str">
        <f t="shared" si="284"/>
        <v/>
      </c>
      <c r="AH1611" s="662">
        <f t="shared" si="281"/>
        <v>8</v>
      </c>
      <c r="AI1611" s="662" t="str">
        <f t="shared" si="285"/>
        <v>88</v>
      </c>
      <c r="AJ1611" s="662" t="str">
        <f t="shared" si="286"/>
        <v>88_鹿児島</v>
      </c>
      <c r="AK1611" s="693" t="str">
        <f>IFERROR(VLOOKUP(AJ1611,観測点コードリスト!$L$2:$N$1665,3,FALSE),"")</f>
        <v>47827</v>
      </c>
    </row>
    <row r="1612" spans="1:37">
      <c r="A1612" s="662" t="s">
        <v>4333</v>
      </c>
      <c r="B1612" s="662">
        <v>88931</v>
      </c>
      <c r="C1612" s="662" t="s">
        <v>23</v>
      </c>
      <c r="D1612" s="662" t="s">
        <v>4463</v>
      </c>
      <c r="E1612" s="662" t="s">
        <v>4464</v>
      </c>
      <c r="F1612" s="662" t="s">
        <v>4465</v>
      </c>
      <c r="G1612" s="662">
        <v>27</v>
      </c>
      <c r="H1612" s="662">
        <v>50.1</v>
      </c>
      <c r="I1612" s="662">
        <v>128</v>
      </c>
      <c r="J1612" s="662">
        <v>52.8</v>
      </c>
      <c r="K1612" s="662">
        <v>2</v>
      </c>
      <c r="L1612" s="662">
        <v>10</v>
      </c>
      <c r="M1612" s="662" t="s">
        <v>22</v>
      </c>
      <c r="N1612" s="662" t="s">
        <v>4466</v>
      </c>
      <c r="O1612" s="662" t="s">
        <v>22</v>
      </c>
      <c r="P1612" s="662" t="s">
        <v>36</v>
      </c>
      <c r="Q1612" s="667">
        <f t="shared" si="276"/>
        <v>27.835000000000001</v>
      </c>
      <c r="R1612" s="667">
        <f t="shared" si="277"/>
        <v>128.88</v>
      </c>
      <c r="T1612" s="668" t="s">
        <v>4605</v>
      </c>
      <c r="U1612" s="668" t="s">
        <v>4605</v>
      </c>
      <c r="V1612" s="668" t="s">
        <v>4605</v>
      </c>
      <c r="W1612" s="668" t="s">
        <v>22</v>
      </c>
      <c r="X1612" s="668" t="s">
        <v>22</v>
      </c>
      <c r="Y1612" s="668" t="s">
        <v>22</v>
      </c>
      <c r="Z1612" s="668" t="s">
        <v>22</v>
      </c>
      <c r="AB1612" s="662" t="str">
        <f t="shared" si="278"/>
        <v>平15.3.1</v>
      </c>
      <c r="AC1612" s="662" t="str">
        <f t="shared" si="279"/>
        <v>平15.3.1</v>
      </c>
      <c r="AD1612" s="662" t="str">
        <f t="shared" si="282"/>
        <v>平</v>
      </c>
      <c r="AE1612" s="662" t="str">
        <f t="shared" si="280"/>
        <v>平15.3.1</v>
      </c>
      <c r="AF1612" s="662" t="str">
        <f t="shared" si="283"/>
        <v>平15.3.1</v>
      </c>
      <c r="AG1612" s="662" t="str">
        <f t="shared" si="284"/>
        <v/>
      </c>
      <c r="AH1612" s="662">
        <f t="shared" si="281"/>
        <v>7</v>
      </c>
      <c r="AI1612" s="662" t="str">
        <f t="shared" si="285"/>
        <v>88</v>
      </c>
      <c r="AJ1612" s="662" t="str">
        <f t="shared" si="286"/>
        <v>88_天城</v>
      </c>
      <c r="AK1612" s="693" t="str">
        <f>IFERROR(VLOOKUP(AJ1612,観測点コードリスト!$L$2:$N$1665,3,FALSE),"")</f>
        <v>1542</v>
      </c>
    </row>
    <row r="1613" spans="1:37">
      <c r="A1613" s="662" t="s">
        <v>4333</v>
      </c>
      <c r="B1613" s="662">
        <v>88956</v>
      </c>
      <c r="C1613" s="662" t="s">
        <v>17</v>
      </c>
      <c r="D1613" s="662" t="s">
        <v>4467</v>
      </c>
      <c r="E1613" s="662" t="s">
        <v>4468</v>
      </c>
      <c r="F1613" s="662" t="s">
        <v>4469</v>
      </c>
      <c r="G1613" s="662">
        <v>27</v>
      </c>
      <c r="H1613" s="662">
        <v>40.6</v>
      </c>
      <c r="I1613" s="662">
        <v>128</v>
      </c>
      <c r="J1613" s="662">
        <v>58.4</v>
      </c>
      <c r="K1613" s="662">
        <v>44</v>
      </c>
      <c r="L1613" s="662">
        <v>6.5</v>
      </c>
      <c r="M1613" s="662">
        <v>1.5</v>
      </c>
      <c r="N1613" s="662" t="s">
        <v>4470</v>
      </c>
      <c r="O1613" s="662" t="s">
        <v>22</v>
      </c>
      <c r="P1613" s="662" t="s">
        <v>40</v>
      </c>
      <c r="Q1613" s="667">
        <f t="shared" si="276"/>
        <v>27.676666999999998</v>
      </c>
      <c r="R1613" s="667">
        <f t="shared" si="277"/>
        <v>128.973333</v>
      </c>
      <c r="T1613" s="668" t="s">
        <v>4605</v>
      </c>
      <c r="U1613" s="668" t="s">
        <v>4605</v>
      </c>
      <c r="V1613" s="668" t="s">
        <v>4605</v>
      </c>
      <c r="W1613" s="668" t="s">
        <v>22</v>
      </c>
      <c r="X1613" s="668" t="s">
        <v>22</v>
      </c>
      <c r="Y1613" s="668" t="s">
        <v>22</v>
      </c>
      <c r="Z1613" s="668" t="s">
        <v>22</v>
      </c>
      <c r="AB1613" s="662" t="str">
        <f t="shared" si="278"/>
        <v>昭52.2.24</v>
      </c>
      <c r="AC1613" s="662" t="str">
        <f t="shared" si="279"/>
        <v>昭52.2.24</v>
      </c>
      <c r="AD1613" s="662" t="str">
        <f t="shared" si="282"/>
        <v>昭</v>
      </c>
      <c r="AE1613" s="662" t="str">
        <f t="shared" si="280"/>
        <v>昭52.2.24</v>
      </c>
      <c r="AF1613" s="662" t="str">
        <f t="shared" si="283"/>
        <v>昭52.2.24</v>
      </c>
      <c r="AG1613" s="662" t="str">
        <f t="shared" si="284"/>
        <v/>
      </c>
      <c r="AH1613" s="662">
        <f t="shared" si="281"/>
        <v>8</v>
      </c>
      <c r="AI1613" s="662" t="str">
        <f t="shared" si="285"/>
        <v>88</v>
      </c>
      <c r="AJ1613" s="662" t="str">
        <f t="shared" si="286"/>
        <v>88_伊仙</v>
      </c>
      <c r="AK1613" s="693" t="str">
        <f>IFERROR(VLOOKUP(AJ1613,観測点コードリスト!$L$2:$N$1665,3,FALSE),"")</f>
        <v>1139</v>
      </c>
    </row>
    <row r="1614" spans="1:37" ht="18.75" customHeight="1">
      <c r="A1614" s="662" t="s">
        <v>4333</v>
      </c>
      <c r="B1614" s="662">
        <v>88971</v>
      </c>
      <c r="C1614" s="662" t="s">
        <v>23</v>
      </c>
      <c r="D1614" s="662" t="s">
        <v>4471</v>
      </c>
      <c r="E1614" s="662" t="s">
        <v>4472</v>
      </c>
      <c r="F1614" s="662" t="s">
        <v>4473</v>
      </c>
      <c r="G1614" s="662">
        <v>27</v>
      </c>
      <c r="H1614" s="662">
        <v>25.9</v>
      </c>
      <c r="I1614" s="662">
        <v>128</v>
      </c>
      <c r="J1614" s="662">
        <v>42.3</v>
      </c>
      <c r="K1614" s="662">
        <v>27</v>
      </c>
      <c r="L1614" s="662">
        <v>10</v>
      </c>
      <c r="M1614" s="662" t="s">
        <v>22</v>
      </c>
      <c r="N1614" s="662" t="s">
        <v>4474</v>
      </c>
      <c r="O1614" s="662" t="s">
        <v>22</v>
      </c>
      <c r="P1614" s="662" t="s">
        <v>22</v>
      </c>
      <c r="Q1614" s="667">
        <f t="shared" si="276"/>
        <v>27.431667000000001</v>
      </c>
      <c r="R1614" s="667">
        <f t="shared" si="277"/>
        <v>128.70500000000001</v>
      </c>
      <c r="T1614" s="668" t="s">
        <v>4605</v>
      </c>
      <c r="U1614" s="668" t="s">
        <v>4605</v>
      </c>
      <c r="V1614" s="668" t="s">
        <v>4605</v>
      </c>
      <c r="W1614" s="668" t="s">
        <v>22</v>
      </c>
      <c r="X1614" s="668" t="s">
        <v>22</v>
      </c>
      <c r="Y1614" s="668" t="s">
        <v>4605</v>
      </c>
      <c r="Z1614" s="668" t="s">
        <v>22</v>
      </c>
      <c r="AB1614" s="662" t="str">
        <f t="shared" si="278"/>
        <v>昭49.11.1</v>
      </c>
      <c r="AC1614" s="662" t="str">
        <f t="shared" si="279"/>
        <v>昭50.4.10</v>
      </c>
      <c r="AD1614" s="662" t="str">
        <f t="shared" si="282"/>
        <v>#</v>
      </c>
      <c r="AE1614" s="662" t="str">
        <f t="shared" si="280"/>
        <v>昭50.4.10</v>
      </c>
      <c r="AF1614" s="662" t="str">
        <f t="shared" si="283"/>
        <v>昭50.4.10</v>
      </c>
      <c r="AG1614" s="662" t="str">
        <f t="shared" si="284"/>
        <v/>
      </c>
      <c r="AH1614" s="662">
        <f t="shared" si="281"/>
        <v>8</v>
      </c>
      <c r="AI1614" s="662" t="str">
        <f t="shared" si="285"/>
        <v>88</v>
      </c>
      <c r="AJ1614" s="662" t="str">
        <f t="shared" si="286"/>
        <v>88_沖永良部</v>
      </c>
      <c r="AK1614" s="693" t="str">
        <f>IFERROR(VLOOKUP(AJ1614,観測点コードリスト!$L$2:$N$1665,3,FALSE),"")</f>
        <v>47942</v>
      </c>
    </row>
    <row r="1615" spans="1:37" ht="18.75" customHeight="1">
      <c r="A1615" s="662" t="s">
        <v>4333</v>
      </c>
      <c r="B1615" s="662">
        <v>88986</v>
      </c>
      <c r="C1615" s="662" t="s">
        <v>23</v>
      </c>
      <c r="D1615" s="662" t="s">
        <v>4475</v>
      </c>
      <c r="E1615" s="662" t="s">
        <v>4476</v>
      </c>
      <c r="F1615" s="662" t="s">
        <v>4477</v>
      </c>
      <c r="G1615" s="662">
        <v>27</v>
      </c>
      <c r="H1615" s="662">
        <v>2.6</v>
      </c>
      <c r="I1615" s="662">
        <v>128</v>
      </c>
      <c r="J1615" s="662">
        <v>24.1</v>
      </c>
      <c r="K1615" s="662">
        <v>14</v>
      </c>
      <c r="L1615" s="662">
        <v>10.1</v>
      </c>
      <c r="M1615" s="662" t="s">
        <v>22</v>
      </c>
      <c r="N1615" s="662" t="s">
        <v>4478</v>
      </c>
      <c r="O1615" s="662" t="s">
        <v>22</v>
      </c>
      <c r="P1615" s="662" t="s">
        <v>36</v>
      </c>
      <c r="Q1615" s="667">
        <f t="shared" si="276"/>
        <v>27.043333000000001</v>
      </c>
      <c r="R1615" s="667">
        <f t="shared" si="277"/>
        <v>128.401667</v>
      </c>
      <c r="T1615" s="668" t="s">
        <v>4605</v>
      </c>
      <c r="U1615" s="668" t="s">
        <v>4605</v>
      </c>
      <c r="V1615" s="668" t="s">
        <v>4605</v>
      </c>
      <c r="W1615" s="668" t="s">
        <v>22</v>
      </c>
      <c r="X1615" s="668" t="s">
        <v>22</v>
      </c>
      <c r="Y1615" s="668" t="s">
        <v>22</v>
      </c>
      <c r="Z1615" s="668" t="s">
        <v>22</v>
      </c>
      <c r="AB1615" s="662" t="str">
        <f t="shared" si="278"/>
        <v>昭53.10.3</v>
      </c>
      <c r="AC1615" s="662" t="str">
        <f t="shared" si="279"/>
        <v>平12.3.16</v>
      </c>
      <c r="AD1615" s="662" t="str">
        <f t="shared" si="282"/>
        <v>(</v>
      </c>
      <c r="AE1615" s="662" t="str">
        <f t="shared" si="280"/>
        <v>(昭53.10.3)平12.3.16</v>
      </c>
      <c r="AF1615" s="662" t="str">
        <f t="shared" si="283"/>
        <v>昭53.10.3)平12.3.16</v>
      </c>
      <c r="AG1615" s="662">
        <f t="shared" si="284"/>
        <v>9</v>
      </c>
      <c r="AH1615" s="662">
        <f t="shared" si="281"/>
        <v>17</v>
      </c>
      <c r="AI1615" s="662" t="str">
        <f t="shared" si="285"/>
        <v>88</v>
      </c>
      <c r="AJ1615" s="662" t="str">
        <f t="shared" si="286"/>
        <v>88_与論島</v>
      </c>
      <c r="AK1615" s="693" t="str">
        <f>IFERROR(VLOOKUP(AJ1615,観測点コードリスト!$L$2:$N$1665,3,FALSE),"")</f>
        <v>1277</v>
      </c>
    </row>
    <row r="1616" spans="1:37" ht="18.75" customHeight="1">
      <c r="A1616" s="662" t="s">
        <v>4479</v>
      </c>
      <c r="B1616" s="662">
        <v>91011</v>
      </c>
      <c r="C1616" s="662" t="s">
        <v>17</v>
      </c>
      <c r="D1616" s="662" t="s">
        <v>4480</v>
      </c>
      <c r="E1616" s="662" t="s">
        <v>4481</v>
      </c>
      <c r="F1616" s="662" t="s">
        <v>4482</v>
      </c>
      <c r="G1616" s="662">
        <v>26</v>
      </c>
      <c r="H1616" s="662">
        <v>56.9</v>
      </c>
      <c r="I1616" s="662">
        <v>127</v>
      </c>
      <c r="J1616" s="662">
        <v>56.4</v>
      </c>
      <c r="K1616" s="662">
        <v>14</v>
      </c>
      <c r="L1616" s="662">
        <v>10</v>
      </c>
      <c r="M1616" s="662">
        <v>1.5</v>
      </c>
      <c r="N1616" s="662" t="s">
        <v>4483</v>
      </c>
      <c r="O1616" s="662" t="s">
        <v>22</v>
      </c>
      <c r="P1616" s="662" t="s">
        <v>40</v>
      </c>
      <c r="Q1616" s="667">
        <f t="shared" si="276"/>
        <v>26.948333000000002</v>
      </c>
      <c r="R1616" s="667">
        <f t="shared" si="277"/>
        <v>127.94</v>
      </c>
      <c r="T1616" s="668" t="s">
        <v>4605</v>
      </c>
      <c r="U1616" s="668" t="s">
        <v>4605</v>
      </c>
      <c r="V1616" s="668" t="s">
        <v>4605</v>
      </c>
      <c r="W1616" s="668" t="s">
        <v>22</v>
      </c>
      <c r="X1616" s="668" t="s">
        <v>22</v>
      </c>
      <c r="Y1616" s="668" t="s">
        <v>22</v>
      </c>
      <c r="Z1616" s="668" t="s">
        <v>22</v>
      </c>
      <c r="AB1616" s="662" t="str">
        <f t="shared" si="278"/>
        <v>昭52.3.16</v>
      </c>
      <c r="AC1616" s="662" t="str">
        <f t="shared" si="279"/>
        <v>昭52.3.16</v>
      </c>
      <c r="AD1616" s="662" t="str">
        <f t="shared" si="282"/>
        <v>昭</v>
      </c>
      <c r="AE1616" s="662" t="str">
        <f t="shared" si="280"/>
        <v>昭52.3.16</v>
      </c>
      <c r="AF1616" s="662" t="str">
        <f t="shared" si="283"/>
        <v>昭52.3.16</v>
      </c>
      <c r="AG1616" s="662" t="str">
        <f t="shared" si="284"/>
        <v/>
      </c>
      <c r="AH1616" s="662">
        <f t="shared" si="281"/>
        <v>8</v>
      </c>
      <c r="AI1616" s="662" t="str">
        <f t="shared" si="285"/>
        <v>91</v>
      </c>
      <c r="AJ1616" s="662" t="str">
        <f t="shared" si="286"/>
        <v>91_伊是名</v>
      </c>
      <c r="AK1616" s="693" t="str">
        <f>IFERROR(VLOOKUP(AJ1616,観測点コードリスト!$L$2:$N$1665,3,FALSE),"")</f>
        <v>1147</v>
      </c>
    </row>
    <row r="1617" spans="1:37">
      <c r="A1617" s="662" t="s">
        <v>4479</v>
      </c>
      <c r="B1617" s="662">
        <v>91021</v>
      </c>
      <c r="C1617" s="662" t="s">
        <v>17</v>
      </c>
      <c r="D1617" s="662" t="s">
        <v>4484</v>
      </c>
      <c r="E1617" s="662" t="s">
        <v>4485</v>
      </c>
      <c r="F1617" s="662" t="s">
        <v>4486</v>
      </c>
      <c r="G1617" s="662">
        <v>26</v>
      </c>
      <c r="H1617" s="662">
        <v>50.1</v>
      </c>
      <c r="I1617" s="662">
        <v>128</v>
      </c>
      <c r="J1617" s="662">
        <v>16.3</v>
      </c>
      <c r="K1617" s="662">
        <v>232</v>
      </c>
      <c r="L1617" s="662">
        <v>10</v>
      </c>
      <c r="M1617" s="662">
        <v>1.5</v>
      </c>
      <c r="N1617" s="662" t="s">
        <v>4057</v>
      </c>
      <c r="O1617" s="662" t="s">
        <v>22</v>
      </c>
      <c r="P1617" s="662" t="s">
        <v>40</v>
      </c>
      <c r="Q1617" s="667">
        <f t="shared" ref="Q1617:Q1649" si="287">G1617+ROUND(H1617/60,6)</f>
        <v>26.835000000000001</v>
      </c>
      <c r="R1617" s="667">
        <f t="shared" ref="R1617:R1649" si="288">I1617+ROUND(J1617/60,6)</f>
        <v>128.27166700000001</v>
      </c>
      <c r="T1617" s="668" t="s">
        <v>4605</v>
      </c>
      <c r="U1617" s="668" t="s">
        <v>4605</v>
      </c>
      <c r="V1617" s="668" t="s">
        <v>4605</v>
      </c>
      <c r="W1617" s="668" t="s">
        <v>22</v>
      </c>
      <c r="X1617" s="668" t="s">
        <v>22</v>
      </c>
      <c r="Y1617" s="668" t="s">
        <v>22</v>
      </c>
      <c r="Z1617" s="668" t="s">
        <v>22</v>
      </c>
      <c r="AB1617" s="662" t="str">
        <f t="shared" si="278"/>
        <v>昭49.11.1</v>
      </c>
      <c r="AC1617" s="662" t="str">
        <f t="shared" si="279"/>
        <v>昭52.2.28</v>
      </c>
      <c r="AD1617" s="662" t="str">
        <f t="shared" si="282"/>
        <v>#</v>
      </c>
      <c r="AE1617" s="662" t="str">
        <f t="shared" si="280"/>
        <v>昭52.2.28</v>
      </c>
      <c r="AF1617" s="662" t="str">
        <f t="shared" si="283"/>
        <v>昭52.2.28</v>
      </c>
      <c r="AG1617" s="662" t="str">
        <f t="shared" si="284"/>
        <v/>
      </c>
      <c r="AH1617" s="662">
        <f t="shared" si="281"/>
        <v>8</v>
      </c>
      <c r="AI1617" s="662" t="str">
        <f t="shared" si="285"/>
        <v>91</v>
      </c>
      <c r="AJ1617" s="662" t="str">
        <f t="shared" si="286"/>
        <v>91_奥</v>
      </c>
      <c r="AK1617" s="693" t="str">
        <f>IFERROR(VLOOKUP(AJ1617,観測点コードリスト!$L$2:$N$1665,3,FALSE),"")</f>
        <v>0901</v>
      </c>
    </row>
    <row r="1618" spans="1:37" hidden="1">
      <c r="A1618" s="662" t="s">
        <v>4479</v>
      </c>
      <c r="B1618" s="662">
        <v>91046</v>
      </c>
      <c r="C1618" s="662" t="s">
        <v>72</v>
      </c>
      <c r="D1618" s="662" t="s">
        <v>4487</v>
      </c>
      <c r="E1618" s="662" t="s">
        <v>4488</v>
      </c>
      <c r="F1618" s="662" t="s">
        <v>4489</v>
      </c>
      <c r="G1618" s="662">
        <v>26</v>
      </c>
      <c r="H1618" s="662">
        <v>43.7</v>
      </c>
      <c r="I1618" s="662">
        <v>128</v>
      </c>
      <c r="J1618" s="662">
        <v>10.7</v>
      </c>
      <c r="K1618" s="662">
        <v>8</v>
      </c>
      <c r="L1618" s="662" t="s">
        <v>22</v>
      </c>
      <c r="M1618" s="662" t="s">
        <v>22</v>
      </c>
      <c r="N1618" s="662" t="s">
        <v>4490</v>
      </c>
      <c r="O1618" s="662" t="s">
        <v>22</v>
      </c>
      <c r="P1618" s="662" t="s">
        <v>22</v>
      </c>
      <c r="Q1618" s="667">
        <f t="shared" si="287"/>
        <v>26.728332999999999</v>
      </c>
      <c r="R1618" s="667">
        <f t="shared" si="288"/>
        <v>128.17833300000001</v>
      </c>
      <c r="T1618" s="668" t="s">
        <v>4605</v>
      </c>
      <c r="U1618" s="668" t="s">
        <v>22</v>
      </c>
      <c r="V1618" s="668" t="s">
        <v>22</v>
      </c>
      <c r="W1618" s="668" t="s">
        <v>22</v>
      </c>
      <c r="X1618" s="668" t="s">
        <v>22</v>
      </c>
      <c r="Y1618" s="668" t="s">
        <v>22</v>
      </c>
      <c r="Z1618" s="668" t="s">
        <v>22</v>
      </c>
      <c r="AB1618" s="662" t="str">
        <f t="shared" si="278"/>
        <v>平17.12.20</v>
      </c>
      <c r="AC1618" s="662" t="str">
        <f t="shared" si="279"/>
        <v>平17.12.20</v>
      </c>
      <c r="AD1618" s="662" t="str">
        <f t="shared" si="282"/>
        <v>平</v>
      </c>
      <c r="AE1618" s="662" t="str">
        <f t="shared" si="280"/>
        <v>平17.12.20</v>
      </c>
      <c r="AF1618" s="662" t="str">
        <f t="shared" si="283"/>
        <v>平17.12.20</v>
      </c>
      <c r="AG1618" s="662" t="str">
        <f t="shared" si="284"/>
        <v/>
      </c>
      <c r="AH1618" s="662">
        <f t="shared" si="281"/>
        <v>9</v>
      </c>
      <c r="AI1618" s="662" t="str">
        <f t="shared" si="285"/>
        <v>91</v>
      </c>
      <c r="AJ1618" s="662" t="str">
        <f t="shared" si="286"/>
        <v>91_国頭</v>
      </c>
      <c r="AK1618" s="693" t="str">
        <f>IFERROR(VLOOKUP(AJ1618,観測点コードリスト!$L$2:$N$1665,3,FALSE),"")</f>
        <v>1586</v>
      </c>
    </row>
    <row r="1619" spans="1:37" ht="18.75" hidden="1" customHeight="1">
      <c r="A1619" s="662" t="s">
        <v>4479</v>
      </c>
      <c r="B1619" s="662">
        <v>91066</v>
      </c>
      <c r="C1619" s="662" t="s">
        <v>72</v>
      </c>
      <c r="D1619" s="662" t="s">
        <v>4491</v>
      </c>
      <c r="E1619" s="662" t="s">
        <v>4492</v>
      </c>
      <c r="F1619" s="662" t="s">
        <v>4493</v>
      </c>
      <c r="G1619" s="662">
        <v>26</v>
      </c>
      <c r="H1619" s="662">
        <v>41.1</v>
      </c>
      <c r="I1619" s="662">
        <v>127</v>
      </c>
      <c r="J1619" s="662">
        <v>53.9</v>
      </c>
      <c r="K1619" s="662">
        <v>25</v>
      </c>
      <c r="L1619" s="662" t="s">
        <v>22</v>
      </c>
      <c r="M1619" s="662" t="s">
        <v>22</v>
      </c>
      <c r="N1619" s="662" t="s">
        <v>1440</v>
      </c>
      <c r="O1619" s="662" t="s">
        <v>22</v>
      </c>
      <c r="P1619" s="662" t="s">
        <v>22</v>
      </c>
      <c r="Q1619" s="667">
        <f t="shared" si="287"/>
        <v>26.684999999999999</v>
      </c>
      <c r="R1619" s="667">
        <f t="shared" si="288"/>
        <v>127.89833299999999</v>
      </c>
      <c r="T1619" s="668" t="s">
        <v>4605</v>
      </c>
      <c r="U1619" s="668" t="s">
        <v>22</v>
      </c>
      <c r="V1619" s="668" t="s">
        <v>22</v>
      </c>
      <c r="W1619" s="668" t="s">
        <v>22</v>
      </c>
      <c r="X1619" s="668" t="s">
        <v>22</v>
      </c>
      <c r="Y1619" s="668" t="s">
        <v>22</v>
      </c>
      <c r="Z1619" s="668" t="s">
        <v>22</v>
      </c>
      <c r="AB1619" s="662" t="str">
        <f t="shared" si="278"/>
        <v>昭56.7.1</v>
      </c>
      <c r="AC1619" s="662" t="str">
        <f t="shared" si="279"/>
        <v>昭56.7.1</v>
      </c>
      <c r="AD1619" s="662" t="str">
        <f t="shared" si="282"/>
        <v>昭</v>
      </c>
      <c r="AE1619" s="662" t="str">
        <f t="shared" si="280"/>
        <v>昭56.7.1</v>
      </c>
      <c r="AF1619" s="662" t="str">
        <f t="shared" si="283"/>
        <v>昭56.7.1</v>
      </c>
      <c r="AG1619" s="662" t="str">
        <f t="shared" si="284"/>
        <v/>
      </c>
      <c r="AH1619" s="662">
        <f t="shared" si="281"/>
        <v>7</v>
      </c>
      <c r="AI1619" s="662" t="str">
        <f t="shared" si="285"/>
        <v>91</v>
      </c>
      <c r="AJ1619" s="662" t="str">
        <f t="shared" si="286"/>
        <v>91_本部</v>
      </c>
      <c r="AK1619" s="693" t="str">
        <f>IFERROR(VLOOKUP(AJ1619,観測点コードリスト!$L$2:$N$1665,3,FALSE),"")</f>
        <v>1373</v>
      </c>
    </row>
    <row r="1620" spans="1:37" ht="18.75" hidden="1" customHeight="1">
      <c r="A1620" s="662" t="s">
        <v>4479</v>
      </c>
      <c r="B1620" s="662">
        <v>91081</v>
      </c>
      <c r="C1620" s="662" t="s">
        <v>72</v>
      </c>
      <c r="D1620" s="662" t="s">
        <v>4494</v>
      </c>
      <c r="E1620" s="662" t="s">
        <v>4495</v>
      </c>
      <c r="F1620" s="662" t="s">
        <v>4496</v>
      </c>
      <c r="G1620" s="662">
        <v>26</v>
      </c>
      <c r="H1620" s="662">
        <v>37.9</v>
      </c>
      <c r="I1620" s="662">
        <v>128</v>
      </c>
      <c r="J1620" s="662">
        <v>9.1999999999999993</v>
      </c>
      <c r="K1620" s="662">
        <v>24</v>
      </c>
      <c r="L1620" s="662" t="s">
        <v>22</v>
      </c>
      <c r="M1620" s="662" t="s">
        <v>22</v>
      </c>
      <c r="N1620" s="662" t="s">
        <v>1440</v>
      </c>
      <c r="O1620" s="662" t="s">
        <v>22</v>
      </c>
      <c r="P1620" s="662" t="s">
        <v>22</v>
      </c>
      <c r="Q1620" s="667">
        <f t="shared" si="287"/>
        <v>26.631667</v>
      </c>
      <c r="R1620" s="667">
        <f t="shared" si="288"/>
        <v>128.153333</v>
      </c>
      <c r="T1620" s="668" t="s">
        <v>4605</v>
      </c>
      <c r="U1620" s="668" t="s">
        <v>22</v>
      </c>
      <c r="V1620" s="668" t="s">
        <v>22</v>
      </c>
      <c r="W1620" s="668" t="s">
        <v>22</v>
      </c>
      <c r="X1620" s="668" t="s">
        <v>22</v>
      </c>
      <c r="Y1620" s="668" t="s">
        <v>22</v>
      </c>
      <c r="Z1620" s="668" t="s">
        <v>22</v>
      </c>
      <c r="AB1620" s="662" t="str">
        <f t="shared" si="278"/>
        <v>昭56.7.1</v>
      </c>
      <c r="AC1620" s="662" t="str">
        <f t="shared" si="279"/>
        <v>昭56.7.1</v>
      </c>
      <c r="AD1620" s="662" t="str">
        <f t="shared" si="282"/>
        <v>昭</v>
      </c>
      <c r="AE1620" s="662" t="str">
        <f t="shared" si="280"/>
        <v>昭56.7.1</v>
      </c>
      <c r="AF1620" s="662" t="str">
        <f t="shared" si="283"/>
        <v>昭56.7.1</v>
      </c>
      <c r="AG1620" s="662" t="str">
        <f t="shared" si="284"/>
        <v/>
      </c>
      <c r="AH1620" s="662">
        <f t="shared" si="281"/>
        <v>7</v>
      </c>
      <c r="AI1620" s="662" t="str">
        <f t="shared" si="285"/>
        <v>91</v>
      </c>
      <c r="AJ1620" s="662" t="str">
        <f t="shared" si="286"/>
        <v>91_東</v>
      </c>
      <c r="AK1620" s="693" t="str">
        <f>IFERROR(VLOOKUP(AJ1620,観測点コードリスト!$L$2:$N$1665,3,FALSE),"")</f>
        <v>1374</v>
      </c>
    </row>
    <row r="1621" spans="1:37" ht="18.75" hidden="1" customHeight="1">
      <c r="A1621" s="662" t="s">
        <v>4479</v>
      </c>
      <c r="B1621" s="662">
        <v>91096</v>
      </c>
      <c r="C1621" s="662" t="s">
        <v>72</v>
      </c>
      <c r="D1621" s="662" t="s">
        <v>4497</v>
      </c>
      <c r="E1621" s="662" t="s">
        <v>4498</v>
      </c>
      <c r="F1621" s="662" t="s">
        <v>4499</v>
      </c>
      <c r="G1621" s="662">
        <v>26</v>
      </c>
      <c r="H1621" s="662">
        <v>35.5</v>
      </c>
      <c r="I1621" s="662">
        <v>127</v>
      </c>
      <c r="J1621" s="662">
        <v>14.3</v>
      </c>
      <c r="K1621" s="662">
        <v>14</v>
      </c>
      <c r="L1621" s="662" t="s">
        <v>22</v>
      </c>
      <c r="M1621" s="662" t="s">
        <v>22</v>
      </c>
      <c r="N1621" s="662" t="s">
        <v>35</v>
      </c>
      <c r="O1621" s="662" t="s">
        <v>22</v>
      </c>
      <c r="P1621" s="662" t="s">
        <v>22</v>
      </c>
      <c r="Q1621" s="667">
        <f t="shared" si="287"/>
        <v>26.591667000000001</v>
      </c>
      <c r="R1621" s="667">
        <f t="shared" si="288"/>
        <v>127.238333</v>
      </c>
      <c r="T1621" s="668" t="s">
        <v>4605</v>
      </c>
      <c r="U1621" s="668" t="s">
        <v>22</v>
      </c>
      <c r="V1621" s="668" t="s">
        <v>22</v>
      </c>
      <c r="W1621" s="668" t="s">
        <v>22</v>
      </c>
      <c r="X1621" s="668" t="s">
        <v>22</v>
      </c>
      <c r="Y1621" s="668" t="s">
        <v>22</v>
      </c>
      <c r="Z1621" s="668" t="s">
        <v>22</v>
      </c>
      <c r="AB1621" s="662" t="str">
        <f t="shared" si="278"/>
        <v>平15.1.1</v>
      </c>
      <c r="AC1621" s="662" t="str">
        <f t="shared" si="279"/>
        <v>平15.1.1</v>
      </c>
      <c r="AD1621" s="662" t="str">
        <f t="shared" si="282"/>
        <v>平</v>
      </c>
      <c r="AE1621" s="662" t="str">
        <f t="shared" si="280"/>
        <v>平15.1.1</v>
      </c>
      <c r="AF1621" s="662" t="str">
        <f t="shared" si="283"/>
        <v>平15.1.1</v>
      </c>
      <c r="AG1621" s="662" t="str">
        <f t="shared" si="284"/>
        <v/>
      </c>
      <c r="AH1621" s="662">
        <f t="shared" si="281"/>
        <v>7</v>
      </c>
      <c r="AI1621" s="662" t="str">
        <f t="shared" si="285"/>
        <v>91</v>
      </c>
      <c r="AJ1621" s="662" t="str">
        <f t="shared" si="286"/>
        <v>91_粟国</v>
      </c>
      <c r="AK1621" s="693" t="str">
        <f>IFERROR(VLOOKUP(AJ1621,観測点コードリスト!$L$2:$N$1665,3,FALSE),"")</f>
        <v>1515</v>
      </c>
    </row>
    <row r="1622" spans="1:37">
      <c r="A1622" s="662" t="s">
        <v>4479</v>
      </c>
      <c r="B1622" s="662">
        <v>91107</v>
      </c>
      <c r="C1622" s="662" t="s">
        <v>23</v>
      </c>
      <c r="D1622" s="662" t="s">
        <v>4500</v>
      </c>
      <c r="E1622" s="662" t="s">
        <v>4501</v>
      </c>
      <c r="F1622" s="662" t="s">
        <v>4502</v>
      </c>
      <c r="G1622" s="662">
        <v>26</v>
      </c>
      <c r="H1622" s="662">
        <v>35.6</v>
      </c>
      <c r="I1622" s="662">
        <v>127</v>
      </c>
      <c r="J1622" s="662">
        <v>57.9</v>
      </c>
      <c r="K1622" s="662">
        <v>6</v>
      </c>
      <c r="L1622" s="662">
        <v>25.6</v>
      </c>
      <c r="M1622" s="662" t="s">
        <v>22</v>
      </c>
      <c r="N1622" s="662" t="s">
        <v>4503</v>
      </c>
      <c r="O1622" s="662" t="s">
        <v>22</v>
      </c>
      <c r="P1622" s="662" t="s">
        <v>22</v>
      </c>
      <c r="Q1622" s="667">
        <f t="shared" si="287"/>
        <v>26.593333000000001</v>
      </c>
      <c r="R1622" s="667">
        <f t="shared" si="288"/>
        <v>127.965</v>
      </c>
      <c r="T1622" s="668" t="s">
        <v>4605</v>
      </c>
      <c r="U1622" s="668" t="s">
        <v>4605</v>
      </c>
      <c r="V1622" s="668" t="s">
        <v>4605</v>
      </c>
      <c r="W1622" s="668" t="s">
        <v>22</v>
      </c>
      <c r="X1622" s="668" t="s">
        <v>22</v>
      </c>
      <c r="Y1622" s="668" t="s">
        <v>4605</v>
      </c>
      <c r="Z1622" s="668" t="s">
        <v>22</v>
      </c>
      <c r="AB1622" s="662" t="str">
        <f t="shared" si="278"/>
        <v>昭62.7.1</v>
      </c>
      <c r="AC1622" s="662" t="str">
        <f t="shared" si="279"/>
        <v>昭62.7.1</v>
      </c>
      <c r="AD1622" s="662" t="str">
        <f t="shared" si="282"/>
        <v>昭</v>
      </c>
      <c r="AE1622" s="662" t="str">
        <f t="shared" si="280"/>
        <v>昭62.7.1</v>
      </c>
      <c r="AF1622" s="662" t="str">
        <f t="shared" si="283"/>
        <v>昭62.7.1</v>
      </c>
      <c r="AG1622" s="662" t="str">
        <f t="shared" si="284"/>
        <v/>
      </c>
      <c r="AH1622" s="662">
        <f t="shared" si="281"/>
        <v>7</v>
      </c>
      <c r="AI1622" s="662" t="str">
        <f t="shared" si="285"/>
        <v>91</v>
      </c>
      <c r="AJ1622" s="662" t="str">
        <f t="shared" si="286"/>
        <v>91_名護</v>
      </c>
      <c r="AK1622" s="693" t="str">
        <f>IFERROR(VLOOKUP(AJ1622,観測点コードリスト!$L$2:$N$1665,3,FALSE),"")</f>
        <v>47940</v>
      </c>
    </row>
    <row r="1623" spans="1:37" ht="18.75" hidden="1" customHeight="1">
      <c r="A1623" s="662" t="s">
        <v>4479</v>
      </c>
      <c r="B1623" s="662">
        <v>91121</v>
      </c>
      <c r="C1623" s="662" t="s">
        <v>72</v>
      </c>
      <c r="D1623" s="662" t="s">
        <v>4504</v>
      </c>
      <c r="E1623" s="662" t="s">
        <v>4505</v>
      </c>
      <c r="F1623" s="662" t="s">
        <v>4506</v>
      </c>
      <c r="G1623" s="662">
        <v>26</v>
      </c>
      <c r="H1623" s="662">
        <v>24.4</v>
      </c>
      <c r="I1623" s="662">
        <v>127</v>
      </c>
      <c r="J1623" s="662">
        <v>44</v>
      </c>
      <c r="K1623" s="662">
        <v>90</v>
      </c>
      <c r="L1623" s="662" t="s">
        <v>22</v>
      </c>
      <c r="M1623" s="662" t="s">
        <v>22</v>
      </c>
      <c r="N1623" s="662" t="s">
        <v>266</v>
      </c>
      <c r="O1623" s="662" t="s">
        <v>22</v>
      </c>
      <c r="P1623" s="662" t="s">
        <v>22</v>
      </c>
      <c r="Q1623" s="667">
        <f t="shared" si="287"/>
        <v>26.406666999999999</v>
      </c>
      <c r="R1623" s="667">
        <f t="shared" si="288"/>
        <v>127.733333</v>
      </c>
      <c r="T1623" s="668" t="s">
        <v>4605</v>
      </c>
      <c r="U1623" s="668" t="s">
        <v>22</v>
      </c>
      <c r="V1623" s="668" t="s">
        <v>22</v>
      </c>
      <c r="W1623" s="668" t="s">
        <v>22</v>
      </c>
      <c r="X1623" s="668" t="s">
        <v>22</v>
      </c>
      <c r="Y1623" s="668" t="s">
        <v>22</v>
      </c>
      <c r="Z1623" s="668" t="s">
        <v>22</v>
      </c>
      <c r="AB1623" s="662" t="str">
        <f t="shared" si="278"/>
        <v>昭49.11.1</v>
      </c>
      <c r="AC1623" s="662" t="str">
        <f t="shared" si="279"/>
        <v>-</v>
      </c>
      <c r="AD1623" s="662" t="str">
        <f t="shared" si="282"/>
        <v>#</v>
      </c>
      <c r="AE1623" s="662" t="str">
        <f t="shared" si="280"/>
        <v/>
      </c>
      <c r="AF1623" s="662" t="str">
        <f t="shared" si="283"/>
        <v/>
      </c>
      <c r="AG1623" s="662" t="str">
        <f t="shared" si="284"/>
        <v/>
      </c>
      <c r="AH1623" s="662">
        <f t="shared" si="281"/>
        <v>0</v>
      </c>
      <c r="AI1623" s="662" t="str">
        <f t="shared" si="285"/>
        <v>91</v>
      </c>
      <c r="AJ1623" s="662" t="str">
        <f t="shared" si="286"/>
        <v>91_読谷</v>
      </c>
      <c r="AK1623" s="693" t="str">
        <f>IFERROR(VLOOKUP(AJ1623,観測点コードリスト!$L$2:$N$1665,3,FALSE),"")</f>
        <v>0906</v>
      </c>
    </row>
    <row r="1624" spans="1:37" ht="18.75" customHeight="1">
      <c r="A1624" s="662" t="s">
        <v>4479</v>
      </c>
      <c r="B1624" s="662">
        <v>91141</v>
      </c>
      <c r="C1624" s="662" t="s">
        <v>23</v>
      </c>
      <c r="D1624" s="662" t="s">
        <v>4507</v>
      </c>
      <c r="E1624" s="662" t="s">
        <v>4508</v>
      </c>
      <c r="F1624" s="662" t="s">
        <v>4509</v>
      </c>
      <c r="G1624" s="662">
        <v>26</v>
      </c>
      <c r="H1624" s="662">
        <v>21.8</v>
      </c>
      <c r="I1624" s="662">
        <v>126</v>
      </c>
      <c r="J1624" s="662">
        <v>42.8</v>
      </c>
      <c r="K1624" s="662">
        <v>7</v>
      </c>
      <c r="L1624" s="662">
        <v>6.9</v>
      </c>
      <c r="M1624" s="662" t="s">
        <v>22</v>
      </c>
      <c r="N1624" s="662" t="s">
        <v>35</v>
      </c>
      <c r="O1624" s="662" t="s">
        <v>22</v>
      </c>
      <c r="P1624" s="662" t="s">
        <v>36</v>
      </c>
      <c r="Q1624" s="667">
        <f t="shared" si="287"/>
        <v>26.363333000000001</v>
      </c>
      <c r="R1624" s="667">
        <f t="shared" si="288"/>
        <v>126.71333300000001</v>
      </c>
      <c r="T1624" s="668" t="s">
        <v>4605</v>
      </c>
      <c r="U1624" s="668" t="s">
        <v>4605</v>
      </c>
      <c r="V1624" s="668" t="s">
        <v>4605</v>
      </c>
      <c r="W1624" s="668" t="s">
        <v>22</v>
      </c>
      <c r="X1624" s="668" t="s">
        <v>22</v>
      </c>
      <c r="Y1624" s="668" t="s">
        <v>22</v>
      </c>
      <c r="Z1624" s="668" t="s">
        <v>22</v>
      </c>
      <c r="AB1624" s="662" t="str">
        <f t="shared" si="278"/>
        <v>平15.1.1</v>
      </c>
      <c r="AC1624" s="662" t="str">
        <f t="shared" si="279"/>
        <v>平15.1.1</v>
      </c>
      <c r="AD1624" s="662" t="str">
        <f t="shared" si="282"/>
        <v>平</v>
      </c>
      <c r="AE1624" s="662" t="str">
        <f t="shared" si="280"/>
        <v>平15.1.1</v>
      </c>
      <c r="AF1624" s="662" t="str">
        <f t="shared" si="283"/>
        <v>平15.1.1</v>
      </c>
      <c r="AG1624" s="662" t="str">
        <f t="shared" si="284"/>
        <v/>
      </c>
      <c r="AH1624" s="662">
        <f t="shared" si="281"/>
        <v>7</v>
      </c>
      <c r="AI1624" s="662" t="str">
        <f t="shared" si="285"/>
        <v>91</v>
      </c>
      <c r="AJ1624" s="662" t="str">
        <f t="shared" si="286"/>
        <v>91_北原</v>
      </c>
      <c r="AK1624" s="693" t="str">
        <f>IFERROR(VLOOKUP(AJ1624,観測点コードリスト!$L$2:$N$1665,3,FALSE),"")</f>
        <v>1534</v>
      </c>
    </row>
    <row r="1625" spans="1:37" ht="18.75" customHeight="1">
      <c r="A1625" s="662" t="s">
        <v>4479</v>
      </c>
      <c r="B1625" s="662">
        <v>91146</v>
      </c>
      <c r="C1625" s="662" t="s">
        <v>23</v>
      </c>
      <c r="D1625" s="662" t="s">
        <v>4510</v>
      </c>
      <c r="E1625" s="662" t="s">
        <v>4511</v>
      </c>
      <c r="F1625" s="662" t="s">
        <v>4512</v>
      </c>
      <c r="G1625" s="662">
        <v>26</v>
      </c>
      <c r="H1625" s="662">
        <v>20.2</v>
      </c>
      <c r="I1625" s="662">
        <v>126</v>
      </c>
      <c r="J1625" s="662">
        <v>48.2</v>
      </c>
      <c r="K1625" s="662">
        <v>5</v>
      </c>
      <c r="L1625" s="662">
        <v>15</v>
      </c>
      <c r="M1625" s="662" t="s">
        <v>22</v>
      </c>
      <c r="N1625" s="662" t="s">
        <v>1495</v>
      </c>
      <c r="O1625" s="662" t="s">
        <v>22</v>
      </c>
      <c r="P1625" s="662" t="s">
        <v>22</v>
      </c>
      <c r="Q1625" s="667">
        <f t="shared" si="287"/>
        <v>26.336666999999998</v>
      </c>
      <c r="R1625" s="667">
        <f t="shared" si="288"/>
        <v>126.80333299999999</v>
      </c>
      <c r="T1625" s="668" t="s">
        <v>4605</v>
      </c>
      <c r="U1625" s="668" t="s">
        <v>4605</v>
      </c>
      <c r="V1625" s="668" t="s">
        <v>4605</v>
      </c>
      <c r="W1625" s="668" t="s">
        <v>22</v>
      </c>
      <c r="X1625" s="668" t="s">
        <v>22</v>
      </c>
      <c r="Y1625" s="668" t="s">
        <v>4605</v>
      </c>
      <c r="Z1625" s="668" t="s">
        <v>22</v>
      </c>
      <c r="AB1625" s="662" t="str">
        <f t="shared" si="278"/>
        <v>昭52.3.23</v>
      </c>
      <c r="AC1625" s="662" t="str">
        <f t="shared" si="279"/>
        <v>昭52.3.23</v>
      </c>
      <c r="AD1625" s="662" t="str">
        <f t="shared" si="282"/>
        <v>昭</v>
      </c>
      <c r="AE1625" s="662" t="str">
        <f t="shared" si="280"/>
        <v>昭52.3.23</v>
      </c>
      <c r="AF1625" s="662" t="str">
        <f t="shared" si="283"/>
        <v>昭52.3.23</v>
      </c>
      <c r="AG1625" s="662" t="str">
        <f t="shared" si="284"/>
        <v/>
      </c>
      <c r="AH1625" s="662">
        <f t="shared" si="281"/>
        <v>8</v>
      </c>
      <c r="AI1625" s="662" t="str">
        <f t="shared" si="285"/>
        <v>91</v>
      </c>
      <c r="AJ1625" s="662" t="str">
        <f t="shared" si="286"/>
        <v>91_久米島</v>
      </c>
      <c r="AK1625" s="693" t="str">
        <f>IFERROR(VLOOKUP(AJ1625,観測点コードリスト!$L$2:$N$1665,3,FALSE),"")</f>
        <v>47929</v>
      </c>
    </row>
    <row r="1626" spans="1:37" ht="18.75" hidden="1" customHeight="1">
      <c r="A1626" s="662" t="s">
        <v>4479</v>
      </c>
      <c r="B1626" s="662">
        <v>91151</v>
      </c>
      <c r="C1626" s="662" t="s">
        <v>72</v>
      </c>
      <c r="D1626" s="662" t="s">
        <v>4513</v>
      </c>
      <c r="E1626" s="662" t="s">
        <v>4514</v>
      </c>
      <c r="F1626" s="662" t="s">
        <v>4515</v>
      </c>
      <c r="G1626" s="662">
        <v>26</v>
      </c>
      <c r="H1626" s="662">
        <v>22.4</v>
      </c>
      <c r="I1626" s="662">
        <v>127</v>
      </c>
      <c r="J1626" s="662">
        <v>8.5</v>
      </c>
      <c r="K1626" s="662">
        <v>7</v>
      </c>
      <c r="L1626" s="662" t="s">
        <v>22</v>
      </c>
      <c r="M1626" s="662" t="s">
        <v>22</v>
      </c>
      <c r="N1626" s="662" t="s">
        <v>4516</v>
      </c>
      <c r="O1626" s="662" t="s">
        <v>22</v>
      </c>
      <c r="P1626" s="662" t="s">
        <v>22</v>
      </c>
      <c r="Q1626" s="667">
        <f t="shared" si="287"/>
        <v>26.373332999999999</v>
      </c>
      <c r="R1626" s="667">
        <f t="shared" si="288"/>
        <v>127.141667</v>
      </c>
      <c r="T1626" s="668" t="s">
        <v>4605</v>
      </c>
      <c r="U1626" s="668" t="s">
        <v>22</v>
      </c>
      <c r="V1626" s="668" t="s">
        <v>22</v>
      </c>
      <c r="W1626" s="668" t="s">
        <v>22</v>
      </c>
      <c r="X1626" s="668" t="s">
        <v>22</v>
      </c>
      <c r="Y1626" s="668" t="s">
        <v>22</v>
      </c>
      <c r="Z1626" s="668" t="s">
        <v>22</v>
      </c>
      <c r="AB1626" s="662" t="str">
        <f t="shared" si="278"/>
        <v>平26.8.26</v>
      </c>
      <c r="AC1626" s="662" t="str">
        <f t="shared" si="279"/>
        <v>平26.8.26</v>
      </c>
      <c r="AD1626" s="662" t="str">
        <f t="shared" si="282"/>
        <v>平</v>
      </c>
      <c r="AE1626" s="662" t="str">
        <f t="shared" si="280"/>
        <v>平26.8.26</v>
      </c>
      <c r="AF1626" s="662" t="str">
        <f t="shared" si="283"/>
        <v>平26.8.26</v>
      </c>
      <c r="AG1626" s="662" t="str">
        <f t="shared" si="284"/>
        <v/>
      </c>
      <c r="AH1626" s="662">
        <f t="shared" si="281"/>
        <v>8</v>
      </c>
      <c r="AI1626" s="662" t="str">
        <f t="shared" si="285"/>
        <v>91</v>
      </c>
      <c r="AJ1626" s="662" t="str">
        <f t="shared" si="286"/>
        <v>91_渡名喜</v>
      </c>
      <c r="AK1626" s="693" t="str">
        <f>IFERROR(VLOOKUP(AJ1626,観測点コードリスト!$L$2:$N$1665,3,FALSE),"")</f>
        <v>1651</v>
      </c>
    </row>
    <row r="1627" spans="1:37" hidden="1">
      <c r="A1627" s="662" t="s">
        <v>4479</v>
      </c>
      <c r="B1627" s="662">
        <v>91161</v>
      </c>
      <c r="C1627" s="662" t="s">
        <v>72</v>
      </c>
      <c r="D1627" s="662" t="s">
        <v>4517</v>
      </c>
      <c r="E1627" s="662" t="s">
        <v>4518</v>
      </c>
      <c r="F1627" s="662" t="s">
        <v>4519</v>
      </c>
      <c r="G1627" s="662">
        <v>26</v>
      </c>
      <c r="H1627" s="662">
        <v>19.600000000000001</v>
      </c>
      <c r="I1627" s="662">
        <v>127</v>
      </c>
      <c r="J1627" s="662">
        <v>48.3</v>
      </c>
      <c r="K1627" s="662">
        <v>86</v>
      </c>
      <c r="L1627" s="662" t="s">
        <v>22</v>
      </c>
      <c r="M1627" s="662" t="s">
        <v>22</v>
      </c>
      <c r="N1627" s="662" t="s">
        <v>266</v>
      </c>
      <c r="O1627" s="662" t="s">
        <v>22</v>
      </c>
      <c r="P1627" s="662" t="s">
        <v>22</v>
      </c>
      <c r="Q1627" s="667">
        <f t="shared" si="287"/>
        <v>26.326667</v>
      </c>
      <c r="R1627" s="667">
        <f t="shared" si="288"/>
        <v>127.80500000000001</v>
      </c>
      <c r="T1627" s="668" t="s">
        <v>4605</v>
      </c>
      <c r="U1627" s="668" t="s">
        <v>22</v>
      </c>
      <c r="V1627" s="668" t="s">
        <v>22</v>
      </c>
      <c r="W1627" s="668" t="s">
        <v>22</v>
      </c>
      <c r="X1627" s="668" t="s">
        <v>22</v>
      </c>
      <c r="Y1627" s="668" t="s">
        <v>22</v>
      </c>
      <c r="Z1627" s="668" t="s">
        <v>22</v>
      </c>
      <c r="AB1627" s="662" t="str">
        <f t="shared" si="278"/>
        <v>昭49.11.1</v>
      </c>
      <c r="AC1627" s="662" t="str">
        <f t="shared" si="279"/>
        <v>-</v>
      </c>
      <c r="AD1627" s="662" t="str">
        <f t="shared" si="282"/>
        <v>#</v>
      </c>
      <c r="AE1627" s="662" t="str">
        <f t="shared" si="280"/>
        <v/>
      </c>
      <c r="AF1627" s="662" t="str">
        <f t="shared" si="283"/>
        <v/>
      </c>
      <c r="AG1627" s="662" t="str">
        <f t="shared" si="284"/>
        <v/>
      </c>
      <c r="AH1627" s="662">
        <f t="shared" si="281"/>
        <v>0</v>
      </c>
      <c r="AI1627" s="662" t="str">
        <f t="shared" si="285"/>
        <v>91</v>
      </c>
      <c r="AJ1627" s="662" t="str">
        <f t="shared" si="286"/>
        <v>91_胡屋</v>
      </c>
      <c r="AK1627" s="693" t="str">
        <f>IFERROR(VLOOKUP(AJ1627,観測点コードリスト!$L$2:$N$1665,3,FALSE),"")</f>
        <v>0907</v>
      </c>
    </row>
    <row r="1628" spans="1:37">
      <c r="A1628" s="662" t="s">
        <v>4479</v>
      </c>
      <c r="B1628" s="662">
        <v>91166</v>
      </c>
      <c r="C1628" s="662" t="s">
        <v>17</v>
      </c>
      <c r="D1628" s="662" t="s">
        <v>4520</v>
      </c>
      <c r="E1628" s="662" t="s">
        <v>4521</v>
      </c>
      <c r="F1628" s="662" t="s">
        <v>4522</v>
      </c>
      <c r="G1628" s="662">
        <v>26</v>
      </c>
      <c r="H1628" s="662">
        <v>21.8</v>
      </c>
      <c r="I1628" s="662">
        <v>127</v>
      </c>
      <c r="J1628" s="662">
        <v>58.3</v>
      </c>
      <c r="K1628" s="662">
        <v>100</v>
      </c>
      <c r="L1628" s="662">
        <v>10</v>
      </c>
      <c r="M1628" s="662">
        <v>1.5</v>
      </c>
      <c r="N1628" s="662" t="s">
        <v>1497</v>
      </c>
      <c r="O1628" s="662" t="s">
        <v>22</v>
      </c>
      <c r="P1628" s="662" t="s">
        <v>40</v>
      </c>
      <c r="Q1628" s="667">
        <f t="shared" si="287"/>
        <v>26.363333000000001</v>
      </c>
      <c r="R1628" s="667">
        <f t="shared" si="288"/>
        <v>127.971667</v>
      </c>
      <c r="T1628" s="668" t="s">
        <v>4605</v>
      </c>
      <c r="U1628" s="668" t="s">
        <v>4605</v>
      </c>
      <c r="V1628" s="668" t="s">
        <v>4605</v>
      </c>
      <c r="W1628" s="668" t="s">
        <v>22</v>
      </c>
      <c r="X1628" s="668" t="s">
        <v>22</v>
      </c>
      <c r="Y1628" s="668" t="s">
        <v>22</v>
      </c>
      <c r="Z1628" s="668" t="s">
        <v>22</v>
      </c>
      <c r="AB1628" s="662" t="str">
        <f t="shared" si="278"/>
        <v>平19.12.19</v>
      </c>
      <c r="AC1628" s="662" t="str">
        <f t="shared" si="279"/>
        <v>平19.12.19</v>
      </c>
      <c r="AD1628" s="662" t="str">
        <f t="shared" si="282"/>
        <v>平</v>
      </c>
      <c r="AE1628" s="662" t="str">
        <f t="shared" si="280"/>
        <v>平19.12.19</v>
      </c>
      <c r="AF1628" s="662" t="str">
        <f t="shared" si="283"/>
        <v>平19.12.19</v>
      </c>
      <c r="AG1628" s="662" t="str">
        <f t="shared" si="284"/>
        <v/>
      </c>
      <c r="AH1628" s="662">
        <f t="shared" si="281"/>
        <v>9</v>
      </c>
      <c r="AI1628" s="662" t="str">
        <f t="shared" si="285"/>
        <v>91</v>
      </c>
      <c r="AJ1628" s="662" t="str">
        <f t="shared" si="286"/>
        <v>91_宮城島</v>
      </c>
      <c r="AK1628" s="693" t="str">
        <f>IFERROR(VLOOKUP(AJ1628,観測点コードリスト!$L$2:$N$1665,3,FALSE),"")</f>
        <v>1596</v>
      </c>
    </row>
    <row r="1629" spans="1:37">
      <c r="A1629" s="662" t="s">
        <v>4479</v>
      </c>
      <c r="B1629" s="662">
        <v>91181</v>
      </c>
      <c r="C1629" s="662" t="s">
        <v>17</v>
      </c>
      <c r="D1629" s="662" t="s">
        <v>4523</v>
      </c>
      <c r="E1629" s="662" t="s">
        <v>4524</v>
      </c>
      <c r="F1629" s="662" t="s">
        <v>4525</v>
      </c>
      <c r="G1629" s="662">
        <v>26</v>
      </c>
      <c r="H1629" s="662">
        <v>12.6</v>
      </c>
      <c r="I1629" s="662">
        <v>127</v>
      </c>
      <c r="J1629" s="662">
        <v>21.8</v>
      </c>
      <c r="K1629" s="662">
        <v>220</v>
      </c>
      <c r="L1629" s="662">
        <v>10</v>
      </c>
      <c r="M1629" s="662">
        <v>1.5</v>
      </c>
      <c r="N1629" s="662" t="s">
        <v>1495</v>
      </c>
      <c r="O1629" s="662" t="s">
        <v>22</v>
      </c>
      <c r="P1629" s="662" t="s">
        <v>40</v>
      </c>
      <c r="Q1629" s="667">
        <f t="shared" si="287"/>
        <v>26.21</v>
      </c>
      <c r="R1629" s="667">
        <f t="shared" si="288"/>
        <v>127.363333</v>
      </c>
      <c r="T1629" s="668" t="s">
        <v>4605</v>
      </c>
      <c r="U1629" s="668" t="s">
        <v>4605</v>
      </c>
      <c r="V1629" s="668" t="s">
        <v>4605</v>
      </c>
      <c r="W1629" s="668" t="s">
        <v>22</v>
      </c>
      <c r="X1629" s="668" t="s">
        <v>22</v>
      </c>
      <c r="Y1629" s="668" t="s">
        <v>22</v>
      </c>
      <c r="Z1629" s="668" t="s">
        <v>22</v>
      </c>
      <c r="AB1629" s="662" t="str">
        <f t="shared" si="278"/>
        <v>昭52.3.23</v>
      </c>
      <c r="AC1629" s="662" t="str">
        <f t="shared" si="279"/>
        <v>昭52.3.23</v>
      </c>
      <c r="AD1629" s="662" t="str">
        <f t="shared" si="282"/>
        <v>昭</v>
      </c>
      <c r="AE1629" s="662" t="str">
        <f t="shared" si="280"/>
        <v>昭52.3.23</v>
      </c>
      <c r="AF1629" s="662" t="str">
        <f t="shared" si="283"/>
        <v>昭52.3.23</v>
      </c>
      <c r="AG1629" s="662" t="str">
        <f t="shared" si="284"/>
        <v/>
      </c>
      <c r="AH1629" s="662">
        <f t="shared" si="281"/>
        <v>8</v>
      </c>
      <c r="AI1629" s="662" t="str">
        <f t="shared" si="285"/>
        <v>91</v>
      </c>
      <c r="AJ1629" s="662" t="str">
        <f t="shared" si="286"/>
        <v>91_渡嘉敷</v>
      </c>
      <c r="AK1629" s="693" t="str">
        <f>IFERROR(VLOOKUP(AJ1629,観測点コードリスト!$L$2:$N$1665,3,FALSE),"")</f>
        <v>1152</v>
      </c>
    </row>
    <row r="1630" spans="1:37" ht="18.75" customHeight="1">
      <c r="A1630" s="662" t="s">
        <v>4479</v>
      </c>
      <c r="B1630" s="662">
        <v>91197</v>
      </c>
      <c r="C1630" s="662" t="s">
        <v>23</v>
      </c>
      <c r="D1630" s="662" t="s">
        <v>4526</v>
      </c>
      <c r="E1630" s="662" t="s">
        <v>4527</v>
      </c>
      <c r="F1630" s="662" t="s">
        <v>4528</v>
      </c>
      <c r="G1630" s="662">
        <v>26</v>
      </c>
      <c r="H1630" s="662">
        <v>12.4</v>
      </c>
      <c r="I1630" s="662">
        <v>127</v>
      </c>
      <c r="J1630" s="662">
        <v>41.2</v>
      </c>
      <c r="K1630" s="662">
        <v>28</v>
      </c>
      <c r="L1630" s="662">
        <v>47.8</v>
      </c>
      <c r="M1630" s="662" t="s">
        <v>22</v>
      </c>
      <c r="N1630" s="662" t="s">
        <v>4529</v>
      </c>
      <c r="O1630" s="662" t="s">
        <v>22</v>
      </c>
      <c r="P1630" s="662" t="s">
        <v>22</v>
      </c>
      <c r="Q1630" s="667">
        <f t="shared" si="287"/>
        <v>26.206666999999999</v>
      </c>
      <c r="R1630" s="667">
        <f t="shared" si="288"/>
        <v>127.686667</v>
      </c>
      <c r="T1630" s="668" t="s">
        <v>4605</v>
      </c>
      <c r="U1630" s="668" t="s">
        <v>4605</v>
      </c>
      <c r="V1630" s="668" t="s">
        <v>4605</v>
      </c>
      <c r="W1630" s="668" t="s">
        <v>4605</v>
      </c>
      <c r="X1630" s="668" t="s">
        <v>22</v>
      </c>
      <c r="Y1630" s="668" t="s">
        <v>4605</v>
      </c>
      <c r="Z1630" s="668" t="s">
        <v>4605</v>
      </c>
      <c r="AB1630" s="662" t="str">
        <f t="shared" si="278"/>
        <v>昭62.6.10</v>
      </c>
      <c r="AC1630" s="662" t="str">
        <f t="shared" si="279"/>
        <v>昭62.6.10</v>
      </c>
      <c r="AD1630" s="662" t="str">
        <f t="shared" si="282"/>
        <v>昭</v>
      </c>
      <c r="AE1630" s="662" t="str">
        <f t="shared" si="280"/>
        <v>昭62.6.10</v>
      </c>
      <c r="AF1630" s="662" t="str">
        <f t="shared" si="283"/>
        <v>昭62.6.10</v>
      </c>
      <c r="AG1630" s="662" t="str">
        <f t="shared" si="284"/>
        <v/>
      </c>
      <c r="AH1630" s="662">
        <f t="shared" si="281"/>
        <v>8</v>
      </c>
      <c r="AI1630" s="662" t="str">
        <f t="shared" si="285"/>
        <v>91</v>
      </c>
      <c r="AJ1630" s="662" t="str">
        <f t="shared" si="286"/>
        <v>91_那覇</v>
      </c>
      <c r="AK1630" s="693" t="str">
        <f>IFERROR(VLOOKUP(AJ1630,観測点コードリスト!$L$2:$N$1665,3,FALSE),"")</f>
        <v>47936</v>
      </c>
    </row>
    <row r="1631" spans="1:37" ht="18.75" customHeight="1">
      <c r="A1631" s="662" t="s">
        <v>4479</v>
      </c>
      <c r="B1631" s="662">
        <v>91236</v>
      </c>
      <c r="C1631" s="662" t="s">
        <v>23</v>
      </c>
      <c r="D1631" s="662" t="s">
        <v>4530</v>
      </c>
      <c r="E1631" s="662" t="s">
        <v>4531</v>
      </c>
      <c r="F1631" s="662" t="s">
        <v>4532</v>
      </c>
      <c r="G1631" s="662">
        <v>26</v>
      </c>
      <c r="H1631" s="662">
        <v>11.6</v>
      </c>
      <c r="I1631" s="662">
        <v>127</v>
      </c>
      <c r="J1631" s="662">
        <v>38.299999999999997</v>
      </c>
      <c r="K1631" s="662">
        <v>3</v>
      </c>
      <c r="L1631" s="662">
        <v>10</v>
      </c>
      <c r="M1631" s="662" t="s">
        <v>22</v>
      </c>
      <c r="N1631" s="662" t="s">
        <v>35</v>
      </c>
      <c r="O1631" s="662" t="s">
        <v>22</v>
      </c>
      <c r="P1631" s="662" t="s">
        <v>36</v>
      </c>
      <c r="Q1631" s="667">
        <f t="shared" si="287"/>
        <v>26.193332999999999</v>
      </c>
      <c r="R1631" s="667">
        <f t="shared" si="288"/>
        <v>127.638333</v>
      </c>
      <c r="T1631" s="668" t="s">
        <v>4605</v>
      </c>
      <c r="U1631" s="668" t="s">
        <v>4605</v>
      </c>
      <c r="V1631" s="668" t="s">
        <v>4605</v>
      </c>
      <c r="W1631" s="668" t="s">
        <v>22</v>
      </c>
      <c r="X1631" s="668" t="s">
        <v>22</v>
      </c>
      <c r="Y1631" s="668" t="s">
        <v>22</v>
      </c>
      <c r="Z1631" s="668" t="s">
        <v>22</v>
      </c>
      <c r="AB1631" s="662" t="str">
        <f t="shared" si="278"/>
        <v>平15.1.1</v>
      </c>
      <c r="AC1631" s="662" t="str">
        <f t="shared" si="279"/>
        <v>平15.1.1</v>
      </c>
      <c r="AD1631" s="662" t="str">
        <f t="shared" si="282"/>
        <v>平</v>
      </c>
      <c r="AE1631" s="662" t="str">
        <f t="shared" si="280"/>
        <v>平15.1.1</v>
      </c>
      <c r="AF1631" s="662" t="str">
        <f t="shared" si="283"/>
        <v>平15.1.1</v>
      </c>
      <c r="AG1631" s="662" t="str">
        <f t="shared" si="284"/>
        <v/>
      </c>
      <c r="AH1631" s="662">
        <f t="shared" si="281"/>
        <v>7</v>
      </c>
      <c r="AI1631" s="662" t="str">
        <f t="shared" si="285"/>
        <v>91</v>
      </c>
      <c r="AJ1631" s="662" t="str">
        <f t="shared" si="286"/>
        <v>91_安次嶺</v>
      </c>
      <c r="AK1631" s="693" t="str">
        <f>IFERROR(VLOOKUP(AJ1631,観測点コードリスト!$L$2:$N$1665,3,FALSE),"")</f>
        <v>1482</v>
      </c>
    </row>
    <row r="1632" spans="1:37">
      <c r="A1632" s="662" t="s">
        <v>4479</v>
      </c>
      <c r="B1632" s="662">
        <v>91241</v>
      </c>
      <c r="C1632" s="662" t="s">
        <v>17</v>
      </c>
      <c r="D1632" s="662" t="s">
        <v>4533</v>
      </c>
      <c r="E1632" s="662" t="s">
        <v>4534</v>
      </c>
      <c r="F1632" s="662" t="s">
        <v>4535</v>
      </c>
      <c r="G1632" s="662">
        <v>26</v>
      </c>
      <c r="H1632" s="662">
        <v>9.1999999999999993</v>
      </c>
      <c r="I1632" s="662">
        <v>127</v>
      </c>
      <c r="J1632" s="662">
        <v>45.9</v>
      </c>
      <c r="K1632" s="662">
        <v>186</v>
      </c>
      <c r="L1632" s="662">
        <v>10</v>
      </c>
      <c r="M1632" s="662">
        <v>1.5</v>
      </c>
      <c r="N1632" s="662" t="s">
        <v>4043</v>
      </c>
      <c r="O1632" s="662" t="s">
        <v>22</v>
      </c>
      <c r="P1632" s="662" t="s">
        <v>40</v>
      </c>
      <c r="Q1632" s="667">
        <f t="shared" si="287"/>
        <v>26.153333</v>
      </c>
      <c r="R1632" s="667">
        <f t="shared" si="288"/>
        <v>127.765</v>
      </c>
      <c r="T1632" s="668" t="s">
        <v>4605</v>
      </c>
      <c r="U1632" s="668" t="s">
        <v>4605</v>
      </c>
      <c r="V1632" s="668" t="s">
        <v>4605</v>
      </c>
      <c r="W1632" s="668" t="s">
        <v>22</v>
      </c>
      <c r="X1632" s="668" t="s">
        <v>22</v>
      </c>
      <c r="Y1632" s="668" t="s">
        <v>22</v>
      </c>
      <c r="Z1632" s="668" t="s">
        <v>22</v>
      </c>
      <c r="AB1632" s="662" t="str">
        <f t="shared" si="278"/>
        <v>昭49.11.1</v>
      </c>
      <c r="AC1632" s="662" t="str">
        <f t="shared" si="279"/>
        <v>昭52.3.3</v>
      </c>
      <c r="AD1632" s="662" t="str">
        <f t="shared" si="282"/>
        <v>#</v>
      </c>
      <c r="AE1632" s="662" t="str">
        <f t="shared" si="280"/>
        <v>昭52.3.3</v>
      </c>
      <c r="AF1632" s="662" t="str">
        <f t="shared" si="283"/>
        <v>昭52.3.3</v>
      </c>
      <c r="AG1632" s="662" t="str">
        <f t="shared" si="284"/>
        <v/>
      </c>
      <c r="AH1632" s="662">
        <f t="shared" si="281"/>
        <v>7</v>
      </c>
      <c r="AI1632" s="662" t="str">
        <f t="shared" si="285"/>
        <v>91</v>
      </c>
      <c r="AJ1632" s="662" t="str">
        <f t="shared" si="286"/>
        <v>91_糸数</v>
      </c>
      <c r="AK1632" s="693" t="str">
        <f>IFERROR(VLOOKUP(AJ1632,観測点コードリスト!$L$2:$N$1665,3,FALSE),"")</f>
        <v>0909</v>
      </c>
    </row>
    <row r="1633" spans="1:37" ht="18.75" customHeight="1">
      <c r="A1633" s="662" t="s">
        <v>4479</v>
      </c>
      <c r="B1633" s="662">
        <v>92006</v>
      </c>
      <c r="C1633" s="662" t="s">
        <v>23</v>
      </c>
      <c r="D1633" s="662" t="s">
        <v>4536</v>
      </c>
      <c r="E1633" s="662" t="s">
        <v>4537</v>
      </c>
      <c r="F1633" s="662" t="s">
        <v>4538</v>
      </c>
      <c r="G1633" s="662">
        <v>25</v>
      </c>
      <c r="H1633" s="662">
        <v>56.6</v>
      </c>
      <c r="I1633" s="662">
        <v>131</v>
      </c>
      <c r="J1633" s="662">
        <v>19.600000000000001</v>
      </c>
      <c r="K1633" s="662">
        <v>22</v>
      </c>
      <c r="L1633" s="662">
        <v>9.8000000000000007</v>
      </c>
      <c r="M1633" s="662" t="s">
        <v>22</v>
      </c>
      <c r="N1633" s="662" t="s">
        <v>35</v>
      </c>
      <c r="O1633" s="662" t="s">
        <v>22</v>
      </c>
      <c r="P1633" s="662" t="s">
        <v>36</v>
      </c>
      <c r="Q1633" s="667">
        <f t="shared" si="287"/>
        <v>25.943332999999999</v>
      </c>
      <c r="R1633" s="667">
        <f t="shared" si="288"/>
        <v>131.32666699999999</v>
      </c>
      <c r="T1633" s="668" t="s">
        <v>4605</v>
      </c>
      <c r="U1633" s="668" t="s">
        <v>4605</v>
      </c>
      <c r="V1633" s="668" t="s">
        <v>4605</v>
      </c>
      <c r="W1633" s="668" t="s">
        <v>22</v>
      </c>
      <c r="X1633" s="668" t="s">
        <v>22</v>
      </c>
      <c r="Y1633" s="668" t="s">
        <v>22</v>
      </c>
      <c r="Z1633" s="668" t="s">
        <v>22</v>
      </c>
      <c r="AB1633" s="662" t="str">
        <f t="shared" si="278"/>
        <v>平15.1.1</v>
      </c>
      <c r="AC1633" s="662" t="str">
        <f t="shared" si="279"/>
        <v>平15.1.1</v>
      </c>
      <c r="AD1633" s="662" t="str">
        <f t="shared" si="282"/>
        <v>平</v>
      </c>
      <c r="AE1633" s="662" t="str">
        <f t="shared" si="280"/>
        <v>平15.1.1</v>
      </c>
      <c r="AF1633" s="662" t="str">
        <f t="shared" si="283"/>
        <v>平15.1.1</v>
      </c>
      <c r="AG1633" s="662" t="str">
        <f t="shared" si="284"/>
        <v/>
      </c>
      <c r="AH1633" s="662">
        <f t="shared" si="281"/>
        <v>7</v>
      </c>
      <c r="AI1633" s="690" t="s">
        <v>4979</v>
      </c>
      <c r="AJ1633" s="662" t="str">
        <f t="shared" si="286"/>
        <v>91_北大東</v>
      </c>
      <c r="AK1633" s="693" t="str">
        <f>IFERROR(VLOOKUP(AJ1633,観測点コードリスト!$L$2:$N$1665,3,FALSE),"")</f>
        <v>1517</v>
      </c>
    </row>
    <row r="1634" spans="1:37">
      <c r="A1634" s="662" t="s">
        <v>4479</v>
      </c>
      <c r="B1634" s="662">
        <v>92011</v>
      </c>
      <c r="C1634" s="662" t="s">
        <v>23</v>
      </c>
      <c r="D1634" s="662" t="s">
        <v>4539</v>
      </c>
      <c r="E1634" s="662" t="s">
        <v>4540</v>
      </c>
      <c r="F1634" s="662" t="s">
        <v>4541</v>
      </c>
      <c r="G1634" s="662">
        <v>25</v>
      </c>
      <c r="H1634" s="662">
        <v>49.7</v>
      </c>
      <c r="I1634" s="662">
        <v>131</v>
      </c>
      <c r="J1634" s="662">
        <v>13.7</v>
      </c>
      <c r="K1634" s="662">
        <v>15</v>
      </c>
      <c r="L1634" s="662">
        <v>22.5</v>
      </c>
      <c r="M1634" s="662" t="s">
        <v>22</v>
      </c>
      <c r="N1634" s="662" t="s">
        <v>4542</v>
      </c>
      <c r="O1634" s="662" t="s">
        <v>22</v>
      </c>
      <c r="P1634" s="662" t="s">
        <v>22</v>
      </c>
      <c r="Q1634" s="667">
        <f t="shared" si="287"/>
        <v>25.828333000000001</v>
      </c>
      <c r="R1634" s="667">
        <f t="shared" si="288"/>
        <v>131.22833299999999</v>
      </c>
      <c r="T1634" s="668" t="s">
        <v>4605</v>
      </c>
      <c r="U1634" s="668" t="s">
        <v>4605</v>
      </c>
      <c r="V1634" s="668" t="s">
        <v>4605</v>
      </c>
      <c r="W1634" s="668" t="s">
        <v>4605</v>
      </c>
      <c r="X1634" s="668" t="s">
        <v>22</v>
      </c>
      <c r="Y1634" s="668" t="s">
        <v>4605</v>
      </c>
      <c r="Z1634" s="668" t="s">
        <v>4605</v>
      </c>
      <c r="AB1634" s="662" t="str">
        <f t="shared" si="278"/>
        <v>昭54.3.14</v>
      </c>
      <c r="AC1634" s="662" t="str">
        <f t="shared" si="279"/>
        <v>昭54.3.14</v>
      </c>
      <c r="AD1634" s="662" t="str">
        <f t="shared" si="282"/>
        <v>昭</v>
      </c>
      <c r="AE1634" s="662" t="str">
        <f t="shared" si="280"/>
        <v>昭54.3.14</v>
      </c>
      <c r="AF1634" s="662" t="str">
        <f t="shared" si="283"/>
        <v>昭54.3.14</v>
      </c>
      <c r="AG1634" s="662" t="str">
        <f t="shared" si="284"/>
        <v/>
      </c>
      <c r="AH1634" s="662">
        <f t="shared" si="281"/>
        <v>8</v>
      </c>
      <c r="AI1634" s="690" t="s">
        <v>4979</v>
      </c>
      <c r="AJ1634" s="662" t="str">
        <f t="shared" si="286"/>
        <v>91_南大東</v>
      </c>
      <c r="AK1634" s="693" t="str">
        <f>IFERROR(VLOOKUP(AJ1634,観測点コードリスト!$L$2:$N$1665,3,FALSE),"")</f>
        <v>47945</v>
      </c>
    </row>
    <row r="1635" spans="1:37">
      <c r="A1635" s="662" t="s">
        <v>4479</v>
      </c>
      <c r="B1635" s="662">
        <v>92012</v>
      </c>
      <c r="C1635" s="662" t="s">
        <v>23</v>
      </c>
      <c r="D1635" s="662" t="s">
        <v>4543</v>
      </c>
      <c r="E1635" s="662" t="s">
        <v>4544</v>
      </c>
      <c r="F1635" s="662" t="s">
        <v>4545</v>
      </c>
      <c r="G1635" s="662">
        <v>25</v>
      </c>
      <c r="H1635" s="662">
        <v>50.8</v>
      </c>
      <c r="I1635" s="662">
        <v>131</v>
      </c>
      <c r="J1635" s="662">
        <v>15.8</v>
      </c>
      <c r="K1635" s="662">
        <v>48</v>
      </c>
      <c r="L1635" s="662">
        <v>9.8000000000000007</v>
      </c>
      <c r="M1635" s="662" t="s">
        <v>22</v>
      </c>
      <c r="N1635" s="662" t="s">
        <v>35</v>
      </c>
      <c r="O1635" s="662" t="s">
        <v>22</v>
      </c>
      <c r="P1635" s="662" t="s">
        <v>36</v>
      </c>
      <c r="Q1635" s="667">
        <f t="shared" si="287"/>
        <v>25.846667</v>
      </c>
      <c r="R1635" s="667">
        <f t="shared" si="288"/>
        <v>131.26333299999999</v>
      </c>
      <c r="T1635" s="668" t="s">
        <v>4605</v>
      </c>
      <c r="U1635" s="668" t="s">
        <v>4605</v>
      </c>
      <c r="V1635" s="668" t="s">
        <v>4605</v>
      </c>
      <c r="W1635" s="668" t="s">
        <v>22</v>
      </c>
      <c r="X1635" s="668" t="s">
        <v>22</v>
      </c>
      <c r="Y1635" s="668" t="s">
        <v>22</v>
      </c>
      <c r="Z1635" s="668" t="s">
        <v>22</v>
      </c>
      <c r="AB1635" s="662" t="str">
        <f t="shared" si="278"/>
        <v>平15.1.1</v>
      </c>
      <c r="AC1635" s="662" t="str">
        <f t="shared" si="279"/>
        <v>平15.1.1</v>
      </c>
      <c r="AD1635" s="662" t="str">
        <f t="shared" si="282"/>
        <v>平</v>
      </c>
      <c r="AE1635" s="662" t="str">
        <f t="shared" si="280"/>
        <v>平15.1.1</v>
      </c>
      <c r="AF1635" s="662" t="str">
        <f t="shared" si="283"/>
        <v>平15.1.1</v>
      </c>
      <c r="AG1635" s="662" t="str">
        <f t="shared" si="284"/>
        <v/>
      </c>
      <c r="AH1635" s="662">
        <f t="shared" si="281"/>
        <v>7</v>
      </c>
      <c r="AI1635" s="690" t="s">
        <v>4979</v>
      </c>
      <c r="AJ1635" s="662" t="str">
        <f t="shared" si="286"/>
        <v>91_旧東</v>
      </c>
      <c r="AK1635" s="693" t="str">
        <f>IFERROR(VLOOKUP(AJ1635,観測点コードリスト!$L$2:$N$1665,3,FALSE),"")</f>
        <v>1518</v>
      </c>
    </row>
    <row r="1636" spans="1:37">
      <c r="A1636" s="662" t="s">
        <v>4479</v>
      </c>
      <c r="B1636" s="662">
        <v>93012</v>
      </c>
      <c r="C1636" s="662" t="s">
        <v>23</v>
      </c>
      <c r="D1636" s="662" t="s">
        <v>4546</v>
      </c>
      <c r="E1636" s="662" t="s">
        <v>4547</v>
      </c>
      <c r="F1636" s="662" t="s">
        <v>4548</v>
      </c>
      <c r="G1636" s="662">
        <v>24</v>
      </c>
      <c r="H1636" s="662">
        <v>49.6</v>
      </c>
      <c r="I1636" s="662">
        <v>125</v>
      </c>
      <c r="J1636" s="662">
        <v>8.6</v>
      </c>
      <c r="K1636" s="662">
        <v>8</v>
      </c>
      <c r="L1636" s="662">
        <v>10</v>
      </c>
      <c r="M1636" s="662" t="s">
        <v>22</v>
      </c>
      <c r="N1636" s="662" t="s">
        <v>35</v>
      </c>
      <c r="O1636" s="662" t="s">
        <v>22</v>
      </c>
      <c r="P1636" s="662" t="s">
        <v>36</v>
      </c>
      <c r="Q1636" s="667">
        <f t="shared" si="287"/>
        <v>24.826667</v>
      </c>
      <c r="R1636" s="667">
        <f t="shared" si="288"/>
        <v>125.143333</v>
      </c>
      <c r="T1636" s="668" t="s">
        <v>4605</v>
      </c>
      <c r="U1636" s="668" t="s">
        <v>4605</v>
      </c>
      <c r="V1636" s="668" t="s">
        <v>4605</v>
      </c>
      <c r="W1636" s="668" t="s">
        <v>22</v>
      </c>
      <c r="X1636" s="668" t="s">
        <v>22</v>
      </c>
      <c r="Y1636" s="668" t="s">
        <v>22</v>
      </c>
      <c r="Z1636" s="668" t="s">
        <v>22</v>
      </c>
      <c r="AB1636" s="662" t="str">
        <f t="shared" si="278"/>
        <v>平15.1.1</v>
      </c>
      <c r="AC1636" s="662" t="str">
        <f t="shared" si="279"/>
        <v>平15.1.1</v>
      </c>
      <c r="AD1636" s="662" t="str">
        <f t="shared" si="282"/>
        <v>平</v>
      </c>
      <c r="AE1636" s="662" t="str">
        <f t="shared" si="280"/>
        <v>平15.1.1</v>
      </c>
      <c r="AF1636" s="662" t="str">
        <f t="shared" si="283"/>
        <v>平15.1.1</v>
      </c>
      <c r="AG1636" s="662" t="str">
        <f t="shared" si="284"/>
        <v/>
      </c>
      <c r="AH1636" s="662">
        <f t="shared" si="281"/>
        <v>7</v>
      </c>
      <c r="AI1636" s="690" t="s">
        <v>4979</v>
      </c>
      <c r="AJ1636" s="662" t="str">
        <f t="shared" si="286"/>
        <v>91_下地島</v>
      </c>
      <c r="AK1636" s="693" t="str">
        <f>IFERROR(VLOOKUP(AJ1636,観測点コードリスト!$L$2:$N$1665,3,FALSE),"")</f>
        <v>1490</v>
      </c>
    </row>
    <row r="1637" spans="1:37">
      <c r="A1637" s="662" t="s">
        <v>4479</v>
      </c>
      <c r="B1637" s="662">
        <v>93041</v>
      </c>
      <c r="C1637" s="662" t="s">
        <v>23</v>
      </c>
      <c r="D1637" s="662" t="s">
        <v>4549</v>
      </c>
      <c r="E1637" s="662" t="s">
        <v>4550</v>
      </c>
      <c r="F1637" s="662" t="s">
        <v>4551</v>
      </c>
      <c r="G1637" s="662">
        <v>24</v>
      </c>
      <c r="H1637" s="662">
        <v>47.6</v>
      </c>
      <c r="I1637" s="662">
        <v>125</v>
      </c>
      <c r="J1637" s="662">
        <v>16.7</v>
      </c>
      <c r="K1637" s="662">
        <v>39</v>
      </c>
      <c r="L1637" s="662">
        <v>13.5</v>
      </c>
      <c r="M1637" s="662" t="s">
        <v>22</v>
      </c>
      <c r="N1637" s="662" t="s">
        <v>4483</v>
      </c>
      <c r="O1637" s="662" t="s">
        <v>22</v>
      </c>
      <c r="P1637" s="662" t="s">
        <v>22</v>
      </c>
      <c r="Q1637" s="667">
        <f t="shared" si="287"/>
        <v>24.793333000000001</v>
      </c>
      <c r="R1637" s="667">
        <f t="shared" si="288"/>
        <v>125.278333</v>
      </c>
      <c r="T1637" s="668" t="s">
        <v>4605</v>
      </c>
      <c r="U1637" s="668" t="s">
        <v>4605</v>
      </c>
      <c r="V1637" s="668" t="s">
        <v>4605</v>
      </c>
      <c r="W1637" s="668" t="s">
        <v>4605</v>
      </c>
      <c r="X1637" s="668" t="s">
        <v>22</v>
      </c>
      <c r="Y1637" s="668" t="s">
        <v>4605</v>
      </c>
      <c r="Z1637" s="668" t="s">
        <v>4605</v>
      </c>
      <c r="AB1637" s="662" t="str">
        <f t="shared" si="278"/>
        <v>昭52.3.16</v>
      </c>
      <c r="AC1637" s="662" t="str">
        <f t="shared" si="279"/>
        <v>昭52.3.16</v>
      </c>
      <c r="AD1637" s="662" t="str">
        <f t="shared" si="282"/>
        <v>昭</v>
      </c>
      <c r="AE1637" s="662" t="str">
        <f t="shared" si="280"/>
        <v>昭52.3.16</v>
      </c>
      <c r="AF1637" s="662" t="str">
        <f t="shared" si="283"/>
        <v>昭52.3.16</v>
      </c>
      <c r="AG1637" s="662" t="str">
        <f t="shared" si="284"/>
        <v/>
      </c>
      <c r="AH1637" s="662">
        <f t="shared" si="281"/>
        <v>8</v>
      </c>
      <c r="AI1637" s="690" t="s">
        <v>4979</v>
      </c>
      <c r="AJ1637" s="662" t="str">
        <f t="shared" si="286"/>
        <v>91_宮古島</v>
      </c>
      <c r="AK1637" s="693" t="str">
        <f>IFERROR(VLOOKUP(AJ1637,観測点コードリスト!$L$2:$N$1665,3,FALSE),"")</f>
        <v>47927</v>
      </c>
    </row>
    <row r="1638" spans="1:37">
      <c r="A1638" s="662" t="s">
        <v>4479</v>
      </c>
      <c r="B1638" s="662">
        <v>93042</v>
      </c>
      <c r="C1638" s="662" t="s">
        <v>23</v>
      </c>
      <c r="D1638" s="662" t="s">
        <v>4552</v>
      </c>
      <c r="E1638" s="662" t="s">
        <v>4553</v>
      </c>
      <c r="F1638" s="662" t="s">
        <v>4554</v>
      </c>
      <c r="G1638" s="662">
        <v>24</v>
      </c>
      <c r="H1638" s="662">
        <v>46.9</v>
      </c>
      <c r="I1638" s="662">
        <v>125</v>
      </c>
      <c r="J1638" s="662">
        <v>17.7</v>
      </c>
      <c r="K1638" s="662">
        <v>43</v>
      </c>
      <c r="L1638" s="662">
        <v>10</v>
      </c>
      <c r="M1638" s="662" t="s">
        <v>22</v>
      </c>
      <c r="N1638" s="662" t="s">
        <v>35</v>
      </c>
      <c r="O1638" s="662" t="s">
        <v>22</v>
      </c>
      <c r="P1638" s="662" t="s">
        <v>36</v>
      </c>
      <c r="Q1638" s="667">
        <f t="shared" si="287"/>
        <v>24.781666999999999</v>
      </c>
      <c r="R1638" s="667">
        <f t="shared" si="288"/>
        <v>125.295</v>
      </c>
      <c r="T1638" s="668" t="s">
        <v>4605</v>
      </c>
      <c r="U1638" s="668" t="s">
        <v>4605</v>
      </c>
      <c r="V1638" s="668" t="s">
        <v>4605</v>
      </c>
      <c r="W1638" s="668" t="s">
        <v>22</v>
      </c>
      <c r="X1638" s="668" t="s">
        <v>22</v>
      </c>
      <c r="Y1638" s="668" t="s">
        <v>22</v>
      </c>
      <c r="Z1638" s="668" t="s">
        <v>22</v>
      </c>
      <c r="AB1638" s="662" t="str">
        <f t="shared" si="278"/>
        <v>平15.1.1</v>
      </c>
      <c r="AC1638" s="662" t="str">
        <f t="shared" si="279"/>
        <v>平15.1.1</v>
      </c>
      <c r="AD1638" s="662" t="str">
        <f t="shared" si="282"/>
        <v>平</v>
      </c>
      <c r="AE1638" s="662" t="str">
        <f t="shared" si="280"/>
        <v>平15.1.1</v>
      </c>
      <c r="AF1638" s="662" t="str">
        <f t="shared" si="283"/>
        <v>平15.1.1</v>
      </c>
      <c r="AG1638" s="662" t="str">
        <f t="shared" si="284"/>
        <v/>
      </c>
      <c r="AH1638" s="662">
        <f t="shared" si="281"/>
        <v>7</v>
      </c>
      <c r="AI1638" s="690" t="s">
        <v>4979</v>
      </c>
      <c r="AJ1638" s="662" t="str">
        <f t="shared" si="286"/>
        <v>91_鏡原</v>
      </c>
      <c r="AK1638" s="693" t="str">
        <f>IFERROR(VLOOKUP(AJ1638,観測点コードリスト!$L$2:$N$1665,3,FALSE),"")</f>
        <v>1483</v>
      </c>
    </row>
    <row r="1639" spans="1:37" hidden="1">
      <c r="A1639" s="662" t="s">
        <v>4479</v>
      </c>
      <c r="B1639" s="662">
        <v>93051</v>
      </c>
      <c r="C1639" s="662" t="s">
        <v>72</v>
      </c>
      <c r="D1639" s="662" t="s">
        <v>4555</v>
      </c>
      <c r="E1639" s="662" t="s">
        <v>4556</v>
      </c>
      <c r="F1639" s="662" t="s">
        <v>4557</v>
      </c>
      <c r="G1639" s="662">
        <v>24</v>
      </c>
      <c r="H1639" s="662">
        <v>44.6</v>
      </c>
      <c r="I1639" s="662">
        <v>125</v>
      </c>
      <c r="J1639" s="662">
        <v>24.6</v>
      </c>
      <c r="K1639" s="662">
        <v>55</v>
      </c>
      <c r="L1639" s="662" t="s">
        <v>22</v>
      </c>
      <c r="M1639" s="662" t="s">
        <v>22</v>
      </c>
      <c r="N1639" s="662" t="s">
        <v>4558</v>
      </c>
      <c r="O1639" s="662" t="s">
        <v>22</v>
      </c>
      <c r="P1639" s="662" t="s">
        <v>22</v>
      </c>
      <c r="Q1639" s="667">
        <f t="shared" si="287"/>
        <v>24.743333</v>
      </c>
      <c r="R1639" s="667">
        <f t="shared" si="288"/>
        <v>125.41</v>
      </c>
      <c r="T1639" s="668" t="s">
        <v>4605</v>
      </c>
      <c r="U1639" s="668" t="s">
        <v>22</v>
      </c>
      <c r="V1639" s="668" t="s">
        <v>22</v>
      </c>
      <c r="W1639" s="668" t="s">
        <v>22</v>
      </c>
      <c r="X1639" s="668" t="s">
        <v>22</v>
      </c>
      <c r="Y1639" s="668" t="s">
        <v>22</v>
      </c>
      <c r="Z1639" s="668" t="s">
        <v>22</v>
      </c>
      <c r="AB1639" s="662" t="str">
        <f t="shared" si="278"/>
        <v>昭53.1.30</v>
      </c>
      <c r="AC1639" s="662" t="str">
        <f t="shared" si="279"/>
        <v>昭53.1.30</v>
      </c>
      <c r="AD1639" s="662" t="str">
        <f t="shared" si="282"/>
        <v>昭</v>
      </c>
      <c r="AE1639" s="662" t="str">
        <f t="shared" si="280"/>
        <v>昭53.1.30</v>
      </c>
      <c r="AF1639" s="662" t="str">
        <f t="shared" si="283"/>
        <v>昭53.1.30</v>
      </c>
      <c r="AG1639" s="662" t="str">
        <f t="shared" si="284"/>
        <v/>
      </c>
      <c r="AH1639" s="662">
        <f t="shared" si="281"/>
        <v>8</v>
      </c>
      <c r="AI1639" s="690" t="s">
        <v>4979</v>
      </c>
      <c r="AJ1639" s="662" t="str">
        <f t="shared" si="286"/>
        <v>91_城辺</v>
      </c>
      <c r="AK1639" s="693" t="str">
        <f>IFERROR(VLOOKUP(AJ1639,観測点コードリスト!$L$2:$N$1665,3,FALSE),"")</f>
        <v>1248</v>
      </c>
    </row>
    <row r="1640" spans="1:37">
      <c r="A1640" s="662" t="s">
        <v>4479</v>
      </c>
      <c r="B1640" s="662">
        <v>93062</v>
      </c>
      <c r="C1640" s="662" t="s">
        <v>23</v>
      </c>
      <c r="D1640" s="662" t="s">
        <v>4559</v>
      </c>
      <c r="E1640" s="662" t="s">
        <v>4560</v>
      </c>
      <c r="F1640" s="662" t="s">
        <v>4561</v>
      </c>
      <c r="G1640" s="662">
        <v>24</v>
      </c>
      <c r="H1640" s="662">
        <v>39.200000000000003</v>
      </c>
      <c r="I1640" s="662">
        <v>124</v>
      </c>
      <c r="J1640" s="662">
        <v>40.5</v>
      </c>
      <c r="K1640" s="662">
        <v>10</v>
      </c>
      <c r="L1640" s="662">
        <v>10</v>
      </c>
      <c r="M1640" s="662" t="s">
        <v>22</v>
      </c>
      <c r="N1640" s="662" t="s">
        <v>35</v>
      </c>
      <c r="O1640" s="662" t="s">
        <v>22</v>
      </c>
      <c r="P1640" s="662" t="s">
        <v>36</v>
      </c>
      <c r="Q1640" s="667">
        <f t="shared" si="287"/>
        <v>24.653333</v>
      </c>
      <c r="R1640" s="667">
        <f t="shared" si="288"/>
        <v>124.675</v>
      </c>
      <c r="T1640" s="668" t="s">
        <v>4605</v>
      </c>
      <c r="U1640" s="668" t="s">
        <v>4605</v>
      </c>
      <c r="V1640" s="668" t="s">
        <v>4605</v>
      </c>
      <c r="W1640" s="668" t="s">
        <v>22</v>
      </c>
      <c r="X1640" s="668" t="s">
        <v>22</v>
      </c>
      <c r="Y1640" s="668" t="s">
        <v>22</v>
      </c>
      <c r="Z1640" s="668" t="s">
        <v>22</v>
      </c>
      <c r="AB1640" s="662" t="str">
        <f t="shared" si="278"/>
        <v>平15.1.1</v>
      </c>
      <c r="AC1640" s="662" t="str">
        <f t="shared" si="279"/>
        <v>平15.1.1</v>
      </c>
      <c r="AD1640" s="662" t="str">
        <f t="shared" si="282"/>
        <v>平</v>
      </c>
      <c r="AE1640" s="662" t="str">
        <f t="shared" si="280"/>
        <v>平15.1.1</v>
      </c>
      <c r="AF1640" s="662" t="str">
        <f t="shared" si="283"/>
        <v>平15.1.1</v>
      </c>
      <c r="AG1640" s="662" t="str">
        <f t="shared" si="284"/>
        <v/>
      </c>
      <c r="AH1640" s="662">
        <f t="shared" si="281"/>
        <v>7</v>
      </c>
      <c r="AI1640" s="690" t="s">
        <v>4979</v>
      </c>
      <c r="AJ1640" s="662" t="str">
        <f t="shared" si="286"/>
        <v>91_仲筋</v>
      </c>
      <c r="AK1640" s="693" t="str">
        <f>IFERROR(VLOOKUP(AJ1640,観測点コードリスト!$L$2:$N$1665,3,FALSE),"")</f>
        <v>1491</v>
      </c>
    </row>
    <row r="1641" spans="1:37">
      <c r="A1641" s="662" t="s">
        <v>4479</v>
      </c>
      <c r="B1641" s="662">
        <v>94001</v>
      </c>
      <c r="C1641" s="662" t="s">
        <v>17</v>
      </c>
      <c r="D1641" s="662" t="s">
        <v>4562</v>
      </c>
      <c r="E1641" s="662" t="s">
        <v>4563</v>
      </c>
      <c r="F1641" s="662" t="s">
        <v>4564</v>
      </c>
      <c r="G1641" s="662">
        <v>24</v>
      </c>
      <c r="H1641" s="662">
        <v>30.4</v>
      </c>
      <c r="I1641" s="662">
        <v>124</v>
      </c>
      <c r="J1641" s="662">
        <v>16.8</v>
      </c>
      <c r="K1641" s="662">
        <v>11</v>
      </c>
      <c r="L1641" s="662">
        <v>10</v>
      </c>
      <c r="M1641" s="662">
        <v>1.5</v>
      </c>
      <c r="N1641" s="662" t="s">
        <v>4374</v>
      </c>
      <c r="O1641" s="662" t="s">
        <v>22</v>
      </c>
      <c r="P1641" s="662" t="s">
        <v>40</v>
      </c>
      <c r="Q1641" s="667">
        <f t="shared" si="287"/>
        <v>24.506667</v>
      </c>
      <c r="R1641" s="667">
        <f t="shared" si="288"/>
        <v>124.28</v>
      </c>
      <c r="T1641" s="668" t="s">
        <v>4605</v>
      </c>
      <c r="U1641" s="668" t="s">
        <v>4605</v>
      </c>
      <c r="V1641" s="668" t="s">
        <v>4605</v>
      </c>
      <c r="W1641" s="668" t="s">
        <v>22</v>
      </c>
      <c r="X1641" s="668" t="s">
        <v>22</v>
      </c>
      <c r="Y1641" s="668" t="s">
        <v>22</v>
      </c>
      <c r="Z1641" s="668" t="s">
        <v>22</v>
      </c>
      <c r="AB1641" s="662" t="str">
        <f t="shared" si="278"/>
        <v>昭52.3.10</v>
      </c>
      <c r="AC1641" s="662" t="str">
        <f t="shared" si="279"/>
        <v>昭52.3.10</v>
      </c>
      <c r="AD1641" s="662" t="str">
        <f t="shared" si="282"/>
        <v>昭</v>
      </c>
      <c r="AE1641" s="662" t="str">
        <f t="shared" si="280"/>
        <v>昭52.3.10</v>
      </c>
      <c r="AF1641" s="662" t="str">
        <f t="shared" si="283"/>
        <v>昭52.3.10</v>
      </c>
      <c r="AG1641" s="662" t="str">
        <f t="shared" si="284"/>
        <v/>
      </c>
      <c r="AH1641" s="662">
        <f t="shared" si="281"/>
        <v>8</v>
      </c>
      <c r="AI1641" s="690" t="s">
        <v>4979</v>
      </c>
      <c r="AJ1641" s="662" t="str">
        <f t="shared" si="286"/>
        <v>91_伊原間</v>
      </c>
      <c r="AK1641" s="693" t="str">
        <f>IFERROR(VLOOKUP(AJ1641,観測点コードリスト!$L$2:$N$1665,3,FALSE),"")</f>
        <v>1145</v>
      </c>
    </row>
    <row r="1642" spans="1:37">
      <c r="A1642" s="662" t="s">
        <v>4479</v>
      </c>
      <c r="B1642" s="662">
        <v>94011</v>
      </c>
      <c r="C1642" s="662" t="s">
        <v>23</v>
      </c>
      <c r="D1642" s="662" t="s">
        <v>4565</v>
      </c>
      <c r="E1642" s="662" t="s">
        <v>4566</v>
      </c>
      <c r="F1642" s="662" t="s">
        <v>4567</v>
      </c>
      <c r="G1642" s="662">
        <v>24</v>
      </c>
      <c r="H1642" s="662">
        <v>28</v>
      </c>
      <c r="I1642" s="662">
        <v>122</v>
      </c>
      <c r="J1642" s="662">
        <v>58.7</v>
      </c>
      <c r="K1642" s="662">
        <v>15</v>
      </c>
      <c r="L1642" s="662">
        <v>9.8000000000000007</v>
      </c>
      <c r="M1642" s="662" t="s">
        <v>22</v>
      </c>
      <c r="N1642" s="662" t="s">
        <v>35</v>
      </c>
      <c r="O1642" s="662" t="s">
        <v>22</v>
      </c>
      <c r="P1642" s="662" t="s">
        <v>36</v>
      </c>
      <c r="Q1642" s="667">
        <f t="shared" si="287"/>
        <v>24.466667000000001</v>
      </c>
      <c r="R1642" s="667">
        <f t="shared" si="288"/>
        <v>122.97833300000001</v>
      </c>
      <c r="T1642" s="668" t="s">
        <v>4605</v>
      </c>
      <c r="U1642" s="668" t="s">
        <v>4605</v>
      </c>
      <c r="V1642" s="668" t="s">
        <v>4605</v>
      </c>
      <c r="W1642" s="668" t="s">
        <v>22</v>
      </c>
      <c r="X1642" s="668" t="s">
        <v>22</v>
      </c>
      <c r="Y1642" s="668" t="s">
        <v>22</v>
      </c>
      <c r="Z1642" s="668" t="s">
        <v>22</v>
      </c>
      <c r="AB1642" s="662" t="str">
        <f t="shared" si="278"/>
        <v>平15.1.1</v>
      </c>
      <c r="AC1642" s="662" t="str">
        <f t="shared" si="279"/>
        <v>平15.1.1</v>
      </c>
      <c r="AD1642" s="662" t="str">
        <f t="shared" si="282"/>
        <v>平</v>
      </c>
      <c r="AE1642" s="662" t="str">
        <f t="shared" si="280"/>
        <v>平15.1.1</v>
      </c>
      <c r="AF1642" s="662" t="str">
        <f t="shared" si="283"/>
        <v>平15.1.1</v>
      </c>
      <c r="AG1642" s="662" t="str">
        <f t="shared" si="284"/>
        <v/>
      </c>
      <c r="AH1642" s="662">
        <f t="shared" si="281"/>
        <v>7</v>
      </c>
      <c r="AI1642" s="690" t="s">
        <v>4979</v>
      </c>
      <c r="AJ1642" s="662" t="str">
        <f t="shared" si="286"/>
        <v>91_所野</v>
      </c>
      <c r="AK1642" s="693" t="str">
        <f>IFERROR(VLOOKUP(AJ1642,観測点コードリスト!$L$2:$N$1665,3,FALSE),"")</f>
        <v>1493</v>
      </c>
    </row>
    <row r="1643" spans="1:37">
      <c r="A1643" s="662" t="s">
        <v>4479</v>
      </c>
      <c r="B1643" s="662">
        <v>94017</v>
      </c>
      <c r="C1643" s="662" t="s">
        <v>23</v>
      </c>
      <c r="D1643" s="662" t="s">
        <v>4568</v>
      </c>
      <c r="E1643" s="662" t="s">
        <v>4569</v>
      </c>
      <c r="F1643" s="662" t="s">
        <v>4570</v>
      </c>
      <c r="G1643" s="662">
        <v>24</v>
      </c>
      <c r="H1643" s="662">
        <v>28</v>
      </c>
      <c r="I1643" s="662">
        <v>123</v>
      </c>
      <c r="J1643" s="662">
        <v>0.6</v>
      </c>
      <c r="K1643" s="662">
        <v>30</v>
      </c>
      <c r="L1643" s="662">
        <v>14.4</v>
      </c>
      <c r="M1643" s="662" t="s">
        <v>22</v>
      </c>
      <c r="N1643" s="662" t="s">
        <v>4571</v>
      </c>
      <c r="O1643" s="662" t="s">
        <v>22</v>
      </c>
      <c r="P1643" s="662" t="s">
        <v>22</v>
      </c>
      <c r="Q1643" s="667">
        <f t="shared" si="287"/>
        <v>24.466667000000001</v>
      </c>
      <c r="R1643" s="667">
        <f t="shared" si="288"/>
        <v>123.01</v>
      </c>
      <c r="T1643" s="668" t="s">
        <v>4605</v>
      </c>
      <c r="U1643" s="668" t="s">
        <v>4605</v>
      </c>
      <c r="V1643" s="668" t="s">
        <v>4605</v>
      </c>
      <c r="W1643" s="668" t="s">
        <v>22</v>
      </c>
      <c r="X1643" s="668" t="s">
        <v>22</v>
      </c>
      <c r="Y1643" s="668" t="s">
        <v>4605</v>
      </c>
      <c r="Z1643" s="668" t="s">
        <v>22</v>
      </c>
      <c r="AB1643" s="662" t="str">
        <f t="shared" si="278"/>
        <v>昭53.4.25</v>
      </c>
      <c r="AC1643" s="662" t="str">
        <f t="shared" si="279"/>
        <v>昭53.4.25</v>
      </c>
      <c r="AD1643" s="662" t="str">
        <f t="shared" si="282"/>
        <v>昭</v>
      </c>
      <c r="AE1643" s="662" t="str">
        <f t="shared" si="280"/>
        <v>昭53.4.25</v>
      </c>
      <c r="AF1643" s="662" t="str">
        <f t="shared" si="283"/>
        <v>昭53.4.25</v>
      </c>
      <c r="AG1643" s="662" t="str">
        <f t="shared" si="284"/>
        <v/>
      </c>
      <c r="AH1643" s="662">
        <f t="shared" si="281"/>
        <v>8</v>
      </c>
      <c r="AI1643" s="690" t="s">
        <v>4979</v>
      </c>
      <c r="AJ1643" s="662" t="str">
        <f t="shared" si="286"/>
        <v>91_与那国島</v>
      </c>
      <c r="AK1643" s="693" t="str">
        <f>IFERROR(VLOOKUP(AJ1643,観測点コードリスト!$L$2:$N$1665,3,FALSE),"")</f>
        <v>47912</v>
      </c>
    </row>
    <row r="1644" spans="1:37" hidden="1">
      <c r="A1644" s="662" t="s">
        <v>4479</v>
      </c>
      <c r="B1644" s="662">
        <v>94036</v>
      </c>
      <c r="C1644" s="662" t="s">
        <v>72</v>
      </c>
      <c r="D1644" s="662" t="s">
        <v>4572</v>
      </c>
      <c r="E1644" s="662" t="s">
        <v>4573</v>
      </c>
      <c r="F1644" s="662" t="s">
        <v>4574</v>
      </c>
      <c r="G1644" s="662">
        <v>24</v>
      </c>
      <c r="H1644" s="662">
        <v>28</v>
      </c>
      <c r="I1644" s="662">
        <v>124</v>
      </c>
      <c r="J1644" s="662">
        <v>8.4</v>
      </c>
      <c r="K1644" s="662">
        <v>7</v>
      </c>
      <c r="L1644" s="662" t="s">
        <v>22</v>
      </c>
      <c r="M1644" s="662" t="s">
        <v>22</v>
      </c>
      <c r="N1644" s="662" t="s">
        <v>4575</v>
      </c>
      <c r="O1644" s="662" t="s">
        <v>22</v>
      </c>
      <c r="P1644" s="662" t="s">
        <v>22</v>
      </c>
      <c r="Q1644" s="667">
        <f t="shared" si="287"/>
        <v>24.466667000000001</v>
      </c>
      <c r="R1644" s="667">
        <f t="shared" si="288"/>
        <v>124.14</v>
      </c>
      <c r="T1644" s="668" t="s">
        <v>4605</v>
      </c>
      <c r="U1644" s="668" t="s">
        <v>22</v>
      </c>
      <c r="V1644" s="668" t="s">
        <v>22</v>
      </c>
      <c r="W1644" s="668" t="s">
        <v>22</v>
      </c>
      <c r="X1644" s="668" t="s">
        <v>22</v>
      </c>
      <c r="Y1644" s="668" t="s">
        <v>22</v>
      </c>
      <c r="Z1644" s="668" t="s">
        <v>22</v>
      </c>
      <c r="AB1644" s="662" t="str">
        <f t="shared" si="278"/>
        <v>昭53.3.13</v>
      </c>
      <c r="AC1644" s="662" t="str">
        <f t="shared" si="279"/>
        <v>昭53.3.13</v>
      </c>
      <c r="AD1644" s="662" t="str">
        <f t="shared" si="282"/>
        <v>昭</v>
      </c>
      <c r="AE1644" s="662" t="str">
        <f t="shared" si="280"/>
        <v>昭53.3.13</v>
      </c>
      <c r="AF1644" s="662" t="str">
        <f t="shared" si="283"/>
        <v>昭53.3.13</v>
      </c>
      <c r="AG1644" s="662" t="str">
        <f t="shared" si="284"/>
        <v/>
      </c>
      <c r="AH1644" s="662">
        <f t="shared" si="281"/>
        <v>8</v>
      </c>
      <c r="AI1644" s="690" t="s">
        <v>4979</v>
      </c>
      <c r="AJ1644" s="662" t="str">
        <f t="shared" si="286"/>
        <v>91_川平</v>
      </c>
      <c r="AK1644" s="693" t="str">
        <f>IFERROR(VLOOKUP(AJ1644,観測点コードリスト!$L$2:$N$1665,3,FALSE),"")</f>
        <v>1250</v>
      </c>
    </row>
    <row r="1645" spans="1:37">
      <c r="A1645" s="662" t="s">
        <v>4479</v>
      </c>
      <c r="B1645" s="662">
        <v>94062</v>
      </c>
      <c r="C1645" s="662" t="s">
        <v>23</v>
      </c>
      <c r="D1645" s="662" t="s">
        <v>4576</v>
      </c>
      <c r="E1645" s="662" t="s">
        <v>4577</v>
      </c>
      <c r="F1645" s="662" t="s">
        <v>4578</v>
      </c>
      <c r="G1645" s="662">
        <v>24</v>
      </c>
      <c r="H1645" s="662">
        <v>25.6</v>
      </c>
      <c r="I1645" s="662">
        <v>123</v>
      </c>
      <c r="J1645" s="662">
        <v>45.9</v>
      </c>
      <c r="K1645" s="662">
        <v>10</v>
      </c>
      <c r="L1645" s="662">
        <v>10.1</v>
      </c>
      <c r="M1645" s="662" t="s">
        <v>22</v>
      </c>
      <c r="N1645" s="662" t="s">
        <v>4579</v>
      </c>
      <c r="O1645" s="662" t="s">
        <v>22</v>
      </c>
      <c r="P1645" s="662" t="s">
        <v>22</v>
      </c>
      <c r="Q1645" s="667">
        <f t="shared" si="287"/>
        <v>24.426666999999998</v>
      </c>
      <c r="R1645" s="667">
        <f t="shared" si="288"/>
        <v>123.765</v>
      </c>
      <c r="T1645" s="668" t="s">
        <v>4605</v>
      </c>
      <c r="U1645" s="668" t="s">
        <v>4605</v>
      </c>
      <c r="V1645" s="668" t="s">
        <v>4605</v>
      </c>
      <c r="W1645" s="668" t="s">
        <v>22</v>
      </c>
      <c r="X1645" s="668" t="s">
        <v>22</v>
      </c>
      <c r="Y1645" s="668" t="s">
        <v>4605</v>
      </c>
      <c r="Z1645" s="668" t="s">
        <v>22</v>
      </c>
      <c r="AB1645" s="662" t="str">
        <f t="shared" si="278"/>
        <v>平15.3.12</v>
      </c>
      <c r="AC1645" s="662" t="str">
        <f t="shared" si="279"/>
        <v>平15.3.12</v>
      </c>
      <c r="AD1645" s="662" t="str">
        <f t="shared" si="282"/>
        <v>平</v>
      </c>
      <c r="AE1645" s="662" t="str">
        <f t="shared" si="280"/>
        <v>平15.3.12</v>
      </c>
      <c r="AF1645" s="662" t="str">
        <f t="shared" si="283"/>
        <v>平15.3.12</v>
      </c>
      <c r="AG1645" s="662" t="str">
        <f t="shared" si="284"/>
        <v/>
      </c>
      <c r="AH1645" s="662">
        <f t="shared" si="281"/>
        <v>8</v>
      </c>
      <c r="AI1645" s="690" t="s">
        <v>4979</v>
      </c>
      <c r="AJ1645" s="662" t="str">
        <f t="shared" si="286"/>
        <v>91_西表島</v>
      </c>
      <c r="AK1645" s="693" t="str">
        <f>IFERROR(VLOOKUP(AJ1645,観測点コードリスト!$L$2:$N$1665,3,FALSE),"")</f>
        <v>47917</v>
      </c>
    </row>
    <row r="1646" spans="1:37" ht="18.75" customHeight="1">
      <c r="A1646" s="662" t="s">
        <v>4479</v>
      </c>
      <c r="B1646" s="662">
        <v>94081</v>
      </c>
      <c r="C1646" s="662" t="s">
        <v>23</v>
      </c>
      <c r="D1646" s="662" t="s">
        <v>4580</v>
      </c>
      <c r="E1646" s="662" t="s">
        <v>4581</v>
      </c>
      <c r="F1646" s="662" t="s">
        <v>4582</v>
      </c>
      <c r="G1646" s="662">
        <v>24</v>
      </c>
      <c r="H1646" s="662">
        <v>20.2</v>
      </c>
      <c r="I1646" s="662">
        <v>124</v>
      </c>
      <c r="J1646" s="662">
        <v>9.8000000000000007</v>
      </c>
      <c r="K1646" s="662">
        <v>6</v>
      </c>
      <c r="L1646" s="662">
        <v>28.9</v>
      </c>
      <c r="M1646" s="662" t="s">
        <v>22</v>
      </c>
      <c r="N1646" s="662" t="s">
        <v>4583</v>
      </c>
      <c r="O1646" s="662" t="s">
        <v>22</v>
      </c>
      <c r="P1646" s="662" t="s">
        <v>22</v>
      </c>
      <c r="Q1646" s="667">
        <f t="shared" si="287"/>
        <v>24.336666999999998</v>
      </c>
      <c r="R1646" s="667">
        <f t="shared" si="288"/>
        <v>124.16333299999999</v>
      </c>
      <c r="T1646" s="668" t="s">
        <v>4605</v>
      </c>
      <c r="U1646" s="668" t="s">
        <v>4605</v>
      </c>
      <c r="V1646" s="668" t="s">
        <v>4605</v>
      </c>
      <c r="W1646" s="668" t="s">
        <v>4605</v>
      </c>
      <c r="X1646" s="668" t="s">
        <v>22</v>
      </c>
      <c r="Y1646" s="668" t="s">
        <v>4605</v>
      </c>
      <c r="Z1646" s="668" t="s">
        <v>4605</v>
      </c>
      <c r="AB1646" s="662" t="str">
        <f t="shared" si="278"/>
        <v>昭52.3.8</v>
      </c>
      <c r="AC1646" s="662" t="str">
        <f t="shared" si="279"/>
        <v>昭52.3.8</v>
      </c>
      <c r="AD1646" s="662" t="str">
        <f t="shared" si="282"/>
        <v>昭</v>
      </c>
      <c r="AE1646" s="662" t="str">
        <f t="shared" si="280"/>
        <v>昭52.3.8</v>
      </c>
      <c r="AF1646" s="662" t="str">
        <f t="shared" si="283"/>
        <v>昭52.3.8</v>
      </c>
      <c r="AG1646" s="662" t="str">
        <f t="shared" si="284"/>
        <v/>
      </c>
      <c r="AH1646" s="662">
        <f t="shared" si="281"/>
        <v>7</v>
      </c>
      <c r="AI1646" s="690" t="s">
        <v>4979</v>
      </c>
      <c r="AJ1646" s="662" t="str">
        <f t="shared" si="286"/>
        <v>91_石垣島</v>
      </c>
      <c r="AK1646" s="693" t="str">
        <f>IFERROR(VLOOKUP(AJ1646,観測点コードリスト!$L$2:$N$1665,3,FALSE),"")</f>
        <v>47918</v>
      </c>
    </row>
    <row r="1647" spans="1:37">
      <c r="A1647" s="662" t="s">
        <v>4479</v>
      </c>
      <c r="B1647" s="662">
        <v>94086</v>
      </c>
      <c r="C1647" s="662" t="s">
        <v>23</v>
      </c>
      <c r="D1647" s="662" t="s">
        <v>4584</v>
      </c>
      <c r="E1647" s="662" t="s">
        <v>4585</v>
      </c>
      <c r="F1647" s="662" t="s">
        <v>4586</v>
      </c>
      <c r="G1647" s="662">
        <v>24</v>
      </c>
      <c r="H1647" s="662">
        <v>23.7</v>
      </c>
      <c r="I1647" s="662">
        <v>124</v>
      </c>
      <c r="J1647" s="662">
        <v>14.7</v>
      </c>
      <c r="K1647" s="662">
        <v>31</v>
      </c>
      <c r="L1647" s="662">
        <v>10</v>
      </c>
      <c r="M1647" s="662" t="s">
        <v>22</v>
      </c>
      <c r="N1647" s="662" t="s">
        <v>4587</v>
      </c>
      <c r="O1647" s="662" t="s">
        <v>22</v>
      </c>
      <c r="P1647" s="662" t="s">
        <v>36</v>
      </c>
      <c r="Q1647" s="667">
        <f t="shared" si="287"/>
        <v>24.395</v>
      </c>
      <c r="R1647" s="667">
        <f t="shared" si="288"/>
        <v>124.245</v>
      </c>
      <c r="T1647" s="668" t="s">
        <v>4605</v>
      </c>
      <c r="U1647" s="668" t="s">
        <v>4605</v>
      </c>
      <c r="V1647" s="668" t="s">
        <v>4605</v>
      </c>
      <c r="W1647" s="668" t="s">
        <v>22</v>
      </c>
      <c r="X1647" s="668" t="s">
        <v>22</v>
      </c>
      <c r="Y1647" s="668" t="s">
        <v>22</v>
      </c>
      <c r="Z1647" s="668" t="s">
        <v>22</v>
      </c>
      <c r="AB1647" s="662" t="str">
        <f t="shared" si="278"/>
        <v>平25.3.7</v>
      </c>
      <c r="AC1647" s="662" t="str">
        <f t="shared" si="279"/>
        <v>平25.3.7</v>
      </c>
      <c r="AD1647" s="662" t="str">
        <f t="shared" si="282"/>
        <v>平</v>
      </c>
      <c r="AE1647" s="662" t="str">
        <f t="shared" si="280"/>
        <v>平25.3.7</v>
      </c>
      <c r="AF1647" s="662" t="str">
        <f t="shared" si="283"/>
        <v>平25.3.7</v>
      </c>
      <c r="AG1647" s="662" t="str">
        <f t="shared" si="284"/>
        <v/>
      </c>
      <c r="AH1647" s="662">
        <f t="shared" si="281"/>
        <v>7</v>
      </c>
      <c r="AI1647" s="690" t="s">
        <v>4979</v>
      </c>
      <c r="AJ1647" s="662" t="str">
        <f t="shared" si="286"/>
        <v>91_盛山</v>
      </c>
      <c r="AK1647" s="693" t="str">
        <f>IFERROR(VLOOKUP(AJ1647,観測点コードリスト!$L$2:$N$1665,3,FALSE),"")</f>
        <v>1639</v>
      </c>
    </row>
    <row r="1648" spans="1:37">
      <c r="A1648" s="662" t="s">
        <v>4479</v>
      </c>
      <c r="B1648" s="662">
        <v>94101</v>
      </c>
      <c r="C1648" s="662" t="s">
        <v>17</v>
      </c>
      <c r="D1648" s="662" t="s">
        <v>4588</v>
      </c>
      <c r="E1648" s="662" t="s">
        <v>4589</v>
      </c>
      <c r="F1648" s="662" t="s">
        <v>4590</v>
      </c>
      <c r="G1648" s="662">
        <v>24</v>
      </c>
      <c r="H1648" s="662">
        <v>15.9</v>
      </c>
      <c r="I1648" s="662">
        <v>123</v>
      </c>
      <c r="J1648" s="662">
        <v>52.3</v>
      </c>
      <c r="K1648" s="662">
        <v>33</v>
      </c>
      <c r="L1648" s="662">
        <v>10</v>
      </c>
      <c r="M1648" s="662">
        <v>1.5</v>
      </c>
      <c r="N1648" s="662" t="s">
        <v>4591</v>
      </c>
      <c r="O1648" s="662" t="s">
        <v>22</v>
      </c>
      <c r="P1648" s="662" t="s">
        <v>40</v>
      </c>
      <c r="Q1648" s="667">
        <f t="shared" si="287"/>
        <v>24.265000000000001</v>
      </c>
      <c r="R1648" s="667">
        <f t="shared" si="288"/>
        <v>123.871667</v>
      </c>
      <c r="T1648" s="668" t="s">
        <v>4605</v>
      </c>
      <c r="U1648" s="668" t="s">
        <v>4605</v>
      </c>
      <c r="V1648" s="668" t="s">
        <v>4605</v>
      </c>
      <c r="W1648" s="668" t="s">
        <v>22</v>
      </c>
      <c r="X1648" s="668" t="s">
        <v>22</v>
      </c>
      <c r="Y1648" s="668" t="s">
        <v>22</v>
      </c>
      <c r="Z1648" s="668" t="s">
        <v>22</v>
      </c>
      <c r="AB1648" s="662" t="str">
        <f t="shared" si="278"/>
        <v>昭53.3.14</v>
      </c>
      <c r="AC1648" s="662" t="str">
        <f t="shared" si="279"/>
        <v>昭53.3.14</v>
      </c>
      <c r="AD1648" s="662" t="str">
        <f t="shared" si="282"/>
        <v>昭</v>
      </c>
      <c r="AE1648" s="662" t="str">
        <f t="shared" si="280"/>
        <v>昭53.3.14</v>
      </c>
      <c r="AF1648" s="662" t="str">
        <f t="shared" si="283"/>
        <v>昭53.3.14</v>
      </c>
      <c r="AG1648" s="662" t="str">
        <f t="shared" si="284"/>
        <v/>
      </c>
      <c r="AH1648" s="662">
        <f t="shared" si="281"/>
        <v>8</v>
      </c>
      <c r="AI1648" s="690" t="s">
        <v>4979</v>
      </c>
      <c r="AJ1648" s="662" t="str">
        <f t="shared" si="286"/>
        <v>91_大原</v>
      </c>
      <c r="AK1648" s="693" t="str">
        <f>IFERROR(VLOOKUP(AJ1648,観測点コードリスト!$L$2:$N$1665,3,FALSE),"")</f>
        <v>1251</v>
      </c>
    </row>
    <row r="1649" spans="1:37">
      <c r="A1649" s="662" t="s">
        <v>4479</v>
      </c>
      <c r="B1649" s="662">
        <v>94116</v>
      </c>
      <c r="C1649" s="662" t="s">
        <v>17</v>
      </c>
      <c r="D1649" s="662" t="s">
        <v>4592</v>
      </c>
      <c r="E1649" s="662" t="s">
        <v>4593</v>
      </c>
      <c r="F1649" s="662" t="s">
        <v>4594</v>
      </c>
      <c r="G1649" s="662">
        <v>24</v>
      </c>
      <c r="H1649" s="662">
        <v>3.3</v>
      </c>
      <c r="I1649" s="662">
        <v>123</v>
      </c>
      <c r="J1649" s="662">
        <v>46</v>
      </c>
      <c r="K1649" s="662">
        <v>38</v>
      </c>
      <c r="L1649" s="662">
        <v>10</v>
      </c>
      <c r="M1649" s="662">
        <v>1.5</v>
      </c>
      <c r="N1649" s="662" t="s">
        <v>4595</v>
      </c>
      <c r="O1649" s="662" t="s">
        <v>22</v>
      </c>
      <c r="P1649" s="662" t="s">
        <v>40</v>
      </c>
      <c r="Q1649" s="667">
        <f t="shared" si="287"/>
        <v>24.055</v>
      </c>
      <c r="R1649" s="667">
        <f t="shared" si="288"/>
        <v>123.766667</v>
      </c>
      <c r="T1649" s="668" t="s">
        <v>4605</v>
      </c>
      <c r="U1649" s="668" t="s">
        <v>4605</v>
      </c>
      <c r="V1649" s="668" t="s">
        <v>4605</v>
      </c>
      <c r="W1649" s="668" t="s">
        <v>22</v>
      </c>
      <c r="X1649" s="668" t="s">
        <v>22</v>
      </c>
      <c r="Y1649" s="668" t="s">
        <v>22</v>
      </c>
      <c r="Z1649" s="668" t="s">
        <v>22</v>
      </c>
      <c r="AB1649" s="662" t="str">
        <f t="shared" si="278"/>
        <v>昭54.3.2</v>
      </c>
      <c r="AC1649" s="662" t="str">
        <f t="shared" si="279"/>
        <v>昭54.3.2</v>
      </c>
      <c r="AD1649" s="662" t="str">
        <f t="shared" si="282"/>
        <v>昭</v>
      </c>
      <c r="AE1649" s="662" t="str">
        <f t="shared" si="280"/>
        <v>昭54.3.2</v>
      </c>
      <c r="AF1649" s="662" t="str">
        <f t="shared" si="283"/>
        <v>昭54.3.2</v>
      </c>
      <c r="AG1649" s="662" t="str">
        <f t="shared" si="284"/>
        <v/>
      </c>
      <c r="AH1649" s="662">
        <f t="shared" si="281"/>
        <v>7</v>
      </c>
      <c r="AI1649" s="690" t="s">
        <v>4979</v>
      </c>
      <c r="AJ1649" s="662" t="str">
        <f t="shared" si="286"/>
        <v>91_波照間</v>
      </c>
      <c r="AK1649" s="693" t="str">
        <f>IFERROR(VLOOKUP(AJ1649,観測点コードリスト!$L$2:$N$1665,3,FALSE),"")</f>
        <v>1354</v>
      </c>
    </row>
  </sheetData>
  <autoFilter ref="A3:AK1649">
    <filterColumn colId="21">
      <filters>
        <filter val="●"/>
      </filters>
    </filterColumn>
  </autoFilter>
  <phoneticPr fontId="1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1665"/>
  <sheetViews>
    <sheetView workbookViewId="0">
      <selection activeCell="C3" sqref="C3"/>
    </sheetView>
  </sheetViews>
  <sheetFormatPr defaultRowHeight="18.75"/>
  <cols>
    <col min="3" max="3" width="17.625" customWidth="1"/>
    <col min="12" max="12" width="18.5" bestFit="1" customWidth="1"/>
    <col min="14" max="14" width="9" style="524"/>
    <col min="16" max="16" width="9" style="524"/>
  </cols>
  <sheetData>
    <row r="1" spans="1:19">
      <c r="A1" t="s">
        <v>13731</v>
      </c>
      <c r="B1" t="s">
        <v>13732</v>
      </c>
      <c r="C1" t="s">
        <v>13733</v>
      </c>
      <c r="D1" t="s">
        <v>13734</v>
      </c>
      <c r="E1" t="s">
        <v>13735</v>
      </c>
      <c r="F1" t="s">
        <v>13736</v>
      </c>
      <c r="G1" t="s">
        <v>13737</v>
      </c>
      <c r="H1" t="s">
        <v>13738</v>
      </c>
      <c r="I1" t="s">
        <v>13737</v>
      </c>
      <c r="J1" t="s">
        <v>13739</v>
      </c>
      <c r="M1" t="s">
        <v>13734</v>
      </c>
      <c r="N1" s="524" t="s">
        <v>13735</v>
      </c>
      <c r="P1" t="s">
        <v>13735</v>
      </c>
      <c r="R1" t="s">
        <v>14109</v>
      </c>
      <c r="S1" s="688" t="s">
        <v>14108</v>
      </c>
    </row>
    <row r="2" spans="1:19">
      <c r="A2">
        <v>1</v>
      </c>
      <c r="B2">
        <v>1</v>
      </c>
      <c r="C2" t="s">
        <v>24</v>
      </c>
      <c r="D2">
        <v>11</v>
      </c>
      <c r="E2">
        <v>47401</v>
      </c>
      <c r="F2">
        <v>45</v>
      </c>
      <c r="G2">
        <v>24.9</v>
      </c>
      <c r="H2">
        <v>141</v>
      </c>
      <c r="I2">
        <v>40.700000000000003</v>
      </c>
      <c r="J2">
        <v>2.8</v>
      </c>
      <c r="L2" t="s">
        <v>14111</v>
      </c>
      <c r="M2">
        <v>11</v>
      </c>
      <c r="N2" s="524" t="s">
        <v>15775</v>
      </c>
      <c r="O2">
        <f>COUNTIF('データ取得対象の観測点決定（風のみ）'!$AN$4:$AN$918,観測点コードリスト!N2)</f>
        <v>1</v>
      </c>
      <c r="P2" s="524" t="str">
        <f>IF(N2&gt;9999,TEXT(N2,"@"),TEXT(N2,"0000"))</f>
        <v>47401</v>
      </c>
    </row>
    <row r="3" spans="1:19">
      <c r="A3">
        <v>2</v>
      </c>
      <c r="B3">
        <v>2</v>
      </c>
      <c r="C3" t="s">
        <v>48</v>
      </c>
      <c r="D3">
        <v>11</v>
      </c>
      <c r="E3">
        <v>2</v>
      </c>
      <c r="F3">
        <v>45</v>
      </c>
      <c r="G3">
        <v>10.7</v>
      </c>
      <c r="H3">
        <v>141</v>
      </c>
      <c r="I3">
        <v>8.3000000000000007</v>
      </c>
      <c r="J3">
        <v>14</v>
      </c>
      <c r="L3" t="s">
        <v>14112</v>
      </c>
      <c r="M3">
        <v>11</v>
      </c>
      <c r="N3" s="524" t="s">
        <v>15776</v>
      </c>
      <c r="O3">
        <f>COUNTIF('データ取得対象の観測点決定（風のみ）'!$AN$4:$AN$918,観測点コードリスト!N3)</f>
        <v>1</v>
      </c>
      <c r="P3" s="524" t="str">
        <f>IF(N3&gt;9999,TEXT(N3,"@"),TEXT(N3,"0000"))</f>
        <v>2</v>
      </c>
    </row>
    <row r="4" spans="1:19">
      <c r="A4">
        <v>3</v>
      </c>
      <c r="B4">
        <v>3</v>
      </c>
      <c r="C4" t="s">
        <v>56</v>
      </c>
      <c r="D4">
        <v>11</v>
      </c>
      <c r="E4">
        <v>3</v>
      </c>
      <c r="F4">
        <v>45</v>
      </c>
      <c r="G4">
        <v>7.5</v>
      </c>
      <c r="H4">
        <v>142</v>
      </c>
      <c r="I4">
        <v>21</v>
      </c>
      <c r="J4">
        <v>18</v>
      </c>
      <c r="L4" t="s">
        <v>14113</v>
      </c>
      <c r="M4">
        <v>11</v>
      </c>
      <c r="N4" s="524" t="s">
        <v>15777</v>
      </c>
      <c r="O4">
        <f>COUNTIF('データ取得対象の観測点決定（風のみ）'!$AN$4:$AN$918,観測点コードリスト!N4)</f>
        <v>1</v>
      </c>
      <c r="P4" s="524" t="str">
        <f t="shared" ref="P4:P67" si="0">IF(N4&gt;9999,TEXT(N4,"@"),TEXT(N4,"0000"))</f>
        <v>3</v>
      </c>
    </row>
    <row r="5" spans="1:19">
      <c r="A5">
        <v>4</v>
      </c>
      <c r="B5">
        <v>4</v>
      </c>
      <c r="C5" t="s">
        <v>64</v>
      </c>
      <c r="D5">
        <v>11</v>
      </c>
      <c r="E5">
        <v>47402</v>
      </c>
      <c r="F5">
        <v>44</v>
      </c>
      <c r="G5">
        <v>56.4</v>
      </c>
      <c r="H5">
        <v>142</v>
      </c>
      <c r="I5">
        <v>35.1</v>
      </c>
      <c r="J5">
        <v>6.7</v>
      </c>
      <c r="L5" t="s">
        <v>14114</v>
      </c>
      <c r="M5">
        <v>11</v>
      </c>
      <c r="N5" s="524" t="s">
        <v>15778</v>
      </c>
      <c r="O5">
        <f>COUNTIF('データ取得対象の観測点決定（風のみ）'!$AN$4:$AN$918,観測点コードリスト!N5)</f>
        <v>1</v>
      </c>
      <c r="P5" s="524" t="str">
        <f t="shared" si="0"/>
        <v>47402</v>
      </c>
    </row>
    <row r="6" spans="1:19">
      <c r="A6">
        <v>5</v>
      </c>
      <c r="B6">
        <v>5</v>
      </c>
      <c r="C6" t="s">
        <v>68</v>
      </c>
      <c r="D6">
        <v>11</v>
      </c>
      <c r="E6">
        <v>5</v>
      </c>
      <c r="F6">
        <v>44</v>
      </c>
      <c r="G6">
        <v>50.5</v>
      </c>
      <c r="H6">
        <v>142</v>
      </c>
      <c r="I6">
        <v>28.8</v>
      </c>
      <c r="J6">
        <v>14</v>
      </c>
      <c r="L6" t="s">
        <v>14115</v>
      </c>
      <c r="M6">
        <v>11</v>
      </c>
      <c r="N6" s="524" t="s">
        <v>15779</v>
      </c>
      <c r="O6">
        <f>COUNTIF('データ取得対象の観測点決定（風のみ）'!$AN$4:$AN$918,観測点コードリスト!N6)</f>
        <v>1</v>
      </c>
      <c r="P6" s="524" t="str">
        <f t="shared" si="0"/>
        <v>5</v>
      </c>
    </row>
    <row r="7" spans="1:19">
      <c r="A7">
        <v>6</v>
      </c>
      <c r="B7">
        <v>6</v>
      </c>
      <c r="C7" t="s">
        <v>60</v>
      </c>
      <c r="D7">
        <v>11</v>
      </c>
      <c r="E7">
        <v>1051</v>
      </c>
      <c r="F7">
        <v>44</v>
      </c>
      <c r="G7">
        <v>57.9</v>
      </c>
      <c r="H7">
        <v>142</v>
      </c>
      <c r="I7">
        <v>16.8</v>
      </c>
      <c r="J7">
        <v>25</v>
      </c>
      <c r="L7" t="s">
        <v>14116</v>
      </c>
      <c r="M7">
        <v>11</v>
      </c>
      <c r="N7" s="524" t="s">
        <v>15780</v>
      </c>
      <c r="O7">
        <f>COUNTIF('データ取得対象の観測点決定（風のみ）'!$AN$4:$AN$918,観測点コードリスト!N7)</f>
        <v>1</v>
      </c>
      <c r="P7" s="524" t="str">
        <f t="shared" si="0"/>
        <v>1051</v>
      </c>
    </row>
    <row r="8" spans="1:19">
      <c r="A8">
        <v>7</v>
      </c>
      <c r="B8">
        <v>7</v>
      </c>
      <c r="C8" t="s">
        <v>52</v>
      </c>
      <c r="D8">
        <v>11</v>
      </c>
      <c r="E8">
        <v>1054</v>
      </c>
      <c r="F8">
        <v>45</v>
      </c>
      <c r="G8">
        <v>6.4</v>
      </c>
      <c r="H8">
        <v>141</v>
      </c>
      <c r="I8">
        <v>45.9</v>
      </c>
      <c r="J8">
        <v>16</v>
      </c>
      <c r="L8" t="s">
        <v>14117</v>
      </c>
      <c r="M8">
        <v>11</v>
      </c>
      <c r="N8" s="524" t="s">
        <v>15781</v>
      </c>
      <c r="O8">
        <f>COUNTIF('データ取得対象の観測点決定（風のみ）'!$AN$4:$AN$918,観測点コードリスト!N8)</f>
        <v>1</v>
      </c>
      <c r="P8" s="524" t="str">
        <f t="shared" si="0"/>
        <v>1054</v>
      </c>
    </row>
    <row r="9" spans="1:19">
      <c r="A9">
        <v>8</v>
      </c>
      <c r="B9">
        <v>8</v>
      </c>
      <c r="C9" t="s">
        <v>44</v>
      </c>
      <c r="D9">
        <v>11</v>
      </c>
      <c r="E9">
        <v>1203</v>
      </c>
      <c r="F9">
        <v>45</v>
      </c>
      <c r="G9">
        <v>14.9</v>
      </c>
      <c r="H9">
        <v>141</v>
      </c>
      <c r="I9">
        <v>51.1</v>
      </c>
      <c r="J9">
        <v>23</v>
      </c>
      <c r="L9" t="s">
        <v>14118</v>
      </c>
      <c r="M9">
        <v>11</v>
      </c>
      <c r="N9" s="524" t="s">
        <v>15782</v>
      </c>
      <c r="O9">
        <f>COUNTIF('データ取得対象の観測点決定（風のみ）'!$AN$4:$AN$918,観測点コードリスト!N9)</f>
        <v>1</v>
      </c>
      <c r="P9" s="524" t="str">
        <f t="shared" si="0"/>
        <v>1203</v>
      </c>
    </row>
    <row r="10" spans="1:19">
      <c r="A10">
        <v>9</v>
      </c>
      <c r="B10">
        <v>9</v>
      </c>
      <c r="C10" t="s">
        <v>13740</v>
      </c>
      <c r="D10">
        <v>11</v>
      </c>
      <c r="E10">
        <v>1207</v>
      </c>
      <c r="F10">
        <v>45</v>
      </c>
      <c r="G10">
        <v>26.2</v>
      </c>
      <c r="H10">
        <v>141</v>
      </c>
      <c r="I10">
        <v>2.1</v>
      </c>
      <c r="J10">
        <v>8</v>
      </c>
      <c r="L10" t="s">
        <v>14119</v>
      </c>
      <c r="M10">
        <v>11</v>
      </c>
      <c r="N10" s="524" t="s">
        <v>15783</v>
      </c>
      <c r="O10">
        <f>COUNTIF('データ取得対象の観測点決定（風のみ）'!$AN$4:$AN$918,観測点コードリスト!N10)</f>
        <v>0</v>
      </c>
      <c r="P10" s="524" t="str">
        <f t="shared" si="0"/>
        <v>1207</v>
      </c>
    </row>
    <row r="11" spans="1:19">
      <c r="A11">
        <v>10</v>
      </c>
      <c r="B11">
        <v>10</v>
      </c>
      <c r="C11" t="s">
        <v>18</v>
      </c>
      <c r="D11">
        <v>11</v>
      </c>
      <c r="E11">
        <v>1284</v>
      </c>
      <c r="F11">
        <v>45</v>
      </c>
      <c r="G11">
        <v>31.2</v>
      </c>
      <c r="H11">
        <v>141</v>
      </c>
      <c r="I11">
        <v>56.1</v>
      </c>
      <c r="J11">
        <v>26</v>
      </c>
      <c r="L11" t="s">
        <v>14120</v>
      </c>
      <c r="M11">
        <v>11</v>
      </c>
      <c r="N11" s="524" t="s">
        <v>15784</v>
      </c>
      <c r="O11">
        <f>COUNTIF('データ取得対象の観測点決定（風のみ）'!$AN$4:$AN$918,観測点コードリスト!N11)</f>
        <v>1</v>
      </c>
      <c r="P11" s="524" t="str">
        <f t="shared" si="0"/>
        <v>1284</v>
      </c>
    </row>
    <row r="12" spans="1:19">
      <c r="A12">
        <v>11</v>
      </c>
      <c r="B12">
        <v>11</v>
      </c>
      <c r="C12" t="s">
        <v>37</v>
      </c>
      <c r="D12">
        <v>11</v>
      </c>
      <c r="E12">
        <v>1285</v>
      </c>
      <c r="F12">
        <v>45</v>
      </c>
      <c r="G12">
        <v>20.100000000000001</v>
      </c>
      <c r="H12">
        <v>142</v>
      </c>
      <c r="I12">
        <v>10.199999999999999</v>
      </c>
      <c r="J12">
        <v>13</v>
      </c>
      <c r="L12" t="s">
        <v>14121</v>
      </c>
      <c r="M12">
        <v>11</v>
      </c>
      <c r="N12" s="524" t="s">
        <v>15785</v>
      </c>
      <c r="O12">
        <f>COUNTIF('データ取得対象の観測点決定（風のみ）'!$AN$4:$AN$918,観測点コードリスト!N12)</f>
        <v>1</v>
      </c>
      <c r="P12" s="524" t="str">
        <f t="shared" si="0"/>
        <v>1285</v>
      </c>
    </row>
    <row r="13" spans="1:19">
      <c r="A13">
        <v>12</v>
      </c>
      <c r="B13">
        <v>12</v>
      </c>
      <c r="C13" t="s">
        <v>41</v>
      </c>
      <c r="D13">
        <v>11</v>
      </c>
      <c r="E13">
        <v>1512</v>
      </c>
      <c r="F13">
        <v>45</v>
      </c>
      <c r="G13">
        <v>14.5</v>
      </c>
      <c r="H13">
        <v>141</v>
      </c>
      <c r="I13">
        <v>11.2</v>
      </c>
      <c r="J13">
        <v>30</v>
      </c>
      <c r="L13" t="s">
        <v>14122</v>
      </c>
      <c r="M13">
        <v>11</v>
      </c>
      <c r="N13" s="524" t="s">
        <v>15786</v>
      </c>
      <c r="O13">
        <f>COUNTIF('データ取得対象の観測点決定（風のみ）'!$AN$4:$AN$918,観測点コードリスト!N13)</f>
        <v>1</v>
      </c>
      <c r="P13" s="524" t="str">
        <f t="shared" si="0"/>
        <v>1512</v>
      </c>
    </row>
    <row r="14" spans="1:19">
      <c r="A14">
        <v>13</v>
      </c>
      <c r="B14">
        <v>13</v>
      </c>
      <c r="C14" t="s">
        <v>32</v>
      </c>
      <c r="D14">
        <v>11</v>
      </c>
      <c r="E14">
        <v>1528</v>
      </c>
      <c r="F14">
        <v>45</v>
      </c>
      <c r="G14">
        <v>24.2</v>
      </c>
      <c r="H14">
        <v>141</v>
      </c>
      <c r="I14">
        <v>48</v>
      </c>
      <c r="J14">
        <v>8</v>
      </c>
      <c r="L14" t="s">
        <v>14123</v>
      </c>
      <c r="M14">
        <v>11</v>
      </c>
      <c r="N14" s="524" t="s">
        <v>15787</v>
      </c>
      <c r="O14">
        <f>COUNTIF('データ取得対象の観測点決定（風のみ）'!$AN$4:$AN$918,観測点コードリスト!N14)</f>
        <v>1</v>
      </c>
      <c r="P14" s="524" t="str">
        <f t="shared" si="0"/>
        <v>1528</v>
      </c>
    </row>
    <row r="15" spans="1:19">
      <c r="A15">
        <v>14</v>
      </c>
      <c r="B15">
        <v>14</v>
      </c>
      <c r="C15" t="s">
        <v>28</v>
      </c>
      <c r="D15">
        <v>11</v>
      </c>
      <c r="E15">
        <v>1546</v>
      </c>
      <c r="F15">
        <v>45</v>
      </c>
      <c r="G15">
        <v>18.3</v>
      </c>
      <c r="H15">
        <v>141</v>
      </c>
      <c r="I15">
        <v>2.7</v>
      </c>
      <c r="J15">
        <v>65</v>
      </c>
      <c r="L15" t="s">
        <v>14124</v>
      </c>
      <c r="M15">
        <v>11</v>
      </c>
      <c r="N15" s="524" t="s">
        <v>15788</v>
      </c>
      <c r="O15">
        <f>COUNTIF('データ取得対象の観測点決定（風のみ）'!$AN$4:$AN$918,観測点コードリスト!N15)</f>
        <v>1</v>
      </c>
      <c r="P15" s="524" t="str">
        <f t="shared" si="0"/>
        <v>1546</v>
      </c>
    </row>
    <row r="16" spans="1:19">
      <c r="A16">
        <v>15</v>
      </c>
      <c r="B16">
        <v>15</v>
      </c>
      <c r="C16" t="s">
        <v>13741</v>
      </c>
      <c r="D16">
        <v>11</v>
      </c>
      <c r="E16">
        <v>1593</v>
      </c>
      <c r="F16">
        <v>45</v>
      </c>
      <c r="G16">
        <v>27.3</v>
      </c>
      <c r="H16">
        <v>141</v>
      </c>
      <c r="I16">
        <v>2.2999999999999998</v>
      </c>
      <c r="J16">
        <v>27</v>
      </c>
      <c r="L16" t="s">
        <v>14125</v>
      </c>
      <c r="M16">
        <v>11</v>
      </c>
      <c r="N16" s="524" t="s">
        <v>15789</v>
      </c>
      <c r="O16">
        <f>COUNTIF('データ取得対象の観測点決定（風のみ）'!$AN$4:$AN$918,観測点コードリスト!N16)</f>
        <v>0</v>
      </c>
      <c r="P16" s="524" t="str">
        <f t="shared" si="0"/>
        <v>1593</v>
      </c>
    </row>
    <row r="17" spans="1:16">
      <c r="A17">
        <v>16</v>
      </c>
      <c r="B17">
        <v>16</v>
      </c>
      <c r="C17" t="s">
        <v>73</v>
      </c>
      <c r="D17">
        <v>11</v>
      </c>
      <c r="E17">
        <v>1573</v>
      </c>
      <c r="F17">
        <v>45</v>
      </c>
      <c r="G17">
        <v>0.4</v>
      </c>
      <c r="H17">
        <v>141</v>
      </c>
      <c r="I17">
        <v>51.1</v>
      </c>
      <c r="J17">
        <v>5</v>
      </c>
      <c r="L17" t="s">
        <v>14126</v>
      </c>
      <c r="M17">
        <v>11</v>
      </c>
      <c r="N17" s="524" t="s">
        <v>15790</v>
      </c>
      <c r="O17">
        <f>COUNTIF('データ取得対象の観測点決定（風のみ）'!$AN$4:$AN$918,観測点コードリスト!N17)</f>
        <v>0</v>
      </c>
      <c r="P17" s="524" t="str">
        <f t="shared" si="0"/>
        <v>1573</v>
      </c>
    </row>
    <row r="18" spans="1:16">
      <c r="A18">
        <v>17</v>
      </c>
      <c r="B18">
        <v>17</v>
      </c>
      <c r="C18" t="s">
        <v>13742</v>
      </c>
      <c r="D18">
        <v>11</v>
      </c>
      <c r="E18">
        <v>1656</v>
      </c>
      <c r="F18">
        <v>45</v>
      </c>
      <c r="G18">
        <v>25.4</v>
      </c>
      <c r="H18">
        <v>141</v>
      </c>
      <c r="I18">
        <v>3.9</v>
      </c>
      <c r="J18">
        <v>13</v>
      </c>
      <c r="L18" t="s">
        <v>14127</v>
      </c>
      <c r="M18">
        <v>11</v>
      </c>
      <c r="N18" s="524" t="s">
        <v>15791</v>
      </c>
      <c r="O18">
        <f>COUNTIF('データ取得対象の観測点決定（風のみ）'!$AN$4:$AN$918,観測点コードリスト!N18)</f>
        <v>0</v>
      </c>
      <c r="P18" s="524" t="str">
        <f t="shared" si="0"/>
        <v>1656</v>
      </c>
    </row>
    <row r="19" spans="1:16">
      <c r="A19">
        <v>18</v>
      </c>
      <c r="B19">
        <v>1</v>
      </c>
      <c r="C19" t="s">
        <v>90</v>
      </c>
      <c r="D19">
        <v>12</v>
      </c>
      <c r="E19">
        <v>6</v>
      </c>
      <c r="F19">
        <v>44</v>
      </c>
      <c r="G19">
        <v>28.8</v>
      </c>
      <c r="H19">
        <v>142</v>
      </c>
      <c r="I19">
        <v>20.5</v>
      </c>
      <c r="J19">
        <v>77</v>
      </c>
      <c r="L19" t="s">
        <v>14128</v>
      </c>
      <c r="M19">
        <v>12</v>
      </c>
      <c r="N19" s="524" t="s">
        <v>15792</v>
      </c>
      <c r="O19">
        <f>COUNTIF('データ取得対象の観測点決定（風のみ）'!$AN$4:$AN$918,観測点コードリスト!N19)</f>
        <v>1</v>
      </c>
      <c r="P19" s="524" t="str">
        <f t="shared" si="0"/>
        <v>6</v>
      </c>
    </row>
    <row r="20" spans="1:16">
      <c r="A20">
        <v>19</v>
      </c>
      <c r="B20">
        <v>2</v>
      </c>
      <c r="C20" t="s">
        <v>13743</v>
      </c>
      <c r="D20">
        <v>12</v>
      </c>
      <c r="E20">
        <v>7</v>
      </c>
      <c r="F20">
        <v>44</v>
      </c>
      <c r="G20">
        <v>26.1</v>
      </c>
      <c r="H20">
        <v>142</v>
      </c>
      <c r="I20">
        <v>34.9</v>
      </c>
      <c r="J20">
        <v>980</v>
      </c>
      <c r="L20" t="s">
        <v>14129</v>
      </c>
      <c r="M20">
        <v>12</v>
      </c>
      <c r="N20" s="524" t="s">
        <v>15793</v>
      </c>
      <c r="O20">
        <f>COUNTIF('データ取得対象の観測点決定（風のみ）'!$AN$4:$AN$918,観測点コードリスト!N20)</f>
        <v>0</v>
      </c>
      <c r="P20" s="524" t="str">
        <f t="shared" si="0"/>
        <v>7</v>
      </c>
    </row>
    <row r="21" spans="1:16">
      <c r="A21">
        <v>20</v>
      </c>
      <c r="B21">
        <v>3</v>
      </c>
      <c r="C21" t="s">
        <v>94</v>
      </c>
      <c r="D21">
        <v>12</v>
      </c>
      <c r="E21">
        <v>8</v>
      </c>
      <c r="F21">
        <v>44</v>
      </c>
      <c r="G21">
        <v>22.2</v>
      </c>
      <c r="H21">
        <v>142</v>
      </c>
      <c r="I21">
        <v>27.4</v>
      </c>
      <c r="J21">
        <v>89</v>
      </c>
      <c r="L21" t="s">
        <v>14130</v>
      </c>
      <c r="M21">
        <v>12</v>
      </c>
      <c r="N21" s="524" t="s">
        <v>15794</v>
      </c>
      <c r="O21">
        <f>COUNTIF('データ取得対象の観測点決定（風のみ）'!$AN$4:$AN$918,観測点コードリスト!N21)</f>
        <v>1</v>
      </c>
      <c r="P21" s="524" t="str">
        <f t="shared" si="0"/>
        <v>8</v>
      </c>
    </row>
    <row r="22" spans="1:16">
      <c r="A22">
        <v>21</v>
      </c>
      <c r="B22">
        <v>4</v>
      </c>
      <c r="C22" t="s">
        <v>98</v>
      </c>
      <c r="D22">
        <v>12</v>
      </c>
      <c r="E22">
        <v>9</v>
      </c>
      <c r="F22">
        <v>44</v>
      </c>
      <c r="G22">
        <v>17.7</v>
      </c>
      <c r="H22">
        <v>142</v>
      </c>
      <c r="I22">
        <v>21.5</v>
      </c>
      <c r="J22">
        <v>128</v>
      </c>
      <c r="L22" t="s">
        <v>14131</v>
      </c>
      <c r="M22">
        <v>12</v>
      </c>
      <c r="N22" s="524" t="s">
        <v>15795</v>
      </c>
      <c r="O22">
        <f>COUNTIF('データ取得対象の観測点決定（風のみ）'!$AN$4:$AN$918,観測点コードリスト!N22)</f>
        <v>0</v>
      </c>
      <c r="P22" s="524" t="str">
        <f t="shared" si="0"/>
        <v>9</v>
      </c>
    </row>
    <row r="23" spans="1:16">
      <c r="A23">
        <v>22</v>
      </c>
      <c r="B23">
        <v>5</v>
      </c>
      <c r="C23" t="s">
        <v>102</v>
      </c>
      <c r="D23">
        <v>12</v>
      </c>
      <c r="E23">
        <v>10</v>
      </c>
      <c r="F23">
        <v>44</v>
      </c>
      <c r="G23">
        <v>18.100000000000001</v>
      </c>
      <c r="H23">
        <v>142</v>
      </c>
      <c r="I23">
        <v>37.4</v>
      </c>
      <c r="J23">
        <v>140</v>
      </c>
      <c r="L23" t="s">
        <v>14132</v>
      </c>
      <c r="M23">
        <v>12</v>
      </c>
      <c r="N23" s="524" t="s">
        <v>15796</v>
      </c>
      <c r="O23">
        <f>COUNTIF('データ取得対象の観測点決定（風のみ）'!$AN$4:$AN$918,観測点コードリスト!N23)</f>
        <v>1</v>
      </c>
      <c r="P23" s="524" t="str">
        <f t="shared" si="0"/>
        <v>10</v>
      </c>
    </row>
    <row r="24" spans="1:16">
      <c r="A24">
        <v>23</v>
      </c>
      <c r="B24">
        <v>6</v>
      </c>
      <c r="C24" t="s">
        <v>110</v>
      </c>
      <c r="D24">
        <v>12</v>
      </c>
      <c r="E24">
        <v>11</v>
      </c>
      <c r="F24">
        <v>44</v>
      </c>
      <c r="G24">
        <v>11.2</v>
      </c>
      <c r="H24">
        <v>142</v>
      </c>
      <c r="I24">
        <v>25</v>
      </c>
      <c r="J24">
        <v>135</v>
      </c>
      <c r="L24" t="s">
        <v>14133</v>
      </c>
      <c r="M24">
        <v>12</v>
      </c>
      <c r="N24" s="524" t="s">
        <v>15797</v>
      </c>
      <c r="O24">
        <f>COUNTIF('データ取得対象の観測点決定（風のみ）'!$AN$4:$AN$918,観測点コードリスト!N24)</f>
        <v>1</v>
      </c>
      <c r="P24" s="524" t="str">
        <f t="shared" si="0"/>
        <v>11</v>
      </c>
    </row>
    <row r="25" spans="1:16">
      <c r="A25">
        <v>24</v>
      </c>
      <c r="B25">
        <v>7</v>
      </c>
      <c r="C25" t="s">
        <v>13744</v>
      </c>
      <c r="D25">
        <v>12</v>
      </c>
      <c r="E25">
        <v>12</v>
      </c>
      <c r="F25">
        <v>44</v>
      </c>
      <c r="G25">
        <v>4.2</v>
      </c>
      <c r="H25">
        <v>142</v>
      </c>
      <c r="I25">
        <v>16.2</v>
      </c>
      <c r="J25">
        <v>410</v>
      </c>
      <c r="L25" t="s">
        <v>14134</v>
      </c>
      <c r="M25">
        <v>12</v>
      </c>
      <c r="N25" s="524" t="s">
        <v>15798</v>
      </c>
      <c r="O25">
        <f>COUNTIF('データ取得対象の観測点決定（風のみ）'!$AN$4:$AN$918,観測点コードリスト!N25)</f>
        <v>0</v>
      </c>
      <c r="P25" s="524" t="str">
        <f t="shared" si="0"/>
        <v>12</v>
      </c>
    </row>
    <row r="26" spans="1:16">
      <c r="A26">
        <v>25</v>
      </c>
      <c r="B26">
        <v>8</v>
      </c>
      <c r="C26" t="s">
        <v>13745</v>
      </c>
      <c r="D26">
        <v>12</v>
      </c>
      <c r="E26">
        <v>13</v>
      </c>
      <c r="F26">
        <v>43</v>
      </c>
      <c r="G26">
        <v>57.2</v>
      </c>
      <c r="H26">
        <v>142</v>
      </c>
      <c r="I26">
        <v>19.2</v>
      </c>
      <c r="J26">
        <v>305</v>
      </c>
      <c r="L26" t="s">
        <v>14135</v>
      </c>
      <c r="M26">
        <v>12</v>
      </c>
      <c r="N26" s="524" t="s">
        <v>15799</v>
      </c>
      <c r="O26">
        <f>COUNTIF('データ取得対象の観測点決定（風のみ）'!$AN$4:$AN$918,観測点コードリスト!N26)</f>
        <v>0</v>
      </c>
      <c r="P26" s="524" t="str">
        <f t="shared" si="0"/>
        <v>13</v>
      </c>
    </row>
    <row r="27" spans="1:16">
      <c r="A27">
        <v>26</v>
      </c>
      <c r="B27">
        <v>9</v>
      </c>
      <c r="C27" t="s">
        <v>13746</v>
      </c>
      <c r="D27">
        <v>12</v>
      </c>
      <c r="E27">
        <v>14</v>
      </c>
      <c r="F27">
        <v>43</v>
      </c>
      <c r="G27">
        <v>54.8</v>
      </c>
      <c r="H27">
        <v>142</v>
      </c>
      <c r="I27">
        <v>35</v>
      </c>
      <c r="J27">
        <v>320</v>
      </c>
      <c r="L27" t="s">
        <v>14136</v>
      </c>
      <c r="M27">
        <v>12</v>
      </c>
      <c r="N27" s="524" t="s">
        <v>15800</v>
      </c>
      <c r="O27">
        <f>COUNTIF('データ取得対象の観測点決定（風のみ）'!$AN$4:$AN$918,観測点コードリスト!N27)</f>
        <v>0</v>
      </c>
      <c r="P27" s="524" t="str">
        <f t="shared" si="0"/>
        <v>14</v>
      </c>
    </row>
    <row r="28" spans="1:16">
      <c r="A28">
        <v>27</v>
      </c>
      <c r="B28">
        <v>10</v>
      </c>
      <c r="C28" t="s">
        <v>77</v>
      </c>
      <c r="D28">
        <v>12</v>
      </c>
      <c r="E28">
        <v>15</v>
      </c>
      <c r="F28">
        <v>43</v>
      </c>
      <c r="G28">
        <v>50.8</v>
      </c>
      <c r="H28">
        <v>142</v>
      </c>
      <c r="I28">
        <v>45.2</v>
      </c>
      <c r="J28">
        <v>324</v>
      </c>
      <c r="L28" t="s">
        <v>14137</v>
      </c>
      <c r="M28">
        <v>12</v>
      </c>
      <c r="N28" s="524" t="s">
        <v>15801</v>
      </c>
      <c r="O28">
        <f>COUNTIF('データ取得対象の観測点決定（風のみ）'!$AN$4:$AN$918,観測点コードリスト!N28)</f>
        <v>1</v>
      </c>
      <c r="P28" s="524" t="str">
        <f t="shared" si="0"/>
        <v>15</v>
      </c>
    </row>
    <row r="29" spans="1:16">
      <c r="A29">
        <v>28</v>
      </c>
      <c r="B29">
        <v>11</v>
      </c>
      <c r="C29" t="s">
        <v>133</v>
      </c>
      <c r="D29">
        <v>12</v>
      </c>
      <c r="E29">
        <v>47407</v>
      </c>
      <c r="F29">
        <v>43</v>
      </c>
      <c r="G29">
        <v>45.4</v>
      </c>
      <c r="H29">
        <v>142</v>
      </c>
      <c r="I29">
        <v>22.3</v>
      </c>
      <c r="J29">
        <v>119.8</v>
      </c>
      <c r="L29" t="s">
        <v>14138</v>
      </c>
      <c r="M29">
        <v>12</v>
      </c>
      <c r="N29" s="524" t="s">
        <v>15802</v>
      </c>
      <c r="O29">
        <f>COUNTIF('データ取得対象の観測点決定（風のみ）'!$AN$4:$AN$918,観測点コードリスト!N29)</f>
        <v>1</v>
      </c>
      <c r="P29" s="524" t="str">
        <f t="shared" si="0"/>
        <v>47407</v>
      </c>
    </row>
    <row r="30" spans="1:16">
      <c r="A30">
        <v>29</v>
      </c>
      <c r="B30">
        <v>12</v>
      </c>
      <c r="C30" t="s">
        <v>141</v>
      </c>
      <c r="D30">
        <v>12</v>
      </c>
      <c r="E30">
        <v>17</v>
      </c>
      <c r="F30">
        <v>43</v>
      </c>
      <c r="G30">
        <v>44.2</v>
      </c>
      <c r="H30">
        <v>142</v>
      </c>
      <c r="I30">
        <v>38.299999999999997</v>
      </c>
      <c r="J30">
        <v>289</v>
      </c>
      <c r="L30" t="s">
        <v>14139</v>
      </c>
      <c r="M30">
        <v>12</v>
      </c>
      <c r="N30" s="524" t="s">
        <v>15803</v>
      </c>
      <c r="O30">
        <f>COUNTIF('データ取得対象の観測点決定（風のみ）'!$AN$4:$AN$918,観測点コードリスト!N30)</f>
        <v>0</v>
      </c>
      <c r="P30" s="524" t="str">
        <f t="shared" si="0"/>
        <v>17</v>
      </c>
    </row>
    <row r="31" spans="1:16">
      <c r="A31">
        <v>30</v>
      </c>
      <c r="B31">
        <v>13</v>
      </c>
      <c r="C31" t="s">
        <v>13747</v>
      </c>
      <c r="D31">
        <v>12</v>
      </c>
      <c r="E31">
        <v>18</v>
      </c>
      <c r="F31">
        <v>43</v>
      </c>
      <c r="G31">
        <v>37.799999999999997</v>
      </c>
      <c r="H31">
        <v>142</v>
      </c>
      <c r="I31">
        <v>20.100000000000001</v>
      </c>
      <c r="J31">
        <v>550</v>
      </c>
      <c r="L31" t="s">
        <v>14140</v>
      </c>
      <c r="M31">
        <v>12</v>
      </c>
      <c r="N31" s="524" t="s">
        <v>15804</v>
      </c>
      <c r="O31">
        <f>COUNTIF('データ取得対象の観測点決定（風のみ）'!$AN$4:$AN$918,観測点コードリスト!N31)</f>
        <v>0</v>
      </c>
      <c r="P31" s="524" t="str">
        <f t="shared" si="0"/>
        <v>18</v>
      </c>
    </row>
    <row r="32" spans="1:16">
      <c r="A32">
        <v>31</v>
      </c>
      <c r="B32">
        <v>14</v>
      </c>
      <c r="C32" t="s">
        <v>13748</v>
      </c>
      <c r="D32">
        <v>12</v>
      </c>
      <c r="E32">
        <v>19</v>
      </c>
      <c r="F32">
        <v>43</v>
      </c>
      <c r="G32">
        <v>39.700000000000003</v>
      </c>
      <c r="H32">
        <v>142</v>
      </c>
      <c r="I32">
        <v>49.6</v>
      </c>
      <c r="J32">
        <v>1620</v>
      </c>
      <c r="L32" t="s">
        <v>14141</v>
      </c>
      <c r="M32">
        <v>12</v>
      </c>
      <c r="N32" s="524" t="s">
        <v>15805</v>
      </c>
      <c r="O32">
        <f>COUNTIF('データ取得対象の観測点決定（風のみ）'!$AN$4:$AN$918,観測点コードリスト!N32)</f>
        <v>0</v>
      </c>
      <c r="P32" s="524" t="str">
        <f t="shared" si="0"/>
        <v>19</v>
      </c>
    </row>
    <row r="33" spans="1:16">
      <c r="A33">
        <v>32</v>
      </c>
      <c r="B33">
        <v>15</v>
      </c>
      <c r="C33" t="s">
        <v>164</v>
      </c>
      <c r="D33">
        <v>12</v>
      </c>
      <c r="E33">
        <v>20</v>
      </c>
      <c r="F33">
        <v>43</v>
      </c>
      <c r="G33">
        <v>28.5</v>
      </c>
      <c r="H33">
        <v>142</v>
      </c>
      <c r="I33">
        <v>39</v>
      </c>
      <c r="J33">
        <v>658</v>
      </c>
      <c r="L33" t="s">
        <v>14142</v>
      </c>
      <c r="M33">
        <v>12</v>
      </c>
      <c r="N33" s="524" t="s">
        <v>15806</v>
      </c>
      <c r="O33">
        <f>COUNTIF('データ取得対象の観測点決定（風のみ）'!$AN$4:$AN$918,観測点コードリスト!N33)</f>
        <v>0</v>
      </c>
      <c r="P33" s="524" t="str">
        <f t="shared" si="0"/>
        <v>20</v>
      </c>
    </row>
    <row r="34" spans="1:16">
      <c r="A34">
        <v>33</v>
      </c>
      <c r="B34">
        <v>16</v>
      </c>
      <c r="C34" t="s">
        <v>167</v>
      </c>
      <c r="D34">
        <v>12</v>
      </c>
      <c r="E34">
        <v>21</v>
      </c>
      <c r="F34">
        <v>43</v>
      </c>
      <c r="G34">
        <v>20</v>
      </c>
      <c r="H34">
        <v>142</v>
      </c>
      <c r="I34">
        <v>24</v>
      </c>
      <c r="J34">
        <v>174</v>
      </c>
      <c r="L34" t="s">
        <v>14143</v>
      </c>
      <c r="M34">
        <v>12</v>
      </c>
      <c r="N34" s="524" t="s">
        <v>15807</v>
      </c>
      <c r="O34">
        <f>COUNTIF('データ取得対象の観測点決定（風のみ）'!$AN$4:$AN$918,観測点コードリスト!N34)</f>
        <v>1</v>
      </c>
      <c r="P34" s="524" t="str">
        <f t="shared" si="0"/>
        <v>21</v>
      </c>
    </row>
    <row r="35" spans="1:16">
      <c r="A35">
        <v>34</v>
      </c>
      <c r="B35">
        <v>17</v>
      </c>
      <c r="C35" t="s">
        <v>13749</v>
      </c>
      <c r="D35">
        <v>12</v>
      </c>
      <c r="E35">
        <v>22</v>
      </c>
      <c r="F35">
        <v>43</v>
      </c>
      <c r="G35">
        <v>22.6</v>
      </c>
      <c r="H35">
        <v>142</v>
      </c>
      <c r="I35">
        <v>34.1</v>
      </c>
      <c r="J35">
        <v>746</v>
      </c>
      <c r="L35" t="s">
        <v>14144</v>
      </c>
      <c r="M35">
        <v>12</v>
      </c>
      <c r="N35" s="524" t="s">
        <v>15808</v>
      </c>
      <c r="O35">
        <f>COUNTIF('データ取得対象の観測点決定（風のみ）'!$AN$4:$AN$918,観測点コードリスト!N35)</f>
        <v>0</v>
      </c>
      <c r="P35" s="524" t="str">
        <f t="shared" si="0"/>
        <v>22</v>
      </c>
    </row>
    <row r="36" spans="1:16">
      <c r="A36">
        <v>35</v>
      </c>
      <c r="B36">
        <v>18</v>
      </c>
      <c r="C36" t="s">
        <v>13750</v>
      </c>
      <c r="D36">
        <v>12</v>
      </c>
      <c r="E36">
        <v>23</v>
      </c>
      <c r="F36">
        <v>43</v>
      </c>
      <c r="G36">
        <v>11.1</v>
      </c>
      <c r="H36">
        <v>142</v>
      </c>
      <c r="I36">
        <v>20.8</v>
      </c>
      <c r="J36">
        <v>380</v>
      </c>
      <c r="L36" t="s">
        <v>14145</v>
      </c>
      <c r="M36">
        <v>12</v>
      </c>
      <c r="N36" s="524" t="s">
        <v>15809</v>
      </c>
      <c r="O36">
        <f>COUNTIF('データ取得対象の観測点決定（風のみ）'!$AN$4:$AN$918,観測点コードリスト!N36)</f>
        <v>0</v>
      </c>
      <c r="P36" s="524" t="str">
        <f t="shared" si="0"/>
        <v>23</v>
      </c>
    </row>
    <row r="37" spans="1:16">
      <c r="A37">
        <v>36</v>
      </c>
      <c r="B37">
        <v>19</v>
      </c>
      <c r="C37" t="s">
        <v>114</v>
      </c>
      <c r="D37">
        <v>12</v>
      </c>
      <c r="E37">
        <v>1047</v>
      </c>
      <c r="F37">
        <v>44</v>
      </c>
      <c r="G37">
        <v>7.1</v>
      </c>
      <c r="H37">
        <v>142</v>
      </c>
      <c r="I37">
        <v>35.700000000000003</v>
      </c>
      <c r="J37">
        <v>225</v>
      </c>
      <c r="L37" t="s">
        <v>14146</v>
      </c>
      <c r="M37">
        <v>12</v>
      </c>
      <c r="N37" s="524" t="s">
        <v>15810</v>
      </c>
      <c r="O37">
        <f>COUNTIF('データ取得対象の観測点決定（風のみ）'!$AN$4:$AN$918,観測点コードリスト!N37)</f>
        <v>1</v>
      </c>
      <c r="P37" s="524" t="str">
        <f t="shared" si="0"/>
        <v>1047</v>
      </c>
    </row>
    <row r="38" spans="1:16">
      <c r="A38">
        <v>37</v>
      </c>
      <c r="B38">
        <v>20</v>
      </c>
      <c r="C38" t="s">
        <v>126</v>
      </c>
      <c r="D38">
        <v>12</v>
      </c>
      <c r="E38">
        <v>1048</v>
      </c>
      <c r="F38">
        <v>43</v>
      </c>
      <c r="G38">
        <v>52.5</v>
      </c>
      <c r="H38">
        <v>142</v>
      </c>
      <c r="I38">
        <v>28.8</v>
      </c>
      <c r="J38">
        <v>175</v>
      </c>
      <c r="L38" t="s">
        <v>14147</v>
      </c>
      <c r="M38">
        <v>12</v>
      </c>
      <c r="N38" s="524" t="s">
        <v>15811</v>
      </c>
      <c r="O38">
        <f>COUNTIF('データ取得対象の観測点決定（風のみ）'!$AN$4:$AN$918,観測点コードリスト!N38)</f>
        <v>1</v>
      </c>
      <c r="P38" s="524" t="str">
        <f t="shared" si="0"/>
        <v>1048</v>
      </c>
    </row>
    <row r="39" spans="1:16">
      <c r="A39">
        <v>38</v>
      </c>
      <c r="B39">
        <v>21</v>
      </c>
      <c r="C39" t="s">
        <v>145</v>
      </c>
      <c r="D39">
        <v>12</v>
      </c>
      <c r="E39">
        <v>1049</v>
      </c>
      <c r="F39">
        <v>43</v>
      </c>
      <c r="G39">
        <v>45.2</v>
      </c>
      <c r="H39">
        <v>142</v>
      </c>
      <c r="I39">
        <v>55.8</v>
      </c>
      <c r="J39">
        <v>540</v>
      </c>
      <c r="L39" t="s">
        <v>14148</v>
      </c>
      <c r="M39">
        <v>12</v>
      </c>
      <c r="N39" s="524" t="s">
        <v>15812</v>
      </c>
      <c r="O39">
        <f>COUNTIF('データ取得対象の観測点決定（風のみ）'!$AN$4:$AN$918,観測点コードリスト!N39)</f>
        <v>0</v>
      </c>
      <c r="P39" s="524" t="str">
        <f t="shared" si="0"/>
        <v>1049</v>
      </c>
    </row>
    <row r="40" spans="1:16">
      <c r="A40">
        <v>39</v>
      </c>
      <c r="B40">
        <v>22</v>
      </c>
      <c r="C40" t="s">
        <v>156</v>
      </c>
      <c r="D40">
        <v>12</v>
      </c>
      <c r="E40">
        <v>1052</v>
      </c>
      <c r="F40">
        <v>43</v>
      </c>
      <c r="G40">
        <v>35.299999999999997</v>
      </c>
      <c r="H40">
        <v>142</v>
      </c>
      <c r="I40">
        <v>29.6</v>
      </c>
      <c r="J40">
        <v>250</v>
      </c>
      <c r="L40" t="s">
        <v>14149</v>
      </c>
      <c r="M40">
        <v>12</v>
      </c>
      <c r="N40" s="524" t="s">
        <v>15813</v>
      </c>
      <c r="O40">
        <f>COUNTIF('データ取得対象の観測点決定（風のみ）'!$AN$4:$AN$918,観測点コードリスト!N40)</f>
        <v>1</v>
      </c>
      <c r="P40" s="524" t="str">
        <f t="shared" si="0"/>
        <v>1052</v>
      </c>
    </row>
    <row r="41" spans="1:16">
      <c r="A41">
        <v>40</v>
      </c>
      <c r="B41">
        <v>23</v>
      </c>
      <c r="C41" t="s">
        <v>118</v>
      </c>
      <c r="D41">
        <v>12</v>
      </c>
      <c r="E41">
        <v>1055</v>
      </c>
      <c r="F41">
        <v>44</v>
      </c>
      <c r="G41">
        <v>1.7</v>
      </c>
      <c r="H41">
        <v>142</v>
      </c>
      <c r="I41">
        <v>24.6</v>
      </c>
      <c r="J41">
        <v>150</v>
      </c>
      <c r="L41" t="s">
        <v>14150</v>
      </c>
      <c r="M41">
        <v>12</v>
      </c>
      <c r="N41" s="524" t="s">
        <v>15814</v>
      </c>
      <c r="O41">
        <f>COUNTIF('データ取得対象の観測点決定（風のみ）'!$AN$4:$AN$918,観測点コードリスト!N41)</f>
        <v>1</v>
      </c>
      <c r="P41" s="524" t="str">
        <f t="shared" si="0"/>
        <v>1055</v>
      </c>
    </row>
    <row r="42" spans="1:16">
      <c r="A42">
        <v>41</v>
      </c>
      <c r="B42">
        <v>24</v>
      </c>
      <c r="C42" t="s">
        <v>137</v>
      </c>
      <c r="D42">
        <v>12</v>
      </c>
      <c r="E42">
        <v>1184</v>
      </c>
      <c r="F42">
        <v>43</v>
      </c>
      <c r="G42">
        <v>42.1</v>
      </c>
      <c r="H42">
        <v>142</v>
      </c>
      <c r="I42">
        <v>30.5</v>
      </c>
      <c r="J42">
        <v>215</v>
      </c>
      <c r="L42" t="s">
        <v>14151</v>
      </c>
      <c r="M42">
        <v>12</v>
      </c>
      <c r="N42" s="524" t="s">
        <v>15815</v>
      </c>
      <c r="O42">
        <f>COUNTIF('データ取得対象の観測点決定（風のみ）'!$AN$4:$AN$918,観測点コードリスト!N42)</f>
        <v>1</v>
      </c>
      <c r="P42" s="524" t="str">
        <f t="shared" si="0"/>
        <v>1184</v>
      </c>
    </row>
    <row r="43" spans="1:16">
      <c r="A43">
        <v>42</v>
      </c>
      <c r="B43">
        <v>25</v>
      </c>
      <c r="C43" t="s">
        <v>152</v>
      </c>
      <c r="D43">
        <v>12</v>
      </c>
      <c r="E43">
        <v>1185</v>
      </c>
      <c r="F43">
        <v>43</v>
      </c>
      <c r="G43">
        <v>38.6</v>
      </c>
      <c r="H43">
        <v>142</v>
      </c>
      <c r="I43">
        <v>34.9</v>
      </c>
      <c r="J43">
        <v>310</v>
      </c>
      <c r="L43" t="s">
        <v>14152</v>
      </c>
      <c r="M43">
        <v>12</v>
      </c>
      <c r="N43" s="524" t="s">
        <v>15816</v>
      </c>
      <c r="O43">
        <f>COUNTIF('データ取得対象の観測点決定（風のみ）'!$AN$4:$AN$918,観測点コードリスト!N43)</f>
        <v>1</v>
      </c>
      <c r="P43" s="524" t="str">
        <f t="shared" si="0"/>
        <v>1185</v>
      </c>
    </row>
    <row r="44" spans="1:16">
      <c r="A44">
        <v>43</v>
      </c>
      <c r="B44">
        <v>26</v>
      </c>
      <c r="C44" t="s">
        <v>178</v>
      </c>
      <c r="D44">
        <v>12</v>
      </c>
      <c r="E44">
        <v>1188</v>
      </c>
      <c r="F44">
        <v>43</v>
      </c>
      <c r="G44">
        <v>10.1</v>
      </c>
      <c r="H44">
        <v>142</v>
      </c>
      <c r="I44">
        <v>34.1</v>
      </c>
      <c r="J44">
        <v>350</v>
      </c>
      <c r="L44" t="s">
        <v>14153</v>
      </c>
      <c r="M44">
        <v>12</v>
      </c>
      <c r="N44" s="524" t="s">
        <v>15817</v>
      </c>
      <c r="O44">
        <f>COUNTIF('データ取得対象の観測点決定（風のみ）'!$AN$4:$AN$918,観測点コードリスト!N44)</f>
        <v>1</v>
      </c>
      <c r="P44" s="524" t="str">
        <f t="shared" si="0"/>
        <v>1188</v>
      </c>
    </row>
    <row r="45" spans="1:16">
      <c r="A45">
        <v>44</v>
      </c>
      <c r="B45">
        <v>27</v>
      </c>
      <c r="C45" t="s">
        <v>182</v>
      </c>
      <c r="D45">
        <v>12</v>
      </c>
      <c r="E45">
        <v>1189</v>
      </c>
      <c r="F45">
        <v>42</v>
      </c>
      <c r="G45">
        <v>58.7</v>
      </c>
      <c r="H45">
        <v>142</v>
      </c>
      <c r="I45">
        <v>23.7</v>
      </c>
      <c r="J45">
        <v>332</v>
      </c>
      <c r="L45" t="s">
        <v>14154</v>
      </c>
      <c r="M45">
        <v>12</v>
      </c>
      <c r="N45" s="524" t="s">
        <v>15818</v>
      </c>
      <c r="O45">
        <f>COUNTIF('データ取得対象の観測点決定（風のみ）'!$AN$4:$AN$918,観測点コードリスト!N45)</f>
        <v>1</v>
      </c>
      <c r="P45" s="524" t="str">
        <f t="shared" si="0"/>
        <v>1189</v>
      </c>
    </row>
    <row r="46" spans="1:16">
      <c r="A46">
        <v>45</v>
      </c>
      <c r="B46">
        <v>28</v>
      </c>
      <c r="C46" t="s">
        <v>160</v>
      </c>
      <c r="D46">
        <v>12</v>
      </c>
      <c r="E46">
        <v>1190</v>
      </c>
      <c r="F46">
        <v>43</v>
      </c>
      <c r="G46">
        <v>27.3</v>
      </c>
      <c r="H46">
        <v>142</v>
      </c>
      <c r="I46">
        <v>27.9</v>
      </c>
      <c r="J46">
        <v>220</v>
      </c>
      <c r="L46" t="s">
        <v>14155</v>
      </c>
      <c r="M46">
        <v>12</v>
      </c>
      <c r="N46" s="524" t="s">
        <v>15819</v>
      </c>
      <c r="O46">
        <f>COUNTIF('データ取得対象の観測点決定（風のみ）'!$AN$4:$AN$918,観測点コードリスト!N46)</f>
        <v>1</v>
      </c>
      <c r="P46" s="524" t="str">
        <f t="shared" si="0"/>
        <v>1190</v>
      </c>
    </row>
    <row r="47" spans="1:16">
      <c r="A47">
        <v>46</v>
      </c>
      <c r="B47">
        <v>29</v>
      </c>
      <c r="C47" t="s">
        <v>122</v>
      </c>
      <c r="D47">
        <v>12</v>
      </c>
      <c r="E47">
        <v>1191</v>
      </c>
      <c r="F47">
        <v>43</v>
      </c>
      <c r="G47">
        <v>52.2</v>
      </c>
      <c r="H47">
        <v>142</v>
      </c>
      <c r="I47">
        <v>15.6</v>
      </c>
      <c r="J47">
        <v>140</v>
      </c>
      <c r="L47" t="s">
        <v>14156</v>
      </c>
      <c r="M47">
        <v>12</v>
      </c>
      <c r="N47" s="524" t="s">
        <v>15820</v>
      </c>
      <c r="O47">
        <f>COUNTIF('データ取得対象の観測点決定（風のみ）'!$AN$4:$AN$918,観測点コードリスト!N47)</f>
        <v>1</v>
      </c>
      <c r="P47" s="524" t="str">
        <f t="shared" si="0"/>
        <v>1191</v>
      </c>
    </row>
    <row r="48" spans="1:16">
      <c r="A48">
        <v>47</v>
      </c>
      <c r="B48">
        <v>30</v>
      </c>
      <c r="C48" t="s">
        <v>82</v>
      </c>
      <c r="D48">
        <v>12</v>
      </c>
      <c r="E48">
        <v>1197</v>
      </c>
      <c r="F48">
        <v>44</v>
      </c>
      <c r="G48">
        <v>43.6</v>
      </c>
      <c r="H48">
        <v>142</v>
      </c>
      <c r="I48">
        <v>15.9</v>
      </c>
      <c r="J48">
        <v>40</v>
      </c>
      <c r="L48" t="s">
        <v>14157</v>
      </c>
      <c r="M48">
        <v>12</v>
      </c>
      <c r="N48" s="524" t="s">
        <v>15821</v>
      </c>
      <c r="O48">
        <f>COUNTIF('データ取得対象の観測点決定（風のみ）'!$AN$4:$AN$918,観測点コードリスト!N48)</f>
        <v>1</v>
      </c>
      <c r="P48" s="524" t="str">
        <f t="shared" si="0"/>
        <v>1197</v>
      </c>
    </row>
    <row r="49" spans="1:16">
      <c r="A49">
        <v>48</v>
      </c>
      <c r="B49">
        <v>31</v>
      </c>
      <c r="C49" t="s">
        <v>78</v>
      </c>
      <c r="D49">
        <v>12</v>
      </c>
      <c r="E49">
        <v>1201</v>
      </c>
      <c r="F49">
        <v>44</v>
      </c>
      <c r="G49">
        <v>49.7</v>
      </c>
      <c r="H49">
        <v>142</v>
      </c>
      <c r="I49">
        <v>4.5999999999999996</v>
      </c>
      <c r="J49">
        <v>22</v>
      </c>
      <c r="L49" t="s">
        <v>14158</v>
      </c>
      <c r="M49">
        <v>12</v>
      </c>
      <c r="N49" s="524" t="s">
        <v>15822</v>
      </c>
      <c r="O49">
        <f>COUNTIF('データ取得対象の観測点決定（風のみ）'!$AN$4:$AN$918,観測点コードリスト!N49)</f>
        <v>1</v>
      </c>
      <c r="P49" s="524" t="str">
        <f t="shared" si="0"/>
        <v>1201</v>
      </c>
    </row>
    <row r="50" spans="1:16">
      <c r="A50">
        <v>49</v>
      </c>
      <c r="B50">
        <v>32</v>
      </c>
      <c r="C50" t="s">
        <v>170</v>
      </c>
      <c r="D50">
        <v>12</v>
      </c>
      <c r="E50">
        <v>1280</v>
      </c>
      <c r="F50">
        <v>43</v>
      </c>
      <c r="G50">
        <v>18.100000000000001</v>
      </c>
      <c r="H50">
        <v>142</v>
      </c>
      <c r="I50">
        <v>31.3</v>
      </c>
      <c r="J50">
        <v>315</v>
      </c>
      <c r="L50" t="s">
        <v>14159</v>
      </c>
      <c r="M50">
        <v>12</v>
      </c>
      <c r="N50" s="524" t="s">
        <v>15823</v>
      </c>
      <c r="O50">
        <f>COUNTIF('データ取得対象の観測点決定（風のみ）'!$AN$4:$AN$918,観測点コードリスト!N50)</f>
        <v>1</v>
      </c>
      <c r="P50" s="524" t="str">
        <f t="shared" si="0"/>
        <v>1280</v>
      </c>
    </row>
    <row r="51" spans="1:16">
      <c r="A51">
        <v>50</v>
      </c>
      <c r="B51">
        <v>33</v>
      </c>
      <c r="C51" t="s">
        <v>149</v>
      </c>
      <c r="D51">
        <v>12</v>
      </c>
      <c r="E51">
        <v>1458</v>
      </c>
      <c r="F51">
        <v>43</v>
      </c>
      <c r="G51">
        <v>40.200000000000003</v>
      </c>
      <c r="H51">
        <v>142</v>
      </c>
      <c r="I51">
        <v>26.8</v>
      </c>
      <c r="J51">
        <v>211</v>
      </c>
      <c r="L51" t="s">
        <v>14160</v>
      </c>
      <c r="M51">
        <v>12</v>
      </c>
      <c r="N51" s="524" t="s">
        <v>15824</v>
      </c>
      <c r="O51">
        <f>COUNTIF('データ取得対象の観測点決定（風のみ）'!$AN$4:$AN$918,観測点コードリスト!N51)</f>
        <v>1</v>
      </c>
      <c r="P51" s="524" t="str">
        <f t="shared" si="0"/>
        <v>1458</v>
      </c>
    </row>
    <row r="52" spans="1:16">
      <c r="A52">
        <v>51</v>
      </c>
      <c r="B52">
        <v>34</v>
      </c>
      <c r="C52" t="s">
        <v>86</v>
      </c>
      <c r="D52">
        <v>12</v>
      </c>
      <c r="E52">
        <v>1570</v>
      </c>
      <c r="F52">
        <v>44</v>
      </c>
      <c r="G52">
        <v>36.5</v>
      </c>
      <c r="H52">
        <v>142</v>
      </c>
      <c r="I52">
        <v>17.7</v>
      </c>
      <c r="J52">
        <v>62</v>
      </c>
      <c r="L52" t="s">
        <v>14161</v>
      </c>
      <c r="M52">
        <v>12</v>
      </c>
      <c r="N52" s="524" t="s">
        <v>15825</v>
      </c>
      <c r="O52">
        <f>COUNTIF('データ取得対象の観測点決定（風のみ）'!$AN$4:$AN$918,観測点コードリスト!N52)</f>
        <v>0</v>
      </c>
      <c r="P52" s="524" t="str">
        <f t="shared" si="0"/>
        <v>1570</v>
      </c>
    </row>
    <row r="53" spans="1:16">
      <c r="A53">
        <v>52</v>
      </c>
      <c r="B53">
        <v>35</v>
      </c>
      <c r="C53" t="s">
        <v>106</v>
      </c>
      <c r="D53">
        <v>12</v>
      </c>
      <c r="E53">
        <v>1572</v>
      </c>
      <c r="F53">
        <v>44</v>
      </c>
      <c r="G53">
        <v>6.4</v>
      </c>
      <c r="H53">
        <v>142</v>
      </c>
      <c r="I53">
        <v>21.2</v>
      </c>
      <c r="J53">
        <v>138</v>
      </c>
      <c r="L53" t="s">
        <v>14162</v>
      </c>
      <c r="M53">
        <v>12</v>
      </c>
      <c r="N53" s="524" t="s">
        <v>15826</v>
      </c>
      <c r="O53">
        <f>COUNTIF('データ取得対象の観測点決定（風のみ）'!$AN$4:$AN$918,観測点コードリスト!N53)</f>
        <v>0</v>
      </c>
      <c r="P53" s="524" t="str">
        <f t="shared" si="0"/>
        <v>1572</v>
      </c>
    </row>
    <row r="54" spans="1:16">
      <c r="A54">
        <v>53</v>
      </c>
      <c r="B54">
        <v>36</v>
      </c>
      <c r="C54" t="s">
        <v>174</v>
      </c>
      <c r="D54">
        <v>12</v>
      </c>
      <c r="E54">
        <v>1574</v>
      </c>
      <c r="F54">
        <v>43</v>
      </c>
      <c r="G54">
        <v>8.3000000000000007</v>
      </c>
      <c r="H54">
        <v>142</v>
      </c>
      <c r="I54">
        <v>25</v>
      </c>
      <c r="J54">
        <v>284</v>
      </c>
      <c r="L54" t="s">
        <v>14163</v>
      </c>
      <c r="M54">
        <v>12</v>
      </c>
      <c r="N54" s="524" t="s">
        <v>15827</v>
      </c>
      <c r="O54">
        <f>COUNTIF('データ取得対象の観測点決定（風のみ）'!$AN$4:$AN$918,観測点コードリスト!N54)</f>
        <v>0</v>
      </c>
      <c r="P54" s="524" t="str">
        <f t="shared" si="0"/>
        <v>1574</v>
      </c>
    </row>
    <row r="55" spans="1:16">
      <c r="A55">
        <v>54</v>
      </c>
      <c r="B55">
        <v>37</v>
      </c>
      <c r="C55" t="s">
        <v>189</v>
      </c>
      <c r="D55">
        <v>12</v>
      </c>
      <c r="E55">
        <v>1053</v>
      </c>
      <c r="F55">
        <v>44</v>
      </c>
      <c r="G55">
        <v>0.6</v>
      </c>
      <c r="H55">
        <v>142</v>
      </c>
      <c r="I55">
        <v>9.6</v>
      </c>
      <c r="J55">
        <v>159</v>
      </c>
      <c r="L55" t="s">
        <v>14164</v>
      </c>
      <c r="M55">
        <v>12</v>
      </c>
      <c r="N55" s="524" t="s">
        <v>15828</v>
      </c>
      <c r="O55">
        <f>COUNTIF('データ取得対象の観測点決定（風のみ）'!$AN$4:$AN$918,観測点コードリスト!N55)</f>
        <v>1</v>
      </c>
      <c r="P55" s="524" t="str">
        <f t="shared" si="0"/>
        <v>1053</v>
      </c>
    </row>
    <row r="56" spans="1:16">
      <c r="A56">
        <v>55</v>
      </c>
      <c r="B56">
        <v>38</v>
      </c>
      <c r="C56" t="s">
        <v>185</v>
      </c>
      <c r="D56">
        <v>12</v>
      </c>
      <c r="E56">
        <v>1279</v>
      </c>
      <c r="F56">
        <v>44</v>
      </c>
      <c r="G56">
        <v>16.899999999999999</v>
      </c>
      <c r="H56">
        <v>142</v>
      </c>
      <c r="I56">
        <v>9.6999999999999993</v>
      </c>
      <c r="J56">
        <v>255</v>
      </c>
      <c r="L56" t="s">
        <v>14165</v>
      </c>
      <c r="M56">
        <v>12</v>
      </c>
      <c r="N56" s="524" t="s">
        <v>15829</v>
      </c>
      <c r="O56">
        <f>COUNTIF('データ取得対象の観測点決定（風のみ）'!$AN$4:$AN$918,観測点コードリスト!N56)</f>
        <v>1</v>
      </c>
      <c r="P56" s="524" t="str">
        <f t="shared" si="0"/>
        <v>1279</v>
      </c>
    </row>
    <row r="57" spans="1:16">
      <c r="A57">
        <v>56</v>
      </c>
      <c r="B57">
        <v>1</v>
      </c>
      <c r="C57" t="s">
        <v>194</v>
      </c>
      <c r="D57">
        <v>13</v>
      </c>
      <c r="E57">
        <v>24</v>
      </c>
      <c r="F57">
        <v>44</v>
      </c>
      <c r="G57">
        <v>53.6</v>
      </c>
      <c r="H57">
        <v>141</v>
      </c>
      <c r="I57">
        <v>45.7</v>
      </c>
      <c r="J57">
        <v>9</v>
      </c>
      <c r="L57" t="s">
        <v>14166</v>
      </c>
      <c r="M57">
        <v>13</v>
      </c>
      <c r="N57" s="524" t="s">
        <v>15830</v>
      </c>
      <c r="O57">
        <f>COUNTIF('データ取得対象の観測点決定（風のみ）'!$AN$4:$AN$918,観測点コードリスト!N57)</f>
        <v>1</v>
      </c>
      <c r="P57" s="524" t="str">
        <f t="shared" si="0"/>
        <v>24</v>
      </c>
    </row>
    <row r="58" spans="1:16">
      <c r="A58">
        <v>57</v>
      </c>
      <c r="B58">
        <v>2</v>
      </c>
      <c r="C58" t="s">
        <v>198</v>
      </c>
      <c r="D58">
        <v>13</v>
      </c>
      <c r="E58">
        <v>25</v>
      </c>
      <c r="F58">
        <v>44</v>
      </c>
      <c r="G58">
        <v>43.1</v>
      </c>
      <c r="H58">
        <v>141</v>
      </c>
      <c r="I58">
        <v>48.4</v>
      </c>
      <c r="J58">
        <v>7</v>
      </c>
      <c r="L58" t="s">
        <v>14167</v>
      </c>
      <c r="M58">
        <v>13</v>
      </c>
      <c r="N58" s="524" t="s">
        <v>15831</v>
      </c>
      <c r="O58">
        <f>COUNTIF('データ取得対象の観測点決定（風のみ）'!$AN$4:$AN$918,観測点コードリスト!N58)</f>
        <v>1</v>
      </c>
      <c r="P58" s="524" t="str">
        <f t="shared" si="0"/>
        <v>25</v>
      </c>
    </row>
    <row r="59" spans="1:16">
      <c r="A59">
        <v>58</v>
      </c>
      <c r="B59">
        <v>3</v>
      </c>
      <c r="C59" t="s">
        <v>209</v>
      </c>
      <c r="D59">
        <v>13</v>
      </c>
      <c r="E59">
        <v>47404</v>
      </c>
      <c r="F59">
        <v>44</v>
      </c>
      <c r="G59">
        <v>21.8</v>
      </c>
      <c r="H59">
        <v>141</v>
      </c>
      <c r="I59">
        <v>42</v>
      </c>
      <c r="J59">
        <v>7.9</v>
      </c>
      <c r="L59" t="s">
        <v>14168</v>
      </c>
      <c r="M59">
        <v>13</v>
      </c>
      <c r="N59" s="524" t="s">
        <v>15832</v>
      </c>
      <c r="O59">
        <f>COUNTIF('データ取得対象の観測点決定（風のみ）'!$AN$4:$AN$918,観測点コードリスト!N59)</f>
        <v>1</v>
      </c>
      <c r="P59" s="524" t="str">
        <f t="shared" si="0"/>
        <v>47404</v>
      </c>
    </row>
    <row r="60" spans="1:16">
      <c r="A60">
        <v>59</v>
      </c>
      <c r="B60">
        <v>4</v>
      </c>
      <c r="C60" t="s">
        <v>193</v>
      </c>
      <c r="D60">
        <v>13</v>
      </c>
      <c r="E60">
        <v>47406</v>
      </c>
      <c r="F60">
        <v>43</v>
      </c>
      <c r="G60">
        <v>56.7</v>
      </c>
      <c r="H60">
        <v>141</v>
      </c>
      <c r="I60">
        <v>37.9</v>
      </c>
      <c r="J60">
        <v>23.6</v>
      </c>
      <c r="L60" t="s">
        <v>14169</v>
      </c>
      <c r="M60">
        <v>13</v>
      </c>
      <c r="N60" s="524" t="s">
        <v>15833</v>
      </c>
      <c r="O60">
        <f>COUNTIF('データ取得対象の観測点決定（風のみ）'!$AN$4:$AN$918,観測点コードリスト!N60)</f>
        <v>1</v>
      </c>
      <c r="P60" s="524" t="str">
        <f t="shared" si="0"/>
        <v>47406</v>
      </c>
    </row>
    <row r="61" spans="1:16">
      <c r="A61">
        <v>60</v>
      </c>
      <c r="B61">
        <v>5</v>
      </c>
      <c r="C61" t="s">
        <v>223</v>
      </c>
      <c r="D61">
        <v>13</v>
      </c>
      <c r="E61">
        <v>28</v>
      </c>
      <c r="F61">
        <v>43</v>
      </c>
      <c r="G61">
        <v>50.9</v>
      </c>
      <c r="H61">
        <v>141</v>
      </c>
      <c r="I61">
        <v>30.6</v>
      </c>
      <c r="J61">
        <v>20</v>
      </c>
      <c r="L61" t="s">
        <v>14170</v>
      </c>
      <c r="M61">
        <v>13</v>
      </c>
      <c r="N61" s="524" t="s">
        <v>15834</v>
      </c>
      <c r="O61">
        <f>COUNTIF('データ取得対象の観測点決定（風のみ）'!$AN$4:$AN$918,観測点コードリスト!N61)</f>
        <v>1</v>
      </c>
      <c r="P61" s="524" t="str">
        <f t="shared" si="0"/>
        <v>28</v>
      </c>
    </row>
    <row r="62" spans="1:16">
      <c r="A62">
        <v>61</v>
      </c>
      <c r="B62">
        <v>6</v>
      </c>
      <c r="C62" t="s">
        <v>212</v>
      </c>
      <c r="D62">
        <v>13</v>
      </c>
      <c r="E62">
        <v>1112</v>
      </c>
      <c r="F62">
        <v>44</v>
      </c>
      <c r="G62">
        <v>15.9</v>
      </c>
      <c r="H62">
        <v>141</v>
      </c>
      <c r="I62">
        <v>43.3</v>
      </c>
      <c r="J62">
        <v>15</v>
      </c>
      <c r="L62" t="s">
        <v>14171</v>
      </c>
      <c r="M62">
        <v>13</v>
      </c>
      <c r="N62" s="524" t="s">
        <v>15835</v>
      </c>
      <c r="O62">
        <f>COUNTIF('データ取得対象の観測点決定（風のみ）'!$AN$4:$AN$918,観測点コードリスト!N62)</f>
        <v>0</v>
      </c>
      <c r="P62" s="524" t="str">
        <f t="shared" si="0"/>
        <v>1112</v>
      </c>
    </row>
    <row r="63" spans="1:16">
      <c r="A63">
        <v>62</v>
      </c>
      <c r="B63">
        <v>7</v>
      </c>
      <c r="C63" t="s">
        <v>205</v>
      </c>
      <c r="D63">
        <v>13</v>
      </c>
      <c r="E63">
        <v>1213</v>
      </c>
      <c r="F63">
        <v>44</v>
      </c>
      <c r="G63">
        <v>25.7</v>
      </c>
      <c r="H63">
        <v>141</v>
      </c>
      <c r="I63">
        <v>25.3</v>
      </c>
      <c r="J63">
        <v>38</v>
      </c>
      <c r="L63" t="s">
        <v>14172</v>
      </c>
      <c r="M63">
        <v>13</v>
      </c>
      <c r="N63" s="524" t="s">
        <v>15836</v>
      </c>
      <c r="O63">
        <f>COUNTIF('データ取得対象の観測点決定（風のみ）'!$AN$4:$AN$918,観測点コードリスト!N63)</f>
        <v>1</v>
      </c>
      <c r="P63" s="524" t="str">
        <f t="shared" si="0"/>
        <v>1213</v>
      </c>
    </row>
    <row r="64" spans="1:16">
      <c r="A64">
        <v>63</v>
      </c>
      <c r="B64">
        <v>8</v>
      </c>
      <c r="C64" t="s">
        <v>201</v>
      </c>
      <c r="D64">
        <v>13</v>
      </c>
      <c r="E64">
        <v>1216</v>
      </c>
      <c r="F64">
        <v>44</v>
      </c>
      <c r="G64">
        <v>31.4</v>
      </c>
      <c r="H64">
        <v>141</v>
      </c>
      <c r="I64">
        <v>46.2</v>
      </c>
      <c r="J64">
        <v>27</v>
      </c>
      <c r="L64" t="s">
        <v>14173</v>
      </c>
      <c r="M64">
        <v>13</v>
      </c>
      <c r="N64" s="524" t="s">
        <v>15837</v>
      </c>
      <c r="O64">
        <f>COUNTIF('データ取得対象の観測点決定（風のみ）'!$AN$4:$AN$918,観測点コードリスト!N64)</f>
        <v>1</v>
      </c>
      <c r="P64" s="524" t="str">
        <f t="shared" si="0"/>
        <v>1216</v>
      </c>
    </row>
    <row r="65" spans="1:16">
      <c r="A65">
        <v>64</v>
      </c>
      <c r="B65">
        <v>9</v>
      </c>
      <c r="C65" t="s">
        <v>216</v>
      </c>
      <c r="D65">
        <v>13</v>
      </c>
      <c r="E65">
        <v>1217</v>
      </c>
      <c r="F65">
        <v>44</v>
      </c>
      <c r="G65">
        <v>2.9</v>
      </c>
      <c r="H65">
        <v>141</v>
      </c>
      <c r="I65">
        <v>51.4</v>
      </c>
      <c r="J65">
        <v>30</v>
      </c>
      <c r="L65" t="s">
        <v>14174</v>
      </c>
      <c r="M65">
        <v>13</v>
      </c>
      <c r="N65" s="524" t="s">
        <v>15838</v>
      </c>
      <c r="O65">
        <f>COUNTIF('データ取得対象の観測点決定（風のみ）'!$AN$4:$AN$918,観測点コードリスト!N65)</f>
        <v>1</v>
      </c>
      <c r="P65" s="524" t="str">
        <f t="shared" si="0"/>
        <v>1217</v>
      </c>
    </row>
    <row r="66" spans="1:16">
      <c r="A66">
        <v>65</v>
      </c>
      <c r="B66">
        <v>10</v>
      </c>
      <c r="C66" t="s">
        <v>227</v>
      </c>
      <c r="D66">
        <v>13</v>
      </c>
      <c r="E66">
        <v>1218</v>
      </c>
      <c r="F66">
        <v>43</v>
      </c>
      <c r="G66">
        <v>51.2</v>
      </c>
      <c r="H66">
        <v>141</v>
      </c>
      <c r="I66">
        <v>45.6</v>
      </c>
      <c r="J66">
        <v>20</v>
      </c>
      <c r="L66" t="s">
        <v>14175</v>
      </c>
      <c r="M66">
        <v>13</v>
      </c>
      <c r="N66" s="524" t="s">
        <v>15839</v>
      </c>
      <c r="O66">
        <f>COUNTIF('データ取得対象の観測点決定（風のみ）'!$AN$4:$AN$918,観測点コードリスト!N66)</f>
        <v>1</v>
      </c>
      <c r="P66" s="524" t="str">
        <f t="shared" si="0"/>
        <v>1218</v>
      </c>
    </row>
    <row r="67" spans="1:16">
      <c r="A67">
        <v>66</v>
      </c>
      <c r="B67">
        <v>1</v>
      </c>
      <c r="C67" t="s">
        <v>13751</v>
      </c>
      <c r="D67">
        <v>14</v>
      </c>
      <c r="E67">
        <v>29</v>
      </c>
      <c r="F67">
        <v>43</v>
      </c>
      <c r="G67">
        <v>18.100000000000001</v>
      </c>
      <c r="H67">
        <v>141</v>
      </c>
      <c r="I67">
        <v>30.8</v>
      </c>
      <c r="J67">
        <v>320</v>
      </c>
      <c r="L67" t="s">
        <v>14176</v>
      </c>
      <c r="M67">
        <v>14</v>
      </c>
      <c r="N67" s="524" t="s">
        <v>15840</v>
      </c>
      <c r="O67">
        <f>COUNTIF('データ取得対象の観測点決定（風のみ）'!$AN$4:$AN$918,観測点コードリスト!N67)</f>
        <v>0</v>
      </c>
      <c r="P67" s="524" t="str">
        <f t="shared" si="0"/>
        <v>29</v>
      </c>
    </row>
    <row r="68" spans="1:16">
      <c r="A68">
        <v>67</v>
      </c>
      <c r="B68">
        <v>2</v>
      </c>
      <c r="C68" t="s">
        <v>237</v>
      </c>
      <c r="D68">
        <v>14</v>
      </c>
      <c r="E68">
        <v>30</v>
      </c>
      <c r="F68">
        <v>43</v>
      </c>
      <c r="G68">
        <v>13.2</v>
      </c>
      <c r="H68">
        <v>141</v>
      </c>
      <c r="I68">
        <v>38.700000000000003</v>
      </c>
      <c r="J68">
        <v>9</v>
      </c>
      <c r="L68" t="s">
        <v>14177</v>
      </c>
      <c r="M68">
        <v>14</v>
      </c>
      <c r="N68" s="524" t="s">
        <v>15841</v>
      </c>
      <c r="O68">
        <f>COUNTIF('データ取得対象の観測点決定（風のみ）'!$AN$4:$AN$918,観測点コードリスト!N68)</f>
        <v>1</v>
      </c>
      <c r="P68" s="524" t="str">
        <f t="shared" ref="P68:P131" si="1">IF(N68&gt;9999,TEXT(N68,"@"),TEXT(N68,"0000"))</f>
        <v>30</v>
      </c>
    </row>
    <row r="69" spans="1:16">
      <c r="A69">
        <v>68</v>
      </c>
      <c r="B69">
        <v>3</v>
      </c>
      <c r="C69" t="s">
        <v>241</v>
      </c>
      <c r="D69">
        <v>14</v>
      </c>
      <c r="E69">
        <v>31</v>
      </c>
      <c r="F69">
        <v>43</v>
      </c>
      <c r="G69">
        <v>8.9</v>
      </c>
      <c r="H69">
        <v>141</v>
      </c>
      <c r="I69">
        <v>13.3</v>
      </c>
      <c r="J69">
        <v>5</v>
      </c>
      <c r="L69" t="s">
        <v>14178</v>
      </c>
      <c r="M69">
        <v>14</v>
      </c>
      <c r="N69" s="524" t="s">
        <v>15842</v>
      </c>
      <c r="O69">
        <f>COUNTIF('データ取得対象の観測点決定（風のみ）'!$AN$4:$AN$918,観測点コードリスト!N69)</f>
        <v>1</v>
      </c>
      <c r="P69" s="524" t="str">
        <f t="shared" si="1"/>
        <v>31</v>
      </c>
    </row>
    <row r="70" spans="1:16">
      <c r="A70">
        <v>69</v>
      </c>
      <c r="B70">
        <v>4</v>
      </c>
      <c r="C70" t="s">
        <v>252</v>
      </c>
      <c r="D70">
        <v>14</v>
      </c>
      <c r="E70">
        <v>32</v>
      </c>
      <c r="F70">
        <v>43</v>
      </c>
      <c r="G70">
        <v>5</v>
      </c>
      <c r="H70">
        <v>141</v>
      </c>
      <c r="I70">
        <v>12.1</v>
      </c>
      <c r="J70">
        <v>568</v>
      </c>
      <c r="L70" t="s">
        <v>14179</v>
      </c>
      <c r="M70">
        <v>14</v>
      </c>
      <c r="N70" s="524" t="s">
        <v>15843</v>
      </c>
      <c r="O70">
        <f>COUNTIF('データ取得対象の観測点決定（風のみ）'!$AN$4:$AN$918,観測点コードリスト!N70)</f>
        <v>0</v>
      </c>
      <c r="P70" s="524" t="str">
        <f t="shared" si="1"/>
        <v>32</v>
      </c>
    </row>
    <row r="71" spans="1:16">
      <c r="A71">
        <v>70</v>
      </c>
      <c r="B71">
        <v>5</v>
      </c>
      <c r="C71" t="s">
        <v>256</v>
      </c>
      <c r="D71">
        <v>14</v>
      </c>
      <c r="E71">
        <v>47412</v>
      </c>
      <c r="F71">
        <v>43</v>
      </c>
      <c r="G71">
        <v>3.6</v>
      </c>
      <c r="H71">
        <v>141</v>
      </c>
      <c r="I71">
        <v>19.7</v>
      </c>
      <c r="J71">
        <v>17.399999999999999</v>
      </c>
      <c r="L71" t="s">
        <v>14180</v>
      </c>
      <c r="M71">
        <v>14</v>
      </c>
      <c r="N71" s="524" t="s">
        <v>15844</v>
      </c>
      <c r="O71">
        <f>COUNTIF('データ取得対象の観測点決定（風のみ）'!$AN$4:$AN$918,観測点コードリスト!N71)</f>
        <v>1</v>
      </c>
      <c r="P71" s="524" t="str">
        <f t="shared" si="1"/>
        <v>47412</v>
      </c>
    </row>
    <row r="72" spans="1:16">
      <c r="A72">
        <v>71</v>
      </c>
      <c r="B72">
        <v>6</v>
      </c>
      <c r="C72" t="s">
        <v>263</v>
      </c>
      <c r="D72">
        <v>14</v>
      </c>
      <c r="E72">
        <v>34</v>
      </c>
      <c r="F72">
        <v>42</v>
      </c>
      <c r="G72">
        <v>57.8</v>
      </c>
      <c r="H72">
        <v>141</v>
      </c>
      <c r="I72">
        <v>13</v>
      </c>
      <c r="J72">
        <v>230</v>
      </c>
      <c r="L72" t="s">
        <v>14181</v>
      </c>
      <c r="M72">
        <v>14</v>
      </c>
      <c r="N72" s="524" t="s">
        <v>15845</v>
      </c>
      <c r="O72">
        <f>COUNTIF('データ取得対象の観測点決定（風のみ）'!$AN$4:$AN$918,観測点コードリスト!N72)</f>
        <v>0</v>
      </c>
      <c r="P72" s="524" t="str">
        <f t="shared" si="1"/>
        <v>34</v>
      </c>
    </row>
    <row r="73" spans="1:16">
      <c r="A73">
        <v>72</v>
      </c>
      <c r="B73">
        <v>7</v>
      </c>
      <c r="C73" t="s">
        <v>267</v>
      </c>
      <c r="D73">
        <v>14</v>
      </c>
      <c r="E73">
        <v>35</v>
      </c>
      <c r="F73">
        <v>42</v>
      </c>
      <c r="G73">
        <v>55.6</v>
      </c>
      <c r="H73">
        <v>141</v>
      </c>
      <c r="I73">
        <v>33.9</v>
      </c>
      <c r="J73">
        <v>30</v>
      </c>
      <c r="L73" t="s">
        <v>14182</v>
      </c>
      <c r="M73">
        <v>14</v>
      </c>
      <c r="N73" s="524" t="s">
        <v>15846</v>
      </c>
      <c r="O73">
        <f>COUNTIF('データ取得対象の観測点決定（風のみ）'!$AN$4:$AN$918,観測点コードリスト!N73)</f>
        <v>1</v>
      </c>
      <c r="P73" s="524" t="str">
        <f t="shared" si="1"/>
        <v>35</v>
      </c>
    </row>
    <row r="74" spans="1:16">
      <c r="A74">
        <v>73</v>
      </c>
      <c r="B74">
        <v>8</v>
      </c>
      <c r="C74" t="s">
        <v>13752</v>
      </c>
      <c r="D74">
        <v>14</v>
      </c>
      <c r="E74">
        <v>36</v>
      </c>
      <c r="F74">
        <v>42</v>
      </c>
      <c r="G74">
        <v>53.7</v>
      </c>
      <c r="H74">
        <v>141</v>
      </c>
      <c r="I74">
        <v>24.8</v>
      </c>
      <c r="J74">
        <v>400</v>
      </c>
      <c r="L74" t="s">
        <v>14183</v>
      </c>
      <c r="M74">
        <v>14</v>
      </c>
      <c r="N74" s="524" t="s">
        <v>15847</v>
      </c>
      <c r="O74">
        <f>COUNTIF('データ取得対象の観測点決定（風のみ）'!$AN$4:$AN$918,観測点コードリスト!N74)</f>
        <v>0</v>
      </c>
      <c r="P74" s="524" t="str">
        <f t="shared" si="1"/>
        <v>36</v>
      </c>
    </row>
    <row r="75" spans="1:16">
      <c r="A75">
        <v>74</v>
      </c>
      <c r="B75">
        <v>9</v>
      </c>
      <c r="C75" t="s">
        <v>270</v>
      </c>
      <c r="D75">
        <v>14</v>
      </c>
      <c r="E75">
        <v>37</v>
      </c>
      <c r="F75">
        <v>42</v>
      </c>
      <c r="G75">
        <v>46.3</v>
      </c>
      <c r="H75">
        <v>141</v>
      </c>
      <c r="I75">
        <v>24.4</v>
      </c>
      <c r="J75">
        <v>290</v>
      </c>
      <c r="L75" t="s">
        <v>14184</v>
      </c>
      <c r="M75">
        <v>14</v>
      </c>
      <c r="N75" s="524" t="s">
        <v>15848</v>
      </c>
      <c r="O75">
        <f>COUNTIF('データ取得対象の観測点決定（風のみ）'!$AN$4:$AN$918,観測点コードリスト!N75)</f>
        <v>1</v>
      </c>
      <c r="P75" s="524" t="str">
        <f t="shared" si="1"/>
        <v>37</v>
      </c>
    </row>
    <row r="76" spans="1:16">
      <c r="A76">
        <v>75</v>
      </c>
      <c r="B76">
        <v>10</v>
      </c>
      <c r="C76" t="s">
        <v>13753</v>
      </c>
      <c r="D76">
        <v>14</v>
      </c>
      <c r="E76">
        <v>1076</v>
      </c>
      <c r="F76">
        <v>43</v>
      </c>
      <c r="G76">
        <v>2.6</v>
      </c>
      <c r="H76">
        <v>141</v>
      </c>
      <c r="I76">
        <v>32.4</v>
      </c>
      <c r="J76">
        <v>22</v>
      </c>
      <c r="L76" t="s">
        <v>14185</v>
      </c>
      <c r="M76">
        <v>14</v>
      </c>
      <c r="N76" s="524" t="s">
        <v>15849</v>
      </c>
      <c r="O76">
        <f>COUNTIF('データ取得対象の観測点決定（風のみ）'!$AN$4:$AN$918,観測点コードリスト!N76)</f>
        <v>0</v>
      </c>
      <c r="P76" s="524" t="str">
        <f t="shared" si="1"/>
        <v>1076</v>
      </c>
    </row>
    <row r="77" spans="1:16">
      <c r="A77">
        <v>76</v>
      </c>
      <c r="B77">
        <v>11</v>
      </c>
      <c r="C77" t="s">
        <v>230</v>
      </c>
      <c r="D77">
        <v>14</v>
      </c>
      <c r="E77">
        <v>1085</v>
      </c>
      <c r="F77">
        <v>43</v>
      </c>
      <c r="G77">
        <v>11.6</v>
      </c>
      <c r="H77">
        <v>141</v>
      </c>
      <c r="I77">
        <v>22.2</v>
      </c>
      <c r="J77">
        <v>5</v>
      </c>
      <c r="L77" t="s">
        <v>14186</v>
      </c>
      <c r="M77">
        <v>14</v>
      </c>
      <c r="N77" s="524" t="s">
        <v>15850</v>
      </c>
      <c r="O77">
        <f>COUNTIF('データ取得対象の観測点決定（風のみ）'!$AN$4:$AN$918,観測点コードリスト!N77)</f>
        <v>1</v>
      </c>
      <c r="P77" s="524" t="str">
        <f t="shared" si="1"/>
        <v>1085</v>
      </c>
    </row>
    <row r="78" spans="1:16">
      <c r="A78">
        <v>77</v>
      </c>
      <c r="B78">
        <v>12</v>
      </c>
      <c r="C78" t="s">
        <v>231</v>
      </c>
      <c r="D78">
        <v>14</v>
      </c>
      <c r="E78">
        <v>1193</v>
      </c>
      <c r="F78">
        <v>43</v>
      </c>
      <c r="G78">
        <v>34.9</v>
      </c>
      <c r="H78">
        <v>141</v>
      </c>
      <c r="I78">
        <v>23.2</v>
      </c>
      <c r="J78">
        <v>3</v>
      </c>
      <c r="L78" t="s">
        <v>14187</v>
      </c>
      <c r="M78">
        <v>14</v>
      </c>
      <c r="N78" s="524" t="s">
        <v>15851</v>
      </c>
      <c r="O78">
        <f>COUNTIF('データ取得対象の観測点決定（風のみ）'!$AN$4:$AN$918,観測点コードリスト!N78)</f>
        <v>1</v>
      </c>
      <c r="P78" s="524" t="str">
        <f t="shared" si="1"/>
        <v>1193</v>
      </c>
    </row>
    <row r="79" spans="1:16">
      <c r="A79">
        <v>78</v>
      </c>
      <c r="B79">
        <v>13</v>
      </c>
      <c r="C79" t="s">
        <v>234</v>
      </c>
      <c r="D79">
        <v>14</v>
      </c>
      <c r="E79">
        <v>1194</v>
      </c>
      <c r="F79">
        <v>43</v>
      </c>
      <c r="G79">
        <v>23.8</v>
      </c>
      <c r="H79">
        <v>141</v>
      </c>
      <c r="I79">
        <v>26.2</v>
      </c>
      <c r="J79">
        <v>5</v>
      </c>
      <c r="L79" t="s">
        <v>14188</v>
      </c>
      <c r="M79">
        <v>14</v>
      </c>
      <c r="N79" s="524" t="s">
        <v>15852</v>
      </c>
      <c r="O79">
        <f>COUNTIF('データ取得対象の観測点決定（風のみ）'!$AN$4:$AN$918,観測点コードリスト!N79)</f>
        <v>1</v>
      </c>
      <c r="P79" s="524" t="str">
        <f t="shared" si="1"/>
        <v>1194</v>
      </c>
    </row>
    <row r="80" spans="1:16">
      <c r="A80">
        <v>79</v>
      </c>
      <c r="B80">
        <v>14</v>
      </c>
      <c r="C80" t="s">
        <v>273</v>
      </c>
      <c r="D80">
        <v>14</v>
      </c>
      <c r="E80">
        <v>1459</v>
      </c>
      <c r="F80">
        <v>42</v>
      </c>
      <c r="G80">
        <v>46.5</v>
      </c>
      <c r="H80">
        <v>141</v>
      </c>
      <c r="I80">
        <v>41.5</v>
      </c>
      <c r="J80">
        <v>22</v>
      </c>
      <c r="L80" t="s">
        <v>14189</v>
      </c>
      <c r="M80">
        <v>14</v>
      </c>
      <c r="N80" s="524" t="s">
        <v>15853</v>
      </c>
      <c r="O80">
        <f>COUNTIF('データ取得対象の観測点決定（風のみ）'!$AN$4:$AN$918,観測点コードリスト!N80)</f>
        <v>1</v>
      </c>
      <c r="P80" s="524" t="str">
        <f t="shared" si="1"/>
        <v>1459</v>
      </c>
    </row>
    <row r="81" spans="1:16">
      <c r="A81">
        <v>80</v>
      </c>
      <c r="B81">
        <v>15</v>
      </c>
      <c r="C81" t="s">
        <v>248</v>
      </c>
      <c r="D81">
        <v>14</v>
      </c>
      <c r="E81">
        <v>1507</v>
      </c>
      <c r="F81">
        <v>43</v>
      </c>
      <c r="G81">
        <v>6.6</v>
      </c>
      <c r="H81">
        <v>141</v>
      </c>
      <c r="I81">
        <v>36.1</v>
      </c>
      <c r="J81">
        <v>8</v>
      </c>
      <c r="L81" t="s">
        <v>14190</v>
      </c>
      <c r="M81">
        <v>14</v>
      </c>
      <c r="N81" s="524" t="s">
        <v>15854</v>
      </c>
      <c r="O81">
        <f>COUNTIF('データ取得対象の観測点決定（風のみ）'!$AN$4:$AN$918,観測点コードリスト!N81)</f>
        <v>1</v>
      </c>
      <c r="P81" s="524" t="str">
        <f t="shared" si="1"/>
        <v>1507</v>
      </c>
    </row>
    <row r="82" spans="1:16">
      <c r="A82">
        <v>81</v>
      </c>
      <c r="B82">
        <v>1</v>
      </c>
      <c r="C82" t="s">
        <v>277</v>
      </c>
      <c r="D82">
        <v>15</v>
      </c>
      <c r="E82">
        <v>38</v>
      </c>
      <c r="F82">
        <v>43</v>
      </c>
      <c r="G82">
        <v>48.9</v>
      </c>
      <c r="H82">
        <v>141</v>
      </c>
      <c r="I82">
        <v>55.6</v>
      </c>
      <c r="J82">
        <v>63</v>
      </c>
      <c r="L82" t="s">
        <v>14191</v>
      </c>
      <c r="M82">
        <v>15</v>
      </c>
      <c r="N82" s="524" t="s">
        <v>15855</v>
      </c>
      <c r="O82">
        <f>COUNTIF('データ取得対象の観測点決定（風のみ）'!$AN$4:$AN$918,観測点コードリスト!N82)</f>
        <v>1</v>
      </c>
      <c r="P82" s="524" t="str">
        <f t="shared" si="1"/>
        <v>38</v>
      </c>
    </row>
    <row r="83" spans="1:16">
      <c r="A83">
        <v>82</v>
      </c>
      <c r="B83">
        <v>2</v>
      </c>
      <c r="C83" t="s">
        <v>280</v>
      </c>
      <c r="D83">
        <v>15</v>
      </c>
      <c r="E83">
        <v>39</v>
      </c>
      <c r="F83">
        <v>43</v>
      </c>
      <c r="G83">
        <v>43.1</v>
      </c>
      <c r="H83">
        <v>142</v>
      </c>
      <c r="I83">
        <v>4.4000000000000004</v>
      </c>
      <c r="J83">
        <v>55</v>
      </c>
      <c r="L83" t="s">
        <v>14192</v>
      </c>
      <c r="M83">
        <v>15</v>
      </c>
      <c r="N83" s="524" t="s">
        <v>15856</v>
      </c>
      <c r="O83">
        <f>COUNTIF('データ取得対象の観測点決定（風のみ）'!$AN$4:$AN$918,観測点コードリスト!N83)</f>
        <v>1</v>
      </c>
      <c r="P83" s="524" t="str">
        <f t="shared" si="1"/>
        <v>39</v>
      </c>
    </row>
    <row r="84" spans="1:16">
      <c r="A84">
        <v>83</v>
      </c>
      <c r="B84">
        <v>3</v>
      </c>
      <c r="C84" t="s">
        <v>13754</v>
      </c>
      <c r="D84">
        <v>15</v>
      </c>
      <c r="E84">
        <v>40</v>
      </c>
      <c r="F84">
        <v>43</v>
      </c>
      <c r="G84">
        <v>45.6</v>
      </c>
      <c r="H84">
        <v>142</v>
      </c>
      <c r="I84">
        <v>12.1</v>
      </c>
      <c r="J84">
        <v>560</v>
      </c>
      <c r="L84" t="s">
        <v>14193</v>
      </c>
      <c r="M84">
        <v>15</v>
      </c>
      <c r="N84" s="524" t="s">
        <v>15857</v>
      </c>
      <c r="O84">
        <f>COUNTIF('データ取得対象の観測点決定（風のみ）'!$AN$4:$AN$918,観測点コードリスト!N84)</f>
        <v>0</v>
      </c>
      <c r="P84" s="524" t="str">
        <f t="shared" si="1"/>
        <v>40</v>
      </c>
    </row>
    <row r="85" spans="1:16">
      <c r="A85">
        <v>84</v>
      </c>
      <c r="B85">
        <v>4</v>
      </c>
      <c r="C85" t="s">
        <v>296</v>
      </c>
      <c r="D85">
        <v>15</v>
      </c>
      <c r="E85">
        <v>41</v>
      </c>
      <c r="F85">
        <v>43</v>
      </c>
      <c r="G85">
        <v>34.200000000000003</v>
      </c>
      <c r="H85">
        <v>141</v>
      </c>
      <c r="I85">
        <v>56.3</v>
      </c>
      <c r="J85">
        <v>50</v>
      </c>
      <c r="L85" t="s">
        <v>14194</v>
      </c>
      <c r="M85">
        <v>15</v>
      </c>
      <c r="N85" s="524" t="s">
        <v>15858</v>
      </c>
      <c r="O85">
        <f>COUNTIF('データ取得対象の観測点決定（風のみ）'!$AN$4:$AN$918,観測点コードリスト!N85)</f>
        <v>1</v>
      </c>
      <c r="P85" s="524" t="str">
        <f t="shared" si="1"/>
        <v>41</v>
      </c>
    </row>
    <row r="86" spans="1:16">
      <c r="A86">
        <v>85</v>
      </c>
      <c r="B86">
        <v>5</v>
      </c>
      <c r="C86" t="s">
        <v>13755</v>
      </c>
      <c r="D86">
        <v>15</v>
      </c>
      <c r="E86">
        <v>42</v>
      </c>
      <c r="F86">
        <v>43</v>
      </c>
      <c r="G86">
        <v>31.1</v>
      </c>
      <c r="H86">
        <v>142</v>
      </c>
      <c r="I86">
        <v>0.3</v>
      </c>
      <c r="J86">
        <v>455</v>
      </c>
      <c r="L86" t="s">
        <v>14195</v>
      </c>
      <c r="M86">
        <v>15</v>
      </c>
      <c r="N86" s="524" t="s">
        <v>15859</v>
      </c>
      <c r="O86">
        <f>COUNTIF('データ取得対象の観測点決定（風のみ）'!$AN$4:$AN$918,観測点コードリスト!N86)</f>
        <v>0</v>
      </c>
      <c r="P86" s="524" t="str">
        <f t="shared" si="1"/>
        <v>42</v>
      </c>
    </row>
    <row r="87" spans="1:16">
      <c r="A87">
        <v>86</v>
      </c>
      <c r="B87">
        <v>6</v>
      </c>
      <c r="C87" t="s">
        <v>303</v>
      </c>
      <c r="D87">
        <v>15</v>
      </c>
      <c r="E87">
        <v>43</v>
      </c>
      <c r="F87">
        <v>43</v>
      </c>
      <c r="G87">
        <v>31.2</v>
      </c>
      <c r="H87">
        <v>142</v>
      </c>
      <c r="I87">
        <v>11.4</v>
      </c>
      <c r="J87">
        <v>91</v>
      </c>
      <c r="L87" t="s">
        <v>14196</v>
      </c>
      <c r="M87">
        <v>15</v>
      </c>
      <c r="N87" s="524" t="s">
        <v>15860</v>
      </c>
      <c r="O87">
        <f>COUNTIF('データ取得対象の観測点決定（風のみ）'!$AN$4:$AN$918,観測点コードリスト!N87)</f>
        <v>1</v>
      </c>
      <c r="P87" s="524" t="str">
        <f t="shared" si="1"/>
        <v>43</v>
      </c>
    </row>
    <row r="88" spans="1:16">
      <c r="A88">
        <v>87</v>
      </c>
      <c r="B88">
        <v>7</v>
      </c>
      <c r="C88" t="s">
        <v>315</v>
      </c>
      <c r="D88">
        <v>15</v>
      </c>
      <c r="E88">
        <v>44</v>
      </c>
      <c r="F88">
        <v>43</v>
      </c>
      <c r="G88">
        <v>21.8</v>
      </c>
      <c r="H88">
        <v>141</v>
      </c>
      <c r="I88">
        <v>49.6</v>
      </c>
      <c r="J88">
        <v>16</v>
      </c>
      <c r="L88" t="s">
        <v>14197</v>
      </c>
      <c r="M88">
        <v>15</v>
      </c>
      <c r="N88" s="524" t="s">
        <v>15861</v>
      </c>
      <c r="O88">
        <f>COUNTIF('データ取得対象の観測点決定（風のみ）'!$AN$4:$AN$918,観測点コードリスト!N88)</f>
        <v>1</v>
      </c>
      <c r="P88" s="524" t="str">
        <f t="shared" si="1"/>
        <v>44</v>
      </c>
    </row>
    <row r="89" spans="1:16">
      <c r="A89">
        <v>88</v>
      </c>
      <c r="B89">
        <v>8</v>
      </c>
      <c r="C89" t="s">
        <v>319</v>
      </c>
      <c r="D89">
        <v>15</v>
      </c>
      <c r="E89">
        <v>47413</v>
      </c>
      <c r="F89">
        <v>43</v>
      </c>
      <c r="G89">
        <v>12.7</v>
      </c>
      <c r="H89">
        <v>141</v>
      </c>
      <c r="I89">
        <v>47.1</v>
      </c>
      <c r="J89">
        <v>42.3</v>
      </c>
      <c r="L89" t="s">
        <v>14198</v>
      </c>
      <c r="M89">
        <v>15</v>
      </c>
      <c r="N89" s="524" t="s">
        <v>15862</v>
      </c>
      <c r="O89">
        <f>COUNTIF('データ取得対象の観測点決定（風のみ）'!$AN$4:$AN$918,観測点コードリスト!N89)</f>
        <v>1</v>
      </c>
      <c r="P89" s="524" t="str">
        <f t="shared" si="1"/>
        <v>47413</v>
      </c>
    </row>
    <row r="90" spans="1:16">
      <c r="A90">
        <v>89</v>
      </c>
      <c r="B90">
        <v>9</v>
      </c>
      <c r="C90" t="s">
        <v>13756</v>
      </c>
      <c r="D90">
        <v>15</v>
      </c>
      <c r="E90">
        <v>46</v>
      </c>
      <c r="F90">
        <v>43</v>
      </c>
      <c r="G90">
        <v>15.4</v>
      </c>
      <c r="H90">
        <v>141</v>
      </c>
      <c r="I90">
        <v>58.1</v>
      </c>
      <c r="J90">
        <v>265</v>
      </c>
      <c r="L90" t="s">
        <v>14199</v>
      </c>
      <c r="M90">
        <v>15</v>
      </c>
      <c r="N90" s="524" t="s">
        <v>15863</v>
      </c>
      <c r="O90">
        <f>COUNTIF('データ取得対象の観測点決定（風のみ）'!$AN$4:$AN$918,観測点コードリスト!N90)</f>
        <v>0</v>
      </c>
      <c r="P90" s="524" t="str">
        <f t="shared" si="1"/>
        <v>46</v>
      </c>
    </row>
    <row r="91" spans="1:16">
      <c r="A91">
        <v>90</v>
      </c>
      <c r="B91">
        <v>10</v>
      </c>
      <c r="C91" t="s">
        <v>327</v>
      </c>
      <c r="D91">
        <v>15</v>
      </c>
      <c r="E91">
        <v>47</v>
      </c>
      <c r="F91">
        <v>43</v>
      </c>
      <c r="G91">
        <v>0.7</v>
      </c>
      <c r="H91">
        <v>141</v>
      </c>
      <c r="I91">
        <v>41.6</v>
      </c>
      <c r="J91">
        <v>13</v>
      </c>
      <c r="L91" t="s">
        <v>14200</v>
      </c>
      <c r="M91">
        <v>15</v>
      </c>
      <c r="N91" s="524" t="s">
        <v>15864</v>
      </c>
      <c r="O91">
        <f>COUNTIF('データ取得対象の観測点決定（風のみ）'!$AN$4:$AN$918,観測点コードリスト!N91)</f>
        <v>1</v>
      </c>
      <c r="P91" s="524" t="str">
        <f t="shared" si="1"/>
        <v>47</v>
      </c>
    </row>
    <row r="92" spans="1:16">
      <c r="A92">
        <v>91</v>
      </c>
      <c r="B92">
        <v>11</v>
      </c>
      <c r="C92" t="s">
        <v>13757</v>
      </c>
      <c r="D92">
        <v>15</v>
      </c>
      <c r="E92">
        <v>48</v>
      </c>
      <c r="F92">
        <v>43</v>
      </c>
      <c r="G92">
        <v>4.9000000000000004</v>
      </c>
      <c r="H92">
        <v>141</v>
      </c>
      <c r="I92">
        <v>57.4</v>
      </c>
      <c r="J92">
        <v>663</v>
      </c>
      <c r="L92" t="s">
        <v>14201</v>
      </c>
      <c r="M92">
        <v>15</v>
      </c>
      <c r="N92" s="524" t="s">
        <v>15865</v>
      </c>
      <c r="O92">
        <f>COUNTIF('データ取得対象の観測点決定（風のみ）'!$AN$4:$AN$918,観測点コードリスト!N92)</f>
        <v>0</v>
      </c>
      <c r="P92" s="524" t="str">
        <f t="shared" si="1"/>
        <v>48</v>
      </c>
    </row>
    <row r="93" spans="1:16">
      <c r="A93">
        <v>92</v>
      </c>
      <c r="B93">
        <v>12</v>
      </c>
      <c r="C93" t="s">
        <v>330</v>
      </c>
      <c r="D93">
        <v>15</v>
      </c>
      <c r="E93">
        <v>49</v>
      </c>
      <c r="F93">
        <v>43</v>
      </c>
      <c r="G93">
        <v>2.2999999999999998</v>
      </c>
      <c r="H93">
        <v>141</v>
      </c>
      <c r="I93">
        <v>57.4</v>
      </c>
      <c r="J93">
        <v>293</v>
      </c>
      <c r="L93" t="s">
        <v>14202</v>
      </c>
      <c r="M93">
        <v>15</v>
      </c>
      <c r="N93" s="524" t="s">
        <v>15866</v>
      </c>
      <c r="O93">
        <f>COUNTIF('データ取得対象の観測点決定（風のみ）'!$AN$4:$AN$918,観測点コードリスト!N93)</f>
        <v>1</v>
      </c>
      <c r="P93" s="524" t="str">
        <f t="shared" si="1"/>
        <v>49</v>
      </c>
    </row>
    <row r="94" spans="1:16">
      <c r="A94">
        <v>93</v>
      </c>
      <c r="B94">
        <v>13</v>
      </c>
      <c r="C94" t="s">
        <v>13758</v>
      </c>
      <c r="D94">
        <v>15</v>
      </c>
      <c r="E94">
        <v>50</v>
      </c>
      <c r="F94">
        <v>42</v>
      </c>
      <c r="G94">
        <v>55.4</v>
      </c>
      <c r="H94">
        <v>142</v>
      </c>
      <c r="I94">
        <v>5.7</v>
      </c>
      <c r="J94">
        <v>365</v>
      </c>
      <c r="L94" t="s">
        <v>14203</v>
      </c>
      <c r="M94">
        <v>15</v>
      </c>
      <c r="N94" s="524" t="s">
        <v>15867</v>
      </c>
      <c r="O94">
        <f>COUNTIF('データ取得対象の観測点決定（風のみ）'!$AN$4:$AN$918,観測点コードリスト!N94)</f>
        <v>0</v>
      </c>
      <c r="P94" s="524" t="str">
        <f t="shared" si="1"/>
        <v>50</v>
      </c>
    </row>
    <row r="95" spans="1:16">
      <c r="A95">
        <v>94</v>
      </c>
      <c r="B95">
        <v>14</v>
      </c>
      <c r="C95" t="s">
        <v>311</v>
      </c>
      <c r="D95">
        <v>15</v>
      </c>
      <c r="E95">
        <v>999</v>
      </c>
      <c r="F95">
        <v>43</v>
      </c>
      <c r="G95">
        <v>19.8</v>
      </c>
      <c r="H95">
        <v>141</v>
      </c>
      <c r="I95">
        <v>37</v>
      </c>
      <c r="J95">
        <v>50</v>
      </c>
      <c r="L95" t="s">
        <v>14204</v>
      </c>
      <c r="M95">
        <v>15</v>
      </c>
      <c r="N95" s="524" t="s">
        <v>15868</v>
      </c>
      <c r="O95">
        <f>COUNTIF('データ取得対象の観測点決定（風のみ）'!$AN$4:$AN$918,観測点コードリスト!N95)</f>
        <v>1</v>
      </c>
      <c r="P95" s="524" t="str">
        <f t="shared" si="1"/>
        <v>999</v>
      </c>
    </row>
    <row r="96" spans="1:16">
      <c r="A96">
        <v>95</v>
      </c>
      <c r="B96">
        <v>15</v>
      </c>
      <c r="C96" t="s">
        <v>323</v>
      </c>
      <c r="D96">
        <v>15</v>
      </c>
      <c r="E96">
        <v>1068</v>
      </c>
      <c r="F96">
        <v>43</v>
      </c>
      <c r="G96">
        <v>7.3</v>
      </c>
      <c r="H96">
        <v>141</v>
      </c>
      <c r="I96">
        <v>44.7</v>
      </c>
      <c r="J96">
        <v>20</v>
      </c>
      <c r="L96" t="s">
        <v>14205</v>
      </c>
      <c r="M96">
        <v>15</v>
      </c>
      <c r="N96" s="524" t="s">
        <v>15869</v>
      </c>
      <c r="O96">
        <f>COUNTIF('データ取得対象の観測点決定（風のみ）'!$AN$4:$AN$918,観測点コードリスト!N96)</f>
        <v>0</v>
      </c>
      <c r="P96" s="524" t="str">
        <f t="shared" si="1"/>
        <v>1068</v>
      </c>
    </row>
    <row r="97" spans="1:16">
      <c r="A97">
        <v>96</v>
      </c>
      <c r="B97">
        <v>16</v>
      </c>
      <c r="C97" t="s">
        <v>13759</v>
      </c>
      <c r="D97">
        <v>15</v>
      </c>
      <c r="E97">
        <v>1270</v>
      </c>
      <c r="F97">
        <v>43</v>
      </c>
      <c r="G97">
        <v>24.3</v>
      </c>
      <c r="H97">
        <v>141</v>
      </c>
      <c r="I97">
        <v>45</v>
      </c>
      <c r="J97">
        <v>140</v>
      </c>
      <c r="L97" t="s">
        <v>14206</v>
      </c>
      <c r="M97">
        <v>15</v>
      </c>
      <c r="N97" s="524" t="s">
        <v>15870</v>
      </c>
      <c r="O97">
        <f>COUNTIF('データ取得対象の観測点決定（風のみ）'!$AN$4:$AN$918,観測点コードリスト!N97)</f>
        <v>0</v>
      </c>
      <c r="P97" s="524" t="str">
        <f t="shared" si="1"/>
        <v>1270</v>
      </c>
    </row>
    <row r="98" spans="1:16">
      <c r="A98">
        <v>97</v>
      </c>
      <c r="B98">
        <v>17</v>
      </c>
      <c r="C98" t="s">
        <v>13760</v>
      </c>
      <c r="D98">
        <v>15</v>
      </c>
      <c r="E98">
        <v>1271</v>
      </c>
      <c r="F98">
        <v>43</v>
      </c>
      <c r="G98">
        <v>40.9</v>
      </c>
      <c r="H98">
        <v>141</v>
      </c>
      <c r="I98">
        <v>51</v>
      </c>
      <c r="J98">
        <v>230</v>
      </c>
      <c r="L98" t="s">
        <v>14207</v>
      </c>
      <c r="M98">
        <v>15</v>
      </c>
      <c r="N98" s="524" t="s">
        <v>15871</v>
      </c>
      <c r="O98">
        <f>COUNTIF('データ取得対象の観測点決定（風のみ）'!$AN$4:$AN$918,観測点コードリスト!N98)</f>
        <v>0</v>
      </c>
      <c r="P98" s="524" t="str">
        <f t="shared" si="1"/>
        <v>1271</v>
      </c>
    </row>
    <row r="99" spans="1:16">
      <c r="A99">
        <v>98</v>
      </c>
      <c r="B99">
        <v>18</v>
      </c>
      <c r="C99" t="s">
        <v>292</v>
      </c>
      <c r="D99">
        <v>15</v>
      </c>
      <c r="E99">
        <v>1287</v>
      </c>
      <c r="F99">
        <v>43</v>
      </c>
      <c r="G99">
        <v>35.700000000000003</v>
      </c>
      <c r="H99">
        <v>141</v>
      </c>
      <c r="I99">
        <v>43.9</v>
      </c>
      <c r="J99">
        <v>100</v>
      </c>
      <c r="L99" t="s">
        <v>14208</v>
      </c>
      <c r="M99">
        <v>15</v>
      </c>
      <c r="N99" s="524" t="s">
        <v>15872</v>
      </c>
      <c r="O99">
        <f>COUNTIF('データ取得対象の観測点決定（風のみ）'!$AN$4:$AN$918,観測点コードリスト!N99)</f>
        <v>1</v>
      </c>
      <c r="P99" s="524" t="str">
        <f t="shared" si="1"/>
        <v>1287</v>
      </c>
    </row>
    <row r="100" spans="1:16">
      <c r="A100">
        <v>99</v>
      </c>
      <c r="B100">
        <v>19</v>
      </c>
      <c r="C100" t="s">
        <v>307</v>
      </c>
      <c r="D100">
        <v>15</v>
      </c>
      <c r="E100">
        <v>1400</v>
      </c>
      <c r="F100">
        <v>43</v>
      </c>
      <c r="G100">
        <v>25.7</v>
      </c>
      <c r="H100">
        <v>141</v>
      </c>
      <c r="I100">
        <v>48.5</v>
      </c>
      <c r="J100">
        <v>25</v>
      </c>
      <c r="L100" t="s">
        <v>14209</v>
      </c>
      <c r="M100">
        <v>15</v>
      </c>
      <c r="N100" s="524" t="s">
        <v>15873</v>
      </c>
      <c r="O100">
        <f>COUNTIF('データ取得対象の観測点決定（風のみ）'!$AN$4:$AN$918,観測点コードリスト!N100)</f>
        <v>0</v>
      </c>
      <c r="P100" s="524" t="str">
        <f t="shared" si="1"/>
        <v>1400</v>
      </c>
    </row>
    <row r="101" spans="1:16">
      <c r="A101">
        <v>100</v>
      </c>
      <c r="B101">
        <v>20</v>
      </c>
      <c r="C101" t="s">
        <v>333</v>
      </c>
      <c r="D101">
        <v>15</v>
      </c>
      <c r="E101">
        <v>1401</v>
      </c>
      <c r="F101">
        <v>43</v>
      </c>
      <c r="G101">
        <v>4.8</v>
      </c>
      <c r="H101">
        <v>142</v>
      </c>
      <c r="I101">
        <v>6</v>
      </c>
      <c r="J101">
        <v>310</v>
      </c>
      <c r="L101" t="s">
        <v>14210</v>
      </c>
      <c r="M101">
        <v>15</v>
      </c>
      <c r="N101" s="524" t="s">
        <v>15874</v>
      </c>
      <c r="O101">
        <f>COUNTIF('データ取得対象の観測点決定（風のみ）'!$AN$4:$AN$918,観測点コードリスト!N101)</f>
        <v>0</v>
      </c>
      <c r="P101" s="524" t="str">
        <f t="shared" si="1"/>
        <v>1401</v>
      </c>
    </row>
    <row r="102" spans="1:16">
      <c r="A102">
        <v>101</v>
      </c>
      <c r="B102">
        <v>21</v>
      </c>
      <c r="C102" t="s">
        <v>336</v>
      </c>
      <c r="D102">
        <v>15</v>
      </c>
      <c r="E102">
        <v>1402</v>
      </c>
      <c r="F102">
        <v>42</v>
      </c>
      <c r="G102">
        <v>57.6</v>
      </c>
      <c r="H102">
        <v>142</v>
      </c>
      <c r="I102">
        <v>1.2</v>
      </c>
      <c r="J102">
        <v>161</v>
      </c>
      <c r="L102" t="s">
        <v>14211</v>
      </c>
      <c r="M102">
        <v>15</v>
      </c>
      <c r="N102" s="524" t="s">
        <v>15875</v>
      </c>
      <c r="O102">
        <f>COUNTIF('データ取得対象の観測点決定（風のみ）'!$AN$4:$AN$918,観測点コードリスト!N102)</f>
        <v>0</v>
      </c>
      <c r="P102" s="524" t="str">
        <f t="shared" si="1"/>
        <v>1402</v>
      </c>
    </row>
    <row r="103" spans="1:16">
      <c r="A103">
        <v>102</v>
      </c>
      <c r="B103">
        <v>22</v>
      </c>
      <c r="C103" t="s">
        <v>288</v>
      </c>
      <c r="D103">
        <v>15</v>
      </c>
      <c r="E103">
        <v>1419</v>
      </c>
      <c r="F103">
        <v>43</v>
      </c>
      <c r="G103">
        <v>36.700000000000003</v>
      </c>
      <c r="H103">
        <v>142</v>
      </c>
      <c r="I103">
        <v>12.2</v>
      </c>
      <c r="J103">
        <v>147</v>
      </c>
      <c r="L103" t="s">
        <v>14212</v>
      </c>
      <c r="M103">
        <v>15</v>
      </c>
      <c r="N103" s="524" t="s">
        <v>15876</v>
      </c>
      <c r="O103">
        <f>COUNTIF('データ取得対象の観測点決定（風のみ）'!$AN$4:$AN$918,観測点コードリスト!N103)</f>
        <v>0</v>
      </c>
      <c r="P103" s="524" t="str">
        <f t="shared" si="1"/>
        <v>1419</v>
      </c>
    </row>
    <row r="104" spans="1:16">
      <c r="A104">
        <v>103</v>
      </c>
      <c r="B104">
        <v>23</v>
      </c>
      <c r="C104" t="s">
        <v>299</v>
      </c>
      <c r="D104">
        <v>15</v>
      </c>
      <c r="E104">
        <v>1566</v>
      </c>
      <c r="F104">
        <v>43</v>
      </c>
      <c r="G104">
        <v>33.200000000000003</v>
      </c>
      <c r="H104">
        <v>142</v>
      </c>
      <c r="I104">
        <v>4</v>
      </c>
      <c r="J104">
        <v>120</v>
      </c>
      <c r="L104" t="s">
        <v>14213</v>
      </c>
      <c r="M104">
        <v>15</v>
      </c>
      <c r="N104" s="524" t="s">
        <v>15877</v>
      </c>
      <c r="O104">
        <f>COUNTIF('データ取得対象の観測点決定（風のみ）'!$AN$4:$AN$918,観測点コードリスト!N104)</f>
        <v>0</v>
      </c>
      <c r="P104" s="524" t="str">
        <f t="shared" si="1"/>
        <v>1566</v>
      </c>
    </row>
    <row r="105" spans="1:16">
      <c r="A105">
        <v>104</v>
      </c>
      <c r="B105">
        <v>24</v>
      </c>
      <c r="C105" t="s">
        <v>284</v>
      </c>
      <c r="D105">
        <v>15</v>
      </c>
      <c r="E105">
        <v>1567</v>
      </c>
      <c r="F105">
        <v>43</v>
      </c>
      <c r="G105">
        <v>39.6</v>
      </c>
      <c r="H105">
        <v>141</v>
      </c>
      <c r="I105">
        <v>53.5</v>
      </c>
      <c r="J105">
        <v>42</v>
      </c>
      <c r="L105" t="s">
        <v>14214</v>
      </c>
      <c r="M105">
        <v>15</v>
      </c>
      <c r="N105" s="524" t="s">
        <v>15878</v>
      </c>
      <c r="O105">
        <f>COUNTIF('データ取得対象の観測点決定（風のみ）'!$AN$4:$AN$918,観測点コードリスト!N105)</f>
        <v>0</v>
      </c>
      <c r="P105" s="524" t="str">
        <f t="shared" si="1"/>
        <v>1567</v>
      </c>
    </row>
    <row r="106" spans="1:16">
      <c r="A106">
        <v>105</v>
      </c>
      <c r="B106">
        <v>1</v>
      </c>
      <c r="C106" t="s">
        <v>340</v>
      </c>
      <c r="D106">
        <v>16</v>
      </c>
      <c r="E106">
        <v>51</v>
      </c>
      <c r="F106">
        <v>43</v>
      </c>
      <c r="G106">
        <v>16.3</v>
      </c>
      <c r="H106">
        <v>140</v>
      </c>
      <c r="I106">
        <v>33.799999999999997</v>
      </c>
      <c r="J106">
        <v>75</v>
      </c>
      <c r="L106" t="s">
        <v>14215</v>
      </c>
      <c r="M106">
        <v>16</v>
      </c>
      <c r="N106" s="524" t="s">
        <v>15879</v>
      </c>
      <c r="O106">
        <f>COUNTIF('データ取得対象の観測点決定（風のみ）'!$AN$4:$AN$918,観測点コードリスト!N106)</f>
        <v>1</v>
      </c>
      <c r="P106" s="524" t="str">
        <f t="shared" si="1"/>
        <v>51</v>
      </c>
    </row>
    <row r="107" spans="1:16">
      <c r="A107">
        <v>106</v>
      </c>
      <c r="B107">
        <v>2</v>
      </c>
      <c r="C107" t="s">
        <v>347</v>
      </c>
      <c r="D107">
        <v>16</v>
      </c>
      <c r="E107">
        <v>52</v>
      </c>
      <c r="F107">
        <v>43</v>
      </c>
      <c r="G107">
        <v>10.9</v>
      </c>
      <c r="H107">
        <v>140</v>
      </c>
      <c r="I107">
        <v>45.5</v>
      </c>
      <c r="J107">
        <v>20</v>
      </c>
      <c r="L107" t="s">
        <v>14216</v>
      </c>
      <c r="M107">
        <v>16</v>
      </c>
      <c r="N107" s="524" t="s">
        <v>15880</v>
      </c>
      <c r="O107">
        <f>COUNTIF('データ取得対象の観測点決定（風のみ）'!$AN$4:$AN$918,観測点コードリスト!N107)</f>
        <v>1</v>
      </c>
      <c r="P107" s="524" t="str">
        <f t="shared" si="1"/>
        <v>52</v>
      </c>
    </row>
    <row r="108" spans="1:16">
      <c r="A108">
        <v>107</v>
      </c>
      <c r="B108">
        <v>3</v>
      </c>
      <c r="C108" t="s">
        <v>351</v>
      </c>
      <c r="D108">
        <v>16</v>
      </c>
      <c r="E108">
        <v>47411</v>
      </c>
      <c r="F108">
        <v>43</v>
      </c>
      <c r="G108">
        <v>10.9</v>
      </c>
      <c r="H108">
        <v>141</v>
      </c>
      <c r="I108">
        <v>0.9</v>
      </c>
      <c r="J108">
        <v>24.9</v>
      </c>
      <c r="L108" t="s">
        <v>14217</v>
      </c>
      <c r="M108">
        <v>16</v>
      </c>
      <c r="N108" s="524" t="s">
        <v>15881</v>
      </c>
      <c r="O108">
        <f>COUNTIF('データ取得対象の観測点決定（風のみ）'!$AN$4:$AN$918,観測点コードリスト!N108)</f>
        <v>1</v>
      </c>
      <c r="P108" s="524" t="str">
        <f t="shared" si="1"/>
        <v>47411</v>
      </c>
    </row>
    <row r="109" spans="1:16">
      <c r="A109">
        <v>108</v>
      </c>
      <c r="B109">
        <v>4</v>
      </c>
      <c r="C109" t="s">
        <v>359</v>
      </c>
      <c r="D109">
        <v>16</v>
      </c>
      <c r="E109">
        <v>54</v>
      </c>
      <c r="F109">
        <v>42</v>
      </c>
      <c r="G109">
        <v>58.8</v>
      </c>
      <c r="H109">
        <v>140</v>
      </c>
      <c r="I109">
        <v>36.200000000000003</v>
      </c>
      <c r="J109">
        <v>15</v>
      </c>
      <c r="L109" t="s">
        <v>14218</v>
      </c>
      <c r="M109">
        <v>16</v>
      </c>
      <c r="N109" s="524" t="s">
        <v>15882</v>
      </c>
      <c r="O109">
        <f>COUNTIF('データ取得対象の観測点決定（風のみ）'!$AN$4:$AN$918,観測点コードリスト!N109)</f>
        <v>1</v>
      </c>
      <c r="P109" s="524" t="str">
        <f t="shared" si="1"/>
        <v>54</v>
      </c>
    </row>
    <row r="110" spans="1:16">
      <c r="A110">
        <v>109</v>
      </c>
      <c r="B110">
        <v>5</v>
      </c>
      <c r="C110" t="s">
        <v>362</v>
      </c>
      <c r="D110">
        <v>16</v>
      </c>
      <c r="E110">
        <v>55</v>
      </c>
      <c r="F110">
        <v>42</v>
      </c>
      <c r="G110">
        <v>48.6</v>
      </c>
      <c r="H110">
        <v>140</v>
      </c>
      <c r="I110">
        <v>32.5</v>
      </c>
      <c r="J110">
        <v>39</v>
      </c>
      <c r="L110" t="s">
        <v>14219</v>
      </c>
      <c r="M110">
        <v>16</v>
      </c>
      <c r="N110" s="524" t="s">
        <v>15883</v>
      </c>
      <c r="O110">
        <f>COUNTIF('データ取得対象の観測点決定（風のみ）'!$AN$4:$AN$918,観測点コードリスト!N110)</f>
        <v>1</v>
      </c>
      <c r="P110" s="524" t="str">
        <f t="shared" si="1"/>
        <v>55</v>
      </c>
    </row>
    <row r="111" spans="1:16">
      <c r="A111">
        <v>110</v>
      </c>
      <c r="B111">
        <v>6</v>
      </c>
      <c r="C111" t="s">
        <v>366</v>
      </c>
      <c r="D111">
        <v>16</v>
      </c>
      <c r="E111">
        <v>47433</v>
      </c>
      <c r="F111">
        <v>42</v>
      </c>
      <c r="G111">
        <v>54</v>
      </c>
      <c r="H111">
        <v>140</v>
      </c>
      <c r="I111">
        <v>45.4</v>
      </c>
      <c r="J111">
        <v>176.1</v>
      </c>
      <c r="L111" t="s">
        <v>14220</v>
      </c>
      <c r="M111">
        <v>16</v>
      </c>
      <c r="N111" s="524" t="s">
        <v>15884</v>
      </c>
      <c r="O111">
        <f>COUNTIF('データ取得対象の観測点決定（風のみ）'!$AN$4:$AN$918,観測点コードリスト!N111)</f>
        <v>1</v>
      </c>
      <c r="P111" s="524" t="str">
        <f t="shared" si="1"/>
        <v>47433</v>
      </c>
    </row>
    <row r="112" spans="1:16">
      <c r="A112">
        <v>111</v>
      </c>
      <c r="B112">
        <v>7</v>
      </c>
      <c r="C112" t="s">
        <v>13761</v>
      </c>
      <c r="D112">
        <v>16</v>
      </c>
      <c r="E112">
        <v>57</v>
      </c>
      <c r="F112">
        <v>42</v>
      </c>
      <c r="G112">
        <v>52.6</v>
      </c>
      <c r="H112">
        <v>140</v>
      </c>
      <c r="I112">
        <v>56.7</v>
      </c>
      <c r="J112">
        <v>525</v>
      </c>
      <c r="L112" t="s">
        <v>14221</v>
      </c>
      <c r="M112">
        <v>16</v>
      </c>
      <c r="N112" s="524" t="s">
        <v>15885</v>
      </c>
      <c r="O112">
        <f>COUNTIF('データ取得対象の観測点決定（風のみ）'!$AN$4:$AN$918,観測点コードリスト!N112)</f>
        <v>0</v>
      </c>
      <c r="P112" s="524" t="str">
        <f t="shared" si="1"/>
        <v>57</v>
      </c>
    </row>
    <row r="113" spans="1:16">
      <c r="A113">
        <v>112</v>
      </c>
      <c r="B113">
        <v>8</v>
      </c>
      <c r="C113" t="s">
        <v>370</v>
      </c>
      <c r="D113">
        <v>16</v>
      </c>
      <c r="E113">
        <v>47421</v>
      </c>
      <c r="F113">
        <v>42</v>
      </c>
      <c r="G113">
        <v>47.7</v>
      </c>
      <c r="H113">
        <v>140</v>
      </c>
      <c r="I113">
        <v>13.4</v>
      </c>
      <c r="J113">
        <v>33.4</v>
      </c>
      <c r="L113" t="s">
        <v>14222</v>
      </c>
      <c r="M113">
        <v>16</v>
      </c>
      <c r="N113" s="524" t="s">
        <v>15886</v>
      </c>
      <c r="O113">
        <f>COUNTIF('データ取得対象の観測点決定（風のみ）'!$AN$4:$AN$918,観測点コードリスト!N113)</f>
        <v>1</v>
      </c>
      <c r="P113" s="524" t="str">
        <f t="shared" si="1"/>
        <v>47421</v>
      </c>
    </row>
    <row r="114" spans="1:16">
      <c r="A114">
        <v>113</v>
      </c>
      <c r="B114">
        <v>9</v>
      </c>
      <c r="C114" t="s">
        <v>13762</v>
      </c>
      <c r="D114">
        <v>16</v>
      </c>
      <c r="E114">
        <v>59</v>
      </c>
      <c r="F114">
        <v>42</v>
      </c>
      <c r="G114">
        <v>45.1</v>
      </c>
      <c r="H114">
        <v>140</v>
      </c>
      <c r="I114">
        <v>37.1</v>
      </c>
      <c r="J114">
        <v>333</v>
      </c>
      <c r="L114" t="s">
        <v>14223</v>
      </c>
      <c r="M114">
        <v>16</v>
      </c>
      <c r="N114" s="524" t="s">
        <v>15887</v>
      </c>
      <c r="O114">
        <f>COUNTIF('データ取得対象の観測点決定（風のみ）'!$AN$4:$AN$918,観測点コードリスト!N114)</f>
        <v>0</v>
      </c>
      <c r="P114" s="524" t="str">
        <f t="shared" si="1"/>
        <v>59</v>
      </c>
    </row>
    <row r="115" spans="1:16">
      <c r="A115">
        <v>114</v>
      </c>
      <c r="B115">
        <v>10</v>
      </c>
      <c r="C115" t="s">
        <v>382</v>
      </c>
      <c r="D115">
        <v>16</v>
      </c>
      <c r="E115">
        <v>60</v>
      </c>
      <c r="F115">
        <v>42</v>
      </c>
      <c r="G115">
        <v>47.6</v>
      </c>
      <c r="H115">
        <v>140</v>
      </c>
      <c r="I115">
        <v>56.9</v>
      </c>
      <c r="J115">
        <v>264</v>
      </c>
      <c r="L115" t="s">
        <v>14224</v>
      </c>
      <c r="M115">
        <v>16</v>
      </c>
      <c r="N115" s="524" t="s">
        <v>15888</v>
      </c>
      <c r="O115">
        <f>COUNTIF('データ取得対象の観測点決定（風のみ）'!$AN$4:$AN$918,観測点コードリスト!N115)</f>
        <v>1</v>
      </c>
      <c r="P115" s="524" t="str">
        <f t="shared" si="1"/>
        <v>60</v>
      </c>
    </row>
    <row r="116" spans="1:16">
      <c r="A116">
        <v>115</v>
      </c>
      <c r="B116">
        <v>11</v>
      </c>
      <c r="C116" t="s">
        <v>386</v>
      </c>
      <c r="D116">
        <v>16</v>
      </c>
      <c r="E116">
        <v>61</v>
      </c>
      <c r="F116">
        <v>42</v>
      </c>
      <c r="G116">
        <v>39.799999999999997</v>
      </c>
      <c r="H116">
        <v>140</v>
      </c>
      <c r="I116">
        <v>18.600000000000001</v>
      </c>
      <c r="J116">
        <v>27</v>
      </c>
      <c r="L116" t="s">
        <v>14225</v>
      </c>
      <c r="M116">
        <v>16</v>
      </c>
      <c r="N116" s="524" t="s">
        <v>15889</v>
      </c>
      <c r="O116">
        <f>COUNTIF('データ取得対象の観測点決定（風のみ）'!$AN$4:$AN$918,観測点コードリスト!N116)</f>
        <v>1</v>
      </c>
      <c r="P116" s="524" t="str">
        <f t="shared" si="1"/>
        <v>61</v>
      </c>
    </row>
    <row r="117" spans="1:16">
      <c r="A117">
        <v>116</v>
      </c>
      <c r="B117">
        <v>12</v>
      </c>
      <c r="C117" t="s">
        <v>378</v>
      </c>
      <c r="D117">
        <v>16</v>
      </c>
      <c r="E117">
        <v>1072</v>
      </c>
      <c r="F117">
        <v>42</v>
      </c>
      <c r="G117">
        <v>46.5</v>
      </c>
      <c r="H117">
        <v>140</v>
      </c>
      <c r="I117">
        <v>52.8</v>
      </c>
      <c r="J117">
        <v>440</v>
      </c>
      <c r="L117" t="s">
        <v>14226</v>
      </c>
      <c r="M117">
        <v>16</v>
      </c>
      <c r="N117" s="524" t="s">
        <v>15890</v>
      </c>
      <c r="O117">
        <f>COUNTIF('データ取得対象の観測点決定（風のみ）'!$AN$4:$AN$918,観測点コードリスト!N117)</f>
        <v>1</v>
      </c>
      <c r="P117" s="524" t="str">
        <f t="shared" si="1"/>
        <v>1072</v>
      </c>
    </row>
    <row r="118" spans="1:16">
      <c r="A118">
        <v>117</v>
      </c>
      <c r="B118">
        <v>13</v>
      </c>
      <c r="C118" t="s">
        <v>355</v>
      </c>
      <c r="D118">
        <v>16</v>
      </c>
      <c r="E118">
        <v>1091</v>
      </c>
      <c r="F118">
        <v>43</v>
      </c>
      <c r="G118">
        <v>5</v>
      </c>
      <c r="H118">
        <v>140</v>
      </c>
      <c r="I118">
        <v>49.2</v>
      </c>
      <c r="J118">
        <v>148</v>
      </c>
      <c r="L118" t="s">
        <v>14227</v>
      </c>
      <c r="M118">
        <v>16</v>
      </c>
      <c r="N118" s="524" t="s">
        <v>15891</v>
      </c>
      <c r="O118">
        <f>COUNTIF('データ取得対象の観測点決定（風のみ）'!$AN$4:$AN$918,観測点コードリスト!N118)</f>
        <v>0</v>
      </c>
      <c r="P118" s="524" t="str">
        <f t="shared" si="1"/>
        <v>1091</v>
      </c>
    </row>
    <row r="119" spans="1:16">
      <c r="A119">
        <v>118</v>
      </c>
      <c r="B119">
        <v>14</v>
      </c>
      <c r="C119" t="s">
        <v>343</v>
      </c>
      <c r="D119">
        <v>16</v>
      </c>
      <c r="E119">
        <v>1208</v>
      </c>
      <c r="F119">
        <v>43</v>
      </c>
      <c r="G119">
        <v>8.6999999999999993</v>
      </c>
      <c r="H119">
        <v>140</v>
      </c>
      <c r="I119">
        <v>25.4</v>
      </c>
      <c r="J119">
        <v>50</v>
      </c>
      <c r="L119" t="s">
        <v>14228</v>
      </c>
      <c r="M119">
        <v>16</v>
      </c>
      <c r="N119" s="524" t="s">
        <v>15892</v>
      </c>
      <c r="O119">
        <f>COUNTIF('データ取得対象の観測点決定（風のみ）'!$AN$4:$AN$918,観測点コードリスト!N119)</f>
        <v>1</v>
      </c>
      <c r="P119" s="524" t="str">
        <f t="shared" si="1"/>
        <v>1208</v>
      </c>
    </row>
    <row r="120" spans="1:16">
      <c r="A120">
        <v>119</v>
      </c>
      <c r="B120">
        <v>15</v>
      </c>
      <c r="C120" t="s">
        <v>374</v>
      </c>
      <c r="D120">
        <v>16</v>
      </c>
      <c r="E120">
        <v>1615</v>
      </c>
      <c r="F120">
        <v>42</v>
      </c>
      <c r="G120">
        <v>46.7</v>
      </c>
      <c r="H120">
        <v>140</v>
      </c>
      <c r="I120">
        <v>40</v>
      </c>
      <c r="J120">
        <v>113</v>
      </c>
      <c r="L120" t="s">
        <v>14229</v>
      </c>
      <c r="M120">
        <v>16</v>
      </c>
      <c r="N120" s="524" t="s">
        <v>15893</v>
      </c>
      <c r="O120">
        <f>COUNTIF('データ取得対象の観測点決定（風のみ）'!$AN$4:$AN$918,観測点コードリスト!N120)</f>
        <v>0</v>
      </c>
      <c r="P120" s="524" t="str">
        <f t="shared" si="1"/>
        <v>1615</v>
      </c>
    </row>
    <row r="121" spans="1:16">
      <c r="A121">
        <v>120</v>
      </c>
      <c r="B121">
        <v>1</v>
      </c>
      <c r="C121" t="s">
        <v>390</v>
      </c>
      <c r="D121">
        <v>17</v>
      </c>
      <c r="E121">
        <v>47405</v>
      </c>
      <c r="F121">
        <v>44</v>
      </c>
      <c r="G121">
        <v>34.799999999999997</v>
      </c>
      <c r="H121">
        <v>142</v>
      </c>
      <c r="I121">
        <v>57.8</v>
      </c>
      <c r="J121">
        <v>14.1</v>
      </c>
      <c r="L121" t="s">
        <v>14230</v>
      </c>
      <c r="M121">
        <v>17</v>
      </c>
      <c r="N121" s="524" t="s">
        <v>15894</v>
      </c>
      <c r="O121">
        <f>COUNTIF('データ取得対象の観測点決定（風のみ）'!$AN$4:$AN$918,観測点コードリスト!N121)</f>
        <v>1</v>
      </c>
      <c r="P121" s="524" t="str">
        <f t="shared" si="1"/>
        <v>47405</v>
      </c>
    </row>
    <row r="122" spans="1:16">
      <c r="A122">
        <v>121</v>
      </c>
      <c r="B122">
        <v>2</v>
      </c>
      <c r="C122" t="s">
        <v>394</v>
      </c>
      <c r="D122">
        <v>17</v>
      </c>
      <c r="E122">
        <v>63</v>
      </c>
      <c r="F122">
        <v>44</v>
      </c>
      <c r="G122">
        <v>28.2</v>
      </c>
      <c r="H122">
        <v>143</v>
      </c>
      <c r="I122">
        <v>6.5</v>
      </c>
      <c r="J122">
        <v>8</v>
      </c>
      <c r="L122" t="s">
        <v>14231</v>
      </c>
      <c r="M122">
        <v>17</v>
      </c>
      <c r="N122" s="524" t="s">
        <v>15895</v>
      </c>
      <c r="O122">
        <f>COUNTIF('データ取得対象の観測点決定（風のみ）'!$AN$4:$AN$918,観測点コードリスト!N122)</f>
        <v>1</v>
      </c>
      <c r="P122" s="524" t="str">
        <f t="shared" si="1"/>
        <v>63</v>
      </c>
    </row>
    <row r="123" spans="1:16">
      <c r="A123">
        <v>122</v>
      </c>
      <c r="B123">
        <v>3</v>
      </c>
      <c r="C123" t="s">
        <v>402</v>
      </c>
      <c r="D123">
        <v>17</v>
      </c>
      <c r="E123">
        <v>47435</v>
      </c>
      <c r="F123">
        <v>44</v>
      </c>
      <c r="G123">
        <v>20.7</v>
      </c>
      <c r="H123">
        <v>143</v>
      </c>
      <c r="I123">
        <v>21.3</v>
      </c>
      <c r="J123">
        <v>15.8</v>
      </c>
      <c r="L123" t="s">
        <v>14232</v>
      </c>
      <c r="M123">
        <v>17</v>
      </c>
      <c r="N123" s="524" t="s">
        <v>15896</v>
      </c>
      <c r="O123">
        <f>COUNTIF('データ取得対象の観測点決定（風のみ）'!$AN$4:$AN$918,観測点コードリスト!N123)</f>
        <v>1</v>
      </c>
      <c r="P123" s="524" t="str">
        <f t="shared" si="1"/>
        <v>47435</v>
      </c>
    </row>
    <row r="124" spans="1:16">
      <c r="A124">
        <v>123</v>
      </c>
      <c r="B124">
        <v>4</v>
      </c>
      <c r="C124" t="s">
        <v>409</v>
      </c>
      <c r="D124">
        <v>17</v>
      </c>
      <c r="E124">
        <v>65</v>
      </c>
      <c r="F124">
        <v>44</v>
      </c>
      <c r="G124">
        <v>12.8</v>
      </c>
      <c r="H124">
        <v>143</v>
      </c>
      <c r="I124">
        <v>37.1</v>
      </c>
      <c r="J124">
        <v>5</v>
      </c>
      <c r="L124" t="s">
        <v>14233</v>
      </c>
      <c r="M124">
        <v>17</v>
      </c>
      <c r="N124" s="524" t="s">
        <v>15897</v>
      </c>
      <c r="O124">
        <f>COUNTIF('データ取得対象の観測点決定（風のみ）'!$AN$4:$AN$918,観測点コードリスト!N124)</f>
        <v>1</v>
      </c>
      <c r="P124" s="524" t="str">
        <f t="shared" si="1"/>
        <v>65</v>
      </c>
    </row>
    <row r="125" spans="1:16">
      <c r="A125">
        <v>124</v>
      </c>
      <c r="B125">
        <v>5</v>
      </c>
      <c r="C125" t="s">
        <v>412</v>
      </c>
      <c r="D125">
        <v>17</v>
      </c>
      <c r="E125">
        <v>66</v>
      </c>
      <c r="F125">
        <v>44</v>
      </c>
      <c r="G125">
        <v>10.6</v>
      </c>
      <c r="H125">
        <v>143</v>
      </c>
      <c r="I125">
        <v>3.7</v>
      </c>
      <c r="J125">
        <v>165</v>
      </c>
      <c r="L125" t="s">
        <v>14234</v>
      </c>
      <c r="M125">
        <v>17</v>
      </c>
      <c r="N125" s="524" t="s">
        <v>15898</v>
      </c>
      <c r="O125">
        <f>COUNTIF('データ取得対象の観測点決定（風のみ）'!$AN$4:$AN$918,観測点コードリスト!N125)</f>
        <v>1</v>
      </c>
      <c r="P125" s="524" t="str">
        <f t="shared" si="1"/>
        <v>66</v>
      </c>
    </row>
    <row r="126" spans="1:16">
      <c r="A126">
        <v>125</v>
      </c>
      <c r="B126">
        <v>6</v>
      </c>
      <c r="C126" t="s">
        <v>416</v>
      </c>
      <c r="D126">
        <v>17</v>
      </c>
      <c r="E126">
        <v>67</v>
      </c>
      <c r="F126">
        <v>44</v>
      </c>
      <c r="G126">
        <v>11.3</v>
      </c>
      <c r="H126">
        <v>143</v>
      </c>
      <c r="I126">
        <v>20.2</v>
      </c>
      <c r="J126">
        <v>85</v>
      </c>
      <c r="L126" t="s">
        <v>14235</v>
      </c>
      <c r="M126">
        <v>17</v>
      </c>
      <c r="N126" s="524" t="s">
        <v>15899</v>
      </c>
      <c r="O126">
        <f>COUNTIF('データ取得対象の観測点決定（風のみ）'!$AN$4:$AN$918,観測点コードリスト!N126)</f>
        <v>0</v>
      </c>
      <c r="P126" s="524" t="str">
        <f t="shared" si="1"/>
        <v>67</v>
      </c>
    </row>
    <row r="127" spans="1:16">
      <c r="A127">
        <v>126</v>
      </c>
      <c r="B127">
        <v>7</v>
      </c>
      <c r="C127" t="s">
        <v>419</v>
      </c>
      <c r="D127">
        <v>17</v>
      </c>
      <c r="E127">
        <v>68</v>
      </c>
      <c r="F127">
        <v>44</v>
      </c>
      <c r="G127">
        <v>6.9</v>
      </c>
      <c r="H127">
        <v>144</v>
      </c>
      <c r="I127">
        <v>2.2000000000000002</v>
      </c>
      <c r="J127">
        <v>3</v>
      </c>
      <c r="L127" t="s">
        <v>14236</v>
      </c>
      <c r="M127">
        <v>17</v>
      </c>
      <c r="N127" s="524" t="s">
        <v>15900</v>
      </c>
      <c r="O127">
        <f>COUNTIF('データ取得対象の観測点決定（風のみ）'!$AN$4:$AN$918,観測点コードリスト!N127)</f>
        <v>1</v>
      </c>
      <c r="P127" s="524" t="str">
        <f t="shared" si="1"/>
        <v>68</v>
      </c>
    </row>
    <row r="128" spans="1:16">
      <c r="A128">
        <v>127</v>
      </c>
      <c r="B128">
        <v>8</v>
      </c>
      <c r="C128" t="s">
        <v>422</v>
      </c>
      <c r="D128">
        <v>17</v>
      </c>
      <c r="E128">
        <v>69</v>
      </c>
      <c r="F128">
        <v>44</v>
      </c>
      <c r="G128">
        <v>3.2</v>
      </c>
      <c r="H128">
        <v>143</v>
      </c>
      <c r="I128">
        <v>32.4</v>
      </c>
      <c r="J128">
        <v>80</v>
      </c>
      <c r="L128" t="s">
        <v>14237</v>
      </c>
      <c r="M128">
        <v>17</v>
      </c>
      <c r="N128" s="524" t="s">
        <v>15901</v>
      </c>
      <c r="O128">
        <f>COUNTIF('データ取得対象の観測点決定（風のみ）'!$AN$4:$AN$918,観測点コードリスト!N128)</f>
        <v>1</v>
      </c>
      <c r="P128" s="524" t="str">
        <f t="shared" si="1"/>
        <v>69</v>
      </c>
    </row>
    <row r="129" spans="1:16">
      <c r="A129">
        <v>128</v>
      </c>
      <c r="B129">
        <v>9</v>
      </c>
      <c r="C129" t="s">
        <v>425</v>
      </c>
      <c r="D129">
        <v>17</v>
      </c>
      <c r="E129">
        <v>70</v>
      </c>
      <c r="F129">
        <v>44</v>
      </c>
      <c r="G129">
        <v>1.1000000000000001</v>
      </c>
      <c r="H129">
        <v>143</v>
      </c>
      <c r="I129">
        <v>45.6</v>
      </c>
      <c r="J129">
        <v>54</v>
      </c>
      <c r="L129" t="s">
        <v>14238</v>
      </c>
      <c r="M129">
        <v>17</v>
      </c>
      <c r="N129" s="524" t="s">
        <v>15902</v>
      </c>
      <c r="O129">
        <f>COUNTIF('データ取得対象の観測点決定（風のみ）'!$AN$4:$AN$918,観測点コードリスト!N129)</f>
        <v>1</v>
      </c>
      <c r="P129" s="524" t="str">
        <f t="shared" si="1"/>
        <v>70</v>
      </c>
    </row>
    <row r="130" spans="1:16">
      <c r="A130">
        <v>129</v>
      </c>
      <c r="B130">
        <v>10</v>
      </c>
      <c r="C130" t="s">
        <v>428</v>
      </c>
      <c r="D130">
        <v>17</v>
      </c>
      <c r="E130">
        <v>47409</v>
      </c>
      <c r="F130">
        <v>44</v>
      </c>
      <c r="G130">
        <v>1</v>
      </c>
      <c r="H130">
        <v>144</v>
      </c>
      <c r="I130">
        <v>16.7</v>
      </c>
      <c r="J130">
        <v>37.6</v>
      </c>
      <c r="L130" t="s">
        <v>14239</v>
      </c>
      <c r="M130">
        <v>17</v>
      </c>
      <c r="N130" s="524" t="s">
        <v>15903</v>
      </c>
      <c r="O130">
        <f>COUNTIF('データ取得対象の観測点決定（風のみ）'!$AN$4:$AN$918,観測点コードリスト!N130)</f>
        <v>1</v>
      </c>
      <c r="P130" s="524" t="str">
        <f t="shared" si="1"/>
        <v>47409</v>
      </c>
    </row>
    <row r="131" spans="1:16">
      <c r="A131">
        <v>130</v>
      </c>
      <c r="B131">
        <v>11</v>
      </c>
      <c r="C131" t="s">
        <v>442</v>
      </c>
      <c r="D131">
        <v>17</v>
      </c>
      <c r="E131">
        <v>72</v>
      </c>
      <c r="F131">
        <v>43</v>
      </c>
      <c r="G131">
        <v>55</v>
      </c>
      <c r="H131">
        <v>143</v>
      </c>
      <c r="I131">
        <v>31.9</v>
      </c>
      <c r="J131">
        <v>199</v>
      </c>
      <c r="L131" t="s">
        <v>14240</v>
      </c>
      <c r="M131">
        <v>17</v>
      </c>
      <c r="N131" s="524" t="s">
        <v>15904</v>
      </c>
      <c r="O131">
        <f>COUNTIF('データ取得対象の観測点決定（風のみ）'!$AN$4:$AN$918,観測点コードリスト!N131)</f>
        <v>1</v>
      </c>
      <c r="P131" s="524" t="str">
        <f t="shared" si="1"/>
        <v>72</v>
      </c>
    </row>
    <row r="132" spans="1:16">
      <c r="A132">
        <v>131</v>
      </c>
      <c r="B132">
        <v>12</v>
      </c>
      <c r="C132" t="s">
        <v>445</v>
      </c>
      <c r="D132">
        <v>17</v>
      </c>
      <c r="E132">
        <v>73</v>
      </c>
      <c r="F132">
        <v>43</v>
      </c>
      <c r="G132">
        <v>51.6</v>
      </c>
      <c r="H132">
        <v>143</v>
      </c>
      <c r="I132">
        <v>44.8</v>
      </c>
      <c r="J132">
        <v>261</v>
      </c>
      <c r="L132" t="s">
        <v>14241</v>
      </c>
      <c r="M132">
        <v>17</v>
      </c>
      <c r="N132" s="524" t="s">
        <v>15905</v>
      </c>
      <c r="O132">
        <f>COUNTIF('データ取得対象の観測点決定（風のみ）'!$AN$4:$AN$918,観測点コードリスト!N132)</f>
        <v>0</v>
      </c>
      <c r="P132" s="524" t="str">
        <f t="shared" ref="P132:P195" si="2">IF(N132&gt;9999,TEXT(N132,"@"),TEXT(N132,"0000"))</f>
        <v>73</v>
      </c>
    </row>
    <row r="133" spans="1:16">
      <c r="A133">
        <v>132</v>
      </c>
      <c r="B133">
        <v>13</v>
      </c>
      <c r="C133" t="s">
        <v>449</v>
      </c>
      <c r="D133">
        <v>17</v>
      </c>
      <c r="E133">
        <v>74</v>
      </c>
      <c r="F133">
        <v>43</v>
      </c>
      <c r="G133">
        <v>46.6</v>
      </c>
      <c r="H133">
        <v>143</v>
      </c>
      <c r="I133">
        <v>50.5</v>
      </c>
      <c r="J133">
        <v>104</v>
      </c>
      <c r="L133" t="s">
        <v>14242</v>
      </c>
      <c r="M133">
        <v>17</v>
      </c>
      <c r="N133" s="524" t="s">
        <v>15906</v>
      </c>
      <c r="O133">
        <f>COUNTIF('データ取得対象の観測点決定（風のみ）'!$AN$4:$AN$918,観測点コードリスト!N133)</f>
        <v>1</v>
      </c>
      <c r="P133" s="524" t="str">
        <f t="shared" si="2"/>
        <v>74</v>
      </c>
    </row>
    <row r="134" spans="1:16">
      <c r="A134">
        <v>133</v>
      </c>
      <c r="B134">
        <v>14</v>
      </c>
      <c r="C134" t="s">
        <v>459</v>
      </c>
      <c r="D134">
        <v>17</v>
      </c>
      <c r="E134">
        <v>75</v>
      </c>
      <c r="F134">
        <v>43</v>
      </c>
      <c r="G134">
        <v>50.5</v>
      </c>
      <c r="H134">
        <v>144</v>
      </c>
      <c r="I134">
        <v>29.1</v>
      </c>
      <c r="J134">
        <v>52</v>
      </c>
      <c r="L134" t="s">
        <v>14243</v>
      </c>
      <c r="M134">
        <v>17</v>
      </c>
      <c r="N134" s="524" t="s">
        <v>15907</v>
      </c>
      <c r="O134">
        <f>COUNTIF('データ取得対象の観測点決定（風のみ）'!$AN$4:$AN$918,観測点コードリスト!N134)</f>
        <v>1</v>
      </c>
      <c r="P134" s="524" t="str">
        <f t="shared" si="2"/>
        <v>75</v>
      </c>
    </row>
    <row r="135" spans="1:16">
      <c r="A135">
        <v>134</v>
      </c>
      <c r="B135">
        <v>15</v>
      </c>
      <c r="C135" t="s">
        <v>462</v>
      </c>
      <c r="D135">
        <v>17</v>
      </c>
      <c r="E135">
        <v>76</v>
      </c>
      <c r="F135">
        <v>43</v>
      </c>
      <c r="G135">
        <v>53.1</v>
      </c>
      <c r="H135">
        <v>144</v>
      </c>
      <c r="I135">
        <v>42</v>
      </c>
      <c r="J135">
        <v>15</v>
      </c>
      <c r="L135" t="s">
        <v>14244</v>
      </c>
      <c r="M135">
        <v>17</v>
      </c>
      <c r="N135" s="524" t="s">
        <v>15908</v>
      </c>
      <c r="O135">
        <f>COUNTIF('データ取得対象の観測点決定（風のみ）'!$AN$4:$AN$918,観測点コードリスト!N135)</f>
        <v>1</v>
      </c>
      <c r="P135" s="524" t="str">
        <f t="shared" si="2"/>
        <v>76</v>
      </c>
    </row>
    <row r="136" spans="1:16">
      <c r="A136">
        <v>135</v>
      </c>
      <c r="B136">
        <v>16</v>
      </c>
      <c r="C136" t="s">
        <v>465</v>
      </c>
      <c r="D136">
        <v>17</v>
      </c>
      <c r="E136">
        <v>77</v>
      </c>
      <c r="F136">
        <v>43</v>
      </c>
      <c r="G136">
        <v>44.5</v>
      </c>
      <c r="H136">
        <v>143</v>
      </c>
      <c r="I136">
        <v>27</v>
      </c>
      <c r="J136">
        <v>325</v>
      </c>
      <c r="L136" t="s">
        <v>14245</v>
      </c>
      <c r="M136">
        <v>17</v>
      </c>
      <c r="N136" s="524" t="s">
        <v>15909</v>
      </c>
      <c r="O136">
        <f>COUNTIF('データ取得対象の観測点決定（風のみ）'!$AN$4:$AN$918,観測点コードリスト!N136)</f>
        <v>1</v>
      </c>
      <c r="P136" s="524" t="str">
        <f t="shared" si="2"/>
        <v>77</v>
      </c>
    </row>
    <row r="137" spans="1:16">
      <c r="A137">
        <v>136</v>
      </c>
      <c r="B137">
        <v>17</v>
      </c>
      <c r="C137" t="s">
        <v>13763</v>
      </c>
      <c r="D137">
        <v>17</v>
      </c>
      <c r="E137">
        <v>78</v>
      </c>
      <c r="F137">
        <v>43</v>
      </c>
      <c r="G137">
        <v>45.5</v>
      </c>
      <c r="H137">
        <v>143</v>
      </c>
      <c r="I137">
        <v>36.200000000000003</v>
      </c>
      <c r="J137">
        <v>470</v>
      </c>
      <c r="L137" t="s">
        <v>14246</v>
      </c>
      <c r="M137">
        <v>17</v>
      </c>
      <c r="N137" s="524" t="s">
        <v>15910</v>
      </c>
      <c r="O137">
        <f>COUNTIF('データ取得対象の観測点決定（風のみ）'!$AN$4:$AN$918,観測点コードリスト!N137)</f>
        <v>0</v>
      </c>
      <c r="P137" s="524" t="str">
        <f t="shared" si="2"/>
        <v>78</v>
      </c>
    </row>
    <row r="138" spans="1:16">
      <c r="A138">
        <v>137</v>
      </c>
      <c r="B138">
        <v>18</v>
      </c>
      <c r="C138" t="s">
        <v>473</v>
      </c>
      <c r="D138">
        <v>17</v>
      </c>
      <c r="E138">
        <v>79</v>
      </c>
      <c r="F138">
        <v>43</v>
      </c>
      <c r="G138">
        <v>46.2</v>
      </c>
      <c r="H138">
        <v>144</v>
      </c>
      <c r="I138">
        <v>10.3</v>
      </c>
      <c r="J138">
        <v>60</v>
      </c>
      <c r="L138" t="s">
        <v>14247</v>
      </c>
      <c r="M138">
        <v>17</v>
      </c>
      <c r="N138" s="524" t="s">
        <v>15911</v>
      </c>
      <c r="O138">
        <f>COUNTIF('データ取得対象の観測点決定（風のみ）'!$AN$4:$AN$918,観測点コードリスト!N138)</f>
        <v>1</v>
      </c>
      <c r="P138" s="524" t="str">
        <f t="shared" si="2"/>
        <v>79</v>
      </c>
    </row>
    <row r="139" spans="1:16">
      <c r="A139">
        <v>138</v>
      </c>
      <c r="B139">
        <v>19</v>
      </c>
      <c r="C139" t="s">
        <v>13764</v>
      </c>
      <c r="D139">
        <v>17</v>
      </c>
      <c r="E139">
        <v>80</v>
      </c>
      <c r="F139">
        <v>43</v>
      </c>
      <c r="G139">
        <v>43.6</v>
      </c>
      <c r="H139">
        <v>144</v>
      </c>
      <c r="I139">
        <v>17.8</v>
      </c>
      <c r="J139">
        <v>518</v>
      </c>
      <c r="L139" t="s">
        <v>14248</v>
      </c>
      <c r="M139">
        <v>17</v>
      </c>
      <c r="N139" s="524" t="s">
        <v>15912</v>
      </c>
      <c r="O139">
        <f>COUNTIF('データ取得対象の観測点決定（風のみ）'!$AN$4:$AN$918,観測点コードリスト!N139)</f>
        <v>0</v>
      </c>
      <c r="P139" s="524" t="str">
        <f t="shared" si="2"/>
        <v>80</v>
      </c>
    </row>
    <row r="140" spans="1:16">
      <c r="A140">
        <v>139</v>
      </c>
      <c r="B140">
        <v>20</v>
      </c>
      <c r="C140" t="s">
        <v>13765</v>
      </c>
      <c r="D140">
        <v>17</v>
      </c>
      <c r="E140">
        <v>81</v>
      </c>
      <c r="F140">
        <v>43</v>
      </c>
      <c r="G140">
        <v>38.700000000000003</v>
      </c>
      <c r="H140">
        <v>143</v>
      </c>
      <c r="I140">
        <v>53.4</v>
      </c>
      <c r="J140">
        <v>600</v>
      </c>
      <c r="L140" t="s">
        <v>14249</v>
      </c>
      <c r="M140">
        <v>17</v>
      </c>
      <c r="N140" s="524" t="s">
        <v>15913</v>
      </c>
      <c r="O140">
        <f>COUNTIF('データ取得対象の観測点決定（風のみ）'!$AN$4:$AN$918,観測点コードリスト!N140)</f>
        <v>0</v>
      </c>
      <c r="P140" s="524" t="str">
        <f t="shared" si="2"/>
        <v>81</v>
      </c>
    </row>
    <row r="141" spans="1:16">
      <c r="A141">
        <v>140</v>
      </c>
      <c r="B141">
        <v>21</v>
      </c>
      <c r="C141" t="s">
        <v>483</v>
      </c>
      <c r="D141">
        <v>17</v>
      </c>
      <c r="E141">
        <v>82</v>
      </c>
      <c r="F141">
        <v>43</v>
      </c>
      <c r="G141">
        <v>42.1</v>
      </c>
      <c r="H141">
        <v>144</v>
      </c>
      <c r="I141">
        <v>2</v>
      </c>
      <c r="J141">
        <v>100</v>
      </c>
      <c r="L141" t="s">
        <v>14250</v>
      </c>
      <c r="M141">
        <v>17</v>
      </c>
      <c r="N141" s="524" t="s">
        <v>15914</v>
      </c>
      <c r="O141">
        <f>COUNTIF('データ取得対象の観測点決定（風のみ）'!$AN$4:$AN$918,観測点コードリスト!N141)</f>
        <v>1</v>
      </c>
      <c r="P141" s="524" t="str">
        <f t="shared" si="2"/>
        <v>82</v>
      </c>
    </row>
    <row r="142" spans="1:16">
      <c r="A142">
        <v>141</v>
      </c>
      <c r="B142">
        <v>22</v>
      </c>
      <c r="C142" t="s">
        <v>13766</v>
      </c>
      <c r="D142">
        <v>17</v>
      </c>
      <c r="E142">
        <v>83</v>
      </c>
      <c r="F142">
        <v>43</v>
      </c>
      <c r="G142">
        <v>35.9</v>
      </c>
      <c r="H142">
        <v>143</v>
      </c>
      <c r="I142">
        <v>27.6</v>
      </c>
      <c r="J142">
        <v>905</v>
      </c>
      <c r="L142" t="s">
        <v>14251</v>
      </c>
      <c r="M142">
        <v>17</v>
      </c>
      <c r="N142" s="524" t="s">
        <v>15915</v>
      </c>
      <c r="O142">
        <f>COUNTIF('データ取得対象の観測点決定（風のみ）'!$AN$4:$AN$918,観測点コードリスト!N142)</f>
        <v>0</v>
      </c>
      <c r="P142" s="524" t="str">
        <f t="shared" si="2"/>
        <v>83</v>
      </c>
    </row>
    <row r="143" spans="1:16">
      <c r="A143">
        <v>142</v>
      </c>
      <c r="B143">
        <v>23</v>
      </c>
      <c r="C143" t="s">
        <v>431</v>
      </c>
      <c r="D143">
        <v>17</v>
      </c>
      <c r="E143">
        <v>981</v>
      </c>
      <c r="F143">
        <v>44</v>
      </c>
      <c r="G143">
        <v>3.1</v>
      </c>
      <c r="H143">
        <v>144</v>
      </c>
      <c r="I143">
        <v>58.9</v>
      </c>
      <c r="J143">
        <v>144</v>
      </c>
      <c r="L143" t="s">
        <v>14252</v>
      </c>
      <c r="M143">
        <v>17</v>
      </c>
      <c r="N143" s="524" t="s">
        <v>15916</v>
      </c>
      <c r="O143">
        <f>COUNTIF('データ取得対象の観測点決定（風のみ）'!$AN$4:$AN$918,観測点コードリスト!N143)</f>
        <v>1</v>
      </c>
      <c r="P143" s="524" t="str">
        <f t="shared" si="2"/>
        <v>981</v>
      </c>
    </row>
    <row r="144" spans="1:16">
      <c r="A144">
        <v>143</v>
      </c>
      <c r="B144">
        <v>24</v>
      </c>
      <c r="C144" t="s">
        <v>398</v>
      </c>
      <c r="D144">
        <v>17</v>
      </c>
      <c r="E144">
        <v>1073</v>
      </c>
      <c r="F144">
        <v>44</v>
      </c>
      <c r="G144">
        <v>19.899999999999999</v>
      </c>
      <c r="H144">
        <v>142</v>
      </c>
      <c r="I144">
        <v>56.1</v>
      </c>
      <c r="J144">
        <v>120</v>
      </c>
      <c r="L144" t="s">
        <v>14253</v>
      </c>
      <c r="M144">
        <v>17</v>
      </c>
      <c r="N144" s="524" t="s">
        <v>15917</v>
      </c>
      <c r="O144">
        <f>COUNTIF('データ取得対象の観測点決定（風のみ）'!$AN$4:$AN$918,観測点コードリスト!N144)</f>
        <v>1</v>
      </c>
      <c r="P144" s="524" t="str">
        <f t="shared" si="2"/>
        <v>1073</v>
      </c>
    </row>
    <row r="145" spans="1:16">
      <c r="A145">
        <v>144</v>
      </c>
      <c r="B145">
        <v>25</v>
      </c>
      <c r="C145" t="s">
        <v>438</v>
      </c>
      <c r="D145">
        <v>17</v>
      </c>
      <c r="E145">
        <v>1092</v>
      </c>
      <c r="F145">
        <v>43</v>
      </c>
      <c r="G145">
        <v>51.9</v>
      </c>
      <c r="H145">
        <v>143</v>
      </c>
      <c r="I145">
        <v>9.1999999999999993</v>
      </c>
      <c r="J145">
        <v>475</v>
      </c>
      <c r="L145" t="s">
        <v>14254</v>
      </c>
      <c r="M145">
        <v>17</v>
      </c>
      <c r="N145" s="524" t="s">
        <v>15918</v>
      </c>
      <c r="O145">
        <f>COUNTIF('データ取得対象の観測点決定（風のみ）'!$AN$4:$AN$918,観測点コードリスト!N145)</f>
        <v>1</v>
      </c>
      <c r="P145" s="524" t="str">
        <f t="shared" si="2"/>
        <v>1092</v>
      </c>
    </row>
    <row r="146" spans="1:16">
      <c r="A146">
        <v>145</v>
      </c>
      <c r="B146">
        <v>26</v>
      </c>
      <c r="C146" t="s">
        <v>469</v>
      </c>
      <c r="D146">
        <v>17</v>
      </c>
      <c r="E146">
        <v>1209</v>
      </c>
      <c r="F146">
        <v>43</v>
      </c>
      <c r="G146">
        <v>42.4</v>
      </c>
      <c r="H146">
        <v>143</v>
      </c>
      <c r="I146">
        <v>38.6</v>
      </c>
      <c r="J146">
        <v>184</v>
      </c>
      <c r="L146" t="s">
        <v>14255</v>
      </c>
      <c r="M146">
        <v>17</v>
      </c>
      <c r="N146" s="524" t="s">
        <v>15919</v>
      </c>
      <c r="O146">
        <f>COUNTIF('データ取得対象の観測点決定（風のみ）'!$AN$4:$AN$918,観測点コードリスト!N146)</f>
        <v>1</v>
      </c>
      <c r="P146" s="524" t="str">
        <f t="shared" si="2"/>
        <v>1209</v>
      </c>
    </row>
    <row r="147" spans="1:16">
      <c r="A147">
        <v>146</v>
      </c>
      <c r="B147">
        <v>27</v>
      </c>
      <c r="C147" t="s">
        <v>455</v>
      </c>
      <c r="D147">
        <v>17</v>
      </c>
      <c r="E147">
        <v>1263</v>
      </c>
      <c r="F147">
        <v>43</v>
      </c>
      <c r="G147">
        <v>50.4</v>
      </c>
      <c r="H147">
        <v>144</v>
      </c>
      <c r="I147">
        <v>17.100000000000001</v>
      </c>
      <c r="J147">
        <v>58</v>
      </c>
      <c r="L147" t="s">
        <v>14256</v>
      </c>
      <c r="M147">
        <v>17</v>
      </c>
      <c r="N147" s="524" t="s">
        <v>15920</v>
      </c>
      <c r="O147">
        <f>COUNTIF('データ取得対象の観測点決定（風のみ）'!$AN$4:$AN$918,観測点コードリスト!N147)</f>
        <v>0</v>
      </c>
      <c r="P147" s="524" t="str">
        <f t="shared" si="2"/>
        <v>1263</v>
      </c>
    </row>
    <row r="148" spans="1:16">
      <c r="A148">
        <v>147</v>
      </c>
      <c r="B148">
        <v>28</v>
      </c>
      <c r="C148" t="s">
        <v>435</v>
      </c>
      <c r="D148">
        <v>17</v>
      </c>
      <c r="E148">
        <v>1420</v>
      </c>
      <c r="F148">
        <v>43</v>
      </c>
      <c r="G148">
        <v>57.1</v>
      </c>
      <c r="H148">
        <v>143</v>
      </c>
      <c r="I148">
        <v>19.7</v>
      </c>
      <c r="J148">
        <v>242</v>
      </c>
      <c r="L148" t="s">
        <v>14257</v>
      </c>
      <c r="M148">
        <v>17</v>
      </c>
      <c r="N148" s="524" t="s">
        <v>15921</v>
      </c>
      <c r="O148">
        <f>COUNTIF('データ取得対象の観測点決定（風のみ）'!$AN$4:$AN$918,観測点コードリスト!N148)</f>
        <v>0</v>
      </c>
      <c r="P148" s="524" t="str">
        <f t="shared" si="2"/>
        <v>1420</v>
      </c>
    </row>
    <row r="149" spans="1:16">
      <c r="A149">
        <v>148</v>
      </c>
      <c r="B149">
        <v>29</v>
      </c>
      <c r="C149" t="s">
        <v>452</v>
      </c>
      <c r="D149">
        <v>17</v>
      </c>
      <c r="E149">
        <v>1460</v>
      </c>
      <c r="F149">
        <v>43</v>
      </c>
      <c r="G149">
        <v>52.8</v>
      </c>
      <c r="H149">
        <v>144</v>
      </c>
      <c r="I149">
        <v>9.8000000000000007</v>
      </c>
      <c r="J149">
        <v>33</v>
      </c>
      <c r="L149" t="s">
        <v>14258</v>
      </c>
      <c r="M149">
        <v>17</v>
      </c>
      <c r="N149" s="524" t="s">
        <v>15922</v>
      </c>
      <c r="O149">
        <f>COUNTIF('データ取得対象の観測点決定（風のみ）'!$AN$4:$AN$918,観測点コードリスト!N149)</f>
        <v>1</v>
      </c>
      <c r="P149" s="524" t="str">
        <f t="shared" si="2"/>
        <v>1460</v>
      </c>
    </row>
    <row r="150" spans="1:16">
      <c r="A150">
        <v>149</v>
      </c>
      <c r="B150">
        <v>30</v>
      </c>
      <c r="C150" t="s">
        <v>406</v>
      </c>
      <c r="D150">
        <v>17</v>
      </c>
      <c r="E150">
        <v>1487</v>
      </c>
      <c r="F150">
        <v>44</v>
      </c>
      <c r="G150">
        <v>18.2</v>
      </c>
      <c r="H150">
        <v>143</v>
      </c>
      <c r="I150">
        <v>24.2</v>
      </c>
      <c r="J150">
        <v>18</v>
      </c>
      <c r="L150" t="s">
        <v>14259</v>
      </c>
      <c r="M150">
        <v>17</v>
      </c>
      <c r="N150" s="524" t="s">
        <v>15923</v>
      </c>
      <c r="O150">
        <f>COUNTIF('データ取得対象の観測点決定（風のみ）'!$AN$4:$AN$918,観測点コードリスト!N150)</f>
        <v>1</v>
      </c>
      <c r="P150" s="524" t="str">
        <f t="shared" si="2"/>
        <v>1487</v>
      </c>
    </row>
    <row r="151" spans="1:16">
      <c r="A151">
        <v>150</v>
      </c>
      <c r="B151">
        <v>31</v>
      </c>
      <c r="C151" t="s">
        <v>487</v>
      </c>
      <c r="D151">
        <v>17</v>
      </c>
      <c r="E151">
        <v>1568</v>
      </c>
      <c r="F151">
        <v>43</v>
      </c>
      <c r="G151">
        <v>35</v>
      </c>
      <c r="H151">
        <v>143</v>
      </c>
      <c r="I151">
        <v>51.9</v>
      </c>
      <c r="J151">
        <v>221</v>
      </c>
      <c r="L151" t="s">
        <v>14260</v>
      </c>
      <c r="M151">
        <v>17</v>
      </c>
      <c r="N151" s="524" t="s">
        <v>15924</v>
      </c>
      <c r="O151">
        <f>COUNTIF('データ取得対象の観測点決定（風のみ）'!$AN$4:$AN$918,観測点コードリスト!N151)</f>
        <v>0</v>
      </c>
      <c r="P151" s="524" t="str">
        <f t="shared" si="2"/>
        <v>1568</v>
      </c>
    </row>
    <row r="152" spans="1:16">
      <c r="A152">
        <v>151</v>
      </c>
      <c r="B152">
        <v>32</v>
      </c>
      <c r="C152" t="s">
        <v>480</v>
      </c>
      <c r="D152">
        <v>17</v>
      </c>
      <c r="E152">
        <v>1569</v>
      </c>
      <c r="F152">
        <v>43</v>
      </c>
      <c r="G152">
        <v>37.200000000000003</v>
      </c>
      <c r="H152">
        <v>143</v>
      </c>
      <c r="I152">
        <v>26.4</v>
      </c>
      <c r="J152">
        <v>368</v>
      </c>
      <c r="L152" t="s">
        <v>14261</v>
      </c>
      <c r="M152">
        <v>17</v>
      </c>
      <c r="N152" s="524" t="s">
        <v>15925</v>
      </c>
      <c r="O152">
        <f>COUNTIF('データ取得対象の観測点決定（風のみ）'!$AN$4:$AN$918,観測点コードリスト!N152)</f>
        <v>0</v>
      </c>
      <c r="P152" s="524" t="str">
        <f t="shared" si="2"/>
        <v>1569</v>
      </c>
    </row>
    <row r="153" spans="1:16">
      <c r="A153">
        <v>152</v>
      </c>
      <c r="B153">
        <v>33</v>
      </c>
      <c r="C153" t="s">
        <v>476</v>
      </c>
      <c r="D153">
        <v>17</v>
      </c>
      <c r="E153">
        <v>1617</v>
      </c>
      <c r="F153">
        <v>43</v>
      </c>
      <c r="G153">
        <v>44.6</v>
      </c>
      <c r="H153">
        <v>144</v>
      </c>
      <c r="I153">
        <v>20.2</v>
      </c>
      <c r="J153">
        <v>361</v>
      </c>
      <c r="L153" t="s">
        <v>14262</v>
      </c>
      <c r="M153">
        <v>17</v>
      </c>
      <c r="N153" s="524" t="s">
        <v>15926</v>
      </c>
      <c r="O153">
        <f>COUNTIF('データ取得対象の観測点決定（風のみ）'!$AN$4:$AN$918,観測点コードリスト!N153)</f>
        <v>0</v>
      </c>
      <c r="P153" s="524" t="str">
        <f t="shared" si="2"/>
        <v>1617</v>
      </c>
    </row>
    <row r="154" spans="1:16">
      <c r="A154">
        <v>153</v>
      </c>
      <c r="B154">
        <v>1</v>
      </c>
      <c r="C154" t="s">
        <v>492</v>
      </c>
      <c r="D154">
        <v>18</v>
      </c>
      <c r="E154">
        <v>84</v>
      </c>
      <c r="F154">
        <v>44</v>
      </c>
      <c r="G154">
        <v>1.4</v>
      </c>
      <c r="H154">
        <v>145</v>
      </c>
      <c r="I154">
        <v>11.2</v>
      </c>
      <c r="J154">
        <v>15</v>
      </c>
      <c r="L154" t="s">
        <v>14263</v>
      </c>
      <c r="M154">
        <v>18</v>
      </c>
      <c r="N154" s="524" t="s">
        <v>15927</v>
      </c>
      <c r="O154">
        <f>COUNTIF('データ取得対象の観測点決定（風のみ）'!$AN$4:$AN$918,観測点コードリスト!N154)</f>
        <v>1</v>
      </c>
      <c r="P154" s="524" t="str">
        <f t="shared" si="2"/>
        <v>84</v>
      </c>
    </row>
    <row r="155" spans="1:16">
      <c r="A155">
        <v>154</v>
      </c>
      <c r="B155">
        <v>2</v>
      </c>
      <c r="C155" t="s">
        <v>499</v>
      </c>
      <c r="D155">
        <v>18</v>
      </c>
      <c r="E155">
        <v>85</v>
      </c>
      <c r="F155">
        <v>43</v>
      </c>
      <c r="G155">
        <v>39.700000000000003</v>
      </c>
      <c r="H155">
        <v>145</v>
      </c>
      <c r="I155">
        <v>7.9</v>
      </c>
      <c r="J155">
        <v>3</v>
      </c>
      <c r="L155" t="s">
        <v>14264</v>
      </c>
      <c r="M155">
        <v>18</v>
      </c>
      <c r="N155" s="524" t="s">
        <v>15928</v>
      </c>
      <c r="O155">
        <f>COUNTIF('データ取得対象の観測点決定（風のみ）'!$AN$4:$AN$918,観測点コードリスト!N155)</f>
        <v>1</v>
      </c>
      <c r="P155" s="524" t="str">
        <f t="shared" si="2"/>
        <v>85</v>
      </c>
    </row>
    <row r="156" spans="1:16">
      <c r="A156">
        <v>155</v>
      </c>
      <c r="B156">
        <v>3</v>
      </c>
      <c r="C156" t="s">
        <v>506</v>
      </c>
      <c r="D156">
        <v>18</v>
      </c>
      <c r="E156">
        <v>86</v>
      </c>
      <c r="F156">
        <v>43</v>
      </c>
      <c r="G156">
        <v>32.6</v>
      </c>
      <c r="H156">
        <v>144</v>
      </c>
      <c r="I156">
        <v>58.7</v>
      </c>
      <c r="J156">
        <v>50</v>
      </c>
      <c r="L156" t="s">
        <v>14265</v>
      </c>
      <c r="M156">
        <v>18</v>
      </c>
      <c r="N156" s="524" t="s">
        <v>15929</v>
      </c>
      <c r="O156">
        <f>COUNTIF('データ取得対象の観測点決定（風のみ）'!$AN$4:$AN$918,観測点コードリスト!N156)</f>
        <v>1</v>
      </c>
      <c r="P156" s="524" t="str">
        <f t="shared" si="2"/>
        <v>86</v>
      </c>
    </row>
    <row r="157" spans="1:16">
      <c r="A157">
        <v>156</v>
      </c>
      <c r="B157">
        <v>4</v>
      </c>
      <c r="C157" t="s">
        <v>13767</v>
      </c>
      <c r="D157">
        <v>18</v>
      </c>
      <c r="E157">
        <v>87</v>
      </c>
      <c r="F157">
        <v>43</v>
      </c>
      <c r="G157">
        <v>29.1</v>
      </c>
      <c r="H157">
        <v>144</v>
      </c>
      <c r="I157">
        <v>48.5</v>
      </c>
      <c r="J157">
        <v>110</v>
      </c>
      <c r="L157" t="s">
        <v>14266</v>
      </c>
      <c r="M157">
        <v>18</v>
      </c>
      <c r="N157" s="524" t="s">
        <v>15930</v>
      </c>
      <c r="O157">
        <f>COUNTIF('データ取得対象の観測点決定（風のみ）'!$AN$4:$AN$918,観測点コードリスト!N157)</f>
        <v>0</v>
      </c>
      <c r="P157" s="524" t="str">
        <f t="shared" si="2"/>
        <v>87</v>
      </c>
    </row>
    <row r="158" spans="1:16">
      <c r="A158">
        <v>157</v>
      </c>
      <c r="B158">
        <v>5</v>
      </c>
      <c r="C158" t="s">
        <v>512</v>
      </c>
      <c r="D158">
        <v>18</v>
      </c>
      <c r="E158">
        <v>88</v>
      </c>
      <c r="F158">
        <v>43</v>
      </c>
      <c r="G158">
        <v>22.9</v>
      </c>
      <c r="H158">
        <v>145</v>
      </c>
      <c r="I158">
        <v>7.1</v>
      </c>
      <c r="J158">
        <v>23</v>
      </c>
      <c r="L158" t="s">
        <v>14267</v>
      </c>
      <c r="M158">
        <v>18</v>
      </c>
      <c r="N158" s="524" t="s">
        <v>15931</v>
      </c>
      <c r="O158">
        <f>COUNTIF('データ取得対象の観測点決定（風のみ）'!$AN$4:$AN$918,観測点コードリスト!N158)</f>
        <v>1</v>
      </c>
      <c r="P158" s="524" t="str">
        <f t="shared" si="2"/>
        <v>88</v>
      </c>
    </row>
    <row r="159" spans="1:16">
      <c r="A159">
        <v>158</v>
      </c>
      <c r="B159">
        <v>6</v>
      </c>
      <c r="C159" t="s">
        <v>491</v>
      </c>
      <c r="D159">
        <v>18</v>
      </c>
      <c r="E159">
        <v>47420</v>
      </c>
      <c r="F159">
        <v>43</v>
      </c>
      <c r="G159">
        <v>19.8</v>
      </c>
      <c r="H159">
        <v>145</v>
      </c>
      <c r="I159">
        <v>35.1</v>
      </c>
      <c r="J159">
        <v>25.2</v>
      </c>
      <c r="L159" t="s">
        <v>14268</v>
      </c>
      <c r="M159">
        <v>18</v>
      </c>
      <c r="N159" s="524" t="s">
        <v>15932</v>
      </c>
      <c r="O159">
        <f>COUNTIF('データ取得対象の観測点決定（風のみ）'!$AN$4:$AN$918,観測点コードリスト!N159)</f>
        <v>1</v>
      </c>
      <c r="P159" s="524" t="str">
        <f t="shared" si="2"/>
        <v>47420</v>
      </c>
    </row>
    <row r="160" spans="1:16">
      <c r="A160">
        <v>159</v>
      </c>
      <c r="B160">
        <v>7</v>
      </c>
      <c r="C160" t="s">
        <v>518</v>
      </c>
      <c r="D160">
        <v>18</v>
      </c>
      <c r="E160">
        <v>1056</v>
      </c>
      <c r="F160">
        <v>43</v>
      </c>
      <c r="G160">
        <v>23.6</v>
      </c>
      <c r="H160">
        <v>145</v>
      </c>
      <c r="I160">
        <v>45.5</v>
      </c>
      <c r="J160">
        <v>12</v>
      </c>
      <c r="L160" t="s">
        <v>14269</v>
      </c>
      <c r="M160">
        <v>18</v>
      </c>
      <c r="N160" s="524" t="s">
        <v>15933</v>
      </c>
      <c r="O160">
        <f>COUNTIF('データ取得対象の観測点決定（風のみ）'!$AN$4:$AN$918,観測点コードリスト!N160)</f>
        <v>1</v>
      </c>
      <c r="P160" s="524" t="str">
        <f t="shared" si="2"/>
        <v>1056</v>
      </c>
    </row>
    <row r="161" spans="1:16">
      <c r="A161">
        <v>160</v>
      </c>
      <c r="B161">
        <v>8</v>
      </c>
      <c r="C161" t="s">
        <v>522</v>
      </c>
      <c r="D161">
        <v>18</v>
      </c>
      <c r="E161">
        <v>1196</v>
      </c>
      <c r="F161">
        <v>43</v>
      </c>
      <c r="G161">
        <v>13.3</v>
      </c>
      <c r="H161">
        <v>145</v>
      </c>
      <c r="I161">
        <v>13.6</v>
      </c>
      <c r="J161">
        <v>41</v>
      </c>
      <c r="L161" t="s">
        <v>14270</v>
      </c>
      <c r="M161">
        <v>18</v>
      </c>
      <c r="N161" s="524" t="s">
        <v>15934</v>
      </c>
      <c r="O161">
        <f>COUNTIF('データ取得対象の観測点決定（風のみ）'!$AN$4:$AN$918,観測点コードリスト!N161)</f>
        <v>1</v>
      </c>
      <c r="P161" s="524" t="str">
        <f t="shared" si="2"/>
        <v>1196</v>
      </c>
    </row>
    <row r="162" spans="1:16">
      <c r="A162">
        <v>161</v>
      </c>
      <c r="B162">
        <v>9</v>
      </c>
      <c r="C162" t="s">
        <v>495</v>
      </c>
      <c r="D162">
        <v>18</v>
      </c>
      <c r="E162">
        <v>1266</v>
      </c>
      <c r="F162">
        <v>43</v>
      </c>
      <c r="G162">
        <v>43.3</v>
      </c>
      <c r="H162">
        <v>144</v>
      </c>
      <c r="I162">
        <v>59.3</v>
      </c>
      <c r="J162">
        <v>115</v>
      </c>
      <c r="L162" t="s">
        <v>14271</v>
      </c>
      <c r="M162">
        <v>18</v>
      </c>
      <c r="N162" s="524" t="s">
        <v>15935</v>
      </c>
      <c r="O162">
        <f>COUNTIF('データ取得対象の観測点決定（風のみ）'!$AN$4:$AN$918,観測点コードリスト!N162)</f>
        <v>0</v>
      </c>
      <c r="P162" s="524" t="str">
        <f t="shared" si="2"/>
        <v>1266</v>
      </c>
    </row>
    <row r="163" spans="1:16">
      <c r="A163">
        <v>162</v>
      </c>
      <c r="B163">
        <v>10</v>
      </c>
      <c r="C163" t="s">
        <v>509</v>
      </c>
      <c r="D163">
        <v>18</v>
      </c>
      <c r="E163">
        <v>1489</v>
      </c>
      <c r="F163">
        <v>43</v>
      </c>
      <c r="G163">
        <v>34.6</v>
      </c>
      <c r="H163">
        <v>144</v>
      </c>
      <c r="I163">
        <v>57.6</v>
      </c>
      <c r="J163">
        <v>65</v>
      </c>
      <c r="L163" t="s">
        <v>14272</v>
      </c>
      <c r="M163">
        <v>18</v>
      </c>
      <c r="N163" s="524" t="s">
        <v>15936</v>
      </c>
      <c r="O163">
        <f>COUNTIF('データ取得対象の観測点決定（風のみ）'!$AN$4:$AN$918,観測点コードリスト!N163)</f>
        <v>1</v>
      </c>
      <c r="P163" s="524" t="str">
        <f t="shared" si="2"/>
        <v>1489</v>
      </c>
    </row>
    <row r="164" spans="1:16">
      <c r="A164">
        <v>163</v>
      </c>
      <c r="B164">
        <v>11</v>
      </c>
      <c r="C164" t="s">
        <v>502</v>
      </c>
      <c r="D164">
        <v>18</v>
      </c>
      <c r="E164">
        <v>1547</v>
      </c>
      <c r="F164">
        <v>43</v>
      </c>
      <c r="G164">
        <v>31.2</v>
      </c>
      <c r="H164">
        <v>144</v>
      </c>
      <c r="I164">
        <v>44.8</v>
      </c>
      <c r="J164">
        <v>181</v>
      </c>
      <c r="L164" t="s">
        <v>14273</v>
      </c>
      <c r="M164">
        <v>18</v>
      </c>
      <c r="N164" s="524" t="s">
        <v>15937</v>
      </c>
      <c r="O164">
        <f>COUNTIF('データ取得対象の観測点決定（風のみ）'!$AN$4:$AN$918,観測点コードリスト!N164)</f>
        <v>1</v>
      </c>
      <c r="P164" s="524" t="str">
        <f t="shared" si="2"/>
        <v>1547</v>
      </c>
    </row>
    <row r="165" spans="1:16">
      <c r="A165">
        <v>164</v>
      </c>
      <c r="B165">
        <v>1</v>
      </c>
      <c r="C165" t="s">
        <v>527</v>
      </c>
      <c r="D165">
        <v>19</v>
      </c>
      <c r="E165">
        <v>90</v>
      </c>
      <c r="F165">
        <v>43</v>
      </c>
      <c r="G165">
        <v>37</v>
      </c>
      <c r="H165">
        <v>144</v>
      </c>
      <c r="I165">
        <v>27.4</v>
      </c>
      <c r="J165">
        <v>158</v>
      </c>
      <c r="L165" t="s">
        <v>14274</v>
      </c>
      <c r="M165">
        <v>19</v>
      </c>
      <c r="N165" s="524" t="s">
        <v>15938</v>
      </c>
      <c r="O165">
        <f>COUNTIF('データ取得対象の観測点決定（風のみ）'!$AN$4:$AN$918,観測点コードリスト!N165)</f>
        <v>1</v>
      </c>
      <c r="P165" s="524" t="str">
        <f t="shared" si="2"/>
        <v>90</v>
      </c>
    </row>
    <row r="166" spans="1:16">
      <c r="A166">
        <v>165</v>
      </c>
      <c r="B166">
        <v>2</v>
      </c>
      <c r="C166" t="s">
        <v>534</v>
      </c>
      <c r="D166">
        <v>19</v>
      </c>
      <c r="E166">
        <v>91</v>
      </c>
      <c r="F166">
        <v>43</v>
      </c>
      <c r="G166">
        <v>26.2</v>
      </c>
      <c r="H166">
        <v>144</v>
      </c>
      <c r="I166">
        <v>5.0999999999999996</v>
      </c>
      <c r="J166">
        <v>450</v>
      </c>
      <c r="L166" t="s">
        <v>14275</v>
      </c>
      <c r="M166">
        <v>19</v>
      </c>
      <c r="N166" s="524" t="s">
        <v>15939</v>
      </c>
      <c r="O166">
        <f>COUNTIF('データ取得対象の観測点決定（風のみ）'!$AN$4:$AN$918,観測点コードリスト!N166)</f>
        <v>1</v>
      </c>
      <c r="P166" s="524" t="str">
        <f t="shared" si="2"/>
        <v>91</v>
      </c>
    </row>
    <row r="167" spans="1:16">
      <c r="A167">
        <v>166</v>
      </c>
      <c r="B167">
        <v>3</v>
      </c>
      <c r="C167" t="s">
        <v>530</v>
      </c>
      <c r="D167">
        <v>19</v>
      </c>
      <c r="E167">
        <v>92</v>
      </c>
      <c r="F167">
        <v>43</v>
      </c>
      <c r="G167">
        <v>28.7</v>
      </c>
      <c r="H167">
        <v>144</v>
      </c>
      <c r="I167">
        <v>26.8</v>
      </c>
      <c r="J167">
        <v>107</v>
      </c>
      <c r="L167" t="s">
        <v>14276</v>
      </c>
      <c r="M167">
        <v>19</v>
      </c>
      <c r="N167" s="524" t="s">
        <v>15940</v>
      </c>
      <c r="O167">
        <f>COUNTIF('データ取得対象の観測点決定（風のみ）'!$AN$4:$AN$918,観測点コードリスト!N167)</f>
        <v>1</v>
      </c>
      <c r="P167" s="524" t="str">
        <f t="shared" si="2"/>
        <v>92</v>
      </c>
    </row>
    <row r="168" spans="1:16">
      <c r="A168">
        <v>167</v>
      </c>
      <c r="B168">
        <v>4</v>
      </c>
      <c r="C168" t="s">
        <v>537</v>
      </c>
      <c r="D168">
        <v>19</v>
      </c>
      <c r="E168">
        <v>93</v>
      </c>
      <c r="F168">
        <v>43</v>
      </c>
      <c r="G168">
        <v>17.5</v>
      </c>
      <c r="H168">
        <v>144</v>
      </c>
      <c r="I168">
        <v>35.200000000000003</v>
      </c>
      <c r="J168">
        <v>20</v>
      </c>
      <c r="L168" t="s">
        <v>14277</v>
      </c>
      <c r="M168">
        <v>19</v>
      </c>
      <c r="N168" s="524" t="s">
        <v>15941</v>
      </c>
      <c r="O168">
        <f>COUNTIF('データ取得対象の観測点決定（風のみ）'!$AN$4:$AN$918,観測点コードリスト!N168)</f>
        <v>1</v>
      </c>
      <c r="P168" s="524" t="str">
        <f t="shared" si="2"/>
        <v>93</v>
      </c>
    </row>
    <row r="169" spans="1:16">
      <c r="A169">
        <v>168</v>
      </c>
      <c r="B169">
        <v>5</v>
      </c>
      <c r="C169" t="s">
        <v>13768</v>
      </c>
      <c r="D169">
        <v>19</v>
      </c>
      <c r="E169">
        <v>94</v>
      </c>
      <c r="F169">
        <v>43</v>
      </c>
      <c r="G169">
        <v>16.7</v>
      </c>
      <c r="H169">
        <v>144</v>
      </c>
      <c r="I169">
        <v>13.6</v>
      </c>
      <c r="J169">
        <v>225</v>
      </c>
      <c r="L169" t="s">
        <v>14278</v>
      </c>
      <c r="M169">
        <v>19</v>
      </c>
      <c r="N169" s="524" t="s">
        <v>15942</v>
      </c>
      <c r="O169">
        <f>COUNTIF('データ取得対象の観測点決定（風のみ）'!$AN$4:$AN$918,観測点コードリスト!N169)</f>
        <v>0</v>
      </c>
      <c r="P169" s="524" t="str">
        <f t="shared" si="2"/>
        <v>94</v>
      </c>
    </row>
    <row r="170" spans="1:16">
      <c r="A170">
        <v>169</v>
      </c>
      <c r="B170">
        <v>6</v>
      </c>
      <c r="C170" t="s">
        <v>543</v>
      </c>
      <c r="D170">
        <v>19</v>
      </c>
      <c r="E170">
        <v>95</v>
      </c>
      <c r="F170">
        <v>43</v>
      </c>
      <c r="G170">
        <v>11.9</v>
      </c>
      <c r="H170">
        <v>144</v>
      </c>
      <c r="I170">
        <v>8.5</v>
      </c>
      <c r="J170">
        <v>80</v>
      </c>
      <c r="L170" t="s">
        <v>14279</v>
      </c>
      <c r="M170">
        <v>19</v>
      </c>
      <c r="N170" s="524" t="s">
        <v>15943</v>
      </c>
      <c r="O170">
        <f>COUNTIF('データ取得対象の観測点決定（風のみ）'!$AN$4:$AN$918,観測点コードリスト!N170)</f>
        <v>1</v>
      </c>
      <c r="P170" s="524" t="str">
        <f t="shared" si="2"/>
        <v>95</v>
      </c>
    </row>
    <row r="171" spans="1:16">
      <c r="A171">
        <v>170</v>
      </c>
      <c r="B171">
        <v>7</v>
      </c>
      <c r="C171" t="s">
        <v>556</v>
      </c>
      <c r="D171">
        <v>19</v>
      </c>
      <c r="E171">
        <v>96</v>
      </c>
      <c r="F171">
        <v>43</v>
      </c>
      <c r="G171">
        <v>6.8</v>
      </c>
      <c r="H171">
        <v>144</v>
      </c>
      <c r="I171">
        <v>7.4</v>
      </c>
      <c r="J171">
        <v>40</v>
      </c>
      <c r="L171" t="s">
        <v>14280</v>
      </c>
      <c r="M171">
        <v>19</v>
      </c>
      <c r="N171" s="524" t="s">
        <v>15944</v>
      </c>
      <c r="O171">
        <f>COUNTIF('データ取得対象の観測点決定（風のみ）'!$AN$4:$AN$918,観測点コードリスト!N171)</f>
        <v>0</v>
      </c>
      <c r="P171" s="524" t="str">
        <f t="shared" si="2"/>
        <v>96</v>
      </c>
    </row>
    <row r="172" spans="1:16">
      <c r="A172">
        <v>171</v>
      </c>
      <c r="B172">
        <v>8</v>
      </c>
      <c r="C172" t="s">
        <v>13769</v>
      </c>
      <c r="D172">
        <v>19</v>
      </c>
      <c r="E172">
        <v>97</v>
      </c>
      <c r="F172">
        <v>43</v>
      </c>
      <c r="G172">
        <v>4.5999999999999996</v>
      </c>
      <c r="H172">
        <v>145</v>
      </c>
      <c r="I172">
        <v>7.7</v>
      </c>
      <c r="J172">
        <v>2</v>
      </c>
      <c r="L172" t="s">
        <v>14281</v>
      </c>
      <c r="M172">
        <v>19</v>
      </c>
      <c r="N172" s="524" t="s">
        <v>15945</v>
      </c>
      <c r="O172">
        <f>COUNTIF('データ取得対象の観測点決定（風のみ）'!$AN$4:$AN$918,観測点コードリスト!N172)</f>
        <v>0</v>
      </c>
      <c r="P172" s="524" t="str">
        <f t="shared" si="2"/>
        <v>97</v>
      </c>
    </row>
    <row r="173" spans="1:16">
      <c r="A173">
        <v>172</v>
      </c>
      <c r="B173">
        <v>9</v>
      </c>
      <c r="C173" t="s">
        <v>569</v>
      </c>
      <c r="D173">
        <v>19</v>
      </c>
      <c r="E173">
        <v>98</v>
      </c>
      <c r="F173">
        <v>42</v>
      </c>
      <c r="G173">
        <v>58.2</v>
      </c>
      <c r="H173">
        <v>144</v>
      </c>
      <c r="I173">
        <v>3.7</v>
      </c>
      <c r="J173">
        <v>9</v>
      </c>
      <c r="L173" t="s">
        <v>14282</v>
      </c>
      <c r="M173">
        <v>19</v>
      </c>
      <c r="N173" s="524" t="s">
        <v>15946</v>
      </c>
      <c r="O173">
        <f>COUNTIF('データ取得対象の観測点決定（風のみ）'!$AN$4:$AN$918,観測点コードリスト!N173)</f>
        <v>1</v>
      </c>
      <c r="P173" s="524" t="str">
        <f t="shared" si="2"/>
        <v>98</v>
      </c>
    </row>
    <row r="174" spans="1:16">
      <c r="A174">
        <v>173</v>
      </c>
      <c r="B174">
        <v>10</v>
      </c>
      <c r="C174" t="s">
        <v>526</v>
      </c>
      <c r="D174">
        <v>19</v>
      </c>
      <c r="E174">
        <v>47418</v>
      </c>
      <c r="F174">
        <v>42</v>
      </c>
      <c r="G174">
        <v>59.1</v>
      </c>
      <c r="H174">
        <v>144</v>
      </c>
      <c r="I174">
        <v>22.6</v>
      </c>
      <c r="J174">
        <v>4.5</v>
      </c>
      <c r="L174" t="s">
        <v>14283</v>
      </c>
      <c r="M174">
        <v>19</v>
      </c>
      <c r="N174" s="524" t="s">
        <v>15947</v>
      </c>
      <c r="O174">
        <f>COUNTIF('データ取得対象の観測点決定（風のみ）'!$AN$4:$AN$918,観測点コードリスト!N174)</f>
        <v>1</v>
      </c>
      <c r="P174" s="524" t="str">
        <f t="shared" si="2"/>
        <v>47418</v>
      </c>
    </row>
    <row r="175" spans="1:16">
      <c r="A175">
        <v>174</v>
      </c>
      <c r="B175">
        <v>11</v>
      </c>
      <c r="C175" t="s">
        <v>565</v>
      </c>
      <c r="D175">
        <v>19</v>
      </c>
      <c r="E175">
        <v>1107</v>
      </c>
      <c r="F175">
        <v>42</v>
      </c>
      <c r="G175">
        <v>58.3</v>
      </c>
      <c r="H175">
        <v>143</v>
      </c>
      <c r="I175">
        <v>52.5</v>
      </c>
      <c r="J175">
        <v>45</v>
      </c>
      <c r="L175" t="s">
        <v>14284</v>
      </c>
      <c r="M175">
        <v>19</v>
      </c>
      <c r="N175" s="524" t="s">
        <v>15948</v>
      </c>
      <c r="O175">
        <f>COUNTIF('データ取得対象の観測点決定（風のみ）'!$AN$4:$AN$918,観測点コードリスト!N175)</f>
        <v>0</v>
      </c>
      <c r="P175" s="524" t="str">
        <f t="shared" si="2"/>
        <v>1107</v>
      </c>
    </row>
    <row r="176" spans="1:16">
      <c r="A176">
        <v>175</v>
      </c>
      <c r="B176">
        <v>12</v>
      </c>
      <c r="C176" t="s">
        <v>540</v>
      </c>
      <c r="D176">
        <v>19</v>
      </c>
      <c r="E176">
        <v>1186</v>
      </c>
      <c r="F176">
        <v>43</v>
      </c>
      <c r="G176">
        <v>13.9</v>
      </c>
      <c r="H176">
        <v>144</v>
      </c>
      <c r="I176">
        <v>19.5</v>
      </c>
      <c r="J176">
        <v>38</v>
      </c>
      <c r="L176" t="s">
        <v>14285</v>
      </c>
      <c r="M176">
        <v>19</v>
      </c>
      <c r="N176" s="524" t="s">
        <v>15949</v>
      </c>
      <c r="O176">
        <f>COUNTIF('データ取得対象の観測点決定（風のみ）'!$AN$4:$AN$918,観測点コードリスト!N176)</f>
        <v>1</v>
      </c>
      <c r="P176" s="524" t="str">
        <f t="shared" si="2"/>
        <v>1186</v>
      </c>
    </row>
    <row r="177" spans="1:16">
      <c r="A177">
        <v>176</v>
      </c>
      <c r="B177">
        <v>13</v>
      </c>
      <c r="C177" t="s">
        <v>530</v>
      </c>
      <c r="D177">
        <v>19</v>
      </c>
      <c r="E177">
        <v>1187</v>
      </c>
      <c r="F177">
        <v>43</v>
      </c>
      <c r="G177">
        <v>30.6</v>
      </c>
      <c r="H177">
        <v>144</v>
      </c>
      <c r="I177">
        <v>28</v>
      </c>
      <c r="J177">
        <v>170</v>
      </c>
      <c r="L177" t="s">
        <v>14276</v>
      </c>
      <c r="M177">
        <v>19</v>
      </c>
      <c r="N177" s="524" t="s">
        <v>15950</v>
      </c>
      <c r="O177">
        <f>COUNTIF('データ取得対象の観測点決定（風のみ）'!$AN$4:$AN$918,観測点コードリスト!N177)</f>
        <v>0</v>
      </c>
      <c r="P177" s="524" t="str">
        <f t="shared" si="2"/>
        <v>1187</v>
      </c>
    </row>
    <row r="178" spans="1:16">
      <c r="A178">
        <v>177</v>
      </c>
      <c r="B178">
        <v>14</v>
      </c>
      <c r="C178" t="s">
        <v>562</v>
      </c>
      <c r="D178">
        <v>19</v>
      </c>
      <c r="E178">
        <v>1192</v>
      </c>
      <c r="F178">
        <v>43</v>
      </c>
      <c r="G178">
        <v>5.4</v>
      </c>
      <c r="H178">
        <v>144</v>
      </c>
      <c r="I178">
        <v>46.7</v>
      </c>
      <c r="J178">
        <v>85</v>
      </c>
      <c r="L178" t="s">
        <v>14286</v>
      </c>
      <c r="M178">
        <v>19</v>
      </c>
      <c r="N178" s="524" t="s">
        <v>15951</v>
      </c>
      <c r="O178">
        <f>COUNTIF('データ取得対象の観測点決定（風のみ）'!$AN$4:$AN$918,観測点コードリスト!N178)</f>
        <v>1</v>
      </c>
      <c r="P178" s="524" t="str">
        <f t="shared" si="2"/>
        <v>1192</v>
      </c>
    </row>
    <row r="179" spans="1:16">
      <c r="A179">
        <v>178</v>
      </c>
      <c r="B179">
        <v>15</v>
      </c>
      <c r="C179" t="s">
        <v>553</v>
      </c>
      <c r="D179">
        <v>19</v>
      </c>
      <c r="E179">
        <v>1195</v>
      </c>
      <c r="F179">
        <v>43</v>
      </c>
      <c r="G179">
        <v>7.2</v>
      </c>
      <c r="H179">
        <v>145</v>
      </c>
      <c r="I179">
        <v>6.6</v>
      </c>
      <c r="J179">
        <v>2</v>
      </c>
      <c r="L179" t="s">
        <v>14287</v>
      </c>
      <c r="M179">
        <v>19</v>
      </c>
      <c r="N179" s="524" t="s">
        <v>15952</v>
      </c>
      <c r="O179">
        <f>COUNTIF('データ取得対象の観測点決定（風のみ）'!$AN$4:$AN$918,観測点コードリスト!N179)</f>
        <v>1</v>
      </c>
      <c r="P179" s="524" t="str">
        <f t="shared" si="2"/>
        <v>1195</v>
      </c>
    </row>
    <row r="180" spans="1:16">
      <c r="A180">
        <v>179</v>
      </c>
      <c r="B180">
        <v>16</v>
      </c>
      <c r="C180" t="s">
        <v>575</v>
      </c>
      <c r="D180">
        <v>19</v>
      </c>
      <c r="E180">
        <v>1283</v>
      </c>
      <c r="F180">
        <v>42</v>
      </c>
      <c r="G180">
        <v>56.3</v>
      </c>
      <c r="H180">
        <v>144</v>
      </c>
      <c r="I180">
        <v>44.1</v>
      </c>
      <c r="J180">
        <v>149</v>
      </c>
      <c r="L180" t="s">
        <v>14288</v>
      </c>
      <c r="M180">
        <v>19</v>
      </c>
      <c r="N180" s="524" t="s">
        <v>15953</v>
      </c>
      <c r="O180">
        <f>COUNTIF('データ取得対象の観測点決定（風のみ）'!$AN$4:$AN$918,観測点コードリスト!N180)</f>
        <v>1</v>
      </c>
      <c r="P180" s="524" t="str">
        <f t="shared" si="2"/>
        <v>1283</v>
      </c>
    </row>
    <row r="181" spans="1:16">
      <c r="A181">
        <v>180</v>
      </c>
      <c r="B181">
        <v>17</v>
      </c>
      <c r="C181" t="s">
        <v>546</v>
      </c>
      <c r="D181">
        <v>19</v>
      </c>
      <c r="E181">
        <v>1403</v>
      </c>
      <c r="F181">
        <v>43</v>
      </c>
      <c r="G181">
        <v>8.9</v>
      </c>
      <c r="H181">
        <v>144</v>
      </c>
      <c r="I181">
        <v>29.8</v>
      </c>
      <c r="J181">
        <v>25</v>
      </c>
      <c r="L181" t="s">
        <v>14289</v>
      </c>
      <c r="M181">
        <v>19</v>
      </c>
      <c r="N181" s="524" t="s">
        <v>15954</v>
      </c>
      <c r="O181">
        <f>COUNTIF('データ取得対象の観測点決定（風のみ）'!$AN$4:$AN$918,観測点コードリスト!N181)</f>
        <v>0</v>
      </c>
      <c r="P181" s="524" t="str">
        <f t="shared" si="2"/>
        <v>1403</v>
      </c>
    </row>
    <row r="182" spans="1:16">
      <c r="A182">
        <v>181</v>
      </c>
      <c r="B182">
        <v>18</v>
      </c>
      <c r="C182" t="s">
        <v>549</v>
      </c>
      <c r="D182">
        <v>19</v>
      </c>
      <c r="E182">
        <v>1417</v>
      </c>
      <c r="F182">
        <v>43</v>
      </c>
      <c r="G182">
        <v>10.4</v>
      </c>
      <c r="H182">
        <v>144</v>
      </c>
      <c r="I182">
        <v>58</v>
      </c>
      <c r="J182">
        <v>70</v>
      </c>
      <c r="L182" t="s">
        <v>14290</v>
      </c>
      <c r="M182">
        <v>19</v>
      </c>
      <c r="N182" s="524" t="s">
        <v>15955</v>
      </c>
      <c r="O182">
        <f>COUNTIF('データ取得対象の観測点決定（風のみ）'!$AN$4:$AN$918,観測点コードリスト!N182)</f>
        <v>0</v>
      </c>
      <c r="P182" s="524" t="str">
        <f t="shared" si="2"/>
        <v>1417</v>
      </c>
    </row>
    <row r="183" spans="1:16">
      <c r="A183">
        <v>182</v>
      </c>
      <c r="B183">
        <v>19</v>
      </c>
      <c r="C183" t="s">
        <v>559</v>
      </c>
      <c r="D183">
        <v>19</v>
      </c>
      <c r="E183">
        <v>1461</v>
      </c>
      <c r="F183">
        <v>43</v>
      </c>
      <c r="G183">
        <v>2.4</v>
      </c>
      <c r="H183">
        <v>144</v>
      </c>
      <c r="I183">
        <v>11.5</v>
      </c>
      <c r="J183">
        <v>95</v>
      </c>
      <c r="L183" t="s">
        <v>14291</v>
      </c>
      <c r="M183">
        <v>19</v>
      </c>
      <c r="N183" s="524" t="s">
        <v>15956</v>
      </c>
      <c r="O183">
        <f>COUNTIF('データ取得対象の観測点決定（風のみ）'!$AN$4:$AN$918,観測点コードリスト!N183)</f>
        <v>1</v>
      </c>
      <c r="P183" s="524" t="str">
        <f t="shared" si="2"/>
        <v>1461</v>
      </c>
    </row>
    <row r="184" spans="1:16">
      <c r="A184">
        <v>183</v>
      </c>
      <c r="B184">
        <v>1</v>
      </c>
      <c r="C184" t="s">
        <v>13770</v>
      </c>
      <c r="D184">
        <v>20</v>
      </c>
      <c r="E184">
        <v>100</v>
      </c>
      <c r="F184">
        <v>43</v>
      </c>
      <c r="G184">
        <v>28.7</v>
      </c>
      <c r="H184">
        <v>143</v>
      </c>
      <c r="I184">
        <v>7.6</v>
      </c>
      <c r="J184">
        <v>900</v>
      </c>
      <c r="L184" t="s">
        <v>14292</v>
      </c>
      <c r="M184">
        <v>20</v>
      </c>
      <c r="N184" s="524" t="s">
        <v>15957</v>
      </c>
      <c r="O184">
        <f>COUNTIF('データ取得対象の観測点決定（風のみ）'!$AN$4:$AN$918,観測点コードリスト!N184)</f>
        <v>0</v>
      </c>
      <c r="P184" s="524" t="str">
        <f t="shared" si="2"/>
        <v>100</v>
      </c>
    </row>
    <row r="185" spans="1:16">
      <c r="A185">
        <v>184</v>
      </c>
      <c r="B185">
        <v>2</v>
      </c>
      <c r="C185" t="s">
        <v>586</v>
      </c>
      <c r="D185">
        <v>20</v>
      </c>
      <c r="E185">
        <v>101</v>
      </c>
      <c r="F185">
        <v>43</v>
      </c>
      <c r="G185">
        <v>28.1</v>
      </c>
      <c r="H185">
        <v>143</v>
      </c>
      <c r="I185">
        <v>44.3</v>
      </c>
      <c r="J185">
        <v>207</v>
      </c>
      <c r="L185" t="s">
        <v>14293</v>
      </c>
      <c r="M185">
        <v>20</v>
      </c>
      <c r="N185" s="524" t="s">
        <v>15958</v>
      </c>
      <c r="O185">
        <f>COUNTIF('データ取得対象の観測点決定（風のみ）'!$AN$4:$AN$918,観測点コードリスト!N185)</f>
        <v>1</v>
      </c>
      <c r="P185" s="524" t="str">
        <f t="shared" si="2"/>
        <v>101</v>
      </c>
    </row>
    <row r="186" spans="1:16">
      <c r="A186">
        <v>185</v>
      </c>
      <c r="B186">
        <v>3</v>
      </c>
      <c r="C186" t="s">
        <v>13771</v>
      </c>
      <c r="D186">
        <v>20</v>
      </c>
      <c r="E186">
        <v>102</v>
      </c>
      <c r="F186">
        <v>43</v>
      </c>
      <c r="G186">
        <v>26.1</v>
      </c>
      <c r="H186">
        <v>143</v>
      </c>
      <c r="I186">
        <v>41.7</v>
      </c>
      <c r="J186">
        <v>419</v>
      </c>
      <c r="L186" t="s">
        <v>14294</v>
      </c>
      <c r="M186">
        <v>20</v>
      </c>
      <c r="N186" s="524" t="s">
        <v>15959</v>
      </c>
      <c r="O186">
        <f>COUNTIF('データ取得対象の観測点決定（風のみ）'!$AN$4:$AN$918,観測点コードリスト!N186)</f>
        <v>0</v>
      </c>
      <c r="P186" s="524" t="str">
        <f t="shared" si="2"/>
        <v>102</v>
      </c>
    </row>
    <row r="187" spans="1:16">
      <c r="A187">
        <v>186</v>
      </c>
      <c r="B187">
        <v>4</v>
      </c>
      <c r="C187" t="s">
        <v>589</v>
      </c>
      <c r="D187">
        <v>20</v>
      </c>
      <c r="E187">
        <v>103</v>
      </c>
      <c r="F187">
        <v>43</v>
      </c>
      <c r="G187">
        <v>22</v>
      </c>
      <c r="H187">
        <v>143</v>
      </c>
      <c r="I187">
        <v>11.5</v>
      </c>
      <c r="J187">
        <v>540</v>
      </c>
      <c r="L187" t="s">
        <v>14295</v>
      </c>
      <c r="M187">
        <v>20</v>
      </c>
      <c r="N187" s="524" t="s">
        <v>15960</v>
      </c>
      <c r="O187">
        <f>COUNTIF('データ取得対象の観測点決定（風のみ）'!$AN$4:$AN$918,観測点コードリスト!N187)</f>
        <v>1</v>
      </c>
      <c r="P187" s="524" t="str">
        <f t="shared" si="2"/>
        <v>103</v>
      </c>
    </row>
    <row r="188" spans="1:16">
      <c r="A188">
        <v>187</v>
      </c>
      <c r="B188">
        <v>5</v>
      </c>
      <c r="C188" t="s">
        <v>13772</v>
      </c>
      <c r="D188">
        <v>20</v>
      </c>
      <c r="E188">
        <v>104</v>
      </c>
      <c r="F188">
        <v>43</v>
      </c>
      <c r="G188">
        <v>23.8</v>
      </c>
      <c r="H188">
        <v>143</v>
      </c>
      <c r="I188">
        <v>29</v>
      </c>
      <c r="J188">
        <v>740</v>
      </c>
      <c r="L188" t="s">
        <v>14296</v>
      </c>
      <c r="M188">
        <v>20</v>
      </c>
      <c r="N188" s="524" t="s">
        <v>15961</v>
      </c>
      <c r="O188">
        <f>COUNTIF('データ取得対象の観測点決定（風のみ）'!$AN$4:$AN$918,観測点コードリスト!N188)</f>
        <v>0</v>
      </c>
      <c r="P188" s="524" t="str">
        <f t="shared" si="2"/>
        <v>104</v>
      </c>
    </row>
    <row r="189" spans="1:16">
      <c r="A189">
        <v>188</v>
      </c>
      <c r="B189">
        <v>6</v>
      </c>
      <c r="C189" t="s">
        <v>13773</v>
      </c>
      <c r="D189">
        <v>20</v>
      </c>
      <c r="E189">
        <v>105</v>
      </c>
      <c r="F189">
        <v>43</v>
      </c>
      <c r="G189">
        <v>21.4</v>
      </c>
      <c r="H189">
        <v>143</v>
      </c>
      <c r="I189">
        <v>48.1</v>
      </c>
      <c r="J189">
        <v>384</v>
      </c>
      <c r="L189" t="s">
        <v>14297</v>
      </c>
      <c r="M189">
        <v>20</v>
      </c>
      <c r="N189" s="524" t="s">
        <v>15962</v>
      </c>
      <c r="O189">
        <f>COUNTIF('データ取得対象の観測点決定（風のみ）'!$AN$4:$AN$918,観測点コードリスト!N189)</f>
        <v>0</v>
      </c>
      <c r="P189" s="524" t="str">
        <f t="shared" si="2"/>
        <v>105</v>
      </c>
    </row>
    <row r="190" spans="1:16">
      <c r="A190">
        <v>189</v>
      </c>
      <c r="B190">
        <v>7</v>
      </c>
      <c r="C190" t="s">
        <v>13774</v>
      </c>
      <c r="D190">
        <v>20</v>
      </c>
      <c r="E190">
        <v>106</v>
      </c>
      <c r="F190">
        <v>43</v>
      </c>
      <c r="G190">
        <v>14.5</v>
      </c>
      <c r="H190">
        <v>143</v>
      </c>
      <c r="I190">
        <v>4.2</v>
      </c>
      <c r="J190">
        <v>760</v>
      </c>
      <c r="L190" t="s">
        <v>14298</v>
      </c>
      <c r="M190">
        <v>20</v>
      </c>
      <c r="N190" s="524" t="s">
        <v>15963</v>
      </c>
      <c r="O190">
        <f>COUNTIF('データ取得対象の観測点決定（風のみ）'!$AN$4:$AN$918,観測点コードリスト!N190)</f>
        <v>0</v>
      </c>
      <c r="P190" s="524" t="str">
        <f t="shared" si="2"/>
        <v>106</v>
      </c>
    </row>
    <row r="191" spans="1:16">
      <c r="A191">
        <v>190</v>
      </c>
      <c r="B191">
        <v>8</v>
      </c>
      <c r="C191" t="s">
        <v>600</v>
      </c>
      <c r="D191">
        <v>20</v>
      </c>
      <c r="E191">
        <v>107</v>
      </c>
      <c r="F191">
        <v>43</v>
      </c>
      <c r="G191">
        <v>14.1</v>
      </c>
      <c r="H191">
        <v>143</v>
      </c>
      <c r="I191">
        <v>18.2</v>
      </c>
      <c r="J191">
        <v>295</v>
      </c>
      <c r="L191" t="s">
        <v>14299</v>
      </c>
      <c r="M191">
        <v>20</v>
      </c>
      <c r="N191" s="524" t="s">
        <v>15964</v>
      </c>
      <c r="O191">
        <f>COUNTIF('データ取得対象の観測点決定（風のみ）'!$AN$4:$AN$918,観測点コードリスト!N191)</f>
        <v>1</v>
      </c>
      <c r="P191" s="524" t="str">
        <f t="shared" si="2"/>
        <v>107</v>
      </c>
    </row>
    <row r="192" spans="1:16">
      <c r="A192">
        <v>191</v>
      </c>
      <c r="B192">
        <v>9</v>
      </c>
      <c r="C192" t="s">
        <v>13775</v>
      </c>
      <c r="D192">
        <v>20</v>
      </c>
      <c r="E192">
        <v>108</v>
      </c>
      <c r="F192">
        <v>43</v>
      </c>
      <c r="G192">
        <v>14.9</v>
      </c>
      <c r="H192">
        <v>143</v>
      </c>
      <c r="I192">
        <v>26.7</v>
      </c>
      <c r="J192">
        <v>440</v>
      </c>
      <c r="L192" t="s">
        <v>14300</v>
      </c>
      <c r="M192">
        <v>20</v>
      </c>
      <c r="N192" s="524" t="s">
        <v>15965</v>
      </c>
      <c r="O192">
        <f>COUNTIF('データ取得対象の観測点決定（風のみ）'!$AN$4:$AN$918,観測点コードリスト!N192)</f>
        <v>0</v>
      </c>
      <c r="P192" s="524" t="str">
        <f t="shared" si="2"/>
        <v>108</v>
      </c>
    </row>
    <row r="193" spans="1:16">
      <c r="A193">
        <v>192</v>
      </c>
      <c r="B193">
        <v>10</v>
      </c>
      <c r="C193" t="s">
        <v>603</v>
      </c>
      <c r="D193">
        <v>20</v>
      </c>
      <c r="E193">
        <v>109</v>
      </c>
      <c r="F193">
        <v>43</v>
      </c>
      <c r="G193">
        <v>14.6</v>
      </c>
      <c r="H193">
        <v>143</v>
      </c>
      <c r="I193">
        <v>33.200000000000003</v>
      </c>
      <c r="J193">
        <v>90</v>
      </c>
      <c r="L193" t="s">
        <v>14301</v>
      </c>
      <c r="M193">
        <v>20</v>
      </c>
      <c r="N193" s="524" t="s">
        <v>15966</v>
      </c>
      <c r="O193">
        <f>COUNTIF('データ取得対象の観測点決定（風のみ）'!$AN$4:$AN$918,観測点コードリスト!N193)</f>
        <v>1</v>
      </c>
      <c r="P193" s="524" t="str">
        <f t="shared" si="2"/>
        <v>109</v>
      </c>
    </row>
    <row r="194" spans="1:16">
      <c r="A194">
        <v>193</v>
      </c>
      <c r="B194">
        <v>11</v>
      </c>
      <c r="C194" t="s">
        <v>13776</v>
      </c>
      <c r="D194">
        <v>20</v>
      </c>
      <c r="E194">
        <v>110</v>
      </c>
      <c r="F194">
        <v>43</v>
      </c>
      <c r="G194">
        <v>10.5</v>
      </c>
      <c r="H194">
        <v>142</v>
      </c>
      <c r="I194">
        <v>47.1</v>
      </c>
      <c r="J194">
        <v>900</v>
      </c>
      <c r="L194" t="s">
        <v>14302</v>
      </c>
      <c r="M194">
        <v>20</v>
      </c>
      <c r="N194" s="524" t="s">
        <v>15967</v>
      </c>
      <c r="O194">
        <f>COUNTIF('データ取得対象の観測点決定（風のみ）'!$AN$4:$AN$918,観測点コードリスト!N194)</f>
        <v>0</v>
      </c>
      <c r="P194" s="524" t="str">
        <f t="shared" si="2"/>
        <v>110</v>
      </c>
    </row>
    <row r="195" spans="1:16">
      <c r="A195">
        <v>194</v>
      </c>
      <c r="B195">
        <v>12</v>
      </c>
      <c r="C195" t="s">
        <v>13777</v>
      </c>
      <c r="D195">
        <v>20</v>
      </c>
      <c r="E195">
        <v>111</v>
      </c>
      <c r="F195">
        <v>43</v>
      </c>
      <c r="G195">
        <v>11.8</v>
      </c>
      <c r="H195">
        <v>142</v>
      </c>
      <c r="I195">
        <v>58.1</v>
      </c>
      <c r="J195">
        <v>560</v>
      </c>
      <c r="L195" t="s">
        <v>14303</v>
      </c>
      <c r="M195">
        <v>20</v>
      </c>
      <c r="N195" s="524" t="s">
        <v>15968</v>
      </c>
      <c r="O195">
        <f>COUNTIF('データ取得対象の観測点決定（風のみ）'!$AN$4:$AN$918,観測点コードリスト!N195)</f>
        <v>0</v>
      </c>
      <c r="P195" s="524" t="str">
        <f t="shared" si="2"/>
        <v>111</v>
      </c>
    </row>
    <row r="196" spans="1:16">
      <c r="A196">
        <v>195</v>
      </c>
      <c r="B196">
        <v>13</v>
      </c>
      <c r="C196" t="s">
        <v>609</v>
      </c>
      <c r="D196">
        <v>20</v>
      </c>
      <c r="E196">
        <v>112</v>
      </c>
      <c r="F196">
        <v>43</v>
      </c>
      <c r="G196">
        <v>7.9</v>
      </c>
      <c r="H196">
        <v>143</v>
      </c>
      <c r="I196">
        <v>36</v>
      </c>
      <c r="J196">
        <v>67</v>
      </c>
      <c r="L196" t="s">
        <v>14304</v>
      </c>
      <c r="M196">
        <v>20</v>
      </c>
      <c r="N196" s="524" t="s">
        <v>15969</v>
      </c>
      <c r="O196">
        <f>COUNTIF('データ取得対象の観測点決定（風のみ）'!$AN$4:$AN$918,観測点コードリスト!N196)</f>
        <v>1</v>
      </c>
      <c r="P196" s="524" t="str">
        <f t="shared" ref="P196:P259" si="3">IF(N196&gt;9999,TEXT(N196,"@"),TEXT(N196,"0000"))</f>
        <v>112</v>
      </c>
    </row>
    <row r="197" spans="1:16">
      <c r="A197">
        <v>196</v>
      </c>
      <c r="B197">
        <v>14</v>
      </c>
      <c r="C197" t="s">
        <v>613</v>
      </c>
      <c r="D197">
        <v>20</v>
      </c>
      <c r="E197">
        <v>113</v>
      </c>
      <c r="F197">
        <v>43</v>
      </c>
      <c r="G197">
        <v>4.5999999999999996</v>
      </c>
      <c r="H197">
        <v>142</v>
      </c>
      <c r="I197">
        <v>50.4</v>
      </c>
      <c r="J197">
        <v>178</v>
      </c>
      <c r="L197" t="s">
        <v>14305</v>
      </c>
      <c r="M197">
        <v>20</v>
      </c>
      <c r="N197" s="524" t="s">
        <v>15970</v>
      </c>
      <c r="O197">
        <f>COUNTIF('データ取得対象の観測点決定（風のみ）'!$AN$4:$AN$918,観測点コードリスト!N197)</f>
        <v>1</v>
      </c>
      <c r="P197" s="524" t="str">
        <f t="shared" si="3"/>
        <v>113</v>
      </c>
    </row>
    <row r="198" spans="1:16">
      <c r="A198">
        <v>197</v>
      </c>
      <c r="B198">
        <v>15</v>
      </c>
      <c r="C198" t="s">
        <v>616</v>
      </c>
      <c r="D198">
        <v>20</v>
      </c>
      <c r="E198">
        <v>114</v>
      </c>
      <c r="F198">
        <v>43</v>
      </c>
      <c r="G198">
        <v>6.2</v>
      </c>
      <c r="H198">
        <v>142</v>
      </c>
      <c r="I198">
        <v>59.7</v>
      </c>
      <c r="J198">
        <v>206</v>
      </c>
      <c r="L198" t="s">
        <v>14306</v>
      </c>
      <c r="M198">
        <v>20</v>
      </c>
      <c r="N198" s="524" t="s">
        <v>15971</v>
      </c>
      <c r="O198">
        <f>COUNTIF('データ取得対象の観測点決定（風のみ）'!$AN$4:$AN$918,観測点コードリスト!N198)</f>
        <v>1</v>
      </c>
      <c r="P198" s="524" t="str">
        <f t="shared" si="3"/>
        <v>114</v>
      </c>
    </row>
    <row r="199" spans="1:16">
      <c r="A199">
        <v>198</v>
      </c>
      <c r="B199">
        <v>16</v>
      </c>
      <c r="C199" t="s">
        <v>623</v>
      </c>
      <c r="D199">
        <v>20</v>
      </c>
      <c r="E199">
        <v>115</v>
      </c>
      <c r="F199">
        <v>42</v>
      </c>
      <c r="G199">
        <v>54</v>
      </c>
      <c r="H199">
        <v>143</v>
      </c>
      <c r="I199">
        <v>2.6</v>
      </c>
      <c r="J199">
        <v>90</v>
      </c>
      <c r="L199" t="s">
        <v>14307</v>
      </c>
      <c r="M199">
        <v>20</v>
      </c>
      <c r="N199" s="524" t="s">
        <v>15972</v>
      </c>
      <c r="O199">
        <f>COUNTIF('データ取得対象の観測点決定（風のみ）'!$AN$4:$AN$918,観測点コードリスト!N199)</f>
        <v>1</v>
      </c>
      <c r="P199" s="524" t="str">
        <f t="shared" si="3"/>
        <v>115</v>
      </c>
    </row>
    <row r="200" spans="1:16">
      <c r="A200">
        <v>199</v>
      </c>
      <c r="B200">
        <v>17</v>
      </c>
      <c r="C200" t="s">
        <v>626</v>
      </c>
      <c r="D200">
        <v>20</v>
      </c>
      <c r="E200">
        <v>47417</v>
      </c>
      <c r="F200">
        <v>42</v>
      </c>
      <c r="G200">
        <v>55.3</v>
      </c>
      <c r="H200">
        <v>143</v>
      </c>
      <c r="I200">
        <v>12.7</v>
      </c>
      <c r="J200">
        <v>38.4</v>
      </c>
      <c r="L200" t="s">
        <v>14308</v>
      </c>
      <c r="M200">
        <v>20</v>
      </c>
      <c r="N200" s="524" t="s">
        <v>15973</v>
      </c>
      <c r="O200">
        <f>COUNTIF('データ取得対象の観測点決定（風のみ）'!$AN$4:$AN$918,観測点コードリスト!N200)</f>
        <v>1</v>
      </c>
      <c r="P200" s="524" t="str">
        <f t="shared" si="3"/>
        <v>47417</v>
      </c>
    </row>
    <row r="201" spans="1:16">
      <c r="A201">
        <v>200</v>
      </c>
      <c r="B201">
        <v>18</v>
      </c>
      <c r="C201" t="s">
        <v>633</v>
      </c>
      <c r="D201">
        <v>20</v>
      </c>
      <c r="E201">
        <v>117</v>
      </c>
      <c r="F201">
        <v>42</v>
      </c>
      <c r="G201">
        <v>55.2</v>
      </c>
      <c r="H201">
        <v>143</v>
      </c>
      <c r="I201">
        <v>27.5</v>
      </c>
      <c r="J201">
        <v>42</v>
      </c>
      <c r="L201" t="s">
        <v>14309</v>
      </c>
      <c r="M201">
        <v>20</v>
      </c>
      <c r="N201" s="524" t="s">
        <v>15974</v>
      </c>
      <c r="O201">
        <f>COUNTIF('データ取得対象の観測点決定（風のみ）'!$AN$4:$AN$918,観測点コードリスト!N201)</f>
        <v>1</v>
      </c>
      <c r="P201" s="524" t="str">
        <f t="shared" si="3"/>
        <v>117</v>
      </c>
    </row>
    <row r="202" spans="1:16">
      <c r="A202">
        <v>201</v>
      </c>
      <c r="B202">
        <v>19</v>
      </c>
      <c r="C202" t="s">
        <v>639</v>
      </c>
      <c r="D202">
        <v>20</v>
      </c>
      <c r="E202">
        <v>118</v>
      </c>
      <c r="F202">
        <v>42</v>
      </c>
      <c r="G202">
        <v>48.5</v>
      </c>
      <c r="H202">
        <v>143</v>
      </c>
      <c r="I202">
        <v>39.4</v>
      </c>
      <c r="J202">
        <v>20</v>
      </c>
      <c r="L202" t="s">
        <v>14310</v>
      </c>
      <c r="M202">
        <v>20</v>
      </c>
      <c r="N202" s="524" t="s">
        <v>15975</v>
      </c>
      <c r="O202">
        <f>COUNTIF('データ取得対象の観測点決定（風のみ）'!$AN$4:$AN$918,観測点コードリスト!N202)</f>
        <v>1</v>
      </c>
      <c r="P202" s="524" t="str">
        <f t="shared" si="3"/>
        <v>118</v>
      </c>
    </row>
    <row r="203" spans="1:16">
      <c r="A203">
        <v>202</v>
      </c>
      <c r="B203">
        <v>20</v>
      </c>
      <c r="C203" t="s">
        <v>13778</v>
      </c>
      <c r="D203">
        <v>20</v>
      </c>
      <c r="E203">
        <v>119</v>
      </c>
      <c r="F203">
        <v>42</v>
      </c>
      <c r="G203">
        <v>44.8</v>
      </c>
      <c r="H203">
        <v>142</v>
      </c>
      <c r="I203">
        <v>56</v>
      </c>
      <c r="J203">
        <v>440</v>
      </c>
      <c r="L203" t="s">
        <v>14311</v>
      </c>
      <c r="M203">
        <v>20</v>
      </c>
      <c r="N203" s="524" t="s">
        <v>15976</v>
      </c>
      <c r="O203">
        <f>COUNTIF('データ取得対象の観測点決定（風のみ）'!$AN$4:$AN$918,観測点コードリスト!N203)</f>
        <v>0</v>
      </c>
      <c r="P203" s="524" t="str">
        <f t="shared" si="3"/>
        <v>119</v>
      </c>
    </row>
    <row r="204" spans="1:16">
      <c r="A204">
        <v>203</v>
      </c>
      <c r="B204">
        <v>21</v>
      </c>
      <c r="C204" t="s">
        <v>13779</v>
      </c>
      <c r="D204">
        <v>20</v>
      </c>
      <c r="E204">
        <v>120</v>
      </c>
      <c r="F204">
        <v>42</v>
      </c>
      <c r="G204">
        <v>35.799999999999997</v>
      </c>
      <c r="H204">
        <v>143</v>
      </c>
      <c r="I204">
        <v>3.8</v>
      </c>
      <c r="J204">
        <v>380</v>
      </c>
      <c r="L204" t="s">
        <v>14312</v>
      </c>
      <c r="M204">
        <v>20</v>
      </c>
      <c r="N204" s="524" t="s">
        <v>15977</v>
      </c>
      <c r="O204">
        <f>COUNTIF('データ取得対象の観測点決定（風のみ）'!$AN$4:$AN$918,観測点コードリスト!N204)</f>
        <v>0</v>
      </c>
      <c r="P204" s="524" t="str">
        <f t="shared" si="3"/>
        <v>120</v>
      </c>
    </row>
    <row r="205" spans="1:16">
      <c r="A205">
        <v>204</v>
      </c>
      <c r="B205">
        <v>22</v>
      </c>
      <c r="C205" t="s">
        <v>657</v>
      </c>
      <c r="D205">
        <v>20</v>
      </c>
      <c r="E205">
        <v>121</v>
      </c>
      <c r="F205">
        <v>42</v>
      </c>
      <c r="G205">
        <v>30</v>
      </c>
      <c r="H205">
        <v>143</v>
      </c>
      <c r="I205">
        <v>16.399999999999999</v>
      </c>
      <c r="J205">
        <v>87</v>
      </c>
      <c r="L205" t="s">
        <v>14313</v>
      </c>
      <c r="M205">
        <v>20</v>
      </c>
      <c r="N205" s="524" t="s">
        <v>15978</v>
      </c>
      <c r="O205">
        <f>COUNTIF('データ取得対象の観測点決定（風のみ）'!$AN$4:$AN$918,観測点コードリスト!N205)</f>
        <v>1</v>
      </c>
      <c r="P205" s="524" t="str">
        <f t="shared" si="3"/>
        <v>121</v>
      </c>
    </row>
    <row r="206" spans="1:16">
      <c r="A206">
        <v>205</v>
      </c>
      <c r="B206">
        <v>23</v>
      </c>
      <c r="C206" t="s">
        <v>660</v>
      </c>
      <c r="D206">
        <v>20</v>
      </c>
      <c r="E206">
        <v>47440</v>
      </c>
      <c r="F206">
        <v>42</v>
      </c>
      <c r="G206">
        <v>17.600000000000001</v>
      </c>
      <c r="H206">
        <v>143</v>
      </c>
      <c r="I206">
        <v>19</v>
      </c>
      <c r="J206">
        <v>32.4</v>
      </c>
      <c r="L206" t="s">
        <v>14314</v>
      </c>
      <c r="M206">
        <v>20</v>
      </c>
      <c r="N206" s="524" t="s">
        <v>15979</v>
      </c>
      <c r="O206">
        <f>COUNTIF('データ取得対象の観測点決定（風のみ）'!$AN$4:$AN$918,観測点コードリスト!N206)</f>
        <v>1</v>
      </c>
      <c r="P206" s="524" t="str">
        <f t="shared" si="3"/>
        <v>47440</v>
      </c>
    </row>
    <row r="207" spans="1:16">
      <c r="A207">
        <v>206</v>
      </c>
      <c r="B207">
        <v>24</v>
      </c>
      <c r="C207" t="s">
        <v>13780</v>
      </c>
      <c r="D207">
        <v>20</v>
      </c>
      <c r="E207">
        <v>1099</v>
      </c>
      <c r="F207">
        <v>43</v>
      </c>
      <c r="G207">
        <v>34.1</v>
      </c>
      <c r="H207">
        <v>143</v>
      </c>
      <c r="I207">
        <v>8.4</v>
      </c>
      <c r="J207">
        <v>940</v>
      </c>
      <c r="L207" t="s">
        <v>14315</v>
      </c>
      <c r="M207">
        <v>20</v>
      </c>
      <c r="N207" s="524" t="s">
        <v>15980</v>
      </c>
      <c r="O207">
        <f>COUNTIF('データ取得対象の観測点決定（風のみ）'!$AN$4:$AN$918,観測点コードリスト!N207)</f>
        <v>0</v>
      </c>
      <c r="P207" s="524" t="str">
        <f t="shared" si="3"/>
        <v>1099</v>
      </c>
    </row>
    <row r="208" spans="1:16">
      <c r="A208">
        <v>207</v>
      </c>
      <c r="B208">
        <v>25</v>
      </c>
      <c r="C208" t="s">
        <v>620</v>
      </c>
      <c r="D208">
        <v>20</v>
      </c>
      <c r="E208">
        <v>1204</v>
      </c>
      <c r="F208">
        <v>43</v>
      </c>
      <c r="G208">
        <v>3</v>
      </c>
      <c r="H208">
        <v>143</v>
      </c>
      <c r="I208">
        <v>11</v>
      </c>
      <c r="J208">
        <v>112</v>
      </c>
      <c r="L208" t="s">
        <v>14316</v>
      </c>
      <c r="M208">
        <v>20</v>
      </c>
      <c r="N208" s="524" t="s">
        <v>15981</v>
      </c>
      <c r="O208">
        <f>COUNTIF('データ取得対象の観測点決定（風のみ）'!$AN$4:$AN$918,観測点コードリスト!N208)</f>
        <v>1</v>
      </c>
      <c r="P208" s="524" t="str">
        <f t="shared" si="3"/>
        <v>1204</v>
      </c>
    </row>
    <row r="209" spans="1:16">
      <c r="A209">
        <v>208</v>
      </c>
      <c r="B209">
        <v>26</v>
      </c>
      <c r="C209" t="s">
        <v>648</v>
      </c>
      <c r="D209">
        <v>20</v>
      </c>
      <c r="E209">
        <v>1210</v>
      </c>
      <c r="F209">
        <v>42</v>
      </c>
      <c r="G209">
        <v>38.5</v>
      </c>
      <c r="H209">
        <v>143</v>
      </c>
      <c r="I209">
        <v>5.8</v>
      </c>
      <c r="J209">
        <v>251</v>
      </c>
      <c r="L209" t="s">
        <v>14317</v>
      </c>
      <c r="M209">
        <v>20</v>
      </c>
      <c r="N209" s="524" t="s">
        <v>15982</v>
      </c>
      <c r="O209">
        <f>COUNTIF('データ取得対象の観測点決定（風のみ）'!$AN$4:$AN$918,観測点コードリスト!N209)</f>
        <v>1</v>
      </c>
      <c r="P209" s="524" t="str">
        <f t="shared" si="3"/>
        <v>1210</v>
      </c>
    </row>
    <row r="210" spans="1:16">
      <c r="A210">
        <v>209</v>
      </c>
      <c r="B210">
        <v>27</v>
      </c>
      <c r="C210" t="s">
        <v>651</v>
      </c>
      <c r="D210">
        <v>20</v>
      </c>
      <c r="E210">
        <v>1211</v>
      </c>
      <c r="F210">
        <v>42</v>
      </c>
      <c r="G210">
        <v>39.1</v>
      </c>
      <c r="H210">
        <v>143</v>
      </c>
      <c r="I210">
        <v>11.7</v>
      </c>
      <c r="J210">
        <v>185</v>
      </c>
      <c r="L210" t="s">
        <v>14318</v>
      </c>
      <c r="M210">
        <v>20</v>
      </c>
      <c r="N210" s="524" t="s">
        <v>15983</v>
      </c>
      <c r="O210">
        <f>COUNTIF('データ取得対象の観測点決定（風のみ）'!$AN$4:$AN$918,観測点コードリスト!N210)</f>
        <v>1</v>
      </c>
      <c r="P210" s="524" t="str">
        <f t="shared" si="3"/>
        <v>1211</v>
      </c>
    </row>
    <row r="211" spans="1:16">
      <c r="A211">
        <v>210</v>
      </c>
      <c r="B211">
        <v>28</v>
      </c>
      <c r="C211" t="s">
        <v>654</v>
      </c>
      <c r="D211">
        <v>20</v>
      </c>
      <c r="E211">
        <v>1214</v>
      </c>
      <c r="F211">
        <v>42</v>
      </c>
      <c r="G211">
        <v>41.1</v>
      </c>
      <c r="H211">
        <v>143</v>
      </c>
      <c r="I211">
        <v>38.799999999999997</v>
      </c>
      <c r="J211">
        <v>4</v>
      </c>
      <c r="L211" t="s">
        <v>14319</v>
      </c>
      <c r="M211">
        <v>20</v>
      </c>
      <c r="N211" s="524" t="s">
        <v>15984</v>
      </c>
      <c r="O211">
        <f>COUNTIF('データ取得対象の観測点決定（風のみ）'!$AN$4:$AN$918,観測点コードリスト!N211)</f>
        <v>1</v>
      </c>
      <c r="P211" s="524" t="str">
        <f t="shared" si="3"/>
        <v>1214</v>
      </c>
    </row>
    <row r="212" spans="1:16">
      <c r="A212">
        <v>211</v>
      </c>
      <c r="B212">
        <v>29</v>
      </c>
      <c r="C212" t="s">
        <v>645</v>
      </c>
      <c r="D212">
        <v>20</v>
      </c>
      <c r="E212">
        <v>1286</v>
      </c>
      <c r="F212">
        <v>42</v>
      </c>
      <c r="G212">
        <v>47.2</v>
      </c>
      <c r="H212">
        <v>143</v>
      </c>
      <c r="I212">
        <v>19.7</v>
      </c>
      <c r="J212">
        <v>70</v>
      </c>
      <c r="L212" t="s">
        <v>14320</v>
      </c>
      <c r="M212">
        <v>20</v>
      </c>
      <c r="N212" s="524" t="s">
        <v>15985</v>
      </c>
      <c r="O212">
        <f>COUNTIF('データ取得対象の観測点決定（風のみ）'!$AN$4:$AN$918,観測点コードリスト!N212)</f>
        <v>1</v>
      </c>
      <c r="P212" s="524" t="str">
        <f t="shared" si="3"/>
        <v>1286</v>
      </c>
    </row>
    <row r="213" spans="1:16">
      <c r="A213">
        <v>212</v>
      </c>
      <c r="B213">
        <v>30</v>
      </c>
      <c r="C213" t="s">
        <v>583</v>
      </c>
      <c r="D213">
        <v>20</v>
      </c>
      <c r="E213">
        <v>1404</v>
      </c>
      <c r="F213">
        <v>43</v>
      </c>
      <c r="G213">
        <v>35.299999999999997</v>
      </c>
      <c r="H213">
        <v>143</v>
      </c>
      <c r="I213">
        <v>40.799999999999997</v>
      </c>
      <c r="J213">
        <v>313</v>
      </c>
      <c r="L213" t="s">
        <v>14321</v>
      </c>
      <c r="M213">
        <v>20</v>
      </c>
      <c r="N213" s="524" t="s">
        <v>15986</v>
      </c>
      <c r="O213">
        <f>COUNTIF('データ取得対象の観測点決定（風のみ）'!$AN$4:$AN$918,観測点コードリスト!N213)</f>
        <v>0</v>
      </c>
      <c r="P213" s="524" t="str">
        <f t="shared" si="3"/>
        <v>1404</v>
      </c>
    </row>
    <row r="214" spans="1:16">
      <c r="A214">
        <v>213</v>
      </c>
      <c r="B214">
        <v>31</v>
      </c>
      <c r="C214" t="s">
        <v>606</v>
      </c>
      <c r="D214">
        <v>20</v>
      </c>
      <c r="E214">
        <v>1405</v>
      </c>
      <c r="F214">
        <v>43</v>
      </c>
      <c r="G214">
        <v>6.9</v>
      </c>
      <c r="H214">
        <v>143</v>
      </c>
      <c r="I214">
        <v>26.6</v>
      </c>
      <c r="J214">
        <v>104</v>
      </c>
      <c r="L214" t="s">
        <v>14322</v>
      </c>
      <c r="M214">
        <v>20</v>
      </c>
      <c r="N214" s="524" t="s">
        <v>15987</v>
      </c>
      <c r="O214">
        <f>COUNTIF('データ取得対象の観測点決定（風のみ）'!$AN$4:$AN$918,観測点コードリスト!N214)</f>
        <v>0</v>
      </c>
      <c r="P214" s="524" t="str">
        <f t="shared" si="3"/>
        <v>1405</v>
      </c>
    </row>
    <row r="215" spans="1:16">
      <c r="A215">
        <v>214</v>
      </c>
      <c r="B215">
        <v>32</v>
      </c>
      <c r="C215" t="s">
        <v>593</v>
      </c>
      <c r="D215">
        <v>20</v>
      </c>
      <c r="E215">
        <v>1409</v>
      </c>
      <c r="F215">
        <v>43</v>
      </c>
      <c r="G215">
        <v>21.7</v>
      </c>
      <c r="H215">
        <v>143</v>
      </c>
      <c r="I215">
        <v>27.5</v>
      </c>
      <c r="J215">
        <v>378</v>
      </c>
      <c r="L215" t="s">
        <v>14323</v>
      </c>
      <c r="M215">
        <v>20</v>
      </c>
      <c r="N215" s="524" t="s">
        <v>15988</v>
      </c>
      <c r="O215">
        <f>COUNTIF('データ取得対象の観測点決定（風のみ）'!$AN$4:$AN$918,観測点コードリスト!N215)</f>
        <v>0</v>
      </c>
      <c r="P215" s="524" t="str">
        <f t="shared" si="3"/>
        <v>1409</v>
      </c>
    </row>
    <row r="216" spans="1:16">
      <c r="A216">
        <v>215</v>
      </c>
      <c r="B216">
        <v>33</v>
      </c>
      <c r="C216" t="s">
        <v>596</v>
      </c>
      <c r="D216">
        <v>20</v>
      </c>
      <c r="E216">
        <v>1410</v>
      </c>
      <c r="F216">
        <v>43</v>
      </c>
      <c r="G216">
        <v>19.100000000000001</v>
      </c>
      <c r="H216">
        <v>143</v>
      </c>
      <c r="I216">
        <v>48.1</v>
      </c>
      <c r="J216">
        <v>232</v>
      </c>
      <c r="L216" t="s">
        <v>14324</v>
      </c>
      <c r="M216">
        <v>20</v>
      </c>
      <c r="N216" s="524" t="s">
        <v>15989</v>
      </c>
      <c r="O216">
        <f>COUNTIF('データ取得対象の観測点決定（風のみ）'!$AN$4:$AN$918,観測点コードリスト!N216)</f>
        <v>0</v>
      </c>
      <c r="P216" s="524" t="str">
        <f t="shared" si="3"/>
        <v>1410</v>
      </c>
    </row>
    <row r="217" spans="1:16">
      <c r="A217">
        <v>216</v>
      </c>
      <c r="B217">
        <v>34</v>
      </c>
      <c r="C217" t="s">
        <v>636</v>
      </c>
      <c r="D217">
        <v>20</v>
      </c>
      <c r="E217">
        <v>1418</v>
      </c>
      <c r="F217">
        <v>42</v>
      </c>
      <c r="G217">
        <v>55</v>
      </c>
      <c r="H217">
        <v>143</v>
      </c>
      <c r="I217">
        <v>39.700000000000003</v>
      </c>
      <c r="J217">
        <v>40</v>
      </c>
      <c r="L217" t="s">
        <v>14325</v>
      </c>
      <c r="M217">
        <v>20</v>
      </c>
      <c r="N217" s="524" t="s">
        <v>15990</v>
      </c>
      <c r="O217">
        <f>COUNTIF('データ取得対象の観測点決定（風のみ）'!$AN$4:$AN$918,観測点コードリスト!N217)</f>
        <v>0</v>
      </c>
      <c r="P217" s="524" t="str">
        <f t="shared" si="3"/>
        <v>1418</v>
      </c>
    </row>
    <row r="218" spans="1:16">
      <c r="A218">
        <v>217</v>
      </c>
      <c r="B218">
        <v>35</v>
      </c>
      <c r="C218" t="s">
        <v>642</v>
      </c>
      <c r="D218">
        <v>20</v>
      </c>
      <c r="E218">
        <v>1510</v>
      </c>
      <c r="F218">
        <v>42</v>
      </c>
      <c r="G218">
        <v>44</v>
      </c>
      <c r="H218">
        <v>143</v>
      </c>
      <c r="I218">
        <v>13</v>
      </c>
      <c r="J218">
        <v>149</v>
      </c>
      <c r="L218" t="s">
        <v>14326</v>
      </c>
      <c r="M218">
        <v>20</v>
      </c>
      <c r="N218" s="524" t="s">
        <v>15991</v>
      </c>
      <c r="O218">
        <f>COUNTIF('データ取得対象の観測点決定（風のみ）'!$AN$4:$AN$918,観測点コードリスト!N218)</f>
        <v>1</v>
      </c>
      <c r="P218" s="524" t="str">
        <f t="shared" si="3"/>
        <v>1510</v>
      </c>
    </row>
    <row r="219" spans="1:16">
      <c r="A219">
        <v>218</v>
      </c>
      <c r="B219">
        <v>36</v>
      </c>
      <c r="C219" t="s">
        <v>580</v>
      </c>
      <c r="D219">
        <v>20</v>
      </c>
      <c r="E219">
        <v>1571</v>
      </c>
      <c r="F219">
        <v>43</v>
      </c>
      <c r="G219">
        <v>30.6</v>
      </c>
      <c r="H219">
        <v>143</v>
      </c>
      <c r="I219">
        <v>8.9</v>
      </c>
      <c r="J219">
        <v>660</v>
      </c>
      <c r="L219" t="s">
        <v>14327</v>
      </c>
      <c r="M219">
        <v>20</v>
      </c>
      <c r="N219" s="524" t="s">
        <v>15992</v>
      </c>
      <c r="O219">
        <f>COUNTIF('データ取得対象の観測点決定（風のみ）'!$AN$4:$AN$918,観測点コードリスト!N219)</f>
        <v>0</v>
      </c>
      <c r="P219" s="524" t="str">
        <f t="shared" si="3"/>
        <v>1571</v>
      </c>
    </row>
    <row r="220" spans="1:16">
      <c r="A220">
        <v>219</v>
      </c>
      <c r="B220">
        <v>1</v>
      </c>
      <c r="C220" t="s">
        <v>665</v>
      </c>
      <c r="D220">
        <v>21</v>
      </c>
      <c r="E220">
        <v>123</v>
      </c>
      <c r="F220">
        <v>42</v>
      </c>
      <c r="G220">
        <v>48.8</v>
      </c>
      <c r="H220">
        <v>141</v>
      </c>
      <c r="I220">
        <v>49.7</v>
      </c>
      <c r="J220">
        <v>32</v>
      </c>
      <c r="L220" t="s">
        <v>14328</v>
      </c>
      <c r="M220">
        <v>21</v>
      </c>
      <c r="N220" s="524" t="s">
        <v>15993</v>
      </c>
      <c r="O220">
        <f>COUNTIF('データ取得対象の観測点決定（風のみ）'!$AN$4:$AN$918,観測点コードリスト!N220)</f>
        <v>0</v>
      </c>
      <c r="P220" s="524" t="str">
        <f t="shared" si="3"/>
        <v>123</v>
      </c>
    </row>
    <row r="221" spans="1:16">
      <c r="A221">
        <v>220</v>
      </c>
      <c r="B221">
        <v>2</v>
      </c>
      <c r="C221" t="s">
        <v>668</v>
      </c>
      <c r="D221">
        <v>21</v>
      </c>
      <c r="E221">
        <v>124</v>
      </c>
      <c r="F221">
        <v>42</v>
      </c>
      <c r="G221">
        <v>43.8</v>
      </c>
      <c r="H221">
        <v>141</v>
      </c>
      <c r="I221">
        <v>53.3</v>
      </c>
      <c r="J221">
        <v>20</v>
      </c>
      <c r="L221" t="s">
        <v>14329</v>
      </c>
      <c r="M221">
        <v>21</v>
      </c>
      <c r="N221" s="524" t="s">
        <v>15994</v>
      </c>
      <c r="O221">
        <f>COUNTIF('データ取得対象の観測点決定（風のみ）'!$AN$4:$AN$918,観測点コードリスト!N221)</f>
        <v>1</v>
      </c>
      <c r="P221" s="524" t="str">
        <f t="shared" si="3"/>
        <v>124</v>
      </c>
    </row>
    <row r="222" spans="1:16">
      <c r="A222">
        <v>221</v>
      </c>
      <c r="B222">
        <v>3</v>
      </c>
      <c r="C222" t="s">
        <v>671</v>
      </c>
      <c r="D222">
        <v>21</v>
      </c>
      <c r="E222">
        <v>125</v>
      </c>
      <c r="F222">
        <v>42</v>
      </c>
      <c r="G222">
        <v>45.7</v>
      </c>
      <c r="H222">
        <v>142</v>
      </c>
      <c r="I222">
        <v>8.6</v>
      </c>
      <c r="J222">
        <v>56</v>
      </c>
      <c r="L222" t="s">
        <v>14330</v>
      </c>
      <c r="M222">
        <v>21</v>
      </c>
      <c r="N222" s="524" t="s">
        <v>15995</v>
      </c>
      <c r="O222">
        <f>COUNTIF('データ取得対象の観測点決定（風のみ）'!$AN$4:$AN$918,観測点コードリスト!N222)</f>
        <v>1</v>
      </c>
      <c r="P222" s="524" t="str">
        <f t="shared" si="3"/>
        <v>125</v>
      </c>
    </row>
    <row r="223" spans="1:16">
      <c r="A223">
        <v>222</v>
      </c>
      <c r="B223">
        <v>4</v>
      </c>
      <c r="C223" t="s">
        <v>678</v>
      </c>
      <c r="D223">
        <v>21</v>
      </c>
      <c r="E223">
        <v>126</v>
      </c>
      <c r="F223">
        <v>42</v>
      </c>
      <c r="G223">
        <v>37.799999999999997</v>
      </c>
      <c r="H223">
        <v>141</v>
      </c>
      <c r="I223">
        <v>14.8</v>
      </c>
      <c r="J223">
        <v>170</v>
      </c>
      <c r="L223" t="s">
        <v>14331</v>
      </c>
      <c r="M223">
        <v>21</v>
      </c>
      <c r="N223" s="524" t="s">
        <v>15996</v>
      </c>
      <c r="O223">
        <f>COUNTIF('データ取得対象の観測点決定（風のみ）'!$AN$4:$AN$918,観測点コードリスト!N223)</f>
        <v>1</v>
      </c>
      <c r="P223" s="524" t="str">
        <f t="shared" si="3"/>
        <v>126</v>
      </c>
    </row>
    <row r="224" spans="1:16">
      <c r="A224">
        <v>223</v>
      </c>
      <c r="B224">
        <v>5</v>
      </c>
      <c r="C224" t="s">
        <v>681</v>
      </c>
      <c r="D224">
        <v>21</v>
      </c>
      <c r="E224">
        <v>47424</v>
      </c>
      <c r="F224">
        <v>42</v>
      </c>
      <c r="G224">
        <v>37.4</v>
      </c>
      <c r="H224">
        <v>141</v>
      </c>
      <c r="I224">
        <v>32.799999999999997</v>
      </c>
      <c r="J224">
        <v>6.3</v>
      </c>
      <c r="L224" t="s">
        <v>14332</v>
      </c>
      <c r="M224">
        <v>21</v>
      </c>
      <c r="N224" s="524" t="s">
        <v>15997</v>
      </c>
      <c r="O224">
        <f>COUNTIF('データ取得対象の観測点決定（風のみ）'!$AN$4:$AN$918,観測点コードリスト!N224)</f>
        <v>1</v>
      </c>
      <c r="P224" s="524" t="str">
        <f t="shared" si="3"/>
        <v>47424</v>
      </c>
    </row>
    <row r="225" spans="1:16">
      <c r="A225">
        <v>224</v>
      </c>
      <c r="B225">
        <v>6</v>
      </c>
      <c r="C225" t="s">
        <v>685</v>
      </c>
      <c r="D225">
        <v>21</v>
      </c>
      <c r="E225">
        <v>128</v>
      </c>
      <c r="F225">
        <v>42</v>
      </c>
      <c r="G225">
        <v>35.4</v>
      </c>
      <c r="H225">
        <v>140</v>
      </c>
      <c r="I225">
        <v>38.6</v>
      </c>
      <c r="J225">
        <v>4</v>
      </c>
      <c r="L225" t="s">
        <v>14333</v>
      </c>
      <c r="M225">
        <v>21</v>
      </c>
      <c r="N225" s="524" t="s">
        <v>15998</v>
      </c>
      <c r="O225">
        <f>COUNTIF('データ取得対象の観測点決定（風のみ）'!$AN$4:$AN$918,観測点コードリスト!N225)</f>
        <v>1</v>
      </c>
      <c r="P225" s="524" t="str">
        <f t="shared" si="3"/>
        <v>128</v>
      </c>
    </row>
    <row r="226" spans="1:16">
      <c r="A226">
        <v>225</v>
      </c>
      <c r="B226">
        <v>7</v>
      </c>
      <c r="C226" t="s">
        <v>13781</v>
      </c>
      <c r="D226">
        <v>21</v>
      </c>
      <c r="E226">
        <v>129</v>
      </c>
      <c r="F226">
        <v>42</v>
      </c>
      <c r="G226">
        <v>31.9</v>
      </c>
      <c r="H226">
        <v>140</v>
      </c>
      <c r="I226">
        <v>51.2</v>
      </c>
      <c r="J226">
        <v>281</v>
      </c>
      <c r="L226" t="s">
        <v>14334</v>
      </c>
      <c r="M226">
        <v>21</v>
      </c>
      <c r="N226" s="524" t="s">
        <v>15999</v>
      </c>
      <c r="O226">
        <f>COUNTIF('データ取得対象の観測点決定（風のみ）'!$AN$4:$AN$918,観測点コードリスト!N226)</f>
        <v>0</v>
      </c>
      <c r="P226" s="524" t="str">
        <f t="shared" si="3"/>
        <v>129</v>
      </c>
    </row>
    <row r="227" spans="1:16">
      <c r="A227">
        <v>226</v>
      </c>
      <c r="B227">
        <v>8</v>
      </c>
      <c r="C227" t="s">
        <v>696</v>
      </c>
      <c r="D227">
        <v>21</v>
      </c>
      <c r="E227">
        <v>130</v>
      </c>
      <c r="F227">
        <v>42</v>
      </c>
      <c r="G227">
        <v>32.6</v>
      </c>
      <c r="H227">
        <v>141</v>
      </c>
      <c r="I227">
        <v>21.1</v>
      </c>
      <c r="J227">
        <v>6</v>
      </c>
      <c r="L227" t="s">
        <v>14335</v>
      </c>
      <c r="M227">
        <v>21</v>
      </c>
      <c r="N227" s="524" t="s">
        <v>16000</v>
      </c>
      <c r="O227">
        <f>COUNTIF('データ取得対象の観測点決定（風のみ）'!$AN$4:$AN$918,観測点コードリスト!N227)</f>
        <v>1</v>
      </c>
      <c r="P227" s="524" t="str">
        <f t="shared" si="3"/>
        <v>130</v>
      </c>
    </row>
    <row r="228" spans="1:16">
      <c r="A228">
        <v>227</v>
      </c>
      <c r="B228">
        <v>9</v>
      </c>
      <c r="C228" t="s">
        <v>699</v>
      </c>
      <c r="D228">
        <v>21</v>
      </c>
      <c r="E228">
        <v>131</v>
      </c>
      <c r="F228">
        <v>42</v>
      </c>
      <c r="G228">
        <v>35.4</v>
      </c>
      <c r="H228">
        <v>141</v>
      </c>
      <c r="I228">
        <v>56</v>
      </c>
      <c r="J228">
        <v>10</v>
      </c>
      <c r="L228" t="s">
        <v>14336</v>
      </c>
      <c r="M228">
        <v>21</v>
      </c>
      <c r="N228" s="524" t="s">
        <v>16001</v>
      </c>
      <c r="O228">
        <f>COUNTIF('データ取得対象の観測点決定（風のみ）'!$AN$4:$AN$918,観測点コードリスト!N228)</f>
        <v>1</v>
      </c>
      <c r="P228" s="524" t="str">
        <f t="shared" si="3"/>
        <v>131</v>
      </c>
    </row>
    <row r="229" spans="1:16">
      <c r="A229">
        <v>228</v>
      </c>
      <c r="B229">
        <v>10</v>
      </c>
      <c r="C229" t="s">
        <v>703</v>
      </c>
      <c r="D229">
        <v>21</v>
      </c>
      <c r="E229">
        <v>132</v>
      </c>
      <c r="F229">
        <v>42</v>
      </c>
      <c r="G229">
        <v>28.5</v>
      </c>
      <c r="H229">
        <v>140</v>
      </c>
      <c r="I229">
        <v>50.9</v>
      </c>
      <c r="J229">
        <v>3</v>
      </c>
      <c r="L229" t="s">
        <v>14337</v>
      </c>
      <c r="M229">
        <v>21</v>
      </c>
      <c r="N229" s="524" t="s">
        <v>16002</v>
      </c>
      <c r="O229">
        <f>COUNTIF('データ取得対象の観測点決定（風のみ）'!$AN$4:$AN$918,観測点コードリスト!N229)</f>
        <v>1</v>
      </c>
      <c r="P229" s="524" t="str">
        <f t="shared" si="3"/>
        <v>132</v>
      </c>
    </row>
    <row r="230" spans="1:16">
      <c r="A230">
        <v>229</v>
      </c>
      <c r="B230">
        <v>11</v>
      </c>
      <c r="C230" t="s">
        <v>13782</v>
      </c>
      <c r="D230">
        <v>21</v>
      </c>
      <c r="E230">
        <v>133</v>
      </c>
      <c r="F230">
        <v>42</v>
      </c>
      <c r="G230">
        <v>30</v>
      </c>
      <c r="H230">
        <v>141</v>
      </c>
      <c r="I230">
        <v>7.3</v>
      </c>
      <c r="J230">
        <v>579</v>
      </c>
      <c r="L230" t="s">
        <v>14338</v>
      </c>
      <c r="M230">
        <v>21</v>
      </c>
      <c r="N230" s="524" t="s">
        <v>16003</v>
      </c>
      <c r="O230">
        <f>COUNTIF('データ取得対象の観測点決定（風のみ）'!$AN$4:$AN$918,観測点コードリスト!N230)</f>
        <v>0</v>
      </c>
      <c r="P230" s="524" t="str">
        <f t="shared" si="3"/>
        <v>133</v>
      </c>
    </row>
    <row r="231" spans="1:16">
      <c r="A231">
        <v>230</v>
      </c>
      <c r="B231">
        <v>12</v>
      </c>
      <c r="C231" t="s">
        <v>706</v>
      </c>
      <c r="D231">
        <v>21</v>
      </c>
      <c r="E231">
        <v>134</v>
      </c>
      <c r="F231">
        <v>42</v>
      </c>
      <c r="G231">
        <v>27.5</v>
      </c>
      <c r="H231">
        <v>141</v>
      </c>
      <c r="I231">
        <v>7.1</v>
      </c>
      <c r="J231">
        <v>197</v>
      </c>
      <c r="L231" t="s">
        <v>14339</v>
      </c>
      <c r="M231">
        <v>21</v>
      </c>
      <c r="N231" s="524" t="s">
        <v>16004</v>
      </c>
      <c r="O231">
        <f>COUNTIF('データ取得対象の観測点決定（風のみ）'!$AN$4:$AN$918,観測点コードリスト!N231)</f>
        <v>1</v>
      </c>
      <c r="P231" s="524" t="str">
        <f t="shared" si="3"/>
        <v>134</v>
      </c>
    </row>
    <row r="232" spans="1:16">
      <c r="A232">
        <v>231</v>
      </c>
      <c r="B232">
        <v>13</v>
      </c>
      <c r="C232" t="s">
        <v>710</v>
      </c>
      <c r="D232">
        <v>21</v>
      </c>
      <c r="E232">
        <v>47423</v>
      </c>
      <c r="F232">
        <v>42</v>
      </c>
      <c r="G232">
        <v>18.7</v>
      </c>
      <c r="H232">
        <v>140</v>
      </c>
      <c r="I232">
        <v>58.5</v>
      </c>
      <c r="J232">
        <v>39.9</v>
      </c>
      <c r="L232" t="s">
        <v>14340</v>
      </c>
      <c r="M232">
        <v>21</v>
      </c>
      <c r="N232" s="524" t="s">
        <v>16005</v>
      </c>
      <c r="O232">
        <f>COUNTIF('データ取得対象の観測点決定（風のみ）'!$AN$4:$AN$918,観測点コードリスト!N232)</f>
        <v>1</v>
      </c>
      <c r="P232" s="524" t="str">
        <f t="shared" si="3"/>
        <v>47423</v>
      </c>
    </row>
    <row r="233" spans="1:16">
      <c r="A233">
        <v>232</v>
      </c>
      <c r="B233">
        <v>14</v>
      </c>
      <c r="C233" t="s">
        <v>674</v>
      </c>
      <c r="D233">
        <v>21</v>
      </c>
      <c r="E233">
        <v>1067</v>
      </c>
      <c r="F233">
        <v>42</v>
      </c>
      <c r="G233">
        <v>40.200000000000003</v>
      </c>
      <c r="H233">
        <v>141</v>
      </c>
      <c r="I233">
        <v>4.7</v>
      </c>
      <c r="J233">
        <v>390</v>
      </c>
      <c r="L233" t="s">
        <v>14341</v>
      </c>
      <c r="M233">
        <v>21</v>
      </c>
      <c r="N233" s="524" t="s">
        <v>16006</v>
      </c>
      <c r="O233">
        <f>COUNTIF('データ取得対象の観測点決定（風のみ）'!$AN$4:$AN$918,観測点コードリスト!N233)</f>
        <v>1</v>
      </c>
      <c r="P233" s="524" t="str">
        <f t="shared" si="3"/>
        <v>1067</v>
      </c>
    </row>
    <row r="234" spans="1:16">
      <c r="A234">
        <v>233</v>
      </c>
      <c r="B234">
        <v>15</v>
      </c>
      <c r="C234" t="s">
        <v>688</v>
      </c>
      <c r="D234">
        <v>21</v>
      </c>
      <c r="E234">
        <v>1329</v>
      </c>
      <c r="F234">
        <v>42</v>
      </c>
      <c r="G234">
        <v>33.9</v>
      </c>
      <c r="H234">
        <v>140</v>
      </c>
      <c r="I234">
        <v>48.4</v>
      </c>
      <c r="J234">
        <v>85</v>
      </c>
      <c r="L234" t="s">
        <v>14342</v>
      </c>
      <c r="M234">
        <v>21</v>
      </c>
      <c r="N234" s="524" t="s">
        <v>16007</v>
      </c>
      <c r="O234">
        <f>COUNTIF('データ取得対象の観測点決定（風のみ）'!$AN$4:$AN$918,観測点コードリスト!N234)</f>
        <v>0</v>
      </c>
      <c r="P234" s="524" t="str">
        <f t="shared" si="3"/>
        <v>1329</v>
      </c>
    </row>
    <row r="235" spans="1:16">
      <c r="A235">
        <v>234</v>
      </c>
      <c r="B235">
        <v>16</v>
      </c>
      <c r="C235" t="s">
        <v>692</v>
      </c>
      <c r="D235">
        <v>21</v>
      </c>
      <c r="E235">
        <v>1429</v>
      </c>
      <c r="F235">
        <v>42</v>
      </c>
      <c r="G235">
        <v>31</v>
      </c>
      <c r="H235">
        <v>141</v>
      </c>
      <c r="I235">
        <v>6.4</v>
      </c>
      <c r="J235">
        <v>300</v>
      </c>
      <c r="L235" t="s">
        <v>14343</v>
      </c>
      <c r="M235">
        <v>21</v>
      </c>
      <c r="N235" s="524" t="s">
        <v>16008</v>
      </c>
      <c r="O235">
        <f>COUNTIF('データ取得対象の観測点決定（風のみ）'!$AN$4:$AN$918,観測点コードリスト!N235)</f>
        <v>0</v>
      </c>
      <c r="P235" s="524" t="str">
        <f t="shared" si="3"/>
        <v>1429</v>
      </c>
    </row>
    <row r="236" spans="1:16">
      <c r="A236">
        <v>235</v>
      </c>
      <c r="B236">
        <v>17</v>
      </c>
      <c r="C236" t="s">
        <v>13783</v>
      </c>
      <c r="D236">
        <v>21</v>
      </c>
      <c r="E236">
        <v>1496</v>
      </c>
      <c r="F236">
        <v>42</v>
      </c>
      <c r="G236">
        <v>35</v>
      </c>
      <c r="H236">
        <v>140</v>
      </c>
      <c r="I236">
        <v>42.5</v>
      </c>
      <c r="J236">
        <v>5</v>
      </c>
      <c r="L236" t="s">
        <v>14344</v>
      </c>
      <c r="M236">
        <v>21</v>
      </c>
      <c r="N236" s="524" t="s">
        <v>16009</v>
      </c>
      <c r="O236">
        <f>COUNTIF('データ取得対象の観測点決定（風のみ）'!$AN$4:$AN$918,観測点コードリスト!N236)</f>
        <v>0</v>
      </c>
      <c r="P236" s="524" t="str">
        <f t="shared" si="3"/>
        <v>1496</v>
      </c>
    </row>
    <row r="237" spans="1:16">
      <c r="A237">
        <v>236</v>
      </c>
      <c r="B237">
        <v>18</v>
      </c>
      <c r="C237" t="s">
        <v>13784</v>
      </c>
      <c r="D237">
        <v>21</v>
      </c>
      <c r="E237">
        <v>1498</v>
      </c>
      <c r="F237">
        <v>42</v>
      </c>
      <c r="G237">
        <v>37</v>
      </c>
      <c r="H237">
        <v>140</v>
      </c>
      <c r="I237">
        <v>45.4</v>
      </c>
      <c r="J237">
        <v>282</v>
      </c>
      <c r="L237" t="s">
        <v>14345</v>
      </c>
      <c r="M237">
        <v>21</v>
      </c>
      <c r="N237" s="524" t="s">
        <v>16010</v>
      </c>
      <c r="O237">
        <f>COUNTIF('データ取得対象の観測点決定（風のみ）'!$AN$4:$AN$918,観測点コードリスト!N237)</f>
        <v>0</v>
      </c>
      <c r="P237" s="524" t="str">
        <f t="shared" si="3"/>
        <v>1498</v>
      </c>
    </row>
    <row r="238" spans="1:16">
      <c r="A238">
        <v>237</v>
      </c>
      <c r="B238">
        <v>19</v>
      </c>
      <c r="C238" t="s">
        <v>13785</v>
      </c>
      <c r="D238">
        <v>21</v>
      </c>
      <c r="E238">
        <v>1499</v>
      </c>
      <c r="F238">
        <v>42</v>
      </c>
      <c r="G238">
        <v>33</v>
      </c>
      <c r="H238">
        <v>140</v>
      </c>
      <c r="I238">
        <v>46</v>
      </c>
      <c r="J238">
        <v>15</v>
      </c>
      <c r="L238" t="s">
        <v>14346</v>
      </c>
      <c r="M238">
        <v>21</v>
      </c>
      <c r="N238" s="524" t="s">
        <v>16011</v>
      </c>
      <c r="O238">
        <f>COUNTIF('データ取得対象の観測点決定（風のみ）'!$AN$4:$AN$918,観測点コードリスト!N238)</f>
        <v>0</v>
      </c>
      <c r="P238" s="524" t="str">
        <f t="shared" si="3"/>
        <v>1499</v>
      </c>
    </row>
    <row r="239" spans="1:16">
      <c r="A239">
        <v>238</v>
      </c>
      <c r="B239">
        <v>20</v>
      </c>
      <c r="C239" t="s">
        <v>13786</v>
      </c>
      <c r="D239">
        <v>21</v>
      </c>
      <c r="E239">
        <v>1500</v>
      </c>
      <c r="F239">
        <v>42</v>
      </c>
      <c r="G239">
        <v>33.299999999999997</v>
      </c>
      <c r="H239">
        <v>140</v>
      </c>
      <c r="I239">
        <v>51.2</v>
      </c>
      <c r="J239">
        <v>110</v>
      </c>
      <c r="L239" t="s">
        <v>14347</v>
      </c>
      <c r="M239">
        <v>21</v>
      </c>
      <c r="N239" s="524" t="s">
        <v>16012</v>
      </c>
      <c r="O239">
        <f>COUNTIF('データ取得対象の観測点決定（風のみ）'!$AN$4:$AN$918,観測点コードリスト!N239)</f>
        <v>0</v>
      </c>
      <c r="P239" s="524" t="str">
        <f t="shared" si="3"/>
        <v>1500</v>
      </c>
    </row>
    <row r="240" spans="1:16">
      <c r="A240">
        <v>239</v>
      </c>
      <c r="B240">
        <v>21</v>
      </c>
      <c r="C240" t="s">
        <v>13787</v>
      </c>
      <c r="D240">
        <v>21</v>
      </c>
      <c r="E240">
        <v>1501</v>
      </c>
      <c r="F240">
        <v>42</v>
      </c>
      <c r="G240">
        <v>32.6</v>
      </c>
      <c r="H240">
        <v>140</v>
      </c>
      <c r="I240">
        <v>47.1</v>
      </c>
      <c r="J240">
        <v>38</v>
      </c>
      <c r="L240" t="s">
        <v>14348</v>
      </c>
      <c r="M240">
        <v>21</v>
      </c>
      <c r="N240" s="524" t="s">
        <v>16013</v>
      </c>
      <c r="O240">
        <f>COUNTIF('データ取得対象の観測点決定（風のみ）'!$AN$4:$AN$918,観測点コードリスト!N240)</f>
        <v>0</v>
      </c>
      <c r="P240" s="524" t="str">
        <f t="shared" si="3"/>
        <v>1501</v>
      </c>
    </row>
    <row r="241" spans="1:16">
      <c r="A241">
        <v>240</v>
      </c>
      <c r="B241">
        <v>22</v>
      </c>
      <c r="C241" t="s">
        <v>13788</v>
      </c>
      <c r="D241">
        <v>21</v>
      </c>
      <c r="E241">
        <v>1502</v>
      </c>
      <c r="F241">
        <v>42</v>
      </c>
      <c r="G241">
        <v>35.5</v>
      </c>
      <c r="H241">
        <v>140</v>
      </c>
      <c r="I241">
        <v>47.3</v>
      </c>
      <c r="J241">
        <v>97</v>
      </c>
      <c r="L241" t="s">
        <v>14349</v>
      </c>
      <c r="M241">
        <v>21</v>
      </c>
      <c r="N241" s="524" t="s">
        <v>16014</v>
      </c>
      <c r="O241">
        <f>COUNTIF('データ取得対象の観測点決定（風のみ）'!$AN$4:$AN$918,観測点コードリスト!N241)</f>
        <v>0</v>
      </c>
      <c r="P241" s="524" t="str">
        <f t="shared" si="3"/>
        <v>1502</v>
      </c>
    </row>
    <row r="242" spans="1:16">
      <c r="A242">
        <v>241</v>
      </c>
      <c r="B242">
        <v>23</v>
      </c>
      <c r="C242" t="s">
        <v>13789</v>
      </c>
      <c r="D242">
        <v>21</v>
      </c>
      <c r="E242">
        <v>1503</v>
      </c>
      <c r="F242">
        <v>42</v>
      </c>
      <c r="G242">
        <v>31.3</v>
      </c>
      <c r="H242">
        <v>140</v>
      </c>
      <c r="I242">
        <v>50</v>
      </c>
      <c r="J242">
        <v>165</v>
      </c>
      <c r="L242" t="s">
        <v>14350</v>
      </c>
      <c r="M242">
        <v>21</v>
      </c>
      <c r="N242" s="524" t="s">
        <v>16015</v>
      </c>
      <c r="O242">
        <f>COUNTIF('データ取得対象の観測点決定（風のみ）'!$AN$4:$AN$918,観測点コードリスト!N242)</f>
        <v>0</v>
      </c>
      <c r="P242" s="524" t="str">
        <f t="shared" si="3"/>
        <v>1503</v>
      </c>
    </row>
    <row r="243" spans="1:16">
      <c r="A243">
        <v>242</v>
      </c>
      <c r="B243">
        <v>24</v>
      </c>
      <c r="C243" t="s">
        <v>13790</v>
      </c>
      <c r="D243">
        <v>21</v>
      </c>
      <c r="E243">
        <v>1504</v>
      </c>
      <c r="F243">
        <v>42</v>
      </c>
      <c r="G243">
        <v>34.1</v>
      </c>
      <c r="H243">
        <v>140</v>
      </c>
      <c r="I243">
        <v>48.1</v>
      </c>
      <c r="J243">
        <v>105</v>
      </c>
      <c r="L243" t="s">
        <v>14351</v>
      </c>
      <c r="M243">
        <v>21</v>
      </c>
      <c r="N243" s="524" t="s">
        <v>16016</v>
      </c>
      <c r="O243">
        <f>COUNTIF('データ取得対象の観測点決定（風のみ）'!$AN$4:$AN$918,観測点コードリスト!N243)</f>
        <v>0</v>
      </c>
      <c r="P243" s="524" t="str">
        <f t="shared" si="3"/>
        <v>1504</v>
      </c>
    </row>
    <row r="244" spans="1:16">
      <c r="A244">
        <v>243</v>
      </c>
      <c r="B244">
        <v>1</v>
      </c>
      <c r="C244" t="s">
        <v>724</v>
      </c>
      <c r="D244">
        <v>22</v>
      </c>
      <c r="E244">
        <v>136</v>
      </c>
      <c r="F244">
        <v>42</v>
      </c>
      <c r="G244">
        <v>29.8</v>
      </c>
      <c r="H244">
        <v>142</v>
      </c>
      <c r="I244">
        <v>3.2</v>
      </c>
      <c r="J244">
        <v>47</v>
      </c>
      <c r="L244" t="s">
        <v>14352</v>
      </c>
      <c r="M244">
        <v>22</v>
      </c>
      <c r="N244" s="524" t="s">
        <v>16017</v>
      </c>
      <c r="O244">
        <f>COUNTIF('データ取得対象の観測点決定（風のみ）'!$AN$4:$AN$918,観測点コードリスト!N244)</f>
        <v>1</v>
      </c>
      <c r="P244" s="524" t="str">
        <f t="shared" si="3"/>
        <v>136</v>
      </c>
    </row>
    <row r="245" spans="1:16">
      <c r="A245">
        <v>244</v>
      </c>
      <c r="B245">
        <v>2</v>
      </c>
      <c r="C245" t="s">
        <v>728</v>
      </c>
      <c r="D245">
        <v>22</v>
      </c>
      <c r="E245">
        <v>137</v>
      </c>
      <c r="F245">
        <v>42</v>
      </c>
      <c r="G245">
        <v>32.6</v>
      </c>
      <c r="H245">
        <v>142</v>
      </c>
      <c r="I245">
        <v>20</v>
      </c>
      <c r="J245">
        <v>60</v>
      </c>
      <c r="L245" t="s">
        <v>14353</v>
      </c>
      <c r="M245">
        <v>22</v>
      </c>
      <c r="N245" s="524" t="s">
        <v>16018</v>
      </c>
      <c r="O245">
        <f>COUNTIF('データ取得対象の観測点決定（風のみ）'!$AN$4:$AN$918,観測点コードリスト!N245)</f>
        <v>1</v>
      </c>
      <c r="P245" s="524" t="str">
        <f t="shared" si="3"/>
        <v>137</v>
      </c>
    </row>
    <row r="246" spans="1:16">
      <c r="A246">
        <v>245</v>
      </c>
      <c r="B246">
        <v>3</v>
      </c>
      <c r="C246" t="s">
        <v>13791</v>
      </c>
      <c r="D246">
        <v>22</v>
      </c>
      <c r="E246">
        <v>138</v>
      </c>
      <c r="F246">
        <v>42</v>
      </c>
      <c r="G246">
        <v>36</v>
      </c>
      <c r="H246">
        <v>142</v>
      </c>
      <c r="I246">
        <v>23.7</v>
      </c>
      <c r="J246">
        <v>613</v>
      </c>
      <c r="L246" t="s">
        <v>14354</v>
      </c>
      <c r="M246">
        <v>22</v>
      </c>
      <c r="N246" s="524" t="s">
        <v>16019</v>
      </c>
      <c r="O246">
        <f>COUNTIF('データ取得対象の観測点決定（風のみ）'!$AN$4:$AN$918,観測点コードリスト!N246)</f>
        <v>0</v>
      </c>
      <c r="P246" s="524" t="str">
        <f t="shared" si="3"/>
        <v>138</v>
      </c>
    </row>
    <row r="247" spans="1:16">
      <c r="A247">
        <v>246</v>
      </c>
      <c r="B247">
        <v>4</v>
      </c>
      <c r="C247" t="s">
        <v>731</v>
      </c>
      <c r="D247">
        <v>22</v>
      </c>
      <c r="E247">
        <v>139</v>
      </c>
      <c r="F247">
        <v>42</v>
      </c>
      <c r="G247">
        <v>26</v>
      </c>
      <c r="H247">
        <v>142</v>
      </c>
      <c r="I247">
        <v>28.9</v>
      </c>
      <c r="J247">
        <v>110</v>
      </c>
      <c r="L247" t="s">
        <v>14355</v>
      </c>
      <c r="M247">
        <v>22</v>
      </c>
      <c r="N247" s="524" t="s">
        <v>16020</v>
      </c>
      <c r="O247">
        <f>COUNTIF('データ取得対象の観測点決定（風のみ）'!$AN$4:$AN$918,観測点コードリスト!N247)</f>
        <v>0</v>
      </c>
      <c r="P247" s="524" t="str">
        <f t="shared" si="3"/>
        <v>139</v>
      </c>
    </row>
    <row r="248" spans="1:16">
      <c r="A248">
        <v>247</v>
      </c>
      <c r="B248">
        <v>5</v>
      </c>
      <c r="C248" t="s">
        <v>735</v>
      </c>
      <c r="D248">
        <v>22</v>
      </c>
      <c r="E248">
        <v>140</v>
      </c>
      <c r="F248">
        <v>42</v>
      </c>
      <c r="G248">
        <v>20.6</v>
      </c>
      <c r="H248">
        <v>142</v>
      </c>
      <c r="I248">
        <v>21.7</v>
      </c>
      <c r="J248">
        <v>10</v>
      </c>
      <c r="L248" t="s">
        <v>14356</v>
      </c>
      <c r="M248">
        <v>22</v>
      </c>
      <c r="N248" s="524" t="s">
        <v>16021</v>
      </c>
      <c r="O248">
        <f>COUNTIF('データ取得対象の観測点決定（風のみ）'!$AN$4:$AN$918,観測点コードリスト!N248)</f>
        <v>1</v>
      </c>
      <c r="P248" s="524" t="str">
        <f t="shared" si="3"/>
        <v>140</v>
      </c>
    </row>
    <row r="249" spans="1:16">
      <c r="A249">
        <v>248</v>
      </c>
      <c r="B249">
        <v>6</v>
      </c>
      <c r="C249" t="s">
        <v>13792</v>
      </c>
      <c r="D249">
        <v>22</v>
      </c>
      <c r="E249">
        <v>141</v>
      </c>
      <c r="F249">
        <v>42</v>
      </c>
      <c r="G249">
        <v>21.3</v>
      </c>
      <c r="H249">
        <v>142</v>
      </c>
      <c r="I249">
        <v>39.5</v>
      </c>
      <c r="J249">
        <v>500</v>
      </c>
      <c r="L249" t="s">
        <v>14357</v>
      </c>
      <c r="M249">
        <v>22</v>
      </c>
      <c r="N249" s="524" t="s">
        <v>16022</v>
      </c>
      <c r="O249">
        <f>COUNTIF('データ取得対象の観測点決定（風のみ）'!$AN$4:$AN$918,観測点コードリスト!N249)</f>
        <v>0</v>
      </c>
      <c r="P249" s="524" t="str">
        <f t="shared" si="3"/>
        <v>141</v>
      </c>
    </row>
    <row r="250" spans="1:16">
      <c r="A250">
        <v>249</v>
      </c>
      <c r="B250">
        <v>7</v>
      </c>
      <c r="C250" t="s">
        <v>746</v>
      </c>
      <c r="D250">
        <v>22</v>
      </c>
      <c r="E250">
        <v>47426</v>
      </c>
      <c r="F250">
        <v>42</v>
      </c>
      <c r="G250">
        <v>9.6999999999999993</v>
      </c>
      <c r="H250">
        <v>142</v>
      </c>
      <c r="I250">
        <v>46.6</v>
      </c>
      <c r="J250">
        <v>36.700000000000003</v>
      </c>
      <c r="L250" t="s">
        <v>14358</v>
      </c>
      <c r="M250">
        <v>22</v>
      </c>
      <c r="N250" s="524" t="s">
        <v>16023</v>
      </c>
      <c r="O250">
        <f>COUNTIF('データ取得対象の観測点決定（風のみ）'!$AN$4:$AN$918,観測点コードリスト!N250)</f>
        <v>1</v>
      </c>
      <c r="P250" s="524" t="str">
        <f t="shared" si="3"/>
        <v>47426</v>
      </c>
    </row>
    <row r="251" spans="1:16">
      <c r="A251">
        <v>250</v>
      </c>
      <c r="B251">
        <v>8</v>
      </c>
      <c r="C251" t="s">
        <v>717</v>
      </c>
      <c r="D251">
        <v>22</v>
      </c>
      <c r="E251">
        <v>1097</v>
      </c>
      <c r="F251">
        <v>42</v>
      </c>
      <c r="G251">
        <v>46.3</v>
      </c>
      <c r="H251">
        <v>142</v>
      </c>
      <c r="I251">
        <v>21.5</v>
      </c>
      <c r="J251">
        <v>150</v>
      </c>
      <c r="L251" t="s">
        <v>14359</v>
      </c>
      <c r="M251">
        <v>22</v>
      </c>
      <c r="N251" s="524" t="s">
        <v>16024</v>
      </c>
      <c r="O251">
        <f>COUNTIF('データ取得対象の観測点決定（風のみ）'!$AN$4:$AN$918,観測点コードリスト!N251)</f>
        <v>0</v>
      </c>
      <c r="P251" s="524" t="str">
        <f t="shared" si="3"/>
        <v>1097</v>
      </c>
    </row>
    <row r="252" spans="1:16">
      <c r="A252">
        <v>251</v>
      </c>
      <c r="B252">
        <v>9</v>
      </c>
      <c r="C252" t="s">
        <v>739</v>
      </c>
      <c r="D252">
        <v>22</v>
      </c>
      <c r="E252">
        <v>1198</v>
      </c>
      <c r="F252">
        <v>42</v>
      </c>
      <c r="G252">
        <v>14.7</v>
      </c>
      <c r="H252">
        <v>142</v>
      </c>
      <c r="I252">
        <v>39.700000000000003</v>
      </c>
      <c r="J252">
        <v>10</v>
      </c>
      <c r="L252" t="s">
        <v>14360</v>
      </c>
      <c r="M252">
        <v>22</v>
      </c>
      <c r="N252" s="524" t="s">
        <v>16025</v>
      </c>
      <c r="O252">
        <f>COUNTIF('データ取得対象の観測点決定（風のみ）'!$AN$4:$AN$918,観測点コードリスト!N252)</f>
        <v>1</v>
      </c>
      <c r="P252" s="524" t="str">
        <f t="shared" si="3"/>
        <v>1198</v>
      </c>
    </row>
    <row r="253" spans="1:16">
      <c r="A253">
        <v>252</v>
      </c>
      <c r="B253">
        <v>10</v>
      </c>
      <c r="C253" t="s">
        <v>714</v>
      </c>
      <c r="D253">
        <v>22</v>
      </c>
      <c r="E253">
        <v>1202</v>
      </c>
      <c r="F253">
        <v>42</v>
      </c>
      <c r="G253">
        <v>52.6</v>
      </c>
      <c r="H253">
        <v>142</v>
      </c>
      <c r="I253">
        <v>26.5</v>
      </c>
      <c r="J253">
        <v>280</v>
      </c>
      <c r="L253" t="s">
        <v>14361</v>
      </c>
      <c r="M253">
        <v>22</v>
      </c>
      <c r="N253" s="524" t="s">
        <v>16026</v>
      </c>
      <c r="O253">
        <f>COUNTIF('データ取得対象の観測点決定（風のみ）'!$AN$4:$AN$918,観測点コードリスト!N253)</f>
        <v>1</v>
      </c>
      <c r="P253" s="524" t="str">
        <f t="shared" si="3"/>
        <v>1202</v>
      </c>
    </row>
    <row r="254" spans="1:16">
      <c r="A254">
        <v>253</v>
      </c>
      <c r="B254">
        <v>11</v>
      </c>
      <c r="C254" t="s">
        <v>754</v>
      </c>
      <c r="D254">
        <v>22</v>
      </c>
      <c r="E254">
        <v>1264</v>
      </c>
      <c r="F254">
        <v>42</v>
      </c>
      <c r="G254">
        <v>4.5999999999999996</v>
      </c>
      <c r="H254">
        <v>143</v>
      </c>
      <c r="I254">
        <v>2.1</v>
      </c>
      <c r="J254">
        <v>0</v>
      </c>
      <c r="L254" t="s">
        <v>14362</v>
      </c>
      <c r="M254">
        <v>22</v>
      </c>
      <c r="N254" s="524" t="s">
        <v>16027</v>
      </c>
      <c r="O254">
        <f>COUNTIF('データ取得対象の観測点決定（風のみ）'!$AN$4:$AN$918,観測点コードリスト!N254)</f>
        <v>0</v>
      </c>
      <c r="P254" s="524" t="str">
        <f t="shared" si="3"/>
        <v>1264</v>
      </c>
    </row>
    <row r="255" spans="1:16">
      <c r="A255">
        <v>254</v>
      </c>
      <c r="B255">
        <v>12</v>
      </c>
      <c r="C255" t="s">
        <v>750</v>
      </c>
      <c r="D255">
        <v>22</v>
      </c>
      <c r="E255">
        <v>1276</v>
      </c>
      <c r="F255">
        <v>42</v>
      </c>
      <c r="G255">
        <v>7.6</v>
      </c>
      <c r="H255">
        <v>143</v>
      </c>
      <c r="I255">
        <v>18.8</v>
      </c>
      <c r="J255">
        <v>17</v>
      </c>
      <c r="L255" t="s">
        <v>14363</v>
      </c>
      <c r="M255">
        <v>22</v>
      </c>
      <c r="N255" s="524" t="s">
        <v>16028</v>
      </c>
      <c r="O255">
        <f>COUNTIF('データ取得対象の観測点決定（風のみ）'!$AN$4:$AN$918,観測点コードリスト!N255)</f>
        <v>0</v>
      </c>
      <c r="P255" s="524" t="str">
        <f t="shared" si="3"/>
        <v>1276</v>
      </c>
    </row>
    <row r="256" spans="1:16">
      <c r="A256">
        <v>255</v>
      </c>
      <c r="B256">
        <v>13</v>
      </c>
      <c r="C256" t="s">
        <v>742</v>
      </c>
      <c r="D256">
        <v>22</v>
      </c>
      <c r="E256">
        <v>1288</v>
      </c>
      <c r="F256">
        <v>42</v>
      </c>
      <c r="G256">
        <v>13.4</v>
      </c>
      <c r="H256">
        <v>142</v>
      </c>
      <c r="I256">
        <v>56.9</v>
      </c>
      <c r="J256">
        <v>80</v>
      </c>
      <c r="L256" t="s">
        <v>14364</v>
      </c>
      <c r="M256">
        <v>22</v>
      </c>
      <c r="N256" s="524" t="s">
        <v>16029</v>
      </c>
      <c r="O256">
        <f>COUNTIF('データ取得対象の観測点決定（風のみ）'!$AN$4:$AN$918,観測点コードリスト!N256)</f>
        <v>1</v>
      </c>
      <c r="P256" s="524" t="str">
        <f t="shared" si="3"/>
        <v>1288</v>
      </c>
    </row>
    <row r="257" spans="1:16">
      <c r="A257">
        <v>256</v>
      </c>
      <c r="B257">
        <v>14</v>
      </c>
      <c r="C257" t="s">
        <v>758</v>
      </c>
      <c r="D257">
        <v>22</v>
      </c>
      <c r="E257">
        <v>1340</v>
      </c>
      <c r="F257">
        <v>41</v>
      </c>
      <c r="G257">
        <v>55.5</v>
      </c>
      <c r="H257">
        <v>143</v>
      </c>
      <c r="I257">
        <v>14.6</v>
      </c>
      <c r="J257">
        <v>63</v>
      </c>
      <c r="L257" t="s">
        <v>14365</v>
      </c>
      <c r="M257">
        <v>22</v>
      </c>
      <c r="N257" s="524" t="s">
        <v>16030</v>
      </c>
      <c r="O257">
        <f>COUNTIF('データ取得対象の観測点決定（風のみ）'!$AN$4:$AN$918,観測点コードリスト!N257)</f>
        <v>1</v>
      </c>
      <c r="P257" s="524" t="str">
        <f t="shared" si="3"/>
        <v>1340</v>
      </c>
    </row>
    <row r="258" spans="1:16">
      <c r="A258">
        <v>257</v>
      </c>
      <c r="B258">
        <v>15</v>
      </c>
      <c r="C258" t="s">
        <v>721</v>
      </c>
      <c r="D258">
        <v>22</v>
      </c>
      <c r="E258">
        <v>1430</v>
      </c>
      <c r="F258">
        <v>42</v>
      </c>
      <c r="G258">
        <v>37.700000000000003</v>
      </c>
      <c r="H258">
        <v>142</v>
      </c>
      <c r="I258">
        <v>23.6</v>
      </c>
      <c r="J258">
        <v>245</v>
      </c>
      <c r="L258" t="s">
        <v>14366</v>
      </c>
      <c r="M258">
        <v>22</v>
      </c>
      <c r="N258" s="524" t="s">
        <v>16031</v>
      </c>
      <c r="O258">
        <f>COUNTIF('データ取得対象の観測点決定（風のみ）'!$AN$4:$AN$918,観測点コードリスト!N258)</f>
        <v>0</v>
      </c>
      <c r="P258" s="524" t="str">
        <f t="shared" si="3"/>
        <v>1430</v>
      </c>
    </row>
    <row r="259" spans="1:16">
      <c r="A259">
        <v>258</v>
      </c>
      <c r="B259">
        <v>16</v>
      </c>
      <c r="C259" t="s">
        <v>13793</v>
      </c>
      <c r="D259">
        <v>22</v>
      </c>
      <c r="E259">
        <v>1594</v>
      </c>
      <c r="F259">
        <v>42</v>
      </c>
      <c r="G259">
        <v>36.4</v>
      </c>
      <c r="H259">
        <v>142</v>
      </c>
      <c r="I259">
        <v>8.8000000000000007</v>
      </c>
      <c r="J259">
        <v>44</v>
      </c>
      <c r="L259" t="s">
        <v>14367</v>
      </c>
      <c r="M259">
        <v>22</v>
      </c>
      <c r="N259" s="524" t="s">
        <v>16032</v>
      </c>
      <c r="O259">
        <f>COUNTIF('データ取得対象の観測点決定（風のみ）'!$AN$4:$AN$918,観測点コードリスト!N259)</f>
        <v>0</v>
      </c>
      <c r="P259" s="524" t="str">
        <f t="shared" si="3"/>
        <v>1594</v>
      </c>
    </row>
    <row r="260" spans="1:16">
      <c r="A260">
        <v>259</v>
      </c>
      <c r="B260">
        <v>1</v>
      </c>
      <c r="C260" t="s">
        <v>763</v>
      </c>
      <c r="D260">
        <v>23</v>
      </c>
      <c r="E260">
        <v>143</v>
      </c>
      <c r="F260">
        <v>42</v>
      </c>
      <c r="G260">
        <v>31.4</v>
      </c>
      <c r="H260">
        <v>140</v>
      </c>
      <c r="I260">
        <v>22.9</v>
      </c>
      <c r="J260">
        <v>10</v>
      </c>
      <c r="L260" t="s">
        <v>14368</v>
      </c>
      <c r="M260">
        <v>23</v>
      </c>
      <c r="N260" s="524" t="s">
        <v>16033</v>
      </c>
      <c r="O260">
        <f>COUNTIF('データ取得対象の観測点決定（風のみ）'!$AN$4:$AN$918,観測点コードリスト!N260)</f>
        <v>1</v>
      </c>
      <c r="P260" s="524" t="str">
        <f t="shared" ref="P260:P323" si="4">IF(N260&gt;9999,TEXT(N260,"@"),TEXT(N260,"0000"))</f>
        <v>143</v>
      </c>
    </row>
    <row r="261" spans="1:16">
      <c r="A261">
        <v>260</v>
      </c>
      <c r="B261">
        <v>2</v>
      </c>
      <c r="C261" t="s">
        <v>766</v>
      </c>
      <c r="D261">
        <v>23</v>
      </c>
      <c r="E261">
        <v>144</v>
      </c>
      <c r="F261">
        <v>42</v>
      </c>
      <c r="G261">
        <v>15.1</v>
      </c>
      <c r="H261">
        <v>140</v>
      </c>
      <c r="I261">
        <v>16.3</v>
      </c>
      <c r="J261">
        <v>8</v>
      </c>
      <c r="L261" t="s">
        <v>14369</v>
      </c>
      <c r="M261">
        <v>23</v>
      </c>
      <c r="N261" s="524" t="s">
        <v>16034</v>
      </c>
      <c r="O261">
        <f>COUNTIF('データ取得対象の観測点決定（風のみ）'!$AN$4:$AN$918,観測点コードリスト!N261)</f>
        <v>1</v>
      </c>
      <c r="P261" s="524" t="str">
        <f t="shared" si="4"/>
        <v>144</v>
      </c>
    </row>
    <row r="262" spans="1:16">
      <c r="A262">
        <v>261</v>
      </c>
      <c r="B262">
        <v>3</v>
      </c>
      <c r="C262" t="s">
        <v>769</v>
      </c>
      <c r="D262">
        <v>23</v>
      </c>
      <c r="E262">
        <v>145</v>
      </c>
      <c r="F262">
        <v>42</v>
      </c>
      <c r="G262">
        <v>4</v>
      </c>
      <c r="H262">
        <v>140</v>
      </c>
      <c r="I262">
        <v>35.299999999999997</v>
      </c>
      <c r="J262">
        <v>125</v>
      </c>
      <c r="L262" t="s">
        <v>14370</v>
      </c>
      <c r="M262">
        <v>23</v>
      </c>
      <c r="N262" s="524" t="s">
        <v>16035</v>
      </c>
      <c r="O262">
        <f>COUNTIF('データ取得対象の観測点決定（風のみ）'!$AN$4:$AN$918,観測点コードリスト!N262)</f>
        <v>1</v>
      </c>
      <c r="P262" s="524" t="str">
        <f t="shared" si="4"/>
        <v>145</v>
      </c>
    </row>
    <row r="263" spans="1:16">
      <c r="A263">
        <v>262</v>
      </c>
      <c r="B263">
        <v>4</v>
      </c>
      <c r="C263" t="s">
        <v>773</v>
      </c>
      <c r="D263">
        <v>23</v>
      </c>
      <c r="E263">
        <v>146</v>
      </c>
      <c r="F263">
        <v>41</v>
      </c>
      <c r="G263">
        <v>58.6</v>
      </c>
      <c r="H263">
        <v>140</v>
      </c>
      <c r="I263">
        <v>42.9</v>
      </c>
      <c r="J263">
        <v>165</v>
      </c>
      <c r="L263" t="s">
        <v>14371</v>
      </c>
      <c r="M263">
        <v>23</v>
      </c>
      <c r="N263" s="524" t="s">
        <v>16036</v>
      </c>
      <c r="O263">
        <f>COUNTIF('データ取得対象の観測点決定（風のみ）'!$AN$4:$AN$918,観測点コードリスト!N263)</f>
        <v>0</v>
      </c>
      <c r="P263" s="524" t="str">
        <f t="shared" si="4"/>
        <v>146</v>
      </c>
    </row>
    <row r="264" spans="1:16">
      <c r="A264">
        <v>263</v>
      </c>
      <c r="B264">
        <v>5</v>
      </c>
      <c r="C264" t="s">
        <v>776</v>
      </c>
      <c r="D264">
        <v>23</v>
      </c>
      <c r="E264">
        <v>147</v>
      </c>
      <c r="F264">
        <v>41</v>
      </c>
      <c r="G264">
        <v>54.3</v>
      </c>
      <c r="H264">
        <v>140</v>
      </c>
      <c r="I264">
        <v>58.2</v>
      </c>
      <c r="J264">
        <v>25</v>
      </c>
      <c r="L264" t="s">
        <v>14372</v>
      </c>
      <c r="M264">
        <v>23</v>
      </c>
      <c r="N264" s="524" t="s">
        <v>16037</v>
      </c>
      <c r="O264">
        <f>COUNTIF('データ取得対象の観測点決定（風のみ）'!$AN$4:$AN$918,観測点コードリスト!N264)</f>
        <v>1</v>
      </c>
      <c r="P264" s="524" t="str">
        <f t="shared" si="4"/>
        <v>147</v>
      </c>
    </row>
    <row r="265" spans="1:16">
      <c r="A265">
        <v>264</v>
      </c>
      <c r="B265">
        <v>6</v>
      </c>
      <c r="C265" t="s">
        <v>779</v>
      </c>
      <c r="D265">
        <v>23</v>
      </c>
      <c r="E265">
        <v>148</v>
      </c>
      <c r="F265">
        <v>41</v>
      </c>
      <c r="G265">
        <v>53.2</v>
      </c>
      <c r="H265">
        <v>140</v>
      </c>
      <c r="I265">
        <v>39.200000000000003</v>
      </c>
      <c r="J265">
        <v>25</v>
      </c>
      <c r="L265" t="s">
        <v>14373</v>
      </c>
      <c r="M265">
        <v>23</v>
      </c>
      <c r="N265" s="524" t="s">
        <v>16038</v>
      </c>
      <c r="O265">
        <f>COUNTIF('データ取得対象の観測点決定（風のみ）'!$AN$4:$AN$918,観測点コードリスト!N265)</f>
        <v>1</v>
      </c>
      <c r="P265" s="524" t="str">
        <f t="shared" si="4"/>
        <v>148</v>
      </c>
    </row>
    <row r="266" spans="1:16">
      <c r="A266">
        <v>265</v>
      </c>
      <c r="B266">
        <v>7</v>
      </c>
      <c r="C266" t="s">
        <v>782</v>
      </c>
      <c r="D266">
        <v>23</v>
      </c>
      <c r="E266">
        <v>47430</v>
      </c>
      <c r="F266">
        <v>41</v>
      </c>
      <c r="G266">
        <v>49</v>
      </c>
      <c r="H266">
        <v>140</v>
      </c>
      <c r="I266">
        <v>45.2</v>
      </c>
      <c r="J266">
        <v>35</v>
      </c>
      <c r="L266" t="s">
        <v>14374</v>
      </c>
      <c r="M266">
        <v>23</v>
      </c>
      <c r="N266" s="524" t="s">
        <v>16039</v>
      </c>
      <c r="O266">
        <f>COUNTIF('データ取得対象の観測点決定（風のみ）'!$AN$4:$AN$918,観測点コードリスト!N266)</f>
        <v>1</v>
      </c>
      <c r="P266" s="524" t="str">
        <f t="shared" si="4"/>
        <v>47430</v>
      </c>
    </row>
    <row r="267" spans="1:16">
      <c r="A267">
        <v>266</v>
      </c>
      <c r="B267">
        <v>8</v>
      </c>
      <c r="C267" t="s">
        <v>13794</v>
      </c>
      <c r="D267">
        <v>23</v>
      </c>
      <c r="E267">
        <v>150</v>
      </c>
      <c r="F267">
        <v>41</v>
      </c>
      <c r="G267">
        <v>43.1</v>
      </c>
      <c r="H267">
        <v>140</v>
      </c>
      <c r="I267">
        <v>56.7</v>
      </c>
      <c r="J267">
        <v>26</v>
      </c>
      <c r="L267" t="s">
        <v>14375</v>
      </c>
      <c r="M267">
        <v>23</v>
      </c>
      <c r="N267" s="524" t="s">
        <v>16040</v>
      </c>
      <c r="O267">
        <f>COUNTIF('データ取得対象の観測点決定（風のみ）'!$AN$4:$AN$918,観測点コードリスト!N267)</f>
        <v>0</v>
      </c>
      <c r="P267" s="524" t="str">
        <f t="shared" si="4"/>
        <v>150</v>
      </c>
    </row>
    <row r="268" spans="1:16">
      <c r="A268">
        <v>267</v>
      </c>
      <c r="B268">
        <v>9</v>
      </c>
      <c r="C268" t="s">
        <v>13795</v>
      </c>
      <c r="D268">
        <v>23</v>
      </c>
      <c r="E268">
        <v>151</v>
      </c>
      <c r="F268">
        <v>41</v>
      </c>
      <c r="G268">
        <v>32.6</v>
      </c>
      <c r="H268">
        <v>140</v>
      </c>
      <c r="I268">
        <v>25.8</v>
      </c>
      <c r="J268">
        <v>125</v>
      </c>
      <c r="L268" t="s">
        <v>14376</v>
      </c>
      <c r="M268">
        <v>23</v>
      </c>
      <c r="N268" s="524" t="s">
        <v>16041</v>
      </c>
      <c r="O268">
        <f>COUNTIF('データ取得対象の観測点決定（風のみ）'!$AN$4:$AN$918,観測点コードリスト!N268)</f>
        <v>0</v>
      </c>
      <c r="P268" s="524" t="str">
        <f t="shared" si="4"/>
        <v>151</v>
      </c>
    </row>
    <row r="269" spans="1:16">
      <c r="A269">
        <v>268</v>
      </c>
      <c r="B269">
        <v>10</v>
      </c>
      <c r="C269" t="s">
        <v>805</v>
      </c>
      <c r="D269">
        <v>23</v>
      </c>
      <c r="E269">
        <v>152</v>
      </c>
      <c r="F269">
        <v>41</v>
      </c>
      <c r="G269">
        <v>25.4</v>
      </c>
      <c r="H269">
        <v>140</v>
      </c>
      <c r="I269">
        <v>5.2</v>
      </c>
      <c r="J269">
        <v>30</v>
      </c>
      <c r="L269" t="s">
        <v>14377</v>
      </c>
      <c r="M269">
        <v>23</v>
      </c>
      <c r="N269" s="524" t="s">
        <v>16042</v>
      </c>
      <c r="O269">
        <f>COUNTIF('データ取得対象の観測点決定（風のみ）'!$AN$4:$AN$918,観測点コードリスト!N269)</f>
        <v>1</v>
      </c>
      <c r="P269" s="524" t="str">
        <f t="shared" si="4"/>
        <v>152</v>
      </c>
    </row>
    <row r="270" spans="1:16">
      <c r="A270">
        <v>269</v>
      </c>
      <c r="B270">
        <v>11</v>
      </c>
      <c r="C270" t="s">
        <v>797</v>
      </c>
      <c r="D270">
        <v>23</v>
      </c>
      <c r="E270">
        <v>917</v>
      </c>
      <c r="F270">
        <v>41</v>
      </c>
      <c r="G270">
        <v>41.2</v>
      </c>
      <c r="H270">
        <v>140</v>
      </c>
      <c r="I270">
        <v>26.7</v>
      </c>
      <c r="J270">
        <v>6</v>
      </c>
      <c r="L270" t="s">
        <v>14378</v>
      </c>
      <c r="M270">
        <v>23</v>
      </c>
      <c r="N270" s="524" t="s">
        <v>16043</v>
      </c>
      <c r="O270">
        <f>COUNTIF('データ取得対象の観測点決定（風のみ）'!$AN$4:$AN$918,観測点コードリスト!N270)</f>
        <v>1</v>
      </c>
      <c r="P270" s="524" t="str">
        <f t="shared" si="4"/>
        <v>917</v>
      </c>
    </row>
    <row r="271" spans="1:16">
      <c r="A271">
        <v>270</v>
      </c>
      <c r="B271">
        <v>12</v>
      </c>
      <c r="C271" t="s">
        <v>801</v>
      </c>
      <c r="D271">
        <v>23</v>
      </c>
      <c r="E271">
        <v>1265</v>
      </c>
      <c r="F271">
        <v>41</v>
      </c>
      <c r="G271">
        <v>33.5</v>
      </c>
      <c r="H271">
        <v>140</v>
      </c>
      <c r="I271">
        <v>16.3</v>
      </c>
      <c r="J271">
        <v>100</v>
      </c>
      <c r="L271" t="s">
        <v>14379</v>
      </c>
      <c r="M271">
        <v>23</v>
      </c>
      <c r="N271" s="524" t="s">
        <v>16044</v>
      </c>
      <c r="O271">
        <f>COUNTIF('データ取得対象の観測点決定（風のみ）'!$AN$4:$AN$918,観測点コードリスト!N271)</f>
        <v>0</v>
      </c>
      <c r="P271" s="524" t="str">
        <f t="shared" si="4"/>
        <v>1265</v>
      </c>
    </row>
    <row r="272" spans="1:16">
      <c r="A272">
        <v>271</v>
      </c>
      <c r="B272">
        <v>13</v>
      </c>
      <c r="C272" t="s">
        <v>13796</v>
      </c>
      <c r="D272">
        <v>23</v>
      </c>
      <c r="E272">
        <v>1416</v>
      </c>
      <c r="F272">
        <v>41</v>
      </c>
      <c r="G272">
        <v>47.9</v>
      </c>
      <c r="H272">
        <v>140</v>
      </c>
      <c r="I272">
        <v>57</v>
      </c>
      <c r="J272">
        <v>68</v>
      </c>
      <c r="L272" t="s">
        <v>14380</v>
      </c>
      <c r="M272">
        <v>23</v>
      </c>
      <c r="N272" s="524" t="s">
        <v>16045</v>
      </c>
      <c r="O272">
        <f>COUNTIF('データ取得対象の観測点決定（風のみ）'!$AN$4:$AN$918,観測点コードリスト!N272)</f>
        <v>0</v>
      </c>
      <c r="P272" s="524" t="str">
        <f t="shared" si="4"/>
        <v>1416</v>
      </c>
    </row>
    <row r="273" spans="1:16">
      <c r="A273">
        <v>272</v>
      </c>
      <c r="B273">
        <v>14</v>
      </c>
      <c r="C273" t="s">
        <v>786</v>
      </c>
      <c r="D273">
        <v>23</v>
      </c>
      <c r="E273">
        <v>1462</v>
      </c>
      <c r="F273">
        <v>41</v>
      </c>
      <c r="G273">
        <v>46.2</v>
      </c>
      <c r="H273">
        <v>140</v>
      </c>
      <c r="I273">
        <v>49.3</v>
      </c>
      <c r="J273">
        <v>34</v>
      </c>
      <c r="L273" t="s">
        <v>14381</v>
      </c>
      <c r="M273">
        <v>23</v>
      </c>
      <c r="N273" s="524" t="s">
        <v>16046</v>
      </c>
      <c r="O273">
        <f>COUNTIF('データ取得対象の観測点決定（風のみ）'!$AN$4:$AN$918,観測点コードリスト!N273)</f>
        <v>1</v>
      </c>
      <c r="P273" s="524" t="str">
        <f t="shared" si="4"/>
        <v>1462</v>
      </c>
    </row>
    <row r="274" spans="1:16">
      <c r="A274">
        <v>273</v>
      </c>
      <c r="B274">
        <v>15</v>
      </c>
      <c r="C274" t="s">
        <v>789</v>
      </c>
      <c r="D274">
        <v>23</v>
      </c>
      <c r="E274">
        <v>1543</v>
      </c>
      <c r="F274">
        <v>41</v>
      </c>
      <c r="G274">
        <v>43</v>
      </c>
      <c r="H274">
        <v>141</v>
      </c>
      <c r="I274">
        <v>0.2</v>
      </c>
      <c r="J274">
        <v>20</v>
      </c>
      <c r="L274" t="s">
        <v>14382</v>
      </c>
      <c r="M274">
        <v>23</v>
      </c>
      <c r="N274" s="524" t="s">
        <v>16047</v>
      </c>
      <c r="O274">
        <f>COUNTIF('データ取得対象の観測点決定（風のみ）'!$AN$4:$AN$918,観測点コードリスト!N274)</f>
        <v>0</v>
      </c>
      <c r="P274" s="524" t="str">
        <f t="shared" si="4"/>
        <v>1543</v>
      </c>
    </row>
    <row r="275" spans="1:16">
      <c r="A275">
        <v>274</v>
      </c>
      <c r="B275">
        <v>16</v>
      </c>
      <c r="C275" t="s">
        <v>793</v>
      </c>
      <c r="D275">
        <v>23</v>
      </c>
      <c r="E275">
        <v>1552</v>
      </c>
      <c r="F275">
        <v>41</v>
      </c>
      <c r="G275">
        <v>35.9</v>
      </c>
      <c r="H275">
        <v>140</v>
      </c>
      <c r="I275">
        <v>22.5</v>
      </c>
      <c r="J275">
        <v>24</v>
      </c>
      <c r="L275" t="s">
        <v>14383</v>
      </c>
      <c r="M275">
        <v>23</v>
      </c>
      <c r="N275" s="524" t="s">
        <v>16048</v>
      </c>
      <c r="O275">
        <f>COUNTIF('データ取得対象の観測点決定（風のみ）'!$AN$4:$AN$918,観測点コードリスト!N275)</f>
        <v>0</v>
      </c>
      <c r="P275" s="524" t="str">
        <f t="shared" si="4"/>
        <v>1552</v>
      </c>
    </row>
    <row r="276" spans="1:16">
      <c r="A276">
        <v>275</v>
      </c>
      <c r="B276">
        <v>17</v>
      </c>
      <c r="C276" t="s">
        <v>808</v>
      </c>
      <c r="D276">
        <v>23</v>
      </c>
      <c r="E276">
        <v>155</v>
      </c>
      <c r="F276">
        <v>42</v>
      </c>
      <c r="G276">
        <v>7.7</v>
      </c>
      <c r="H276">
        <v>139</v>
      </c>
      <c r="I276">
        <v>59.1</v>
      </c>
      <c r="J276">
        <v>12</v>
      </c>
      <c r="L276" t="s">
        <v>15774</v>
      </c>
      <c r="M276">
        <v>23</v>
      </c>
      <c r="N276" s="524" t="s">
        <v>16049</v>
      </c>
      <c r="O276">
        <f>COUNTIF('データ取得対象の観測点決定（風のみ）'!$AN$4:$AN$918,観測点コードリスト!N276)</f>
        <v>1</v>
      </c>
      <c r="P276" s="524" t="str">
        <f t="shared" si="4"/>
        <v>155</v>
      </c>
    </row>
    <row r="277" spans="1:16">
      <c r="A277">
        <v>276</v>
      </c>
      <c r="B277">
        <v>1</v>
      </c>
      <c r="C277" t="s">
        <v>812</v>
      </c>
      <c r="D277">
        <v>24</v>
      </c>
      <c r="E277">
        <v>153</v>
      </c>
      <c r="F277">
        <v>42</v>
      </c>
      <c r="G277">
        <v>27</v>
      </c>
      <c r="H277">
        <v>139</v>
      </c>
      <c r="I277">
        <v>51.1</v>
      </c>
      <c r="J277">
        <v>10</v>
      </c>
      <c r="L277" t="s">
        <v>14385</v>
      </c>
      <c r="M277">
        <v>24</v>
      </c>
      <c r="N277" s="524" t="s">
        <v>16050</v>
      </c>
      <c r="O277">
        <f>COUNTIF('データ取得対象の観測点決定（風のみ）'!$AN$4:$AN$918,観測点コードリスト!N277)</f>
        <v>1</v>
      </c>
      <c r="P277" s="524" t="str">
        <f t="shared" si="4"/>
        <v>153</v>
      </c>
    </row>
    <row r="278" spans="1:16">
      <c r="A278">
        <v>277</v>
      </c>
      <c r="B278">
        <v>2</v>
      </c>
      <c r="C278" t="s">
        <v>815</v>
      </c>
      <c r="D278">
        <v>24</v>
      </c>
      <c r="E278">
        <v>154</v>
      </c>
      <c r="F278">
        <v>42</v>
      </c>
      <c r="G278">
        <v>25.7</v>
      </c>
      <c r="H278">
        <v>140</v>
      </c>
      <c r="I278">
        <v>0.5</v>
      </c>
      <c r="J278">
        <v>19</v>
      </c>
      <c r="L278" t="s">
        <v>14386</v>
      </c>
      <c r="M278">
        <v>24</v>
      </c>
      <c r="N278" s="524" t="s">
        <v>16051</v>
      </c>
      <c r="O278">
        <f>COUNTIF('データ取得対象の観測点決定（風のみ）'!$AN$4:$AN$918,観測点コードリスト!N278)</f>
        <v>1</v>
      </c>
      <c r="P278" s="524" t="str">
        <f t="shared" si="4"/>
        <v>154</v>
      </c>
    </row>
    <row r="279" spans="1:16">
      <c r="A279">
        <v>278</v>
      </c>
      <c r="B279">
        <v>3</v>
      </c>
      <c r="C279" t="s">
        <v>825</v>
      </c>
      <c r="D279">
        <v>24</v>
      </c>
      <c r="E279">
        <v>156</v>
      </c>
      <c r="F279">
        <v>42</v>
      </c>
      <c r="G279">
        <v>2.2999999999999998</v>
      </c>
      <c r="H279">
        <v>140</v>
      </c>
      <c r="I279">
        <v>5.3</v>
      </c>
      <c r="J279">
        <v>50</v>
      </c>
      <c r="L279" t="s">
        <v>14387</v>
      </c>
      <c r="M279">
        <v>24</v>
      </c>
      <c r="N279" s="524" t="s">
        <v>16052</v>
      </c>
      <c r="O279">
        <f>COUNTIF('データ取得対象の観測点決定（風のみ）'!$AN$4:$AN$918,観測点コードリスト!N279)</f>
        <v>0</v>
      </c>
      <c r="P279" s="524" t="str">
        <f t="shared" si="4"/>
        <v>156</v>
      </c>
    </row>
    <row r="280" spans="1:16">
      <c r="A280">
        <v>279</v>
      </c>
      <c r="B280">
        <v>4</v>
      </c>
      <c r="C280" t="s">
        <v>832</v>
      </c>
      <c r="D280">
        <v>24</v>
      </c>
      <c r="E280">
        <v>47428</v>
      </c>
      <c r="F280">
        <v>41</v>
      </c>
      <c r="G280">
        <v>52</v>
      </c>
      <c r="H280">
        <v>140</v>
      </c>
      <c r="I280">
        <v>7.4</v>
      </c>
      <c r="J280">
        <v>3.7</v>
      </c>
      <c r="L280" t="s">
        <v>14388</v>
      </c>
      <c r="M280">
        <v>24</v>
      </c>
      <c r="N280" s="524" t="s">
        <v>16053</v>
      </c>
      <c r="O280">
        <f>COUNTIF('データ取得対象の観測点決定（風のみ）'!$AN$4:$AN$918,観測点コードリスト!N280)</f>
        <v>1</v>
      </c>
      <c r="P280" s="524" t="str">
        <f t="shared" si="4"/>
        <v>47428</v>
      </c>
    </row>
    <row r="281" spans="1:16">
      <c r="A281">
        <v>280</v>
      </c>
      <c r="B281">
        <v>5</v>
      </c>
      <c r="C281" t="s">
        <v>818</v>
      </c>
      <c r="D281">
        <v>24</v>
      </c>
      <c r="E281">
        <v>1199</v>
      </c>
      <c r="F281">
        <v>42</v>
      </c>
      <c r="G281">
        <v>14.9</v>
      </c>
      <c r="H281">
        <v>139</v>
      </c>
      <c r="I281">
        <v>33.4</v>
      </c>
      <c r="J281">
        <v>5</v>
      </c>
      <c r="L281" t="s">
        <v>14389</v>
      </c>
      <c r="M281">
        <v>24</v>
      </c>
      <c r="N281" s="524" t="s">
        <v>16054</v>
      </c>
      <c r="O281">
        <f>COUNTIF('データ取得対象の観測点決定（風のみ）'!$AN$4:$AN$918,観測点コードリスト!N281)</f>
        <v>1</v>
      </c>
      <c r="P281" s="524" t="str">
        <f t="shared" si="4"/>
        <v>1199</v>
      </c>
    </row>
    <row r="282" spans="1:16">
      <c r="A282">
        <v>281</v>
      </c>
      <c r="B282">
        <v>6</v>
      </c>
      <c r="C282" t="s">
        <v>828</v>
      </c>
      <c r="D282">
        <v>24</v>
      </c>
      <c r="E282">
        <v>1200</v>
      </c>
      <c r="F282">
        <v>41</v>
      </c>
      <c r="G282">
        <v>55.8</v>
      </c>
      <c r="H282">
        <v>140</v>
      </c>
      <c r="I282">
        <v>18.7</v>
      </c>
      <c r="J282">
        <v>53</v>
      </c>
      <c r="L282" t="s">
        <v>14390</v>
      </c>
      <c r="M282">
        <v>24</v>
      </c>
      <c r="N282" s="524" t="s">
        <v>16055</v>
      </c>
      <c r="O282">
        <f>COUNTIF('データ取得対象の観測点決定（風のみ）'!$AN$4:$AN$918,観測点コードリスト!N282)</f>
        <v>1</v>
      </c>
      <c r="P282" s="524" t="str">
        <f t="shared" si="4"/>
        <v>1200</v>
      </c>
    </row>
    <row r="283" spans="1:16">
      <c r="A283">
        <v>282</v>
      </c>
      <c r="B283">
        <v>7</v>
      </c>
      <c r="C283" t="s">
        <v>836</v>
      </c>
      <c r="D283">
        <v>24</v>
      </c>
      <c r="E283">
        <v>1205</v>
      </c>
      <c r="F283">
        <v>41</v>
      </c>
      <c r="G283">
        <v>42</v>
      </c>
      <c r="H283">
        <v>140</v>
      </c>
      <c r="I283">
        <v>1.7</v>
      </c>
      <c r="J283">
        <v>5</v>
      </c>
      <c r="L283" t="s">
        <v>14391</v>
      </c>
      <c r="M283">
        <v>24</v>
      </c>
      <c r="N283" s="524" t="s">
        <v>16056</v>
      </c>
      <c r="O283">
        <f>COUNTIF('データ取得対象の観測点決定（風のみ）'!$AN$4:$AN$918,観測点コードリスト!N283)</f>
        <v>0</v>
      </c>
      <c r="P283" s="524" t="str">
        <f t="shared" si="4"/>
        <v>1205</v>
      </c>
    </row>
    <row r="284" spans="1:16">
      <c r="A284">
        <v>283</v>
      </c>
      <c r="B284">
        <v>8</v>
      </c>
      <c r="C284" t="s">
        <v>822</v>
      </c>
      <c r="D284">
        <v>24</v>
      </c>
      <c r="E284">
        <v>1513</v>
      </c>
      <c r="F284">
        <v>42</v>
      </c>
      <c r="G284">
        <v>4.3</v>
      </c>
      <c r="H284">
        <v>139</v>
      </c>
      <c r="I284">
        <v>25.9</v>
      </c>
      <c r="J284">
        <v>49</v>
      </c>
      <c r="L284" t="s">
        <v>14392</v>
      </c>
      <c r="M284">
        <v>24</v>
      </c>
      <c r="N284" s="524" t="s">
        <v>16057</v>
      </c>
      <c r="O284">
        <f>COUNTIF('データ取得対象の観測点決定（風のみ）'!$AN$4:$AN$918,観測点コードリスト!N284)</f>
        <v>1</v>
      </c>
      <c r="P284" s="524" t="str">
        <f t="shared" si="4"/>
        <v>1513</v>
      </c>
    </row>
    <row r="285" spans="1:16">
      <c r="A285">
        <v>284</v>
      </c>
      <c r="B285">
        <v>1</v>
      </c>
      <c r="C285" t="s">
        <v>13797</v>
      </c>
      <c r="D285">
        <v>31</v>
      </c>
      <c r="E285">
        <v>158</v>
      </c>
      <c r="F285">
        <v>41</v>
      </c>
      <c r="G285">
        <v>16.600000000000001</v>
      </c>
      <c r="H285">
        <v>141</v>
      </c>
      <c r="I285">
        <v>5.8</v>
      </c>
      <c r="J285">
        <v>740</v>
      </c>
      <c r="L285" t="s">
        <v>14393</v>
      </c>
      <c r="M285">
        <v>31</v>
      </c>
      <c r="N285" s="524" t="s">
        <v>16058</v>
      </c>
      <c r="O285">
        <f>COUNTIF('データ取得対象の観測点決定（風のみ）'!$AN$4:$AN$918,観測点コードリスト!N285)</f>
        <v>0</v>
      </c>
      <c r="P285" s="524" t="str">
        <f t="shared" si="4"/>
        <v>158</v>
      </c>
    </row>
    <row r="286" spans="1:16">
      <c r="A286">
        <v>285</v>
      </c>
      <c r="B286">
        <v>2</v>
      </c>
      <c r="C286" t="s">
        <v>848</v>
      </c>
      <c r="D286">
        <v>31</v>
      </c>
      <c r="E286">
        <v>47576</v>
      </c>
      <c r="F286">
        <v>41</v>
      </c>
      <c r="G286">
        <v>17</v>
      </c>
      <c r="H286">
        <v>141</v>
      </c>
      <c r="I286">
        <v>12.6</v>
      </c>
      <c r="J286">
        <v>2.9</v>
      </c>
      <c r="L286" t="s">
        <v>14394</v>
      </c>
      <c r="M286">
        <v>31</v>
      </c>
      <c r="N286" s="524" t="s">
        <v>16059</v>
      </c>
      <c r="O286">
        <f>COUNTIF('データ取得対象の観測点決定（風のみ）'!$AN$4:$AN$918,観測点コードリスト!N286)</f>
        <v>1</v>
      </c>
      <c r="P286" s="524" t="str">
        <f t="shared" si="4"/>
        <v>47576</v>
      </c>
    </row>
    <row r="287" spans="1:16">
      <c r="A287">
        <v>286</v>
      </c>
      <c r="B287">
        <v>3</v>
      </c>
      <c r="C287" t="s">
        <v>868</v>
      </c>
      <c r="D287">
        <v>31</v>
      </c>
      <c r="E287">
        <v>160</v>
      </c>
      <c r="F287">
        <v>41</v>
      </c>
      <c r="G287">
        <v>2.7</v>
      </c>
      <c r="H287">
        <v>140</v>
      </c>
      <c r="I287">
        <v>38</v>
      </c>
      <c r="J287">
        <v>5</v>
      </c>
      <c r="L287" t="s">
        <v>14395</v>
      </c>
      <c r="M287">
        <v>31</v>
      </c>
      <c r="N287" s="524" t="s">
        <v>16060</v>
      </c>
      <c r="O287">
        <f>COUNTIF('データ取得対象の観測点決定（風のみ）'!$AN$4:$AN$918,観測点コードリスト!N287)</f>
        <v>1</v>
      </c>
      <c r="P287" s="524" t="str">
        <f t="shared" si="4"/>
        <v>160</v>
      </c>
    </row>
    <row r="288" spans="1:16">
      <c r="A288">
        <v>287</v>
      </c>
      <c r="B288">
        <v>4</v>
      </c>
      <c r="C288" t="s">
        <v>839</v>
      </c>
      <c r="D288">
        <v>31</v>
      </c>
      <c r="E288">
        <v>47575</v>
      </c>
      <c r="F288">
        <v>40</v>
      </c>
      <c r="G288">
        <v>49.3</v>
      </c>
      <c r="H288">
        <v>140</v>
      </c>
      <c r="I288">
        <v>46.1</v>
      </c>
      <c r="J288">
        <v>2.8</v>
      </c>
      <c r="L288" t="s">
        <v>14396</v>
      </c>
      <c r="M288">
        <v>31</v>
      </c>
      <c r="N288" s="524" t="s">
        <v>16061</v>
      </c>
      <c r="O288">
        <f>COUNTIF('データ取得対象の観測点決定（風のみ）'!$AN$4:$AN$918,観測点コードリスト!N288)</f>
        <v>1</v>
      </c>
      <c r="P288" s="524" t="str">
        <f t="shared" si="4"/>
        <v>47575</v>
      </c>
    </row>
    <row r="289" spans="1:16">
      <c r="A289">
        <v>288</v>
      </c>
      <c r="B289">
        <v>5</v>
      </c>
      <c r="C289" t="s">
        <v>883</v>
      </c>
      <c r="D289">
        <v>31</v>
      </c>
      <c r="E289">
        <v>162</v>
      </c>
      <c r="F289">
        <v>40</v>
      </c>
      <c r="G289">
        <v>53.1</v>
      </c>
      <c r="H289">
        <v>141</v>
      </c>
      <c r="I289">
        <v>9.6</v>
      </c>
      <c r="J289">
        <v>14</v>
      </c>
      <c r="L289" t="s">
        <v>14397</v>
      </c>
      <c r="M289">
        <v>31</v>
      </c>
      <c r="N289" s="524" t="s">
        <v>16062</v>
      </c>
      <c r="O289">
        <f>COUNTIF('データ取得対象の観測点決定（風のみ）'!$AN$4:$AN$918,観測点コードリスト!N289)</f>
        <v>1</v>
      </c>
      <c r="P289" s="524" t="str">
        <f t="shared" si="4"/>
        <v>162</v>
      </c>
    </row>
    <row r="290" spans="1:16">
      <c r="A290">
        <v>289</v>
      </c>
      <c r="B290">
        <v>6</v>
      </c>
      <c r="C290" t="s">
        <v>891</v>
      </c>
      <c r="D290">
        <v>31</v>
      </c>
      <c r="E290">
        <v>163</v>
      </c>
      <c r="F290">
        <v>40</v>
      </c>
      <c r="G290">
        <v>46.6</v>
      </c>
      <c r="H290">
        <v>140</v>
      </c>
      <c r="I290">
        <v>12.3</v>
      </c>
      <c r="J290">
        <v>40</v>
      </c>
      <c r="L290" t="s">
        <v>14398</v>
      </c>
      <c r="M290">
        <v>31</v>
      </c>
      <c r="N290" s="524" t="s">
        <v>16063</v>
      </c>
      <c r="O290">
        <f>COUNTIF('データ取得対象の観測点決定（風のみ）'!$AN$4:$AN$918,観測点コードリスト!N290)</f>
        <v>1</v>
      </c>
      <c r="P290" s="524" t="str">
        <f t="shared" si="4"/>
        <v>163</v>
      </c>
    </row>
    <row r="291" spans="1:16">
      <c r="A291">
        <v>290</v>
      </c>
      <c r="B291">
        <v>7</v>
      </c>
      <c r="C291" t="s">
        <v>872</v>
      </c>
      <c r="D291">
        <v>31</v>
      </c>
      <c r="E291">
        <v>164</v>
      </c>
      <c r="F291">
        <v>40</v>
      </c>
      <c r="G291">
        <v>48.5</v>
      </c>
      <c r="H291">
        <v>140</v>
      </c>
      <c r="I291">
        <v>27.5</v>
      </c>
      <c r="J291">
        <v>9</v>
      </c>
      <c r="L291" t="s">
        <v>14399</v>
      </c>
      <c r="M291">
        <v>31</v>
      </c>
      <c r="N291" s="524" t="s">
        <v>16064</v>
      </c>
      <c r="O291">
        <f>COUNTIF('データ取得対象の観測点決定（風のみ）'!$AN$4:$AN$918,観測点コードリスト!N291)</f>
        <v>1</v>
      </c>
      <c r="P291" s="524" t="str">
        <f t="shared" si="4"/>
        <v>164</v>
      </c>
    </row>
    <row r="292" spans="1:16">
      <c r="A292">
        <v>291</v>
      </c>
      <c r="B292">
        <v>8</v>
      </c>
      <c r="C292" t="s">
        <v>902</v>
      </c>
      <c r="D292">
        <v>31</v>
      </c>
      <c r="E292">
        <v>47574</v>
      </c>
      <c r="F292">
        <v>40</v>
      </c>
      <c r="G292">
        <v>38.700000000000003</v>
      </c>
      <c r="H292">
        <v>139</v>
      </c>
      <c r="I292">
        <v>55.9</v>
      </c>
      <c r="J292">
        <v>66.099999999999994</v>
      </c>
      <c r="L292" t="s">
        <v>14400</v>
      </c>
      <c r="M292">
        <v>31</v>
      </c>
      <c r="N292" s="524" t="s">
        <v>16065</v>
      </c>
      <c r="O292">
        <f>COUNTIF('データ取得対象の観測点決定（風のみ）'!$AN$4:$AN$918,観測点コードリスト!N292)</f>
        <v>1</v>
      </c>
      <c r="P292" s="524" t="str">
        <f t="shared" si="4"/>
        <v>47574</v>
      </c>
    </row>
    <row r="293" spans="1:16">
      <c r="A293">
        <v>292</v>
      </c>
      <c r="B293">
        <v>9</v>
      </c>
      <c r="C293" t="s">
        <v>910</v>
      </c>
      <c r="D293">
        <v>31</v>
      </c>
      <c r="E293">
        <v>166</v>
      </c>
      <c r="F293">
        <v>40</v>
      </c>
      <c r="G293">
        <v>36.700000000000003</v>
      </c>
      <c r="H293">
        <v>140</v>
      </c>
      <c r="I293">
        <v>27.3</v>
      </c>
      <c r="J293">
        <v>30</v>
      </c>
      <c r="L293" t="s">
        <v>14401</v>
      </c>
      <c r="M293">
        <v>31</v>
      </c>
      <c r="N293" s="524" t="s">
        <v>16066</v>
      </c>
      <c r="O293">
        <f>COUNTIF('データ取得対象の観測点決定（風のみ）'!$AN$4:$AN$918,観測点コードリスト!N293)</f>
        <v>1</v>
      </c>
      <c r="P293" s="524" t="str">
        <f t="shared" si="4"/>
        <v>166</v>
      </c>
    </row>
    <row r="294" spans="1:16">
      <c r="A294">
        <v>293</v>
      </c>
      <c r="B294">
        <v>10</v>
      </c>
      <c r="C294" t="s">
        <v>914</v>
      </c>
      <c r="D294">
        <v>31</v>
      </c>
      <c r="E294">
        <v>167</v>
      </c>
      <c r="F294">
        <v>40</v>
      </c>
      <c r="G294">
        <v>40</v>
      </c>
      <c r="H294">
        <v>140</v>
      </c>
      <c r="I294">
        <v>35.1</v>
      </c>
      <c r="J294">
        <v>30</v>
      </c>
      <c r="L294" t="s">
        <v>14402</v>
      </c>
      <c r="M294">
        <v>31</v>
      </c>
      <c r="N294" s="524" t="s">
        <v>16067</v>
      </c>
      <c r="O294">
        <f>COUNTIF('データ取得対象の観測点決定（風のみ）'!$AN$4:$AN$918,観測点コードリスト!N294)</f>
        <v>1</v>
      </c>
      <c r="P294" s="524" t="str">
        <f t="shared" si="4"/>
        <v>167</v>
      </c>
    </row>
    <row r="295" spans="1:16">
      <c r="A295">
        <v>294</v>
      </c>
      <c r="B295">
        <v>11</v>
      </c>
      <c r="C295" t="s">
        <v>13798</v>
      </c>
      <c r="D295">
        <v>31</v>
      </c>
      <c r="E295">
        <v>168</v>
      </c>
      <c r="F295">
        <v>40</v>
      </c>
      <c r="G295">
        <v>40.5</v>
      </c>
      <c r="H295">
        <v>140</v>
      </c>
      <c r="I295">
        <v>51.5</v>
      </c>
      <c r="J295">
        <v>1310</v>
      </c>
      <c r="L295" t="s">
        <v>14403</v>
      </c>
      <c r="M295">
        <v>31</v>
      </c>
      <c r="N295" s="524" t="s">
        <v>16068</v>
      </c>
      <c r="O295">
        <f>COUNTIF('データ取得対象の観測点決定（風のみ）'!$AN$4:$AN$918,観測点コードリスト!N295)</f>
        <v>0</v>
      </c>
      <c r="P295" s="524" t="str">
        <f t="shared" si="4"/>
        <v>168</v>
      </c>
    </row>
    <row r="296" spans="1:16">
      <c r="A296">
        <v>295</v>
      </c>
      <c r="B296">
        <v>12</v>
      </c>
      <c r="C296" t="s">
        <v>921</v>
      </c>
      <c r="D296">
        <v>31</v>
      </c>
      <c r="E296">
        <v>169</v>
      </c>
      <c r="F296">
        <v>40</v>
      </c>
      <c r="G296">
        <v>40.5</v>
      </c>
      <c r="H296">
        <v>141</v>
      </c>
      <c r="I296">
        <v>22.5</v>
      </c>
      <c r="J296">
        <v>39</v>
      </c>
      <c r="L296" t="s">
        <v>14404</v>
      </c>
      <c r="M296">
        <v>31</v>
      </c>
      <c r="N296" s="524" t="s">
        <v>16069</v>
      </c>
      <c r="O296">
        <f>COUNTIF('データ取得対象の観測点決定（風のみ）'!$AN$4:$AN$918,観測点コードリスト!N296)</f>
        <v>1</v>
      </c>
      <c r="P296" s="524" t="str">
        <f t="shared" si="4"/>
        <v>169</v>
      </c>
    </row>
    <row r="297" spans="1:16">
      <c r="A297">
        <v>296</v>
      </c>
      <c r="B297">
        <v>13</v>
      </c>
      <c r="C297" t="s">
        <v>13799</v>
      </c>
      <c r="D297">
        <v>31</v>
      </c>
      <c r="E297">
        <v>170</v>
      </c>
      <c r="F297">
        <v>40</v>
      </c>
      <c r="G297">
        <v>33.1</v>
      </c>
      <c r="H297">
        <v>140</v>
      </c>
      <c r="I297">
        <v>12.4</v>
      </c>
      <c r="J297">
        <v>645</v>
      </c>
      <c r="L297" t="s">
        <v>14405</v>
      </c>
      <c r="M297">
        <v>31</v>
      </c>
      <c r="N297" s="524" t="s">
        <v>16070</v>
      </c>
      <c r="O297">
        <f>COUNTIF('データ取得対象の観測点決定（風のみ）'!$AN$4:$AN$918,観測点コードリスト!N297)</f>
        <v>0</v>
      </c>
      <c r="P297" s="524" t="str">
        <f t="shared" si="4"/>
        <v>170</v>
      </c>
    </row>
    <row r="298" spans="1:16">
      <c r="A298">
        <v>297</v>
      </c>
      <c r="B298">
        <v>14</v>
      </c>
      <c r="C298" t="s">
        <v>13800</v>
      </c>
      <c r="D298">
        <v>31</v>
      </c>
      <c r="E298">
        <v>171</v>
      </c>
      <c r="F298">
        <v>40</v>
      </c>
      <c r="G298">
        <v>33.1</v>
      </c>
      <c r="H298">
        <v>140</v>
      </c>
      <c r="I298">
        <v>45.2</v>
      </c>
      <c r="J298">
        <v>940</v>
      </c>
      <c r="L298" t="s">
        <v>14406</v>
      </c>
      <c r="M298">
        <v>31</v>
      </c>
      <c r="N298" s="524" t="s">
        <v>16071</v>
      </c>
      <c r="O298">
        <f>COUNTIF('データ取得対象の観測点決定（風のみ）'!$AN$4:$AN$918,観測点コードリスト!N298)</f>
        <v>0</v>
      </c>
      <c r="P298" s="524" t="str">
        <f t="shared" si="4"/>
        <v>171</v>
      </c>
    </row>
    <row r="299" spans="1:16">
      <c r="A299">
        <v>298</v>
      </c>
      <c r="B299">
        <v>15</v>
      </c>
      <c r="C299" t="s">
        <v>933</v>
      </c>
      <c r="D299">
        <v>31</v>
      </c>
      <c r="E299">
        <v>172</v>
      </c>
      <c r="F299">
        <v>40</v>
      </c>
      <c r="G299">
        <v>35.700000000000003</v>
      </c>
      <c r="H299">
        <v>141</v>
      </c>
      <c r="I299">
        <v>14.8</v>
      </c>
      <c r="J299">
        <v>42</v>
      </c>
      <c r="L299" t="s">
        <v>14407</v>
      </c>
      <c r="M299">
        <v>31</v>
      </c>
      <c r="N299" s="524" t="s">
        <v>16072</v>
      </c>
      <c r="O299">
        <f>COUNTIF('データ取得対象の観測点決定（風のみ）'!$AN$4:$AN$918,観測点コードリスト!N299)</f>
        <v>1</v>
      </c>
      <c r="P299" s="524" t="str">
        <f t="shared" si="4"/>
        <v>172</v>
      </c>
    </row>
    <row r="300" spans="1:16">
      <c r="A300">
        <v>299</v>
      </c>
      <c r="B300">
        <v>16</v>
      </c>
      <c r="C300" t="s">
        <v>937</v>
      </c>
      <c r="D300">
        <v>31</v>
      </c>
      <c r="E300">
        <v>47581</v>
      </c>
      <c r="F300">
        <v>40</v>
      </c>
      <c r="G300">
        <v>31.6</v>
      </c>
      <c r="H300">
        <v>141</v>
      </c>
      <c r="I300">
        <v>31.3</v>
      </c>
      <c r="J300">
        <v>27.1</v>
      </c>
      <c r="L300" t="s">
        <v>14408</v>
      </c>
      <c r="M300">
        <v>31</v>
      </c>
      <c r="N300" s="524" t="s">
        <v>16073</v>
      </c>
      <c r="O300">
        <f>COUNTIF('データ取得対象の観測点決定（風のみ）'!$AN$4:$AN$918,観測点コードリスト!N300)</f>
        <v>1</v>
      </c>
      <c r="P300" s="524" t="str">
        <f t="shared" si="4"/>
        <v>47581</v>
      </c>
    </row>
    <row r="301" spans="1:16">
      <c r="A301">
        <v>300</v>
      </c>
      <c r="B301">
        <v>17</v>
      </c>
      <c r="C301" t="s">
        <v>925</v>
      </c>
      <c r="D301">
        <v>31</v>
      </c>
      <c r="E301">
        <v>174</v>
      </c>
      <c r="F301">
        <v>40</v>
      </c>
      <c r="G301">
        <v>31.8</v>
      </c>
      <c r="H301">
        <v>140</v>
      </c>
      <c r="I301">
        <v>33.299999999999997</v>
      </c>
      <c r="J301">
        <v>63</v>
      </c>
      <c r="L301" t="s">
        <v>14409</v>
      </c>
      <c r="M301">
        <v>31</v>
      </c>
      <c r="N301" s="524" t="s">
        <v>16074</v>
      </c>
      <c r="O301">
        <f>COUNTIF('データ取得対象の観測点決定（風のみ）'!$AN$4:$AN$918,観測点コードリスト!N301)</f>
        <v>0</v>
      </c>
      <c r="P301" s="524" t="str">
        <f t="shared" si="4"/>
        <v>174</v>
      </c>
    </row>
    <row r="302" spans="1:16">
      <c r="A302">
        <v>301</v>
      </c>
      <c r="B302">
        <v>18</v>
      </c>
      <c r="C302" t="s">
        <v>942</v>
      </c>
      <c r="D302">
        <v>31</v>
      </c>
      <c r="E302">
        <v>175</v>
      </c>
      <c r="F302">
        <v>40</v>
      </c>
      <c r="G302">
        <v>28.9</v>
      </c>
      <c r="H302">
        <v>140</v>
      </c>
      <c r="I302">
        <v>37.200000000000003</v>
      </c>
      <c r="J302">
        <v>135</v>
      </c>
      <c r="L302" t="s">
        <v>14410</v>
      </c>
      <c r="M302">
        <v>31</v>
      </c>
      <c r="N302" s="524" t="s">
        <v>16075</v>
      </c>
      <c r="O302">
        <f>COUNTIF('データ取得対象の観測点決定（風のみ）'!$AN$4:$AN$918,観測点コードリスト!N302)</f>
        <v>1</v>
      </c>
      <c r="P302" s="524" t="str">
        <f t="shared" si="4"/>
        <v>175</v>
      </c>
    </row>
    <row r="303" spans="1:16">
      <c r="A303">
        <v>302</v>
      </c>
      <c r="B303">
        <v>19</v>
      </c>
      <c r="C303" t="s">
        <v>13801</v>
      </c>
      <c r="D303">
        <v>31</v>
      </c>
      <c r="E303">
        <v>176</v>
      </c>
      <c r="F303">
        <v>40</v>
      </c>
      <c r="G303">
        <v>26.3</v>
      </c>
      <c r="H303">
        <v>140</v>
      </c>
      <c r="I303">
        <v>42.5</v>
      </c>
      <c r="J303">
        <v>585</v>
      </c>
      <c r="L303" t="s">
        <v>14411</v>
      </c>
      <c r="M303">
        <v>31</v>
      </c>
      <c r="N303" s="524" t="s">
        <v>16076</v>
      </c>
      <c r="O303">
        <f>COUNTIF('データ取得対象の観測点決定（風のみ）'!$AN$4:$AN$918,観測点コードリスト!N303)</f>
        <v>0</v>
      </c>
      <c r="P303" s="524" t="str">
        <f t="shared" si="4"/>
        <v>176</v>
      </c>
    </row>
    <row r="304" spans="1:16">
      <c r="A304">
        <v>303</v>
      </c>
      <c r="B304">
        <v>20</v>
      </c>
      <c r="C304" t="s">
        <v>946</v>
      </c>
      <c r="D304">
        <v>31</v>
      </c>
      <c r="E304">
        <v>177</v>
      </c>
      <c r="F304">
        <v>40</v>
      </c>
      <c r="G304">
        <v>25.6</v>
      </c>
      <c r="H304">
        <v>140</v>
      </c>
      <c r="I304">
        <v>53.9</v>
      </c>
      <c r="J304">
        <v>414</v>
      </c>
      <c r="L304" t="s">
        <v>14412</v>
      </c>
      <c r="M304">
        <v>31</v>
      </c>
      <c r="N304" s="524" t="s">
        <v>16077</v>
      </c>
      <c r="O304">
        <f>COUNTIF('データ取得対象の観測点決定（風のみ）'!$AN$4:$AN$918,観測点コードリスト!N304)</f>
        <v>1</v>
      </c>
      <c r="P304" s="524" t="str">
        <f t="shared" si="4"/>
        <v>177</v>
      </c>
    </row>
    <row r="305" spans="1:16">
      <c r="A305">
        <v>304</v>
      </c>
      <c r="B305">
        <v>21</v>
      </c>
      <c r="C305" t="s">
        <v>13802</v>
      </c>
      <c r="D305">
        <v>31</v>
      </c>
      <c r="E305">
        <v>178</v>
      </c>
      <c r="F305">
        <v>40</v>
      </c>
      <c r="G305">
        <v>19.5</v>
      </c>
      <c r="H305">
        <v>141</v>
      </c>
      <c r="I305">
        <v>2.9</v>
      </c>
      <c r="J305">
        <v>710</v>
      </c>
      <c r="L305" t="s">
        <v>14413</v>
      </c>
      <c r="M305">
        <v>31</v>
      </c>
      <c r="N305" s="524" t="s">
        <v>16078</v>
      </c>
      <c r="O305">
        <f>COUNTIF('データ取得対象の観測点決定（風のみ）'!$AN$4:$AN$918,観測点コードリスト!N305)</f>
        <v>0</v>
      </c>
      <c r="P305" s="524" t="str">
        <f t="shared" si="4"/>
        <v>178</v>
      </c>
    </row>
    <row r="306" spans="1:16">
      <c r="A306">
        <v>305</v>
      </c>
      <c r="B306">
        <v>22</v>
      </c>
      <c r="C306" t="s">
        <v>954</v>
      </c>
      <c r="D306">
        <v>31</v>
      </c>
      <c r="E306">
        <v>179</v>
      </c>
      <c r="F306">
        <v>40</v>
      </c>
      <c r="G306">
        <v>23</v>
      </c>
      <c r="H306">
        <v>141</v>
      </c>
      <c r="I306">
        <v>15.4</v>
      </c>
      <c r="J306">
        <v>60</v>
      </c>
      <c r="L306" t="s">
        <v>14414</v>
      </c>
      <c r="M306">
        <v>31</v>
      </c>
      <c r="N306" s="524" t="s">
        <v>16079</v>
      </c>
      <c r="O306">
        <f>COUNTIF('データ取得対象の観測点決定（風のみ）'!$AN$4:$AN$918,観測点コードリスト!N306)</f>
        <v>1</v>
      </c>
      <c r="P306" s="524" t="str">
        <f t="shared" si="4"/>
        <v>179</v>
      </c>
    </row>
    <row r="307" spans="1:16">
      <c r="A307">
        <v>306</v>
      </c>
      <c r="B307">
        <v>23</v>
      </c>
      <c r="C307" t="s">
        <v>856</v>
      </c>
      <c r="D307">
        <v>31</v>
      </c>
      <c r="E307">
        <v>1026</v>
      </c>
      <c r="F307">
        <v>41</v>
      </c>
      <c r="G307">
        <v>10.8</v>
      </c>
      <c r="H307">
        <v>140</v>
      </c>
      <c r="I307">
        <v>28.9</v>
      </c>
      <c r="J307">
        <v>30</v>
      </c>
      <c r="L307" t="s">
        <v>14415</v>
      </c>
      <c r="M307">
        <v>31</v>
      </c>
      <c r="N307" s="524" t="s">
        <v>16080</v>
      </c>
      <c r="O307">
        <f>COUNTIF('データ取得対象の観測点決定（風のみ）'!$AN$4:$AN$918,観測点コードリスト!N307)</f>
        <v>1</v>
      </c>
      <c r="P307" s="524" t="str">
        <f t="shared" si="4"/>
        <v>1026</v>
      </c>
    </row>
    <row r="308" spans="1:16">
      <c r="A308">
        <v>307</v>
      </c>
      <c r="B308">
        <v>24</v>
      </c>
      <c r="C308" t="s">
        <v>887</v>
      </c>
      <c r="D308">
        <v>31</v>
      </c>
      <c r="E308">
        <v>1027</v>
      </c>
      <c r="F308">
        <v>40</v>
      </c>
      <c r="G308">
        <v>53.1</v>
      </c>
      <c r="H308">
        <v>141</v>
      </c>
      <c r="I308">
        <v>16.3</v>
      </c>
      <c r="J308">
        <v>80</v>
      </c>
      <c r="L308" t="s">
        <v>14416</v>
      </c>
      <c r="M308">
        <v>31</v>
      </c>
      <c r="N308" s="524" t="s">
        <v>16081</v>
      </c>
      <c r="O308">
        <f>COUNTIF('データ取得対象の観測点決定（風のみ）'!$AN$4:$AN$918,観測点コードリスト!N308)</f>
        <v>1</v>
      </c>
      <c r="P308" s="524" t="str">
        <f t="shared" si="4"/>
        <v>1027</v>
      </c>
    </row>
    <row r="309" spans="1:16">
      <c r="A309">
        <v>308</v>
      </c>
      <c r="B309">
        <v>25</v>
      </c>
      <c r="C309" t="s">
        <v>840</v>
      </c>
      <c r="D309">
        <v>31</v>
      </c>
      <c r="E309">
        <v>1041</v>
      </c>
      <c r="F309">
        <v>41</v>
      </c>
      <c r="G309">
        <v>31.6</v>
      </c>
      <c r="H309">
        <v>140</v>
      </c>
      <c r="I309">
        <v>54.7</v>
      </c>
      <c r="J309">
        <v>14</v>
      </c>
      <c r="L309" t="s">
        <v>14417</v>
      </c>
      <c r="M309">
        <v>31</v>
      </c>
      <c r="N309" s="524" t="s">
        <v>16082</v>
      </c>
      <c r="O309">
        <f>COUNTIF('データ取得対象の観測点決定（風のみ）'!$AN$4:$AN$918,観測点コードリスト!N309)</f>
        <v>1</v>
      </c>
      <c r="P309" s="524" t="str">
        <f t="shared" si="4"/>
        <v>1041</v>
      </c>
    </row>
    <row r="310" spans="1:16">
      <c r="A310">
        <v>309</v>
      </c>
      <c r="B310">
        <v>26</v>
      </c>
      <c r="C310" t="s">
        <v>879</v>
      </c>
      <c r="D310">
        <v>31</v>
      </c>
      <c r="E310">
        <v>1042</v>
      </c>
      <c r="F310">
        <v>40</v>
      </c>
      <c r="G310">
        <v>50.9</v>
      </c>
      <c r="H310">
        <v>140</v>
      </c>
      <c r="I310">
        <v>59.1</v>
      </c>
      <c r="J310">
        <v>137</v>
      </c>
      <c r="L310" t="s">
        <v>14418</v>
      </c>
      <c r="M310">
        <v>31</v>
      </c>
      <c r="N310" s="524" t="s">
        <v>16083</v>
      </c>
      <c r="O310">
        <f>COUNTIF('データ取得対象の観測点決定（風のみ）'!$AN$4:$AN$918,観測点コードリスト!N310)</f>
        <v>0</v>
      </c>
      <c r="P310" s="524" t="str">
        <f t="shared" si="4"/>
        <v>1042</v>
      </c>
    </row>
    <row r="311" spans="1:16">
      <c r="A311">
        <v>310</v>
      </c>
      <c r="B311">
        <v>27</v>
      </c>
      <c r="C311" t="s">
        <v>917</v>
      </c>
      <c r="D311">
        <v>31</v>
      </c>
      <c r="E311">
        <v>1079</v>
      </c>
      <c r="F311">
        <v>40</v>
      </c>
      <c r="G311">
        <v>38.9</v>
      </c>
      <c r="H311">
        <v>140</v>
      </c>
      <c r="I311">
        <v>50.9</v>
      </c>
      <c r="J311">
        <v>890</v>
      </c>
      <c r="L311" t="s">
        <v>14419</v>
      </c>
      <c r="M311">
        <v>31</v>
      </c>
      <c r="N311" s="524" t="s">
        <v>16084</v>
      </c>
      <c r="O311">
        <f>COUNTIF('データ取得対象の観測点決定（風のみ）'!$AN$4:$AN$918,観測点コードリスト!N311)</f>
        <v>1</v>
      </c>
      <c r="P311" s="524" t="str">
        <f t="shared" si="4"/>
        <v>1079</v>
      </c>
    </row>
    <row r="312" spans="1:16">
      <c r="A312">
        <v>311</v>
      </c>
      <c r="B312">
        <v>28</v>
      </c>
      <c r="C312" t="s">
        <v>906</v>
      </c>
      <c r="D312">
        <v>31</v>
      </c>
      <c r="E312">
        <v>1108</v>
      </c>
      <c r="F312">
        <v>40</v>
      </c>
      <c r="G312">
        <v>37.700000000000003</v>
      </c>
      <c r="H312">
        <v>140</v>
      </c>
      <c r="I312">
        <v>15.8</v>
      </c>
      <c r="J312">
        <v>438</v>
      </c>
      <c r="L312" t="s">
        <v>14420</v>
      </c>
      <c r="M312">
        <v>31</v>
      </c>
      <c r="N312" s="524" t="s">
        <v>16085</v>
      </c>
      <c r="O312">
        <f>COUNTIF('データ取得対象の観測点決定（風のみ）'!$AN$4:$AN$918,観測点コードリスト!N312)</f>
        <v>0</v>
      </c>
      <c r="P312" s="524" t="str">
        <f t="shared" si="4"/>
        <v>1108</v>
      </c>
    </row>
    <row r="313" spans="1:16">
      <c r="A313">
        <v>312</v>
      </c>
      <c r="B313">
        <v>29</v>
      </c>
      <c r="C313" t="s">
        <v>13803</v>
      </c>
      <c r="D313">
        <v>31</v>
      </c>
      <c r="E313">
        <v>1110</v>
      </c>
      <c r="F313">
        <v>40</v>
      </c>
      <c r="G313">
        <v>37.1</v>
      </c>
      <c r="H313">
        <v>139</v>
      </c>
      <c r="I313">
        <v>59.8</v>
      </c>
      <c r="J313">
        <v>242</v>
      </c>
      <c r="L313" t="s">
        <v>14421</v>
      </c>
      <c r="M313">
        <v>31</v>
      </c>
      <c r="N313" s="524" t="s">
        <v>16086</v>
      </c>
      <c r="O313">
        <f>COUNTIF('データ取得対象の観測点決定（風のみ）'!$AN$4:$AN$918,観測点コードリスト!N313)</f>
        <v>0</v>
      </c>
      <c r="P313" s="524" t="str">
        <f t="shared" si="4"/>
        <v>1110</v>
      </c>
    </row>
    <row r="314" spans="1:16">
      <c r="A314">
        <v>313</v>
      </c>
      <c r="B314">
        <v>30</v>
      </c>
      <c r="C314" t="s">
        <v>864</v>
      </c>
      <c r="D314">
        <v>31</v>
      </c>
      <c r="E314">
        <v>1119</v>
      </c>
      <c r="F314">
        <v>41</v>
      </c>
      <c r="G314">
        <v>3.4</v>
      </c>
      <c r="H314">
        <v>140</v>
      </c>
      <c r="I314">
        <v>20.8</v>
      </c>
      <c r="J314">
        <v>20</v>
      </c>
      <c r="L314" t="s">
        <v>14422</v>
      </c>
      <c r="M314">
        <v>31</v>
      </c>
      <c r="N314" s="524" t="s">
        <v>16087</v>
      </c>
      <c r="O314">
        <f>COUNTIF('データ取得対象の観測点決定（風のみ）'!$AN$4:$AN$918,観測点コードリスト!N314)</f>
        <v>1</v>
      </c>
      <c r="P314" s="524" t="str">
        <f t="shared" si="4"/>
        <v>1119</v>
      </c>
    </row>
    <row r="315" spans="1:16">
      <c r="A315">
        <v>314</v>
      </c>
      <c r="B315">
        <v>31</v>
      </c>
      <c r="C315" t="s">
        <v>852</v>
      </c>
      <c r="D315">
        <v>31</v>
      </c>
      <c r="E315">
        <v>1122</v>
      </c>
      <c r="F315">
        <v>41</v>
      </c>
      <c r="G315">
        <v>14.1</v>
      </c>
      <c r="H315">
        <v>141</v>
      </c>
      <c r="I315">
        <v>23.8</v>
      </c>
      <c r="J315">
        <v>6</v>
      </c>
      <c r="L315" t="s">
        <v>14423</v>
      </c>
      <c r="M315">
        <v>31</v>
      </c>
      <c r="N315" s="524" t="s">
        <v>16088</v>
      </c>
      <c r="O315">
        <f>COUNTIF('データ取得対象の観測点決定（風のみ）'!$AN$4:$AN$918,観測点コードリスト!N315)</f>
        <v>1</v>
      </c>
      <c r="P315" s="524" t="str">
        <f t="shared" si="4"/>
        <v>1122</v>
      </c>
    </row>
    <row r="316" spans="1:16">
      <c r="A316">
        <v>315</v>
      </c>
      <c r="B316">
        <v>32</v>
      </c>
      <c r="C316" t="s">
        <v>860</v>
      </c>
      <c r="D316">
        <v>31</v>
      </c>
      <c r="E316">
        <v>1124</v>
      </c>
      <c r="F316">
        <v>41</v>
      </c>
      <c r="G316">
        <v>8.6999999999999993</v>
      </c>
      <c r="H316">
        <v>140</v>
      </c>
      <c r="I316">
        <v>49.3</v>
      </c>
      <c r="J316">
        <v>15</v>
      </c>
      <c r="L316" t="s">
        <v>14424</v>
      </c>
      <c r="M316">
        <v>31</v>
      </c>
      <c r="N316" s="524" t="s">
        <v>16089</v>
      </c>
      <c r="O316">
        <f>COUNTIF('データ取得対象の観測点決定（風のみ）'!$AN$4:$AN$918,観測点コードリスト!N316)</f>
        <v>1</v>
      </c>
      <c r="P316" s="524" t="str">
        <f t="shared" si="4"/>
        <v>1124</v>
      </c>
    </row>
    <row r="317" spans="1:16">
      <c r="A317">
        <v>316</v>
      </c>
      <c r="B317">
        <v>33</v>
      </c>
      <c r="C317" t="s">
        <v>898</v>
      </c>
      <c r="D317">
        <v>31</v>
      </c>
      <c r="E317">
        <v>1183</v>
      </c>
      <c r="F317">
        <v>40</v>
      </c>
      <c r="G317">
        <v>42.5</v>
      </c>
      <c r="H317">
        <v>141</v>
      </c>
      <c r="I317">
        <v>7.7</v>
      </c>
      <c r="J317">
        <v>57</v>
      </c>
      <c r="L317" t="s">
        <v>14425</v>
      </c>
      <c r="M317">
        <v>31</v>
      </c>
      <c r="N317" s="524" t="s">
        <v>16090</v>
      </c>
      <c r="O317">
        <f>COUNTIF('データ取得対象の観測点決定（風のみ）'!$AN$4:$AN$918,観測点コードリスト!N317)</f>
        <v>0</v>
      </c>
      <c r="P317" s="524" t="str">
        <f t="shared" si="4"/>
        <v>1183</v>
      </c>
    </row>
    <row r="318" spans="1:16">
      <c r="A318">
        <v>317</v>
      </c>
      <c r="B318">
        <v>34</v>
      </c>
      <c r="C318" t="s">
        <v>950</v>
      </c>
      <c r="D318">
        <v>31</v>
      </c>
      <c r="E318">
        <v>1272</v>
      </c>
      <c r="F318">
        <v>40</v>
      </c>
      <c r="G318">
        <v>28.1</v>
      </c>
      <c r="H318">
        <v>141</v>
      </c>
      <c r="I318">
        <v>10.6</v>
      </c>
      <c r="J318">
        <v>125</v>
      </c>
      <c r="L318" t="s">
        <v>14426</v>
      </c>
      <c r="M318">
        <v>31</v>
      </c>
      <c r="N318" s="524" t="s">
        <v>16091</v>
      </c>
      <c r="O318">
        <f>COUNTIF('データ取得対象の観測点決定（風のみ）'!$AN$4:$AN$918,観測点コードリスト!N318)</f>
        <v>0</v>
      </c>
      <c r="P318" s="524" t="str">
        <f t="shared" si="4"/>
        <v>1272</v>
      </c>
    </row>
    <row r="319" spans="1:16">
      <c r="A319">
        <v>318</v>
      </c>
      <c r="B319">
        <v>35</v>
      </c>
      <c r="C319" t="s">
        <v>929</v>
      </c>
      <c r="D319">
        <v>31</v>
      </c>
      <c r="E319">
        <v>1406</v>
      </c>
      <c r="F319">
        <v>40</v>
      </c>
      <c r="G319">
        <v>30.9</v>
      </c>
      <c r="H319">
        <v>140</v>
      </c>
      <c r="I319">
        <v>47</v>
      </c>
      <c r="J319">
        <v>404</v>
      </c>
      <c r="L319" t="s">
        <v>14427</v>
      </c>
      <c r="M319">
        <v>31</v>
      </c>
      <c r="N319" s="524" t="s">
        <v>16092</v>
      </c>
      <c r="O319">
        <f>COUNTIF('データ取得対象の観測点決定（風のみ）'!$AN$4:$AN$918,観測点コードリスト!N319)</f>
        <v>0</v>
      </c>
      <c r="P319" s="524" t="str">
        <f t="shared" si="4"/>
        <v>1406</v>
      </c>
    </row>
    <row r="320" spans="1:16">
      <c r="A320">
        <v>319</v>
      </c>
      <c r="B320">
        <v>36</v>
      </c>
      <c r="C320" t="s">
        <v>895</v>
      </c>
      <c r="D320">
        <v>31</v>
      </c>
      <c r="E320">
        <v>1495</v>
      </c>
      <c r="F320">
        <v>40</v>
      </c>
      <c r="G320">
        <v>44</v>
      </c>
      <c r="H320">
        <v>140</v>
      </c>
      <c r="I320">
        <v>41.3</v>
      </c>
      <c r="J320">
        <v>198</v>
      </c>
      <c r="L320" t="s">
        <v>14428</v>
      </c>
      <c r="M320">
        <v>31</v>
      </c>
      <c r="N320" s="524" t="s">
        <v>16093</v>
      </c>
      <c r="O320">
        <f>COUNTIF('データ取得対象の観測点決定（風のみ）'!$AN$4:$AN$918,観測点コードリスト!N320)</f>
        <v>1</v>
      </c>
      <c r="P320" s="524" t="str">
        <f t="shared" si="4"/>
        <v>1495</v>
      </c>
    </row>
    <row r="321" spans="1:16">
      <c r="A321">
        <v>320</v>
      </c>
      <c r="B321">
        <v>37</v>
      </c>
      <c r="C321" t="s">
        <v>844</v>
      </c>
      <c r="D321">
        <v>31</v>
      </c>
      <c r="E321">
        <v>1559</v>
      </c>
      <c r="F321">
        <v>41</v>
      </c>
      <c r="G321">
        <v>18.8</v>
      </c>
      <c r="H321">
        <v>140</v>
      </c>
      <c r="I321">
        <v>57.4</v>
      </c>
      <c r="J321">
        <v>162</v>
      </c>
      <c r="L321" t="s">
        <v>14429</v>
      </c>
      <c r="M321">
        <v>31</v>
      </c>
      <c r="N321" s="524" t="s">
        <v>16094</v>
      </c>
      <c r="O321">
        <f>COUNTIF('データ取得対象の観測点決定（風のみ）'!$AN$4:$AN$918,観測点コードリスト!N321)</f>
        <v>0</v>
      </c>
      <c r="P321" s="524" t="str">
        <f t="shared" si="4"/>
        <v>1559</v>
      </c>
    </row>
    <row r="322" spans="1:16">
      <c r="A322">
        <v>321</v>
      </c>
      <c r="B322">
        <v>1</v>
      </c>
      <c r="C322" t="s">
        <v>13804</v>
      </c>
      <c r="D322">
        <v>32</v>
      </c>
      <c r="E322">
        <v>180</v>
      </c>
      <c r="F322">
        <v>40</v>
      </c>
      <c r="G322">
        <v>24.7</v>
      </c>
      <c r="H322">
        <v>140</v>
      </c>
      <c r="I322">
        <v>24</v>
      </c>
      <c r="J322">
        <v>800</v>
      </c>
      <c r="L322" t="s">
        <v>14430</v>
      </c>
      <c r="M322">
        <v>32</v>
      </c>
      <c r="N322" s="524" t="s">
        <v>16095</v>
      </c>
      <c r="O322">
        <f>COUNTIF('データ取得対象の観測点決定（風のみ）'!$AN$4:$AN$918,観測点コードリスト!N322)</f>
        <v>0</v>
      </c>
      <c r="P322" s="524" t="str">
        <f t="shared" si="4"/>
        <v>180</v>
      </c>
    </row>
    <row r="323" spans="1:16">
      <c r="A323">
        <v>322</v>
      </c>
      <c r="B323">
        <v>2</v>
      </c>
      <c r="C323" t="s">
        <v>967</v>
      </c>
      <c r="D323">
        <v>32</v>
      </c>
      <c r="E323">
        <v>181</v>
      </c>
      <c r="F323">
        <v>40</v>
      </c>
      <c r="G323">
        <v>24.2</v>
      </c>
      <c r="H323">
        <v>140</v>
      </c>
      <c r="I323">
        <v>36.5</v>
      </c>
      <c r="J323">
        <v>176</v>
      </c>
      <c r="L323" t="s">
        <v>14431</v>
      </c>
      <c r="M323">
        <v>32</v>
      </c>
      <c r="N323" s="524" t="s">
        <v>16096</v>
      </c>
      <c r="O323">
        <f>COUNTIF('データ取得対象の観測点決定（風のみ）'!$AN$4:$AN$918,観測点コードリスト!N323)</f>
        <v>0</v>
      </c>
      <c r="P323" s="524" t="str">
        <f t="shared" si="4"/>
        <v>181</v>
      </c>
    </row>
    <row r="324" spans="1:16">
      <c r="A324">
        <v>323</v>
      </c>
      <c r="B324">
        <v>3</v>
      </c>
      <c r="C324" t="s">
        <v>13805</v>
      </c>
      <c r="D324">
        <v>32</v>
      </c>
      <c r="E324">
        <v>182</v>
      </c>
      <c r="F324">
        <v>40</v>
      </c>
      <c r="G324">
        <v>21.9</v>
      </c>
      <c r="H324">
        <v>140</v>
      </c>
      <c r="I324">
        <v>48.6</v>
      </c>
      <c r="J324">
        <v>670</v>
      </c>
      <c r="L324" t="s">
        <v>14432</v>
      </c>
      <c r="M324">
        <v>32</v>
      </c>
      <c r="N324" s="524" t="s">
        <v>16097</v>
      </c>
      <c r="O324">
        <f>COUNTIF('データ取得対象の観測点決定（風のみ）'!$AN$4:$AN$918,観測点コードリスト!N324)</f>
        <v>0</v>
      </c>
      <c r="P324" s="524" t="str">
        <f t="shared" ref="P324:P387" si="5">IF(N324&gt;9999,TEXT(N324,"@"),TEXT(N324,"0000"))</f>
        <v>182</v>
      </c>
    </row>
    <row r="325" spans="1:16">
      <c r="A325">
        <v>324</v>
      </c>
      <c r="B325">
        <v>4</v>
      </c>
      <c r="C325" t="s">
        <v>974</v>
      </c>
      <c r="D325">
        <v>32</v>
      </c>
      <c r="E325">
        <v>183</v>
      </c>
      <c r="F325">
        <v>40</v>
      </c>
      <c r="G325">
        <v>11.9</v>
      </c>
      <c r="H325">
        <v>140</v>
      </c>
      <c r="I325">
        <v>1.9</v>
      </c>
      <c r="J325">
        <v>6</v>
      </c>
      <c r="L325" t="s">
        <v>14433</v>
      </c>
      <c r="M325">
        <v>32</v>
      </c>
      <c r="N325" s="524" t="s">
        <v>16098</v>
      </c>
      <c r="O325">
        <f>COUNTIF('データ取得対象の観測点決定（風のみ）'!$AN$4:$AN$918,観測点コードリスト!N325)</f>
        <v>1</v>
      </c>
      <c r="P325" s="524" t="str">
        <f t="shared" si="5"/>
        <v>183</v>
      </c>
    </row>
    <row r="326" spans="1:16">
      <c r="A326">
        <v>325</v>
      </c>
      <c r="B326">
        <v>5</v>
      </c>
      <c r="C326" t="s">
        <v>978</v>
      </c>
      <c r="D326">
        <v>32</v>
      </c>
      <c r="E326">
        <v>184</v>
      </c>
      <c r="F326">
        <v>40</v>
      </c>
      <c r="G326">
        <v>13.6</v>
      </c>
      <c r="H326">
        <v>140</v>
      </c>
      <c r="I326">
        <v>22.3</v>
      </c>
      <c r="J326">
        <v>29</v>
      </c>
      <c r="L326" t="s">
        <v>14434</v>
      </c>
      <c r="M326">
        <v>32</v>
      </c>
      <c r="N326" s="524" t="s">
        <v>16099</v>
      </c>
      <c r="O326">
        <f>COUNTIF('データ取得対象の観測点決定（風のみ）'!$AN$4:$AN$918,観測点コードリスト!N326)</f>
        <v>1</v>
      </c>
      <c r="P326" s="524" t="str">
        <f t="shared" si="5"/>
        <v>184</v>
      </c>
    </row>
    <row r="327" spans="1:16">
      <c r="A327">
        <v>326</v>
      </c>
      <c r="B327">
        <v>6</v>
      </c>
      <c r="C327" t="s">
        <v>985</v>
      </c>
      <c r="D327">
        <v>32</v>
      </c>
      <c r="E327">
        <v>185</v>
      </c>
      <c r="F327">
        <v>40</v>
      </c>
      <c r="G327">
        <v>12.9</v>
      </c>
      <c r="H327">
        <v>140</v>
      </c>
      <c r="I327">
        <v>47.2</v>
      </c>
      <c r="J327">
        <v>123</v>
      </c>
      <c r="L327" t="s">
        <v>14435</v>
      </c>
      <c r="M327">
        <v>32</v>
      </c>
      <c r="N327" s="524" t="s">
        <v>16100</v>
      </c>
      <c r="O327">
        <f>COUNTIF('データ取得対象の観測点決定（風のみ）'!$AN$4:$AN$918,観測点コードリスト!N327)</f>
        <v>1</v>
      </c>
      <c r="P327" s="524" t="str">
        <f t="shared" si="5"/>
        <v>185</v>
      </c>
    </row>
    <row r="328" spans="1:16">
      <c r="A328">
        <v>327</v>
      </c>
      <c r="B328">
        <v>7</v>
      </c>
      <c r="C328" t="s">
        <v>992</v>
      </c>
      <c r="D328">
        <v>32</v>
      </c>
      <c r="E328">
        <v>186</v>
      </c>
      <c r="F328">
        <v>40</v>
      </c>
      <c r="G328">
        <v>7.2</v>
      </c>
      <c r="H328">
        <v>140</v>
      </c>
      <c r="I328">
        <v>50.4</v>
      </c>
      <c r="J328">
        <v>214</v>
      </c>
      <c r="L328" t="s">
        <v>14436</v>
      </c>
      <c r="M328">
        <v>32</v>
      </c>
      <c r="N328" s="524" t="s">
        <v>16101</v>
      </c>
      <c r="O328">
        <f>COUNTIF('データ取得対象の観測点決定（風のみ）'!$AN$4:$AN$918,観測点コードリスト!N328)</f>
        <v>1</v>
      </c>
      <c r="P328" s="524" t="str">
        <f t="shared" si="5"/>
        <v>186</v>
      </c>
    </row>
    <row r="329" spans="1:16">
      <c r="A329">
        <v>328</v>
      </c>
      <c r="B329">
        <v>8</v>
      </c>
      <c r="C329" t="s">
        <v>13806</v>
      </c>
      <c r="D329">
        <v>32</v>
      </c>
      <c r="E329">
        <v>187</v>
      </c>
      <c r="F329">
        <v>40</v>
      </c>
      <c r="G329">
        <v>0.3</v>
      </c>
      <c r="H329">
        <v>140</v>
      </c>
      <c r="I329">
        <v>31.1</v>
      </c>
      <c r="J329">
        <v>800</v>
      </c>
      <c r="L329" t="s">
        <v>14437</v>
      </c>
      <c r="M329">
        <v>32</v>
      </c>
      <c r="N329" s="524" t="s">
        <v>16102</v>
      </c>
      <c r="O329">
        <f>COUNTIF('データ取得対象の観測点決定（風のみ）'!$AN$4:$AN$918,観測点コードリスト!N329)</f>
        <v>0</v>
      </c>
      <c r="P329" s="524" t="str">
        <f t="shared" si="5"/>
        <v>187</v>
      </c>
    </row>
    <row r="330" spans="1:16">
      <c r="A330">
        <v>329</v>
      </c>
      <c r="B330">
        <v>9</v>
      </c>
      <c r="C330" t="s">
        <v>1012</v>
      </c>
      <c r="D330">
        <v>32</v>
      </c>
      <c r="E330">
        <v>188</v>
      </c>
      <c r="F330">
        <v>39</v>
      </c>
      <c r="G330">
        <v>56.3</v>
      </c>
      <c r="H330">
        <v>140</v>
      </c>
      <c r="I330">
        <v>6.9</v>
      </c>
      <c r="J330">
        <v>6</v>
      </c>
      <c r="L330" t="s">
        <v>14438</v>
      </c>
      <c r="M330">
        <v>32</v>
      </c>
      <c r="N330" s="524" t="s">
        <v>16103</v>
      </c>
      <c r="O330">
        <f>COUNTIF('データ取得対象の観測点決定（風のみ）'!$AN$4:$AN$918,観測点コードリスト!N330)</f>
        <v>1</v>
      </c>
      <c r="P330" s="524" t="str">
        <f t="shared" si="5"/>
        <v>188</v>
      </c>
    </row>
    <row r="331" spans="1:16">
      <c r="A331">
        <v>330</v>
      </c>
      <c r="B331">
        <v>10</v>
      </c>
      <c r="C331" t="s">
        <v>13807</v>
      </c>
      <c r="D331">
        <v>32</v>
      </c>
      <c r="E331">
        <v>189</v>
      </c>
      <c r="F331">
        <v>39</v>
      </c>
      <c r="G331">
        <v>53.5</v>
      </c>
      <c r="H331">
        <v>139</v>
      </c>
      <c r="I331">
        <v>46</v>
      </c>
      <c r="J331">
        <v>440</v>
      </c>
      <c r="L331" t="s">
        <v>14439</v>
      </c>
      <c r="M331">
        <v>32</v>
      </c>
      <c r="N331" s="524" t="s">
        <v>16104</v>
      </c>
      <c r="O331">
        <f>COUNTIF('データ取得対象の観測点決定（風のみ）'!$AN$4:$AN$918,観測点コードリスト!N331)</f>
        <v>0</v>
      </c>
      <c r="P331" s="524" t="str">
        <f t="shared" si="5"/>
        <v>189</v>
      </c>
    </row>
    <row r="332" spans="1:16">
      <c r="A332">
        <v>331</v>
      </c>
      <c r="B332">
        <v>11</v>
      </c>
      <c r="C332" t="s">
        <v>958</v>
      </c>
      <c r="D332">
        <v>32</v>
      </c>
      <c r="E332">
        <v>47582</v>
      </c>
      <c r="F332">
        <v>39</v>
      </c>
      <c r="G332">
        <v>43</v>
      </c>
      <c r="H332">
        <v>140</v>
      </c>
      <c r="I332">
        <v>5.9</v>
      </c>
      <c r="J332">
        <v>6.3</v>
      </c>
      <c r="L332" t="s">
        <v>14440</v>
      </c>
      <c r="M332">
        <v>32</v>
      </c>
      <c r="N332" s="524" t="s">
        <v>16105</v>
      </c>
      <c r="O332">
        <f>COUNTIF('データ取得対象の観測点決定（風のみ）'!$AN$4:$AN$918,観測点コードリスト!N332)</f>
        <v>1</v>
      </c>
      <c r="P332" s="524" t="str">
        <f t="shared" si="5"/>
        <v>47582</v>
      </c>
    </row>
    <row r="333" spans="1:16">
      <c r="A333">
        <v>332</v>
      </c>
      <c r="B333">
        <v>12</v>
      </c>
      <c r="C333" t="s">
        <v>13808</v>
      </c>
      <c r="D333">
        <v>32</v>
      </c>
      <c r="E333">
        <v>191</v>
      </c>
      <c r="F333">
        <v>39</v>
      </c>
      <c r="G333">
        <v>47</v>
      </c>
      <c r="H333">
        <v>140</v>
      </c>
      <c r="I333">
        <v>15</v>
      </c>
      <c r="J333">
        <v>600</v>
      </c>
      <c r="L333" t="s">
        <v>14441</v>
      </c>
      <c r="M333">
        <v>32</v>
      </c>
      <c r="N333" s="524" t="s">
        <v>16106</v>
      </c>
      <c r="O333">
        <f>COUNTIF('データ取得対象の観測点決定（風のみ）'!$AN$4:$AN$918,観測点コードリスト!N333)</f>
        <v>0</v>
      </c>
      <c r="P333" s="524" t="str">
        <f t="shared" si="5"/>
        <v>191</v>
      </c>
    </row>
    <row r="334" spans="1:16">
      <c r="A334">
        <v>333</v>
      </c>
      <c r="B334">
        <v>13</v>
      </c>
      <c r="C334" t="s">
        <v>1030</v>
      </c>
      <c r="D334">
        <v>32</v>
      </c>
      <c r="E334">
        <v>192</v>
      </c>
      <c r="F334">
        <v>39</v>
      </c>
      <c r="G334">
        <v>42.4</v>
      </c>
      <c r="H334">
        <v>140</v>
      </c>
      <c r="I334">
        <v>17.2</v>
      </c>
      <c r="J334">
        <v>41</v>
      </c>
      <c r="L334" t="s">
        <v>14442</v>
      </c>
      <c r="M334">
        <v>32</v>
      </c>
      <c r="N334" s="524" t="s">
        <v>16107</v>
      </c>
      <c r="O334">
        <f>COUNTIF('データ取得対象の観測点決定（風のみ）'!$AN$4:$AN$918,観測点コードリスト!N334)</f>
        <v>1</v>
      </c>
      <c r="P334" s="524" t="str">
        <f t="shared" si="5"/>
        <v>192</v>
      </c>
    </row>
    <row r="335" spans="1:16">
      <c r="A335">
        <v>334</v>
      </c>
      <c r="B335">
        <v>14</v>
      </c>
      <c r="C335" t="s">
        <v>1048</v>
      </c>
      <c r="D335">
        <v>32</v>
      </c>
      <c r="E335">
        <v>193</v>
      </c>
      <c r="F335">
        <v>39</v>
      </c>
      <c r="G335">
        <v>36.200000000000003</v>
      </c>
      <c r="H335">
        <v>140</v>
      </c>
      <c r="I335">
        <v>33.4</v>
      </c>
      <c r="J335">
        <v>56</v>
      </c>
      <c r="L335" t="s">
        <v>14443</v>
      </c>
      <c r="M335">
        <v>32</v>
      </c>
      <c r="N335" s="524" t="s">
        <v>16108</v>
      </c>
      <c r="O335">
        <f>COUNTIF('データ取得対象の観測点決定（風のみ）'!$AN$4:$AN$918,観測点コードリスト!N335)</f>
        <v>1</v>
      </c>
      <c r="P335" s="524" t="str">
        <f t="shared" si="5"/>
        <v>193</v>
      </c>
    </row>
    <row r="336" spans="1:16">
      <c r="A336">
        <v>335</v>
      </c>
      <c r="B336">
        <v>15</v>
      </c>
      <c r="C336" t="s">
        <v>1052</v>
      </c>
      <c r="D336">
        <v>32</v>
      </c>
      <c r="E336">
        <v>194</v>
      </c>
      <c r="F336">
        <v>39</v>
      </c>
      <c r="G336">
        <v>41.9</v>
      </c>
      <c r="H336">
        <v>140</v>
      </c>
      <c r="I336">
        <v>43.9</v>
      </c>
      <c r="J336">
        <v>230</v>
      </c>
      <c r="L336" t="s">
        <v>14444</v>
      </c>
      <c r="M336">
        <v>32</v>
      </c>
      <c r="N336" s="524" t="s">
        <v>16109</v>
      </c>
      <c r="O336">
        <f>COUNTIF('データ取得対象の観測点決定（風のみ）'!$AN$4:$AN$918,観測点コードリスト!N336)</f>
        <v>1</v>
      </c>
      <c r="P336" s="524" t="str">
        <f t="shared" si="5"/>
        <v>194</v>
      </c>
    </row>
    <row r="337" spans="1:16">
      <c r="A337">
        <v>336</v>
      </c>
      <c r="B337">
        <v>16</v>
      </c>
      <c r="C337" t="s">
        <v>1059</v>
      </c>
      <c r="D337">
        <v>32</v>
      </c>
      <c r="E337">
        <v>195</v>
      </c>
      <c r="F337">
        <v>39</v>
      </c>
      <c r="G337">
        <v>29.4</v>
      </c>
      <c r="H337">
        <v>140</v>
      </c>
      <c r="I337">
        <v>29.7</v>
      </c>
      <c r="J337">
        <v>30</v>
      </c>
      <c r="L337" t="s">
        <v>14445</v>
      </c>
      <c r="M337">
        <v>32</v>
      </c>
      <c r="N337" s="524" t="s">
        <v>16110</v>
      </c>
      <c r="O337">
        <f>COUNTIF('データ取得対象の観測点決定（風のみ）'!$AN$4:$AN$918,観測点コードリスト!N337)</f>
        <v>1</v>
      </c>
      <c r="P337" s="524" t="str">
        <f t="shared" si="5"/>
        <v>195</v>
      </c>
    </row>
    <row r="338" spans="1:16">
      <c r="A338">
        <v>337</v>
      </c>
      <c r="B338">
        <v>17</v>
      </c>
      <c r="C338" t="s">
        <v>1062</v>
      </c>
      <c r="D338">
        <v>32</v>
      </c>
      <c r="E338">
        <v>196</v>
      </c>
      <c r="F338">
        <v>39</v>
      </c>
      <c r="G338">
        <v>21.6</v>
      </c>
      <c r="H338">
        <v>140</v>
      </c>
      <c r="I338">
        <v>3.3</v>
      </c>
      <c r="J338">
        <v>11</v>
      </c>
      <c r="L338" t="s">
        <v>14446</v>
      </c>
      <c r="M338">
        <v>32</v>
      </c>
      <c r="N338" s="524" t="s">
        <v>16111</v>
      </c>
      <c r="O338">
        <f>COUNTIF('データ取得対象の観測点決定（風のみ）'!$AN$4:$AN$918,観測点コードリスト!N338)</f>
        <v>1</v>
      </c>
      <c r="P338" s="524" t="str">
        <f t="shared" si="5"/>
        <v>196</v>
      </c>
    </row>
    <row r="339" spans="1:16">
      <c r="A339">
        <v>338</v>
      </c>
      <c r="B339">
        <v>18</v>
      </c>
      <c r="C339" t="s">
        <v>13809</v>
      </c>
      <c r="D339">
        <v>32</v>
      </c>
      <c r="E339">
        <v>197</v>
      </c>
      <c r="F339">
        <v>39</v>
      </c>
      <c r="G339">
        <v>22.1</v>
      </c>
      <c r="H339">
        <v>140</v>
      </c>
      <c r="I339">
        <v>19</v>
      </c>
      <c r="J339">
        <v>340</v>
      </c>
      <c r="L339" t="s">
        <v>14447</v>
      </c>
      <c r="M339">
        <v>32</v>
      </c>
      <c r="N339" s="524" t="s">
        <v>16112</v>
      </c>
      <c r="O339">
        <f>COUNTIF('データ取得対象の観測点決定（風のみ）'!$AN$4:$AN$918,観測点コードリスト!N339)</f>
        <v>0</v>
      </c>
      <c r="P339" s="524" t="str">
        <f t="shared" si="5"/>
        <v>197</v>
      </c>
    </row>
    <row r="340" spans="1:16">
      <c r="A340">
        <v>339</v>
      </c>
      <c r="B340">
        <v>19</v>
      </c>
      <c r="C340" t="s">
        <v>1070</v>
      </c>
      <c r="D340">
        <v>32</v>
      </c>
      <c r="E340">
        <v>198</v>
      </c>
      <c r="F340">
        <v>39</v>
      </c>
      <c r="G340">
        <v>19.2</v>
      </c>
      <c r="H340">
        <v>140</v>
      </c>
      <c r="I340">
        <v>33.299999999999997</v>
      </c>
      <c r="J340">
        <v>59</v>
      </c>
      <c r="L340" t="s">
        <v>14448</v>
      </c>
      <c r="M340">
        <v>32</v>
      </c>
      <c r="N340" s="524" t="s">
        <v>16113</v>
      </c>
      <c r="O340">
        <f>COUNTIF('データ取得対象の観測点決定（風のみ）'!$AN$4:$AN$918,観測点コードリスト!N340)</f>
        <v>1</v>
      </c>
      <c r="P340" s="524" t="str">
        <f t="shared" si="5"/>
        <v>198</v>
      </c>
    </row>
    <row r="341" spans="1:16">
      <c r="A341">
        <v>340</v>
      </c>
      <c r="B341">
        <v>20</v>
      </c>
      <c r="C341" t="s">
        <v>1073</v>
      </c>
      <c r="D341">
        <v>32</v>
      </c>
      <c r="E341">
        <v>199</v>
      </c>
      <c r="F341">
        <v>39</v>
      </c>
      <c r="G341">
        <v>15.3</v>
      </c>
      <c r="H341">
        <v>139</v>
      </c>
      <c r="I341">
        <v>54.8</v>
      </c>
      <c r="J341">
        <v>7</v>
      </c>
      <c r="L341" t="s">
        <v>14449</v>
      </c>
      <c r="M341">
        <v>32</v>
      </c>
      <c r="N341" s="524" t="s">
        <v>16114</v>
      </c>
      <c r="O341">
        <f>COUNTIF('データ取得対象の観測点決定（風のみ）'!$AN$4:$AN$918,観測点コードリスト!N341)</f>
        <v>1</v>
      </c>
      <c r="P341" s="524" t="str">
        <f t="shared" si="5"/>
        <v>199</v>
      </c>
    </row>
    <row r="342" spans="1:16">
      <c r="A342">
        <v>341</v>
      </c>
      <c r="B342">
        <v>21</v>
      </c>
      <c r="C342" t="s">
        <v>1076</v>
      </c>
      <c r="D342">
        <v>32</v>
      </c>
      <c r="E342">
        <v>200</v>
      </c>
      <c r="F342">
        <v>39</v>
      </c>
      <c r="G342">
        <v>14.1</v>
      </c>
      <c r="H342">
        <v>140</v>
      </c>
      <c r="I342">
        <v>8.1999999999999993</v>
      </c>
      <c r="J342">
        <v>46</v>
      </c>
      <c r="L342" t="s">
        <v>14450</v>
      </c>
      <c r="M342">
        <v>32</v>
      </c>
      <c r="N342" s="524" t="s">
        <v>16115</v>
      </c>
      <c r="O342">
        <f>COUNTIF('データ取得対象の観測点決定（風のみ）'!$AN$4:$AN$918,観測点コードリスト!N342)</f>
        <v>1</v>
      </c>
      <c r="P342" s="524" t="str">
        <f t="shared" si="5"/>
        <v>200</v>
      </c>
    </row>
    <row r="343" spans="1:16">
      <c r="A343">
        <v>342</v>
      </c>
      <c r="B343">
        <v>22</v>
      </c>
      <c r="C343" t="s">
        <v>13810</v>
      </c>
      <c r="D343">
        <v>32</v>
      </c>
      <c r="E343">
        <v>201</v>
      </c>
      <c r="F343">
        <v>39</v>
      </c>
      <c r="G343">
        <v>13.3</v>
      </c>
      <c r="H343">
        <v>140</v>
      </c>
      <c r="I343">
        <v>43</v>
      </c>
      <c r="J343">
        <v>570</v>
      </c>
      <c r="L343" t="s">
        <v>14451</v>
      </c>
      <c r="M343">
        <v>32</v>
      </c>
      <c r="N343" s="524" t="s">
        <v>16116</v>
      </c>
      <c r="O343">
        <f>COUNTIF('データ取得対象の観測点決定（風のみ）'!$AN$4:$AN$918,観測点コードリスト!N343)</f>
        <v>0</v>
      </c>
      <c r="P343" s="524" t="str">
        <f t="shared" si="5"/>
        <v>201</v>
      </c>
    </row>
    <row r="344" spans="1:16">
      <c r="A344">
        <v>343</v>
      </c>
      <c r="B344">
        <v>23</v>
      </c>
      <c r="C344" t="s">
        <v>1083</v>
      </c>
      <c r="D344">
        <v>32</v>
      </c>
      <c r="E344">
        <v>202</v>
      </c>
      <c r="F344">
        <v>39</v>
      </c>
      <c r="G344">
        <v>11.2</v>
      </c>
      <c r="H344">
        <v>140</v>
      </c>
      <c r="I344">
        <v>27.8</v>
      </c>
      <c r="J344">
        <v>74</v>
      </c>
      <c r="L344" t="s">
        <v>14452</v>
      </c>
      <c r="M344">
        <v>32</v>
      </c>
      <c r="N344" s="524" t="s">
        <v>16117</v>
      </c>
      <c r="O344">
        <f>COUNTIF('データ取得対象の観測点決定（風のみ）'!$AN$4:$AN$918,観測点コードリスト!N344)</f>
        <v>1</v>
      </c>
      <c r="P344" s="524" t="str">
        <f t="shared" si="5"/>
        <v>202</v>
      </c>
    </row>
    <row r="345" spans="1:16">
      <c r="A345">
        <v>344</v>
      </c>
      <c r="B345">
        <v>24</v>
      </c>
      <c r="C345" t="s">
        <v>13811</v>
      </c>
      <c r="D345">
        <v>32</v>
      </c>
      <c r="E345">
        <v>203</v>
      </c>
      <c r="F345">
        <v>39</v>
      </c>
      <c r="G345">
        <v>5.6</v>
      </c>
      <c r="H345">
        <v>140</v>
      </c>
      <c r="I345">
        <v>20.100000000000001</v>
      </c>
      <c r="J345">
        <v>690</v>
      </c>
      <c r="L345" t="s">
        <v>14453</v>
      </c>
      <c r="M345">
        <v>32</v>
      </c>
      <c r="N345" s="524" t="s">
        <v>16118</v>
      </c>
      <c r="O345">
        <f>COUNTIF('データ取得対象の観測点決定（風のみ）'!$AN$4:$AN$918,観測点コードリスト!N345)</f>
        <v>0</v>
      </c>
      <c r="P345" s="524" t="str">
        <f t="shared" si="5"/>
        <v>203</v>
      </c>
    </row>
    <row r="346" spans="1:16">
      <c r="A346">
        <v>345</v>
      </c>
      <c r="B346">
        <v>25</v>
      </c>
      <c r="C346" t="s">
        <v>1090</v>
      </c>
      <c r="D346">
        <v>32</v>
      </c>
      <c r="E346">
        <v>204</v>
      </c>
      <c r="F346">
        <v>38</v>
      </c>
      <c r="G346">
        <v>57.6</v>
      </c>
      <c r="H346">
        <v>140</v>
      </c>
      <c r="I346">
        <v>31.7</v>
      </c>
      <c r="J346">
        <v>335</v>
      </c>
      <c r="L346" t="s">
        <v>14454</v>
      </c>
      <c r="M346">
        <v>32</v>
      </c>
      <c r="N346" s="524" t="s">
        <v>16119</v>
      </c>
      <c r="O346">
        <f>COUNTIF('データ取得対象の観測点決定（風のみ）'!$AN$4:$AN$918,観測点コードリスト!N346)</f>
        <v>1</v>
      </c>
      <c r="P346" s="524" t="str">
        <f t="shared" si="5"/>
        <v>204</v>
      </c>
    </row>
    <row r="347" spans="1:16">
      <c r="A347">
        <v>346</v>
      </c>
      <c r="B347">
        <v>26</v>
      </c>
      <c r="C347" t="s">
        <v>981</v>
      </c>
      <c r="D347">
        <v>32</v>
      </c>
      <c r="E347">
        <v>912</v>
      </c>
      <c r="F347">
        <v>40</v>
      </c>
      <c r="G347">
        <v>15.1</v>
      </c>
      <c r="H347">
        <v>140</v>
      </c>
      <c r="I347">
        <v>30.3</v>
      </c>
      <c r="J347">
        <v>49</v>
      </c>
      <c r="L347" t="s">
        <v>14455</v>
      </c>
      <c r="M347">
        <v>32</v>
      </c>
      <c r="N347" s="524" t="s">
        <v>16120</v>
      </c>
      <c r="O347">
        <f>COUNTIF('データ取得対象の観測点決定（風のみ）'!$AN$4:$AN$918,観測点コードリスト!N347)</f>
        <v>1</v>
      </c>
      <c r="P347" s="524" t="str">
        <f t="shared" si="5"/>
        <v>912</v>
      </c>
    </row>
    <row r="348" spans="1:16">
      <c r="A348">
        <v>347</v>
      </c>
      <c r="B348">
        <v>27</v>
      </c>
      <c r="C348" t="s">
        <v>1008</v>
      </c>
      <c r="D348">
        <v>32</v>
      </c>
      <c r="E348">
        <v>1035</v>
      </c>
      <c r="F348">
        <v>40</v>
      </c>
      <c r="G348">
        <v>0</v>
      </c>
      <c r="H348">
        <v>139</v>
      </c>
      <c r="I348">
        <v>57</v>
      </c>
      <c r="J348">
        <v>-3</v>
      </c>
      <c r="L348" t="s">
        <v>14456</v>
      </c>
      <c r="M348">
        <v>32</v>
      </c>
      <c r="N348" s="524" t="s">
        <v>16121</v>
      </c>
      <c r="O348">
        <f>COUNTIF('データ取得対象の観測点決定（風のみ）'!$AN$4:$AN$918,観測点コードリスト!N348)</f>
        <v>1</v>
      </c>
      <c r="P348" s="524" t="str">
        <f t="shared" si="5"/>
        <v>1035</v>
      </c>
    </row>
    <row r="349" spans="1:16">
      <c r="A349">
        <v>348</v>
      </c>
      <c r="B349">
        <v>28</v>
      </c>
      <c r="C349" t="s">
        <v>1004</v>
      </c>
      <c r="D349">
        <v>32</v>
      </c>
      <c r="E349">
        <v>1036</v>
      </c>
      <c r="F349">
        <v>39</v>
      </c>
      <c r="G349">
        <v>54.7</v>
      </c>
      <c r="H349">
        <v>139</v>
      </c>
      <c r="I349">
        <v>54</v>
      </c>
      <c r="J349">
        <v>20</v>
      </c>
      <c r="L349" t="s">
        <v>14457</v>
      </c>
      <c r="M349">
        <v>32</v>
      </c>
      <c r="N349" s="524" t="s">
        <v>16122</v>
      </c>
      <c r="O349">
        <f>COUNTIF('データ取得対象の観測点決定（風のみ）'!$AN$4:$AN$918,観測点コードリスト!N349)</f>
        <v>1</v>
      </c>
      <c r="P349" s="524" t="str">
        <f t="shared" si="5"/>
        <v>1036</v>
      </c>
    </row>
    <row r="350" spans="1:16">
      <c r="A350">
        <v>349</v>
      </c>
      <c r="B350">
        <v>29</v>
      </c>
      <c r="C350" t="s">
        <v>959</v>
      </c>
      <c r="D350">
        <v>32</v>
      </c>
      <c r="E350">
        <v>1043</v>
      </c>
      <c r="F350">
        <v>40</v>
      </c>
      <c r="G350">
        <v>24.8</v>
      </c>
      <c r="H350">
        <v>139</v>
      </c>
      <c r="I350">
        <v>56.9</v>
      </c>
      <c r="J350">
        <v>34</v>
      </c>
      <c r="L350" t="s">
        <v>14458</v>
      </c>
      <c r="M350">
        <v>32</v>
      </c>
      <c r="N350" s="524" t="s">
        <v>16123</v>
      </c>
      <c r="O350">
        <f>COUNTIF('データ取得対象の観測点決定（風のみ）'!$AN$4:$AN$918,観測点コードリスト!N350)</f>
        <v>1</v>
      </c>
      <c r="P350" s="524" t="str">
        <f t="shared" si="5"/>
        <v>1043</v>
      </c>
    </row>
    <row r="351" spans="1:16">
      <c r="A351">
        <v>350</v>
      </c>
      <c r="B351">
        <v>30</v>
      </c>
      <c r="C351" t="s">
        <v>1055</v>
      </c>
      <c r="D351">
        <v>32</v>
      </c>
      <c r="E351">
        <v>1050</v>
      </c>
      <c r="F351">
        <v>39</v>
      </c>
      <c r="G351">
        <v>31.6</v>
      </c>
      <c r="H351">
        <v>140</v>
      </c>
      <c r="I351">
        <v>14</v>
      </c>
      <c r="J351">
        <v>20</v>
      </c>
      <c r="L351" t="s">
        <v>14459</v>
      </c>
      <c r="M351">
        <v>32</v>
      </c>
      <c r="N351" s="524" t="s">
        <v>16124</v>
      </c>
      <c r="O351">
        <f>COUNTIF('データ取得対象の観測点決定（風のみ）'!$AN$4:$AN$918,観測点コードリスト!N351)</f>
        <v>1</v>
      </c>
      <c r="P351" s="524" t="str">
        <f t="shared" si="5"/>
        <v>1050</v>
      </c>
    </row>
    <row r="352" spans="1:16">
      <c r="A352">
        <v>351</v>
      </c>
      <c r="B352">
        <v>31</v>
      </c>
      <c r="C352" t="s">
        <v>1086</v>
      </c>
      <c r="D352">
        <v>32</v>
      </c>
      <c r="E352">
        <v>1109</v>
      </c>
      <c r="F352">
        <v>39</v>
      </c>
      <c r="G352">
        <v>10.7</v>
      </c>
      <c r="H352">
        <v>140</v>
      </c>
      <c r="I352">
        <v>38.9</v>
      </c>
      <c r="J352">
        <v>191</v>
      </c>
      <c r="L352" t="s">
        <v>14460</v>
      </c>
      <c r="M352">
        <v>32</v>
      </c>
      <c r="N352" s="524" t="s">
        <v>16125</v>
      </c>
      <c r="O352">
        <f>COUNTIF('データ取得対象の観測点決定（風のみ）'!$AN$4:$AN$918,観測点コードリスト!N352)</f>
        <v>0</v>
      </c>
      <c r="P352" s="524" t="str">
        <f t="shared" si="5"/>
        <v>1109</v>
      </c>
    </row>
    <row r="353" spans="1:16">
      <c r="A353">
        <v>352</v>
      </c>
      <c r="B353">
        <v>32</v>
      </c>
      <c r="C353" t="s">
        <v>1019</v>
      </c>
      <c r="D353">
        <v>32</v>
      </c>
      <c r="E353">
        <v>1115</v>
      </c>
      <c r="F353">
        <v>39</v>
      </c>
      <c r="G353">
        <v>54.2</v>
      </c>
      <c r="H353">
        <v>140</v>
      </c>
      <c r="I353">
        <v>27</v>
      </c>
      <c r="J353">
        <v>210</v>
      </c>
      <c r="L353" t="s">
        <v>14461</v>
      </c>
      <c r="M353">
        <v>32</v>
      </c>
      <c r="N353" s="524" t="s">
        <v>16126</v>
      </c>
      <c r="O353">
        <f>COUNTIF('データ取得対象の観測点決定（風のみ）'!$AN$4:$AN$918,観測点コードリスト!N353)</f>
        <v>0</v>
      </c>
      <c r="P353" s="524" t="str">
        <f t="shared" si="5"/>
        <v>1115</v>
      </c>
    </row>
    <row r="354" spans="1:16">
      <c r="A354">
        <v>353</v>
      </c>
      <c r="B354">
        <v>33</v>
      </c>
      <c r="C354" t="s">
        <v>1066</v>
      </c>
      <c r="D354">
        <v>32</v>
      </c>
      <c r="E354">
        <v>1117</v>
      </c>
      <c r="F354">
        <v>39</v>
      </c>
      <c r="G354">
        <v>18.3</v>
      </c>
      <c r="H354">
        <v>140</v>
      </c>
      <c r="I354">
        <v>17.3</v>
      </c>
      <c r="J354">
        <v>117</v>
      </c>
      <c r="L354" t="s">
        <v>14462</v>
      </c>
      <c r="M354">
        <v>32</v>
      </c>
      <c r="N354" s="524" t="s">
        <v>16127</v>
      </c>
      <c r="O354">
        <f>COUNTIF('データ取得対象の観測点決定（風のみ）'!$AN$4:$AN$918,観測点コードリスト!N354)</f>
        <v>1</v>
      </c>
      <c r="P354" s="524" t="str">
        <f t="shared" si="5"/>
        <v>1117</v>
      </c>
    </row>
    <row r="355" spans="1:16">
      <c r="A355">
        <v>354</v>
      </c>
      <c r="B355">
        <v>34</v>
      </c>
      <c r="C355" t="s">
        <v>1015</v>
      </c>
      <c r="D355">
        <v>32</v>
      </c>
      <c r="E355">
        <v>1131</v>
      </c>
      <c r="F355">
        <v>39</v>
      </c>
      <c r="G355">
        <v>59.6</v>
      </c>
      <c r="H355">
        <v>140</v>
      </c>
      <c r="I355">
        <v>24.2</v>
      </c>
      <c r="J355">
        <v>120</v>
      </c>
      <c r="L355" t="s">
        <v>14463</v>
      </c>
      <c r="M355">
        <v>32</v>
      </c>
      <c r="N355" s="524" t="s">
        <v>16128</v>
      </c>
      <c r="O355">
        <f>COUNTIF('データ取得対象の観測点決定（風のみ）'!$AN$4:$AN$918,観測点コードリスト!N355)</f>
        <v>1</v>
      </c>
      <c r="P355" s="524" t="str">
        <f t="shared" si="5"/>
        <v>1131</v>
      </c>
    </row>
    <row r="356" spans="1:16">
      <c r="A356">
        <v>355</v>
      </c>
      <c r="B356">
        <v>35</v>
      </c>
      <c r="C356" t="s">
        <v>1037</v>
      </c>
      <c r="D356">
        <v>32</v>
      </c>
      <c r="E356">
        <v>1167</v>
      </c>
      <c r="F356">
        <v>39</v>
      </c>
      <c r="G356">
        <v>46.5</v>
      </c>
      <c r="H356">
        <v>140</v>
      </c>
      <c r="I356">
        <v>39.9</v>
      </c>
      <c r="J356">
        <v>281</v>
      </c>
      <c r="L356" t="s">
        <v>14464</v>
      </c>
      <c r="M356">
        <v>32</v>
      </c>
      <c r="N356" s="524" t="s">
        <v>16129</v>
      </c>
      <c r="O356">
        <f>COUNTIF('データ取得対象の観測点決定（風のみ）'!$AN$4:$AN$918,観測点コードリスト!N356)</f>
        <v>0</v>
      </c>
      <c r="P356" s="524" t="str">
        <f t="shared" si="5"/>
        <v>1167</v>
      </c>
    </row>
    <row r="357" spans="1:16">
      <c r="A357">
        <v>356</v>
      </c>
      <c r="B357">
        <v>36</v>
      </c>
      <c r="C357" t="s">
        <v>963</v>
      </c>
      <c r="D357">
        <v>32</v>
      </c>
      <c r="E357">
        <v>1273</v>
      </c>
      <c r="F357">
        <v>40</v>
      </c>
      <c r="G357">
        <v>19.2</v>
      </c>
      <c r="H357">
        <v>140</v>
      </c>
      <c r="I357">
        <v>17.600000000000001</v>
      </c>
      <c r="J357">
        <v>68</v>
      </c>
      <c r="L357" t="s">
        <v>14465</v>
      </c>
      <c r="M357">
        <v>32</v>
      </c>
      <c r="N357" s="524" t="s">
        <v>16130</v>
      </c>
      <c r="O357">
        <f>COUNTIF('データ取得対象の観測点決定（風のみ）'!$AN$4:$AN$918,観測点コードリスト!N357)</f>
        <v>0</v>
      </c>
      <c r="P357" s="524" t="str">
        <f t="shared" si="5"/>
        <v>1273</v>
      </c>
    </row>
    <row r="358" spans="1:16">
      <c r="A358">
        <v>357</v>
      </c>
      <c r="B358">
        <v>37</v>
      </c>
      <c r="C358" t="s">
        <v>1023</v>
      </c>
      <c r="D358">
        <v>32</v>
      </c>
      <c r="E358">
        <v>1278</v>
      </c>
      <c r="F358">
        <v>39</v>
      </c>
      <c r="G358">
        <v>48.7</v>
      </c>
      <c r="H358">
        <v>140</v>
      </c>
      <c r="I358">
        <v>35.1</v>
      </c>
      <c r="J358">
        <v>255</v>
      </c>
      <c r="L358" t="s">
        <v>14466</v>
      </c>
      <c r="M358">
        <v>32</v>
      </c>
      <c r="N358" s="524" t="s">
        <v>16131</v>
      </c>
      <c r="O358">
        <f>COUNTIF('データ取得対象の観測点決定（風のみ）'!$AN$4:$AN$918,観測点コードリスト!N358)</f>
        <v>0</v>
      </c>
      <c r="P358" s="524" t="str">
        <f t="shared" si="5"/>
        <v>1278</v>
      </c>
    </row>
    <row r="359" spans="1:16">
      <c r="A359">
        <v>358</v>
      </c>
      <c r="B359">
        <v>38</v>
      </c>
      <c r="C359" t="s">
        <v>996</v>
      </c>
      <c r="D359">
        <v>32</v>
      </c>
      <c r="E359">
        <v>1289</v>
      </c>
      <c r="F359">
        <v>40</v>
      </c>
      <c r="G359">
        <v>0.8</v>
      </c>
      <c r="H359">
        <v>140</v>
      </c>
      <c r="I359">
        <v>48.1</v>
      </c>
      <c r="J359">
        <v>578</v>
      </c>
      <c r="L359" t="s">
        <v>14467</v>
      </c>
      <c r="M359">
        <v>32</v>
      </c>
      <c r="N359" s="524" t="s">
        <v>16132</v>
      </c>
      <c r="O359">
        <f>COUNTIF('データ取得対象の観測点決定（風のみ）'!$AN$4:$AN$918,観測点コードリスト!N359)</f>
        <v>1</v>
      </c>
      <c r="P359" s="524" t="str">
        <f t="shared" si="5"/>
        <v>1289</v>
      </c>
    </row>
    <row r="360" spans="1:16">
      <c r="A360">
        <v>359</v>
      </c>
      <c r="B360">
        <v>39</v>
      </c>
      <c r="C360" t="s">
        <v>1079</v>
      </c>
      <c r="D360">
        <v>32</v>
      </c>
      <c r="E360">
        <v>1407</v>
      </c>
      <c r="F360">
        <v>39</v>
      </c>
      <c r="G360">
        <v>6.2</v>
      </c>
      <c r="H360">
        <v>140</v>
      </c>
      <c r="I360">
        <v>17.600000000000001</v>
      </c>
      <c r="J360">
        <v>200</v>
      </c>
      <c r="L360" t="s">
        <v>14468</v>
      </c>
      <c r="M360">
        <v>32</v>
      </c>
      <c r="N360" s="524" t="s">
        <v>16133</v>
      </c>
      <c r="O360">
        <f>COUNTIF('データ取得対象の観測点決定（風のみ）'!$AN$4:$AN$918,観測点コードリスト!N360)</f>
        <v>0</v>
      </c>
      <c r="P360" s="524" t="str">
        <f t="shared" si="5"/>
        <v>1407</v>
      </c>
    </row>
    <row r="361" spans="1:16">
      <c r="A361">
        <v>360</v>
      </c>
      <c r="B361">
        <v>40</v>
      </c>
      <c r="C361" t="s">
        <v>970</v>
      </c>
      <c r="D361">
        <v>32</v>
      </c>
      <c r="E361">
        <v>1408</v>
      </c>
      <c r="F361">
        <v>40</v>
      </c>
      <c r="G361">
        <v>21.3</v>
      </c>
      <c r="H361">
        <v>140</v>
      </c>
      <c r="I361">
        <v>46.8</v>
      </c>
      <c r="J361">
        <v>280</v>
      </c>
      <c r="L361" t="s">
        <v>14469</v>
      </c>
      <c r="M361">
        <v>32</v>
      </c>
      <c r="N361" s="524" t="s">
        <v>16134</v>
      </c>
      <c r="O361">
        <f>COUNTIF('データ取得対象の観測点決定（風のみ）'!$AN$4:$AN$918,観測点コードリスト!N361)</f>
        <v>0</v>
      </c>
      <c r="P361" s="524" t="str">
        <f t="shared" si="5"/>
        <v>1408</v>
      </c>
    </row>
    <row r="362" spans="1:16">
      <c r="A362">
        <v>361</v>
      </c>
      <c r="B362">
        <v>41</v>
      </c>
      <c r="C362" t="s">
        <v>1000</v>
      </c>
      <c r="D362">
        <v>32</v>
      </c>
      <c r="E362">
        <v>1422</v>
      </c>
      <c r="F362">
        <v>39</v>
      </c>
      <c r="G362">
        <v>56.3</v>
      </c>
      <c r="H362">
        <v>139</v>
      </c>
      <c r="I362">
        <v>46.9</v>
      </c>
      <c r="J362">
        <v>84</v>
      </c>
      <c r="L362" t="s">
        <v>14470</v>
      </c>
      <c r="M362">
        <v>32</v>
      </c>
      <c r="N362" s="524" t="s">
        <v>16135</v>
      </c>
      <c r="O362">
        <f>COUNTIF('データ取得対象の観測点決定（風のみ）'!$AN$4:$AN$918,観測点コードリスト!N362)</f>
        <v>0</v>
      </c>
      <c r="P362" s="524" t="str">
        <f t="shared" si="5"/>
        <v>1422</v>
      </c>
    </row>
    <row r="363" spans="1:16">
      <c r="A363">
        <v>362</v>
      </c>
      <c r="B363">
        <v>42</v>
      </c>
      <c r="C363" t="s">
        <v>1033</v>
      </c>
      <c r="D363">
        <v>32</v>
      </c>
      <c r="E363">
        <v>1425</v>
      </c>
      <c r="F363">
        <v>39</v>
      </c>
      <c r="G363">
        <v>48</v>
      </c>
      <c r="H363">
        <v>140</v>
      </c>
      <c r="I363">
        <v>13</v>
      </c>
      <c r="J363">
        <v>179</v>
      </c>
      <c r="L363" t="s">
        <v>14471</v>
      </c>
      <c r="M363">
        <v>32</v>
      </c>
      <c r="N363" s="524" t="s">
        <v>16136</v>
      </c>
      <c r="O363">
        <f>COUNTIF('データ取得対象の観測点決定（風のみ）'!$AN$4:$AN$918,観測点コードリスト!N363)</f>
        <v>0</v>
      </c>
      <c r="P363" s="524" t="str">
        <f t="shared" si="5"/>
        <v>1425</v>
      </c>
    </row>
    <row r="364" spans="1:16">
      <c r="A364">
        <v>363</v>
      </c>
      <c r="B364">
        <v>43</v>
      </c>
      <c r="C364" t="s">
        <v>989</v>
      </c>
      <c r="D364">
        <v>32</v>
      </c>
      <c r="E364">
        <v>1463</v>
      </c>
      <c r="F364">
        <v>40</v>
      </c>
      <c r="G364">
        <v>11.5</v>
      </c>
      <c r="H364">
        <v>140</v>
      </c>
      <c r="I364">
        <v>22.3</v>
      </c>
      <c r="J364">
        <v>84</v>
      </c>
      <c r="L364" t="s">
        <v>14472</v>
      </c>
      <c r="M364">
        <v>32</v>
      </c>
      <c r="N364" s="524" t="s">
        <v>16137</v>
      </c>
      <c r="O364">
        <f>COUNTIF('データ取得対象の観測点決定（風のみ）'!$AN$4:$AN$918,観測点コードリスト!N364)</f>
        <v>1</v>
      </c>
      <c r="P364" s="524" t="str">
        <f t="shared" si="5"/>
        <v>1463</v>
      </c>
    </row>
    <row r="365" spans="1:16">
      <c r="A365">
        <v>364</v>
      </c>
      <c r="B365">
        <v>44</v>
      </c>
      <c r="C365" t="s">
        <v>1045</v>
      </c>
      <c r="D365">
        <v>32</v>
      </c>
      <c r="E365">
        <v>1511</v>
      </c>
      <c r="F365">
        <v>39</v>
      </c>
      <c r="G365">
        <v>36.9</v>
      </c>
      <c r="H365">
        <v>140</v>
      </c>
      <c r="I365">
        <v>13.1</v>
      </c>
      <c r="J365">
        <v>91</v>
      </c>
      <c r="L365" t="s">
        <v>14473</v>
      </c>
      <c r="M365">
        <v>32</v>
      </c>
      <c r="N365" s="524" t="s">
        <v>16138</v>
      </c>
      <c r="O365">
        <f>COUNTIF('データ取得対象の観測点決定（風のみ）'!$AN$4:$AN$918,観測点コードリスト!N365)</f>
        <v>1</v>
      </c>
      <c r="P365" s="524" t="str">
        <f t="shared" si="5"/>
        <v>1511</v>
      </c>
    </row>
    <row r="366" spans="1:16">
      <c r="A366">
        <v>365</v>
      </c>
      <c r="B366">
        <v>45</v>
      </c>
      <c r="C366" t="s">
        <v>1041</v>
      </c>
      <c r="D366">
        <v>32</v>
      </c>
      <c r="E366">
        <v>1652</v>
      </c>
      <c r="F366">
        <v>39</v>
      </c>
      <c r="G366">
        <v>46.7</v>
      </c>
      <c r="H366">
        <v>140</v>
      </c>
      <c r="I366">
        <v>45.7</v>
      </c>
      <c r="J366">
        <v>652</v>
      </c>
      <c r="L366" t="s">
        <v>14474</v>
      </c>
      <c r="M366">
        <v>32</v>
      </c>
      <c r="N366" s="524" t="s">
        <v>16139</v>
      </c>
      <c r="O366">
        <f>COUNTIF('データ取得対象の観測点決定（風のみ）'!$AN$4:$AN$918,観測点コードリスト!N366)</f>
        <v>0</v>
      </c>
      <c r="P366" s="524" t="str">
        <f t="shared" si="5"/>
        <v>1652</v>
      </c>
    </row>
    <row r="367" spans="1:16">
      <c r="A367">
        <v>366</v>
      </c>
      <c r="B367">
        <v>1</v>
      </c>
      <c r="C367" t="s">
        <v>1094</v>
      </c>
      <c r="D367">
        <v>33</v>
      </c>
      <c r="E367">
        <v>205</v>
      </c>
      <c r="F367">
        <v>40</v>
      </c>
      <c r="G367">
        <v>24.2</v>
      </c>
      <c r="H367">
        <v>141</v>
      </c>
      <c r="I367">
        <v>42</v>
      </c>
      <c r="J367">
        <v>70</v>
      </c>
      <c r="L367" t="s">
        <v>14475</v>
      </c>
      <c r="M367">
        <v>33</v>
      </c>
      <c r="N367" s="524" t="s">
        <v>16140</v>
      </c>
      <c r="O367">
        <f>COUNTIF('データ取得対象の観測点決定（風のみ）'!$AN$4:$AN$918,観測点コードリスト!N367)</f>
        <v>1</v>
      </c>
      <c r="P367" s="524" t="str">
        <f t="shared" si="5"/>
        <v>205</v>
      </c>
    </row>
    <row r="368" spans="1:16">
      <c r="A368">
        <v>367</v>
      </c>
      <c r="B368">
        <v>2</v>
      </c>
      <c r="C368" t="s">
        <v>1097</v>
      </c>
      <c r="D368">
        <v>33</v>
      </c>
      <c r="E368">
        <v>206</v>
      </c>
      <c r="F368">
        <v>40</v>
      </c>
      <c r="G368">
        <v>19</v>
      </c>
      <c r="H368">
        <v>141</v>
      </c>
      <c r="I368">
        <v>28.4</v>
      </c>
      <c r="J368">
        <v>153</v>
      </c>
      <c r="L368" t="s">
        <v>14476</v>
      </c>
      <c r="M368">
        <v>33</v>
      </c>
      <c r="N368" s="524" t="s">
        <v>16141</v>
      </c>
      <c r="O368">
        <f>COUNTIF('データ取得対象の観測点決定（風のみ）'!$AN$4:$AN$918,観測点コードリスト!N368)</f>
        <v>1</v>
      </c>
      <c r="P368" s="524" t="str">
        <f t="shared" si="5"/>
        <v>206</v>
      </c>
    </row>
    <row r="369" spans="1:16">
      <c r="A369">
        <v>368</v>
      </c>
      <c r="B369">
        <v>3</v>
      </c>
      <c r="C369" t="s">
        <v>1101</v>
      </c>
      <c r="D369">
        <v>33</v>
      </c>
      <c r="E369">
        <v>207</v>
      </c>
      <c r="F369">
        <v>40</v>
      </c>
      <c r="G369">
        <v>17.899999999999999</v>
      </c>
      <c r="H369">
        <v>141</v>
      </c>
      <c r="I369">
        <v>17.899999999999999</v>
      </c>
      <c r="J369">
        <v>87</v>
      </c>
      <c r="L369" t="s">
        <v>14477</v>
      </c>
      <c r="M369">
        <v>33</v>
      </c>
      <c r="N369" s="524" t="s">
        <v>16142</v>
      </c>
      <c r="O369">
        <f>COUNTIF('データ取得対象の観測点決定（風のみ）'!$AN$4:$AN$918,観測点コードリスト!N369)</f>
        <v>1</v>
      </c>
      <c r="P369" s="524" t="str">
        <f t="shared" si="5"/>
        <v>207</v>
      </c>
    </row>
    <row r="370" spans="1:16">
      <c r="A370">
        <v>369</v>
      </c>
      <c r="B370">
        <v>4</v>
      </c>
      <c r="C370" t="s">
        <v>13812</v>
      </c>
      <c r="D370">
        <v>33</v>
      </c>
      <c r="E370">
        <v>208</v>
      </c>
      <c r="F370">
        <v>40</v>
      </c>
      <c r="G370">
        <v>15.8</v>
      </c>
      <c r="H370">
        <v>141</v>
      </c>
      <c r="I370">
        <v>22.5</v>
      </c>
      <c r="J370">
        <v>844</v>
      </c>
      <c r="L370" t="s">
        <v>14478</v>
      </c>
      <c r="M370">
        <v>33</v>
      </c>
      <c r="N370" s="524" t="s">
        <v>16143</v>
      </c>
      <c r="O370">
        <f>COUNTIF('データ取得対象の観測点決定（風のみ）'!$AN$4:$AN$918,観測点コードリスト!N370)</f>
        <v>0</v>
      </c>
      <c r="P370" s="524" t="str">
        <f t="shared" si="5"/>
        <v>208</v>
      </c>
    </row>
    <row r="371" spans="1:16">
      <c r="A371">
        <v>370</v>
      </c>
      <c r="B371">
        <v>5</v>
      </c>
      <c r="C371" t="s">
        <v>1111</v>
      </c>
      <c r="D371">
        <v>33</v>
      </c>
      <c r="E371">
        <v>209</v>
      </c>
      <c r="F371">
        <v>40</v>
      </c>
      <c r="G371">
        <v>10.1</v>
      </c>
      <c r="H371">
        <v>141</v>
      </c>
      <c r="I371">
        <v>44.9</v>
      </c>
      <c r="J371">
        <v>13</v>
      </c>
      <c r="L371" t="s">
        <v>14479</v>
      </c>
      <c r="M371">
        <v>33</v>
      </c>
      <c r="N371" s="524" t="s">
        <v>16144</v>
      </c>
      <c r="O371">
        <f>COUNTIF('データ取得対象の観測点決定（風のみ）'!$AN$4:$AN$918,観測点コードリスト!N371)</f>
        <v>1</v>
      </c>
      <c r="P371" s="524" t="str">
        <f t="shared" si="5"/>
        <v>209</v>
      </c>
    </row>
    <row r="372" spans="1:16">
      <c r="A372">
        <v>371</v>
      </c>
      <c r="B372">
        <v>6</v>
      </c>
      <c r="C372" t="s">
        <v>13813</v>
      </c>
      <c r="D372">
        <v>33</v>
      </c>
      <c r="E372">
        <v>210</v>
      </c>
      <c r="F372">
        <v>40</v>
      </c>
      <c r="G372">
        <v>5</v>
      </c>
      <c r="H372">
        <v>141</v>
      </c>
      <c r="I372">
        <v>10.4</v>
      </c>
      <c r="J372">
        <v>1008</v>
      </c>
      <c r="L372" t="s">
        <v>14480</v>
      </c>
      <c r="M372">
        <v>33</v>
      </c>
      <c r="N372" s="524" t="s">
        <v>16145</v>
      </c>
      <c r="O372">
        <f>COUNTIF('データ取得対象の観測点決定（風のみ）'!$AN$4:$AN$918,観測点コードリスト!N372)</f>
        <v>0</v>
      </c>
      <c r="P372" s="524" t="str">
        <f t="shared" si="5"/>
        <v>210</v>
      </c>
    </row>
    <row r="373" spans="1:16">
      <c r="A373">
        <v>372</v>
      </c>
      <c r="B373">
        <v>7</v>
      </c>
      <c r="C373" t="s">
        <v>1121</v>
      </c>
      <c r="D373">
        <v>33</v>
      </c>
      <c r="E373">
        <v>211</v>
      </c>
      <c r="F373">
        <v>40</v>
      </c>
      <c r="G373">
        <v>2.4</v>
      </c>
      <c r="H373">
        <v>141</v>
      </c>
      <c r="I373">
        <v>27.4</v>
      </c>
      <c r="J373">
        <v>418</v>
      </c>
      <c r="L373" t="s">
        <v>14481</v>
      </c>
      <c r="M373">
        <v>33</v>
      </c>
      <c r="N373" s="524" t="s">
        <v>16146</v>
      </c>
      <c r="O373">
        <f>COUNTIF('データ取得対象の観測点決定（風のみ）'!$AN$4:$AN$918,観測点コードリスト!N373)</f>
        <v>1</v>
      </c>
      <c r="P373" s="524" t="str">
        <f t="shared" si="5"/>
        <v>211</v>
      </c>
    </row>
    <row r="374" spans="1:16">
      <c r="A374">
        <v>373</v>
      </c>
      <c r="B374">
        <v>8</v>
      </c>
      <c r="C374" t="s">
        <v>13814</v>
      </c>
      <c r="D374">
        <v>33</v>
      </c>
      <c r="E374">
        <v>212</v>
      </c>
      <c r="F374">
        <v>40</v>
      </c>
      <c r="G374">
        <v>1.5</v>
      </c>
      <c r="H374">
        <v>141</v>
      </c>
      <c r="I374">
        <v>31.5</v>
      </c>
      <c r="J374">
        <v>1144</v>
      </c>
      <c r="L374" t="s">
        <v>14482</v>
      </c>
      <c r="M374">
        <v>33</v>
      </c>
      <c r="N374" s="524" t="s">
        <v>16147</v>
      </c>
      <c r="O374">
        <f>COUNTIF('データ取得対象の観測点決定（風のみ）'!$AN$4:$AN$918,観測点コードリスト!N374)</f>
        <v>0</v>
      </c>
      <c r="P374" s="524" t="str">
        <f t="shared" si="5"/>
        <v>212</v>
      </c>
    </row>
    <row r="375" spans="1:16">
      <c r="A375">
        <v>374</v>
      </c>
      <c r="B375">
        <v>9</v>
      </c>
      <c r="C375" t="s">
        <v>13815</v>
      </c>
      <c r="D375">
        <v>33</v>
      </c>
      <c r="E375">
        <v>213</v>
      </c>
      <c r="F375">
        <v>39</v>
      </c>
      <c r="G375">
        <v>56.7</v>
      </c>
      <c r="H375">
        <v>140</v>
      </c>
      <c r="I375">
        <v>54.3</v>
      </c>
      <c r="J375">
        <v>1443</v>
      </c>
      <c r="L375" t="s">
        <v>14483</v>
      </c>
      <c r="M375">
        <v>33</v>
      </c>
      <c r="N375" s="524" t="s">
        <v>16148</v>
      </c>
      <c r="O375">
        <f>COUNTIF('データ取得対象の観測点決定（風のみ）'!$AN$4:$AN$918,観測点コードリスト!N375)</f>
        <v>0</v>
      </c>
      <c r="P375" s="524" t="str">
        <f t="shared" si="5"/>
        <v>213</v>
      </c>
    </row>
    <row r="376" spans="1:16">
      <c r="A376">
        <v>375</v>
      </c>
      <c r="B376">
        <v>10</v>
      </c>
      <c r="C376" t="s">
        <v>1132</v>
      </c>
      <c r="D376">
        <v>33</v>
      </c>
      <c r="E376">
        <v>214</v>
      </c>
      <c r="F376">
        <v>39</v>
      </c>
      <c r="G376">
        <v>57.1</v>
      </c>
      <c r="H376">
        <v>141</v>
      </c>
      <c r="I376">
        <v>3.9</v>
      </c>
      <c r="J376">
        <v>275</v>
      </c>
      <c r="L376" t="s">
        <v>14484</v>
      </c>
      <c r="M376">
        <v>33</v>
      </c>
      <c r="N376" s="524" t="s">
        <v>16149</v>
      </c>
      <c r="O376">
        <f>COUNTIF('データ取得対象の観測点決定（風のみ）'!$AN$4:$AN$918,観測点コードリスト!N376)</f>
        <v>1</v>
      </c>
      <c r="P376" s="524" t="str">
        <f t="shared" si="5"/>
        <v>214</v>
      </c>
    </row>
    <row r="377" spans="1:16">
      <c r="A377">
        <v>376</v>
      </c>
      <c r="B377">
        <v>11</v>
      </c>
      <c r="C377" t="s">
        <v>13816</v>
      </c>
      <c r="D377">
        <v>33</v>
      </c>
      <c r="E377">
        <v>215</v>
      </c>
      <c r="F377">
        <v>39</v>
      </c>
      <c r="G377">
        <v>50.4</v>
      </c>
      <c r="H377">
        <v>140</v>
      </c>
      <c r="I377">
        <v>57</v>
      </c>
      <c r="J377">
        <v>1403</v>
      </c>
      <c r="L377" t="s">
        <v>14485</v>
      </c>
      <c r="M377">
        <v>33</v>
      </c>
      <c r="N377" s="524" t="s">
        <v>16150</v>
      </c>
      <c r="O377">
        <f>COUNTIF('データ取得対象の観測点決定（風のみ）'!$AN$4:$AN$918,観測点コードリスト!N377)</f>
        <v>0</v>
      </c>
      <c r="P377" s="524" t="str">
        <f t="shared" si="5"/>
        <v>215</v>
      </c>
    </row>
    <row r="378" spans="1:16">
      <c r="A378">
        <v>377</v>
      </c>
      <c r="B378">
        <v>12</v>
      </c>
      <c r="C378" t="s">
        <v>13817</v>
      </c>
      <c r="D378">
        <v>33</v>
      </c>
      <c r="E378">
        <v>216</v>
      </c>
      <c r="F378">
        <v>39</v>
      </c>
      <c r="G378">
        <v>49.5</v>
      </c>
      <c r="H378">
        <v>141</v>
      </c>
      <c r="I378">
        <v>22.5</v>
      </c>
      <c r="J378">
        <v>678</v>
      </c>
      <c r="L378" t="s">
        <v>14486</v>
      </c>
      <c r="M378">
        <v>33</v>
      </c>
      <c r="N378" s="524" t="s">
        <v>16151</v>
      </c>
      <c r="O378">
        <f>COUNTIF('データ取得対象の観測点決定（風のみ）'!$AN$4:$AN$918,観測点コードリスト!N378)</f>
        <v>0</v>
      </c>
      <c r="P378" s="524" t="str">
        <f t="shared" si="5"/>
        <v>216</v>
      </c>
    </row>
    <row r="379" spans="1:16">
      <c r="A379">
        <v>378</v>
      </c>
      <c r="B379">
        <v>13</v>
      </c>
      <c r="C379" t="s">
        <v>13818</v>
      </c>
      <c r="D379">
        <v>33</v>
      </c>
      <c r="E379">
        <v>217</v>
      </c>
      <c r="F379">
        <v>39</v>
      </c>
      <c r="G379">
        <v>49.1</v>
      </c>
      <c r="H379">
        <v>141</v>
      </c>
      <c r="I379">
        <v>31.2</v>
      </c>
      <c r="J379">
        <v>1073</v>
      </c>
      <c r="L379" t="s">
        <v>14487</v>
      </c>
      <c r="M379">
        <v>33</v>
      </c>
      <c r="N379" s="524" t="s">
        <v>16152</v>
      </c>
      <c r="O379">
        <f>COUNTIF('データ取得対象の観測点決定（風のみ）'!$AN$4:$AN$918,観測点コードリスト!N379)</f>
        <v>0</v>
      </c>
      <c r="P379" s="524" t="str">
        <f t="shared" si="5"/>
        <v>217</v>
      </c>
    </row>
    <row r="380" spans="1:16">
      <c r="A380">
        <v>379</v>
      </c>
      <c r="B380">
        <v>14</v>
      </c>
      <c r="C380" t="s">
        <v>1144</v>
      </c>
      <c r="D380">
        <v>33</v>
      </c>
      <c r="E380">
        <v>218</v>
      </c>
      <c r="F380">
        <v>39</v>
      </c>
      <c r="G380">
        <v>50.8</v>
      </c>
      <c r="H380">
        <v>141</v>
      </c>
      <c r="I380">
        <v>47.7</v>
      </c>
      <c r="J380">
        <v>105</v>
      </c>
      <c r="L380" t="s">
        <v>14488</v>
      </c>
      <c r="M380">
        <v>33</v>
      </c>
      <c r="N380" s="524" t="s">
        <v>16153</v>
      </c>
      <c r="O380">
        <f>COUNTIF('データ取得対象の観測点決定（風のみ）'!$AN$4:$AN$918,観測点コードリスト!N380)</f>
        <v>1</v>
      </c>
      <c r="P380" s="524" t="str">
        <f t="shared" si="5"/>
        <v>218</v>
      </c>
    </row>
    <row r="381" spans="1:16">
      <c r="A381">
        <v>380</v>
      </c>
      <c r="B381">
        <v>15</v>
      </c>
      <c r="C381" t="s">
        <v>13819</v>
      </c>
      <c r="D381">
        <v>33</v>
      </c>
      <c r="E381">
        <v>219</v>
      </c>
      <c r="F381">
        <v>39</v>
      </c>
      <c r="G381">
        <v>44</v>
      </c>
      <c r="H381">
        <v>140</v>
      </c>
      <c r="I381">
        <v>47.5</v>
      </c>
      <c r="J381">
        <v>1003</v>
      </c>
      <c r="L381" t="s">
        <v>14489</v>
      </c>
      <c r="M381">
        <v>33</v>
      </c>
      <c r="N381" s="524" t="s">
        <v>16154</v>
      </c>
      <c r="O381">
        <f>COUNTIF('データ取得対象の観測点決定（風のみ）'!$AN$4:$AN$918,観測点コードリスト!N381)</f>
        <v>0</v>
      </c>
      <c r="P381" s="524" t="str">
        <f t="shared" si="5"/>
        <v>219</v>
      </c>
    </row>
    <row r="382" spans="1:16">
      <c r="A382">
        <v>381</v>
      </c>
      <c r="B382">
        <v>16</v>
      </c>
      <c r="C382" t="s">
        <v>13820</v>
      </c>
      <c r="D382">
        <v>33</v>
      </c>
      <c r="E382">
        <v>220</v>
      </c>
      <c r="F382">
        <v>39</v>
      </c>
      <c r="G382">
        <v>42.5</v>
      </c>
      <c r="H382">
        <v>141</v>
      </c>
      <c r="I382">
        <v>36.200000000000003</v>
      </c>
      <c r="J382">
        <v>1278</v>
      </c>
      <c r="L382" t="s">
        <v>14490</v>
      </c>
      <c r="M382">
        <v>33</v>
      </c>
      <c r="N382" s="524" t="s">
        <v>16155</v>
      </c>
      <c r="O382">
        <f>COUNTIF('データ取得対象の観測点決定（風のみ）'!$AN$4:$AN$918,観測点コードリスト!N382)</f>
        <v>0</v>
      </c>
      <c r="P382" s="524" t="str">
        <f t="shared" si="5"/>
        <v>220</v>
      </c>
    </row>
    <row r="383" spans="1:16">
      <c r="A383">
        <v>382</v>
      </c>
      <c r="B383">
        <v>17</v>
      </c>
      <c r="C383" t="s">
        <v>1161</v>
      </c>
      <c r="D383">
        <v>33</v>
      </c>
      <c r="E383">
        <v>221</v>
      </c>
      <c r="F383">
        <v>39</v>
      </c>
      <c r="G383">
        <v>41.8</v>
      </c>
      <c r="H383">
        <v>140</v>
      </c>
      <c r="I383">
        <v>58.5</v>
      </c>
      <c r="J383">
        <v>195</v>
      </c>
      <c r="L383" t="s">
        <v>14491</v>
      </c>
      <c r="M383">
        <v>33</v>
      </c>
      <c r="N383" s="524" t="s">
        <v>16156</v>
      </c>
      <c r="O383">
        <f>COUNTIF('データ取得対象の観測点決定（風のみ）'!$AN$4:$AN$918,観測点コードリスト!N383)</f>
        <v>1</v>
      </c>
      <c r="P383" s="524" t="str">
        <f t="shared" si="5"/>
        <v>221</v>
      </c>
    </row>
    <row r="384" spans="1:16">
      <c r="A384">
        <v>383</v>
      </c>
      <c r="B384">
        <v>18</v>
      </c>
      <c r="C384" t="s">
        <v>1164</v>
      </c>
      <c r="D384">
        <v>33</v>
      </c>
      <c r="E384">
        <v>47584</v>
      </c>
      <c r="F384">
        <v>39</v>
      </c>
      <c r="G384">
        <v>41.9</v>
      </c>
      <c r="H384">
        <v>141</v>
      </c>
      <c r="I384">
        <v>9.9</v>
      </c>
      <c r="J384">
        <v>155.19999999999999</v>
      </c>
      <c r="L384" t="s">
        <v>14492</v>
      </c>
      <c r="M384">
        <v>33</v>
      </c>
      <c r="N384" s="524" t="s">
        <v>16157</v>
      </c>
      <c r="O384">
        <f>COUNTIF('データ取得対象の観測点決定（風のみ）'!$AN$4:$AN$918,観測点コードリスト!N384)</f>
        <v>1</v>
      </c>
      <c r="P384" s="524" t="str">
        <f t="shared" si="5"/>
        <v>47584</v>
      </c>
    </row>
    <row r="385" spans="1:16">
      <c r="A385">
        <v>384</v>
      </c>
      <c r="B385">
        <v>19</v>
      </c>
      <c r="C385" t="s">
        <v>1171</v>
      </c>
      <c r="D385">
        <v>33</v>
      </c>
      <c r="E385">
        <v>47585</v>
      </c>
      <c r="F385">
        <v>39</v>
      </c>
      <c r="G385">
        <v>38.799999999999997</v>
      </c>
      <c r="H385">
        <v>141</v>
      </c>
      <c r="I385">
        <v>57.9</v>
      </c>
      <c r="J385">
        <v>42.5</v>
      </c>
      <c r="L385" t="s">
        <v>14493</v>
      </c>
      <c r="M385">
        <v>33</v>
      </c>
      <c r="N385" s="524" t="s">
        <v>16158</v>
      </c>
      <c r="O385">
        <f>COUNTIF('データ取得対象の観測点決定（風のみ）'!$AN$4:$AN$918,観測点コードリスト!N385)</f>
        <v>1</v>
      </c>
      <c r="P385" s="524" t="str">
        <f t="shared" si="5"/>
        <v>47585</v>
      </c>
    </row>
    <row r="386" spans="1:16">
      <c r="A386">
        <v>385</v>
      </c>
      <c r="B386">
        <v>20</v>
      </c>
      <c r="C386" t="s">
        <v>13821</v>
      </c>
      <c r="D386">
        <v>33</v>
      </c>
      <c r="E386">
        <v>224</v>
      </c>
      <c r="F386">
        <v>39</v>
      </c>
      <c r="G386">
        <v>31.7</v>
      </c>
      <c r="H386">
        <v>141</v>
      </c>
      <c r="I386">
        <v>29.8</v>
      </c>
      <c r="J386">
        <v>1604</v>
      </c>
      <c r="L386" t="s">
        <v>14494</v>
      </c>
      <c r="M386">
        <v>33</v>
      </c>
      <c r="N386" s="524" t="s">
        <v>16159</v>
      </c>
      <c r="O386">
        <f>COUNTIF('データ取得対象の観測点決定（風のみ）'!$AN$4:$AN$918,観測点コードリスト!N386)</f>
        <v>0</v>
      </c>
      <c r="P386" s="524" t="str">
        <f t="shared" si="5"/>
        <v>224</v>
      </c>
    </row>
    <row r="387" spans="1:16">
      <c r="A387">
        <v>386</v>
      </c>
      <c r="B387">
        <v>21</v>
      </c>
      <c r="C387" t="s">
        <v>13822</v>
      </c>
      <c r="D387">
        <v>33</v>
      </c>
      <c r="E387">
        <v>225</v>
      </c>
      <c r="F387">
        <v>39</v>
      </c>
      <c r="G387">
        <v>29.7</v>
      </c>
      <c r="H387">
        <v>140</v>
      </c>
      <c r="I387">
        <v>47.5</v>
      </c>
      <c r="J387">
        <v>644</v>
      </c>
      <c r="L387" t="s">
        <v>14495</v>
      </c>
      <c r="M387">
        <v>33</v>
      </c>
      <c r="N387" s="524" t="s">
        <v>16160</v>
      </c>
      <c r="O387">
        <f>COUNTIF('データ取得対象の観測点決定（風のみ）'!$AN$4:$AN$918,観測点コードリスト!N387)</f>
        <v>0</v>
      </c>
      <c r="P387" s="524" t="str">
        <f t="shared" si="5"/>
        <v>225</v>
      </c>
    </row>
    <row r="388" spans="1:16">
      <c r="A388">
        <v>387</v>
      </c>
      <c r="B388">
        <v>22</v>
      </c>
      <c r="C388" t="s">
        <v>1187</v>
      </c>
      <c r="D388">
        <v>33</v>
      </c>
      <c r="E388">
        <v>226</v>
      </c>
      <c r="F388">
        <v>39</v>
      </c>
      <c r="G388">
        <v>28.8</v>
      </c>
      <c r="H388">
        <v>140</v>
      </c>
      <c r="I388">
        <v>58.1</v>
      </c>
      <c r="J388">
        <v>300</v>
      </c>
      <c r="L388" t="s">
        <v>14496</v>
      </c>
      <c r="M388">
        <v>33</v>
      </c>
      <c r="N388" s="524" t="s">
        <v>16161</v>
      </c>
      <c r="O388">
        <f>COUNTIF('データ取得対象の観測点決定（風のみ）'!$AN$4:$AN$918,観測点コードリスト!N388)</f>
        <v>0</v>
      </c>
      <c r="P388" s="524" t="str">
        <f t="shared" ref="P388:P451" si="6">IF(N388&gt;9999,TEXT(N388,"@"),TEXT(N388,"0000"))</f>
        <v>226</v>
      </c>
    </row>
    <row r="389" spans="1:16">
      <c r="A389">
        <v>388</v>
      </c>
      <c r="B389">
        <v>23</v>
      </c>
      <c r="C389" t="s">
        <v>1191</v>
      </c>
      <c r="D389">
        <v>33</v>
      </c>
      <c r="E389">
        <v>227</v>
      </c>
      <c r="F389">
        <v>39</v>
      </c>
      <c r="G389">
        <v>25.7</v>
      </c>
      <c r="H389">
        <v>141</v>
      </c>
      <c r="I389">
        <v>8.1</v>
      </c>
      <c r="J389">
        <v>90</v>
      </c>
      <c r="L389" t="s">
        <v>14497</v>
      </c>
      <c r="M389">
        <v>33</v>
      </c>
      <c r="N389" s="524" t="s">
        <v>16162</v>
      </c>
      <c r="O389">
        <f>COUNTIF('データ取得対象の観測点決定（風のみ）'!$AN$4:$AN$918,観測点コードリスト!N389)</f>
        <v>1</v>
      </c>
      <c r="P389" s="524" t="str">
        <f t="shared" si="6"/>
        <v>227</v>
      </c>
    </row>
    <row r="390" spans="1:16">
      <c r="A390">
        <v>389</v>
      </c>
      <c r="B390">
        <v>24</v>
      </c>
      <c r="C390" t="s">
        <v>1194</v>
      </c>
      <c r="D390">
        <v>33</v>
      </c>
      <c r="E390">
        <v>228</v>
      </c>
      <c r="F390">
        <v>39</v>
      </c>
      <c r="G390">
        <v>28.2</v>
      </c>
      <c r="H390">
        <v>141</v>
      </c>
      <c r="I390">
        <v>16.7</v>
      </c>
      <c r="J390">
        <v>150</v>
      </c>
      <c r="L390" t="s">
        <v>14498</v>
      </c>
      <c r="M390">
        <v>33</v>
      </c>
      <c r="N390" s="524" t="s">
        <v>16163</v>
      </c>
      <c r="O390">
        <f>COUNTIF('データ取得対象の観測点決定（風のみ）'!$AN$4:$AN$918,観測点コードリスト!N390)</f>
        <v>1</v>
      </c>
      <c r="P390" s="524" t="str">
        <f t="shared" si="6"/>
        <v>228</v>
      </c>
    </row>
    <row r="391" spans="1:16">
      <c r="A391">
        <v>390</v>
      </c>
      <c r="B391">
        <v>25</v>
      </c>
      <c r="C391" t="s">
        <v>1209</v>
      </c>
      <c r="D391">
        <v>33</v>
      </c>
      <c r="E391">
        <v>229</v>
      </c>
      <c r="F391">
        <v>39</v>
      </c>
      <c r="G391">
        <v>18.600000000000001</v>
      </c>
      <c r="H391">
        <v>140</v>
      </c>
      <c r="I391">
        <v>46.6</v>
      </c>
      <c r="J391">
        <v>250</v>
      </c>
      <c r="L391" t="s">
        <v>14499</v>
      </c>
      <c r="M391">
        <v>33</v>
      </c>
      <c r="N391" s="524" t="s">
        <v>16164</v>
      </c>
      <c r="O391">
        <f>COUNTIF('データ取得対象の観測点決定（風のみ）'!$AN$4:$AN$918,観測点コードリスト!N391)</f>
        <v>1</v>
      </c>
      <c r="P391" s="524" t="str">
        <f t="shared" si="6"/>
        <v>229</v>
      </c>
    </row>
    <row r="392" spans="1:16">
      <c r="A392">
        <v>391</v>
      </c>
      <c r="B392">
        <v>26</v>
      </c>
      <c r="C392" t="s">
        <v>1220</v>
      </c>
      <c r="D392">
        <v>33</v>
      </c>
      <c r="E392">
        <v>230</v>
      </c>
      <c r="F392">
        <v>39</v>
      </c>
      <c r="G392">
        <v>17.3</v>
      </c>
      <c r="H392">
        <v>141</v>
      </c>
      <c r="I392">
        <v>6.6</v>
      </c>
      <c r="J392">
        <v>61</v>
      </c>
      <c r="L392" t="s">
        <v>14500</v>
      </c>
      <c r="M392">
        <v>33</v>
      </c>
      <c r="N392" s="524" t="s">
        <v>16165</v>
      </c>
      <c r="O392">
        <f>COUNTIF('データ取得対象の観測点決定（風のみ）'!$AN$4:$AN$918,観測点コードリスト!N392)</f>
        <v>1</v>
      </c>
      <c r="P392" s="524" t="str">
        <f t="shared" si="6"/>
        <v>230</v>
      </c>
    </row>
    <row r="393" spans="1:16">
      <c r="A393">
        <v>392</v>
      </c>
      <c r="B393">
        <v>27</v>
      </c>
      <c r="C393" t="s">
        <v>1213</v>
      </c>
      <c r="D393">
        <v>33</v>
      </c>
      <c r="E393">
        <v>231</v>
      </c>
      <c r="F393">
        <v>39</v>
      </c>
      <c r="G393">
        <v>20.3</v>
      </c>
      <c r="H393">
        <v>141</v>
      </c>
      <c r="I393">
        <v>32.6</v>
      </c>
      <c r="J393">
        <v>275</v>
      </c>
      <c r="L393" t="s">
        <v>14501</v>
      </c>
      <c r="M393">
        <v>33</v>
      </c>
      <c r="N393" s="524" t="s">
        <v>16166</v>
      </c>
      <c r="O393">
        <f>COUNTIF('データ取得対象の観測点決定（風のみ）'!$AN$4:$AN$918,観測点コードリスト!N393)</f>
        <v>1</v>
      </c>
      <c r="P393" s="524" t="str">
        <f t="shared" si="6"/>
        <v>231</v>
      </c>
    </row>
    <row r="394" spans="1:16">
      <c r="A394">
        <v>393</v>
      </c>
      <c r="B394">
        <v>28</v>
      </c>
      <c r="C394" t="s">
        <v>13823</v>
      </c>
      <c r="D394">
        <v>33</v>
      </c>
      <c r="E394">
        <v>232</v>
      </c>
      <c r="F394">
        <v>39</v>
      </c>
      <c r="G394">
        <v>10.6</v>
      </c>
      <c r="H394">
        <v>141</v>
      </c>
      <c r="I394">
        <v>39.700000000000003</v>
      </c>
      <c r="J394">
        <v>560</v>
      </c>
      <c r="L394" t="s">
        <v>14502</v>
      </c>
      <c r="M394">
        <v>33</v>
      </c>
      <c r="N394" s="524" t="s">
        <v>16167</v>
      </c>
      <c r="O394">
        <f>COUNTIF('データ取得対象の観測点決定（風のみ）'!$AN$4:$AN$918,観測点コードリスト!N394)</f>
        <v>0</v>
      </c>
      <c r="P394" s="524" t="str">
        <f t="shared" si="6"/>
        <v>232</v>
      </c>
    </row>
    <row r="395" spans="1:16">
      <c r="A395">
        <v>394</v>
      </c>
      <c r="B395">
        <v>29</v>
      </c>
      <c r="C395" t="s">
        <v>1228</v>
      </c>
      <c r="D395">
        <v>33</v>
      </c>
      <c r="E395">
        <v>233</v>
      </c>
      <c r="F395">
        <v>39</v>
      </c>
      <c r="G395">
        <v>16.2</v>
      </c>
      <c r="H395">
        <v>141</v>
      </c>
      <c r="I395">
        <v>52.7</v>
      </c>
      <c r="J395">
        <v>5</v>
      </c>
      <c r="L395" t="s">
        <v>14503</v>
      </c>
      <c r="M395">
        <v>33</v>
      </c>
      <c r="N395" s="524" t="s">
        <v>16168</v>
      </c>
      <c r="O395">
        <f>COUNTIF('データ取得対象の観測点決定（風のみ）'!$AN$4:$AN$918,観測点コードリスト!N395)</f>
        <v>1</v>
      </c>
      <c r="P395" s="524" t="str">
        <f t="shared" si="6"/>
        <v>233</v>
      </c>
    </row>
    <row r="396" spans="1:16">
      <c r="A396">
        <v>395</v>
      </c>
      <c r="B396">
        <v>30</v>
      </c>
      <c r="C396" t="s">
        <v>13824</v>
      </c>
      <c r="D396">
        <v>33</v>
      </c>
      <c r="E396">
        <v>234</v>
      </c>
      <c r="F396">
        <v>39</v>
      </c>
      <c r="G396">
        <v>8</v>
      </c>
      <c r="H396">
        <v>140</v>
      </c>
      <c r="I396">
        <v>52.6</v>
      </c>
      <c r="J396">
        <v>973</v>
      </c>
      <c r="L396" t="s">
        <v>14504</v>
      </c>
      <c r="M396">
        <v>33</v>
      </c>
      <c r="N396" s="524" t="s">
        <v>16169</v>
      </c>
      <c r="O396">
        <f>COUNTIF('データ取得対象の観測点決定（風のみ）'!$AN$4:$AN$918,観測点コードリスト!N396)</f>
        <v>0</v>
      </c>
      <c r="P396" s="524" t="str">
        <f t="shared" si="6"/>
        <v>234</v>
      </c>
    </row>
    <row r="397" spans="1:16">
      <c r="A397">
        <v>396</v>
      </c>
      <c r="B397">
        <v>31</v>
      </c>
      <c r="C397" t="s">
        <v>1231</v>
      </c>
      <c r="D397">
        <v>33</v>
      </c>
      <c r="E397">
        <v>235</v>
      </c>
      <c r="F397">
        <v>39</v>
      </c>
      <c r="G397">
        <v>8.4</v>
      </c>
      <c r="H397">
        <v>141</v>
      </c>
      <c r="I397">
        <v>3.8</v>
      </c>
      <c r="J397">
        <v>97</v>
      </c>
      <c r="L397" t="s">
        <v>14505</v>
      </c>
      <c r="M397">
        <v>33</v>
      </c>
      <c r="N397" s="524" t="s">
        <v>16170</v>
      </c>
      <c r="O397">
        <f>COUNTIF('データ取得対象の観測点決定（風のみ）'!$AN$4:$AN$918,観測点コードリスト!N397)</f>
        <v>1</v>
      </c>
      <c r="P397" s="524" t="str">
        <f t="shared" si="6"/>
        <v>235</v>
      </c>
    </row>
    <row r="398" spans="1:16">
      <c r="A398">
        <v>397</v>
      </c>
      <c r="B398">
        <v>32</v>
      </c>
      <c r="C398" t="s">
        <v>1234</v>
      </c>
      <c r="D398">
        <v>33</v>
      </c>
      <c r="E398">
        <v>236</v>
      </c>
      <c r="F398">
        <v>39</v>
      </c>
      <c r="G398">
        <v>11</v>
      </c>
      <c r="H398">
        <v>141</v>
      </c>
      <c r="I398">
        <v>9.6999999999999993</v>
      </c>
      <c r="J398">
        <v>42</v>
      </c>
      <c r="L398" t="s">
        <v>14506</v>
      </c>
      <c r="M398">
        <v>33</v>
      </c>
      <c r="N398" s="524" t="s">
        <v>16171</v>
      </c>
      <c r="O398">
        <f>COUNTIF('データ取得対象の観測点決定（風のみ）'!$AN$4:$AN$918,観測点コードリスト!N398)</f>
        <v>1</v>
      </c>
      <c r="P398" s="524" t="str">
        <f t="shared" si="6"/>
        <v>236</v>
      </c>
    </row>
    <row r="399" spans="1:16">
      <c r="A399">
        <v>398</v>
      </c>
      <c r="B399">
        <v>33</v>
      </c>
      <c r="C399" t="s">
        <v>1251</v>
      </c>
      <c r="D399">
        <v>33</v>
      </c>
      <c r="E399">
        <v>47512</v>
      </c>
      <c r="F399">
        <v>39</v>
      </c>
      <c r="G399">
        <v>3.8</v>
      </c>
      <c r="H399">
        <v>141</v>
      </c>
      <c r="I399">
        <v>42.8</v>
      </c>
      <c r="J399">
        <v>36.9</v>
      </c>
      <c r="L399" t="s">
        <v>14507</v>
      </c>
      <c r="M399">
        <v>33</v>
      </c>
      <c r="N399" s="524" t="s">
        <v>16172</v>
      </c>
      <c r="O399">
        <f>COUNTIF('データ取得対象の観測点決定（風のみ）'!$AN$4:$AN$918,観測点コードリスト!N399)</f>
        <v>1</v>
      </c>
      <c r="P399" s="524" t="str">
        <f t="shared" si="6"/>
        <v>47512</v>
      </c>
    </row>
    <row r="400" spans="1:16">
      <c r="A400">
        <v>399</v>
      </c>
      <c r="B400">
        <v>34</v>
      </c>
      <c r="C400" t="s">
        <v>1255</v>
      </c>
      <c r="D400">
        <v>33</v>
      </c>
      <c r="E400">
        <v>238</v>
      </c>
      <c r="F400">
        <v>38</v>
      </c>
      <c r="G400">
        <v>56</v>
      </c>
      <c r="H400">
        <v>141</v>
      </c>
      <c r="I400">
        <v>7.5</v>
      </c>
      <c r="J400">
        <v>32</v>
      </c>
      <c r="L400" t="s">
        <v>14508</v>
      </c>
      <c r="M400">
        <v>33</v>
      </c>
      <c r="N400" s="524" t="s">
        <v>16173</v>
      </c>
      <c r="O400">
        <f>COUNTIF('データ取得対象の観測点決定（風のみ）'!$AN$4:$AN$918,観測点コードリスト!N400)</f>
        <v>1</v>
      </c>
      <c r="P400" s="524" t="str">
        <f t="shared" si="6"/>
        <v>238</v>
      </c>
    </row>
    <row r="401" spans="1:16">
      <c r="A401">
        <v>400</v>
      </c>
      <c r="B401">
        <v>35</v>
      </c>
      <c r="C401" t="s">
        <v>1259</v>
      </c>
      <c r="D401">
        <v>33</v>
      </c>
      <c r="E401">
        <v>239</v>
      </c>
      <c r="F401">
        <v>38</v>
      </c>
      <c r="G401">
        <v>55.3</v>
      </c>
      <c r="H401">
        <v>141</v>
      </c>
      <c r="I401">
        <v>19.8</v>
      </c>
      <c r="J401">
        <v>120</v>
      </c>
      <c r="L401" t="s">
        <v>14509</v>
      </c>
      <c r="M401">
        <v>33</v>
      </c>
      <c r="N401" s="524" t="s">
        <v>16174</v>
      </c>
      <c r="O401">
        <f>COUNTIF('データ取得対象の観測点決定（風のみ）'!$AN$4:$AN$918,観測点コードリスト!N401)</f>
        <v>1</v>
      </c>
      <c r="P401" s="524" t="str">
        <f t="shared" si="6"/>
        <v>239</v>
      </c>
    </row>
    <row r="402" spans="1:16">
      <c r="A402">
        <v>401</v>
      </c>
      <c r="B402">
        <v>36</v>
      </c>
      <c r="C402" t="s">
        <v>13825</v>
      </c>
      <c r="D402">
        <v>33</v>
      </c>
      <c r="E402">
        <v>240</v>
      </c>
      <c r="F402">
        <v>38</v>
      </c>
      <c r="G402">
        <v>58.2</v>
      </c>
      <c r="H402">
        <v>141</v>
      </c>
      <c r="I402">
        <v>27</v>
      </c>
      <c r="J402">
        <v>883</v>
      </c>
      <c r="L402" t="s">
        <v>14510</v>
      </c>
      <c r="M402">
        <v>33</v>
      </c>
      <c r="N402" s="524" t="s">
        <v>16175</v>
      </c>
      <c r="O402">
        <f>COUNTIF('データ取得対象の観測点決定（風のみ）'!$AN$4:$AN$918,観測点コードリスト!N402)</f>
        <v>0</v>
      </c>
      <c r="P402" s="524" t="str">
        <f t="shared" si="6"/>
        <v>240</v>
      </c>
    </row>
    <row r="403" spans="1:16">
      <c r="A403">
        <v>402</v>
      </c>
      <c r="B403">
        <v>37</v>
      </c>
      <c r="C403" t="s">
        <v>1239</v>
      </c>
      <c r="D403">
        <v>33</v>
      </c>
      <c r="E403">
        <v>1028</v>
      </c>
      <c r="F403">
        <v>39</v>
      </c>
      <c r="G403">
        <v>0.7</v>
      </c>
      <c r="H403">
        <v>140</v>
      </c>
      <c r="I403">
        <v>51.9</v>
      </c>
      <c r="J403">
        <v>350</v>
      </c>
      <c r="L403" t="s">
        <v>14511</v>
      </c>
      <c r="M403">
        <v>33</v>
      </c>
      <c r="N403" s="524" t="s">
        <v>16176</v>
      </c>
      <c r="O403">
        <f>COUNTIF('データ取得対象の観測点決定（風のみ）'!$AN$4:$AN$918,観測点コードリスト!N403)</f>
        <v>0</v>
      </c>
      <c r="P403" s="524" t="str">
        <f t="shared" si="6"/>
        <v>1028</v>
      </c>
    </row>
    <row r="404" spans="1:16">
      <c r="A404">
        <v>403</v>
      </c>
      <c r="B404">
        <v>38</v>
      </c>
      <c r="C404" t="s">
        <v>1140</v>
      </c>
      <c r="D404">
        <v>33</v>
      </c>
      <c r="E404">
        <v>1032</v>
      </c>
      <c r="F404">
        <v>39</v>
      </c>
      <c r="G404">
        <v>52.1</v>
      </c>
      <c r="H404">
        <v>141</v>
      </c>
      <c r="I404">
        <v>10</v>
      </c>
      <c r="J404">
        <v>205</v>
      </c>
      <c r="L404" t="s">
        <v>14512</v>
      </c>
      <c r="M404">
        <v>33</v>
      </c>
      <c r="N404" s="524" t="s">
        <v>16177</v>
      </c>
      <c r="O404">
        <f>COUNTIF('データ取得対象の観測点決定（風のみ）'!$AN$4:$AN$918,観測点コードリスト!N404)</f>
        <v>1</v>
      </c>
      <c r="P404" s="524" t="str">
        <f t="shared" si="6"/>
        <v>1032</v>
      </c>
    </row>
    <row r="405" spans="1:16">
      <c r="A405">
        <v>404</v>
      </c>
      <c r="B405">
        <v>39</v>
      </c>
      <c r="C405" t="s">
        <v>1205</v>
      </c>
      <c r="D405">
        <v>33</v>
      </c>
      <c r="E405">
        <v>1033</v>
      </c>
      <c r="F405">
        <v>39</v>
      </c>
      <c r="G405">
        <v>27</v>
      </c>
      <c r="H405">
        <v>141</v>
      </c>
      <c r="I405">
        <v>57.4</v>
      </c>
      <c r="J405">
        <v>24</v>
      </c>
      <c r="L405" t="s">
        <v>14513</v>
      </c>
      <c r="M405">
        <v>33</v>
      </c>
      <c r="N405" s="524" t="s">
        <v>16178</v>
      </c>
      <c r="O405">
        <f>COUNTIF('データ取得対象の観測点決定（風のみ）'!$AN$4:$AN$918,観測点コードリスト!N405)</f>
        <v>1</v>
      </c>
      <c r="P405" s="524" t="str">
        <f t="shared" si="6"/>
        <v>1033</v>
      </c>
    </row>
    <row r="406" spans="1:16">
      <c r="A406">
        <v>405</v>
      </c>
      <c r="B406">
        <v>40</v>
      </c>
      <c r="C406" t="s">
        <v>1104</v>
      </c>
      <c r="D406">
        <v>33</v>
      </c>
      <c r="E406">
        <v>1037</v>
      </c>
      <c r="F406">
        <v>40</v>
      </c>
      <c r="G406">
        <v>16.899999999999999</v>
      </c>
      <c r="H406">
        <v>141</v>
      </c>
      <c r="I406">
        <v>40</v>
      </c>
      <c r="J406">
        <v>200</v>
      </c>
      <c r="L406" t="s">
        <v>14514</v>
      </c>
      <c r="M406">
        <v>33</v>
      </c>
      <c r="N406" s="524" t="s">
        <v>16179</v>
      </c>
      <c r="O406">
        <f>COUNTIF('データ取得対象の観測点決定（風のみ）'!$AN$4:$AN$918,観測点コードリスト!N406)</f>
        <v>0</v>
      </c>
      <c r="P406" s="524" t="str">
        <f t="shared" si="6"/>
        <v>1037</v>
      </c>
    </row>
    <row r="407" spans="1:16">
      <c r="A407">
        <v>406</v>
      </c>
      <c r="B407">
        <v>41</v>
      </c>
      <c r="C407" t="s">
        <v>1243</v>
      </c>
      <c r="D407">
        <v>33</v>
      </c>
      <c r="E407">
        <v>1045</v>
      </c>
      <c r="F407">
        <v>39</v>
      </c>
      <c r="G407">
        <v>3</v>
      </c>
      <c r="H407">
        <v>141</v>
      </c>
      <c r="I407">
        <v>2.7</v>
      </c>
      <c r="J407">
        <v>75</v>
      </c>
      <c r="L407" t="s">
        <v>14515</v>
      </c>
      <c r="M407">
        <v>33</v>
      </c>
      <c r="N407" s="524" t="s">
        <v>16180</v>
      </c>
      <c r="O407">
        <f>COUNTIF('データ取得対象の観測点決定（風のみ）'!$AN$4:$AN$918,観測点コードリスト!N407)</f>
        <v>0</v>
      </c>
      <c r="P407" s="524" t="str">
        <f t="shared" si="6"/>
        <v>1045</v>
      </c>
    </row>
    <row r="408" spans="1:16">
      <c r="A408">
        <v>407</v>
      </c>
      <c r="B408">
        <v>42</v>
      </c>
      <c r="C408" t="s">
        <v>1157</v>
      </c>
      <c r="D408">
        <v>33</v>
      </c>
      <c r="E408">
        <v>1078</v>
      </c>
      <c r="F408">
        <v>39</v>
      </c>
      <c r="G408">
        <v>47</v>
      </c>
      <c r="H408">
        <v>141</v>
      </c>
      <c r="I408">
        <v>19.7</v>
      </c>
      <c r="J408">
        <v>680</v>
      </c>
      <c r="L408" t="s">
        <v>14516</v>
      </c>
      <c r="M408">
        <v>33</v>
      </c>
      <c r="N408" s="524" t="s">
        <v>16181</v>
      </c>
      <c r="O408">
        <f>COUNTIF('データ取得対象の観測点決定（風のみ）'!$AN$4:$AN$918,観測点コードリスト!N408)</f>
        <v>1</v>
      </c>
      <c r="P408" s="524" t="str">
        <f t="shared" si="6"/>
        <v>1078</v>
      </c>
    </row>
    <row r="409" spans="1:16">
      <c r="A409">
        <v>408</v>
      </c>
      <c r="B409">
        <v>43</v>
      </c>
      <c r="C409" t="s">
        <v>1224</v>
      </c>
      <c r="D409">
        <v>33</v>
      </c>
      <c r="E409">
        <v>1113</v>
      </c>
      <c r="F409">
        <v>39</v>
      </c>
      <c r="G409">
        <v>14</v>
      </c>
      <c r="H409">
        <v>141</v>
      </c>
      <c r="I409">
        <v>18.600000000000001</v>
      </c>
      <c r="J409">
        <v>170</v>
      </c>
      <c r="L409" t="s">
        <v>14517</v>
      </c>
      <c r="M409">
        <v>33</v>
      </c>
      <c r="N409" s="524" t="s">
        <v>16182</v>
      </c>
      <c r="O409">
        <f>COUNTIF('データ取得対象の観測点決定（風のみ）'!$AN$4:$AN$918,観測点コードリスト!N409)</f>
        <v>0</v>
      </c>
      <c r="P409" s="524" t="str">
        <f t="shared" si="6"/>
        <v>1113</v>
      </c>
    </row>
    <row r="410" spans="1:16">
      <c r="A410">
        <v>409</v>
      </c>
      <c r="B410">
        <v>44</v>
      </c>
      <c r="C410" t="s">
        <v>1175</v>
      </c>
      <c r="D410">
        <v>33</v>
      </c>
      <c r="E410">
        <v>1118</v>
      </c>
      <c r="F410">
        <v>39</v>
      </c>
      <c r="G410">
        <v>28.8</v>
      </c>
      <c r="H410">
        <v>140</v>
      </c>
      <c r="I410">
        <v>47.8</v>
      </c>
      <c r="J410">
        <v>327</v>
      </c>
      <c r="L410" t="s">
        <v>14518</v>
      </c>
      <c r="M410">
        <v>33</v>
      </c>
      <c r="N410" s="524" t="s">
        <v>16183</v>
      </c>
      <c r="O410">
        <f>COUNTIF('データ取得対象の観測点決定（風のみ）'!$AN$4:$AN$918,観測点コードリスト!N410)</f>
        <v>1</v>
      </c>
      <c r="P410" s="524" t="str">
        <f t="shared" si="6"/>
        <v>1118</v>
      </c>
    </row>
    <row r="411" spans="1:16">
      <c r="A411">
        <v>410</v>
      </c>
      <c r="B411">
        <v>45</v>
      </c>
      <c r="C411" t="s">
        <v>1114</v>
      </c>
      <c r="D411">
        <v>33</v>
      </c>
      <c r="E411">
        <v>1120</v>
      </c>
      <c r="F411">
        <v>40</v>
      </c>
      <c r="G411">
        <v>6.2</v>
      </c>
      <c r="H411">
        <v>141</v>
      </c>
      <c r="I411">
        <v>3</v>
      </c>
      <c r="J411">
        <v>290</v>
      </c>
      <c r="L411" t="s">
        <v>14519</v>
      </c>
      <c r="M411">
        <v>33</v>
      </c>
      <c r="N411" s="524" t="s">
        <v>16184</v>
      </c>
      <c r="O411">
        <f>COUNTIF('データ取得対象の観測点決定（風のみ）'!$AN$4:$AN$918,観測点コードリスト!N411)</f>
        <v>1</v>
      </c>
      <c r="P411" s="524" t="str">
        <f t="shared" si="6"/>
        <v>1120</v>
      </c>
    </row>
    <row r="412" spans="1:16">
      <c r="A412">
        <v>411</v>
      </c>
      <c r="B412">
        <v>46</v>
      </c>
      <c r="C412" t="s">
        <v>1129</v>
      </c>
      <c r="D412">
        <v>33</v>
      </c>
      <c r="E412">
        <v>1123</v>
      </c>
      <c r="F412">
        <v>40</v>
      </c>
      <c r="G412">
        <v>0.2</v>
      </c>
      <c r="H412">
        <v>141</v>
      </c>
      <c r="I412">
        <v>53</v>
      </c>
      <c r="J412">
        <v>8</v>
      </c>
      <c r="L412" t="s">
        <v>14520</v>
      </c>
      <c r="M412">
        <v>33</v>
      </c>
      <c r="N412" s="524" t="s">
        <v>16185</v>
      </c>
      <c r="O412">
        <f>COUNTIF('データ取得対象の観測点決定（風のみ）'!$AN$4:$AN$918,観測点コードリスト!N412)</f>
        <v>1</v>
      </c>
      <c r="P412" s="524" t="str">
        <f t="shared" si="6"/>
        <v>1123</v>
      </c>
    </row>
    <row r="413" spans="1:16">
      <c r="A413">
        <v>412</v>
      </c>
      <c r="B413">
        <v>47</v>
      </c>
      <c r="C413" t="s">
        <v>1179</v>
      </c>
      <c r="D413">
        <v>33</v>
      </c>
      <c r="E413">
        <v>1128</v>
      </c>
      <c r="F413">
        <v>39</v>
      </c>
      <c r="G413">
        <v>32.799999999999997</v>
      </c>
      <c r="H413">
        <v>141</v>
      </c>
      <c r="I413">
        <v>7.6</v>
      </c>
      <c r="J413">
        <v>125</v>
      </c>
      <c r="L413" t="s">
        <v>14521</v>
      </c>
      <c r="M413">
        <v>33</v>
      </c>
      <c r="N413" s="524" t="s">
        <v>16186</v>
      </c>
      <c r="O413">
        <f>COUNTIF('データ取得対象の観測点決定（風のみ）'!$AN$4:$AN$918,観測点コードリスト!N413)</f>
        <v>1</v>
      </c>
      <c r="P413" s="524" t="str">
        <f t="shared" si="6"/>
        <v>1128</v>
      </c>
    </row>
    <row r="414" spans="1:16">
      <c r="A414">
        <v>413</v>
      </c>
      <c r="B414">
        <v>48</v>
      </c>
      <c r="C414" t="s">
        <v>1151</v>
      </c>
      <c r="D414">
        <v>33</v>
      </c>
      <c r="E414">
        <v>1168</v>
      </c>
      <c r="F414">
        <v>39</v>
      </c>
      <c r="G414">
        <v>46.6</v>
      </c>
      <c r="H414">
        <v>140</v>
      </c>
      <c r="I414">
        <v>56.7</v>
      </c>
      <c r="J414">
        <v>350</v>
      </c>
      <c r="L414" t="s">
        <v>14522</v>
      </c>
      <c r="M414">
        <v>33</v>
      </c>
      <c r="N414" s="524" t="s">
        <v>16187</v>
      </c>
      <c r="O414">
        <f>COUNTIF('データ取得対象の観測点決定（風のみ）'!$AN$4:$AN$918,観測点コードリスト!N414)</f>
        <v>0</v>
      </c>
      <c r="P414" s="524" t="str">
        <f t="shared" si="6"/>
        <v>1168</v>
      </c>
    </row>
    <row r="415" spans="1:16">
      <c r="A415">
        <v>414</v>
      </c>
      <c r="B415">
        <v>49</v>
      </c>
      <c r="C415" t="s">
        <v>1236</v>
      </c>
      <c r="D415">
        <v>33</v>
      </c>
      <c r="E415">
        <v>1206</v>
      </c>
      <c r="F415">
        <v>39</v>
      </c>
      <c r="G415">
        <v>8.5</v>
      </c>
      <c r="H415">
        <v>141</v>
      </c>
      <c r="I415">
        <v>34.4</v>
      </c>
      <c r="J415">
        <v>80</v>
      </c>
      <c r="L415" t="s">
        <v>14523</v>
      </c>
      <c r="M415">
        <v>33</v>
      </c>
      <c r="N415" s="524" t="s">
        <v>16188</v>
      </c>
      <c r="O415">
        <f>COUNTIF('データ取得対象の観測点決定（風のみ）'!$AN$4:$AN$918,観測点コードリスト!N415)</f>
        <v>1</v>
      </c>
      <c r="P415" s="524" t="str">
        <f t="shared" si="6"/>
        <v>1206</v>
      </c>
    </row>
    <row r="416" spans="1:16">
      <c r="A416">
        <v>415</v>
      </c>
      <c r="B416">
        <v>50</v>
      </c>
      <c r="C416" t="s">
        <v>1147</v>
      </c>
      <c r="D416">
        <v>33</v>
      </c>
      <c r="E416">
        <v>1212</v>
      </c>
      <c r="F416">
        <v>39</v>
      </c>
      <c r="G416">
        <v>50.8</v>
      </c>
      <c r="H416">
        <v>141</v>
      </c>
      <c r="I416">
        <v>57.8</v>
      </c>
      <c r="J416">
        <v>3</v>
      </c>
      <c r="L416" t="s">
        <v>14524</v>
      </c>
      <c r="M416">
        <v>33</v>
      </c>
      <c r="N416" s="524" t="s">
        <v>16189</v>
      </c>
      <c r="O416">
        <f>COUNTIF('データ取得対象の観測点決定（風のみ）'!$AN$4:$AN$918,観測点コードリスト!N416)</f>
        <v>1</v>
      </c>
      <c r="P416" s="524" t="str">
        <f t="shared" si="6"/>
        <v>1212</v>
      </c>
    </row>
    <row r="417" spans="1:16">
      <c r="A417">
        <v>416</v>
      </c>
      <c r="B417">
        <v>51</v>
      </c>
      <c r="C417" t="s">
        <v>1118</v>
      </c>
      <c r="D417">
        <v>33</v>
      </c>
      <c r="E417">
        <v>1215</v>
      </c>
      <c r="F417">
        <v>40</v>
      </c>
      <c r="G417">
        <v>3.6</v>
      </c>
      <c r="H417">
        <v>141</v>
      </c>
      <c r="I417">
        <v>13.5</v>
      </c>
      <c r="J417">
        <v>430</v>
      </c>
      <c r="L417" t="s">
        <v>14525</v>
      </c>
      <c r="M417">
        <v>33</v>
      </c>
      <c r="N417" s="524" t="s">
        <v>16190</v>
      </c>
      <c r="O417">
        <f>COUNTIF('データ取得対象の観測点決定（風のみ）'!$AN$4:$AN$918,観測点コードリスト!N417)</f>
        <v>1</v>
      </c>
      <c r="P417" s="524" t="str">
        <f t="shared" si="6"/>
        <v>1215</v>
      </c>
    </row>
    <row r="418" spans="1:16">
      <c r="A418">
        <v>417</v>
      </c>
      <c r="B418">
        <v>52</v>
      </c>
      <c r="C418" t="s">
        <v>1108</v>
      </c>
      <c r="D418">
        <v>33</v>
      </c>
      <c r="E418">
        <v>1219</v>
      </c>
      <c r="F418">
        <v>40</v>
      </c>
      <c r="G418">
        <v>8.9</v>
      </c>
      <c r="H418">
        <v>141</v>
      </c>
      <c r="I418">
        <v>34.299999999999997</v>
      </c>
      <c r="J418">
        <v>290</v>
      </c>
      <c r="L418" t="s">
        <v>14526</v>
      </c>
      <c r="M418">
        <v>33</v>
      </c>
      <c r="N418" s="524" t="s">
        <v>16191</v>
      </c>
      <c r="O418">
        <f>COUNTIF('データ取得対象の観測点決定（風のみ）'!$AN$4:$AN$918,観測点コードリスト!N418)</f>
        <v>1</v>
      </c>
      <c r="P418" s="524" t="str">
        <f t="shared" si="6"/>
        <v>1219</v>
      </c>
    </row>
    <row r="419" spans="1:16">
      <c r="A419">
        <v>418</v>
      </c>
      <c r="B419">
        <v>53</v>
      </c>
      <c r="C419" t="s">
        <v>1183</v>
      </c>
      <c r="D419">
        <v>33</v>
      </c>
      <c r="E419">
        <v>1224</v>
      </c>
      <c r="F419">
        <v>39</v>
      </c>
      <c r="G419">
        <v>35.9</v>
      </c>
      <c r="H419">
        <v>141</v>
      </c>
      <c r="I419">
        <v>40.9</v>
      </c>
      <c r="J419">
        <v>192</v>
      </c>
      <c r="L419" t="s">
        <v>14527</v>
      </c>
      <c r="M419">
        <v>33</v>
      </c>
      <c r="N419" s="524" t="s">
        <v>16192</v>
      </c>
      <c r="O419">
        <f>COUNTIF('データ取得対象の観測点決定（風のみ）'!$AN$4:$AN$918,観測点コードリスト!N419)</f>
        <v>1</v>
      </c>
      <c r="P419" s="524" t="str">
        <f t="shared" si="6"/>
        <v>1224</v>
      </c>
    </row>
    <row r="420" spans="1:16">
      <c r="A420">
        <v>419</v>
      </c>
      <c r="B420">
        <v>54</v>
      </c>
      <c r="C420" t="s">
        <v>13826</v>
      </c>
      <c r="D420">
        <v>33</v>
      </c>
      <c r="E420">
        <v>1225</v>
      </c>
      <c r="F420">
        <v>39</v>
      </c>
      <c r="G420">
        <v>38</v>
      </c>
      <c r="H420">
        <v>141</v>
      </c>
      <c r="I420">
        <v>26.2</v>
      </c>
      <c r="J420">
        <v>620</v>
      </c>
      <c r="L420" t="s">
        <v>14528</v>
      </c>
      <c r="M420">
        <v>33</v>
      </c>
      <c r="N420" s="524" t="s">
        <v>16193</v>
      </c>
      <c r="O420">
        <f>COUNTIF('データ取得対象の観測点決定（風のみ）'!$AN$4:$AN$918,観測点コードリスト!N420)</f>
        <v>0</v>
      </c>
      <c r="P420" s="524" t="str">
        <f t="shared" si="6"/>
        <v>1225</v>
      </c>
    </row>
    <row r="421" spans="1:16">
      <c r="A421">
        <v>420</v>
      </c>
      <c r="B421">
        <v>55</v>
      </c>
      <c r="C421" t="s">
        <v>1125</v>
      </c>
      <c r="D421">
        <v>33</v>
      </c>
      <c r="E421">
        <v>1332</v>
      </c>
      <c r="F421">
        <v>40</v>
      </c>
      <c r="G421">
        <v>5</v>
      </c>
      <c r="H421">
        <v>141</v>
      </c>
      <c r="I421">
        <v>42.7</v>
      </c>
      <c r="J421">
        <v>239</v>
      </c>
      <c r="L421" t="s">
        <v>14529</v>
      </c>
      <c r="M421">
        <v>33</v>
      </c>
      <c r="N421" s="524" t="s">
        <v>16194</v>
      </c>
      <c r="O421">
        <f>COUNTIF('データ取得対象の観測点決定（風のみ）'!$AN$4:$AN$918,観測点コードリスト!N421)</f>
        <v>0</v>
      </c>
      <c r="P421" s="524" t="str">
        <f t="shared" si="6"/>
        <v>1332</v>
      </c>
    </row>
    <row r="422" spans="1:16">
      <c r="A422">
        <v>421</v>
      </c>
      <c r="B422">
        <v>56</v>
      </c>
      <c r="C422" t="s">
        <v>1167</v>
      </c>
      <c r="D422">
        <v>33</v>
      </c>
      <c r="E422">
        <v>1447</v>
      </c>
      <c r="F422">
        <v>39</v>
      </c>
      <c r="G422">
        <v>39</v>
      </c>
      <c r="H422">
        <v>141</v>
      </c>
      <c r="I422">
        <v>21.2</v>
      </c>
      <c r="J422">
        <v>760</v>
      </c>
      <c r="L422" t="s">
        <v>14530</v>
      </c>
      <c r="M422">
        <v>33</v>
      </c>
      <c r="N422" s="524" t="s">
        <v>16195</v>
      </c>
      <c r="O422">
        <f>COUNTIF('データ取得対象の観測点決定（風のみ）'!$AN$4:$AN$918,観測点コードリスト!N422)</f>
        <v>1</v>
      </c>
      <c r="P422" s="524" t="str">
        <f t="shared" si="6"/>
        <v>1447</v>
      </c>
    </row>
    <row r="423" spans="1:16">
      <c r="A423">
        <v>422</v>
      </c>
      <c r="B423">
        <v>57</v>
      </c>
      <c r="C423" t="s">
        <v>1201</v>
      </c>
      <c r="D423">
        <v>33</v>
      </c>
      <c r="E423">
        <v>1508</v>
      </c>
      <c r="F423">
        <v>39</v>
      </c>
      <c r="G423">
        <v>26.3</v>
      </c>
      <c r="H423">
        <v>141</v>
      </c>
      <c r="I423">
        <v>48.4</v>
      </c>
      <c r="J423">
        <v>120</v>
      </c>
      <c r="L423" t="s">
        <v>14531</v>
      </c>
      <c r="M423">
        <v>33</v>
      </c>
      <c r="N423" s="524" t="s">
        <v>16196</v>
      </c>
      <c r="O423">
        <f>COUNTIF('データ取得対象の観測点決定（風のみ）'!$AN$4:$AN$918,観測点コードリスト!N423)</f>
        <v>0</v>
      </c>
      <c r="P423" s="524" t="str">
        <f t="shared" si="6"/>
        <v>1508</v>
      </c>
    </row>
    <row r="424" spans="1:16">
      <c r="A424">
        <v>423</v>
      </c>
      <c r="B424">
        <v>58</v>
      </c>
      <c r="C424" t="s">
        <v>1247</v>
      </c>
      <c r="D424">
        <v>33</v>
      </c>
      <c r="E424">
        <v>1557</v>
      </c>
      <c r="F424">
        <v>39</v>
      </c>
      <c r="G424">
        <v>2.2999999999999998</v>
      </c>
      <c r="H424">
        <v>141</v>
      </c>
      <c r="I424">
        <v>17.8</v>
      </c>
      <c r="J424">
        <v>140</v>
      </c>
      <c r="L424" t="s">
        <v>14532</v>
      </c>
      <c r="M424">
        <v>33</v>
      </c>
      <c r="N424" s="524" t="s">
        <v>16197</v>
      </c>
      <c r="O424">
        <f>COUNTIF('データ取得対象の観測点決定（風のみ）'!$AN$4:$AN$918,観測点コードリスト!N424)</f>
        <v>0</v>
      </c>
      <c r="P424" s="524" t="str">
        <f t="shared" si="6"/>
        <v>1557</v>
      </c>
    </row>
    <row r="425" spans="1:16">
      <c r="A425">
        <v>424</v>
      </c>
      <c r="B425">
        <v>59</v>
      </c>
      <c r="C425" t="s">
        <v>1216</v>
      </c>
      <c r="D425">
        <v>33</v>
      </c>
      <c r="E425">
        <v>1558</v>
      </c>
      <c r="F425">
        <v>39</v>
      </c>
      <c r="G425">
        <v>13.5</v>
      </c>
      <c r="H425">
        <v>141</v>
      </c>
      <c r="I425">
        <v>0.9</v>
      </c>
      <c r="J425">
        <v>170</v>
      </c>
      <c r="L425" t="s">
        <v>14533</v>
      </c>
      <c r="M425">
        <v>33</v>
      </c>
      <c r="N425" s="524" t="s">
        <v>16198</v>
      </c>
      <c r="O425">
        <f>COUNTIF('データ取得対象の観測点決定（風のみ）'!$AN$4:$AN$918,観測点コードリスト!N425)</f>
        <v>0</v>
      </c>
      <c r="P425" s="524" t="str">
        <f t="shared" si="6"/>
        <v>1558</v>
      </c>
    </row>
    <row r="426" spans="1:16">
      <c r="A426">
        <v>425</v>
      </c>
      <c r="B426">
        <v>60</v>
      </c>
      <c r="C426" t="s">
        <v>1154</v>
      </c>
      <c r="D426">
        <v>33</v>
      </c>
      <c r="E426">
        <v>1560</v>
      </c>
      <c r="F426">
        <v>39</v>
      </c>
      <c r="G426">
        <v>46.8</v>
      </c>
      <c r="H426">
        <v>141</v>
      </c>
      <c r="I426">
        <v>5.8</v>
      </c>
      <c r="J426">
        <v>210</v>
      </c>
      <c r="L426" t="s">
        <v>14534</v>
      </c>
      <c r="M426">
        <v>33</v>
      </c>
      <c r="N426" s="524" t="s">
        <v>16199</v>
      </c>
      <c r="O426">
        <f>COUNTIF('データ取得対象の観測点決定（風のみ）'!$AN$4:$AN$918,観測点コードリスト!N426)</f>
        <v>0</v>
      </c>
      <c r="P426" s="524" t="str">
        <f t="shared" si="6"/>
        <v>1560</v>
      </c>
    </row>
    <row r="427" spans="1:16">
      <c r="A427">
        <v>426</v>
      </c>
      <c r="B427">
        <v>61</v>
      </c>
      <c r="C427" t="s">
        <v>1197</v>
      </c>
      <c r="D427">
        <v>33</v>
      </c>
      <c r="E427">
        <v>1563</v>
      </c>
      <c r="F427">
        <v>39</v>
      </c>
      <c r="G427">
        <v>27.4</v>
      </c>
      <c r="H427">
        <v>141</v>
      </c>
      <c r="I427">
        <v>30.4</v>
      </c>
      <c r="J427">
        <v>440</v>
      </c>
      <c r="L427" t="s">
        <v>14535</v>
      </c>
      <c r="M427">
        <v>33</v>
      </c>
      <c r="N427" s="524" t="s">
        <v>16200</v>
      </c>
      <c r="O427">
        <f>COUNTIF('データ取得対象の観測点決定（風のみ）'!$AN$4:$AN$918,観測点コードリスト!N427)</f>
        <v>0</v>
      </c>
      <c r="P427" s="524" t="str">
        <f t="shared" si="6"/>
        <v>1563</v>
      </c>
    </row>
    <row r="428" spans="1:16">
      <c r="A428">
        <v>427</v>
      </c>
      <c r="B428">
        <v>62</v>
      </c>
      <c r="C428" t="s">
        <v>13827</v>
      </c>
      <c r="D428">
        <v>33</v>
      </c>
      <c r="E428">
        <v>1598</v>
      </c>
      <c r="F428">
        <v>38</v>
      </c>
      <c r="G428">
        <v>59</v>
      </c>
      <c r="H428">
        <v>140</v>
      </c>
      <c r="I428">
        <v>54.7</v>
      </c>
      <c r="J428">
        <v>230</v>
      </c>
      <c r="L428" t="s">
        <v>14536</v>
      </c>
      <c r="M428">
        <v>33</v>
      </c>
      <c r="N428" s="524" t="s">
        <v>16201</v>
      </c>
      <c r="O428">
        <f>COUNTIF('データ取得対象の観測点決定（風のみ）'!$AN$4:$AN$918,観測点コードリスト!N428)</f>
        <v>0</v>
      </c>
      <c r="P428" s="524" t="str">
        <f t="shared" si="6"/>
        <v>1598</v>
      </c>
    </row>
    <row r="429" spans="1:16">
      <c r="A429">
        <v>428</v>
      </c>
      <c r="B429">
        <v>63</v>
      </c>
      <c r="C429" t="s">
        <v>13828</v>
      </c>
      <c r="D429">
        <v>33</v>
      </c>
      <c r="E429">
        <v>1627</v>
      </c>
      <c r="F429">
        <v>39</v>
      </c>
      <c r="G429">
        <v>38.5</v>
      </c>
      <c r="H429">
        <v>141</v>
      </c>
      <c r="I429">
        <v>46.4</v>
      </c>
      <c r="J429">
        <v>140</v>
      </c>
      <c r="L429" t="s">
        <v>14537</v>
      </c>
      <c r="M429">
        <v>33</v>
      </c>
      <c r="N429" s="524" t="s">
        <v>16202</v>
      </c>
      <c r="O429">
        <f>COUNTIF('データ取得対象の観測点決定（風のみ）'!$AN$4:$AN$918,観測点コードリスト!N429)</f>
        <v>0</v>
      </c>
      <c r="P429" s="524" t="str">
        <f t="shared" si="6"/>
        <v>1627</v>
      </c>
    </row>
    <row r="430" spans="1:16">
      <c r="A430">
        <v>429</v>
      </c>
      <c r="B430">
        <v>64</v>
      </c>
      <c r="C430" t="s">
        <v>13829</v>
      </c>
      <c r="D430">
        <v>33</v>
      </c>
      <c r="E430">
        <v>1628</v>
      </c>
      <c r="F430">
        <v>39</v>
      </c>
      <c r="G430">
        <v>21.6</v>
      </c>
      <c r="H430">
        <v>141</v>
      </c>
      <c r="I430">
        <v>54.4</v>
      </c>
      <c r="J430">
        <v>2</v>
      </c>
      <c r="L430" t="s">
        <v>14538</v>
      </c>
      <c r="M430">
        <v>33</v>
      </c>
      <c r="N430" s="524" t="s">
        <v>16203</v>
      </c>
      <c r="O430">
        <f>COUNTIF('データ取得対象の観測点決定（風のみ）'!$AN$4:$AN$918,観測点コードリスト!N430)</f>
        <v>0</v>
      </c>
      <c r="P430" s="524" t="str">
        <f t="shared" si="6"/>
        <v>1628</v>
      </c>
    </row>
    <row r="431" spans="1:16">
      <c r="A431">
        <v>430</v>
      </c>
      <c r="B431">
        <v>65</v>
      </c>
      <c r="C431" t="s">
        <v>13830</v>
      </c>
      <c r="D431">
        <v>33</v>
      </c>
      <c r="E431">
        <v>1629</v>
      </c>
      <c r="F431">
        <v>39</v>
      </c>
      <c r="G431">
        <v>1.5</v>
      </c>
      <c r="H431">
        <v>141</v>
      </c>
      <c r="I431">
        <v>37.799999999999997</v>
      </c>
      <c r="J431">
        <v>61</v>
      </c>
      <c r="L431" t="s">
        <v>14539</v>
      </c>
      <c r="M431">
        <v>33</v>
      </c>
      <c r="N431" s="524" t="s">
        <v>16204</v>
      </c>
      <c r="O431">
        <f>COUNTIF('データ取得対象の観測点決定（風のみ）'!$AN$4:$AN$918,観測点コードリスト!N431)</f>
        <v>0</v>
      </c>
      <c r="P431" s="524" t="str">
        <f t="shared" si="6"/>
        <v>1629</v>
      </c>
    </row>
    <row r="432" spans="1:16">
      <c r="A432">
        <v>431</v>
      </c>
      <c r="B432">
        <v>66</v>
      </c>
      <c r="C432" t="s">
        <v>1136</v>
      </c>
      <c r="D432">
        <v>33</v>
      </c>
      <c r="E432">
        <v>1653</v>
      </c>
      <c r="F432">
        <v>39</v>
      </c>
      <c r="G432">
        <v>58.4</v>
      </c>
      <c r="H432">
        <v>141</v>
      </c>
      <c r="I432">
        <v>10</v>
      </c>
      <c r="J432">
        <v>285</v>
      </c>
      <c r="L432" t="s">
        <v>14540</v>
      </c>
      <c r="M432">
        <v>33</v>
      </c>
      <c r="N432" s="524" t="s">
        <v>16205</v>
      </c>
      <c r="O432">
        <f>COUNTIF('データ取得対象の観測点決定（風のみ）'!$AN$4:$AN$918,観測点コードリスト!N432)</f>
        <v>0</v>
      </c>
      <c r="P432" s="524" t="str">
        <f t="shared" si="6"/>
        <v>1653</v>
      </c>
    </row>
    <row r="433" spans="1:16">
      <c r="A433">
        <v>432</v>
      </c>
      <c r="B433">
        <v>1</v>
      </c>
      <c r="C433" t="s">
        <v>13831</v>
      </c>
      <c r="D433">
        <v>34</v>
      </c>
      <c r="E433">
        <v>241</v>
      </c>
      <c r="F433">
        <v>38</v>
      </c>
      <c r="G433">
        <v>56.7</v>
      </c>
      <c r="H433">
        <v>140</v>
      </c>
      <c r="I433">
        <v>48.2</v>
      </c>
      <c r="J433">
        <v>1100</v>
      </c>
      <c r="L433" t="s">
        <v>14541</v>
      </c>
      <c r="M433">
        <v>34</v>
      </c>
      <c r="N433" s="524" t="s">
        <v>16206</v>
      </c>
      <c r="O433">
        <f>COUNTIF('データ取得対象の観測点決定（風のみ）'!$AN$4:$AN$918,観測点コードリスト!N433)</f>
        <v>0</v>
      </c>
      <c r="P433" s="524" t="str">
        <f t="shared" si="6"/>
        <v>241</v>
      </c>
    </row>
    <row r="434" spans="1:16">
      <c r="A434">
        <v>433</v>
      </c>
      <c r="B434">
        <v>2</v>
      </c>
      <c r="C434" t="s">
        <v>1267</v>
      </c>
      <c r="D434">
        <v>34</v>
      </c>
      <c r="E434">
        <v>242</v>
      </c>
      <c r="F434">
        <v>38</v>
      </c>
      <c r="G434">
        <v>54.4</v>
      </c>
      <c r="H434">
        <v>141</v>
      </c>
      <c r="I434">
        <v>33.4</v>
      </c>
      <c r="J434">
        <v>62</v>
      </c>
      <c r="L434" t="s">
        <v>14542</v>
      </c>
      <c r="M434">
        <v>34</v>
      </c>
      <c r="N434" s="524" t="s">
        <v>16207</v>
      </c>
      <c r="O434">
        <f>COUNTIF('データ取得対象の観測点決定（風のみ）'!$AN$4:$AN$918,観測点コードリスト!N434)</f>
        <v>1</v>
      </c>
      <c r="P434" s="524" t="str">
        <f t="shared" si="6"/>
        <v>242</v>
      </c>
    </row>
    <row r="435" spans="1:16">
      <c r="A435">
        <v>434</v>
      </c>
      <c r="B435">
        <v>3</v>
      </c>
      <c r="C435" t="s">
        <v>1275</v>
      </c>
      <c r="D435">
        <v>34</v>
      </c>
      <c r="E435">
        <v>243</v>
      </c>
      <c r="F435">
        <v>38</v>
      </c>
      <c r="G435">
        <v>44.6</v>
      </c>
      <c r="H435">
        <v>140</v>
      </c>
      <c r="I435">
        <v>45.6</v>
      </c>
      <c r="J435">
        <v>170</v>
      </c>
      <c r="L435" t="s">
        <v>14543</v>
      </c>
      <c r="M435">
        <v>34</v>
      </c>
      <c r="N435" s="524" t="s">
        <v>16208</v>
      </c>
      <c r="O435">
        <f>COUNTIF('データ取得対象の観測点決定（風のみ）'!$AN$4:$AN$918,観測点コードリスト!N435)</f>
        <v>1</v>
      </c>
      <c r="P435" s="524" t="str">
        <f t="shared" si="6"/>
        <v>243</v>
      </c>
    </row>
    <row r="436" spans="1:16">
      <c r="A436">
        <v>435</v>
      </c>
      <c r="B436">
        <v>4</v>
      </c>
      <c r="C436" t="s">
        <v>1279</v>
      </c>
      <c r="D436">
        <v>34</v>
      </c>
      <c r="E436">
        <v>244</v>
      </c>
      <c r="F436">
        <v>38</v>
      </c>
      <c r="G436">
        <v>44.1</v>
      </c>
      <c r="H436">
        <v>141</v>
      </c>
      <c r="I436">
        <v>0.3</v>
      </c>
      <c r="J436">
        <v>25</v>
      </c>
      <c r="L436" t="s">
        <v>14544</v>
      </c>
      <c r="M436">
        <v>34</v>
      </c>
      <c r="N436" s="524" t="s">
        <v>16209</v>
      </c>
      <c r="O436">
        <f>COUNTIF('データ取得対象の観測点決定（風のみ）'!$AN$4:$AN$918,観測点コードリスト!N436)</f>
        <v>1</v>
      </c>
      <c r="P436" s="524" t="str">
        <f t="shared" si="6"/>
        <v>244</v>
      </c>
    </row>
    <row r="437" spans="1:16">
      <c r="A437">
        <v>436</v>
      </c>
      <c r="B437">
        <v>5</v>
      </c>
      <c r="C437" t="s">
        <v>13832</v>
      </c>
      <c r="D437">
        <v>34</v>
      </c>
      <c r="E437">
        <v>245</v>
      </c>
      <c r="F437">
        <v>38</v>
      </c>
      <c r="G437">
        <v>39.799999999999997</v>
      </c>
      <c r="H437">
        <v>140</v>
      </c>
      <c r="I437">
        <v>38.4</v>
      </c>
      <c r="J437">
        <v>680</v>
      </c>
      <c r="L437" t="s">
        <v>14545</v>
      </c>
      <c r="M437">
        <v>34</v>
      </c>
      <c r="N437" s="524" t="s">
        <v>16210</v>
      </c>
      <c r="O437">
        <f>COUNTIF('データ取得対象の観測点決定（風のみ）'!$AN$4:$AN$918,観測点コードリスト!N437)</f>
        <v>0</v>
      </c>
      <c r="P437" s="524" t="str">
        <f t="shared" si="6"/>
        <v>245</v>
      </c>
    </row>
    <row r="438" spans="1:16">
      <c r="A438">
        <v>437</v>
      </c>
      <c r="B438">
        <v>6</v>
      </c>
      <c r="C438" t="s">
        <v>1287</v>
      </c>
      <c r="D438">
        <v>34</v>
      </c>
      <c r="E438">
        <v>246</v>
      </c>
      <c r="F438">
        <v>38</v>
      </c>
      <c r="G438">
        <v>40.9</v>
      </c>
      <c r="H438">
        <v>141</v>
      </c>
      <c r="I438">
        <v>26.9</v>
      </c>
      <c r="J438">
        <v>39</v>
      </c>
      <c r="L438" t="s">
        <v>14546</v>
      </c>
      <c r="M438">
        <v>34</v>
      </c>
      <c r="N438" s="524" t="s">
        <v>16211</v>
      </c>
      <c r="O438">
        <f>COUNTIF('データ取得対象の観測点決定（風のみ）'!$AN$4:$AN$918,観測点コードリスト!N438)</f>
        <v>1</v>
      </c>
      <c r="P438" s="524" t="str">
        <f t="shared" si="6"/>
        <v>246</v>
      </c>
    </row>
    <row r="439" spans="1:16">
      <c r="A439">
        <v>438</v>
      </c>
      <c r="B439">
        <v>7</v>
      </c>
      <c r="C439" t="s">
        <v>1293</v>
      </c>
      <c r="D439">
        <v>34</v>
      </c>
      <c r="E439">
        <v>247</v>
      </c>
      <c r="F439">
        <v>38</v>
      </c>
      <c r="G439">
        <v>35.9</v>
      </c>
      <c r="H439">
        <v>140</v>
      </c>
      <c r="I439">
        <v>54.7</v>
      </c>
      <c r="J439">
        <v>28</v>
      </c>
      <c r="L439" t="s">
        <v>14547</v>
      </c>
      <c r="M439">
        <v>34</v>
      </c>
      <c r="N439" s="524" t="s">
        <v>16212</v>
      </c>
      <c r="O439">
        <f>COUNTIF('データ取得対象の観測点決定（風のみ）'!$AN$4:$AN$918,観測点コードリスト!N439)</f>
        <v>1</v>
      </c>
      <c r="P439" s="524" t="str">
        <f t="shared" si="6"/>
        <v>247</v>
      </c>
    </row>
    <row r="440" spans="1:16">
      <c r="A440">
        <v>439</v>
      </c>
      <c r="B440">
        <v>8</v>
      </c>
      <c r="C440" t="s">
        <v>1305</v>
      </c>
      <c r="D440">
        <v>34</v>
      </c>
      <c r="E440">
        <v>248</v>
      </c>
      <c r="F440">
        <v>38</v>
      </c>
      <c r="G440">
        <v>28.4</v>
      </c>
      <c r="H440">
        <v>140</v>
      </c>
      <c r="I440">
        <v>53.3</v>
      </c>
      <c r="J440">
        <v>57</v>
      </c>
      <c r="L440" t="s">
        <v>14548</v>
      </c>
      <c r="M440">
        <v>34</v>
      </c>
      <c r="N440" s="524" t="s">
        <v>16213</v>
      </c>
      <c r="O440">
        <f>COUNTIF('データ取得対象の観測点決定（風のみ）'!$AN$4:$AN$918,観測点コードリスト!N440)</f>
        <v>1</v>
      </c>
      <c r="P440" s="524" t="str">
        <f t="shared" si="6"/>
        <v>248</v>
      </c>
    </row>
    <row r="441" spans="1:16">
      <c r="A441">
        <v>440</v>
      </c>
      <c r="B441">
        <v>9</v>
      </c>
      <c r="C441" t="s">
        <v>1308</v>
      </c>
      <c r="D441">
        <v>34</v>
      </c>
      <c r="E441">
        <v>249</v>
      </c>
      <c r="F441">
        <v>38</v>
      </c>
      <c r="G441">
        <v>27.6</v>
      </c>
      <c r="H441">
        <v>141</v>
      </c>
      <c r="I441">
        <v>5.5</v>
      </c>
      <c r="J441">
        <v>3</v>
      </c>
      <c r="L441" t="s">
        <v>14549</v>
      </c>
      <c r="M441">
        <v>34</v>
      </c>
      <c r="N441" s="524" t="s">
        <v>16214</v>
      </c>
      <c r="O441">
        <f>COUNTIF('データ取得対象の観測点決定（風のみ）'!$AN$4:$AN$918,観測点コードリスト!N441)</f>
        <v>1</v>
      </c>
      <c r="P441" s="524" t="str">
        <f t="shared" si="6"/>
        <v>249</v>
      </c>
    </row>
    <row r="442" spans="1:16">
      <c r="A442">
        <v>441</v>
      </c>
      <c r="B442">
        <v>10</v>
      </c>
      <c r="C442" t="s">
        <v>1311</v>
      </c>
      <c r="D442">
        <v>34</v>
      </c>
      <c r="E442">
        <v>47592</v>
      </c>
      <c r="F442">
        <v>38</v>
      </c>
      <c r="G442">
        <v>25.6</v>
      </c>
      <c r="H442">
        <v>141</v>
      </c>
      <c r="I442">
        <v>17.899999999999999</v>
      </c>
      <c r="J442">
        <v>42.5</v>
      </c>
      <c r="L442" t="s">
        <v>14550</v>
      </c>
      <c r="M442">
        <v>34</v>
      </c>
      <c r="N442" s="524" t="s">
        <v>16215</v>
      </c>
      <c r="O442">
        <f>COUNTIF('データ取得対象の観測点決定（風のみ）'!$AN$4:$AN$918,観測点コードリスト!N442)</f>
        <v>1</v>
      </c>
      <c r="P442" s="524" t="str">
        <f t="shared" si="6"/>
        <v>47592</v>
      </c>
    </row>
    <row r="443" spans="1:16">
      <c r="A443">
        <v>442</v>
      </c>
      <c r="B443">
        <v>11</v>
      </c>
      <c r="C443" t="s">
        <v>1319</v>
      </c>
      <c r="D443">
        <v>34</v>
      </c>
      <c r="E443">
        <v>251</v>
      </c>
      <c r="F443">
        <v>38</v>
      </c>
      <c r="G443">
        <v>18.2</v>
      </c>
      <c r="H443">
        <v>140</v>
      </c>
      <c r="I443">
        <v>38.200000000000003</v>
      </c>
      <c r="J443">
        <v>265</v>
      </c>
      <c r="L443" t="s">
        <v>14551</v>
      </c>
      <c r="M443">
        <v>34</v>
      </c>
      <c r="N443" s="524" t="s">
        <v>16216</v>
      </c>
      <c r="O443">
        <f>COUNTIF('データ取得対象の観測点決定（風のみ）'!$AN$4:$AN$918,観測点コードリスト!N443)</f>
        <v>1</v>
      </c>
      <c r="P443" s="524" t="str">
        <f t="shared" si="6"/>
        <v>251</v>
      </c>
    </row>
    <row r="444" spans="1:16">
      <c r="A444">
        <v>443</v>
      </c>
      <c r="B444">
        <v>12</v>
      </c>
      <c r="C444" t="s">
        <v>13833</v>
      </c>
      <c r="D444">
        <v>34</v>
      </c>
      <c r="E444">
        <v>252</v>
      </c>
      <c r="F444">
        <v>38</v>
      </c>
      <c r="G444">
        <v>15.8</v>
      </c>
      <c r="H444">
        <v>140</v>
      </c>
      <c r="I444">
        <v>35.5</v>
      </c>
      <c r="J444">
        <v>705</v>
      </c>
      <c r="L444" t="s">
        <v>14552</v>
      </c>
      <c r="M444">
        <v>34</v>
      </c>
      <c r="N444" s="524" t="s">
        <v>16217</v>
      </c>
      <c r="O444">
        <f>COUNTIF('データ取得対象の観測点決定（風のみ）'!$AN$4:$AN$918,観測点コードリスト!N444)</f>
        <v>0</v>
      </c>
      <c r="P444" s="524" t="str">
        <f t="shared" si="6"/>
        <v>252</v>
      </c>
    </row>
    <row r="445" spans="1:16">
      <c r="A445">
        <v>444</v>
      </c>
      <c r="B445">
        <v>13</v>
      </c>
      <c r="C445" t="s">
        <v>1325</v>
      </c>
      <c r="D445">
        <v>34</v>
      </c>
      <c r="E445">
        <v>47590</v>
      </c>
      <c r="F445">
        <v>38</v>
      </c>
      <c r="G445">
        <v>15.7</v>
      </c>
      <c r="H445">
        <v>140</v>
      </c>
      <c r="I445">
        <v>53.8</v>
      </c>
      <c r="J445">
        <v>38.9</v>
      </c>
      <c r="L445" t="s">
        <v>14553</v>
      </c>
      <c r="M445">
        <v>34</v>
      </c>
      <c r="N445" s="524" t="s">
        <v>16218</v>
      </c>
      <c r="O445">
        <f>COUNTIF('データ取得対象の観測点決定（風のみ）'!$AN$4:$AN$918,観測点コードリスト!N445)</f>
        <v>1</v>
      </c>
      <c r="P445" s="524" t="str">
        <f t="shared" si="6"/>
        <v>47590</v>
      </c>
    </row>
    <row r="446" spans="1:16">
      <c r="A446">
        <v>445</v>
      </c>
      <c r="B446">
        <v>14</v>
      </c>
      <c r="C446" t="s">
        <v>13834</v>
      </c>
      <c r="D446">
        <v>34</v>
      </c>
      <c r="E446">
        <v>254</v>
      </c>
      <c r="F446">
        <v>38</v>
      </c>
      <c r="G446">
        <v>10.7</v>
      </c>
      <c r="H446">
        <v>140</v>
      </c>
      <c r="I446">
        <v>38.1</v>
      </c>
      <c r="J446">
        <v>200</v>
      </c>
      <c r="L446" t="s">
        <v>14554</v>
      </c>
      <c r="M446">
        <v>34</v>
      </c>
      <c r="N446" s="524" t="s">
        <v>16219</v>
      </c>
      <c r="O446">
        <f>COUNTIF('データ取得対象の観測点決定（風のみ）'!$AN$4:$AN$918,観測点コードリスト!N446)</f>
        <v>0</v>
      </c>
      <c r="P446" s="524" t="str">
        <f t="shared" si="6"/>
        <v>254</v>
      </c>
    </row>
    <row r="447" spans="1:16">
      <c r="A447">
        <v>446</v>
      </c>
      <c r="B447">
        <v>15</v>
      </c>
      <c r="C447" t="s">
        <v>13835</v>
      </c>
      <c r="D447">
        <v>34</v>
      </c>
      <c r="E447">
        <v>255</v>
      </c>
      <c r="F447">
        <v>38</v>
      </c>
      <c r="G447">
        <v>4.3</v>
      </c>
      <c r="H447">
        <v>140</v>
      </c>
      <c r="I447">
        <v>30.1</v>
      </c>
      <c r="J447">
        <v>1050</v>
      </c>
      <c r="L447" t="s">
        <v>14555</v>
      </c>
      <c r="M447">
        <v>34</v>
      </c>
      <c r="N447" s="524" t="s">
        <v>16220</v>
      </c>
      <c r="O447">
        <f>COUNTIF('データ取得対象の観測点決定（風のみ）'!$AN$4:$AN$918,観測点コードリスト!N447)</f>
        <v>0</v>
      </c>
      <c r="P447" s="524" t="str">
        <f t="shared" si="6"/>
        <v>255</v>
      </c>
    </row>
    <row r="448" spans="1:16">
      <c r="A448">
        <v>447</v>
      </c>
      <c r="B448">
        <v>16</v>
      </c>
      <c r="C448" t="s">
        <v>1332</v>
      </c>
      <c r="D448">
        <v>34</v>
      </c>
      <c r="E448">
        <v>256</v>
      </c>
      <c r="F448">
        <v>38</v>
      </c>
      <c r="G448">
        <v>0.9</v>
      </c>
      <c r="H448">
        <v>140</v>
      </c>
      <c r="I448">
        <v>36.700000000000003</v>
      </c>
      <c r="J448">
        <v>86</v>
      </c>
      <c r="L448" t="s">
        <v>14556</v>
      </c>
      <c r="M448">
        <v>34</v>
      </c>
      <c r="N448" s="524" t="s">
        <v>16221</v>
      </c>
      <c r="O448">
        <f>COUNTIF('データ取得対象の観測点決定（風のみ）'!$AN$4:$AN$918,観測点コードリスト!N448)</f>
        <v>1</v>
      </c>
      <c r="P448" s="524" t="str">
        <f t="shared" si="6"/>
        <v>256</v>
      </c>
    </row>
    <row r="449" spans="1:16">
      <c r="A449">
        <v>448</v>
      </c>
      <c r="B449">
        <v>17</v>
      </c>
      <c r="C449" t="s">
        <v>1339</v>
      </c>
      <c r="D449">
        <v>34</v>
      </c>
      <c r="E449">
        <v>257</v>
      </c>
      <c r="F449">
        <v>38</v>
      </c>
      <c r="G449">
        <v>1.5</v>
      </c>
      <c r="H449">
        <v>140</v>
      </c>
      <c r="I449">
        <v>51.5</v>
      </c>
      <c r="J449">
        <v>4</v>
      </c>
      <c r="L449" t="s">
        <v>14557</v>
      </c>
      <c r="M449">
        <v>34</v>
      </c>
      <c r="N449" s="524" t="s">
        <v>16222</v>
      </c>
      <c r="O449">
        <f>COUNTIF('データ取得対象の観測点決定（風のみ）'!$AN$4:$AN$918,観測点コードリスト!N449)</f>
        <v>1</v>
      </c>
      <c r="P449" s="524" t="str">
        <f t="shared" si="6"/>
        <v>257</v>
      </c>
    </row>
    <row r="450" spans="1:16">
      <c r="A450">
        <v>449</v>
      </c>
      <c r="B450">
        <v>18</v>
      </c>
      <c r="C450" t="s">
        <v>1297</v>
      </c>
      <c r="D450">
        <v>34</v>
      </c>
      <c r="E450">
        <v>985</v>
      </c>
      <c r="F450">
        <v>38</v>
      </c>
      <c r="G450">
        <v>31.3</v>
      </c>
      <c r="H450">
        <v>141</v>
      </c>
      <c r="I450">
        <v>28.2</v>
      </c>
      <c r="J450">
        <v>5</v>
      </c>
      <c r="L450" t="s">
        <v>14558</v>
      </c>
      <c r="M450">
        <v>34</v>
      </c>
      <c r="N450" s="524" t="s">
        <v>16223</v>
      </c>
      <c r="O450">
        <f>COUNTIF('データ取得対象の観測点決定（風のみ）'!$AN$4:$AN$918,観測点コードリスト!N450)</f>
        <v>0</v>
      </c>
      <c r="P450" s="524" t="str">
        <f t="shared" si="6"/>
        <v>985</v>
      </c>
    </row>
    <row r="451" spans="1:16">
      <c r="A451">
        <v>450</v>
      </c>
      <c r="B451">
        <v>19</v>
      </c>
      <c r="C451" t="s">
        <v>1283</v>
      </c>
      <c r="D451">
        <v>34</v>
      </c>
      <c r="E451">
        <v>1029</v>
      </c>
      <c r="F451">
        <v>38</v>
      </c>
      <c r="G451">
        <v>37.6</v>
      </c>
      <c r="H451">
        <v>141</v>
      </c>
      <c r="I451">
        <v>11.3</v>
      </c>
      <c r="J451">
        <v>5</v>
      </c>
      <c r="L451" t="s">
        <v>14559</v>
      </c>
      <c r="M451">
        <v>34</v>
      </c>
      <c r="N451" s="524" t="s">
        <v>16224</v>
      </c>
      <c r="O451">
        <f>COUNTIF('データ取得対象の観測点決定（風のみ）'!$AN$4:$AN$918,観測点コードリスト!N451)</f>
        <v>1</v>
      </c>
      <c r="P451" s="524" t="str">
        <f t="shared" si="6"/>
        <v>1029</v>
      </c>
    </row>
    <row r="452" spans="1:16">
      <c r="A452">
        <v>451</v>
      </c>
      <c r="B452">
        <v>20</v>
      </c>
      <c r="C452" t="s">
        <v>1322</v>
      </c>
      <c r="D452">
        <v>34</v>
      </c>
      <c r="E452">
        <v>1030</v>
      </c>
      <c r="F452">
        <v>38</v>
      </c>
      <c r="G452">
        <v>20.3</v>
      </c>
      <c r="H452">
        <v>141</v>
      </c>
      <c r="I452">
        <v>0.8</v>
      </c>
      <c r="J452">
        <v>105</v>
      </c>
      <c r="L452" t="s">
        <v>14560</v>
      </c>
      <c r="M452">
        <v>34</v>
      </c>
      <c r="N452" s="524" t="s">
        <v>16225</v>
      </c>
      <c r="O452">
        <f>COUNTIF('データ取得対象の観測点決定（風のみ）'!$AN$4:$AN$918,観測点コードリスト!N452)</f>
        <v>1</v>
      </c>
      <c r="P452" s="524" t="str">
        <f t="shared" ref="P452:P515" si="7">IF(N452&gt;9999,TEXT(N452,"@"),TEXT(N452,"0000"))</f>
        <v>1030</v>
      </c>
    </row>
    <row r="453" spans="1:16">
      <c r="A453">
        <v>452</v>
      </c>
      <c r="B453">
        <v>21</v>
      </c>
      <c r="C453" t="s">
        <v>1263</v>
      </c>
      <c r="D453">
        <v>34</v>
      </c>
      <c r="E453">
        <v>1126</v>
      </c>
      <c r="F453">
        <v>38</v>
      </c>
      <c r="G453">
        <v>54.8</v>
      </c>
      <c r="H453">
        <v>140</v>
      </c>
      <c r="I453">
        <v>49.7</v>
      </c>
      <c r="J453">
        <v>525</v>
      </c>
      <c r="L453" t="s">
        <v>14561</v>
      </c>
      <c r="M453">
        <v>34</v>
      </c>
      <c r="N453" s="524" t="s">
        <v>16226</v>
      </c>
      <c r="O453">
        <f>COUNTIF('データ取得対象の観測点決定（風のみ）'!$AN$4:$AN$918,観測点コードリスト!N453)</f>
        <v>1</v>
      </c>
      <c r="P453" s="524" t="str">
        <f t="shared" si="7"/>
        <v>1126</v>
      </c>
    </row>
    <row r="454" spans="1:16">
      <c r="A454">
        <v>453</v>
      </c>
      <c r="B454">
        <v>22</v>
      </c>
      <c r="C454" t="s">
        <v>1343</v>
      </c>
      <c r="D454">
        <v>34</v>
      </c>
      <c r="E454">
        <v>1220</v>
      </c>
      <c r="F454">
        <v>37</v>
      </c>
      <c r="G454">
        <v>55.9</v>
      </c>
      <c r="H454">
        <v>140</v>
      </c>
      <c r="I454">
        <v>46.7</v>
      </c>
      <c r="J454">
        <v>18</v>
      </c>
      <c r="L454" t="s">
        <v>14562</v>
      </c>
      <c r="M454">
        <v>34</v>
      </c>
      <c r="N454" s="524" t="s">
        <v>16227</v>
      </c>
      <c r="O454">
        <f>COUNTIF('データ取得対象の観測点決定（風のみ）'!$AN$4:$AN$918,観測点コードリスト!N454)</f>
        <v>1</v>
      </c>
      <c r="P454" s="524" t="str">
        <f t="shared" si="7"/>
        <v>1220</v>
      </c>
    </row>
    <row r="455" spans="1:16">
      <c r="A455">
        <v>454</v>
      </c>
      <c r="B455">
        <v>23</v>
      </c>
      <c r="C455" t="s">
        <v>13836</v>
      </c>
      <c r="D455">
        <v>34</v>
      </c>
      <c r="E455">
        <v>1267</v>
      </c>
      <c r="F455">
        <v>38</v>
      </c>
      <c r="G455">
        <v>46.4</v>
      </c>
      <c r="H455">
        <v>140</v>
      </c>
      <c r="I455">
        <v>52</v>
      </c>
      <c r="J455">
        <v>150</v>
      </c>
      <c r="L455" t="s">
        <v>14563</v>
      </c>
      <c r="M455">
        <v>34</v>
      </c>
      <c r="N455" s="524" t="s">
        <v>16228</v>
      </c>
      <c r="O455">
        <f>COUNTIF('データ取得対象の観測点決定（風のみ）'!$AN$4:$AN$918,観測点コードリスト!N455)</f>
        <v>0</v>
      </c>
      <c r="P455" s="524" t="str">
        <f t="shared" si="7"/>
        <v>1267</v>
      </c>
    </row>
    <row r="456" spans="1:16">
      <c r="A456">
        <v>455</v>
      </c>
      <c r="B456">
        <v>24</v>
      </c>
      <c r="C456" t="s">
        <v>13837</v>
      </c>
      <c r="D456">
        <v>34</v>
      </c>
      <c r="E456">
        <v>1290</v>
      </c>
      <c r="F456">
        <v>38</v>
      </c>
      <c r="G456">
        <v>23.9</v>
      </c>
      <c r="H456">
        <v>141</v>
      </c>
      <c r="I456">
        <v>35.799999999999997</v>
      </c>
      <c r="J456">
        <v>40</v>
      </c>
      <c r="L456" t="s">
        <v>14564</v>
      </c>
      <c r="M456">
        <v>34</v>
      </c>
      <c r="N456" s="524" t="s">
        <v>16229</v>
      </c>
      <c r="O456">
        <f>COUNTIF('データ取得対象の観測点決定（風のみ）'!$AN$4:$AN$918,観測点コードリスト!N456)</f>
        <v>0</v>
      </c>
      <c r="P456" s="524" t="str">
        <f t="shared" si="7"/>
        <v>1290</v>
      </c>
    </row>
    <row r="457" spans="1:16">
      <c r="A457">
        <v>456</v>
      </c>
      <c r="B457">
        <v>25</v>
      </c>
      <c r="C457" t="s">
        <v>1347</v>
      </c>
      <c r="D457">
        <v>34</v>
      </c>
      <c r="E457">
        <v>1298</v>
      </c>
      <c r="F457">
        <v>37</v>
      </c>
      <c r="G457">
        <v>49.6</v>
      </c>
      <c r="H457">
        <v>140</v>
      </c>
      <c r="I457">
        <v>43.7</v>
      </c>
      <c r="J457">
        <v>305</v>
      </c>
      <c r="L457" t="s">
        <v>14565</v>
      </c>
      <c r="M457">
        <v>34</v>
      </c>
      <c r="N457" s="524" t="s">
        <v>16230</v>
      </c>
      <c r="O457">
        <f>COUNTIF('データ取得対象の観測点決定（風のみ）'!$AN$4:$AN$918,観測点コードリスト!N457)</f>
        <v>0</v>
      </c>
      <c r="P457" s="524" t="str">
        <f t="shared" si="7"/>
        <v>1298</v>
      </c>
    </row>
    <row r="458" spans="1:16">
      <c r="A458">
        <v>457</v>
      </c>
      <c r="B458">
        <v>26</v>
      </c>
      <c r="C458" t="s">
        <v>1301</v>
      </c>
      <c r="D458">
        <v>34</v>
      </c>
      <c r="E458">
        <v>1365</v>
      </c>
      <c r="F458">
        <v>38</v>
      </c>
      <c r="G458">
        <v>24.4</v>
      </c>
      <c r="H458">
        <v>140</v>
      </c>
      <c r="I458">
        <v>43.3</v>
      </c>
      <c r="J458">
        <v>630</v>
      </c>
      <c r="L458" t="s">
        <v>14566</v>
      </c>
      <c r="M458">
        <v>34</v>
      </c>
      <c r="N458" s="524" t="s">
        <v>16231</v>
      </c>
      <c r="O458">
        <f>COUNTIF('データ取得対象の観測点決定（風のみ）'!$AN$4:$AN$918,観測点コードリスト!N458)</f>
        <v>0</v>
      </c>
      <c r="P458" s="524" t="str">
        <f t="shared" si="7"/>
        <v>1365</v>
      </c>
    </row>
    <row r="459" spans="1:16">
      <c r="A459">
        <v>458</v>
      </c>
      <c r="B459">
        <v>27</v>
      </c>
      <c r="C459" t="s">
        <v>1329</v>
      </c>
      <c r="D459">
        <v>34</v>
      </c>
      <c r="E459">
        <v>1464</v>
      </c>
      <c r="F459">
        <v>38</v>
      </c>
      <c r="G459">
        <v>8.3000000000000007</v>
      </c>
      <c r="H459">
        <v>140</v>
      </c>
      <c r="I459">
        <v>55</v>
      </c>
      <c r="J459">
        <v>2</v>
      </c>
      <c r="L459" t="s">
        <v>14567</v>
      </c>
      <c r="M459">
        <v>34</v>
      </c>
      <c r="N459" s="524" t="s">
        <v>16232</v>
      </c>
      <c r="O459">
        <f>COUNTIF('データ取得対象の観測点決定（風のみ）'!$AN$4:$AN$918,観測点コードリスト!N459)</f>
        <v>1</v>
      </c>
      <c r="P459" s="524" t="str">
        <f t="shared" si="7"/>
        <v>1464</v>
      </c>
    </row>
    <row r="460" spans="1:16">
      <c r="A460">
        <v>459</v>
      </c>
      <c r="B460">
        <v>28</v>
      </c>
      <c r="C460" t="s">
        <v>1271</v>
      </c>
      <c r="D460">
        <v>34</v>
      </c>
      <c r="E460">
        <v>1526</v>
      </c>
      <c r="F460">
        <v>38</v>
      </c>
      <c r="G460">
        <v>48.3</v>
      </c>
      <c r="H460">
        <v>140</v>
      </c>
      <c r="I460">
        <v>56.9</v>
      </c>
      <c r="J460">
        <v>33</v>
      </c>
      <c r="L460" t="s">
        <v>14568</v>
      </c>
      <c r="M460">
        <v>34</v>
      </c>
      <c r="N460" s="524" t="s">
        <v>16233</v>
      </c>
      <c r="O460">
        <f>COUNTIF('データ取得対象の観測点決定（風のみ）'!$AN$4:$AN$918,観測点コードリスト!N460)</f>
        <v>0</v>
      </c>
      <c r="P460" s="524" t="str">
        <f t="shared" si="7"/>
        <v>1526</v>
      </c>
    </row>
    <row r="461" spans="1:16">
      <c r="A461">
        <v>460</v>
      </c>
      <c r="B461">
        <v>29</v>
      </c>
      <c r="C461" t="s">
        <v>1290</v>
      </c>
      <c r="D461">
        <v>34</v>
      </c>
      <c r="E461">
        <v>1561</v>
      </c>
      <c r="F461">
        <v>38</v>
      </c>
      <c r="G461">
        <v>34.299999999999997</v>
      </c>
      <c r="H461">
        <v>140</v>
      </c>
      <c r="I461">
        <v>43.6</v>
      </c>
      <c r="J461">
        <v>195</v>
      </c>
      <c r="L461" t="s">
        <v>14569</v>
      </c>
      <c r="M461">
        <v>34</v>
      </c>
      <c r="N461" s="524" t="s">
        <v>16234</v>
      </c>
      <c r="O461">
        <f>COUNTIF('データ取得対象の観測点決定（風のみ）'!$AN$4:$AN$918,観測点コードリスト!N461)</f>
        <v>0</v>
      </c>
      <c r="P461" s="524" t="str">
        <f t="shared" si="7"/>
        <v>1561</v>
      </c>
    </row>
    <row r="462" spans="1:16">
      <c r="A462">
        <v>461</v>
      </c>
      <c r="B462">
        <v>30</v>
      </c>
      <c r="C462" t="s">
        <v>1335</v>
      </c>
      <c r="D462">
        <v>34</v>
      </c>
      <c r="E462">
        <v>1564</v>
      </c>
      <c r="F462">
        <v>38</v>
      </c>
      <c r="G462">
        <v>7.6</v>
      </c>
      <c r="H462">
        <v>140</v>
      </c>
      <c r="I462">
        <v>40.799999999999997</v>
      </c>
      <c r="J462">
        <v>112</v>
      </c>
      <c r="L462" t="s">
        <v>14570</v>
      </c>
      <c r="M462">
        <v>34</v>
      </c>
      <c r="N462" s="524" t="s">
        <v>16235</v>
      </c>
      <c r="O462">
        <f>COUNTIF('データ取得対象の観測点決定（風のみ）'!$AN$4:$AN$918,観測点コードリスト!N462)</f>
        <v>1</v>
      </c>
      <c r="P462" s="524" t="str">
        <f t="shared" si="7"/>
        <v>1564</v>
      </c>
    </row>
    <row r="463" spans="1:16">
      <c r="A463">
        <v>462</v>
      </c>
      <c r="B463">
        <v>31</v>
      </c>
      <c r="C463" t="s">
        <v>13838</v>
      </c>
      <c r="D463">
        <v>34</v>
      </c>
      <c r="E463">
        <v>1597</v>
      </c>
      <c r="F463">
        <v>38</v>
      </c>
      <c r="G463">
        <v>51.8</v>
      </c>
      <c r="H463">
        <v>140</v>
      </c>
      <c r="I463">
        <v>50.6</v>
      </c>
      <c r="J463">
        <v>550</v>
      </c>
      <c r="L463" t="s">
        <v>14571</v>
      </c>
      <c r="M463">
        <v>34</v>
      </c>
      <c r="N463" s="524" t="s">
        <v>16236</v>
      </c>
      <c r="O463">
        <f>COUNTIF('データ取得対象の観測点決定（風のみ）'!$AN$4:$AN$918,観測点コードリスト!N463)</f>
        <v>0</v>
      </c>
      <c r="P463" s="524" t="str">
        <f t="shared" si="7"/>
        <v>1597</v>
      </c>
    </row>
    <row r="464" spans="1:16">
      <c r="A464">
        <v>463</v>
      </c>
      <c r="B464">
        <v>32</v>
      </c>
      <c r="C464" t="s">
        <v>13839</v>
      </c>
      <c r="D464">
        <v>34</v>
      </c>
      <c r="E464">
        <v>1600</v>
      </c>
      <c r="F464">
        <v>38</v>
      </c>
      <c r="G464">
        <v>56.4</v>
      </c>
      <c r="H464">
        <v>140</v>
      </c>
      <c r="I464">
        <v>49</v>
      </c>
      <c r="J464">
        <v>850</v>
      </c>
      <c r="L464" t="s">
        <v>14572</v>
      </c>
      <c r="M464">
        <v>34</v>
      </c>
      <c r="N464" s="524" t="s">
        <v>16237</v>
      </c>
      <c r="O464">
        <f>COUNTIF('データ取得対象の観測点決定（風のみ）'!$AN$4:$AN$918,観測点コードリスト!N464)</f>
        <v>0</v>
      </c>
      <c r="P464" s="524" t="str">
        <f t="shared" si="7"/>
        <v>1600</v>
      </c>
    </row>
    <row r="465" spans="1:16">
      <c r="A465">
        <v>464</v>
      </c>
      <c r="B465">
        <v>33</v>
      </c>
      <c r="C465" t="s">
        <v>1315</v>
      </c>
      <c r="D465">
        <v>34</v>
      </c>
      <c r="E465">
        <v>1626</v>
      </c>
      <c r="F465">
        <v>38</v>
      </c>
      <c r="G465">
        <v>27.2</v>
      </c>
      <c r="H465">
        <v>141</v>
      </c>
      <c r="I465">
        <v>26.4</v>
      </c>
      <c r="J465">
        <v>35</v>
      </c>
      <c r="L465" t="s">
        <v>14573</v>
      </c>
      <c r="M465">
        <v>34</v>
      </c>
      <c r="N465" s="524" t="s">
        <v>16238</v>
      </c>
      <c r="O465">
        <f>COUNTIF('データ取得対象の観測点決定（風のみ）'!$AN$4:$AN$918,観測点コードリスト!N465)</f>
        <v>1</v>
      </c>
      <c r="P465" s="524" t="str">
        <f t="shared" si="7"/>
        <v>1626</v>
      </c>
    </row>
    <row r="466" spans="1:16">
      <c r="A466">
        <v>465</v>
      </c>
      <c r="B466">
        <v>34</v>
      </c>
      <c r="C466" t="s">
        <v>13840</v>
      </c>
      <c r="D466">
        <v>34</v>
      </c>
      <c r="E466">
        <v>1630</v>
      </c>
      <c r="F466">
        <v>38</v>
      </c>
      <c r="G466">
        <v>33.6</v>
      </c>
      <c r="H466">
        <v>141</v>
      </c>
      <c r="I466">
        <v>14.7</v>
      </c>
      <c r="J466">
        <v>5</v>
      </c>
      <c r="L466" t="s">
        <v>14574</v>
      </c>
      <c r="M466">
        <v>34</v>
      </c>
      <c r="N466" s="524" t="s">
        <v>16239</v>
      </c>
      <c r="O466">
        <f>COUNTIF('データ取得対象の観測点決定（風のみ）'!$AN$4:$AN$918,観測点コードリスト!N466)</f>
        <v>0</v>
      </c>
      <c r="P466" s="524" t="str">
        <f t="shared" si="7"/>
        <v>1630</v>
      </c>
    </row>
    <row r="467" spans="1:16">
      <c r="A467">
        <v>466</v>
      </c>
      <c r="B467">
        <v>35</v>
      </c>
      <c r="C467" t="s">
        <v>13841</v>
      </c>
      <c r="D467">
        <v>34</v>
      </c>
      <c r="E467">
        <v>1631</v>
      </c>
      <c r="F467">
        <v>38</v>
      </c>
      <c r="G467">
        <v>25.6</v>
      </c>
      <c r="H467">
        <v>141</v>
      </c>
      <c r="I467">
        <v>12.8</v>
      </c>
      <c r="J467">
        <v>4</v>
      </c>
      <c r="L467" t="s">
        <v>14575</v>
      </c>
      <c r="M467">
        <v>34</v>
      </c>
      <c r="N467" s="524" t="s">
        <v>16240</v>
      </c>
      <c r="O467">
        <f>COUNTIF('データ取得対象の観測点決定（風のみ）'!$AN$4:$AN$918,観測点コードリスト!N467)</f>
        <v>0</v>
      </c>
      <c r="P467" s="524" t="str">
        <f t="shared" si="7"/>
        <v>1631</v>
      </c>
    </row>
    <row r="468" spans="1:16">
      <c r="A468">
        <v>467</v>
      </c>
      <c r="B468">
        <v>36</v>
      </c>
      <c r="C468" t="s">
        <v>13842</v>
      </c>
      <c r="D468">
        <v>34</v>
      </c>
      <c r="E468">
        <v>1632</v>
      </c>
      <c r="F468">
        <v>38</v>
      </c>
      <c r="G468">
        <v>6.4</v>
      </c>
      <c r="H468">
        <v>140</v>
      </c>
      <c r="I468">
        <v>52.6</v>
      </c>
      <c r="J468">
        <v>4</v>
      </c>
      <c r="L468" t="s">
        <v>14576</v>
      </c>
      <c r="M468">
        <v>34</v>
      </c>
      <c r="N468" s="524" t="s">
        <v>16241</v>
      </c>
      <c r="O468">
        <f>COUNTIF('データ取得対象の観測点決定（風のみ）'!$AN$4:$AN$918,観測点コードリスト!N468)</f>
        <v>0</v>
      </c>
      <c r="P468" s="524" t="str">
        <f t="shared" si="7"/>
        <v>1632</v>
      </c>
    </row>
    <row r="469" spans="1:16">
      <c r="A469">
        <v>468</v>
      </c>
      <c r="B469">
        <v>1</v>
      </c>
      <c r="C469" t="s">
        <v>13843</v>
      </c>
      <c r="D469">
        <v>35</v>
      </c>
      <c r="E469">
        <v>258</v>
      </c>
      <c r="F469">
        <v>39</v>
      </c>
      <c r="G469">
        <v>4</v>
      </c>
      <c r="H469">
        <v>140</v>
      </c>
      <c r="I469">
        <v>2.2000000000000002</v>
      </c>
      <c r="J469">
        <v>1199</v>
      </c>
      <c r="L469" t="s">
        <v>14577</v>
      </c>
      <c r="M469">
        <v>35</v>
      </c>
      <c r="N469" s="524" t="s">
        <v>16242</v>
      </c>
      <c r="O469">
        <f>COUNTIF('データ取得対象の観測点決定（風のみ）'!$AN$4:$AN$918,観測点コードリスト!N469)</f>
        <v>0</v>
      </c>
      <c r="P469" s="524" t="str">
        <f t="shared" si="7"/>
        <v>258</v>
      </c>
    </row>
    <row r="470" spans="1:16">
      <c r="A470">
        <v>469</v>
      </c>
      <c r="B470">
        <v>2</v>
      </c>
      <c r="C470" t="s">
        <v>1355</v>
      </c>
      <c r="D470">
        <v>35</v>
      </c>
      <c r="E470">
        <v>47587</v>
      </c>
      <c r="F470">
        <v>38</v>
      </c>
      <c r="G470">
        <v>54.5</v>
      </c>
      <c r="H470">
        <v>139</v>
      </c>
      <c r="I470">
        <v>50.6</v>
      </c>
      <c r="J470">
        <v>3.1</v>
      </c>
      <c r="L470" t="s">
        <v>14578</v>
      </c>
      <c r="M470">
        <v>35</v>
      </c>
      <c r="N470" s="524" t="s">
        <v>16243</v>
      </c>
      <c r="O470">
        <f>COUNTIF('データ取得対象の観測点決定（風のみ）'!$AN$4:$AN$918,観測点コードリスト!N470)</f>
        <v>1</v>
      </c>
      <c r="P470" s="524" t="str">
        <f t="shared" si="7"/>
        <v>47587</v>
      </c>
    </row>
    <row r="471" spans="1:16">
      <c r="A471">
        <v>470</v>
      </c>
      <c r="B471">
        <v>3</v>
      </c>
      <c r="C471" t="s">
        <v>1363</v>
      </c>
      <c r="D471">
        <v>35</v>
      </c>
      <c r="E471">
        <v>260</v>
      </c>
      <c r="F471">
        <v>38</v>
      </c>
      <c r="G471">
        <v>55.1</v>
      </c>
      <c r="H471">
        <v>140</v>
      </c>
      <c r="I471">
        <v>12</v>
      </c>
      <c r="J471">
        <v>88</v>
      </c>
      <c r="L471" t="s">
        <v>14579</v>
      </c>
      <c r="M471">
        <v>35</v>
      </c>
      <c r="N471" s="524" t="s">
        <v>16244</v>
      </c>
      <c r="O471">
        <f>COUNTIF('データ取得対象の観測点決定（風のみ）'!$AN$4:$AN$918,観測点コードリスト!N471)</f>
        <v>1</v>
      </c>
      <c r="P471" s="524" t="str">
        <f t="shared" si="7"/>
        <v>260</v>
      </c>
    </row>
    <row r="472" spans="1:16">
      <c r="A472">
        <v>471</v>
      </c>
      <c r="B472">
        <v>4</v>
      </c>
      <c r="C472" t="s">
        <v>13808</v>
      </c>
      <c r="D472">
        <v>35</v>
      </c>
      <c r="E472">
        <v>261</v>
      </c>
      <c r="F472">
        <v>38</v>
      </c>
      <c r="G472">
        <v>54.1</v>
      </c>
      <c r="H472">
        <v>140</v>
      </c>
      <c r="I472">
        <v>23.1</v>
      </c>
      <c r="J472">
        <v>509</v>
      </c>
      <c r="L472" t="s">
        <v>14580</v>
      </c>
      <c r="M472">
        <v>35</v>
      </c>
      <c r="N472" s="524" t="s">
        <v>16245</v>
      </c>
      <c r="O472">
        <f>COUNTIF('データ取得対象の観測点決定（風のみ）'!$AN$4:$AN$918,観測点コードリスト!N472)</f>
        <v>0</v>
      </c>
      <c r="P472" s="524" t="str">
        <f t="shared" si="7"/>
        <v>261</v>
      </c>
    </row>
    <row r="473" spans="1:16">
      <c r="A473">
        <v>472</v>
      </c>
      <c r="B473">
        <v>5</v>
      </c>
      <c r="C473" t="s">
        <v>174</v>
      </c>
      <c r="D473">
        <v>35</v>
      </c>
      <c r="E473">
        <v>262</v>
      </c>
      <c r="F473">
        <v>38</v>
      </c>
      <c r="G473">
        <v>52.7</v>
      </c>
      <c r="H473">
        <v>140</v>
      </c>
      <c r="I473">
        <v>19.899999999999999</v>
      </c>
      <c r="J473">
        <v>170</v>
      </c>
      <c r="L473" t="s">
        <v>14581</v>
      </c>
      <c r="M473">
        <v>35</v>
      </c>
      <c r="N473" s="524" t="s">
        <v>16246</v>
      </c>
      <c r="O473">
        <f>COUNTIF('データ取得対象の観測点決定（風のみ）'!$AN$4:$AN$918,観測点コードリスト!N473)</f>
        <v>1</v>
      </c>
      <c r="P473" s="524" t="str">
        <f t="shared" si="7"/>
        <v>262</v>
      </c>
    </row>
    <row r="474" spans="1:16">
      <c r="A474">
        <v>473</v>
      </c>
      <c r="B474">
        <v>6</v>
      </c>
      <c r="C474" t="s">
        <v>1371</v>
      </c>
      <c r="D474">
        <v>35</v>
      </c>
      <c r="E474">
        <v>263</v>
      </c>
      <c r="F474">
        <v>38</v>
      </c>
      <c r="G474">
        <v>44.1</v>
      </c>
      <c r="H474">
        <v>139</v>
      </c>
      <c r="I474">
        <v>49.7</v>
      </c>
      <c r="J474">
        <v>16</v>
      </c>
      <c r="L474" t="s">
        <v>14582</v>
      </c>
      <c r="M474">
        <v>35</v>
      </c>
      <c r="N474" s="524" t="s">
        <v>16247</v>
      </c>
      <c r="O474">
        <f>COUNTIF('データ取得対象の観測点決定（風のみ）'!$AN$4:$AN$918,観測点コードリスト!N474)</f>
        <v>1</v>
      </c>
      <c r="P474" s="524" t="str">
        <f t="shared" si="7"/>
        <v>263</v>
      </c>
    </row>
    <row r="475" spans="1:16">
      <c r="A475">
        <v>474</v>
      </c>
      <c r="B475">
        <v>7</v>
      </c>
      <c r="C475" t="s">
        <v>1373</v>
      </c>
      <c r="D475">
        <v>35</v>
      </c>
      <c r="E475">
        <v>264</v>
      </c>
      <c r="F475">
        <v>38</v>
      </c>
      <c r="G475">
        <v>48</v>
      </c>
      <c r="H475">
        <v>139</v>
      </c>
      <c r="I475">
        <v>58.4</v>
      </c>
      <c r="J475">
        <v>17</v>
      </c>
      <c r="L475" t="s">
        <v>14583</v>
      </c>
      <c r="M475">
        <v>35</v>
      </c>
      <c r="N475" s="524" t="s">
        <v>16248</v>
      </c>
      <c r="O475">
        <f>COUNTIF('データ取得対象の観測点決定（風のみ）'!$AN$4:$AN$918,観測点コードリスト!N475)</f>
        <v>1</v>
      </c>
      <c r="P475" s="524" t="str">
        <f t="shared" si="7"/>
        <v>264</v>
      </c>
    </row>
    <row r="476" spans="1:16">
      <c r="A476">
        <v>475</v>
      </c>
      <c r="B476">
        <v>8</v>
      </c>
      <c r="C476" t="s">
        <v>1376</v>
      </c>
      <c r="D476">
        <v>35</v>
      </c>
      <c r="E476">
        <v>47520</v>
      </c>
      <c r="F476">
        <v>38</v>
      </c>
      <c r="G476">
        <v>45.4</v>
      </c>
      <c r="H476">
        <v>140</v>
      </c>
      <c r="I476">
        <v>18.7</v>
      </c>
      <c r="J476">
        <v>105.1</v>
      </c>
      <c r="L476" t="s">
        <v>14584</v>
      </c>
      <c r="M476">
        <v>35</v>
      </c>
      <c r="N476" s="524" t="s">
        <v>16249</v>
      </c>
      <c r="O476">
        <f>COUNTIF('データ取得対象の観測点決定（風のみ）'!$AN$4:$AN$918,観測点コードリスト!N476)</f>
        <v>1</v>
      </c>
      <c r="P476" s="524" t="str">
        <f t="shared" si="7"/>
        <v>47520</v>
      </c>
    </row>
    <row r="477" spans="1:16">
      <c r="A477">
        <v>476</v>
      </c>
      <c r="B477">
        <v>9</v>
      </c>
      <c r="C477" t="s">
        <v>1379</v>
      </c>
      <c r="D477">
        <v>35</v>
      </c>
      <c r="E477">
        <v>266</v>
      </c>
      <c r="F477">
        <v>38</v>
      </c>
      <c r="G477">
        <v>45.3</v>
      </c>
      <c r="H477">
        <v>140</v>
      </c>
      <c r="I477">
        <v>24.8</v>
      </c>
      <c r="J477">
        <v>150</v>
      </c>
      <c r="L477" t="s">
        <v>14585</v>
      </c>
      <c r="M477">
        <v>35</v>
      </c>
      <c r="N477" s="524" t="s">
        <v>16250</v>
      </c>
      <c r="O477">
        <f>COUNTIF('データ取得対象の観測点決定（風のみ）'!$AN$4:$AN$918,観測点コードリスト!N477)</f>
        <v>0</v>
      </c>
      <c r="P477" s="524" t="str">
        <f t="shared" si="7"/>
        <v>266</v>
      </c>
    </row>
    <row r="478" spans="1:16">
      <c r="A478">
        <v>477</v>
      </c>
      <c r="B478">
        <v>10</v>
      </c>
      <c r="C478" t="s">
        <v>13844</v>
      </c>
      <c r="D478">
        <v>35</v>
      </c>
      <c r="E478">
        <v>267</v>
      </c>
      <c r="F478">
        <v>38</v>
      </c>
      <c r="G478">
        <v>37.700000000000003</v>
      </c>
      <c r="H478">
        <v>139</v>
      </c>
      <c r="I478">
        <v>37.799999999999997</v>
      </c>
      <c r="J478">
        <v>620</v>
      </c>
      <c r="L478" t="s">
        <v>14586</v>
      </c>
      <c r="M478">
        <v>35</v>
      </c>
      <c r="N478" s="524" t="s">
        <v>16251</v>
      </c>
      <c r="O478">
        <f>COUNTIF('データ取得対象の観測点決定（風のみ）'!$AN$4:$AN$918,観測点コードリスト!N478)</f>
        <v>0</v>
      </c>
      <c r="P478" s="524" t="str">
        <f t="shared" si="7"/>
        <v>267</v>
      </c>
    </row>
    <row r="479" spans="1:16">
      <c r="A479">
        <v>478</v>
      </c>
      <c r="B479">
        <v>11</v>
      </c>
      <c r="C479" t="s">
        <v>1386</v>
      </c>
      <c r="D479">
        <v>35</v>
      </c>
      <c r="E479">
        <v>268</v>
      </c>
      <c r="F479">
        <v>38</v>
      </c>
      <c r="G479">
        <v>40.299999999999997</v>
      </c>
      <c r="H479">
        <v>139</v>
      </c>
      <c r="I479">
        <v>50.9</v>
      </c>
      <c r="J479">
        <v>33</v>
      </c>
      <c r="L479" t="s">
        <v>14587</v>
      </c>
      <c r="M479">
        <v>35</v>
      </c>
      <c r="N479" s="524" t="s">
        <v>16252</v>
      </c>
      <c r="O479">
        <f>COUNTIF('データ取得対象の観測点決定（風のみ）'!$AN$4:$AN$918,観測点コードリスト!N479)</f>
        <v>0</v>
      </c>
      <c r="P479" s="524" t="str">
        <f t="shared" si="7"/>
        <v>268</v>
      </c>
    </row>
    <row r="480" spans="1:16">
      <c r="A480">
        <v>479</v>
      </c>
      <c r="B480">
        <v>12</v>
      </c>
      <c r="C480" t="s">
        <v>13845</v>
      </c>
      <c r="D480">
        <v>35</v>
      </c>
      <c r="E480">
        <v>269</v>
      </c>
      <c r="F480">
        <v>38</v>
      </c>
      <c r="G480">
        <v>29.9</v>
      </c>
      <c r="H480">
        <v>140</v>
      </c>
      <c r="I480">
        <v>6.1</v>
      </c>
      <c r="J480">
        <v>770</v>
      </c>
      <c r="L480" t="s">
        <v>14588</v>
      </c>
      <c r="M480">
        <v>35</v>
      </c>
      <c r="N480" s="524" t="s">
        <v>16253</v>
      </c>
      <c r="O480">
        <f>COUNTIF('データ取得対象の観測点決定（風のみ）'!$AN$4:$AN$918,観測点コードリスト!N480)</f>
        <v>0</v>
      </c>
      <c r="P480" s="524" t="str">
        <f t="shared" si="7"/>
        <v>269</v>
      </c>
    </row>
    <row r="481" spans="1:16">
      <c r="A481">
        <v>480</v>
      </c>
      <c r="B481">
        <v>13</v>
      </c>
      <c r="C481" t="s">
        <v>13846</v>
      </c>
      <c r="D481">
        <v>35</v>
      </c>
      <c r="E481">
        <v>270</v>
      </c>
      <c r="F481">
        <v>38</v>
      </c>
      <c r="G481">
        <v>33.700000000000003</v>
      </c>
      <c r="H481">
        <v>140</v>
      </c>
      <c r="I481">
        <v>31.6</v>
      </c>
      <c r="J481">
        <v>440</v>
      </c>
      <c r="L481" t="s">
        <v>14589</v>
      </c>
      <c r="M481">
        <v>35</v>
      </c>
      <c r="N481" s="524" t="s">
        <v>16254</v>
      </c>
      <c r="O481">
        <f>COUNTIF('データ取得対象の観測点決定（風のみ）'!$AN$4:$AN$918,観測点コードリスト!N481)</f>
        <v>0</v>
      </c>
      <c r="P481" s="524" t="str">
        <f t="shared" si="7"/>
        <v>270</v>
      </c>
    </row>
    <row r="482" spans="1:16">
      <c r="A482">
        <v>481</v>
      </c>
      <c r="B482">
        <v>14</v>
      </c>
      <c r="C482" t="s">
        <v>13847</v>
      </c>
      <c r="D482">
        <v>35</v>
      </c>
      <c r="E482">
        <v>271</v>
      </c>
      <c r="F482">
        <v>38</v>
      </c>
      <c r="G482">
        <v>28.4</v>
      </c>
      <c r="H482">
        <v>140</v>
      </c>
      <c r="I482">
        <v>23.9</v>
      </c>
      <c r="J482">
        <v>118</v>
      </c>
      <c r="L482" t="s">
        <v>14590</v>
      </c>
      <c r="M482">
        <v>35</v>
      </c>
      <c r="N482" s="524" t="s">
        <v>16255</v>
      </c>
      <c r="O482">
        <f>COUNTIF('データ取得対象の観測点決定（風のみ）'!$AN$4:$AN$918,観測点コードリスト!N482)</f>
        <v>0</v>
      </c>
      <c r="P482" s="524" t="str">
        <f t="shared" si="7"/>
        <v>271</v>
      </c>
    </row>
    <row r="483" spans="1:16">
      <c r="A483">
        <v>482</v>
      </c>
      <c r="B483">
        <v>15</v>
      </c>
      <c r="C483" t="s">
        <v>1416</v>
      </c>
      <c r="D483">
        <v>35</v>
      </c>
      <c r="E483">
        <v>272</v>
      </c>
      <c r="F483">
        <v>38</v>
      </c>
      <c r="G483">
        <v>22.2</v>
      </c>
      <c r="H483">
        <v>140</v>
      </c>
      <c r="I483">
        <v>11.5</v>
      </c>
      <c r="J483">
        <v>133</v>
      </c>
      <c r="L483" t="s">
        <v>14591</v>
      </c>
      <c r="M483">
        <v>35</v>
      </c>
      <c r="N483" s="524" t="s">
        <v>16256</v>
      </c>
      <c r="O483">
        <f>COUNTIF('データ取得対象の観測点決定（風のみ）'!$AN$4:$AN$918,観測点コードリスト!N483)</f>
        <v>1</v>
      </c>
      <c r="P483" s="524" t="str">
        <f t="shared" si="7"/>
        <v>272</v>
      </c>
    </row>
    <row r="484" spans="1:16">
      <c r="A484">
        <v>483</v>
      </c>
      <c r="B484">
        <v>16</v>
      </c>
      <c r="C484" t="s">
        <v>1108</v>
      </c>
      <c r="D484">
        <v>35</v>
      </c>
      <c r="E484">
        <v>47588</v>
      </c>
      <c r="F484">
        <v>38</v>
      </c>
      <c r="G484">
        <v>15.3</v>
      </c>
      <c r="H484">
        <v>140</v>
      </c>
      <c r="I484">
        <v>20.7</v>
      </c>
      <c r="J484">
        <v>152.5</v>
      </c>
      <c r="L484" t="s">
        <v>14592</v>
      </c>
      <c r="M484">
        <v>35</v>
      </c>
      <c r="N484" s="524" t="s">
        <v>16257</v>
      </c>
      <c r="O484">
        <f>COUNTIF('データ取得対象の観測点決定（風のみ）'!$AN$4:$AN$918,観測点コードリスト!N484)</f>
        <v>1</v>
      </c>
      <c r="P484" s="524" t="str">
        <f t="shared" si="7"/>
        <v>47588</v>
      </c>
    </row>
    <row r="485" spans="1:16">
      <c r="A485">
        <v>484</v>
      </c>
      <c r="B485">
        <v>17</v>
      </c>
      <c r="C485" t="s">
        <v>13848</v>
      </c>
      <c r="D485">
        <v>35</v>
      </c>
      <c r="E485">
        <v>274</v>
      </c>
      <c r="F485">
        <v>38</v>
      </c>
      <c r="G485">
        <v>9.6999999999999993</v>
      </c>
      <c r="H485">
        <v>139</v>
      </c>
      <c r="I485">
        <v>58.9</v>
      </c>
      <c r="J485">
        <v>970</v>
      </c>
      <c r="L485" t="s">
        <v>14593</v>
      </c>
      <c r="M485">
        <v>35</v>
      </c>
      <c r="N485" s="524" t="s">
        <v>16258</v>
      </c>
      <c r="O485">
        <f>COUNTIF('データ取得対象の観測点決定（風のみ）'!$AN$4:$AN$918,観測点コードリスト!N485)</f>
        <v>0</v>
      </c>
      <c r="P485" s="524" t="str">
        <f t="shared" si="7"/>
        <v>274</v>
      </c>
    </row>
    <row r="486" spans="1:16">
      <c r="A486">
        <v>485</v>
      </c>
      <c r="B486">
        <v>18</v>
      </c>
      <c r="C486" t="s">
        <v>1421</v>
      </c>
      <c r="D486">
        <v>35</v>
      </c>
      <c r="E486">
        <v>275</v>
      </c>
      <c r="F486">
        <v>38</v>
      </c>
      <c r="G486">
        <v>6.3</v>
      </c>
      <c r="H486">
        <v>140</v>
      </c>
      <c r="I486">
        <v>0.9</v>
      </c>
      <c r="J486">
        <v>210</v>
      </c>
      <c r="L486" t="s">
        <v>14594</v>
      </c>
      <c r="M486">
        <v>35</v>
      </c>
      <c r="N486" s="524" t="s">
        <v>16259</v>
      </c>
      <c r="O486">
        <f>COUNTIF('データ取得対象の観測点決定（風のみ）'!$AN$4:$AN$918,観測点コードリスト!N486)</f>
        <v>1</v>
      </c>
      <c r="P486" s="524" t="str">
        <f t="shared" si="7"/>
        <v>275</v>
      </c>
    </row>
    <row r="487" spans="1:16">
      <c r="A487">
        <v>486</v>
      </c>
      <c r="B487">
        <v>19</v>
      </c>
      <c r="C487" t="s">
        <v>13849</v>
      </c>
      <c r="D487">
        <v>35</v>
      </c>
      <c r="E487">
        <v>276</v>
      </c>
      <c r="F487">
        <v>38</v>
      </c>
      <c r="G487">
        <v>9.4</v>
      </c>
      <c r="H487">
        <v>140</v>
      </c>
      <c r="I487">
        <v>26</v>
      </c>
      <c r="J487">
        <v>1660</v>
      </c>
      <c r="L487" t="s">
        <v>14595</v>
      </c>
      <c r="M487">
        <v>35</v>
      </c>
      <c r="N487" s="524" t="s">
        <v>16260</v>
      </c>
      <c r="O487">
        <f>COUNTIF('データ取得対象の観測点決定（風のみ）'!$AN$4:$AN$918,観測点コードリスト!N487)</f>
        <v>0</v>
      </c>
      <c r="P487" s="524" t="str">
        <f t="shared" si="7"/>
        <v>276</v>
      </c>
    </row>
    <row r="488" spans="1:16">
      <c r="A488">
        <v>487</v>
      </c>
      <c r="B488">
        <v>20</v>
      </c>
      <c r="C488" t="s">
        <v>1429</v>
      </c>
      <c r="D488">
        <v>35</v>
      </c>
      <c r="E488">
        <v>277</v>
      </c>
      <c r="F488">
        <v>38</v>
      </c>
      <c r="G488">
        <v>4.7</v>
      </c>
      <c r="H488">
        <v>139</v>
      </c>
      <c r="I488">
        <v>44.1</v>
      </c>
      <c r="J488">
        <v>140</v>
      </c>
      <c r="L488" t="s">
        <v>14596</v>
      </c>
      <c r="M488">
        <v>35</v>
      </c>
      <c r="N488" s="524" t="s">
        <v>16261</v>
      </c>
      <c r="O488">
        <f>COUNTIF('データ取得対象の観測点決定（風のみ）'!$AN$4:$AN$918,観測点コードリスト!N488)</f>
        <v>1</v>
      </c>
      <c r="P488" s="524" t="str">
        <f t="shared" si="7"/>
        <v>277</v>
      </c>
    </row>
    <row r="489" spans="1:16">
      <c r="A489">
        <v>488</v>
      </c>
      <c r="B489">
        <v>21</v>
      </c>
      <c r="C489" t="s">
        <v>1441</v>
      </c>
      <c r="D489">
        <v>35</v>
      </c>
      <c r="E489">
        <v>278</v>
      </c>
      <c r="F489">
        <v>37</v>
      </c>
      <c r="G489">
        <v>59.9</v>
      </c>
      <c r="H489">
        <v>139</v>
      </c>
      <c r="I489">
        <v>57.4</v>
      </c>
      <c r="J489">
        <v>250</v>
      </c>
      <c r="L489" t="s">
        <v>14597</v>
      </c>
      <c r="M489">
        <v>35</v>
      </c>
      <c r="N489" s="524" t="s">
        <v>16262</v>
      </c>
      <c r="O489">
        <f>COUNTIF('データ取得対象の観測点決定（風のみ）'!$AN$4:$AN$918,観測点コードリスト!N489)</f>
        <v>1</v>
      </c>
      <c r="P489" s="524" t="str">
        <f t="shared" si="7"/>
        <v>278</v>
      </c>
    </row>
    <row r="490" spans="1:16">
      <c r="A490">
        <v>489</v>
      </c>
      <c r="B490">
        <v>22</v>
      </c>
      <c r="C490" t="s">
        <v>1444</v>
      </c>
      <c r="D490">
        <v>35</v>
      </c>
      <c r="E490">
        <v>279</v>
      </c>
      <c r="F490">
        <v>37</v>
      </c>
      <c r="G490">
        <v>54.7</v>
      </c>
      <c r="H490">
        <v>140</v>
      </c>
      <c r="I490">
        <v>8.6</v>
      </c>
      <c r="J490">
        <v>245</v>
      </c>
      <c r="L490" t="s">
        <v>14598</v>
      </c>
      <c r="M490">
        <v>35</v>
      </c>
      <c r="N490" s="524" t="s">
        <v>16263</v>
      </c>
      <c r="O490">
        <f>COUNTIF('データ取得対象の観測点決定（風のみ）'!$AN$4:$AN$918,観測点コードリスト!N490)</f>
        <v>1</v>
      </c>
      <c r="P490" s="524" t="str">
        <f t="shared" si="7"/>
        <v>279</v>
      </c>
    </row>
    <row r="491" spans="1:16">
      <c r="A491">
        <v>490</v>
      </c>
      <c r="B491">
        <v>23</v>
      </c>
      <c r="C491" t="s">
        <v>13850</v>
      </c>
      <c r="D491">
        <v>35</v>
      </c>
      <c r="E491">
        <v>280</v>
      </c>
      <c r="F491">
        <v>37</v>
      </c>
      <c r="G491">
        <v>46</v>
      </c>
      <c r="H491">
        <v>140</v>
      </c>
      <c r="I491">
        <v>8.3000000000000007</v>
      </c>
      <c r="J491">
        <v>1530</v>
      </c>
      <c r="L491" t="s">
        <v>14599</v>
      </c>
      <c r="M491">
        <v>35</v>
      </c>
      <c r="N491" s="524" t="s">
        <v>16264</v>
      </c>
      <c r="O491">
        <f>COUNTIF('データ取得対象の観測点決定（風のみ）'!$AN$4:$AN$918,観測点コードリスト!N491)</f>
        <v>0</v>
      </c>
      <c r="P491" s="524" t="str">
        <f t="shared" si="7"/>
        <v>280</v>
      </c>
    </row>
    <row r="492" spans="1:16">
      <c r="A492">
        <v>491</v>
      </c>
      <c r="B492">
        <v>24</v>
      </c>
      <c r="C492" t="s">
        <v>1382</v>
      </c>
      <c r="D492">
        <v>35</v>
      </c>
      <c r="E492">
        <v>910</v>
      </c>
      <c r="F492">
        <v>38</v>
      </c>
      <c r="G492">
        <v>45.5</v>
      </c>
      <c r="H492">
        <v>140</v>
      </c>
      <c r="I492">
        <v>31</v>
      </c>
      <c r="J492">
        <v>212</v>
      </c>
      <c r="L492" t="s">
        <v>14600</v>
      </c>
      <c r="M492">
        <v>35</v>
      </c>
      <c r="N492" s="524" t="s">
        <v>16265</v>
      </c>
      <c r="O492">
        <f>COUNTIF('データ取得対象の観測点決定（風のみ）'!$AN$4:$AN$918,観測点コードリスト!N492)</f>
        <v>1</v>
      </c>
      <c r="P492" s="524" t="str">
        <f t="shared" si="7"/>
        <v>910</v>
      </c>
    </row>
    <row r="493" spans="1:16">
      <c r="A493">
        <v>492</v>
      </c>
      <c r="B493">
        <v>25</v>
      </c>
      <c r="C493" t="s">
        <v>13851</v>
      </c>
      <c r="D493">
        <v>35</v>
      </c>
      <c r="E493">
        <v>1038</v>
      </c>
      <c r="F493">
        <v>38</v>
      </c>
      <c r="G493">
        <v>59.7</v>
      </c>
      <c r="H493">
        <v>140</v>
      </c>
      <c r="I493">
        <v>1.7</v>
      </c>
      <c r="J493">
        <v>178</v>
      </c>
      <c r="L493" t="s">
        <v>14601</v>
      </c>
      <c r="M493">
        <v>35</v>
      </c>
      <c r="N493" s="524" t="s">
        <v>16266</v>
      </c>
      <c r="O493">
        <f>COUNTIF('データ取得対象の観測点決定（風のみ）'!$AN$4:$AN$918,観測点コードリスト!N493)</f>
        <v>0</v>
      </c>
      <c r="P493" s="524" t="str">
        <f t="shared" si="7"/>
        <v>1038</v>
      </c>
    </row>
    <row r="494" spans="1:16">
      <c r="A494">
        <v>493</v>
      </c>
      <c r="B494">
        <v>26</v>
      </c>
      <c r="C494" t="s">
        <v>1393</v>
      </c>
      <c r="D494">
        <v>35</v>
      </c>
      <c r="E494">
        <v>1039</v>
      </c>
      <c r="F494">
        <v>38</v>
      </c>
      <c r="G494">
        <v>36.5</v>
      </c>
      <c r="H494">
        <v>140</v>
      </c>
      <c r="I494">
        <v>24.7</v>
      </c>
      <c r="J494">
        <v>106</v>
      </c>
      <c r="L494" t="s">
        <v>14602</v>
      </c>
      <c r="M494">
        <v>35</v>
      </c>
      <c r="N494" s="524" t="s">
        <v>16267</v>
      </c>
      <c r="O494">
        <f>COUNTIF('データ取得対象の観測点決定（風のみ）'!$AN$4:$AN$918,観測点コードリスト!N494)</f>
        <v>1</v>
      </c>
      <c r="P494" s="524" t="str">
        <f t="shared" si="7"/>
        <v>1039</v>
      </c>
    </row>
    <row r="495" spans="1:16">
      <c r="A495">
        <v>494</v>
      </c>
      <c r="B495">
        <v>27</v>
      </c>
      <c r="C495" t="s">
        <v>1397</v>
      </c>
      <c r="D495">
        <v>35</v>
      </c>
      <c r="E495">
        <v>1040</v>
      </c>
      <c r="F495">
        <v>38</v>
      </c>
      <c r="G495">
        <v>34</v>
      </c>
      <c r="H495">
        <v>139</v>
      </c>
      <c r="I495">
        <v>33.1</v>
      </c>
      <c r="J495">
        <v>18</v>
      </c>
      <c r="L495" t="s">
        <v>14603</v>
      </c>
      <c r="M495">
        <v>35</v>
      </c>
      <c r="N495" s="524" t="s">
        <v>16268</v>
      </c>
      <c r="O495">
        <f>COUNTIF('データ取得対象の観測点決定（風のみ）'!$AN$4:$AN$918,観測点コードリスト!N495)</f>
        <v>1</v>
      </c>
      <c r="P495" s="524" t="str">
        <f t="shared" si="7"/>
        <v>1040</v>
      </c>
    </row>
    <row r="496" spans="1:16">
      <c r="A496">
        <v>495</v>
      </c>
      <c r="B496">
        <v>28</v>
      </c>
      <c r="C496" t="s">
        <v>13852</v>
      </c>
      <c r="D496">
        <v>35</v>
      </c>
      <c r="E496">
        <v>1103</v>
      </c>
      <c r="F496">
        <v>37</v>
      </c>
      <c r="G496">
        <v>54.7</v>
      </c>
      <c r="H496">
        <v>139</v>
      </c>
      <c r="I496">
        <v>48.9</v>
      </c>
      <c r="J496">
        <v>890</v>
      </c>
      <c r="L496" t="s">
        <v>14604</v>
      </c>
      <c r="M496">
        <v>35</v>
      </c>
      <c r="N496" s="524" t="s">
        <v>16269</v>
      </c>
      <c r="O496">
        <f>COUNTIF('データ取得対象の観測点決定（風のみ）'!$AN$4:$AN$918,観測点コードリスト!N496)</f>
        <v>0</v>
      </c>
      <c r="P496" s="524" t="str">
        <f t="shared" si="7"/>
        <v>1103</v>
      </c>
    </row>
    <row r="497" spans="1:16">
      <c r="A497">
        <v>496</v>
      </c>
      <c r="B497">
        <v>29</v>
      </c>
      <c r="C497" t="s">
        <v>1389</v>
      </c>
      <c r="D497">
        <v>35</v>
      </c>
      <c r="E497">
        <v>1125</v>
      </c>
      <c r="F497">
        <v>38</v>
      </c>
      <c r="G497">
        <v>36.4</v>
      </c>
      <c r="H497">
        <v>140</v>
      </c>
      <c r="I497">
        <v>9.8000000000000007</v>
      </c>
      <c r="J497">
        <v>330</v>
      </c>
      <c r="L497" t="s">
        <v>14605</v>
      </c>
      <c r="M497">
        <v>35</v>
      </c>
      <c r="N497" s="524" t="s">
        <v>16270</v>
      </c>
      <c r="O497">
        <f>COUNTIF('データ取得対象の観測点決定（風のみ）'!$AN$4:$AN$918,観測点コードリスト!N497)</f>
        <v>1</v>
      </c>
      <c r="P497" s="524" t="str">
        <f t="shared" si="7"/>
        <v>1125</v>
      </c>
    </row>
    <row r="498" spans="1:16">
      <c r="A498">
        <v>497</v>
      </c>
      <c r="B498">
        <v>30</v>
      </c>
      <c r="C498" t="s">
        <v>1433</v>
      </c>
      <c r="D498">
        <v>35</v>
      </c>
      <c r="E498">
        <v>1132</v>
      </c>
      <c r="F498">
        <v>38</v>
      </c>
      <c r="G498">
        <v>0.2</v>
      </c>
      <c r="H498">
        <v>140</v>
      </c>
      <c r="I498">
        <v>12.4</v>
      </c>
      <c r="J498">
        <v>220</v>
      </c>
      <c r="L498" t="s">
        <v>14606</v>
      </c>
      <c r="M498">
        <v>35</v>
      </c>
      <c r="N498" s="524" t="s">
        <v>16271</v>
      </c>
      <c r="O498">
        <f>COUNTIF('データ取得対象の観測点決定（風のみ）'!$AN$4:$AN$918,観測点コードリスト!N498)</f>
        <v>1</v>
      </c>
      <c r="P498" s="524" t="str">
        <f t="shared" si="7"/>
        <v>1132</v>
      </c>
    </row>
    <row r="499" spans="1:16">
      <c r="A499">
        <v>498</v>
      </c>
      <c r="B499">
        <v>31</v>
      </c>
      <c r="C499" t="s">
        <v>13853</v>
      </c>
      <c r="D499">
        <v>35</v>
      </c>
      <c r="E499">
        <v>1169</v>
      </c>
      <c r="F499">
        <v>38</v>
      </c>
      <c r="G499">
        <v>36.299999999999997</v>
      </c>
      <c r="H499">
        <v>139</v>
      </c>
      <c r="I499">
        <v>50.1</v>
      </c>
      <c r="J499">
        <v>99</v>
      </c>
      <c r="L499" t="s">
        <v>14607</v>
      </c>
      <c r="M499">
        <v>35</v>
      </c>
      <c r="N499" s="524" t="s">
        <v>16272</v>
      </c>
      <c r="O499">
        <f>COUNTIF('データ取得対象の観測点決定（風のみ）'!$AN$4:$AN$918,観測点コードリスト!N499)</f>
        <v>0</v>
      </c>
      <c r="P499" s="524" t="str">
        <f t="shared" si="7"/>
        <v>1169</v>
      </c>
    </row>
    <row r="500" spans="1:16">
      <c r="A500">
        <v>499</v>
      </c>
      <c r="B500">
        <v>32</v>
      </c>
      <c r="C500" t="s">
        <v>1351</v>
      </c>
      <c r="D500">
        <v>35</v>
      </c>
      <c r="E500">
        <v>1291</v>
      </c>
      <c r="F500">
        <v>39</v>
      </c>
      <c r="G500">
        <v>11</v>
      </c>
      <c r="H500">
        <v>139</v>
      </c>
      <c r="I500">
        <v>32.6</v>
      </c>
      <c r="J500">
        <v>58</v>
      </c>
      <c r="L500" t="s">
        <v>14608</v>
      </c>
      <c r="M500">
        <v>35</v>
      </c>
      <c r="N500" s="524" t="s">
        <v>16273</v>
      </c>
      <c r="O500">
        <f>COUNTIF('データ取得対象の観測点決定（風のみ）'!$AN$4:$AN$918,観測点コードリスト!N500)</f>
        <v>1</v>
      </c>
      <c r="P500" s="524" t="str">
        <f t="shared" si="7"/>
        <v>1291</v>
      </c>
    </row>
    <row r="501" spans="1:16">
      <c r="A501">
        <v>500</v>
      </c>
      <c r="B501">
        <v>33</v>
      </c>
      <c r="C501" t="s">
        <v>1412</v>
      </c>
      <c r="D501">
        <v>35</v>
      </c>
      <c r="E501">
        <v>1292</v>
      </c>
      <c r="F501">
        <v>38</v>
      </c>
      <c r="G501">
        <v>23.4</v>
      </c>
      <c r="H501">
        <v>139</v>
      </c>
      <c r="I501">
        <v>59.6</v>
      </c>
      <c r="J501">
        <v>440</v>
      </c>
      <c r="L501" t="s">
        <v>14609</v>
      </c>
      <c r="M501">
        <v>35</v>
      </c>
      <c r="N501" s="524" t="s">
        <v>16274</v>
      </c>
      <c r="O501">
        <f>COUNTIF('データ取得対象の観測点決定（風のみ）'!$AN$4:$AN$918,観測点コードリスト!N501)</f>
        <v>1</v>
      </c>
      <c r="P501" s="524" t="str">
        <f t="shared" si="7"/>
        <v>1292</v>
      </c>
    </row>
    <row r="502" spans="1:16">
      <c r="A502">
        <v>501</v>
      </c>
      <c r="B502">
        <v>34</v>
      </c>
      <c r="C502" t="s">
        <v>1401</v>
      </c>
      <c r="D502">
        <v>35</v>
      </c>
      <c r="E502">
        <v>1357</v>
      </c>
      <c r="F502">
        <v>38</v>
      </c>
      <c r="G502">
        <v>30.4</v>
      </c>
      <c r="H502">
        <v>139</v>
      </c>
      <c r="I502">
        <v>46.9</v>
      </c>
      <c r="J502">
        <v>273</v>
      </c>
      <c r="L502" t="s">
        <v>14610</v>
      </c>
      <c r="M502">
        <v>35</v>
      </c>
      <c r="N502" s="524" t="s">
        <v>16275</v>
      </c>
      <c r="O502">
        <f>COUNTIF('データ取得対象の観測点決定（風のみ）'!$AN$4:$AN$918,観測点コードリスト!N502)</f>
        <v>0</v>
      </c>
      <c r="P502" s="524" t="str">
        <f t="shared" si="7"/>
        <v>1357</v>
      </c>
    </row>
    <row r="503" spans="1:16">
      <c r="A503">
        <v>502</v>
      </c>
      <c r="B503">
        <v>35</v>
      </c>
      <c r="C503" t="s">
        <v>1437</v>
      </c>
      <c r="D503">
        <v>35</v>
      </c>
      <c r="E503">
        <v>1372</v>
      </c>
      <c r="F503">
        <v>37</v>
      </c>
      <c r="G503">
        <v>54.6</v>
      </c>
      <c r="H503">
        <v>139</v>
      </c>
      <c r="I503">
        <v>50.6</v>
      </c>
      <c r="J503">
        <v>390</v>
      </c>
      <c r="L503" t="s">
        <v>14611</v>
      </c>
      <c r="M503">
        <v>35</v>
      </c>
      <c r="N503" s="524" t="s">
        <v>16276</v>
      </c>
      <c r="O503">
        <f>COUNTIF('データ取得対象の観測点決定（風のみ）'!$AN$4:$AN$918,観測点コードリスト!N503)</f>
        <v>0</v>
      </c>
      <c r="P503" s="524" t="str">
        <f t="shared" si="7"/>
        <v>1372</v>
      </c>
    </row>
    <row r="504" spans="1:16">
      <c r="A504">
        <v>503</v>
      </c>
      <c r="B504">
        <v>36</v>
      </c>
      <c r="C504" t="s">
        <v>13854</v>
      </c>
      <c r="D504">
        <v>35</v>
      </c>
      <c r="E504">
        <v>1428</v>
      </c>
      <c r="F504">
        <v>38</v>
      </c>
      <c r="G504">
        <v>13.3</v>
      </c>
      <c r="H504">
        <v>140</v>
      </c>
      <c r="I504">
        <v>11.1</v>
      </c>
      <c r="J504">
        <v>860</v>
      </c>
      <c r="L504" t="s">
        <v>14612</v>
      </c>
      <c r="M504">
        <v>35</v>
      </c>
      <c r="N504" s="524" t="s">
        <v>16277</v>
      </c>
      <c r="O504">
        <f>COUNTIF('データ取得対象の観測点決定（風のみ）'!$AN$4:$AN$918,観測点コードリスト!N504)</f>
        <v>0</v>
      </c>
      <c r="P504" s="524" t="str">
        <f t="shared" si="7"/>
        <v>1428</v>
      </c>
    </row>
    <row r="505" spans="1:16">
      <c r="A505">
        <v>504</v>
      </c>
      <c r="B505">
        <v>37</v>
      </c>
      <c r="C505" t="s">
        <v>1366</v>
      </c>
      <c r="D505">
        <v>35</v>
      </c>
      <c r="E505">
        <v>1465</v>
      </c>
      <c r="F505">
        <v>38</v>
      </c>
      <c r="G505">
        <v>48.7</v>
      </c>
      <c r="H505">
        <v>139</v>
      </c>
      <c r="I505">
        <v>47.2</v>
      </c>
      <c r="J505">
        <v>22</v>
      </c>
      <c r="L505" t="s">
        <v>14613</v>
      </c>
      <c r="M505">
        <v>35</v>
      </c>
      <c r="N505" s="524" t="s">
        <v>16278</v>
      </c>
      <c r="O505">
        <f>COUNTIF('データ取得対象の観測点決定（風のみ）'!$AN$4:$AN$918,観測点コードリスト!N505)</f>
        <v>1</v>
      </c>
      <c r="P505" s="524" t="str">
        <f t="shared" si="7"/>
        <v>1465</v>
      </c>
    </row>
    <row r="506" spans="1:16">
      <c r="A506">
        <v>505</v>
      </c>
      <c r="B506">
        <v>38</v>
      </c>
      <c r="C506" t="s">
        <v>1409</v>
      </c>
      <c r="D506">
        <v>35</v>
      </c>
      <c r="E506">
        <v>1488</v>
      </c>
      <c r="F506">
        <v>38</v>
      </c>
      <c r="G506">
        <v>24.7</v>
      </c>
      <c r="H506">
        <v>140</v>
      </c>
      <c r="I506">
        <v>22.2</v>
      </c>
      <c r="J506">
        <v>105</v>
      </c>
      <c r="L506" t="s">
        <v>14614</v>
      </c>
      <c r="M506">
        <v>35</v>
      </c>
      <c r="N506" s="524" t="s">
        <v>16279</v>
      </c>
      <c r="O506">
        <f>COUNTIF('データ取得対象の観測点決定（風のみ）'!$AN$4:$AN$918,観測点コードリスト!N506)</f>
        <v>1</v>
      </c>
      <c r="P506" s="524" t="str">
        <f t="shared" si="7"/>
        <v>1488</v>
      </c>
    </row>
    <row r="507" spans="1:16">
      <c r="A507">
        <v>506</v>
      </c>
      <c r="B507">
        <v>39</v>
      </c>
      <c r="C507" t="s">
        <v>1405</v>
      </c>
      <c r="D507">
        <v>35</v>
      </c>
      <c r="E507">
        <v>1539</v>
      </c>
      <c r="F507">
        <v>38</v>
      </c>
      <c r="G507">
        <v>27.6</v>
      </c>
      <c r="H507">
        <v>140</v>
      </c>
      <c r="I507">
        <v>20.9</v>
      </c>
      <c r="J507">
        <v>80</v>
      </c>
      <c r="L507" t="s">
        <v>14615</v>
      </c>
      <c r="M507">
        <v>35</v>
      </c>
      <c r="N507" s="524" t="s">
        <v>16280</v>
      </c>
      <c r="O507">
        <f>COUNTIF('データ取得対象の観測点決定（風のみ）'!$AN$4:$AN$918,観測点コードリスト!N507)</f>
        <v>1</v>
      </c>
      <c r="P507" s="524" t="str">
        <f t="shared" si="7"/>
        <v>1539</v>
      </c>
    </row>
    <row r="508" spans="1:16">
      <c r="A508">
        <v>507</v>
      </c>
      <c r="B508">
        <v>40</v>
      </c>
      <c r="C508" t="s">
        <v>1425</v>
      </c>
      <c r="D508">
        <v>35</v>
      </c>
      <c r="E508">
        <v>1562</v>
      </c>
      <c r="F508">
        <v>38</v>
      </c>
      <c r="G508">
        <v>7</v>
      </c>
      <c r="H508">
        <v>140</v>
      </c>
      <c r="I508">
        <v>12.8</v>
      </c>
      <c r="J508">
        <v>270</v>
      </c>
      <c r="L508" t="s">
        <v>14616</v>
      </c>
      <c r="M508">
        <v>35</v>
      </c>
      <c r="N508" s="524" t="s">
        <v>16281</v>
      </c>
      <c r="O508">
        <f>COUNTIF('データ取得対象の観測点決定（風のみ）'!$AN$4:$AN$918,観測点コードリスト!N508)</f>
        <v>0</v>
      </c>
      <c r="P508" s="524" t="str">
        <f t="shared" si="7"/>
        <v>1562</v>
      </c>
    </row>
    <row r="509" spans="1:16">
      <c r="A509">
        <v>508</v>
      </c>
      <c r="B509">
        <v>1</v>
      </c>
      <c r="C509" t="s">
        <v>1504</v>
      </c>
      <c r="D509">
        <v>36</v>
      </c>
      <c r="E509">
        <v>295</v>
      </c>
      <c r="F509">
        <v>37</v>
      </c>
      <c r="G509">
        <v>29.5</v>
      </c>
      <c r="H509">
        <v>140</v>
      </c>
      <c r="I509">
        <v>57.9</v>
      </c>
      <c r="J509">
        <v>47</v>
      </c>
      <c r="L509" t="s">
        <v>14617</v>
      </c>
      <c r="M509">
        <v>36</v>
      </c>
      <c r="N509" s="524" t="s">
        <v>16282</v>
      </c>
      <c r="O509">
        <f>COUNTIF('データ取得対象の観測点決定（風のみ）'!$AN$4:$AN$918,観測点コードリスト!N509)</f>
        <v>1</v>
      </c>
      <c r="P509" s="524" t="str">
        <f t="shared" si="7"/>
        <v>295</v>
      </c>
    </row>
    <row r="510" spans="1:16">
      <c r="A510">
        <v>509</v>
      </c>
      <c r="B510">
        <v>2</v>
      </c>
      <c r="C510" t="s">
        <v>1538</v>
      </c>
      <c r="D510">
        <v>36</v>
      </c>
      <c r="E510">
        <v>304</v>
      </c>
      <c r="F510">
        <v>37</v>
      </c>
      <c r="G510">
        <v>17.2</v>
      </c>
      <c r="H510">
        <v>140</v>
      </c>
      <c r="I510">
        <v>37.5</v>
      </c>
      <c r="J510">
        <v>433</v>
      </c>
      <c r="L510" t="s">
        <v>14618</v>
      </c>
      <c r="M510">
        <v>36</v>
      </c>
      <c r="N510" s="524" t="s">
        <v>16283</v>
      </c>
      <c r="O510">
        <f>COUNTIF('データ取得対象の観測点決定（風のみ）'!$AN$4:$AN$918,観測点コードリスト!N510)</f>
        <v>1</v>
      </c>
      <c r="P510" s="524" t="str">
        <f t="shared" si="7"/>
        <v>304</v>
      </c>
    </row>
    <row r="511" spans="1:16">
      <c r="A511">
        <v>510</v>
      </c>
      <c r="B511">
        <v>3</v>
      </c>
      <c r="C511" t="s">
        <v>1545</v>
      </c>
      <c r="D511">
        <v>36</v>
      </c>
      <c r="E511">
        <v>1034</v>
      </c>
      <c r="F511">
        <v>37</v>
      </c>
      <c r="G511">
        <v>14</v>
      </c>
      <c r="H511">
        <v>141</v>
      </c>
      <c r="I511">
        <v>0</v>
      </c>
      <c r="J511">
        <v>43</v>
      </c>
      <c r="L511" t="s">
        <v>14619</v>
      </c>
      <c r="M511">
        <v>36</v>
      </c>
      <c r="N511" s="524" t="s">
        <v>16284</v>
      </c>
      <c r="O511">
        <f>COUNTIF('データ取得対象の観測点決定（風のみ）'!$AN$4:$AN$918,観測点コードリスト!N511)</f>
        <v>1</v>
      </c>
      <c r="P511" s="524" t="str">
        <f t="shared" si="7"/>
        <v>1034</v>
      </c>
    </row>
    <row r="512" spans="1:16">
      <c r="A512">
        <v>511</v>
      </c>
      <c r="B512">
        <v>4</v>
      </c>
      <c r="C512" t="s">
        <v>1519</v>
      </c>
      <c r="D512">
        <v>36</v>
      </c>
      <c r="E512">
        <v>1129</v>
      </c>
      <c r="F512">
        <v>37</v>
      </c>
      <c r="G512">
        <v>20.2</v>
      </c>
      <c r="H512">
        <v>140</v>
      </c>
      <c r="I512">
        <v>48.5</v>
      </c>
      <c r="J512">
        <v>410</v>
      </c>
      <c r="L512" t="s">
        <v>14620</v>
      </c>
      <c r="M512">
        <v>36</v>
      </c>
      <c r="N512" s="524" t="s">
        <v>16285</v>
      </c>
      <c r="O512">
        <f>COUNTIF('データ取得対象の観測点決定（風のみ）'!$AN$4:$AN$918,観測点コードリスト!N512)</f>
        <v>1</v>
      </c>
      <c r="P512" s="524" t="str">
        <f t="shared" si="7"/>
        <v>1129</v>
      </c>
    </row>
    <row r="513" spans="1:16">
      <c r="A513">
        <v>512</v>
      </c>
      <c r="B513">
        <v>5</v>
      </c>
      <c r="C513" t="s">
        <v>1465</v>
      </c>
      <c r="D513">
        <v>36</v>
      </c>
      <c r="E513">
        <v>285</v>
      </c>
      <c r="F513">
        <v>37</v>
      </c>
      <c r="G513">
        <v>47</v>
      </c>
      <c r="H513">
        <v>140</v>
      </c>
      <c r="I513">
        <v>55.5</v>
      </c>
      <c r="J513">
        <v>9</v>
      </c>
      <c r="L513" t="s">
        <v>14621</v>
      </c>
      <c r="M513">
        <v>36</v>
      </c>
      <c r="N513" s="524" t="s">
        <v>16286</v>
      </c>
      <c r="O513">
        <f>COUNTIF('データ取得対象の観測点決定（風のみ）'!$AN$4:$AN$918,観測点コードリスト!N513)</f>
        <v>1</v>
      </c>
      <c r="P513" s="524" t="str">
        <f t="shared" si="7"/>
        <v>285</v>
      </c>
    </row>
    <row r="514" spans="1:16">
      <c r="A514">
        <v>513</v>
      </c>
      <c r="B514">
        <v>6</v>
      </c>
      <c r="C514" t="s">
        <v>1515</v>
      </c>
      <c r="D514">
        <v>36</v>
      </c>
      <c r="E514">
        <v>299</v>
      </c>
      <c r="F514">
        <v>37</v>
      </c>
      <c r="G514">
        <v>22.1</v>
      </c>
      <c r="H514">
        <v>140</v>
      </c>
      <c r="I514">
        <v>19.8</v>
      </c>
      <c r="J514">
        <v>249</v>
      </c>
      <c r="L514" t="s">
        <v>14622</v>
      </c>
      <c r="M514">
        <v>36</v>
      </c>
      <c r="N514" s="524" t="s">
        <v>16287</v>
      </c>
      <c r="O514">
        <f>COUNTIF('データ取得対象の観測点決定（風のみ）'!$AN$4:$AN$918,観測点コードリスト!N514)</f>
        <v>1</v>
      </c>
      <c r="P514" s="524" t="str">
        <f t="shared" si="7"/>
        <v>299</v>
      </c>
    </row>
    <row r="515" spans="1:16">
      <c r="A515">
        <v>514</v>
      </c>
      <c r="B515">
        <v>7</v>
      </c>
      <c r="C515" t="s">
        <v>1453</v>
      </c>
      <c r="D515">
        <v>36</v>
      </c>
      <c r="E515">
        <v>281</v>
      </c>
      <c r="F515">
        <v>37</v>
      </c>
      <c r="G515">
        <v>51.1</v>
      </c>
      <c r="H515">
        <v>140</v>
      </c>
      <c r="I515">
        <v>35.299999999999997</v>
      </c>
      <c r="J515">
        <v>43</v>
      </c>
      <c r="L515" t="s">
        <v>14623</v>
      </c>
      <c r="M515">
        <v>36</v>
      </c>
      <c r="N515" s="524" t="s">
        <v>16288</v>
      </c>
      <c r="O515">
        <f>COUNTIF('データ取得対象の観測点決定（風のみ）'!$AN$4:$AN$918,観測点コードリスト!N515)</f>
        <v>1</v>
      </c>
      <c r="P515" s="524" t="str">
        <f t="shared" si="7"/>
        <v>281</v>
      </c>
    </row>
    <row r="516" spans="1:16">
      <c r="A516">
        <v>515</v>
      </c>
      <c r="B516">
        <v>8</v>
      </c>
      <c r="C516" t="s">
        <v>13855</v>
      </c>
      <c r="D516">
        <v>36</v>
      </c>
      <c r="E516">
        <v>282</v>
      </c>
      <c r="F516">
        <v>37</v>
      </c>
      <c r="G516">
        <v>45.4</v>
      </c>
      <c r="H516">
        <v>139</v>
      </c>
      <c r="I516">
        <v>44.1</v>
      </c>
      <c r="J516">
        <v>800</v>
      </c>
      <c r="L516" t="s">
        <v>14624</v>
      </c>
      <c r="M516">
        <v>36</v>
      </c>
      <c r="N516" s="524" t="s">
        <v>16289</v>
      </c>
      <c r="O516">
        <f>COUNTIF('データ取得対象の観測点決定（風のみ）'!$AN$4:$AN$918,観測点コードリスト!N516)</f>
        <v>0</v>
      </c>
      <c r="P516" s="524" t="str">
        <f t="shared" ref="P516:P579" si="8">IF(N516&gt;9999,TEXT(N516,"@"),TEXT(N516,"0000"))</f>
        <v>282</v>
      </c>
    </row>
    <row r="517" spans="1:16">
      <c r="A517">
        <v>516</v>
      </c>
      <c r="B517">
        <v>9</v>
      </c>
      <c r="C517" t="s">
        <v>13856</v>
      </c>
      <c r="D517">
        <v>36</v>
      </c>
      <c r="E517">
        <v>283</v>
      </c>
      <c r="F517">
        <v>37</v>
      </c>
      <c r="G517">
        <v>43.3</v>
      </c>
      <c r="H517">
        <v>140</v>
      </c>
      <c r="I517">
        <v>16.5</v>
      </c>
      <c r="J517">
        <v>1300</v>
      </c>
      <c r="L517" t="s">
        <v>14625</v>
      </c>
      <c r="M517">
        <v>36</v>
      </c>
      <c r="N517" s="524" t="s">
        <v>16290</v>
      </c>
      <c r="O517">
        <f>COUNTIF('データ取得対象の観測点決定（風のみ）'!$AN$4:$AN$918,観測点コードリスト!N517)</f>
        <v>0</v>
      </c>
      <c r="P517" s="524" t="str">
        <f t="shared" si="8"/>
        <v>283</v>
      </c>
    </row>
    <row r="518" spans="1:16">
      <c r="A518">
        <v>517</v>
      </c>
      <c r="B518">
        <v>10</v>
      </c>
      <c r="C518" t="s">
        <v>1448</v>
      </c>
      <c r="D518">
        <v>36</v>
      </c>
      <c r="E518">
        <v>47595</v>
      </c>
      <c r="F518">
        <v>37</v>
      </c>
      <c r="G518">
        <v>45.5</v>
      </c>
      <c r="H518">
        <v>140</v>
      </c>
      <c r="I518">
        <v>28.2</v>
      </c>
      <c r="J518">
        <v>67.400000000000006</v>
      </c>
      <c r="L518" t="s">
        <v>14626</v>
      </c>
      <c r="M518">
        <v>36</v>
      </c>
      <c r="N518" s="524" t="s">
        <v>16291</v>
      </c>
      <c r="O518">
        <f>COUNTIF('データ取得対象の観測点決定（風のみ）'!$AN$4:$AN$918,観測点コードリスト!N518)</f>
        <v>1</v>
      </c>
      <c r="P518" s="524" t="str">
        <f t="shared" si="8"/>
        <v>47595</v>
      </c>
    </row>
    <row r="519" spans="1:16">
      <c r="A519">
        <v>518</v>
      </c>
      <c r="B519">
        <v>11</v>
      </c>
      <c r="C519" t="s">
        <v>1469</v>
      </c>
      <c r="D519">
        <v>36</v>
      </c>
      <c r="E519">
        <v>286</v>
      </c>
      <c r="F519">
        <v>37</v>
      </c>
      <c r="G519">
        <v>39.5</v>
      </c>
      <c r="H519">
        <v>139</v>
      </c>
      <c r="I519">
        <v>51.8</v>
      </c>
      <c r="J519">
        <v>212</v>
      </c>
      <c r="L519" t="s">
        <v>14627</v>
      </c>
      <c r="M519">
        <v>36</v>
      </c>
      <c r="N519" s="524" t="s">
        <v>16292</v>
      </c>
      <c r="O519">
        <f>COUNTIF('データ取得対象の観測点決定（風のみ）'!$AN$4:$AN$918,観測点コードリスト!N519)</f>
        <v>1</v>
      </c>
      <c r="P519" s="524" t="str">
        <f t="shared" si="8"/>
        <v>286</v>
      </c>
    </row>
    <row r="520" spans="1:16">
      <c r="A520">
        <v>519</v>
      </c>
      <c r="B520">
        <v>12</v>
      </c>
      <c r="C520" t="s">
        <v>13857</v>
      </c>
      <c r="D520">
        <v>36</v>
      </c>
      <c r="E520">
        <v>287</v>
      </c>
      <c r="F520">
        <v>37</v>
      </c>
      <c r="G520">
        <v>41.8</v>
      </c>
      <c r="H520">
        <v>140</v>
      </c>
      <c r="I520">
        <v>49.2</v>
      </c>
      <c r="J520">
        <v>540</v>
      </c>
      <c r="L520" t="s">
        <v>14628</v>
      </c>
      <c r="M520">
        <v>36</v>
      </c>
      <c r="N520" s="524" t="s">
        <v>16293</v>
      </c>
      <c r="O520">
        <f>COUNTIF('データ取得対象の観測点決定（風のみ）'!$AN$4:$AN$918,観測点コードリスト!N520)</f>
        <v>0</v>
      </c>
      <c r="P520" s="524" t="str">
        <f t="shared" si="8"/>
        <v>287</v>
      </c>
    </row>
    <row r="521" spans="1:16">
      <c r="A521">
        <v>520</v>
      </c>
      <c r="B521">
        <v>13</v>
      </c>
      <c r="C521" t="s">
        <v>1479</v>
      </c>
      <c r="D521">
        <v>36</v>
      </c>
      <c r="E521">
        <v>288</v>
      </c>
      <c r="F521">
        <v>37</v>
      </c>
      <c r="G521">
        <v>38.299999999999997</v>
      </c>
      <c r="H521">
        <v>140</v>
      </c>
      <c r="I521">
        <v>59</v>
      </c>
      <c r="J521">
        <v>17</v>
      </c>
      <c r="L521" t="s">
        <v>14629</v>
      </c>
      <c r="M521">
        <v>36</v>
      </c>
      <c r="N521" s="524" t="s">
        <v>16294</v>
      </c>
      <c r="O521">
        <f>COUNTIF('データ取得対象の観測点決定（風のみ）'!$AN$4:$AN$918,観測点コードリスト!N521)</f>
        <v>0</v>
      </c>
      <c r="P521" s="524" t="str">
        <f t="shared" si="8"/>
        <v>288</v>
      </c>
    </row>
    <row r="522" spans="1:16">
      <c r="A522">
        <v>521</v>
      </c>
      <c r="B522">
        <v>14</v>
      </c>
      <c r="C522" t="s">
        <v>13858</v>
      </c>
      <c r="D522">
        <v>36</v>
      </c>
      <c r="E522">
        <v>289</v>
      </c>
      <c r="F522">
        <v>37</v>
      </c>
      <c r="G522">
        <v>31.6</v>
      </c>
      <c r="H522">
        <v>139</v>
      </c>
      <c r="I522">
        <v>41</v>
      </c>
      <c r="J522">
        <v>720</v>
      </c>
      <c r="L522" t="s">
        <v>14630</v>
      </c>
      <c r="M522">
        <v>36</v>
      </c>
      <c r="N522" s="524" t="s">
        <v>16295</v>
      </c>
      <c r="O522">
        <f>COUNTIF('データ取得対象の観測点決定（風のみ）'!$AN$4:$AN$918,観測点コードリスト!N522)</f>
        <v>0</v>
      </c>
      <c r="P522" s="524" t="str">
        <f t="shared" si="8"/>
        <v>289</v>
      </c>
    </row>
    <row r="523" spans="1:16">
      <c r="A523">
        <v>522</v>
      </c>
      <c r="B523">
        <v>15</v>
      </c>
      <c r="C523" t="s">
        <v>1486</v>
      </c>
      <c r="D523">
        <v>36</v>
      </c>
      <c r="E523">
        <v>290</v>
      </c>
      <c r="F523">
        <v>37</v>
      </c>
      <c r="G523">
        <v>33.1</v>
      </c>
      <c r="H523">
        <v>140</v>
      </c>
      <c r="I523">
        <v>6.5</v>
      </c>
      <c r="J523">
        <v>519</v>
      </c>
      <c r="L523" t="s">
        <v>14631</v>
      </c>
      <c r="M523">
        <v>36</v>
      </c>
      <c r="N523" s="524" t="s">
        <v>16296</v>
      </c>
      <c r="O523">
        <f>COUNTIF('データ取得対象の観測点決定（風のみ）'!$AN$4:$AN$918,観測点コードリスト!N523)</f>
        <v>1</v>
      </c>
      <c r="P523" s="524" t="str">
        <f t="shared" si="8"/>
        <v>290</v>
      </c>
    </row>
    <row r="524" spans="1:16">
      <c r="A524">
        <v>523</v>
      </c>
      <c r="B524">
        <v>16</v>
      </c>
      <c r="C524" t="s">
        <v>1489</v>
      </c>
      <c r="D524">
        <v>36</v>
      </c>
      <c r="E524">
        <v>291</v>
      </c>
      <c r="F524">
        <v>37</v>
      </c>
      <c r="G524">
        <v>35</v>
      </c>
      <c r="H524">
        <v>140</v>
      </c>
      <c r="I524">
        <v>25.8</v>
      </c>
      <c r="J524">
        <v>235</v>
      </c>
      <c r="L524" t="s">
        <v>14632</v>
      </c>
      <c r="M524">
        <v>36</v>
      </c>
      <c r="N524" s="524" t="s">
        <v>16297</v>
      </c>
      <c r="O524">
        <f>COUNTIF('データ取得対象の観測点決定（風のみ）'!$AN$4:$AN$918,観測点コードリスト!N524)</f>
        <v>1</v>
      </c>
      <c r="P524" s="524" t="str">
        <f t="shared" si="8"/>
        <v>291</v>
      </c>
    </row>
    <row r="525" spans="1:16">
      <c r="A525">
        <v>524</v>
      </c>
      <c r="B525">
        <v>17</v>
      </c>
      <c r="C525" t="s">
        <v>13859</v>
      </c>
      <c r="D525">
        <v>36</v>
      </c>
      <c r="E525">
        <v>292</v>
      </c>
      <c r="F525">
        <v>37</v>
      </c>
      <c r="G525">
        <v>34.799999999999997</v>
      </c>
      <c r="H525">
        <v>140</v>
      </c>
      <c r="I525">
        <v>43.5</v>
      </c>
      <c r="J525">
        <v>640</v>
      </c>
      <c r="L525" t="s">
        <v>14633</v>
      </c>
      <c r="M525">
        <v>36</v>
      </c>
      <c r="N525" s="524" t="s">
        <v>16298</v>
      </c>
      <c r="O525">
        <f>COUNTIF('データ取得対象の観測点決定（風のみ）'!$AN$4:$AN$918,観測点コードリスト!N525)</f>
        <v>0</v>
      </c>
      <c r="P525" s="524" t="str">
        <f t="shared" si="8"/>
        <v>292</v>
      </c>
    </row>
    <row r="526" spans="1:16">
      <c r="A526">
        <v>525</v>
      </c>
      <c r="B526">
        <v>18</v>
      </c>
      <c r="C526" t="s">
        <v>1498</v>
      </c>
      <c r="D526">
        <v>36</v>
      </c>
      <c r="E526">
        <v>47570</v>
      </c>
      <c r="F526">
        <v>37</v>
      </c>
      <c r="G526">
        <v>29.3</v>
      </c>
      <c r="H526">
        <v>139</v>
      </c>
      <c r="I526">
        <v>54.6</v>
      </c>
      <c r="J526">
        <v>211.7</v>
      </c>
      <c r="L526" t="s">
        <v>14634</v>
      </c>
      <c r="M526">
        <v>36</v>
      </c>
      <c r="N526" s="524" t="s">
        <v>16299</v>
      </c>
      <c r="O526">
        <f>COUNTIF('データ取得対象の観測点決定（風のみ）'!$AN$4:$AN$918,観測点コードリスト!N526)</f>
        <v>1</v>
      </c>
      <c r="P526" s="524" t="str">
        <f t="shared" si="8"/>
        <v>47570</v>
      </c>
    </row>
    <row r="527" spans="1:16">
      <c r="A527">
        <v>526</v>
      </c>
      <c r="B527">
        <v>19</v>
      </c>
      <c r="C527" t="s">
        <v>1501</v>
      </c>
      <c r="D527">
        <v>36</v>
      </c>
      <c r="E527">
        <v>294</v>
      </c>
      <c r="F527">
        <v>37</v>
      </c>
      <c r="G527">
        <v>26.1</v>
      </c>
      <c r="H527">
        <v>140</v>
      </c>
      <c r="I527">
        <v>34.6</v>
      </c>
      <c r="J527">
        <v>421</v>
      </c>
      <c r="L527" t="s">
        <v>14635</v>
      </c>
      <c r="M527">
        <v>36</v>
      </c>
      <c r="N527" s="524" t="s">
        <v>16300</v>
      </c>
      <c r="O527">
        <f>COUNTIF('データ取得対象の観測点決定（風のみ）'!$AN$4:$AN$918,観測点コードリスト!N527)</f>
        <v>1</v>
      </c>
      <c r="P527" s="524" t="str">
        <f t="shared" si="8"/>
        <v>294</v>
      </c>
    </row>
    <row r="528" spans="1:16">
      <c r="A528">
        <v>527</v>
      </c>
      <c r="B528">
        <v>20</v>
      </c>
      <c r="C528" t="s">
        <v>13860</v>
      </c>
      <c r="D528">
        <v>36</v>
      </c>
      <c r="E528">
        <v>296</v>
      </c>
      <c r="F528">
        <v>37</v>
      </c>
      <c r="G528">
        <v>20.6</v>
      </c>
      <c r="H528">
        <v>139</v>
      </c>
      <c r="I528">
        <v>14.2</v>
      </c>
      <c r="J528">
        <v>1520</v>
      </c>
      <c r="L528" t="s">
        <v>14636</v>
      </c>
      <c r="M528">
        <v>36</v>
      </c>
      <c r="N528" s="524" t="s">
        <v>16301</v>
      </c>
      <c r="O528">
        <f>COUNTIF('データ取得対象の観測点決定（風のみ）'!$AN$4:$AN$918,観測点コードリスト!N528)</f>
        <v>0</v>
      </c>
      <c r="P528" s="524" t="str">
        <f t="shared" si="8"/>
        <v>296</v>
      </c>
    </row>
    <row r="529" spans="1:16">
      <c r="A529">
        <v>528</v>
      </c>
      <c r="B529">
        <v>21</v>
      </c>
      <c r="C529" t="s">
        <v>1507</v>
      </c>
      <c r="D529">
        <v>36</v>
      </c>
      <c r="E529">
        <v>297</v>
      </c>
      <c r="F529">
        <v>37</v>
      </c>
      <c r="G529">
        <v>20.6</v>
      </c>
      <c r="H529">
        <v>139</v>
      </c>
      <c r="I529">
        <v>18.8</v>
      </c>
      <c r="J529">
        <v>377</v>
      </c>
      <c r="L529" t="s">
        <v>14637</v>
      </c>
      <c r="M529">
        <v>36</v>
      </c>
      <c r="N529" s="524" t="s">
        <v>16302</v>
      </c>
      <c r="O529">
        <f>COUNTIF('データ取得対象の観測点決定（風のみ）'!$AN$4:$AN$918,観測点コードリスト!N529)</f>
        <v>1</v>
      </c>
      <c r="P529" s="524" t="str">
        <f t="shared" si="8"/>
        <v>297</v>
      </c>
    </row>
    <row r="530" spans="1:16">
      <c r="A530">
        <v>529</v>
      </c>
      <c r="B530">
        <v>22</v>
      </c>
      <c r="C530" t="s">
        <v>13861</v>
      </c>
      <c r="D530">
        <v>36</v>
      </c>
      <c r="E530">
        <v>298</v>
      </c>
      <c r="F530">
        <v>37</v>
      </c>
      <c r="G530">
        <v>20.399999999999999</v>
      </c>
      <c r="H530">
        <v>139</v>
      </c>
      <c r="I530">
        <v>43.4</v>
      </c>
      <c r="J530">
        <v>1233</v>
      </c>
      <c r="L530" t="s">
        <v>14638</v>
      </c>
      <c r="M530">
        <v>36</v>
      </c>
      <c r="N530" s="524" t="s">
        <v>16303</v>
      </c>
      <c r="O530">
        <f>COUNTIF('データ取得対象の観測点決定（風のみ）'!$AN$4:$AN$918,観測点コードリスト!N530)</f>
        <v>0</v>
      </c>
      <c r="P530" s="524" t="str">
        <f t="shared" si="8"/>
        <v>298</v>
      </c>
    </row>
    <row r="531" spans="1:16">
      <c r="A531">
        <v>530</v>
      </c>
      <c r="B531">
        <v>23</v>
      </c>
      <c r="C531" t="s">
        <v>1523</v>
      </c>
      <c r="D531">
        <v>36</v>
      </c>
      <c r="E531">
        <v>300</v>
      </c>
      <c r="F531">
        <v>37</v>
      </c>
      <c r="G531">
        <v>20.8</v>
      </c>
      <c r="H531">
        <v>141</v>
      </c>
      <c r="I531">
        <v>1</v>
      </c>
      <c r="J531">
        <v>50</v>
      </c>
      <c r="L531" t="s">
        <v>14639</v>
      </c>
      <c r="M531">
        <v>36</v>
      </c>
      <c r="N531" s="524" t="s">
        <v>16304</v>
      </c>
      <c r="O531">
        <f>COUNTIF('データ取得対象の観測点決定（風のみ）'!$AN$4:$AN$918,観測点コードリスト!N531)</f>
        <v>0</v>
      </c>
      <c r="P531" s="524" t="str">
        <f t="shared" si="8"/>
        <v>300</v>
      </c>
    </row>
    <row r="532" spans="1:16">
      <c r="A532">
        <v>531</v>
      </c>
      <c r="B532">
        <v>24</v>
      </c>
      <c r="C532" t="s">
        <v>1526</v>
      </c>
      <c r="D532">
        <v>36</v>
      </c>
      <c r="E532">
        <v>301</v>
      </c>
      <c r="F532">
        <v>37</v>
      </c>
      <c r="G532">
        <v>15.9</v>
      </c>
      <c r="H532">
        <v>139</v>
      </c>
      <c r="I532">
        <v>32.200000000000003</v>
      </c>
      <c r="J532">
        <v>494</v>
      </c>
      <c r="L532" t="s">
        <v>14640</v>
      </c>
      <c r="M532">
        <v>36</v>
      </c>
      <c r="N532" s="524" t="s">
        <v>16305</v>
      </c>
      <c r="O532">
        <f>COUNTIF('データ取得対象の観測点決定（風のみ）'!$AN$4:$AN$918,観測点コードリスト!N532)</f>
        <v>1</v>
      </c>
      <c r="P532" s="524" t="str">
        <f t="shared" si="8"/>
        <v>301</v>
      </c>
    </row>
    <row r="533" spans="1:16">
      <c r="A533">
        <v>532</v>
      </c>
      <c r="B533">
        <v>25</v>
      </c>
      <c r="C533" t="s">
        <v>13862</v>
      </c>
      <c r="D533">
        <v>36</v>
      </c>
      <c r="E533">
        <v>302</v>
      </c>
      <c r="F533">
        <v>37</v>
      </c>
      <c r="G533">
        <v>12.6</v>
      </c>
      <c r="H533">
        <v>139</v>
      </c>
      <c r="I533">
        <v>36.799999999999997</v>
      </c>
      <c r="J533">
        <v>1145</v>
      </c>
      <c r="L533" t="s">
        <v>14641</v>
      </c>
      <c r="M533">
        <v>36</v>
      </c>
      <c r="N533" s="524" t="s">
        <v>16306</v>
      </c>
      <c r="O533">
        <f>COUNTIF('データ取得対象の観測点決定（風のみ）'!$AN$4:$AN$918,観測点コードリスト!N533)</f>
        <v>0</v>
      </c>
      <c r="P533" s="524" t="str">
        <f t="shared" si="8"/>
        <v>302</v>
      </c>
    </row>
    <row r="534" spans="1:16">
      <c r="A534">
        <v>533</v>
      </c>
      <c r="B534">
        <v>26</v>
      </c>
      <c r="C534" t="s">
        <v>1549</v>
      </c>
      <c r="D534">
        <v>36</v>
      </c>
      <c r="E534">
        <v>303</v>
      </c>
      <c r="F534">
        <v>37</v>
      </c>
      <c r="G534">
        <v>12.4</v>
      </c>
      <c r="H534">
        <v>139</v>
      </c>
      <c r="I534">
        <v>47.7</v>
      </c>
      <c r="J534">
        <v>544</v>
      </c>
      <c r="L534" t="s">
        <v>14642</v>
      </c>
      <c r="M534">
        <v>36</v>
      </c>
      <c r="N534" s="524" t="s">
        <v>16307</v>
      </c>
      <c r="O534">
        <f>COUNTIF('データ取得対象の観測点決定（風のみ）'!$AN$4:$AN$918,観測点コードリスト!N534)</f>
        <v>1</v>
      </c>
      <c r="P534" s="524" t="str">
        <f t="shared" si="8"/>
        <v>303</v>
      </c>
    </row>
    <row r="535" spans="1:16">
      <c r="A535">
        <v>534</v>
      </c>
      <c r="B535">
        <v>27</v>
      </c>
      <c r="C535" t="s">
        <v>13863</v>
      </c>
      <c r="D535">
        <v>36</v>
      </c>
      <c r="E535">
        <v>305</v>
      </c>
      <c r="F535">
        <v>37</v>
      </c>
      <c r="G535">
        <v>11</v>
      </c>
      <c r="H535">
        <v>139</v>
      </c>
      <c r="I535">
        <v>55.5</v>
      </c>
      <c r="J535">
        <v>1050</v>
      </c>
      <c r="L535" t="s">
        <v>14643</v>
      </c>
      <c r="M535">
        <v>36</v>
      </c>
      <c r="N535" s="524" t="s">
        <v>16308</v>
      </c>
      <c r="O535">
        <f>COUNTIF('データ取得対象の観測点決定（風のみ）'!$AN$4:$AN$918,観測点コードリスト!N535)</f>
        <v>0</v>
      </c>
      <c r="P535" s="524" t="str">
        <f t="shared" si="8"/>
        <v>305</v>
      </c>
    </row>
    <row r="536" spans="1:16">
      <c r="A536">
        <v>535</v>
      </c>
      <c r="B536">
        <v>28</v>
      </c>
      <c r="C536" t="s">
        <v>1552</v>
      </c>
      <c r="D536">
        <v>36</v>
      </c>
      <c r="E536">
        <v>47597</v>
      </c>
      <c r="F536">
        <v>37</v>
      </c>
      <c r="G536">
        <v>7.9</v>
      </c>
      <c r="H536">
        <v>140</v>
      </c>
      <c r="I536">
        <v>12.9</v>
      </c>
      <c r="J536">
        <v>355</v>
      </c>
      <c r="L536" t="s">
        <v>14644</v>
      </c>
      <c r="M536">
        <v>36</v>
      </c>
      <c r="N536" s="524" t="s">
        <v>16309</v>
      </c>
      <c r="O536">
        <f>COUNTIF('データ取得対象の観測点決定（風のみ）'!$AN$4:$AN$918,観測点コードリスト!N536)</f>
        <v>1</v>
      </c>
      <c r="P536" s="524" t="str">
        <f t="shared" si="8"/>
        <v>47597</v>
      </c>
    </row>
    <row r="537" spans="1:16">
      <c r="A537">
        <v>536</v>
      </c>
      <c r="B537">
        <v>29</v>
      </c>
      <c r="C537" t="s">
        <v>1556</v>
      </c>
      <c r="D537">
        <v>36</v>
      </c>
      <c r="E537">
        <v>307</v>
      </c>
      <c r="F537">
        <v>37</v>
      </c>
      <c r="G537">
        <v>8.8000000000000007</v>
      </c>
      <c r="H537">
        <v>140</v>
      </c>
      <c r="I537">
        <v>27.6</v>
      </c>
      <c r="J537">
        <v>290</v>
      </c>
      <c r="L537" t="s">
        <v>14645</v>
      </c>
      <c r="M537">
        <v>36</v>
      </c>
      <c r="N537" s="524" t="s">
        <v>16310</v>
      </c>
      <c r="O537">
        <f>COUNTIF('データ取得対象の観測点決定（風のみ）'!$AN$4:$AN$918,観測点コードリスト!N537)</f>
        <v>1</v>
      </c>
      <c r="P537" s="524" t="str">
        <f t="shared" si="8"/>
        <v>307</v>
      </c>
    </row>
    <row r="538" spans="1:16">
      <c r="A538">
        <v>537</v>
      </c>
      <c r="B538">
        <v>30</v>
      </c>
      <c r="C538" t="s">
        <v>13864</v>
      </c>
      <c r="D538">
        <v>36</v>
      </c>
      <c r="E538">
        <v>308</v>
      </c>
      <c r="F538">
        <v>37</v>
      </c>
      <c r="G538">
        <v>4.0999999999999996</v>
      </c>
      <c r="H538">
        <v>139</v>
      </c>
      <c r="I538">
        <v>43.9</v>
      </c>
      <c r="J538">
        <v>1080</v>
      </c>
      <c r="L538" t="s">
        <v>14646</v>
      </c>
      <c r="M538">
        <v>36</v>
      </c>
      <c r="N538" s="524" t="s">
        <v>16311</v>
      </c>
      <c r="O538">
        <f>COUNTIF('データ取得対象の観測点決定（風のみ）'!$AN$4:$AN$918,観測点コードリスト!N538)</f>
        <v>0</v>
      </c>
      <c r="P538" s="524" t="str">
        <f t="shared" si="8"/>
        <v>308</v>
      </c>
    </row>
    <row r="539" spans="1:16">
      <c r="A539">
        <v>538</v>
      </c>
      <c r="B539">
        <v>31</v>
      </c>
      <c r="C539" t="s">
        <v>13865</v>
      </c>
      <c r="D539">
        <v>36</v>
      </c>
      <c r="E539">
        <v>309</v>
      </c>
      <c r="F539">
        <v>37</v>
      </c>
      <c r="G539">
        <v>4.8</v>
      </c>
      <c r="H539">
        <v>140</v>
      </c>
      <c r="I539">
        <v>38.200000000000003</v>
      </c>
      <c r="J539">
        <v>688</v>
      </c>
      <c r="L539" t="s">
        <v>14647</v>
      </c>
      <c r="M539">
        <v>36</v>
      </c>
      <c r="N539" s="524" t="s">
        <v>16312</v>
      </c>
      <c r="O539">
        <f>COUNTIF('データ取得対象の観測点決定（風のみ）'!$AN$4:$AN$918,観測点コードリスト!N539)</f>
        <v>0</v>
      </c>
      <c r="P539" s="524" t="str">
        <f t="shared" si="8"/>
        <v>309</v>
      </c>
    </row>
    <row r="540" spans="1:16">
      <c r="A540">
        <v>539</v>
      </c>
      <c r="B540">
        <v>32</v>
      </c>
      <c r="C540" t="s">
        <v>1566</v>
      </c>
      <c r="D540">
        <v>36</v>
      </c>
      <c r="E540">
        <v>310</v>
      </c>
      <c r="F540">
        <v>37</v>
      </c>
      <c r="G540">
        <v>3.9</v>
      </c>
      <c r="H540">
        <v>140</v>
      </c>
      <c r="I540">
        <v>52.6</v>
      </c>
      <c r="J540">
        <v>12</v>
      </c>
      <c r="L540" t="s">
        <v>14648</v>
      </c>
      <c r="M540">
        <v>36</v>
      </c>
      <c r="N540" s="524" t="s">
        <v>16313</v>
      </c>
      <c r="O540">
        <f>COUNTIF('データ取得対象の観測点決定（風のみ）'!$AN$4:$AN$918,観測点コードリスト!N540)</f>
        <v>0</v>
      </c>
      <c r="P540" s="524" t="str">
        <f t="shared" si="8"/>
        <v>310</v>
      </c>
    </row>
    <row r="541" spans="1:16">
      <c r="A541">
        <v>540</v>
      </c>
      <c r="B541">
        <v>33</v>
      </c>
      <c r="C541" t="s">
        <v>13866</v>
      </c>
      <c r="D541">
        <v>36</v>
      </c>
      <c r="E541">
        <v>311</v>
      </c>
      <c r="F541">
        <v>36</v>
      </c>
      <c r="G541">
        <v>58.8</v>
      </c>
      <c r="H541">
        <v>139</v>
      </c>
      <c r="I541">
        <v>28.9</v>
      </c>
      <c r="J541">
        <v>1920</v>
      </c>
      <c r="L541" t="s">
        <v>14649</v>
      </c>
      <c r="M541">
        <v>36</v>
      </c>
      <c r="N541" s="524" t="s">
        <v>16314</v>
      </c>
      <c r="O541">
        <f>COUNTIF('データ取得対象の観測点決定（風のみ）'!$AN$4:$AN$918,観測点コードリスト!N541)</f>
        <v>0</v>
      </c>
      <c r="P541" s="524" t="str">
        <f t="shared" si="8"/>
        <v>311</v>
      </c>
    </row>
    <row r="542" spans="1:16">
      <c r="A542">
        <v>541</v>
      </c>
      <c r="B542">
        <v>34</v>
      </c>
      <c r="C542" t="s">
        <v>1569</v>
      </c>
      <c r="D542">
        <v>36</v>
      </c>
      <c r="E542">
        <v>312</v>
      </c>
      <c r="F542">
        <v>36</v>
      </c>
      <c r="G542">
        <v>56.3</v>
      </c>
      <c r="H542">
        <v>140</v>
      </c>
      <c r="I542">
        <v>24.5</v>
      </c>
      <c r="J542">
        <v>183</v>
      </c>
      <c r="L542" t="s">
        <v>14650</v>
      </c>
      <c r="M542">
        <v>36</v>
      </c>
      <c r="N542" s="524" t="s">
        <v>16315</v>
      </c>
      <c r="O542">
        <f>COUNTIF('データ取得対象の観測点決定（風のみ）'!$AN$4:$AN$918,観測点コードリスト!N542)</f>
        <v>1</v>
      </c>
      <c r="P542" s="524" t="str">
        <f t="shared" si="8"/>
        <v>312</v>
      </c>
    </row>
    <row r="543" spans="1:16">
      <c r="A543">
        <v>542</v>
      </c>
      <c r="B543">
        <v>35</v>
      </c>
      <c r="C543" t="s">
        <v>1574</v>
      </c>
      <c r="D543">
        <v>36</v>
      </c>
      <c r="E543">
        <v>47598</v>
      </c>
      <c r="F543">
        <v>36</v>
      </c>
      <c r="G543">
        <v>56.8</v>
      </c>
      <c r="H543">
        <v>140</v>
      </c>
      <c r="I543">
        <v>54.2</v>
      </c>
      <c r="J543">
        <v>3.3</v>
      </c>
      <c r="L543" t="s">
        <v>14651</v>
      </c>
      <c r="M543">
        <v>36</v>
      </c>
      <c r="N543" s="524" t="s">
        <v>16316</v>
      </c>
      <c r="O543">
        <f>COUNTIF('データ取得対象の観測点決定（風のみ）'!$AN$4:$AN$918,観測点コードリスト!N543)</f>
        <v>1</v>
      </c>
      <c r="P543" s="524" t="str">
        <f t="shared" si="8"/>
        <v>47598</v>
      </c>
    </row>
    <row r="544" spans="1:16">
      <c r="A544">
        <v>543</v>
      </c>
      <c r="B544">
        <v>36</v>
      </c>
      <c r="C544" t="s">
        <v>1482</v>
      </c>
      <c r="D544">
        <v>36</v>
      </c>
      <c r="E544">
        <v>1031</v>
      </c>
      <c r="F544">
        <v>37</v>
      </c>
      <c r="G544">
        <v>35.299999999999997</v>
      </c>
      <c r="H544">
        <v>139</v>
      </c>
      <c r="I544">
        <v>39.4</v>
      </c>
      <c r="J544">
        <v>165</v>
      </c>
      <c r="L544" t="s">
        <v>14652</v>
      </c>
      <c r="M544">
        <v>36</v>
      </c>
      <c r="N544" s="524" t="s">
        <v>16317</v>
      </c>
      <c r="O544">
        <f>COUNTIF('データ取得対象の観測点決定（風のみ）'!$AN$4:$AN$918,観測点コードリスト!N544)</f>
        <v>1</v>
      </c>
      <c r="P544" s="524" t="str">
        <f t="shared" si="8"/>
        <v>1031</v>
      </c>
    </row>
    <row r="545" spans="1:16">
      <c r="A545">
        <v>544</v>
      </c>
      <c r="B545">
        <v>37</v>
      </c>
      <c r="C545" t="s">
        <v>174</v>
      </c>
      <c r="D545">
        <v>36</v>
      </c>
      <c r="E545">
        <v>1044</v>
      </c>
      <c r="F545">
        <v>37</v>
      </c>
      <c r="G545">
        <v>28.4</v>
      </c>
      <c r="H545">
        <v>139</v>
      </c>
      <c r="I545">
        <v>31.7</v>
      </c>
      <c r="J545">
        <v>296</v>
      </c>
      <c r="L545" t="s">
        <v>14653</v>
      </c>
      <c r="M545">
        <v>36</v>
      </c>
      <c r="N545" s="524" t="s">
        <v>16318</v>
      </c>
      <c r="O545">
        <f>COUNTIF('データ取得対象の観測点決定（風のみ）'!$AN$4:$AN$918,観測点コードリスト!N545)</f>
        <v>1</v>
      </c>
      <c r="P545" s="524" t="str">
        <f t="shared" si="8"/>
        <v>1044</v>
      </c>
    </row>
    <row r="546" spans="1:16">
      <c r="A546">
        <v>545</v>
      </c>
      <c r="B546">
        <v>38</v>
      </c>
      <c r="C546" t="s">
        <v>1472</v>
      </c>
      <c r="D546">
        <v>36</v>
      </c>
      <c r="E546">
        <v>1116</v>
      </c>
      <c r="F546">
        <v>37</v>
      </c>
      <c r="G546">
        <v>40.1</v>
      </c>
      <c r="H546">
        <v>140</v>
      </c>
      <c r="I546">
        <v>15.6</v>
      </c>
      <c r="J546">
        <v>1220</v>
      </c>
      <c r="L546" t="s">
        <v>14654</v>
      </c>
      <c r="M546">
        <v>36</v>
      </c>
      <c r="N546" s="524" t="s">
        <v>16319</v>
      </c>
      <c r="O546">
        <f>COUNTIF('データ取得対象の観測点決定（風のみ）'!$AN$4:$AN$918,観測点コードリスト!N546)</f>
        <v>1</v>
      </c>
      <c r="P546" s="524" t="str">
        <f t="shared" si="8"/>
        <v>1116</v>
      </c>
    </row>
    <row r="547" spans="1:16">
      <c r="A547">
        <v>546</v>
      </c>
      <c r="B547">
        <v>39</v>
      </c>
      <c r="C547" t="s">
        <v>13867</v>
      </c>
      <c r="D547">
        <v>36</v>
      </c>
      <c r="E547">
        <v>1127</v>
      </c>
      <c r="F547">
        <v>37</v>
      </c>
      <c r="G547">
        <v>0.5</v>
      </c>
      <c r="H547">
        <v>140</v>
      </c>
      <c r="I547">
        <v>44.2</v>
      </c>
      <c r="J547">
        <v>125</v>
      </c>
      <c r="L547" t="s">
        <v>14655</v>
      </c>
      <c r="M547">
        <v>36</v>
      </c>
      <c r="N547" s="524" t="s">
        <v>16320</v>
      </c>
      <c r="O547">
        <f>COUNTIF('データ取得対象の観測点決定（風のみ）'!$AN$4:$AN$918,観測点コードリスト!N547)</f>
        <v>0</v>
      </c>
      <c r="P547" s="524" t="str">
        <f t="shared" si="8"/>
        <v>1127</v>
      </c>
    </row>
    <row r="548" spans="1:16">
      <c r="A548">
        <v>547</v>
      </c>
      <c r="B548">
        <v>40</v>
      </c>
      <c r="C548" t="s">
        <v>1476</v>
      </c>
      <c r="D548">
        <v>36</v>
      </c>
      <c r="E548">
        <v>1130</v>
      </c>
      <c r="F548">
        <v>37</v>
      </c>
      <c r="G548">
        <v>39.9</v>
      </c>
      <c r="H548">
        <v>140</v>
      </c>
      <c r="I548">
        <v>43.6</v>
      </c>
      <c r="J548">
        <v>460</v>
      </c>
      <c r="L548" t="s">
        <v>14656</v>
      </c>
      <c r="M548">
        <v>36</v>
      </c>
      <c r="N548" s="524" t="s">
        <v>16321</v>
      </c>
      <c r="O548">
        <f>COUNTIF('データ取得対象の観測点決定（風のみ）'!$AN$4:$AN$918,観測点コードリスト!N548)</f>
        <v>1</v>
      </c>
      <c r="P548" s="524" t="str">
        <f t="shared" si="8"/>
        <v>1130</v>
      </c>
    </row>
    <row r="549" spans="1:16">
      <c r="A549">
        <v>548</v>
      </c>
      <c r="B549">
        <v>41</v>
      </c>
      <c r="C549" t="s">
        <v>1492</v>
      </c>
      <c r="D549">
        <v>36</v>
      </c>
      <c r="E549">
        <v>1150</v>
      </c>
      <c r="F549">
        <v>37</v>
      </c>
      <c r="G549">
        <v>33.6</v>
      </c>
      <c r="H549">
        <v>140</v>
      </c>
      <c r="I549">
        <v>45.2</v>
      </c>
      <c r="J549">
        <v>400</v>
      </c>
      <c r="L549" t="s">
        <v>14657</v>
      </c>
      <c r="M549">
        <v>36</v>
      </c>
      <c r="N549" s="524" t="s">
        <v>16322</v>
      </c>
      <c r="O549">
        <f>COUNTIF('データ取得対象の観測点決定（風のみ）'!$AN$4:$AN$918,観測点コードリスト!N549)</f>
        <v>0</v>
      </c>
      <c r="P549" s="524" t="str">
        <f t="shared" si="8"/>
        <v>1150</v>
      </c>
    </row>
    <row r="550" spans="1:16">
      <c r="A550">
        <v>549</v>
      </c>
      <c r="B550">
        <v>42</v>
      </c>
      <c r="C550" t="s">
        <v>327</v>
      </c>
      <c r="D550">
        <v>36</v>
      </c>
      <c r="E550">
        <v>1268</v>
      </c>
      <c r="F550">
        <v>37</v>
      </c>
      <c r="G550">
        <v>17.3</v>
      </c>
      <c r="H550">
        <v>140</v>
      </c>
      <c r="I550">
        <v>13.1</v>
      </c>
      <c r="J550">
        <v>317</v>
      </c>
      <c r="L550" t="s">
        <v>14658</v>
      </c>
      <c r="M550">
        <v>36</v>
      </c>
      <c r="N550" s="524" t="s">
        <v>16323</v>
      </c>
      <c r="O550">
        <f>COUNTIF('データ取得対象の観測点決定（風のみ）'!$AN$4:$AN$918,観測点コードリスト!N550)</f>
        <v>0</v>
      </c>
      <c r="P550" s="524" t="str">
        <f t="shared" si="8"/>
        <v>1268</v>
      </c>
    </row>
    <row r="551" spans="1:16">
      <c r="A551">
        <v>550</v>
      </c>
      <c r="B551">
        <v>43</v>
      </c>
      <c r="C551" t="s">
        <v>1562</v>
      </c>
      <c r="D551">
        <v>36</v>
      </c>
      <c r="E551">
        <v>1269</v>
      </c>
      <c r="F551">
        <v>37</v>
      </c>
      <c r="G551">
        <v>5.5</v>
      </c>
      <c r="H551">
        <v>139</v>
      </c>
      <c r="I551">
        <v>31.9</v>
      </c>
      <c r="J551">
        <v>690</v>
      </c>
      <c r="L551" t="s">
        <v>14659</v>
      </c>
      <c r="M551">
        <v>36</v>
      </c>
      <c r="N551" s="524" t="s">
        <v>16324</v>
      </c>
      <c r="O551">
        <f>COUNTIF('データ取得対象の観測点決定（風のみ）'!$AN$4:$AN$918,観測点コードリスト!N551)</f>
        <v>0</v>
      </c>
      <c r="P551" s="524" t="str">
        <f t="shared" si="8"/>
        <v>1269</v>
      </c>
    </row>
    <row r="552" spans="1:16">
      <c r="A552">
        <v>551</v>
      </c>
      <c r="B552">
        <v>44</v>
      </c>
      <c r="C552" t="s">
        <v>1541</v>
      </c>
      <c r="D552">
        <v>36</v>
      </c>
      <c r="E552">
        <v>1274</v>
      </c>
      <c r="F552">
        <v>37</v>
      </c>
      <c r="G552">
        <v>14.8</v>
      </c>
      <c r="H552">
        <v>140</v>
      </c>
      <c r="I552">
        <v>43.4</v>
      </c>
      <c r="J552">
        <v>492</v>
      </c>
      <c r="L552" t="s">
        <v>14660</v>
      </c>
      <c r="M552">
        <v>36</v>
      </c>
      <c r="N552" s="524" t="s">
        <v>16325</v>
      </c>
      <c r="O552">
        <f>COUNTIF('データ取得対象の観測点決定（風のみ）'!$AN$4:$AN$918,観測点コードリスト!N552)</f>
        <v>0</v>
      </c>
      <c r="P552" s="524" t="str">
        <f t="shared" si="8"/>
        <v>1274</v>
      </c>
    </row>
    <row r="553" spans="1:16">
      <c r="A553">
        <v>552</v>
      </c>
      <c r="B553">
        <v>45</v>
      </c>
      <c r="C553" t="s">
        <v>1457</v>
      </c>
      <c r="D553">
        <v>36</v>
      </c>
      <c r="E553">
        <v>1282</v>
      </c>
      <c r="F553">
        <v>37</v>
      </c>
      <c r="G553">
        <v>43.3</v>
      </c>
      <c r="H553">
        <v>140</v>
      </c>
      <c r="I553">
        <v>3.5</v>
      </c>
      <c r="J553">
        <v>824</v>
      </c>
      <c r="L553" t="s">
        <v>14661</v>
      </c>
      <c r="M553">
        <v>36</v>
      </c>
      <c r="N553" s="524" t="s">
        <v>16326</v>
      </c>
      <c r="O553">
        <f>COUNTIF('データ取得対象の観測点決定（風のみ）'!$AN$4:$AN$918,観測点コードリスト!N553)</f>
        <v>1</v>
      </c>
      <c r="P553" s="524" t="str">
        <f t="shared" si="8"/>
        <v>1282</v>
      </c>
    </row>
    <row r="554" spans="1:16">
      <c r="A554">
        <v>553</v>
      </c>
      <c r="B554">
        <v>46</v>
      </c>
      <c r="C554" t="s">
        <v>1449</v>
      </c>
      <c r="D554">
        <v>36</v>
      </c>
      <c r="E554">
        <v>1293</v>
      </c>
      <c r="F554">
        <v>37</v>
      </c>
      <c r="G554">
        <v>53.5</v>
      </c>
      <c r="H554">
        <v>140</v>
      </c>
      <c r="I554">
        <v>26.2</v>
      </c>
      <c r="J554">
        <v>200</v>
      </c>
      <c r="L554" t="s">
        <v>14662</v>
      </c>
      <c r="M554">
        <v>36</v>
      </c>
      <c r="N554" s="524" t="s">
        <v>16327</v>
      </c>
      <c r="O554">
        <f>COUNTIF('データ取得対象の観測点決定（風のみ）'!$AN$4:$AN$918,観測点コードリスト!N554)</f>
        <v>1</v>
      </c>
      <c r="P554" s="524" t="str">
        <f t="shared" si="8"/>
        <v>1293</v>
      </c>
    </row>
    <row r="555" spans="1:16">
      <c r="A555">
        <v>554</v>
      </c>
      <c r="B555">
        <v>47</v>
      </c>
      <c r="C555" t="s">
        <v>1529</v>
      </c>
      <c r="D555">
        <v>36</v>
      </c>
      <c r="E555">
        <v>1294</v>
      </c>
      <c r="F555">
        <v>37</v>
      </c>
      <c r="G555">
        <v>16.600000000000001</v>
      </c>
      <c r="H555">
        <v>140</v>
      </c>
      <c r="I555">
        <v>3.8</v>
      </c>
      <c r="J555">
        <v>640</v>
      </c>
      <c r="L555" t="s">
        <v>14663</v>
      </c>
      <c r="M555">
        <v>36</v>
      </c>
      <c r="N555" s="524" t="s">
        <v>16328</v>
      </c>
      <c r="O555">
        <f>COUNTIF('データ取得対象の観測点決定（風のみ）'!$AN$4:$AN$918,観測点コードリスト!N555)</f>
        <v>1</v>
      </c>
      <c r="P555" s="524" t="str">
        <f t="shared" si="8"/>
        <v>1294</v>
      </c>
    </row>
    <row r="556" spans="1:16">
      <c r="A556">
        <v>555</v>
      </c>
      <c r="B556">
        <v>48</v>
      </c>
      <c r="C556" t="s">
        <v>1559</v>
      </c>
      <c r="D556">
        <v>36</v>
      </c>
      <c r="E556">
        <v>1295</v>
      </c>
      <c r="F556">
        <v>37</v>
      </c>
      <c r="G556">
        <v>0.6</v>
      </c>
      <c r="H556">
        <v>139</v>
      </c>
      <c r="I556">
        <v>22.5</v>
      </c>
      <c r="J556">
        <v>973</v>
      </c>
      <c r="L556" t="s">
        <v>14664</v>
      </c>
      <c r="M556">
        <v>36</v>
      </c>
      <c r="N556" s="524" t="s">
        <v>16329</v>
      </c>
      <c r="O556">
        <f>COUNTIF('データ取得対象の観測点決定（風のみ）'!$AN$4:$AN$918,観測点コードリスト!N556)</f>
        <v>1</v>
      </c>
      <c r="P556" s="524" t="str">
        <f t="shared" si="8"/>
        <v>1295</v>
      </c>
    </row>
    <row r="557" spans="1:16">
      <c r="A557">
        <v>556</v>
      </c>
      <c r="B557">
        <v>49</v>
      </c>
      <c r="C557" t="s">
        <v>13868</v>
      </c>
      <c r="D557">
        <v>36</v>
      </c>
      <c r="E557">
        <v>1359</v>
      </c>
      <c r="F557">
        <v>37</v>
      </c>
      <c r="G557">
        <v>20.8</v>
      </c>
      <c r="H557">
        <v>139</v>
      </c>
      <c r="I557">
        <v>33.4</v>
      </c>
      <c r="J557">
        <v>705</v>
      </c>
      <c r="L557" t="s">
        <v>14665</v>
      </c>
      <c r="M557">
        <v>36</v>
      </c>
      <c r="N557" s="524" t="s">
        <v>16330</v>
      </c>
      <c r="O557">
        <f>COUNTIF('データ取得対象の観測点決定（風のみ）'!$AN$4:$AN$918,観測点コードリスト!N557)</f>
        <v>0</v>
      </c>
      <c r="P557" s="524" t="str">
        <f t="shared" si="8"/>
        <v>1359</v>
      </c>
    </row>
    <row r="558" spans="1:16">
      <c r="A558">
        <v>557</v>
      </c>
      <c r="B558">
        <v>50</v>
      </c>
      <c r="C558" t="s">
        <v>13869</v>
      </c>
      <c r="D558">
        <v>36</v>
      </c>
      <c r="E558">
        <v>1364</v>
      </c>
      <c r="F558">
        <v>37</v>
      </c>
      <c r="G558">
        <v>18.2</v>
      </c>
      <c r="H558">
        <v>139</v>
      </c>
      <c r="I558">
        <v>13</v>
      </c>
      <c r="J558">
        <v>860</v>
      </c>
      <c r="L558" t="s">
        <v>14666</v>
      </c>
      <c r="M558">
        <v>36</v>
      </c>
      <c r="N558" s="524" t="s">
        <v>16331</v>
      </c>
      <c r="O558">
        <f>COUNTIF('データ取得対象の観測点決定（風のみ）'!$AN$4:$AN$918,観測点コードリスト!N558)</f>
        <v>0</v>
      </c>
      <c r="P558" s="524" t="str">
        <f t="shared" si="8"/>
        <v>1364</v>
      </c>
    </row>
    <row r="559" spans="1:16">
      <c r="A559">
        <v>558</v>
      </c>
      <c r="B559">
        <v>51</v>
      </c>
      <c r="C559" t="s">
        <v>1511</v>
      </c>
      <c r="D559">
        <v>36</v>
      </c>
      <c r="E559">
        <v>1386</v>
      </c>
      <c r="F559">
        <v>37</v>
      </c>
      <c r="G559">
        <v>23.3</v>
      </c>
      <c r="H559">
        <v>140</v>
      </c>
      <c r="I559">
        <v>5.4</v>
      </c>
      <c r="J559">
        <v>536</v>
      </c>
      <c r="L559" t="s">
        <v>14667</v>
      </c>
      <c r="M559">
        <v>36</v>
      </c>
      <c r="N559" s="524" t="s">
        <v>16332</v>
      </c>
      <c r="O559">
        <f>COUNTIF('データ取得対象の観測点決定（風のみ）'!$AN$4:$AN$918,観測点コードリスト!N559)</f>
        <v>0</v>
      </c>
      <c r="P559" s="524" t="str">
        <f t="shared" si="8"/>
        <v>1386</v>
      </c>
    </row>
    <row r="560" spans="1:16">
      <c r="A560">
        <v>559</v>
      </c>
      <c r="B560">
        <v>52</v>
      </c>
      <c r="C560" t="s">
        <v>1535</v>
      </c>
      <c r="D560">
        <v>36</v>
      </c>
      <c r="E560">
        <v>1466</v>
      </c>
      <c r="F560">
        <v>37</v>
      </c>
      <c r="G560">
        <v>13.6</v>
      </c>
      <c r="H560">
        <v>140</v>
      </c>
      <c r="I560">
        <v>25.6</v>
      </c>
      <c r="J560">
        <v>372</v>
      </c>
      <c r="L560" t="s">
        <v>14668</v>
      </c>
      <c r="M560">
        <v>36</v>
      </c>
      <c r="N560" s="524" t="s">
        <v>16333</v>
      </c>
      <c r="O560">
        <f>COUNTIF('データ取得対象の観測点決定（風のみ）'!$AN$4:$AN$918,観測点コードリスト!N560)</f>
        <v>1</v>
      </c>
      <c r="P560" s="524" t="str">
        <f t="shared" si="8"/>
        <v>1466</v>
      </c>
    </row>
    <row r="561" spans="1:16">
      <c r="A561">
        <v>560</v>
      </c>
      <c r="B561">
        <v>53</v>
      </c>
      <c r="C561" t="s">
        <v>1205</v>
      </c>
      <c r="D561">
        <v>36</v>
      </c>
      <c r="E561">
        <v>1607</v>
      </c>
      <c r="F561">
        <v>36</v>
      </c>
      <c r="G561">
        <v>56</v>
      </c>
      <c r="H561">
        <v>140</v>
      </c>
      <c r="I561">
        <v>44</v>
      </c>
      <c r="J561">
        <v>25</v>
      </c>
      <c r="L561" t="s">
        <v>14669</v>
      </c>
      <c r="M561">
        <v>36</v>
      </c>
      <c r="N561" s="524" t="s">
        <v>16334</v>
      </c>
      <c r="O561">
        <f>COUNTIF('データ取得対象の観測点決定（風のみ）'!$AN$4:$AN$918,観測点コードリスト!N561)</f>
        <v>1</v>
      </c>
      <c r="P561" s="524" t="str">
        <f t="shared" si="8"/>
        <v>1607</v>
      </c>
    </row>
    <row r="562" spans="1:16">
      <c r="A562">
        <v>561</v>
      </c>
      <c r="B562">
        <v>54</v>
      </c>
      <c r="C562" t="s">
        <v>13870</v>
      </c>
      <c r="D562">
        <v>36</v>
      </c>
      <c r="E562">
        <v>1633</v>
      </c>
      <c r="F562">
        <v>37</v>
      </c>
      <c r="G562">
        <v>52.5</v>
      </c>
      <c r="H562">
        <v>140</v>
      </c>
      <c r="I562">
        <v>55.1</v>
      </c>
      <c r="J562">
        <v>10</v>
      </c>
      <c r="L562" t="s">
        <v>14670</v>
      </c>
      <c r="M562">
        <v>36</v>
      </c>
      <c r="N562" s="524" t="s">
        <v>16335</v>
      </c>
      <c r="O562">
        <f>COUNTIF('データ取得対象の観測点決定（風のみ）'!$AN$4:$AN$918,観測点コードリスト!N562)</f>
        <v>0</v>
      </c>
      <c r="P562" s="524" t="str">
        <f t="shared" si="8"/>
        <v>1633</v>
      </c>
    </row>
    <row r="563" spans="1:16">
      <c r="A563">
        <v>562</v>
      </c>
      <c r="B563">
        <v>55</v>
      </c>
      <c r="C563" t="s">
        <v>13871</v>
      </c>
      <c r="D563">
        <v>36</v>
      </c>
      <c r="E563">
        <v>1634</v>
      </c>
      <c r="F563">
        <v>37</v>
      </c>
      <c r="G563">
        <v>5.4</v>
      </c>
      <c r="H563">
        <v>140</v>
      </c>
      <c r="I563">
        <v>33.6</v>
      </c>
      <c r="J563">
        <v>347</v>
      </c>
      <c r="L563" t="s">
        <v>14671</v>
      </c>
      <c r="M563">
        <v>36</v>
      </c>
      <c r="N563" s="524" t="s">
        <v>16336</v>
      </c>
      <c r="O563">
        <f>COUNTIF('データ取得対象の観測点決定（風のみ）'!$AN$4:$AN$918,観測点コードリスト!N563)</f>
        <v>0</v>
      </c>
      <c r="P563" s="524" t="str">
        <f t="shared" si="8"/>
        <v>1634</v>
      </c>
    </row>
    <row r="564" spans="1:16">
      <c r="A564">
        <v>563</v>
      </c>
      <c r="B564">
        <v>1</v>
      </c>
      <c r="C564" t="s">
        <v>1579</v>
      </c>
      <c r="D564">
        <v>40</v>
      </c>
      <c r="E564">
        <v>314</v>
      </c>
      <c r="F564">
        <v>36</v>
      </c>
      <c r="G564">
        <v>52.1</v>
      </c>
      <c r="H564">
        <v>140</v>
      </c>
      <c r="I564">
        <v>38.200000000000003</v>
      </c>
      <c r="J564">
        <v>370</v>
      </c>
      <c r="L564" t="s">
        <v>14672</v>
      </c>
      <c r="M564">
        <v>40</v>
      </c>
      <c r="N564" s="524" t="s">
        <v>16337</v>
      </c>
      <c r="O564">
        <f>COUNTIF('データ取得対象の観測点決定（風のみ）'!$AN$4:$AN$918,観測点コードリスト!N564)</f>
        <v>0</v>
      </c>
      <c r="P564" s="524" t="str">
        <f t="shared" si="8"/>
        <v>314</v>
      </c>
    </row>
    <row r="565" spans="1:16">
      <c r="A565">
        <v>564</v>
      </c>
      <c r="B565">
        <v>2</v>
      </c>
      <c r="C565" t="s">
        <v>1582</v>
      </c>
      <c r="D565">
        <v>40</v>
      </c>
      <c r="E565">
        <v>315</v>
      </c>
      <c r="F565">
        <v>36</v>
      </c>
      <c r="G565">
        <v>50</v>
      </c>
      <c r="H565">
        <v>140</v>
      </c>
      <c r="I565">
        <v>46.3</v>
      </c>
      <c r="J565">
        <v>5</v>
      </c>
      <c r="L565" t="s">
        <v>14673</v>
      </c>
      <c r="M565">
        <v>40</v>
      </c>
      <c r="N565" s="524" t="s">
        <v>16338</v>
      </c>
      <c r="O565">
        <f>COUNTIF('データ取得対象の観測点決定（風のみ）'!$AN$4:$AN$918,観測点コードリスト!N565)</f>
        <v>1</v>
      </c>
      <c r="P565" s="524" t="str">
        <f t="shared" si="8"/>
        <v>315</v>
      </c>
    </row>
    <row r="566" spans="1:16">
      <c r="A566">
        <v>565</v>
      </c>
      <c r="B566">
        <v>3</v>
      </c>
      <c r="C566" t="s">
        <v>1586</v>
      </c>
      <c r="D566">
        <v>40</v>
      </c>
      <c r="E566">
        <v>316</v>
      </c>
      <c r="F566">
        <v>36</v>
      </c>
      <c r="G566">
        <v>46.7</v>
      </c>
      <c r="H566">
        <v>140</v>
      </c>
      <c r="I566">
        <v>20.7</v>
      </c>
      <c r="J566">
        <v>120</v>
      </c>
      <c r="L566" t="s">
        <v>14674</v>
      </c>
      <c r="M566">
        <v>40</v>
      </c>
      <c r="N566" s="524" t="s">
        <v>16339</v>
      </c>
      <c r="O566">
        <f>COUNTIF('データ取得対象の観測点決定（風のみ）'!$AN$4:$AN$918,観測点コードリスト!N566)</f>
        <v>1</v>
      </c>
      <c r="P566" s="524" t="str">
        <f t="shared" si="8"/>
        <v>316</v>
      </c>
    </row>
    <row r="567" spans="1:16">
      <c r="A567">
        <v>566</v>
      </c>
      <c r="B567">
        <v>4</v>
      </c>
      <c r="C567" t="s">
        <v>13872</v>
      </c>
      <c r="D567">
        <v>40</v>
      </c>
      <c r="E567">
        <v>317</v>
      </c>
      <c r="F567">
        <v>36</v>
      </c>
      <c r="G567">
        <v>38</v>
      </c>
      <c r="H567">
        <v>140</v>
      </c>
      <c r="I567">
        <v>36.5</v>
      </c>
      <c r="J567">
        <v>592</v>
      </c>
      <c r="L567" t="s">
        <v>14675</v>
      </c>
      <c r="M567">
        <v>40</v>
      </c>
      <c r="N567" s="524" t="s">
        <v>16340</v>
      </c>
      <c r="O567">
        <f>COUNTIF('データ取得対象の観測点決定（風のみ）'!$AN$4:$AN$918,観測点コードリスト!N567)</f>
        <v>0</v>
      </c>
      <c r="P567" s="524" t="str">
        <f t="shared" si="8"/>
        <v>317</v>
      </c>
    </row>
    <row r="568" spans="1:16">
      <c r="A568">
        <v>567</v>
      </c>
      <c r="B568">
        <v>5</v>
      </c>
      <c r="C568" t="s">
        <v>1613</v>
      </c>
      <c r="D568">
        <v>40</v>
      </c>
      <c r="E568">
        <v>318</v>
      </c>
      <c r="F568">
        <v>36</v>
      </c>
      <c r="G568">
        <v>23.7</v>
      </c>
      <c r="H568">
        <v>140</v>
      </c>
      <c r="I568">
        <v>14.4</v>
      </c>
      <c r="J568">
        <v>72</v>
      </c>
      <c r="L568" t="s">
        <v>14676</v>
      </c>
      <c r="M568">
        <v>40</v>
      </c>
      <c r="N568" s="524" t="s">
        <v>16341</v>
      </c>
      <c r="O568">
        <f>COUNTIF('データ取得対象の観測点決定（風のみ）'!$AN$4:$AN$918,観測点コードリスト!N568)</f>
        <v>1</v>
      </c>
      <c r="P568" s="524" t="str">
        <f t="shared" si="8"/>
        <v>318</v>
      </c>
    </row>
    <row r="569" spans="1:16">
      <c r="A569">
        <v>568</v>
      </c>
      <c r="B569">
        <v>6</v>
      </c>
      <c r="C569" t="s">
        <v>1617</v>
      </c>
      <c r="D569">
        <v>40</v>
      </c>
      <c r="E569">
        <v>47629</v>
      </c>
      <c r="F569">
        <v>36</v>
      </c>
      <c r="G569">
        <v>22.8</v>
      </c>
      <c r="H569">
        <v>140</v>
      </c>
      <c r="I569">
        <v>28</v>
      </c>
      <c r="J569">
        <v>29</v>
      </c>
      <c r="L569" t="s">
        <v>14677</v>
      </c>
      <c r="M569">
        <v>40</v>
      </c>
      <c r="N569" s="524" t="s">
        <v>16342</v>
      </c>
      <c r="O569">
        <f>COUNTIF('データ取得対象の観測点決定（風のみ）'!$AN$4:$AN$918,観測点コードリスト!N569)</f>
        <v>1</v>
      </c>
      <c r="P569" s="524" t="str">
        <f t="shared" si="8"/>
        <v>47629</v>
      </c>
    </row>
    <row r="570" spans="1:16">
      <c r="A570">
        <v>569</v>
      </c>
      <c r="B570">
        <v>7</v>
      </c>
      <c r="C570" t="s">
        <v>1621</v>
      </c>
      <c r="D570">
        <v>40</v>
      </c>
      <c r="E570">
        <v>320</v>
      </c>
      <c r="F570">
        <v>36</v>
      </c>
      <c r="G570">
        <v>12.1</v>
      </c>
      <c r="H570">
        <v>139</v>
      </c>
      <c r="I570">
        <v>43</v>
      </c>
      <c r="J570">
        <v>20</v>
      </c>
      <c r="L570" t="s">
        <v>14678</v>
      </c>
      <c r="M570">
        <v>40</v>
      </c>
      <c r="N570" s="524" t="s">
        <v>16343</v>
      </c>
      <c r="O570">
        <f>COUNTIF('データ取得対象の観測点決定（風のみ）'!$AN$4:$AN$918,観測点コードリスト!N570)</f>
        <v>1</v>
      </c>
      <c r="P570" s="524" t="str">
        <f t="shared" si="8"/>
        <v>320</v>
      </c>
    </row>
    <row r="571" spans="1:16">
      <c r="A571">
        <v>570</v>
      </c>
      <c r="B571">
        <v>8</v>
      </c>
      <c r="C571" t="s">
        <v>13873</v>
      </c>
      <c r="D571">
        <v>40</v>
      </c>
      <c r="E571">
        <v>321</v>
      </c>
      <c r="F571">
        <v>36</v>
      </c>
      <c r="G571">
        <v>17.399999999999999</v>
      </c>
      <c r="H571">
        <v>140</v>
      </c>
      <c r="I571">
        <v>15.3</v>
      </c>
      <c r="J571">
        <v>280</v>
      </c>
      <c r="L571" t="s">
        <v>14679</v>
      </c>
      <c r="M571">
        <v>40</v>
      </c>
      <c r="N571" s="524" t="s">
        <v>16344</v>
      </c>
      <c r="O571">
        <f>COUNTIF('データ取得対象の観測点決定（風のみ）'!$AN$4:$AN$918,観測点コードリスト!N571)</f>
        <v>0</v>
      </c>
      <c r="P571" s="524" t="str">
        <f t="shared" si="8"/>
        <v>321</v>
      </c>
    </row>
    <row r="572" spans="1:16">
      <c r="A572">
        <v>571</v>
      </c>
      <c r="B572">
        <v>9</v>
      </c>
      <c r="C572" t="s">
        <v>1636</v>
      </c>
      <c r="D572">
        <v>40</v>
      </c>
      <c r="E572">
        <v>322</v>
      </c>
      <c r="F572">
        <v>36</v>
      </c>
      <c r="G572">
        <v>10.1</v>
      </c>
      <c r="H572">
        <v>139</v>
      </c>
      <c r="I572">
        <v>56.7</v>
      </c>
      <c r="J572">
        <v>20</v>
      </c>
      <c r="L572" t="s">
        <v>14680</v>
      </c>
      <c r="M572">
        <v>40</v>
      </c>
      <c r="N572" s="524" t="s">
        <v>16345</v>
      </c>
      <c r="O572">
        <f>COUNTIF('データ取得対象の観測点決定（風のみ）'!$AN$4:$AN$918,観測点コードリスト!N572)</f>
        <v>1</v>
      </c>
      <c r="P572" s="524" t="str">
        <f t="shared" si="8"/>
        <v>322</v>
      </c>
    </row>
    <row r="573" spans="1:16">
      <c r="A573">
        <v>572</v>
      </c>
      <c r="B573">
        <v>10</v>
      </c>
      <c r="C573" t="s">
        <v>1643</v>
      </c>
      <c r="D573">
        <v>40</v>
      </c>
      <c r="E573">
        <v>323</v>
      </c>
      <c r="F573">
        <v>36</v>
      </c>
      <c r="G573">
        <v>2.1</v>
      </c>
      <c r="H573">
        <v>139</v>
      </c>
      <c r="I573">
        <v>53.6</v>
      </c>
      <c r="J573">
        <v>16</v>
      </c>
      <c r="L573" t="s">
        <v>14681</v>
      </c>
      <c r="M573">
        <v>40</v>
      </c>
      <c r="N573" s="524" t="s">
        <v>16346</v>
      </c>
      <c r="O573">
        <f>COUNTIF('データ取得対象の観測点決定（風のみ）'!$AN$4:$AN$918,観測点コードリスト!N573)</f>
        <v>0</v>
      </c>
      <c r="P573" s="524" t="str">
        <f t="shared" si="8"/>
        <v>323</v>
      </c>
    </row>
    <row r="574" spans="1:16">
      <c r="A574">
        <v>573</v>
      </c>
      <c r="B574">
        <v>11</v>
      </c>
      <c r="C574" t="s">
        <v>1650</v>
      </c>
      <c r="D574">
        <v>40</v>
      </c>
      <c r="E574">
        <v>324</v>
      </c>
      <c r="F574">
        <v>36</v>
      </c>
      <c r="G574">
        <v>6.2</v>
      </c>
      <c r="H574">
        <v>140</v>
      </c>
      <c r="I574">
        <v>13.2</v>
      </c>
      <c r="J574">
        <v>26</v>
      </c>
      <c r="L574" t="s">
        <v>14682</v>
      </c>
      <c r="M574">
        <v>40</v>
      </c>
      <c r="N574" s="524" t="s">
        <v>16347</v>
      </c>
      <c r="O574">
        <f>COUNTIF('データ取得対象の観測点決定（風のみ）'!$AN$4:$AN$918,観測点コードリスト!N574)</f>
        <v>1</v>
      </c>
      <c r="P574" s="524" t="str">
        <f t="shared" si="8"/>
        <v>324</v>
      </c>
    </row>
    <row r="575" spans="1:16">
      <c r="A575">
        <v>574</v>
      </c>
      <c r="B575">
        <v>12</v>
      </c>
      <c r="C575" t="s">
        <v>1658</v>
      </c>
      <c r="D575">
        <v>40</v>
      </c>
      <c r="E575">
        <v>325</v>
      </c>
      <c r="F575">
        <v>35</v>
      </c>
      <c r="G575">
        <v>57.8</v>
      </c>
      <c r="H575">
        <v>140</v>
      </c>
      <c r="I575">
        <v>37.299999999999997</v>
      </c>
      <c r="J575">
        <v>37</v>
      </c>
      <c r="L575" t="s">
        <v>14683</v>
      </c>
      <c r="M575">
        <v>40</v>
      </c>
      <c r="N575" s="524" t="s">
        <v>16348</v>
      </c>
      <c r="O575">
        <f>COUNTIF('データ取得対象の観測点決定（風のみ）'!$AN$4:$AN$918,観測点コードリスト!N575)</f>
        <v>1</v>
      </c>
      <c r="P575" s="524" t="str">
        <f t="shared" si="8"/>
        <v>325</v>
      </c>
    </row>
    <row r="576" spans="1:16">
      <c r="A576">
        <v>575</v>
      </c>
      <c r="B576">
        <v>13</v>
      </c>
      <c r="C576" t="s">
        <v>1654</v>
      </c>
      <c r="D576">
        <v>40</v>
      </c>
      <c r="E576">
        <v>911</v>
      </c>
      <c r="F576">
        <v>35</v>
      </c>
      <c r="G576">
        <v>57.6</v>
      </c>
      <c r="H576">
        <v>140</v>
      </c>
      <c r="I576">
        <v>19.2</v>
      </c>
      <c r="J576">
        <v>25</v>
      </c>
      <c r="L576" t="s">
        <v>14684</v>
      </c>
      <c r="M576">
        <v>40</v>
      </c>
      <c r="N576" s="524" t="s">
        <v>16349</v>
      </c>
      <c r="O576">
        <f>COUNTIF('データ取得対象の観測点決定（風のみ）'!$AN$4:$AN$918,観測点コードリスト!N576)</f>
        <v>0</v>
      </c>
      <c r="P576" s="524" t="str">
        <f t="shared" si="8"/>
        <v>911</v>
      </c>
    </row>
    <row r="577" spans="1:16">
      <c r="A577">
        <v>576</v>
      </c>
      <c r="B577">
        <v>14</v>
      </c>
      <c r="C577" t="s">
        <v>1605</v>
      </c>
      <c r="D577">
        <v>40</v>
      </c>
      <c r="E577">
        <v>1011</v>
      </c>
      <c r="F577">
        <v>36</v>
      </c>
      <c r="G577">
        <v>34.799999999999997</v>
      </c>
      <c r="H577">
        <v>140</v>
      </c>
      <c r="I577">
        <v>38.700000000000003</v>
      </c>
      <c r="J577">
        <v>34</v>
      </c>
      <c r="L577" t="s">
        <v>14685</v>
      </c>
      <c r="M577">
        <v>40</v>
      </c>
      <c r="N577" s="524" t="s">
        <v>16350</v>
      </c>
      <c r="O577">
        <f>COUNTIF('データ取得対象の観測点決定（風のみ）'!$AN$4:$AN$918,観測点コードリスト!N577)</f>
        <v>1</v>
      </c>
      <c r="P577" s="524" t="str">
        <f t="shared" si="8"/>
        <v>1011</v>
      </c>
    </row>
    <row r="578" spans="1:16">
      <c r="A578">
        <v>577</v>
      </c>
      <c r="B578">
        <v>15</v>
      </c>
      <c r="C578" t="s">
        <v>1629</v>
      </c>
      <c r="D578">
        <v>40</v>
      </c>
      <c r="E578">
        <v>1012</v>
      </c>
      <c r="F578">
        <v>36</v>
      </c>
      <c r="G578">
        <v>14</v>
      </c>
      <c r="H578">
        <v>140</v>
      </c>
      <c r="I578">
        <v>11.3</v>
      </c>
      <c r="J578">
        <v>27</v>
      </c>
      <c r="L578" t="s">
        <v>14686</v>
      </c>
      <c r="M578">
        <v>40</v>
      </c>
      <c r="N578" s="524" t="s">
        <v>16351</v>
      </c>
      <c r="O578">
        <f>COUNTIF('データ取得対象の観測点決定（風のみ）'!$AN$4:$AN$918,観測点コードリスト!N578)</f>
        <v>0</v>
      </c>
      <c r="P578" s="524" t="str">
        <f t="shared" si="8"/>
        <v>1012</v>
      </c>
    </row>
    <row r="579" spans="1:16">
      <c r="A579">
        <v>578</v>
      </c>
      <c r="B579">
        <v>16</v>
      </c>
      <c r="C579" t="s">
        <v>1633</v>
      </c>
      <c r="D579">
        <v>40</v>
      </c>
      <c r="E579">
        <v>1013</v>
      </c>
      <c r="F579">
        <v>36</v>
      </c>
      <c r="G579">
        <v>14.2</v>
      </c>
      <c r="H579">
        <v>140</v>
      </c>
      <c r="I579">
        <v>19.5</v>
      </c>
      <c r="J579">
        <v>25</v>
      </c>
      <c r="L579" t="s">
        <v>14687</v>
      </c>
      <c r="M579">
        <v>40</v>
      </c>
      <c r="N579" s="524" t="s">
        <v>16352</v>
      </c>
      <c r="O579">
        <f>COUNTIF('データ取得対象の観測点決定（風のみ）'!$AN$4:$AN$918,観測点コードリスト!N579)</f>
        <v>0</v>
      </c>
      <c r="P579" s="524" t="str">
        <f t="shared" si="8"/>
        <v>1013</v>
      </c>
    </row>
    <row r="580" spans="1:16">
      <c r="A580">
        <v>579</v>
      </c>
      <c r="B580">
        <v>17</v>
      </c>
      <c r="C580" t="s">
        <v>1661</v>
      </c>
      <c r="D580">
        <v>40</v>
      </c>
      <c r="E580">
        <v>1014</v>
      </c>
      <c r="F580">
        <v>35</v>
      </c>
      <c r="G580">
        <v>53.4</v>
      </c>
      <c r="H580">
        <v>140</v>
      </c>
      <c r="I580">
        <v>12.7</v>
      </c>
      <c r="J580">
        <v>4</v>
      </c>
      <c r="L580" t="s">
        <v>14688</v>
      </c>
      <c r="M580">
        <v>40</v>
      </c>
      <c r="N580" s="524" t="s">
        <v>16353</v>
      </c>
      <c r="O580">
        <f>COUNTIF('データ取得対象の観測点決定（風のみ）'!$AN$4:$AN$918,観測点コードリスト!N580)</f>
        <v>1</v>
      </c>
      <c r="P580" s="524" t="str">
        <f t="shared" ref="P580:P643" si="9">IF(N580&gt;9999,TEXT(N580,"@"),TEXT(N580,"0000"))</f>
        <v>1014</v>
      </c>
    </row>
    <row r="581" spans="1:16">
      <c r="A581">
        <v>580</v>
      </c>
      <c r="B581">
        <v>18</v>
      </c>
      <c r="C581" t="s">
        <v>13874</v>
      </c>
      <c r="D581">
        <v>40</v>
      </c>
      <c r="E581">
        <v>1082</v>
      </c>
      <c r="F581">
        <v>36</v>
      </c>
      <c r="G581">
        <v>13.5</v>
      </c>
      <c r="H581">
        <v>140</v>
      </c>
      <c r="I581">
        <v>5.9</v>
      </c>
      <c r="J581">
        <v>868</v>
      </c>
      <c r="L581" t="s">
        <v>14689</v>
      </c>
      <c r="M581">
        <v>40</v>
      </c>
      <c r="N581" s="524" t="s">
        <v>16354</v>
      </c>
      <c r="O581">
        <f>COUNTIF('データ取得対象の観測点決定（風のみ）'!$AN$4:$AN$918,観測点コードリスト!N581)</f>
        <v>0</v>
      </c>
      <c r="P581" s="524" t="str">
        <f t="shared" si="9"/>
        <v>1082</v>
      </c>
    </row>
    <row r="582" spans="1:16">
      <c r="A582">
        <v>581</v>
      </c>
      <c r="B582">
        <v>19</v>
      </c>
      <c r="C582" t="s">
        <v>1601</v>
      </c>
      <c r="D582">
        <v>40</v>
      </c>
      <c r="E582">
        <v>1170</v>
      </c>
      <c r="F582">
        <v>36</v>
      </c>
      <c r="G582">
        <v>30.9</v>
      </c>
      <c r="H582">
        <v>140</v>
      </c>
      <c r="I582">
        <v>28.4</v>
      </c>
      <c r="J582">
        <v>17</v>
      </c>
      <c r="L582" t="s">
        <v>14690</v>
      </c>
      <c r="M582">
        <v>40</v>
      </c>
      <c r="N582" s="524" t="s">
        <v>16355</v>
      </c>
      <c r="O582">
        <f>COUNTIF('データ取得対象の観測点決定（風のみ）'!$AN$4:$AN$918,観測点コードリスト!N582)</f>
        <v>0</v>
      </c>
      <c r="P582" s="524" t="str">
        <f t="shared" si="9"/>
        <v>1170</v>
      </c>
    </row>
    <row r="583" spans="1:16">
      <c r="A583">
        <v>582</v>
      </c>
      <c r="B583">
        <v>20</v>
      </c>
      <c r="C583" t="s">
        <v>1590</v>
      </c>
      <c r="D583">
        <v>40</v>
      </c>
      <c r="E583">
        <v>1173</v>
      </c>
      <c r="F583">
        <v>36</v>
      </c>
      <c r="G583">
        <v>46.7</v>
      </c>
      <c r="H583">
        <v>140</v>
      </c>
      <c r="I583">
        <v>28.9</v>
      </c>
      <c r="J583">
        <v>270</v>
      </c>
      <c r="L583" t="s">
        <v>14691</v>
      </c>
      <c r="M583">
        <v>40</v>
      </c>
      <c r="N583" s="524" t="s">
        <v>16356</v>
      </c>
      <c r="O583">
        <f>COUNTIF('データ取得対象の観測点決定（風のみ）'!$AN$4:$AN$918,観測点コードリスト!N583)</f>
        <v>0</v>
      </c>
      <c r="P583" s="524" t="str">
        <f t="shared" si="9"/>
        <v>1173</v>
      </c>
    </row>
    <row r="584" spans="1:16">
      <c r="A584">
        <v>583</v>
      </c>
      <c r="B584">
        <v>21</v>
      </c>
      <c r="C584" t="s">
        <v>1639</v>
      </c>
      <c r="D584">
        <v>40</v>
      </c>
      <c r="E584">
        <v>1245</v>
      </c>
      <c r="F584">
        <v>36</v>
      </c>
      <c r="G584">
        <v>10.1</v>
      </c>
      <c r="H584">
        <v>140</v>
      </c>
      <c r="I584">
        <v>31.6</v>
      </c>
      <c r="J584">
        <v>32</v>
      </c>
      <c r="L584" t="s">
        <v>14692</v>
      </c>
      <c r="M584">
        <v>40</v>
      </c>
      <c r="N584" s="524" t="s">
        <v>16357</v>
      </c>
      <c r="O584">
        <f>COUNTIF('データ取得対象の観測点決定（風のみ）'!$AN$4:$AN$918,観測点コードリスト!N584)</f>
        <v>1</v>
      </c>
      <c r="P584" s="524" t="str">
        <f t="shared" si="9"/>
        <v>1245</v>
      </c>
    </row>
    <row r="585" spans="1:16">
      <c r="A585">
        <v>584</v>
      </c>
      <c r="B585">
        <v>22</v>
      </c>
      <c r="C585" t="s">
        <v>1598</v>
      </c>
      <c r="D585">
        <v>40</v>
      </c>
      <c r="E585">
        <v>1331</v>
      </c>
      <c r="F585">
        <v>36</v>
      </c>
      <c r="G585">
        <v>36.4</v>
      </c>
      <c r="H585">
        <v>140</v>
      </c>
      <c r="I585">
        <v>19.5</v>
      </c>
      <c r="J585">
        <v>95</v>
      </c>
      <c r="L585" t="s">
        <v>14693</v>
      </c>
      <c r="M585">
        <v>40</v>
      </c>
      <c r="N585" s="524" t="s">
        <v>16358</v>
      </c>
      <c r="O585">
        <f>COUNTIF('データ取得対象の観測点決定（風のみ）'!$AN$4:$AN$918,観測点コードリスト!N585)</f>
        <v>1</v>
      </c>
      <c r="P585" s="524" t="str">
        <f t="shared" si="9"/>
        <v>1331</v>
      </c>
    </row>
    <row r="586" spans="1:16">
      <c r="A586">
        <v>585</v>
      </c>
      <c r="B586">
        <v>23</v>
      </c>
      <c r="C586" t="s">
        <v>1609</v>
      </c>
      <c r="D586">
        <v>40</v>
      </c>
      <c r="E586">
        <v>1388</v>
      </c>
      <c r="F586">
        <v>36</v>
      </c>
      <c r="G586">
        <v>20</v>
      </c>
      <c r="H586">
        <v>140</v>
      </c>
      <c r="I586">
        <v>2</v>
      </c>
      <c r="J586">
        <v>40</v>
      </c>
      <c r="L586" t="s">
        <v>14694</v>
      </c>
      <c r="M586">
        <v>40</v>
      </c>
      <c r="N586" s="524" t="s">
        <v>16359</v>
      </c>
      <c r="O586">
        <f>COUNTIF('データ取得対象の観測点決定（風のみ）'!$AN$4:$AN$918,観測点コードリスト!N586)</f>
        <v>0</v>
      </c>
      <c r="P586" s="524" t="str">
        <f t="shared" si="9"/>
        <v>1388</v>
      </c>
    </row>
    <row r="587" spans="1:16">
      <c r="A587">
        <v>586</v>
      </c>
      <c r="B587">
        <v>24</v>
      </c>
      <c r="C587" t="s">
        <v>1594</v>
      </c>
      <c r="D587">
        <v>40</v>
      </c>
      <c r="E587">
        <v>1421</v>
      </c>
      <c r="F587">
        <v>36</v>
      </c>
      <c r="G587">
        <v>44.6</v>
      </c>
      <c r="H587">
        <v>140</v>
      </c>
      <c r="I587">
        <v>35.6</v>
      </c>
      <c r="J587">
        <v>395</v>
      </c>
      <c r="L587" t="s">
        <v>14695</v>
      </c>
      <c r="M587">
        <v>40</v>
      </c>
      <c r="N587" s="524" t="s">
        <v>16360</v>
      </c>
      <c r="O587">
        <f>COUNTIF('データ取得対象の観測点決定（風のみ）'!$AN$4:$AN$918,観測点コードリスト!N587)</f>
        <v>0</v>
      </c>
      <c r="P587" s="524" t="str">
        <f t="shared" si="9"/>
        <v>1421</v>
      </c>
    </row>
    <row r="588" spans="1:16">
      <c r="A588">
        <v>587</v>
      </c>
      <c r="B588">
        <v>25</v>
      </c>
      <c r="C588" t="s">
        <v>13875</v>
      </c>
      <c r="D588">
        <v>40</v>
      </c>
      <c r="E588">
        <v>47646</v>
      </c>
      <c r="F588">
        <v>36</v>
      </c>
      <c r="G588">
        <v>3.4</v>
      </c>
      <c r="H588">
        <v>140</v>
      </c>
      <c r="I588">
        <v>7.5</v>
      </c>
      <c r="J588">
        <v>25.2</v>
      </c>
      <c r="L588" s="689" t="s">
        <v>15773</v>
      </c>
      <c r="M588">
        <v>40</v>
      </c>
      <c r="N588" s="524" t="s">
        <v>16361</v>
      </c>
      <c r="O588">
        <f>COUNTIF('データ取得対象の観測点決定（風のみ）'!$AN$4:$AN$918,観測点コードリスト!N588)</f>
        <v>1</v>
      </c>
      <c r="P588" s="524" t="str">
        <f t="shared" si="9"/>
        <v>47646</v>
      </c>
    </row>
    <row r="589" spans="1:16">
      <c r="A589">
        <v>588</v>
      </c>
      <c r="B589">
        <v>26</v>
      </c>
      <c r="C589" t="s">
        <v>1625</v>
      </c>
      <c r="D589">
        <v>40</v>
      </c>
      <c r="E589">
        <v>1530</v>
      </c>
      <c r="F589">
        <v>36</v>
      </c>
      <c r="G589">
        <v>16.899999999999999</v>
      </c>
      <c r="H589">
        <v>139</v>
      </c>
      <c r="I589">
        <v>59.3</v>
      </c>
      <c r="J589">
        <v>24</v>
      </c>
      <c r="L589" t="s">
        <v>14696</v>
      </c>
      <c r="M589">
        <v>40</v>
      </c>
      <c r="N589" s="524" t="s">
        <v>16362</v>
      </c>
      <c r="O589">
        <f>COUNTIF('データ取得対象の観測点決定（風のみ）'!$AN$4:$AN$918,観測点コードリスト!N589)</f>
        <v>1</v>
      </c>
      <c r="P589" s="524" t="str">
        <f t="shared" si="9"/>
        <v>1530</v>
      </c>
    </row>
    <row r="590" spans="1:16">
      <c r="A590">
        <v>589</v>
      </c>
      <c r="B590">
        <v>27</v>
      </c>
      <c r="C590" t="s">
        <v>13876</v>
      </c>
      <c r="D590">
        <v>40</v>
      </c>
      <c r="E590">
        <v>1635</v>
      </c>
      <c r="F590">
        <v>36</v>
      </c>
      <c r="G590">
        <v>42.4</v>
      </c>
      <c r="H590">
        <v>140</v>
      </c>
      <c r="I590">
        <v>43</v>
      </c>
      <c r="J590">
        <v>4</v>
      </c>
      <c r="L590" t="s">
        <v>14697</v>
      </c>
      <c r="M590">
        <v>40</v>
      </c>
      <c r="N590" s="524" t="s">
        <v>16363</v>
      </c>
      <c r="O590">
        <f>COUNTIF('データ取得対象の観測点決定（風のみ）'!$AN$4:$AN$918,観測点コードリスト!N590)</f>
        <v>0</v>
      </c>
      <c r="P590" s="524" t="str">
        <f t="shared" si="9"/>
        <v>1635</v>
      </c>
    </row>
    <row r="591" spans="1:16">
      <c r="A591">
        <v>590</v>
      </c>
      <c r="B591">
        <v>28</v>
      </c>
      <c r="C591" t="s">
        <v>13877</v>
      </c>
      <c r="D591">
        <v>40</v>
      </c>
      <c r="E591">
        <v>1661</v>
      </c>
      <c r="F591">
        <v>36</v>
      </c>
      <c r="G591">
        <v>6.8</v>
      </c>
      <c r="H591">
        <v>139</v>
      </c>
      <c r="I591">
        <v>58.8</v>
      </c>
      <c r="J591">
        <v>15</v>
      </c>
      <c r="L591" t="s">
        <v>14698</v>
      </c>
      <c r="M591">
        <v>40</v>
      </c>
      <c r="N591" s="524" t="s">
        <v>16364</v>
      </c>
      <c r="O591">
        <f>COUNTIF('データ取得対象の観測点決定（風のみ）'!$AN$4:$AN$918,観測点コードリスト!N591)</f>
        <v>0</v>
      </c>
      <c r="P591" s="524" t="str">
        <f t="shared" si="9"/>
        <v>1661</v>
      </c>
    </row>
    <row r="592" spans="1:16">
      <c r="A592">
        <v>591</v>
      </c>
      <c r="B592">
        <v>1</v>
      </c>
      <c r="C592" t="s">
        <v>1666</v>
      </c>
      <c r="D592">
        <v>41</v>
      </c>
      <c r="E592">
        <v>326</v>
      </c>
      <c r="F592">
        <v>37</v>
      </c>
      <c r="G592">
        <v>7.4</v>
      </c>
      <c r="H592">
        <v>140</v>
      </c>
      <c r="I592">
        <v>2.1</v>
      </c>
      <c r="J592">
        <v>749</v>
      </c>
      <c r="L592" t="s">
        <v>14699</v>
      </c>
      <c r="M592">
        <v>41</v>
      </c>
      <c r="N592" s="524" t="s">
        <v>16365</v>
      </c>
      <c r="O592">
        <f>COUNTIF('データ取得対象の観測点決定（風のみ）'!$AN$4:$AN$918,観測点コードリスト!N592)</f>
        <v>1</v>
      </c>
      <c r="P592" s="524" t="str">
        <f t="shared" si="9"/>
        <v>326</v>
      </c>
    </row>
    <row r="593" spans="1:16">
      <c r="A593">
        <v>592</v>
      </c>
      <c r="B593">
        <v>2</v>
      </c>
      <c r="C593" t="s">
        <v>13878</v>
      </c>
      <c r="D593">
        <v>41</v>
      </c>
      <c r="E593">
        <v>327</v>
      </c>
      <c r="F593">
        <v>37</v>
      </c>
      <c r="G593">
        <v>1.2</v>
      </c>
      <c r="H593">
        <v>140</v>
      </c>
      <c r="I593">
        <v>7.2</v>
      </c>
      <c r="J593">
        <v>340</v>
      </c>
      <c r="L593" t="s">
        <v>14700</v>
      </c>
      <c r="M593">
        <v>41</v>
      </c>
      <c r="N593" s="524" t="s">
        <v>16366</v>
      </c>
      <c r="O593">
        <f>COUNTIF('データ取得対象の観測点決定（風のみ）'!$AN$4:$AN$918,観測点コードリスト!N593)</f>
        <v>0</v>
      </c>
      <c r="P593" s="524" t="str">
        <f t="shared" si="9"/>
        <v>327</v>
      </c>
    </row>
    <row r="594" spans="1:16">
      <c r="A594">
        <v>593</v>
      </c>
      <c r="B594">
        <v>3</v>
      </c>
      <c r="C594" t="s">
        <v>13879</v>
      </c>
      <c r="D594">
        <v>41</v>
      </c>
      <c r="E594">
        <v>328</v>
      </c>
      <c r="F594">
        <v>36</v>
      </c>
      <c r="G594">
        <v>55.2</v>
      </c>
      <c r="H594">
        <v>139</v>
      </c>
      <c r="I594">
        <v>50</v>
      </c>
      <c r="J594">
        <v>1087</v>
      </c>
      <c r="L594" t="s">
        <v>14701</v>
      </c>
      <c r="M594">
        <v>41</v>
      </c>
      <c r="N594" s="524" t="s">
        <v>16367</v>
      </c>
      <c r="O594">
        <f>COUNTIF('データ取得対象の観測点決定（風のみ）'!$AN$4:$AN$918,観測点コードリスト!N594)</f>
        <v>0</v>
      </c>
      <c r="P594" s="524" t="str">
        <f t="shared" si="9"/>
        <v>328</v>
      </c>
    </row>
    <row r="595" spans="1:16">
      <c r="A595">
        <v>594</v>
      </c>
      <c r="B595">
        <v>4</v>
      </c>
      <c r="C595" t="s">
        <v>1674</v>
      </c>
      <c r="D595">
        <v>41</v>
      </c>
      <c r="E595">
        <v>329</v>
      </c>
      <c r="F595">
        <v>36</v>
      </c>
      <c r="G595">
        <v>58.9</v>
      </c>
      <c r="H595">
        <v>140</v>
      </c>
      <c r="I595">
        <v>1.1000000000000001</v>
      </c>
      <c r="J595">
        <v>343</v>
      </c>
      <c r="L595" t="s">
        <v>14702</v>
      </c>
      <c r="M595">
        <v>41</v>
      </c>
      <c r="N595" s="524" t="s">
        <v>16368</v>
      </c>
      <c r="O595">
        <f>COUNTIF('データ取得対象の観測点決定（風のみ）'!$AN$4:$AN$918,観測点コードリスト!N595)</f>
        <v>1</v>
      </c>
      <c r="P595" s="524" t="str">
        <f t="shared" si="9"/>
        <v>329</v>
      </c>
    </row>
    <row r="596" spans="1:16">
      <c r="A596">
        <v>595</v>
      </c>
      <c r="B596">
        <v>5</v>
      </c>
      <c r="C596" t="s">
        <v>13880</v>
      </c>
      <c r="D596">
        <v>41</v>
      </c>
      <c r="E596">
        <v>330</v>
      </c>
      <c r="F596">
        <v>36</v>
      </c>
      <c r="G596">
        <v>56.2</v>
      </c>
      <c r="H596">
        <v>140</v>
      </c>
      <c r="I596">
        <v>15.5</v>
      </c>
      <c r="J596">
        <v>800</v>
      </c>
      <c r="L596" t="s">
        <v>14703</v>
      </c>
      <c r="M596">
        <v>41</v>
      </c>
      <c r="N596" s="524" t="s">
        <v>16369</v>
      </c>
      <c r="O596">
        <f>COUNTIF('データ取得対象の観測点決定（風のみ）'!$AN$4:$AN$918,観測点コードリスト!N596)</f>
        <v>0</v>
      </c>
      <c r="P596" s="524" t="str">
        <f t="shared" si="9"/>
        <v>330</v>
      </c>
    </row>
    <row r="597" spans="1:16">
      <c r="A597">
        <v>596</v>
      </c>
      <c r="B597">
        <v>6</v>
      </c>
      <c r="C597" t="s">
        <v>1682</v>
      </c>
      <c r="D597">
        <v>41</v>
      </c>
      <c r="E597">
        <v>331</v>
      </c>
      <c r="F597">
        <v>36</v>
      </c>
      <c r="G597">
        <v>50.4</v>
      </c>
      <c r="H597">
        <v>140</v>
      </c>
      <c r="I597">
        <v>2.1</v>
      </c>
      <c r="J597">
        <v>188</v>
      </c>
      <c r="L597" t="s">
        <v>14704</v>
      </c>
      <c r="M597">
        <v>41</v>
      </c>
      <c r="N597" s="524" t="s">
        <v>16370</v>
      </c>
      <c r="O597">
        <f>COUNTIF('データ取得対象の観測点決定（風のみ）'!$AN$4:$AN$918,観測点コードリスト!N597)</f>
        <v>1</v>
      </c>
      <c r="P597" s="524" t="str">
        <f t="shared" si="9"/>
        <v>331</v>
      </c>
    </row>
    <row r="598" spans="1:16">
      <c r="A598">
        <v>597</v>
      </c>
      <c r="B598">
        <v>7</v>
      </c>
      <c r="C598" t="s">
        <v>13881</v>
      </c>
      <c r="D598">
        <v>41</v>
      </c>
      <c r="E598">
        <v>47690</v>
      </c>
      <c r="F598">
        <v>36</v>
      </c>
      <c r="G598">
        <v>44.3</v>
      </c>
      <c r="H598">
        <v>139</v>
      </c>
      <c r="I598">
        <v>30</v>
      </c>
      <c r="J598">
        <v>1291.9000000000001</v>
      </c>
      <c r="L598" s="689" t="s">
        <v>15771</v>
      </c>
      <c r="M598">
        <v>41</v>
      </c>
      <c r="N598" s="524" t="s">
        <v>16371</v>
      </c>
      <c r="O598">
        <f>COUNTIF('データ取得対象の観測点決定（風のみ）'!$AN$4:$AN$918,観測点コードリスト!N598)</f>
        <v>1</v>
      </c>
      <c r="P598" s="524" t="str">
        <f t="shared" si="9"/>
        <v>47690</v>
      </c>
    </row>
    <row r="599" spans="1:16">
      <c r="A599">
        <v>598</v>
      </c>
      <c r="B599">
        <v>8</v>
      </c>
      <c r="C599" t="s">
        <v>13882</v>
      </c>
      <c r="D599">
        <v>41</v>
      </c>
      <c r="E599">
        <v>333</v>
      </c>
      <c r="F599">
        <v>36</v>
      </c>
      <c r="G599">
        <v>37.799999999999997</v>
      </c>
      <c r="H599">
        <v>139</v>
      </c>
      <c r="I599">
        <v>30.5</v>
      </c>
      <c r="J599">
        <v>1385</v>
      </c>
      <c r="L599" t="s">
        <v>14705</v>
      </c>
      <c r="M599">
        <v>41</v>
      </c>
      <c r="N599" s="524" t="s">
        <v>16372</v>
      </c>
      <c r="O599">
        <f>COUNTIF('データ取得対象の観測点決定（風のみ）'!$AN$4:$AN$918,観測点コードリスト!N599)</f>
        <v>0</v>
      </c>
      <c r="P599" s="524" t="str">
        <f t="shared" si="9"/>
        <v>333</v>
      </c>
    </row>
    <row r="600" spans="1:16">
      <c r="A600">
        <v>599</v>
      </c>
      <c r="B600">
        <v>9</v>
      </c>
      <c r="C600" t="s">
        <v>1699</v>
      </c>
      <c r="D600">
        <v>41</v>
      </c>
      <c r="E600">
        <v>334</v>
      </c>
      <c r="F600">
        <v>36</v>
      </c>
      <c r="G600">
        <v>36.4</v>
      </c>
      <c r="H600">
        <v>139</v>
      </c>
      <c r="I600">
        <v>59.9</v>
      </c>
      <c r="J600">
        <v>148</v>
      </c>
      <c r="L600" t="s">
        <v>14706</v>
      </c>
      <c r="M600">
        <v>41</v>
      </c>
      <c r="N600" s="524" t="s">
        <v>16373</v>
      </c>
      <c r="O600">
        <f>COUNTIF('データ取得対象の観測点決定（風のみ）'!$AN$4:$AN$918,観測点コードリスト!N600)</f>
        <v>0</v>
      </c>
      <c r="P600" s="524" t="str">
        <f t="shared" si="9"/>
        <v>334</v>
      </c>
    </row>
    <row r="601" spans="1:16">
      <c r="A601">
        <v>600</v>
      </c>
      <c r="B601">
        <v>10</v>
      </c>
      <c r="C601" t="s">
        <v>1706</v>
      </c>
      <c r="D601">
        <v>41</v>
      </c>
      <c r="E601">
        <v>335</v>
      </c>
      <c r="F601">
        <v>36</v>
      </c>
      <c r="G601">
        <v>35.5</v>
      </c>
      <c r="H601">
        <v>139</v>
      </c>
      <c r="I601">
        <v>44.1</v>
      </c>
      <c r="J601">
        <v>165</v>
      </c>
      <c r="L601" t="s">
        <v>14707</v>
      </c>
      <c r="M601">
        <v>41</v>
      </c>
      <c r="N601" s="524" t="s">
        <v>16374</v>
      </c>
      <c r="O601">
        <f>COUNTIF('データ取得対象の観測点決定（風のみ）'!$AN$4:$AN$918,観測点コードリスト!N601)</f>
        <v>1</v>
      </c>
      <c r="P601" s="524" t="str">
        <f t="shared" si="9"/>
        <v>335</v>
      </c>
    </row>
    <row r="602" spans="1:16">
      <c r="A602">
        <v>601</v>
      </c>
      <c r="B602">
        <v>11</v>
      </c>
      <c r="C602" t="s">
        <v>1710</v>
      </c>
      <c r="D602">
        <v>41</v>
      </c>
      <c r="E602">
        <v>47615</v>
      </c>
      <c r="F602">
        <v>36</v>
      </c>
      <c r="G602">
        <v>32.9</v>
      </c>
      <c r="H602">
        <v>139</v>
      </c>
      <c r="I602">
        <v>52.1</v>
      </c>
      <c r="J602">
        <v>119.4</v>
      </c>
      <c r="L602" t="s">
        <v>14708</v>
      </c>
      <c r="M602">
        <v>41</v>
      </c>
      <c r="N602" s="524" t="s">
        <v>16375</v>
      </c>
      <c r="O602">
        <f>COUNTIF('データ取得対象の観測点決定（風のみ）'!$AN$4:$AN$918,観測点コードリスト!N602)</f>
        <v>1</v>
      </c>
      <c r="P602" s="524" t="str">
        <f t="shared" si="9"/>
        <v>47615</v>
      </c>
    </row>
    <row r="603" spans="1:16">
      <c r="A603">
        <v>602</v>
      </c>
      <c r="B603">
        <v>12</v>
      </c>
      <c r="C603" t="s">
        <v>1714</v>
      </c>
      <c r="D603">
        <v>41</v>
      </c>
      <c r="E603">
        <v>337</v>
      </c>
      <c r="F603">
        <v>36</v>
      </c>
      <c r="G603">
        <v>25.9</v>
      </c>
      <c r="H603">
        <v>139</v>
      </c>
      <c r="I603">
        <v>35.4</v>
      </c>
      <c r="J603">
        <v>120</v>
      </c>
      <c r="L603" t="s">
        <v>14709</v>
      </c>
      <c r="M603">
        <v>41</v>
      </c>
      <c r="N603" s="524" t="s">
        <v>16376</v>
      </c>
      <c r="O603">
        <f>COUNTIF('データ取得対象の観測点決定（風のみ）'!$AN$4:$AN$918,観測点コードリスト!N603)</f>
        <v>0</v>
      </c>
      <c r="P603" s="524" t="str">
        <f t="shared" si="9"/>
        <v>337</v>
      </c>
    </row>
    <row r="604" spans="1:16">
      <c r="A604">
        <v>603</v>
      </c>
      <c r="B604">
        <v>13</v>
      </c>
      <c r="C604" t="s">
        <v>1717</v>
      </c>
      <c r="D604">
        <v>41</v>
      </c>
      <c r="E604">
        <v>338</v>
      </c>
      <c r="F604">
        <v>36</v>
      </c>
      <c r="G604">
        <v>28.6</v>
      </c>
      <c r="H604">
        <v>139</v>
      </c>
      <c r="I604">
        <v>59.2</v>
      </c>
      <c r="J604">
        <v>91</v>
      </c>
      <c r="L604" t="s">
        <v>14710</v>
      </c>
      <c r="M604">
        <v>41</v>
      </c>
      <c r="N604" s="524" t="s">
        <v>16377</v>
      </c>
      <c r="O604">
        <f>COUNTIF('データ取得対象の観測点決定（風のみ）'!$AN$4:$AN$918,観測点コードリスト!N604)</f>
        <v>1</v>
      </c>
      <c r="P604" s="524" t="str">
        <f t="shared" si="9"/>
        <v>338</v>
      </c>
    </row>
    <row r="605" spans="1:16">
      <c r="A605">
        <v>604</v>
      </c>
      <c r="B605">
        <v>14</v>
      </c>
      <c r="C605" t="s">
        <v>1721</v>
      </c>
      <c r="D605">
        <v>41</v>
      </c>
      <c r="E605">
        <v>339</v>
      </c>
      <c r="F605">
        <v>36</v>
      </c>
      <c r="G605">
        <v>18.100000000000001</v>
      </c>
      <c r="H605">
        <v>139</v>
      </c>
      <c r="I605">
        <v>28.4</v>
      </c>
      <c r="J605">
        <v>28</v>
      </c>
      <c r="L605" t="s">
        <v>14711</v>
      </c>
      <c r="M605">
        <v>41</v>
      </c>
      <c r="N605" s="524" t="s">
        <v>16378</v>
      </c>
      <c r="O605">
        <f>COUNTIF('データ取得対象の観測点決定（風のみ）'!$AN$4:$AN$918,観測点コードリスト!N605)</f>
        <v>0</v>
      </c>
      <c r="P605" s="524" t="str">
        <f t="shared" si="9"/>
        <v>339</v>
      </c>
    </row>
    <row r="606" spans="1:16">
      <c r="A606">
        <v>605</v>
      </c>
      <c r="B606">
        <v>15</v>
      </c>
      <c r="C606" t="s">
        <v>1665</v>
      </c>
      <c r="D606">
        <v>41</v>
      </c>
      <c r="E606">
        <v>340</v>
      </c>
      <c r="F606">
        <v>36</v>
      </c>
      <c r="G606">
        <v>22.4</v>
      </c>
      <c r="H606">
        <v>139</v>
      </c>
      <c r="I606">
        <v>42.2</v>
      </c>
      <c r="J606">
        <v>65</v>
      </c>
      <c r="L606" t="s">
        <v>14712</v>
      </c>
      <c r="M606">
        <v>41</v>
      </c>
      <c r="N606" s="524" t="s">
        <v>16379</v>
      </c>
      <c r="O606">
        <f>COUNTIF('データ取得対象の観測点決定（風のみ）'!$AN$4:$AN$918,観測点コードリスト!N606)</f>
        <v>0</v>
      </c>
      <c r="P606" s="524" t="str">
        <f t="shared" si="9"/>
        <v>340</v>
      </c>
    </row>
    <row r="607" spans="1:16">
      <c r="A607">
        <v>606</v>
      </c>
      <c r="B607">
        <v>16</v>
      </c>
      <c r="C607" t="s">
        <v>1730</v>
      </c>
      <c r="D607">
        <v>41</v>
      </c>
      <c r="E607">
        <v>341</v>
      </c>
      <c r="F607">
        <v>36</v>
      </c>
      <c r="G607">
        <v>20.3</v>
      </c>
      <c r="H607">
        <v>139</v>
      </c>
      <c r="I607">
        <v>49.8</v>
      </c>
      <c r="J607">
        <v>44</v>
      </c>
      <c r="L607" t="s">
        <v>14713</v>
      </c>
      <c r="M607">
        <v>41</v>
      </c>
      <c r="N607" s="524" t="s">
        <v>16380</v>
      </c>
      <c r="O607">
        <f>COUNTIF('データ取得対象の観測点決定（風のみ）'!$AN$4:$AN$918,観測点コードリスト!N607)</f>
        <v>1</v>
      </c>
      <c r="P607" s="524" t="str">
        <f t="shared" si="9"/>
        <v>341</v>
      </c>
    </row>
    <row r="608" spans="1:16">
      <c r="A608">
        <v>607</v>
      </c>
      <c r="B608">
        <v>17</v>
      </c>
      <c r="C608" t="s">
        <v>1670</v>
      </c>
      <c r="D608">
        <v>41</v>
      </c>
      <c r="E608">
        <v>1015</v>
      </c>
      <c r="F608">
        <v>36</v>
      </c>
      <c r="G608">
        <v>55.3</v>
      </c>
      <c r="H608">
        <v>139</v>
      </c>
      <c r="I608">
        <v>41.7</v>
      </c>
      <c r="J608">
        <v>620</v>
      </c>
      <c r="L608" t="s">
        <v>14714</v>
      </c>
      <c r="M608">
        <v>41</v>
      </c>
      <c r="N608" s="524" t="s">
        <v>16381</v>
      </c>
      <c r="O608">
        <f>COUNTIF('データ取得対象の観測点決定（風のみ）'!$AN$4:$AN$918,観測点コードリスト!N608)</f>
        <v>1</v>
      </c>
      <c r="P608" s="524" t="str">
        <f t="shared" si="9"/>
        <v>1015</v>
      </c>
    </row>
    <row r="609" spans="1:16">
      <c r="A609">
        <v>608</v>
      </c>
      <c r="B609">
        <v>18</v>
      </c>
      <c r="C609" t="s">
        <v>1696</v>
      </c>
      <c r="D609">
        <v>41</v>
      </c>
      <c r="E609">
        <v>1016</v>
      </c>
      <c r="F609">
        <v>36</v>
      </c>
      <c r="G609">
        <v>38.799999999999997</v>
      </c>
      <c r="H609">
        <v>139</v>
      </c>
      <c r="I609">
        <v>26.9</v>
      </c>
      <c r="J609">
        <v>650</v>
      </c>
      <c r="L609" t="s">
        <v>14715</v>
      </c>
      <c r="M609">
        <v>41</v>
      </c>
      <c r="N609" s="524" t="s">
        <v>16382</v>
      </c>
      <c r="O609">
        <f>COUNTIF('データ取得対象の観測点決定（風のみ）'!$AN$4:$AN$918,観測点コードリスト!N609)</f>
        <v>0</v>
      </c>
      <c r="P609" s="524" t="str">
        <f t="shared" si="9"/>
        <v>1016</v>
      </c>
    </row>
    <row r="610" spans="1:16">
      <c r="A610">
        <v>609</v>
      </c>
      <c r="B610">
        <v>19</v>
      </c>
      <c r="C610" t="s">
        <v>13883</v>
      </c>
      <c r="D610">
        <v>41</v>
      </c>
      <c r="E610">
        <v>1017</v>
      </c>
      <c r="F610">
        <v>36</v>
      </c>
      <c r="G610">
        <v>39</v>
      </c>
      <c r="H610">
        <v>140</v>
      </c>
      <c r="I610">
        <v>8.8000000000000007</v>
      </c>
      <c r="J610">
        <v>162</v>
      </c>
      <c r="L610" t="s">
        <v>14716</v>
      </c>
      <c r="M610">
        <v>41</v>
      </c>
      <c r="N610" s="524" t="s">
        <v>16383</v>
      </c>
      <c r="O610">
        <f>COUNTIF('データ取得対象の観測点決定（風のみ）'!$AN$4:$AN$918,観測点コードリスト!N610)</f>
        <v>0</v>
      </c>
      <c r="P610" s="524" t="str">
        <f t="shared" si="9"/>
        <v>1017</v>
      </c>
    </row>
    <row r="611" spans="1:16">
      <c r="A611">
        <v>610</v>
      </c>
      <c r="B611">
        <v>20</v>
      </c>
      <c r="C611" t="s">
        <v>1724</v>
      </c>
      <c r="D611">
        <v>41</v>
      </c>
      <c r="E611">
        <v>1018</v>
      </c>
      <c r="F611">
        <v>36</v>
      </c>
      <c r="G611">
        <v>21.8</v>
      </c>
      <c r="H611">
        <v>139</v>
      </c>
      <c r="I611">
        <v>34.200000000000003</v>
      </c>
      <c r="J611">
        <v>68</v>
      </c>
      <c r="L611" t="s">
        <v>14717</v>
      </c>
      <c r="M611">
        <v>41</v>
      </c>
      <c r="N611" s="524" t="s">
        <v>16384</v>
      </c>
      <c r="O611">
        <f>COUNTIF('データ取得対象の観測点決定（風のみ）'!$AN$4:$AN$918,観測点コードリスト!N611)</f>
        <v>1</v>
      </c>
      <c r="P611" s="524" t="str">
        <f t="shared" si="9"/>
        <v>1018</v>
      </c>
    </row>
    <row r="612" spans="1:16">
      <c r="A612">
        <v>611</v>
      </c>
      <c r="B612">
        <v>21</v>
      </c>
      <c r="C612" t="s">
        <v>1678</v>
      </c>
      <c r="D612">
        <v>41</v>
      </c>
      <c r="E612">
        <v>1221</v>
      </c>
      <c r="F612">
        <v>36</v>
      </c>
      <c r="G612">
        <v>53.5</v>
      </c>
      <c r="H612">
        <v>139</v>
      </c>
      <c r="I612">
        <v>34.1</v>
      </c>
      <c r="J612">
        <v>925</v>
      </c>
      <c r="L612" t="s">
        <v>14718</v>
      </c>
      <c r="M612">
        <v>41</v>
      </c>
      <c r="N612" s="524" t="s">
        <v>16385</v>
      </c>
      <c r="O612">
        <f>COUNTIF('データ取得対象の観測点決定（風のみ）'!$AN$4:$AN$918,観測点コードリスト!N612)</f>
        <v>1</v>
      </c>
      <c r="P612" s="524" t="str">
        <f t="shared" si="9"/>
        <v>1221</v>
      </c>
    </row>
    <row r="613" spans="1:16">
      <c r="A613">
        <v>612</v>
      </c>
      <c r="B613">
        <v>22</v>
      </c>
      <c r="C613" t="s">
        <v>1690</v>
      </c>
      <c r="D613">
        <v>41</v>
      </c>
      <c r="E613">
        <v>1333</v>
      </c>
      <c r="F613">
        <v>36</v>
      </c>
      <c r="G613">
        <v>43.6</v>
      </c>
      <c r="H613">
        <v>139</v>
      </c>
      <c r="I613">
        <v>40.6</v>
      </c>
      <c r="J613">
        <v>414</v>
      </c>
      <c r="L613" t="s">
        <v>14719</v>
      </c>
      <c r="M613">
        <v>41</v>
      </c>
      <c r="N613" s="524" t="s">
        <v>16386</v>
      </c>
      <c r="O613">
        <f>COUNTIF('データ取得対象の観測点決定（風のみ）'!$AN$4:$AN$918,観測点コードリスト!N613)</f>
        <v>1</v>
      </c>
      <c r="P613" s="524" t="str">
        <f t="shared" si="9"/>
        <v>1333</v>
      </c>
    </row>
    <row r="614" spans="1:16">
      <c r="A614">
        <v>613</v>
      </c>
      <c r="B614">
        <v>23</v>
      </c>
      <c r="C614" t="s">
        <v>1693</v>
      </c>
      <c r="D614">
        <v>41</v>
      </c>
      <c r="E614">
        <v>1334</v>
      </c>
      <c r="F614">
        <v>36</v>
      </c>
      <c r="G614">
        <v>45.4</v>
      </c>
      <c r="H614">
        <v>139</v>
      </c>
      <c r="I614">
        <v>53</v>
      </c>
      <c r="J614">
        <v>225</v>
      </c>
      <c r="L614" t="s">
        <v>14720</v>
      </c>
      <c r="M614">
        <v>41</v>
      </c>
      <c r="N614" s="524" t="s">
        <v>16387</v>
      </c>
      <c r="O614">
        <f>COUNTIF('データ取得対象の観測点決定（風のみ）'!$AN$4:$AN$918,観測点コードリスト!N614)</f>
        <v>1</v>
      </c>
      <c r="P614" s="524" t="str">
        <f t="shared" si="9"/>
        <v>1334</v>
      </c>
    </row>
    <row r="615" spans="1:16">
      <c r="A615">
        <v>614</v>
      </c>
      <c r="B615">
        <v>24</v>
      </c>
      <c r="C615" t="s">
        <v>1702</v>
      </c>
      <c r="D615">
        <v>41</v>
      </c>
      <c r="E615">
        <v>1605</v>
      </c>
      <c r="F615">
        <v>36</v>
      </c>
      <c r="G615">
        <v>38.5</v>
      </c>
      <c r="H615">
        <v>140</v>
      </c>
      <c r="I615">
        <v>7</v>
      </c>
      <c r="J615">
        <v>82</v>
      </c>
      <c r="L615" t="s">
        <v>14721</v>
      </c>
      <c r="M615">
        <v>41</v>
      </c>
      <c r="N615" s="524" t="s">
        <v>16388</v>
      </c>
      <c r="O615">
        <f>COUNTIF('データ取得対象の観測点決定（風のみ）'!$AN$4:$AN$918,観測点コードリスト!N615)</f>
        <v>1</v>
      </c>
      <c r="P615" s="524" t="str">
        <f t="shared" si="9"/>
        <v>1605</v>
      </c>
    </row>
    <row r="616" spans="1:16">
      <c r="A616">
        <v>615</v>
      </c>
      <c r="B616">
        <v>1</v>
      </c>
      <c r="C616" t="s">
        <v>13884</v>
      </c>
      <c r="D616">
        <v>42</v>
      </c>
      <c r="E616">
        <v>342</v>
      </c>
      <c r="F616">
        <v>36</v>
      </c>
      <c r="G616">
        <v>46.1</v>
      </c>
      <c r="H616">
        <v>139</v>
      </c>
      <c r="I616">
        <v>9.8000000000000007</v>
      </c>
      <c r="J616">
        <v>1530</v>
      </c>
      <c r="L616" t="s">
        <v>14722</v>
      </c>
      <c r="M616">
        <v>42</v>
      </c>
      <c r="N616" s="524" t="s">
        <v>16389</v>
      </c>
      <c r="O616">
        <f>COUNTIF('データ取得対象の観測点決定（風のみ）'!$AN$4:$AN$918,観測点コードリスト!N616)</f>
        <v>0</v>
      </c>
      <c r="P616" s="524" t="str">
        <f t="shared" si="9"/>
        <v>342</v>
      </c>
    </row>
    <row r="617" spans="1:16">
      <c r="A617">
        <v>616</v>
      </c>
      <c r="B617">
        <v>2</v>
      </c>
      <c r="C617" t="s">
        <v>1744</v>
      </c>
      <c r="D617">
        <v>42</v>
      </c>
      <c r="E617">
        <v>343</v>
      </c>
      <c r="F617">
        <v>36</v>
      </c>
      <c r="G617">
        <v>37</v>
      </c>
      <c r="H617">
        <v>138</v>
      </c>
      <c r="I617">
        <v>35.5</v>
      </c>
      <c r="J617">
        <v>1223</v>
      </c>
      <c r="L617" t="s">
        <v>14723</v>
      </c>
      <c r="M617">
        <v>42</v>
      </c>
      <c r="N617" s="524" t="s">
        <v>16390</v>
      </c>
      <c r="O617">
        <f>COUNTIF('データ取得対象の観測点決定（風のみ）'!$AN$4:$AN$918,観測点コードリスト!N617)</f>
        <v>1</v>
      </c>
      <c r="P617" s="524" t="str">
        <f t="shared" si="9"/>
        <v>343</v>
      </c>
    </row>
    <row r="618" spans="1:16">
      <c r="A618">
        <v>617</v>
      </c>
      <c r="B618">
        <v>3</v>
      </c>
      <c r="C618" t="s">
        <v>13885</v>
      </c>
      <c r="D618">
        <v>42</v>
      </c>
      <c r="E618">
        <v>344</v>
      </c>
      <c r="F618">
        <v>36</v>
      </c>
      <c r="G618">
        <v>41.4</v>
      </c>
      <c r="H618">
        <v>138</v>
      </c>
      <c r="I618">
        <v>39</v>
      </c>
      <c r="J618">
        <v>1570</v>
      </c>
      <c r="L618" t="s">
        <v>14724</v>
      </c>
      <c r="M618">
        <v>42</v>
      </c>
      <c r="N618" s="524" t="s">
        <v>16391</v>
      </c>
      <c r="O618">
        <f>COUNTIF('データ取得対象の観測点決定（風のみ）'!$AN$4:$AN$918,観測点コードリスト!N618)</f>
        <v>0</v>
      </c>
      <c r="P618" s="524" t="str">
        <f t="shared" si="9"/>
        <v>344</v>
      </c>
    </row>
    <row r="619" spans="1:16">
      <c r="A619">
        <v>618</v>
      </c>
      <c r="B619">
        <v>4</v>
      </c>
      <c r="C619" t="s">
        <v>13886</v>
      </c>
      <c r="D619">
        <v>42</v>
      </c>
      <c r="E619">
        <v>345</v>
      </c>
      <c r="F619">
        <v>36</v>
      </c>
      <c r="G619">
        <v>41.2</v>
      </c>
      <c r="H619">
        <v>138</v>
      </c>
      <c r="I619">
        <v>51.8</v>
      </c>
      <c r="J619">
        <v>825</v>
      </c>
      <c r="L619" t="s">
        <v>14725</v>
      </c>
      <c r="M619">
        <v>42</v>
      </c>
      <c r="N619" s="524" t="s">
        <v>16392</v>
      </c>
      <c r="O619">
        <f>COUNTIF('データ取得対象の観測点決定（風のみ）'!$AN$4:$AN$918,観測点コードリスト!N619)</f>
        <v>0</v>
      </c>
      <c r="P619" s="524" t="str">
        <f t="shared" si="9"/>
        <v>345</v>
      </c>
    </row>
    <row r="620" spans="1:16">
      <c r="A620">
        <v>619</v>
      </c>
      <c r="B620">
        <v>5</v>
      </c>
      <c r="C620" t="s">
        <v>1748</v>
      </c>
      <c r="D620">
        <v>42</v>
      </c>
      <c r="E620">
        <v>346</v>
      </c>
      <c r="F620">
        <v>36</v>
      </c>
      <c r="G620">
        <v>40.1</v>
      </c>
      <c r="H620">
        <v>139</v>
      </c>
      <c r="I620">
        <v>1.3</v>
      </c>
      <c r="J620">
        <v>390</v>
      </c>
      <c r="L620" t="s">
        <v>14726</v>
      </c>
      <c r="M620">
        <v>42</v>
      </c>
      <c r="N620" s="524" t="s">
        <v>16393</v>
      </c>
      <c r="O620">
        <f>COUNTIF('データ取得対象の観測点決定（風のみ）'!$AN$4:$AN$918,観測点コードリスト!N620)</f>
        <v>1</v>
      </c>
      <c r="P620" s="524" t="str">
        <f t="shared" si="9"/>
        <v>346</v>
      </c>
    </row>
    <row r="621" spans="1:16">
      <c r="A621">
        <v>620</v>
      </c>
      <c r="B621">
        <v>6</v>
      </c>
      <c r="C621" t="s">
        <v>13887</v>
      </c>
      <c r="D621">
        <v>42</v>
      </c>
      <c r="E621">
        <v>347</v>
      </c>
      <c r="F621">
        <v>36</v>
      </c>
      <c r="G621">
        <v>32.4</v>
      </c>
      <c r="H621">
        <v>139</v>
      </c>
      <c r="I621">
        <v>10.5</v>
      </c>
      <c r="J621">
        <v>1660</v>
      </c>
      <c r="L621" t="s">
        <v>14727</v>
      </c>
      <c r="M621">
        <v>42</v>
      </c>
      <c r="N621" s="524" t="s">
        <v>16394</v>
      </c>
      <c r="O621">
        <f>COUNTIF('データ取得対象の観測点決定（風のみ）'!$AN$4:$AN$918,観測点コードリスト!N621)</f>
        <v>0</v>
      </c>
      <c r="P621" s="524" t="str">
        <f t="shared" si="9"/>
        <v>347</v>
      </c>
    </row>
    <row r="622" spans="1:16">
      <c r="A622">
        <v>621</v>
      </c>
      <c r="B622">
        <v>7</v>
      </c>
      <c r="C622" t="s">
        <v>1756</v>
      </c>
      <c r="D622">
        <v>42</v>
      </c>
      <c r="E622">
        <v>348</v>
      </c>
      <c r="F622">
        <v>36</v>
      </c>
      <c r="G622">
        <v>27.8</v>
      </c>
      <c r="H622">
        <v>138</v>
      </c>
      <c r="I622">
        <v>27.8</v>
      </c>
      <c r="J622">
        <v>1230</v>
      </c>
      <c r="L622" t="s">
        <v>14728</v>
      </c>
      <c r="M622">
        <v>42</v>
      </c>
      <c r="N622" s="524" t="s">
        <v>16395</v>
      </c>
      <c r="O622">
        <f>COUNTIF('データ取得対象の観測点決定（風のみ）'!$AN$4:$AN$918,観測点コードリスト!N622)</f>
        <v>1</v>
      </c>
      <c r="P622" s="524" t="str">
        <f t="shared" si="9"/>
        <v>348</v>
      </c>
    </row>
    <row r="623" spans="1:16">
      <c r="A623">
        <v>622</v>
      </c>
      <c r="B623">
        <v>8</v>
      </c>
      <c r="C623" t="s">
        <v>1760</v>
      </c>
      <c r="D623">
        <v>42</v>
      </c>
      <c r="E623">
        <v>349</v>
      </c>
      <c r="F623">
        <v>36</v>
      </c>
      <c r="G623">
        <v>28.3</v>
      </c>
      <c r="H623">
        <v>138</v>
      </c>
      <c r="I623">
        <v>52.4</v>
      </c>
      <c r="J623">
        <v>1088</v>
      </c>
      <c r="L623" t="s">
        <v>14729</v>
      </c>
      <c r="M623">
        <v>42</v>
      </c>
      <c r="N623" s="524" t="s">
        <v>16396</v>
      </c>
      <c r="O623">
        <f>COUNTIF('データ取得対象の観測点決定（風のみ）'!$AN$4:$AN$918,観測点コードリスト!N623)</f>
        <v>0</v>
      </c>
      <c r="P623" s="524" t="str">
        <f t="shared" si="9"/>
        <v>349</v>
      </c>
    </row>
    <row r="624" spans="1:16">
      <c r="A624">
        <v>623</v>
      </c>
      <c r="B624">
        <v>9</v>
      </c>
      <c r="C624" t="s">
        <v>1763</v>
      </c>
      <c r="D624">
        <v>42</v>
      </c>
      <c r="E624">
        <v>47624</v>
      </c>
      <c r="F624">
        <v>36</v>
      </c>
      <c r="G624">
        <v>24.3</v>
      </c>
      <c r="H624">
        <v>139</v>
      </c>
      <c r="I624">
        <v>3.6</v>
      </c>
      <c r="J624">
        <v>112.1</v>
      </c>
      <c r="L624" t="s">
        <v>14730</v>
      </c>
      <c r="M624">
        <v>42</v>
      </c>
      <c r="N624" s="524" t="s">
        <v>16397</v>
      </c>
      <c r="O624">
        <f>COUNTIF('データ取得対象の観測点決定（風のみ）'!$AN$4:$AN$918,観測点コードリスト!N624)</f>
        <v>1</v>
      </c>
      <c r="P624" s="524" t="str">
        <f t="shared" si="9"/>
        <v>47624</v>
      </c>
    </row>
    <row r="625" spans="1:16">
      <c r="A625">
        <v>624</v>
      </c>
      <c r="B625">
        <v>10</v>
      </c>
      <c r="C625" t="s">
        <v>1772</v>
      </c>
      <c r="D625">
        <v>42</v>
      </c>
      <c r="E625">
        <v>351</v>
      </c>
      <c r="F625">
        <v>36</v>
      </c>
      <c r="G625">
        <v>24.6</v>
      </c>
      <c r="H625">
        <v>139</v>
      </c>
      <c r="I625">
        <v>19.5</v>
      </c>
      <c r="J625">
        <v>117</v>
      </c>
      <c r="L625" t="s">
        <v>14731</v>
      </c>
      <c r="M625">
        <v>42</v>
      </c>
      <c r="N625" s="524" t="s">
        <v>16398</v>
      </c>
      <c r="O625">
        <f>COUNTIF('データ取得対象の観測点決定（風のみ）'!$AN$4:$AN$918,観測点コードリスト!N625)</f>
        <v>1</v>
      </c>
      <c r="P625" s="524" t="str">
        <f t="shared" si="9"/>
        <v>351</v>
      </c>
    </row>
    <row r="626" spans="1:16">
      <c r="A626">
        <v>625</v>
      </c>
      <c r="B626">
        <v>11</v>
      </c>
      <c r="C626" t="s">
        <v>13888</v>
      </c>
      <c r="D626">
        <v>42</v>
      </c>
      <c r="E626">
        <v>352</v>
      </c>
      <c r="F626">
        <v>36</v>
      </c>
      <c r="G626">
        <v>22.3</v>
      </c>
      <c r="H626">
        <v>138</v>
      </c>
      <c r="I626">
        <v>39.5</v>
      </c>
      <c r="J626">
        <v>1170</v>
      </c>
      <c r="L626" t="s">
        <v>14732</v>
      </c>
      <c r="M626">
        <v>42</v>
      </c>
      <c r="N626" s="524" t="s">
        <v>16399</v>
      </c>
      <c r="O626">
        <f>COUNTIF('データ取得対象の観測点決定（風のみ）'!$AN$4:$AN$918,観測点コードリスト!N626)</f>
        <v>0</v>
      </c>
      <c r="P626" s="524" t="str">
        <f t="shared" si="9"/>
        <v>352</v>
      </c>
    </row>
    <row r="627" spans="1:16">
      <c r="A627">
        <v>626</v>
      </c>
      <c r="B627">
        <v>12</v>
      </c>
      <c r="C627" t="s">
        <v>1776</v>
      </c>
      <c r="D627">
        <v>42</v>
      </c>
      <c r="E627">
        <v>353</v>
      </c>
      <c r="F627">
        <v>36</v>
      </c>
      <c r="G627">
        <v>22.6</v>
      </c>
      <c r="H627">
        <v>138</v>
      </c>
      <c r="I627">
        <v>53.7</v>
      </c>
      <c r="J627">
        <v>183</v>
      </c>
      <c r="L627" t="s">
        <v>14733</v>
      </c>
      <c r="M627">
        <v>42</v>
      </c>
      <c r="N627" s="524" t="s">
        <v>16400</v>
      </c>
      <c r="O627">
        <f>COUNTIF('データ取得対象の観測点決定（風のみ）'!$AN$4:$AN$918,観測点コードリスト!N627)</f>
        <v>1</v>
      </c>
      <c r="P627" s="524" t="str">
        <f t="shared" si="9"/>
        <v>353</v>
      </c>
    </row>
    <row r="628" spans="1:16">
      <c r="A628">
        <v>627</v>
      </c>
      <c r="B628">
        <v>13</v>
      </c>
      <c r="C628" t="s">
        <v>1784</v>
      </c>
      <c r="D628">
        <v>42</v>
      </c>
      <c r="E628">
        <v>354</v>
      </c>
      <c r="F628">
        <v>36</v>
      </c>
      <c r="G628">
        <v>14.7</v>
      </c>
      <c r="H628">
        <v>138</v>
      </c>
      <c r="I628">
        <v>42.4</v>
      </c>
      <c r="J628">
        <v>375</v>
      </c>
      <c r="L628" t="s">
        <v>14734</v>
      </c>
      <c r="M628">
        <v>42</v>
      </c>
      <c r="N628" s="524" t="s">
        <v>16401</v>
      </c>
      <c r="O628">
        <f>COUNTIF('データ取得対象の観測点決定（風のみ）'!$AN$4:$AN$918,観測点コードリスト!N628)</f>
        <v>1</v>
      </c>
      <c r="P628" s="524" t="str">
        <f t="shared" si="9"/>
        <v>354</v>
      </c>
    </row>
    <row r="629" spans="1:16">
      <c r="A629">
        <v>628</v>
      </c>
      <c r="B629">
        <v>14</v>
      </c>
      <c r="C629" t="s">
        <v>1788</v>
      </c>
      <c r="D629">
        <v>42</v>
      </c>
      <c r="E629">
        <v>355</v>
      </c>
      <c r="F629">
        <v>36</v>
      </c>
      <c r="G629">
        <v>14.5</v>
      </c>
      <c r="H629">
        <v>139</v>
      </c>
      <c r="I629">
        <v>4.2</v>
      </c>
      <c r="J629">
        <v>95</v>
      </c>
      <c r="L629" t="s">
        <v>14735</v>
      </c>
      <c r="M629">
        <v>42</v>
      </c>
      <c r="N629" s="524" t="s">
        <v>16402</v>
      </c>
      <c r="O629">
        <f>COUNTIF('データ取得対象の観測点決定（風のみ）'!$AN$4:$AN$918,観測点コードリスト!N629)</f>
        <v>0</v>
      </c>
      <c r="P629" s="524" t="str">
        <f t="shared" si="9"/>
        <v>355</v>
      </c>
    </row>
    <row r="630" spans="1:16">
      <c r="A630">
        <v>629</v>
      </c>
      <c r="B630">
        <v>15</v>
      </c>
      <c r="C630" t="s">
        <v>1791</v>
      </c>
      <c r="D630">
        <v>42</v>
      </c>
      <c r="E630">
        <v>356</v>
      </c>
      <c r="F630">
        <v>36</v>
      </c>
      <c r="G630">
        <v>14</v>
      </c>
      <c r="H630">
        <v>139</v>
      </c>
      <c r="I630">
        <v>31.9</v>
      </c>
      <c r="J630">
        <v>21</v>
      </c>
      <c r="L630" t="s">
        <v>14736</v>
      </c>
      <c r="M630">
        <v>42</v>
      </c>
      <c r="N630" s="524" t="s">
        <v>16403</v>
      </c>
      <c r="O630">
        <f>COUNTIF('データ取得対象の観測点決定（風のみ）'!$AN$4:$AN$918,観測点コードリスト!N630)</f>
        <v>1</v>
      </c>
      <c r="P630" s="524" t="str">
        <f t="shared" si="9"/>
        <v>356</v>
      </c>
    </row>
    <row r="631" spans="1:16">
      <c r="A631">
        <v>630</v>
      </c>
      <c r="B631">
        <v>16</v>
      </c>
      <c r="C631" t="s">
        <v>13889</v>
      </c>
      <c r="D631">
        <v>42</v>
      </c>
      <c r="E631">
        <v>357</v>
      </c>
      <c r="F631">
        <v>36</v>
      </c>
      <c r="G631">
        <v>10.199999999999999</v>
      </c>
      <c r="H631">
        <v>138</v>
      </c>
      <c r="I631">
        <v>51.8</v>
      </c>
      <c r="J631">
        <v>780</v>
      </c>
      <c r="L631" t="s">
        <v>14737</v>
      </c>
      <c r="M631">
        <v>42</v>
      </c>
      <c r="N631" s="524" t="s">
        <v>16404</v>
      </c>
      <c r="O631">
        <f>COUNTIF('データ取得対象の観測点決定（風のみ）'!$AN$4:$AN$918,観測点コードリスト!N631)</f>
        <v>0</v>
      </c>
      <c r="P631" s="524" t="str">
        <f t="shared" si="9"/>
        <v>357</v>
      </c>
    </row>
    <row r="632" spans="1:16">
      <c r="A632">
        <v>631</v>
      </c>
      <c r="B632">
        <v>17</v>
      </c>
      <c r="C632" t="s">
        <v>1736</v>
      </c>
      <c r="D632">
        <v>42</v>
      </c>
      <c r="E632">
        <v>1019</v>
      </c>
      <c r="F632">
        <v>36</v>
      </c>
      <c r="G632">
        <v>48</v>
      </c>
      <c r="H632">
        <v>138</v>
      </c>
      <c r="I632">
        <v>59.5</v>
      </c>
      <c r="J632">
        <v>531</v>
      </c>
      <c r="L632" t="s">
        <v>14738</v>
      </c>
      <c r="M632">
        <v>42</v>
      </c>
      <c r="N632" s="524" t="s">
        <v>16405</v>
      </c>
      <c r="O632">
        <f>COUNTIF('データ取得対象の観測点決定（風のみ）'!$AN$4:$AN$918,観測点コードリスト!N632)</f>
        <v>1</v>
      </c>
      <c r="P632" s="524" t="str">
        <f t="shared" si="9"/>
        <v>1019</v>
      </c>
    </row>
    <row r="633" spans="1:16">
      <c r="A633">
        <v>632</v>
      </c>
      <c r="B633">
        <v>18</v>
      </c>
      <c r="C633" t="s">
        <v>1752</v>
      </c>
      <c r="D633">
        <v>42</v>
      </c>
      <c r="E633">
        <v>1020</v>
      </c>
      <c r="F633">
        <v>36</v>
      </c>
      <c r="G633">
        <v>35.200000000000003</v>
      </c>
      <c r="H633">
        <v>138</v>
      </c>
      <c r="I633">
        <v>51</v>
      </c>
      <c r="J633">
        <v>354</v>
      </c>
      <c r="L633" t="s">
        <v>14739</v>
      </c>
      <c r="M633">
        <v>42</v>
      </c>
      <c r="N633" s="524" t="s">
        <v>16406</v>
      </c>
      <c r="O633">
        <f>COUNTIF('データ取得対象の観測点決定（風のみ）'!$AN$4:$AN$918,観測点コードリスト!N633)</f>
        <v>1</v>
      </c>
      <c r="P633" s="524" t="str">
        <f t="shared" si="9"/>
        <v>1020</v>
      </c>
    </row>
    <row r="634" spans="1:16">
      <c r="A634">
        <v>633</v>
      </c>
      <c r="B634">
        <v>19</v>
      </c>
      <c r="C634" t="s">
        <v>1780</v>
      </c>
      <c r="D634">
        <v>42</v>
      </c>
      <c r="E634">
        <v>1021</v>
      </c>
      <c r="F634">
        <v>36</v>
      </c>
      <c r="G634">
        <v>19.899999999999999</v>
      </c>
      <c r="H634">
        <v>139</v>
      </c>
      <c r="I634">
        <v>9.9</v>
      </c>
      <c r="J634">
        <v>64</v>
      </c>
      <c r="L634" t="s">
        <v>14740</v>
      </c>
      <c r="M634">
        <v>42</v>
      </c>
      <c r="N634" s="524" t="s">
        <v>16407</v>
      </c>
      <c r="O634">
        <f>COUNTIF('データ取得対象の観測点決定（風のみ）'!$AN$4:$AN$918,観測点コードリスト!N634)</f>
        <v>1</v>
      </c>
      <c r="P634" s="524" t="str">
        <f t="shared" si="9"/>
        <v>1021</v>
      </c>
    </row>
    <row r="635" spans="1:16">
      <c r="A635">
        <v>634</v>
      </c>
      <c r="B635">
        <v>20</v>
      </c>
      <c r="C635" t="s">
        <v>1740</v>
      </c>
      <c r="D635">
        <v>42</v>
      </c>
      <c r="E635">
        <v>1174</v>
      </c>
      <c r="F635">
        <v>36</v>
      </c>
      <c r="G635">
        <v>46.3</v>
      </c>
      <c r="H635">
        <v>139</v>
      </c>
      <c r="I635">
        <v>14.3</v>
      </c>
      <c r="J635">
        <v>860</v>
      </c>
      <c r="L635" t="s">
        <v>14741</v>
      </c>
      <c r="M635">
        <v>42</v>
      </c>
      <c r="N635" s="524" t="s">
        <v>16408</v>
      </c>
      <c r="O635">
        <f>COUNTIF('データ取得対象の観測点決定（風のみ）'!$AN$4:$AN$918,観測点コードリスト!N635)</f>
        <v>0</v>
      </c>
      <c r="P635" s="524" t="str">
        <f t="shared" si="9"/>
        <v>1174</v>
      </c>
    </row>
    <row r="636" spans="1:16">
      <c r="A636">
        <v>635</v>
      </c>
      <c r="B636">
        <v>21</v>
      </c>
      <c r="C636" t="s">
        <v>970</v>
      </c>
      <c r="D636">
        <v>42</v>
      </c>
      <c r="E636">
        <v>1222</v>
      </c>
      <c r="F636">
        <v>36</v>
      </c>
      <c r="G636">
        <v>51.8</v>
      </c>
      <c r="H636">
        <v>139</v>
      </c>
      <c r="I636">
        <v>3.5</v>
      </c>
      <c r="J636">
        <v>700</v>
      </c>
      <c r="L636" t="s">
        <v>14742</v>
      </c>
      <c r="M636">
        <v>42</v>
      </c>
      <c r="N636" s="524" t="s">
        <v>16409</v>
      </c>
      <c r="O636">
        <f>COUNTIF('データ取得対象の観測点決定（風のみ）'!$AN$4:$AN$918,観測点コードリスト!N636)</f>
        <v>1</v>
      </c>
      <c r="P636" s="524" t="str">
        <f t="shared" si="9"/>
        <v>1222</v>
      </c>
    </row>
    <row r="637" spans="1:16">
      <c r="A637">
        <v>636</v>
      </c>
      <c r="B637">
        <v>22</v>
      </c>
      <c r="C637" t="s">
        <v>1795</v>
      </c>
      <c r="D637">
        <v>42</v>
      </c>
      <c r="E637">
        <v>1223</v>
      </c>
      <c r="F637">
        <v>36</v>
      </c>
      <c r="G637">
        <v>6.5</v>
      </c>
      <c r="H637">
        <v>138</v>
      </c>
      <c r="I637">
        <v>53.8</v>
      </c>
      <c r="J637">
        <v>357</v>
      </c>
      <c r="L637" t="s">
        <v>14743</v>
      </c>
      <c r="M637">
        <v>42</v>
      </c>
      <c r="N637" s="524" t="s">
        <v>16410</v>
      </c>
      <c r="O637">
        <f>COUNTIF('データ取得対象の観測点決定（風のみ）'!$AN$4:$AN$918,観測点コードリスト!N637)</f>
        <v>1</v>
      </c>
      <c r="P637" s="524" t="str">
        <f t="shared" si="9"/>
        <v>1223</v>
      </c>
    </row>
    <row r="638" spans="1:16">
      <c r="A638">
        <v>637</v>
      </c>
      <c r="B638">
        <v>23</v>
      </c>
      <c r="C638" t="s">
        <v>1768</v>
      </c>
      <c r="D638">
        <v>42</v>
      </c>
      <c r="E638">
        <v>1259</v>
      </c>
      <c r="F638">
        <v>36</v>
      </c>
      <c r="G638">
        <v>30.1</v>
      </c>
      <c r="H638">
        <v>139</v>
      </c>
      <c r="I638">
        <v>17</v>
      </c>
      <c r="J638">
        <v>285</v>
      </c>
      <c r="L638" t="s">
        <v>14744</v>
      </c>
      <c r="M638">
        <v>42</v>
      </c>
      <c r="N638" s="524" t="s">
        <v>16411</v>
      </c>
      <c r="O638">
        <f>COUNTIF('データ取得対象の観測点決定（風のみ）'!$AN$4:$AN$918,観測点コードリスト!N638)</f>
        <v>0</v>
      </c>
      <c r="P638" s="524" t="str">
        <f t="shared" si="9"/>
        <v>1259</v>
      </c>
    </row>
    <row r="639" spans="1:16">
      <c r="A639">
        <v>638</v>
      </c>
      <c r="B639">
        <v>24</v>
      </c>
      <c r="C639" t="s">
        <v>13890</v>
      </c>
      <c r="D639">
        <v>42</v>
      </c>
      <c r="E639">
        <v>1375</v>
      </c>
      <c r="F639">
        <v>36</v>
      </c>
      <c r="G639">
        <v>45</v>
      </c>
      <c r="H639">
        <v>139</v>
      </c>
      <c r="I639">
        <v>5.9</v>
      </c>
      <c r="J639">
        <v>1115</v>
      </c>
      <c r="L639" t="s">
        <v>14745</v>
      </c>
      <c r="M639">
        <v>42</v>
      </c>
      <c r="N639" s="524" t="s">
        <v>16412</v>
      </c>
      <c r="O639">
        <f>COUNTIF('データ取得対象の観測点決定（風のみ）'!$AN$4:$AN$918,観測点コードリスト!N639)</f>
        <v>0</v>
      </c>
      <c r="P639" s="524" t="str">
        <f t="shared" si="9"/>
        <v>1375</v>
      </c>
    </row>
    <row r="640" spans="1:16">
      <c r="A640">
        <v>639</v>
      </c>
      <c r="B640">
        <v>1</v>
      </c>
      <c r="C640" t="s">
        <v>1804</v>
      </c>
      <c r="D640">
        <v>43</v>
      </c>
      <c r="E640">
        <v>47626</v>
      </c>
      <c r="F640">
        <v>36</v>
      </c>
      <c r="G640">
        <v>9</v>
      </c>
      <c r="H640">
        <v>139</v>
      </c>
      <c r="I640">
        <v>22.8</v>
      </c>
      <c r="J640">
        <v>30</v>
      </c>
      <c r="L640" t="s">
        <v>14746</v>
      </c>
      <c r="M640">
        <v>43</v>
      </c>
      <c r="N640" s="524" t="s">
        <v>16413</v>
      </c>
      <c r="O640">
        <f>COUNTIF('データ取得対象の観測点決定（風のみ）'!$AN$4:$AN$918,観測点コードリスト!N640)</f>
        <v>1</v>
      </c>
      <c r="P640" s="524" t="str">
        <f t="shared" si="9"/>
        <v>47626</v>
      </c>
    </row>
    <row r="641" spans="1:16">
      <c r="A641">
        <v>640</v>
      </c>
      <c r="B641">
        <v>2</v>
      </c>
      <c r="C641" t="s">
        <v>1815</v>
      </c>
      <c r="D641">
        <v>43</v>
      </c>
      <c r="E641">
        <v>359</v>
      </c>
      <c r="F641">
        <v>36</v>
      </c>
      <c r="G641">
        <v>5.2</v>
      </c>
      <c r="H641">
        <v>139</v>
      </c>
      <c r="I641">
        <v>38.1</v>
      </c>
      <c r="J641">
        <v>12</v>
      </c>
      <c r="L641" t="s">
        <v>14747</v>
      </c>
      <c r="M641">
        <v>43</v>
      </c>
      <c r="N641" s="524" t="s">
        <v>16414</v>
      </c>
      <c r="O641">
        <f>COUNTIF('データ取得対象の観測点決定（風のみ）'!$AN$4:$AN$918,観測点コードリスト!N641)</f>
        <v>1</v>
      </c>
      <c r="P641" s="524" t="str">
        <f t="shared" si="9"/>
        <v>359</v>
      </c>
    </row>
    <row r="642" spans="1:16">
      <c r="A642">
        <v>641</v>
      </c>
      <c r="B642">
        <v>3</v>
      </c>
      <c r="C642" t="s">
        <v>1822</v>
      </c>
      <c r="D642">
        <v>43</v>
      </c>
      <c r="E642">
        <v>47641</v>
      </c>
      <c r="F642">
        <v>35</v>
      </c>
      <c r="G642">
        <v>59.4</v>
      </c>
      <c r="H642">
        <v>139</v>
      </c>
      <c r="I642">
        <v>4.4000000000000004</v>
      </c>
      <c r="J642">
        <v>232.1</v>
      </c>
      <c r="L642" t="s">
        <v>14748</v>
      </c>
      <c r="M642">
        <v>43</v>
      </c>
      <c r="N642" s="524" t="s">
        <v>16415</v>
      </c>
      <c r="O642">
        <f>COUNTIF('データ取得対象の観測点決定（風のみ）'!$AN$4:$AN$918,観測点コードリスト!N642)</f>
        <v>1</v>
      </c>
      <c r="P642" s="524" t="str">
        <f t="shared" si="9"/>
        <v>47641</v>
      </c>
    </row>
    <row r="643" spans="1:16">
      <c r="A643">
        <v>642</v>
      </c>
      <c r="B643">
        <v>4</v>
      </c>
      <c r="C643" t="s">
        <v>13891</v>
      </c>
      <c r="D643">
        <v>43</v>
      </c>
      <c r="E643">
        <v>361</v>
      </c>
      <c r="F643">
        <v>36</v>
      </c>
      <c r="G643">
        <v>0.3</v>
      </c>
      <c r="H643">
        <v>139</v>
      </c>
      <c r="I643">
        <v>11.4</v>
      </c>
      <c r="J643">
        <v>876</v>
      </c>
      <c r="L643" t="s">
        <v>14749</v>
      </c>
      <c r="M643">
        <v>43</v>
      </c>
      <c r="N643" s="524" t="s">
        <v>16416</v>
      </c>
      <c r="O643">
        <f>COUNTIF('データ取得対象の観測点決定（風のみ）'!$AN$4:$AN$918,観測点コードリスト!N643)</f>
        <v>0</v>
      </c>
      <c r="P643" s="524" t="str">
        <f t="shared" si="9"/>
        <v>361</v>
      </c>
    </row>
    <row r="644" spans="1:16">
      <c r="A644">
        <v>643</v>
      </c>
      <c r="B644">
        <v>5</v>
      </c>
      <c r="C644" t="s">
        <v>1838</v>
      </c>
      <c r="D644">
        <v>43</v>
      </c>
      <c r="E644">
        <v>362</v>
      </c>
      <c r="F644">
        <v>35</v>
      </c>
      <c r="G644">
        <v>50.3</v>
      </c>
      <c r="H644">
        <v>139</v>
      </c>
      <c r="I644">
        <v>19.3</v>
      </c>
      <c r="J644">
        <v>84</v>
      </c>
      <c r="L644" t="s">
        <v>14750</v>
      </c>
      <c r="M644">
        <v>43</v>
      </c>
      <c r="N644" s="524" t="s">
        <v>16417</v>
      </c>
      <c r="O644">
        <f>COUNTIF('データ取得対象の観測点決定（風のみ）'!$AN$4:$AN$918,観測点コードリスト!N644)</f>
        <v>0</v>
      </c>
      <c r="P644" s="524" t="str">
        <f t="shared" ref="P644:P707" si="10">IF(N644&gt;9999,TEXT(N644,"@"),TEXT(N644,"0000"))</f>
        <v>362</v>
      </c>
    </row>
    <row r="645" spans="1:16">
      <c r="A645">
        <v>644</v>
      </c>
      <c r="B645">
        <v>6</v>
      </c>
      <c r="C645" t="s">
        <v>1841</v>
      </c>
      <c r="D645">
        <v>43</v>
      </c>
      <c r="E645">
        <v>363</v>
      </c>
      <c r="F645">
        <v>35</v>
      </c>
      <c r="G645">
        <v>52.5</v>
      </c>
      <c r="H645">
        <v>139</v>
      </c>
      <c r="I645">
        <v>35.200000000000003</v>
      </c>
      <c r="J645">
        <v>8</v>
      </c>
      <c r="L645" t="s">
        <v>14751</v>
      </c>
      <c r="M645">
        <v>43</v>
      </c>
      <c r="N645" s="524" t="s">
        <v>16418</v>
      </c>
      <c r="O645">
        <f>COUNTIF('データ取得対象の観測点決定（風のみ）'!$AN$4:$AN$918,観測点コードリスト!N645)</f>
        <v>1</v>
      </c>
      <c r="P645" s="524" t="str">
        <f t="shared" si="10"/>
        <v>363</v>
      </c>
    </row>
    <row r="646" spans="1:16">
      <c r="A646">
        <v>645</v>
      </c>
      <c r="B646">
        <v>7</v>
      </c>
      <c r="C646" t="s">
        <v>1844</v>
      </c>
      <c r="D646">
        <v>43</v>
      </c>
      <c r="E646">
        <v>364</v>
      </c>
      <c r="F646">
        <v>35</v>
      </c>
      <c r="G646">
        <v>53</v>
      </c>
      <c r="H646">
        <v>139</v>
      </c>
      <c r="I646">
        <v>45.4</v>
      </c>
      <c r="J646">
        <v>3</v>
      </c>
      <c r="L646" t="s">
        <v>14752</v>
      </c>
      <c r="M646">
        <v>43</v>
      </c>
      <c r="N646" s="524" t="s">
        <v>16419</v>
      </c>
      <c r="O646">
        <f>COUNTIF('データ取得対象の観測点決定（風のみ）'!$AN$4:$AN$918,観測点コードリスト!N646)</f>
        <v>1</v>
      </c>
      <c r="P646" s="524" t="str">
        <f t="shared" si="10"/>
        <v>364</v>
      </c>
    </row>
    <row r="647" spans="1:16">
      <c r="A647">
        <v>646</v>
      </c>
      <c r="B647">
        <v>8</v>
      </c>
      <c r="C647" t="s">
        <v>1818</v>
      </c>
      <c r="D647">
        <v>43</v>
      </c>
      <c r="E647">
        <v>1000</v>
      </c>
      <c r="F647">
        <v>35</v>
      </c>
      <c r="G647">
        <v>55.6</v>
      </c>
      <c r="H647">
        <v>138</v>
      </c>
      <c r="I647">
        <v>55.4</v>
      </c>
      <c r="J647">
        <v>975</v>
      </c>
      <c r="L647" t="s">
        <v>14753</v>
      </c>
      <c r="M647">
        <v>43</v>
      </c>
      <c r="N647" s="524" t="s">
        <v>16420</v>
      </c>
      <c r="O647">
        <f>COUNTIF('データ取得対象の観測点決定（風のみ）'!$AN$4:$AN$918,観測点コードリスト!N647)</f>
        <v>0</v>
      </c>
      <c r="P647" s="524" t="str">
        <f t="shared" si="10"/>
        <v>1000</v>
      </c>
    </row>
    <row r="648" spans="1:16">
      <c r="A648">
        <v>647</v>
      </c>
      <c r="B648">
        <v>9</v>
      </c>
      <c r="C648" t="s">
        <v>1800</v>
      </c>
      <c r="D648">
        <v>43</v>
      </c>
      <c r="E648">
        <v>1009</v>
      </c>
      <c r="F648">
        <v>36</v>
      </c>
      <c r="G648">
        <v>6.3</v>
      </c>
      <c r="H648">
        <v>139</v>
      </c>
      <c r="I648">
        <v>11</v>
      </c>
      <c r="J648">
        <v>128</v>
      </c>
      <c r="L648" t="s">
        <v>14754</v>
      </c>
      <c r="M648">
        <v>43</v>
      </c>
      <c r="N648" s="524" t="s">
        <v>16421</v>
      </c>
      <c r="O648">
        <f>COUNTIF('データ取得対象の観測点決定（風のみ）'!$AN$4:$AN$918,観測点コードリスト!N648)</f>
        <v>1</v>
      </c>
      <c r="P648" s="524" t="str">
        <f t="shared" si="10"/>
        <v>1009</v>
      </c>
    </row>
    <row r="649" spans="1:16">
      <c r="A649">
        <v>648</v>
      </c>
      <c r="B649">
        <v>10</v>
      </c>
      <c r="C649" t="s">
        <v>1811</v>
      </c>
      <c r="D649">
        <v>43</v>
      </c>
      <c r="E649">
        <v>1069</v>
      </c>
      <c r="F649">
        <v>36</v>
      </c>
      <c r="G649">
        <v>3.9</v>
      </c>
      <c r="H649">
        <v>139</v>
      </c>
      <c r="I649">
        <v>31.3</v>
      </c>
      <c r="J649">
        <v>15</v>
      </c>
      <c r="L649" t="s">
        <v>14755</v>
      </c>
      <c r="M649">
        <v>43</v>
      </c>
      <c r="N649" s="524" t="s">
        <v>16422</v>
      </c>
      <c r="O649">
        <f>COUNTIF('データ取得対象の観測点決定（風のみ）'!$AN$4:$AN$918,観測点コードリスト!N649)</f>
        <v>0</v>
      </c>
      <c r="P649" s="524" t="str">
        <f t="shared" si="10"/>
        <v>1069</v>
      </c>
    </row>
    <row r="650" spans="1:16">
      <c r="A650">
        <v>649</v>
      </c>
      <c r="B650">
        <v>11</v>
      </c>
      <c r="C650" t="s">
        <v>1847</v>
      </c>
      <c r="D650">
        <v>43</v>
      </c>
      <c r="E650">
        <v>1070</v>
      </c>
      <c r="F650">
        <v>35</v>
      </c>
      <c r="G650">
        <v>46.4</v>
      </c>
      <c r="H650">
        <v>139</v>
      </c>
      <c r="I650">
        <v>24.8</v>
      </c>
      <c r="J650">
        <v>119</v>
      </c>
      <c r="L650" t="s">
        <v>14756</v>
      </c>
      <c r="M650">
        <v>43</v>
      </c>
      <c r="N650" s="524" t="s">
        <v>16423</v>
      </c>
      <c r="O650">
        <f>COUNTIF('データ取得対象の観測点決定（風のみ）'!$AN$4:$AN$918,観測点コードリスト!N650)</f>
        <v>1</v>
      </c>
      <c r="P650" s="524" t="str">
        <f t="shared" si="10"/>
        <v>1070</v>
      </c>
    </row>
    <row r="651" spans="1:16">
      <c r="A651">
        <v>650</v>
      </c>
      <c r="B651">
        <v>12</v>
      </c>
      <c r="C651" t="s">
        <v>1826</v>
      </c>
      <c r="D651">
        <v>43</v>
      </c>
      <c r="E651">
        <v>1159</v>
      </c>
      <c r="F651">
        <v>35</v>
      </c>
      <c r="G651">
        <v>55.2</v>
      </c>
      <c r="H651">
        <v>139</v>
      </c>
      <c r="I651">
        <v>4.2</v>
      </c>
      <c r="J651">
        <v>400</v>
      </c>
      <c r="L651" t="s">
        <v>14757</v>
      </c>
      <c r="M651">
        <v>43</v>
      </c>
      <c r="N651" s="524" t="s">
        <v>16424</v>
      </c>
      <c r="O651">
        <f>COUNTIF('データ取得対象の観測点決定（風のみ）'!$AN$4:$AN$918,観測点コードリスト!N651)</f>
        <v>0</v>
      </c>
      <c r="P651" s="524" t="str">
        <f t="shared" si="10"/>
        <v>1159</v>
      </c>
    </row>
    <row r="652" spans="1:16">
      <c r="A652">
        <v>651</v>
      </c>
      <c r="B652">
        <v>13</v>
      </c>
      <c r="C652" t="s">
        <v>1807</v>
      </c>
      <c r="D652">
        <v>43</v>
      </c>
      <c r="E652">
        <v>1182</v>
      </c>
      <c r="F652">
        <v>36</v>
      </c>
      <c r="G652">
        <v>3.2</v>
      </c>
      <c r="H652">
        <v>138</v>
      </c>
      <c r="I652">
        <v>58.8</v>
      </c>
      <c r="J652">
        <v>275</v>
      </c>
      <c r="L652" t="s">
        <v>14758</v>
      </c>
      <c r="M652">
        <v>43</v>
      </c>
      <c r="N652" s="524" t="s">
        <v>16425</v>
      </c>
      <c r="O652">
        <f>COUNTIF('データ取得対象の観測点決定（風のみ）'!$AN$4:$AN$918,観測点コードリスト!N652)</f>
        <v>0</v>
      </c>
      <c r="P652" s="524" t="str">
        <f t="shared" si="10"/>
        <v>1182</v>
      </c>
    </row>
    <row r="653" spans="1:16">
      <c r="A653">
        <v>652</v>
      </c>
      <c r="B653">
        <v>14</v>
      </c>
      <c r="C653" t="s">
        <v>1834</v>
      </c>
      <c r="D653">
        <v>43</v>
      </c>
      <c r="E653">
        <v>1232</v>
      </c>
      <c r="F653">
        <v>35</v>
      </c>
      <c r="G653">
        <v>59.1</v>
      </c>
      <c r="H653">
        <v>139</v>
      </c>
      <c r="I653">
        <v>20.100000000000001</v>
      </c>
      <c r="J653">
        <v>44</v>
      </c>
      <c r="L653" t="s">
        <v>14759</v>
      </c>
      <c r="M653">
        <v>43</v>
      </c>
      <c r="N653" s="524" t="s">
        <v>16426</v>
      </c>
      <c r="O653">
        <f>COUNTIF('データ取得対象の観測点決定（風のみ）'!$AN$4:$AN$918,観測点コードリスト!N653)</f>
        <v>1</v>
      </c>
      <c r="P653" s="524" t="str">
        <f t="shared" si="10"/>
        <v>1232</v>
      </c>
    </row>
    <row r="654" spans="1:16">
      <c r="A654">
        <v>653</v>
      </c>
      <c r="B654">
        <v>15</v>
      </c>
      <c r="C654" t="s">
        <v>1830</v>
      </c>
      <c r="D654">
        <v>43</v>
      </c>
      <c r="E654">
        <v>1497</v>
      </c>
      <c r="F654">
        <v>35</v>
      </c>
      <c r="G654">
        <v>59.4</v>
      </c>
      <c r="H654">
        <v>139</v>
      </c>
      <c r="I654">
        <v>12.4</v>
      </c>
      <c r="J654">
        <v>295</v>
      </c>
      <c r="L654" t="s">
        <v>14760</v>
      </c>
      <c r="M654">
        <v>43</v>
      </c>
      <c r="N654" s="524" t="s">
        <v>16427</v>
      </c>
      <c r="O654">
        <f>COUNTIF('データ取得対象の観測点決定（風のみ）'!$AN$4:$AN$918,観測点コードリスト!N654)</f>
        <v>0</v>
      </c>
      <c r="P654" s="524" t="str">
        <f t="shared" si="10"/>
        <v>1497</v>
      </c>
    </row>
    <row r="655" spans="1:16">
      <c r="A655">
        <v>654</v>
      </c>
      <c r="B655">
        <v>1</v>
      </c>
      <c r="C655" t="s">
        <v>1852</v>
      </c>
      <c r="D655">
        <v>44</v>
      </c>
      <c r="E655">
        <v>365</v>
      </c>
      <c r="F655">
        <v>35</v>
      </c>
      <c r="G655">
        <v>47.5</v>
      </c>
      <c r="H655">
        <v>139</v>
      </c>
      <c r="I655">
        <v>3</v>
      </c>
      <c r="J655">
        <v>530</v>
      </c>
      <c r="L655" t="s">
        <v>14761</v>
      </c>
      <c r="M655">
        <v>44</v>
      </c>
      <c r="N655" s="524" t="s">
        <v>16428</v>
      </c>
      <c r="O655">
        <f>COUNTIF('データ取得対象の観測点決定（風のみ）'!$AN$4:$AN$918,観測点コードリスト!N655)</f>
        <v>1</v>
      </c>
      <c r="P655" s="524" t="str">
        <f t="shared" si="10"/>
        <v>365</v>
      </c>
    </row>
    <row r="656" spans="1:16">
      <c r="A656">
        <v>655</v>
      </c>
      <c r="B656">
        <v>2</v>
      </c>
      <c r="C656" t="s">
        <v>1868</v>
      </c>
      <c r="D656">
        <v>44</v>
      </c>
      <c r="E656">
        <v>366</v>
      </c>
      <c r="F656">
        <v>35</v>
      </c>
      <c r="G656">
        <v>40</v>
      </c>
      <c r="H656">
        <v>139</v>
      </c>
      <c r="I656">
        <v>19</v>
      </c>
      <c r="J656">
        <v>123</v>
      </c>
      <c r="L656" t="s">
        <v>14762</v>
      </c>
      <c r="M656">
        <v>44</v>
      </c>
      <c r="N656" s="524" t="s">
        <v>16429</v>
      </c>
      <c r="O656">
        <f>COUNTIF('データ取得対象の観測点決定（風のみ）'!$AN$4:$AN$918,観測点コードリスト!N656)</f>
        <v>1</v>
      </c>
      <c r="P656" s="524" t="str">
        <f t="shared" si="10"/>
        <v>366</v>
      </c>
    </row>
    <row r="657" spans="1:16">
      <c r="A657">
        <v>656</v>
      </c>
      <c r="B657">
        <v>3</v>
      </c>
      <c r="C657" t="s">
        <v>13892</v>
      </c>
      <c r="D657">
        <v>44</v>
      </c>
      <c r="E657">
        <v>367</v>
      </c>
      <c r="F657">
        <v>35</v>
      </c>
      <c r="G657">
        <v>40.1</v>
      </c>
      <c r="H657">
        <v>139</v>
      </c>
      <c r="I657">
        <v>31.8</v>
      </c>
      <c r="J657">
        <v>41</v>
      </c>
      <c r="L657" t="s">
        <v>14763</v>
      </c>
      <c r="M657">
        <v>44</v>
      </c>
      <c r="N657" s="524" t="s">
        <v>16430</v>
      </c>
      <c r="O657">
        <f>COUNTIF('データ取得対象の観測点決定（風のみ）'!$AN$4:$AN$918,観測点コードリスト!N657)</f>
        <v>0</v>
      </c>
      <c r="P657" s="524" t="str">
        <f t="shared" si="10"/>
        <v>367</v>
      </c>
    </row>
    <row r="658" spans="1:16">
      <c r="A658">
        <v>657</v>
      </c>
      <c r="B658">
        <v>4</v>
      </c>
      <c r="C658" t="s">
        <v>1875</v>
      </c>
      <c r="D658">
        <v>44</v>
      </c>
      <c r="E658">
        <v>368</v>
      </c>
      <c r="F658">
        <v>35</v>
      </c>
      <c r="G658">
        <v>37.6</v>
      </c>
      <c r="H658">
        <v>139</v>
      </c>
      <c r="I658">
        <v>37.200000000000003</v>
      </c>
      <c r="J658">
        <v>35</v>
      </c>
      <c r="L658" t="s">
        <v>14764</v>
      </c>
      <c r="M658">
        <v>44</v>
      </c>
      <c r="N658" s="524" t="s">
        <v>16431</v>
      </c>
      <c r="O658">
        <f>COUNTIF('データ取得対象の観測点決定（風のみ）'!$AN$4:$AN$918,観測点コードリスト!N658)</f>
        <v>0</v>
      </c>
      <c r="P658" s="524" t="str">
        <f t="shared" si="10"/>
        <v>368</v>
      </c>
    </row>
    <row r="659" spans="1:16">
      <c r="A659">
        <v>658</v>
      </c>
      <c r="B659">
        <v>5</v>
      </c>
      <c r="C659" t="s">
        <v>1851</v>
      </c>
      <c r="D659">
        <v>44</v>
      </c>
      <c r="E659">
        <v>47662</v>
      </c>
      <c r="F659">
        <v>35</v>
      </c>
      <c r="G659">
        <v>41.5</v>
      </c>
      <c r="H659">
        <v>139</v>
      </c>
      <c r="I659">
        <v>45</v>
      </c>
      <c r="J659">
        <v>25.2</v>
      </c>
      <c r="L659" t="s">
        <v>14765</v>
      </c>
      <c r="M659">
        <v>44</v>
      </c>
      <c r="N659" s="524" t="s">
        <v>16432</v>
      </c>
      <c r="O659">
        <f>COUNTIF('データ取得対象の観測点決定（風のみ）'!$AN$4:$AN$918,観測点コードリスト!N659)</f>
        <v>1</v>
      </c>
      <c r="P659" s="524" t="str">
        <f t="shared" si="10"/>
        <v>47662</v>
      </c>
    </row>
    <row r="660" spans="1:16">
      <c r="A660">
        <v>659</v>
      </c>
      <c r="B660">
        <v>6</v>
      </c>
      <c r="C660" t="s">
        <v>1882</v>
      </c>
      <c r="D660">
        <v>44</v>
      </c>
      <c r="E660">
        <v>370</v>
      </c>
      <c r="F660">
        <v>35</v>
      </c>
      <c r="G660">
        <v>38.299999999999997</v>
      </c>
      <c r="H660">
        <v>139</v>
      </c>
      <c r="I660">
        <v>51.8</v>
      </c>
      <c r="J660">
        <v>5</v>
      </c>
      <c r="L660" t="s">
        <v>14766</v>
      </c>
      <c r="M660">
        <v>44</v>
      </c>
      <c r="N660" s="524" t="s">
        <v>16433</v>
      </c>
      <c r="O660">
        <f>COUNTIF('データ取得対象の観測点決定（風のみ）'!$AN$4:$AN$918,観測点コードリスト!N660)</f>
        <v>1</v>
      </c>
      <c r="P660" s="524" t="str">
        <f t="shared" si="10"/>
        <v>370</v>
      </c>
    </row>
    <row r="661" spans="1:16">
      <c r="A661">
        <v>660</v>
      </c>
      <c r="B661">
        <v>7</v>
      </c>
      <c r="C661" t="s">
        <v>1885</v>
      </c>
      <c r="D661">
        <v>44</v>
      </c>
      <c r="E661">
        <v>371</v>
      </c>
      <c r="F661">
        <v>35</v>
      </c>
      <c r="G661">
        <v>33.200000000000003</v>
      </c>
      <c r="H661">
        <v>139</v>
      </c>
      <c r="I661">
        <v>46.8</v>
      </c>
      <c r="J661">
        <v>6</v>
      </c>
      <c r="L661" t="s">
        <v>14767</v>
      </c>
      <c r="M661">
        <v>44</v>
      </c>
      <c r="N661" s="524" t="s">
        <v>16434</v>
      </c>
      <c r="O661">
        <f>COUNTIF('データ取得対象の観測点決定（風のみ）'!$AN$4:$AN$918,観測点コードリスト!N661)</f>
        <v>1</v>
      </c>
      <c r="P661" s="524" t="str">
        <f t="shared" si="10"/>
        <v>371</v>
      </c>
    </row>
    <row r="662" spans="1:16">
      <c r="A662">
        <v>661</v>
      </c>
      <c r="B662">
        <v>8</v>
      </c>
      <c r="C662" t="s">
        <v>1889</v>
      </c>
      <c r="D662">
        <v>44</v>
      </c>
      <c r="E662">
        <v>47675</v>
      </c>
      <c r="F662">
        <v>34</v>
      </c>
      <c r="G662">
        <v>44.9</v>
      </c>
      <c r="H662">
        <v>139</v>
      </c>
      <c r="I662">
        <v>21.7</v>
      </c>
      <c r="J662">
        <v>74</v>
      </c>
      <c r="L662" t="s">
        <v>14768</v>
      </c>
      <c r="M662">
        <v>44</v>
      </c>
      <c r="N662" s="524" t="s">
        <v>16435</v>
      </c>
      <c r="O662">
        <f>COUNTIF('データ取得対象の観測点決定（風のみ）'!$AN$4:$AN$918,観測点コードリスト!N662)</f>
        <v>1</v>
      </c>
      <c r="P662" s="524" t="str">
        <f t="shared" si="10"/>
        <v>47675</v>
      </c>
    </row>
    <row r="663" spans="1:16">
      <c r="A663">
        <v>662</v>
      </c>
      <c r="B663">
        <v>9</v>
      </c>
      <c r="C663" t="s">
        <v>1906</v>
      </c>
      <c r="D663">
        <v>44</v>
      </c>
      <c r="E663">
        <v>47677</v>
      </c>
      <c r="F663">
        <v>34</v>
      </c>
      <c r="G663">
        <v>7.4</v>
      </c>
      <c r="H663">
        <v>139</v>
      </c>
      <c r="I663">
        <v>31.2</v>
      </c>
      <c r="J663">
        <v>37.9</v>
      </c>
      <c r="L663" t="s">
        <v>14769</v>
      </c>
      <c r="M663">
        <v>44</v>
      </c>
      <c r="N663" s="524" t="s">
        <v>16436</v>
      </c>
      <c r="O663">
        <f>COUNTIF('データ取得対象の観測点決定（風のみ）'!$AN$4:$AN$918,観測点コードリスト!N663)</f>
        <v>1</v>
      </c>
      <c r="P663" s="524" t="str">
        <f t="shared" si="10"/>
        <v>47677</v>
      </c>
    </row>
    <row r="664" spans="1:16">
      <c r="A664">
        <v>663</v>
      </c>
      <c r="B664">
        <v>10</v>
      </c>
      <c r="C664" t="s">
        <v>1916</v>
      </c>
      <c r="D664">
        <v>44</v>
      </c>
      <c r="E664">
        <v>47678</v>
      </c>
      <c r="F664">
        <v>33</v>
      </c>
      <c r="G664">
        <v>7.3</v>
      </c>
      <c r="H664">
        <v>139</v>
      </c>
      <c r="I664">
        <v>46.7</v>
      </c>
      <c r="J664">
        <v>151.19999999999999</v>
      </c>
      <c r="L664" t="s">
        <v>14770</v>
      </c>
      <c r="M664">
        <v>44</v>
      </c>
      <c r="N664" s="524" t="s">
        <v>16437</v>
      </c>
      <c r="O664">
        <f>COUNTIF('データ取得対象の観測点決定（風のみ）'!$AN$4:$AN$918,観測点コードリスト!N664)</f>
        <v>1</v>
      </c>
      <c r="P664" s="524" t="str">
        <f t="shared" si="10"/>
        <v>47678</v>
      </c>
    </row>
    <row r="665" spans="1:16">
      <c r="A665">
        <v>664</v>
      </c>
      <c r="B665">
        <v>11</v>
      </c>
      <c r="C665" t="s">
        <v>1860</v>
      </c>
      <c r="D665">
        <v>44</v>
      </c>
      <c r="E665">
        <v>1001</v>
      </c>
      <c r="F665">
        <v>35</v>
      </c>
      <c r="G665">
        <v>47.3</v>
      </c>
      <c r="H665">
        <v>139</v>
      </c>
      <c r="I665">
        <v>18.7</v>
      </c>
      <c r="J665">
        <v>155</v>
      </c>
      <c r="L665" t="s">
        <v>14771</v>
      </c>
      <c r="M665">
        <v>44</v>
      </c>
      <c r="N665" s="524" t="s">
        <v>16438</v>
      </c>
      <c r="O665">
        <f>COUNTIF('データ取得対象の観測点決定（風のみ）'!$AN$4:$AN$918,観測点コードリスト!N665)</f>
        <v>1</v>
      </c>
      <c r="P665" s="524" t="str">
        <f t="shared" si="10"/>
        <v>1001</v>
      </c>
    </row>
    <row r="666" spans="1:16">
      <c r="A666">
        <v>665</v>
      </c>
      <c r="B666">
        <v>12</v>
      </c>
      <c r="C666" t="s">
        <v>1864</v>
      </c>
      <c r="D666">
        <v>44</v>
      </c>
      <c r="E666">
        <v>1002</v>
      </c>
      <c r="F666">
        <v>35</v>
      </c>
      <c r="G666">
        <v>44.3</v>
      </c>
      <c r="H666">
        <v>139</v>
      </c>
      <c r="I666">
        <v>35.5</v>
      </c>
      <c r="J666">
        <v>51</v>
      </c>
      <c r="L666" t="s">
        <v>14772</v>
      </c>
      <c r="M666">
        <v>44</v>
      </c>
      <c r="N666" s="524" t="s">
        <v>16439</v>
      </c>
      <c r="O666">
        <f>COUNTIF('データ取得対象の観測点決定（風のみ）'!$AN$4:$AN$918,観測点コードリスト!N666)</f>
        <v>1</v>
      </c>
      <c r="P666" s="524" t="str">
        <f t="shared" si="10"/>
        <v>1002</v>
      </c>
    </row>
    <row r="667" spans="1:16">
      <c r="A667">
        <v>666</v>
      </c>
      <c r="B667">
        <v>13</v>
      </c>
      <c r="C667" t="s">
        <v>1872</v>
      </c>
      <c r="D667">
        <v>44</v>
      </c>
      <c r="E667">
        <v>1133</v>
      </c>
      <c r="F667">
        <v>35</v>
      </c>
      <c r="G667">
        <v>41</v>
      </c>
      <c r="H667">
        <v>139</v>
      </c>
      <c r="I667">
        <v>29</v>
      </c>
      <c r="J667">
        <v>59</v>
      </c>
      <c r="L667" t="s">
        <v>14773</v>
      </c>
      <c r="M667">
        <v>44</v>
      </c>
      <c r="N667" s="524" t="s">
        <v>16440</v>
      </c>
      <c r="O667">
        <f>COUNTIF('データ取得対象の観測点決定（風のみ）'!$AN$4:$AN$918,観測点コードリスト!N667)</f>
        <v>1</v>
      </c>
      <c r="P667" s="524" t="str">
        <f t="shared" si="10"/>
        <v>1133</v>
      </c>
    </row>
    <row r="668" spans="1:16">
      <c r="A668">
        <v>667</v>
      </c>
      <c r="B668">
        <v>14</v>
      </c>
      <c r="C668" t="s">
        <v>1900</v>
      </c>
      <c r="D668">
        <v>44</v>
      </c>
      <c r="E668">
        <v>1134</v>
      </c>
      <c r="F668">
        <v>34</v>
      </c>
      <c r="G668">
        <v>22.4</v>
      </c>
      <c r="H668">
        <v>139</v>
      </c>
      <c r="I668">
        <v>15.1</v>
      </c>
      <c r="J668">
        <v>9</v>
      </c>
      <c r="L668" t="s">
        <v>14774</v>
      </c>
      <c r="M668">
        <v>44</v>
      </c>
      <c r="N668" s="524" t="s">
        <v>16441</v>
      </c>
      <c r="O668">
        <f>COUNTIF('データ取得対象の観測点決定（風のみ）'!$AN$4:$AN$918,観測点コードリスト!N668)</f>
        <v>1</v>
      </c>
      <c r="P668" s="524" t="str">
        <f t="shared" si="10"/>
        <v>1134</v>
      </c>
    </row>
    <row r="669" spans="1:16">
      <c r="A669">
        <v>668</v>
      </c>
      <c r="B669">
        <v>15</v>
      </c>
      <c r="C669" t="s">
        <v>1856</v>
      </c>
      <c r="D669">
        <v>44</v>
      </c>
      <c r="E669">
        <v>1180</v>
      </c>
      <c r="F669">
        <v>35</v>
      </c>
      <c r="G669">
        <v>44.1</v>
      </c>
      <c r="H669">
        <v>139</v>
      </c>
      <c r="I669">
        <v>7.4</v>
      </c>
      <c r="J669">
        <v>420</v>
      </c>
      <c r="L669" t="s">
        <v>14775</v>
      </c>
      <c r="M669">
        <v>44</v>
      </c>
      <c r="N669" s="524" t="s">
        <v>16442</v>
      </c>
      <c r="O669">
        <f>COUNTIF('データ取得対象の観測点決定（風のみ）'!$AN$4:$AN$918,観測点コードリスト!N669)</f>
        <v>0</v>
      </c>
      <c r="P669" s="524" t="str">
        <f t="shared" si="10"/>
        <v>1180</v>
      </c>
    </row>
    <row r="670" spans="1:16">
      <c r="A670">
        <v>669</v>
      </c>
      <c r="B670">
        <v>16</v>
      </c>
      <c r="C670" t="s">
        <v>1925</v>
      </c>
      <c r="D670">
        <v>44</v>
      </c>
      <c r="E670">
        <v>47971</v>
      </c>
      <c r="F670">
        <v>27</v>
      </c>
      <c r="G670">
        <v>5.5</v>
      </c>
      <c r="H670">
        <v>142</v>
      </c>
      <c r="I670">
        <v>11.4</v>
      </c>
      <c r="J670">
        <v>2.7</v>
      </c>
      <c r="L670" t="s">
        <v>14776</v>
      </c>
      <c r="M670">
        <v>44</v>
      </c>
      <c r="N670" s="524" t="s">
        <v>16443</v>
      </c>
      <c r="O670">
        <f>COUNTIF('データ取得対象の観測点決定（風のみ）'!$AN$4:$AN$918,観測点コードリスト!N670)</f>
        <v>1</v>
      </c>
      <c r="P670" s="524" t="str">
        <f t="shared" si="10"/>
        <v>47971</v>
      </c>
    </row>
    <row r="671" spans="1:16">
      <c r="A671">
        <v>670</v>
      </c>
      <c r="B671">
        <v>17</v>
      </c>
      <c r="C671" t="s">
        <v>1893</v>
      </c>
      <c r="D671">
        <v>44</v>
      </c>
      <c r="E671">
        <v>1467</v>
      </c>
      <c r="F671">
        <v>34</v>
      </c>
      <c r="G671">
        <v>46.9</v>
      </c>
      <c r="H671">
        <v>139</v>
      </c>
      <c r="I671">
        <v>21.6</v>
      </c>
      <c r="J671">
        <v>38</v>
      </c>
      <c r="L671" t="s">
        <v>14777</v>
      </c>
      <c r="M671">
        <v>44</v>
      </c>
      <c r="N671" s="524" t="s">
        <v>16444</v>
      </c>
      <c r="O671">
        <f>COUNTIF('データ取得対象の観測点決定（風のみ）'!$AN$4:$AN$918,観測点コードリスト!N671)</f>
        <v>1</v>
      </c>
      <c r="P671" s="524" t="str">
        <f t="shared" si="10"/>
        <v>1467</v>
      </c>
    </row>
    <row r="672" spans="1:16">
      <c r="A672">
        <v>671</v>
      </c>
      <c r="B672">
        <v>18</v>
      </c>
      <c r="C672" t="s">
        <v>1913</v>
      </c>
      <c r="D672">
        <v>44</v>
      </c>
      <c r="E672">
        <v>1468</v>
      </c>
      <c r="F672">
        <v>33</v>
      </c>
      <c r="G672">
        <v>6.9</v>
      </c>
      <c r="H672">
        <v>139</v>
      </c>
      <c r="I672">
        <v>47.1</v>
      </c>
      <c r="J672">
        <v>92</v>
      </c>
      <c r="L672" t="s">
        <v>14778</v>
      </c>
      <c r="M672">
        <v>44</v>
      </c>
      <c r="N672" s="524" t="s">
        <v>16445</v>
      </c>
      <c r="O672">
        <f>COUNTIF('データ取得対象の観測点決定（風のみ）'!$AN$4:$AN$918,観測点コードリスト!N672)</f>
        <v>1</v>
      </c>
      <c r="P672" s="524" t="str">
        <f t="shared" si="10"/>
        <v>1468</v>
      </c>
    </row>
    <row r="673" spans="1:16">
      <c r="A673">
        <v>672</v>
      </c>
      <c r="B673">
        <v>19</v>
      </c>
      <c r="C673" t="s">
        <v>1903</v>
      </c>
      <c r="D673">
        <v>44</v>
      </c>
      <c r="E673">
        <v>1505</v>
      </c>
      <c r="F673">
        <v>34</v>
      </c>
      <c r="G673">
        <v>12.3</v>
      </c>
      <c r="H673">
        <v>139</v>
      </c>
      <c r="I673">
        <v>8</v>
      </c>
      <c r="J673">
        <v>28</v>
      </c>
      <c r="L673" t="s">
        <v>14779</v>
      </c>
      <c r="M673">
        <v>44</v>
      </c>
      <c r="N673" s="524" t="s">
        <v>16446</v>
      </c>
      <c r="O673">
        <f>COUNTIF('データ取得対象の観測点決定（風のみ）'!$AN$4:$AN$918,観測点コードリスト!N673)</f>
        <v>1</v>
      </c>
      <c r="P673" s="524" t="str">
        <f t="shared" si="10"/>
        <v>1505</v>
      </c>
    </row>
    <row r="674" spans="1:16">
      <c r="A674">
        <v>673</v>
      </c>
      <c r="B674">
        <v>20</v>
      </c>
      <c r="C674" t="s">
        <v>1909</v>
      </c>
      <c r="D674">
        <v>44</v>
      </c>
      <c r="E674">
        <v>1506</v>
      </c>
      <c r="F674">
        <v>34</v>
      </c>
      <c r="G674">
        <v>4.4000000000000004</v>
      </c>
      <c r="H674">
        <v>139</v>
      </c>
      <c r="I674">
        <v>33.6</v>
      </c>
      <c r="J674">
        <v>20</v>
      </c>
      <c r="L674" t="s">
        <v>14780</v>
      </c>
      <c r="M674">
        <v>44</v>
      </c>
      <c r="N674" s="524" t="s">
        <v>16447</v>
      </c>
      <c r="O674">
        <f>COUNTIF('データ取得対象の観測点決定（風のみ）'!$AN$4:$AN$918,観測点コードリスト!N674)</f>
        <v>1</v>
      </c>
      <c r="P674" s="524" t="str">
        <f t="shared" si="10"/>
        <v>1506</v>
      </c>
    </row>
    <row r="675" spans="1:16">
      <c r="A675">
        <v>674</v>
      </c>
      <c r="B675">
        <v>21</v>
      </c>
      <c r="C675" t="s">
        <v>13893</v>
      </c>
      <c r="D675">
        <v>44</v>
      </c>
      <c r="E675">
        <v>1509</v>
      </c>
      <c r="F675">
        <v>34</v>
      </c>
      <c r="G675">
        <v>4.8</v>
      </c>
      <c r="H675">
        <v>139</v>
      </c>
      <c r="I675">
        <v>28.9</v>
      </c>
      <c r="J675">
        <v>30</v>
      </c>
      <c r="L675" t="s">
        <v>14781</v>
      </c>
      <c r="M675">
        <v>44</v>
      </c>
      <c r="N675" s="524" t="s">
        <v>16448</v>
      </c>
      <c r="O675">
        <f>COUNTIF('データ取得対象の観測点決定（風のみ）'!$AN$4:$AN$918,観測点コードリスト!N675)</f>
        <v>0</v>
      </c>
      <c r="P675" s="524" t="str">
        <f t="shared" si="10"/>
        <v>1509</v>
      </c>
    </row>
    <row r="676" spans="1:16">
      <c r="A676">
        <v>675</v>
      </c>
      <c r="B676">
        <v>22</v>
      </c>
      <c r="C676" t="s">
        <v>1900</v>
      </c>
      <c r="D676">
        <v>44</v>
      </c>
      <c r="E676">
        <v>1522</v>
      </c>
      <c r="F676">
        <v>34</v>
      </c>
      <c r="G676">
        <v>22.1</v>
      </c>
      <c r="H676">
        <v>139</v>
      </c>
      <c r="I676">
        <v>16.100000000000001</v>
      </c>
      <c r="J676">
        <v>29</v>
      </c>
      <c r="L676" t="s">
        <v>14774</v>
      </c>
      <c r="M676">
        <v>44</v>
      </c>
      <c r="N676" s="524" t="s">
        <v>16449</v>
      </c>
      <c r="O676">
        <f>COUNTIF('データ取得対象の観測点決定（風のみ）'!$AN$4:$AN$918,観測点コードリスト!N676)</f>
        <v>0</v>
      </c>
      <c r="P676" s="524" t="str">
        <f t="shared" si="10"/>
        <v>1522</v>
      </c>
    </row>
    <row r="677" spans="1:16">
      <c r="A677">
        <v>676</v>
      </c>
      <c r="B677">
        <v>23</v>
      </c>
      <c r="C677" t="s">
        <v>1903</v>
      </c>
      <c r="D677">
        <v>44</v>
      </c>
      <c r="E677">
        <v>1523</v>
      </c>
      <c r="F677">
        <v>34</v>
      </c>
      <c r="G677">
        <v>11.3</v>
      </c>
      <c r="H677">
        <v>139</v>
      </c>
      <c r="I677">
        <v>8</v>
      </c>
      <c r="J677">
        <v>138</v>
      </c>
      <c r="L677" t="s">
        <v>14779</v>
      </c>
      <c r="M677">
        <v>44</v>
      </c>
      <c r="N677" s="524" t="s">
        <v>16450</v>
      </c>
      <c r="O677">
        <f>COUNTIF('データ取得対象の観測点決定（風のみ）'!$AN$4:$AN$918,観測点コードリスト!N677)</f>
        <v>0</v>
      </c>
      <c r="P677" s="524" t="str">
        <f t="shared" si="10"/>
        <v>1523</v>
      </c>
    </row>
    <row r="678" spans="1:16">
      <c r="A678">
        <v>677</v>
      </c>
      <c r="B678">
        <v>24</v>
      </c>
      <c r="C678" t="s">
        <v>13894</v>
      </c>
      <c r="D678">
        <v>44</v>
      </c>
      <c r="E678">
        <v>1525</v>
      </c>
      <c r="F678">
        <v>34</v>
      </c>
      <c r="G678">
        <v>7.2</v>
      </c>
      <c r="H678">
        <v>139</v>
      </c>
      <c r="I678">
        <v>30.2</v>
      </c>
      <c r="J678">
        <v>50</v>
      </c>
      <c r="L678" t="s">
        <v>14782</v>
      </c>
      <c r="M678">
        <v>44</v>
      </c>
      <c r="N678" s="524" t="s">
        <v>16451</v>
      </c>
      <c r="O678">
        <f>COUNTIF('データ取得対象の観測点決定（風のみ）'!$AN$4:$AN$918,観測点コードリスト!N678)</f>
        <v>0</v>
      </c>
      <c r="P678" s="524" t="str">
        <f t="shared" si="10"/>
        <v>1525</v>
      </c>
    </row>
    <row r="679" spans="1:16">
      <c r="A679">
        <v>678</v>
      </c>
      <c r="B679">
        <v>25</v>
      </c>
      <c r="C679" t="s">
        <v>1933</v>
      </c>
      <c r="D679">
        <v>44</v>
      </c>
      <c r="E679">
        <v>47991</v>
      </c>
      <c r="F679">
        <v>24</v>
      </c>
      <c r="G679">
        <v>17.3</v>
      </c>
      <c r="H679">
        <v>153</v>
      </c>
      <c r="I679">
        <v>59</v>
      </c>
      <c r="J679">
        <v>7.1</v>
      </c>
      <c r="L679" t="s">
        <v>14783</v>
      </c>
      <c r="M679">
        <v>44</v>
      </c>
      <c r="N679" s="524" t="s">
        <v>16452</v>
      </c>
      <c r="O679">
        <f>COUNTIF('データ取得対象の観測点決定（風のみ）'!$AN$4:$AN$918,観測点コードリスト!N679)</f>
        <v>1</v>
      </c>
      <c r="P679" s="524" t="str">
        <f t="shared" si="10"/>
        <v>47991</v>
      </c>
    </row>
    <row r="680" spans="1:16">
      <c r="A680">
        <v>679</v>
      </c>
      <c r="B680">
        <v>26</v>
      </c>
      <c r="C680" t="s">
        <v>1929</v>
      </c>
      <c r="D680">
        <v>44</v>
      </c>
      <c r="E680">
        <v>1595</v>
      </c>
      <c r="F680">
        <v>26</v>
      </c>
      <c r="G680">
        <v>38.1</v>
      </c>
      <c r="H680">
        <v>142</v>
      </c>
      <c r="I680">
        <v>9.6999999999999993</v>
      </c>
      <c r="J680">
        <v>32</v>
      </c>
      <c r="L680" t="s">
        <v>14784</v>
      </c>
      <c r="M680">
        <v>44</v>
      </c>
      <c r="N680" s="524" t="s">
        <v>16453</v>
      </c>
      <c r="O680">
        <f>COUNTIF('データ取得対象の観測点決定（風のみ）'!$AN$4:$AN$918,観測点コードリスト!N680)</f>
        <v>0</v>
      </c>
      <c r="P680" s="524" t="str">
        <f t="shared" si="10"/>
        <v>1595</v>
      </c>
    </row>
    <row r="681" spans="1:16">
      <c r="A681">
        <v>680</v>
      </c>
      <c r="B681">
        <v>27</v>
      </c>
      <c r="C681" t="s">
        <v>13895</v>
      </c>
      <c r="D681">
        <v>44</v>
      </c>
      <c r="E681">
        <v>1642</v>
      </c>
      <c r="F681">
        <v>34</v>
      </c>
      <c r="G681">
        <v>44.9</v>
      </c>
      <c r="H681">
        <v>139</v>
      </c>
      <c r="I681">
        <v>21.7</v>
      </c>
      <c r="J681">
        <v>90</v>
      </c>
      <c r="L681" t="s">
        <v>14785</v>
      </c>
      <c r="M681">
        <v>44</v>
      </c>
      <c r="N681" s="524" t="s">
        <v>16454</v>
      </c>
      <c r="O681">
        <f>COUNTIF('データ取得対象の観測点決定（風のみ）'!$AN$4:$AN$918,観測点コードリスト!N681)</f>
        <v>0</v>
      </c>
      <c r="P681" s="524" t="str">
        <f t="shared" si="10"/>
        <v>1642</v>
      </c>
    </row>
    <row r="682" spans="1:16">
      <c r="A682">
        <v>681</v>
      </c>
      <c r="B682">
        <v>28</v>
      </c>
      <c r="C682" t="s">
        <v>13896</v>
      </c>
      <c r="D682">
        <v>44</v>
      </c>
      <c r="E682">
        <v>1643</v>
      </c>
      <c r="F682">
        <v>34</v>
      </c>
      <c r="G682">
        <v>46.7</v>
      </c>
      <c r="H682">
        <v>139</v>
      </c>
      <c r="I682">
        <v>25.3</v>
      </c>
      <c r="J682">
        <v>49</v>
      </c>
      <c r="L682" t="s">
        <v>14786</v>
      </c>
      <c r="M682">
        <v>44</v>
      </c>
      <c r="N682" s="524" t="s">
        <v>16455</v>
      </c>
      <c r="O682">
        <f>COUNTIF('データ取得対象の観測点決定（風のみ）'!$AN$4:$AN$918,観測点コードリスト!N682)</f>
        <v>0</v>
      </c>
      <c r="P682" s="524" t="str">
        <f t="shared" si="10"/>
        <v>1643</v>
      </c>
    </row>
    <row r="683" spans="1:16">
      <c r="A683">
        <v>682</v>
      </c>
      <c r="B683">
        <v>29</v>
      </c>
      <c r="C683" t="s">
        <v>13897</v>
      </c>
      <c r="D683">
        <v>44</v>
      </c>
      <c r="E683">
        <v>1644</v>
      </c>
      <c r="F683">
        <v>34</v>
      </c>
      <c r="G683">
        <v>41</v>
      </c>
      <c r="H683">
        <v>139</v>
      </c>
      <c r="I683">
        <v>24.8</v>
      </c>
      <c r="J683">
        <v>41</v>
      </c>
      <c r="L683" t="s">
        <v>14787</v>
      </c>
      <c r="M683">
        <v>44</v>
      </c>
      <c r="N683" s="524" t="s">
        <v>16456</v>
      </c>
      <c r="O683">
        <f>COUNTIF('データ取得対象の観測点決定（風のみ）'!$AN$4:$AN$918,観測点コードリスト!N683)</f>
        <v>0</v>
      </c>
      <c r="P683" s="524" t="str">
        <f t="shared" si="10"/>
        <v>1644</v>
      </c>
    </row>
    <row r="684" spans="1:16">
      <c r="A684">
        <v>683</v>
      </c>
      <c r="B684">
        <v>30</v>
      </c>
      <c r="C684" t="s">
        <v>1896</v>
      </c>
      <c r="D684">
        <v>44</v>
      </c>
      <c r="E684">
        <v>1646</v>
      </c>
      <c r="F684">
        <v>34</v>
      </c>
      <c r="G684">
        <v>31.7</v>
      </c>
      <c r="H684">
        <v>139</v>
      </c>
      <c r="I684">
        <v>16.899999999999999</v>
      </c>
      <c r="J684">
        <v>100</v>
      </c>
      <c r="L684" t="s">
        <v>14788</v>
      </c>
      <c r="M684">
        <v>44</v>
      </c>
      <c r="N684" s="524" t="s">
        <v>16457</v>
      </c>
      <c r="O684">
        <f>COUNTIF('データ取得対象の観測点決定（風のみ）'!$AN$4:$AN$918,観測点コードリスト!N684)</f>
        <v>0</v>
      </c>
      <c r="P684" s="524" t="str">
        <f t="shared" si="10"/>
        <v>1646</v>
      </c>
    </row>
    <row r="685" spans="1:16">
      <c r="A685">
        <v>684</v>
      </c>
      <c r="B685">
        <v>31</v>
      </c>
      <c r="C685" t="s">
        <v>1921</v>
      </c>
      <c r="D685">
        <v>44</v>
      </c>
      <c r="E685">
        <v>1648</v>
      </c>
      <c r="F685">
        <v>32</v>
      </c>
      <c r="G685">
        <v>28</v>
      </c>
      <c r="H685">
        <v>139</v>
      </c>
      <c r="I685">
        <v>45.6</v>
      </c>
      <c r="J685">
        <v>272</v>
      </c>
      <c r="L685" t="s">
        <v>14789</v>
      </c>
      <c r="M685">
        <v>44</v>
      </c>
      <c r="N685" s="524" t="s">
        <v>16458</v>
      </c>
      <c r="O685">
        <f>COUNTIF('データ取得対象の観測点決定（風のみ）'!$AN$4:$AN$918,観測点コードリスト!N685)</f>
        <v>0</v>
      </c>
      <c r="P685" s="524" t="str">
        <f t="shared" si="10"/>
        <v>1648</v>
      </c>
    </row>
    <row r="686" spans="1:16">
      <c r="A686">
        <v>685</v>
      </c>
      <c r="B686">
        <v>1</v>
      </c>
      <c r="C686" t="s">
        <v>1947</v>
      </c>
      <c r="D686">
        <v>45</v>
      </c>
      <c r="E686">
        <v>375</v>
      </c>
      <c r="F686">
        <v>35</v>
      </c>
      <c r="G686">
        <v>51.5</v>
      </c>
      <c r="H686">
        <v>140</v>
      </c>
      <c r="I686">
        <v>30.1</v>
      </c>
      <c r="J686">
        <v>37</v>
      </c>
      <c r="L686" t="s">
        <v>14790</v>
      </c>
      <c r="M686">
        <v>45</v>
      </c>
      <c r="N686" s="524" t="s">
        <v>16459</v>
      </c>
      <c r="O686">
        <f>COUNTIF('データ取得対象の観測点決定（風のみ）'!$AN$4:$AN$918,観測点コードリスト!N686)</f>
        <v>1</v>
      </c>
      <c r="P686" s="524" t="str">
        <f t="shared" si="10"/>
        <v>375</v>
      </c>
    </row>
    <row r="687" spans="1:16">
      <c r="A687">
        <v>686</v>
      </c>
      <c r="B687">
        <v>2</v>
      </c>
      <c r="C687" t="s">
        <v>1944</v>
      </c>
      <c r="D687">
        <v>45</v>
      </c>
      <c r="E687">
        <v>376</v>
      </c>
      <c r="F687">
        <v>35</v>
      </c>
      <c r="G687">
        <v>51.8</v>
      </c>
      <c r="H687">
        <v>140</v>
      </c>
      <c r="I687">
        <v>6.6</v>
      </c>
      <c r="J687">
        <v>20</v>
      </c>
      <c r="L687" t="s">
        <v>14791</v>
      </c>
      <c r="M687">
        <v>45</v>
      </c>
      <c r="N687" s="524" t="s">
        <v>16460</v>
      </c>
      <c r="O687">
        <f>COUNTIF('データ取得対象の観測点決定（風のみ）'!$AN$4:$AN$918,観測点コードリスト!N687)</f>
        <v>1</v>
      </c>
      <c r="P687" s="524" t="str">
        <f t="shared" si="10"/>
        <v>376</v>
      </c>
    </row>
    <row r="688" spans="1:16">
      <c r="A688">
        <v>687</v>
      </c>
      <c r="B688">
        <v>3</v>
      </c>
      <c r="C688" t="s">
        <v>1951</v>
      </c>
      <c r="D688">
        <v>45</v>
      </c>
      <c r="E688">
        <v>377</v>
      </c>
      <c r="F688">
        <v>35</v>
      </c>
      <c r="G688">
        <v>49.3</v>
      </c>
      <c r="H688">
        <v>140</v>
      </c>
      <c r="I688">
        <v>41.1</v>
      </c>
      <c r="J688">
        <v>52</v>
      </c>
      <c r="L688" t="s">
        <v>14792</v>
      </c>
      <c r="M688">
        <v>45</v>
      </c>
      <c r="N688" s="524" t="s">
        <v>16461</v>
      </c>
      <c r="O688">
        <f>COUNTIF('データ取得対象の観測点決定（風のみ）'!$AN$4:$AN$918,観測点コードリスト!N688)</f>
        <v>0</v>
      </c>
      <c r="P688" s="524" t="str">
        <f t="shared" si="10"/>
        <v>377</v>
      </c>
    </row>
    <row r="689" spans="1:16">
      <c r="A689">
        <v>688</v>
      </c>
      <c r="B689">
        <v>4</v>
      </c>
      <c r="C689" t="s">
        <v>1962</v>
      </c>
      <c r="D689">
        <v>45</v>
      </c>
      <c r="E689">
        <v>378</v>
      </c>
      <c r="F689">
        <v>35</v>
      </c>
      <c r="G689">
        <v>45.8</v>
      </c>
      <c r="H689">
        <v>140</v>
      </c>
      <c r="I689">
        <v>23.1</v>
      </c>
      <c r="J689">
        <v>41</v>
      </c>
      <c r="L689" t="s">
        <v>14793</v>
      </c>
      <c r="M689">
        <v>45</v>
      </c>
      <c r="N689" s="524" t="s">
        <v>16462</v>
      </c>
      <c r="O689">
        <f>COUNTIF('データ取得対象の観測点決定（風のみ）'!$AN$4:$AN$918,観測点コードリスト!N689)</f>
        <v>1</v>
      </c>
      <c r="P689" s="524" t="str">
        <f t="shared" si="10"/>
        <v>378</v>
      </c>
    </row>
    <row r="690" spans="1:16">
      <c r="A690">
        <v>689</v>
      </c>
      <c r="B690">
        <v>5</v>
      </c>
      <c r="C690" t="s">
        <v>1965</v>
      </c>
      <c r="D690">
        <v>45</v>
      </c>
      <c r="E690">
        <v>47648</v>
      </c>
      <c r="F690">
        <v>35</v>
      </c>
      <c r="G690">
        <v>44.3</v>
      </c>
      <c r="H690">
        <v>140</v>
      </c>
      <c r="I690">
        <v>51.4</v>
      </c>
      <c r="J690">
        <v>20.100000000000001</v>
      </c>
      <c r="L690" t="s">
        <v>14794</v>
      </c>
      <c r="M690">
        <v>45</v>
      </c>
      <c r="N690" s="524" t="s">
        <v>16463</v>
      </c>
      <c r="O690">
        <f>COUNTIF('データ取得対象の観測点決定（風のみ）'!$AN$4:$AN$918,観測点コードリスト!N690)</f>
        <v>1</v>
      </c>
      <c r="P690" s="524" t="str">
        <f t="shared" si="10"/>
        <v>47648</v>
      </c>
    </row>
    <row r="691" spans="1:16">
      <c r="A691">
        <v>690</v>
      </c>
      <c r="B691">
        <v>6</v>
      </c>
      <c r="C691" t="s">
        <v>1943</v>
      </c>
      <c r="D691">
        <v>45</v>
      </c>
      <c r="E691">
        <v>47682</v>
      </c>
      <c r="F691">
        <v>35</v>
      </c>
      <c r="G691">
        <v>36.1</v>
      </c>
      <c r="H691">
        <v>140</v>
      </c>
      <c r="I691">
        <v>6.2</v>
      </c>
      <c r="J691">
        <v>3.5</v>
      </c>
      <c r="L691" t="s">
        <v>14795</v>
      </c>
      <c r="M691">
        <v>45</v>
      </c>
      <c r="N691" s="524" t="s">
        <v>16464</v>
      </c>
      <c r="O691">
        <f>COUNTIF('データ取得対象の観測点決定（風のみ）'!$AN$4:$AN$918,観測点コードリスト!N691)</f>
        <v>1</v>
      </c>
      <c r="P691" s="524" t="str">
        <f t="shared" si="10"/>
        <v>47682</v>
      </c>
    </row>
    <row r="692" spans="1:16">
      <c r="A692">
        <v>691</v>
      </c>
      <c r="B692">
        <v>7</v>
      </c>
      <c r="C692" t="s">
        <v>1976</v>
      </c>
      <c r="D692">
        <v>45</v>
      </c>
      <c r="E692">
        <v>381</v>
      </c>
      <c r="F692">
        <v>35</v>
      </c>
      <c r="G692">
        <v>25</v>
      </c>
      <c r="H692">
        <v>140</v>
      </c>
      <c r="I692">
        <v>18.600000000000001</v>
      </c>
      <c r="J692">
        <v>9</v>
      </c>
      <c r="L692" t="s">
        <v>14796</v>
      </c>
      <c r="M692">
        <v>45</v>
      </c>
      <c r="N692" s="524" t="s">
        <v>16465</v>
      </c>
      <c r="O692">
        <f>COUNTIF('データ取得対象の観測点決定（風のみ）'!$AN$4:$AN$918,観測点コードリスト!N692)</f>
        <v>1</v>
      </c>
      <c r="P692" s="524" t="str">
        <f t="shared" si="10"/>
        <v>381</v>
      </c>
    </row>
    <row r="693" spans="1:16">
      <c r="A693">
        <v>692</v>
      </c>
      <c r="B693">
        <v>8</v>
      </c>
      <c r="C693" t="s">
        <v>1979</v>
      </c>
      <c r="D693">
        <v>45</v>
      </c>
      <c r="E693">
        <v>382</v>
      </c>
      <c r="F693">
        <v>35</v>
      </c>
      <c r="G693">
        <v>21.7</v>
      </c>
      <c r="H693">
        <v>139</v>
      </c>
      <c r="I693">
        <v>56.4</v>
      </c>
      <c r="J693">
        <v>60</v>
      </c>
      <c r="L693" t="s">
        <v>14797</v>
      </c>
      <c r="M693">
        <v>45</v>
      </c>
      <c r="N693" s="524" t="s">
        <v>16466</v>
      </c>
      <c r="O693">
        <f>COUNTIF('データ取得対象の観測点決定（風のみ）'!$AN$4:$AN$918,観測点コードリスト!N693)</f>
        <v>1</v>
      </c>
      <c r="P693" s="524" t="str">
        <f t="shared" si="10"/>
        <v>382</v>
      </c>
    </row>
    <row r="694" spans="1:16">
      <c r="A694">
        <v>693</v>
      </c>
      <c r="B694">
        <v>9</v>
      </c>
      <c r="C694" t="s">
        <v>1993</v>
      </c>
      <c r="D694">
        <v>45</v>
      </c>
      <c r="E694">
        <v>383</v>
      </c>
      <c r="F694">
        <v>35</v>
      </c>
      <c r="G694">
        <v>7.3</v>
      </c>
      <c r="H694">
        <v>139</v>
      </c>
      <c r="I694">
        <v>50.2</v>
      </c>
      <c r="J694">
        <v>10</v>
      </c>
      <c r="L694" t="s">
        <v>14798</v>
      </c>
      <c r="M694">
        <v>45</v>
      </c>
      <c r="N694" s="524" t="s">
        <v>16467</v>
      </c>
      <c r="O694">
        <f>COUNTIF('データ取得対象の観測点決定（風のみ）'!$AN$4:$AN$918,観測点コードリスト!N694)</f>
        <v>0</v>
      </c>
      <c r="P694" s="524" t="str">
        <f t="shared" si="10"/>
        <v>383</v>
      </c>
    </row>
    <row r="695" spans="1:16">
      <c r="A695">
        <v>694</v>
      </c>
      <c r="B695">
        <v>10</v>
      </c>
      <c r="C695" t="s">
        <v>1996</v>
      </c>
      <c r="D695">
        <v>45</v>
      </c>
      <c r="E695">
        <v>384</v>
      </c>
      <c r="F695">
        <v>35</v>
      </c>
      <c r="G695">
        <v>6.7</v>
      </c>
      <c r="H695">
        <v>140</v>
      </c>
      <c r="I695">
        <v>6</v>
      </c>
      <c r="J695">
        <v>5</v>
      </c>
      <c r="L695" t="s">
        <v>14799</v>
      </c>
      <c r="M695">
        <v>45</v>
      </c>
      <c r="N695" s="524" t="s">
        <v>16468</v>
      </c>
      <c r="O695">
        <f>COUNTIF('データ取得対象の観測点決定（風のみ）'!$AN$4:$AN$918,観測点コードリスト!N695)</f>
        <v>1</v>
      </c>
      <c r="P695" s="524" t="str">
        <f t="shared" si="10"/>
        <v>384</v>
      </c>
    </row>
    <row r="696" spans="1:16">
      <c r="A696">
        <v>695</v>
      </c>
      <c r="B696">
        <v>11</v>
      </c>
      <c r="C696" t="s">
        <v>1999</v>
      </c>
      <c r="D696">
        <v>45</v>
      </c>
      <c r="E696">
        <v>47674</v>
      </c>
      <c r="F696">
        <v>35</v>
      </c>
      <c r="G696">
        <v>9</v>
      </c>
      <c r="H696">
        <v>140</v>
      </c>
      <c r="I696">
        <v>18.7</v>
      </c>
      <c r="J696">
        <v>11.9</v>
      </c>
      <c r="L696" t="s">
        <v>14800</v>
      </c>
      <c r="M696">
        <v>45</v>
      </c>
      <c r="N696" s="524" t="s">
        <v>16469</v>
      </c>
      <c r="O696">
        <f>COUNTIF('データ取得対象の観測点決定（風のみ）'!$AN$4:$AN$918,観測点コードリスト!N696)</f>
        <v>1</v>
      </c>
      <c r="P696" s="524" t="str">
        <f t="shared" si="10"/>
        <v>47674</v>
      </c>
    </row>
    <row r="697" spans="1:16">
      <c r="A697">
        <v>696</v>
      </c>
      <c r="B697">
        <v>12</v>
      </c>
      <c r="C697" t="s">
        <v>2003</v>
      </c>
      <c r="D697">
        <v>45</v>
      </c>
      <c r="E697">
        <v>47672</v>
      </c>
      <c r="F697">
        <v>34</v>
      </c>
      <c r="G697">
        <v>59.2</v>
      </c>
      <c r="H697">
        <v>139</v>
      </c>
      <c r="I697">
        <v>51.9</v>
      </c>
      <c r="J697">
        <v>5.8</v>
      </c>
      <c r="L697" t="s">
        <v>14801</v>
      </c>
      <c r="M697">
        <v>45</v>
      </c>
      <c r="N697" s="524" t="s">
        <v>16470</v>
      </c>
      <c r="O697">
        <f>COUNTIF('データ取得対象の観測点決定（風のみ）'!$AN$4:$AN$918,観測点コードリスト!N697)</f>
        <v>1</v>
      </c>
      <c r="P697" s="524" t="str">
        <f t="shared" si="10"/>
        <v>47672</v>
      </c>
    </row>
    <row r="698" spans="1:16">
      <c r="A698">
        <v>697</v>
      </c>
      <c r="B698">
        <v>13</v>
      </c>
      <c r="C698" t="s">
        <v>1958</v>
      </c>
      <c r="D698">
        <v>45</v>
      </c>
      <c r="E698">
        <v>916</v>
      </c>
      <c r="F698">
        <v>35</v>
      </c>
      <c r="G698">
        <v>43.7</v>
      </c>
      <c r="H698">
        <v>140</v>
      </c>
      <c r="I698">
        <v>12.7</v>
      </c>
      <c r="J698">
        <v>5</v>
      </c>
      <c r="L698" t="s">
        <v>14802</v>
      </c>
      <c r="M698">
        <v>45</v>
      </c>
      <c r="N698" s="524" t="s">
        <v>16471</v>
      </c>
      <c r="O698">
        <f>COUNTIF('データ取得対象の観測点決定（風のみ）'!$AN$4:$AN$918,観測点コードリスト!N698)</f>
        <v>1</v>
      </c>
      <c r="P698" s="524" t="str">
        <f t="shared" si="10"/>
        <v>916</v>
      </c>
    </row>
    <row r="699" spans="1:16">
      <c r="A699">
        <v>698</v>
      </c>
      <c r="B699">
        <v>14</v>
      </c>
      <c r="C699" t="s">
        <v>1969</v>
      </c>
      <c r="D699">
        <v>45</v>
      </c>
      <c r="E699">
        <v>1003</v>
      </c>
      <c r="F699">
        <v>35</v>
      </c>
      <c r="G699">
        <v>39.4</v>
      </c>
      <c r="H699">
        <v>140</v>
      </c>
      <c r="I699">
        <v>28.8</v>
      </c>
      <c r="J699">
        <v>6</v>
      </c>
      <c r="L699" t="s">
        <v>14803</v>
      </c>
      <c r="M699">
        <v>45</v>
      </c>
      <c r="N699" s="524" t="s">
        <v>16472</v>
      </c>
      <c r="O699">
        <f>COUNTIF('データ取得対象の観測点決定（風のみ）'!$AN$4:$AN$918,観測点コードリスト!N699)</f>
        <v>1</v>
      </c>
      <c r="P699" s="524" t="str">
        <f t="shared" si="10"/>
        <v>1003</v>
      </c>
    </row>
    <row r="700" spans="1:16">
      <c r="A700">
        <v>699</v>
      </c>
      <c r="B700">
        <v>15</v>
      </c>
      <c r="C700" t="s">
        <v>1991</v>
      </c>
      <c r="D700">
        <v>45</v>
      </c>
      <c r="E700">
        <v>1004</v>
      </c>
      <c r="F700">
        <v>35</v>
      </c>
      <c r="G700">
        <v>15.1</v>
      </c>
      <c r="H700">
        <v>140</v>
      </c>
      <c r="I700">
        <v>12.9</v>
      </c>
      <c r="J700">
        <v>70</v>
      </c>
      <c r="L700" t="s">
        <v>14804</v>
      </c>
      <c r="M700">
        <v>45</v>
      </c>
      <c r="N700" s="524" t="s">
        <v>16473</v>
      </c>
      <c r="O700">
        <f>COUNTIF('データ取得対象の観測点決定（風のみ）'!$AN$4:$AN$918,観測点コードリスト!N700)</f>
        <v>0</v>
      </c>
      <c r="P700" s="524" t="str">
        <f t="shared" si="10"/>
        <v>1004</v>
      </c>
    </row>
    <row r="701" spans="1:16">
      <c r="A701">
        <v>700</v>
      </c>
      <c r="B701">
        <v>16</v>
      </c>
      <c r="C701" t="s">
        <v>1954</v>
      </c>
      <c r="D701">
        <v>45</v>
      </c>
      <c r="E701">
        <v>1236</v>
      </c>
      <c r="F701">
        <v>35</v>
      </c>
      <c r="G701">
        <v>42.7</v>
      </c>
      <c r="H701">
        <v>140</v>
      </c>
      <c r="I701">
        <v>2.6</v>
      </c>
      <c r="J701">
        <v>28</v>
      </c>
      <c r="L701" t="s">
        <v>14805</v>
      </c>
      <c r="M701">
        <v>45</v>
      </c>
      <c r="N701" s="524" t="s">
        <v>16474</v>
      </c>
      <c r="O701">
        <f>COUNTIF('データ取得対象の観測点決定（風のみ）'!$AN$4:$AN$918,観測点コードリスト!N701)</f>
        <v>1</v>
      </c>
      <c r="P701" s="524" t="str">
        <f t="shared" si="10"/>
        <v>1236</v>
      </c>
    </row>
    <row r="702" spans="1:16">
      <c r="A702">
        <v>701</v>
      </c>
      <c r="B702">
        <v>17</v>
      </c>
      <c r="C702" t="s">
        <v>1983</v>
      </c>
      <c r="D702">
        <v>45</v>
      </c>
      <c r="E702">
        <v>1238</v>
      </c>
      <c r="F702">
        <v>35</v>
      </c>
      <c r="G702">
        <v>23.8</v>
      </c>
      <c r="H702">
        <v>140</v>
      </c>
      <c r="I702">
        <v>8.9</v>
      </c>
      <c r="J702">
        <v>30</v>
      </c>
      <c r="L702" t="s">
        <v>14806</v>
      </c>
      <c r="M702">
        <v>45</v>
      </c>
      <c r="N702" s="524" t="s">
        <v>16475</v>
      </c>
      <c r="O702">
        <f>COUNTIF('データ取得対象の観測点決定（風のみ）'!$AN$4:$AN$918,観測点コードリスト!N702)</f>
        <v>1</v>
      </c>
      <c r="P702" s="524" t="str">
        <f t="shared" si="10"/>
        <v>1238</v>
      </c>
    </row>
    <row r="703" spans="1:16">
      <c r="A703">
        <v>702</v>
      </c>
      <c r="B703">
        <v>18</v>
      </c>
      <c r="C703" t="s">
        <v>1987</v>
      </c>
      <c r="D703">
        <v>45</v>
      </c>
      <c r="E703">
        <v>1241</v>
      </c>
      <c r="F703">
        <v>35</v>
      </c>
      <c r="G703">
        <v>14.1</v>
      </c>
      <c r="H703">
        <v>140</v>
      </c>
      <c r="I703">
        <v>5.9</v>
      </c>
      <c r="J703">
        <v>120</v>
      </c>
      <c r="L703" t="s">
        <v>14807</v>
      </c>
      <c r="M703">
        <v>45</v>
      </c>
      <c r="N703" s="524" t="s">
        <v>16476</v>
      </c>
      <c r="O703">
        <f>COUNTIF('データ取得対象の観測点決定（風のみ）'!$AN$4:$AN$918,観測点コードリスト!N703)</f>
        <v>1</v>
      </c>
      <c r="P703" s="524" t="str">
        <f t="shared" si="10"/>
        <v>1241</v>
      </c>
    </row>
    <row r="704" spans="1:16">
      <c r="A704">
        <v>703</v>
      </c>
      <c r="B704">
        <v>1</v>
      </c>
      <c r="C704" t="s">
        <v>2008</v>
      </c>
      <c r="D704">
        <v>46</v>
      </c>
      <c r="E704">
        <v>387</v>
      </c>
      <c r="F704">
        <v>35</v>
      </c>
      <c r="G704">
        <v>36.799999999999997</v>
      </c>
      <c r="H704">
        <v>139</v>
      </c>
      <c r="I704">
        <v>11.6</v>
      </c>
      <c r="J704">
        <v>188</v>
      </c>
      <c r="L704" t="s">
        <v>14808</v>
      </c>
      <c r="M704">
        <v>46</v>
      </c>
      <c r="N704" s="524" t="s">
        <v>16477</v>
      </c>
      <c r="O704">
        <f>COUNTIF('データ取得対象の観測点決定（風のみ）'!$AN$4:$AN$918,観測点コードリスト!N704)</f>
        <v>0</v>
      </c>
      <c r="P704" s="524" t="str">
        <f t="shared" si="10"/>
        <v>387</v>
      </c>
    </row>
    <row r="705" spans="1:16">
      <c r="A705">
        <v>704</v>
      </c>
      <c r="B705">
        <v>2</v>
      </c>
      <c r="C705" t="s">
        <v>2021</v>
      </c>
      <c r="D705">
        <v>46</v>
      </c>
      <c r="E705">
        <v>388</v>
      </c>
      <c r="F705">
        <v>35</v>
      </c>
      <c r="G705">
        <v>26</v>
      </c>
      <c r="H705">
        <v>139</v>
      </c>
      <c r="I705">
        <v>23.2</v>
      </c>
      <c r="J705">
        <v>18</v>
      </c>
      <c r="L705" t="s">
        <v>14809</v>
      </c>
      <c r="M705">
        <v>46</v>
      </c>
      <c r="N705" s="524" t="s">
        <v>16478</v>
      </c>
      <c r="O705">
        <f>COUNTIF('データ取得対象の観測点決定（風のみ）'!$AN$4:$AN$918,観測点コードリスト!N705)</f>
        <v>1</v>
      </c>
      <c r="P705" s="524" t="str">
        <f t="shared" si="10"/>
        <v>388</v>
      </c>
    </row>
    <row r="706" spans="1:16">
      <c r="A706">
        <v>705</v>
      </c>
      <c r="B706">
        <v>3</v>
      </c>
      <c r="C706" t="s">
        <v>2024</v>
      </c>
      <c r="D706">
        <v>46</v>
      </c>
      <c r="E706">
        <v>47670</v>
      </c>
      <c r="F706">
        <v>35</v>
      </c>
      <c r="G706">
        <v>26.3</v>
      </c>
      <c r="H706">
        <v>139</v>
      </c>
      <c r="I706">
        <v>39.1</v>
      </c>
      <c r="J706">
        <v>39.1</v>
      </c>
      <c r="L706" t="s">
        <v>14810</v>
      </c>
      <c r="M706">
        <v>46</v>
      </c>
      <c r="N706" s="524" t="s">
        <v>16479</v>
      </c>
      <c r="O706">
        <f>COUNTIF('データ取得対象の観測点決定（風のみ）'!$AN$4:$AN$918,観測点コードリスト!N706)</f>
        <v>1</v>
      </c>
      <c r="P706" s="524" t="str">
        <f t="shared" si="10"/>
        <v>47670</v>
      </c>
    </row>
    <row r="707" spans="1:16">
      <c r="A707">
        <v>706</v>
      </c>
      <c r="B707">
        <v>4</v>
      </c>
      <c r="C707" t="s">
        <v>2035</v>
      </c>
      <c r="D707">
        <v>46</v>
      </c>
      <c r="E707">
        <v>390</v>
      </c>
      <c r="F707">
        <v>35</v>
      </c>
      <c r="G707">
        <v>13.3</v>
      </c>
      <c r="H707">
        <v>139</v>
      </c>
      <c r="I707">
        <v>2.5</v>
      </c>
      <c r="J707">
        <v>855</v>
      </c>
      <c r="L707" t="s">
        <v>14811</v>
      </c>
      <c r="M707">
        <v>46</v>
      </c>
      <c r="N707" s="524" t="s">
        <v>16480</v>
      </c>
      <c r="O707">
        <f>COUNTIF('データ取得対象の観測点決定（風のみ）'!$AN$4:$AN$918,観測点コードリスト!N707)</f>
        <v>0</v>
      </c>
      <c r="P707" s="524" t="str">
        <f t="shared" si="10"/>
        <v>390</v>
      </c>
    </row>
    <row r="708" spans="1:16">
      <c r="A708">
        <v>707</v>
      </c>
      <c r="B708">
        <v>5</v>
      </c>
      <c r="C708" t="s">
        <v>13837</v>
      </c>
      <c r="D708">
        <v>46</v>
      </c>
      <c r="E708">
        <v>391</v>
      </c>
      <c r="F708">
        <v>35</v>
      </c>
      <c r="G708">
        <v>17.899999999999999</v>
      </c>
      <c r="H708">
        <v>139</v>
      </c>
      <c r="I708">
        <v>28.8</v>
      </c>
      <c r="J708">
        <v>60</v>
      </c>
      <c r="L708" t="s">
        <v>14812</v>
      </c>
      <c r="M708">
        <v>46</v>
      </c>
      <c r="N708" s="524" t="s">
        <v>16481</v>
      </c>
      <c r="O708">
        <f>COUNTIF('データ取得対象の観測点決定（風のみ）'!$AN$4:$AN$918,観測点コードリスト!N708)</f>
        <v>0</v>
      </c>
      <c r="P708" s="524" t="str">
        <f t="shared" ref="P708:P771" si="11">IF(N708&gt;9999,TEXT(N708,"@"),TEXT(N708,"0000"))</f>
        <v>391</v>
      </c>
    </row>
    <row r="709" spans="1:16">
      <c r="A709">
        <v>708</v>
      </c>
      <c r="B709">
        <v>6</v>
      </c>
      <c r="C709" t="s">
        <v>2042</v>
      </c>
      <c r="D709">
        <v>46</v>
      </c>
      <c r="E709">
        <v>392</v>
      </c>
      <c r="F709">
        <v>35</v>
      </c>
      <c r="G709">
        <v>10.7</v>
      </c>
      <c r="H709">
        <v>139</v>
      </c>
      <c r="I709">
        <v>37.799999999999997</v>
      </c>
      <c r="J709">
        <v>42</v>
      </c>
      <c r="L709" t="s">
        <v>14813</v>
      </c>
      <c r="M709">
        <v>46</v>
      </c>
      <c r="N709" s="524" t="s">
        <v>16482</v>
      </c>
      <c r="O709">
        <f>COUNTIF('データ取得対象の観測点決定（風のみ）'!$AN$4:$AN$918,観測点コードリスト!N709)</f>
        <v>1</v>
      </c>
      <c r="P709" s="524" t="str">
        <f t="shared" si="11"/>
        <v>392</v>
      </c>
    </row>
    <row r="710" spans="1:16">
      <c r="A710">
        <v>709</v>
      </c>
      <c r="B710">
        <v>7</v>
      </c>
      <c r="C710" t="s">
        <v>2011</v>
      </c>
      <c r="D710">
        <v>46</v>
      </c>
      <c r="E710">
        <v>1005</v>
      </c>
      <c r="F710">
        <v>35</v>
      </c>
      <c r="G710">
        <v>34.299999999999997</v>
      </c>
      <c r="H710">
        <v>139</v>
      </c>
      <c r="I710">
        <v>22.2</v>
      </c>
      <c r="J710">
        <v>149</v>
      </c>
      <c r="L710" t="s">
        <v>14814</v>
      </c>
      <c r="M710">
        <v>46</v>
      </c>
      <c r="N710" s="524" t="s">
        <v>16483</v>
      </c>
      <c r="O710">
        <f>COUNTIF('データ取得対象の観測点決定（風のみ）'!$AN$4:$AN$918,観測点コードリスト!N710)</f>
        <v>0</v>
      </c>
      <c r="P710" s="524" t="str">
        <f t="shared" si="11"/>
        <v>1005</v>
      </c>
    </row>
    <row r="711" spans="1:16">
      <c r="A711">
        <v>710</v>
      </c>
      <c r="B711">
        <v>8</v>
      </c>
      <c r="C711" t="s">
        <v>2014</v>
      </c>
      <c r="D711">
        <v>46</v>
      </c>
      <c r="E711">
        <v>1006</v>
      </c>
      <c r="F711">
        <v>35</v>
      </c>
      <c r="G711">
        <v>33.1</v>
      </c>
      <c r="H711">
        <v>139</v>
      </c>
      <c r="I711">
        <v>39</v>
      </c>
      <c r="J711">
        <v>57</v>
      </c>
      <c r="L711" t="s">
        <v>14815</v>
      </c>
      <c r="M711">
        <v>46</v>
      </c>
      <c r="N711" s="524" t="s">
        <v>16484</v>
      </c>
      <c r="O711">
        <f>COUNTIF('データ取得対象の観測点決定（風のみ）'!$AN$4:$AN$918,観測点コードリスト!N711)</f>
        <v>0</v>
      </c>
      <c r="P711" s="524" t="str">
        <f t="shared" si="11"/>
        <v>1006</v>
      </c>
    </row>
    <row r="712" spans="1:16">
      <c r="A712">
        <v>711</v>
      </c>
      <c r="B712">
        <v>9</v>
      </c>
      <c r="C712" t="s">
        <v>2028</v>
      </c>
      <c r="D712">
        <v>46</v>
      </c>
      <c r="E712">
        <v>1007</v>
      </c>
      <c r="F712">
        <v>35</v>
      </c>
      <c r="G712">
        <v>20.7</v>
      </c>
      <c r="H712">
        <v>139</v>
      </c>
      <c r="I712">
        <v>18.3</v>
      </c>
      <c r="J712">
        <v>20</v>
      </c>
      <c r="L712" t="s">
        <v>14816</v>
      </c>
      <c r="M712">
        <v>46</v>
      </c>
      <c r="N712" s="524" t="s">
        <v>16485</v>
      </c>
      <c r="O712">
        <f>COUNTIF('データ取得対象の観測点決定（風のみ）'!$AN$4:$AN$918,観測点コードリスト!N712)</f>
        <v>0</v>
      </c>
      <c r="P712" s="524" t="str">
        <f t="shared" si="11"/>
        <v>1007</v>
      </c>
    </row>
    <row r="713" spans="1:16">
      <c r="A713">
        <v>712</v>
      </c>
      <c r="B713">
        <v>10</v>
      </c>
      <c r="C713" t="s">
        <v>2038</v>
      </c>
      <c r="D713">
        <v>46</v>
      </c>
      <c r="E713">
        <v>1008</v>
      </c>
      <c r="F713">
        <v>35</v>
      </c>
      <c r="G713">
        <v>16.600000000000001</v>
      </c>
      <c r="H713">
        <v>139</v>
      </c>
      <c r="I713">
        <v>9.3000000000000007</v>
      </c>
      <c r="J713">
        <v>14</v>
      </c>
      <c r="L713" t="s">
        <v>14817</v>
      </c>
      <c r="M713">
        <v>46</v>
      </c>
      <c r="N713" s="524" t="s">
        <v>16486</v>
      </c>
      <c r="O713">
        <f>COUNTIF('データ取得対象の観測点決定（風のみ）'!$AN$4:$AN$918,観測点コードリスト!N713)</f>
        <v>1</v>
      </c>
      <c r="P713" s="524" t="str">
        <f t="shared" si="11"/>
        <v>1008</v>
      </c>
    </row>
    <row r="714" spans="1:16">
      <c r="A714">
        <v>713</v>
      </c>
      <c r="B714">
        <v>11</v>
      </c>
      <c r="C714" t="s">
        <v>2017</v>
      </c>
      <c r="D714">
        <v>46</v>
      </c>
      <c r="E714">
        <v>1096</v>
      </c>
      <c r="F714">
        <v>35</v>
      </c>
      <c r="G714">
        <v>24.6</v>
      </c>
      <c r="H714">
        <v>139</v>
      </c>
      <c r="I714">
        <v>2.6</v>
      </c>
      <c r="J714">
        <v>330</v>
      </c>
      <c r="L714" t="s">
        <v>14818</v>
      </c>
      <c r="M714">
        <v>46</v>
      </c>
      <c r="N714" s="524" t="s">
        <v>16487</v>
      </c>
      <c r="O714">
        <f>COUNTIF('データ取得対象の観測点決定（風のみ）'!$AN$4:$AN$918,観測点コードリスト!N714)</f>
        <v>0</v>
      </c>
      <c r="P714" s="524" t="str">
        <f t="shared" si="11"/>
        <v>1096</v>
      </c>
    </row>
    <row r="715" spans="1:16">
      <c r="A715">
        <v>714</v>
      </c>
      <c r="B715">
        <v>12</v>
      </c>
      <c r="C715" t="s">
        <v>2031</v>
      </c>
      <c r="D715">
        <v>46</v>
      </c>
      <c r="E715">
        <v>1443</v>
      </c>
      <c r="F715">
        <v>35</v>
      </c>
      <c r="G715">
        <v>19.2</v>
      </c>
      <c r="H715">
        <v>139</v>
      </c>
      <c r="I715">
        <v>27</v>
      </c>
      <c r="J715">
        <v>5</v>
      </c>
      <c r="L715" t="s">
        <v>14819</v>
      </c>
      <c r="M715">
        <v>46</v>
      </c>
      <c r="N715" s="524" t="s">
        <v>16488</v>
      </c>
      <c r="O715">
        <f>COUNTIF('データ取得対象の観測点決定（風のみ）'!$AN$4:$AN$918,観測点コードリスト!N715)</f>
        <v>1</v>
      </c>
      <c r="P715" s="524" t="str">
        <f t="shared" si="11"/>
        <v>1443</v>
      </c>
    </row>
    <row r="716" spans="1:16">
      <c r="A716">
        <v>715</v>
      </c>
      <c r="B716">
        <v>1</v>
      </c>
      <c r="C716" t="s">
        <v>2047</v>
      </c>
      <c r="D716">
        <v>48</v>
      </c>
      <c r="E716">
        <v>393</v>
      </c>
      <c r="F716">
        <v>36</v>
      </c>
      <c r="G716">
        <v>54.7</v>
      </c>
      <c r="H716">
        <v>138</v>
      </c>
      <c r="I716">
        <v>26.5</v>
      </c>
      <c r="J716">
        <v>576</v>
      </c>
      <c r="L716" t="s">
        <v>14820</v>
      </c>
      <c r="M716">
        <v>48</v>
      </c>
      <c r="N716" s="524" t="s">
        <v>16489</v>
      </c>
      <c r="O716">
        <f>COUNTIF('データ取得対象の観測点決定（風のみ）'!$AN$4:$AN$918,観測点コードリスト!N716)</f>
        <v>1</v>
      </c>
      <c r="P716" s="524" t="str">
        <f t="shared" si="11"/>
        <v>393</v>
      </c>
    </row>
    <row r="717" spans="1:16">
      <c r="A717">
        <v>716</v>
      </c>
      <c r="B717">
        <v>2</v>
      </c>
      <c r="C717" t="s">
        <v>2051</v>
      </c>
      <c r="D717">
        <v>48</v>
      </c>
      <c r="E717">
        <v>394</v>
      </c>
      <c r="F717">
        <v>36</v>
      </c>
      <c r="G717">
        <v>48.5</v>
      </c>
      <c r="H717">
        <v>138</v>
      </c>
      <c r="I717">
        <v>11.8</v>
      </c>
      <c r="J717">
        <v>685</v>
      </c>
      <c r="L717" t="s">
        <v>14821</v>
      </c>
      <c r="M717">
        <v>48</v>
      </c>
      <c r="N717" s="524" t="s">
        <v>16490</v>
      </c>
      <c r="O717">
        <f>COUNTIF('データ取得対象の観測点決定（風のみ）'!$AN$4:$AN$918,観測点コードリスト!N717)</f>
        <v>1</v>
      </c>
      <c r="P717" s="524" t="str">
        <f t="shared" si="11"/>
        <v>394</v>
      </c>
    </row>
    <row r="718" spans="1:16">
      <c r="A718">
        <v>717</v>
      </c>
      <c r="B718">
        <v>3</v>
      </c>
      <c r="C718" t="s">
        <v>2055</v>
      </c>
      <c r="D718">
        <v>48</v>
      </c>
      <c r="E718">
        <v>395</v>
      </c>
      <c r="F718">
        <v>36</v>
      </c>
      <c r="G718">
        <v>52.5</v>
      </c>
      <c r="H718">
        <v>138</v>
      </c>
      <c r="I718">
        <v>22.5</v>
      </c>
      <c r="J718">
        <v>313</v>
      </c>
      <c r="L718" t="s">
        <v>14822</v>
      </c>
      <c r="M718">
        <v>48</v>
      </c>
      <c r="N718" s="524" t="s">
        <v>16491</v>
      </c>
      <c r="O718">
        <f>COUNTIF('データ取得対象の観測点決定（風のみ）'!$AN$4:$AN$918,観測点コードリスト!N718)</f>
        <v>1</v>
      </c>
      <c r="P718" s="524" t="str">
        <f t="shared" si="11"/>
        <v>395</v>
      </c>
    </row>
    <row r="719" spans="1:16">
      <c r="A719">
        <v>718</v>
      </c>
      <c r="B719">
        <v>4</v>
      </c>
      <c r="C719" t="s">
        <v>2062</v>
      </c>
      <c r="D719">
        <v>48</v>
      </c>
      <c r="E719">
        <v>396</v>
      </c>
      <c r="F719">
        <v>36</v>
      </c>
      <c r="G719">
        <v>41.9</v>
      </c>
      <c r="H719">
        <v>137</v>
      </c>
      <c r="I719">
        <v>51.7</v>
      </c>
      <c r="J719">
        <v>703</v>
      </c>
      <c r="L719" t="s">
        <v>14823</v>
      </c>
      <c r="M719">
        <v>48</v>
      </c>
      <c r="N719" s="524" t="s">
        <v>16492</v>
      </c>
      <c r="O719">
        <f>COUNTIF('データ取得対象の観測点決定（風のみ）'!$AN$4:$AN$918,観測点コードリスト!N719)</f>
        <v>1</v>
      </c>
      <c r="P719" s="524" t="str">
        <f t="shared" si="11"/>
        <v>396</v>
      </c>
    </row>
    <row r="720" spans="1:16">
      <c r="A720">
        <v>719</v>
      </c>
      <c r="B720">
        <v>5</v>
      </c>
      <c r="C720" t="s">
        <v>2046</v>
      </c>
      <c r="D720">
        <v>48</v>
      </c>
      <c r="E720">
        <v>47610</v>
      </c>
      <c r="F720">
        <v>36</v>
      </c>
      <c r="G720">
        <v>39.700000000000003</v>
      </c>
      <c r="H720">
        <v>138</v>
      </c>
      <c r="I720">
        <v>11.5</v>
      </c>
      <c r="J720">
        <v>418.2</v>
      </c>
      <c r="L720" t="s">
        <v>14824</v>
      </c>
      <c r="M720">
        <v>48</v>
      </c>
      <c r="N720" s="524" t="s">
        <v>16493</v>
      </c>
      <c r="O720">
        <f>COUNTIF('データ取得対象の観測点決定（風のみ）'!$AN$4:$AN$918,観測点コードリスト!N720)</f>
        <v>1</v>
      </c>
      <c r="P720" s="524" t="str">
        <f t="shared" si="11"/>
        <v>47610</v>
      </c>
    </row>
    <row r="721" spans="1:16">
      <c r="A721">
        <v>720</v>
      </c>
      <c r="B721">
        <v>6</v>
      </c>
      <c r="C721" t="s">
        <v>2073</v>
      </c>
      <c r="D721">
        <v>48</v>
      </c>
      <c r="E721">
        <v>398</v>
      </c>
      <c r="F721">
        <v>36</v>
      </c>
      <c r="G721">
        <v>40</v>
      </c>
      <c r="H721">
        <v>138</v>
      </c>
      <c r="I721">
        <v>27.4</v>
      </c>
      <c r="J721">
        <v>1490</v>
      </c>
      <c r="L721" t="s">
        <v>14825</v>
      </c>
      <c r="M721">
        <v>48</v>
      </c>
      <c r="N721" s="524" t="s">
        <v>16494</v>
      </c>
      <c r="O721">
        <f>COUNTIF('データ取得対象の観測点決定（風のみ）'!$AN$4:$AN$918,観測点コードリスト!N721)</f>
        <v>0</v>
      </c>
      <c r="P721" s="524" t="str">
        <f t="shared" si="11"/>
        <v>398</v>
      </c>
    </row>
    <row r="722" spans="1:16">
      <c r="A722">
        <v>721</v>
      </c>
      <c r="B722">
        <v>7</v>
      </c>
      <c r="C722" t="s">
        <v>2077</v>
      </c>
      <c r="D722">
        <v>48</v>
      </c>
      <c r="E722">
        <v>399</v>
      </c>
      <c r="F722">
        <v>36</v>
      </c>
      <c r="G722">
        <v>31.4</v>
      </c>
      <c r="H722">
        <v>137</v>
      </c>
      <c r="I722">
        <v>49.9</v>
      </c>
      <c r="J722">
        <v>784</v>
      </c>
      <c r="L722" t="s">
        <v>14826</v>
      </c>
      <c r="M722">
        <v>48</v>
      </c>
      <c r="N722" s="524" t="s">
        <v>16495</v>
      </c>
      <c r="O722">
        <f>COUNTIF('データ取得対象の観測点決定（風のみ）'!$AN$4:$AN$918,観測点コードリスト!N722)</f>
        <v>1</v>
      </c>
      <c r="P722" s="524" t="str">
        <f t="shared" si="11"/>
        <v>399</v>
      </c>
    </row>
    <row r="723" spans="1:16">
      <c r="A723">
        <v>722</v>
      </c>
      <c r="B723">
        <v>8</v>
      </c>
      <c r="C723" t="s">
        <v>2081</v>
      </c>
      <c r="D723">
        <v>48</v>
      </c>
      <c r="E723">
        <v>400</v>
      </c>
      <c r="F723">
        <v>36</v>
      </c>
      <c r="G723">
        <v>32.9</v>
      </c>
      <c r="H723">
        <v>137</v>
      </c>
      <c r="I723">
        <v>59.8</v>
      </c>
      <c r="J723">
        <v>509</v>
      </c>
      <c r="L723" t="s">
        <v>14827</v>
      </c>
      <c r="M723">
        <v>48</v>
      </c>
      <c r="N723" s="524" t="s">
        <v>16496</v>
      </c>
      <c r="O723">
        <f>COUNTIF('データ取得対象の観測点決定（風のみ）'!$AN$4:$AN$918,観測点コードリスト!N723)</f>
        <v>1</v>
      </c>
      <c r="P723" s="524" t="str">
        <f t="shared" si="11"/>
        <v>400</v>
      </c>
    </row>
    <row r="724" spans="1:16">
      <c r="A724">
        <v>723</v>
      </c>
      <c r="B724">
        <v>9</v>
      </c>
      <c r="C724" t="s">
        <v>13898</v>
      </c>
      <c r="D724">
        <v>48</v>
      </c>
      <c r="E724">
        <v>401</v>
      </c>
      <c r="F724">
        <v>36</v>
      </c>
      <c r="G724">
        <v>25.1</v>
      </c>
      <c r="H724">
        <v>138</v>
      </c>
      <c r="I724">
        <v>3.3</v>
      </c>
      <c r="J724">
        <v>1387</v>
      </c>
      <c r="L724" t="s">
        <v>14828</v>
      </c>
      <c r="M724">
        <v>48</v>
      </c>
      <c r="N724" s="524" t="s">
        <v>16497</v>
      </c>
      <c r="O724">
        <f>COUNTIF('データ取得対象の観測点決定（風のみ）'!$AN$4:$AN$918,観測点コードリスト!N724)</f>
        <v>0</v>
      </c>
      <c r="P724" s="524" t="str">
        <f t="shared" si="11"/>
        <v>401</v>
      </c>
    </row>
    <row r="725" spans="1:16">
      <c r="A725">
        <v>724</v>
      </c>
      <c r="B725">
        <v>10</v>
      </c>
      <c r="C725" t="s">
        <v>2092</v>
      </c>
      <c r="D725">
        <v>48</v>
      </c>
      <c r="E725">
        <v>402</v>
      </c>
      <c r="F725">
        <v>36</v>
      </c>
      <c r="G725">
        <v>24</v>
      </c>
      <c r="H725">
        <v>138</v>
      </c>
      <c r="I725">
        <v>15.9</v>
      </c>
      <c r="J725">
        <v>502</v>
      </c>
      <c r="L725" t="s">
        <v>14829</v>
      </c>
      <c r="M725">
        <v>48</v>
      </c>
      <c r="N725" s="524" t="s">
        <v>16498</v>
      </c>
      <c r="O725">
        <f>COUNTIF('データ取得対象の観測点決定（風のみ）'!$AN$4:$AN$918,観測点コードリスト!N725)</f>
        <v>1</v>
      </c>
      <c r="P725" s="524" t="str">
        <f t="shared" si="11"/>
        <v>402</v>
      </c>
    </row>
    <row r="726" spans="1:16">
      <c r="A726">
        <v>725</v>
      </c>
      <c r="B726">
        <v>11</v>
      </c>
      <c r="C726" t="s">
        <v>13899</v>
      </c>
      <c r="D726">
        <v>48</v>
      </c>
      <c r="E726">
        <v>403</v>
      </c>
      <c r="F726">
        <v>36</v>
      </c>
      <c r="G726">
        <v>23.3</v>
      </c>
      <c r="H726">
        <v>137</v>
      </c>
      <c r="I726">
        <v>44.3</v>
      </c>
      <c r="J726">
        <v>1840</v>
      </c>
      <c r="L726" t="s">
        <v>14830</v>
      </c>
      <c r="M726">
        <v>48</v>
      </c>
      <c r="N726" s="524" t="s">
        <v>16499</v>
      </c>
      <c r="O726">
        <f>COUNTIF('データ取得対象の観測点決定（風のみ）'!$AN$4:$AN$918,観測点コードリスト!N726)</f>
        <v>0</v>
      </c>
      <c r="P726" s="524" t="str">
        <f t="shared" si="11"/>
        <v>403</v>
      </c>
    </row>
    <row r="727" spans="1:16">
      <c r="A727">
        <v>726</v>
      </c>
      <c r="B727">
        <v>12</v>
      </c>
      <c r="C727" t="s">
        <v>2096</v>
      </c>
      <c r="D727">
        <v>48</v>
      </c>
      <c r="E727">
        <v>404</v>
      </c>
      <c r="F727">
        <v>36</v>
      </c>
      <c r="G727">
        <v>20.6</v>
      </c>
      <c r="H727">
        <v>137</v>
      </c>
      <c r="I727">
        <v>52.9</v>
      </c>
      <c r="J727">
        <v>540</v>
      </c>
      <c r="L727" t="s">
        <v>14831</v>
      </c>
      <c r="M727">
        <v>48</v>
      </c>
      <c r="N727" s="524" t="s">
        <v>16500</v>
      </c>
      <c r="O727">
        <f>COUNTIF('データ取得対象の観測点決定（風のみ）'!$AN$4:$AN$918,観測点コードリスト!N727)</f>
        <v>1</v>
      </c>
      <c r="P727" s="524" t="str">
        <f t="shared" si="11"/>
        <v>404</v>
      </c>
    </row>
    <row r="728" spans="1:16">
      <c r="A728">
        <v>727</v>
      </c>
      <c r="B728">
        <v>13</v>
      </c>
      <c r="C728" t="s">
        <v>2103</v>
      </c>
      <c r="D728">
        <v>48</v>
      </c>
      <c r="E728">
        <v>47622</v>
      </c>
      <c r="F728">
        <v>36</v>
      </c>
      <c r="G728">
        <v>20.5</v>
      </c>
      <c r="H728">
        <v>138</v>
      </c>
      <c r="I728">
        <v>32.799999999999997</v>
      </c>
      <c r="J728">
        <v>999.1</v>
      </c>
      <c r="L728" t="s">
        <v>14832</v>
      </c>
      <c r="M728">
        <v>48</v>
      </c>
      <c r="N728" s="524" t="s">
        <v>16501</v>
      </c>
      <c r="O728">
        <f>COUNTIF('データ取得対象の観測点決定（風のみ）'!$AN$4:$AN$918,観測点コードリスト!N728)</f>
        <v>1</v>
      </c>
      <c r="P728" s="524" t="str">
        <f t="shared" si="11"/>
        <v>47622</v>
      </c>
    </row>
    <row r="729" spans="1:16">
      <c r="A729">
        <v>728</v>
      </c>
      <c r="B729">
        <v>14</v>
      </c>
      <c r="C729" t="s">
        <v>2112</v>
      </c>
      <c r="D729">
        <v>48</v>
      </c>
      <c r="E729">
        <v>47618</v>
      </c>
      <c r="F729">
        <v>36</v>
      </c>
      <c r="G729">
        <v>14.8</v>
      </c>
      <c r="H729">
        <v>137</v>
      </c>
      <c r="I729">
        <v>58.2</v>
      </c>
      <c r="J729">
        <v>610</v>
      </c>
      <c r="L729" t="s">
        <v>14833</v>
      </c>
      <c r="M729">
        <v>48</v>
      </c>
      <c r="N729" s="524" t="s">
        <v>16502</v>
      </c>
      <c r="O729">
        <f>COUNTIF('データ取得対象の観測点決定（風のみ）'!$AN$4:$AN$918,観測点コードリスト!N729)</f>
        <v>1</v>
      </c>
      <c r="P729" s="524" t="str">
        <f t="shared" si="11"/>
        <v>47618</v>
      </c>
    </row>
    <row r="730" spans="1:16">
      <c r="A730">
        <v>729</v>
      </c>
      <c r="B730">
        <v>15</v>
      </c>
      <c r="C730" t="s">
        <v>2118</v>
      </c>
      <c r="D730">
        <v>48</v>
      </c>
      <c r="E730">
        <v>407</v>
      </c>
      <c r="F730">
        <v>36</v>
      </c>
      <c r="G730">
        <v>18.100000000000001</v>
      </c>
      <c r="H730">
        <v>138</v>
      </c>
      <c r="I730">
        <v>8.1999999999999993</v>
      </c>
      <c r="J730">
        <v>721</v>
      </c>
      <c r="L730" t="s">
        <v>14834</v>
      </c>
      <c r="M730">
        <v>48</v>
      </c>
      <c r="N730" s="524" t="s">
        <v>16503</v>
      </c>
      <c r="O730">
        <f>COUNTIF('データ取得対象の観測点決定（風のみ）'!$AN$4:$AN$918,観測点コードリスト!N730)</f>
        <v>0</v>
      </c>
      <c r="P730" s="524" t="str">
        <f t="shared" si="11"/>
        <v>407</v>
      </c>
    </row>
    <row r="731" spans="1:16">
      <c r="A731">
        <v>730</v>
      </c>
      <c r="B731">
        <v>16</v>
      </c>
      <c r="C731" t="s">
        <v>2125</v>
      </c>
      <c r="D731">
        <v>48</v>
      </c>
      <c r="E731">
        <v>408</v>
      </c>
      <c r="F731">
        <v>36</v>
      </c>
      <c r="G731">
        <v>14.8</v>
      </c>
      <c r="H731">
        <v>138</v>
      </c>
      <c r="I731">
        <v>28.6</v>
      </c>
      <c r="J731">
        <v>683</v>
      </c>
      <c r="L731" t="s">
        <v>14835</v>
      </c>
      <c r="M731">
        <v>48</v>
      </c>
      <c r="N731" s="524" t="s">
        <v>16504</v>
      </c>
      <c r="O731">
        <f>COUNTIF('データ取得対象の観測点決定（風のみ）'!$AN$4:$AN$918,観測点コードリスト!N731)</f>
        <v>1</v>
      </c>
      <c r="P731" s="524" t="str">
        <f t="shared" si="11"/>
        <v>408</v>
      </c>
    </row>
    <row r="732" spans="1:16">
      <c r="A732">
        <v>731</v>
      </c>
      <c r="B732">
        <v>17</v>
      </c>
      <c r="C732" t="s">
        <v>13900</v>
      </c>
      <c r="D732">
        <v>48</v>
      </c>
      <c r="E732">
        <v>409</v>
      </c>
      <c r="F732">
        <v>36</v>
      </c>
      <c r="G732">
        <v>9</v>
      </c>
      <c r="H732">
        <v>138</v>
      </c>
      <c r="I732">
        <v>2.6</v>
      </c>
      <c r="J732">
        <v>1670</v>
      </c>
      <c r="L732" t="s">
        <v>14836</v>
      </c>
      <c r="M732">
        <v>48</v>
      </c>
      <c r="N732" s="524" t="s">
        <v>16505</v>
      </c>
      <c r="O732">
        <f>COUNTIF('データ取得対象の観測点決定（風のみ）'!$AN$4:$AN$918,観測点コードリスト!N732)</f>
        <v>0</v>
      </c>
      <c r="P732" s="524" t="str">
        <f t="shared" si="11"/>
        <v>409</v>
      </c>
    </row>
    <row r="733" spans="1:16">
      <c r="A733">
        <v>732</v>
      </c>
      <c r="B733">
        <v>18</v>
      </c>
      <c r="C733" t="s">
        <v>13901</v>
      </c>
      <c r="D733">
        <v>48</v>
      </c>
      <c r="E733">
        <v>410</v>
      </c>
      <c r="F733">
        <v>36</v>
      </c>
      <c r="G733">
        <v>6.5</v>
      </c>
      <c r="H733">
        <v>138</v>
      </c>
      <c r="I733">
        <v>32</v>
      </c>
      <c r="J733">
        <v>1450</v>
      </c>
      <c r="L733" t="s">
        <v>14837</v>
      </c>
      <c r="M733">
        <v>48</v>
      </c>
      <c r="N733" s="524" t="s">
        <v>16506</v>
      </c>
      <c r="O733">
        <f>COUNTIF('データ取得対象の観測点決定（風のみ）'!$AN$4:$AN$918,観測点コードリスト!N733)</f>
        <v>0</v>
      </c>
      <c r="P733" s="524" t="str">
        <f t="shared" si="11"/>
        <v>410</v>
      </c>
    </row>
    <row r="734" spans="1:16">
      <c r="A734">
        <v>733</v>
      </c>
      <c r="B734">
        <v>19</v>
      </c>
      <c r="C734" t="s">
        <v>2136</v>
      </c>
      <c r="D734">
        <v>48</v>
      </c>
      <c r="E734">
        <v>47620</v>
      </c>
      <c r="F734">
        <v>36</v>
      </c>
      <c r="G734">
        <v>2.7</v>
      </c>
      <c r="H734">
        <v>138</v>
      </c>
      <c r="I734">
        <v>6.5</v>
      </c>
      <c r="J734">
        <v>760.1</v>
      </c>
      <c r="L734" t="s">
        <v>14838</v>
      </c>
      <c r="M734">
        <v>48</v>
      </c>
      <c r="N734" s="524" t="s">
        <v>16507</v>
      </c>
      <c r="O734">
        <f>COUNTIF('データ取得対象の観測点決定（風のみ）'!$AN$4:$AN$918,観測点コードリスト!N734)</f>
        <v>1</v>
      </c>
      <c r="P734" s="524" t="str">
        <f t="shared" si="11"/>
        <v>47620</v>
      </c>
    </row>
    <row r="735" spans="1:16">
      <c r="A735">
        <v>734</v>
      </c>
      <c r="B735">
        <v>20</v>
      </c>
      <c r="C735" t="s">
        <v>13902</v>
      </c>
      <c r="D735">
        <v>48</v>
      </c>
      <c r="E735">
        <v>412</v>
      </c>
      <c r="F735">
        <v>36</v>
      </c>
      <c r="G735">
        <v>1.6</v>
      </c>
      <c r="H735">
        <v>138</v>
      </c>
      <c r="I735">
        <v>18.7</v>
      </c>
      <c r="J735">
        <v>1830</v>
      </c>
      <c r="L735" t="s">
        <v>14839</v>
      </c>
      <c r="M735">
        <v>48</v>
      </c>
      <c r="N735" s="524" t="s">
        <v>16508</v>
      </c>
      <c r="O735">
        <f>COUNTIF('データ取得対象の観測点決定（風のみ）'!$AN$4:$AN$918,観測点コードリスト!N735)</f>
        <v>0</v>
      </c>
      <c r="P735" s="524" t="str">
        <f t="shared" si="11"/>
        <v>412</v>
      </c>
    </row>
    <row r="736" spans="1:16">
      <c r="A736">
        <v>735</v>
      </c>
      <c r="B736">
        <v>21</v>
      </c>
      <c r="C736" t="s">
        <v>13903</v>
      </c>
      <c r="D736">
        <v>48</v>
      </c>
      <c r="E736">
        <v>413</v>
      </c>
      <c r="F736">
        <v>35</v>
      </c>
      <c r="G736">
        <v>59</v>
      </c>
      <c r="H736">
        <v>137</v>
      </c>
      <c r="I736">
        <v>50.1</v>
      </c>
      <c r="J736">
        <v>900</v>
      </c>
      <c r="L736" t="s">
        <v>14840</v>
      </c>
      <c r="M736">
        <v>48</v>
      </c>
      <c r="N736" s="524" t="s">
        <v>16509</v>
      </c>
      <c r="O736">
        <f>COUNTIF('データ取得対象の観測点決定（風のみ）'!$AN$4:$AN$918,観測点コードリスト!N736)</f>
        <v>0</v>
      </c>
      <c r="P736" s="524" t="str">
        <f t="shared" si="11"/>
        <v>413</v>
      </c>
    </row>
    <row r="737" spans="1:16">
      <c r="A737">
        <v>736</v>
      </c>
      <c r="B737">
        <v>22</v>
      </c>
      <c r="C737" t="s">
        <v>2160</v>
      </c>
      <c r="D737">
        <v>48</v>
      </c>
      <c r="E737">
        <v>414</v>
      </c>
      <c r="F737">
        <v>35</v>
      </c>
      <c r="G737">
        <v>58.2</v>
      </c>
      <c r="H737">
        <v>138</v>
      </c>
      <c r="I737">
        <v>13.2</v>
      </c>
      <c r="J737">
        <v>1017</v>
      </c>
      <c r="L737" t="s">
        <v>14841</v>
      </c>
      <c r="M737">
        <v>48</v>
      </c>
      <c r="N737" s="524" t="s">
        <v>16510</v>
      </c>
      <c r="O737">
        <f>COUNTIF('データ取得対象の観測点決定（風のみ）'!$AN$4:$AN$918,観測点コードリスト!N737)</f>
        <v>1</v>
      </c>
      <c r="P737" s="524" t="str">
        <f t="shared" si="11"/>
        <v>414</v>
      </c>
    </row>
    <row r="738" spans="1:16">
      <c r="A738">
        <v>737</v>
      </c>
      <c r="B738">
        <v>23</v>
      </c>
      <c r="C738" t="s">
        <v>2164</v>
      </c>
      <c r="D738">
        <v>48</v>
      </c>
      <c r="E738">
        <v>415</v>
      </c>
      <c r="F738">
        <v>35</v>
      </c>
      <c r="G738">
        <v>56.9</v>
      </c>
      <c r="H738">
        <v>138</v>
      </c>
      <c r="I738">
        <v>28.3</v>
      </c>
      <c r="J738">
        <v>1350</v>
      </c>
      <c r="L738" t="s">
        <v>14842</v>
      </c>
      <c r="M738">
        <v>48</v>
      </c>
      <c r="N738" s="524" t="s">
        <v>16511</v>
      </c>
      <c r="O738">
        <f>COUNTIF('データ取得対象の観測点決定（風のみ）'!$AN$4:$AN$918,観測点コードリスト!N738)</f>
        <v>1</v>
      </c>
      <c r="P738" s="524" t="str">
        <f t="shared" si="11"/>
        <v>415</v>
      </c>
    </row>
    <row r="739" spans="1:16">
      <c r="A739">
        <v>738</v>
      </c>
      <c r="B739">
        <v>24</v>
      </c>
      <c r="C739" t="s">
        <v>2168</v>
      </c>
      <c r="D739">
        <v>48</v>
      </c>
      <c r="E739">
        <v>416</v>
      </c>
      <c r="F739">
        <v>35</v>
      </c>
      <c r="G739">
        <v>52.3</v>
      </c>
      <c r="H739">
        <v>137</v>
      </c>
      <c r="I739">
        <v>30.2</v>
      </c>
      <c r="J739">
        <v>2195</v>
      </c>
      <c r="L739" t="s">
        <v>14843</v>
      </c>
      <c r="M739">
        <v>48</v>
      </c>
      <c r="N739" s="524" t="s">
        <v>16512</v>
      </c>
      <c r="O739">
        <f>COUNTIF('データ取得対象の観測点決定（風のみ）'!$AN$4:$AN$918,観測点コードリスト!N739)</f>
        <v>0</v>
      </c>
      <c r="P739" s="524" t="str">
        <f t="shared" si="11"/>
        <v>416</v>
      </c>
    </row>
    <row r="740" spans="1:16">
      <c r="A740">
        <v>739</v>
      </c>
      <c r="B740">
        <v>25</v>
      </c>
      <c r="C740" t="s">
        <v>2172</v>
      </c>
      <c r="D740">
        <v>48</v>
      </c>
      <c r="E740">
        <v>417</v>
      </c>
      <c r="F740">
        <v>35</v>
      </c>
      <c r="G740">
        <v>50.4</v>
      </c>
      <c r="H740">
        <v>137</v>
      </c>
      <c r="I740">
        <v>41.3</v>
      </c>
      <c r="J740">
        <v>750</v>
      </c>
      <c r="L740" t="s">
        <v>14844</v>
      </c>
      <c r="M740">
        <v>48</v>
      </c>
      <c r="N740" s="524" t="s">
        <v>16513</v>
      </c>
      <c r="O740">
        <f>COUNTIF('データ取得対象の観測点決定（風のみ）'!$AN$4:$AN$918,観測点コードリスト!N740)</f>
        <v>1</v>
      </c>
      <c r="P740" s="524" t="str">
        <f t="shared" si="11"/>
        <v>417</v>
      </c>
    </row>
    <row r="741" spans="1:16">
      <c r="A741">
        <v>740</v>
      </c>
      <c r="B741">
        <v>26</v>
      </c>
      <c r="C741" t="s">
        <v>2157</v>
      </c>
      <c r="D741">
        <v>48</v>
      </c>
      <c r="E741">
        <v>418</v>
      </c>
      <c r="F741">
        <v>35</v>
      </c>
      <c r="G741">
        <v>50.3</v>
      </c>
      <c r="H741">
        <v>138</v>
      </c>
      <c r="I741">
        <v>3.4</v>
      </c>
      <c r="J741">
        <v>780</v>
      </c>
      <c r="L741" t="s">
        <v>14845</v>
      </c>
      <c r="M741">
        <v>48</v>
      </c>
      <c r="N741" s="524" t="s">
        <v>16514</v>
      </c>
      <c r="O741">
        <f>COUNTIF('データ取得対象の観測点決定（風のみ）'!$AN$4:$AN$918,観測点コードリスト!N741)</f>
        <v>0</v>
      </c>
      <c r="P741" s="524" t="str">
        <f t="shared" si="11"/>
        <v>418</v>
      </c>
    </row>
    <row r="742" spans="1:16">
      <c r="A742">
        <v>741</v>
      </c>
      <c r="B742">
        <v>27</v>
      </c>
      <c r="C742" t="s">
        <v>13904</v>
      </c>
      <c r="D742">
        <v>48</v>
      </c>
      <c r="E742">
        <v>419</v>
      </c>
      <c r="F742">
        <v>35</v>
      </c>
      <c r="G742">
        <v>53.4</v>
      </c>
      <c r="H742">
        <v>138</v>
      </c>
      <c r="I742">
        <v>9.3000000000000007</v>
      </c>
      <c r="J742">
        <v>1795</v>
      </c>
      <c r="L742" t="s">
        <v>14846</v>
      </c>
      <c r="M742">
        <v>48</v>
      </c>
      <c r="N742" s="524" t="s">
        <v>16515</v>
      </c>
      <c r="O742">
        <f>COUNTIF('データ取得対象の観測点決定（風のみ）'!$AN$4:$AN$918,観測点コードリスト!N742)</f>
        <v>0</v>
      </c>
      <c r="P742" s="524" t="str">
        <f t="shared" si="11"/>
        <v>419</v>
      </c>
    </row>
    <row r="743" spans="1:16">
      <c r="A743">
        <v>742</v>
      </c>
      <c r="B743">
        <v>28</v>
      </c>
      <c r="C743" t="s">
        <v>2180</v>
      </c>
      <c r="D743">
        <v>48</v>
      </c>
      <c r="E743">
        <v>420</v>
      </c>
      <c r="F743">
        <v>35</v>
      </c>
      <c r="G743">
        <v>46.4</v>
      </c>
      <c r="H743">
        <v>137</v>
      </c>
      <c r="I743">
        <v>53.1</v>
      </c>
      <c r="J743">
        <v>1660</v>
      </c>
      <c r="L743" t="s">
        <v>14847</v>
      </c>
      <c r="M743">
        <v>48</v>
      </c>
      <c r="N743" s="524" t="s">
        <v>16516</v>
      </c>
      <c r="O743">
        <f>COUNTIF('データ取得対象の観測点決定（風のみ）'!$AN$4:$AN$918,観測点コードリスト!N743)</f>
        <v>0</v>
      </c>
      <c r="P743" s="524" t="str">
        <f t="shared" si="11"/>
        <v>420</v>
      </c>
    </row>
    <row r="744" spans="1:16">
      <c r="A744">
        <v>743</v>
      </c>
      <c r="B744">
        <v>29</v>
      </c>
      <c r="C744" t="s">
        <v>13905</v>
      </c>
      <c r="D744">
        <v>48</v>
      </c>
      <c r="E744">
        <v>421</v>
      </c>
      <c r="F744">
        <v>35</v>
      </c>
      <c r="G744">
        <v>44.4</v>
      </c>
      <c r="H744">
        <v>138</v>
      </c>
      <c r="I744">
        <v>7.1</v>
      </c>
      <c r="J744">
        <v>1920</v>
      </c>
      <c r="L744" t="s">
        <v>14848</v>
      </c>
      <c r="M744">
        <v>48</v>
      </c>
      <c r="N744" s="524" t="s">
        <v>16517</v>
      </c>
      <c r="O744">
        <f>COUNTIF('データ取得対象の観測点決定（風のみ）'!$AN$4:$AN$918,観測点コードリスト!N744)</f>
        <v>0</v>
      </c>
      <c r="P744" s="524" t="str">
        <f t="shared" si="11"/>
        <v>421</v>
      </c>
    </row>
    <row r="745" spans="1:16">
      <c r="A745">
        <v>744</v>
      </c>
      <c r="B745">
        <v>30</v>
      </c>
      <c r="C745" t="s">
        <v>2187</v>
      </c>
      <c r="D745">
        <v>48</v>
      </c>
      <c r="E745">
        <v>422</v>
      </c>
      <c r="F745">
        <v>35</v>
      </c>
      <c r="G745">
        <v>41.9</v>
      </c>
      <c r="H745">
        <v>137</v>
      </c>
      <c r="I745">
        <v>41.5</v>
      </c>
      <c r="J745">
        <v>535</v>
      </c>
      <c r="L745" t="s">
        <v>14849</v>
      </c>
      <c r="M745">
        <v>48</v>
      </c>
      <c r="N745" s="524" t="s">
        <v>16518</v>
      </c>
      <c r="O745">
        <f>COUNTIF('データ取得対象の観測点決定（風のみ）'!$AN$4:$AN$918,観測点コードリスト!N745)</f>
        <v>0</v>
      </c>
      <c r="P745" s="524" t="str">
        <f t="shared" si="11"/>
        <v>422</v>
      </c>
    </row>
    <row r="746" spans="1:16">
      <c r="A746">
        <v>745</v>
      </c>
      <c r="B746">
        <v>31</v>
      </c>
      <c r="C746" t="s">
        <v>13906</v>
      </c>
      <c r="D746">
        <v>48</v>
      </c>
      <c r="E746">
        <v>423</v>
      </c>
      <c r="F746">
        <v>35</v>
      </c>
      <c r="G746">
        <v>35.6</v>
      </c>
      <c r="H746">
        <v>137</v>
      </c>
      <c r="I746">
        <v>44</v>
      </c>
      <c r="J746">
        <v>1700</v>
      </c>
      <c r="L746" t="s">
        <v>14850</v>
      </c>
      <c r="M746">
        <v>48</v>
      </c>
      <c r="N746" s="524" t="s">
        <v>16519</v>
      </c>
      <c r="O746">
        <f>COUNTIF('データ取得対象の観測点決定（風のみ）'!$AN$4:$AN$918,観測点コードリスト!N746)</f>
        <v>0</v>
      </c>
      <c r="P746" s="524" t="str">
        <f t="shared" si="11"/>
        <v>423</v>
      </c>
    </row>
    <row r="747" spans="1:16">
      <c r="A747">
        <v>746</v>
      </c>
      <c r="B747">
        <v>32</v>
      </c>
      <c r="C747" t="s">
        <v>2194</v>
      </c>
      <c r="D747">
        <v>48</v>
      </c>
      <c r="E747">
        <v>424</v>
      </c>
      <c r="F747">
        <v>35</v>
      </c>
      <c r="G747">
        <v>39.200000000000003</v>
      </c>
      <c r="H747">
        <v>137</v>
      </c>
      <c r="I747">
        <v>53.9</v>
      </c>
      <c r="J747">
        <v>728</v>
      </c>
      <c r="L747" t="s">
        <v>14851</v>
      </c>
      <c r="M747">
        <v>48</v>
      </c>
      <c r="N747" s="524" t="s">
        <v>16520</v>
      </c>
      <c r="O747">
        <f>COUNTIF('データ取得対象の観測点決定（風のみ）'!$AN$4:$AN$918,観測点コードリスト!N747)</f>
        <v>1</v>
      </c>
      <c r="P747" s="524" t="str">
        <f t="shared" si="11"/>
        <v>424</v>
      </c>
    </row>
    <row r="748" spans="1:16">
      <c r="A748">
        <v>747</v>
      </c>
      <c r="B748">
        <v>33</v>
      </c>
      <c r="C748" t="s">
        <v>731</v>
      </c>
      <c r="D748">
        <v>48</v>
      </c>
      <c r="E748">
        <v>425</v>
      </c>
      <c r="F748">
        <v>35</v>
      </c>
      <c r="G748">
        <v>36.5</v>
      </c>
      <c r="H748">
        <v>138</v>
      </c>
      <c r="I748">
        <v>5.0999999999999996</v>
      </c>
      <c r="J748">
        <v>1732</v>
      </c>
      <c r="L748" t="s">
        <v>14852</v>
      </c>
      <c r="M748">
        <v>48</v>
      </c>
      <c r="N748" s="524" t="s">
        <v>16521</v>
      </c>
      <c r="O748">
        <f>COUNTIF('データ取得対象の観測点決定（風のみ）'!$AN$4:$AN$918,観測点コードリスト!N748)</f>
        <v>0</v>
      </c>
      <c r="P748" s="524" t="str">
        <f t="shared" si="11"/>
        <v>425</v>
      </c>
    </row>
    <row r="749" spans="1:16">
      <c r="A749">
        <v>748</v>
      </c>
      <c r="B749">
        <v>34</v>
      </c>
      <c r="C749" t="s">
        <v>2202</v>
      </c>
      <c r="D749">
        <v>48</v>
      </c>
      <c r="E749">
        <v>47637</v>
      </c>
      <c r="F749">
        <v>35</v>
      </c>
      <c r="G749">
        <v>31.4</v>
      </c>
      <c r="H749">
        <v>137</v>
      </c>
      <c r="I749">
        <v>49.3</v>
      </c>
      <c r="J749">
        <v>516.4</v>
      </c>
      <c r="L749" t="s">
        <v>14853</v>
      </c>
      <c r="M749">
        <v>48</v>
      </c>
      <c r="N749" s="524" t="s">
        <v>16522</v>
      </c>
      <c r="O749">
        <f>COUNTIF('データ取得対象の観測点決定（風のみ）'!$AN$4:$AN$918,観測点コードリスト!N749)</f>
        <v>1</v>
      </c>
      <c r="P749" s="524" t="str">
        <f t="shared" si="11"/>
        <v>47637</v>
      </c>
    </row>
    <row r="750" spans="1:16">
      <c r="A750">
        <v>749</v>
      </c>
      <c r="B750">
        <v>35</v>
      </c>
      <c r="C750" t="s">
        <v>13907</v>
      </c>
      <c r="D750">
        <v>48</v>
      </c>
      <c r="E750">
        <v>427</v>
      </c>
      <c r="F750">
        <v>35</v>
      </c>
      <c r="G750">
        <v>25.7</v>
      </c>
      <c r="H750">
        <v>137</v>
      </c>
      <c r="I750">
        <v>37.200000000000003</v>
      </c>
      <c r="J750">
        <v>1602</v>
      </c>
      <c r="L750" t="s">
        <v>14854</v>
      </c>
      <c r="M750">
        <v>48</v>
      </c>
      <c r="N750" s="524" t="s">
        <v>16523</v>
      </c>
      <c r="O750">
        <f>COUNTIF('データ取得対象の観測点決定（風のみ）'!$AN$4:$AN$918,観測点コードリスト!N750)</f>
        <v>0</v>
      </c>
      <c r="P750" s="524" t="str">
        <f t="shared" si="11"/>
        <v>427</v>
      </c>
    </row>
    <row r="751" spans="1:16">
      <c r="A751">
        <v>750</v>
      </c>
      <c r="B751">
        <v>36</v>
      </c>
      <c r="C751" t="s">
        <v>13908</v>
      </c>
      <c r="D751">
        <v>48</v>
      </c>
      <c r="E751">
        <v>428</v>
      </c>
      <c r="F751">
        <v>35</v>
      </c>
      <c r="G751">
        <v>15.8</v>
      </c>
      <c r="H751">
        <v>137</v>
      </c>
      <c r="I751">
        <v>49.8</v>
      </c>
      <c r="J751">
        <v>265</v>
      </c>
      <c r="L751" t="s">
        <v>14855</v>
      </c>
      <c r="M751">
        <v>48</v>
      </c>
      <c r="N751" s="524" t="s">
        <v>16524</v>
      </c>
      <c r="O751">
        <f>COUNTIF('データ取得対象の観測点決定（風のみ）'!$AN$4:$AN$918,観測点コードリスト!N751)</f>
        <v>0</v>
      </c>
      <c r="P751" s="524" t="str">
        <f t="shared" si="11"/>
        <v>428</v>
      </c>
    </row>
    <row r="752" spans="1:16">
      <c r="A752">
        <v>751</v>
      </c>
      <c r="B752">
        <v>37</v>
      </c>
      <c r="C752" t="s">
        <v>2084</v>
      </c>
      <c r="D752">
        <v>48</v>
      </c>
      <c r="E752">
        <v>992</v>
      </c>
      <c r="F752">
        <v>36</v>
      </c>
      <c r="G752">
        <v>31.9</v>
      </c>
      <c r="H752">
        <v>138</v>
      </c>
      <c r="I752">
        <v>19.5</v>
      </c>
      <c r="J752">
        <v>1253</v>
      </c>
      <c r="L752" t="s">
        <v>14856</v>
      </c>
      <c r="M752">
        <v>48</v>
      </c>
      <c r="N752" s="524" t="s">
        <v>16525</v>
      </c>
      <c r="O752">
        <f>COUNTIF('データ取得対象の観測点決定（風のみ）'!$AN$4:$AN$918,観測点コードリスト!N752)</f>
        <v>1</v>
      </c>
      <c r="P752" s="524" t="str">
        <f t="shared" si="11"/>
        <v>992</v>
      </c>
    </row>
    <row r="753" spans="1:16">
      <c r="A753">
        <v>752</v>
      </c>
      <c r="B753">
        <v>38</v>
      </c>
      <c r="C753" t="s">
        <v>2099</v>
      </c>
      <c r="D753">
        <v>48</v>
      </c>
      <c r="E753">
        <v>993</v>
      </c>
      <c r="F753">
        <v>36</v>
      </c>
      <c r="G753">
        <v>23</v>
      </c>
      <c r="H753">
        <v>138</v>
      </c>
      <c r="I753">
        <v>23</v>
      </c>
      <c r="J753">
        <v>958</v>
      </c>
      <c r="L753" t="s">
        <v>14857</v>
      </c>
      <c r="M753">
        <v>48</v>
      </c>
      <c r="N753" s="524" t="s">
        <v>16526</v>
      </c>
      <c r="O753">
        <f>COUNTIF('データ取得対象の観測点決定（風のみ）'!$AN$4:$AN$918,観測点コードリスト!N753)</f>
        <v>1</v>
      </c>
      <c r="P753" s="524" t="str">
        <f t="shared" si="11"/>
        <v>993</v>
      </c>
    </row>
    <row r="754" spans="1:16">
      <c r="A754">
        <v>753</v>
      </c>
      <c r="B754">
        <v>39</v>
      </c>
      <c r="C754" t="s">
        <v>2108</v>
      </c>
      <c r="D754">
        <v>48</v>
      </c>
      <c r="E754">
        <v>994</v>
      </c>
      <c r="F754">
        <v>36</v>
      </c>
      <c r="G754">
        <v>14.9</v>
      </c>
      <c r="H754">
        <v>137</v>
      </c>
      <c r="I754">
        <v>38</v>
      </c>
      <c r="J754">
        <v>1510</v>
      </c>
      <c r="L754" t="s">
        <v>14858</v>
      </c>
      <c r="M754">
        <v>48</v>
      </c>
      <c r="N754" s="524" t="s">
        <v>16527</v>
      </c>
      <c r="O754">
        <f>COUNTIF('データ取得対象の観測点決定（風のみ）'!$AN$4:$AN$918,観測点コードリスト!N754)</f>
        <v>0</v>
      </c>
      <c r="P754" s="524" t="str">
        <f t="shared" si="11"/>
        <v>994</v>
      </c>
    </row>
    <row r="755" spans="1:16">
      <c r="A755">
        <v>754</v>
      </c>
      <c r="B755">
        <v>40</v>
      </c>
      <c r="C755" t="s">
        <v>2190</v>
      </c>
      <c r="D755">
        <v>48</v>
      </c>
      <c r="E755">
        <v>1022</v>
      </c>
      <c r="F755">
        <v>35</v>
      </c>
      <c r="G755">
        <v>36.6</v>
      </c>
      <c r="H755">
        <v>137</v>
      </c>
      <c r="I755">
        <v>37.200000000000003</v>
      </c>
      <c r="J755">
        <v>560</v>
      </c>
      <c r="L755" t="s">
        <v>14859</v>
      </c>
      <c r="M755">
        <v>48</v>
      </c>
      <c r="N755" s="524" t="s">
        <v>16528</v>
      </c>
      <c r="O755">
        <f>COUNTIF('データ取得対象の観測点決定（風のみ）'!$AN$4:$AN$918,観測点コードリスト!N755)</f>
        <v>1</v>
      </c>
      <c r="P755" s="524" t="str">
        <f t="shared" si="11"/>
        <v>1022</v>
      </c>
    </row>
    <row r="756" spans="1:16">
      <c r="A756">
        <v>755</v>
      </c>
      <c r="B756">
        <v>41</v>
      </c>
      <c r="C756" t="s">
        <v>13909</v>
      </c>
      <c r="D756">
        <v>48</v>
      </c>
      <c r="E756">
        <v>1090</v>
      </c>
      <c r="F756">
        <v>36</v>
      </c>
      <c r="G756">
        <v>48</v>
      </c>
      <c r="H756">
        <v>137</v>
      </c>
      <c r="I756">
        <v>54.3</v>
      </c>
      <c r="J756">
        <v>467</v>
      </c>
      <c r="L756" t="s">
        <v>14860</v>
      </c>
      <c r="M756">
        <v>48</v>
      </c>
      <c r="N756" s="524" t="s">
        <v>16529</v>
      </c>
      <c r="O756">
        <f>COUNTIF('データ取得対象の観測点決定（風のみ）'!$AN$4:$AN$918,観測点コードリスト!N756)</f>
        <v>0</v>
      </c>
      <c r="P756" s="524" t="str">
        <f t="shared" si="11"/>
        <v>1090</v>
      </c>
    </row>
    <row r="757" spans="1:16">
      <c r="A757">
        <v>756</v>
      </c>
      <c r="B757">
        <v>42</v>
      </c>
      <c r="C757" t="s">
        <v>2066</v>
      </c>
      <c r="D757">
        <v>48</v>
      </c>
      <c r="E757">
        <v>1162</v>
      </c>
      <c r="F757">
        <v>36</v>
      </c>
      <c r="G757">
        <v>41.3</v>
      </c>
      <c r="H757">
        <v>137</v>
      </c>
      <c r="I757">
        <v>57.9</v>
      </c>
      <c r="J757">
        <v>778</v>
      </c>
      <c r="L757" t="s">
        <v>14861</v>
      </c>
      <c r="M757">
        <v>48</v>
      </c>
      <c r="N757" s="524" t="s">
        <v>16530</v>
      </c>
      <c r="O757">
        <f>COUNTIF('データ取得対象の観測点決定（風のみ）'!$AN$4:$AN$918,観測点コードリスト!N757)</f>
        <v>0</v>
      </c>
      <c r="P757" s="524" t="str">
        <f t="shared" si="11"/>
        <v>1162</v>
      </c>
    </row>
    <row r="758" spans="1:16">
      <c r="A758">
        <v>757</v>
      </c>
      <c r="B758">
        <v>43</v>
      </c>
      <c r="C758" t="s">
        <v>2121</v>
      </c>
      <c r="D758">
        <v>48</v>
      </c>
      <c r="E758">
        <v>1300</v>
      </c>
      <c r="F758">
        <v>36</v>
      </c>
      <c r="G758">
        <v>16.3</v>
      </c>
      <c r="H758">
        <v>138</v>
      </c>
      <c r="I758">
        <v>18.8</v>
      </c>
      <c r="J758">
        <v>715</v>
      </c>
      <c r="L758" t="s">
        <v>14862</v>
      </c>
      <c r="M758">
        <v>48</v>
      </c>
      <c r="N758" s="524" t="s">
        <v>16531</v>
      </c>
      <c r="O758">
        <f>COUNTIF('データ取得対象の観測点決定（風のみ）'!$AN$4:$AN$918,観測点コードリスト!N758)</f>
        <v>1</v>
      </c>
      <c r="P758" s="524" t="str">
        <f t="shared" si="11"/>
        <v>1300</v>
      </c>
    </row>
    <row r="759" spans="1:16">
      <c r="A759">
        <v>758</v>
      </c>
      <c r="B759">
        <v>44</v>
      </c>
      <c r="C759" t="s">
        <v>2132</v>
      </c>
      <c r="D759">
        <v>48</v>
      </c>
      <c r="E759">
        <v>1312</v>
      </c>
      <c r="F759">
        <v>36</v>
      </c>
      <c r="G759">
        <v>5.3</v>
      </c>
      <c r="H759">
        <v>137</v>
      </c>
      <c r="I759">
        <v>41</v>
      </c>
      <c r="J759">
        <v>1068</v>
      </c>
      <c r="L759" t="s">
        <v>14863</v>
      </c>
      <c r="M759">
        <v>48</v>
      </c>
      <c r="N759" s="524" t="s">
        <v>16532</v>
      </c>
      <c r="O759">
        <f>COUNTIF('データ取得対象の観測点決定（風のみ）'!$AN$4:$AN$918,観測点コードリスト!N759)</f>
        <v>1</v>
      </c>
      <c r="P759" s="524" t="str">
        <f t="shared" si="11"/>
        <v>1312</v>
      </c>
    </row>
    <row r="760" spans="1:16">
      <c r="A760">
        <v>759</v>
      </c>
      <c r="B760">
        <v>45</v>
      </c>
      <c r="C760" t="s">
        <v>2145</v>
      </c>
      <c r="D760">
        <v>48</v>
      </c>
      <c r="E760">
        <v>1314</v>
      </c>
      <c r="F760">
        <v>35</v>
      </c>
      <c r="G760">
        <v>56.3</v>
      </c>
      <c r="H760">
        <v>137</v>
      </c>
      <c r="I760">
        <v>36.1</v>
      </c>
      <c r="J760">
        <v>1130</v>
      </c>
      <c r="L760" t="s">
        <v>14864</v>
      </c>
      <c r="M760">
        <v>48</v>
      </c>
      <c r="N760" s="524" t="s">
        <v>16533</v>
      </c>
      <c r="O760">
        <f>COUNTIF('データ取得対象の観測点決定（風のみ）'!$AN$4:$AN$918,観測点コードリスト!N760)</f>
        <v>1</v>
      </c>
      <c r="P760" s="524" t="str">
        <f t="shared" si="11"/>
        <v>1314</v>
      </c>
    </row>
    <row r="761" spans="1:16">
      <c r="A761">
        <v>760</v>
      </c>
      <c r="B761">
        <v>46</v>
      </c>
      <c r="C761" t="s">
        <v>2206</v>
      </c>
      <c r="D761">
        <v>48</v>
      </c>
      <c r="E761">
        <v>1317</v>
      </c>
      <c r="F761">
        <v>35</v>
      </c>
      <c r="G761">
        <v>22.4</v>
      </c>
      <c r="H761">
        <v>137</v>
      </c>
      <c r="I761">
        <v>41.5</v>
      </c>
      <c r="J761">
        <v>940</v>
      </c>
      <c r="L761" t="s">
        <v>14865</v>
      </c>
      <c r="M761">
        <v>48</v>
      </c>
      <c r="N761" s="524" t="s">
        <v>16534</v>
      </c>
      <c r="O761">
        <f>COUNTIF('データ取得対象の観測点決定（風のみ）'!$AN$4:$AN$918,観測点コードリスト!N761)</f>
        <v>1</v>
      </c>
      <c r="P761" s="524" t="str">
        <f t="shared" si="11"/>
        <v>1317</v>
      </c>
    </row>
    <row r="762" spans="1:16">
      <c r="A762">
        <v>761</v>
      </c>
      <c r="B762">
        <v>47</v>
      </c>
      <c r="C762" t="s">
        <v>2153</v>
      </c>
      <c r="D762">
        <v>48</v>
      </c>
      <c r="E762">
        <v>1319</v>
      </c>
      <c r="F762">
        <v>35</v>
      </c>
      <c r="G762">
        <v>58.9</v>
      </c>
      <c r="H762">
        <v>137</v>
      </c>
      <c r="I762">
        <v>59</v>
      </c>
      <c r="J762">
        <v>729</v>
      </c>
      <c r="L762" t="s">
        <v>14866</v>
      </c>
      <c r="M762">
        <v>48</v>
      </c>
      <c r="N762" s="524" t="s">
        <v>16535</v>
      </c>
      <c r="O762">
        <f>COUNTIF('データ取得対象の観測点決定（風のみ）'!$AN$4:$AN$918,観測点コードリスト!N762)</f>
        <v>1</v>
      </c>
      <c r="P762" s="524" t="str">
        <f t="shared" si="11"/>
        <v>1319</v>
      </c>
    </row>
    <row r="763" spans="1:16">
      <c r="A763">
        <v>762</v>
      </c>
      <c r="B763">
        <v>48</v>
      </c>
      <c r="C763" t="s">
        <v>2214</v>
      </c>
      <c r="D763">
        <v>48</v>
      </c>
      <c r="E763">
        <v>1323</v>
      </c>
      <c r="F763">
        <v>35</v>
      </c>
      <c r="G763">
        <v>19.3</v>
      </c>
      <c r="H763">
        <v>137</v>
      </c>
      <c r="I763">
        <v>55.9</v>
      </c>
      <c r="J763">
        <v>407</v>
      </c>
      <c r="L763" t="s">
        <v>14867</v>
      </c>
      <c r="M763">
        <v>48</v>
      </c>
      <c r="N763" s="524" t="s">
        <v>16536</v>
      </c>
      <c r="O763">
        <f>COUNTIF('データ取得対象の観測点決定（風のみ）'!$AN$4:$AN$918,観測点コードリスト!N763)</f>
        <v>1</v>
      </c>
      <c r="P763" s="524" t="str">
        <f t="shared" si="11"/>
        <v>1323</v>
      </c>
    </row>
    <row r="764" spans="1:16">
      <c r="A764">
        <v>763</v>
      </c>
      <c r="B764">
        <v>49</v>
      </c>
      <c r="C764" t="s">
        <v>2210</v>
      </c>
      <c r="D764">
        <v>48</v>
      </c>
      <c r="E764">
        <v>1339</v>
      </c>
      <c r="F764">
        <v>35</v>
      </c>
      <c r="G764">
        <v>18.8</v>
      </c>
      <c r="H764">
        <v>137</v>
      </c>
      <c r="I764">
        <v>48.7</v>
      </c>
      <c r="J764">
        <v>610</v>
      </c>
      <c r="L764" t="s">
        <v>14868</v>
      </c>
      <c r="M764">
        <v>48</v>
      </c>
      <c r="N764" s="524" t="s">
        <v>16537</v>
      </c>
      <c r="O764">
        <f>COUNTIF('データ取得対象の観測点決定（風のみ）'!$AN$4:$AN$918,観測点コードリスト!N764)</f>
        <v>0</v>
      </c>
      <c r="P764" s="524" t="str">
        <f t="shared" si="11"/>
        <v>1339</v>
      </c>
    </row>
    <row r="765" spans="1:16">
      <c r="A765">
        <v>764</v>
      </c>
      <c r="B765">
        <v>50</v>
      </c>
      <c r="C765" t="s">
        <v>2088</v>
      </c>
      <c r="D765">
        <v>48</v>
      </c>
      <c r="E765">
        <v>1360</v>
      </c>
      <c r="F765">
        <v>36</v>
      </c>
      <c r="G765">
        <v>29.2</v>
      </c>
      <c r="H765">
        <v>138</v>
      </c>
      <c r="I765">
        <v>4.0999999999999996</v>
      </c>
      <c r="J765">
        <v>985</v>
      </c>
      <c r="L765" t="s">
        <v>14869</v>
      </c>
      <c r="M765">
        <v>48</v>
      </c>
      <c r="N765" s="524" t="s">
        <v>16538</v>
      </c>
      <c r="O765">
        <f>COUNTIF('データ取得対象の観測点決定（風のみ）'!$AN$4:$AN$918,観測点コードリスト!N765)</f>
        <v>0</v>
      </c>
      <c r="P765" s="524" t="str">
        <f t="shared" si="11"/>
        <v>1360</v>
      </c>
    </row>
    <row r="766" spans="1:16">
      <c r="A766">
        <v>765</v>
      </c>
      <c r="B766">
        <v>51</v>
      </c>
      <c r="C766" t="s">
        <v>13910</v>
      </c>
      <c r="D766">
        <v>48</v>
      </c>
      <c r="E766">
        <v>1392</v>
      </c>
      <c r="F766">
        <v>35</v>
      </c>
      <c r="G766">
        <v>26.9</v>
      </c>
      <c r="H766">
        <v>137</v>
      </c>
      <c r="I766">
        <v>41.8</v>
      </c>
      <c r="J766">
        <v>1120</v>
      </c>
      <c r="L766" t="s">
        <v>14870</v>
      </c>
      <c r="M766">
        <v>48</v>
      </c>
      <c r="N766" s="524" t="s">
        <v>16539</v>
      </c>
      <c r="O766">
        <f>COUNTIF('データ取得対象の観測点決定（風のみ）'!$AN$4:$AN$918,観測点コードリスト!N766)</f>
        <v>0</v>
      </c>
      <c r="P766" s="524" t="str">
        <f t="shared" si="11"/>
        <v>1392</v>
      </c>
    </row>
    <row r="767" spans="1:16">
      <c r="A767">
        <v>766</v>
      </c>
      <c r="B767">
        <v>52</v>
      </c>
      <c r="C767" t="s">
        <v>2198</v>
      </c>
      <c r="D767">
        <v>48</v>
      </c>
      <c r="E767">
        <v>1394</v>
      </c>
      <c r="F767">
        <v>35</v>
      </c>
      <c r="G767">
        <v>33.4</v>
      </c>
      <c r="H767">
        <v>138</v>
      </c>
      <c r="I767">
        <v>2.4</v>
      </c>
      <c r="J767">
        <v>718</v>
      </c>
      <c r="L767" t="s">
        <v>14871</v>
      </c>
      <c r="M767">
        <v>48</v>
      </c>
      <c r="N767" s="524" t="s">
        <v>16540</v>
      </c>
      <c r="O767">
        <f>COUNTIF('データ取得対象の観測点決定（風のみ）'!$AN$4:$AN$918,観測点コードリスト!N767)</f>
        <v>0</v>
      </c>
      <c r="P767" s="524" t="str">
        <f t="shared" si="11"/>
        <v>1394</v>
      </c>
    </row>
    <row r="768" spans="1:16">
      <c r="A768">
        <v>767</v>
      </c>
      <c r="B768">
        <v>53</v>
      </c>
      <c r="C768" t="s">
        <v>2183</v>
      </c>
      <c r="D768">
        <v>48</v>
      </c>
      <c r="E768">
        <v>1397</v>
      </c>
      <c r="F768">
        <v>35</v>
      </c>
      <c r="G768">
        <v>43.6</v>
      </c>
      <c r="H768">
        <v>138</v>
      </c>
      <c r="I768">
        <v>5.6</v>
      </c>
      <c r="J768">
        <v>905</v>
      </c>
      <c r="L768" t="s">
        <v>14872</v>
      </c>
      <c r="M768">
        <v>48</v>
      </c>
      <c r="N768" s="524" t="s">
        <v>16541</v>
      </c>
      <c r="O768">
        <f>COUNTIF('データ取得対象の観測点決定（風のみ）'!$AN$4:$AN$918,観測点コードリスト!N768)</f>
        <v>0</v>
      </c>
      <c r="P768" s="524" t="str">
        <f t="shared" si="11"/>
        <v>1397</v>
      </c>
    </row>
    <row r="769" spans="1:16">
      <c r="A769">
        <v>768</v>
      </c>
      <c r="B769">
        <v>54</v>
      </c>
      <c r="C769" t="s">
        <v>13911</v>
      </c>
      <c r="D769">
        <v>48</v>
      </c>
      <c r="E769">
        <v>1399</v>
      </c>
      <c r="F769">
        <v>36</v>
      </c>
      <c r="G769">
        <v>6.5</v>
      </c>
      <c r="H769">
        <v>138</v>
      </c>
      <c r="I769">
        <v>38.700000000000003</v>
      </c>
      <c r="J769">
        <v>1370</v>
      </c>
      <c r="L769" t="s">
        <v>14873</v>
      </c>
      <c r="M769">
        <v>48</v>
      </c>
      <c r="N769" s="524" t="s">
        <v>16542</v>
      </c>
      <c r="O769">
        <f>COUNTIF('データ取得対象の観測点決定（風のみ）'!$AN$4:$AN$918,観測点コードリスト!N769)</f>
        <v>0</v>
      </c>
      <c r="P769" s="524" t="str">
        <f t="shared" si="11"/>
        <v>1399</v>
      </c>
    </row>
    <row r="770" spans="1:16">
      <c r="A770">
        <v>769</v>
      </c>
      <c r="B770">
        <v>55</v>
      </c>
      <c r="C770" t="s">
        <v>2058</v>
      </c>
      <c r="D770">
        <v>48</v>
      </c>
      <c r="E770">
        <v>1411</v>
      </c>
      <c r="F770">
        <v>36</v>
      </c>
      <c r="G770">
        <v>49.3</v>
      </c>
      <c r="H770">
        <v>137</v>
      </c>
      <c r="I770">
        <v>55.8</v>
      </c>
      <c r="J770">
        <v>550</v>
      </c>
      <c r="L770" t="s">
        <v>14874</v>
      </c>
      <c r="M770">
        <v>48</v>
      </c>
      <c r="N770" s="524" t="s">
        <v>16543</v>
      </c>
      <c r="O770">
        <f>COUNTIF('データ取得対象の観測点決定（風のみ）'!$AN$4:$AN$918,観測点コードリスト!N770)</f>
        <v>0</v>
      </c>
      <c r="P770" s="524" t="str">
        <f t="shared" si="11"/>
        <v>1411</v>
      </c>
    </row>
    <row r="771" spans="1:16">
      <c r="A771">
        <v>770</v>
      </c>
      <c r="B771">
        <v>56</v>
      </c>
      <c r="C771" t="s">
        <v>2176</v>
      </c>
      <c r="D771">
        <v>48</v>
      </c>
      <c r="E771">
        <v>1445</v>
      </c>
      <c r="F771">
        <v>35</v>
      </c>
      <c r="G771">
        <v>49.5</v>
      </c>
      <c r="H771">
        <v>137</v>
      </c>
      <c r="I771">
        <v>57.3</v>
      </c>
      <c r="J771">
        <v>633</v>
      </c>
      <c r="L771" t="s">
        <v>14875</v>
      </c>
      <c r="M771">
        <v>48</v>
      </c>
      <c r="N771" s="524" t="s">
        <v>16544</v>
      </c>
      <c r="O771">
        <f>COUNTIF('データ取得対象の観測点決定（風のみ）'!$AN$4:$AN$918,観測点コードリスト!N771)</f>
        <v>1</v>
      </c>
      <c r="P771" s="524" t="str">
        <f t="shared" si="11"/>
        <v>1445</v>
      </c>
    </row>
    <row r="772" spans="1:16">
      <c r="A772">
        <v>771</v>
      </c>
      <c r="B772">
        <v>57</v>
      </c>
      <c r="C772" t="s">
        <v>2115</v>
      </c>
      <c r="D772">
        <v>48</v>
      </c>
      <c r="E772">
        <v>1529</v>
      </c>
      <c r="F772">
        <v>36</v>
      </c>
      <c r="G772">
        <v>10</v>
      </c>
      <c r="H772">
        <v>137</v>
      </c>
      <c r="I772">
        <v>55.3</v>
      </c>
      <c r="J772">
        <v>658</v>
      </c>
      <c r="L772" t="s">
        <v>14876</v>
      </c>
      <c r="M772">
        <v>48</v>
      </c>
      <c r="N772" s="524" t="s">
        <v>16545</v>
      </c>
      <c r="O772">
        <f>COUNTIF('データ取得対象の観測点決定（風のみ）'!$AN$4:$AN$918,観測点コードリスト!N772)</f>
        <v>1</v>
      </c>
      <c r="P772" s="524" t="str">
        <f t="shared" ref="P772:P835" si="12">IF(N772&gt;9999,TEXT(N772,"@"),TEXT(N772,"0000"))</f>
        <v>1529</v>
      </c>
    </row>
    <row r="773" spans="1:16">
      <c r="A773">
        <v>772</v>
      </c>
      <c r="B773">
        <v>58</v>
      </c>
      <c r="C773" t="s">
        <v>2141</v>
      </c>
      <c r="D773">
        <v>48</v>
      </c>
      <c r="E773">
        <v>1549</v>
      </c>
      <c r="F773">
        <v>36</v>
      </c>
      <c r="G773">
        <v>4.3</v>
      </c>
      <c r="H773">
        <v>138</v>
      </c>
      <c r="I773">
        <v>36.700000000000003</v>
      </c>
      <c r="J773">
        <v>1185</v>
      </c>
      <c r="L773" t="s">
        <v>14877</v>
      </c>
      <c r="M773">
        <v>48</v>
      </c>
      <c r="N773" s="524" t="s">
        <v>16546</v>
      </c>
      <c r="O773">
        <f>COUNTIF('データ取得対象の観測点決定（風のみ）'!$AN$4:$AN$918,観測点コードリスト!N773)</f>
        <v>0</v>
      </c>
      <c r="P773" s="524" t="str">
        <f t="shared" si="12"/>
        <v>1549</v>
      </c>
    </row>
    <row r="774" spans="1:16">
      <c r="A774">
        <v>773</v>
      </c>
      <c r="B774">
        <v>59</v>
      </c>
      <c r="C774" t="s">
        <v>2129</v>
      </c>
      <c r="D774">
        <v>48</v>
      </c>
      <c r="E774">
        <v>1550</v>
      </c>
      <c r="F774">
        <v>36</v>
      </c>
      <c r="G774">
        <v>6.3</v>
      </c>
      <c r="H774">
        <v>138</v>
      </c>
      <c r="I774">
        <v>13.7</v>
      </c>
      <c r="J774">
        <v>1440</v>
      </c>
      <c r="L774" t="s">
        <v>14878</v>
      </c>
      <c r="M774">
        <v>48</v>
      </c>
      <c r="N774" s="524" t="s">
        <v>16547</v>
      </c>
      <c r="O774">
        <f>COUNTIF('データ取得対象の観測点決定（風のみ）'!$AN$4:$AN$918,観測点コードリスト!N774)</f>
        <v>0</v>
      </c>
      <c r="P774" s="524" t="str">
        <f t="shared" si="12"/>
        <v>1550</v>
      </c>
    </row>
    <row r="775" spans="1:16">
      <c r="A775">
        <v>774</v>
      </c>
      <c r="B775">
        <v>60</v>
      </c>
      <c r="C775" t="s">
        <v>2157</v>
      </c>
      <c r="D775">
        <v>48</v>
      </c>
      <c r="E775">
        <v>1551</v>
      </c>
      <c r="F775">
        <v>35</v>
      </c>
      <c r="G775">
        <v>57.2</v>
      </c>
      <c r="H775">
        <v>138</v>
      </c>
      <c r="I775">
        <v>6.5</v>
      </c>
      <c r="J775">
        <v>1075</v>
      </c>
      <c r="L775" t="s">
        <v>14845</v>
      </c>
      <c r="M775">
        <v>48</v>
      </c>
      <c r="N775" s="524" t="s">
        <v>16548</v>
      </c>
      <c r="O775">
        <f>COUNTIF('データ取得対象の観測点決定（風のみ）'!$AN$4:$AN$918,観測点コードリスト!N775)</f>
        <v>0</v>
      </c>
      <c r="P775" s="524" t="str">
        <f t="shared" si="12"/>
        <v>1551</v>
      </c>
    </row>
    <row r="776" spans="1:16">
      <c r="A776">
        <v>775</v>
      </c>
      <c r="B776">
        <v>61</v>
      </c>
      <c r="C776" t="s">
        <v>13912</v>
      </c>
      <c r="D776">
        <v>48</v>
      </c>
      <c r="E776">
        <v>1591</v>
      </c>
      <c r="F776">
        <v>35</v>
      </c>
      <c r="G776">
        <v>45.1</v>
      </c>
      <c r="H776">
        <v>137</v>
      </c>
      <c r="I776">
        <v>54.7</v>
      </c>
      <c r="J776">
        <v>717</v>
      </c>
      <c r="L776" t="s">
        <v>14879</v>
      </c>
      <c r="M776">
        <v>48</v>
      </c>
      <c r="N776" s="524" t="s">
        <v>16549</v>
      </c>
      <c r="O776">
        <f>COUNTIF('データ取得対象の観測点決定（風のみ）'!$AN$4:$AN$918,観測点コードリスト!N776)</f>
        <v>0</v>
      </c>
      <c r="P776" s="524" t="str">
        <f t="shared" si="12"/>
        <v>1591</v>
      </c>
    </row>
    <row r="777" spans="1:16">
      <c r="A777">
        <v>776</v>
      </c>
      <c r="B777">
        <v>62</v>
      </c>
      <c r="C777" t="s">
        <v>13913</v>
      </c>
      <c r="D777">
        <v>48</v>
      </c>
      <c r="E777">
        <v>1659</v>
      </c>
      <c r="F777">
        <v>35</v>
      </c>
      <c r="G777">
        <v>49.6</v>
      </c>
      <c r="H777">
        <v>137</v>
      </c>
      <c r="I777">
        <v>33.1</v>
      </c>
      <c r="J777">
        <v>1035</v>
      </c>
      <c r="L777" t="s">
        <v>14880</v>
      </c>
      <c r="M777">
        <v>48</v>
      </c>
      <c r="N777" s="524" t="s">
        <v>16550</v>
      </c>
      <c r="O777">
        <f>COUNTIF('データ取得対象の観測点決定（風のみ）'!$AN$4:$AN$918,観測点コードリスト!N777)</f>
        <v>0</v>
      </c>
      <c r="P777" s="524" t="str">
        <f t="shared" si="12"/>
        <v>1659</v>
      </c>
    </row>
    <row r="778" spans="1:16">
      <c r="A778">
        <v>777</v>
      </c>
      <c r="B778">
        <v>1</v>
      </c>
      <c r="C778" t="s">
        <v>13914</v>
      </c>
      <c r="D778">
        <v>49</v>
      </c>
      <c r="E778">
        <v>429</v>
      </c>
      <c r="F778">
        <v>35</v>
      </c>
      <c r="G778">
        <v>49.7</v>
      </c>
      <c r="H778">
        <v>138</v>
      </c>
      <c r="I778">
        <v>38.4</v>
      </c>
      <c r="J778">
        <v>1735</v>
      </c>
      <c r="L778" t="s">
        <v>14881</v>
      </c>
      <c r="M778">
        <v>49</v>
      </c>
      <c r="N778" s="524" t="s">
        <v>16551</v>
      </c>
      <c r="O778">
        <f>COUNTIF('データ取得対象の観測点決定（風のみ）'!$AN$4:$AN$918,観測点コードリスト!N778)</f>
        <v>0</v>
      </c>
      <c r="P778" s="524" t="str">
        <f t="shared" si="12"/>
        <v>429</v>
      </c>
    </row>
    <row r="779" spans="1:16">
      <c r="A779">
        <v>778</v>
      </c>
      <c r="B779">
        <v>2</v>
      </c>
      <c r="C779" t="s">
        <v>13915</v>
      </c>
      <c r="D779">
        <v>49</v>
      </c>
      <c r="E779">
        <v>430</v>
      </c>
      <c r="F779">
        <v>35</v>
      </c>
      <c r="G779">
        <v>47.9</v>
      </c>
      <c r="H779">
        <v>138</v>
      </c>
      <c r="I779">
        <v>17.2</v>
      </c>
      <c r="J779">
        <v>1180</v>
      </c>
      <c r="L779" t="s">
        <v>14882</v>
      </c>
      <c r="M779">
        <v>49</v>
      </c>
      <c r="N779" s="524" t="s">
        <v>16552</v>
      </c>
      <c r="O779">
        <f>COUNTIF('データ取得対象の観測点決定（風のみ）'!$AN$4:$AN$918,観測点コードリスト!N779)</f>
        <v>0</v>
      </c>
      <c r="P779" s="524" t="str">
        <f t="shared" si="12"/>
        <v>430</v>
      </c>
    </row>
    <row r="780" spans="1:16">
      <c r="A780">
        <v>779</v>
      </c>
      <c r="B780">
        <v>3</v>
      </c>
      <c r="C780" t="s">
        <v>13916</v>
      </c>
      <c r="D780">
        <v>49</v>
      </c>
      <c r="E780">
        <v>431</v>
      </c>
      <c r="F780">
        <v>35</v>
      </c>
      <c r="G780">
        <v>44.1</v>
      </c>
      <c r="H780">
        <v>138</v>
      </c>
      <c r="I780">
        <v>50.2</v>
      </c>
      <c r="J780">
        <v>1684</v>
      </c>
      <c r="L780" t="s">
        <v>14883</v>
      </c>
      <c r="M780">
        <v>49</v>
      </c>
      <c r="N780" s="524" t="s">
        <v>16553</v>
      </c>
      <c r="O780">
        <f>COUNTIF('データ取得対象の観測点決定（風のみ）'!$AN$4:$AN$918,観測点コードリスト!N780)</f>
        <v>0</v>
      </c>
      <c r="P780" s="524" t="str">
        <f t="shared" si="12"/>
        <v>431</v>
      </c>
    </row>
    <row r="781" spans="1:16">
      <c r="A781">
        <v>780</v>
      </c>
      <c r="B781">
        <v>4</v>
      </c>
      <c r="C781" t="s">
        <v>2228</v>
      </c>
      <c r="D781">
        <v>49</v>
      </c>
      <c r="E781">
        <v>47638</v>
      </c>
      <c r="F781">
        <v>35</v>
      </c>
      <c r="G781">
        <v>40</v>
      </c>
      <c r="H781">
        <v>138</v>
      </c>
      <c r="I781">
        <v>33.200000000000003</v>
      </c>
      <c r="J781">
        <v>272.8</v>
      </c>
      <c r="L781" t="s">
        <v>14884</v>
      </c>
      <c r="M781">
        <v>49</v>
      </c>
      <c r="N781" s="524" t="s">
        <v>16554</v>
      </c>
      <c r="O781">
        <f>COUNTIF('データ取得対象の観測点決定（風のみ）'!$AN$4:$AN$918,観測点コードリスト!N781)</f>
        <v>1</v>
      </c>
      <c r="P781" s="524" t="str">
        <f t="shared" si="12"/>
        <v>47638</v>
      </c>
    </row>
    <row r="782" spans="1:16">
      <c r="A782">
        <v>781</v>
      </c>
      <c r="B782">
        <v>5</v>
      </c>
      <c r="C782" t="s">
        <v>2232</v>
      </c>
      <c r="D782">
        <v>49</v>
      </c>
      <c r="E782">
        <v>433</v>
      </c>
      <c r="F782">
        <v>35</v>
      </c>
      <c r="G782">
        <v>39.799999999999997</v>
      </c>
      <c r="H782">
        <v>138</v>
      </c>
      <c r="I782">
        <v>43.5</v>
      </c>
      <c r="J782">
        <v>394</v>
      </c>
      <c r="L782" t="s">
        <v>14885</v>
      </c>
      <c r="M782">
        <v>49</v>
      </c>
      <c r="N782" s="524" t="s">
        <v>16555</v>
      </c>
      <c r="O782">
        <f>COUNTIF('データ取得対象の観測点決定（風のみ）'!$AN$4:$AN$918,観測点コードリスト!N782)</f>
        <v>1</v>
      </c>
      <c r="P782" s="524" t="str">
        <f t="shared" si="12"/>
        <v>433</v>
      </c>
    </row>
    <row r="783" spans="1:16">
      <c r="A783">
        <v>782</v>
      </c>
      <c r="B783">
        <v>6</v>
      </c>
      <c r="C783" t="s">
        <v>2235</v>
      </c>
      <c r="D783">
        <v>49</v>
      </c>
      <c r="E783">
        <v>434</v>
      </c>
      <c r="F783">
        <v>35</v>
      </c>
      <c r="G783">
        <v>36.5</v>
      </c>
      <c r="H783">
        <v>138</v>
      </c>
      <c r="I783">
        <v>56.3</v>
      </c>
      <c r="J783">
        <v>364</v>
      </c>
      <c r="L783" t="s">
        <v>14886</v>
      </c>
      <c r="M783">
        <v>49</v>
      </c>
      <c r="N783" s="524" t="s">
        <v>16556</v>
      </c>
      <c r="O783">
        <f>COUNTIF('データ取得対象の観測点決定（風のみ）'!$AN$4:$AN$918,観測点コードリスト!N783)</f>
        <v>1</v>
      </c>
      <c r="P783" s="524" t="str">
        <f t="shared" si="12"/>
        <v>434</v>
      </c>
    </row>
    <row r="784" spans="1:16">
      <c r="A784">
        <v>783</v>
      </c>
      <c r="B784">
        <v>7</v>
      </c>
      <c r="C784" t="s">
        <v>13917</v>
      </c>
      <c r="D784">
        <v>49</v>
      </c>
      <c r="E784">
        <v>435</v>
      </c>
      <c r="F784">
        <v>35</v>
      </c>
      <c r="G784">
        <v>32.6</v>
      </c>
      <c r="H784">
        <v>138</v>
      </c>
      <c r="I784">
        <v>24.7</v>
      </c>
      <c r="J784">
        <v>930</v>
      </c>
      <c r="L784" t="s">
        <v>14887</v>
      </c>
      <c r="M784">
        <v>49</v>
      </c>
      <c r="N784" s="524" t="s">
        <v>16557</v>
      </c>
      <c r="O784">
        <f>COUNTIF('データ取得対象の観測点決定（風のみ）'!$AN$4:$AN$918,観測点コードリスト!N784)</f>
        <v>0</v>
      </c>
      <c r="P784" s="524" t="str">
        <f t="shared" si="12"/>
        <v>435</v>
      </c>
    </row>
    <row r="785" spans="1:16">
      <c r="A785">
        <v>784</v>
      </c>
      <c r="B785">
        <v>8</v>
      </c>
      <c r="C785" t="s">
        <v>2246</v>
      </c>
      <c r="D785">
        <v>49</v>
      </c>
      <c r="E785">
        <v>436</v>
      </c>
      <c r="F785">
        <v>35</v>
      </c>
      <c r="G785">
        <v>31.7</v>
      </c>
      <c r="H785">
        <v>138</v>
      </c>
      <c r="I785">
        <v>36.9</v>
      </c>
      <c r="J785">
        <v>552</v>
      </c>
      <c r="L785" t="s">
        <v>14888</v>
      </c>
      <c r="M785">
        <v>49</v>
      </c>
      <c r="N785" s="524" t="s">
        <v>16558</v>
      </c>
      <c r="O785">
        <f>COUNTIF('データ取得対象の観測点決定（風のみ）'!$AN$4:$AN$918,観測点コードリスト!N785)</f>
        <v>1</v>
      </c>
      <c r="P785" s="524" t="str">
        <f t="shared" si="12"/>
        <v>436</v>
      </c>
    </row>
    <row r="786" spans="1:16">
      <c r="A786">
        <v>785</v>
      </c>
      <c r="B786">
        <v>9</v>
      </c>
      <c r="C786" t="s">
        <v>2254</v>
      </c>
      <c r="D786">
        <v>49</v>
      </c>
      <c r="E786">
        <v>47640</v>
      </c>
      <c r="F786">
        <v>35</v>
      </c>
      <c r="G786">
        <v>30</v>
      </c>
      <c r="H786">
        <v>138</v>
      </c>
      <c r="I786">
        <v>45.6</v>
      </c>
      <c r="J786">
        <v>859.6</v>
      </c>
      <c r="L786" t="s">
        <v>14889</v>
      </c>
      <c r="M786">
        <v>49</v>
      </c>
      <c r="N786" s="524" t="s">
        <v>16559</v>
      </c>
      <c r="O786">
        <f>COUNTIF('データ取得対象の観測点決定（風のみ）'!$AN$4:$AN$918,観測点コードリスト!N786)</f>
        <v>1</v>
      </c>
      <c r="P786" s="524" t="str">
        <f t="shared" si="12"/>
        <v>47640</v>
      </c>
    </row>
    <row r="787" spans="1:16">
      <c r="A787">
        <v>786</v>
      </c>
      <c r="B787">
        <v>10</v>
      </c>
      <c r="C787" t="s">
        <v>2258</v>
      </c>
      <c r="D787">
        <v>49</v>
      </c>
      <c r="E787">
        <v>438</v>
      </c>
      <c r="F787">
        <v>35</v>
      </c>
      <c r="G787">
        <v>26.2</v>
      </c>
      <c r="H787">
        <v>138</v>
      </c>
      <c r="I787">
        <v>50.2</v>
      </c>
      <c r="J787">
        <v>992</v>
      </c>
      <c r="L787" t="s">
        <v>14890</v>
      </c>
      <c r="M787">
        <v>49</v>
      </c>
      <c r="N787" s="524" t="s">
        <v>16560</v>
      </c>
      <c r="O787">
        <f>COUNTIF('データ取得対象の観測点決定（風のみ）'!$AN$4:$AN$918,観測点コードリスト!N787)</f>
        <v>1</v>
      </c>
      <c r="P787" s="524" t="str">
        <f t="shared" si="12"/>
        <v>438</v>
      </c>
    </row>
    <row r="788" spans="1:16">
      <c r="A788">
        <v>787</v>
      </c>
      <c r="B788">
        <v>11</v>
      </c>
      <c r="C788" t="s">
        <v>2262</v>
      </c>
      <c r="D788">
        <v>49</v>
      </c>
      <c r="E788">
        <v>439</v>
      </c>
      <c r="F788">
        <v>35</v>
      </c>
      <c r="G788">
        <v>17.3</v>
      </c>
      <c r="H788">
        <v>138</v>
      </c>
      <c r="I788">
        <v>26.7</v>
      </c>
      <c r="J788">
        <v>141</v>
      </c>
      <c r="L788" t="s">
        <v>14891</v>
      </c>
      <c r="M788">
        <v>49</v>
      </c>
      <c r="N788" s="524" t="s">
        <v>16561</v>
      </c>
      <c r="O788">
        <f>COUNTIF('データ取得対象の観測点決定（風のみ）'!$AN$4:$AN$918,観測点コードリスト!N788)</f>
        <v>1</v>
      </c>
      <c r="P788" s="524" t="str">
        <f t="shared" si="12"/>
        <v>439</v>
      </c>
    </row>
    <row r="789" spans="1:16">
      <c r="A789">
        <v>788</v>
      </c>
      <c r="B789">
        <v>12</v>
      </c>
      <c r="C789" t="s">
        <v>2218</v>
      </c>
      <c r="D789">
        <v>49</v>
      </c>
      <c r="E789">
        <v>1023</v>
      </c>
      <c r="F789">
        <v>35</v>
      </c>
      <c r="G789">
        <v>51.7</v>
      </c>
      <c r="H789">
        <v>138</v>
      </c>
      <c r="I789">
        <v>23.2</v>
      </c>
      <c r="J789">
        <v>867</v>
      </c>
      <c r="L789" t="s">
        <v>14892</v>
      </c>
      <c r="M789">
        <v>49</v>
      </c>
      <c r="N789" s="524" t="s">
        <v>16562</v>
      </c>
      <c r="O789">
        <f>COUNTIF('データ取得対象の観測点決定（風のみ）'!$AN$4:$AN$918,観測点コードリスト!N789)</f>
        <v>1</v>
      </c>
      <c r="P789" s="524" t="str">
        <f t="shared" si="12"/>
        <v>1023</v>
      </c>
    </row>
    <row r="790" spans="1:16">
      <c r="A790">
        <v>789</v>
      </c>
      <c r="B790">
        <v>13</v>
      </c>
      <c r="C790" t="s">
        <v>2225</v>
      </c>
      <c r="D790">
        <v>49</v>
      </c>
      <c r="E790">
        <v>1024</v>
      </c>
      <c r="F790">
        <v>35</v>
      </c>
      <c r="G790">
        <v>41.6</v>
      </c>
      <c r="H790">
        <v>138</v>
      </c>
      <c r="I790">
        <v>26.9</v>
      </c>
      <c r="J790">
        <v>341</v>
      </c>
      <c r="L790" t="s">
        <v>14893</v>
      </c>
      <c r="M790">
        <v>49</v>
      </c>
      <c r="N790" s="524" t="s">
        <v>16563</v>
      </c>
      <c r="O790">
        <f>COUNTIF('データ取得対象の観測点決定（風のみ）'!$AN$4:$AN$918,観測点コードリスト!N790)</f>
        <v>1</v>
      </c>
      <c r="P790" s="524" t="str">
        <f t="shared" si="12"/>
        <v>1024</v>
      </c>
    </row>
    <row r="791" spans="1:16">
      <c r="A791">
        <v>790</v>
      </c>
      <c r="B791">
        <v>14</v>
      </c>
      <c r="C791" t="s">
        <v>2238</v>
      </c>
      <c r="D791">
        <v>49</v>
      </c>
      <c r="E791">
        <v>1165</v>
      </c>
      <c r="F791">
        <v>35</v>
      </c>
      <c r="G791">
        <v>37.200000000000003</v>
      </c>
      <c r="H791">
        <v>139</v>
      </c>
      <c r="I791">
        <v>6.3</v>
      </c>
      <c r="J791">
        <v>187</v>
      </c>
      <c r="L791" t="s">
        <v>14894</v>
      </c>
      <c r="M791">
        <v>49</v>
      </c>
      <c r="N791" s="524" t="s">
        <v>16564</v>
      </c>
      <c r="O791">
        <f>COUNTIF('データ取得対象の観測点決定（風のみ）'!$AN$4:$AN$918,観測点コードリスト!N791)</f>
        <v>0</v>
      </c>
      <c r="P791" s="524" t="str">
        <f t="shared" si="12"/>
        <v>1165</v>
      </c>
    </row>
    <row r="792" spans="1:16">
      <c r="A792">
        <v>791</v>
      </c>
      <c r="B792">
        <v>15</v>
      </c>
      <c r="C792" t="s">
        <v>2250</v>
      </c>
      <c r="D792">
        <v>49</v>
      </c>
      <c r="E792">
        <v>1234</v>
      </c>
      <c r="F792">
        <v>35</v>
      </c>
      <c r="G792">
        <v>28</v>
      </c>
      <c r="H792">
        <v>138</v>
      </c>
      <c r="I792">
        <v>26.5</v>
      </c>
      <c r="J792">
        <v>226</v>
      </c>
      <c r="L792" t="s">
        <v>14895</v>
      </c>
      <c r="M792">
        <v>49</v>
      </c>
      <c r="N792" s="524" t="s">
        <v>16565</v>
      </c>
      <c r="O792">
        <f>COUNTIF('データ取得対象の観測点決定（風のみ）'!$AN$4:$AN$918,観測点コードリスト!N792)</f>
        <v>1</v>
      </c>
      <c r="P792" s="524" t="str">
        <f t="shared" si="12"/>
        <v>1234</v>
      </c>
    </row>
    <row r="793" spans="1:16">
      <c r="A793">
        <v>792</v>
      </c>
      <c r="B793">
        <v>16</v>
      </c>
      <c r="C793" t="s">
        <v>1938</v>
      </c>
      <c r="D793">
        <v>49</v>
      </c>
      <c r="E793">
        <v>47639</v>
      </c>
      <c r="F793">
        <v>35</v>
      </c>
      <c r="G793">
        <v>21.6</v>
      </c>
      <c r="H793">
        <v>138</v>
      </c>
      <c r="I793">
        <v>43.6</v>
      </c>
      <c r="J793">
        <v>3775.1</v>
      </c>
      <c r="L793" t="s">
        <v>14896</v>
      </c>
      <c r="M793">
        <v>49</v>
      </c>
      <c r="N793" s="524" t="s">
        <v>16566</v>
      </c>
      <c r="O793">
        <f>COUNTIF('データ取得対象の観測点決定（風のみ）'!$AN$4:$AN$918,観測点コードリスト!N793)</f>
        <v>0</v>
      </c>
      <c r="P793" s="524" t="str">
        <f t="shared" si="12"/>
        <v>47639</v>
      </c>
    </row>
    <row r="794" spans="1:16">
      <c r="A794">
        <v>793</v>
      </c>
      <c r="B794">
        <v>17</v>
      </c>
      <c r="C794" t="s">
        <v>2221</v>
      </c>
      <c r="D794">
        <v>49</v>
      </c>
      <c r="E794">
        <v>1599</v>
      </c>
      <c r="F794">
        <v>35</v>
      </c>
      <c r="G794">
        <v>48.4</v>
      </c>
      <c r="H794">
        <v>138</v>
      </c>
      <c r="I794">
        <v>39.299999999999997</v>
      </c>
      <c r="J794">
        <v>1465</v>
      </c>
      <c r="L794" t="s">
        <v>14897</v>
      </c>
      <c r="M794">
        <v>49</v>
      </c>
      <c r="N794" s="524" t="s">
        <v>16567</v>
      </c>
      <c r="O794">
        <f>COUNTIF('データ取得対象の観測点決定（風のみ）'!$AN$4:$AN$918,観測点コードリスト!N794)</f>
        <v>0</v>
      </c>
      <c r="P794" s="524" t="str">
        <f t="shared" si="12"/>
        <v>1599</v>
      </c>
    </row>
    <row r="795" spans="1:16">
      <c r="A795">
        <v>794</v>
      </c>
      <c r="B795">
        <v>18</v>
      </c>
      <c r="C795" t="s">
        <v>2242</v>
      </c>
      <c r="D795">
        <v>49</v>
      </c>
      <c r="E795">
        <v>1640</v>
      </c>
      <c r="F795">
        <v>35</v>
      </c>
      <c r="G795">
        <v>33.700000000000003</v>
      </c>
      <c r="H795">
        <v>138</v>
      </c>
      <c r="I795">
        <v>26.9</v>
      </c>
      <c r="J795">
        <v>295</v>
      </c>
      <c r="L795" t="s">
        <v>14898</v>
      </c>
      <c r="M795">
        <v>49</v>
      </c>
      <c r="N795" s="524" t="s">
        <v>16568</v>
      </c>
      <c r="O795">
        <f>COUNTIF('データ取得対象の観測点決定（風のみ）'!$AN$4:$AN$918,観測点コードリスト!N795)</f>
        <v>0</v>
      </c>
      <c r="P795" s="524" t="str">
        <f t="shared" si="12"/>
        <v>1640</v>
      </c>
    </row>
    <row r="796" spans="1:16">
      <c r="A796">
        <v>795</v>
      </c>
      <c r="B796">
        <v>1</v>
      </c>
      <c r="C796" t="s">
        <v>2265</v>
      </c>
      <c r="D796">
        <v>50</v>
      </c>
      <c r="E796">
        <v>440</v>
      </c>
      <c r="F796">
        <v>35</v>
      </c>
      <c r="G796">
        <v>18.7</v>
      </c>
      <c r="H796">
        <v>138</v>
      </c>
      <c r="I796">
        <v>34.700000000000003</v>
      </c>
      <c r="J796">
        <v>530</v>
      </c>
      <c r="L796" t="s">
        <v>14899</v>
      </c>
      <c r="M796">
        <v>50</v>
      </c>
      <c r="N796" s="524" t="s">
        <v>16569</v>
      </c>
      <c r="O796">
        <f>COUNTIF('データ取得対象の観測点決定（風のみ）'!$AN$4:$AN$918,観測点コードリスト!N796)</f>
        <v>0</v>
      </c>
      <c r="P796" s="524" t="str">
        <f t="shared" si="12"/>
        <v>440</v>
      </c>
    </row>
    <row r="797" spans="1:16">
      <c r="A797">
        <v>796</v>
      </c>
      <c r="B797">
        <v>2</v>
      </c>
      <c r="C797" t="s">
        <v>2276</v>
      </c>
      <c r="D797">
        <v>50</v>
      </c>
      <c r="E797">
        <v>441</v>
      </c>
      <c r="F797">
        <v>35</v>
      </c>
      <c r="G797">
        <v>18.3</v>
      </c>
      <c r="H797">
        <v>138</v>
      </c>
      <c r="I797">
        <v>55.6</v>
      </c>
      <c r="J797">
        <v>472</v>
      </c>
      <c r="L797" t="s">
        <v>14900</v>
      </c>
      <c r="M797">
        <v>50</v>
      </c>
      <c r="N797" s="524" t="s">
        <v>16570</v>
      </c>
      <c r="O797">
        <f>COUNTIF('データ取得対象の観測点決定（風のみ）'!$AN$4:$AN$918,観測点コードリスト!N797)</f>
        <v>1</v>
      </c>
      <c r="P797" s="524" t="str">
        <f t="shared" si="12"/>
        <v>441</v>
      </c>
    </row>
    <row r="798" spans="1:16">
      <c r="A798">
        <v>797</v>
      </c>
      <c r="B798">
        <v>3</v>
      </c>
      <c r="C798" t="s">
        <v>2279</v>
      </c>
      <c r="D798">
        <v>50</v>
      </c>
      <c r="E798">
        <v>442</v>
      </c>
      <c r="F798">
        <v>35</v>
      </c>
      <c r="G798">
        <v>11.1</v>
      </c>
      <c r="H798">
        <v>138</v>
      </c>
      <c r="I798">
        <v>39.799999999999997</v>
      </c>
      <c r="J798">
        <v>66</v>
      </c>
      <c r="L798" t="s">
        <v>14901</v>
      </c>
      <c r="M798">
        <v>50</v>
      </c>
      <c r="N798" s="524" t="s">
        <v>16571</v>
      </c>
      <c r="O798">
        <f>COUNTIF('データ取得対象の観測点決定（風のみ）'!$AN$4:$AN$918,観測点コードリスト!N798)</f>
        <v>1</v>
      </c>
      <c r="P798" s="524" t="str">
        <f t="shared" si="12"/>
        <v>442</v>
      </c>
    </row>
    <row r="799" spans="1:16">
      <c r="A799">
        <v>798</v>
      </c>
      <c r="B799">
        <v>4</v>
      </c>
      <c r="C799" t="s">
        <v>2283</v>
      </c>
      <c r="D799">
        <v>50</v>
      </c>
      <c r="E799">
        <v>47657</v>
      </c>
      <c r="F799">
        <v>35</v>
      </c>
      <c r="G799">
        <v>6.8</v>
      </c>
      <c r="H799">
        <v>138</v>
      </c>
      <c r="I799">
        <v>55.5</v>
      </c>
      <c r="J799">
        <v>20.5</v>
      </c>
      <c r="L799" t="s">
        <v>14902</v>
      </c>
      <c r="M799">
        <v>50</v>
      </c>
      <c r="N799" s="524" t="s">
        <v>16572</v>
      </c>
      <c r="O799">
        <f>COUNTIF('データ取得対象の観測点決定（風のみ）'!$AN$4:$AN$918,観測点コードリスト!N799)</f>
        <v>1</v>
      </c>
      <c r="P799" s="524" t="str">
        <f t="shared" si="12"/>
        <v>47657</v>
      </c>
    </row>
    <row r="800" spans="1:16">
      <c r="A800">
        <v>799</v>
      </c>
      <c r="B800">
        <v>5</v>
      </c>
      <c r="C800" t="s">
        <v>13918</v>
      </c>
      <c r="D800">
        <v>50</v>
      </c>
      <c r="E800">
        <v>444</v>
      </c>
      <c r="F800">
        <v>35</v>
      </c>
      <c r="G800">
        <v>0.6</v>
      </c>
      <c r="H800">
        <v>137</v>
      </c>
      <c r="I800">
        <v>58.8</v>
      </c>
      <c r="J800">
        <v>552</v>
      </c>
      <c r="L800" t="s">
        <v>14903</v>
      </c>
      <c r="M800">
        <v>50</v>
      </c>
      <c r="N800" s="524" t="s">
        <v>16573</v>
      </c>
      <c r="O800">
        <f>COUNTIF('データ取得対象の観測点決定（風のみ）'!$AN$4:$AN$918,観測点コードリスト!N800)</f>
        <v>0</v>
      </c>
      <c r="P800" s="524" t="str">
        <f t="shared" si="12"/>
        <v>444</v>
      </c>
    </row>
    <row r="801" spans="1:16">
      <c r="A801">
        <v>800</v>
      </c>
      <c r="B801">
        <v>6</v>
      </c>
      <c r="C801" t="s">
        <v>2301</v>
      </c>
      <c r="D801">
        <v>50</v>
      </c>
      <c r="E801">
        <v>445</v>
      </c>
      <c r="F801">
        <v>35</v>
      </c>
      <c r="G801">
        <v>6.1</v>
      </c>
      <c r="H801">
        <v>138</v>
      </c>
      <c r="I801">
        <v>7.7</v>
      </c>
      <c r="J801">
        <v>290</v>
      </c>
      <c r="L801" t="s">
        <v>14904</v>
      </c>
      <c r="M801">
        <v>50</v>
      </c>
      <c r="N801" s="524" t="s">
        <v>16574</v>
      </c>
      <c r="O801">
        <f>COUNTIF('データ取得対象の観測点決定（風のみ）'!$AN$4:$AN$918,観測点コードリスト!N801)</f>
        <v>1</v>
      </c>
      <c r="P801" s="524" t="str">
        <f t="shared" si="12"/>
        <v>445</v>
      </c>
    </row>
    <row r="802" spans="1:16">
      <c r="A802">
        <v>801</v>
      </c>
      <c r="B802">
        <v>7</v>
      </c>
      <c r="C802" t="s">
        <v>2813</v>
      </c>
      <c r="D802">
        <v>50</v>
      </c>
      <c r="E802">
        <v>446</v>
      </c>
      <c r="F802">
        <v>35</v>
      </c>
      <c r="G802">
        <v>3.1</v>
      </c>
      <c r="H802">
        <v>138</v>
      </c>
      <c r="I802">
        <v>16.899999999999999</v>
      </c>
      <c r="J802">
        <v>880</v>
      </c>
      <c r="L802" t="s">
        <v>14905</v>
      </c>
      <c r="M802">
        <v>50</v>
      </c>
      <c r="N802" s="524" t="s">
        <v>16575</v>
      </c>
      <c r="O802">
        <f>COUNTIF('データ取得対象の観測点決定（風のみ）'!$AN$4:$AN$918,観測点コードリスト!N802)</f>
        <v>0</v>
      </c>
      <c r="P802" s="524" t="str">
        <f t="shared" si="12"/>
        <v>446</v>
      </c>
    </row>
    <row r="803" spans="1:16">
      <c r="A803">
        <v>802</v>
      </c>
      <c r="B803">
        <v>8</v>
      </c>
      <c r="C803" t="s">
        <v>2312</v>
      </c>
      <c r="D803">
        <v>50</v>
      </c>
      <c r="E803">
        <v>47668</v>
      </c>
      <c r="F803">
        <v>35</v>
      </c>
      <c r="G803">
        <v>2.7</v>
      </c>
      <c r="H803">
        <v>139</v>
      </c>
      <c r="I803">
        <v>5.5</v>
      </c>
      <c r="J803">
        <v>66.900000000000006</v>
      </c>
      <c r="L803" t="s">
        <v>14906</v>
      </c>
      <c r="M803">
        <v>50</v>
      </c>
      <c r="N803" s="524" t="s">
        <v>16576</v>
      </c>
      <c r="O803">
        <f>COUNTIF('データ取得対象の観測点決定（風のみ）'!$AN$4:$AN$918,観測点コードリスト!N803)</f>
        <v>1</v>
      </c>
      <c r="P803" s="524" t="str">
        <f t="shared" si="12"/>
        <v>47668</v>
      </c>
    </row>
    <row r="804" spans="1:16">
      <c r="A804">
        <v>803</v>
      </c>
      <c r="B804">
        <v>9</v>
      </c>
      <c r="C804" t="s">
        <v>2320</v>
      </c>
      <c r="D804">
        <v>50</v>
      </c>
      <c r="E804">
        <v>448</v>
      </c>
      <c r="F804">
        <v>34</v>
      </c>
      <c r="G804">
        <v>58.5</v>
      </c>
      <c r="H804">
        <v>138</v>
      </c>
      <c r="I804">
        <v>11.8</v>
      </c>
      <c r="J804">
        <v>415</v>
      </c>
      <c r="L804" t="s">
        <v>14907</v>
      </c>
      <c r="M804">
        <v>50</v>
      </c>
      <c r="N804" s="524" t="s">
        <v>16577</v>
      </c>
      <c r="O804">
        <f>COUNTIF('データ取得対象の観測点決定（風のみ）'!$AN$4:$AN$918,観測点コードリスト!N804)</f>
        <v>0</v>
      </c>
      <c r="P804" s="524" t="str">
        <f t="shared" si="12"/>
        <v>448</v>
      </c>
    </row>
    <row r="805" spans="1:16">
      <c r="A805">
        <v>804</v>
      </c>
      <c r="B805">
        <v>10</v>
      </c>
      <c r="C805" t="s">
        <v>1937</v>
      </c>
      <c r="D805">
        <v>50</v>
      </c>
      <c r="E805">
        <v>47656</v>
      </c>
      <c r="F805">
        <v>34</v>
      </c>
      <c r="G805">
        <v>58.5</v>
      </c>
      <c r="H805">
        <v>138</v>
      </c>
      <c r="I805">
        <v>24.2</v>
      </c>
      <c r="J805">
        <v>14.1</v>
      </c>
      <c r="L805" t="s">
        <v>14908</v>
      </c>
      <c r="M805">
        <v>50</v>
      </c>
      <c r="N805" s="524" t="s">
        <v>16578</v>
      </c>
      <c r="O805">
        <f>COUNTIF('データ取得対象の観測点決定（風のみ）'!$AN$4:$AN$918,観測点コードリスト!N805)</f>
        <v>1</v>
      </c>
      <c r="P805" s="524" t="str">
        <f t="shared" si="12"/>
        <v>47656</v>
      </c>
    </row>
    <row r="806" spans="1:16">
      <c r="A806">
        <v>805</v>
      </c>
      <c r="B806">
        <v>11</v>
      </c>
      <c r="C806" t="s">
        <v>13919</v>
      </c>
      <c r="D806">
        <v>50</v>
      </c>
      <c r="E806">
        <v>450</v>
      </c>
      <c r="F806">
        <v>34</v>
      </c>
      <c r="G806">
        <v>52.5</v>
      </c>
      <c r="H806">
        <v>137</v>
      </c>
      <c r="I806">
        <v>41.5</v>
      </c>
      <c r="J806">
        <v>405</v>
      </c>
      <c r="L806" t="s">
        <v>14909</v>
      </c>
      <c r="M806">
        <v>50</v>
      </c>
      <c r="N806" s="524" t="s">
        <v>16579</v>
      </c>
      <c r="O806">
        <f>COUNTIF('データ取得対象の観測点決定（風のみ）'!$AN$4:$AN$918,観測点コードリスト!N806)</f>
        <v>0</v>
      </c>
      <c r="P806" s="524" t="str">
        <f t="shared" si="12"/>
        <v>450</v>
      </c>
    </row>
    <row r="807" spans="1:16">
      <c r="A807">
        <v>806</v>
      </c>
      <c r="B807">
        <v>12</v>
      </c>
      <c r="C807" t="s">
        <v>2330</v>
      </c>
      <c r="D807">
        <v>50</v>
      </c>
      <c r="E807">
        <v>451</v>
      </c>
      <c r="F807">
        <v>34</v>
      </c>
      <c r="G807">
        <v>53.4</v>
      </c>
      <c r="H807">
        <v>137</v>
      </c>
      <c r="I807">
        <v>48.8</v>
      </c>
      <c r="J807">
        <v>61</v>
      </c>
      <c r="L807" t="s">
        <v>14910</v>
      </c>
      <c r="M807">
        <v>50</v>
      </c>
      <c r="N807" s="524" t="s">
        <v>16580</v>
      </c>
      <c r="O807">
        <f>COUNTIF('データ取得対象の観測点決定（風のみ）'!$AN$4:$AN$918,観測点コードリスト!N807)</f>
        <v>1</v>
      </c>
      <c r="P807" s="524" t="str">
        <f t="shared" si="12"/>
        <v>451</v>
      </c>
    </row>
    <row r="808" spans="1:16">
      <c r="A808">
        <v>807</v>
      </c>
      <c r="B808">
        <v>13</v>
      </c>
      <c r="C808" t="s">
        <v>13920</v>
      </c>
      <c r="D808">
        <v>50</v>
      </c>
      <c r="E808">
        <v>452</v>
      </c>
      <c r="F808">
        <v>34</v>
      </c>
      <c r="G808">
        <v>50.4</v>
      </c>
      <c r="H808">
        <v>138</v>
      </c>
      <c r="I808">
        <v>8.6</v>
      </c>
      <c r="J808">
        <v>80</v>
      </c>
      <c r="L808" t="s">
        <v>14911</v>
      </c>
      <c r="M808">
        <v>50</v>
      </c>
      <c r="N808" s="524" t="s">
        <v>16581</v>
      </c>
      <c r="O808">
        <f>COUNTIF('データ取得対象の観測点決定（風のみ）'!$AN$4:$AN$918,観測点コードリスト!N808)</f>
        <v>0</v>
      </c>
      <c r="P808" s="524" t="str">
        <f t="shared" si="12"/>
        <v>452</v>
      </c>
    </row>
    <row r="809" spans="1:16">
      <c r="A809">
        <v>808</v>
      </c>
      <c r="B809">
        <v>14</v>
      </c>
      <c r="C809" t="s">
        <v>2342</v>
      </c>
      <c r="D809">
        <v>50</v>
      </c>
      <c r="E809">
        <v>453</v>
      </c>
      <c r="F809">
        <v>34</v>
      </c>
      <c r="G809">
        <v>54</v>
      </c>
      <c r="H809">
        <v>138</v>
      </c>
      <c r="I809">
        <v>55.5</v>
      </c>
      <c r="J809">
        <v>165</v>
      </c>
      <c r="L809" t="s">
        <v>14912</v>
      </c>
      <c r="M809">
        <v>50</v>
      </c>
      <c r="N809" s="524" t="s">
        <v>16582</v>
      </c>
      <c r="O809">
        <f>COUNTIF('データ取得対象の観測点決定（風のみ）'!$AN$4:$AN$918,観測点コードリスト!N809)</f>
        <v>0</v>
      </c>
      <c r="P809" s="524" t="str">
        <f t="shared" si="12"/>
        <v>453</v>
      </c>
    </row>
    <row r="810" spans="1:16">
      <c r="A810">
        <v>809</v>
      </c>
      <c r="B810">
        <v>15</v>
      </c>
      <c r="C810" t="s">
        <v>2345</v>
      </c>
      <c r="D810">
        <v>50</v>
      </c>
      <c r="E810">
        <v>454</v>
      </c>
      <c r="F810">
        <v>34</v>
      </c>
      <c r="G810">
        <v>52.3</v>
      </c>
      <c r="H810">
        <v>139</v>
      </c>
      <c r="I810">
        <v>1.4</v>
      </c>
      <c r="J810">
        <v>1066</v>
      </c>
      <c r="L810" t="s">
        <v>14913</v>
      </c>
      <c r="M810">
        <v>50</v>
      </c>
      <c r="N810" s="524" t="s">
        <v>16583</v>
      </c>
      <c r="O810">
        <f>COUNTIF('データ取得対象の観測点決定（風のみ）'!$AN$4:$AN$918,観測点コードリスト!N810)</f>
        <v>0</v>
      </c>
      <c r="P810" s="524" t="str">
        <f t="shared" si="12"/>
        <v>454</v>
      </c>
    </row>
    <row r="811" spans="1:16">
      <c r="A811">
        <v>810</v>
      </c>
      <c r="B811">
        <v>16</v>
      </c>
      <c r="C811" t="s">
        <v>2348</v>
      </c>
      <c r="D811">
        <v>50</v>
      </c>
      <c r="E811">
        <v>47654</v>
      </c>
      <c r="F811">
        <v>34</v>
      </c>
      <c r="G811">
        <v>45.2</v>
      </c>
      <c r="H811">
        <v>137</v>
      </c>
      <c r="I811">
        <v>42.7</v>
      </c>
      <c r="J811">
        <v>45.9</v>
      </c>
      <c r="L811" t="s">
        <v>14914</v>
      </c>
      <c r="M811">
        <v>50</v>
      </c>
      <c r="N811" s="524" t="s">
        <v>16584</v>
      </c>
      <c r="O811">
        <f>COUNTIF('データ取得対象の観測点決定（風のみ）'!$AN$4:$AN$918,観測点コードリスト!N811)</f>
        <v>1</v>
      </c>
      <c r="P811" s="524" t="str">
        <f t="shared" si="12"/>
        <v>47654</v>
      </c>
    </row>
    <row r="812" spans="1:16">
      <c r="A812">
        <v>811</v>
      </c>
      <c r="B812">
        <v>17</v>
      </c>
      <c r="C812" t="s">
        <v>2362</v>
      </c>
      <c r="D812">
        <v>50</v>
      </c>
      <c r="E812">
        <v>456</v>
      </c>
      <c r="F812">
        <v>34</v>
      </c>
      <c r="G812">
        <v>45.3</v>
      </c>
      <c r="H812">
        <v>138</v>
      </c>
      <c r="I812">
        <v>47</v>
      </c>
      <c r="J812">
        <v>4</v>
      </c>
      <c r="L812" t="s">
        <v>14915</v>
      </c>
      <c r="M812">
        <v>50</v>
      </c>
      <c r="N812" s="524" t="s">
        <v>16585</v>
      </c>
      <c r="O812">
        <f>COUNTIF('データ取得対象の観測点決定（風のみ）'!$AN$4:$AN$918,観測点コードリスト!N812)</f>
        <v>1</v>
      </c>
      <c r="P812" s="524" t="str">
        <f t="shared" si="12"/>
        <v>456</v>
      </c>
    </row>
    <row r="813" spans="1:16">
      <c r="A813">
        <v>812</v>
      </c>
      <c r="B813">
        <v>18</v>
      </c>
      <c r="C813" t="s">
        <v>2366</v>
      </c>
      <c r="D813">
        <v>50</v>
      </c>
      <c r="E813">
        <v>457</v>
      </c>
      <c r="F813">
        <v>34</v>
      </c>
      <c r="G813">
        <v>46.9</v>
      </c>
      <c r="H813">
        <v>139</v>
      </c>
      <c r="I813">
        <v>2.9</v>
      </c>
      <c r="J813">
        <v>130</v>
      </c>
      <c r="L813" t="s">
        <v>14916</v>
      </c>
      <c r="M813">
        <v>50</v>
      </c>
      <c r="N813" s="524" t="s">
        <v>16586</v>
      </c>
      <c r="O813">
        <f>COUNTIF('データ取得対象の観測点決定（風のみ）'!$AN$4:$AN$918,観測点コードリスト!N813)</f>
        <v>1</v>
      </c>
      <c r="P813" s="524" t="str">
        <f t="shared" si="12"/>
        <v>457</v>
      </c>
    </row>
    <row r="814" spans="1:16">
      <c r="A814">
        <v>813</v>
      </c>
      <c r="B814">
        <v>19</v>
      </c>
      <c r="C814" t="s">
        <v>2373</v>
      </c>
      <c r="D814">
        <v>50</v>
      </c>
      <c r="E814">
        <v>47655</v>
      </c>
      <c r="F814">
        <v>34</v>
      </c>
      <c r="G814">
        <v>36.200000000000003</v>
      </c>
      <c r="H814">
        <v>138</v>
      </c>
      <c r="I814">
        <v>12.7</v>
      </c>
      <c r="J814">
        <v>44.7</v>
      </c>
      <c r="L814" t="s">
        <v>14917</v>
      </c>
      <c r="M814">
        <v>50</v>
      </c>
      <c r="N814" s="524" t="s">
        <v>16587</v>
      </c>
      <c r="O814">
        <f>COUNTIF('データ取得対象の観測点決定（風のみ）'!$AN$4:$AN$918,観測点コードリスト!N814)</f>
        <v>1</v>
      </c>
      <c r="P814" s="524" t="str">
        <f t="shared" si="12"/>
        <v>47655</v>
      </c>
    </row>
    <row r="815" spans="1:16">
      <c r="A815">
        <v>814</v>
      </c>
      <c r="B815">
        <v>20</v>
      </c>
      <c r="C815" t="s">
        <v>2377</v>
      </c>
      <c r="D815">
        <v>50</v>
      </c>
      <c r="E815">
        <v>47666</v>
      </c>
      <c r="F815">
        <v>34</v>
      </c>
      <c r="G815">
        <v>36.200000000000003</v>
      </c>
      <c r="H815">
        <v>138</v>
      </c>
      <c r="I815">
        <v>50.5</v>
      </c>
      <c r="J815">
        <v>54.7</v>
      </c>
      <c r="L815" t="s">
        <v>14918</v>
      </c>
      <c r="M815">
        <v>50</v>
      </c>
      <c r="N815" s="524" t="s">
        <v>16588</v>
      </c>
      <c r="O815">
        <f>COUNTIF('データ取得対象の観測点決定（風のみ）'!$AN$4:$AN$918,観測点コードリスト!N815)</f>
        <v>1</v>
      </c>
      <c r="P815" s="524" t="str">
        <f t="shared" si="12"/>
        <v>47666</v>
      </c>
    </row>
    <row r="816" spans="1:16">
      <c r="A816">
        <v>815</v>
      </c>
      <c r="B816">
        <v>21</v>
      </c>
      <c r="C816" t="s">
        <v>2293</v>
      </c>
      <c r="D816">
        <v>50</v>
      </c>
      <c r="E816">
        <v>986</v>
      </c>
      <c r="F816">
        <v>35</v>
      </c>
      <c r="G816">
        <v>3.4</v>
      </c>
      <c r="H816">
        <v>137</v>
      </c>
      <c r="I816">
        <v>45.7</v>
      </c>
      <c r="J816">
        <v>150</v>
      </c>
      <c r="L816" t="s">
        <v>14919</v>
      </c>
      <c r="M816">
        <v>50</v>
      </c>
      <c r="N816" s="524" t="s">
        <v>16589</v>
      </c>
      <c r="O816">
        <f>COUNTIF('データ取得対象の観測点決定（風のみ）'!$AN$4:$AN$918,観測点コードリスト!N816)</f>
        <v>1</v>
      </c>
      <c r="P816" s="524" t="str">
        <f t="shared" si="12"/>
        <v>986</v>
      </c>
    </row>
    <row r="817" spans="1:16">
      <c r="A817">
        <v>816</v>
      </c>
      <c r="B817">
        <v>22</v>
      </c>
      <c r="C817" t="s">
        <v>2338</v>
      </c>
      <c r="D817">
        <v>50</v>
      </c>
      <c r="E817">
        <v>987</v>
      </c>
      <c r="F817">
        <v>34</v>
      </c>
      <c r="G817">
        <v>52.6</v>
      </c>
      <c r="H817">
        <v>138</v>
      </c>
      <c r="I817">
        <v>45.7</v>
      </c>
      <c r="J817">
        <v>92</v>
      </c>
      <c r="L817" t="s">
        <v>14920</v>
      </c>
      <c r="M817">
        <v>50</v>
      </c>
      <c r="N817" s="524" t="s">
        <v>16590</v>
      </c>
      <c r="O817">
        <f>COUNTIF('データ取得対象の観測点決定（風のみ）'!$AN$4:$AN$918,観測点コードリスト!N817)</f>
        <v>0</v>
      </c>
      <c r="P817" s="524" t="str">
        <f t="shared" si="12"/>
        <v>987</v>
      </c>
    </row>
    <row r="818" spans="1:16">
      <c r="A818">
        <v>817</v>
      </c>
      <c r="B818">
        <v>23</v>
      </c>
      <c r="C818" t="s">
        <v>2327</v>
      </c>
      <c r="D818">
        <v>50</v>
      </c>
      <c r="E818">
        <v>988</v>
      </c>
      <c r="F818">
        <v>34</v>
      </c>
      <c r="G818">
        <v>48.1</v>
      </c>
      <c r="H818">
        <v>137</v>
      </c>
      <c r="I818">
        <v>33.4</v>
      </c>
      <c r="J818">
        <v>2</v>
      </c>
      <c r="L818" t="s">
        <v>14921</v>
      </c>
      <c r="M818">
        <v>50</v>
      </c>
      <c r="N818" s="524" t="s">
        <v>16591</v>
      </c>
      <c r="O818">
        <f>COUNTIF('データ取得対象の観測点決定（風のみ）'!$AN$4:$AN$918,観測点コードリスト!N818)</f>
        <v>0</v>
      </c>
      <c r="P818" s="524" t="str">
        <f t="shared" si="12"/>
        <v>988</v>
      </c>
    </row>
    <row r="819" spans="1:16">
      <c r="A819">
        <v>818</v>
      </c>
      <c r="B819">
        <v>24</v>
      </c>
      <c r="C819" t="s">
        <v>2352</v>
      </c>
      <c r="D819">
        <v>50</v>
      </c>
      <c r="E819">
        <v>989</v>
      </c>
      <c r="F819">
        <v>34</v>
      </c>
      <c r="G819">
        <v>46.1</v>
      </c>
      <c r="H819">
        <v>137</v>
      </c>
      <c r="I819">
        <v>59.7</v>
      </c>
      <c r="J819">
        <v>32</v>
      </c>
      <c r="L819" t="s">
        <v>14922</v>
      </c>
      <c r="M819">
        <v>50</v>
      </c>
      <c r="N819" s="524" t="s">
        <v>16592</v>
      </c>
      <c r="O819">
        <f>COUNTIF('データ取得対象の観測点決定（風のみ）'!$AN$4:$AN$918,観測点コードリスト!N819)</f>
        <v>0</v>
      </c>
      <c r="P819" s="524" t="str">
        <f t="shared" si="12"/>
        <v>989</v>
      </c>
    </row>
    <row r="820" spans="1:16">
      <c r="A820">
        <v>819</v>
      </c>
      <c r="B820">
        <v>25</v>
      </c>
      <c r="C820" t="s">
        <v>2316</v>
      </c>
      <c r="D820">
        <v>50</v>
      </c>
      <c r="E820">
        <v>1105</v>
      </c>
      <c r="F820">
        <v>34</v>
      </c>
      <c r="G820">
        <v>57.5</v>
      </c>
      <c r="H820">
        <v>137</v>
      </c>
      <c r="I820">
        <v>44</v>
      </c>
      <c r="J820">
        <v>375</v>
      </c>
      <c r="L820" t="s">
        <v>14923</v>
      </c>
      <c r="M820">
        <v>50</v>
      </c>
      <c r="N820" s="524" t="s">
        <v>16593</v>
      </c>
      <c r="O820">
        <f>COUNTIF('データ取得対象の観測点決定（風のみ）'!$AN$4:$AN$918,観測点コードリスト!N820)</f>
        <v>0</v>
      </c>
      <c r="P820" s="524" t="str">
        <f t="shared" si="12"/>
        <v>1105</v>
      </c>
    </row>
    <row r="821" spans="1:16">
      <c r="A821">
        <v>820</v>
      </c>
      <c r="B821">
        <v>26</v>
      </c>
      <c r="C821" t="s">
        <v>2334</v>
      </c>
      <c r="D821">
        <v>50</v>
      </c>
      <c r="E821">
        <v>1106</v>
      </c>
      <c r="F821">
        <v>34</v>
      </c>
      <c r="G821">
        <v>57.6</v>
      </c>
      <c r="H821">
        <v>137</v>
      </c>
      <c r="I821">
        <v>56.6</v>
      </c>
      <c r="J821">
        <v>121</v>
      </c>
      <c r="L821" t="s">
        <v>14924</v>
      </c>
      <c r="M821">
        <v>50</v>
      </c>
      <c r="N821" s="524" t="s">
        <v>16594</v>
      </c>
      <c r="O821">
        <f>COUNTIF('データ取得対象の観測点決定（風のみ）'!$AN$4:$AN$918,観測点コードリスト!N821)</f>
        <v>0</v>
      </c>
      <c r="P821" s="524" t="str">
        <f t="shared" si="12"/>
        <v>1106</v>
      </c>
    </row>
    <row r="822" spans="1:16">
      <c r="A822">
        <v>821</v>
      </c>
      <c r="B822">
        <v>27</v>
      </c>
      <c r="C822" t="s">
        <v>13921</v>
      </c>
      <c r="D822">
        <v>50</v>
      </c>
      <c r="E822">
        <v>1114</v>
      </c>
      <c r="F822">
        <v>35</v>
      </c>
      <c r="G822">
        <v>14.2</v>
      </c>
      <c r="H822">
        <v>138</v>
      </c>
      <c r="I822">
        <v>20.5</v>
      </c>
      <c r="J822">
        <v>430</v>
      </c>
      <c r="L822" t="s">
        <v>14925</v>
      </c>
      <c r="M822">
        <v>50</v>
      </c>
      <c r="N822" s="524" t="s">
        <v>16595</v>
      </c>
      <c r="O822">
        <f>COUNTIF('データ取得対象の観測点決定（風のみ）'!$AN$4:$AN$918,観測点コードリスト!N822)</f>
        <v>0</v>
      </c>
      <c r="P822" s="524" t="str">
        <f t="shared" si="12"/>
        <v>1114</v>
      </c>
    </row>
    <row r="823" spans="1:16">
      <c r="A823">
        <v>822</v>
      </c>
      <c r="B823">
        <v>28</v>
      </c>
      <c r="C823" t="s">
        <v>2308</v>
      </c>
      <c r="D823">
        <v>50</v>
      </c>
      <c r="E823">
        <v>1243</v>
      </c>
      <c r="F823">
        <v>35</v>
      </c>
      <c r="G823">
        <v>3.2</v>
      </c>
      <c r="H823">
        <v>138</v>
      </c>
      <c r="I823">
        <v>31.3</v>
      </c>
      <c r="J823">
        <v>3</v>
      </c>
      <c r="L823" t="s">
        <v>14926</v>
      </c>
      <c r="M823">
        <v>50</v>
      </c>
      <c r="N823" s="524" t="s">
        <v>16596</v>
      </c>
      <c r="O823">
        <f>COUNTIF('データ取得対象の観測点決定（風のみ）'!$AN$4:$AN$918,観測点コードリスト!N823)</f>
        <v>1</v>
      </c>
      <c r="P823" s="524" t="str">
        <f t="shared" si="12"/>
        <v>1243</v>
      </c>
    </row>
    <row r="824" spans="1:16">
      <c r="A824">
        <v>823</v>
      </c>
      <c r="B824">
        <v>29</v>
      </c>
      <c r="C824" t="s">
        <v>2369</v>
      </c>
      <c r="D824">
        <v>50</v>
      </c>
      <c r="E824">
        <v>1244</v>
      </c>
      <c r="F824">
        <v>34</v>
      </c>
      <c r="G824">
        <v>41.5</v>
      </c>
      <c r="H824">
        <v>137</v>
      </c>
      <c r="I824">
        <v>52.8</v>
      </c>
      <c r="J824">
        <v>3</v>
      </c>
      <c r="L824" t="s">
        <v>14927</v>
      </c>
      <c r="M824">
        <v>50</v>
      </c>
      <c r="N824" s="524" t="s">
        <v>16597</v>
      </c>
      <c r="O824">
        <f>COUNTIF('データ取得対象の観測点決定（風のみ）'!$AN$4:$AN$918,観測点コードリスト!N824)</f>
        <v>1</v>
      </c>
      <c r="P824" s="524" t="str">
        <f t="shared" si="12"/>
        <v>1244</v>
      </c>
    </row>
    <row r="825" spans="1:16">
      <c r="A825">
        <v>824</v>
      </c>
      <c r="B825">
        <v>30</v>
      </c>
      <c r="C825" t="s">
        <v>2355</v>
      </c>
      <c r="D825">
        <v>50</v>
      </c>
      <c r="E825">
        <v>1335</v>
      </c>
      <c r="F825">
        <v>34</v>
      </c>
      <c r="G825">
        <v>47.1</v>
      </c>
      <c r="H825">
        <v>138</v>
      </c>
      <c r="I825">
        <v>8.3000000000000007</v>
      </c>
      <c r="J825">
        <v>191</v>
      </c>
      <c r="L825" t="s">
        <v>14928</v>
      </c>
      <c r="M825">
        <v>50</v>
      </c>
      <c r="N825" s="524" t="s">
        <v>16598</v>
      </c>
      <c r="O825">
        <f>COUNTIF('データ取得対象の観測点決定（風のみ）'!$AN$4:$AN$918,観測点コードリスト!N825)</f>
        <v>1</v>
      </c>
      <c r="P825" s="524" t="str">
        <f t="shared" si="12"/>
        <v>1335</v>
      </c>
    </row>
    <row r="826" spans="1:16">
      <c r="A826">
        <v>825</v>
      </c>
      <c r="B826">
        <v>31</v>
      </c>
      <c r="C826" t="s">
        <v>2268</v>
      </c>
      <c r="D826">
        <v>50</v>
      </c>
      <c r="E826">
        <v>1338</v>
      </c>
      <c r="F826">
        <v>35</v>
      </c>
      <c r="G826">
        <v>13</v>
      </c>
      <c r="H826">
        <v>138</v>
      </c>
      <c r="I826">
        <v>13.3</v>
      </c>
      <c r="J826">
        <v>755</v>
      </c>
      <c r="L826" t="s">
        <v>14929</v>
      </c>
      <c r="M826">
        <v>50</v>
      </c>
      <c r="N826" s="524" t="s">
        <v>16599</v>
      </c>
      <c r="O826">
        <f>COUNTIF('データ取得対象の観測点決定（風のみ）'!$AN$4:$AN$918,観測点コードリスト!N826)</f>
        <v>1</v>
      </c>
      <c r="P826" s="524" t="str">
        <f t="shared" si="12"/>
        <v>1338</v>
      </c>
    </row>
    <row r="827" spans="1:16">
      <c r="A827">
        <v>826</v>
      </c>
      <c r="B827">
        <v>32</v>
      </c>
      <c r="C827" t="s">
        <v>2334</v>
      </c>
      <c r="D827">
        <v>50</v>
      </c>
      <c r="E827">
        <v>1393</v>
      </c>
      <c r="F827">
        <v>34</v>
      </c>
      <c r="G827">
        <v>53.7</v>
      </c>
      <c r="H827">
        <v>137</v>
      </c>
      <c r="I827">
        <v>56.4</v>
      </c>
      <c r="J827">
        <v>114</v>
      </c>
      <c r="L827" t="s">
        <v>14924</v>
      </c>
      <c r="M827">
        <v>50</v>
      </c>
      <c r="N827" s="524" t="s">
        <v>16600</v>
      </c>
      <c r="O827">
        <f>COUNTIF('データ取得対象の観測点決定（風のみ）'!$AN$4:$AN$918,観測点コードリスト!N827)</f>
        <v>0</v>
      </c>
      <c r="P827" s="524" t="str">
        <f t="shared" si="12"/>
        <v>1393</v>
      </c>
    </row>
    <row r="828" spans="1:16">
      <c r="A828">
        <v>827</v>
      </c>
      <c r="B828">
        <v>33</v>
      </c>
      <c r="C828" t="s">
        <v>2304</v>
      </c>
      <c r="D828">
        <v>50</v>
      </c>
      <c r="E828">
        <v>1440</v>
      </c>
      <c r="F828">
        <v>35</v>
      </c>
      <c r="G828">
        <v>2.9</v>
      </c>
      <c r="H828">
        <v>138</v>
      </c>
      <c r="I828">
        <v>14.8</v>
      </c>
      <c r="J828">
        <v>160</v>
      </c>
      <c r="L828" t="s">
        <v>14930</v>
      </c>
      <c r="M828">
        <v>50</v>
      </c>
      <c r="N828" s="524" t="s">
        <v>16601</v>
      </c>
      <c r="O828">
        <f>COUNTIF('データ取得対象の観測点決定（風のみ）'!$AN$4:$AN$918,観測点コードリスト!N828)</f>
        <v>0</v>
      </c>
      <c r="P828" s="524" t="str">
        <f t="shared" si="12"/>
        <v>1440</v>
      </c>
    </row>
    <row r="829" spans="1:16">
      <c r="A829">
        <v>828</v>
      </c>
      <c r="B829">
        <v>34</v>
      </c>
      <c r="C829" t="s">
        <v>1938</v>
      </c>
      <c r="D829">
        <v>50</v>
      </c>
      <c r="E829">
        <v>47639</v>
      </c>
      <c r="F829">
        <v>35</v>
      </c>
      <c r="G829">
        <v>21.6</v>
      </c>
      <c r="H829">
        <v>138</v>
      </c>
      <c r="I829">
        <v>43.6</v>
      </c>
      <c r="J829">
        <v>3775.1</v>
      </c>
      <c r="L829" t="s">
        <v>14931</v>
      </c>
      <c r="M829">
        <v>50</v>
      </c>
      <c r="N829" s="524" t="s">
        <v>16566</v>
      </c>
      <c r="O829">
        <f>COUNTIF('データ取得対象の観測点決定（風のみ）'!$AN$4:$AN$918,観測点コードリスト!N829)</f>
        <v>0</v>
      </c>
      <c r="P829" s="524" t="str">
        <f t="shared" si="12"/>
        <v>47639</v>
      </c>
    </row>
    <row r="830" spans="1:16">
      <c r="A830">
        <v>829</v>
      </c>
      <c r="B830">
        <v>35</v>
      </c>
      <c r="C830" t="s">
        <v>2358</v>
      </c>
      <c r="D830">
        <v>50</v>
      </c>
      <c r="E830">
        <v>1601</v>
      </c>
      <c r="F830">
        <v>34</v>
      </c>
      <c r="G830">
        <v>47.7</v>
      </c>
      <c r="H830">
        <v>138</v>
      </c>
      <c r="I830">
        <v>11.3</v>
      </c>
      <c r="J830">
        <v>132</v>
      </c>
      <c r="L830" t="s">
        <v>14932</v>
      </c>
      <c r="M830">
        <v>50</v>
      </c>
      <c r="N830" s="524" t="s">
        <v>16602</v>
      </c>
      <c r="O830">
        <f>COUNTIF('データ取得対象の観測点決定（風のみ）'!$AN$4:$AN$918,観測点コードリスト!N830)</f>
        <v>1</v>
      </c>
      <c r="P830" s="524" t="str">
        <f t="shared" si="12"/>
        <v>1601</v>
      </c>
    </row>
    <row r="831" spans="1:16">
      <c r="A831">
        <v>830</v>
      </c>
      <c r="B831">
        <v>36</v>
      </c>
      <c r="C831" t="s">
        <v>2297</v>
      </c>
      <c r="D831">
        <v>50</v>
      </c>
      <c r="E831">
        <v>1662</v>
      </c>
      <c r="F831">
        <v>35</v>
      </c>
      <c r="G831">
        <v>0.7</v>
      </c>
      <c r="H831">
        <v>137</v>
      </c>
      <c r="I831">
        <v>56.7</v>
      </c>
      <c r="J831">
        <v>486</v>
      </c>
      <c r="L831" t="s">
        <v>14933</v>
      </c>
      <c r="M831">
        <v>50</v>
      </c>
      <c r="N831" s="524" t="s">
        <v>16603</v>
      </c>
      <c r="O831">
        <f>COUNTIF('データ取得対象の観測点決定（風のみ）'!$AN$4:$AN$918,観測点コードリスト!N831)</f>
        <v>0</v>
      </c>
      <c r="P831" s="524" t="str">
        <f t="shared" si="12"/>
        <v>1662</v>
      </c>
    </row>
    <row r="832" spans="1:16">
      <c r="A832">
        <v>831</v>
      </c>
      <c r="B832">
        <v>1</v>
      </c>
      <c r="C832" t="s">
        <v>2382</v>
      </c>
      <c r="D832">
        <v>51</v>
      </c>
      <c r="E832">
        <v>460</v>
      </c>
      <c r="F832">
        <v>35</v>
      </c>
      <c r="G832">
        <v>17.899999999999999</v>
      </c>
      <c r="H832">
        <v>136</v>
      </c>
      <c r="I832">
        <v>51.2</v>
      </c>
      <c r="J832">
        <v>11</v>
      </c>
      <c r="L832" t="s">
        <v>14934</v>
      </c>
      <c r="M832">
        <v>51</v>
      </c>
      <c r="N832" s="524" t="s">
        <v>16604</v>
      </c>
      <c r="O832">
        <f>COUNTIF('データ取得対象の観測点決定（風のみ）'!$AN$4:$AN$918,観測点コードリスト!N832)</f>
        <v>0</v>
      </c>
      <c r="P832" s="524" t="str">
        <f t="shared" si="12"/>
        <v>460</v>
      </c>
    </row>
    <row r="833" spans="1:16">
      <c r="A833">
        <v>832</v>
      </c>
      <c r="B833">
        <v>2</v>
      </c>
      <c r="C833" t="s">
        <v>13922</v>
      </c>
      <c r="D833">
        <v>51</v>
      </c>
      <c r="E833">
        <v>461</v>
      </c>
      <c r="F833">
        <v>35</v>
      </c>
      <c r="G833">
        <v>15.3</v>
      </c>
      <c r="H833">
        <v>136</v>
      </c>
      <c r="I833">
        <v>55.4</v>
      </c>
      <c r="J833">
        <v>14</v>
      </c>
      <c r="L833" t="s">
        <v>14935</v>
      </c>
      <c r="M833">
        <v>51</v>
      </c>
      <c r="N833" s="524" t="s">
        <v>16605</v>
      </c>
      <c r="O833">
        <f>COUNTIF('データ取得対象の観測点決定（風のみ）'!$AN$4:$AN$918,観測点コードリスト!N833)</f>
        <v>0</v>
      </c>
      <c r="P833" s="524" t="str">
        <f t="shared" si="12"/>
        <v>461</v>
      </c>
    </row>
    <row r="834" spans="1:16">
      <c r="A834">
        <v>833</v>
      </c>
      <c r="B834">
        <v>3</v>
      </c>
      <c r="C834" t="s">
        <v>2397</v>
      </c>
      <c r="D834">
        <v>51</v>
      </c>
      <c r="E834">
        <v>462</v>
      </c>
      <c r="F834">
        <v>35</v>
      </c>
      <c r="G834">
        <v>13.2</v>
      </c>
      <c r="H834">
        <v>137</v>
      </c>
      <c r="I834">
        <v>39.6</v>
      </c>
      <c r="J834">
        <v>1216</v>
      </c>
      <c r="L834" t="s">
        <v>14936</v>
      </c>
      <c r="M834">
        <v>51</v>
      </c>
      <c r="N834" s="524" t="s">
        <v>16606</v>
      </c>
      <c r="O834">
        <f>COUNTIF('データ取得対象の観測点決定（風のみ）'!$AN$4:$AN$918,観測点コードリスト!N834)</f>
        <v>0</v>
      </c>
      <c r="P834" s="524" t="str">
        <f t="shared" si="12"/>
        <v>462</v>
      </c>
    </row>
    <row r="835" spans="1:16">
      <c r="A835">
        <v>834</v>
      </c>
      <c r="B835">
        <v>4</v>
      </c>
      <c r="C835" t="s">
        <v>2405</v>
      </c>
      <c r="D835">
        <v>51</v>
      </c>
      <c r="E835">
        <v>47636</v>
      </c>
      <c r="F835">
        <v>35</v>
      </c>
      <c r="G835">
        <v>10</v>
      </c>
      <c r="H835">
        <v>136</v>
      </c>
      <c r="I835">
        <v>57.9</v>
      </c>
      <c r="J835">
        <v>51.1</v>
      </c>
      <c r="L835" t="s">
        <v>14937</v>
      </c>
      <c r="M835">
        <v>51</v>
      </c>
      <c r="N835" s="524" t="s">
        <v>16607</v>
      </c>
      <c r="O835">
        <f>COUNTIF('データ取得対象の観測点決定（風のみ）'!$AN$4:$AN$918,観測点コードリスト!N835)</f>
        <v>1</v>
      </c>
      <c r="P835" s="524" t="str">
        <f t="shared" si="12"/>
        <v>47636</v>
      </c>
    </row>
    <row r="836" spans="1:16">
      <c r="A836">
        <v>835</v>
      </c>
      <c r="B836">
        <v>5</v>
      </c>
      <c r="C836" t="s">
        <v>2408</v>
      </c>
      <c r="D836">
        <v>51</v>
      </c>
      <c r="E836">
        <v>464</v>
      </c>
      <c r="F836">
        <v>35</v>
      </c>
      <c r="G836">
        <v>7.9</v>
      </c>
      <c r="H836">
        <v>137</v>
      </c>
      <c r="I836">
        <v>10.6</v>
      </c>
      <c r="J836">
        <v>75</v>
      </c>
      <c r="L836" t="s">
        <v>14938</v>
      </c>
      <c r="M836">
        <v>51</v>
      </c>
      <c r="N836" s="524" t="s">
        <v>16608</v>
      </c>
      <c r="O836">
        <f>COUNTIF('データ取得対象の観測点決定（風のみ）'!$AN$4:$AN$918,観測点コードリスト!N836)</f>
        <v>1</v>
      </c>
      <c r="P836" s="524" t="str">
        <f t="shared" ref="P836:P899" si="13">IF(N836&gt;9999,TEXT(N836,"@"),TEXT(N836,"0000"))</f>
        <v>464</v>
      </c>
    </row>
    <row r="837" spans="1:16">
      <c r="A837">
        <v>836</v>
      </c>
      <c r="B837">
        <v>6</v>
      </c>
      <c r="C837" t="s">
        <v>13923</v>
      </c>
      <c r="D837">
        <v>51</v>
      </c>
      <c r="E837">
        <v>465</v>
      </c>
      <c r="F837">
        <v>35</v>
      </c>
      <c r="G837">
        <v>1.4</v>
      </c>
      <c r="H837">
        <v>136</v>
      </c>
      <c r="I837">
        <v>54.1</v>
      </c>
      <c r="J837">
        <v>10</v>
      </c>
      <c r="L837" t="s">
        <v>14939</v>
      </c>
      <c r="M837">
        <v>51</v>
      </c>
      <c r="N837" s="524" t="s">
        <v>16609</v>
      </c>
      <c r="O837">
        <f>COUNTIF('データ取得対象の観測点決定（風のみ）'!$AN$4:$AN$918,観測点コードリスト!N837)</f>
        <v>0</v>
      </c>
      <c r="P837" s="524" t="str">
        <f t="shared" si="13"/>
        <v>465</v>
      </c>
    </row>
    <row r="838" spans="1:16">
      <c r="A838">
        <v>837</v>
      </c>
      <c r="B838">
        <v>7</v>
      </c>
      <c r="C838" t="s">
        <v>13924</v>
      </c>
      <c r="D838">
        <v>51</v>
      </c>
      <c r="E838">
        <v>466</v>
      </c>
      <c r="F838">
        <v>35</v>
      </c>
      <c r="G838">
        <v>5.7</v>
      </c>
      <c r="H838">
        <v>137</v>
      </c>
      <c r="I838">
        <v>25</v>
      </c>
      <c r="J838">
        <v>946</v>
      </c>
      <c r="L838" t="s">
        <v>14940</v>
      </c>
      <c r="M838">
        <v>51</v>
      </c>
      <c r="N838" s="524" t="s">
        <v>16610</v>
      </c>
      <c r="O838">
        <f>COUNTIF('データ取得対象の観測点決定（風のみ）'!$AN$4:$AN$918,観測点コードリスト!N838)</f>
        <v>0</v>
      </c>
      <c r="P838" s="524" t="str">
        <f t="shared" si="13"/>
        <v>466</v>
      </c>
    </row>
    <row r="839" spans="1:16">
      <c r="A839">
        <v>838</v>
      </c>
      <c r="B839">
        <v>8</v>
      </c>
      <c r="C839" t="s">
        <v>2420</v>
      </c>
      <c r="D839">
        <v>51</v>
      </c>
      <c r="E839">
        <v>467</v>
      </c>
      <c r="F839">
        <v>34</v>
      </c>
      <c r="G839">
        <v>55.1</v>
      </c>
      <c r="H839">
        <v>137</v>
      </c>
      <c r="I839">
        <v>11.6</v>
      </c>
      <c r="J839">
        <v>47</v>
      </c>
      <c r="L839" t="s">
        <v>14941</v>
      </c>
      <c r="M839">
        <v>51</v>
      </c>
      <c r="N839" s="524" t="s">
        <v>16611</v>
      </c>
      <c r="O839">
        <f>COUNTIF('データ取得対象の観測点決定（風のみ）'!$AN$4:$AN$918,観測点コードリスト!N839)</f>
        <v>1</v>
      </c>
      <c r="P839" s="524" t="str">
        <f t="shared" si="13"/>
        <v>467</v>
      </c>
    </row>
    <row r="840" spans="1:16">
      <c r="A840">
        <v>839</v>
      </c>
      <c r="B840">
        <v>9</v>
      </c>
      <c r="C840" t="s">
        <v>2423</v>
      </c>
      <c r="D840">
        <v>51</v>
      </c>
      <c r="E840">
        <v>468</v>
      </c>
      <c r="F840">
        <v>34</v>
      </c>
      <c r="G840">
        <v>58.6</v>
      </c>
      <c r="H840">
        <v>137</v>
      </c>
      <c r="I840">
        <v>25.5</v>
      </c>
      <c r="J840">
        <v>532</v>
      </c>
      <c r="L840" t="s">
        <v>14942</v>
      </c>
      <c r="M840">
        <v>51</v>
      </c>
      <c r="N840" s="524" t="s">
        <v>16612</v>
      </c>
      <c r="O840">
        <f>COUNTIF('データ取得対象の観測点決定（風のみ）'!$AN$4:$AN$918,観測点コードリスト!N840)</f>
        <v>0</v>
      </c>
      <c r="P840" s="524" t="str">
        <f t="shared" si="13"/>
        <v>468</v>
      </c>
    </row>
    <row r="841" spans="1:16">
      <c r="A841">
        <v>840</v>
      </c>
      <c r="B841">
        <v>10</v>
      </c>
      <c r="C841" t="s">
        <v>2433</v>
      </c>
      <c r="D841">
        <v>51</v>
      </c>
      <c r="E841">
        <v>469</v>
      </c>
      <c r="F841">
        <v>34</v>
      </c>
      <c r="G841">
        <v>48.7</v>
      </c>
      <c r="H841">
        <v>137</v>
      </c>
      <c r="I841">
        <v>1.7</v>
      </c>
      <c r="J841">
        <v>12</v>
      </c>
      <c r="L841" t="s">
        <v>14943</v>
      </c>
      <c r="M841">
        <v>51</v>
      </c>
      <c r="N841" s="524" t="s">
        <v>16613</v>
      </c>
      <c r="O841">
        <f>COUNTIF('データ取得対象の観測点決定（風のみ）'!$AN$4:$AN$918,観測点コードリスト!N841)</f>
        <v>0</v>
      </c>
      <c r="P841" s="524" t="str">
        <f t="shared" si="13"/>
        <v>469</v>
      </c>
    </row>
    <row r="842" spans="1:16">
      <c r="A842">
        <v>841</v>
      </c>
      <c r="B842">
        <v>11</v>
      </c>
      <c r="C842" t="s">
        <v>2444</v>
      </c>
      <c r="D842">
        <v>51</v>
      </c>
      <c r="E842">
        <v>470</v>
      </c>
      <c r="F842">
        <v>34</v>
      </c>
      <c r="G842">
        <v>45</v>
      </c>
      <c r="H842">
        <v>137</v>
      </c>
      <c r="I842">
        <v>20.5</v>
      </c>
      <c r="J842">
        <v>3</v>
      </c>
      <c r="L842" t="s">
        <v>14944</v>
      </c>
      <c r="M842">
        <v>51</v>
      </c>
      <c r="N842" s="524" t="s">
        <v>16614</v>
      </c>
      <c r="O842">
        <f>COUNTIF('データ取得対象の観測点決定（風のみ）'!$AN$4:$AN$918,観測点コードリスト!N842)</f>
        <v>1</v>
      </c>
      <c r="P842" s="524" t="str">
        <f t="shared" si="13"/>
        <v>470</v>
      </c>
    </row>
    <row r="843" spans="1:16">
      <c r="A843">
        <v>842</v>
      </c>
      <c r="B843">
        <v>12</v>
      </c>
      <c r="C843" t="s">
        <v>2448</v>
      </c>
      <c r="D843">
        <v>51</v>
      </c>
      <c r="E843">
        <v>47653</v>
      </c>
      <c r="F843">
        <v>34</v>
      </c>
      <c r="G843">
        <v>37.700000000000003</v>
      </c>
      <c r="H843">
        <v>137</v>
      </c>
      <c r="I843">
        <v>5.6</v>
      </c>
      <c r="J843">
        <v>6.2</v>
      </c>
      <c r="L843" t="s">
        <v>14945</v>
      </c>
      <c r="M843">
        <v>51</v>
      </c>
      <c r="N843" s="524" t="s">
        <v>16615</v>
      </c>
      <c r="O843">
        <f>COUNTIF('データ取得対象の観測点決定（風のみ）'!$AN$4:$AN$918,観測点コードリスト!N843)</f>
        <v>1</v>
      </c>
      <c r="P843" s="524" t="str">
        <f t="shared" si="13"/>
        <v>47653</v>
      </c>
    </row>
    <row r="844" spans="1:16">
      <c r="A844">
        <v>843</v>
      </c>
      <c r="B844">
        <v>13</v>
      </c>
      <c r="C844" t="s">
        <v>2451</v>
      </c>
      <c r="D844">
        <v>51</v>
      </c>
      <c r="E844">
        <v>472</v>
      </c>
      <c r="F844">
        <v>34</v>
      </c>
      <c r="G844">
        <v>37.6</v>
      </c>
      <c r="H844">
        <v>137</v>
      </c>
      <c r="I844">
        <v>13.3</v>
      </c>
      <c r="J844">
        <v>45</v>
      </c>
      <c r="L844" t="s">
        <v>14946</v>
      </c>
      <c r="M844">
        <v>51</v>
      </c>
      <c r="N844" s="524" t="s">
        <v>16616</v>
      </c>
      <c r="O844">
        <f>COUNTIF('データ取得対象の観測点決定（風のみ）'!$AN$4:$AN$918,観測点コードリスト!N844)</f>
        <v>0</v>
      </c>
      <c r="P844" s="524" t="str">
        <f t="shared" si="13"/>
        <v>472</v>
      </c>
    </row>
    <row r="845" spans="1:16">
      <c r="A845">
        <v>844</v>
      </c>
      <c r="B845">
        <v>14</v>
      </c>
      <c r="C845" t="s">
        <v>2393</v>
      </c>
      <c r="D845">
        <v>51</v>
      </c>
      <c r="E845">
        <v>982</v>
      </c>
      <c r="F845">
        <v>35</v>
      </c>
      <c r="G845">
        <v>12.7</v>
      </c>
      <c r="H845">
        <v>137</v>
      </c>
      <c r="I845">
        <v>30.4</v>
      </c>
      <c r="J845">
        <v>505</v>
      </c>
      <c r="L845" t="s">
        <v>14947</v>
      </c>
      <c r="M845">
        <v>51</v>
      </c>
      <c r="N845" s="524" t="s">
        <v>16617</v>
      </c>
      <c r="O845">
        <f>COUNTIF('データ取得対象の観測点決定（風のみ）'!$AN$4:$AN$918,観測点コードリスト!N845)</f>
        <v>1</v>
      </c>
      <c r="P845" s="524" t="str">
        <f t="shared" si="13"/>
        <v>982</v>
      </c>
    </row>
    <row r="846" spans="1:16">
      <c r="A846">
        <v>845</v>
      </c>
      <c r="B846">
        <v>15</v>
      </c>
      <c r="C846" t="s">
        <v>2401</v>
      </c>
      <c r="D846">
        <v>51</v>
      </c>
      <c r="E846">
        <v>983</v>
      </c>
      <c r="F846">
        <v>35</v>
      </c>
      <c r="G846">
        <v>8.1999999999999993</v>
      </c>
      <c r="H846">
        <v>136</v>
      </c>
      <c r="I846">
        <v>47.5</v>
      </c>
      <c r="J846">
        <v>2</v>
      </c>
      <c r="L846" t="s">
        <v>14948</v>
      </c>
      <c r="M846">
        <v>51</v>
      </c>
      <c r="N846" s="524" t="s">
        <v>16618</v>
      </c>
      <c r="O846">
        <f>COUNTIF('データ取得対象の観測点決定（風のみ）'!$AN$4:$AN$918,観測点コードリスト!N846)</f>
        <v>0</v>
      </c>
      <c r="P846" s="524" t="str">
        <f t="shared" si="13"/>
        <v>983</v>
      </c>
    </row>
    <row r="847" spans="1:16">
      <c r="A847">
        <v>846</v>
      </c>
      <c r="B847">
        <v>16</v>
      </c>
      <c r="C847" t="s">
        <v>2440</v>
      </c>
      <c r="D847">
        <v>51</v>
      </c>
      <c r="E847">
        <v>984</v>
      </c>
      <c r="F847">
        <v>34</v>
      </c>
      <c r="G847">
        <v>44.4</v>
      </c>
      <c r="H847">
        <v>136</v>
      </c>
      <c r="I847">
        <v>56.3</v>
      </c>
      <c r="J847">
        <v>16</v>
      </c>
      <c r="L847" t="s">
        <v>14949</v>
      </c>
      <c r="M847">
        <v>51</v>
      </c>
      <c r="N847" s="524" t="s">
        <v>16619</v>
      </c>
      <c r="O847">
        <f>COUNTIF('データ取得対象の観測点決定（風のみ）'!$AN$4:$AN$918,観測点コードリスト!N847)</f>
        <v>1</v>
      </c>
      <c r="P847" s="524" t="str">
        <f t="shared" si="13"/>
        <v>984</v>
      </c>
    </row>
    <row r="848" spans="1:16">
      <c r="A848">
        <v>847</v>
      </c>
      <c r="B848">
        <v>17</v>
      </c>
      <c r="C848" t="s">
        <v>2389</v>
      </c>
      <c r="D848">
        <v>51</v>
      </c>
      <c r="E848">
        <v>1166</v>
      </c>
      <c r="F848">
        <v>35</v>
      </c>
      <c r="G848">
        <v>13.7</v>
      </c>
      <c r="H848">
        <v>137</v>
      </c>
      <c r="I848">
        <v>17.100000000000001</v>
      </c>
      <c r="J848">
        <v>290</v>
      </c>
      <c r="L848" t="s">
        <v>14950</v>
      </c>
      <c r="M848">
        <v>51</v>
      </c>
      <c r="N848" s="524" t="s">
        <v>16620</v>
      </c>
      <c r="O848">
        <f>COUNTIF('データ取得対象の観測点決定（風のみ）'!$AN$4:$AN$918,観測点コードリスト!N848)</f>
        <v>0</v>
      </c>
      <c r="P848" s="524" t="str">
        <f t="shared" si="13"/>
        <v>1166</v>
      </c>
    </row>
    <row r="849" spans="1:16">
      <c r="A849">
        <v>848</v>
      </c>
      <c r="B849">
        <v>18</v>
      </c>
      <c r="C849" t="s">
        <v>13925</v>
      </c>
      <c r="D849">
        <v>51</v>
      </c>
      <c r="E849">
        <v>1341</v>
      </c>
      <c r="F849">
        <v>34</v>
      </c>
      <c r="G849">
        <v>55.9</v>
      </c>
      <c r="H849">
        <v>137</v>
      </c>
      <c r="I849">
        <v>34.5</v>
      </c>
      <c r="J849">
        <v>81</v>
      </c>
      <c r="L849" t="s">
        <v>14951</v>
      </c>
      <c r="M849">
        <v>51</v>
      </c>
      <c r="N849" s="524" t="s">
        <v>16621</v>
      </c>
      <c r="O849">
        <f>COUNTIF('データ取得対象の観測点決定（風のみ）'!$AN$4:$AN$918,観測点コードリスト!N849)</f>
        <v>0</v>
      </c>
      <c r="P849" s="524" t="str">
        <f t="shared" si="13"/>
        <v>1341</v>
      </c>
    </row>
    <row r="850" spans="1:16">
      <c r="A850">
        <v>849</v>
      </c>
      <c r="B850">
        <v>19</v>
      </c>
      <c r="C850" t="s">
        <v>2436</v>
      </c>
      <c r="D850">
        <v>51</v>
      </c>
      <c r="E850">
        <v>1344</v>
      </c>
      <c r="F850">
        <v>34</v>
      </c>
      <c r="G850">
        <v>50.7</v>
      </c>
      <c r="H850">
        <v>137</v>
      </c>
      <c r="I850">
        <v>13</v>
      </c>
      <c r="J850">
        <v>55</v>
      </c>
      <c r="L850" t="s">
        <v>14952</v>
      </c>
      <c r="M850">
        <v>51</v>
      </c>
      <c r="N850" s="524" t="s">
        <v>16622</v>
      </c>
      <c r="O850">
        <f>COUNTIF('データ取得対象の観測点決定（風のみ）'!$AN$4:$AN$918,観測点コードリスト!N850)</f>
        <v>1</v>
      </c>
      <c r="P850" s="524" t="str">
        <f t="shared" si="13"/>
        <v>1344</v>
      </c>
    </row>
    <row r="851" spans="1:16">
      <c r="A851">
        <v>850</v>
      </c>
      <c r="B851">
        <v>20</v>
      </c>
      <c r="C851" t="s">
        <v>2385</v>
      </c>
      <c r="D851">
        <v>51</v>
      </c>
      <c r="E851">
        <v>1346</v>
      </c>
      <c r="F851">
        <v>35</v>
      </c>
      <c r="G851">
        <v>13</v>
      </c>
      <c r="H851">
        <v>136</v>
      </c>
      <c r="I851">
        <v>41.9</v>
      </c>
      <c r="J851">
        <v>5</v>
      </c>
      <c r="L851" t="s">
        <v>14953</v>
      </c>
      <c r="M851">
        <v>51</v>
      </c>
      <c r="N851" s="524" t="s">
        <v>16623</v>
      </c>
      <c r="O851">
        <f>COUNTIF('データ取得対象の観測点決定（風のみ）'!$AN$4:$AN$918,観測点コードリスト!N851)</f>
        <v>1</v>
      </c>
      <c r="P851" s="524" t="str">
        <f t="shared" si="13"/>
        <v>1346</v>
      </c>
    </row>
    <row r="852" spans="1:16">
      <c r="A852">
        <v>851</v>
      </c>
      <c r="B852">
        <v>21</v>
      </c>
      <c r="C852" t="s">
        <v>288</v>
      </c>
      <c r="D852">
        <v>51</v>
      </c>
      <c r="E852">
        <v>1541</v>
      </c>
      <c r="F852">
        <v>34</v>
      </c>
      <c r="G852">
        <v>54.4</v>
      </c>
      <c r="H852">
        <v>137</v>
      </c>
      <c r="I852">
        <v>31.1</v>
      </c>
      <c r="J852">
        <v>53</v>
      </c>
      <c r="L852" t="s">
        <v>14954</v>
      </c>
      <c r="M852">
        <v>51</v>
      </c>
      <c r="N852" s="524" t="s">
        <v>16624</v>
      </c>
      <c r="O852">
        <f>COUNTIF('データ取得対象の観測点決定（風のみ）'!$AN$4:$AN$918,観測点コードリスト!N852)</f>
        <v>1</v>
      </c>
      <c r="P852" s="524" t="str">
        <f t="shared" si="13"/>
        <v>1541</v>
      </c>
    </row>
    <row r="853" spans="1:16">
      <c r="A853">
        <v>852</v>
      </c>
      <c r="B853">
        <v>22</v>
      </c>
      <c r="C853" t="s">
        <v>2429</v>
      </c>
      <c r="D853">
        <v>51</v>
      </c>
      <c r="E853">
        <v>1555</v>
      </c>
      <c r="F853">
        <v>34</v>
      </c>
      <c r="G853">
        <v>51.5</v>
      </c>
      <c r="H853">
        <v>136</v>
      </c>
      <c r="I853">
        <v>48.3</v>
      </c>
      <c r="J853">
        <v>4</v>
      </c>
      <c r="L853" t="s">
        <v>14955</v>
      </c>
      <c r="M853">
        <v>51</v>
      </c>
      <c r="N853" s="524" t="s">
        <v>16625</v>
      </c>
      <c r="O853">
        <f>COUNTIF('データ取得対象の観測点決定（風のみ）'!$AN$4:$AN$918,観測点コードリスト!N853)</f>
        <v>1</v>
      </c>
      <c r="P853" s="524" t="str">
        <f t="shared" si="13"/>
        <v>1555</v>
      </c>
    </row>
    <row r="854" spans="1:16">
      <c r="A854">
        <v>853</v>
      </c>
      <c r="B854">
        <v>23</v>
      </c>
      <c r="C854" t="s">
        <v>2412</v>
      </c>
      <c r="D854">
        <v>51</v>
      </c>
      <c r="E854">
        <v>1576</v>
      </c>
      <c r="F854">
        <v>35</v>
      </c>
      <c r="G854">
        <v>4.7</v>
      </c>
      <c r="H854">
        <v>137</v>
      </c>
      <c r="I854">
        <v>24.8</v>
      </c>
      <c r="J854">
        <v>613</v>
      </c>
      <c r="L854" t="s">
        <v>14956</v>
      </c>
      <c r="M854">
        <v>51</v>
      </c>
      <c r="N854" s="524" t="s">
        <v>16626</v>
      </c>
      <c r="O854">
        <f>COUNTIF('データ取得対象の観測点決定（風のみ）'!$AN$4:$AN$918,観測点コードリスト!N854)</f>
        <v>0</v>
      </c>
      <c r="P854" s="524" t="str">
        <f t="shared" si="13"/>
        <v>1576</v>
      </c>
    </row>
    <row r="855" spans="1:16">
      <c r="A855">
        <v>854</v>
      </c>
      <c r="B855">
        <v>24</v>
      </c>
      <c r="C855" t="s">
        <v>2416</v>
      </c>
      <c r="D855">
        <v>51</v>
      </c>
      <c r="E855">
        <v>1638</v>
      </c>
      <c r="F855">
        <v>34</v>
      </c>
      <c r="G855">
        <v>59.7</v>
      </c>
      <c r="H855">
        <v>136</v>
      </c>
      <c r="I855">
        <v>56.6</v>
      </c>
      <c r="J855">
        <v>32</v>
      </c>
      <c r="L855" t="s">
        <v>14957</v>
      </c>
      <c r="M855">
        <v>51</v>
      </c>
      <c r="N855" s="524" t="s">
        <v>16627</v>
      </c>
      <c r="O855">
        <f>COUNTIF('データ取得対象の観測点決定（風のみ）'!$AN$4:$AN$918,観測点コードリスト!N855)</f>
        <v>1</v>
      </c>
      <c r="P855" s="524" t="str">
        <f t="shared" si="13"/>
        <v>1638</v>
      </c>
    </row>
    <row r="856" spans="1:16">
      <c r="A856">
        <v>855</v>
      </c>
      <c r="B856">
        <v>1</v>
      </c>
      <c r="C856" t="s">
        <v>2458</v>
      </c>
      <c r="D856">
        <v>52</v>
      </c>
      <c r="E856">
        <v>473</v>
      </c>
      <c r="F856">
        <v>36</v>
      </c>
      <c r="G856">
        <v>19.3</v>
      </c>
      <c r="H856">
        <v>137</v>
      </c>
      <c r="I856">
        <v>18.5</v>
      </c>
      <c r="J856">
        <v>455</v>
      </c>
      <c r="L856" t="s">
        <v>14958</v>
      </c>
      <c r="M856">
        <v>52</v>
      </c>
      <c r="N856" s="524" t="s">
        <v>16628</v>
      </c>
      <c r="O856">
        <f>COUNTIF('データ取得対象の観測点決定（風のみ）'!$AN$4:$AN$918,観測点コードリスト!N856)</f>
        <v>1</v>
      </c>
      <c r="P856" s="524" t="str">
        <f t="shared" si="13"/>
        <v>473</v>
      </c>
    </row>
    <row r="857" spans="1:16">
      <c r="A857">
        <v>856</v>
      </c>
      <c r="B857">
        <v>2</v>
      </c>
      <c r="C857" t="s">
        <v>13926</v>
      </c>
      <c r="D857">
        <v>52</v>
      </c>
      <c r="E857">
        <v>474</v>
      </c>
      <c r="F857">
        <v>36</v>
      </c>
      <c r="G857">
        <v>19.600000000000001</v>
      </c>
      <c r="H857">
        <v>137</v>
      </c>
      <c r="I857">
        <v>14.9</v>
      </c>
      <c r="J857">
        <v>1280</v>
      </c>
      <c r="L857" t="s">
        <v>14959</v>
      </c>
      <c r="M857">
        <v>52</v>
      </c>
      <c r="N857" s="524" t="s">
        <v>16629</v>
      </c>
      <c r="O857">
        <f>COUNTIF('データ取得対象の観測点決定（風のみ）'!$AN$4:$AN$918,観測点コードリスト!N857)</f>
        <v>0</v>
      </c>
      <c r="P857" s="524" t="str">
        <f t="shared" si="13"/>
        <v>474</v>
      </c>
    </row>
    <row r="858" spans="1:16">
      <c r="A858">
        <v>857</v>
      </c>
      <c r="B858">
        <v>3</v>
      </c>
      <c r="C858" t="s">
        <v>13927</v>
      </c>
      <c r="D858">
        <v>52</v>
      </c>
      <c r="E858">
        <v>475</v>
      </c>
      <c r="F858">
        <v>36</v>
      </c>
      <c r="G858">
        <v>10.5</v>
      </c>
      <c r="H858">
        <v>137</v>
      </c>
      <c r="I858">
        <v>1.5</v>
      </c>
      <c r="J858">
        <v>1262</v>
      </c>
      <c r="L858" t="s">
        <v>14960</v>
      </c>
      <c r="M858">
        <v>52</v>
      </c>
      <c r="N858" s="524" t="s">
        <v>16630</v>
      </c>
      <c r="O858">
        <f>COUNTIF('データ取得対象の観測点決定（風のみ）'!$AN$4:$AN$918,観測点コードリスト!N858)</f>
        <v>0</v>
      </c>
      <c r="P858" s="524" t="str">
        <f t="shared" si="13"/>
        <v>475</v>
      </c>
    </row>
    <row r="859" spans="1:16">
      <c r="A859">
        <v>858</v>
      </c>
      <c r="B859">
        <v>4</v>
      </c>
      <c r="C859" t="s">
        <v>2477</v>
      </c>
      <c r="D859">
        <v>52</v>
      </c>
      <c r="E859">
        <v>47617</v>
      </c>
      <c r="F859">
        <v>36</v>
      </c>
      <c r="G859">
        <v>9.3000000000000007</v>
      </c>
      <c r="H859">
        <v>137</v>
      </c>
      <c r="I859">
        <v>15.2</v>
      </c>
      <c r="J859">
        <v>560</v>
      </c>
      <c r="L859" t="s">
        <v>14961</v>
      </c>
      <c r="M859">
        <v>52</v>
      </c>
      <c r="N859" s="524" t="s">
        <v>16631</v>
      </c>
      <c r="O859">
        <f>COUNTIF('データ取得対象の観測点決定（風のみ）'!$AN$4:$AN$918,観測点コードリスト!N859)</f>
        <v>1</v>
      </c>
      <c r="P859" s="524" t="str">
        <f t="shared" si="13"/>
        <v>47617</v>
      </c>
    </row>
    <row r="860" spans="1:16">
      <c r="A860">
        <v>859</v>
      </c>
      <c r="B860">
        <v>5</v>
      </c>
      <c r="C860" t="s">
        <v>13928</v>
      </c>
      <c r="D860">
        <v>52</v>
      </c>
      <c r="E860">
        <v>477</v>
      </c>
      <c r="F860">
        <v>36</v>
      </c>
      <c r="G860">
        <v>7.3</v>
      </c>
      <c r="H860">
        <v>137</v>
      </c>
      <c r="I860">
        <v>33.4</v>
      </c>
      <c r="J860">
        <v>2730</v>
      </c>
      <c r="L860" t="s">
        <v>14962</v>
      </c>
      <c r="M860">
        <v>52</v>
      </c>
      <c r="N860" s="524" t="s">
        <v>16632</v>
      </c>
      <c r="O860">
        <f>COUNTIF('データ取得対象の観測点決定（風のみ）'!$AN$4:$AN$918,観測点コードリスト!N860)</f>
        <v>0</v>
      </c>
      <c r="P860" s="524" t="str">
        <f t="shared" si="13"/>
        <v>477</v>
      </c>
    </row>
    <row r="861" spans="1:16">
      <c r="A861">
        <v>860</v>
      </c>
      <c r="B861">
        <v>6</v>
      </c>
      <c r="C861" t="s">
        <v>13929</v>
      </c>
      <c r="D861">
        <v>52</v>
      </c>
      <c r="E861">
        <v>478</v>
      </c>
      <c r="F861">
        <v>36</v>
      </c>
      <c r="G861">
        <v>1.3</v>
      </c>
      <c r="H861">
        <v>136</v>
      </c>
      <c r="I861">
        <v>51.2</v>
      </c>
      <c r="J861">
        <v>1280</v>
      </c>
      <c r="L861" t="s">
        <v>14963</v>
      </c>
      <c r="M861">
        <v>52</v>
      </c>
      <c r="N861" s="524" t="s">
        <v>16633</v>
      </c>
      <c r="O861">
        <f>COUNTIF('データ取得対象の観測点決定（風のみ）'!$AN$4:$AN$918,観測点コードリスト!N861)</f>
        <v>0</v>
      </c>
      <c r="P861" s="524" t="str">
        <f t="shared" si="13"/>
        <v>478</v>
      </c>
    </row>
    <row r="862" spans="1:16">
      <c r="A862">
        <v>861</v>
      </c>
      <c r="B862">
        <v>7</v>
      </c>
      <c r="C862" t="s">
        <v>13930</v>
      </c>
      <c r="D862">
        <v>52</v>
      </c>
      <c r="E862">
        <v>479</v>
      </c>
      <c r="F862">
        <v>36</v>
      </c>
      <c r="G862">
        <v>1.9</v>
      </c>
      <c r="H862">
        <v>136</v>
      </c>
      <c r="I862">
        <v>58.5</v>
      </c>
      <c r="J862">
        <v>1145</v>
      </c>
      <c r="L862" t="s">
        <v>14964</v>
      </c>
      <c r="M862">
        <v>52</v>
      </c>
      <c r="N862" s="524" t="s">
        <v>16634</v>
      </c>
      <c r="O862">
        <f>COUNTIF('データ取得対象の観測点決定（風のみ）'!$AN$4:$AN$918,観測点コードリスト!N862)</f>
        <v>0</v>
      </c>
      <c r="P862" s="524" t="str">
        <f t="shared" si="13"/>
        <v>479</v>
      </c>
    </row>
    <row r="863" spans="1:16">
      <c r="A863">
        <v>862</v>
      </c>
      <c r="B863">
        <v>8</v>
      </c>
      <c r="C863" t="s">
        <v>2492</v>
      </c>
      <c r="D863">
        <v>52</v>
      </c>
      <c r="E863">
        <v>480</v>
      </c>
      <c r="F863">
        <v>36</v>
      </c>
      <c r="G863">
        <v>2.1</v>
      </c>
      <c r="H863">
        <v>137</v>
      </c>
      <c r="I863">
        <v>15.6</v>
      </c>
      <c r="J863">
        <v>880</v>
      </c>
      <c r="L863" t="s">
        <v>14965</v>
      </c>
      <c r="M863">
        <v>52</v>
      </c>
      <c r="N863" s="524" t="s">
        <v>16635</v>
      </c>
      <c r="O863">
        <f>COUNTIF('データ取得対象の観測点決定（風のみ）'!$AN$4:$AN$918,観測点コードリスト!N863)</f>
        <v>0</v>
      </c>
      <c r="P863" s="524" t="str">
        <f t="shared" si="13"/>
        <v>480</v>
      </c>
    </row>
    <row r="864" spans="1:16">
      <c r="A864">
        <v>863</v>
      </c>
      <c r="B864">
        <v>9</v>
      </c>
      <c r="C864" t="s">
        <v>13931</v>
      </c>
      <c r="D864">
        <v>52</v>
      </c>
      <c r="E864">
        <v>481</v>
      </c>
      <c r="F864">
        <v>35</v>
      </c>
      <c r="G864">
        <v>54.2</v>
      </c>
      <c r="H864">
        <v>136</v>
      </c>
      <c r="I864">
        <v>56.9</v>
      </c>
      <c r="J864">
        <v>1272</v>
      </c>
      <c r="L864" t="s">
        <v>14966</v>
      </c>
      <c r="M864">
        <v>52</v>
      </c>
      <c r="N864" s="524" t="s">
        <v>16636</v>
      </c>
      <c r="O864">
        <f>COUNTIF('データ取得対象の観測点決定（風のみ）'!$AN$4:$AN$918,観測点コードリスト!N864)</f>
        <v>0</v>
      </c>
      <c r="P864" s="524" t="str">
        <f t="shared" si="13"/>
        <v>481</v>
      </c>
    </row>
    <row r="865" spans="1:16">
      <c r="A865">
        <v>864</v>
      </c>
      <c r="B865">
        <v>10</v>
      </c>
      <c r="C865" t="s">
        <v>13932</v>
      </c>
      <c r="D865">
        <v>52</v>
      </c>
      <c r="E865">
        <v>482</v>
      </c>
      <c r="F865">
        <v>35</v>
      </c>
      <c r="G865">
        <v>52.1</v>
      </c>
      <c r="H865">
        <v>136</v>
      </c>
      <c r="I865">
        <v>51.8</v>
      </c>
      <c r="J865">
        <v>372</v>
      </c>
      <c r="L865" t="s">
        <v>14967</v>
      </c>
      <c r="M865">
        <v>52</v>
      </c>
      <c r="N865" s="524" t="s">
        <v>16637</v>
      </c>
      <c r="O865">
        <f>COUNTIF('データ取得対象の観測点決定（風のみ）'!$AN$4:$AN$918,観測点コードリスト!N865)</f>
        <v>0</v>
      </c>
      <c r="P865" s="524" t="str">
        <f t="shared" si="13"/>
        <v>482</v>
      </c>
    </row>
    <row r="866" spans="1:16">
      <c r="A866">
        <v>865</v>
      </c>
      <c r="B866">
        <v>11</v>
      </c>
      <c r="C866" t="s">
        <v>2504</v>
      </c>
      <c r="D866">
        <v>52</v>
      </c>
      <c r="E866">
        <v>483</v>
      </c>
      <c r="F866">
        <v>35</v>
      </c>
      <c r="G866">
        <v>53.3</v>
      </c>
      <c r="H866">
        <v>137</v>
      </c>
      <c r="I866">
        <v>12.4</v>
      </c>
      <c r="J866">
        <v>425</v>
      </c>
      <c r="L866" t="s">
        <v>14968</v>
      </c>
      <c r="M866">
        <v>52</v>
      </c>
      <c r="N866" s="524" t="s">
        <v>16638</v>
      </c>
      <c r="O866">
        <f>COUNTIF('データ取得対象の観測点決定（風のみ）'!$AN$4:$AN$918,観測点コードリスト!N866)</f>
        <v>1</v>
      </c>
      <c r="P866" s="524" t="str">
        <f t="shared" si="13"/>
        <v>483</v>
      </c>
    </row>
    <row r="867" spans="1:16">
      <c r="A867">
        <v>866</v>
      </c>
      <c r="B867">
        <v>12</v>
      </c>
      <c r="C867" t="s">
        <v>13933</v>
      </c>
      <c r="D867">
        <v>52</v>
      </c>
      <c r="E867">
        <v>484</v>
      </c>
      <c r="F867">
        <v>35</v>
      </c>
      <c r="G867">
        <v>44.1</v>
      </c>
      <c r="H867">
        <v>136</v>
      </c>
      <c r="I867">
        <v>47.9</v>
      </c>
      <c r="J867">
        <v>1069</v>
      </c>
      <c r="L867" t="s">
        <v>14969</v>
      </c>
      <c r="M867">
        <v>52</v>
      </c>
      <c r="N867" s="524" t="s">
        <v>16639</v>
      </c>
      <c r="O867">
        <f>COUNTIF('データ取得対象の観測点決定（風のみ）'!$AN$4:$AN$918,観測点コードリスト!N867)</f>
        <v>0</v>
      </c>
      <c r="P867" s="524" t="str">
        <f t="shared" si="13"/>
        <v>484</v>
      </c>
    </row>
    <row r="868" spans="1:16">
      <c r="A868">
        <v>867</v>
      </c>
      <c r="B868">
        <v>13</v>
      </c>
      <c r="C868" t="s">
        <v>2510</v>
      </c>
      <c r="D868">
        <v>52</v>
      </c>
      <c r="E868">
        <v>485</v>
      </c>
      <c r="F868">
        <v>35</v>
      </c>
      <c r="G868">
        <v>45.4</v>
      </c>
      <c r="H868">
        <v>136</v>
      </c>
      <c r="I868">
        <v>58.7</v>
      </c>
      <c r="J868">
        <v>250</v>
      </c>
      <c r="L868" t="s">
        <v>14970</v>
      </c>
      <c r="M868">
        <v>52</v>
      </c>
      <c r="N868" s="524" t="s">
        <v>16640</v>
      </c>
      <c r="O868">
        <f>COUNTIF('データ取得対象の観測点決定（風のみ）'!$AN$4:$AN$918,観測点コードリスト!N868)</f>
        <v>1</v>
      </c>
      <c r="P868" s="524" t="str">
        <f t="shared" si="13"/>
        <v>485</v>
      </c>
    </row>
    <row r="869" spans="1:16">
      <c r="A869">
        <v>868</v>
      </c>
      <c r="B869">
        <v>14</v>
      </c>
      <c r="C869" t="s">
        <v>2517</v>
      </c>
      <c r="D869">
        <v>52</v>
      </c>
      <c r="E869">
        <v>486</v>
      </c>
      <c r="F869">
        <v>35</v>
      </c>
      <c r="G869">
        <v>38.299999999999997</v>
      </c>
      <c r="H869">
        <v>136</v>
      </c>
      <c r="I869">
        <v>36.1</v>
      </c>
      <c r="J869">
        <v>190</v>
      </c>
      <c r="L869" t="s">
        <v>14971</v>
      </c>
      <c r="M869">
        <v>52</v>
      </c>
      <c r="N869" s="524" t="s">
        <v>16641</v>
      </c>
      <c r="O869">
        <f>COUNTIF('データ取得対象の観測点決定（風のみ）'!$AN$4:$AN$918,観測点コードリスト!N869)</f>
        <v>1</v>
      </c>
      <c r="P869" s="524" t="str">
        <f t="shared" si="13"/>
        <v>486</v>
      </c>
    </row>
    <row r="870" spans="1:16">
      <c r="A870">
        <v>869</v>
      </c>
      <c r="B870">
        <v>15</v>
      </c>
      <c r="C870" t="s">
        <v>174</v>
      </c>
      <c r="D870">
        <v>52</v>
      </c>
      <c r="E870">
        <v>487</v>
      </c>
      <c r="F870">
        <v>35</v>
      </c>
      <c r="G870">
        <v>39.700000000000003</v>
      </c>
      <c r="H870">
        <v>137</v>
      </c>
      <c r="I870">
        <v>9.6</v>
      </c>
      <c r="J870">
        <v>233</v>
      </c>
      <c r="L870" t="s">
        <v>14972</v>
      </c>
      <c r="M870">
        <v>52</v>
      </c>
      <c r="N870" s="524" t="s">
        <v>16642</v>
      </c>
      <c r="O870">
        <f>COUNTIF('データ取得対象の観測点決定（風のみ）'!$AN$4:$AN$918,観測点コードリスト!N870)</f>
        <v>1</v>
      </c>
      <c r="P870" s="524" t="str">
        <f t="shared" si="13"/>
        <v>487</v>
      </c>
    </row>
    <row r="871" spans="1:16">
      <c r="A871">
        <v>870</v>
      </c>
      <c r="B871">
        <v>16</v>
      </c>
      <c r="C871" t="s">
        <v>13934</v>
      </c>
      <c r="D871">
        <v>52</v>
      </c>
      <c r="E871">
        <v>488</v>
      </c>
      <c r="F871">
        <v>35</v>
      </c>
      <c r="G871">
        <v>39</v>
      </c>
      <c r="H871">
        <v>137</v>
      </c>
      <c r="I871">
        <v>31</v>
      </c>
      <c r="J871">
        <v>1117</v>
      </c>
      <c r="L871" t="s">
        <v>14973</v>
      </c>
      <c r="M871">
        <v>52</v>
      </c>
      <c r="N871" s="524" t="s">
        <v>16643</v>
      </c>
      <c r="O871">
        <f>COUNTIF('データ取得対象の観測点決定（風のみ）'!$AN$4:$AN$918,観測点コードリスト!N871)</f>
        <v>0</v>
      </c>
      <c r="P871" s="524" t="str">
        <f t="shared" si="13"/>
        <v>488</v>
      </c>
    </row>
    <row r="872" spans="1:16">
      <c r="A872">
        <v>871</v>
      </c>
      <c r="B872">
        <v>17</v>
      </c>
      <c r="C872" t="s">
        <v>13935</v>
      </c>
      <c r="D872">
        <v>52</v>
      </c>
      <c r="E872">
        <v>489</v>
      </c>
      <c r="F872">
        <v>35</v>
      </c>
      <c r="G872">
        <v>34.9</v>
      </c>
      <c r="H872">
        <v>136</v>
      </c>
      <c r="I872">
        <v>30.1</v>
      </c>
      <c r="J872">
        <v>750</v>
      </c>
      <c r="L872" t="s">
        <v>14974</v>
      </c>
      <c r="M872">
        <v>52</v>
      </c>
      <c r="N872" s="524" t="s">
        <v>16644</v>
      </c>
      <c r="O872">
        <f>COUNTIF('データ取得対象の観測点決定（風のみ）'!$AN$4:$AN$918,観測点コードリスト!N872)</f>
        <v>0</v>
      </c>
      <c r="P872" s="524" t="str">
        <f t="shared" si="13"/>
        <v>489</v>
      </c>
    </row>
    <row r="873" spans="1:16">
      <c r="A873">
        <v>872</v>
      </c>
      <c r="B873">
        <v>18</v>
      </c>
      <c r="C873" t="s">
        <v>2531</v>
      </c>
      <c r="D873">
        <v>52</v>
      </c>
      <c r="E873">
        <v>490</v>
      </c>
      <c r="F873">
        <v>35</v>
      </c>
      <c r="G873">
        <v>30.9</v>
      </c>
      <c r="H873">
        <v>137</v>
      </c>
      <c r="I873">
        <v>13.8</v>
      </c>
      <c r="J873">
        <v>650</v>
      </c>
      <c r="L873" t="s">
        <v>14975</v>
      </c>
      <c r="M873">
        <v>52</v>
      </c>
      <c r="N873" s="524" t="s">
        <v>16645</v>
      </c>
      <c r="O873">
        <f>COUNTIF('データ取得対象の観測点決定（風のみ）'!$AN$4:$AN$918,観測点コードリスト!N873)</f>
        <v>0</v>
      </c>
      <c r="P873" s="524" t="str">
        <f t="shared" si="13"/>
        <v>490</v>
      </c>
    </row>
    <row r="874" spans="1:16">
      <c r="A874">
        <v>873</v>
      </c>
      <c r="B874">
        <v>19</v>
      </c>
      <c r="C874" t="s">
        <v>2542</v>
      </c>
      <c r="D874">
        <v>52</v>
      </c>
      <c r="E874">
        <v>491</v>
      </c>
      <c r="F874">
        <v>35</v>
      </c>
      <c r="G874">
        <v>26.7</v>
      </c>
      <c r="H874">
        <v>137</v>
      </c>
      <c r="I874">
        <v>0.3</v>
      </c>
      <c r="J874">
        <v>74</v>
      </c>
      <c r="L874" t="s">
        <v>14976</v>
      </c>
      <c r="M874">
        <v>52</v>
      </c>
      <c r="N874" s="524" t="s">
        <v>16646</v>
      </c>
      <c r="O874">
        <f>COUNTIF('データ取得対象の観測点決定（風のみ）'!$AN$4:$AN$918,観測点コードリスト!N874)</f>
        <v>1</v>
      </c>
      <c r="P874" s="524" t="str">
        <f t="shared" si="13"/>
        <v>491</v>
      </c>
    </row>
    <row r="875" spans="1:16">
      <c r="A875">
        <v>874</v>
      </c>
      <c r="B875">
        <v>20</v>
      </c>
      <c r="C875" t="s">
        <v>13936</v>
      </c>
      <c r="D875">
        <v>52</v>
      </c>
      <c r="E875">
        <v>492</v>
      </c>
      <c r="F875">
        <v>35</v>
      </c>
      <c r="G875">
        <v>24.2</v>
      </c>
      <c r="H875">
        <v>137</v>
      </c>
      <c r="I875">
        <v>12.4</v>
      </c>
      <c r="J875">
        <v>365</v>
      </c>
      <c r="L875" t="s">
        <v>14977</v>
      </c>
      <c r="M875">
        <v>52</v>
      </c>
      <c r="N875" s="524" t="s">
        <v>16647</v>
      </c>
      <c r="O875">
        <f>COUNTIF('データ取得対象の観測点決定（風のみ）'!$AN$4:$AN$918,観測点コードリスト!N875)</f>
        <v>0</v>
      </c>
      <c r="P875" s="524" t="str">
        <f t="shared" si="13"/>
        <v>492</v>
      </c>
    </row>
    <row r="876" spans="1:16">
      <c r="A876">
        <v>875</v>
      </c>
      <c r="B876">
        <v>21</v>
      </c>
      <c r="C876" t="s">
        <v>2545</v>
      </c>
      <c r="D876">
        <v>52</v>
      </c>
      <c r="E876">
        <v>493</v>
      </c>
      <c r="F876">
        <v>35</v>
      </c>
      <c r="G876">
        <v>26.8</v>
      </c>
      <c r="H876">
        <v>137</v>
      </c>
      <c r="I876">
        <v>24.2</v>
      </c>
      <c r="J876">
        <v>315</v>
      </c>
      <c r="L876" t="s">
        <v>14978</v>
      </c>
      <c r="M876">
        <v>52</v>
      </c>
      <c r="N876" s="524" t="s">
        <v>16648</v>
      </c>
      <c r="O876">
        <f>COUNTIF('データ取得対象の観測点決定（風のみ）'!$AN$4:$AN$918,観測点コードリスト!N876)</f>
        <v>1</v>
      </c>
      <c r="P876" s="524" t="str">
        <f t="shared" si="13"/>
        <v>493</v>
      </c>
    </row>
    <row r="877" spans="1:16">
      <c r="A877">
        <v>876</v>
      </c>
      <c r="B877">
        <v>22</v>
      </c>
      <c r="C877" t="s">
        <v>1437</v>
      </c>
      <c r="D877">
        <v>52</v>
      </c>
      <c r="E877">
        <v>494</v>
      </c>
      <c r="F877">
        <v>35</v>
      </c>
      <c r="G877">
        <v>28.6</v>
      </c>
      <c r="H877">
        <v>137</v>
      </c>
      <c r="I877">
        <v>29.2</v>
      </c>
      <c r="J877">
        <v>378</v>
      </c>
      <c r="L877" t="s">
        <v>14979</v>
      </c>
      <c r="M877">
        <v>52</v>
      </c>
      <c r="N877" s="524" t="s">
        <v>16649</v>
      </c>
      <c r="O877">
        <f>COUNTIF('データ取得対象の観測点決定（風のみ）'!$AN$4:$AN$918,観測点コードリスト!N877)</f>
        <v>1</v>
      </c>
      <c r="P877" s="524" t="str">
        <f t="shared" si="13"/>
        <v>494</v>
      </c>
    </row>
    <row r="878" spans="1:16">
      <c r="A878">
        <v>877</v>
      </c>
      <c r="B878">
        <v>23</v>
      </c>
      <c r="C878" t="s">
        <v>2551</v>
      </c>
      <c r="D878">
        <v>52</v>
      </c>
      <c r="E878">
        <v>495</v>
      </c>
      <c r="F878">
        <v>35</v>
      </c>
      <c r="G878">
        <v>21.8</v>
      </c>
      <c r="H878">
        <v>136</v>
      </c>
      <c r="I878">
        <v>28</v>
      </c>
      <c r="J878">
        <v>130</v>
      </c>
      <c r="L878" t="s">
        <v>14980</v>
      </c>
      <c r="M878">
        <v>52</v>
      </c>
      <c r="N878" s="524" t="s">
        <v>16650</v>
      </c>
      <c r="O878">
        <f>COUNTIF('データ取得対象の観測点決定（風のみ）'!$AN$4:$AN$918,観測点コードリスト!N878)</f>
        <v>1</v>
      </c>
      <c r="P878" s="524" t="str">
        <f t="shared" si="13"/>
        <v>495</v>
      </c>
    </row>
    <row r="879" spans="1:16">
      <c r="A879">
        <v>878</v>
      </c>
      <c r="B879">
        <v>24</v>
      </c>
      <c r="C879" t="s">
        <v>2554</v>
      </c>
      <c r="D879">
        <v>52</v>
      </c>
      <c r="E879">
        <v>496</v>
      </c>
      <c r="F879">
        <v>35</v>
      </c>
      <c r="G879">
        <v>20.8</v>
      </c>
      <c r="H879">
        <v>136</v>
      </c>
      <c r="I879">
        <v>37.200000000000003</v>
      </c>
      <c r="J879">
        <v>6</v>
      </c>
      <c r="L879" t="s">
        <v>14981</v>
      </c>
      <c r="M879">
        <v>52</v>
      </c>
      <c r="N879" s="524" t="s">
        <v>16651</v>
      </c>
      <c r="O879">
        <f>COUNTIF('データ取得対象の観測点決定（風のみ）'!$AN$4:$AN$918,観測点コードリスト!N879)</f>
        <v>1</v>
      </c>
      <c r="P879" s="524" t="str">
        <f t="shared" si="13"/>
        <v>496</v>
      </c>
    </row>
    <row r="880" spans="1:16">
      <c r="A880">
        <v>879</v>
      </c>
      <c r="B880">
        <v>25</v>
      </c>
      <c r="C880" t="s">
        <v>2454</v>
      </c>
      <c r="D880">
        <v>52</v>
      </c>
      <c r="E880">
        <v>47632</v>
      </c>
      <c r="F880">
        <v>35</v>
      </c>
      <c r="G880">
        <v>24</v>
      </c>
      <c r="H880">
        <v>136</v>
      </c>
      <c r="I880">
        <v>45.7</v>
      </c>
      <c r="J880">
        <v>12.7</v>
      </c>
      <c r="L880" t="s">
        <v>14982</v>
      </c>
      <c r="M880">
        <v>52</v>
      </c>
      <c r="N880" s="524" t="s">
        <v>16652</v>
      </c>
      <c r="O880">
        <f>COUNTIF('データ取得対象の観測点決定（風のみ）'!$AN$4:$AN$918,観測点コードリスト!N880)</f>
        <v>1</v>
      </c>
      <c r="P880" s="524" t="str">
        <f t="shared" si="13"/>
        <v>47632</v>
      </c>
    </row>
    <row r="881" spans="1:16">
      <c r="A881">
        <v>880</v>
      </c>
      <c r="B881">
        <v>26</v>
      </c>
      <c r="C881" t="s">
        <v>13810</v>
      </c>
      <c r="D881">
        <v>52</v>
      </c>
      <c r="E881">
        <v>498</v>
      </c>
      <c r="F881">
        <v>35</v>
      </c>
      <c r="G881">
        <v>22.6</v>
      </c>
      <c r="H881">
        <v>137</v>
      </c>
      <c r="I881">
        <v>31.6</v>
      </c>
      <c r="J881">
        <v>1130</v>
      </c>
      <c r="L881" t="s">
        <v>14983</v>
      </c>
      <c r="M881">
        <v>52</v>
      </c>
      <c r="N881" s="524" t="s">
        <v>16653</v>
      </c>
      <c r="O881">
        <f>COUNTIF('データ取得対象の観測点決定（風のみ）'!$AN$4:$AN$918,観測点コードリスト!N881)</f>
        <v>0</v>
      </c>
      <c r="P881" s="524" t="str">
        <f t="shared" si="13"/>
        <v>498</v>
      </c>
    </row>
    <row r="882" spans="1:16">
      <c r="A882">
        <v>881</v>
      </c>
      <c r="B882">
        <v>27</v>
      </c>
      <c r="C882" t="s">
        <v>2527</v>
      </c>
      <c r="D882">
        <v>52</v>
      </c>
      <c r="E882">
        <v>1057</v>
      </c>
      <c r="F882">
        <v>35</v>
      </c>
      <c r="G882">
        <v>33.299999999999997</v>
      </c>
      <c r="H882">
        <v>136</v>
      </c>
      <c r="I882">
        <v>54.6</v>
      </c>
      <c r="J882">
        <v>68</v>
      </c>
      <c r="L882" t="s">
        <v>14984</v>
      </c>
      <c r="M882">
        <v>52</v>
      </c>
      <c r="N882" s="524" t="s">
        <v>16654</v>
      </c>
      <c r="O882">
        <f>COUNTIF('データ取得対象の観測点決定（風のみ）'!$AN$4:$AN$918,観測点コードリスト!N882)</f>
        <v>1</v>
      </c>
      <c r="P882" s="524" t="str">
        <f t="shared" si="13"/>
        <v>1057</v>
      </c>
    </row>
    <row r="883" spans="1:16">
      <c r="A883">
        <v>882</v>
      </c>
      <c r="B883">
        <v>28</v>
      </c>
      <c r="C883" t="s">
        <v>2559</v>
      </c>
      <c r="D883">
        <v>52</v>
      </c>
      <c r="E883">
        <v>1058</v>
      </c>
      <c r="F883">
        <v>35</v>
      </c>
      <c r="G883">
        <v>20.8</v>
      </c>
      <c r="H883">
        <v>137</v>
      </c>
      <c r="I883">
        <v>6.5</v>
      </c>
      <c r="J883">
        <v>120</v>
      </c>
      <c r="L883" t="s">
        <v>14985</v>
      </c>
      <c r="M883">
        <v>52</v>
      </c>
      <c r="N883" s="524" t="s">
        <v>16655</v>
      </c>
      <c r="O883">
        <f>COUNTIF('データ取得対象の観測点決定（風のみ）'!$AN$4:$AN$918,観測点コードリスト!N883)</f>
        <v>1</v>
      </c>
      <c r="P883" s="524" t="str">
        <f t="shared" si="13"/>
        <v>1058</v>
      </c>
    </row>
    <row r="884" spans="1:16">
      <c r="A884">
        <v>883</v>
      </c>
      <c r="B884">
        <v>29</v>
      </c>
      <c r="C884" t="s">
        <v>2563</v>
      </c>
      <c r="D884">
        <v>52</v>
      </c>
      <c r="E884">
        <v>1059</v>
      </c>
      <c r="F884">
        <v>35</v>
      </c>
      <c r="G884">
        <v>14.8</v>
      </c>
      <c r="H884">
        <v>136</v>
      </c>
      <c r="I884">
        <v>27.5</v>
      </c>
      <c r="J884">
        <v>193</v>
      </c>
      <c r="L884" t="s">
        <v>14986</v>
      </c>
      <c r="M884">
        <v>52</v>
      </c>
      <c r="N884" s="524" t="s">
        <v>16656</v>
      </c>
      <c r="O884">
        <f>COUNTIF('データ取得対象の観測点決定（風のみ）'!$AN$4:$AN$918,観測点コードリスト!N884)</f>
        <v>0</v>
      </c>
      <c r="P884" s="524" t="str">
        <f t="shared" si="13"/>
        <v>1059</v>
      </c>
    </row>
    <row r="885" spans="1:16">
      <c r="A885">
        <v>884</v>
      </c>
      <c r="B885">
        <v>30</v>
      </c>
      <c r="C885" t="s">
        <v>2465</v>
      </c>
      <c r="D885">
        <v>52</v>
      </c>
      <c r="E885">
        <v>1061</v>
      </c>
      <c r="F885">
        <v>36</v>
      </c>
      <c r="G885">
        <v>14.9</v>
      </c>
      <c r="H885">
        <v>137</v>
      </c>
      <c r="I885">
        <v>30.2</v>
      </c>
      <c r="J885">
        <v>765</v>
      </c>
      <c r="L885" t="s">
        <v>14987</v>
      </c>
      <c r="M885">
        <v>52</v>
      </c>
      <c r="N885" s="524" t="s">
        <v>16657</v>
      </c>
      <c r="O885">
        <f>COUNTIF('データ取得対象の観測点決定（風のみ）'!$AN$4:$AN$918,観測点コードリスト!N885)</f>
        <v>1</v>
      </c>
      <c r="P885" s="524" t="str">
        <f t="shared" si="13"/>
        <v>1061</v>
      </c>
    </row>
    <row r="886" spans="1:16">
      <c r="A886">
        <v>885</v>
      </c>
      <c r="B886">
        <v>31</v>
      </c>
      <c r="C886" t="s">
        <v>2513</v>
      </c>
      <c r="D886">
        <v>52</v>
      </c>
      <c r="E886">
        <v>1066</v>
      </c>
      <c r="F886">
        <v>35</v>
      </c>
      <c r="G886">
        <v>45.8</v>
      </c>
      <c r="H886">
        <v>137</v>
      </c>
      <c r="I886">
        <v>17.3</v>
      </c>
      <c r="J886">
        <v>450</v>
      </c>
      <c r="L886" t="s">
        <v>14988</v>
      </c>
      <c r="M886">
        <v>52</v>
      </c>
      <c r="N886" s="524" t="s">
        <v>16658</v>
      </c>
      <c r="O886">
        <f>COUNTIF('データ取得対象の観測点決定（風のみ）'!$AN$4:$AN$918,観測点コードリスト!N886)</f>
        <v>1</v>
      </c>
      <c r="P886" s="524" t="str">
        <f t="shared" si="13"/>
        <v>1066</v>
      </c>
    </row>
    <row r="887" spans="1:16">
      <c r="A887">
        <v>886</v>
      </c>
      <c r="B887">
        <v>32</v>
      </c>
      <c r="C887" t="s">
        <v>13937</v>
      </c>
      <c r="D887">
        <v>52</v>
      </c>
      <c r="E887">
        <v>1153</v>
      </c>
      <c r="F887">
        <v>35</v>
      </c>
      <c r="G887">
        <v>34</v>
      </c>
      <c r="H887">
        <v>136</v>
      </c>
      <c r="I887">
        <v>43.7</v>
      </c>
      <c r="J887">
        <v>325</v>
      </c>
      <c r="L887" t="s">
        <v>14989</v>
      </c>
      <c r="M887">
        <v>52</v>
      </c>
      <c r="N887" s="524" t="s">
        <v>16659</v>
      </c>
      <c r="O887">
        <f>COUNTIF('データ取得対象の観測点決定（風のみ）'!$AN$4:$AN$918,観測点コードリスト!N887)</f>
        <v>0</v>
      </c>
      <c r="P887" s="524" t="str">
        <f t="shared" si="13"/>
        <v>1153</v>
      </c>
    </row>
    <row r="888" spans="1:16">
      <c r="A888">
        <v>887</v>
      </c>
      <c r="B888">
        <v>33</v>
      </c>
      <c r="C888" t="s">
        <v>2500</v>
      </c>
      <c r="D888">
        <v>52</v>
      </c>
      <c r="E888">
        <v>1299</v>
      </c>
      <c r="F888">
        <v>35</v>
      </c>
      <c r="G888">
        <v>55.4</v>
      </c>
      <c r="H888">
        <v>136</v>
      </c>
      <c r="I888">
        <v>49.9</v>
      </c>
      <c r="J888">
        <v>430</v>
      </c>
      <c r="L888" t="s">
        <v>14990</v>
      </c>
      <c r="M888">
        <v>52</v>
      </c>
      <c r="N888" s="524" t="s">
        <v>16660</v>
      </c>
      <c r="O888">
        <f>COUNTIF('データ取得対象の観測点決定（風のみ）'!$AN$4:$AN$918,観測点コードリスト!N888)</f>
        <v>1</v>
      </c>
      <c r="P888" s="524" t="str">
        <f t="shared" si="13"/>
        <v>1299</v>
      </c>
    </row>
    <row r="889" spans="1:16">
      <c r="A889">
        <v>888</v>
      </c>
      <c r="B889">
        <v>34</v>
      </c>
      <c r="C889" t="s">
        <v>2538</v>
      </c>
      <c r="D889">
        <v>52</v>
      </c>
      <c r="E889">
        <v>1301</v>
      </c>
      <c r="F889">
        <v>35</v>
      </c>
      <c r="G889">
        <v>29.1</v>
      </c>
      <c r="H889">
        <v>136</v>
      </c>
      <c r="I889">
        <v>34</v>
      </c>
      <c r="J889">
        <v>45</v>
      </c>
      <c r="L889" t="s">
        <v>14991</v>
      </c>
      <c r="M889">
        <v>52</v>
      </c>
      <c r="N889" s="524" t="s">
        <v>16661</v>
      </c>
      <c r="O889">
        <f>COUNTIF('データ取得対象の観測点決定（風のみ）'!$AN$4:$AN$918,観測点コードリスト!N889)</f>
        <v>1</v>
      </c>
      <c r="P889" s="524" t="str">
        <f t="shared" si="13"/>
        <v>1301</v>
      </c>
    </row>
    <row r="890" spans="1:16">
      <c r="A890">
        <v>889</v>
      </c>
      <c r="B890">
        <v>35</v>
      </c>
      <c r="C890" t="s">
        <v>2488</v>
      </c>
      <c r="D890">
        <v>52</v>
      </c>
      <c r="E890">
        <v>1305</v>
      </c>
      <c r="F890">
        <v>36</v>
      </c>
      <c r="G890">
        <v>3.6</v>
      </c>
      <c r="H890">
        <v>137</v>
      </c>
      <c r="I890">
        <v>2.1</v>
      </c>
      <c r="J890">
        <v>1015</v>
      </c>
      <c r="L890" t="s">
        <v>14992</v>
      </c>
      <c r="M890">
        <v>52</v>
      </c>
      <c r="N890" s="524" t="s">
        <v>16662</v>
      </c>
      <c r="O890">
        <f>COUNTIF('データ取得対象の観測点決定（風のみ）'!$AN$4:$AN$918,観測点コードリスト!N890)</f>
        <v>1</v>
      </c>
      <c r="P890" s="524" t="str">
        <f t="shared" si="13"/>
        <v>1305</v>
      </c>
    </row>
    <row r="891" spans="1:16">
      <c r="A891">
        <v>890</v>
      </c>
      <c r="B891">
        <v>36</v>
      </c>
      <c r="C891" t="s">
        <v>2462</v>
      </c>
      <c r="D891">
        <v>52</v>
      </c>
      <c r="E891">
        <v>1306</v>
      </c>
      <c r="F891">
        <v>36</v>
      </c>
      <c r="G891">
        <v>16.399999999999999</v>
      </c>
      <c r="H891">
        <v>136</v>
      </c>
      <c r="I891">
        <v>53.8</v>
      </c>
      <c r="J891">
        <v>478</v>
      </c>
      <c r="L891" t="s">
        <v>14993</v>
      </c>
      <c r="M891">
        <v>52</v>
      </c>
      <c r="N891" s="524" t="s">
        <v>16663</v>
      </c>
      <c r="O891">
        <f>COUNTIF('データ取得対象の観測点決定（風のみ）'!$AN$4:$AN$918,観測点コードリスト!N891)</f>
        <v>1</v>
      </c>
      <c r="P891" s="524" t="str">
        <f t="shared" si="13"/>
        <v>1306</v>
      </c>
    </row>
    <row r="892" spans="1:16">
      <c r="A892">
        <v>891</v>
      </c>
      <c r="B892">
        <v>37</v>
      </c>
      <c r="C892" t="s">
        <v>2455</v>
      </c>
      <c r="D892">
        <v>52</v>
      </c>
      <c r="E892">
        <v>1308</v>
      </c>
      <c r="F892">
        <v>36</v>
      </c>
      <c r="G892">
        <v>18.3</v>
      </c>
      <c r="H892">
        <v>137</v>
      </c>
      <c r="I892">
        <v>6</v>
      </c>
      <c r="J892">
        <v>471</v>
      </c>
      <c r="L892" t="s">
        <v>14994</v>
      </c>
      <c r="M892">
        <v>52</v>
      </c>
      <c r="N892" s="524" t="s">
        <v>16664</v>
      </c>
      <c r="O892">
        <f>COUNTIF('データ取得対象の観測点決定（風のみ）'!$AN$4:$AN$918,観測点コードリスト!N892)</f>
        <v>1</v>
      </c>
      <c r="P892" s="524" t="str">
        <f t="shared" si="13"/>
        <v>1308</v>
      </c>
    </row>
    <row r="893" spans="1:16">
      <c r="A893">
        <v>892</v>
      </c>
      <c r="B893">
        <v>38</v>
      </c>
      <c r="C893" t="s">
        <v>2496</v>
      </c>
      <c r="D893">
        <v>52</v>
      </c>
      <c r="E893">
        <v>1311</v>
      </c>
      <c r="F893">
        <v>36</v>
      </c>
      <c r="G893">
        <v>0.9</v>
      </c>
      <c r="H893">
        <v>137</v>
      </c>
      <c r="I893">
        <v>23.3</v>
      </c>
      <c r="J893">
        <v>930</v>
      </c>
      <c r="L893" t="s">
        <v>14995</v>
      </c>
      <c r="M893">
        <v>52</v>
      </c>
      <c r="N893" s="524" t="s">
        <v>16665</v>
      </c>
      <c r="O893">
        <f>COUNTIF('データ取得対象の観測点決定（風のみ）'!$AN$4:$AN$918,観測点コードリスト!N893)</f>
        <v>1</v>
      </c>
      <c r="P893" s="524" t="str">
        <f t="shared" si="13"/>
        <v>1311</v>
      </c>
    </row>
    <row r="894" spans="1:16">
      <c r="A894">
        <v>893</v>
      </c>
      <c r="B894">
        <v>39</v>
      </c>
      <c r="C894" t="s">
        <v>2534</v>
      </c>
      <c r="D894">
        <v>52</v>
      </c>
      <c r="E894">
        <v>1313</v>
      </c>
      <c r="F894">
        <v>35</v>
      </c>
      <c r="G894">
        <v>35.9</v>
      </c>
      <c r="H894">
        <v>137</v>
      </c>
      <c r="I894">
        <v>19.100000000000001</v>
      </c>
      <c r="J894">
        <v>517</v>
      </c>
      <c r="L894" t="s">
        <v>14996</v>
      </c>
      <c r="M894">
        <v>52</v>
      </c>
      <c r="N894" s="524" t="s">
        <v>16666</v>
      </c>
      <c r="O894">
        <f>COUNTIF('データ取得対象の観測点決定（風のみ）'!$AN$4:$AN$918,観測点コードリスト!N894)</f>
        <v>1</v>
      </c>
      <c r="P894" s="524" t="str">
        <f t="shared" si="13"/>
        <v>1313</v>
      </c>
    </row>
    <row r="895" spans="1:16">
      <c r="A895">
        <v>894</v>
      </c>
      <c r="B895">
        <v>40</v>
      </c>
      <c r="C895" t="s">
        <v>13938</v>
      </c>
      <c r="D895">
        <v>52</v>
      </c>
      <c r="E895">
        <v>1363</v>
      </c>
      <c r="F895">
        <v>36</v>
      </c>
      <c r="G895">
        <v>1.1000000000000001</v>
      </c>
      <c r="H895">
        <v>136</v>
      </c>
      <c r="I895">
        <v>52.9</v>
      </c>
      <c r="J895">
        <v>1178</v>
      </c>
      <c r="L895" t="s">
        <v>14997</v>
      </c>
      <c r="M895">
        <v>52</v>
      </c>
      <c r="N895" s="524" t="s">
        <v>16667</v>
      </c>
      <c r="O895">
        <f>COUNTIF('データ取得対象の観測点決定（風のみ）'!$AN$4:$AN$918,観測点コードリスト!N895)</f>
        <v>0</v>
      </c>
      <c r="P895" s="524" t="str">
        <f t="shared" si="13"/>
        <v>1363</v>
      </c>
    </row>
    <row r="896" spans="1:16">
      <c r="A896">
        <v>895</v>
      </c>
      <c r="B896">
        <v>41</v>
      </c>
      <c r="C896" t="s">
        <v>2523</v>
      </c>
      <c r="D896">
        <v>52</v>
      </c>
      <c r="E896">
        <v>1384</v>
      </c>
      <c r="F896">
        <v>35</v>
      </c>
      <c r="G896">
        <v>39.700000000000003</v>
      </c>
      <c r="H896">
        <v>137</v>
      </c>
      <c r="I896">
        <v>25.6</v>
      </c>
      <c r="J896">
        <v>461</v>
      </c>
      <c r="L896" t="s">
        <v>14998</v>
      </c>
      <c r="M896">
        <v>52</v>
      </c>
      <c r="N896" s="524" t="s">
        <v>16668</v>
      </c>
      <c r="O896">
        <f>COUNTIF('データ取得対象の観測点決定（風のみ）'!$AN$4:$AN$918,観測点コードリスト!N896)</f>
        <v>0</v>
      </c>
      <c r="P896" s="524" t="str">
        <f t="shared" si="13"/>
        <v>1384</v>
      </c>
    </row>
    <row r="897" spans="1:16">
      <c r="A897">
        <v>896</v>
      </c>
      <c r="B897">
        <v>42</v>
      </c>
      <c r="C897" t="s">
        <v>2469</v>
      </c>
      <c r="D897">
        <v>52</v>
      </c>
      <c r="E897">
        <v>1387</v>
      </c>
      <c r="F897">
        <v>36</v>
      </c>
      <c r="G897">
        <v>8.8000000000000007</v>
      </c>
      <c r="H897">
        <v>136</v>
      </c>
      <c r="I897">
        <v>54.5</v>
      </c>
      <c r="J897">
        <v>640</v>
      </c>
      <c r="L897" t="s">
        <v>14999</v>
      </c>
      <c r="M897">
        <v>52</v>
      </c>
      <c r="N897" s="524" t="s">
        <v>16669</v>
      </c>
      <c r="O897">
        <f>COUNTIF('データ取得対象の観測点決定（風のみ）'!$AN$4:$AN$918,観測点コードリスト!N897)</f>
        <v>0</v>
      </c>
      <c r="P897" s="524" t="str">
        <f t="shared" si="13"/>
        <v>1387</v>
      </c>
    </row>
    <row r="898" spans="1:16">
      <c r="A898">
        <v>897</v>
      </c>
      <c r="B898">
        <v>43</v>
      </c>
      <c r="C898" t="s">
        <v>13939</v>
      </c>
      <c r="D898">
        <v>52</v>
      </c>
      <c r="E898">
        <v>1390</v>
      </c>
      <c r="F898">
        <v>35</v>
      </c>
      <c r="G898">
        <v>33.700000000000003</v>
      </c>
      <c r="H898">
        <v>136</v>
      </c>
      <c r="I898">
        <v>32.4</v>
      </c>
      <c r="J898">
        <v>573</v>
      </c>
      <c r="L898" t="s">
        <v>15000</v>
      </c>
      <c r="M898">
        <v>52</v>
      </c>
      <c r="N898" s="524" t="s">
        <v>16670</v>
      </c>
      <c r="O898">
        <f>COUNTIF('データ取得対象の観測点決定（風のみ）'!$AN$4:$AN$918,観測点コードリスト!N898)</f>
        <v>0</v>
      </c>
      <c r="P898" s="524" t="str">
        <f t="shared" si="13"/>
        <v>1390</v>
      </c>
    </row>
    <row r="899" spans="1:16">
      <c r="A899">
        <v>898</v>
      </c>
      <c r="B899">
        <v>44</v>
      </c>
      <c r="C899" t="s">
        <v>13940</v>
      </c>
      <c r="D899">
        <v>52</v>
      </c>
      <c r="E899">
        <v>1396</v>
      </c>
      <c r="F899">
        <v>36</v>
      </c>
      <c r="G899">
        <v>11.3</v>
      </c>
      <c r="H899">
        <v>137</v>
      </c>
      <c r="I899">
        <v>22.1</v>
      </c>
      <c r="J899">
        <v>1010</v>
      </c>
      <c r="L899" t="s">
        <v>15001</v>
      </c>
      <c r="M899">
        <v>52</v>
      </c>
      <c r="N899" s="524" t="s">
        <v>16671</v>
      </c>
      <c r="O899">
        <f>COUNTIF('データ取得対象の観測点決定（風のみ）'!$AN$4:$AN$918,観測点コードリスト!N899)</f>
        <v>0</v>
      </c>
      <c r="P899" s="524" t="str">
        <f t="shared" si="13"/>
        <v>1396</v>
      </c>
    </row>
    <row r="900" spans="1:16">
      <c r="A900">
        <v>899</v>
      </c>
      <c r="B900">
        <v>45</v>
      </c>
      <c r="C900" t="s">
        <v>2484</v>
      </c>
      <c r="D900">
        <v>52</v>
      </c>
      <c r="E900">
        <v>1436</v>
      </c>
      <c r="F900">
        <v>36</v>
      </c>
      <c r="G900">
        <v>0.6</v>
      </c>
      <c r="H900">
        <v>136</v>
      </c>
      <c r="I900">
        <v>53.6</v>
      </c>
      <c r="J900">
        <v>885</v>
      </c>
      <c r="L900" t="s">
        <v>15002</v>
      </c>
      <c r="M900">
        <v>52</v>
      </c>
      <c r="N900" s="524" t="s">
        <v>16672</v>
      </c>
      <c r="O900">
        <f>COUNTIF('データ取得対象の観測点決定（風のみ）'!$AN$4:$AN$918,観測点コードリスト!N900)</f>
        <v>0</v>
      </c>
      <c r="P900" s="524" t="str">
        <f t="shared" ref="P900:P963" si="14">IF(N900&gt;9999,TEXT(N900,"@"),TEXT(N900,"0000"))</f>
        <v>1436</v>
      </c>
    </row>
    <row r="901" spans="1:16">
      <c r="A901">
        <v>900</v>
      </c>
      <c r="B901">
        <v>46</v>
      </c>
      <c r="C901" t="s">
        <v>2473</v>
      </c>
      <c r="D901">
        <v>52</v>
      </c>
      <c r="E901">
        <v>1437</v>
      </c>
      <c r="F901">
        <v>36</v>
      </c>
      <c r="G901">
        <v>10.8</v>
      </c>
      <c r="H901">
        <v>137</v>
      </c>
      <c r="I901">
        <v>2.7</v>
      </c>
      <c r="J901">
        <v>740</v>
      </c>
      <c r="L901" t="s">
        <v>15003</v>
      </c>
      <c r="M901">
        <v>52</v>
      </c>
      <c r="N901" s="524" t="s">
        <v>16673</v>
      </c>
      <c r="O901">
        <f>COUNTIF('データ取得対象の観測点決定（風のみ）'!$AN$4:$AN$918,観測点コードリスト!N901)</f>
        <v>0</v>
      </c>
      <c r="P901" s="524" t="str">
        <f t="shared" si="14"/>
        <v>1437</v>
      </c>
    </row>
    <row r="902" spans="1:16">
      <c r="A902">
        <v>901</v>
      </c>
      <c r="B902">
        <v>47</v>
      </c>
      <c r="C902" t="s">
        <v>2480</v>
      </c>
      <c r="D902">
        <v>52</v>
      </c>
      <c r="E902">
        <v>1438</v>
      </c>
      <c r="F902">
        <v>36</v>
      </c>
      <c r="G902">
        <v>11.2</v>
      </c>
      <c r="H902">
        <v>137</v>
      </c>
      <c r="I902">
        <v>22.3</v>
      </c>
      <c r="J902">
        <v>910</v>
      </c>
      <c r="L902" t="s">
        <v>15004</v>
      </c>
      <c r="M902">
        <v>52</v>
      </c>
      <c r="N902" s="524" t="s">
        <v>16674</v>
      </c>
      <c r="O902">
        <f>COUNTIF('データ取得対象の観測点決定（風のみ）'!$AN$4:$AN$918,観測点コードリスト!N902)</f>
        <v>0</v>
      </c>
      <c r="P902" s="524" t="str">
        <f t="shared" si="14"/>
        <v>1438</v>
      </c>
    </row>
    <row r="903" spans="1:16">
      <c r="A903">
        <v>902</v>
      </c>
      <c r="B903">
        <v>48</v>
      </c>
      <c r="C903" t="s">
        <v>2508</v>
      </c>
      <c r="D903">
        <v>52</v>
      </c>
      <c r="E903">
        <v>1577</v>
      </c>
      <c r="F903">
        <v>35</v>
      </c>
      <c r="G903">
        <v>43.4</v>
      </c>
      <c r="H903">
        <v>136</v>
      </c>
      <c r="I903">
        <v>47</v>
      </c>
      <c r="J903">
        <v>351</v>
      </c>
      <c r="L903" t="s">
        <v>15005</v>
      </c>
      <c r="M903">
        <v>52</v>
      </c>
      <c r="N903" s="524" t="s">
        <v>16675</v>
      </c>
      <c r="O903">
        <f>COUNTIF('データ取得対象の観測点決定（風のみ）'!$AN$4:$AN$918,観測点コードリスト!N903)</f>
        <v>0</v>
      </c>
      <c r="P903" s="524" t="str">
        <f t="shared" si="14"/>
        <v>1577</v>
      </c>
    </row>
    <row r="904" spans="1:16">
      <c r="A904">
        <v>903</v>
      </c>
      <c r="B904">
        <v>1</v>
      </c>
      <c r="C904" t="s">
        <v>2568</v>
      </c>
      <c r="D904">
        <v>53</v>
      </c>
      <c r="E904">
        <v>499</v>
      </c>
      <c r="F904">
        <v>35</v>
      </c>
      <c r="G904">
        <v>8.6</v>
      </c>
      <c r="H904">
        <v>136</v>
      </c>
      <c r="I904">
        <v>32.299999999999997</v>
      </c>
      <c r="J904">
        <v>125</v>
      </c>
      <c r="L904" t="s">
        <v>15006</v>
      </c>
      <c r="M904">
        <v>53</v>
      </c>
      <c r="N904" s="524" t="s">
        <v>16676</v>
      </c>
      <c r="O904">
        <f>COUNTIF('データ取得対象の観測点決定（風のみ）'!$AN$4:$AN$918,観測点コードリスト!N904)</f>
        <v>0</v>
      </c>
      <c r="P904" s="524" t="str">
        <f t="shared" si="14"/>
        <v>499</v>
      </c>
    </row>
    <row r="905" spans="1:16">
      <c r="A905">
        <v>904</v>
      </c>
      <c r="B905">
        <v>2</v>
      </c>
      <c r="C905" t="s">
        <v>2571</v>
      </c>
      <c r="D905">
        <v>53</v>
      </c>
      <c r="E905">
        <v>500</v>
      </c>
      <c r="F905">
        <v>35</v>
      </c>
      <c r="G905">
        <v>3</v>
      </c>
      <c r="H905">
        <v>136</v>
      </c>
      <c r="I905">
        <v>41.6</v>
      </c>
      <c r="J905">
        <v>3</v>
      </c>
      <c r="L905" t="s">
        <v>15007</v>
      </c>
      <c r="M905">
        <v>53</v>
      </c>
      <c r="N905" s="524" t="s">
        <v>16677</v>
      </c>
      <c r="O905">
        <f>COUNTIF('データ取得対象の観測点決定（風のみ）'!$AN$4:$AN$918,観測点コードリスト!N905)</f>
        <v>1</v>
      </c>
      <c r="P905" s="524" t="str">
        <f t="shared" si="14"/>
        <v>500</v>
      </c>
    </row>
    <row r="906" spans="1:16">
      <c r="A906">
        <v>905</v>
      </c>
      <c r="B906">
        <v>3</v>
      </c>
      <c r="C906" t="s">
        <v>13941</v>
      </c>
      <c r="D906">
        <v>53</v>
      </c>
      <c r="E906">
        <v>501</v>
      </c>
      <c r="F906">
        <v>34</v>
      </c>
      <c r="G906">
        <v>59.9</v>
      </c>
      <c r="H906">
        <v>136</v>
      </c>
      <c r="I906">
        <v>27.5</v>
      </c>
      <c r="J906">
        <v>590</v>
      </c>
      <c r="L906" t="s">
        <v>15008</v>
      </c>
      <c r="M906">
        <v>53</v>
      </c>
      <c r="N906" s="524" t="s">
        <v>16678</v>
      </c>
      <c r="O906">
        <f>COUNTIF('データ取得対象の観測点決定（風のみ）'!$AN$4:$AN$918,観測点コードリスト!N906)</f>
        <v>0</v>
      </c>
      <c r="P906" s="524" t="str">
        <f t="shared" si="14"/>
        <v>501</v>
      </c>
    </row>
    <row r="907" spans="1:16">
      <c r="A907">
        <v>906</v>
      </c>
      <c r="B907">
        <v>4</v>
      </c>
      <c r="C907" t="s">
        <v>2575</v>
      </c>
      <c r="D907">
        <v>53</v>
      </c>
      <c r="E907">
        <v>47684</v>
      </c>
      <c r="F907">
        <v>34</v>
      </c>
      <c r="G907">
        <v>56.4</v>
      </c>
      <c r="H907">
        <v>136</v>
      </c>
      <c r="I907">
        <v>34.799999999999997</v>
      </c>
      <c r="J907">
        <v>55.1</v>
      </c>
      <c r="L907" t="s">
        <v>15009</v>
      </c>
      <c r="M907">
        <v>53</v>
      </c>
      <c r="N907" s="524" t="s">
        <v>16679</v>
      </c>
      <c r="O907">
        <f>COUNTIF('データ取得対象の観測点決定（風のみ）'!$AN$4:$AN$918,観測点コードリスト!N907)</f>
        <v>1</v>
      </c>
      <c r="P907" s="524" t="str">
        <f t="shared" si="14"/>
        <v>47684</v>
      </c>
    </row>
    <row r="908" spans="1:16">
      <c r="A908">
        <v>907</v>
      </c>
      <c r="B908">
        <v>5</v>
      </c>
      <c r="C908" t="s">
        <v>2578</v>
      </c>
      <c r="D908">
        <v>53</v>
      </c>
      <c r="E908">
        <v>503</v>
      </c>
      <c r="F908">
        <v>34</v>
      </c>
      <c r="G908">
        <v>52.2</v>
      </c>
      <c r="H908">
        <v>136</v>
      </c>
      <c r="I908">
        <v>27.2</v>
      </c>
      <c r="J908">
        <v>70</v>
      </c>
      <c r="L908" t="s">
        <v>15010</v>
      </c>
      <c r="M908">
        <v>53</v>
      </c>
      <c r="N908" s="524" t="s">
        <v>16680</v>
      </c>
      <c r="O908">
        <f>COUNTIF('データ取得対象の観測点決定（風のみ）'!$AN$4:$AN$918,観測点コードリスト!N908)</f>
        <v>1</v>
      </c>
      <c r="P908" s="524" t="str">
        <f t="shared" si="14"/>
        <v>503</v>
      </c>
    </row>
    <row r="909" spans="1:16">
      <c r="A909">
        <v>908</v>
      </c>
      <c r="B909">
        <v>6</v>
      </c>
      <c r="C909" t="s">
        <v>2581</v>
      </c>
      <c r="D909">
        <v>53</v>
      </c>
      <c r="E909">
        <v>47649</v>
      </c>
      <c r="F909">
        <v>34</v>
      </c>
      <c r="G909">
        <v>45.7</v>
      </c>
      <c r="H909">
        <v>136</v>
      </c>
      <c r="I909">
        <v>8.5</v>
      </c>
      <c r="J909">
        <v>159.19999999999999</v>
      </c>
      <c r="L909" t="s">
        <v>15011</v>
      </c>
      <c r="M909">
        <v>53</v>
      </c>
      <c r="N909" s="524" t="s">
        <v>16681</v>
      </c>
      <c r="O909">
        <f>COUNTIF('データ取得対象の観測点決定（風のみ）'!$AN$4:$AN$918,観測点コードリスト!N909)</f>
        <v>1</v>
      </c>
      <c r="P909" s="524" t="str">
        <f t="shared" si="14"/>
        <v>47649</v>
      </c>
    </row>
    <row r="910" spans="1:16">
      <c r="A910">
        <v>909</v>
      </c>
      <c r="B910">
        <v>7</v>
      </c>
      <c r="C910" t="s">
        <v>2585</v>
      </c>
      <c r="D910">
        <v>53</v>
      </c>
      <c r="E910">
        <v>505</v>
      </c>
      <c r="F910">
        <v>34</v>
      </c>
      <c r="G910">
        <v>43.5</v>
      </c>
      <c r="H910">
        <v>136</v>
      </c>
      <c r="I910">
        <v>18.5</v>
      </c>
      <c r="J910">
        <v>810</v>
      </c>
      <c r="L910" t="s">
        <v>15012</v>
      </c>
      <c r="M910">
        <v>53</v>
      </c>
      <c r="N910" s="524" t="s">
        <v>16682</v>
      </c>
      <c r="O910">
        <f>COUNTIF('データ取得対象の観測点決定（風のみ）'!$AN$4:$AN$918,観測点コードリスト!N910)</f>
        <v>0</v>
      </c>
      <c r="P910" s="524" t="str">
        <f t="shared" si="14"/>
        <v>505</v>
      </c>
    </row>
    <row r="911" spans="1:16">
      <c r="A911">
        <v>910</v>
      </c>
      <c r="B911">
        <v>8</v>
      </c>
      <c r="C911" t="s">
        <v>2588</v>
      </c>
      <c r="D911">
        <v>53</v>
      </c>
      <c r="E911">
        <v>47651</v>
      </c>
      <c r="F911">
        <v>34</v>
      </c>
      <c r="G911">
        <v>44</v>
      </c>
      <c r="H911">
        <v>136</v>
      </c>
      <c r="I911">
        <v>31.1</v>
      </c>
      <c r="J911">
        <v>2.7</v>
      </c>
      <c r="L911" t="s">
        <v>15013</v>
      </c>
      <c r="M911">
        <v>53</v>
      </c>
      <c r="N911" s="524" t="s">
        <v>16683</v>
      </c>
      <c r="O911">
        <f>COUNTIF('データ取得対象の観測点決定（風のみ）'!$AN$4:$AN$918,観測点コードリスト!N911)</f>
        <v>1</v>
      </c>
      <c r="P911" s="524" t="str">
        <f t="shared" si="14"/>
        <v>47651</v>
      </c>
    </row>
    <row r="912" spans="1:16">
      <c r="A912">
        <v>911</v>
      </c>
      <c r="B912">
        <v>9</v>
      </c>
      <c r="C912" t="s">
        <v>2593</v>
      </c>
      <c r="D912">
        <v>53</v>
      </c>
      <c r="E912">
        <v>507</v>
      </c>
      <c r="F912">
        <v>34</v>
      </c>
      <c r="G912">
        <v>37.6</v>
      </c>
      <c r="H912">
        <v>136</v>
      </c>
      <c r="I912">
        <v>6.5</v>
      </c>
      <c r="J912">
        <v>226</v>
      </c>
      <c r="L912" t="s">
        <v>15014</v>
      </c>
      <c r="M912">
        <v>53</v>
      </c>
      <c r="N912" s="524" t="s">
        <v>16684</v>
      </c>
      <c r="O912">
        <f>COUNTIF('データ取得対象の観測点決定（風のみ）'!$AN$4:$AN$918,観測点コードリスト!N912)</f>
        <v>0</v>
      </c>
      <c r="P912" s="524" t="str">
        <f t="shared" si="14"/>
        <v>507</v>
      </c>
    </row>
    <row r="913" spans="1:16">
      <c r="A913">
        <v>912</v>
      </c>
      <c r="B913">
        <v>10</v>
      </c>
      <c r="C913" t="s">
        <v>13942</v>
      </c>
      <c r="D913">
        <v>53</v>
      </c>
      <c r="E913">
        <v>508</v>
      </c>
      <c r="F913">
        <v>34</v>
      </c>
      <c r="G913">
        <v>33.9</v>
      </c>
      <c r="H913">
        <v>136</v>
      </c>
      <c r="I913">
        <v>9.4</v>
      </c>
      <c r="J913">
        <v>680</v>
      </c>
      <c r="L913" t="s">
        <v>15015</v>
      </c>
      <c r="M913">
        <v>53</v>
      </c>
      <c r="N913" s="524" t="s">
        <v>16685</v>
      </c>
      <c r="O913">
        <f>COUNTIF('データ取得対象の観測点決定（風のみ）'!$AN$4:$AN$918,観測点コードリスト!N913)</f>
        <v>0</v>
      </c>
      <c r="P913" s="524" t="str">
        <f t="shared" si="14"/>
        <v>508</v>
      </c>
    </row>
    <row r="914" spans="1:16">
      <c r="A914">
        <v>913</v>
      </c>
      <c r="B914">
        <v>11</v>
      </c>
      <c r="C914" t="s">
        <v>2600</v>
      </c>
      <c r="D914">
        <v>53</v>
      </c>
      <c r="E914">
        <v>509</v>
      </c>
      <c r="F914">
        <v>34</v>
      </c>
      <c r="G914">
        <v>31.7</v>
      </c>
      <c r="H914">
        <v>136</v>
      </c>
      <c r="I914">
        <v>39.9</v>
      </c>
      <c r="J914">
        <v>10</v>
      </c>
      <c r="L914" t="s">
        <v>15016</v>
      </c>
      <c r="M914">
        <v>53</v>
      </c>
      <c r="N914" s="524" t="s">
        <v>16686</v>
      </c>
      <c r="O914">
        <f>COUNTIF('データ取得対象の観測点決定（風のみ）'!$AN$4:$AN$918,観測点コードリスト!N914)</f>
        <v>1</v>
      </c>
      <c r="P914" s="524" t="str">
        <f t="shared" si="14"/>
        <v>509</v>
      </c>
    </row>
    <row r="915" spans="1:16">
      <c r="A915">
        <v>914</v>
      </c>
      <c r="B915">
        <v>12</v>
      </c>
      <c r="C915" t="s">
        <v>2604</v>
      </c>
      <c r="D915">
        <v>53</v>
      </c>
      <c r="E915">
        <v>510</v>
      </c>
      <c r="F915">
        <v>34</v>
      </c>
      <c r="G915">
        <v>26.9</v>
      </c>
      <c r="H915">
        <v>136</v>
      </c>
      <c r="I915">
        <v>23.4</v>
      </c>
      <c r="J915">
        <v>120</v>
      </c>
      <c r="L915" t="s">
        <v>15017</v>
      </c>
      <c r="M915">
        <v>53</v>
      </c>
      <c r="N915" s="524" t="s">
        <v>16687</v>
      </c>
      <c r="O915">
        <f>COUNTIF('データ取得対象の観測点決定（風のみ）'!$AN$4:$AN$918,観測点コードリスト!N915)</f>
        <v>1</v>
      </c>
      <c r="P915" s="524" t="str">
        <f t="shared" si="14"/>
        <v>510</v>
      </c>
    </row>
    <row r="916" spans="1:16">
      <c r="A916">
        <v>915</v>
      </c>
      <c r="B916">
        <v>13</v>
      </c>
      <c r="C916" t="s">
        <v>2611</v>
      </c>
      <c r="D916">
        <v>53</v>
      </c>
      <c r="E916">
        <v>511</v>
      </c>
      <c r="F916">
        <v>34</v>
      </c>
      <c r="G916">
        <v>19.399999999999999</v>
      </c>
      <c r="H916">
        <v>136</v>
      </c>
      <c r="I916">
        <v>29.3</v>
      </c>
      <c r="J916">
        <v>560</v>
      </c>
      <c r="L916" t="s">
        <v>15018</v>
      </c>
      <c r="M916">
        <v>53</v>
      </c>
      <c r="N916" s="524" t="s">
        <v>16688</v>
      </c>
      <c r="O916">
        <f>COUNTIF('データ取得対象の観測点決定（風のみ）'!$AN$4:$AN$918,観測点コードリスト!N916)</f>
        <v>0</v>
      </c>
      <c r="P916" s="524" t="str">
        <f t="shared" si="14"/>
        <v>511</v>
      </c>
    </row>
    <row r="917" spans="1:16">
      <c r="A917">
        <v>916</v>
      </c>
      <c r="B917">
        <v>14</v>
      </c>
      <c r="C917" t="s">
        <v>2630</v>
      </c>
      <c r="D917">
        <v>53</v>
      </c>
      <c r="E917">
        <v>47663</v>
      </c>
      <c r="F917">
        <v>34</v>
      </c>
      <c r="G917">
        <v>4.0999999999999996</v>
      </c>
      <c r="H917">
        <v>136</v>
      </c>
      <c r="I917">
        <v>11.6</v>
      </c>
      <c r="J917">
        <v>15.3</v>
      </c>
      <c r="L917" t="s">
        <v>15019</v>
      </c>
      <c r="M917">
        <v>53</v>
      </c>
      <c r="N917" s="524" t="s">
        <v>16689</v>
      </c>
      <c r="O917">
        <f>COUNTIF('データ取得対象の観測点決定（風のみ）'!$AN$4:$AN$918,観測点コードリスト!N917)</f>
        <v>1</v>
      </c>
      <c r="P917" s="524" t="str">
        <f t="shared" si="14"/>
        <v>47663</v>
      </c>
    </row>
    <row r="918" spans="1:16">
      <c r="A918">
        <v>917</v>
      </c>
      <c r="B918">
        <v>15</v>
      </c>
      <c r="C918" t="s">
        <v>13943</v>
      </c>
      <c r="D918">
        <v>53</v>
      </c>
      <c r="E918">
        <v>513</v>
      </c>
      <c r="F918">
        <v>34</v>
      </c>
      <c r="G918">
        <v>3.6</v>
      </c>
      <c r="H918">
        <v>136</v>
      </c>
      <c r="I918">
        <v>6.6</v>
      </c>
      <c r="J918">
        <v>800</v>
      </c>
      <c r="L918" t="s">
        <v>15020</v>
      </c>
      <c r="M918">
        <v>53</v>
      </c>
      <c r="N918" s="524" t="s">
        <v>16690</v>
      </c>
      <c r="O918">
        <f>COUNTIF('データ取得対象の観測点決定（風のみ）'!$AN$4:$AN$918,観測点コードリスト!N918)</f>
        <v>0</v>
      </c>
      <c r="P918" s="524" t="str">
        <f t="shared" si="14"/>
        <v>513</v>
      </c>
    </row>
    <row r="919" spans="1:16">
      <c r="A919">
        <v>918</v>
      </c>
      <c r="B919">
        <v>16</v>
      </c>
      <c r="C919" t="s">
        <v>13944</v>
      </c>
      <c r="D919">
        <v>53</v>
      </c>
      <c r="E919">
        <v>514</v>
      </c>
      <c r="F919">
        <v>33</v>
      </c>
      <c r="G919">
        <v>53.5</v>
      </c>
      <c r="H919">
        <v>136</v>
      </c>
      <c r="I919">
        <v>5.6</v>
      </c>
      <c r="J919">
        <v>40</v>
      </c>
      <c r="L919" t="s">
        <v>15021</v>
      </c>
      <c r="M919">
        <v>53</v>
      </c>
      <c r="N919" s="524" t="s">
        <v>16691</v>
      </c>
      <c r="O919">
        <f>COUNTIF('データ取得対象の観測点決定（風のみ）'!$AN$4:$AN$918,観測点コードリスト!N919)</f>
        <v>0</v>
      </c>
      <c r="P919" s="524" t="str">
        <f t="shared" si="14"/>
        <v>514</v>
      </c>
    </row>
    <row r="920" spans="1:16">
      <c r="A920">
        <v>919</v>
      </c>
      <c r="B920">
        <v>17</v>
      </c>
      <c r="C920" t="s">
        <v>13945</v>
      </c>
      <c r="D920">
        <v>53</v>
      </c>
      <c r="E920">
        <v>918</v>
      </c>
      <c r="F920">
        <v>34</v>
      </c>
      <c r="G920">
        <v>23.5</v>
      </c>
      <c r="H920">
        <v>136</v>
      </c>
      <c r="I920">
        <v>24.5</v>
      </c>
      <c r="J920">
        <v>80</v>
      </c>
      <c r="L920" t="s">
        <v>15022</v>
      </c>
      <c r="M920">
        <v>53</v>
      </c>
      <c r="N920" s="524" t="s">
        <v>16692</v>
      </c>
      <c r="O920">
        <f>COUNTIF('データ取得対象の観測点決定（風のみ）'!$AN$4:$AN$918,観測点コードリスト!N920)</f>
        <v>0</v>
      </c>
      <c r="P920" s="524" t="str">
        <f t="shared" si="14"/>
        <v>918</v>
      </c>
    </row>
    <row r="921" spans="1:16">
      <c r="A921">
        <v>920</v>
      </c>
      <c r="B921">
        <v>18</v>
      </c>
      <c r="C921" t="s">
        <v>13946</v>
      </c>
      <c r="D921">
        <v>53</v>
      </c>
      <c r="E921">
        <v>990</v>
      </c>
      <c r="F921">
        <v>34</v>
      </c>
      <c r="G921">
        <v>33.6</v>
      </c>
      <c r="H921">
        <v>136</v>
      </c>
      <c r="I921">
        <v>32.200000000000003</v>
      </c>
      <c r="J921">
        <v>6</v>
      </c>
      <c r="L921" t="s">
        <v>15023</v>
      </c>
      <c r="M921">
        <v>53</v>
      </c>
      <c r="N921" s="524" t="s">
        <v>16693</v>
      </c>
      <c r="O921">
        <f>COUNTIF('データ取得対象の観測点決定（風のみ）'!$AN$4:$AN$918,観測点コードリスト!N921)</f>
        <v>0</v>
      </c>
      <c r="P921" s="524" t="str">
        <f t="shared" si="14"/>
        <v>990</v>
      </c>
    </row>
    <row r="922" spans="1:16">
      <c r="A922">
        <v>921</v>
      </c>
      <c r="B922">
        <v>19</v>
      </c>
      <c r="C922" t="s">
        <v>13947</v>
      </c>
      <c r="D922">
        <v>53</v>
      </c>
      <c r="E922">
        <v>991</v>
      </c>
      <c r="F922">
        <v>34</v>
      </c>
      <c r="G922">
        <v>22.4</v>
      </c>
      <c r="H922">
        <v>136</v>
      </c>
      <c r="I922">
        <v>48.3</v>
      </c>
      <c r="J922">
        <v>3</v>
      </c>
      <c r="L922" t="s">
        <v>15024</v>
      </c>
      <c r="M922">
        <v>53</v>
      </c>
      <c r="N922" s="524" t="s">
        <v>16694</v>
      </c>
      <c r="O922">
        <f>COUNTIF('データ取得対象の観測点決定（風のみ）'!$AN$4:$AN$918,観測点コードリスト!N922)</f>
        <v>0</v>
      </c>
      <c r="P922" s="524" t="str">
        <f t="shared" si="14"/>
        <v>991</v>
      </c>
    </row>
    <row r="923" spans="1:16">
      <c r="A923">
        <v>922</v>
      </c>
      <c r="B923">
        <v>20</v>
      </c>
      <c r="C923" t="s">
        <v>2607</v>
      </c>
      <c r="D923">
        <v>53</v>
      </c>
      <c r="E923">
        <v>1230</v>
      </c>
      <c r="F923">
        <v>34</v>
      </c>
      <c r="G923">
        <v>28.9</v>
      </c>
      <c r="H923">
        <v>136</v>
      </c>
      <c r="I923">
        <v>49.5</v>
      </c>
      <c r="J923">
        <v>2</v>
      </c>
      <c r="L923" t="s">
        <v>15025</v>
      </c>
      <c r="M923">
        <v>53</v>
      </c>
      <c r="N923" s="524" t="s">
        <v>16695</v>
      </c>
      <c r="O923">
        <f>COUNTIF('データ取得対象の観測点決定（風のみ）'!$AN$4:$AN$918,観測点コードリスト!N923)</f>
        <v>1</v>
      </c>
      <c r="P923" s="524" t="str">
        <f t="shared" si="14"/>
        <v>1230</v>
      </c>
    </row>
    <row r="924" spans="1:16">
      <c r="A924">
        <v>923</v>
      </c>
      <c r="B924">
        <v>21</v>
      </c>
      <c r="C924" t="s">
        <v>2622</v>
      </c>
      <c r="D924">
        <v>53</v>
      </c>
      <c r="E924">
        <v>1255</v>
      </c>
      <c r="F924">
        <v>34</v>
      </c>
      <c r="G924">
        <v>16.7</v>
      </c>
      <c r="H924">
        <v>136</v>
      </c>
      <c r="I924">
        <v>12.5</v>
      </c>
      <c r="J924">
        <v>205</v>
      </c>
      <c r="L924" t="s">
        <v>15026</v>
      </c>
      <c r="M924">
        <v>53</v>
      </c>
      <c r="N924" s="524" t="s">
        <v>16696</v>
      </c>
      <c r="O924">
        <f>COUNTIF('データ取得対象の観測点決定（風のみ）'!$AN$4:$AN$918,観測点コードリスト!N924)</f>
        <v>0</v>
      </c>
      <c r="P924" s="524" t="str">
        <f t="shared" si="14"/>
        <v>1255</v>
      </c>
    </row>
    <row r="925" spans="1:16">
      <c r="A925">
        <v>924</v>
      </c>
      <c r="B925">
        <v>22</v>
      </c>
      <c r="C925" t="s">
        <v>2614</v>
      </c>
      <c r="D925">
        <v>53</v>
      </c>
      <c r="E925">
        <v>1258</v>
      </c>
      <c r="F925">
        <v>34</v>
      </c>
      <c r="G925">
        <v>20.7</v>
      </c>
      <c r="H925">
        <v>136</v>
      </c>
      <c r="I925">
        <v>40.9</v>
      </c>
      <c r="J925">
        <v>6</v>
      </c>
      <c r="L925" t="s">
        <v>15027</v>
      </c>
      <c r="M925">
        <v>53</v>
      </c>
      <c r="N925" s="524" t="s">
        <v>16697</v>
      </c>
      <c r="O925">
        <f>COUNTIF('データ取得対象の観測点決定（風のみ）'!$AN$4:$AN$918,観測点コードリスト!N925)</f>
        <v>1</v>
      </c>
      <c r="P925" s="524" t="str">
        <f t="shared" si="14"/>
        <v>1258</v>
      </c>
    </row>
    <row r="926" spans="1:16">
      <c r="A926">
        <v>925</v>
      </c>
      <c r="B926">
        <v>23</v>
      </c>
      <c r="C926" t="s">
        <v>2626</v>
      </c>
      <c r="D926">
        <v>53</v>
      </c>
      <c r="E926">
        <v>1349</v>
      </c>
      <c r="F926">
        <v>34</v>
      </c>
      <c r="G926">
        <v>12.5</v>
      </c>
      <c r="H926">
        <v>136</v>
      </c>
      <c r="I926">
        <v>19.600000000000001</v>
      </c>
      <c r="J926">
        <v>3</v>
      </c>
      <c r="L926" t="s">
        <v>15028</v>
      </c>
      <c r="M926">
        <v>53</v>
      </c>
      <c r="N926" s="524" t="s">
        <v>16698</v>
      </c>
      <c r="O926">
        <f>COUNTIF('データ取得対象の観測点決定（風のみ）'!$AN$4:$AN$918,観測点コードリスト!N926)</f>
        <v>1</v>
      </c>
      <c r="P926" s="524" t="str">
        <f t="shared" si="14"/>
        <v>1349</v>
      </c>
    </row>
    <row r="927" spans="1:16">
      <c r="A927">
        <v>926</v>
      </c>
      <c r="B927">
        <v>24</v>
      </c>
      <c r="C927" t="s">
        <v>2596</v>
      </c>
      <c r="D927">
        <v>53</v>
      </c>
      <c r="E927">
        <v>1356</v>
      </c>
      <c r="F927">
        <v>34</v>
      </c>
      <c r="G927">
        <v>37.5</v>
      </c>
      <c r="H927">
        <v>136</v>
      </c>
      <c r="I927">
        <v>19.3</v>
      </c>
      <c r="J927">
        <v>60</v>
      </c>
      <c r="L927" t="s">
        <v>15029</v>
      </c>
      <c r="M927">
        <v>53</v>
      </c>
      <c r="N927" s="524" t="s">
        <v>16699</v>
      </c>
      <c r="O927">
        <f>COUNTIF('データ取得対象の観測点決定（風のみ）'!$AN$4:$AN$918,観測点コードリスト!N927)</f>
        <v>0</v>
      </c>
      <c r="P927" s="524" t="str">
        <f t="shared" si="14"/>
        <v>1356</v>
      </c>
    </row>
    <row r="928" spans="1:16">
      <c r="A928">
        <v>927</v>
      </c>
      <c r="B928">
        <v>25</v>
      </c>
      <c r="C928" t="s">
        <v>2618</v>
      </c>
      <c r="D928">
        <v>53</v>
      </c>
      <c r="E928">
        <v>1381</v>
      </c>
      <c r="F928">
        <v>34</v>
      </c>
      <c r="G928">
        <v>18.5</v>
      </c>
      <c r="H928">
        <v>136</v>
      </c>
      <c r="I928">
        <v>52.4</v>
      </c>
      <c r="J928">
        <v>31</v>
      </c>
      <c r="L928" t="s">
        <v>15030</v>
      </c>
      <c r="M928">
        <v>53</v>
      </c>
      <c r="N928" s="524" t="s">
        <v>16700</v>
      </c>
      <c r="O928">
        <f>COUNTIF('データ取得対象の観測点決定（風のみ）'!$AN$4:$AN$918,観測点コードリスト!N928)</f>
        <v>0</v>
      </c>
      <c r="P928" s="524" t="str">
        <f t="shared" si="14"/>
        <v>1381</v>
      </c>
    </row>
    <row r="929" spans="1:16">
      <c r="A929">
        <v>928</v>
      </c>
      <c r="B929">
        <v>26</v>
      </c>
      <c r="C929" t="s">
        <v>2638</v>
      </c>
      <c r="D929">
        <v>53</v>
      </c>
      <c r="E929">
        <v>1423</v>
      </c>
      <c r="F929">
        <v>33</v>
      </c>
      <c r="G929">
        <v>51.1</v>
      </c>
      <c r="H929">
        <v>135</v>
      </c>
      <c r="I929">
        <v>58.8</v>
      </c>
      <c r="J929">
        <v>130</v>
      </c>
      <c r="L929" t="s">
        <v>15031</v>
      </c>
      <c r="M929">
        <v>53</v>
      </c>
      <c r="N929" s="524" t="s">
        <v>16701</v>
      </c>
      <c r="O929">
        <f>COUNTIF('データ取得対象の観測点決定（風のみ）'!$AN$4:$AN$918,観測点コードリスト!N929)</f>
        <v>0</v>
      </c>
      <c r="P929" s="524" t="str">
        <f t="shared" si="14"/>
        <v>1423</v>
      </c>
    </row>
    <row r="930" spans="1:16">
      <c r="A930">
        <v>929</v>
      </c>
      <c r="B930">
        <v>27</v>
      </c>
      <c r="C930" t="s">
        <v>2634</v>
      </c>
      <c r="D930">
        <v>53</v>
      </c>
      <c r="E930">
        <v>1532</v>
      </c>
      <c r="F930">
        <v>33</v>
      </c>
      <c r="G930">
        <v>55.9</v>
      </c>
      <c r="H930">
        <v>136</v>
      </c>
      <c r="I930">
        <v>8.3000000000000007</v>
      </c>
      <c r="J930">
        <v>23</v>
      </c>
      <c r="L930" t="s">
        <v>15032</v>
      </c>
      <c r="M930">
        <v>53</v>
      </c>
      <c r="N930" s="524" t="s">
        <v>16702</v>
      </c>
      <c r="O930">
        <f>COUNTIF('データ取得対象の観測点決定（風のみ）'!$AN$4:$AN$918,観測点コードリスト!N930)</f>
        <v>1</v>
      </c>
      <c r="P930" s="524" t="str">
        <f t="shared" si="14"/>
        <v>1532</v>
      </c>
    </row>
    <row r="931" spans="1:16">
      <c r="A931">
        <v>930</v>
      </c>
      <c r="B931">
        <v>1</v>
      </c>
      <c r="C931" t="s">
        <v>2653</v>
      </c>
      <c r="D931">
        <v>54</v>
      </c>
      <c r="E931">
        <v>515</v>
      </c>
      <c r="F931">
        <v>38</v>
      </c>
      <c r="G931">
        <v>13.6</v>
      </c>
      <c r="H931">
        <v>139</v>
      </c>
      <c r="I931">
        <v>28.7</v>
      </c>
      <c r="J931">
        <v>10</v>
      </c>
      <c r="L931" t="s">
        <v>15033</v>
      </c>
      <c r="M931">
        <v>54</v>
      </c>
      <c r="N931" s="524" t="s">
        <v>16703</v>
      </c>
      <c r="O931">
        <f>COUNTIF('データ取得対象の観測点決定（風のみ）'!$AN$4:$AN$918,観測点コードリスト!N931)</f>
        <v>1</v>
      </c>
      <c r="P931" s="524" t="str">
        <f t="shared" si="14"/>
        <v>515</v>
      </c>
    </row>
    <row r="932" spans="1:16">
      <c r="A932">
        <v>931</v>
      </c>
      <c r="B932">
        <v>2</v>
      </c>
      <c r="C932" t="s">
        <v>13948</v>
      </c>
      <c r="D932">
        <v>54</v>
      </c>
      <c r="E932">
        <v>516</v>
      </c>
      <c r="F932">
        <v>38</v>
      </c>
      <c r="G932">
        <v>13.7</v>
      </c>
      <c r="H932">
        <v>139</v>
      </c>
      <c r="I932">
        <v>38.299999999999997</v>
      </c>
      <c r="J932">
        <v>695</v>
      </c>
      <c r="L932" t="s">
        <v>15034</v>
      </c>
      <c r="M932">
        <v>54</v>
      </c>
      <c r="N932" s="524" t="s">
        <v>16704</v>
      </c>
      <c r="O932">
        <f>COUNTIF('データ取得対象の観測点決定（風のみ）'!$AN$4:$AN$918,観測点コードリスト!N932)</f>
        <v>0</v>
      </c>
      <c r="P932" s="524" t="str">
        <f t="shared" si="14"/>
        <v>516</v>
      </c>
    </row>
    <row r="933" spans="1:16">
      <c r="A933">
        <v>932</v>
      </c>
      <c r="B933">
        <v>3</v>
      </c>
      <c r="C933" t="s">
        <v>2660</v>
      </c>
      <c r="D933">
        <v>54</v>
      </c>
      <c r="E933">
        <v>47602</v>
      </c>
      <c r="F933">
        <v>38</v>
      </c>
      <c r="G933">
        <v>1.7</v>
      </c>
      <c r="H933">
        <v>138</v>
      </c>
      <c r="I933">
        <v>14.4</v>
      </c>
      <c r="J933">
        <v>5.5</v>
      </c>
      <c r="L933" t="s">
        <v>15035</v>
      </c>
      <c r="M933">
        <v>54</v>
      </c>
      <c r="N933" s="524" t="s">
        <v>16705</v>
      </c>
      <c r="O933">
        <f>COUNTIF('データ取得対象の観測点決定（風のみ）'!$AN$4:$AN$918,観測点コードリスト!N933)</f>
        <v>1</v>
      </c>
      <c r="P933" s="524" t="str">
        <f t="shared" si="14"/>
        <v>47602</v>
      </c>
    </row>
    <row r="934" spans="1:16">
      <c r="A934">
        <v>933</v>
      </c>
      <c r="B934">
        <v>4</v>
      </c>
      <c r="C934" t="s">
        <v>2664</v>
      </c>
      <c r="D934">
        <v>54</v>
      </c>
      <c r="E934">
        <v>518</v>
      </c>
      <c r="F934">
        <v>38</v>
      </c>
      <c r="G934">
        <v>4.4000000000000004</v>
      </c>
      <c r="H934">
        <v>138</v>
      </c>
      <c r="I934">
        <v>26.4</v>
      </c>
      <c r="J934">
        <v>2</v>
      </c>
      <c r="L934" t="s">
        <v>15036</v>
      </c>
      <c r="M934">
        <v>54</v>
      </c>
      <c r="N934" s="524" t="s">
        <v>16706</v>
      </c>
      <c r="O934">
        <f>COUNTIF('データ取得対象の観測点決定（風のみ）'!$AN$4:$AN$918,観測点コードリスト!N934)</f>
        <v>1</v>
      </c>
      <c r="P934" s="524" t="str">
        <f t="shared" si="14"/>
        <v>518</v>
      </c>
    </row>
    <row r="935" spans="1:16">
      <c r="A935">
        <v>934</v>
      </c>
      <c r="B935">
        <v>5</v>
      </c>
      <c r="C935" t="s">
        <v>2641</v>
      </c>
      <c r="D935">
        <v>54</v>
      </c>
      <c r="E935">
        <v>47604</v>
      </c>
      <c r="F935">
        <v>37</v>
      </c>
      <c r="G935">
        <v>53.6</v>
      </c>
      <c r="H935">
        <v>139</v>
      </c>
      <c r="I935">
        <v>1.1000000000000001</v>
      </c>
      <c r="J935">
        <v>4.0999999999999996</v>
      </c>
      <c r="L935" t="s">
        <v>15037</v>
      </c>
      <c r="M935">
        <v>54</v>
      </c>
      <c r="N935" s="524" t="s">
        <v>16707</v>
      </c>
      <c r="O935">
        <f>COUNTIF('データ取得対象の観測点決定（風のみ）'!$AN$4:$AN$918,観測点コードリスト!N935)</f>
        <v>1</v>
      </c>
      <c r="P935" s="524" t="str">
        <f t="shared" si="14"/>
        <v>47604</v>
      </c>
    </row>
    <row r="936" spans="1:16">
      <c r="A936">
        <v>935</v>
      </c>
      <c r="B936">
        <v>6</v>
      </c>
      <c r="C936" t="s">
        <v>13949</v>
      </c>
      <c r="D936">
        <v>54</v>
      </c>
      <c r="E936">
        <v>520</v>
      </c>
      <c r="F936">
        <v>37</v>
      </c>
      <c r="G936">
        <v>54.4</v>
      </c>
      <c r="H936">
        <v>139</v>
      </c>
      <c r="I936">
        <v>27.1</v>
      </c>
      <c r="J936">
        <v>382</v>
      </c>
      <c r="L936" t="s">
        <v>15038</v>
      </c>
      <c r="M936">
        <v>54</v>
      </c>
      <c r="N936" s="524" t="s">
        <v>16708</v>
      </c>
      <c r="O936">
        <f>COUNTIF('データ取得対象の観測点決定（風のみ）'!$AN$4:$AN$918,観測点コードリスト!N936)</f>
        <v>0</v>
      </c>
      <c r="P936" s="524" t="str">
        <f t="shared" si="14"/>
        <v>520</v>
      </c>
    </row>
    <row r="937" spans="1:16">
      <c r="A937">
        <v>936</v>
      </c>
      <c r="B937">
        <v>7</v>
      </c>
      <c r="C937" t="s">
        <v>2686</v>
      </c>
      <c r="D937">
        <v>54</v>
      </c>
      <c r="E937">
        <v>521</v>
      </c>
      <c r="F937">
        <v>37</v>
      </c>
      <c r="G937">
        <v>47.5</v>
      </c>
      <c r="H937">
        <v>139</v>
      </c>
      <c r="I937">
        <v>5.2</v>
      </c>
      <c r="J937">
        <v>3</v>
      </c>
      <c r="L937" t="s">
        <v>15039</v>
      </c>
      <c r="M937">
        <v>54</v>
      </c>
      <c r="N937" s="524" t="s">
        <v>16709</v>
      </c>
      <c r="O937">
        <f>COUNTIF('データ取得対象の観測点決定（風のみ）'!$AN$4:$AN$918,観測点コードリスト!N937)</f>
        <v>1</v>
      </c>
      <c r="P937" s="524" t="str">
        <f t="shared" si="14"/>
        <v>521</v>
      </c>
    </row>
    <row r="938" spans="1:16">
      <c r="A938">
        <v>937</v>
      </c>
      <c r="B938">
        <v>8</v>
      </c>
      <c r="C938" t="s">
        <v>2697</v>
      </c>
      <c r="D938">
        <v>54</v>
      </c>
      <c r="E938">
        <v>522</v>
      </c>
      <c r="F938">
        <v>37</v>
      </c>
      <c r="G938">
        <v>46.1</v>
      </c>
      <c r="H938">
        <v>138</v>
      </c>
      <c r="I938">
        <v>54.8</v>
      </c>
      <c r="J938">
        <v>2</v>
      </c>
      <c r="L938" t="s">
        <v>15040</v>
      </c>
      <c r="M938">
        <v>54</v>
      </c>
      <c r="N938" s="524" t="s">
        <v>16710</v>
      </c>
      <c r="O938">
        <f>COUNTIF('データ取得対象の観測点決定（風のみ）'!$AN$4:$AN$918,観測点コードリスト!N938)</f>
        <v>1</v>
      </c>
      <c r="P938" s="524" t="str">
        <f t="shared" si="14"/>
        <v>522</v>
      </c>
    </row>
    <row r="939" spans="1:16">
      <c r="A939">
        <v>938</v>
      </c>
      <c r="B939">
        <v>9</v>
      </c>
      <c r="C939" t="s">
        <v>13950</v>
      </c>
      <c r="D939">
        <v>54</v>
      </c>
      <c r="E939">
        <v>523</v>
      </c>
      <c r="F939">
        <v>37</v>
      </c>
      <c r="G939">
        <v>46.7</v>
      </c>
      <c r="H939">
        <v>139</v>
      </c>
      <c r="I939">
        <v>17.3</v>
      </c>
      <c r="J939">
        <v>200</v>
      </c>
      <c r="L939" t="s">
        <v>15041</v>
      </c>
      <c r="M939">
        <v>54</v>
      </c>
      <c r="N939" s="524" t="s">
        <v>16711</v>
      </c>
      <c r="O939">
        <f>COUNTIF('データ取得対象の観測点決定（風のみ）'!$AN$4:$AN$918,観測点コードリスト!N939)</f>
        <v>0</v>
      </c>
      <c r="P939" s="524" t="str">
        <f t="shared" si="14"/>
        <v>523</v>
      </c>
    </row>
    <row r="940" spans="1:16">
      <c r="A940">
        <v>939</v>
      </c>
      <c r="B940">
        <v>10</v>
      </c>
      <c r="C940" t="s">
        <v>2700</v>
      </c>
      <c r="D940">
        <v>54</v>
      </c>
      <c r="E940">
        <v>524</v>
      </c>
      <c r="F940">
        <v>37</v>
      </c>
      <c r="G940">
        <v>38.4</v>
      </c>
      <c r="H940">
        <v>138</v>
      </c>
      <c r="I940">
        <v>46</v>
      </c>
      <c r="J940">
        <v>44</v>
      </c>
      <c r="L940" t="s">
        <v>15042</v>
      </c>
      <c r="M940">
        <v>54</v>
      </c>
      <c r="N940" s="524" t="s">
        <v>16712</v>
      </c>
      <c r="O940">
        <f>COUNTIF('データ取得対象の観測点決定（風のみ）'!$AN$4:$AN$918,観測点コードリスト!N940)</f>
        <v>1</v>
      </c>
      <c r="P940" s="524" t="str">
        <f t="shared" si="14"/>
        <v>524</v>
      </c>
    </row>
    <row r="941" spans="1:16">
      <c r="A941">
        <v>940</v>
      </c>
      <c r="B941">
        <v>11</v>
      </c>
      <c r="C941" t="s">
        <v>2704</v>
      </c>
      <c r="D941">
        <v>54</v>
      </c>
      <c r="E941">
        <v>525</v>
      </c>
      <c r="F941">
        <v>37</v>
      </c>
      <c r="G941">
        <v>38.4</v>
      </c>
      <c r="H941">
        <v>138</v>
      </c>
      <c r="I941">
        <v>57.3</v>
      </c>
      <c r="J941">
        <v>9</v>
      </c>
      <c r="L941" t="s">
        <v>15043</v>
      </c>
      <c r="M941">
        <v>54</v>
      </c>
      <c r="N941" s="524" t="s">
        <v>16713</v>
      </c>
      <c r="O941">
        <f>COUNTIF('データ取得対象の観測点決定（風のみ）'!$AN$4:$AN$918,観測点コードリスト!N941)</f>
        <v>1</v>
      </c>
      <c r="P941" s="524" t="str">
        <f t="shared" si="14"/>
        <v>525</v>
      </c>
    </row>
    <row r="942" spans="1:16">
      <c r="A942">
        <v>941</v>
      </c>
      <c r="B942">
        <v>12</v>
      </c>
      <c r="C942" t="s">
        <v>2707</v>
      </c>
      <c r="D942">
        <v>54</v>
      </c>
      <c r="E942">
        <v>526</v>
      </c>
      <c r="F942">
        <v>37</v>
      </c>
      <c r="G942">
        <v>41.8</v>
      </c>
      <c r="H942">
        <v>139</v>
      </c>
      <c r="I942">
        <v>11.3</v>
      </c>
      <c r="J942">
        <v>25</v>
      </c>
      <c r="L942" t="s">
        <v>15044</v>
      </c>
      <c r="M942">
        <v>54</v>
      </c>
      <c r="N942" s="524" t="s">
        <v>16714</v>
      </c>
      <c r="O942">
        <f>COUNTIF('データ取得対象の観測点決定（風のみ）'!$AN$4:$AN$918,観測点コードリスト!N942)</f>
        <v>0</v>
      </c>
      <c r="P942" s="524" t="str">
        <f t="shared" si="14"/>
        <v>526</v>
      </c>
    </row>
    <row r="943" spans="1:16">
      <c r="A943">
        <v>942</v>
      </c>
      <c r="B943">
        <v>13</v>
      </c>
      <c r="C943" t="s">
        <v>2710</v>
      </c>
      <c r="D943">
        <v>54</v>
      </c>
      <c r="E943">
        <v>527</v>
      </c>
      <c r="F943">
        <v>37</v>
      </c>
      <c r="G943">
        <v>40.299999999999997</v>
      </c>
      <c r="H943">
        <v>139</v>
      </c>
      <c r="I943">
        <v>26.8</v>
      </c>
      <c r="J943">
        <v>100</v>
      </c>
      <c r="L943" t="s">
        <v>15045</v>
      </c>
      <c r="M943">
        <v>54</v>
      </c>
      <c r="N943" s="524" t="s">
        <v>16715</v>
      </c>
      <c r="O943">
        <f>COUNTIF('データ取得対象の観測点決定（風のみ）'!$AN$4:$AN$918,観測点コードリスト!N943)</f>
        <v>1</v>
      </c>
      <c r="P943" s="524" t="str">
        <f t="shared" si="14"/>
        <v>527</v>
      </c>
    </row>
    <row r="944" spans="1:16">
      <c r="A944">
        <v>943</v>
      </c>
      <c r="B944">
        <v>14</v>
      </c>
      <c r="C944" t="s">
        <v>13951</v>
      </c>
      <c r="D944">
        <v>54</v>
      </c>
      <c r="E944">
        <v>528</v>
      </c>
      <c r="F944">
        <v>37</v>
      </c>
      <c r="G944">
        <v>34.799999999999997</v>
      </c>
      <c r="H944">
        <v>139</v>
      </c>
      <c r="I944">
        <v>8.1</v>
      </c>
      <c r="J944">
        <v>242</v>
      </c>
      <c r="L944" t="s">
        <v>15046</v>
      </c>
      <c r="M944">
        <v>54</v>
      </c>
      <c r="N944" s="524" t="s">
        <v>16716</v>
      </c>
      <c r="O944">
        <f>COUNTIF('データ取得対象の観測点決定（風のみ）'!$AN$4:$AN$918,観測点コードリスト!N944)</f>
        <v>0</v>
      </c>
      <c r="P944" s="524" t="str">
        <f t="shared" si="14"/>
        <v>528</v>
      </c>
    </row>
    <row r="945" spans="1:16">
      <c r="A945">
        <v>944</v>
      </c>
      <c r="B945">
        <v>15</v>
      </c>
      <c r="C945" t="s">
        <v>2721</v>
      </c>
      <c r="D945">
        <v>54</v>
      </c>
      <c r="E945">
        <v>529</v>
      </c>
      <c r="F945">
        <v>37</v>
      </c>
      <c r="G945">
        <v>27</v>
      </c>
      <c r="H945">
        <v>138</v>
      </c>
      <c r="I945">
        <v>49.4</v>
      </c>
      <c r="J945">
        <v>23</v>
      </c>
      <c r="L945" t="s">
        <v>15047</v>
      </c>
      <c r="M945">
        <v>54</v>
      </c>
      <c r="N945" s="524" t="s">
        <v>16717</v>
      </c>
      <c r="O945">
        <f>COUNTIF('データ取得対象の観測点決定（風のみ）'!$AN$4:$AN$918,観測点コードリスト!N945)</f>
        <v>1</v>
      </c>
      <c r="P945" s="524" t="str">
        <f t="shared" si="14"/>
        <v>529</v>
      </c>
    </row>
    <row r="946" spans="1:16">
      <c r="A946">
        <v>945</v>
      </c>
      <c r="B946">
        <v>16</v>
      </c>
      <c r="C946" t="s">
        <v>2465</v>
      </c>
      <c r="D946">
        <v>54</v>
      </c>
      <c r="E946">
        <v>530</v>
      </c>
      <c r="F946">
        <v>37</v>
      </c>
      <c r="G946">
        <v>28.5</v>
      </c>
      <c r="H946">
        <v>138</v>
      </c>
      <c r="I946">
        <v>59.5</v>
      </c>
      <c r="J946">
        <v>83</v>
      </c>
      <c r="L946" t="s">
        <v>15048</v>
      </c>
      <c r="M946">
        <v>54</v>
      </c>
      <c r="N946" s="524" t="s">
        <v>16718</v>
      </c>
      <c r="O946">
        <f>COUNTIF('データ取得対象の観測点決定（風のみ）'!$AN$4:$AN$918,観測点コードリスト!N946)</f>
        <v>0</v>
      </c>
      <c r="P946" s="524" t="str">
        <f t="shared" si="14"/>
        <v>530</v>
      </c>
    </row>
    <row r="947" spans="1:16">
      <c r="A947">
        <v>946</v>
      </c>
      <c r="B947">
        <v>17</v>
      </c>
      <c r="C947" t="s">
        <v>13952</v>
      </c>
      <c r="D947">
        <v>54</v>
      </c>
      <c r="E947">
        <v>531</v>
      </c>
      <c r="F947">
        <v>37</v>
      </c>
      <c r="G947">
        <v>24.3</v>
      </c>
      <c r="H947">
        <v>139</v>
      </c>
      <c r="I947">
        <v>5.4</v>
      </c>
      <c r="J947">
        <v>737</v>
      </c>
      <c r="L947" t="s">
        <v>15049</v>
      </c>
      <c r="M947">
        <v>54</v>
      </c>
      <c r="N947" s="524" t="s">
        <v>16719</v>
      </c>
      <c r="O947">
        <f>COUNTIF('データ取得対象の観測点決定（風のみ）'!$AN$4:$AN$918,観測点コードリスト!N947)</f>
        <v>0</v>
      </c>
      <c r="P947" s="524" t="str">
        <f t="shared" si="14"/>
        <v>531</v>
      </c>
    </row>
    <row r="948" spans="1:16">
      <c r="A948">
        <v>947</v>
      </c>
      <c r="B948">
        <v>18</v>
      </c>
      <c r="C948" t="s">
        <v>2726</v>
      </c>
      <c r="D948">
        <v>54</v>
      </c>
      <c r="E948">
        <v>532</v>
      </c>
      <c r="F948">
        <v>37</v>
      </c>
      <c r="G948">
        <v>21.1</v>
      </c>
      <c r="H948">
        <v>138</v>
      </c>
      <c r="I948">
        <v>33.200000000000003</v>
      </c>
      <c r="J948">
        <v>7</v>
      </c>
      <c r="L948" t="s">
        <v>15050</v>
      </c>
      <c r="M948">
        <v>54</v>
      </c>
      <c r="N948" s="524" t="s">
        <v>16720</v>
      </c>
      <c r="O948">
        <f>COUNTIF('データ取得対象の観測点決定（風のみ）'!$AN$4:$AN$918,観測点コードリスト!N948)</f>
        <v>1</v>
      </c>
      <c r="P948" s="524" t="str">
        <f t="shared" si="14"/>
        <v>532</v>
      </c>
    </row>
    <row r="949" spans="1:16">
      <c r="A949">
        <v>948</v>
      </c>
      <c r="B949">
        <v>19</v>
      </c>
      <c r="C949" t="s">
        <v>13953</v>
      </c>
      <c r="D949">
        <v>54</v>
      </c>
      <c r="E949">
        <v>533</v>
      </c>
      <c r="F949">
        <v>37</v>
      </c>
      <c r="G949">
        <v>12.7</v>
      </c>
      <c r="H949">
        <v>138</v>
      </c>
      <c r="I949">
        <v>31.6</v>
      </c>
      <c r="J949">
        <v>470</v>
      </c>
      <c r="L949" t="s">
        <v>15051</v>
      </c>
      <c r="M949">
        <v>54</v>
      </c>
      <c r="N949" s="524" t="s">
        <v>16721</v>
      </c>
      <c r="O949">
        <f>COUNTIF('データ取得対象の観測点決定（風のみ）'!$AN$4:$AN$918,観測点コードリスト!N949)</f>
        <v>0</v>
      </c>
      <c r="P949" s="524" t="str">
        <f t="shared" si="14"/>
        <v>533</v>
      </c>
    </row>
    <row r="950" spans="1:16">
      <c r="A950">
        <v>949</v>
      </c>
      <c r="B950">
        <v>20</v>
      </c>
      <c r="C950" t="s">
        <v>2736</v>
      </c>
      <c r="D950">
        <v>54</v>
      </c>
      <c r="E950">
        <v>534</v>
      </c>
      <c r="F950">
        <v>37</v>
      </c>
      <c r="G950">
        <v>13.6</v>
      </c>
      <c r="H950">
        <v>138</v>
      </c>
      <c r="I950">
        <v>57.8</v>
      </c>
      <c r="J950">
        <v>98</v>
      </c>
      <c r="L950" t="s">
        <v>15052</v>
      </c>
      <c r="M950">
        <v>54</v>
      </c>
      <c r="N950" s="524" t="s">
        <v>16722</v>
      </c>
      <c r="O950">
        <f>COUNTIF('データ取得対象の観測点決定（風のみ）'!$AN$4:$AN$918,観測点コードリスト!N950)</f>
        <v>1</v>
      </c>
      <c r="P950" s="524" t="str">
        <f t="shared" si="14"/>
        <v>534</v>
      </c>
    </row>
    <row r="951" spans="1:16">
      <c r="A951">
        <v>950</v>
      </c>
      <c r="B951">
        <v>21</v>
      </c>
      <c r="C951" t="s">
        <v>2743</v>
      </c>
      <c r="D951">
        <v>54</v>
      </c>
      <c r="E951">
        <v>47612</v>
      </c>
      <c r="F951">
        <v>37</v>
      </c>
      <c r="G951">
        <v>6.4</v>
      </c>
      <c r="H951">
        <v>138</v>
      </c>
      <c r="I951">
        <v>14.8</v>
      </c>
      <c r="J951">
        <v>12.9</v>
      </c>
      <c r="L951" t="s">
        <v>15053</v>
      </c>
      <c r="M951">
        <v>54</v>
      </c>
      <c r="N951" s="524" t="s">
        <v>16723</v>
      </c>
      <c r="O951">
        <f>COUNTIF('データ取得対象の観測点決定（風のみ）'!$AN$4:$AN$918,観測点コードリスト!N951)</f>
        <v>1</v>
      </c>
      <c r="P951" s="524" t="str">
        <f t="shared" si="14"/>
        <v>47612</v>
      </c>
    </row>
    <row r="952" spans="1:16">
      <c r="A952">
        <v>951</v>
      </c>
      <c r="B952">
        <v>22</v>
      </c>
      <c r="C952" t="s">
        <v>2747</v>
      </c>
      <c r="D952">
        <v>54</v>
      </c>
      <c r="E952">
        <v>536</v>
      </c>
      <c r="F952">
        <v>37</v>
      </c>
      <c r="G952">
        <v>6.4</v>
      </c>
      <c r="H952">
        <v>138</v>
      </c>
      <c r="I952">
        <v>27.4</v>
      </c>
      <c r="J952">
        <v>126</v>
      </c>
      <c r="L952" t="s">
        <v>15054</v>
      </c>
      <c r="M952">
        <v>54</v>
      </c>
      <c r="N952" s="524" t="s">
        <v>16724</v>
      </c>
      <c r="O952">
        <f>COUNTIF('データ取得対象の観測点決定（風のみ）'!$AN$4:$AN$918,観測点コードリスト!N952)</f>
        <v>1</v>
      </c>
      <c r="P952" s="524" t="str">
        <f t="shared" si="14"/>
        <v>536</v>
      </c>
    </row>
    <row r="953" spans="1:16">
      <c r="A953">
        <v>952</v>
      </c>
      <c r="B953">
        <v>23</v>
      </c>
      <c r="C953" t="s">
        <v>2756</v>
      </c>
      <c r="D953">
        <v>54</v>
      </c>
      <c r="E953">
        <v>537</v>
      </c>
      <c r="F953">
        <v>37</v>
      </c>
      <c r="G953">
        <v>8.6</v>
      </c>
      <c r="H953">
        <v>138</v>
      </c>
      <c r="I953">
        <v>43.6</v>
      </c>
      <c r="J953">
        <v>170</v>
      </c>
      <c r="L953" t="s">
        <v>15055</v>
      </c>
      <c r="M953">
        <v>54</v>
      </c>
      <c r="N953" s="524" t="s">
        <v>16725</v>
      </c>
      <c r="O953">
        <f>COUNTIF('データ取得対象の観測点決定（風のみ）'!$AN$4:$AN$918,観測点コードリスト!N953)</f>
        <v>1</v>
      </c>
      <c r="P953" s="524" t="str">
        <f t="shared" si="14"/>
        <v>537</v>
      </c>
    </row>
    <row r="954" spans="1:16">
      <c r="A954">
        <v>953</v>
      </c>
      <c r="B954">
        <v>24</v>
      </c>
      <c r="C954" t="s">
        <v>13954</v>
      </c>
      <c r="D954">
        <v>54</v>
      </c>
      <c r="E954">
        <v>538</v>
      </c>
      <c r="F954">
        <v>37</v>
      </c>
      <c r="G954">
        <v>9.3000000000000007</v>
      </c>
      <c r="H954">
        <v>139</v>
      </c>
      <c r="I954">
        <v>7.8</v>
      </c>
      <c r="J954">
        <v>1060</v>
      </c>
      <c r="L954" t="s">
        <v>15056</v>
      </c>
      <c r="M954">
        <v>54</v>
      </c>
      <c r="N954" s="524" t="s">
        <v>16726</v>
      </c>
      <c r="O954">
        <f>COUNTIF('データ取得対象の観測点決定（風のみ）'!$AN$4:$AN$918,観測点コードリスト!N954)</f>
        <v>0</v>
      </c>
      <c r="P954" s="524" t="str">
        <f t="shared" si="14"/>
        <v>538</v>
      </c>
    </row>
    <row r="955" spans="1:16">
      <c r="A955">
        <v>954</v>
      </c>
      <c r="B955">
        <v>25</v>
      </c>
      <c r="C955" t="s">
        <v>2759</v>
      </c>
      <c r="D955">
        <v>54</v>
      </c>
      <c r="E955">
        <v>539</v>
      </c>
      <c r="F955">
        <v>37</v>
      </c>
      <c r="G955">
        <v>2.6</v>
      </c>
      <c r="H955">
        <v>137</v>
      </c>
      <c r="I955">
        <v>52.5</v>
      </c>
      <c r="J955">
        <v>8</v>
      </c>
      <c r="L955" t="s">
        <v>15057</v>
      </c>
      <c r="M955">
        <v>54</v>
      </c>
      <c r="N955" s="524" t="s">
        <v>16727</v>
      </c>
      <c r="O955">
        <f>COUNTIF('データ取得対象の観測点決定（風のみ）'!$AN$4:$AN$918,観測点コードリスト!N955)</f>
        <v>1</v>
      </c>
      <c r="P955" s="524" t="str">
        <f t="shared" si="14"/>
        <v>539</v>
      </c>
    </row>
    <row r="956" spans="1:16">
      <c r="A956">
        <v>955</v>
      </c>
      <c r="B956">
        <v>26</v>
      </c>
      <c r="C956" t="s">
        <v>2762</v>
      </c>
      <c r="D956">
        <v>54</v>
      </c>
      <c r="E956">
        <v>540</v>
      </c>
      <c r="F956">
        <v>37</v>
      </c>
      <c r="G956">
        <v>5</v>
      </c>
      <c r="H956">
        <v>138</v>
      </c>
      <c r="I956">
        <v>1.4</v>
      </c>
      <c r="J956">
        <v>55</v>
      </c>
      <c r="L956" t="s">
        <v>15058</v>
      </c>
      <c r="M956">
        <v>54</v>
      </c>
      <c r="N956" s="524" t="s">
        <v>16728</v>
      </c>
      <c r="O956">
        <f>COUNTIF('データ取得対象の観測点決定（風のみ）'!$AN$4:$AN$918,観測点コードリスト!N956)</f>
        <v>1</v>
      </c>
      <c r="P956" s="524" t="str">
        <f t="shared" si="14"/>
        <v>540</v>
      </c>
    </row>
    <row r="957" spans="1:16">
      <c r="A957">
        <v>956</v>
      </c>
      <c r="B957">
        <v>27</v>
      </c>
      <c r="C957" t="s">
        <v>13955</v>
      </c>
      <c r="D957">
        <v>54</v>
      </c>
      <c r="E957">
        <v>541</v>
      </c>
      <c r="F957">
        <v>37</v>
      </c>
      <c r="G957">
        <v>0.3</v>
      </c>
      <c r="H957">
        <v>138</v>
      </c>
      <c r="I957">
        <v>22.3</v>
      </c>
      <c r="J957">
        <v>805</v>
      </c>
      <c r="L957" t="s">
        <v>15059</v>
      </c>
      <c r="M957">
        <v>54</v>
      </c>
      <c r="N957" s="524" t="s">
        <v>16729</v>
      </c>
      <c r="O957">
        <f>COUNTIF('データ取得対象の観測点決定（風のみ）'!$AN$4:$AN$918,観測点コードリスト!N957)</f>
        <v>0</v>
      </c>
      <c r="P957" s="524" t="str">
        <f t="shared" si="14"/>
        <v>541</v>
      </c>
    </row>
    <row r="958" spans="1:16">
      <c r="A958">
        <v>957</v>
      </c>
      <c r="B958">
        <v>28</v>
      </c>
      <c r="C958" t="s">
        <v>13956</v>
      </c>
      <c r="D958">
        <v>54</v>
      </c>
      <c r="E958">
        <v>542</v>
      </c>
      <c r="F958">
        <v>37</v>
      </c>
      <c r="G958">
        <v>2.2999999999999998</v>
      </c>
      <c r="H958">
        <v>138</v>
      </c>
      <c r="I958">
        <v>47.2</v>
      </c>
      <c r="J958">
        <v>673</v>
      </c>
      <c r="L958" t="s">
        <v>15060</v>
      </c>
      <c r="M958">
        <v>54</v>
      </c>
      <c r="N958" s="524" t="s">
        <v>16730</v>
      </c>
      <c r="O958">
        <f>COUNTIF('データ取得対象の観測点決定（風のみ）'!$AN$4:$AN$918,観測点コードリスト!N958)</f>
        <v>0</v>
      </c>
      <c r="P958" s="524" t="str">
        <f t="shared" si="14"/>
        <v>542</v>
      </c>
    </row>
    <row r="959" spans="1:16">
      <c r="A959">
        <v>958</v>
      </c>
      <c r="B959">
        <v>29</v>
      </c>
      <c r="C959" t="s">
        <v>2775</v>
      </c>
      <c r="D959">
        <v>54</v>
      </c>
      <c r="E959">
        <v>543</v>
      </c>
      <c r="F959">
        <v>36</v>
      </c>
      <c r="G959">
        <v>59.8</v>
      </c>
      <c r="H959">
        <v>138</v>
      </c>
      <c r="I959">
        <v>41</v>
      </c>
      <c r="J959">
        <v>452</v>
      </c>
      <c r="L959" t="s">
        <v>15061</v>
      </c>
      <c r="M959">
        <v>54</v>
      </c>
      <c r="N959" s="524" t="s">
        <v>16731</v>
      </c>
      <c r="O959">
        <f>COUNTIF('データ取得対象の観測点決定（風のみ）'!$AN$4:$AN$918,観測点コードリスト!N959)</f>
        <v>1</v>
      </c>
      <c r="P959" s="524" t="str">
        <f t="shared" si="14"/>
        <v>543</v>
      </c>
    </row>
    <row r="960" spans="1:16">
      <c r="A960">
        <v>959</v>
      </c>
      <c r="B960">
        <v>30</v>
      </c>
      <c r="C960" t="s">
        <v>1083</v>
      </c>
      <c r="D960">
        <v>54</v>
      </c>
      <c r="E960">
        <v>544</v>
      </c>
      <c r="F960">
        <v>36</v>
      </c>
      <c r="G960">
        <v>56.5</v>
      </c>
      <c r="H960">
        <v>138</v>
      </c>
      <c r="I960">
        <v>48.6</v>
      </c>
      <c r="J960">
        <v>340</v>
      </c>
      <c r="L960" t="s">
        <v>15062</v>
      </c>
      <c r="M960">
        <v>54</v>
      </c>
      <c r="N960" s="524" t="s">
        <v>16732</v>
      </c>
      <c r="O960">
        <f>COUNTIF('データ取得対象の観測点決定（風のみ）'!$AN$4:$AN$918,観測点コードリスト!N960)</f>
        <v>1</v>
      </c>
      <c r="P960" s="524" t="str">
        <f t="shared" si="14"/>
        <v>544</v>
      </c>
    </row>
    <row r="961" spans="1:16">
      <c r="A961">
        <v>960</v>
      </c>
      <c r="B961">
        <v>31</v>
      </c>
      <c r="C961" t="s">
        <v>13957</v>
      </c>
      <c r="D961">
        <v>54</v>
      </c>
      <c r="E961">
        <v>545</v>
      </c>
      <c r="F961">
        <v>36</v>
      </c>
      <c r="G961">
        <v>52.2</v>
      </c>
      <c r="H961">
        <v>138</v>
      </c>
      <c r="I961">
        <v>16.600000000000001</v>
      </c>
      <c r="J961">
        <v>850</v>
      </c>
      <c r="L961" t="s">
        <v>15063</v>
      </c>
      <c r="M961">
        <v>54</v>
      </c>
      <c r="N961" s="524" t="s">
        <v>16733</v>
      </c>
      <c r="O961">
        <f>COUNTIF('データ取得対象の観測点決定（風のみ）'!$AN$4:$AN$918,観測点コードリスト!N961)</f>
        <v>0</v>
      </c>
      <c r="P961" s="524" t="str">
        <f t="shared" si="14"/>
        <v>545</v>
      </c>
    </row>
    <row r="962" spans="1:16">
      <c r="A962">
        <v>961</v>
      </c>
      <c r="B962">
        <v>32</v>
      </c>
      <c r="C962" t="s">
        <v>2642</v>
      </c>
      <c r="D962">
        <v>54</v>
      </c>
      <c r="E962">
        <v>995</v>
      </c>
      <c r="F962">
        <v>38</v>
      </c>
      <c r="G962">
        <v>27.9</v>
      </c>
      <c r="H962">
        <v>139</v>
      </c>
      <c r="I962">
        <v>15.2</v>
      </c>
      <c r="J962">
        <v>4</v>
      </c>
      <c r="L962" t="s">
        <v>15064</v>
      </c>
      <c r="M962">
        <v>54</v>
      </c>
      <c r="N962" s="524" t="s">
        <v>16734</v>
      </c>
      <c r="O962">
        <f>COUNTIF('データ取得対象の観測点決定（風のみ）'!$AN$4:$AN$918,観測点コードリスト!N962)</f>
        <v>1</v>
      </c>
      <c r="P962" s="524" t="str">
        <f t="shared" si="14"/>
        <v>995</v>
      </c>
    </row>
    <row r="963" spans="1:16">
      <c r="A963">
        <v>962</v>
      </c>
      <c r="B963">
        <v>33</v>
      </c>
      <c r="C963" t="s">
        <v>2682</v>
      </c>
      <c r="D963">
        <v>54</v>
      </c>
      <c r="E963">
        <v>996</v>
      </c>
      <c r="F963">
        <v>37</v>
      </c>
      <c r="G963">
        <v>50.5</v>
      </c>
      <c r="H963">
        <v>138</v>
      </c>
      <c r="I963">
        <v>18.8</v>
      </c>
      <c r="J963">
        <v>11</v>
      </c>
      <c r="L963" t="s">
        <v>15065</v>
      </c>
      <c r="M963">
        <v>54</v>
      </c>
      <c r="N963" s="524" t="s">
        <v>16735</v>
      </c>
      <c r="O963">
        <f>COUNTIF('データ取得対象の観測点決定（風のみ）'!$AN$4:$AN$918,観測点コードリスト!N963)</f>
        <v>1</v>
      </c>
      <c r="P963" s="524" t="str">
        <f t="shared" si="14"/>
        <v>996</v>
      </c>
    </row>
    <row r="964" spans="1:16">
      <c r="A964">
        <v>963</v>
      </c>
      <c r="B964">
        <v>34</v>
      </c>
      <c r="C964" t="s">
        <v>2729</v>
      </c>
      <c r="D964">
        <v>54</v>
      </c>
      <c r="E964">
        <v>997</v>
      </c>
      <c r="F964">
        <v>37</v>
      </c>
      <c r="G964">
        <v>20.8</v>
      </c>
      <c r="H964">
        <v>139</v>
      </c>
      <c r="I964">
        <v>2.6</v>
      </c>
      <c r="J964">
        <v>222</v>
      </c>
      <c r="L964" t="s">
        <v>15066</v>
      </c>
      <c r="M964">
        <v>54</v>
      </c>
      <c r="N964" s="524" t="s">
        <v>16736</v>
      </c>
      <c r="O964">
        <f>COUNTIF('データ取得対象の観測点決定（風のみ）'!$AN$4:$AN$918,観測点コードリスト!N964)</f>
        <v>1</v>
      </c>
      <c r="P964" s="524" t="str">
        <f t="shared" ref="P964:P1027" si="15">IF(N964&gt;9999,TEXT(N964,"@"),TEXT(N964,"0000"))</f>
        <v>997</v>
      </c>
    </row>
    <row r="965" spans="1:16">
      <c r="A965">
        <v>964</v>
      </c>
      <c r="B965">
        <v>35</v>
      </c>
      <c r="C965" t="s">
        <v>2771</v>
      </c>
      <c r="D965">
        <v>54</v>
      </c>
      <c r="E965">
        <v>998</v>
      </c>
      <c r="F965">
        <v>36</v>
      </c>
      <c r="G965">
        <v>56</v>
      </c>
      <c r="H965">
        <v>138</v>
      </c>
      <c r="I965">
        <v>13.3</v>
      </c>
      <c r="J965">
        <v>350</v>
      </c>
      <c r="L965" t="s">
        <v>15067</v>
      </c>
      <c r="M965">
        <v>54</v>
      </c>
      <c r="N965" s="524" t="s">
        <v>16737</v>
      </c>
      <c r="O965">
        <f>COUNTIF('データ取得対象の観測点決定（風のみ）'!$AN$4:$AN$918,観測点コードリスト!N965)</f>
        <v>1</v>
      </c>
      <c r="P965" s="524" t="str">
        <f t="shared" si="15"/>
        <v>998</v>
      </c>
    </row>
    <row r="966" spans="1:16">
      <c r="A966">
        <v>965</v>
      </c>
      <c r="B966">
        <v>36</v>
      </c>
      <c r="C966" t="s">
        <v>2671</v>
      </c>
      <c r="D966">
        <v>54</v>
      </c>
      <c r="E966">
        <v>1060</v>
      </c>
      <c r="F966">
        <v>38</v>
      </c>
      <c r="G966">
        <v>5.5</v>
      </c>
      <c r="H966">
        <v>139</v>
      </c>
      <c r="I966">
        <v>33.799999999999997</v>
      </c>
      <c r="J966">
        <v>33</v>
      </c>
      <c r="L966" t="s">
        <v>15068</v>
      </c>
      <c r="M966">
        <v>54</v>
      </c>
      <c r="N966" s="524" t="s">
        <v>16738</v>
      </c>
      <c r="O966">
        <f>COUNTIF('データ取得対象の観測点決定（風のみ）'!$AN$4:$AN$918,観測点コードリスト!N966)</f>
        <v>1</v>
      </c>
      <c r="P966" s="524" t="str">
        <f t="shared" si="15"/>
        <v>1060</v>
      </c>
    </row>
    <row r="967" spans="1:16">
      <c r="A967">
        <v>966</v>
      </c>
      <c r="B967">
        <v>37</v>
      </c>
      <c r="C967" t="s">
        <v>13958</v>
      </c>
      <c r="D967">
        <v>54</v>
      </c>
      <c r="E967">
        <v>1102</v>
      </c>
      <c r="F967">
        <v>37</v>
      </c>
      <c r="G967">
        <v>34.200000000000003</v>
      </c>
      <c r="H967">
        <v>139</v>
      </c>
      <c r="I967">
        <v>23</v>
      </c>
      <c r="J967">
        <v>150</v>
      </c>
      <c r="L967" t="s">
        <v>15069</v>
      </c>
      <c r="M967">
        <v>54</v>
      </c>
      <c r="N967" s="524" t="s">
        <v>16739</v>
      </c>
      <c r="O967">
        <f>COUNTIF('データ取得対象の観測点決定（風のみ）'!$AN$4:$AN$918,観測点コードリスト!N967)</f>
        <v>0</v>
      </c>
      <c r="P967" s="524" t="str">
        <f t="shared" si="15"/>
        <v>1102</v>
      </c>
    </row>
    <row r="968" spans="1:16">
      <c r="A968">
        <v>967</v>
      </c>
      <c r="B968">
        <v>38</v>
      </c>
      <c r="C968" t="s">
        <v>2693</v>
      </c>
      <c r="D968">
        <v>54</v>
      </c>
      <c r="E968">
        <v>1111</v>
      </c>
      <c r="F968">
        <v>37</v>
      </c>
      <c r="G968">
        <v>50.1</v>
      </c>
      <c r="H968">
        <v>139</v>
      </c>
      <c r="I968">
        <v>24.9</v>
      </c>
      <c r="J968">
        <v>135</v>
      </c>
      <c r="L968" t="s">
        <v>15070</v>
      </c>
      <c r="M968">
        <v>54</v>
      </c>
      <c r="N968" s="524" t="s">
        <v>16740</v>
      </c>
      <c r="O968">
        <f>COUNTIF('データ取得対象の観測点決定（風のみ）'!$AN$4:$AN$918,観測点コードリスト!N968)</f>
        <v>0</v>
      </c>
      <c r="P968" s="524" t="str">
        <f t="shared" si="15"/>
        <v>1111</v>
      </c>
    </row>
    <row r="969" spans="1:16">
      <c r="A969">
        <v>968</v>
      </c>
      <c r="B969">
        <v>39</v>
      </c>
      <c r="C969" t="s">
        <v>1429</v>
      </c>
      <c r="D969">
        <v>54</v>
      </c>
      <c r="E969">
        <v>1154</v>
      </c>
      <c r="F969">
        <v>37</v>
      </c>
      <c r="G969">
        <v>17.5</v>
      </c>
      <c r="H969">
        <v>138</v>
      </c>
      <c r="I969">
        <v>42.1</v>
      </c>
      <c r="J969">
        <v>83</v>
      </c>
      <c r="L969" t="s">
        <v>15071</v>
      </c>
      <c r="M969">
        <v>54</v>
      </c>
      <c r="N969" s="524" t="s">
        <v>16741</v>
      </c>
      <c r="O969">
        <f>COUNTIF('データ取得対象の観測点決定（風のみ）'!$AN$4:$AN$918,観測点コードリスト!N969)</f>
        <v>0</v>
      </c>
      <c r="P969" s="524" t="str">
        <f t="shared" si="15"/>
        <v>1154</v>
      </c>
    </row>
    <row r="970" spans="1:16">
      <c r="A970">
        <v>969</v>
      </c>
      <c r="B970">
        <v>40</v>
      </c>
      <c r="C970" t="s">
        <v>2753</v>
      </c>
      <c r="D970">
        <v>54</v>
      </c>
      <c r="E970">
        <v>1155</v>
      </c>
      <c r="F970">
        <v>37</v>
      </c>
      <c r="G970">
        <v>7.9</v>
      </c>
      <c r="H970">
        <v>138</v>
      </c>
      <c r="I970">
        <v>36.4</v>
      </c>
      <c r="J970">
        <v>210</v>
      </c>
      <c r="L970" t="s">
        <v>15072</v>
      </c>
      <c r="M970">
        <v>54</v>
      </c>
      <c r="N970" s="524" t="s">
        <v>16742</v>
      </c>
      <c r="O970">
        <f>COUNTIF('データ取得対象の観測点決定（風のみ）'!$AN$4:$AN$918,観測点コードリスト!N970)</f>
        <v>0</v>
      </c>
      <c r="P970" s="524" t="str">
        <f t="shared" si="15"/>
        <v>1155</v>
      </c>
    </row>
    <row r="971" spans="1:16">
      <c r="A971">
        <v>970</v>
      </c>
      <c r="B971">
        <v>41</v>
      </c>
      <c r="C971" t="s">
        <v>2650</v>
      </c>
      <c r="D971">
        <v>54</v>
      </c>
      <c r="E971">
        <v>1256</v>
      </c>
      <c r="F971">
        <v>38</v>
      </c>
      <c r="G971">
        <v>19.8</v>
      </c>
      <c r="H971">
        <v>139</v>
      </c>
      <c r="I971">
        <v>36.200000000000003</v>
      </c>
      <c r="J971">
        <v>85</v>
      </c>
      <c r="L971" t="s">
        <v>15073</v>
      </c>
      <c r="M971">
        <v>54</v>
      </c>
      <c r="N971" s="524" t="s">
        <v>16743</v>
      </c>
      <c r="O971">
        <f>COUNTIF('データ取得対象の観測点決定（風のみ）'!$AN$4:$AN$918,観測点コードリスト!N971)</f>
        <v>0</v>
      </c>
      <c r="P971" s="524" t="str">
        <f t="shared" si="15"/>
        <v>1256</v>
      </c>
    </row>
    <row r="972" spans="1:16">
      <c r="A972">
        <v>971</v>
      </c>
      <c r="B972">
        <v>42</v>
      </c>
      <c r="C972" t="s">
        <v>2780</v>
      </c>
      <c r="D972">
        <v>54</v>
      </c>
      <c r="E972">
        <v>1297</v>
      </c>
      <c r="F972">
        <v>36</v>
      </c>
      <c r="G972">
        <v>53.2</v>
      </c>
      <c r="H972">
        <v>137</v>
      </c>
      <c r="I972">
        <v>51.8</v>
      </c>
      <c r="J972">
        <v>260</v>
      </c>
      <c r="L972" t="s">
        <v>15074</v>
      </c>
      <c r="M972">
        <v>54</v>
      </c>
      <c r="N972" s="524" t="s">
        <v>16744</v>
      </c>
      <c r="O972">
        <f>COUNTIF('データ取得対象の観測点決定（風のみ）'!$AN$4:$AN$918,観測点コードリスト!N972)</f>
        <v>0</v>
      </c>
      <c r="P972" s="524" t="str">
        <f t="shared" si="15"/>
        <v>1297</v>
      </c>
    </row>
    <row r="973" spans="1:16">
      <c r="A973">
        <v>972</v>
      </c>
      <c r="B973">
        <v>43</v>
      </c>
      <c r="C973" t="s">
        <v>1008</v>
      </c>
      <c r="D973">
        <v>54</v>
      </c>
      <c r="E973">
        <v>1302</v>
      </c>
      <c r="F973">
        <v>37</v>
      </c>
      <c r="G973">
        <v>13.5</v>
      </c>
      <c r="H973">
        <v>138</v>
      </c>
      <c r="I973">
        <v>19.5</v>
      </c>
      <c r="J973">
        <v>13</v>
      </c>
      <c r="L973" t="s">
        <v>15075</v>
      </c>
      <c r="M973">
        <v>54</v>
      </c>
      <c r="N973" s="524" t="s">
        <v>16745</v>
      </c>
      <c r="O973">
        <f>COUNTIF('データ取得対象の観測点決定（風のみ）'!$AN$4:$AN$918,観測点コードリスト!N973)</f>
        <v>1</v>
      </c>
      <c r="P973" s="524" t="str">
        <f t="shared" si="15"/>
        <v>1302</v>
      </c>
    </row>
    <row r="974" spans="1:16">
      <c r="A974">
        <v>973</v>
      </c>
      <c r="B974">
        <v>44</v>
      </c>
      <c r="C974" t="s">
        <v>2646</v>
      </c>
      <c r="D974">
        <v>54</v>
      </c>
      <c r="E974">
        <v>1315</v>
      </c>
      <c r="F974">
        <v>38</v>
      </c>
      <c r="G974">
        <v>19.8</v>
      </c>
      <c r="H974">
        <v>138</v>
      </c>
      <c r="I974">
        <v>30.7</v>
      </c>
      <c r="J974">
        <v>58</v>
      </c>
      <c r="L974" t="s">
        <v>15076</v>
      </c>
      <c r="M974">
        <v>54</v>
      </c>
      <c r="N974" s="524" t="s">
        <v>16746</v>
      </c>
      <c r="O974">
        <f>COUNTIF('データ取得対象の観測点決定（風のみ）'!$AN$4:$AN$918,観測点コードリスト!N974)</f>
        <v>1</v>
      </c>
      <c r="P974" s="524" t="str">
        <f t="shared" si="15"/>
        <v>1315</v>
      </c>
    </row>
    <row r="975" spans="1:16">
      <c r="A975">
        <v>974</v>
      </c>
      <c r="B975">
        <v>45</v>
      </c>
      <c r="C975" t="s">
        <v>2668</v>
      </c>
      <c r="D975">
        <v>54</v>
      </c>
      <c r="E975">
        <v>1318</v>
      </c>
      <c r="F975">
        <v>38</v>
      </c>
      <c r="G975">
        <v>3.6</v>
      </c>
      <c r="H975">
        <v>139</v>
      </c>
      <c r="I975">
        <v>24.5</v>
      </c>
      <c r="J975">
        <v>27</v>
      </c>
      <c r="L975" t="s">
        <v>15077</v>
      </c>
      <c r="M975">
        <v>54</v>
      </c>
      <c r="N975" s="524" t="s">
        <v>16747</v>
      </c>
      <c r="O975">
        <f>COUNTIF('データ取得対象の観測点決定（風のみ）'!$AN$4:$AN$918,観測点コードリスト!N975)</f>
        <v>1</v>
      </c>
      <c r="P975" s="524" t="str">
        <f t="shared" si="15"/>
        <v>1318</v>
      </c>
    </row>
    <row r="976" spans="1:16">
      <c r="A976">
        <v>975</v>
      </c>
      <c r="B976">
        <v>46</v>
      </c>
      <c r="C976" t="s">
        <v>2656</v>
      </c>
      <c r="D976">
        <v>54</v>
      </c>
      <c r="E976">
        <v>1369</v>
      </c>
      <c r="F976">
        <v>38</v>
      </c>
      <c r="G976">
        <v>14.8</v>
      </c>
      <c r="H976">
        <v>139</v>
      </c>
      <c r="I976">
        <v>36.299999999999997</v>
      </c>
      <c r="J976">
        <v>45</v>
      </c>
      <c r="L976" t="s">
        <v>15078</v>
      </c>
      <c r="M976">
        <v>54</v>
      </c>
      <c r="N976" s="524" t="s">
        <v>16748</v>
      </c>
      <c r="O976">
        <f>COUNTIF('データ取得対象の観測点決定（風のみ）'!$AN$4:$AN$918,観測点コードリスト!N976)</f>
        <v>0</v>
      </c>
      <c r="P976" s="524" t="str">
        <f t="shared" si="15"/>
        <v>1369</v>
      </c>
    </row>
    <row r="977" spans="1:16">
      <c r="A977">
        <v>976</v>
      </c>
      <c r="B977">
        <v>47</v>
      </c>
      <c r="C977" t="s">
        <v>2739</v>
      </c>
      <c r="D977">
        <v>54</v>
      </c>
      <c r="E977">
        <v>1370</v>
      </c>
      <c r="F977">
        <v>37</v>
      </c>
      <c r="G977">
        <v>12.3</v>
      </c>
      <c r="H977">
        <v>139</v>
      </c>
      <c r="I977">
        <v>3.7</v>
      </c>
      <c r="J977">
        <v>240</v>
      </c>
      <c r="L977" t="s">
        <v>15079</v>
      </c>
      <c r="M977">
        <v>54</v>
      </c>
      <c r="N977" s="524" t="s">
        <v>16749</v>
      </c>
      <c r="O977">
        <f>COUNTIF('データ取得対象の観測点決定（風のみ）'!$AN$4:$AN$918,観測点コードリスト!N977)</f>
        <v>0</v>
      </c>
      <c r="P977" s="524" t="str">
        <f t="shared" si="15"/>
        <v>1370</v>
      </c>
    </row>
    <row r="978" spans="1:16">
      <c r="A978">
        <v>977</v>
      </c>
      <c r="B978">
        <v>48</v>
      </c>
      <c r="C978" t="s">
        <v>2768</v>
      </c>
      <c r="D978">
        <v>54</v>
      </c>
      <c r="E978">
        <v>1395</v>
      </c>
      <c r="F978">
        <v>37</v>
      </c>
      <c r="G978">
        <v>2.2999999999999998</v>
      </c>
      <c r="H978">
        <v>138</v>
      </c>
      <c r="I978">
        <v>50.8</v>
      </c>
      <c r="J978">
        <v>195</v>
      </c>
      <c r="L978" t="s">
        <v>15080</v>
      </c>
      <c r="M978">
        <v>54</v>
      </c>
      <c r="N978" s="524" t="s">
        <v>16750</v>
      </c>
      <c r="O978">
        <f>COUNTIF('データ取得対象の観測点決定（風のみ）'!$AN$4:$AN$918,観測点コードリスト!N978)</f>
        <v>0</v>
      </c>
      <c r="P978" s="524" t="str">
        <f t="shared" si="15"/>
        <v>1395</v>
      </c>
    </row>
    <row r="979" spans="1:16">
      <c r="A979">
        <v>978</v>
      </c>
      <c r="B979">
        <v>49</v>
      </c>
      <c r="C979" t="s">
        <v>2713</v>
      </c>
      <c r="D979">
        <v>54</v>
      </c>
      <c r="E979">
        <v>1398</v>
      </c>
      <c r="F979">
        <v>37</v>
      </c>
      <c r="G979">
        <v>34.799999999999997</v>
      </c>
      <c r="H979">
        <v>139</v>
      </c>
      <c r="I979">
        <v>8.4</v>
      </c>
      <c r="J979">
        <v>125</v>
      </c>
      <c r="L979" t="s">
        <v>15081</v>
      </c>
      <c r="M979">
        <v>54</v>
      </c>
      <c r="N979" s="524" t="s">
        <v>16751</v>
      </c>
      <c r="O979">
        <f>COUNTIF('データ取得対象の観測点決定（風のみ）'!$AN$4:$AN$918,観測点コードリスト!N979)</f>
        <v>0</v>
      </c>
      <c r="P979" s="524" t="str">
        <f t="shared" si="15"/>
        <v>1398</v>
      </c>
    </row>
    <row r="980" spans="1:16">
      <c r="A980">
        <v>979</v>
      </c>
      <c r="B980">
        <v>50</v>
      </c>
      <c r="C980" t="s">
        <v>2783</v>
      </c>
      <c r="D980">
        <v>54</v>
      </c>
      <c r="E980">
        <v>1424</v>
      </c>
      <c r="F980">
        <v>36</v>
      </c>
      <c r="G980">
        <v>53.4</v>
      </c>
      <c r="H980">
        <v>138</v>
      </c>
      <c r="I980">
        <v>16.5</v>
      </c>
      <c r="J980">
        <v>625</v>
      </c>
      <c r="L980" t="s">
        <v>15082</v>
      </c>
      <c r="M980">
        <v>54</v>
      </c>
      <c r="N980" s="524" t="s">
        <v>16752</v>
      </c>
      <c r="O980">
        <f>COUNTIF('データ取得対象の観測点決定（風のみ）'!$AN$4:$AN$918,観測点コードリスト!N980)</f>
        <v>0</v>
      </c>
      <c r="P980" s="524" t="str">
        <f t="shared" si="15"/>
        <v>1424</v>
      </c>
    </row>
    <row r="981" spans="1:16">
      <c r="A981">
        <v>980</v>
      </c>
      <c r="B981">
        <v>51</v>
      </c>
      <c r="C981" t="s">
        <v>2750</v>
      </c>
      <c r="D981">
        <v>54</v>
      </c>
      <c r="E981">
        <v>1426</v>
      </c>
      <c r="F981">
        <v>37</v>
      </c>
      <c r="G981">
        <v>12</v>
      </c>
      <c r="H981">
        <v>138</v>
      </c>
      <c r="I981">
        <v>31</v>
      </c>
      <c r="J981">
        <v>206</v>
      </c>
      <c r="L981" t="s">
        <v>15083</v>
      </c>
      <c r="M981">
        <v>54</v>
      </c>
      <c r="N981" s="524" t="s">
        <v>16753</v>
      </c>
      <c r="O981">
        <f>COUNTIF('データ取得対象の観測点決定（風のみ）'!$AN$4:$AN$918,観測点コードリスト!N981)</f>
        <v>0</v>
      </c>
      <c r="P981" s="524" t="str">
        <f t="shared" si="15"/>
        <v>1426</v>
      </c>
    </row>
    <row r="982" spans="1:16">
      <c r="A982">
        <v>981</v>
      </c>
      <c r="B982">
        <v>52</v>
      </c>
      <c r="C982" t="s">
        <v>2765</v>
      </c>
      <c r="D982">
        <v>54</v>
      </c>
      <c r="E982">
        <v>1427</v>
      </c>
      <c r="F982">
        <v>37</v>
      </c>
      <c r="G982">
        <v>1.8</v>
      </c>
      <c r="H982">
        <v>138</v>
      </c>
      <c r="I982">
        <v>20.6</v>
      </c>
      <c r="J982">
        <v>255</v>
      </c>
      <c r="L982" t="s">
        <v>15084</v>
      </c>
      <c r="M982">
        <v>54</v>
      </c>
      <c r="N982" s="524" t="s">
        <v>16754</v>
      </c>
      <c r="O982">
        <f>COUNTIF('データ取得対象の観測点決定（風のみ）'!$AN$4:$AN$918,観測点コードリスト!N982)</f>
        <v>0</v>
      </c>
      <c r="P982" s="524" t="str">
        <f t="shared" si="15"/>
        <v>1427</v>
      </c>
    </row>
    <row r="983" spans="1:16">
      <c r="A983">
        <v>982</v>
      </c>
      <c r="B983">
        <v>53</v>
      </c>
      <c r="C983" t="s">
        <v>2717</v>
      </c>
      <c r="D983">
        <v>54</v>
      </c>
      <c r="E983">
        <v>1444</v>
      </c>
      <c r="F983">
        <v>37</v>
      </c>
      <c r="G983">
        <v>33</v>
      </c>
      <c r="H983">
        <v>139</v>
      </c>
      <c r="I983">
        <v>22.2</v>
      </c>
      <c r="J983">
        <v>200</v>
      </c>
      <c r="L983" t="s">
        <v>15085</v>
      </c>
      <c r="M983">
        <v>54</v>
      </c>
      <c r="N983" s="524" t="s">
        <v>16755</v>
      </c>
      <c r="O983">
        <f>COUNTIF('データ取得対象の観測点決定（風のみ）'!$AN$4:$AN$918,観測点コードリスト!N983)</f>
        <v>0</v>
      </c>
      <c r="P983" s="524" t="str">
        <f t="shared" si="15"/>
        <v>1444</v>
      </c>
    </row>
    <row r="984" spans="1:16">
      <c r="A984">
        <v>983</v>
      </c>
      <c r="B984">
        <v>54</v>
      </c>
      <c r="C984" t="s">
        <v>2679</v>
      </c>
      <c r="D984">
        <v>54</v>
      </c>
      <c r="E984">
        <v>1469</v>
      </c>
      <c r="F984">
        <v>37</v>
      </c>
      <c r="G984">
        <v>57.3</v>
      </c>
      <c r="H984">
        <v>139</v>
      </c>
      <c r="I984">
        <v>6.7</v>
      </c>
      <c r="J984">
        <v>1</v>
      </c>
      <c r="L984" t="s">
        <v>15086</v>
      </c>
      <c r="M984">
        <v>54</v>
      </c>
      <c r="N984" s="524" t="s">
        <v>16756</v>
      </c>
      <c r="O984">
        <f>COUNTIF('データ取得対象の観測点決定（風のみ）'!$AN$4:$AN$918,観測点コードリスト!N984)</f>
        <v>1</v>
      </c>
      <c r="P984" s="524" t="str">
        <f t="shared" si="15"/>
        <v>1469</v>
      </c>
    </row>
    <row r="985" spans="1:16">
      <c r="A985">
        <v>984</v>
      </c>
      <c r="B985">
        <v>55</v>
      </c>
      <c r="C985" t="s">
        <v>13959</v>
      </c>
      <c r="D985">
        <v>54</v>
      </c>
      <c r="E985">
        <v>1514</v>
      </c>
      <c r="F985">
        <v>38</v>
      </c>
      <c r="G985">
        <v>3.6</v>
      </c>
      <c r="H985">
        <v>138</v>
      </c>
      <c r="I985">
        <v>24.8</v>
      </c>
      <c r="J985">
        <v>30</v>
      </c>
      <c r="L985" t="s">
        <v>15087</v>
      </c>
      <c r="M985">
        <v>54</v>
      </c>
      <c r="N985" s="524" t="s">
        <v>16757</v>
      </c>
      <c r="O985">
        <f>COUNTIF('データ取得対象の観測点決定（風のみ）'!$AN$4:$AN$918,観測点コードリスト!N985)</f>
        <v>0</v>
      </c>
      <c r="P985" s="524" t="str">
        <f t="shared" si="15"/>
        <v>1514</v>
      </c>
    </row>
    <row r="986" spans="1:16">
      <c r="A986">
        <v>985</v>
      </c>
      <c r="B986">
        <v>56</v>
      </c>
      <c r="C986" t="s">
        <v>2689</v>
      </c>
      <c r="D986">
        <v>54</v>
      </c>
      <c r="E986">
        <v>1645</v>
      </c>
      <c r="F986">
        <v>37</v>
      </c>
      <c r="G986">
        <v>50</v>
      </c>
      <c r="H986">
        <v>139</v>
      </c>
      <c r="I986">
        <v>14.2</v>
      </c>
      <c r="J986">
        <v>9</v>
      </c>
      <c r="L986" t="s">
        <v>15088</v>
      </c>
      <c r="M986">
        <v>54</v>
      </c>
      <c r="N986" s="524" t="s">
        <v>16758</v>
      </c>
      <c r="O986">
        <f>COUNTIF('データ取得対象の観測点決定（風のみ）'!$AN$4:$AN$918,観測点コードリスト!N986)</f>
        <v>0</v>
      </c>
      <c r="P986" s="524" t="str">
        <f t="shared" si="15"/>
        <v>1645</v>
      </c>
    </row>
    <row r="987" spans="1:16">
      <c r="A987">
        <v>986</v>
      </c>
      <c r="B987">
        <v>1</v>
      </c>
      <c r="C987" t="s">
        <v>13960</v>
      </c>
      <c r="D987">
        <v>55</v>
      </c>
      <c r="E987">
        <v>546</v>
      </c>
      <c r="F987">
        <v>36</v>
      </c>
      <c r="G987">
        <v>57.1</v>
      </c>
      <c r="H987">
        <v>137</v>
      </c>
      <c r="I987">
        <v>33.1</v>
      </c>
      <c r="J987">
        <v>13</v>
      </c>
      <c r="L987" t="s">
        <v>15089</v>
      </c>
      <c r="M987">
        <v>55</v>
      </c>
      <c r="N987" s="524" t="s">
        <v>16759</v>
      </c>
      <c r="O987">
        <f>COUNTIF('データ取得対象の観測点決定（風のみ）'!$AN$4:$AN$918,観測点コードリスト!N987)</f>
        <v>1</v>
      </c>
      <c r="P987" s="524" t="str">
        <f t="shared" si="15"/>
        <v>546</v>
      </c>
    </row>
    <row r="988" spans="1:16">
      <c r="A988">
        <v>987</v>
      </c>
      <c r="B988">
        <v>2</v>
      </c>
      <c r="C988" t="s">
        <v>2793</v>
      </c>
      <c r="D988">
        <v>55</v>
      </c>
      <c r="E988">
        <v>547</v>
      </c>
      <c r="F988">
        <v>36</v>
      </c>
      <c r="G988">
        <v>49.3</v>
      </c>
      <c r="H988">
        <v>137</v>
      </c>
      <c r="I988">
        <v>25.7</v>
      </c>
      <c r="J988">
        <v>48</v>
      </c>
      <c r="L988" t="s">
        <v>15090</v>
      </c>
      <c r="M988">
        <v>55</v>
      </c>
      <c r="N988" s="524" t="s">
        <v>16760</v>
      </c>
      <c r="O988">
        <f>COUNTIF('データ取得対象の観測点決定（風のみ）'!$AN$4:$AN$918,観測点コードリスト!N988)</f>
        <v>1</v>
      </c>
      <c r="P988" s="524" t="str">
        <f t="shared" si="15"/>
        <v>547</v>
      </c>
    </row>
    <row r="989" spans="1:16">
      <c r="A989">
        <v>988</v>
      </c>
      <c r="B989">
        <v>3</v>
      </c>
      <c r="C989" t="s">
        <v>2796</v>
      </c>
      <c r="D989">
        <v>55</v>
      </c>
      <c r="E989">
        <v>548</v>
      </c>
      <c r="F989">
        <v>36</v>
      </c>
      <c r="G989">
        <v>50.8</v>
      </c>
      <c r="H989">
        <v>137</v>
      </c>
      <c r="I989">
        <v>33.5</v>
      </c>
      <c r="J989">
        <v>160</v>
      </c>
      <c r="L989" t="s">
        <v>15091</v>
      </c>
      <c r="M989">
        <v>55</v>
      </c>
      <c r="N989" s="524" t="s">
        <v>16761</v>
      </c>
      <c r="O989">
        <f>COUNTIF('データ取得対象の観測点決定（風のみ）'!$AN$4:$AN$918,観測点コードリスト!N989)</f>
        <v>0</v>
      </c>
      <c r="P989" s="524" t="str">
        <f t="shared" si="15"/>
        <v>548</v>
      </c>
    </row>
    <row r="990" spans="1:16">
      <c r="A990">
        <v>989</v>
      </c>
      <c r="B990">
        <v>4</v>
      </c>
      <c r="C990" t="s">
        <v>13961</v>
      </c>
      <c r="D990">
        <v>55</v>
      </c>
      <c r="E990">
        <v>549</v>
      </c>
      <c r="F990">
        <v>36</v>
      </c>
      <c r="G990">
        <v>49.5</v>
      </c>
      <c r="H990">
        <v>137</v>
      </c>
      <c r="I990">
        <v>32.200000000000003</v>
      </c>
      <c r="J990">
        <v>420</v>
      </c>
      <c r="L990" t="s">
        <v>15092</v>
      </c>
      <c r="M990">
        <v>55</v>
      </c>
      <c r="N990" s="524" t="s">
        <v>16762</v>
      </c>
      <c r="O990">
        <f>COUNTIF('データ取得対象の観測点決定（風のみ）'!$AN$4:$AN$918,観測点コードリスト!N990)</f>
        <v>0</v>
      </c>
      <c r="P990" s="524" t="str">
        <f t="shared" si="15"/>
        <v>549</v>
      </c>
    </row>
    <row r="991" spans="1:16">
      <c r="A991">
        <v>990</v>
      </c>
      <c r="B991">
        <v>5</v>
      </c>
      <c r="C991" t="s">
        <v>2800</v>
      </c>
      <c r="D991">
        <v>55</v>
      </c>
      <c r="E991">
        <v>47606</v>
      </c>
      <c r="F991">
        <v>36</v>
      </c>
      <c r="G991">
        <v>47.5</v>
      </c>
      <c r="H991">
        <v>137</v>
      </c>
      <c r="I991">
        <v>3.3</v>
      </c>
      <c r="J991">
        <v>11.6</v>
      </c>
      <c r="L991" t="s">
        <v>15093</v>
      </c>
      <c r="M991">
        <v>55</v>
      </c>
      <c r="N991" s="524" t="s">
        <v>16763</v>
      </c>
      <c r="O991">
        <f>COUNTIF('データ取得対象の観測点決定（風のみ）'!$AN$4:$AN$918,観測点コードリスト!N991)</f>
        <v>1</v>
      </c>
      <c r="P991" s="524" t="str">
        <f t="shared" si="15"/>
        <v>47606</v>
      </c>
    </row>
    <row r="992" spans="1:16">
      <c r="A992">
        <v>991</v>
      </c>
      <c r="B992">
        <v>6</v>
      </c>
      <c r="C992" t="s">
        <v>2787</v>
      </c>
      <c r="D992">
        <v>55</v>
      </c>
      <c r="E992">
        <v>47607</v>
      </c>
      <c r="F992">
        <v>36</v>
      </c>
      <c r="G992">
        <v>42.5</v>
      </c>
      <c r="H992">
        <v>137</v>
      </c>
      <c r="I992">
        <v>12.1</v>
      </c>
      <c r="J992">
        <v>8.6</v>
      </c>
      <c r="L992" t="s">
        <v>15094</v>
      </c>
      <c r="M992">
        <v>55</v>
      </c>
      <c r="N992" s="524" t="s">
        <v>16764</v>
      </c>
      <c r="O992">
        <f>COUNTIF('データ取得対象の観測点決定（風のみ）'!$AN$4:$AN$918,観測点コードリスト!N992)</f>
        <v>1</v>
      </c>
      <c r="P992" s="524" t="str">
        <f t="shared" si="15"/>
        <v>47607</v>
      </c>
    </row>
    <row r="993" spans="1:16">
      <c r="A993">
        <v>992</v>
      </c>
      <c r="B993">
        <v>7</v>
      </c>
      <c r="C993" t="s">
        <v>2807</v>
      </c>
      <c r="D993">
        <v>55</v>
      </c>
      <c r="E993">
        <v>552</v>
      </c>
      <c r="F993">
        <v>36</v>
      </c>
      <c r="G993">
        <v>36.6</v>
      </c>
      <c r="H993">
        <v>136</v>
      </c>
      <c r="I993">
        <v>57.3</v>
      </c>
      <c r="J993">
        <v>69</v>
      </c>
      <c r="L993" t="s">
        <v>15095</v>
      </c>
      <c r="M993">
        <v>55</v>
      </c>
      <c r="N993" s="524" t="s">
        <v>16765</v>
      </c>
      <c r="O993">
        <f>COUNTIF('データ取得対象の観測点決定（風のみ）'!$AN$4:$AN$918,観測点コードリスト!N993)</f>
        <v>1</v>
      </c>
      <c r="P993" s="524" t="str">
        <f t="shared" si="15"/>
        <v>552</v>
      </c>
    </row>
    <row r="994" spans="1:16">
      <c r="A994">
        <v>993</v>
      </c>
      <c r="B994">
        <v>8</v>
      </c>
      <c r="C994" t="s">
        <v>2817</v>
      </c>
      <c r="D994">
        <v>55</v>
      </c>
      <c r="E994">
        <v>553</v>
      </c>
      <c r="F994">
        <v>36</v>
      </c>
      <c r="G994">
        <v>40.200000000000003</v>
      </c>
      <c r="H994">
        <v>137</v>
      </c>
      <c r="I994">
        <v>25.4</v>
      </c>
      <c r="J994">
        <v>296</v>
      </c>
      <c r="L994" t="s">
        <v>15096</v>
      </c>
      <c r="M994">
        <v>55</v>
      </c>
      <c r="N994" s="524" t="s">
        <v>16766</v>
      </c>
      <c r="O994">
        <f>COUNTIF('データ取得対象の観測点決定（風のみ）'!$AN$4:$AN$918,観測点コードリスト!N994)</f>
        <v>1</v>
      </c>
      <c r="P994" s="524" t="str">
        <f t="shared" si="15"/>
        <v>553</v>
      </c>
    </row>
    <row r="995" spans="1:16">
      <c r="A995">
        <v>994</v>
      </c>
      <c r="B995">
        <v>9</v>
      </c>
      <c r="C995" t="s">
        <v>2821</v>
      </c>
      <c r="D995">
        <v>55</v>
      </c>
      <c r="E995">
        <v>554</v>
      </c>
      <c r="F995">
        <v>36</v>
      </c>
      <c r="G995">
        <v>32.700000000000003</v>
      </c>
      <c r="H995">
        <v>136</v>
      </c>
      <c r="I995">
        <v>52.3</v>
      </c>
      <c r="J995">
        <v>91</v>
      </c>
      <c r="L995" t="s">
        <v>15097</v>
      </c>
      <c r="M995">
        <v>55</v>
      </c>
      <c r="N995" s="524" t="s">
        <v>16767</v>
      </c>
      <c r="O995">
        <f>COUNTIF('データ取得対象の観測点決定（風のみ）'!$AN$4:$AN$918,観測点コードリスト!N995)</f>
        <v>1</v>
      </c>
      <c r="P995" s="524" t="str">
        <f t="shared" si="15"/>
        <v>554</v>
      </c>
    </row>
    <row r="996" spans="1:16">
      <c r="A996">
        <v>995</v>
      </c>
      <c r="B996">
        <v>10</v>
      </c>
      <c r="C996" t="s">
        <v>2824</v>
      </c>
      <c r="D996">
        <v>55</v>
      </c>
      <c r="E996">
        <v>555</v>
      </c>
      <c r="F996">
        <v>36</v>
      </c>
      <c r="G996">
        <v>34.700000000000003</v>
      </c>
      <c r="H996">
        <v>137</v>
      </c>
      <c r="I996">
        <v>7.9</v>
      </c>
      <c r="J996">
        <v>78</v>
      </c>
      <c r="L996" t="s">
        <v>15098</v>
      </c>
      <c r="M996">
        <v>55</v>
      </c>
      <c r="N996" s="524" t="s">
        <v>16768</v>
      </c>
      <c r="O996">
        <f>COUNTIF('データ取得対象の観測点決定（風のみ）'!$AN$4:$AN$918,観測点コードリスト!N996)</f>
        <v>1</v>
      </c>
      <c r="P996" s="524" t="str">
        <f t="shared" si="15"/>
        <v>555</v>
      </c>
    </row>
    <row r="997" spans="1:16">
      <c r="A997">
        <v>996</v>
      </c>
      <c r="B997">
        <v>11</v>
      </c>
      <c r="C997" t="s">
        <v>2058</v>
      </c>
      <c r="D997">
        <v>55</v>
      </c>
      <c r="E997">
        <v>556</v>
      </c>
      <c r="F997">
        <v>36</v>
      </c>
      <c r="G997">
        <v>34.200000000000003</v>
      </c>
      <c r="H997">
        <v>137</v>
      </c>
      <c r="I997">
        <v>18</v>
      </c>
      <c r="J997">
        <v>340</v>
      </c>
      <c r="L997" t="s">
        <v>15099</v>
      </c>
      <c r="M997">
        <v>55</v>
      </c>
      <c r="N997" s="524" t="s">
        <v>16769</v>
      </c>
      <c r="O997">
        <f>COUNTIF('データ取得対象の観測点決定（風のみ）'!$AN$4:$AN$918,観測点コードリスト!N997)</f>
        <v>0</v>
      </c>
      <c r="P997" s="524" t="str">
        <f t="shared" si="15"/>
        <v>556</v>
      </c>
    </row>
    <row r="998" spans="1:16">
      <c r="A998">
        <v>997</v>
      </c>
      <c r="B998">
        <v>12</v>
      </c>
      <c r="C998" t="s">
        <v>13962</v>
      </c>
      <c r="D998">
        <v>55</v>
      </c>
      <c r="E998">
        <v>557</v>
      </c>
      <c r="F998">
        <v>36</v>
      </c>
      <c r="G998">
        <v>34.9</v>
      </c>
      <c r="H998">
        <v>137</v>
      </c>
      <c r="I998">
        <v>34.700000000000003</v>
      </c>
      <c r="J998">
        <v>2291</v>
      </c>
      <c r="L998" t="s">
        <v>15100</v>
      </c>
      <c r="M998">
        <v>55</v>
      </c>
      <c r="N998" s="524" t="s">
        <v>16770</v>
      </c>
      <c r="O998">
        <f>COUNTIF('データ取得対象の観測点決定（風のみ）'!$AN$4:$AN$918,観測点コードリスト!N998)</f>
        <v>0</v>
      </c>
      <c r="P998" s="524" t="str">
        <f t="shared" si="15"/>
        <v>557</v>
      </c>
    </row>
    <row r="999" spans="1:16">
      <c r="A999">
        <v>998</v>
      </c>
      <c r="B999">
        <v>13</v>
      </c>
      <c r="C999" t="s">
        <v>13963</v>
      </c>
      <c r="D999">
        <v>55</v>
      </c>
      <c r="E999">
        <v>558</v>
      </c>
      <c r="F999">
        <v>36</v>
      </c>
      <c r="G999">
        <v>26.7</v>
      </c>
      <c r="H999">
        <v>136</v>
      </c>
      <c r="I999">
        <v>53.8</v>
      </c>
      <c r="J999">
        <v>740</v>
      </c>
      <c r="L999" t="s">
        <v>15101</v>
      </c>
      <c r="M999">
        <v>55</v>
      </c>
      <c r="N999" s="524" t="s">
        <v>16771</v>
      </c>
      <c r="O999">
        <f>COUNTIF('データ取得対象の観測点決定（風のみ）'!$AN$4:$AN$918,観測点コードリスト!N999)</f>
        <v>0</v>
      </c>
      <c r="P999" s="524" t="str">
        <f t="shared" si="15"/>
        <v>558</v>
      </c>
    </row>
    <row r="1000" spans="1:16">
      <c r="A1000">
        <v>999</v>
      </c>
      <c r="B1000">
        <v>14</v>
      </c>
      <c r="C1000" t="s">
        <v>13964</v>
      </c>
      <c r="D1000">
        <v>55</v>
      </c>
      <c r="E1000">
        <v>559</v>
      </c>
      <c r="F1000">
        <v>36</v>
      </c>
      <c r="G1000">
        <v>29.3</v>
      </c>
      <c r="H1000">
        <v>137</v>
      </c>
      <c r="I1000">
        <v>6</v>
      </c>
      <c r="J1000">
        <v>700</v>
      </c>
      <c r="L1000" t="s">
        <v>15102</v>
      </c>
      <c r="M1000">
        <v>55</v>
      </c>
      <c r="N1000" s="524" t="s">
        <v>16772</v>
      </c>
      <c r="O1000">
        <f>COUNTIF('データ取得対象の観測点決定（風のみ）'!$AN$4:$AN$918,観測点コードリスト!N1000)</f>
        <v>0</v>
      </c>
      <c r="P1000" s="524" t="str">
        <f t="shared" si="15"/>
        <v>559</v>
      </c>
    </row>
    <row r="1001" spans="1:16">
      <c r="A1001">
        <v>1000</v>
      </c>
      <c r="B1001">
        <v>15</v>
      </c>
      <c r="C1001" t="s">
        <v>2790</v>
      </c>
      <c r="D1001">
        <v>55</v>
      </c>
      <c r="E1001">
        <v>1309</v>
      </c>
      <c r="F1001">
        <v>36</v>
      </c>
      <c r="G1001">
        <v>51.8</v>
      </c>
      <c r="H1001">
        <v>136</v>
      </c>
      <c r="I1001">
        <v>57.6</v>
      </c>
      <c r="J1001">
        <v>7</v>
      </c>
      <c r="L1001" t="s">
        <v>15103</v>
      </c>
      <c r="M1001">
        <v>55</v>
      </c>
      <c r="N1001" s="524" t="s">
        <v>16773</v>
      </c>
      <c r="O1001">
        <f>COUNTIF('データ取得対象の観測点決定（風のみ）'!$AN$4:$AN$918,観測点コードリスト!N1001)</f>
        <v>1</v>
      </c>
      <c r="P1001" s="524" t="str">
        <f t="shared" si="15"/>
        <v>1309</v>
      </c>
    </row>
    <row r="1002" spans="1:16">
      <c r="A1002">
        <v>1001</v>
      </c>
      <c r="B1002">
        <v>16</v>
      </c>
      <c r="C1002" t="s">
        <v>2796</v>
      </c>
      <c r="D1002">
        <v>55</v>
      </c>
      <c r="E1002">
        <v>1412</v>
      </c>
      <c r="F1002">
        <v>36</v>
      </c>
      <c r="G1002">
        <v>50.8</v>
      </c>
      <c r="H1002">
        <v>137</v>
      </c>
      <c r="I1002">
        <v>33.4</v>
      </c>
      <c r="J1002">
        <v>160</v>
      </c>
      <c r="L1002" t="s">
        <v>15091</v>
      </c>
      <c r="M1002">
        <v>55</v>
      </c>
      <c r="N1002" s="524" t="s">
        <v>16774</v>
      </c>
      <c r="O1002">
        <f>COUNTIF('データ取得対象の観測点決定（風のみ）'!$AN$4:$AN$918,観測点コードリスト!N1002)</f>
        <v>0</v>
      </c>
      <c r="P1002" s="524" t="str">
        <f t="shared" si="15"/>
        <v>1412</v>
      </c>
    </row>
    <row r="1003" spans="1:16">
      <c r="A1003">
        <v>1002</v>
      </c>
      <c r="B1003">
        <v>17</v>
      </c>
      <c r="C1003" t="s">
        <v>1566</v>
      </c>
      <c r="D1003">
        <v>55</v>
      </c>
      <c r="E1003">
        <v>1413</v>
      </c>
      <c r="F1003">
        <v>36</v>
      </c>
      <c r="G1003">
        <v>26</v>
      </c>
      <c r="H1003">
        <v>136</v>
      </c>
      <c r="I1003">
        <v>57</v>
      </c>
      <c r="J1003">
        <v>282</v>
      </c>
      <c r="L1003" t="s">
        <v>15104</v>
      </c>
      <c r="M1003">
        <v>55</v>
      </c>
      <c r="N1003" s="524" t="s">
        <v>16775</v>
      </c>
      <c r="O1003">
        <f>COUNTIF('データ取得対象の観測点決定（風のみ）'!$AN$4:$AN$918,観測点コードリスト!N1003)</f>
        <v>0</v>
      </c>
      <c r="P1003" s="524" t="str">
        <f t="shared" si="15"/>
        <v>1413</v>
      </c>
    </row>
    <row r="1004" spans="1:16">
      <c r="A1004">
        <v>1003</v>
      </c>
      <c r="B1004">
        <v>18</v>
      </c>
      <c r="C1004" t="s">
        <v>2813</v>
      </c>
      <c r="D1004">
        <v>55</v>
      </c>
      <c r="E1004">
        <v>1414</v>
      </c>
      <c r="F1004">
        <v>36</v>
      </c>
      <c r="G1004">
        <v>36.5</v>
      </c>
      <c r="H1004">
        <v>137</v>
      </c>
      <c r="I1004">
        <v>17</v>
      </c>
      <c r="J1004">
        <v>128</v>
      </c>
      <c r="L1004" t="s">
        <v>15105</v>
      </c>
      <c r="M1004">
        <v>55</v>
      </c>
      <c r="N1004" s="524" t="s">
        <v>16776</v>
      </c>
      <c r="O1004">
        <f>COUNTIF('データ取得対象の観測点決定（風のみ）'!$AN$4:$AN$918,観測点コードリスト!N1004)</f>
        <v>0</v>
      </c>
      <c r="P1004" s="524" t="str">
        <f t="shared" si="15"/>
        <v>1414</v>
      </c>
    </row>
    <row r="1005" spans="1:16">
      <c r="A1005">
        <v>1004</v>
      </c>
      <c r="B1005">
        <v>19</v>
      </c>
      <c r="C1005" t="s">
        <v>13965</v>
      </c>
      <c r="D1005">
        <v>55</v>
      </c>
      <c r="E1005">
        <v>1415</v>
      </c>
      <c r="F1005">
        <v>36</v>
      </c>
      <c r="G1005">
        <v>29.7</v>
      </c>
      <c r="H1005">
        <v>137</v>
      </c>
      <c r="I1005">
        <v>14.4</v>
      </c>
      <c r="J1005">
        <v>185</v>
      </c>
      <c r="L1005" t="s">
        <v>15106</v>
      </c>
      <c r="M1005">
        <v>55</v>
      </c>
      <c r="N1005" s="524" t="s">
        <v>16777</v>
      </c>
      <c r="O1005">
        <f>COUNTIF('データ取得対象の観測点決定（風のみ）'!$AN$4:$AN$918,観測点コードリスト!N1005)</f>
        <v>0</v>
      </c>
      <c r="P1005" s="524" t="str">
        <f t="shared" si="15"/>
        <v>1415</v>
      </c>
    </row>
    <row r="1006" spans="1:16">
      <c r="A1006">
        <v>1005</v>
      </c>
      <c r="B1006">
        <v>20</v>
      </c>
      <c r="C1006" t="s">
        <v>2836</v>
      </c>
      <c r="D1006">
        <v>55</v>
      </c>
      <c r="E1006">
        <v>1455</v>
      </c>
      <c r="F1006">
        <v>36</v>
      </c>
      <c r="G1006">
        <v>28.4</v>
      </c>
      <c r="H1006">
        <v>137</v>
      </c>
      <c r="I1006">
        <v>14.2</v>
      </c>
      <c r="J1006">
        <v>215</v>
      </c>
      <c r="L1006" t="s">
        <v>15107</v>
      </c>
      <c r="M1006">
        <v>55</v>
      </c>
      <c r="N1006" s="524" t="s">
        <v>16778</v>
      </c>
      <c r="O1006">
        <f>COUNTIF('データ取得対象の観測点決定（風のみ）'!$AN$4:$AN$918,観測点コードリスト!N1006)</f>
        <v>0</v>
      </c>
      <c r="P1006" s="524" t="str">
        <f t="shared" si="15"/>
        <v>1455</v>
      </c>
    </row>
    <row r="1007" spans="1:16">
      <c r="A1007">
        <v>1006</v>
      </c>
      <c r="B1007">
        <v>21</v>
      </c>
      <c r="C1007" t="s">
        <v>2810</v>
      </c>
      <c r="D1007">
        <v>55</v>
      </c>
      <c r="E1007">
        <v>1533</v>
      </c>
      <c r="F1007">
        <v>36</v>
      </c>
      <c r="G1007">
        <v>38.9</v>
      </c>
      <c r="H1007">
        <v>137</v>
      </c>
      <c r="I1007">
        <v>11.2</v>
      </c>
      <c r="J1007">
        <v>24</v>
      </c>
      <c r="L1007" t="s">
        <v>15108</v>
      </c>
      <c r="M1007">
        <v>55</v>
      </c>
      <c r="N1007" s="524" t="s">
        <v>16779</v>
      </c>
      <c r="O1007">
        <f>COUNTIF('データ取得対象の観測点決定（風のみ）'!$AN$4:$AN$918,観測点コードリスト!N1007)</f>
        <v>1</v>
      </c>
      <c r="P1007" s="524" t="str">
        <f t="shared" si="15"/>
        <v>1533</v>
      </c>
    </row>
    <row r="1008" spans="1:16">
      <c r="A1008">
        <v>1007</v>
      </c>
      <c r="B1008">
        <v>22</v>
      </c>
      <c r="C1008" t="s">
        <v>2832</v>
      </c>
      <c r="D1008">
        <v>55</v>
      </c>
      <c r="E1008">
        <v>1553</v>
      </c>
      <c r="F1008">
        <v>36</v>
      </c>
      <c r="G1008">
        <v>25.8</v>
      </c>
      <c r="H1008">
        <v>136</v>
      </c>
      <c r="I1008">
        <v>56.5</v>
      </c>
      <c r="J1008">
        <v>357</v>
      </c>
      <c r="L1008" t="s">
        <v>15109</v>
      </c>
      <c r="M1008">
        <v>55</v>
      </c>
      <c r="N1008" s="524" t="s">
        <v>16780</v>
      </c>
      <c r="O1008">
        <f>COUNTIF('データ取得対象の観測点決定（風のみ）'!$AN$4:$AN$918,観測点コードリスト!N1008)</f>
        <v>0</v>
      </c>
      <c r="P1008" s="524" t="str">
        <f t="shared" si="15"/>
        <v>1553</v>
      </c>
    </row>
    <row r="1009" spans="1:16">
      <c r="A1009">
        <v>1008</v>
      </c>
      <c r="B1009">
        <v>23</v>
      </c>
      <c r="C1009" t="s">
        <v>2828</v>
      </c>
      <c r="D1009">
        <v>55</v>
      </c>
      <c r="E1009">
        <v>1621</v>
      </c>
      <c r="F1009">
        <v>36</v>
      </c>
      <c r="G1009">
        <v>34.6</v>
      </c>
      <c r="H1009">
        <v>137</v>
      </c>
      <c r="I1009">
        <v>23.1</v>
      </c>
      <c r="J1009">
        <v>379</v>
      </c>
      <c r="L1009" t="s">
        <v>15110</v>
      </c>
      <c r="M1009">
        <v>55</v>
      </c>
      <c r="N1009" s="524" t="s">
        <v>16781</v>
      </c>
      <c r="O1009">
        <f>COUNTIF('データ取得対象の観測点決定（風のみ）'!$AN$4:$AN$918,観測点コードリスト!N1009)</f>
        <v>0</v>
      </c>
      <c r="P1009" s="524" t="str">
        <f t="shared" si="15"/>
        <v>1621</v>
      </c>
    </row>
    <row r="1010" spans="1:16">
      <c r="A1010">
        <v>1009</v>
      </c>
      <c r="B1010">
        <v>1</v>
      </c>
      <c r="C1010" t="s">
        <v>2840</v>
      </c>
      <c r="D1010">
        <v>56</v>
      </c>
      <c r="E1010">
        <v>560</v>
      </c>
      <c r="F1010">
        <v>37</v>
      </c>
      <c r="G1010">
        <v>26.8</v>
      </c>
      <c r="H1010">
        <v>137</v>
      </c>
      <c r="I1010">
        <v>17.2</v>
      </c>
      <c r="J1010">
        <v>4</v>
      </c>
      <c r="L1010" t="s">
        <v>15111</v>
      </c>
      <c r="M1010">
        <v>56</v>
      </c>
      <c r="N1010" s="524" t="s">
        <v>16782</v>
      </c>
      <c r="O1010">
        <f>COUNTIF('データ取得対象の観測点決定（風のみ）'!$AN$4:$AN$918,観測点コードリスト!N1010)</f>
        <v>1</v>
      </c>
      <c r="P1010" s="524" t="str">
        <f t="shared" si="15"/>
        <v>560</v>
      </c>
    </row>
    <row r="1011" spans="1:16">
      <c r="A1011">
        <v>1010</v>
      </c>
      <c r="B1011">
        <v>2</v>
      </c>
      <c r="C1011" t="s">
        <v>2843</v>
      </c>
      <c r="D1011">
        <v>56</v>
      </c>
      <c r="E1011">
        <v>47600</v>
      </c>
      <c r="F1011">
        <v>37</v>
      </c>
      <c r="G1011">
        <v>23.4</v>
      </c>
      <c r="H1011">
        <v>136</v>
      </c>
      <c r="I1011">
        <v>53.7</v>
      </c>
      <c r="J1011">
        <v>5.2</v>
      </c>
      <c r="L1011" t="s">
        <v>15112</v>
      </c>
      <c r="M1011">
        <v>56</v>
      </c>
      <c r="N1011" s="524" t="s">
        <v>16783</v>
      </c>
      <c r="O1011">
        <f>COUNTIF('データ取得対象の観測点決定（風のみ）'!$AN$4:$AN$918,観測点コードリスト!N1011)</f>
        <v>1</v>
      </c>
      <c r="P1011" s="524" t="str">
        <f t="shared" si="15"/>
        <v>47600</v>
      </c>
    </row>
    <row r="1012" spans="1:16">
      <c r="A1012">
        <v>1011</v>
      </c>
      <c r="B1012">
        <v>3</v>
      </c>
      <c r="C1012" t="s">
        <v>2847</v>
      </c>
      <c r="D1012">
        <v>56</v>
      </c>
      <c r="E1012">
        <v>562</v>
      </c>
      <c r="F1012">
        <v>37</v>
      </c>
      <c r="G1012">
        <v>15.7</v>
      </c>
      <c r="H1012">
        <v>136</v>
      </c>
      <c r="I1012">
        <v>43.7</v>
      </c>
      <c r="J1012">
        <v>11</v>
      </c>
      <c r="L1012" t="s">
        <v>15113</v>
      </c>
      <c r="M1012">
        <v>56</v>
      </c>
      <c r="N1012" s="524" t="s">
        <v>16784</v>
      </c>
      <c r="O1012">
        <f>COUNTIF('データ取得対象の観測点決定（風のみ）'!$AN$4:$AN$918,観測点コードリスト!N1012)</f>
        <v>0</v>
      </c>
      <c r="P1012" s="524" t="str">
        <f t="shared" si="15"/>
        <v>562</v>
      </c>
    </row>
    <row r="1013" spans="1:16">
      <c r="A1013">
        <v>1012</v>
      </c>
      <c r="B1013">
        <v>4</v>
      </c>
      <c r="C1013" t="s">
        <v>13966</v>
      </c>
      <c r="D1013">
        <v>56</v>
      </c>
      <c r="E1013">
        <v>563</v>
      </c>
      <c r="F1013">
        <v>37</v>
      </c>
      <c r="G1013">
        <v>17.3</v>
      </c>
      <c r="H1013">
        <v>136</v>
      </c>
      <c r="I1013">
        <v>57</v>
      </c>
      <c r="J1013">
        <v>270</v>
      </c>
      <c r="L1013" t="s">
        <v>15114</v>
      </c>
      <c r="M1013">
        <v>56</v>
      </c>
      <c r="N1013" s="524" t="s">
        <v>16785</v>
      </c>
      <c r="O1013">
        <f>COUNTIF('データ取得対象の観測点決定（風のみ）'!$AN$4:$AN$918,観測点コードリスト!N1013)</f>
        <v>0</v>
      </c>
      <c r="P1013" s="524" t="str">
        <f t="shared" si="15"/>
        <v>563</v>
      </c>
    </row>
    <row r="1014" spans="1:16">
      <c r="A1014">
        <v>1013</v>
      </c>
      <c r="B1014">
        <v>5</v>
      </c>
      <c r="C1014" t="s">
        <v>2854</v>
      </c>
      <c r="D1014">
        <v>56</v>
      </c>
      <c r="E1014">
        <v>564</v>
      </c>
      <c r="F1014">
        <v>37</v>
      </c>
      <c r="G1014">
        <v>8.6</v>
      </c>
      <c r="H1014">
        <v>136</v>
      </c>
      <c r="I1014">
        <v>43.5</v>
      </c>
      <c r="J1014">
        <v>6</v>
      </c>
      <c r="L1014" t="s">
        <v>15115</v>
      </c>
      <c r="M1014">
        <v>56</v>
      </c>
      <c r="N1014" s="524" t="s">
        <v>16786</v>
      </c>
      <c r="O1014">
        <f>COUNTIF('データ取得対象の観測点決定（風のみ）'!$AN$4:$AN$918,観測点コードリスト!N1014)</f>
        <v>1</v>
      </c>
      <c r="P1014" s="524" t="str">
        <f t="shared" si="15"/>
        <v>564</v>
      </c>
    </row>
    <row r="1015" spans="1:16">
      <c r="A1015">
        <v>1014</v>
      </c>
      <c r="B1015">
        <v>6</v>
      </c>
      <c r="C1015" t="s">
        <v>2857</v>
      </c>
      <c r="D1015">
        <v>56</v>
      </c>
      <c r="E1015">
        <v>565</v>
      </c>
      <c r="F1015">
        <v>37</v>
      </c>
      <c r="G1015">
        <v>1.8</v>
      </c>
      <c r="H1015">
        <v>136</v>
      </c>
      <c r="I1015">
        <v>59.5</v>
      </c>
      <c r="J1015">
        <v>58</v>
      </c>
      <c r="L1015" t="s">
        <v>15116</v>
      </c>
      <c r="M1015">
        <v>56</v>
      </c>
      <c r="N1015" s="524" t="s">
        <v>16787</v>
      </c>
      <c r="O1015">
        <f>COUNTIF('データ取得対象の観測点決定（風のみ）'!$AN$4:$AN$918,観測点コードリスト!N1015)</f>
        <v>1</v>
      </c>
      <c r="P1015" s="524" t="str">
        <f t="shared" si="15"/>
        <v>565</v>
      </c>
    </row>
    <row r="1016" spans="1:16">
      <c r="A1016">
        <v>1015</v>
      </c>
      <c r="B1016">
        <v>7</v>
      </c>
      <c r="C1016" t="s">
        <v>2860</v>
      </c>
      <c r="D1016">
        <v>56</v>
      </c>
      <c r="E1016">
        <v>566</v>
      </c>
      <c r="F1016">
        <v>36</v>
      </c>
      <c r="G1016">
        <v>53.6</v>
      </c>
      <c r="H1016">
        <v>136</v>
      </c>
      <c r="I1016">
        <v>46.6</v>
      </c>
      <c r="J1016">
        <v>15</v>
      </c>
      <c r="L1016" t="s">
        <v>15117</v>
      </c>
      <c r="M1016">
        <v>56</v>
      </c>
      <c r="N1016" s="524" t="s">
        <v>16788</v>
      </c>
      <c r="O1016">
        <f>COUNTIF('データ取得対象の観測点決定（風のみ）'!$AN$4:$AN$918,観測点コードリスト!N1016)</f>
        <v>1</v>
      </c>
      <c r="P1016" s="524" t="str">
        <f t="shared" si="15"/>
        <v>566</v>
      </c>
    </row>
    <row r="1017" spans="1:16">
      <c r="A1017">
        <v>1016</v>
      </c>
      <c r="B1017">
        <v>8</v>
      </c>
      <c r="C1017" t="s">
        <v>2863</v>
      </c>
      <c r="D1017">
        <v>56</v>
      </c>
      <c r="E1017">
        <v>567</v>
      </c>
      <c r="F1017">
        <v>36</v>
      </c>
      <c r="G1017">
        <v>42.7</v>
      </c>
      <c r="H1017">
        <v>136</v>
      </c>
      <c r="I1017">
        <v>41.5</v>
      </c>
      <c r="J1017">
        <v>42</v>
      </c>
      <c r="L1017" t="s">
        <v>15118</v>
      </c>
      <c r="M1017">
        <v>56</v>
      </c>
      <c r="N1017" s="524" t="s">
        <v>16789</v>
      </c>
      <c r="O1017">
        <f>COUNTIF('データ取得対象の観測点決定（風のみ）'!$AN$4:$AN$918,観測点コードリスト!N1017)</f>
        <v>1</v>
      </c>
      <c r="P1017" s="524" t="str">
        <f t="shared" si="15"/>
        <v>567</v>
      </c>
    </row>
    <row r="1018" spans="1:16">
      <c r="A1018">
        <v>1017</v>
      </c>
      <c r="B1018">
        <v>9</v>
      </c>
      <c r="C1018" t="s">
        <v>13967</v>
      </c>
      <c r="D1018">
        <v>56</v>
      </c>
      <c r="E1018">
        <v>568</v>
      </c>
      <c r="F1018">
        <v>36</v>
      </c>
      <c r="G1018">
        <v>46.8</v>
      </c>
      <c r="H1018">
        <v>136</v>
      </c>
      <c r="I1018">
        <v>48.4</v>
      </c>
      <c r="J1018">
        <v>626</v>
      </c>
      <c r="L1018" t="s">
        <v>15119</v>
      </c>
      <c r="M1018">
        <v>56</v>
      </c>
      <c r="N1018" s="524" t="s">
        <v>16790</v>
      </c>
      <c r="O1018">
        <f>COUNTIF('データ取得対象の観測点決定（風のみ）'!$AN$4:$AN$918,観測点コードリスト!N1018)</f>
        <v>0</v>
      </c>
      <c r="P1018" s="524" t="str">
        <f t="shared" si="15"/>
        <v>568</v>
      </c>
    </row>
    <row r="1019" spans="1:16">
      <c r="A1019">
        <v>1018</v>
      </c>
      <c r="B1019">
        <v>10</v>
      </c>
      <c r="C1019" t="s">
        <v>2870</v>
      </c>
      <c r="D1019">
        <v>56</v>
      </c>
      <c r="E1019">
        <v>47605</v>
      </c>
      <c r="F1019">
        <v>36</v>
      </c>
      <c r="G1019">
        <v>35.299999999999997</v>
      </c>
      <c r="H1019">
        <v>136</v>
      </c>
      <c r="I1019">
        <v>38</v>
      </c>
      <c r="J1019">
        <v>5.7</v>
      </c>
      <c r="L1019" t="s">
        <v>15120</v>
      </c>
      <c r="M1019">
        <v>56</v>
      </c>
      <c r="N1019" s="524" t="s">
        <v>16791</v>
      </c>
      <c r="O1019">
        <f>COUNTIF('データ取得対象の観測点決定（風のみ）'!$AN$4:$AN$918,観測点コードリスト!N1019)</f>
        <v>1</v>
      </c>
      <c r="P1019" s="524" t="str">
        <f t="shared" si="15"/>
        <v>47605</v>
      </c>
    </row>
    <row r="1020" spans="1:16">
      <c r="A1020">
        <v>1019</v>
      </c>
      <c r="B1020">
        <v>11</v>
      </c>
      <c r="C1020" t="s">
        <v>2874</v>
      </c>
      <c r="D1020">
        <v>56</v>
      </c>
      <c r="E1020">
        <v>570</v>
      </c>
      <c r="F1020">
        <v>36</v>
      </c>
      <c r="G1020">
        <v>31.2</v>
      </c>
      <c r="H1020">
        <v>136</v>
      </c>
      <c r="I1020">
        <v>44.7</v>
      </c>
      <c r="J1020">
        <v>420</v>
      </c>
      <c r="L1020" t="s">
        <v>15121</v>
      </c>
      <c r="M1020">
        <v>56</v>
      </c>
      <c r="N1020" s="524" t="s">
        <v>16792</v>
      </c>
      <c r="O1020">
        <f>COUNTIF('データ取得対象の観測点決定（風のみ）'!$AN$4:$AN$918,観測点コードリスト!N1020)</f>
        <v>0</v>
      </c>
      <c r="P1020" s="524" t="str">
        <f t="shared" si="15"/>
        <v>570</v>
      </c>
    </row>
    <row r="1021" spans="1:16">
      <c r="A1021">
        <v>1020</v>
      </c>
      <c r="B1021">
        <v>12</v>
      </c>
      <c r="C1021" t="s">
        <v>2885</v>
      </c>
      <c r="D1021">
        <v>56</v>
      </c>
      <c r="E1021">
        <v>571</v>
      </c>
      <c r="F1021">
        <v>36</v>
      </c>
      <c r="G1021">
        <v>13.8</v>
      </c>
      <c r="H1021">
        <v>136</v>
      </c>
      <c r="I1021">
        <v>21.7</v>
      </c>
      <c r="J1021">
        <v>83</v>
      </c>
      <c r="L1021" t="s">
        <v>15122</v>
      </c>
      <c r="M1021">
        <v>56</v>
      </c>
      <c r="N1021" s="524" t="s">
        <v>16793</v>
      </c>
      <c r="O1021">
        <f>COUNTIF('データ取得対象の観測点決定（風のみ）'!$AN$4:$AN$918,観測点コードリスト!N1021)</f>
        <v>1</v>
      </c>
      <c r="P1021" s="524" t="str">
        <f t="shared" si="15"/>
        <v>571</v>
      </c>
    </row>
    <row r="1022" spans="1:16">
      <c r="A1022">
        <v>1021</v>
      </c>
      <c r="B1022">
        <v>13</v>
      </c>
      <c r="C1022" t="s">
        <v>2881</v>
      </c>
      <c r="D1022">
        <v>56</v>
      </c>
      <c r="E1022">
        <v>973</v>
      </c>
      <c r="F1022">
        <v>36</v>
      </c>
      <c r="G1022">
        <v>23.8</v>
      </c>
      <c r="H1022">
        <v>136</v>
      </c>
      <c r="I1022">
        <v>37.200000000000003</v>
      </c>
      <c r="J1022">
        <v>136</v>
      </c>
      <c r="L1022" t="s">
        <v>15123</v>
      </c>
      <c r="M1022">
        <v>56</v>
      </c>
      <c r="N1022" s="524" t="s">
        <v>16794</v>
      </c>
      <c r="O1022">
        <f>COUNTIF('データ取得対象の観測点決定（風のみ）'!$AN$4:$AN$918,観測点コードリスト!N1022)</f>
        <v>1</v>
      </c>
      <c r="P1022" s="524" t="str">
        <f t="shared" si="15"/>
        <v>973</v>
      </c>
    </row>
    <row r="1023" spans="1:16">
      <c r="A1023">
        <v>1022</v>
      </c>
      <c r="B1023">
        <v>14</v>
      </c>
      <c r="C1023" t="s">
        <v>2888</v>
      </c>
      <c r="D1023">
        <v>56</v>
      </c>
      <c r="E1023">
        <v>1171</v>
      </c>
      <c r="F1023">
        <v>36</v>
      </c>
      <c r="G1023">
        <v>10.8</v>
      </c>
      <c r="H1023">
        <v>136</v>
      </c>
      <c r="I1023">
        <v>37.5</v>
      </c>
      <c r="J1023">
        <v>470</v>
      </c>
      <c r="L1023" t="s">
        <v>15124</v>
      </c>
      <c r="M1023">
        <v>56</v>
      </c>
      <c r="N1023" s="524" t="s">
        <v>16795</v>
      </c>
      <c r="O1023">
        <f>COUNTIF('データ取得対象の観測点決定（風のみ）'!$AN$4:$AN$918,観測点コードリスト!N1023)</f>
        <v>0</v>
      </c>
      <c r="P1023" s="524" t="str">
        <f t="shared" si="15"/>
        <v>1171</v>
      </c>
    </row>
    <row r="1024" spans="1:16">
      <c r="A1024">
        <v>1023</v>
      </c>
      <c r="B1024">
        <v>15</v>
      </c>
      <c r="C1024" t="s">
        <v>2878</v>
      </c>
      <c r="D1024">
        <v>56</v>
      </c>
      <c r="E1024">
        <v>1324</v>
      </c>
      <c r="F1024">
        <v>36</v>
      </c>
      <c r="G1024">
        <v>22.9</v>
      </c>
      <c r="H1024">
        <v>136</v>
      </c>
      <c r="I1024">
        <v>26.1</v>
      </c>
      <c r="J1024">
        <v>3</v>
      </c>
      <c r="L1024" t="s">
        <v>15125</v>
      </c>
      <c r="M1024">
        <v>56</v>
      </c>
      <c r="N1024" s="524" t="s">
        <v>16796</v>
      </c>
      <c r="O1024">
        <f>COUNTIF('データ取得対象の観測点決定（風のみ）'!$AN$4:$AN$918,観測点コードリスト!N1024)</f>
        <v>1</v>
      </c>
      <c r="P1024" s="524" t="str">
        <f t="shared" si="15"/>
        <v>1324</v>
      </c>
    </row>
    <row r="1025" spans="1:16">
      <c r="A1025">
        <v>1024</v>
      </c>
      <c r="B1025">
        <v>16</v>
      </c>
      <c r="C1025" t="s">
        <v>13968</v>
      </c>
      <c r="D1025">
        <v>56</v>
      </c>
      <c r="E1025">
        <v>1486</v>
      </c>
      <c r="F1025">
        <v>37</v>
      </c>
      <c r="G1025">
        <v>16.3</v>
      </c>
      <c r="H1025">
        <v>136</v>
      </c>
      <c r="I1025">
        <v>55</v>
      </c>
      <c r="J1025">
        <v>170</v>
      </c>
      <c r="L1025" t="s">
        <v>15126</v>
      </c>
      <c r="M1025">
        <v>56</v>
      </c>
      <c r="N1025" s="524" t="s">
        <v>16797</v>
      </c>
      <c r="O1025">
        <f>COUNTIF('データ取得対象の観測点決定（風のみ）'!$AN$4:$AN$918,観測点コードリスト!N1025)</f>
        <v>0</v>
      </c>
      <c r="P1025" s="524" t="str">
        <f t="shared" si="15"/>
        <v>1486</v>
      </c>
    </row>
    <row r="1026" spans="1:16">
      <c r="A1026">
        <v>1025</v>
      </c>
      <c r="B1026">
        <v>17</v>
      </c>
      <c r="C1026" t="s">
        <v>2850</v>
      </c>
      <c r="D1026">
        <v>56</v>
      </c>
      <c r="E1026">
        <v>1544</v>
      </c>
      <c r="F1026">
        <v>37</v>
      </c>
      <c r="G1026">
        <v>17.600000000000001</v>
      </c>
      <c r="H1026">
        <v>136</v>
      </c>
      <c r="I1026">
        <v>57.7</v>
      </c>
      <c r="J1026">
        <v>219</v>
      </c>
      <c r="L1026" t="s">
        <v>15127</v>
      </c>
      <c r="M1026">
        <v>56</v>
      </c>
      <c r="N1026" s="524" t="s">
        <v>16798</v>
      </c>
      <c r="O1026">
        <f>COUNTIF('データ取得対象の観測点決定（風のみ）'!$AN$4:$AN$918,観測点コードリスト!N1026)</f>
        <v>1</v>
      </c>
      <c r="P1026" s="524" t="str">
        <f t="shared" si="15"/>
        <v>1544</v>
      </c>
    </row>
    <row r="1027" spans="1:16">
      <c r="A1027">
        <v>1026</v>
      </c>
      <c r="B1027">
        <v>18</v>
      </c>
      <c r="C1027" t="s">
        <v>2866</v>
      </c>
      <c r="D1027">
        <v>56</v>
      </c>
      <c r="E1027">
        <v>1545</v>
      </c>
      <c r="F1027">
        <v>36</v>
      </c>
      <c r="G1027">
        <v>47.3</v>
      </c>
      <c r="H1027">
        <v>136</v>
      </c>
      <c r="I1027">
        <v>46.1</v>
      </c>
      <c r="J1027">
        <v>90</v>
      </c>
      <c r="L1027" t="s">
        <v>15128</v>
      </c>
      <c r="M1027">
        <v>56</v>
      </c>
      <c r="N1027" s="524" t="s">
        <v>16799</v>
      </c>
      <c r="O1027">
        <f>COUNTIF('データ取得対象の観測点決定（風のみ）'!$AN$4:$AN$918,観測点コードリスト!N1027)</f>
        <v>0</v>
      </c>
      <c r="P1027" s="524" t="str">
        <f t="shared" si="15"/>
        <v>1545</v>
      </c>
    </row>
    <row r="1028" spans="1:16">
      <c r="A1028">
        <v>1027</v>
      </c>
      <c r="B1028">
        <v>19</v>
      </c>
      <c r="C1028" t="s">
        <v>2891</v>
      </c>
      <c r="D1028">
        <v>56</v>
      </c>
      <c r="E1028">
        <v>1650</v>
      </c>
      <c r="F1028">
        <v>37</v>
      </c>
      <c r="G1028">
        <v>51</v>
      </c>
      <c r="H1028">
        <v>136</v>
      </c>
      <c r="I1028">
        <v>55.1</v>
      </c>
      <c r="J1028">
        <v>8</v>
      </c>
      <c r="L1028" t="s">
        <v>15129</v>
      </c>
      <c r="M1028">
        <v>56</v>
      </c>
      <c r="N1028" s="524" t="s">
        <v>16800</v>
      </c>
      <c r="O1028">
        <f>COUNTIF('データ取得対象の観測点決定（風のみ）'!$AN$4:$AN$918,観測点コードリスト!N1028)</f>
        <v>0</v>
      </c>
      <c r="P1028" s="524" t="str">
        <f t="shared" ref="P1028:P1091" si="16">IF(N1028&gt;9999,TEXT(N1028,"@"),TEXT(N1028,"0000"))</f>
        <v>1650</v>
      </c>
    </row>
    <row r="1029" spans="1:16">
      <c r="A1029">
        <v>1028</v>
      </c>
      <c r="B1029">
        <v>1</v>
      </c>
      <c r="C1029" t="s">
        <v>2895</v>
      </c>
      <c r="D1029">
        <v>57</v>
      </c>
      <c r="E1029">
        <v>47616</v>
      </c>
      <c r="F1029">
        <v>36</v>
      </c>
      <c r="G1029">
        <v>3.3</v>
      </c>
      <c r="H1029">
        <v>136</v>
      </c>
      <c r="I1029">
        <v>13.3</v>
      </c>
      <c r="J1029">
        <v>8.8000000000000007</v>
      </c>
      <c r="L1029" t="s">
        <v>15130</v>
      </c>
      <c r="M1029">
        <v>57</v>
      </c>
      <c r="N1029" s="524" t="s">
        <v>16801</v>
      </c>
      <c r="O1029">
        <f>COUNTIF('データ取得対象の観測点決定（風のみ）'!$AN$4:$AN$918,観測点コードリスト!N1029)</f>
        <v>1</v>
      </c>
      <c r="P1029" s="524" t="str">
        <f t="shared" si="16"/>
        <v>47616</v>
      </c>
    </row>
    <row r="1030" spans="1:16">
      <c r="A1030">
        <v>1029</v>
      </c>
      <c r="B1030">
        <v>2</v>
      </c>
      <c r="C1030" t="s">
        <v>1104</v>
      </c>
      <c r="D1030">
        <v>57</v>
      </c>
      <c r="E1030">
        <v>573</v>
      </c>
      <c r="F1030">
        <v>35</v>
      </c>
      <c r="G1030">
        <v>58.3</v>
      </c>
      <c r="H1030">
        <v>136</v>
      </c>
      <c r="I1030">
        <v>29.8</v>
      </c>
      <c r="J1030">
        <v>182</v>
      </c>
      <c r="L1030" t="s">
        <v>15131</v>
      </c>
      <c r="M1030">
        <v>57</v>
      </c>
      <c r="N1030" s="524" t="s">
        <v>16802</v>
      </c>
      <c r="O1030">
        <f>COUNTIF('データ取得対象の観測点決定（風のみ）'!$AN$4:$AN$918,観測点コードリスト!N1030)</f>
        <v>1</v>
      </c>
      <c r="P1030" s="524" t="str">
        <f t="shared" si="16"/>
        <v>573</v>
      </c>
    </row>
    <row r="1031" spans="1:16">
      <c r="A1031">
        <v>1030</v>
      </c>
      <c r="B1031">
        <v>3</v>
      </c>
      <c r="C1031" t="s">
        <v>13969</v>
      </c>
      <c r="D1031">
        <v>57</v>
      </c>
      <c r="E1031">
        <v>574</v>
      </c>
      <c r="F1031">
        <v>35</v>
      </c>
      <c r="G1031">
        <v>59.2</v>
      </c>
      <c r="H1031">
        <v>136</v>
      </c>
      <c r="I1031">
        <v>36.4</v>
      </c>
      <c r="J1031">
        <v>510</v>
      </c>
      <c r="L1031" t="s">
        <v>15132</v>
      </c>
      <c r="M1031">
        <v>57</v>
      </c>
      <c r="N1031" s="524" t="s">
        <v>16803</v>
      </c>
      <c r="O1031">
        <f>COUNTIF('データ取得対象の観測点決定（風のみ）'!$AN$4:$AN$918,観測点コードリスト!N1031)</f>
        <v>0</v>
      </c>
      <c r="P1031" s="524" t="str">
        <f t="shared" si="16"/>
        <v>574</v>
      </c>
    </row>
    <row r="1032" spans="1:16">
      <c r="A1032">
        <v>1031</v>
      </c>
      <c r="B1032">
        <v>4</v>
      </c>
      <c r="C1032" t="s">
        <v>13970</v>
      </c>
      <c r="D1032">
        <v>57</v>
      </c>
      <c r="E1032">
        <v>575</v>
      </c>
      <c r="F1032">
        <v>35</v>
      </c>
      <c r="G1032">
        <v>51.5</v>
      </c>
      <c r="H1032">
        <v>136</v>
      </c>
      <c r="I1032">
        <v>8</v>
      </c>
      <c r="J1032">
        <v>270</v>
      </c>
      <c r="L1032" t="s">
        <v>15133</v>
      </c>
      <c r="M1032">
        <v>57</v>
      </c>
      <c r="N1032" s="524" t="s">
        <v>16804</v>
      </c>
      <c r="O1032">
        <f>COUNTIF('データ取得対象の観測点決定（風のみ）'!$AN$4:$AN$918,観測点コードリスト!N1032)</f>
        <v>0</v>
      </c>
      <c r="P1032" s="524" t="str">
        <f t="shared" si="16"/>
        <v>575</v>
      </c>
    </row>
    <row r="1033" spans="1:16">
      <c r="A1033">
        <v>1032</v>
      </c>
      <c r="B1033">
        <v>5</v>
      </c>
      <c r="C1033" t="s">
        <v>13971</v>
      </c>
      <c r="D1033">
        <v>57</v>
      </c>
      <c r="E1033">
        <v>576</v>
      </c>
      <c r="F1033">
        <v>35</v>
      </c>
      <c r="G1033">
        <v>52.4</v>
      </c>
      <c r="H1033">
        <v>136</v>
      </c>
      <c r="I1033">
        <v>18.5</v>
      </c>
      <c r="J1033">
        <v>620</v>
      </c>
      <c r="L1033" t="s">
        <v>15134</v>
      </c>
      <c r="M1033">
        <v>57</v>
      </c>
      <c r="N1033" s="524" t="s">
        <v>16805</v>
      </c>
      <c r="O1033">
        <f>COUNTIF('データ取得対象の観測点決定（風のみ）'!$AN$4:$AN$918,観測点コードリスト!N1033)</f>
        <v>0</v>
      </c>
      <c r="P1033" s="524" t="str">
        <f t="shared" si="16"/>
        <v>576</v>
      </c>
    </row>
    <row r="1034" spans="1:16">
      <c r="A1034">
        <v>1033</v>
      </c>
      <c r="B1034">
        <v>6</v>
      </c>
      <c r="C1034" t="s">
        <v>2926</v>
      </c>
      <c r="D1034">
        <v>57</v>
      </c>
      <c r="E1034">
        <v>577</v>
      </c>
      <c r="F1034">
        <v>35</v>
      </c>
      <c r="G1034">
        <v>46</v>
      </c>
      <c r="H1034">
        <v>136</v>
      </c>
      <c r="I1034">
        <v>12</v>
      </c>
      <c r="J1034">
        <v>128</v>
      </c>
      <c r="L1034" t="s">
        <v>15135</v>
      </c>
      <c r="M1034">
        <v>57</v>
      </c>
      <c r="N1034" s="524" t="s">
        <v>16806</v>
      </c>
      <c r="O1034">
        <f>COUNTIF('データ取得対象の観測点決定（風のみ）'!$AN$4:$AN$918,観測点コードリスト!N1034)</f>
        <v>1</v>
      </c>
      <c r="P1034" s="524" t="str">
        <f t="shared" si="16"/>
        <v>577</v>
      </c>
    </row>
    <row r="1035" spans="1:16">
      <c r="A1035">
        <v>1034</v>
      </c>
      <c r="B1035">
        <v>7</v>
      </c>
      <c r="C1035" t="s">
        <v>2929</v>
      </c>
      <c r="D1035">
        <v>57</v>
      </c>
      <c r="E1035">
        <v>47631</v>
      </c>
      <c r="F1035">
        <v>35</v>
      </c>
      <c r="G1035">
        <v>39.200000000000003</v>
      </c>
      <c r="H1035">
        <v>136</v>
      </c>
      <c r="I1035">
        <v>3.7</v>
      </c>
      <c r="J1035">
        <v>1.6</v>
      </c>
      <c r="L1035" t="s">
        <v>15136</v>
      </c>
      <c r="M1035">
        <v>57</v>
      </c>
      <c r="N1035" s="524" t="s">
        <v>16807</v>
      </c>
      <c r="O1035">
        <f>COUNTIF('データ取得対象の観測点決定（風のみ）'!$AN$4:$AN$918,観測点コードリスト!N1035)</f>
        <v>1</v>
      </c>
      <c r="P1035" s="524" t="str">
        <f t="shared" si="16"/>
        <v>47631</v>
      </c>
    </row>
    <row r="1036" spans="1:16">
      <c r="A1036">
        <v>1035</v>
      </c>
      <c r="B1036">
        <v>8</v>
      </c>
      <c r="C1036" t="s">
        <v>2940</v>
      </c>
      <c r="D1036">
        <v>57</v>
      </c>
      <c r="E1036">
        <v>579</v>
      </c>
      <c r="F1036">
        <v>35</v>
      </c>
      <c r="G1036">
        <v>29</v>
      </c>
      <c r="H1036">
        <v>135</v>
      </c>
      <c r="I1036">
        <v>46.9</v>
      </c>
      <c r="J1036">
        <v>10</v>
      </c>
      <c r="L1036" t="s">
        <v>15137</v>
      </c>
      <c r="M1036">
        <v>57</v>
      </c>
      <c r="N1036" s="524" t="s">
        <v>16808</v>
      </c>
      <c r="O1036">
        <f>COUNTIF('データ取得対象の観測点決定（風のみ）'!$AN$4:$AN$918,観測点コードリスト!N1036)</f>
        <v>1</v>
      </c>
      <c r="P1036" s="524" t="str">
        <f t="shared" si="16"/>
        <v>579</v>
      </c>
    </row>
    <row r="1037" spans="1:16">
      <c r="A1037">
        <v>1036</v>
      </c>
      <c r="B1037">
        <v>9</v>
      </c>
      <c r="C1037" t="s">
        <v>2910</v>
      </c>
      <c r="D1037">
        <v>57</v>
      </c>
      <c r="E1037">
        <v>974</v>
      </c>
      <c r="F1037">
        <v>35</v>
      </c>
      <c r="G1037">
        <v>59.9</v>
      </c>
      <c r="H1037">
        <v>136</v>
      </c>
      <c r="I1037">
        <v>21.5</v>
      </c>
      <c r="J1037">
        <v>70</v>
      </c>
      <c r="L1037" t="s">
        <v>15138</v>
      </c>
      <c r="M1037">
        <v>57</v>
      </c>
      <c r="N1037" s="524" t="s">
        <v>16809</v>
      </c>
      <c r="O1037">
        <f>COUNTIF('データ取得対象の観測点決定（風のみ）'!$AN$4:$AN$918,観測点コードリスト!N1037)</f>
        <v>0</v>
      </c>
      <c r="P1037" s="524" t="str">
        <f t="shared" si="16"/>
        <v>974</v>
      </c>
    </row>
    <row r="1038" spans="1:16">
      <c r="A1038">
        <v>1037</v>
      </c>
      <c r="B1038">
        <v>10</v>
      </c>
      <c r="C1038" t="s">
        <v>13972</v>
      </c>
      <c r="D1038">
        <v>57</v>
      </c>
      <c r="E1038">
        <v>975</v>
      </c>
      <c r="F1038">
        <v>35</v>
      </c>
      <c r="G1038">
        <v>26.4</v>
      </c>
      <c r="H1038">
        <v>135</v>
      </c>
      <c r="I1038">
        <v>31.4</v>
      </c>
      <c r="J1038">
        <v>75</v>
      </c>
      <c r="L1038" t="s">
        <v>15139</v>
      </c>
      <c r="M1038">
        <v>57</v>
      </c>
      <c r="N1038" s="524" t="s">
        <v>16810</v>
      </c>
      <c r="O1038">
        <f>COUNTIF('データ取得対象の観測点決定（風のみ）'!$AN$4:$AN$918,観測点コードリスト!N1038)</f>
        <v>0</v>
      </c>
      <c r="P1038" s="524" t="str">
        <f t="shared" si="16"/>
        <v>975</v>
      </c>
    </row>
    <row r="1039" spans="1:16">
      <c r="A1039">
        <v>1038</v>
      </c>
      <c r="B1039">
        <v>11</v>
      </c>
      <c r="C1039" t="s">
        <v>2933</v>
      </c>
      <c r="D1039">
        <v>57</v>
      </c>
      <c r="E1039">
        <v>1010</v>
      </c>
      <c r="F1039">
        <v>35</v>
      </c>
      <c r="G1039">
        <v>36</v>
      </c>
      <c r="H1039">
        <v>135</v>
      </c>
      <c r="I1039">
        <v>55</v>
      </c>
      <c r="J1039">
        <v>10</v>
      </c>
      <c r="L1039" t="s">
        <v>15140</v>
      </c>
      <c r="M1039">
        <v>57</v>
      </c>
      <c r="N1039" s="524" t="s">
        <v>16811</v>
      </c>
      <c r="O1039">
        <f>COUNTIF('データ取得対象の観測点決定（風のみ）'!$AN$4:$AN$918,観測点コードリスト!N1039)</f>
        <v>1</v>
      </c>
      <c r="P1039" s="524" t="str">
        <f t="shared" si="16"/>
        <v>1010</v>
      </c>
    </row>
    <row r="1040" spans="1:16">
      <c r="A1040">
        <v>1039</v>
      </c>
      <c r="B1040">
        <v>12</v>
      </c>
      <c r="C1040" t="s">
        <v>2896</v>
      </c>
      <c r="D1040">
        <v>57</v>
      </c>
      <c r="E1040">
        <v>1071</v>
      </c>
      <c r="F1040">
        <v>36</v>
      </c>
      <c r="G1040">
        <v>14.6</v>
      </c>
      <c r="H1040">
        <v>136</v>
      </c>
      <c r="I1040">
        <v>10.4</v>
      </c>
      <c r="J1040">
        <v>34</v>
      </c>
      <c r="L1040" t="s">
        <v>15141</v>
      </c>
      <c r="M1040">
        <v>57</v>
      </c>
      <c r="N1040" s="524" t="s">
        <v>16812</v>
      </c>
      <c r="O1040">
        <f>COUNTIF('データ取得対象の観測点決定（風のみ）'!$AN$4:$AN$918,観測点コードリスト!N1040)</f>
        <v>1</v>
      </c>
      <c r="P1040" s="524" t="str">
        <f t="shared" si="16"/>
        <v>1071</v>
      </c>
    </row>
    <row r="1041" spans="1:16">
      <c r="A1041">
        <v>1040</v>
      </c>
      <c r="B1041">
        <v>13</v>
      </c>
      <c r="C1041" t="s">
        <v>2914</v>
      </c>
      <c r="D1041">
        <v>57</v>
      </c>
      <c r="E1041">
        <v>1226</v>
      </c>
      <c r="F1041">
        <v>36</v>
      </c>
      <c r="G1041">
        <v>2.2999999999999998</v>
      </c>
      <c r="H1041">
        <v>136</v>
      </c>
      <c r="I1041">
        <v>31.3</v>
      </c>
      <c r="J1041">
        <v>196</v>
      </c>
      <c r="L1041" t="s">
        <v>15142</v>
      </c>
      <c r="M1041">
        <v>57</v>
      </c>
      <c r="N1041" s="524" t="s">
        <v>16813</v>
      </c>
      <c r="O1041">
        <f>COUNTIF('データ取得対象の観測点決定（風のみ）'!$AN$4:$AN$918,観測点コードリスト!N1041)</f>
        <v>1</v>
      </c>
      <c r="P1041" s="524" t="str">
        <f t="shared" si="16"/>
        <v>1226</v>
      </c>
    </row>
    <row r="1042" spans="1:16">
      <c r="A1042">
        <v>1041</v>
      </c>
      <c r="B1042">
        <v>14</v>
      </c>
      <c r="C1042" t="s">
        <v>2903</v>
      </c>
      <c r="D1042">
        <v>57</v>
      </c>
      <c r="E1042">
        <v>1316</v>
      </c>
      <c r="F1042">
        <v>36</v>
      </c>
      <c r="G1042">
        <v>0.7</v>
      </c>
      <c r="H1042">
        <v>135</v>
      </c>
      <c r="I1042">
        <v>59.4</v>
      </c>
      <c r="J1042">
        <v>30</v>
      </c>
      <c r="L1042" t="s">
        <v>15143</v>
      </c>
      <c r="M1042">
        <v>57</v>
      </c>
      <c r="N1042" s="524" t="s">
        <v>16814</v>
      </c>
      <c r="O1042">
        <f>COUNTIF('データ取得対象の観測点決定（風のみ）'!$AN$4:$AN$918,観測点コードリスト!N1042)</f>
        <v>1</v>
      </c>
      <c r="P1042" s="524" t="str">
        <f t="shared" si="16"/>
        <v>1316</v>
      </c>
    </row>
    <row r="1043" spans="1:16">
      <c r="A1043">
        <v>1042</v>
      </c>
      <c r="B1043">
        <v>15</v>
      </c>
      <c r="C1043" t="s">
        <v>2923</v>
      </c>
      <c r="D1043">
        <v>57</v>
      </c>
      <c r="E1043">
        <v>1382</v>
      </c>
      <c r="F1043">
        <v>35</v>
      </c>
      <c r="G1043">
        <v>54.5</v>
      </c>
      <c r="H1043">
        <v>136</v>
      </c>
      <c r="I1043">
        <v>40.1</v>
      </c>
      <c r="J1043">
        <v>436</v>
      </c>
      <c r="L1043" t="s">
        <v>15144</v>
      </c>
      <c r="M1043">
        <v>57</v>
      </c>
      <c r="N1043" s="524" t="s">
        <v>16815</v>
      </c>
      <c r="O1043">
        <f>COUNTIF('データ取得対象の観測点決定（風のみ）'!$AN$4:$AN$918,観測点コードリスト!N1043)</f>
        <v>0</v>
      </c>
      <c r="P1043" s="524" t="str">
        <f t="shared" si="16"/>
        <v>1382</v>
      </c>
    </row>
    <row r="1044" spans="1:16">
      <c r="A1044">
        <v>1043</v>
      </c>
      <c r="B1044">
        <v>16</v>
      </c>
      <c r="C1044" t="s">
        <v>2936</v>
      </c>
      <c r="D1044">
        <v>57</v>
      </c>
      <c r="E1044">
        <v>1454</v>
      </c>
      <c r="F1044">
        <v>35</v>
      </c>
      <c r="G1044">
        <v>28.8</v>
      </c>
      <c r="H1044">
        <v>135</v>
      </c>
      <c r="I1044">
        <v>37</v>
      </c>
      <c r="J1044">
        <v>3</v>
      </c>
      <c r="L1044" t="s">
        <v>15145</v>
      </c>
      <c r="M1044">
        <v>57</v>
      </c>
      <c r="N1044" s="524" t="s">
        <v>16816</v>
      </c>
      <c r="O1044">
        <f>COUNTIF('データ取得対象の観測点決定（風のみ）'!$AN$4:$AN$918,観測点コードリスト!N1044)</f>
        <v>0</v>
      </c>
      <c r="P1044" s="524" t="str">
        <f t="shared" si="16"/>
        <v>1454</v>
      </c>
    </row>
    <row r="1045" spans="1:16">
      <c r="A1045">
        <v>1044</v>
      </c>
      <c r="B1045">
        <v>17</v>
      </c>
      <c r="C1045" t="s">
        <v>2900</v>
      </c>
      <c r="D1045">
        <v>57</v>
      </c>
      <c r="E1045">
        <v>1537</v>
      </c>
      <c r="F1045">
        <v>36</v>
      </c>
      <c r="G1045">
        <v>8.5</v>
      </c>
      <c r="H1045">
        <v>136</v>
      </c>
      <c r="I1045">
        <v>13.4</v>
      </c>
      <c r="J1045">
        <v>5</v>
      </c>
      <c r="L1045" t="s">
        <v>15146</v>
      </c>
      <c r="M1045">
        <v>57</v>
      </c>
      <c r="N1045" s="524" t="s">
        <v>16817</v>
      </c>
      <c r="O1045">
        <f>COUNTIF('データ取得対象の観測点決定（風のみ）'!$AN$4:$AN$918,観測点コードリスト!N1045)</f>
        <v>1</v>
      </c>
      <c r="P1045" s="524" t="str">
        <f t="shared" si="16"/>
        <v>1537</v>
      </c>
    </row>
    <row r="1046" spans="1:16">
      <c r="A1046">
        <v>1045</v>
      </c>
      <c r="B1046">
        <v>18</v>
      </c>
      <c r="C1046" t="s">
        <v>2918</v>
      </c>
      <c r="D1046">
        <v>57</v>
      </c>
      <c r="E1046">
        <v>1565</v>
      </c>
      <c r="F1046">
        <v>35</v>
      </c>
      <c r="G1046">
        <v>54.3</v>
      </c>
      <c r="H1046">
        <v>136</v>
      </c>
      <c r="I1046">
        <v>10.4</v>
      </c>
      <c r="J1046">
        <v>32</v>
      </c>
      <c r="L1046" t="s">
        <v>15147</v>
      </c>
      <c r="M1046">
        <v>57</v>
      </c>
      <c r="N1046" s="524" t="s">
        <v>16818</v>
      </c>
      <c r="O1046">
        <f>COUNTIF('データ取得対象の観測点決定（風のみ）'!$AN$4:$AN$918,観測点コードリスト!N1046)</f>
        <v>0</v>
      </c>
      <c r="P1046" s="524" t="str">
        <f t="shared" si="16"/>
        <v>1565</v>
      </c>
    </row>
    <row r="1047" spans="1:16">
      <c r="A1047">
        <v>1046</v>
      </c>
      <c r="B1047">
        <v>1</v>
      </c>
      <c r="C1047" t="s">
        <v>2949</v>
      </c>
      <c r="D1047">
        <v>60</v>
      </c>
      <c r="E1047">
        <v>580</v>
      </c>
      <c r="F1047">
        <v>35</v>
      </c>
      <c r="G1047">
        <v>24.7</v>
      </c>
      <c r="H1047">
        <v>136</v>
      </c>
      <c r="I1047">
        <v>1.7</v>
      </c>
      <c r="J1047">
        <v>88</v>
      </c>
      <c r="L1047" t="s">
        <v>15148</v>
      </c>
      <c r="M1047">
        <v>60</v>
      </c>
      <c r="N1047" s="524" t="s">
        <v>16819</v>
      </c>
      <c r="O1047">
        <f>COUNTIF('データ取得対象の観測点決定（風のみ）'!$AN$4:$AN$918,観測点コードリスト!N1047)</f>
        <v>1</v>
      </c>
      <c r="P1047" s="524" t="str">
        <f t="shared" si="16"/>
        <v>580</v>
      </c>
    </row>
    <row r="1048" spans="1:16">
      <c r="A1048">
        <v>1047</v>
      </c>
      <c r="B1048">
        <v>2</v>
      </c>
      <c r="C1048" t="s">
        <v>13973</v>
      </c>
      <c r="D1048">
        <v>60</v>
      </c>
      <c r="E1048">
        <v>581</v>
      </c>
      <c r="F1048">
        <v>35</v>
      </c>
      <c r="G1048">
        <v>22.4</v>
      </c>
      <c r="H1048">
        <v>135</v>
      </c>
      <c r="I1048">
        <v>55.6</v>
      </c>
      <c r="J1048">
        <v>360</v>
      </c>
      <c r="L1048" t="s">
        <v>15149</v>
      </c>
      <c r="M1048">
        <v>60</v>
      </c>
      <c r="N1048" s="524" t="s">
        <v>16820</v>
      </c>
      <c r="O1048">
        <f>COUNTIF('データ取得対象の観測点決定（風のみ）'!$AN$4:$AN$918,観測点コードリスト!N1048)</f>
        <v>0</v>
      </c>
      <c r="P1048" s="524" t="str">
        <f t="shared" si="16"/>
        <v>581</v>
      </c>
    </row>
    <row r="1049" spans="1:16">
      <c r="A1049">
        <v>1048</v>
      </c>
      <c r="B1049">
        <v>3</v>
      </c>
      <c r="C1049" t="s">
        <v>13974</v>
      </c>
      <c r="D1049">
        <v>60</v>
      </c>
      <c r="E1049">
        <v>582</v>
      </c>
      <c r="F1049">
        <v>35</v>
      </c>
      <c r="G1049">
        <v>22.8</v>
      </c>
      <c r="H1049">
        <v>136</v>
      </c>
      <c r="I1049">
        <v>22.4</v>
      </c>
      <c r="J1049">
        <v>160</v>
      </c>
      <c r="L1049" t="s">
        <v>15150</v>
      </c>
      <c r="M1049">
        <v>60</v>
      </c>
      <c r="N1049" s="524" t="s">
        <v>16821</v>
      </c>
      <c r="O1049">
        <f>COUNTIF('データ取得対象の観測点決定（風のみ）'!$AN$4:$AN$918,観測点コードリスト!N1049)</f>
        <v>0</v>
      </c>
      <c r="P1049" s="524" t="str">
        <f t="shared" si="16"/>
        <v>582</v>
      </c>
    </row>
    <row r="1050" spans="1:16">
      <c r="A1050">
        <v>1049</v>
      </c>
      <c r="B1050">
        <v>4</v>
      </c>
      <c r="C1050" t="s">
        <v>2966</v>
      </c>
      <c r="D1050">
        <v>60</v>
      </c>
      <c r="E1050">
        <v>47761</v>
      </c>
      <c r="F1050">
        <v>35</v>
      </c>
      <c r="G1050">
        <v>16.5</v>
      </c>
      <c r="H1050">
        <v>136</v>
      </c>
      <c r="I1050">
        <v>14.6</v>
      </c>
      <c r="J1050">
        <v>87.3</v>
      </c>
      <c r="L1050" t="s">
        <v>15151</v>
      </c>
      <c r="M1050">
        <v>60</v>
      </c>
      <c r="N1050" s="524" t="s">
        <v>16822</v>
      </c>
      <c r="O1050">
        <f>COUNTIF('データ取得対象の観測点決定（風のみ）'!$AN$4:$AN$918,観測点コードリスト!N1050)</f>
        <v>1</v>
      </c>
      <c r="P1050" s="524" t="str">
        <f t="shared" si="16"/>
        <v>47761</v>
      </c>
    </row>
    <row r="1051" spans="1:16">
      <c r="A1051">
        <v>1050</v>
      </c>
      <c r="B1051">
        <v>5</v>
      </c>
      <c r="C1051" t="s">
        <v>2970</v>
      </c>
      <c r="D1051">
        <v>60</v>
      </c>
      <c r="E1051">
        <v>584</v>
      </c>
      <c r="F1051">
        <v>35</v>
      </c>
      <c r="G1051">
        <v>7.6</v>
      </c>
      <c r="H1051">
        <v>136</v>
      </c>
      <c r="I1051">
        <v>5.5</v>
      </c>
      <c r="J1051">
        <v>90</v>
      </c>
      <c r="L1051" t="s">
        <v>15152</v>
      </c>
      <c r="M1051">
        <v>60</v>
      </c>
      <c r="N1051" s="524" t="s">
        <v>16823</v>
      </c>
      <c r="O1051">
        <f>COUNTIF('データ取得対象の観測点決定（風のみ）'!$AN$4:$AN$918,観測点コードリスト!N1051)</f>
        <v>0</v>
      </c>
      <c r="P1051" s="524" t="str">
        <f t="shared" si="16"/>
        <v>584</v>
      </c>
    </row>
    <row r="1052" spans="1:16">
      <c r="A1052">
        <v>1051</v>
      </c>
      <c r="B1052">
        <v>6</v>
      </c>
      <c r="C1052" t="s">
        <v>13975</v>
      </c>
      <c r="D1052">
        <v>60</v>
      </c>
      <c r="E1052">
        <v>585</v>
      </c>
      <c r="F1052">
        <v>35</v>
      </c>
      <c r="G1052">
        <v>11.9</v>
      </c>
      <c r="H1052">
        <v>136</v>
      </c>
      <c r="I1052">
        <v>20.399999999999999</v>
      </c>
      <c r="J1052">
        <v>402</v>
      </c>
      <c r="L1052" t="s">
        <v>15153</v>
      </c>
      <c r="M1052">
        <v>60</v>
      </c>
      <c r="N1052" s="524" t="s">
        <v>16824</v>
      </c>
      <c r="O1052">
        <f>COUNTIF('データ取得対象の観測点決定（風のみ）'!$AN$4:$AN$918,観測点コードリスト!N1052)</f>
        <v>0</v>
      </c>
      <c r="P1052" s="524" t="str">
        <f t="shared" si="16"/>
        <v>585</v>
      </c>
    </row>
    <row r="1053" spans="1:16">
      <c r="A1053">
        <v>1052</v>
      </c>
      <c r="B1053">
        <v>7</v>
      </c>
      <c r="C1053" t="s">
        <v>654</v>
      </c>
      <c r="D1053">
        <v>60</v>
      </c>
      <c r="E1053">
        <v>586</v>
      </c>
      <c r="F1053">
        <v>34</v>
      </c>
      <c r="G1053">
        <v>59.5</v>
      </c>
      <c r="H1053">
        <v>135</v>
      </c>
      <c r="I1053">
        <v>54.7</v>
      </c>
      <c r="J1053">
        <v>86</v>
      </c>
      <c r="L1053" t="s">
        <v>15154</v>
      </c>
      <c r="M1053">
        <v>60</v>
      </c>
      <c r="N1053" s="524" t="s">
        <v>16825</v>
      </c>
      <c r="O1053">
        <f>COUNTIF('データ取得対象の観測点決定（風のみ）'!$AN$4:$AN$918,観測点コードリスト!N1053)</f>
        <v>1</v>
      </c>
      <c r="P1053" s="524" t="str">
        <f t="shared" si="16"/>
        <v>586</v>
      </c>
    </row>
    <row r="1054" spans="1:16">
      <c r="A1054">
        <v>1053</v>
      </c>
      <c r="B1054">
        <v>8</v>
      </c>
      <c r="C1054" t="s">
        <v>2981</v>
      </c>
      <c r="D1054">
        <v>60</v>
      </c>
      <c r="E1054">
        <v>587</v>
      </c>
      <c r="F1054">
        <v>34</v>
      </c>
      <c r="G1054">
        <v>56.3</v>
      </c>
      <c r="H1054">
        <v>136</v>
      </c>
      <c r="I1054">
        <v>16.7</v>
      </c>
      <c r="J1054">
        <v>248</v>
      </c>
      <c r="L1054" t="s">
        <v>15155</v>
      </c>
      <c r="M1054">
        <v>60</v>
      </c>
      <c r="N1054" s="524" t="s">
        <v>16826</v>
      </c>
      <c r="O1054">
        <f>COUNTIF('データ取得対象の観測点決定（風のみ）'!$AN$4:$AN$918,観測点コードリスト!N1054)</f>
        <v>1</v>
      </c>
      <c r="P1054" s="524" t="str">
        <f t="shared" si="16"/>
        <v>587</v>
      </c>
    </row>
    <row r="1055" spans="1:16">
      <c r="A1055">
        <v>1054</v>
      </c>
      <c r="B1055">
        <v>9</v>
      </c>
      <c r="C1055" t="s">
        <v>2973</v>
      </c>
      <c r="D1055">
        <v>60</v>
      </c>
      <c r="E1055">
        <v>963</v>
      </c>
      <c r="F1055">
        <v>35</v>
      </c>
      <c r="G1055">
        <v>3.7</v>
      </c>
      <c r="H1055">
        <v>136</v>
      </c>
      <c r="I1055">
        <v>11.4</v>
      </c>
      <c r="J1055">
        <v>128</v>
      </c>
      <c r="L1055" t="s">
        <v>15156</v>
      </c>
      <c r="M1055">
        <v>60</v>
      </c>
      <c r="N1055" s="524" t="s">
        <v>16827</v>
      </c>
      <c r="O1055">
        <f>COUNTIF('データ取得対象の観測点決定（風のみ）'!$AN$4:$AN$918,観測点コードリスト!N1055)</f>
        <v>1</v>
      </c>
      <c r="P1055" s="524" t="str">
        <f t="shared" si="16"/>
        <v>963</v>
      </c>
    </row>
    <row r="1056" spans="1:16">
      <c r="A1056">
        <v>1055</v>
      </c>
      <c r="B1056">
        <v>10</v>
      </c>
      <c r="C1056" t="s">
        <v>2978</v>
      </c>
      <c r="D1056">
        <v>60</v>
      </c>
      <c r="E1056">
        <v>964</v>
      </c>
      <c r="F1056">
        <v>34</v>
      </c>
      <c r="G1056">
        <v>54.8</v>
      </c>
      <c r="H1056">
        <v>136</v>
      </c>
      <c r="I1056">
        <v>4.8</v>
      </c>
      <c r="J1056">
        <v>265</v>
      </c>
      <c r="L1056" t="s">
        <v>15157</v>
      </c>
      <c r="M1056">
        <v>60</v>
      </c>
      <c r="N1056" s="524" t="s">
        <v>16828</v>
      </c>
      <c r="O1056">
        <f>COUNTIF('データ取得対象の観測点決定（風のみ）'!$AN$4:$AN$918,観測点コードリスト!N1056)</f>
        <v>1</v>
      </c>
      <c r="P1056" s="524" t="str">
        <f t="shared" si="16"/>
        <v>964</v>
      </c>
    </row>
    <row r="1057" spans="1:16">
      <c r="A1057">
        <v>1056</v>
      </c>
      <c r="B1057">
        <v>11</v>
      </c>
      <c r="C1057" t="s">
        <v>2952</v>
      </c>
      <c r="D1057">
        <v>60</v>
      </c>
      <c r="E1057">
        <v>976</v>
      </c>
      <c r="F1057">
        <v>35</v>
      </c>
      <c r="G1057">
        <v>25.4</v>
      </c>
      <c r="H1057">
        <v>136</v>
      </c>
      <c r="I1057">
        <v>14.5</v>
      </c>
      <c r="J1057">
        <v>95</v>
      </c>
      <c r="L1057" t="s">
        <v>15158</v>
      </c>
      <c r="M1057">
        <v>60</v>
      </c>
      <c r="N1057" s="524" t="s">
        <v>16829</v>
      </c>
      <c r="O1057">
        <f>COUNTIF('データ取得対象の観測点決定（風のみ）'!$AN$4:$AN$918,観測点コードリスト!N1057)</f>
        <v>1</v>
      </c>
      <c r="P1057" s="524" t="str">
        <f t="shared" si="16"/>
        <v>976</v>
      </c>
    </row>
    <row r="1058" spans="1:16">
      <c r="A1058">
        <v>1057</v>
      </c>
      <c r="B1058">
        <v>12</v>
      </c>
      <c r="C1058" t="s">
        <v>2963</v>
      </c>
      <c r="D1058">
        <v>60</v>
      </c>
      <c r="E1058">
        <v>1083</v>
      </c>
      <c r="F1058">
        <v>35</v>
      </c>
      <c r="G1058">
        <v>14.1</v>
      </c>
      <c r="H1058">
        <v>135</v>
      </c>
      <c r="I1058">
        <v>57.4</v>
      </c>
      <c r="J1058">
        <v>90</v>
      </c>
      <c r="L1058" t="s">
        <v>15159</v>
      </c>
      <c r="M1058">
        <v>60</v>
      </c>
      <c r="N1058" s="524" t="s">
        <v>16830</v>
      </c>
      <c r="O1058">
        <f>COUNTIF('データ取得対象の観測点決定（風のみ）'!$AN$4:$AN$918,観測点コードリスト!N1058)</f>
        <v>1</v>
      </c>
      <c r="P1058" s="524" t="str">
        <f t="shared" si="16"/>
        <v>1083</v>
      </c>
    </row>
    <row r="1059" spans="1:16">
      <c r="A1059">
        <v>1058</v>
      </c>
      <c r="B1059">
        <v>13</v>
      </c>
      <c r="C1059" t="s">
        <v>2945</v>
      </c>
      <c r="D1059">
        <v>60</v>
      </c>
      <c r="E1059">
        <v>1087</v>
      </c>
      <c r="F1059">
        <v>35</v>
      </c>
      <c r="G1059">
        <v>34.9</v>
      </c>
      <c r="H1059">
        <v>136</v>
      </c>
      <c r="I1059">
        <v>11.3</v>
      </c>
      <c r="J1059">
        <v>220</v>
      </c>
      <c r="L1059" t="s">
        <v>15160</v>
      </c>
      <c r="M1059">
        <v>60</v>
      </c>
      <c r="N1059" s="524" t="s">
        <v>16831</v>
      </c>
      <c r="O1059">
        <f>COUNTIF('データ取得対象の観測点決定（風のみ）'!$AN$4:$AN$918,観測点コードリスト!N1059)</f>
        <v>0</v>
      </c>
      <c r="P1059" s="524" t="str">
        <f t="shared" si="16"/>
        <v>1087</v>
      </c>
    </row>
    <row r="1060" spans="1:16">
      <c r="A1060">
        <v>1059</v>
      </c>
      <c r="B1060">
        <v>14</v>
      </c>
      <c r="C1060" t="s">
        <v>13976</v>
      </c>
      <c r="D1060">
        <v>60</v>
      </c>
      <c r="E1060">
        <v>1361</v>
      </c>
      <c r="F1060">
        <v>35</v>
      </c>
      <c r="G1060">
        <v>11.9</v>
      </c>
      <c r="H1060">
        <v>136</v>
      </c>
      <c r="I1060">
        <v>20.3</v>
      </c>
      <c r="J1060">
        <v>420</v>
      </c>
      <c r="L1060" t="s">
        <v>15161</v>
      </c>
      <c r="M1060">
        <v>60</v>
      </c>
      <c r="N1060" s="524" t="s">
        <v>16832</v>
      </c>
      <c r="O1060">
        <f>COUNTIF('データ取得対象の観測点決定（風のみ）'!$AN$4:$AN$918,観測点コードリスト!N1060)</f>
        <v>0</v>
      </c>
      <c r="P1060" s="524" t="str">
        <f t="shared" si="16"/>
        <v>1361</v>
      </c>
    </row>
    <row r="1061" spans="1:16">
      <c r="A1061">
        <v>1060</v>
      </c>
      <c r="B1061">
        <v>15</v>
      </c>
      <c r="C1061" t="s">
        <v>2959</v>
      </c>
      <c r="D1061">
        <v>60</v>
      </c>
      <c r="E1061">
        <v>1524</v>
      </c>
      <c r="F1061">
        <v>35</v>
      </c>
      <c r="G1061">
        <v>23</v>
      </c>
      <c r="H1061">
        <v>136</v>
      </c>
      <c r="I1061">
        <v>20.6</v>
      </c>
      <c r="J1061">
        <v>147</v>
      </c>
      <c r="L1061" t="s">
        <v>15162</v>
      </c>
      <c r="M1061">
        <v>60</v>
      </c>
      <c r="N1061" s="524" t="s">
        <v>16833</v>
      </c>
      <c r="O1061">
        <f>COUNTIF('データ取得対象の観測点決定（風のみ）'!$AN$4:$AN$918,観測点コードリスト!N1061)</f>
        <v>1</v>
      </c>
      <c r="P1061" s="524" t="str">
        <f t="shared" si="16"/>
        <v>1524</v>
      </c>
    </row>
    <row r="1062" spans="1:16">
      <c r="A1062">
        <v>1061</v>
      </c>
      <c r="B1062">
        <v>16</v>
      </c>
      <c r="C1062" t="s">
        <v>2956</v>
      </c>
      <c r="D1062">
        <v>60</v>
      </c>
      <c r="E1062">
        <v>1578</v>
      </c>
      <c r="F1062">
        <v>35</v>
      </c>
      <c r="G1062">
        <v>18.5</v>
      </c>
      <c r="H1062">
        <v>135</v>
      </c>
      <c r="I1062">
        <v>49.8</v>
      </c>
      <c r="J1062">
        <v>380</v>
      </c>
      <c r="L1062" t="s">
        <v>15163</v>
      </c>
      <c r="M1062">
        <v>60</v>
      </c>
      <c r="N1062" s="524" t="s">
        <v>16834</v>
      </c>
      <c r="O1062">
        <f>COUNTIF('データ取得対象の観測点決定（風のみ）'!$AN$4:$AN$918,観測点コードリスト!N1062)</f>
        <v>0</v>
      </c>
      <c r="P1062" s="524" t="str">
        <f t="shared" si="16"/>
        <v>1578</v>
      </c>
    </row>
    <row r="1063" spans="1:16">
      <c r="A1063">
        <v>1062</v>
      </c>
      <c r="B1063">
        <v>17</v>
      </c>
      <c r="C1063" t="s">
        <v>13977</v>
      </c>
      <c r="D1063">
        <v>60</v>
      </c>
      <c r="E1063">
        <v>47751</v>
      </c>
      <c r="F1063">
        <v>35</v>
      </c>
      <c r="G1063">
        <v>25.1</v>
      </c>
      <c r="H1063">
        <v>136</v>
      </c>
      <c r="I1063">
        <v>24.8</v>
      </c>
      <c r="J1063">
        <v>1375.8</v>
      </c>
      <c r="L1063" t="s">
        <v>15164</v>
      </c>
      <c r="M1063">
        <v>60</v>
      </c>
      <c r="N1063" s="524" t="s">
        <v>16835</v>
      </c>
      <c r="O1063">
        <f>COUNTIF('データ取得対象の観測点決定（風のみ）'!$AN$4:$AN$918,観測点コードリスト!N1063)</f>
        <v>0</v>
      </c>
      <c r="P1063" s="524" t="str">
        <f t="shared" si="16"/>
        <v>47751</v>
      </c>
    </row>
    <row r="1064" spans="1:16">
      <c r="A1064">
        <v>1063</v>
      </c>
      <c r="B1064">
        <v>1</v>
      </c>
      <c r="C1064" t="s">
        <v>2989</v>
      </c>
      <c r="D1064">
        <v>61</v>
      </c>
      <c r="E1064">
        <v>588</v>
      </c>
      <c r="F1064">
        <v>35</v>
      </c>
      <c r="G1064">
        <v>37.1</v>
      </c>
      <c r="H1064">
        <v>135</v>
      </c>
      <c r="I1064">
        <v>4.3</v>
      </c>
      <c r="J1064">
        <v>23</v>
      </c>
      <c r="L1064" t="s">
        <v>15165</v>
      </c>
      <c r="M1064">
        <v>61</v>
      </c>
      <c r="N1064" s="524" t="s">
        <v>16836</v>
      </c>
      <c r="O1064">
        <f>COUNTIF('データ取得対象の観測点決定（風のみ）'!$AN$4:$AN$918,観測点コードリスト!N1064)</f>
        <v>0</v>
      </c>
      <c r="P1064" s="524" t="str">
        <f t="shared" si="16"/>
        <v>588</v>
      </c>
    </row>
    <row r="1065" spans="1:16">
      <c r="A1065">
        <v>1064</v>
      </c>
      <c r="B1065">
        <v>2</v>
      </c>
      <c r="C1065" t="s">
        <v>2992</v>
      </c>
      <c r="D1065">
        <v>61</v>
      </c>
      <c r="E1065">
        <v>589</v>
      </c>
      <c r="F1065">
        <v>35</v>
      </c>
      <c r="G1065">
        <v>33</v>
      </c>
      <c r="H1065">
        <v>135</v>
      </c>
      <c r="I1065">
        <v>14.1</v>
      </c>
      <c r="J1065">
        <v>2</v>
      </c>
      <c r="L1065" t="s">
        <v>15166</v>
      </c>
      <c r="M1065">
        <v>61</v>
      </c>
      <c r="N1065" s="524" t="s">
        <v>16837</v>
      </c>
      <c r="O1065">
        <f>COUNTIF('データ取得対象の観測点決定（風のみ）'!$AN$4:$AN$918,観測点コードリスト!N1065)</f>
        <v>1</v>
      </c>
      <c r="P1065" s="524" t="str">
        <f t="shared" si="16"/>
        <v>589</v>
      </c>
    </row>
    <row r="1066" spans="1:16">
      <c r="A1066">
        <v>1065</v>
      </c>
      <c r="B1066">
        <v>3</v>
      </c>
      <c r="C1066" t="s">
        <v>2999</v>
      </c>
      <c r="D1066">
        <v>61</v>
      </c>
      <c r="E1066">
        <v>47750</v>
      </c>
      <c r="F1066">
        <v>35</v>
      </c>
      <c r="G1066">
        <v>27</v>
      </c>
      <c r="H1066">
        <v>135</v>
      </c>
      <c r="I1066">
        <v>19</v>
      </c>
      <c r="J1066">
        <v>2.4</v>
      </c>
      <c r="L1066" t="s">
        <v>15167</v>
      </c>
      <c r="M1066">
        <v>61</v>
      </c>
      <c r="N1066" s="524" t="s">
        <v>16838</v>
      </c>
      <c r="O1066">
        <f>COUNTIF('データ取得対象の観測点決定（風のみ）'!$AN$4:$AN$918,観測点コードリスト!N1066)</f>
        <v>1</v>
      </c>
      <c r="P1066" s="524" t="str">
        <f t="shared" si="16"/>
        <v>47750</v>
      </c>
    </row>
    <row r="1067" spans="1:16">
      <c r="A1067">
        <v>1066</v>
      </c>
      <c r="B1067">
        <v>4</v>
      </c>
      <c r="C1067" t="s">
        <v>13978</v>
      </c>
      <c r="D1067">
        <v>61</v>
      </c>
      <c r="E1067">
        <v>591</v>
      </c>
      <c r="F1067">
        <v>35</v>
      </c>
      <c r="G1067">
        <v>22.6</v>
      </c>
      <c r="H1067">
        <v>135</v>
      </c>
      <c r="I1067">
        <v>2.1</v>
      </c>
      <c r="J1067">
        <v>410</v>
      </c>
      <c r="L1067" t="s">
        <v>15168</v>
      </c>
      <c r="M1067">
        <v>61</v>
      </c>
      <c r="N1067" s="524" t="s">
        <v>16839</v>
      </c>
      <c r="O1067">
        <f>COUNTIF('データ取得対象の観測点決定（風のみ）'!$AN$4:$AN$918,観測点コードリスト!N1067)</f>
        <v>0</v>
      </c>
      <c r="P1067" s="524" t="str">
        <f t="shared" si="16"/>
        <v>591</v>
      </c>
    </row>
    <row r="1068" spans="1:16">
      <c r="A1068">
        <v>1067</v>
      </c>
      <c r="B1068">
        <v>5</v>
      </c>
      <c r="C1068" t="s">
        <v>13979</v>
      </c>
      <c r="D1068">
        <v>61</v>
      </c>
      <c r="E1068">
        <v>592</v>
      </c>
      <c r="F1068">
        <v>35</v>
      </c>
      <c r="G1068">
        <v>20</v>
      </c>
      <c r="H1068">
        <v>135</v>
      </c>
      <c r="I1068">
        <v>23.3</v>
      </c>
      <c r="J1068">
        <v>380</v>
      </c>
      <c r="L1068" t="s">
        <v>15169</v>
      </c>
      <c r="M1068">
        <v>61</v>
      </c>
      <c r="N1068" s="524" t="s">
        <v>16840</v>
      </c>
      <c r="O1068">
        <f>COUNTIF('データ取得対象の観測点決定（風のみ）'!$AN$4:$AN$918,観測点コードリスト!N1068)</f>
        <v>0</v>
      </c>
      <c r="P1068" s="524" t="str">
        <f t="shared" si="16"/>
        <v>592</v>
      </c>
    </row>
    <row r="1069" spans="1:16">
      <c r="A1069">
        <v>1068</v>
      </c>
      <c r="B1069">
        <v>6</v>
      </c>
      <c r="C1069" t="s">
        <v>3005</v>
      </c>
      <c r="D1069">
        <v>61</v>
      </c>
      <c r="E1069">
        <v>593</v>
      </c>
      <c r="F1069">
        <v>35</v>
      </c>
      <c r="G1069">
        <v>18.7</v>
      </c>
      <c r="H1069">
        <v>135</v>
      </c>
      <c r="I1069">
        <v>6.8</v>
      </c>
      <c r="J1069">
        <v>17</v>
      </c>
      <c r="L1069" t="s">
        <v>15170</v>
      </c>
      <c r="M1069">
        <v>61</v>
      </c>
      <c r="N1069" s="524" t="s">
        <v>16841</v>
      </c>
      <c r="O1069">
        <f>COUNTIF('データ取得対象の観測点決定（風のみ）'!$AN$4:$AN$918,観測点コードリスト!N1069)</f>
        <v>1</v>
      </c>
      <c r="P1069" s="524" t="str">
        <f t="shared" si="16"/>
        <v>593</v>
      </c>
    </row>
    <row r="1070" spans="1:16">
      <c r="A1070">
        <v>1069</v>
      </c>
      <c r="B1070">
        <v>7</v>
      </c>
      <c r="C1070" t="s">
        <v>13980</v>
      </c>
      <c r="D1070">
        <v>61</v>
      </c>
      <c r="E1070">
        <v>594</v>
      </c>
      <c r="F1070">
        <v>35</v>
      </c>
      <c r="G1070">
        <v>12.6</v>
      </c>
      <c r="H1070">
        <v>135</v>
      </c>
      <c r="I1070">
        <v>27.7</v>
      </c>
      <c r="J1070">
        <v>260</v>
      </c>
      <c r="L1070" t="s">
        <v>15171</v>
      </c>
      <c r="M1070">
        <v>61</v>
      </c>
      <c r="N1070" s="524" t="s">
        <v>16842</v>
      </c>
      <c r="O1070">
        <f>COUNTIF('データ取得対象の観測点決定（風のみ）'!$AN$4:$AN$918,観測点コードリスト!N1070)</f>
        <v>0</v>
      </c>
      <c r="P1070" s="524" t="str">
        <f t="shared" si="16"/>
        <v>594</v>
      </c>
    </row>
    <row r="1071" spans="1:16">
      <c r="A1071">
        <v>1070</v>
      </c>
      <c r="B1071">
        <v>8</v>
      </c>
      <c r="C1071" t="s">
        <v>13981</v>
      </c>
      <c r="D1071">
        <v>61</v>
      </c>
      <c r="E1071">
        <v>595</v>
      </c>
      <c r="F1071">
        <v>35</v>
      </c>
      <c r="G1071">
        <v>10.1</v>
      </c>
      <c r="H1071">
        <v>135</v>
      </c>
      <c r="I1071">
        <v>10.199999999999999</v>
      </c>
      <c r="J1071">
        <v>440</v>
      </c>
      <c r="L1071" t="s">
        <v>15172</v>
      </c>
      <c r="M1071">
        <v>61</v>
      </c>
      <c r="N1071" s="524" t="s">
        <v>16843</v>
      </c>
      <c r="O1071">
        <f>COUNTIF('データ取得対象の観測点決定（風のみ）'!$AN$4:$AN$918,観測点コードリスト!N1071)</f>
        <v>0</v>
      </c>
      <c r="P1071" s="524" t="str">
        <f t="shared" si="16"/>
        <v>595</v>
      </c>
    </row>
    <row r="1072" spans="1:16">
      <c r="A1072">
        <v>1071</v>
      </c>
      <c r="B1072">
        <v>9</v>
      </c>
      <c r="C1072" t="s">
        <v>3024</v>
      </c>
      <c r="D1072">
        <v>61</v>
      </c>
      <c r="E1072">
        <v>596</v>
      </c>
      <c r="F1072">
        <v>35</v>
      </c>
      <c r="G1072">
        <v>6.5</v>
      </c>
      <c r="H1072">
        <v>135</v>
      </c>
      <c r="I1072">
        <v>27.3</v>
      </c>
      <c r="J1072">
        <v>134</v>
      </c>
      <c r="L1072" t="s">
        <v>15173</v>
      </c>
      <c r="M1072">
        <v>61</v>
      </c>
      <c r="N1072" s="524" t="s">
        <v>16844</v>
      </c>
      <c r="O1072">
        <f>COUNTIF('データ取得対象の観測点決定（風のみ）'!$AN$4:$AN$918,観測点コードリスト!N1072)</f>
        <v>1</v>
      </c>
      <c r="P1072" s="524" t="str">
        <f t="shared" si="16"/>
        <v>596</v>
      </c>
    </row>
    <row r="1073" spans="1:16">
      <c r="A1073">
        <v>1072</v>
      </c>
      <c r="B1073">
        <v>10</v>
      </c>
      <c r="C1073" t="s">
        <v>2984</v>
      </c>
      <c r="D1073">
        <v>61</v>
      </c>
      <c r="E1073">
        <v>47759</v>
      </c>
      <c r="F1073">
        <v>35</v>
      </c>
      <c r="G1073">
        <v>0.8</v>
      </c>
      <c r="H1073">
        <v>135</v>
      </c>
      <c r="I1073">
        <v>43.9</v>
      </c>
      <c r="J1073">
        <v>40.799999999999997</v>
      </c>
      <c r="L1073" t="s">
        <v>15174</v>
      </c>
      <c r="M1073">
        <v>61</v>
      </c>
      <c r="N1073" s="524" t="s">
        <v>16845</v>
      </c>
      <c r="O1073">
        <f>COUNTIF('データ取得対象の観測点決定（風のみ）'!$AN$4:$AN$918,観測点コードリスト!N1073)</f>
        <v>1</v>
      </c>
      <c r="P1073" s="524" t="str">
        <f t="shared" si="16"/>
        <v>47759</v>
      </c>
    </row>
    <row r="1074" spans="1:16">
      <c r="A1074">
        <v>1073</v>
      </c>
      <c r="B1074">
        <v>11</v>
      </c>
      <c r="C1074" t="s">
        <v>3039</v>
      </c>
      <c r="D1074">
        <v>61</v>
      </c>
      <c r="E1074">
        <v>598</v>
      </c>
      <c r="F1074">
        <v>34</v>
      </c>
      <c r="G1074">
        <v>49.8</v>
      </c>
      <c r="H1074">
        <v>135</v>
      </c>
      <c r="I1074">
        <v>45.6</v>
      </c>
      <c r="J1074">
        <v>20</v>
      </c>
      <c r="L1074" t="s">
        <v>15175</v>
      </c>
      <c r="M1074">
        <v>61</v>
      </c>
      <c r="N1074" s="524" t="s">
        <v>16846</v>
      </c>
      <c r="O1074">
        <f>COUNTIF('データ取得対象の観測点決定（風のみ）'!$AN$4:$AN$918,観測点コードリスト!N1074)</f>
        <v>1</v>
      </c>
      <c r="P1074" s="524" t="str">
        <f t="shared" si="16"/>
        <v>598</v>
      </c>
    </row>
    <row r="1075" spans="1:16">
      <c r="A1075">
        <v>1074</v>
      </c>
      <c r="B1075">
        <v>12</v>
      </c>
      <c r="C1075" t="s">
        <v>13982</v>
      </c>
      <c r="D1075">
        <v>61</v>
      </c>
      <c r="E1075">
        <v>599</v>
      </c>
      <c r="F1075">
        <v>34</v>
      </c>
      <c r="G1075">
        <v>49.7</v>
      </c>
      <c r="H1075">
        <v>135</v>
      </c>
      <c r="I1075">
        <v>54.3</v>
      </c>
      <c r="J1075">
        <v>607</v>
      </c>
      <c r="L1075" t="s">
        <v>15176</v>
      </c>
      <c r="M1075">
        <v>61</v>
      </c>
      <c r="N1075" s="524" t="s">
        <v>16847</v>
      </c>
      <c r="O1075">
        <f>COUNTIF('データ取得対象の観測点決定（風のみ）'!$AN$4:$AN$918,観測点コードリスト!N1075)</f>
        <v>0</v>
      </c>
      <c r="P1075" s="524" t="str">
        <f t="shared" si="16"/>
        <v>599</v>
      </c>
    </row>
    <row r="1076" spans="1:16">
      <c r="A1076">
        <v>1075</v>
      </c>
      <c r="B1076">
        <v>13</v>
      </c>
      <c r="C1076" t="s">
        <v>13983</v>
      </c>
      <c r="D1076">
        <v>61</v>
      </c>
      <c r="E1076">
        <v>920</v>
      </c>
      <c r="F1076">
        <v>35</v>
      </c>
      <c r="G1076">
        <v>9.4</v>
      </c>
      <c r="H1076">
        <v>135</v>
      </c>
      <c r="I1076">
        <v>47.3</v>
      </c>
      <c r="J1076">
        <v>710</v>
      </c>
      <c r="L1076" t="s">
        <v>15177</v>
      </c>
      <c r="M1076">
        <v>61</v>
      </c>
      <c r="N1076" s="524" t="s">
        <v>16848</v>
      </c>
      <c r="O1076">
        <f>COUNTIF('データ取得対象の観測点決定（風のみ）'!$AN$4:$AN$918,観測点コードリスト!N1076)</f>
        <v>0</v>
      </c>
      <c r="P1076" s="524" t="str">
        <f t="shared" si="16"/>
        <v>920</v>
      </c>
    </row>
    <row r="1077" spans="1:16">
      <c r="A1077">
        <v>1076</v>
      </c>
      <c r="B1077">
        <v>14</v>
      </c>
      <c r="C1077" t="s">
        <v>13984</v>
      </c>
      <c r="D1077">
        <v>61</v>
      </c>
      <c r="E1077">
        <v>927</v>
      </c>
      <c r="F1077">
        <v>35</v>
      </c>
      <c r="G1077">
        <v>19.3</v>
      </c>
      <c r="H1077">
        <v>135</v>
      </c>
      <c r="I1077">
        <v>38.799999999999997</v>
      </c>
      <c r="J1077">
        <v>250</v>
      </c>
      <c r="L1077" t="s">
        <v>15178</v>
      </c>
      <c r="M1077">
        <v>61</v>
      </c>
      <c r="N1077" s="524" t="s">
        <v>16849</v>
      </c>
      <c r="O1077">
        <f>COUNTIF('データ取得対象の観測点決定（風のみ）'!$AN$4:$AN$918,観測点コードリスト!N1077)</f>
        <v>0</v>
      </c>
      <c r="P1077" s="524" t="str">
        <f t="shared" si="16"/>
        <v>927</v>
      </c>
    </row>
    <row r="1078" spans="1:16">
      <c r="A1078">
        <v>1077</v>
      </c>
      <c r="B1078">
        <v>15</v>
      </c>
      <c r="C1078" t="s">
        <v>3028</v>
      </c>
      <c r="D1078">
        <v>61</v>
      </c>
      <c r="E1078">
        <v>928</v>
      </c>
      <c r="F1078">
        <v>35</v>
      </c>
      <c r="G1078">
        <v>10.9</v>
      </c>
      <c r="H1078">
        <v>135</v>
      </c>
      <c r="I1078">
        <v>39.700000000000003</v>
      </c>
      <c r="J1078">
        <v>260</v>
      </c>
      <c r="L1078" t="s">
        <v>15179</v>
      </c>
      <c r="M1078">
        <v>61</v>
      </c>
      <c r="N1078" s="524" t="s">
        <v>16850</v>
      </c>
      <c r="O1078">
        <f>COUNTIF('データ取得対象の観測点決定（風のみ）'!$AN$4:$AN$918,観測点コードリスト!N1078)</f>
        <v>0</v>
      </c>
      <c r="P1078" s="524" t="str">
        <f t="shared" si="16"/>
        <v>928</v>
      </c>
    </row>
    <row r="1079" spans="1:16">
      <c r="A1079">
        <v>1078</v>
      </c>
      <c r="B1079">
        <v>16</v>
      </c>
      <c r="C1079" t="s">
        <v>2985</v>
      </c>
      <c r="D1079">
        <v>61</v>
      </c>
      <c r="E1079">
        <v>965</v>
      </c>
      <c r="F1079">
        <v>35</v>
      </c>
      <c r="G1079">
        <v>44.2</v>
      </c>
      <c r="H1079">
        <v>135</v>
      </c>
      <c r="I1079">
        <v>5.2</v>
      </c>
      <c r="J1079">
        <v>42</v>
      </c>
      <c r="L1079" t="s">
        <v>15180</v>
      </c>
      <c r="M1079">
        <v>61</v>
      </c>
      <c r="N1079" s="524" t="s">
        <v>16851</v>
      </c>
      <c r="O1079">
        <f>COUNTIF('データ取得対象の観測点決定（風のみ）'!$AN$4:$AN$918,観測点コードリスト!N1079)</f>
        <v>1</v>
      </c>
      <c r="P1079" s="524" t="str">
        <f t="shared" si="16"/>
        <v>965</v>
      </c>
    </row>
    <row r="1080" spans="1:16">
      <c r="A1080">
        <v>1079</v>
      </c>
      <c r="B1080">
        <v>17</v>
      </c>
      <c r="C1080" t="s">
        <v>3016</v>
      </c>
      <c r="D1080">
        <v>61</v>
      </c>
      <c r="E1080">
        <v>966</v>
      </c>
      <c r="F1080">
        <v>35</v>
      </c>
      <c r="G1080">
        <v>15.6</v>
      </c>
      <c r="H1080">
        <v>135</v>
      </c>
      <c r="I1080">
        <v>23.7</v>
      </c>
      <c r="J1080">
        <v>95</v>
      </c>
      <c r="L1080" t="s">
        <v>15181</v>
      </c>
      <c r="M1080">
        <v>61</v>
      </c>
      <c r="N1080" s="524" t="s">
        <v>16852</v>
      </c>
      <c r="O1080">
        <f>COUNTIF('データ取得対象の観測点決定（風のみ）'!$AN$4:$AN$918,観測点コードリスト!N1080)</f>
        <v>0</v>
      </c>
      <c r="P1080" s="524" t="str">
        <f t="shared" si="16"/>
        <v>966</v>
      </c>
    </row>
    <row r="1081" spans="1:16">
      <c r="A1081">
        <v>1080</v>
      </c>
      <c r="B1081">
        <v>18</v>
      </c>
      <c r="C1081" t="s">
        <v>3036</v>
      </c>
      <c r="D1081">
        <v>61</v>
      </c>
      <c r="E1081">
        <v>1025</v>
      </c>
      <c r="F1081">
        <v>34</v>
      </c>
      <c r="G1081">
        <v>55.8</v>
      </c>
      <c r="H1081">
        <v>135</v>
      </c>
      <c r="I1081">
        <v>40.700000000000003</v>
      </c>
      <c r="J1081">
        <v>71</v>
      </c>
      <c r="L1081" t="s">
        <v>15182</v>
      </c>
      <c r="M1081">
        <v>61</v>
      </c>
      <c r="N1081" s="524" t="s">
        <v>16853</v>
      </c>
      <c r="O1081">
        <f>COUNTIF('データ取得対象の観測点決定（風のみ）'!$AN$4:$AN$918,観測点コードリスト!N1081)</f>
        <v>0</v>
      </c>
      <c r="P1081" s="524" t="str">
        <f t="shared" si="16"/>
        <v>1025</v>
      </c>
    </row>
    <row r="1082" spans="1:16">
      <c r="A1082">
        <v>1081</v>
      </c>
      <c r="B1082">
        <v>19</v>
      </c>
      <c r="C1082" t="s">
        <v>3002</v>
      </c>
      <c r="D1082">
        <v>61</v>
      </c>
      <c r="E1082">
        <v>1160</v>
      </c>
      <c r="F1082">
        <v>35</v>
      </c>
      <c r="G1082">
        <v>22.9</v>
      </c>
      <c r="H1082">
        <v>135</v>
      </c>
      <c r="I1082">
        <v>27.2</v>
      </c>
      <c r="J1082">
        <v>175</v>
      </c>
      <c r="L1082" t="s">
        <v>15183</v>
      </c>
      <c r="M1082">
        <v>61</v>
      </c>
      <c r="N1082" s="524" t="s">
        <v>16854</v>
      </c>
      <c r="O1082">
        <f>COUNTIF('データ取得対象の観測点決定（風のみ）'!$AN$4:$AN$918,観測点コードリスト!N1082)</f>
        <v>0</v>
      </c>
      <c r="P1082" s="524" t="str">
        <f t="shared" si="16"/>
        <v>1160</v>
      </c>
    </row>
    <row r="1083" spans="1:16">
      <c r="A1083">
        <v>1082</v>
      </c>
      <c r="B1083">
        <v>20</v>
      </c>
      <c r="C1083" t="s">
        <v>2910</v>
      </c>
      <c r="D1083">
        <v>61</v>
      </c>
      <c r="E1083">
        <v>1303</v>
      </c>
      <c r="F1083">
        <v>35</v>
      </c>
      <c r="G1083">
        <v>16.5</v>
      </c>
      <c r="H1083">
        <v>135</v>
      </c>
      <c r="I1083">
        <v>33</v>
      </c>
      <c r="J1083">
        <v>200</v>
      </c>
      <c r="L1083" t="s">
        <v>15184</v>
      </c>
      <c r="M1083">
        <v>61</v>
      </c>
      <c r="N1083" s="524" t="s">
        <v>16855</v>
      </c>
      <c r="O1083">
        <f>COUNTIF('データ取得対象の観測点決定（風のみ）'!$AN$4:$AN$918,観測点コードリスト!N1083)</f>
        <v>1</v>
      </c>
      <c r="P1083" s="524" t="str">
        <f t="shared" si="16"/>
        <v>1303</v>
      </c>
    </row>
    <row r="1084" spans="1:16">
      <c r="A1084">
        <v>1083</v>
      </c>
      <c r="B1084">
        <v>21</v>
      </c>
      <c r="C1084" t="s">
        <v>3020</v>
      </c>
      <c r="D1084">
        <v>61</v>
      </c>
      <c r="E1084">
        <v>1378</v>
      </c>
      <c r="F1084">
        <v>35</v>
      </c>
      <c r="G1084">
        <v>10.6</v>
      </c>
      <c r="H1084">
        <v>135</v>
      </c>
      <c r="I1084">
        <v>25.2</v>
      </c>
      <c r="J1084">
        <v>150</v>
      </c>
      <c r="L1084" t="s">
        <v>15185</v>
      </c>
      <c r="M1084">
        <v>61</v>
      </c>
      <c r="N1084" s="524" t="s">
        <v>16856</v>
      </c>
      <c r="O1084">
        <f>COUNTIF('データ取得対象の観測点決定（風のみ）'!$AN$4:$AN$918,観測点コードリスト!N1084)</f>
        <v>0</v>
      </c>
      <c r="P1084" s="524" t="str">
        <f t="shared" si="16"/>
        <v>1378</v>
      </c>
    </row>
    <row r="1085" spans="1:16">
      <c r="A1085">
        <v>1084</v>
      </c>
      <c r="B1085">
        <v>22</v>
      </c>
      <c r="C1085" t="s">
        <v>13985</v>
      </c>
      <c r="D1085">
        <v>61</v>
      </c>
      <c r="E1085">
        <v>1379</v>
      </c>
      <c r="F1085">
        <v>35</v>
      </c>
      <c r="G1085">
        <v>22</v>
      </c>
      <c r="H1085">
        <v>135</v>
      </c>
      <c r="I1085">
        <v>3</v>
      </c>
      <c r="J1085">
        <v>118</v>
      </c>
      <c r="L1085" t="s">
        <v>15186</v>
      </c>
      <c r="M1085">
        <v>61</v>
      </c>
      <c r="N1085" s="524" t="s">
        <v>16857</v>
      </c>
      <c r="O1085">
        <f>COUNTIF('データ取得対象の観測点決定（風のみ）'!$AN$4:$AN$918,観測点コードリスト!N1085)</f>
        <v>0</v>
      </c>
      <c r="P1085" s="524" t="str">
        <f t="shared" si="16"/>
        <v>1379</v>
      </c>
    </row>
    <row r="1086" spans="1:16">
      <c r="A1086">
        <v>1085</v>
      </c>
      <c r="B1086">
        <v>23</v>
      </c>
      <c r="C1086" t="s">
        <v>13986</v>
      </c>
      <c r="D1086">
        <v>61</v>
      </c>
      <c r="E1086">
        <v>1380</v>
      </c>
      <c r="F1086">
        <v>35</v>
      </c>
      <c r="G1086">
        <v>17.600000000000001</v>
      </c>
      <c r="H1086">
        <v>135</v>
      </c>
      <c r="I1086">
        <v>15.5</v>
      </c>
      <c r="J1086">
        <v>51</v>
      </c>
      <c r="L1086" t="s">
        <v>15187</v>
      </c>
      <c r="M1086">
        <v>61</v>
      </c>
      <c r="N1086" s="524" t="s">
        <v>16858</v>
      </c>
      <c r="O1086">
        <f>COUNTIF('データ取得対象の観測点決定（風のみ）'!$AN$4:$AN$918,観測点コードリスト!N1086)</f>
        <v>0</v>
      </c>
      <c r="P1086" s="524" t="str">
        <f t="shared" si="16"/>
        <v>1380</v>
      </c>
    </row>
    <row r="1087" spans="1:16">
      <c r="A1087">
        <v>1086</v>
      </c>
      <c r="B1087">
        <v>24</v>
      </c>
      <c r="C1087" t="s">
        <v>3008</v>
      </c>
      <c r="D1087">
        <v>61</v>
      </c>
      <c r="E1087">
        <v>1383</v>
      </c>
      <c r="F1087">
        <v>35</v>
      </c>
      <c r="G1087">
        <v>13</v>
      </c>
      <c r="H1087">
        <v>135</v>
      </c>
      <c r="I1087">
        <v>13.9</v>
      </c>
      <c r="J1087">
        <v>105</v>
      </c>
      <c r="L1087" t="s">
        <v>15188</v>
      </c>
      <c r="M1087">
        <v>61</v>
      </c>
      <c r="N1087" s="524" t="s">
        <v>16859</v>
      </c>
      <c r="O1087">
        <f>COUNTIF('データ取得対象の観測点決定（風のみ）'!$AN$4:$AN$918,観測点コードリスト!N1087)</f>
        <v>0</v>
      </c>
      <c r="P1087" s="524" t="str">
        <f t="shared" si="16"/>
        <v>1383</v>
      </c>
    </row>
    <row r="1088" spans="1:16">
      <c r="A1088">
        <v>1087</v>
      </c>
      <c r="B1088">
        <v>25</v>
      </c>
      <c r="C1088" t="s">
        <v>2995</v>
      </c>
      <c r="D1088">
        <v>61</v>
      </c>
      <c r="E1088">
        <v>1641</v>
      </c>
      <c r="F1088">
        <v>35</v>
      </c>
      <c r="G1088">
        <v>25.1</v>
      </c>
      <c r="H1088">
        <v>135</v>
      </c>
      <c r="I1088">
        <v>5.2</v>
      </c>
      <c r="J1088">
        <v>223</v>
      </c>
      <c r="L1088" t="s">
        <v>15189</v>
      </c>
      <c r="M1088">
        <v>61</v>
      </c>
      <c r="N1088" s="524" t="s">
        <v>16860</v>
      </c>
      <c r="O1088">
        <f>COUNTIF('データ取得対象の観測点決定（風のみ）'!$AN$4:$AN$918,観測点コードリスト!N1088)</f>
        <v>0</v>
      </c>
      <c r="P1088" s="524" t="str">
        <f t="shared" si="16"/>
        <v>1641</v>
      </c>
    </row>
    <row r="1089" spans="1:16">
      <c r="A1089">
        <v>1088</v>
      </c>
      <c r="B1089">
        <v>1</v>
      </c>
      <c r="C1089" t="s">
        <v>3044</v>
      </c>
      <c r="D1089">
        <v>62</v>
      </c>
      <c r="E1089">
        <v>600</v>
      </c>
      <c r="F1089">
        <v>34</v>
      </c>
      <c r="G1089">
        <v>56.9</v>
      </c>
      <c r="H1089">
        <v>135</v>
      </c>
      <c r="I1089">
        <v>27.3</v>
      </c>
      <c r="J1089">
        <v>235</v>
      </c>
      <c r="L1089" t="s">
        <v>15190</v>
      </c>
      <c r="M1089">
        <v>62</v>
      </c>
      <c r="N1089" s="524" t="s">
        <v>16861</v>
      </c>
      <c r="O1089">
        <f>COUNTIF('データ取得対象の観測点決定（風のみ）'!$AN$4:$AN$918,観測点コードリスト!N1089)</f>
        <v>1</v>
      </c>
      <c r="P1089" s="524" t="str">
        <f t="shared" si="16"/>
        <v>600</v>
      </c>
    </row>
    <row r="1090" spans="1:16">
      <c r="A1090">
        <v>1089</v>
      </c>
      <c r="B1090">
        <v>2</v>
      </c>
      <c r="C1090" t="s">
        <v>13987</v>
      </c>
      <c r="D1090">
        <v>62</v>
      </c>
      <c r="E1090">
        <v>601</v>
      </c>
      <c r="F1090">
        <v>34</v>
      </c>
      <c r="G1090">
        <v>50.3</v>
      </c>
      <c r="H1090">
        <v>135</v>
      </c>
      <c r="I1090">
        <v>30.2</v>
      </c>
      <c r="J1090">
        <v>96</v>
      </c>
      <c r="L1090" t="s">
        <v>15191</v>
      </c>
      <c r="M1090">
        <v>62</v>
      </c>
      <c r="N1090" s="524" t="s">
        <v>16862</v>
      </c>
      <c r="O1090">
        <f>COUNTIF('データ取得対象の観測点決定（風のみ）'!$AN$4:$AN$918,観測点コードリスト!N1090)</f>
        <v>0</v>
      </c>
      <c r="P1090" s="524" t="str">
        <f t="shared" si="16"/>
        <v>601</v>
      </c>
    </row>
    <row r="1091" spans="1:16">
      <c r="A1091">
        <v>1090</v>
      </c>
      <c r="B1091">
        <v>3</v>
      </c>
      <c r="C1091" t="s">
        <v>3055</v>
      </c>
      <c r="D1091">
        <v>62</v>
      </c>
      <c r="E1091">
        <v>602</v>
      </c>
      <c r="F1091">
        <v>34</v>
      </c>
      <c r="G1091">
        <v>47</v>
      </c>
      <c r="H1091">
        <v>135</v>
      </c>
      <c r="I1091">
        <v>26.3</v>
      </c>
      <c r="J1091">
        <v>12</v>
      </c>
      <c r="L1091" t="s">
        <v>15192</v>
      </c>
      <c r="M1091">
        <v>62</v>
      </c>
      <c r="N1091" s="524" t="s">
        <v>16863</v>
      </c>
      <c r="O1091">
        <f>COUNTIF('データ取得対象の観測点決定（風のみ）'!$AN$4:$AN$918,観測点コードリスト!N1091)</f>
        <v>1</v>
      </c>
      <c r="P1091" s="524" t="str">
        <f t="shared" si="16"/>
        <v>602</v>
      </c>
    </row>
    <row r="1092" spans="1:16">
      <c r="A1092">
        <v>1091</v>
      </c>
      <c r="B1092">
        <v>4</v>
      </c>
      <c r="C1092" t="s">
        <v>3043</v>
      </c>
      <c r="D1092">
        <v>62</v>
      </c>
      <c r="E1092">
        <v>47772</v>
      </c>
      <c r="F1092">
        <v>34</v>
      </c>
      <c r="G1092">
        <v>40.9</v>
      </c>
      <c r="H1092">
        <v>135</v>
      </c>
      <c r="I1092">
        <v>31.1</v>
      </c>
      <c r="J1092">
        <v>23</v>
      </c>
      <c r="L1092" t="s">
        <v>15193</v>
      </c>
      <c r="M1092">
        <v>62</v>
      </c>
      <c r="N1092" s="524" t="s">
        <v>16864</v>
      </c>
      <c r="O1092">
        <f>COUNTIF('データ取得対象の観測点決定（風のみ）'!$AN$4:$AN$918,観測点コードリスト!N1092)</f>
        <v>1</v>
      </c>
      <c r="P1092" s="524" t="str">
        <f t="shared" ref="P1092:P1155" si="17">IF(N1092&gt;9999,TEXT(N1092,"@"),TEXT(N1092,"0000"))</f>
        <v>47772</v>
      </c>
    </row>
    <row r="1093" spans="1:16">
      <c r="A1093">
        <v>1092</v>
      </c>
      <c r="B1093">
        <v>5</v>
      </c>
      <c r="C1093" t="s">
        <v>3063</v>
      </c>
      <c r="D1093">
        <v>62</v>
      </c>
      <c r="E1093">
        <v>604</v>
      </c>
      <c r="F1093">
        <v>34</v>
      </c>
      <c r="G1093">
        <v>40.5</v>
      </c>
      <c r="H1093">
        <v>135</v>
      </c>
      <c r="I1093">
        <v>40.6</v>
      </c>
      <c r="J1093">
        <v>626</v>
      </c>
      <c r="L1093" t="s">
        <v>15194</v>
      </c>
      <c r="M1093">
        <v>62</v>
      </c>
      <c r="N1093" s="524" t="s">
        <v>16865</v>
      </c>
      <c r="O1093">
        <f>COUNTIF('データ取得対象の観測点決定（風のみ）'!$AN$4:$AN$918,観測点コードリスト!N1093)</f>
        <v>1</v>
      </c>
      <c r="P1093" s="524" t="str">
        <f t="shared" si="17"/>
        <v>604</v>
      </c>
    </row>
    <row r="1094" spans="1:16">
      <c r="A1094">
        <v>1093</v>
      </c>
      <c r="B1094">
        <v>6</v>
      </c>
      <c r="C1094" t="s">
        <v>3076</v>
      </c>
      <c r="D1094">
        <v>62</v>
      </c>
      <c r="E1094">
        <v>605</v>
      </c>
      <c r="F1094">
        <v>34</v>
      </c>
      <c r="G1094">
        <v>25.4</v>
      </c>
      <c r="H1094">
        <v>135</v>
      </c>
      <c r="I1094">
        <v>32.6</v>
      </c>
      <c r="J1094">
        <v>160</v>
      </c>
      <c r="L1094" t="s">
        <v>15195</v>
      </c>
      <c r="M1094">
        <v>62</v>
      </c>
      <c r="N1094" s="524" t="s">
        <v>16866</v>
      </c>
      <c r="O1094">
        <f>COUNTIF('データ取得対象の観測点決定（風のみ）'!$AN$4:$AN$918,観測点コードリスト!N1094)</f>
        <v>0</v>
      </c>
      <c r="P1094" s="524" t="str">
        <f t="shared" si="17"/>
        <v>605</v>
      </c>
    </row>
    <row r="1095" spans="1:16">
      <c r="A1095">
        <v>1094</v>
      </c>
      <c r="B1095">
        <v>7</v>
      </c>
      <c r="C1095" t="s">
        <v>3079</v>
      </c>
      <c r="D1095">
        <v>62</v>
      </c>
      <c r="E1095">
        <v>606</v>
      </c>
      <c r="F1095">
        <v>34</v>
      </c>
      <c r="G1095">
        <v>23.1</v>
      </c>
      <c r="H1095">
        <v>135</v>
      </c>
      <c r="I1095">
        <v>21</v>
      </c>
      <c r="J1095">
        <v>68</v>
      </c>
      <c r="L1095" t="s">
        <v>15196</v>
      </c>
      <c r="M1095">
        <v>62</v>
      </c>
      <c r="N1095" s="524" t="s">
        <v>16867</v>
      </c>
      <c r="O1095">
        <f>COUNTIF('データ取得対象の観測点決定（風のみ）'!$AN$4:$AN$918,観測点コードリスト!N1095)</f>
        <v>1</v>
      </c>
      <c r="P1095" s="524" t="str">
        <f t="shared" si="17"/>
        <v>606</v>
      </c>
    </row>
    <row r="1096" spans="1:16">
      <c r="A1096">
        <v>1095</v>
      </c>
      <c r="B1096">
        <v>8</v>
      </c>
      <c r="C1096" t="s">
        <v>3067</v>
      </c>
      <c r="D1096">
        <v>62</v>
      </c>
      <c r="E1096">
        <v>1062</v>
      </c>
      <c r="F1096">
        <v>34</v>
      </c>
      <c r="G1096">
        <v>33.299999999999997</v>
      </c>
      <c r="H1096">
        <v>135</v>
      </c>
      <c r="I1096">
        <v>29.1</v>
      </c>
      <c r="J1096">
        <v>20</v>
      </c>
      <c r="L1096" t="s">
        <v>15197</v>
      </c>
      <c r="M1096">
        <v>62</v>
      </c>
      <c r="N1096" s="524" t="s">
        <v>16868</v>
      </c>
      <c r="O1096">
        <f>COUNTIF('データ取得対象の観測点決定（風のみ）'!$AN$4:$AN$918,観測点コードリスト!N1096)</f>
        <v>1</v>
      </c>
      <c r="P1096" s="524" t="str">
        <f t="shared" si="17"/>
        <v>1062</v>
      </c>
    </row>
    <row r="1097" spans="1:16">
      <c r="A1097">
        <v>1096</v>
      </c>
      <c r="B1097">
        <v>9</v>
      </c>
      <c r="C1097" t="s">
        <v>3051</v>
      </c>
      <c r="D1097">
        <v>62</v>
      </c>
      <c r="E1097">
        <v>1065</v>
      </c>
      <c r="F1097">
        <v>34</v>
      </c>
      <c r="G1097">
        <v>48.5</v>
      </c>
      <c r="H1097">
        <v>135</v>
      </c>
      <c r="I1097">
        <v>40.299999999999997</v>
      </c>
      <c r="J1097">
        <v>26</v>
      </c>
      <c r="L1097" t="s">
        <v>15198</v>
      </c>
      <c r="M1097">
        <v>62</v>
      </c>
      <c r="N1097" s="524" t="s">
        <v>16869</v>
      </c>
      <c r="O1097">
        <f>COUNTIF('データ取得対象の観測点決定（風のみ）'!$AN$4:$AN$918,観測点コードリスト!N1097)</f>
        <v>1</v>
      </c>
      <c r="P1097" s="524" t="str">
        <f t="shared" si="17"/>
        <v>1065</v>
      </c>
    </row>
    <row r="1098" spans="1:16">
      <c r="A1098">
        <v>1097</v>
      </c>
      <c r="B1098">
        <v>10</v>
      </c>
      <c r="C1098" t="s">
        <v>2824</v>
      </c>
      <c r="D1098">
        <v>62</v>
      </c>
      <c r="E1098">
        <v>1470</v>
      </c>
      <c r="F1098">
        <v>34</v>
      </c>
      <c r="G1098">
        <v>35.799999999999997</v>
      </c>
      <c r="H1098">
        <v>135</v>
      </c>
      <c r="I1098">
        <v>36</v>
      </c>
      <c r="J1098">
        <v>10</v>
      </c>
      <c r="L1098" t="s">
        <v>15199</v>
      </c>
      <c r="M1098">
        <v>62</v>
      </c>
      <c r="N1098" s="524" t="s">
        <v>16870</v>
      </c>
      <c r="O1098">
        <f>COUNTIF('データ取得対象の観測点決定（風のみ）'!$AN$4:$AN$918,観測点コードリスト!N1098)</f>
        <v>1</v>
      </c>
      <c r="P1098" s="524" t="str">
        <f t="shared" si="17"/>
        <v>1470</v>
      </c>
    </row>
    <row r="1099" spans="1:16">
      <c r="A1099">
        <v>1098</v>
      </c>
      <c r="B1099">
        <v>11</v>
      </c>
      <c r="C1099" t="s">
        <v>3073</v>
      </c>
      <c r="D1099">
        <v>62</v>
      </c>
      <c r="E1099">
        <v>1471</v>
      </c>
      <c r="F1099">
        <v>34</v>
      </c>
      <c r="G1099">
        <v>26</v>
      </c>
      <c r="H1099">
        <v>135</v>
      </c>
      <c r="I1099">
        <v>13.9</v>
      </c>
      <c r="J1099">
        <v>5</v>
      </c>
      <c r="L1099" t="s">
        <v>15200</v>
      </c>
      <c r="M1099">
        <v>62</v>
      </c>
      <c r="N1099" s="524" t="s">
        <v>16871</v>
      </c>
      <c r="O1099">
        <f>COUNTIF('データ取得対象の観測点決定（風のみ）'!$AN$4:$AN$918,観測点コードリスト!N1099)</f>
        <v>1</v>
      </c>
      <c r="P1099" s="524" t="str">
        <f t="shared" si="17"/>
        <v>1471</v>
      </c>
    </row>
    <row r="1100" spans="1:16">
      <c r="A1100">
        <v>1099</v>
      </c>
      <c r="B1100">
        <v>12</v>
      </c>
      <c r="C1100" t="s">
        <v>3048</v>
      </c>
      <c r="D1100">
        <v>62</v>
      </c>
      <c r="E1100">
        <v>1602</v>
      </c>
      <c r="F1100">
        <v>34</v>
      </c>
      <c r="G1100">
        <v>51.6</v>
      </c>
      <c r="H1100">
        <v>135</v>
      </c>
      <c r="I1100">
        <v>33.6</v>
      </c>
      <c r="J1100">
        <v>78</v>
      </c>
      <c r="L1100" t="s">
        <v>15201</v>
      </c>
      <c r="M1100">
        <v>62</v>
      </c>
      <c r="N1100" s="524" t="s">
        <v>16872</v>
      </c>
      <c r="O1100">
        <f>COUNTIF('データ取得対象の観測点決定（風のみ）'!$AN$4:$AN$918,観測点コードリスト!N1100)</f>
        <v>0</v>
      </c>
      <c r="P1100" s="524" t="str">
        <f t="shared" si="17"/>
        <v>1602</v>
      </c>
    </row>
    <row r="1101" spans="1:16">
      <c r="A1101">
        <v>1100</v>
      </c>
      <c r="B1101">
        <v>1</v>
      </c>
      <c r="C1101" t="s">
        <v>3084</v>
      </c>
      <c r="D1101">
        <v>63</v>
      </c>
      <c r="E1101">
        <v>607</v>
      </c>
      <c r="F1101">
        <v>35</v>
      </c>
      <c r="G1101">
        <v>37.5</v>
      </c>
      <c r="H1101">
        <v>134</v>
      </c>
      <c r="I1101">
        <v>37.6</v>
      </c>
      <c r="J1101">
        <v>5</v>
      </c>
      <c r="L1101" t="s">
        <v>15202</v>
      </c>
      <c r="M1101">
        <v>63</v>
      </c>
      <c r="N1101" s="524" t="s">
        <v>16873</v>
      </c>
      <c r="O1101">
        <f>COUNTIF('データ取得対象の観測点決定（風のみ）'!$AN$4:$AN$918,観測点コードリスト!N1101)</f>
        <v>1</v>
      </c>
      <c r="P1101" s="524" t="str">
        <f t="shared" si="17"/>
        <v>607</v>
      </c>
    </row>
    <row r="1102" spans="1:16">
      <c r="A1102">
        <v>1101</v>
      </c>
      <c r="B1102">
        <v>2</v>
      </c>
      <c r="C1102" t="s">
        <v>3087</v>
      </c>
      <c r="D1102">
        <v>63</v>
      </c>
      <c r="E1102">
        <v>608</v>
      </c>
      <c r="F1102">
        <v>35</v>
      </c>
      <c r="G1102">
        <v>31.7</v>
      </c>
      <c r="H1102">
        <v>134</v>
      </c>
      <c r="I1102">
        <v>28.8</v>
      </c>
      <c r="J1102">
        <v>233</v>
      </c>
      <c r="L1102" t="s">
        <v>15203</v>
      </c>
      <c r="M1102">
        <v>63</v>
      </c>
      <c r="N1102" s="524" t="s">
        <v>16874</v>
      </c>
      <c r="O1102">
        <f>COUNTIF('データ取得対象の観測点決定（風のみ）'!$AN$4:$AN$918,観測点コードリスト!N1102)</f>
        <v>0</v>
      </c>
      <c r="P1102" s="524" t="str">
        <f t="shared" si="17"/>
        <v>608</v>
      </c>
    </row>
    <row r="1103" spans="1:16">
      <c r="A1103">
        <v>1102</v>
      </c>
      <c r="B1103">
        <v>3</v>
      </c>
      <c r="C1103" t="s">
        <v>13988</v>
      </c>
      <c r="D1103">
        <v>63</v>
      </c>
      <c r="E1103">
        <v>609</v>
      </c>
      <c r="F1103">
        <v>35</v>
      </c>
      <c r="G1103">
        <v>32.700000000000003</v>
      </c>
      <c r="H1103">
        <v>134</v>
      </c>
      <c r="I1103">
        <v>38.200000000000003</v>
      </c>
      <c r="J1103">
        <v>875</v>
      </c>
      <c r="L1103" t="s">
        <v>15204</v>
      </c>
      <c r="M1103">
        <v>63</v>
      </c>
      <c r="N1103" s="524" t="s">
        <v>16875</v>
      </c>
      <c r="O1103">
        <f>COUNTIF('データ取得対象の観測点決定（風のみ）'!$AN$4:$AN$918,観測点コードリスト!N1103)</f>
        <v>0</v>
      </c>
      <c r="P1103" s="524" t="str">
        <f t="shared" si="17"/>
        <v>609</v>
      </c>
    </row>
    <row r="1104" spans="1:16">
      <c r="A1104">
        <v>1103</v>
      </c>
      <c r="B1104">
        <v>4</v>
      </c>
      <c r="C1104" t="s">
        <v>3091</v>
      </c>
      <c r="D1104">
        <v>63</v>
      </c>
      <c r="E1104">
        <v>47747</v>
      </c>
      <c r="F1104">
        <v>35</v>
      </c>
      <c r="G1104">
        <v>32.1</v>
      </c>
      <c r="H1104">
        <v>134</v>
      </c>
      <c r="I1104">
        <v>49.3</v>
      </c>
      <c r="J1104">
        <v>3.4</v>
      </c>
      <c r="L1104" t="s">
        <v>15205</v>
      </c>
      <c r="M1104">
        <v>63</v>
      </c>
      <c r="N1104" s="524" t="s">
        <v>16876</v>
      </c>
      <c r="O1104">
        <f>COUNTIF('データ取得対象の観測点決定（風のみ）'!$AN$4:$AN$918,観測点コードリスト!N1104)</f>
        <v>1</v>
      </c>
      <c r="P1104" s="524" t="str">
        <f t="shared" si="17"/>
        <v>47747</v>
      </c>
    </row>
    <row r="1105" spans="1:16">
      <c r="A1105">
        <v>1104</v>
      </c>
      <c r="B1105">
        <v>5</v>
      </c>
      <c r="C1105" t="s">
        <v>3102</v>
      </c>
      <c r="D1105">
        <v>63</v>
      </c>
      <c r="E1105">
        <v>611</v>
      </c>
      <c r="F1105">
        <v>35</v>
      </c>
      <c r="G1105">
        <v>23.9</v>
      </c>
      <c r="H1105">
        <v>134</v>
      </c>
      <c r="I1105">
        <v>44.4</v>
      </c>
      <c r="J1105">
        <v>183</v>
      </c>
      <c r="L1105" t="s">
        <v>15206</v>
      </c>
      <c r="M1105">
        <v>63</v>
      </c>
      <c r="N1105" s="524" t="s">
        <v>16877</v>
      </c>
      <c r="O1105">
        <f>COUNTIF('データ取得対象の観測点決定（風のみ）'!$AN$4:$AN$918,観測点コードリスト!N1105)</f>
        <v>0</v>
      </c>
      <c r="P1105" s="524" t="str">
        <f t="shared" si="17"/>
        <v>611</v>
      </c>
    </row>
    <row r="1106" spans="1:16">
      <c r="A1106">
        <v>1105</v>
      </c>
      <c r="B1106">
        <v>6</v>
      </c>
      <c r="C1106" t="s">
        <v>3106</v>
      </c>
      <c r="D1106">
        <v>63</v>
      </c>
      <c r="E1106">
        <v>612</v>
      </c>
      <c r="F1106">
        <v>35</v>
      </c>
      <c r="G1106">
        <v>19.399999999999999</v>
      </c>
      <c r="H1106">
        <v>134</v>
      </c>
      <c r="I1106">
        <v>50.9</v>
      </c>
      <c r="J1106">
        <v>80</v>
      </c>
      <c r="L1106" t="s">
        <v>15207</v>
      </c>
      <c r="M1106">
        <v>63</v>
      </c>
      <c r="N1106" s="524" t="s">
        <v>16878</v>
      </c>
      <c r="O1106">
        <f>COUNTIF('データ取得対象の観測点決定（風のみ）'!$AN$4:$AN$918,観測点コードリスト!N1106)</f>
        <v>1</v>
      </c>
      <c r="P1106" s="524" t="str">
        <f t="shared" si="17"/>
        <v>612</v>
      </c>
    </row>
    <row r="1107" spans="1:16">
      <c r="A1107">
        <v>1106</v>
      </c>
      <c r="B1107">
        <v>7</v>
      </c>
      <c r="C1107" t="s">
        <v>3109</v>
      </c>
      <c r="D1107">
        <v>63</v>
      </c>
      <c r="E1107">
        <v>613</v>
      </c>
      <c r="F1107">
        <v>35</v>
      </c>
      <c r="G1107">
        <v>10</v>
      </c>
      <c r="H1107">
        <v>134</v>
      </c>
      <c r="I1107">
        <v>47.5</v>
      </c>
      <c r="J1107">
        <v>320</v>
      </c>
      <c r="L1107" t="s">
        <v>15208</v>
      </c>
      <c r="M1107">
        <v>63</v>
      </c>
      <c r="N1107" s="524" t="s">
        <v>16879</v>
      </c>
      <c r="O1107">
        <f>COUNTIF('データ取得対象の観測点決定（風のみ）'!$AN$4:$AN$918,観測点コードリスト!N1107)</f>
        <v>1</v>
      </c>
      <c r="P1107" s="524" t="str">
        <f t="shared" si="17"/>
        <v>613</v>
      </c>
    </row>
    <row r="1108" spans="1:16">
      <c r="A1108">
        <v>1107</v>
      </c>
      <c r="B1108">
        <v>8</v>
      </c>
      <c r="C1108" t="s">
        <v>3112</v>
      </c>
      <c r="D1108">
        <v>63</v>
      </c>
      <c r="E1108">
        <v>614</v>
      </c>
      <c r="F1108">
        <v>35</v>
      </c>
      <c r="G1108">
        <v>8.1999999999999993</v>
      </c>
      <c r="H1108">
        <v>135</v>
      </c>
      <c r="I1108">
        <v>3.9</v>
      </c>
      <c r="J1108">
        <v>98</v>
      </c>
      <c r="L1108" t="s">
        <v>15209</v>
      </c>
      <c r="M1108">
        <v>63</v>
      </c>
      <c r="N1108" s="524" t="s">
        <v>16880</v>
      </c>
      <c r="O1108">
        <f>COUNTIF('データ取得対象の観測点決定（風のみ）'!$AN$4:$AN$918,観測点コードリスト!N1108)</f>
        <v>1</v>
      </c>
      <c r="P1108" s="524" t="str">
        <f t="shared" si="17"/>
        <v>614</v>
      </c>
    </row>
    <row r="1109" spans="1:16">
      <c r="A1109">
        <v>1108</v>
      </c>
      <c r="B1109">
        <v>9</v>
      </c>
      <c r="C1109" t="s">
        <v>2382</v>
      </c>
      <c r="D1109">
        <v>63</v>
      </c>
      <c r="E1109">
        <v>615</v>
      </c>
      <c r="F1109">
        <v>35</v>
      </c>
      <c r="G1109">
        <v>5.8</v>
      </c>
      <c r="H1109">
        <v>134</v>
      </c>
      <c r="I1109">
        <v>35.1</v>
      </c>
      <c r="J1109">
        <v>195</v>
      </c>
      <c r="L1109" t="s">
        <v>15210</v>
      </c>
      <c r="M1109">
        <v>63</v>
      </c>
      <c r="N1109" s="524" t="s">
        <v>16881</v>
      </c>
      <c r="O1109">
        <f>COUNTIF('データ取得対象の観測点決定（風のみ）'!$AN$4:$AN$918,観測点コードリスト!N1109)</f>
        <v>1</v>
      </c>
      <c r="P1109" s="524" t="str">
        <f t="shared" si="17"/>
        <v>615</v>
      </c>
    </row>
    <row r="1110" spans="1:16">
      <c r="A1110">
        <v>1109</v>
      </c>
      <c r="B1110">
        <v>10</v>
      </c>
      <c r="C1110" t="s">
        <v>13989</v>
      </c>
      <c r="D1110">
        <v>63</v>
      </c>
      <c r="E1110">
        <v>616</v>
      </c>
      <c r="F1110">
        <v>35</v>
      </c>
      <c r="G1110">
        <v>3.2</v>
      </c>
      <c r="H1110">
        <v>134</v>
      </c>
      <c r="I1110">
        <v>50.2</v>
      </c>
      <c r="J1110">
        <v>580</v>
      </c>
      <c r="L1110" t="s">
        <v>15211</v>
      </c>
      <c r="M1110">
        <v>63</v>
      </c>
      <c r="N1110" s="524" t="s">
        <v>16882</v>
      </c>
      <c r="O1110">
        <f>COUNTIF('データ取得対象の観測点決定（風のみ）'!$AN$4:$AN$918,観測点コードリスト!N1110)</f>
        <v>0</v>
      </c>
      <c r="P1110" s="524" t="str">
        <f t="shared" si="17"/>
        <v>616</v>
      </c>
    </row>
    <row r="1111" spans="1:16">
      <c r="A1111">
        <v>1110</v>
      </c>
      <c r="B1111">
        <v>11</v>
      </c>
      <c r="C1111" t="s">
        <v>3116</v>
      </c>
      <c r="D1111">
        <v>63</v>
      </c>
      <c r="E1111">
        <v>617</v>
      </c>
      <c r="F1111">
        <v>35</v>
      </c>
      <c r="G1111">
        <v>1</v>
      </c>
      <c r="H1111">
        <v>134</v>
      </c>
      <c r="I1111">
        <v>22.1</v>
      </c>
      <c r="J1111">
        <v>120</v>
      </c>
      <c r="L1111" t="s">
        <v>15212</v>
      </c>
      <c r="M1111">
        <v>63</v>
      </c>
      <c r="N1111" s="524" t="s">
        <v>16883</v>
      </c>
      <c r="O1111">
        <f>COUNTIF('データ取得対象の観測点決定（風のみ）'!$AN$4:$AN$918,観測点コードリスト!N1111)</f>
        <v>0</v>
      </c>
      <c r="P1111" s="524" t="str">
        <f t="shared" si="17"/>
        <v>617</v>
      </c>
    </row>
    <row r="1112" spans="1:16">
      <c r="A1112">
        <v>1111</v>
      </c>
      <c r="B1112">
        <v>12</v>
      </c>
      <c r="C1112" t="s">
        <v>3129</v>
      </c>
      <c r="D1112">
        <v>63</v>
      </c>
      <c r="E1112">
        <v>618</v>
      </c>
      <c r="F1112">
        <v>35</v>
      </c>
      <c r="G1112">
        <v>1.5</v>
      </c>
      <c r="H1112">
        <v>135</v>
      </c>
      <c r="I1112">
        <v>17.600000000000001</v>
      </c>
      <c r="J1112">
        <v>330</v>
      </c>
      <c r="L1112" t="s">
        <v>15213</v>
      </c>
      <c r="M1112">
        <v>63</v>
      </c>
      <c r="N1112" s="524" t="s">
        <v>16884</v>
      </c>
      <c r="O1112">
        <f>COUNTIF('データ取得対象の観測点決定（風のみ）'!$AN$4:$AN$918,観測点コードリスト!N1112)</f>
        <v>0</v>
      </c>
      <c r="P1112" s="524" t="str">
        <f t="shared" si="17"/>
        <v>618</v>
      </c>
    </row>
    <row r="1113" spans="1:16">
      <c r="A1113">
        <v>1112</v>
      </c>
      <c r="B1113">
        <v>13</v>
      </c>
      <c r="C1113" t="s">
        <v>3132</v>
      </c>
      <c r="D1113">
        <v>63</v>
      </c>
      <c r="E1113">
        <v>619</v>
      </c>
      <c r="F1113">
        <v>34</v>
      </c>
      <c r="G1113">
        <v>51.5</v>
      </c>
      <c r="H1113">
        <v>134</v>
      </c>
      <c r="I1113">
        <v>22.4</v>
      </c>
      <c r="J1113">
        <v>20</v>
      </c>
      <c r="L1113" t="s">
        <v>15214</v>
      </c>
      <c r="M1113">
        <v>63</v>
      </c>
      <c r="N1113" s="524" t="s">
        <v>16885</v>
      </c>
      <c r="O1113">
        <f>COUNTIF('データ取得対象の観測点決定（風のみ）'!$AN$4:$AN$918,観測点コードリスト!N1113)</f>
        <v>1</v>
      </c>
      <c r="P1113" s="524" t="str">
        <f t="shared" si="17"/>
        <v>619</v>
      </c>
    </row>
    <row r="1114" spans="1:16">
      <c r="A1114">
        <v>1113</v>
      </c>
      <c r="B1114">
        <v>14</v>
      </c>
      <c r="C1114" t="s">
        <v>13990</v>
      </c>
      <c r="D1114">
        <v>63</v>
      </c>
      <c r="E1114">
        <v>620</v>
      </c>
      <c r="F1114">
        <v>34</v>
      </c>
      <c r="G1114">
        <v>52.3</v>
      </c>
      <c r="H1114">
        <v>134</v>
      </c>
      <c r="I1114">
        <v>31.6</v>
      </c>
      <c r="J1114">
        <v>260</v>
      </c>
      <c r="L1114" t="s">
        <v>15215</v>
      </c>
      <c r="M1114">
        <v>63</v>
      </c>
      <c r="N1114" s="524" t="s">
        <v>16886</v>
      </c>
      <c r="O1114">
        <f>COUNTIF('データ取得対象の観測点決定（風のみ）'!$AN$4:$AN$918,観測点コードリスト!N1114)</f>
        <v>0</v>
      </c>
      <c r="P1114" s="524" t="str">
        <f t="shared" si="17"/>
        <v>620</v>
      </c>
    </row>
    <row r="1115" spans="1:16">
      <c r="A1115">
        <v>1114</v>
      </c>
      <c r="B1115">
        <v>15</v>
      </c>
      <c r="C1115" t="s">
        <v>3135</v>
      </c>
      <c r="D1115">
        <v>63</v>
      </c>
      <c r="E1115">
        <v>47769</v>
      </c>
      <c r="F1115">
        <v>34</v>
      </c>
      <c r="G1115">
        <v>50.3</v>
      </c>
      <c r="H1115">
        <v>134</v>
      </c>
      <c r="I1115">
        <v>40.200000000000003</v>
      </c>
      <c r="J1115">
        <v>38.200000000000003</v>
      </c>
      <c r="L1115" t="s">
        <v>15216</v>
      </c>
      <c r="M1115">
        <v>63</v>
      </c>
      <c r="N1115" s="524" t="s">
        <v>16887</v>
      </c>
      <c r="O1115">
        <f>COUNTIF('データ取得対象の観測点決定（風のみ）'!$AN$4:$AN$918,観測点コードリスト!N1115)</f>
        <v>1</v>
      </c>
      <c r="P1115" s="524" t="str">
        <f t="shared" si="17"/>
        <v>47769</v>
      </c>
    </row>
    <row r="1116" spans="1:16">
      <c r="A1116">
        <v>1115</v>
      </c>
      <c r="B1116">
        <v>16</v>
      </c>
      <c r="C1116" t="s">
        <v>13991</v>
      </c>
      <c r="D1116">
        <v>63</v>
      </c>
      <c r="E1116">
        <v>622</v>
      </c>
      <c r="F1116">
        <v>34</v>
      </c>
      <c r="G1116">
        <v>49.8</v>
      </c>
      <c r="H1116">
        <v>135</v>
      </c>
      <c r="I1116">
        <v>17.600000000000001</v>
      </c>
      <c r="J1116">
        <v>168</v>
      </c>
      <c r="L1116" t="s">
        <v>15217</v>
      </c>
      <c r="M1116">
        <v>63</v>
      </c>
      <c r="N1116" s="524" t="s">
        <v>16888</v>
      </c>
      <c r="O1116">
        <f>COUNTIF('データ取得対象の観測点決定（風のみ）'!$AN$4:$AN$918,観測点コードリスト!N1116)</f>
        <v>0</v>
      </c>
      <c r="P1116" s="524" t="str">
        <f t="shared" si="17"/>
        <v>622</v>
      </c>
    </row>
    <row r="1117" spans="1:16">
      <c r="A1117">
        <v>1116</v>
      </c>
      <c r="B1117">
        <v>17</v>
      </c>
      <c r="C1117" t="s">
        <v>13992</v>
      </c>
      <c r="D1117">
        <v>63</v>
      </c>
      <c r="E1117">
        <v>623</v>
      </c>
      <c r="F1117">
        <v>34</v>
      </c>
      <c r="G1117">
        <v>45.8</v>
      </c>
      <c r="H1117">
        <v>135</v>
      </c>
      <c r="I1117">
        <v>16.2</v>
      </c>
      <c r="J1117">
        <v>620</v>
      </c>
      <c r="L1117" t="s">
        <v>15218</v>
      </c>
      <c r="M1117">
        <v>63</v>
      </c>
      <c r="N1117" s="524" t="s">
        <v>16889</v>
      </c>
      <c r="O1117">
        <f>COUNTIF('データ取得対象の観測点決定（風のみ）'!$AN$4:$AN$918,観測点コードリスト!N1117)</f>
        <v>0</v>
      </c>
      <c r="P1117" s="524" t="str">
        <f t="shared" si="17"/>
        <v>623</v>
      </c>
    </row>
    <row r="1118" spans="1:16">
      <c r="A1118">
        <v>1117</v>
      </c>
      <c r="B1118">
        <v>18</v>
      </c>
      <c r="C1118" t="s">
        <v>3149</v>
      </c>
      <c r="D1118">
        <v>63</v>
      </c>
      <c r="E1118">
        <v>624</v>
      </c>
      <c r="F1118">
        <v>34</v>
      </c>
      <c r="G1118">
        <v>40.299999999999997</v>
      </c>
      <c r="H1118">
        <v>134</v>
      </c>
      <c r="I1118">
        <v>31.6</v>
      </c>
      <c r="J1118">
        <v>88</v>
      </c>
      <c r="L1118" t="s">
        <v>15219</v>
      </c>
      <c r="M1118">
        <v>63</v>
      </c>
      <c r="N1118" s="524" t="s">
        <v>16890</v>
      </c>
      <c r="O1118">
        <f>COUNTIF('データ取得対象の観測点決定（風のみ）'!$AN$4:$AN$918,観測点コードリスト!N1118)</f>
        <v>1</v>
      </c>
      <c r="P1118" s="524" t="str">
        <f t="shared" si="17"/>
        <v>624</v>
      </c>
    </row>
    <row r="1119" spans="1:16">
      <c r="A1119">
        <v>1118</v>
      </c>
      <c r="B1119">
        <v>19</v>
      </c>
      <c r="C1119" t="s">
        <v>3152</v>
      </c>
      <c r="D1119">
        <v>63</v>
      </c>
      <c r="E1119">
        <v>625</v>
      </c>
      <c r="F1119">
        <v>34</v>
      </c>
      <c r="G1119">
        <v>41.2</v>
      </c>
      <c r="H1119">
        <v>134</v>
      </c>
      <c r="I1119">
        <v>52.6</v>
      </c>
      <c r="J1119">
        <v>3</v>
      </c>
      <c r="L1119" t="s">
        <v>15220</v>
      </c>
      <c r="M1119">
        <v>63</v>
      </c>
      <c r="N1119" s="524" t="s">
        <v>16891</v>
      </c>
      <c r="O1119">
        <f>COUNTIF('データ取得対象の観測点決定（風のみ）'!$AN$4:$AN$918,観測点コードリスト!N1119)</f>
        <v>1</v>
      </c>
      <c r="P1119" s="524" t="str">
        <f t="shared" si="17"/>
        <v>625</v>
      </c>
    </row>
    <row r="1120" spans="1:16">
      <c r="A1120">
        <v>1119</v>
      </c>
      <c r="B1120">
        <v>20</v>
      </c>
      <c r="C1120" t="s">
        <v>3160</v>
      </c>
      <c r="D1120">
        <v>63</v>
      </c>
      <c r="E1120">
        <v>47770</v>
      </c>
      <c r="F1120">
        <v>34</v>
      </c>
      <c r="G1120">
        <v>41.8</v>
      </c>
      <c r="H1120">
        <v>135</v>
      </c>
      <c r="I1120">
        <v>12.7</v>
      </c>
      <c r="J1120">
        <v>5.3</v>
      </c>
      <c r="L1120" t="s">
        <v>15221</v>
      </c>
      <c r="M1120">
        <v>63</v>
      </c>
      <c r="N1120" s="524" t="s">
        <v>16892</v>
      </c>
      <c r="O1120">
        <f>COUNTIF('データ取得対象の観測点決定（風のみ）'!$AN$4:$AN$918,観測点コードリスト!N1120)</f>
        <v>1</v>
      </c>
      <c r="P1120" s="524" t="str">
        <f t="shared" si="17"/>
        <v>47770</v>
      </c>
    </row>
    <row r="1121" spans="1:16">
      <c r="A1121">
        <v>1120</v>
      </c>
      <c r="B1121">
        <v>21</v>
      </c>
      <c r="C1121" t="s">
        <v>3169</v>
      </c>
      <c r="D1121">
        <v>63</v>
      </c>
      <c r="E1121">
        <v>47776</v>
      </c>
      <c r="F1121">
        <v>34</v>
      </c>
      <c r="G1121">
        <v>20.3</v>
      </c>
      <c r="H1121">
        <v>134</v>
      </c>
      <c r="I1121">
        <v>54.3</v>
      </c>
      <c r="J1121">
        <v>109.3</v>
      </c>
      <c r="L1121" t="s">
        <v>15222</v>
      </c>
      <c r="M1121">
        <v>63</v>
      </c>
      <c r="N1121" s="524" t="s">
        <v>16893</v>
      </c>
      <c r="O1121">
        <f>COUNTIF('データ取得対象の観測点決定（風のみ）'!$AN$4:$AN$918,観測点コードリスト!N1121)</f>
        <v>1</v>
      </c>
      <c r="P1121" s="524" t="str">
        <f t="shared" si="17"/>
        <v>47776</v>
      </c>
    </row>
    <row r="1122" spans="1:16">
      <c r="A1122">
        <v>1121</v>
      </c>
      <c r="B1122">
        <v>22</v>
      </c>
      <c r="C1122" t="s">
        <v>13993</v>
      </c>
      <c r="D1122">
        <v>63</v>
      </c>
      <c r="E1122">
        <v>628</v>
      </c>
      <c r="F1122">
        <v>34</v>
      </c>
      <c r="G1122">
        <v>15.6</v>
      </c>
      <c r="H1122">
        <v>134</v>
      </c>
      <c r="I1122">
        <v>42.5</v>
      </c>
      <c r="J1122">
        <v>35</v>
      </c>
      <c r="L1122" t="s">
        <v>15223</v>
      </c>
      <c r="M1122">
        <v>63</v>
      </c>
      <c r="N1122" s="524" t="s">
        <v>16894</v>
      </c>
      <c r="O1122">
        <f>COUNTIF('データ取得対象の観測点決定（風のみ）'!$AN$4:$AN$918,観測点コードリスト!N1122)</f>
        <v>0</v>
      </c>
      <c r="P1122" s="524" t="str">
        <f t="shared" si="17"/>
        <v>628</v>
      </c>
    </row>
    <row r="1123" spans="1:16">
      <c r="A1123">
        <v>1122</v>
      </c>
      <c r="B1123">
        <v>23</v>
      </c>
      <c r="C1123" t="s">
        <v>3125</v>
      </c>
      <c r="D1123">
        <v>63</v>
      </c>
      <c r="E1123">
        <v>956</v>
      </c>
      <c r="F1123">
        <v>34</v>
      </c>
      <c r="G1123">
        <v>59.9</v>
      </c>
      <c r="H1123">
        <v>134</v>
      </c>
      <c r="I1123">
        <v>59.8</v>
      </c>
      <c r="J1123">
        <v>72</v>
      </c>
      <c r="L1123" t="s">
        <v>15224</v>
      </c>
      <c r="M1123">
        <v>63</v>
      </c>
      <c r="N1123" s="524" t="s">
        <v>16895</v>
      </c>
      <c r="O1123">
        <f>COUNTIF('データ取得対象の観測点決定（風のみ）'!$AN$4:$AN$918,観測点コードリスト!N1123)</f>
        <v>1</v>
      </c>
      <c r="P1123" s="524" t="str">
        <f t="shared" si="17"/>
        <v>956</v>
      </c>
    </row>
    <row r="1124" spans="1:16">
      <c r="A1124">
        <v>1123</v>
      </c>
      <c r="B1124">
        <v>24</v>
      </c>
      <c r="C1124" t="s">
        <v>3099</v>
      </c>
      <c r="D1124">
        <v>63</v>
      </c>
      <c r="E1124">
        <v>967</v>
      </c>
      <c r="F1124">
        <v>35</v>
      </c>
      <c r="G1124">
        <v>19.899999999999999</v>
      </c>
      <c r="H1124">
        <v>134</v>
      </c>
      <c r="I1124">
        <v>39.9</v>
      </c>
      <c r="J1124">
        <v>150</v>
      </c>
      <c r="L1124" t="s">
        <v>15225</v>
      </c>
      <c r="M1124">
        <v>63</v>
      </c>
      <c r="N1124" s="524" t="s">
        <v>16896</v>
      </c>
      <c r="O1124">
        <f>COUNTIF('データ取得対象の観測点決定（風のみ）'!$AN$4:$AN$918,観測点コードリスト!N1124)</f>
        <v>0</v>
      </c>
      <c r="P1124" s="524" t="str">
        <f t="shared" si="17"/>
        <v>967</v>
      </c>
    </row>
    <row r="1125" spans="1:16">
      <c r="A1125">
        <v>1124</v>
      </c>
      <c r="B1125">
        <v>25</v>
      </c>
      <c r="C1125" t="s">
        <v>3121</v>
      </c>
      <c r="D1125">
        <v>63</v>
      </c>
      <c r="E1125">
        <v>968</v>
      </c>
      <c r="F1125">
        <v>34</v>
      </c>
      <c r="G1125">
        <v>57</v>
      </c>
      <c r="H1125">
        <v>134</v>
      </c>
      <c r="I1125">
        <v>44.9</v>
      </c>
      <c r="J1125">
        <v>72</v>
      </c>
      <c r="L1125" t="s">
        <v>15226</v>
      </c>
      <c r="M1125">
        <v>63</v>
      </c>
      <c r="N1125" s="524" t="s">
        <v>16897</v>
      </c>
      <c r="O1125">
        <f>COUNTIF('データ取得対象の観測点決定（風のみ）'!$AN$4:$AN$918,観測点コードリスト!N1125)</f>
        <v>1</v>
      </c>
      <c r="P1125" s="524" t="str">
        <f t="shared" si="17"/>
        <v>968</v>
      </c>
    </row>
    <row r="1126" spans="1:16">
      <c r="A1126">
        <v>1125</v>
      </c>
      <c r="B1126">
        <v>26</v>
      </c>
      <c r="C1126" t="s">
        <v>3138</v>
      </c>
      <c r="D1126">
        <v>63</v>
      </c>
      <c r="E1126">
        <v>969</v>
      </c>
      <c r="F1126">
        <v>34</v>
      </c>
      <c r="G1126">
        <v>53.7</v>
      </c>
      <c r="H1126">
        <v>135</v>
      </c>
      <c r="I1126">
        <v>12.7</v>
      </c>
      <c r="J1126">
        <v>150</v>
      </c>
      <c r="L1126" t="s">
        <v>15227</v>
      </c>
      <c r="M1126">
        <v>63</v>
      </c>
      <c r="N1126" s="524" t="s">
        <v>16898</v>
      </c>
      <c r="O1126">
        <f>COUNTIF('データ取得対象の観測点決定（風のみ）'!$AN$4:$AN$918,観測点コードリスト!N1126)</f>
        <v>1</v>
      </c>
      <c r="P1126" s="524" t="str">
        <f t="shared" si="17"/>
        <v>969</v>
      </c>
    </row>
    <row r="1127" spans="1:16">
      <c r="A1127">
        <v>1126</v>
      </c>
      <c r="B1127">
        <v>27</v>
      </c>
      <c r="C1127" t="s">
        <v>3165</v>
      </c>
      <c r="D1127">
        <v>63</v>
      </c>
      <c r="E1127">
        <v>970</v>
      </c>
      <c r="F1127">
        <v>34</v>
      </c>
      <c r="G1127">
        <v>28</v>
      </c>
      <c r="H1127">
        <v>134</v>
      </c>
      <c r="I1127">
        <v>50.9</v>
      </c>
      <c r="J1127">
        <v>5</v>
      </c>
      <c r="L1127" t="s">
        <v>15228</v>
      </c>
      <c r="M1127">
        <v>63</v>
      </c>
      <c r="N1127" s="524" t="s">
        <v>16899</v>
      </c>
      <c r="O1127">
        <f>COUNTIF('データ取得対象の観測点決定（風のみ）'!$AN$4:$AN$918,観測点コードリスト!N1127)</f>
        <v>1</v>
      </c>
      <c r="P1127" s="524" t="str">
        <f t="shared" si="17"/>
        <v>970</v>
      </c>
    </row>
    <row r="1128" spans="1:16">
      <c r="A1128">
        <v>1127</v>
      </c>
      <c r="B1128">
        <v>28</v>
      </c>
      <c r="C1128" t="s">
        <v>3095</v>
      </c>
      <c r="D1128">
        <v>63</v>
      </c>
      <c r="E1128">
        <v>977</v>
      </c>
      <c r="F1128">
        <v>35</v>
      </c>
      <c r="G1128">
        <v>25.9</v>
      </c>
      <c r="H1128">
        <v>134</v>
      </c>
      <c r="I1128">
        <v>35</v>
      </c>
      <c r="J1128">
        <v>540</v>
      </c>
      <c r="L1128" t="s">
        <v>15229</v>
      </c>
      <c r="M1128">
        <v>63</v>
      </c>
      <c r="N1128" s="524" t="s">
        <v>16900</v>
      </c>
      <c r="O1128">
        <f>COUNTIF('データ取得対象の観測点決定（風のみ）'!$AN$4:$AN$918,観測点コードリスト!N1128)</f>
        <v>1</v>
      </c>
      <c r="P1128" s="524" t="str">
        <f t="shared" si="17"/>
        <v>977</v>
      </c>
    </row>
    <row r="1129" spans="1:16">
      <c r="A1129">
        <v>1128</v>
      </c>
      <c r="B1129">
        <v>29</v>
      </c>
      <c r="C1129" t="s">
        <v>3141</v>
      </c>
      <c r="D1129">
        <v>63</v>
      </c>
      <c r="E1129">
        <v>1227</v>
      </c>
      <c r="F1129">
        <v>34</v>
      </c>
      <c r="G1129">
        <v>46.6</v>
      </c>
      <c r="H1129">
        <v>135</v>
      </c>
      <c r="I1129">
        <v>0.8</v>
      </c>
      <c r="J1129">
        <v>145</v>
      </c>
      <c r="L1129" t="s">
        <v>15230</v>
      </c>
      <c r="M1129">
        <v>63</v>
      </c>
      <c r="N1129" s="524" t="s">
        <v>16901</v>
      </c>
      <c r="O1129">
        <f>COUNTIF('データ取得対象の観測点決定（風のみ）'!$AN$4:$AN$918,観測点コードリスト!N1129)</f>
        <v>1</v>
      </c>
      <c r="P1129" s="524" t="str">
        <f t="shared" si="17"/>
        <v>1227</v>
      </c>
    </row>
    <row r="1130" spans="1:16">
      <c r="A1130">
        <v>1129</v>
      </c>
      <c r="B1130">
        <v>30</v>
      </c>
      <c r="C1130" t="s">
        <v>3173</v>
      </c>
      <c r="D1130">
        <v>63</v>
      </c>
      <c r="E1130">
        <v>1337</v>
      </c>
      <c r="F1130">
        <v>34</v>
      </c>
      <c r="G1130">
        <v>13.1</v>
      </c>
      <c r="H1130">
        <v>134</v>
      </c>
      <c r="I1130">
        <v>43.2</v>
      </c>
      <c r="J1130">
        <v>5</v>
      </c>
      <c r="L1130" t="s">
        <v>15231</v>
      </c>
      <c r="M1130">
        <v>63</v>
      </c>
      <c r="N1130" s="524" t="s">
        <v>16902</v>
      </c>
      <c r="O1130">
        <f>COUNTIF('データ取得対象の観測点決定（風のみ）'!$AN$4:$AN$918,観測点コードリスト!N1130)</f>
        <v>1</v>
      </c>
      <c r="P1130" s="524" t="str">
        <f t="shared" si="17"/>
        <v>1337</v>
      </c>
    </row>
    <row r="1131" spans="1:16">
      <c r="A1131">
        <v>1130</v>
      </c>
      <c r="B1131">
        <v>31</v>
      </c>
      <c r="C1131" t="s">
        <v>13994</v>
      </c>
      <c r="D1131">
        <v>63</v>
      </c>
      <c r="E1131">
        <v>1448</v>
      </c>
      <c r="F1131">
        <v>34</v>
      </c>
      <c r="G1131">
        <v>35.299999999999997</v>
      </c>
      <c r="H1131">
        <v>135</v>
      </c>
      <c r="I1131">
        <v>1</v>
      </c>
      <c r="J1131">
        <v>3</v>
      </c>
      <c r="L1131" t="s">
        <v>15232</v>
      </c>
      <c r="M1131">
        <v>63</v>
      </c>
      <c r="N1131" s="524" t="s">
        <v>16903</v>
      </c>
      <c r="O1131">
        <f>COUNTIF('データ取得対象の観測点決定（風のみ）'!$AN$4:$AN$918,観測点コードリスト!N1131)</f>
        <v>0</v>
      </c>
      <c r="P1131" s="524" t="str">
        <f t="shared" si="17"/>
        <v>1448</v>
      </c>
    </row>
    <row r="1132" spans="1:16">
      <c r="A1132">
        <v>1131</v>
      </c>
      <c r="B1132">
        <v>32</v>
      </c>
      <c r="C1132" t="s">
        <v>13995</v>
      </c>
      <c r="D1132">
        <v>63</v>
      </c>
      <c r="E1132">
        <v>1449</v>
      </c>
      <c r="F1132">
        <v>34</v>
      </c>
      <c r="G1132">
        <v>44.5</v>
      </c>
      <c r="H1132">
        <v>135</v>
      </c>
      <c r="I1132">
        <v>18.399999999999999</v>
      </c>
      <c r="J1132">
        <v>50</v>
      </c>
      <c r="L1132" t="s">
        <v>15233</v>
      </c>
      <c r="M1132">
        <v>63</v>
      </c>
      <c r="N1132" s="524" t="s">
        <v>16904</v>
      </c>
      <c r="O1132">
        <f>COUNTIF('データ取得対象の観測点決定（風のみ）'!$AN$4:$AN$918,観測点コードリスト!N1132)</f>
        <v>0</v>
      </c>
      <c r="P1132" s="524" t="str">
        <f t="shared" si="17"/>
        <v>1449</v>
      </c>
    </row>
    <row r="1133" spans="1:16">
      <c r="A1133">
        <v>1132</v>
      </c>
      <c r="B1133">
        <v>33</v>
      </c>
      <c r="C1133" t="s">
        <v>13996</v>
      </c>
      <c r="D1133">
        <v>63</v>
      </c>
      <c r="E1133">
        <v>1450</v>
      </c>
      <c r="F1133">
        <v>34</v>
      </c>
      <c r="G1133">
        <v>38.5</v>
      </c>
      <c r="H1133">
        <v>135</v>
      </c>
      <c r="I1133">
        <v>4.5</v>
      </c>
      <c r="J1133">
        <v>60</v>
      </c>
      <c r="L1133" t="s">
        <v>15234</v>
      </c>
      <c r="M1133">
        <v>63</v>
      </c>
      <c r="N1133" s="524" t="s">
        <v>16905</v>
      </c>
      <c r="O1133">
        <f>COUNTIF('データ取得対象の観測点決定（風のみ）'!$AN$4:$AN$918,観測点コードリスト!N1133)</f>
        <v>0</v>
      </c>
      <c r="P1133" s="524" t="str">
        <f t="shared" si="17"/>
        <v>1450</v>
      </c>
    </row>
    <row r="1134" spans="1:16">
      <c r="A1134">
        <v>1133</v>
      </c>
      <c r="B1134">
        <v>34</v>
      </c>
      <c r="C1134" t="s">
        <v>3156</v>
      </c>
      <c r="D1134">
        <v>63</v>
      </c>
      <c r="E1134">
        <v>1587</v>
      </c>
      <c r="F1134">
        <v>34</v>
      </c>
      <c r="G1134">
        <v>37.9</v>
      </c>
      <c r="H1134">
        <v>135</v>
      </c>
      <c r="I1134">
        <v>13.4</v>
      </c>
      <c r="J1134">
        <v>5</v>
      </c>
      <c r="L1134" t="s">
        <v>15235</v>
      </c>
      <c r="M1134">
        <v>63</v>
      </c>
      <c r="N1134" s="524" t="s">
        <v>16906</v>
      </c>
      <c r="O1134">
        <f>COUNTIF('データ取得対象の観測点決定（風のみ）'!$AN$4:$AN$918,観測点コードリスト!N1134)</f>
        <v>1</v>
      </c>
      <c r="P1134" s="524" t="str">
        <f t="shared" si="17"/>
        <v>1587</v>
      </c>
    </row>
    <row r="1135" spans="1:16">
      <c r="A1135">
        <v>1134</v>
      </c>
      <c r="B1135">
        <v>35</v>
      </c>
      <c r="C1135" t="s">
        <v>3145</v>
      </c>
      <c r="D1135">
        <v>63</v>
      </c>
      <c r="E1135">
        <v>1588</v>
      </c>
      <c r="F1135">
        <v>34</v>
      </c>
      <c r="G1135">
        <v>45</v>
      </c>
      <c r="H1135">
        <v>135</v>
      </c>
      <c r="I1135">
        <v>20.100000000000001</v>
      </c>
      <c r="J1135">
        <v>38</v>
      </c>
      <c r="L1135" t="s">
        <v>15236</v>
      </c>
      <c r="M1135">
        <v>63</v>
      </c>
      <c r="N1135" s="524" t="s">
        <v>16907</v>
      </c>
      <c r="O1135">
        <f>COUNTIF('データ取得対象の観測点決定（風のみ）'!$AN$4:$AN$918,観測点コードリスト!N1135)</f>
        <v>0</v>
      </c>
      <c r="P1135" s="524" t="str">
        <f t="shared" si="17"/>
        <v>1588</v>
      </c>
    </row>
    <row r="1136" spans="1:16">
      <c r="A1136">
        <v>1135</v>
      </c>
      <c r="B1136">
        <v>1</v>
      </c>
      <c r="C1136" t="s">
        <v>3177</v>
      </c>
      <c r="D1136">
        <v>64</v>
      </c>
      <c r="E1136">
        <v>47780</v>
      </c>
      <c r="F1136">
        <v>34</v>
      </c>
      <c r="G1136">
        <v>41.6</v>
      </c>
      <c r="H1136">
        <v>135</v>
      </c>
      <c r="I1136">
        <v>49.6</v>
      </c>
      <c r="J1136">
        <v>104.4</v>
      </c>
      <c r="L1136" t="s">
        <v>15237</v>
      </c>
      <c r="M1136">
        <v>64</v>
      </c>
      <c r="N1136" s="524" t="s">
        <v>16908</v>
      </c>
      <c r="O1136">
        <f>COUNTIF('データ取得対象の観測点決定（風のみ）'!$AN$4:$AN$918,観測点コードリスト!N1136)</f>
        <v>1</v>
      </c>
      <c r="P1136" s="524" t="str">
        <f t="shared" si="17"/>
        <v>47780</v>
      </c>
    </row>
    <row r="1137" spans="1:16">
      <c r="A1137">
        <v>1136</v>
      </c>
      <c r="B1137">
        <v>2</v>
      </c>
      <c r="C1137" t="s">
        <v>3181</v>
      </c>
      <c r="D1137">
        <v>64</v>
      </c>
      <c r="E1137">
        <v>630</v>
      </c>
      <c r="F1137">
        <v>34</v>
      </c>
      <c r="G1137">
        <v>36.299999999999997</v>
      </c>
      <c r="H1137">
        <v>135</v>
      </c>
      <c r="I1137">
        <v>57.1</v>
      </c>
      <c r="J1137">
        <v>468</v>
      </c>
      <c r="L1137" t="s">
        <v>15238</v>
      </c>
      <c r="M1137">
        <v>64</v>
      </c>
      <c r="N1137" s="524" t="s">
        <v>16909</v>
      </c>
      <c r="O1137">
        <f>COUNTIF('データ取得対象の観測点決定（風のみ）'!$AN$4:$AN$918,観測点コードリスト!N1137)</f>
        <v>1</v>
      </c>
      <c r="P1137" s="524" t="str">
        <f t="shared" si="17"/>
        <v>630</v>
      </c>
    </row>
    <row r="1138" spans="1:16">
      <c r="A1138">
        <v>1137</v>
      </c>
      <c r="B1138">
        <v>3</v>
      </c>
      <c r="C1138" t="s">
        <v>3184</v>
      </c>
      <c r="D1138">
        <v>64</v>
      </c>
      <c r="E1138">
        <v>631</v>
      </c>
      <c r="F1138">
        <v>34</v>
      </c>
      <c r="G1138">
        <v>33.299999999999997</v>
      </c>
      <c r="H1138">
        <v>135</v>
      </c>
      <c r="I1138">
        <v>47.1</v>
      </c>
      <c r="J1138">
        <v>50</v>
      </c>
      <c r="L1138" t="s">
        <v>15239</v>
      </c>
      <c r="M1138">
        <v>64</v>
      </c>
      <c r="N1138" s="524" t="s">
        <v>16910</v>
      </c>
      <c r="O1138">
        <f>COUNTIF('データ取得対象の観測点決定（風のみ）'!$AN$4:$AN$918,観測点コードリスト!N1138)</f>
        <v>0</v>
      </c>
      <c r="P1138" s="524" t="str">
        <f t="shared" si="17"/>
        <v>631</v>
      </c>
    </row>
    <row r="1139" spans="1:16">
      <c r="A1139">
        <v>1138</v>
      </c>
      <c r="B1139">
        <v>4</v>
      </c>
      <c r="C1139" t="s">
        <v>3187</v>
      </c>
      <c r="D1139">
        <v>64</v>
      </c>
      <c r="E1139">
        <v>632</v>
      </c>
      <c r="F1139">
        <v>34</v>
      </c>
      <c r="G1139">
        <v>31.3</v>
      </c>
      <c r="H1139">
        <v>136</v>
      </c>
      <c r="I1139">
        <v>9.5</v>
      </c>
      <c r="J1139">
        <v>610</v>
      </c>
      <c r="L1139" t="s">
        <v>15240</v>
      </c>
      <c r="M1139">
        <v>64</v>
      </c>
      <c r="N1139" s="524" t="s">
        <v>16911</v>
      </c>
      <c r="O1139">
        <f>COUNTIF('データ取得対象の観測点決定（風のみ）'!$AN$4:$AN$918,観測点コードリスト!N1139)</f>
        <v>0</v>
      </c>
      <c r="P1139" s="524" t="str">
        <f t="shared" si="17"/>
        <v>632</v>
      </c>
    </row>
    <row r="1140" spans="1:16">
      <c r="A1140">
        <v>1139</v>
      </c>
      <c r="B1140">
        <v>5</v>
      </c>
      <c r="C1140" t="s">
        <v>3194</v>
      </c>
      <c r="D1140">
        <v>64</v>
      </c>
      <c r="E1140">
        <v>633</v>
      </c>
      <c r="F1140">
        <v>34</v>
      </c>
      <c r="G1140">
        <v>29.3</v>
      </c>
      <c r="H1140">
        <v>135</v>
      </c>
      <c r="I1140">
        <v>55.9</v>
      </c>
      <c r="J1140">
        <v>349</v>
      </c>
      <c r="L1140" t="s">
        <v>15241</v>
      </c>
      <c r="M1140">
        <v>64</v>
      </c>
      <c r="N1140" s="524" t="s">
        <v>16912</v>
      </c>
      <c r="O1140">
        <f>COUNTIF('データ取得対象の観測点決定（風のみ）'!$AN$4:$AN$918,観測点コードリスト!N1140)</f>
        <v>1</v>
      </c>
      <c r="P1140" s="524" t="str">
        <f t="shared" si="17"/>
        <v>633</v>
      </c>
    </row>
    <row r="1141" spans="1:16">
      <c r="A1141">
        <v>1140</v>
      </c>
      <c r="B1141">
        <v>6</v>
      </c>
      <c r="C1141" t="s">
        <v>13997</v>
      </c>
      <c r="D1141">
        <v>64</v>
      </c>
      <c r="E1141">
        <v>634</v>
      </c>
      <c r="F1141">
        <v>34</v>
      </c>
      <c r="G1141">
        <v>25.6</v>
      </c>
      <c r="H1141">
        <v>136</v>
      </c>
      <c r="I1141">
        <v>5.0999999999999996</v>
      </c>
      <c r="J1141">
        <v>1190</v>
      </c>
      <c r="L1141" t="s">
        <v>15242</v>
      </c>
      <c r="M1141">
        <v>64</v>
      </c>
      <c r="N1141" s="524" t="s">
        <v>16913</v>
      </c>
      <c r="O1141">
        <f>COUNTIF('データ取得対象の観測点決定（風のみ）'!$AN$4:$AN$918,観測点コードリスト!N1141)</f>
        <v>0</v>
      </c>
      <c r="P1141" s="524" t="str">
        <f t="shared" si="17"/>
        <v>634</v>
      </c>
    </row>
    <row r="1142" spans="1:16">
      <c r="A1142">
        <v>1141</v>
      </c>
      <c r="B1142">
        <v>7</v>
      </c>
      <c r="C1142" t="s">
        <v>3197</v>
      </c>
      <c r="D1142">
        <v>64</v>
      </c>
      <c r="E1142">
        <v>635</v>
      </c>
      <c r="F1142">
        <v>34</v>
      </c>
      <c r="G1142">
        <v>22.8</v>
      </c>
      <c r="H1142">
        <v>135</v>
      </c>
      <c r="I1142">
        <v>43.8</v>
      </c>
      <c r="J1142">
        <v>190</v>
      </c>
      <c r="L1142" t="s">
        <v>15243</v>
      </c>
      <c r="M1142">
        <v>64</v>
      </c>
      <c r="N1142" s="524" t="s">
        <v>16914</v>
      </c>
      <c r="O1142">
        <f>COUNTIF('データ取得対象の観測点決定（風のみ）'!$AN$4:$AN$918,観測点コードリスト!N1142)</f>
        <v>1</v>
      </c>
      <c r="P1142" s="524" t="str">
        <f t="shared" si="17"/>
        <v>635</v>
      </c>
    </row>
    <row r="1143" spans="1:16">
      <c r="A1143">
        <v>1142</v>
      </c>
      <c r="B1143">
        <v>8</v>
      </c>
      <c r="C1143" t="s">
        <v>13998</v>
      </c>
      <c r="D1143">
        <v>64</v>
      </c>
      <c r="E1143">
        <v>636</v>
      </c>
      <c r="F1143">
        <v>34</v>
      </c>
      <c r="G1143">
        <v>13.6</v>
      </c>
      <c r="H1143">
        <v>135</v>
      </c>
      <c r="I1143">
        <v>43.7</v>
      </c>
      <c r="J1143">
        <v>897</v>
      </c>
      <c r="L1143" t="s">
        <v>15244</v>
      </c>
      <c r="M1143">
        <v>64</v>
      </c>
      <c r="N1143" s="524" t="s">
        <v>16915</v>
      </c>
      <c r="O1143">
        <f>COUNTIF('データ取得対象の観測点決定（風のみ）'!$AN$4:$AN$918,観測点コードリスト!N1143)</f>
        <v>0</v>
      </c>
      <c r="P1143" s="524" t="str">
        <f t="shared" si="17"/>
        <v>636</v>
      </c>
    </row>
    <row r="1144" spans="1:16">
      <c r="A1144">
        <v>1143</v>
      </c>
      <c r="B1144">
        <v>9</v>
      </c>
      <c r="C1144" t="s">
        <v>13999</v>
      </c>
      <c r="D1144">
        <v>64</v>
      </c>
      <c r="E1144">
        <v>637</v>
      </c>
      <c r="F1144">
        <v>34</v>
      </c>
      <c r="G1144">
        <v>15.9</v>
      </c>
      <c r="H1144">
        <v>135</v>
      </c>
      <c r="I1144">
        <v>55.9</v>
      </c>
      <c r="J1144">
        <v>1485</v>
      </c>
      <c r="L1144" t="s">
        <v>15245</v>
      </c>
      <c r="M1144">
        <v>64</v>
      </c>
      <c r="N1144" s="524" t="s">
        <v>16916</v>
      </c>
      <c r="O1144">
        <f>COUNTIF('データ取得対象の観測点決定（風のみ）'!$AN$4:$AN$918,観測点コードリスト!N1144)</f>
        <v>0</v>
      </c>
      <c r="P1144" s="524" t="str">
        <f t="shared" si="17"/>
        <v>637</v>
      </c>
    </row>
    <row r="1145" spans="1:16">
      <c r="A1145">
        <v>1144</v>
      </c>
      <c r="B1145">
        <v>10</v>
      </c>
      <c r="C1145" t="s">
        <v>14000</v>
      </c>
      <c r="D1145">
        <v>64</v>
      </c>
      <c r="E1145">
        <v>638</v>
      </c>
      <c r="F1145">
        <v>34</v>
      </c>
      <c r="G1145">
        <v>9.4</v>
      </c>
      <c r="H1145">
        <v>135</v>
      </c>
      <c r="I1145">
        <v>39.4</v>
      </c>
      <c r="J1145">
        <v>1242</v>
      </c>
      <c r="L1145" t="s">
        <v>15246</v>
      </c>
      <c r="M1145">
        <v>64</v>
      </c>
      <c r="N1145" s="524" t="s">
        <v>16917</v>
      </c>
      <c r="O1145">
        <f>COUNTIF('データ取得対象の観測点決定（風のみ）'!$AN$4:$AN$918,観測点コードリスト!N1145)</f>
        <v>0</v>
      </c>
      <c r="P1145" s="524" t="str">
        <f t="shared" si="17"/>
        <v>638</v>
      </c>
    </row>
    <row r="1146" spans="1:16">
      <c r="A1146">
        <v>1145</v>
      </c>
      <c r="B1146">
        <v>11</v>
      </c>
      <c r="C1146" t="s">
        <v>14001</v>
      </c>
      <c r="D1146">
        <v>64</v>
      </c>
      <c r="E1146">
        <v>639</v>
      </c>
      <c r="F1146">
        <v>34</v>
      </c>
      <c r="G1146">
        <v>11.1</v>
      </c>
      <c r="H1146">
        <v>136</v>
      </c>
      <c r="I1146">
        <v>6.5</v>
      </c>
      <c r="J1146">
        <v>1695</v>
      </c>
      <c r="L1146" t="s">
        <v>15247</v>
      </c>
      <c r="M1146">
        <v>64</v>
      </c>
      <c r="N1146" s="524" t="s">
        <v>16918</v>
      </c>
      <c r="O1146">
        <f>COUNTIF('データ取得対象の観測点決定（風のみ）'!$AN$4:$AN$918,観測点コードリスト!N1146)</f>
        <v>0</v>
      </c>
      <c r="P1146" s="524" t="str">
        <f t="shared" si="17"/>
        <v>639</v>
      </c>
    </row>
    <row r="1147" spans="1:16">
      <c r="A1147">
        <v>1146</v>
      </c>
      <c r="B1147">
        <v>12</v>
      </c>
      <c r="C1147" t="s">
        <v>14002</v>
      </c>
      <c r="D1147">
        <v>64</v>
      </c>
      <c r="E1147">
        <v>640</v>
      </c>
      <c r="F1147">
        <v>34</v>
      </c>
      <c r="G1147">
        <v>5.8</v>
      </c>
      <c r="H1147">
        <v>135</v>
      </c>
      <c r="I1147">
        <v>46.3</v>
      </c>
      <c r="J1147">
        <v>140</v>
      </c>
      <c r="L1147" t="s">
        <v>15248</v>
      </c>
      <c r="M1147">
        <v>64</v>
      </c>
      <c r="N1147" s="524" t="s">
        <v>16919</v>
      </c>
      <c r="O1147">
        <f>COUNTIF('データ取得対象の観測点決定（風のみ）'!$AN$4:$AN$918,観測点コードリスト!N1147)</f>
        <v>0</v>
      </c>
      <c r="P1147" s="524" t="str">
        <f t="shared" si="17"/>
        <v>640</v>
      </c>
    </row>
    <row r="1148" spans="1:16">
      <c r="A1148">
        <v>1147</v>
      </c>
      <c r="B1148">
        <v>13</v>
      </c>
      <c r="C1148" t="s">
        <v>14003</v>
      </c>
      <c r="D1148">
        <v>64</v>
      </c>
      <c r="E1148">
        <v>641</v>
      </c>
      <c r="F1148">
        <v>33</v>
      </c>
      <c r="G1148">
        <v>55.6</v>
      </c>
      <c r="H1148">
        <v>135</v>
      </c>
      <c r="I1148">
        <v>49.8</v>
      </c>
      <c r="J1148">
        <v>1077</v>
      </c>
      <c r="L1148" t="s">
        <v>15249</v>
      </c>
      <c r="M1148">
        <v>64</v>
      </c>
      <c r="N1148" s="524" t="s">
        <v>16920</v>
      </c>
      <c r="O1148">
        <f>COUNTIF('データ取得対象の観測点決定（風のみ）'!$AN$4:$AN$918,観測点コードリスト!N1148)</f>
        <v>0</v>
      </c>
      <c r="P1148" s="524" t="str">
        <f t="shared" si="17"/>
        <v>641</v>
      </c>
    </row>
    <row r="1149" spans="1:16">
      <c r="A1149">
        <v>1148</v>
      </c>
      <c r="B1149">
        <v>14</v>
      </c>
      <c r="C1149" t="s">
        <v>3208</v>
      </c>
      <c r="D1149">
        <v>64</v>
      </c>
      <c r="E1149">
        <v>957</v>
      </c>
      <c r="F1149">
        <v>34</v>
      </c>
      <c r="G1149">
        <v>8.1999999999999993</v>
      </c>
      <c r="H1149">
        <v>136</v>
      </c>
      <c r="I1149">
        <v>0.3</v>
      </c>
      <c r="J1149">
        <v>334</v>
      </c>
      <c r="L1149" t="s">
        <v>15250</v>
      </c>
      <c r="M1149">
        <v>64</v>
      </c>
      <c r="N1149" s="524" t="s">
        <v>16921</v>
      </c>
      <c r="O1149">
        <f>COUNTIF('データ取得対象の観測点決定（風のみ）'!$AN$4:$AN$918,観測点コードリスト!N1149)</f>
        <v>1</v>
      </c>
      <c r="P1149" s="524" t="str">
        <f t="shared" si="17"/>
        <v>957</v>
      </c>
    </row>
    <row r="1150" spans="1:16">
      <c r="A1150">
        <v>1149</v>
      </c>
      <c r="B1150">
        <v>15</v>
      </c>
      <c r="C1150" t="s">
        <v>3212</v>
      </c>
      <c r="D1150">
        <v>64</v>
      </c>
      <c r="E1150">
        <v>1228</v>
      </c>
      <c r="F1150">
        <v>34</v>
      </c>
      <c r="G1150">
        <v>2.7</v>
      </c>
      <c r="H1150">
        <v>135</v>
      </c>
      <c r="I1150">
        <v>47.2</v>
      </c>
      <c r="J1150">
        <v>301</v>
      </c>
      <c r="L1150" t="s">
        <v>15251</v>
      </c>
      <c r="M1150">
        <v>64</v>
      </c>
      <c r="N1150" s="524" t="s">
        <v>16922</v>
      </c>
      <c r="O1150">
        <f>COUNTIF('データ取得対象の観測点決定（風のみ）'!$AN$4:$AN$918,観測点コードリスト!N1150)</f>
        <v>1</v>
      </c>
      <c r="P1150" s="524" t="str">
        <f t="shared" si="17"/>
        <v>1228</v>
      </c>
    </row>
    <row r="1151" spans="1:16">
      <c r="A1151">
        <v>1150</v>
      </c>
      <c r="B1151">
        <v>16</v>
      </c>
      <c r="C1151" t="s">
        <v>14004</v>
      </c>
      <c r="D1151">
        <v>64</v>
      </c>
      <c r="E1151">
        <v>1366</v>
      </c>
      <c r="F1151">
        <v>34</v>
      </c>
      <c r="G1151">
        <v>25.4</v>
      </c>
      <c r="H1151">
        <v>136</v>
      </c>
      <c r="I1151">
        <v>4.3</v>
      </c>
      <c r="J1151">
        <v>830</v>
      </c>
      <c r="L1151" t="s">
        <v>15252</v>
      </c>
      <c r="M1151">
        <v>64</v>
      </c>
      <c r="N1151" s="524" t="s">
        <v>16923</v>
      </c>
      <c r="O1151">
        <f>COUNTIF('データ取得対象の観測点決定（風のみ）'!$AN$4:$AN$918,観測点コードリスト!N1151)</f>
        <v>0</v>
      </c>
      <c r="P1151" s="524" t="str">
        <f t="shared" si="17"/>
        <v>1366</v>
      </c>
    </row>
    <row r="1152" spans="1:16">
      <c r="A1152">
        <v>1151</v>
      </c>
      <c r="B1152">
        <v>17</v>
      </c>
      <c r="C1152" t="s">
        <v>3190</v>
      </c>
      <c r="D1152">
        <v>64</v>
      </c>
      <c r="E1152">
        <v>1376</v>
      </c>
      <c r="F1152">
        <v>34</v>
      </c>
      <c r="G1152">
        <v>29.3</v>
      </c>
      <c r="H1152">
        <v>135</v>
      </c>
      <c r="I1152">
        <v>42.2</v>
      </c>
      <c r="J1152">
        <v>141</v>
      </c>
      <c r="L1152" t="s">
        <v>15253</v>
      </c>
      <c r="M1152">
        <v>64</v>
      </c>
      <c r="N1152" s="524" t="s">
        <v>16924</v>
      </c>
      <c r="O1152">
        <f>COUNTIF('データ取得対象の観測点決定（風のみ）'!$AN$4:$AN$918,観測点コードリスト!N1152)</f>
        <v>0</v>
      </c>
      <c r="P1152" s="524" t="str">
        <f t="shared" si="17"/>
        <v>1376</v>
      </c>
    </row>
    <row r="1153" spans="1:16">
      <c r="A1153">
        <v>1152</v>
      </c>
      <c r="B1153">
        <v>18</v>
      </c>
      <c r="C1153" t="s">
        <v>14005</v>
      </c>
      <c r="D1153">
        <v>64</v>
      </c>
      <c r="E1153">
        <v>1377</v>
      </c>
      <c r="F1153">
        <v>34</v>
      </c>
      <c r="G1153">
        <v>25.4</v>
      </c>
      <c r="H1153">
        <v>135</v>
      </c>
      <c r="I1153">
        <v>48.6</v>
      </c>
      <c r="J1153">
        <v>360</v>
      </c>
      <c r="L1153" t="s">
        <v>15254</v>
      </c>
      <c r="M1153">
        <v>64</v>
      </c>
      <c r="N1153" s="524" t="s">
        <v>16925</v>
      </c>
      <c r="O1153">
        <f>COUNTIF('データ取得対象の観測点決定（風のみ）'!$AN$4:$AN$918,観測点コードリスト!N1153)</f>
        <v>0</v>
      </c>
      <c r="P1153" s="524" t="str">
        <f t="shared" si="17"/>
        <v>1377</v>
      </c>
    </row>
    <row r="1154" spans="1:16">
      <c r="A1154">
        <v>1153</v>
      </c>
      <c r="B1154">
        <v>19</v>
      </c>
      <c r="C1154" t="s">
        <v>3201</v>
      </c>
      <c r="D1154">
        <v>64</v>
      </c>
      <c r="E1154">
        <v>1439</v>
      </c>
      <c r="F1154">
        <v>34</v>
      </c>
      <c r="G1154">
        <v>22.7</v>
      </c>
      <c r="H1154">
        <v>135</v>
      </c>
      <c r="I1154">
        <v>54</v>
      </c>
      <c r="J1154">
        <v>188</v>
      </c>
      <c r="L1154" t="s">
        <v>15255</v>
      </c>
      <c r="M1154">
        <v>64</v>
      </c>
      <c r="N1154" s="524" t="s">
        <v>16926</v>
      </c>
      <c r="O1154">
        <f>COUNTIF('データ取得対象の観測点決定（風のみ）'!$AN$4:$AN$918,観測点コードリスト!N1154)</f>
        <v>0</v>
      </c>
      <c r="P1154" s="524" t="str">
        <f t="shared" si="17"/>
        <v>1439</v>
      </c>
    </row>
    <row r="1155" spans="1:16">
      <c r="A1155">
        <v>1154</v>
      </c>
      <c r="B1155">
        <v>20</v>
      </c>
      <c r="C1155" t="s">
        <v>3205</v>
      </c>
      <c r="D1155">
        <v>64</v>
      </c>
      <c r="E1155">
        <v>1619</v>
      </c>
      <c r="F1155">
        <v>34</v>
      </c>
      <c r="G1155">
        <v>16.2</v>
      </c>
      <c r="H1155">
        <v>135</v>
      </c>
      <c r="I1155">
        <v>53</v>
      </c>
      <c r="J1155">
        <v>840</v>
      </c>
      <c r="L1155" t="s">
        <v>15256</v>
      </c>
      <c r="M1155">
        <v>64</v>
      </c>
      <c r="N1155" s="524" t="s">
        <v>16927</v>
      </c>
      <c r="O1155">
        <f>COUNTIF('データ取得対象の観測点決定（風のみ）'!$AN$4:$AN$918,観測点コードリスト!N1155)</f>
        <v>0</v>
      </c>
      <c r="P1155" s="524" t="str">
        <f t="shared" si="17"/>
        <v>1619</v>
      </c>
    </row>
    <row r="1156" spans="1:16">
      <c r="A1156">
        <v>1155</v>
      </c>
      <c r="B1156">
        <v>21</v>
      </c>
      <c r="C1156" t="s">
        <v>3216</v>
      </c>
      <c r="D1156">
        <v>64</v>
      </c>
      <c r="E1156">
        <v>1649</v>
      </c>
      <c r="F1156">
        <v>34</v>
      </c>
      <c r="G1156">
        <v>0.2</v>
      </c>
      <c r="H1156">
        <v>135</v>
      </c>
      <c r="I1156">
        <v>58</v>
      </c>
      <c r="J1156">
        <v>249</v>
      </c>
      <c r="L1156" t="s">
        <v>15257</v>
      </c>
      <c r="M1156">
        <v>64</v>
      </c>
      <c r="N1156" s="524" t="s">
        <v>16928</v>
      </c>
      <c r="O1156">
        <f>COUNTIF('データ取得対象の観測点決定（風のみ）'!$AN$4:$AN$918,観測点コードリスト!N1156)</f>
        <v>0</v>
      </c>
      <c r="P1156" s="524" t="str">
        <f t="shared" ref="P1156:P1219" si="18">IF(N1156&gt;9999,TEXT(N1156,"@"),TEXT(N1156,"0000"))</f>
        <v>1649</v>
      </c>
    </row>
    <row r="1157" spans="1:16">
      <c r="A1157">
        <v>1156</v>
      </c>
      <c r="B1157">
        <v>1</v>
      </c>
      <c r="C1157" t="s">
        <v>3224</v>
      </c>
      <c r="D1157">
        <v>65</v>
      </c>
      <c r="E1157">
        <v>642</v>
      </c>
      <c r="F1157">
        <v>34</v>
      </c>
      <c r="G1157">
        <v>20.8</v>
      </c>
      <c r="H1157">
        <v>135</v>
      </c>
      <c r="I1157">
        <v>26.2</v>
      </c>
      <c r="J1157">
        <v>840</v>
      </c>
      <c r="L1157" t="s">
        <v>15258</v>
      </c>
      <c r="M1157">
        <v>65</v>
      </c>
      <c r="N1157" s="524" t="s">
        <v>16929</v>
      </c>
      <c r="O1157">
        <f>COUNTIF('データ取得対象の観測点決定（風のみ）'!$AN$4:$AN$918,観測点コードリスト!N1157)</f>
        <v>0</v>
      </c>
      <c r="P1157" s="524" t="str">
        <f t="shared" si="18"/>
        <v>642</v>
      </c>
    </row>
    <row r="1158" spans="1:16">
      <c r="A1158">
        <v>1157</v>
      </c>
      <c r="B1158">
        <v>2</v>
      </c>
      <c r="C1158" t="s">
        <v>3223</v>
      </c>
      <c r="D1158">
        <v>65</v>
      </c>
      <c r="E1158">
        <v>47777</v>
      </c>
      <c r="F1158">
        <v>34</v>
      </c>
      <c r="G1158">
        <v>13.7</v>
      </c>
      <c r="H1158">
        <v>135</v>
      </c>
      <c r="I1158">
        <v>9.8000000000000007</v>
      </c>
      <c r="J1158">
        <v>13.9</v>
      </c>
      <c r="L1158" t="s">
        <v>15259</v>
      </c>
      <c r="M1158">
        <v>65</v>
      </c>
      <c r="N1158" s="524" t="s">
        <v>16930</v>
      </c>
      <c r="O1158">
        <f>COUNTIF('データ取得対象の観測点決定（風のみ）'!$AN$4:$AN$918,観測点コードリスト!N1158)</f>
        <v>1</v>
      </c>
      <c r="P1158" s="524" t="str">
        <f t="shared" si="18"/>
        <v>47777</v>
      </c>
    </row>
    <row r="1159" spans="1:16">
      <c r="A1159">
        <v>1158</v>
      </c>
      <c r="B1159">
        <v>3</v>
      </c>
      <c r="C1159" t="s">
        <v>14006</v>
      </c>
      <c r="D1159">
        <v>65</v>
      </c>
      <c r="E1159">
        <v>644</v>
      </c>
      <c r="F1159">
        <v>34</v>
      </c>
      <c r="G1159">
        <v>15.5</v>
      </c>
      <c r="H1159">
        <v>135</v>
      </c>
      <c r="I1159">
        <v>19.2</v>
      </c>
      <c r="J1159">
        <v>25</v>
      </c>
      <c r="L1159" t="s">
        <v>15260</v>
      </c>
      <c r="M1159">
        <v>65</v>
      </c>
      <c r="N1159" s="524" t="s">
        <v>16931</v>
      </c>
      <c r="O1159">
        <f>COUNTIF('データ取得対象の観測点決定（風のみ）'!$AN$4:$AN$918,観測点コードリスト!N1159)</f>
        <v>0</v>
      </c>
      <c r="P1159" s="524" t="str">
        <f t="shared" si="18"/>
        <v>644</v>
      </c>
    </row>
    <row r="1160" spans="1:16">
      <c r="A1160">
        <v>1159</v>
      </c>
      <c r="B1160">
        <v>4</v>
      </c>
      <c r="C1160" t="s">
        <v>3238</v>
      </c>
      <c r="D1160">
        <v>65</v>
      </c>
      <c r="E1160">
        <v>645</v>
      </c>
      <c r="F1160">
        <v>34</v>
      </c>
      <c r="G1160">
        <v>13.3</v>
      </c>
      <c r="H1160">
        <v>135</v>
      </c>
      <c r="I1160">
        <v>35.4</v>
      </c>
      <c r="J1160">
        <v>795</v>
      </c>
      <c r="L1160" t="s">
        <v>15261</v>
      </c>
      <c r="M1160">
        <v>65</v>
      </c>
      <c r="N1160" s="524" t="s">
        <v>16932</v>
      </c>
      <c r="O1160">
        <f>COUNTIF('データ取得対象の観測点決定（風のみ）'!$AN$4:$AN$918,観測点コードリスト!N1160)</f>
        <v>1</v>
      </c>
      <c r="P1160" s="524" t="str">
        <f t="shared" si="18"/>
        <v>645</v>
      </c>
    </row>
    <row r="1161" spans="1:16">
      <c r="A1161">
        <v>1160</v>
      </c>
      <c r="B1161">
        <v>5</v>
      </c>
      <c r="C1161" t="s">
        <v>3248</v>
      </c>
      <c r="D1161">
        <v>65</v>
      </c>
      <c r="E1161">
        <v>646</v>
      </c>
      <c r="F1161">
        <v>34</v>
      </c>
      <c r="G1161">
        <v>2.4</v>
      </c>
      <c r="H1161">
        <v>135</v>
      </c>
      <c r="I1161">
        <v>34</v>
      </c>
      <c r="J1161">
        <v>1130</v>
      </c>
      <c r="L1161" t="s">
        <v>15262</v>
      </c>
      <c r="M1161">
        <v>65</v>
      </c>
      <c r="N1161" s="524" t="s">
        <v>16933</v>
      </c>
      <c r="O1161">
        <f>COUNTIF('データ取得対象の観測点決定（風のみ）'!$AN$4:$AN$918,観測点コードリスト!N1161)</f>
        <v>0</v>
      </c>
      <c r="P1161" s="524" t="str">
        <f t="shared" si="18"/>
        <v>646</v>
      </c>
    </row>
    <row r="1162" spans="1:16">
      <c r="A1162">
        <v>1161</v>
      </c>
      <c r="B1162">
        <v>6</v>
      </c>
      <c r="C1162" t="s">
        <v>14007</v>
      </c>
      <c r="D1162">
        <v>65</v>
      </c>
      <c r="E1162">
        <v>647</v>
      </c>
      <c r="F1162">
        <v>33</v>
      </c>
      <c r="G1162">
        <v>53.8</v>
      </c>
      <c r="H1162">
        <v>135</v>
      </c>
      <c r="I1162">
        <v>9.5</v>
      </c>
      <c r="J1162">
        <v>4</v>
      </c>
      <c r="L1162" t="s">
        <v>15263</v>
      </c>
      <c r="M1162">
        <v>65</v>
      </c>
      <c r="N1162" s="524" t="s">
        <v>16934</v>
      </c>
      <c r="O1162">
        <f>COUNTIF('データ取得対象の観測点決定（風のみ）'!$AN$4:$AN$918,観測点コードリスト!N1162)</f>
        <v>0</v>
      </c>
      <c r="P1162" s="524" t="str">
        <f t="shared" si="18"/>
        <v>647</v>
      </c>
    </row>
    <row r="1163" spans="1:16">
      <c r="A1163">
        <v>1162</v>
      </c>
      <c r="B1163">
        <v>7</v>
      </c>
      <c r="C1163" t="s">
        <v>14008</v>
      </c>
      <c r="D1163">
        <v>65</v>
      </c>
      <c r="E1163">
        <v>648</v>
      </c>
      <c r="F1163">
        <v>33</v>
      </c>
      <c r="G1163">
        <v>51.2</v>
      </c>
      <c r="H1163">
        <v>135</v>
      </c>
      <c r="I1163">
        <v>27.3</v>
      </c>
      <c r="J1163">
        <v>607</v>
      </c>
      <c r="L1163" t="s">
        <v>15264</v>
      </c>
      <c r="M1163">
        <v>65</v>
      </c>
      <c r="N1163" s="524" t="s">
        <v>16935</v>
      </c>
      <c r="O1163">
        <f>COUNTIF('データ取得対象の観測点決定（風のみ）'!$AN$4:$AN$918,観測点コードリスト!N1163)</f>
        <v>0</v>
      </c>
      <c r="P1163" s="524" t="str">
        <f t="shared" si="18"/>
        <v>648</v>
      </c>
    </row>
    <row r="1164" spans="1:16">
      <c r="A1164">
        <v>1163</v>
      </c>
      <c r="B1164">
        <v>8</v>
      </c>
      <c r="C1164" t="s">
        <v>3267</v>
      </c>
      <c r="D1164">
        <v>65</v>
      </c>
      <c r="E1164">
        <v>649</v>
      </c>
      <c r="F1164">
        <v>33</v>
      </c>
      <c r="G1164">
        <v>41.2</v>
      </c>
      <c r="H1164">
        <v>135</v>
      </c>
      <c r="I1164">
        <v>58.2</v>
      </c>
      <c r="J1164">
        <v>18</v>
      </c>
      <c r="L1164" t="s">
        <v>15265</v>
      </c>
      <c r="M1164">
        <v>65</v>
      </c>
      <c r="N1164" s="524" t="s">
        <v>16936</v>
      </c>
      <c r="O1164">
        <f>COUNTIF('データ取得対象の観測点決定（風のみ）'!$AN$4:$AN$918,観測点コードリスト!N1164)</f>
        <v>1</v>
      </c>
      <c r="P1164" s="524" t="str">
        <f t="shared" si="18"/>
        <v>649</v>
      </c>
    </row>
    <row r="1165" spans="1:16">
      <c r="A1165">
        <v>1164</v>
      </c>
      <c r="B1165">
        <v>9</v>
      </c>
      <c r="C1165" t="s">
        <v>14009</v>
      </c>
      <c r="D1165">
        <v>65</v>
      </c>
      <c r="E1165">
        <v>650</v>
      </c>
      <c r="F1165">
        <v>33</v>
      </c>
      <c r="G1165">
        <v>40.700000000000003</v>
      </c>
      <c r="H1165">
        <v>135</v>
      </c>
      <c r="I1165">
        <v>20.8</v>
      </c>
      <c r="J1165">
        <v>32</v>
      </c>
      <c r="L1165" t="s">
        <v>15266</v>
      </c>
      <c r="M1165">
        <v>65</v>
      </c>
      <c r="N1165" s="524" t="s">
        <v>16937</v>
      </c>
      <c r="O1165">
        <f>COUNTIF('データ取得対象の観測点決定（風のみ）'!$AN$4:$AN$918,観測点コードリスト!N1165)</f>
        <v>0</v>
      </c>
      <c r="P1165" s="524" t="str">
        <f t="shared" si="18"/>
        <v>650</v>
      </c>
    </row>
    <row r="1166" spans="1:16">
      <c r="A1166">
        <v>1165</v>
      </c>
      <c r="B1166">
        <v>10</v>
      </c>
      <c r="C1166" t="s">
        <v>3283</v>
      </c>
      <c r="D1166">
        <v>65</v>
      </c>
      <c r="E1166">
        <v>651</v>
      </c>
      <c r="F1166">
        <v>33</v>
      </c>
      <c r="G1166">
        <v>36.299999999999997</v>
      </c>
      <c r="H1166">
        <v>135</v>
      </c>
      <c r="I1166">
        <v>28.8</v>
      </c>
      <c r="J1166">
        <v>17</v>
      </c>
      <c r="L1166" t="s">
        <v>15267</v>
      </c>
      <c r="M1166">
        <v>65</v>
      </c>
      <c r="N1166" s="524" t="s">
        <v>16938</v>
      </c>
      <c r="O1166">
        <f>COUNTIF('データ取得対象の観測点決定（風のみ）'!$AN$4:$AN$918,観測点コードリスト!N1166)</f>
        <v>0</v>
      </c>
      <c r="P1166" s="524" t="str">
        <f t="shared" si="18"/>
        <v>651</v>
      </c>
    </row>
    <row r="1167" spans="1:16">
      <c r="A1167">
        <v>1166</v>
      </c>
      <c r="B1167">
        <v>11</v>
      </c>
      <c r="C1167" t="s">
        <v>3286</v>
      </c>
      <c r="D1167">
        <v>65</v>
      </c>
      <c r="E1167">
        <v>47778</v>
      </c>
      <c r="F1167">
        <v>33</v>
      </c>
      <c r="G1167">
        <v>27</v>
      </c>
      <c r="H1167">
        <v>135</v>
      </c>
      <c r="I1167">
        <v>45.4</v>
      </c>
      <c r="J1167">
        <v>67.5</v>
      </c>
      <c r="L1167" t="s">
        <v>15268</v>
      </c>
      <c r="M1167">
        <v>65</v>
      </c>
      <c r="N1167" s="524" t="s">
        <v>16939</v>
      </c>
      <c r="O1167">
        <f>COUNTIF('データ取得対象の観測点決定（風のみ）'!$AN$4:$AN$918,観測点コードリスト!N1167)</f>
        <v>1</v>
      </c>
      <c r="P1167" s="524" t="str">
        <f t="shared" si="18"/>
        <v>47778</v>
      </c>
    </row>
    <row r="1168" spans="1:16">
      <c r="A1168">
        <v>1167</v>
      </c>
      <c r="B1168">
        <v>12</v>
      </c>
      <c r="C1168" t="s">
        <v>3263</v>
      </c>
      <c r="D1168">
        <v>65</v>
      </c>
      <c r="E1168">
        <v>971</v>
      </c>
      <c r="F1168">
        <v>33</v>
      </c>
      <c r="G1168">
        <v>47.5</v>
      </c>
      <c r="H1168">
        <v>135</v>
      </c>
      <c r="I1168">
        <v>30.8</v>
      </c>
      <c r="J1168">
        <v>160</v>
      </c>
      <c r="L1168" t="s">
        <v>15269</v>
      </c>
      <c r="M1168">
        <v>65</v>
      </c>
      <c r="N1168" s="524" t="s">
        <v>16940</v>
      </c>
      <c r="O1168">
        <f>COUNTIF('データ取得対象の観測点決定（風のみ）'!$AN$4:$AN$918,観測点コードリスト!N1168)</f>
        <v>1</v>
      </c>
      <c r="P1168" s="524" t="str">
        <f t="shared" si="18"/>
        <v>971</v>
      </c>
    </row>
    <row r="1169" spans="1:16">
      <c r="A1169">
        <v>1168</v>
      </c>
      <c r="B1169">
        <v>13</v>
      </c>
      <c r="C1169" t="s">
        <v>3242</v>
      </c>
      <c r="D1169">
        <v>65</v>
      </c>
      <c r="E1169">
        <v>978</v>
      </c>
      <c r="F1169">
        <v>34</v>
      </c>
      <c r="G1169">
        <v>2.1</v>
      </c>
      <c r="H1169">
        <v>135</v>
      </c>
      <c r="I1169">
        <v>10.9</v>
      </c>
      <c r="J1169">
        <v>8</v>
      </c>
      <c r="L1169" t="s">
        <v>15270</v>
      </c>
      <c r="M1169">
        <v>65</v>
      </c>
      <c r="N1169" s="524" t="s">
        <v>16941</v>
      </c>
      <c r="O1169">
        <f>COUNTIF('データ取得対象の観測点決定（風のみ）'!$AN$4:$AN$918,観測点コードリスト!N1169)</f>
        <v>0</v>
      </c>
      <c r="P1169" s="524" t="str">
        <f t="shared" si="18"/>
        <v>978</v>
      </c>
    </row>
    <row r="1170" spans="1:16">
      <c r="A1170">
        <v>1169</v>
      </c>
      <c r="B1170">
        <v>14</v>
      </c>
      <c r="C1170" t="s">
        <v>2308</v>
      </c>
      <c r="D1170">
        <v>65</v>
      </c>
      <c r="E1170">
        <v>1063</v>
      </c>
      <c r="F1170">
        <v>34</v>
      </c>
      <c r="G1170">
        <v>5.2</v>
      </c>
      <c r="H1170">
        <v>135</v>
      </c>
      <c r="I1170">
        <v>25.5</v>
      </c>
      <c r="J1170">
        <v>240</v>
      </c>
      <c r="L1170" t="s">
        <v>15271</v>
      </c>
      <c r="M1170">
        <v>65</v>
      </c>
      <c r="N1170" s="524" t="s">
        <v>16942</v>
      </c>
      <c r="O1170">
        <f>COUNTIF('データ取得対象の観測点決定（風のみ）'!$AN$4:$AN$918,観測点コードリスト!N1170)</f>
        <v>1</v>
      </c>
      <c r="P1170" s="524" t="str">
        <f t="shared" si="18"/>
        <v>1063</v>
      </c>
    </row>
    <row r="1171" spans="1:16">
      <c r="A1171">
        <v>1170</v>
      </c>
      <c r="B1171">
        <v>15</v>
      </c>
      <c r="C1171" t="s">
        <v>3259</v>
      </c>
      <c r="D1171">
        <v>65</v>
      </c>
      <c r="E1171">
        <v>1074</v>
      </c>
      <c r="F1171">
        <v>33</v>
      </c>
      <c r="G1171">
        <v>50.2</v>
      </c>
      <c r="H1171">
        <v>135</v>
      </c>
      <c r="I1171">
        <v>46.4</v>
      </c>
      <c r="J1171">
        <v>60</v>
      </c>
      <c r="L1171" t="s">
        <v>15272</v>
      </c>
      <c r="M1171">
        <v>65</v>
      </c>
      <c r="N1171" s="524" t="s">
        <v>16943</v>
      </c>
      <c r="O1171">
        <f>COUNTIF('データ取得対象の観測点決定（風のみ）'!$AN$4:$AN$918,観測点コードリスト!N1171)</f>
        <v>0</v>
      </c>
      <c r="P1171" s="524" t="str">
        <f t="shared" si="18"/>
        <v>1074</v>
      </c>
    </row>
    <row r="1172" spans="1:16">
      <c r="A1172">
        <v>1171</v>
      </c>
      <c r="B1172">
        <v>16</v>
      </c>
      <c r="C1172" t="s">
        <v>3251</v>
      </c>
      <c r="D1172">
        <v>65</v>
      </c>
      <c r="E1172">
        <v>1089</v>
      </c>
      <c r="F1172">
        <v>33</v>
      </c>
      <c r="G1172">
        <v>56.7</v>
      </c>
      <c r="H1172">
        <v>135</v>
      </c>
      <c r="I1172">
        <v>33.4</v>
      </c>
      <c r="J1172">
        <v>410</v>
      </c>
      <c r="L1172" t="s">
        <v>15273</v>
      </c>
      <c r="M1172">
        <v>65</v>
      </c>
      <c r="N1172" s="524" t="s">
        <v>16944</v>
      </c>
      <c r="O1172">
        <f>COUNTIF('データ取得対象の観測点決定（風のみ）'!$AN$4:$AN$918,観測点コードリスト!N1172)</f>
        <v>1</v>
      </c>
      <c r="P1172" s="524" t="str">
        <f t="shared" si="18"/>
        <v>1089</v>
      </c>
    </row>
    <row r="1173" spans="1:16">
      <c r="A1173">
        <v>1172</v>
      </c>
      <c r="B1173">
        <v>17</v>
      </c>
      <c r="C1173" t="s">
        <v>3279</v>
      </c>
      <c r="D1173">
        <v>65</v>
      </c>
      <c r="E1173">
        <v>1172</v>
      </c>
      <c r="F1173">
        <v>33</v>
      </c>
      <c r="G1173">
        <v>40.5</v>
      </c>
      <c r="H1173">
        <v>135</v>
      </c>
      <c r="I1173">
        <v>50.9</v>
      </c>
      <c r="J1173">
        <v>275</v>
      </c>
      <c r="L1173" t="s">
        <v>15274</v>
      </c>
      <c r="M1173">
        <v>65</v>
      </c>
      <c r="N1173" s="524" t="s">
        <v>16945</v>
      </c>
      <c r="O1173">
        <f>COUNTIF('データ取得対象の観測点決定（風のみ）'!$AN$4:$AN$918,観測点コードリスト!N1173)</f>
        <v>0</v>
      </c>
      <c r="P1173" s="524" t="str">
        <f t="shared" si="18"/>
        <v>1172</v>
      </c>
    </row>
    <row r="1174" spans="1:16">
      <c r="A1174">
        <v>1173</v>
      </c>
      <c r="B1174">
        <v>18</v>
      </c>
      <c r="C1174" t="s">
        <v>3227</v>
      </c>
      <c r="D1174">
        <v>65</v>
      </c>
      <c r="E1174">
        <v>1342</v>
      </c>
      <c r="F1174">
        <v>34</v>
      </c>
      <c r="G1174">
        <v>18.600000000000001</v>
      </c>
      <c r="H1174">
        <v>135</v>
      </c>
      <c r="I1174">
        <v>31.7</v>
      </c>
      <c r="J1174">
        <v>142</v>
      </c>
      <c r="L1174" t="s">
        <v>15275</v>
      </c>
      <c r="M1174">
        <v>65</v>
      </c>
      <c r="N1174" s="524" t="s">
        <v>16946</v>
      </c>
      <c r="O1174">
        <f>COUNTIF('データ取得対象の観測点決定（風のみ）'!$AN$4:$AN$918,観測点コードリスト!N1174)</f>
        <v>1</v>
      </c>
      <c r="P1174" s="524" t="str">
        <f t="shared" si="18"/>
        <v>1342</v>
      </c>
    </row>
    <row r="1175" spans="1:16">
      <c r="A1175">
        <v>1174</v>
      </c>
      <c r="B1175">
        <v>19</v>
      </c>
      <c r="C1175" t="s">
        <v>3275</v>
      </c>
      <c r="D1175">
        <v>65</v>
      </c>
      <c r="E1175">
        <v>1347</v>
      </c>
      <c r="F1175">
        <v>33</v>
      </c>
      <c r="G1175">
        <v>38.299999999999997</v>
      </c>
      <c r="H1175">
        <v>135</v>
      </c>
      <c r="I1175">
        <v>42.6</v>
      </c>
      <c r="J1175">
        <v>150</v>
      </c>
      <c r="L1175" t="s">
        <v>15276</v>
      </c>
      <c r="M1175">
        <v>65</v>
      </c>
      <c r="N1175" s="524" t="s">
        <v>16947</v>
      </c>
      <c r="O1175">
        <f>COUNTIF('データ取得対象の観測点決定（風のみ）'!$AN$4:$AN$918,観測点コードリスト!N1175)</f>
        <v>1</v>
      </c>
      <c r="P1175" s="524" t="str">
        <f t="shared" si="18"/>
        <v>1347</v>
      </c>
    </row>
    <row r="1176" spans="1:16">
      <c r="A1176">
        <v>1175</v>
      </c>
      <c r="B1176">
        <v>20</v>
      </c>
      <c r="C1176" t="s">
        <v>3230</v>
      </c>
      <c r="D1176">
        <v>65</v>
      </c>
      <c r="E1176">
        <v>1457</v>
      </c>
      <c r="F1176">
        <v>34</v>
      </c>
      <c r="G1176">
        <v>16.8</v>
      </c>
      <c r="H1176">
        <v>135</v>
      </c>
      <c r="I1176">
        <v>0</v>
      </c>
      <c r="J1176">
        <v>43</v>
      </c>
      <c r="L1176" t="s">
        <v>15277</v>
      </c>
      <c r="M1176">
        <v>65</v>
      </c>
      <c r="N1176" s="524" t="s">
        <v>16948</v>
      </c>
      <c r="O1176">
        <f>COUNTIF('データ取得対象の観測点決定（風のみ）'!$AN$4:$AN$918,観測点コードリスト!N1176)</f>
        <v>1</v>
      </c>
      <c r="P1176" s="524" t="str">
        <f t="shared" si="18"/>
        <v>1457</v>
      </c>
    </row>
    <row r="1177" spans="1:16">
      <c r="A1177">
        <v>1176</v>
      </c>
      <c r="B1177">
        <v>21</v>
      </c>
      <c r="C1177" t="s">
        <v>3255</v>
      </c>
      <c r="D1177">
        <v>65</v>
      </c>
      <c r="E1177">
        <v>1485</v>
      </c>
      <c r="F1177">
        <v>33</v>
      </c>
      <c r="G1177">
        <v>53.6</v>
      </c>
      <c r="H1177">
        <v>135</v>
      </c>
      <c r="I1177">
        <v>13</v>
      </c>
      <c r="J1177">
        <v>84</v>
      </c>
      <c r="L1177" t="s">
        <v>15278</v>
      </c>
      <c r="M1177">
        <v>65</v>
      </c>
      <c r="N1177" s="524" t="s">
        <v>16949</v>
      </c>
      <c r="O1177">
        <f>COUNTIF('データ取得対象の観測点決定（風のみ）'!$AN$4:$AN$918,観測点コードリスト!N1177)</f>
        <v>1</v>
      </c>
      <c r="P1177" s="524" t="str">
        <f t="shared" si="18"/>
        <v>1485</v>
      </c>
    </row>
    <row r="1178" spans="1:16">
      <c r="A1178">
        <v>1177</v>
      </c>
      <c r="B1178">
        <v>22</v>
      </c>
      <c r="C1178" t="s">
        <v>3271</v>
      </c>
      <c r="D1178">
        <v>65</v>
      </c>
      <c r="E1178">
        <v>1589</v>
      </c>
      <c r="F1178">
        <v>33</v>
      </c>
      <c r="G1178">
        <v>39.700000000000003</v>
      </c>
      <c r="H1178">
        <v>135</v>
      </c>
      <c r="I1178">
        <v>21.8</v>
      </c>
      <c r="J1178">
        <v>89</v>
      </c>
      <c r="L1178" t="s">
        <v>15279</v>
      </c>
      <c r="M1178">
        <v>65</v>
      </c>
      <c r="N1178" s="524" t="s">
        <v>16950</v>
      </c>
      <c r="O1178">
        <f>COUNTIF('データ取得対象の観測点決定（風のみ）'!$AN$4:$AN$918,観測点コードリスト!N1178)</f>
        <v>1</v>
      </c>
      <c r="P1178" s="524" t="str">
        <f t="shared" si="18"/>
        <v>1589</v>
      </c>
    </row>
    <row r="1179" spans="1:16">
      <c r="A1179">
        <v>1178</v>
      </c>
      <c r="B1179">
        <v>1</v>
      </c>
      <c r="C1179" t="s">
        <v>14010</v>
      </c>
      <c r="D1179">
        <v>66</v>
      </c>
      <c r="E1179">
        <v>653</v>
      </c>
      <c r="F1179">
        <v>35</v>
      </c>
      <c r="G1179">
        <v>11.8</v>
      </c>
      <c r="H1179">
        <v>133</v>
      </c>
      <c r="I1179">
        <v>49.2</v>
      </c>
      <c r="J1179">
        <v>1040</v>
      </c>
      <c r="L1179" t="s">
        <v>15280</v>
      </c>
      <c r="M1179">
        <v>66</v>
      </c>
      <c r="N1179" s="524" t="s">
        <v>16951</v>
      </c>
      <c r="O1179">
        <f>COUNTIF('データ取得対象の観測点決定（風のみ）'!$AN$4:$AN$918,観測点コードリスト!N1179)</f>
        <v>0</v>
      </c>
      <c r="P1179" s="524" t="str">
        <f t="shared" si="18"/>
        <v>653</v>
      </c>
    </row>
    <row r="1180" spans="1:16">
      <c r="A1180">
        <v>1179</v>
      </c>
      <c r="B1180">
        <v>2</v>
      </c>
      <c r="C1180" t="s">
        <v>14011</v>
      </c>
      <c r="D1180">
        <v>66</v>
      </c>
      <c r="E1180">
        <v>654</v>
      </c>
      <c r="F1180">
        <v>35</v>
      </c>
      <c r="G1180">
        <v>9.5</v>
      </c>
      <c r="H1180">
        <v>134</v>
      </c>
      <c r="I1180">
        <v>10.8</v>
      </c>
      <c r="J1180">
        <v>960</v>
      </c>
      <c r="L1180" t="s">
        <v>15281</v>
      </c>
      <c r="M1180">
        <v>66</v>
      </c>
      <c r="N1180" s="524" t="s">
        <v>16952</v>
      </c>
      <c r="O1180">
        <f>COUNTIF('データ取得対象の観測点決定（風のみ）'!$AN$4:$AN$918,観測点コードリスト!N1180)</f>
        <v>0</v>
      </c>
      <c r="P1180" s="524" t="str">
        <f t="shared" si="18"/>
        <v>654</v>
      </c>
    </row>
    <row r="1181" spans="1:16">
      <c r="A1181">
        <v>1180</v>
      </c>
      <c r="B1181">
        <v>3</v>
      </c>
      <c r="C1181" t="s">
        <v>3310</v>
      </c>
      <c r="D1181">
        <v>66</v>
      </c>
      <c r="E1181">
        <v>655</v>
      </c>
      <c r="F1181">
        <v>35</v>
      </c>
      <c r="G1181">
        <v>5.9</v>
      </c>
      <c r="H1181">
        <v>134</v>
      </c>
      <c r="I1181">
        <v>19.5</v>
      </c>
      <c r="J1181">
        <v>207</v>
      </c>
      <c r="L1181" t="s">
        <v>15282</v>
      </c>
      <c r="M1181">
        <v>66</v>
      </c>
      <c r="N1181" s="524" t="s">
        <v>16953</v>
      </c>
      <c r="O1181">
        <f>COUNTIF('データ取得対象の観測点決定（風のみ）'!$AN$4:$AN$918,観測点コードリスト!N1181)</f>
        <v>1</v>
      </c>
      <c r="P1181" s="524" t="str">
        <f t="shared" si="18"/>
        <v>655</v>
      </c>
    </row>
    <row r="1182" spans="1:16">
      <c r="A1182">
        <v>1181</v>
      </c>
      <c r="B1182">
        <v>4</v>
      </c>
      <c r="C1182" t="s">
        <v>3313</v>
      </c>
      <c r="D1182">
        <v>66</v>
      </c>
      <c r="E1182">
        <v>656</v>
      </c>
      <c r="F1182">
        <v>35</v>
      </c>
      <c r="G1182">
        <v>4.0999999999999996</v>
      </c>
      <c r="H1182">
        <v>133</v>
      </c>
      <c r="I1182">
        <v>45.2</v>
      </c>
      <c r="J1182">
        <v>144</v>
      </c>
      <c r="L1182" t="s">
        <v>15283</v>
      </c>
      <c r="M1182">
        <v>66</v>
      </c>
      <c r="N1182" s="524" t="s">
        <v>16954</v>
      </c>
      <c r="O1182">
        <f>COUNTIF('データ取得対象の観測点決定（風のみ）'!$AN$4:$AN$918,観測点コードリスト!N1182)</f>
        <v>1</v>
      </c>
      <c r="P1182" s="524" t="str">
        <f t="shared" si="18"/>
        <v>656</v>
      </c>
    </row>
    <row r="1183" spans="1:16">
      <c r="A1183">
        <v>1182</v>
      </c>
      <c r="B1183">
        <v>5</v>
      </c>
      <c r="C1183" t="s">
        <v>3316</v>
      </c>
      <c r="D1183">
        <v>66</v>
      </c>
      <c r="E1183">
        <v>47756</v>
      </c>
      <c r="F1183">
        <v>35</v>
      </c>
      <c r="G1183">
        <v>3.8</v>
      </c>
      <c r="H1183">
        <v>134</v>
      </c>
      <c r="I1183">
        <v>0.5</v>
      </c>
      <c r="J1183">
        <v>145.69999999999999</v>
      </c>
      <c r="L1183" t="s">
        <v>15284</v>
      </c>
      <c r="M1183">
        <v>66</v>
      </c>
      <c r="N1183" s="524" t="s">
        <v>16955</v>
      </c>
      <c r="O1183">
        <f>COUNTIF('データ取得対象の観測点決定（風のみ）'!$AN$4:$AN$918,観測点コードリスト!N1183)</f>
        <v>1</v>
      </c>
      <c r="P1183" s="524" t="str">
        <f t="shared" si="18"/>
        <v>47756</v>
      </c>
    </row>
    <row r="1184" spans="1:16">
      <c r="A1184">
        <v>1183</v>
      </c>
      <c r="B1184">
        <v>6</v>
      </c>
      <c r="C1184" t="s">
        <v>3320</v>
      </c>
      <c r="D1184">
        <v>66</v>
      </c>
      <c r="E1184">
        <v>658</v>
      </c>
      <c r="F1184">
        <v>34</v>
      </c>
      <c r="G1184">
        <v>56.6</v>
      </c>
      <c r="H1184">
        <v>133</v>
      </c>
      <c r="I1184">
        <v>31.1</v>
      </c>
      <c r="J1184">
        <v>393</v>
      </c>
      <c r="L1184" t="s">
        <v>15285</v>
      </c>
      <c r="M1184">
        <v>66</v>
      </c>
      <c r="N1184" s="524" t="s">
        <v>16956</v>
      </c>
      <c r="O1184">
        <f>COUNTIF('データ取得対象の観測点決定（風のみ）'!$AN$4:$AN$918,観測点コードリスト!N1184)</f>
        <v>1</v>
      </c>
      <c r="P1184" s="524" t="str">
        <f t="shared" si="18"/>
        <v>658</v>
      </c>
    </row>
    <row r="1185" spans="1:16">
      <c r="A1185">
        <v>1184</v>
      </c>
      <c r="B1185">
        <v>7</v>
      </c>
      <c r="C1185" t="s">
        <v>14012</v>
      </c>
      <c r="D1185">
        <v>66</v>
      </c>
      <c r="E1185">
        <v>659</v>
      </c>
      <c r="F1185">
        <v>34</v>
      </c>
      <c r="G1185">
        <v>59.3</v>
      </c>
      <c r="H1185">
        <v>133</v>
      </c>
      <c r="I1185">
        <v>52.7</v>
      </c>
      <c r="J1185">
        <v>646</v>
      </c>
      <c r="L1185" t="s">
        <v>15286</v>
      </c>
      <c r="M1185">
        <v>66</v>
      </c>
      <c r="N1185" s="524" t="s">
        <v>16957</v>
      </c>
      <c r="O1185">
        <f>COUNTIF('データ取得対象の観測点決定（風のみ）'!$AN$4:$AN$918,観測点コードリスト!N1185)</f>
        <v>0</v>
      </c>
      <c r="P1185" s="524" t="str">
        <f t="shared" si="18"/>
        <v>659</v>
      </c>
    </row>
    <row r="1186" spans="1:16">
      <c r="A1186">
        <v>1185</v>
      </c>
      <c r="B1186">
        <v>8</v>
      </c>
      <c r="C1186" t="s">
        <v>3329</v>
      </c>
      <c r="D1186">
        <v>66</v>
      </c>
      <c r="E1186">
        <v>660</v>
      </c>
      <c r="F1186">
        <v>34</v>
      </c>
      <c r="G1186">
        <v>55.1</v>
      </c>
      <c r="H1186">
        <v>134</v>
      </c>
      <c r="I1186">
        <v>4.9000000000000004</v>
      </c>
      <c r="J1186">
        <v>56</v>
      </c>
      <c r="L1186" t="s">
        <v>15287</v>
      </c>
      <c r="M1186">
        <v>66</v>
      </c>
      <c r="N1186" s="524" t="s">
        <v>16958</v>
      </c>
      <c r="O1186">
        <f>COUNTIF('データ取得対象の観測点決定（風のみ）'!$AN$4:$AN$918,観測点コードリスト!N1186)</f>
        <v>0</v>
      </c>
      <c r="P1186" s="524" t="str">
        <f t="shared" si="18"/>
        <v>660</v>
      </c>
    </row>
    <row r="1187" spans="1:16">
      <c r="A1187">
        <v>1186</v>
      </c>
      <c r="B1187">
        <v>9</v>
      </c>
      <c r="C1187" t="s">
        <v>3332</v>
      </c>
      <c r="D1187">
        <v>66</v>
      </c>
      <c r="E1187">
        <v>661</v>
      </c>
      <c r="F1187">
        <v>34</v>
      </c>
      <c r="G1187">
        <v>49.7</v>
      </c>
      <c r="H1187">
        <v>133</v>
      </c>
      <c r="I1187">
        <v>31.4</v>
      </c>
      <c r="J1187">
        <v>529</v>
      </c>
      <c r="L1187" t="s">
        <v>15288</v>
      </c>
      <c r="M1187">
        <v>66</v>
      </c>
      <c r="N1187" s="524" t="s">
        <v>16959</v>
      </c>
      <c r="O1187">
        <f>COUNTIF('データ取得対象の観測点決定（風のみ）'!$AN$4:$AN$918,観測点コードリスト!N1187)</f>
        <v>0</v>
      </c>
      <c r="P1187" s="524" t="str">
        <f t="shared" si="18"/>
        <v>661</v>
      </c>
    </row>
    <row r="1188" spans="1:16">
      <c r="A1188">
        <v>1187</v>
      </c>
      <c r="B1188">
        <v>10</v>
      </c>
      <c r="C1188" t="s">
        <v>14013</v>
      </c>
      <c r="D1188">
        <v>66</v>
      </c>
      <c r="E1188">
        <v>662</v>
      </c>
      <c r="F1188">
        <v>34</v>
      </c>
      <c r="G1188">
        <v>53.7</v>
      </c>
      <c r="H1188">
        <v>133</v>
      </c>
      <c r="I1188">
        <v>42.3</v>
      </c>
      <c r="J1188">
        <v>685</v>
      </c>
      <c r="L1188" t="s">
        <v>15289</v>
      </c>
      <c r="M1188">
        <v>66</v>
      </c>
      <c r="N1188" s="524" t="s">
        <v>16960</v>
      </c>
      <c r="O1188">
        <f>COUNTIF('データ取得対象の観測点決定（風のみ）'!$AN$4:$AN$918,観測点コードリスト!N1188)</f>
        <v>0</v>
      </c>
      <c r="P1188" s="524" t="str">
        <f t="shared" si="18"/>
        <v>662</v>
      </c>
    </row>
    <row r="1189" spans="1:16">
      <c r="A1189">
        <v>1188</v>
      </c>
      <c r="B1189">
        <v>11</v>
      </c>
      <c r="C1189" t="s">
        <v>3338</v>
      </c>
      <c r="D1189">
        <v>66</v>
      </c>
      <c r="E1189">
        <v>663</v>
      </c>
      <c r="F1189">
        <v>34</v>
      </c>
      <c r="G1189">
        <v>52</v>
      </c>
      <c r="H1189">
        <v>133</v>
      </c>
      <c r="I1189">
        <v>54.2</v>
      </c>
      <c r="J1189">
        <v>63</v>
      </c>
      <c r="L1189" t="s">
        <v>15290</v>
      </c>
      <c r="M1189">
        <v>66</v>
      </c>
      <c r="N1189" s="524" t="s">
        <v>16961</v>
      </c>
      <c r="O1189">
        <f>COUNTIF('データ取得対象の観測点決定（風のみ）'!$AN$4:$AN$918,観測点コードリスト!N1189)</f>
        <v>1</v>
      </c>
      <c r="P1189" s="524" t="str">
        <f t="shared" si="18"/>
        <v>663</v>
      </c>
    </row>
    <row r="1190" spans="1:16">
      <c r="A1190">
        <v>1189</v>
      </c>
      <c r="B1190">
        <v>12</v>
      </c>
      <c r="C1190" t="s">
        <v>3341</v>
      </c>
      <c r="D1190">
        <v>66</v>
      </c>
      <c r="E1190">
        <v>664</v>
      </c>
      <c r="F1190">
        <v>34</v>
      </c>
      <c r="G1190">
        <v>48.9</v>
      </c>
      <c r="H1190">
        <v>134</v>
      </c>
      <c r="I1190">
        <v>11</v>
      </c>
      <c r="J1190">
        <v>35</v>
      </c>
      <c r="L1190" t="s">
        <v>15291</v>
      </c>
      <c r="M1190">
        <v>66</v>
      </c>
      <c r="N1190" s="524" t="s">
        <v>16962</v>
      </c>
      <c r="O1190">
        <f>COUNTIF('データ取得対象の観測点決定（風のみ）'!$AN$4:$AN$918,観測点コードリスト!N1190)</f>
        <v>1</v>
      </c>
      <c r="P1190" s="524" t="str">
        <f t="shared" si="18"/>
        <v>664</v>
      </c>
    </row>
    <row r="1191" spans="1:16">
      <c r="A1191">
        <v>1190</v>
      </c>
      <c r="B1191">
        <v>13</v>
      </c>
      <c r="C1191" t="s">
        <v>3351</v>
      </c>
      <c r="D1191">
        <v>66</v>
      </c>
      <c r="E1191">
        <v>665</v>
      </c>
      <c r="F1191">
        <v>34</v>
      </c>
      <c r="G1191">
        <v>41.1</v>
      </c>
      <c r="H1191">
        <v>133</v>
      </c>
      <c r="I1191">
        <v>26.7</v>
      </c>
      <c r="J1191">
        <v>390</v>
      </c>
      <c r="L1191" t="s">
        <v>15292</v>
      </c>
      <c r="M1191">
        <v>66</v>
      </c>
      <c r="N1191" s="524" t="s">
        <v>16963</v>
      </c>
      <c r="O1191">
        <f>COUNTIF('データ取得対象の観測点決定（風のみ）'!$AN$4:$AN$918,観測点コードリスト!N1191)</f>
        <v>0</v>
      </c>
      <c r="P1191" s="524" t="str">
        <f t="shared" si="18"/>
        <v>665</v>
      </c>
    </row>
    <row r="1192" spans="1:16">
      <c r="A1192">
        <v>1191</v>
      </c>
      <c r="B1192">
        <v>14</v>
      </c>
      <c r="C1192" t="s">
        <v>3354</v>
      </c>
      <c r="D1192">
        <v>66</v>
      </c>
      <c r="E1192">
        <v>666</v>
      </c>
      <c r="F1192">
        <v>34</v>
      </c>
      <c r="G1192">
        <v>37</v>
      </c>
      <c r="H1192">
        <v>133</v>
      </c>
      <c r="I1192">
        <v>37.1</v>
      </c>
      <c r="J1192">
        <v>18</v>
      </c>
      <c r="L1192" t="s">
        <v>15293</v>
      </c>
      <c r="M1192">
        <v>66</v>
      </c>
      <c r="N1192" s="524" t="s">
        <v>16964</v>
      </c>
      <c r="O1192">
        <f>COUNTIF('データ取得対象の観測点決定（風のみ）'!$AN$4:$AN$918,観測点コードリスト!N1192)</f>
        <v>0</v>
      </c>
      <c r="P1192" s="524" t="str">
        <f t="shared" si="18"/>
        <v>666</v>
      </c>
    </row>
    <row r="1193" spans="1:16">
      <c r="A1193">
        <v>1192</v>
      </c>
      <c r="B1193">
        <v>15</v>
      </c>
      <c r="C1193" t="s">
        <v>3290</v>
      </c>
      <c r="D1193">
        <v>66</v>
      </c>
      <c r="E1193">
        <v>47768</v>
      </c>
      <c r="F1193">
        <v>34</v>
      </c>
      <c r="G1193">
        <v>41.2</v>
      </c>
      <c r="H1193">
        <v>133</v>
      </c>
      <c r="I1193">
        <v>55.5</v>
      </c>
      <c r="J1193">
        <v>5.3</v>
      </c>
      <c r="L1193" t="s">
        <v>15294</v>
      </c>
      <c r="M1193">
        <v>66</v>
      </c>
      <c r="N1193" s="524" t="s">
        <v>16965</v>
      </c>
      <c r="O1193">
        <f>COUNTIF('データ取得対象の観測点決定（風のみ）'!$AN$4:$AN$918,観測点コードリスト!N1193)</f>
        <v>1</v>
      </c>
      <c r="P1193" s="524" t="str">
        <f t="shared" si="18"/>
        <v>47768</v>
      </c>
    </row>
    <row r="1194" spans="1:16">
      <c r="A1194">
        <v>1193</v>
      </c>
      <c r="B1194">
        <v>16</v>
      </c>
      <c r="C1194" t="s">
        <v>3361</v>
      </c>
      <c r="D1194">
        <v>66</v>
      </c>
      <c r="E1194">
        <v>668</v>
      </c>
      <c r="F1194">
        <v>34</v>
      </c>
      <c r="G1194">
        <v>40.9</v>
      </c>
      <c r="H1194">
        <v>134</v>
      </c>
      <c r="I1194">
        <v>12.4</v>
      </c>
      <c r="J1194">
        <v>10</v>
      </c>
      <c r="L1194" t="s">
        <v>15295</v>
      </c>
      <c r="M1194">
        <v>66</v>
      </c>
      <c r="N1194" s="524" t="s">
        <v>16966</v>
      </c>
      <c r="O1194">
        <f>COUNTIF('データ取得対象の観測点決定（風のみ）'!$AN$4:$AN$918,観測点コードリスト!N1194)</f>
        <v>1</v>
      </c>
      <c r="P1194" s="524" t="str">
        <f t="shared" si="18"/>
        <v>668</v>
      </c>
    </row>
    <row r="1195" spans="1:16">
      <c r="A1195">
        <v>1194</v>
      </c>
      <c r="B1195">
        <v>17</v>
      </c>
      <c r="C1195" t="s">
        <v>3365</v>
      </c>
      <c r="D1195">
        <v>66</v>
      </c>
      <c r="E1195">
        <v>669</v>
      </c>
      <c r="F1195">
        <v>34</v>
      </c>
      <c r="G1195">
        <v>35.4</v>
      </c>
      <c r="H1195">
        <v>133</v>
      </c>
      <c r="I1195">
        <v>46.1</v>
      </c>
      <c r="J1195">
        <v>3</v>
      </c>
      <c r="L1195" t="s">
        <v>15296</v>
      </c>
      <c r="M1195">
        <v>66</v>
      </c>
      <c r="N1195" s="524" t="s">
        <v>16967</v>
      </c>
      <c r="O1195">
        <f>COUNTIF('データ取得対象の観測点決定（風のみ）'!$AN$4:$AN$918,観測点コードリスト!N1195)</f>
        <v>1</v>
      </c>
      <c r="P1195" s="524" t="str">
        <f t="shared" si="18"/>
        <v>669</v>
      </c>
    </row>
    <row r="1196" spans="1:16">
      <c r="A1196">
        <v>1195</v>
      </c>
      <c r="B1196">
        <v>18</v>
      </c>
      <c r="C1196" t="s">
        <v>3371</v>
      </c>
      <c r="D1196">
        <v>66</v>
      </c>
      <c r="E1196">
        <v>670</v>
      </c>
      <c r="F1196">
        <v>34</v>
      </c>
      <c r="G1196">
        <v>29.2</v>
      </c>
      <c r="H1196">
        <v>133</v>
      </c>
      <c r="I1196">
        <v>57</v>
      </c>
      <c r="J1196">
        <v>2</v>
      </c>
      <c r="L1196" t="s">
        <v>15297</v>
      </c>
      <c r="M1196">
        <v>66</v>
      </c>
      <c r="N1196" s="524" t="s">
        <v>16968</v>
      </c>
      <c r="O1196">
        <f>COUNTIF('データ取得対象の観測点決定（風のみ）'!$AN$4:$AN$918,観測点コードリスト!N1196)</f>
        <v>1</v>
      </c>
      <c r="P1196" s="524" t="str">
        <f t="shared" si="18"/>
        <v>670</v>
      </c>
    </row>
    <row r="1197" spans="1:16">
      <c r="A1197">
        <v>1196</v>
      </c>
      <c r="B1197">
        <v>19</v>
      </c>
      <c r="C1197" t="s">
        <v>3368</v>
      </c>
      <c r="D1197">
        <v>66</v>
      </c>
      <c r="E1197">
        <v>919</v>
      </c>
      <c r="F1197">
        <v>34</v>
      </c>
      <c r="G1197">
        <v>30.1</v>
      </c>
      <c r="H1197">
        <v>133</v>
      </c>
      <c r="I1197">
        <v>29.7</v>
      </c>
      <c r="J1197">
        <v>0</v>
      </c>
      <c r="L1197" t="s">
        <v>15298</v>
      </c>
      <c r="M1197">
        <v>66</v>
      </c>
      <c r="N1197" s="524" t="s">
        <v>16969</v>
      </c>
      <c r="O1197">
        <f>COUNTIF('データ取得対象の観測点決定（風のみ）'!$AN$4:$AN$918,観測点コードリスト!N1197)</f>
        <v>1</v>
      </c>
      <c r="P1197" s="524" t="str">
        <f t="shared" si="18"/>
        <v>919</v>
      </c>
    </row>
    <row r="1198" spans="1:16">
      <c r="A1198">
        <v>1197</v>
      </c>
      <c r="B1198">
        <v>20</v>
      </c>
      <c r="C1198" t="s">
        <v>3323</v>
      </c>
      <c r="D1198">
        <v>66</v>
      </c>
      <c r="E1198">
        <v>929</v>
      </c>
      <c r="F1198">
        <v>34</v>
      </c>
      <c r="G1198">
        <v>57.9</v>
      </c>
      <c r="H1198">
        <v>133</v>
      </c>
      <c r="I1198">
        <v>37.700000000000003</v>
      </c>
      <c r="J1198">
        <v>180</v>
      </c>
      <c r="L1198" t="s">
        <v>15299</v>
      </c>
      <c r="M1198">
        <v>66</v>
      </c>
      <c r="N1198" s="524" t="s">
        <v>16970</v>
      </c>
      <c r="O1198">
        <f>COUNTIF('データ取得対象の観測点決定（風のみ）'!$AN$4:$AN$918,観測点コードリスト!N1198)</f>
        <v>0</v>
      </c>
      <c r="P1198" s="524" t="str">
        <f t="shared" si="18"/>
        <v>929</v>
      </c>
    </row>
    <row r="1199" spans="1:16">
      <c r="A1199">
        <v>1198</v>
      </c>
      <c r="B1199">
        <v>21</v>
      </c>
      <c r="C1199" t="s">
        <v>3344</v>
      </c>
      <c r="D1199">
        <v>66</v>
      </c>
      <c r="E1199">
        <v>930</v>
      </c>
      <c r="F1199">
        <v>34</v>
      </c>
      <c r="G1199">
        <v>47.5</v>
      </c>
      <c r="H1199">
        <v>133</v>
      </c>
      <c r="I1199">
        <v>36.6</v>
      </c>
      <c r="J1199">
        <v>60</v>
      </c>
      <c r="L1199" t="s">
        <v>15300</v>
      </c>
      <c r="M1199">
        <v>66</v>
      </c>
      <c r="N1199" s="524" t="s">
        <v>16971</v>
      </c>
      <c r="O1199">
        <f>COUNTIF('データ取得対象の観測点決定（風のみ）'!$AN$4:$AN$918,観測点コードリスト!N1199)</f>
        <v>1</v>
      </c>
      <c r="P1199" s="524" t="str">
        <f t="shared" si="18"/>
        <v>930</v>
      </c>
    </row>
    <row r="1200" spans="1:16">
      <c r="A1200">
        <v>1199</v>
      </c>
      <c r="B1200">
        <v>22</v>
      </c>
      <c r="C1200" t="s">
        <v>3306</v>
      </c>
      <c r="D1200">
        <v>66</v>
      </c>
      <c r="E1200">
        <v>1140</v>
      </c>
      <c r="F1200">
        <v>35</v>
      </c>
      <c r="G1200">
        <v>6.7</v>
      </c>
      <c r="H1200">
        <v>134</v>
      </c>
      <c r="I1200">
        <v>10.199999999999999</v>
      </c>
      <c r="J1200">
        <v>212</v>
      </c>
      <c r="L1200" t="s">
        <v>15301</v>
      </c>
      <c r="M1200">
        <v>66</v>
      </c>
      <c r="N1200" s="524" t="s">
        <v>16972</v>
      </c>
      <c r="O1200">
        <f>COUNTIF('データ取得対象の観測点決定（風のみ）'!$AN$4:$AN$918,観測点コードリスト!N1200)</f>
        <v>1</v>
      </c>
      <c r="P1200" s="524" t="str">
        <f t="shared" si="18"/>
        <v>1140</v>
      </c>
    </row>
    <row r="1201" spans="1:16">
      <c r="A1201">
        <v>1200</v>
      </c>
      <c r="B1201">
        <v>23</v>
      </c>
      <c r="C1201" t="s">
        <v>3291</v>
      </c>
      <c r="D1201">
        <v>66</v>
      </c>
      <c r="E1201">
        <v>1328</v>
      </c>
      <c r="F1201">
        <v>35</v>
      </c>
      <c r="G1201">
        <v>17.8</v>
      </c>
      <c r="H1201">
        <v>133</v>
      </c>
      <c r="I1201">
        <v>43.5</v>
      </c>
      <c r="J1201">
        <v>430</v>
      </c>
      <c r="L1201" t="s">
        <v>15302</v>
      </c>
      <c r="M1201">
        <v>66</v>
      </c>
      <c r="N1201" s="524" t="s">
        <v>16973</v>
      </c>
      <c r="O1201">
        <f>COUNTIF('データ取得対象の観測点決定（風のみ）'!$AN$4:$AN$918,観測点コードリスト!N1201)</f>
        <v>1</v>
      </c>
      <c r="P1201" s="524" t="str">
        <f t="shared" si="18"/>
        <v>1328</v>
      </c>
    </row>
    <row r="1202" spans="1:16">
      <c r="A1202">
        <v>1201</v>
      </c>
      <c r="B1202">
        <v>24</v>
      </c>
      <c r="C1202" t="s">
        <v>3299</v>
      </c>
      <c r="D1202">
        <v>66</v>
      </c>
      <c r="E1202">
        <v>1330</v>
      </c>
      <c r="F1202">
        <v>35</v>
      </c>
      <c r="G1202">
        <v>6.2</v>
      </c>
      <c r="H1202">
        <v>133</v>
      </c>
      <c r="I1202">
        <v>26.1</v>
      </c>
      <c r="J1202">
        <v>525</v>
      </c>
      <c r="L1202" t="s">
        <v>15303</v>
      </c>
      <c r="M1202">
        <v>66</v>
      </c>
      <c r="N1202" s="524" t="s">
        <v>16974</v>
      </c>
      <c r="O1202">
        <f>COUNTIF('データ取得対象の観測点決定（風のみ）'!$AN$4:$AN$918,観測点コードリスト!N1202)</f>
        <v>1</v>
      </c>
      <c r="P1202" s="524" t="str">
        <f t="shared" si="18"/>
        <v>1330</v>
      </c>
    </row>
    <row r="1203" spans="1:16">
      <c r="A1203">
        <v>1202</v>
      </c>
      <c r="B1203">
        <v>25</v>
      </c>
      <c r="C1203" t="s">
        <v>3295</v>
      </c>
      <c r="D1203">
        <v>66</v>
      </c>
      <c r="E1203">
        <v>1371</v>
      </c>
      <c r="F1203">
        <v>35</v>
      </c>
      <c r="G1203">
        <v>18</v>
      </c>
      <c r="H1203">
        <v>133</v>
      </c>
      <c r="I1203">
        <v>59.2</v>
      </c>
      <c r="J1203">
        <v>734</v>
      </c>
      <c r="L1203" t="s">
        <v>15304</v>
      </c>
      <c r="M1203">
        <v>66</v>
      </c>
      <c r="N1203" s="524" t="s">
        <v>16975</v>
      </c>
      <c r="O1203">
        <f>COUNTIF('データ取得対象の観測点決定（風のみ）'!$AN$4:$AN$918,観測点コードリスト!N1203)</f>
        <v>0</v>
      </c>
      <c r="P1203" s="524" t="str">
        <f t="shared" si="18"/>
        <v>1371</v>
      </c>
    </row>
    <row r="1204" spans="1:16">
      <c r="A1204">
        <v>1203</v>
      </c>
      <c r="B1204">
        <v>26</v>
      </c>
      <c r="C1204" t="s">
        <v>3348</v>
      </c>
      <c r="D1204">
        <v>66</v>
      </c>
      <c r="E1204">
        <v>1531</v>
      </c>
      <c r="F1204">
        <v>34</v>
      </c>
      <c r="G1204">
        <v>45.4</v>
      </c>
      <c r="H1204">
        <v>133</v>
      </c>
      <c r="I1204">
        <v>51.3</v>
      </c>
      <c r="J1204">
        <v>239</v>
      </c>
      <c r="L1204" t="s">
        <v>15305</v>
      </c>
      <c r="M1204">
        <v>66</v>
      </c>
      <c r="N1204" s="524" t="s">
        <v>16976</v>
      </c>
      <c r="O1204">
        <f>COUNTIF('データ取得対象の観測点決定（風のみ）'!$AN$4:$AN$918,観測点コードリスト!N1204)</f>
        <v>1</v>
      </c>
      <c r="P1204" s="524" t="str">
        <f t="shared" si="18"/>
        <v>1531</v>
      </c>
    </row>
    <row r="1205" spans="1:16">
      <c r="A1205">
        <v>1204</v>
      </c>
      <c r="B1205">
        <v>27</v>
      </c>
      <c r="C1205" t="s">
        <v>3302</v>
      </c>
      <c r="D1205">
        <v>66</v>
      </c>
      <c r="E1205">
        <v>1584</v>
      </c>
      <c r="F1205">
        <v>35</v>
      </c>
      <c r="G1205">
        <v>10.7</v>
      </c>
      <c r="H1205">
        <v>133</v>
      </c>
      <c r="I1205">
        <v>48.3</v>
      </c>
      <c r="J1205">
        <v>480</v>
      </c>
      <c r="L1205" t="s">
        <v>15306</v>
      </c>
      <c r="M1205">
        <v>66</v>
      </c>
      <c r="N1205" s="524" t="s">
        <v>16977</v>
      </c>
      <c r="O1205">
        <f>COUNTIF('データ取得対象の観測点決定（風のみ）'!$AN$4:$AN$918,観測点コードリスト!N1205)</f>
        <v>0</v>
      </c>
      <c r="P1205" s="524" t="str">
        <f t="shared" si="18"/>
        <v>1584</v>
      </c>
    </row>
    <row r="1206" spans="1:16">
      <c r="A1206">
        <v>1205</v>
      </c>
      <c r="B1206">
        <v>28</v>
      </c>
      <c r="C1206" t="s">
        <v>3335</v>
      </c>
      <c r="D1206">
        <v>66</v>
      </c>
      <c r="E1206">
        <v>1585</v>
      </c>
      <c r="F1206">
        <v>34</v>
      </c>
      <c r="G1206">
        <v>49</v>
      </c>
      <c r="H1206">
        <v>133</v>
      </c>
      <c r="I1206">
        <v>42.3</v>
      </c>
      <c r="J1206">
        <v>340</v>
      </c>
      <c r="L1206" t="s">
        <v>15307</v>
      </c>
      <c r="M1206">
        <v>66</v>
      </c>
      <c r="N1206" s="524" t="s">
        <v>16978</v>
      </c>
      <c r="O1206">
        <f>COUNTIF('データ取得対象の観測点決定（風のみ）'!$AN$4:$AN$918,観測点コードリスト!N1206)</f>
        <v>0</v>
      </c>
      <c r="P1206" s="524" t="str">
        <f t="shared" si="18"/>
        <v>1585</v>
      </c>
    </row>
    <row r="1207" spans="1:16">
      <c r="A1207">
        <v>1206</v>
      </c>
      <c r="B1207">
        <v>29</v>
      </c>
      <c r="C1207" t="s">
        <v>3326</v>
      </c>
      <c r="D1207">
        <v>66</v>
      </c>
      <c r="E1207">
        <v>1618</v>
      </c>
      <c r="F1207">
        <v>34</v>
      </c>
      <c r="G1207">
        <v>57.7</v>
      </c>
      <c r="H1207">
        <v>133</v>
      </c>
      <c r="I1207">
        <v>48.7</v>
      </c>
      <c r="J1207">
        <v>230</v>
      </c>
      <c r="L1207" t="s">
        <v>15308</v>
      </c>
      <c r="M1207">
        <v>66</v>
      </c>
      <c r="N1207" s="524" t="s">
        <v>16979</v>
      </c>
      <c r="O1207">
        <f>COUNTIF('データ取得対象の観測点決定（風のみ）'!$AN$4:$AN$918,観測点コードリスト!N1207)</f>
        <v>0</v>
      </c>
      <c r="P1207" s="524" t="str">
        <f t="shared" si="18"/>
        <v>1618</v>
      </c>
    </row>
    <row r="1208" spans="1:16">
      <c r="A1208">
        <v>1207</v>
      </c>
      <c r="B1208">
        <v>1</v>
      </c>
      <c r="C1208" t="s">
        <v>3379</v>
      </c>
      <c r="D1208">
        <v>67</v>
      </c>
      <c r="E1208">
        <v>671</v>
      </c>
      <c r="F1208">
        <v>35</v>
      </c>
      <c r="G1208">
        <v>3.4</v>
      </c>
      <c r="H1208">
        <v>133</v>
      </c>
      <c r="I1208">
        <v>11.3</v>
      </c>
      <c r="J1208">
        <v>729</v>
      </c>
      <c r="L1208" t="s">
        <v>15309</v>
      </c>
      <c r="M1208">
        <v>67</v>
      </c>
      <c r="N1208" s="524" t="s">
        <v>16980</v>
      </c>
      <c r="O1208">
        <f>COUNTIF('データ取得対象の観測点決定（風のみ）'!$AN$4:$AN$918,観測点コードリスト!N1208)</f>
        <v>0</v>
      </c>
      <c r="P1208" s="524" t="str">
        <f t="shared" si="18"/>
        <v>671</v>
      </c>
    </row>
    <row r="1209" spans="1:16">
      <c r="A1209">
        <v>1208</v>
      </c>
      <c r="B1209">
        <v>2</v>
      </c>
      <c r="C1209" t="s">
        <v>14014</v>
      </c>
      <c r="D1209">
        <v>67</v>
      </c>
      <c r="E1209">
        <v>672</v>
      </c>
      <c r="F1209">
        <v>34</v>
      </c>
      <c r="G1209">
        <v>55.3</v>
      </c>
      <c r="H1209">
        <v>132</v>
      </c>
      <c r="I1209">
        <v>48.9</v>
      </c>
      <c r="J1209">
        <v>638</v>
      </c>
      <c r="L1209" t="s">
        <v>15310</v>
      </c>
      <c r="M1209">
        <v>67</v>
      </c>
      <c r="N1209" s="524" t="s">
        <v>16981</v>
      </c>
      <c r="O1209">
        <f>COUNTIF('データ取得対象の観測点決定（風のみ）'!$AN$4:$AN$918,観測点コードリスト!N1209)</f>
        <v>0</v>
      </c>
      <c r="P1209" s="524" t="str">
        <f t="shared" si="18"/>
        <v>672</v>
      </c>
    </row>
    <row r="1210" spans="1:16">
      <c r="A1210">
        <v>1209</v>
      </c>
      <c r="B1210">
        <v>3</v>
      </c>
      <c r="C1210" t="s">
        <v>14015</v>
      </c>
      <c r="D1210">
        <v>67</v>
      </c>
      <c r="E1210">
        <v>673</v>
      </c>
      <c r="F1210">
        <v>34</v>
      </c>
      <c r="G1210">
        <v>48.3</v>
      </c>
      <c r="H1210">
        <v>132</v>
      </c>
      <c r="I1210">
        <v>36.9</v>
      </c>
      <c r="J1210">
        <v>786</v>
      </c>
      <c r="L1210" t="s">
        <v>15311</v>
      </c>
      <c r="M1210">
        <v>67</v>
      </c>
      <c r="N1210" s="524" t="s">
        <v>16982</v>
      </c>
      <c r="O1210">
        <f>COUNTIF('データ取得対象の観測点決定（風のみ）'!$AN$4:$AN$918,観測点コードリスト!N1210)</f>
        <v>0</v>
      </c>
      <c r="P1210" s="524" t="str">
        <f t="shared" si="18"/>
        <v>673</v>
      </c>
    </row>
    <row r="1211" spans="1:16">
      <c r="A1211">
        <v>1210</v>
      </c>
      <c r="B1211">
        <v>4</v>
      </c>
      <c r="C1211" t="s">
        <v>3386</v>
      </c>
      <c r="D1211">
        <v>67</v>
      </c>
      <c r="E1211">
        <v>674</v>
      </c>
      <c r="F1211">
        <v>34</v>
      </c>
      <c r="G1211">
        <v>48.7</v>
      </c>
      <c r="H1211">
        <v>132</v>
      </c>
      <c r="I1211">
        <v>51</v>
      </c>
      <c r="J1211">
        <v>159</v>
      </c>
      <c r="L1211" t="s">
        <v>15312</v>
      </c>
      <c r="M1211">
        <v>67</v>
      </c>
      <c r="N1211" s="524" t="s">
        <v>16983</v>
      </c>
      <c r="O1211">
        <f>COUNTIF('データ取得対象の観測点決定（風のみ）'!$AN$4:$AN$918,観測点コードリスト!N1211)</f>
        <v>1</v>
      </c>
      <c r="P1211" s="524" t="str">
        <f t="shared" si="18"/>
        <v>674</v>
      </c>
    </row>
    <row r="1212" spans="1:16">
      <c r="A1212">
        <v>1211</v>
      </c>
      <c r="B1212">
        <v>5</v>
      </c>
      <c r="C1212" t="s">
        <v>3389</v>
      </c>
      <c r="D1212">
        <v>67</v>
      </c>
      <c r="E1212">
        <v>675</v>
      </c>
      <c r="F1212">
        <v>34</v>
      </c>
      <c r="G1212">
        <v>51.6</v>
      </c>
      <c r="H1212">
        <v>133</v>
      </c>
      <c r="I1212">
        <v>1.4</v>
      </c>
      <c r="J1212">
        <v>300</v>
      </c>
      <c r="L1212" t="s">
        <v>15313</v>
      </c>
      <c r="M1212">
        <v>67</v>
      </c>
      <c r="N1212" s="524" t="s">
        <v>16984</v>
      </c>
      <c r="O1212">
        <f>COUNTIF('データ取得対象の観測点決定（風のみ）'!$AN$4:$AN$918,観測点コードリスト!N1212)</f>
        <v>1</v>
      </c>
      <c r="P1212" s="524" t="str">
        <f t="shared" si="18"/>
        <v>675</v>
      </c>
    </row>
    <row r="1213" spans="1:16">
      <c r="A1213">
        <v>1212</v>
      </c>
      <c r="B1213">
        <v>6</v>
      </c>
      <c r="C1213" t="s">
        <v>3399</v>
      </c>
      <c r="D1213">
        <v>67</v>
      </c>
      <c r="E1213">
        <v>676</v>
      </c>
      <c r="F1213">
        <v>34</v>
      </c>
      <c r="G1213">
        <v>46.1</v>
      </c>
      <c r="H1213">
        <v>132</v>
      </c>
      <c r="I1213">
        <v>27.8</v>
      </c>
      <c r="J1213">
        <v>399</v>
      </c>
      <c r="L1213" t="s">
        <v>15314</v>
      </c>
      <c r="M1213">
        <v>67</v>
      </c>
      <c r="N1213" s="524" t="s">
        <v>16985</v>
      </c>
      <c r="O1213">
        <f>COUNTIF('データ取得対象の観測点決定（風のみ）'!$AN$4:$AN$918,観測点コードリスト!N1213)</f>
        <v>1</v>
      </c>
      <c r="P1213" s="524" t="str">
        <f t="shared" si="18"/>
        <v>676</v>
      </c>
    </row>
    <row r="1214" spans="1:16">
      <c r="A1214">
        <v>1213</v>
      </c>
      <c r="B1214">
        <v>7</v>
      </c>
      <c r="C1214" t="s">
        <v>3413</v>
      </c>
      <c r="D1214">
        <v>67</v>
      </c>
      <c r="E1214">
        <v>677</v>
      </c>
      <c r="F1214">
        <v>34</v>
      </c>
      <c r="G1214">
        <v>36.6</v>
      </c>
      <c r="H1214">
        <v>132</v>
      </c>
      <c r="I1214">
        <v>19.2</v>
      </c>
      <c r="J1214">
        <v>210</v>
      </c>
      <c r="L1214" t="s">
        <v>15315</v>
      </c>
      <c r="M1214">
        <v>67</v>
      </c>
      <c r="N1214" s="524" t="s">
        <v>16986</v>
      </c>
      <c r="O1214">
        <f>COUNTIF('データ取得対象の観測点決定（風のみ）'!$AN$4:$AN$918,観測点コードリスト!N1214)</f>
        <v>1</v>
      </c>
      <c r="P1214" s="524" t="str">
        <f t="shared" si="18"/>
        <v>677</v>
      </c>
    </row>
    <row r="1215" spans="1:16">
      <c r="A1215">
        <v>1214</v>
      </c>
      <c r="B1215">
        <v>8</v>
      </c>
      <c r="C1215" t="s">
        <v>14016</v>
      </c>
      <c r="D1215">
        <v>67</v>
      </c>
      <c r="E1215">
        <v>678</v>
      </c>
      <c r="F1215">
        <v>34</v>
      </c>
      <c r="G1215">
        <v>36.4</v>
      </c>
      <c r="H1215">
        <v>132</v>
      </c>
      <c r="I1215">
        <v>28.7</v>
      </c>
      <c r="J1215">
        <v>805</v>
      </c>
      <c r="L1215" t="s">
        <v>15316</v>
      </c>
      <c r="M1215">
        <v>67</v>
      </c>
      <c r="N1215" s="524" t="s">
        <v>16987</v>
      </c>
      <c r="O1215">
        <f>COUNTIF('データ取得対象の観測点決定（風のみ）'!$AN$4:$AN$918,観測点コードリスト!N1215)</f>
        <v>0</v>
      </c>
      <c r="P1215" s="524" t="str">
        <f t="shared" si="18"/>
        <v>678</v>
      </c>
    </row>
    <row r="1216" spans="1:16">
      <c r="A1216">
        <v>1215</v>
      </c>
      <c r="B1216">
        <v>9</v>
      </c>
      <c r="C1216" t="s">
        <v>3422</v>
      </c>
      <c r="D1216">
        <v>67</v>
      </c>
      <c r="E1216">
        <v>679</v>
      </c>
      <c r="F1216">
        <v>34</v>
      </c>
      <c r="G1216">
        <v>41.6</v>
      </c>
      <c r="H1216">
        <v>133</v>
      </c>
      <c r="I1216">
        <v>7</v>
      </c>
      <c r="J1216">
        <v>384</v>
      </c>
      <c r="L1216" t="s">
        <v>15317</v>
      </c>
      <c r="M1216">
        <v>67</v>
      </c>
      <c r="N1216" s="524" t="s">
        <v>16988</v>
      </c>
      <c r="O1216">
        <f>COUNTIF('データ取得対象の観測点決定（風のみ）'!$AN$4:$AN$918,観測点コードリスト!N1216)</f>
        <v>0</v>
      </c>
      <c r="P1216" s="524" t="str">
        <f t="shared" si="18"/>
        <v>679</v>
      </c>
    </row>
    <row r="1217" spans="1:16">
      <c r="A1217">
        <v>1216</v>
      </c>
      <c r="B1217">
        <v>10</v>
      </c>
      <c r="C1217" t="s">
        <v>3425</v>
      </c>
      <c r="D1217">
        <v>67</v>
      </c>
      <c r="E1217">
        <v>680</v>
      </c>
      <c r="F1217">
        <v>34</v>
      </c>
      <c r="G1217">
        <v>35.799999999999997</v>
      </c>
      <c r="H1217">
        <v>132</v>
      </c>
      <c r="I1217">
        <v>10.6</v>
      </c>
      <c r="J1217">
        <v>987</v>
      </c>
      <c r="L1217" t="s">
        <v>15318</v>
      </c>
      <c r="M1217">
        <v>67</v>
      </c>
      <c r="N1217" s="524" t="s">
        <v>16989</v>
      </c>
      <c r="O1217">
        <f>COUNTIF('データ取得対象の観測点決定（風のみ）'!$AN$4:$AN$918,観測点コードリスト!N1217)</f>
        <v>0</v>
      </c>
      <c r="P1217" s="524" t="str">
        <f t="shared" si="18"/>
        <v>680</v>
      </c>
    </row>
    <row r="1218" spans="1:16">
      <c r="A1218">
        <v>1217</v>
      </c>
      <c r="B1218">
        <v>11</v>
      </c>
      <c r="C1218" t="s">
        <v>3436</v>
      </c>
      <c r="D1218">
        <v>67</v>
      </c>
      <c r="E1218">
        <v>681</v>
      </c>
      <c r="F1218">
        <v>34</v>
      </c>
      <c r="G1218">
        <v>35</v>
      </c>
      <c r="H1218">
        <v>133</v>
      </c>
      <c r="I1218">
        <v>3</v>
      </c>
      <c r="J1218">
        <v>350</v>
      </c>
      <c r="L1218" t="s">
        <v>15319</v>
      </c>
      <c r="M1218">
        <v>67</v>
      </c>
      <c r="N1218" s="524" t="s">
        <v>16990</v>
      </c>
      <c r="O1218">
        <f>COUNTIF('データ取得対象の観測点決定（風のみ）'!$AN$4:$AN$918,観測点コードリスト!N1218)</f>
        <v>1</v>
      </c>
      <c r="P1218" s="524" t="str">
        <f t="shared" si="18"/>
        <v>681</v>
      </c>
    </row>
    <row r="1219" spans="1:16">
      <c r="A1219">
        <v>1218</v>
      </c>
      <c r="B1219">
        <v>12</v>
      </c>
      <c r="C1219" t="s">
        <v>14017</v>
      </c>
      <c r="D1219">
        <v>67</v>
      </c>
      <c r="E1219">
        <v>682</v>
      </c>
      <c r="F1219">
        <v>34</v>
      </c>
      <c r="G1219">
        <v>29.1</v>
      </c>
      <c r="H1219">
        <v>132</v>
      </c>
      <c r="I1219">
        <v>19.8</v>
      </c>
      <c r="J1219">
        <v>790</v>
      </c>
      <c r="L1219" t="s">
        <v>15320</v>
      </c>
      <c r="M1219">
        <v>67</v>
      </c>
      <c r="N1219" s="524" t="s">
        <v>16991</v>
      </c>
      <c r="O1219">
        <f>COUNTIF('データ取得対象の観測点決定（風のみ）'!$AN$4:$AN$918,観測点コードリスト!N1219)</f>
        <v>0</v>
      </c>
      <c r="P1219" s="524" t="str">
        <f t="shared" si="18"/>
        <v>682</v>
      </c>
    </row>
    <row r="1220" spans="1:16">
      <c r="A1220">
        <v>1219</v>
      </c>
      <c r="B1220">
        <v>13</v>
      </c>
      <c r="C1220" t="s">
        <v>3449</v>
      </c>
      <c r="D1220">
        <v>67</v>
      </c>
      <c r="E1220">
        <v>683</v>
      </c>
      <c r="F1220">
        <v>34</v>
      </c>
      <c r="G1220">
        <v>25</v>
      </c>
      <c r="H1220">
        <v>132</v>
      </c>
      <c r="I1220">
        <v>42</v>
      </c>
      <c r="J1220">
        <v>224</v>
      </c>
      <c r="L1220" t="s">
        <v>15321</v>
      </c>
      <c r="M1220">
        <v>67</v>
      </c>
      <c r="N1220" s="524" t="s">
        <v>16992</v>
      </c>
      <c r="O1220">
        <f>COUNTIF('データ取得対象の観測点決定（風のみ）'!$AN$4:$AN$918,観測点コードリスト!N1220)</f>
        <v>1</v>
      </c>
      <c r="P1220" s="524" t="str">
        <f t="shared" ref="P1220:P1283" si="19">IF(N1220&gt;9999,TEXT(N1220,"@"),TEXT(N1220,"0000"))</f>
        <v>683</v>
      </c>
    </row>
    <row r="1221" spans="1:16">
      <c r="A1221">
        <v>1220</v>
      </c>
      <c r="B1221">
        <v>14</v>
      </c>
      <c r="C1221" t="s">
        <v>3456</v>
      </c>
      <c r="D1221">
        <v>67</v>
      </c>
      <c r="E1221">
        <v>47767</v>
      </c>
      <c r="F1221">
        <v>34</v>
      </c>
      <c r="G1221">
        <v>26.8</v>
      </c>
      <c r="H1221">
        <v>133</v>
      </c>
      <c r="I1221">
        <v>14.8</v>
      </c>
      <c r="J1221">
        <v>1.6</v>
      </c>
      <c r="L1221" t="s">
        <v>15322</v>
      </c>
      <c r="M1221">
        <v>67</v>
      </c>
      <c r="N1221" s="524" t="s">
        <v>16993</v>
      </c>
      <c r="O1221">
        <f>COUNTIF('データ取得対象の観測点決定（風のみ）'!$AN$4:$AN$918,観測点コードリスト!N1221)</f>
        <v>1</v>
      </c>
      <c r="P1221" s="524" t="str">
        <f t="shared" si="19"/>
        <v>47767</v>
      </c>
    </row>
    <row r="1222" spans="1:16">
      <c r="A1222">
        <v>1221</v>
      </c>
      <c r="B1222">
        <v>15</v>
      </c>
      <c r="C1222" t="s">
        <v>3374</v>
      </c>
      <c r="D1222">
        <v>67</v>
      </c>
      <c r="E1222">
        <v>47765</v>
      </c>
      <c r="F1222">
        <v>34</v>
      </c>
      <c r="G1222">
        <v>23.9</v>
      </c>
      <c r="H1222">
        <v>132</v>
      </c>
      <c r="I1222">
        <v>27.7</v>
      </c>
      <c r="J1222">
        <v>3.6</v>
      </c>
      <c r="L1222" t="s">
        <v>15323</v>
      </c>
      <c r="M1222">
        <v>67</v>
      </c>
      <c r="N1222" s="524" t="s">
        <v>16994</v>
      </c>
      <c r="O1222">
        <f>COUNTIF('データ取得対象の観測点決定（風のみ）'!$AN$4:$AN$918,観測点コードリスト!N1222)</f>
        <v>1</v>
      </c>
      <c r="P1222" s="524" t="str">
        <f t="shared" si="19"/>
        <v>47765</v>
      </c>
    </row>
    <row r="1223" spans="1:16">
      <c r="A1223">
        <v>1222</v>
      </c>
      <c r="B1223">
        <v>16</v>
      </c>
      <c r="C1223" t="s">
        <v>3468</v>
      </c>
      <c r="D1223">
        <v>67</v>
      </c>
      <c r="E1223">
        <v>686</v>
      </c>
      <c r="F1223">
        <v>34</v>
      </c>
      <c r="G1223">
        <v>19.8</v>
      </c>
      <c r="H1223">
        <v>132</v>
      </c>
      <c r="I1223">
        <v>58.9</v>
      </c>
      <c r="J1223">
        <v>5</v>
      </c>
      <c r="L1223" t="s">
        <v>15324</v>
      </c>
      <c r="M1223">
        <v>67</v>
      </c>
      <c r="N1223" s="524" t="s">
        <v>16995</v>
      </c>
      <c r="O1223">
        <f>COUNTIF('データ取得対象の観測点決定（風のみ）'!$AN$4:$AN$918,観測点コードリスト!N1223)</f>
        <v>1</v>
      </c>
      <c r="P1223" s="524" t="str">
        <f t="shared" si="19"/>
        <v>686</v>
      </c>
    </row>
    <row r="1224" spans="1:16">
      <c r="A1224">
        <v>1223</v>
      </c>
      <c r="B1224">
        <v>17</v>
      </c>
      <c r="C1224" t="s">
        <v>3471</v>
      </c>
      <c r="D1224">
        <v>67</v>
      </c>
      <c r="E1224">
        <v>687</v>
      </c>
      <c r="F1224">
        <v>34</v>
      </c>
      <c r="G1224">
        <v>16.7</v>
      </c>
      <c r="H1224">
        <v>133</v>
      </c>
      <c r="I1224">
        <v>7.4</v>
      </c>
      <c r="J1224">
        <v>3</v>
      </c>
      <c r="L1224" t="s">
        <v>15325</v>
      </c>
      <c r="M1224">
        <v>67</v>
      </c>
      <c r="N1224" s="524" t="s">
        <v>16996</v>
      </c>
      <c r="O1224">
        <f>COUNTIF('データ取得対象の観測点決定（風のみ）'!$AN$4:$AN$918,観測点コードリスト!N1224)</f>
        <v>1</v>
      </c>
      <c r="P1224" s="524" t="str">
        <f t="shared" si="19"/>
        <v>687</v>
      </c>
    </row>
    <row r="1225" spans="1:16">
      <c r="A1225">
        <v>1224</v>
      </c>
      <c r="B1225">
        <v>18</v>
      </c>
      <c r="C1225" t="s">
        <v>3474</v>
      </c>
      <c r="D1225">
        <v>67</v>
      </c>
      <c r="E1225">
        <v>688</v>
      </c>
      <c r="F1225">
        <v>34</v>
      </c>
      <c r="G1225">
        <v>13.3</v>
      </c>
      <c r="H1225">
        <v>132</v>
      </c>
      <c r="I1225">
        <v>13.2</v>
      </c>
      <c r="J1225">
        <v>1</v>
      </c>
      <c r="L1225" t="s">
        <v>15326</v>
      </c>
      <c r="M1225">
        <v>67</v>
      </c>
      <c r="N1225" s="524" t="s">
        <v>16997</v>
      </c>
      <c r="O1225">
        <f>COUNTIF('データ取得対象の観測点決定（風のみ）'!$AN$4:$AN$918,観測点コードリスト!N1225)</f>
        <v>1</v>
      </c>
      <c r="P1225" s="524" t="str">
        <f t="shared" si="19"/>
        <v>688</v>
      </c>
    </row>
    <row r="1226" spans="1:16">
      <c r="A1226">
        <v>1225</v>
      </c>
      <c r="B1226">
        <v>19</v>
      </c>
      <c r="C1226" t="s">
        <v>3477</v>
      </c>
      <c r="D1226">
        <v>67</v>
      </c>
      <c r="E1226">
        <v>47766</v>
      </c>
      <c r="F1226">
        <v>34</v>
      </c>
      <c r="G1226">
        <v>14.4</v>
      </c>
      <c r="H1226">
        <v>132</v>
      </c>
      <c r="I1226">
        <v>33</v>
      </c>
      <c r="J1226">
        <v>3.5</v>
      </c>
      <c r="L1226" t="s">
        <v>15327</v>
      </c>
      <c r="M1226">
        <v>67</v>
      </c>
      <c r="N1226" s="524" t="s">
        <v>16998</v>
      </c>
      <c r="O1226">
        <f>COUNTIF('データ取得対象の観測点決定（風のみ）'!$AN$4:$AN$918,観測点コードリスト!N1226)</f>
        <v>1</v>
      </c>
      <c r="P1226" s="524" t="str">
        <f t="shared" si="19"/>
        <v>47766</v>
      </c>
    </row>
    <row r="1227" spans="1:16">
      <c r="A1227">
        <v>1226</v>
      </c>
      <c r="B1227">
        <v>20</v>
      </c>
      <c r="C1227" t="s">
        <v>3480</v>
      </c>
      <c r="D1227">
        <v>67</v>
      </c>
      <c r="E1227">
        <v>690</v>
      </c>
      <c r="F1227">
        <v>34</v>
      </c>
      <c r="G1227">
        <v>5.5</v>
      </c>
      <c r="H1227">
        <v>132</v>
      </c>
      <c r="I1227">
        <v>29.3</v>
      </c>
      <c r="J1227">
        <v>3</v>
      </c>
      <c r="L1227" t="s">
        <v>15328</v>
      </c>
      <c r="M1227">
        <v>67</v>
      </c>
      <c r="N1227" s="524" t="s">
        <v>16999</v>
      </c>
      <c r="O1227">
        <f>COUNTIF('データ取得対象の観測点決定（風のみ）'!$AN$4:$AN$918,観測点コードリスト!N1227)</f>
        <v>0</v>
      </c>
      <c r="P1227" s="524" t="str">
        <f t="shared" si="19"/>
        <v>690</v>
      </c>
    </row>
    <row r="1228" spans="1:16">
      <c r="A1228">
        <v>1227</v>
      </c>
      <c r="B1228">
        <v>21</v>
      </c>
      <c r="C1228" t="s">
        <v>3375</v>
      </c>
      <c r="D1228">
        <v>67</v>
      </c>
      <c r="E1228">
        <v>947</v>
      </c>
      <c r="F1228">
        <v>35</v>
      </c>
      <c r="G1228">
        <v>2</v>
      </c>
      <c r="H1228">
        <v>132</v>
      </c>
      <c r="I1228">
        <v>54.1</v>
      </c>
      <c r="J1228">
        <v>570</v>
      </c>
      <c r="L1228" t="s">
        <v>15329</v>
      </c>
      <c r="M1228">
        <v>67</v>
      </c>
      <c r="N1228" s="524" t="s">
        <v>17000</v>
      </c>
      <c r="O1228">
        <f>COUNTIF('データ取得対象の観測点決定（風のみ）'!$AN$4:$AN$918,観測点コードリスト!N1228)</f>
        <v>1</v>
      </c>
      <c r="P1228" s="524" t="str">
        <f t="shared" si="19"/>
        <v>947</v>
      </c>
    </row>
    <row r="1229" spans="1:16">
      <c r="A1229">
        <v>1228</v>
      </c>
      <c r="B1229">
        <v>22</v>
      </c>
      <c r="C1229" t="s">
        <v>3392</v>
      </c>
      <c r="D1229">
        <v>67</v>
      </c>
      <c r="E1229">
        <v>948</v>
      </c>
      <c r="F1229">
        <v>34</v>
      </c>
      <c r="G1229">
        <v>53.7</v>
      </c>
      <c r="H1229">
        <v>133</v>
      </c>
      <c r="I1229">
        <v>16.600000000000001</v>
      </c>
      <c r="J1229">
        <v>310</v>
      </c>
      <c r="L1229" t="s">
        <v>15330</v>
      </c>
      <c r="M1229">
        <v>67</v>
      </c>
      <c r="N1229" s="524" t="s">
        <v>17001</v>
      </c>
      <c r="O1229">
        <f>COUNTIF('データ取得対象の観測点決定（風のみ）'!$AN$4:$AN$918,観測点コードリスト!N1229)</f>
        <v>0</v>
      </c>
      <c r="P1229" s="524" t="str">
        <f t="shared" si="19"/>
        <v>948</v>
      </c>
    </row>
    <row r="1230" spans="1:16">
      <c r="A1230">
        <v>1229</v>
      </c>
      <c r="B1230">
        <v>23</v>
      </c>
      <c r="C1230" t="s">
        <v>3419</v>
      </c>
      <c r="D1230">
        <v>67</v>
      </c>
      <c r="E1230">
        <v>949</v>
      </c>
      <c r="F1230">
        <v>34</v>
      </c>
      <c r="G1230">
        <v>41.7</v>
      </c>
      <c r="H1230">
        <v>132</v>
      </c>
      <c r="I1230">
        <v>45.6</v>
      </c>
      <c r="J1230">
        <v>185</v>
      </c>
      <c r="L1230" t="s">
        <v>15331</v>
      </c>
      <c r="M1230">
        <v>67</v>
      </c>
      <c r="N1230" s="524" t="s">
        <v>17002</v>
      </c>
      <c r="O1230">
        <f>COUNTIF('データ取得対象の観測点決定（風のみ）'!$AN$4:$AN$918,観測点コードリスト!N1230)</f>
        <v>0</v>
      </c>
      <c r="P1230" s="524" t="str">
        <f t="shared" si="19"/>
        <v>949</v>
      </c>
    </row>
    <row r="1231" spans="1:16">
      <c r="A1231">
        <v>1230</v>
      </c>
      <c r="B1231">
        <v>24</v>
      </c>
      <c r="C1231" t="s">
        <v>3428</v>
      </c>
      <c r="D1231">
        <v>67</v>
      </c>
      <c r="E1231">
        <v>950</v>
      </c>
      <c r="F1231">
        <v>34</v>
      </c>
      <c r="G1231">
        <v>32.700000000000003</v>
      </c>
      <c r="H1231">
        <v>132</v>
      </c>
      <c r="I1231">
        <v>31.8</v>
      </c>
      <c r="J1231">
        <v>70</v>
      </c>
      <c r="L1231" t="s">
        <v>15332</v>
      </c>
      <c r="M1231">
        <v>67</v>
      </c>
      <c r="N1231" s="524" t="s">
        <v>17003</v>
      </c>
      <c r="O1231">
        <f>COUNTIF('データ取得対象の観測点決定（風のみ）'!$AN$4:$AN$918,観測点コードリスト!N1231)</f>
        <v>1</v>
      </c>
      <c r="P1231" s="524" t="str">
        <f t="shared" si="19"/>
        <v>950</v>
      </c>
    </row>
    <row r="1232" spans="1:16">
      <c r="A1232">
        <v>1231</v>
      </c>
      <c r="B1232">
        <v>25</v>
      </c>
      <c r="C1232" t="s">
        <v>1872</v>
      </c>
      <c r="D1232">
        <v>67</v>
      </c>
      <c r="E1232">
        <v>951</v>
      </c>
      <c r="F1232">
        <v>34</v>
      </c>
      <c r="G1232">
        <v>33.700000000000003</v>
      </c>
      <c r="H1232">
        <v>133</v>
      </c>
      <c r="I1232">
        <v>13.9</v>
      </c>
      <c r="J1232">
        <v>70</v>
      </c>
      <c r="L1232" t="s">
        <v>15333</v>
      </c>
      <c r="M1232">
        <v>67</v>
      </c>
      <c r="N1232" s="524" t="s">
        <v>17004</v>
      </c>
      <c r="O1232">
        <f>COUNTIF('データ取得対象の観測点決定（風のみ）'!$AN$4:$AN$918,観測点コードリスト!N1232)</f>
        <v>1</v>
      </c>
      <c r="P1232" s="524" t="str">
        <f t="shared" si="19"/>
        <v>951</v>
      </c>
    </row>
    <row r="1233" spans="1:16">
      <c r="A1233">
        <v>1232</v>
      </c>
      <c r="B1233">
        <v>26</v>
      </c>
      <c r="C1233" t="s">
        <v>14018</v>
      </c>
      <c r="D1233">
        <v>67</v>
      </c>
      <c r="E1233">
        <v>952</v>
      </c>
      <c r="F1233">
        <v>34</v>
      </c>
      <c r="G1233">
        <v>28.1</v>
      </c>
      <c r="H1233">
        <v>132</v>
      </c>
      <c r="I1233">
        <v>53.6</v>
      </c>
      <c r="J1233">
        <v>90</v>
      </c>
      <c r="L1233" t="s">
        <v>15334</v>
      </c>
      <c r="M1233">
        <v>67</v>
      </c>
      <c r="N1233" s="524" t="s">
        <v>17005</v>
      </c>
      <c r="O1233">
        <f>COUNTIF('データ取得対象の観測点決定（風のみ）'!$AN$4:$AN$918,観測点コードリスト!N1233)</f>
        <v>0</v>
      </c>
      <c r="P1233" s="524" t="str">
        <f t="shared" si="19"/>
        <v>952</v>
      </c>
    </row>
    <row r="1234" spans="1:16">
      <c r="A1234">
        <v>1233</v>
      </c>
      <c r="B1234">
        <v>27</v>
      </c>
      <c r="C1234" t="s">
        <v>14019</v>
      </c>
      <c r="D1234">
        <v>67</v>
      </c>
      <c r="E1234">
        <v>953</v>
      </c>
      <c r="F1234">
        <v>34</v>
      </c>
      <c r="G1234">
        <v>10.9</v>
      </c>
      <c r="H1234">
        <v>132</v>
      </c>
      <c r="I1234">
        <v>49.8</v>
      </c>
      <c r="J1234">
        <v>4</v>
      </c>
      <c r="L1234" t="s">
        <v>15335</v>
      </c>
      <c r="M1234">
        <v>67</v>
      </c>
      <c r="N1234" s="524" t="s">
        <v>17006</v>
      </c>
      <c r="O1234">
        <f>COUNTIF('データ取得対象の観測点決定（風のみ）'!$AN$4:$AN$918,観測点コードリスト!N1234)</f>
        <v>0</v>
      </c>
      <c r="P1234" s="524" t="str">
        <f t="shared" si="19"/>
        <v>953</v>
      </c>
    </row>
    <row r="1235" spans="1:16">
      <c r="A1235">
        <v>1234</v>
      </c>
      <c r="B1235">
        <v>28</v>
      </c>
      <c r="C1235" t="s">
        <v>3446</v>
      </c>
      <c r="D1235">
        <v>67</v>
      </c>
      <c r="E1235">
        <v>1163</v>
      </c>
      <c r="F1235">
        <v>34</v>
      </c>
      <c r="G1235">
        <v>29.9</v>
      </c>
      <c r="H1235">
        <v>132</v>
      </c>
      <c r="I1235">
        <v>39.6</v>
      </c>
      <c r="J1235">
        <v>215</v>
      </c>
      <c r="L1235" t="s">
        <v>15336</v>
      </c>
      <c r="M1235">
        <v>67</v>
      </c>
      <c r="N1235" s="524" t="s">
        <v>17007</v>
      </c>
      <c r="O1235">
        <f>COUNTIF('データ取得対象の観測点決定（風のみ）'!$AN$4:$AN$918,観測点コードリスト!N1235)</f>
        <v>0</v>
      </c>
      <c r="P1235" s="524" t="str">
        <f t="shared" si="19"/>
        <v>1163</v>
      </c>
    </row>
    <row r="1236" spans="1:16">
      <c r="A1236">
        <v>1235</v>
      </c>
      <c r="B1236">
        <v>29</v>
      </c>
      <c r="C1236" t="s">
        <v>3409</v>
      </c>
      <c r="D1236">
        <v>67</v>
      </c>
      <c r="E1236">
        <v>1257</v>
      </c>
      <c r="F1236">
        <v>34</v>
      </c>
      <c r="G1236">
        <v>41.9</v>
      </c>
      <c r="H1236">
        <v>132</v>
      </c>
      <c r="I1236">
        <v>18.7</v>
      </c>
      <c r="J1236">
        <v>525</v>
      </c>
      <c r="L1236" t="s">
        <v>15337</v>
      </c>
      <c r="M1236">
        <v>67</v>
      </c>
      <c r="N1236" s="524" t="s">
        <v>17008</v>
      </c>
      <c r="O1236">
        <f>COUNTIF('データ取得対象の観測点決定（風のみ）'!$AN$4:$AN$918,観測点コードリスト!N1236)</f>
        <v>0</v>
      </c>
      <c r="P1236" s="524" t="str">
        <f t="shared" si="19"/>
        <v>1257</v>
      </c>
    </row>
    <row r="1237" spans="1:16">
      <c r="A1237">
        <v>1236</v>
      </c>
      <c r="B1237">
        <v>30</v>
      </c>
      <c r="C1237" t="s">
        <v>2510</v>
      </c>
      <c r="D1237">
        <v>67</v>
      </c>
      <c r="E1237">
        <v>1262</v>
      </c>
      <c r="F1237">
        <v>34</v>
      </c>
      <c r="G1237">
        <v>42.5</v>
      </c>
      <c r="H1237">
        <v>132</v>
      </c>
      <c r="I1237">
        <v>10.4</v>
      </c>
      <c r="J1237">
        <v>774</v>
      </c>
      <c r="L1237" t="s">
        <v>15338</v>
      </c>
      <c r="M1237">
        <v>67</v>
      </c>
      <c r="N1237" s="524" t="s">
        <v>17009</v>
      </c>
      <c r="O1237">
        <f>COUNTIF('データ取得対象の観測点決定（風のみ）'!$AN$4:$AN$918,観測点コードリスト!N1237)</f>
        <v>0</v>
      </c>
      <c r="P1237" s="524" t="str">
        <f t="shared" si="19"/>
        <v>1262</v>
      </c>
    </row>
    <row r="1238" spans="1:16">
      <c r="A1238">
        <v>1237</v>
      </c>
      <c r="B1238">
        <v>31</v>
      </c>
      <c r="C1238" t="s">
        <v>3405</v>
      </c>
      <c r="D1238">
        <v>67</v>
      </c>
      <c r="E1238">
        <v>1325</v>
      </c>
      <c r="F1238">
        <v>34</v>
      </c>
      <c r="G1238">
        <v>45.8</v>
      </c>
      <c r="H1238">
        <v>133</v>
      </c>
      <c r="I1238">
        <v>16.7</v>
      </c>
      <c r="J1238">
        <v>510</v>
      </c>
      <c r="L1238" t="s">
        <v>15339</v>
      </c>
      <c r="M1238">
        <v>67</v>
      </c>
      <c r="N1238" s="524" t="s">
        <v>17010</v>
      </c>
      <c r="O1238">
        <f>COUNTIF('データ取得対象の観測点決定（風のみ）'!$AN$4:$AN$918,観測点コードリスト!N1238)</f>
        <v>1</v>
      </c>
      <c r="P1238" s="524" t="str">
        <f t="shared" si="19"/>
        <v>1325</v>
      </c>
    </row>
    <row r="1239" spans="1:16">
      <c r="A1239">
        <v>1238</v>
      </c>
      <c r="B1239">
        <v>32</v>
      </c>
      <c r="C1239" t="s">
        <v>3459</v>
      </c>
      <c r="D1239">
        <v>67</v>
      </c>
      <c r="E1239">
        <v>1326</v>
      </c>
      <c r="F1239">
        <v>34</v>
      </c>
      <c r="G1239">
        <v>21.9</v>
      </c>
      <c r="H1239">
        <v>132</v>
      </c>
      <c r="I1239">
        <v>11.4</v>
      </c>
      <c r="J1239">
        <v>317</v>
      </c>
      <c r="L1239" t="s">
        <v>15340</v>
      </c>
      <c r="M1239">
        <v>67</v>
      </c>
      <c r="N1239" s="524" t="s">
        <v>17011</v>
      </c>
      <c r="O1239">
        <f>COUNTIF('データ取得対象の観測点決定（風のみ）'!$AN$4:$AN$918,観測点コードリスト!N1239)</f>
        <v>1</v>
      </c>
      <c r="P1239" s="524" t="str">
        <f t="shared" si="19"/>
        <v>1326</v>
      </c>
    </row>
    <row r="1240" spans="1:16">
      <c r="A1240">
        <v>1239</v>
      </c>
      <c r="B1240">
        <v>33</v>
      </c>
      <c r="C1240" t="s">
        <v>3453</v>
      </c>
      <c r="D1240">
        <v>67</v>
      </c>
      <c r="E1240">
        <v>1472</v>
      </c>
      <c r="F1240">
        <v>34</v>
      </c>
      <c r="G1240">
        <v>26.1</v>
      </c>
      <c r="H1240">
        <v>132</v>
      </c>
      <c r="I1240">
        <v>55.1</v>
      </c>
      <c r="J1240">
        <v>331</v>
      </c>
      <c r="L1240" t="s">
        <v>15341</v>
      </c>
      <c r="M1240">
        <v>67</v>
      </c>
      <c r="N1240" s="524" t="s">
        <v>17012</v>
      </c>
      <c r="O1240">
        <f>COUNTIF('データ取得対象の観測点決定（風のみ）'!$AN$4:$AN$918,観測点コードリスト!N1240)</f>
        <v>1</v>
      </c>
      <c r="P1240" s="524" t="str">
        <f t="shared" si="19"/>
        <v>1472</v>
      </c>
    </row>
    <row r="1241" spans="1:16">
      <c r="A1241">
        <v>1240</v>
      </c>
      <c r="B1241">
        <v>34</v>
      </c>
      <c r="C1241" t="s">
        <v>3442</v>
      </c>
      <c r="D1241">
        <v>67</v>
      </c>
      <c r="E1241">
        <v>1575</v>
      </c>
      <c r="F1241">
        <v>34</v>
      </c>
      <c r="G1241">
        <v>29.9</v>
      </c>
      <c r="H1241">
        <v>132</v>
      </c>
      <c r="I1241">
        <v>17.399999999999999</v>
      </c>
      <c r="J1241">
        <v>206</v>
      </c>
      <c r="L1241" t="s">
        <v>15342</v>
      </c>
      <c r="M1241">
        <v>67</v>
      </c>
      <c r="N1241" s="524" t="s">
        <v>17013</v>
      </c>
      <c r="O1241">
        <f>COUNTIF('データ取得対象の観測点決定（風のみ）'!$AN$4:$AN$918,観測点コードリスト!N1241)</f>
        <v>0</v>
      </c>
      <c r="P1241" s="524" t="str">
        <f t="shared" si="19"/>
        <v>1575</v>
      </c>
    </row>
    <row r="1242" spans="1:16">
      <c r="A1242">
        <v>1241</v>
      </c>
      <c r="B1242">
        <v>35</v>
      </c>
      <c r="C1242" t="s">
        <v>3416</v>
      </c>
      <c r="D1242">
        <v>67</v>
      </c>
      <c r="E1242">
        <v>1579</v>
      </c>
      <c r="F1242">
        <v>34</v>
      </c>
      <c r="G1242">
        <v>38.799999999999997</v>
      </c>
      <c r="H1242">
        <v>132</v>
      </c>
      <c r="I1242">
        <v>26.6</v>
      </c>
      <c r="J1242">
        <v>400</v>
      </c>
      <c r="L1242" t="s">
        <v>15343</v>
      </c>
      <c r="M1242">
        <v>67</v>
      </c>
      <c r="N1242" s="524" t="s">
        <v>17014</v>
      </c>
      <c r="O1242">
        <f>COUNTIF('データ取得対象の観測点決定（風のみ）'!$AN$4:$AN$918,観測点コードリスト!N1242)</f>
        <v>0</v>
      </c>
      <c r="P1242" s="524" t="str">
        <f t="shared" si="19"/>
        <v>1579</v>
      </c>
    </row>
    <row r="1243" spans="1:16">
      <c r="A1243">
        <v>1242</v>
      </c>
      <c r="B1243">
        <v>36</v>
      </c>
      <c r="C1243" t="s">
        <v>3383</v>
      </c>
      <c r="D1243">
        <v>67</v>
      </c>
      <c r="E1243">
        <v>1582</v>
      </c>
      <c r="F1243">
        <v>34</v>
      </c>
      <c r="G1243">
        <v>55.7</v>
      </c>
      <c r="H1243">
        <v>132</v>
      </c>
      <c r="I1243">
        <v>49.8</v>
      </c>
      <c r="J1243">
        <v>304</v>
      </c>
      <c r="L1243" t="s">
        <v>15344</v>
      </c>
      <c r="M1243">
        <v>67</v>
      </c>
      <c r="N1243" s="524" t="s">
        <v>17015</v>
      </c>
      <c r="O1243">
        <f>COUNTIF('データ取得対象の観測点決定（風のみ）'!$AN$4:$AN$918,観測点コードリスト!N1243)</f>
        <v>0</v>
      </c>
      <c r="P1243" s="524" t="str">
        <f t="shared" si="19"/>
        <v>1582</v>
      </c>
    </row>
    <row r="1244" spans="1:16">
      <c r="A1244">
        <v>1243</v>
      </c>
      <c r="B1244">
        <v>37</v>
      </c>
      <c r="C1244" t="s">
        <v>3402</v>
      </c>
      <c r="D1244">
        <v>67</v>
      </c>
      <c r="E1244">
        <v>1583</v>
      </c>
      <c r="F1244">
        <v>34</v>
      </c>
      <c r="G1244">
        <v>43.3</v>
      </c>
      <c r="H1244">
        <v>132</v>
      </c>
      <c r="I1244">
        <v>39.299999999999997</v>
      </c>
      <c r="J1244">
        <v>318</v>
      </c>
      <c r="L1244" t="s">
        <v>15345</v>
      </c>
      <c r="M1244">
        <v>67</v>
      </c>
      <c r="N1244" s="524" t="s">
        <v>17016</v>
      </c>
      <c r="O1244">
        <f>COUNTIF('データ取得対象の観測点決定（風のみ）'!$AN$4:$AN$918,観測点コードリスト!N1244)</f>
        <v>0</v>
      </c>
      <c r="P1244" s="524" t="str">
        <f t="shared" si="19"/>
        <v>1583</v>
      </c>
    </row>
    <row r="1245" spans="1:16">
      <c r="A1245">
        <v>1244</v>
      </c>
      <c r="B1245">
        <v>38</v>
      </c>
      <c r="C1245" t="s">
        <v>3432</v>
      </c>
      <c r="D1245">
        <v>67</v>
      </c>
      <c r="E1245">
        <v>1603</v>
      </c>
      <c r="F1245">
        <v>34</v>
      </c>
      <c r="G1245">
        <v>34</v>
      </c>
      <c r="H1245">
        <v>132</v>
      </c>
      <c r="I1245">
        <v>50.3</v>
      </c>
      <c r="J1245">
        <v>363</v>
      </c>
      <c r="L1245" t="s">
        <v>15346</v>
      </c>
      <c r="M1245">
        <v>67</v>
      </c>
      <c r="N1245" s="524" t="s">
        <v>17017</v>
      </c>
      <c r="O1245">
        <f>COUNTIF('データ取得対象の観測点決定（風のみ）'!$AN$4:$AN$918,観測点コードリスト!N1245)</f>
        <v>0</v>
      </c>
      <c r="P1245" s="524" t="str">
        <f t="shared" si="19"/>
        <v>1603</v>
      </c>
    </row>
    <row r="1246" spans="1:16">
      <c r="A1246">
        <v>1245</v>
      </c>
      <c r="B1246">
        <v>39</v>
      </c>
      <c r="C1246" t="s">
        <v>3483</v>
      </c>
      <c r="D1246">
        <v>67</v>
      </c>
      <c r="E1246">
        <v>1606</v>
      </c>
      <c r="F1246">
        <v>34</v>
      </c>
      <c r="G1246">
        <v>9.9</v>
      </c>
      <c r="H1246">
        <v>132</v>
      </c>
      <c r="I1246">
        <v>44.9</v>
      </c>
      <c r="J1246">
        <v>48</v>
      </c>
      <c r="L1246" t="s">
        <v>15347</v>
      </c>
      <c r="M1246">
        <v>67</v>
      </c>
      <c r="N1246" s="524" t="s">
        <v>17018</v>
      </c>
      <c r="O1246">
        <f>COUNTIF('データ取得対象の観測点決定（風のみ）'!$AN$4:$AN$918,観測点コードリスト!N1246)</f>
        <v>1</v>
      </c>
      <c r="P1246" s="524" t="str">
        <f t="shared" si="19"/>
        <v>1606</v>
      </c>
    </row>
    <row r="1247" spans="1:16">
      <c r="A1247">
        <v>1246</v>
      </c>
      <c r="B1247">
        <v>1</v>
      </c>
      <c r="C1247" t="s">
        <v>3488</v>
      </c>
      <c r="D1247">
        <v>68</v>
      </c>
      <c r="E1247">
        <v>47740</v>
      </c>
      <c r="F1247">
        <v>36</v>
      </c>
      <c r="G1247">
        <v>12.2</v>
      </c>
      <c r="H1247">
        <v>133</v>
      </c>
      <c r="I1247">
        <v>20</v>
      </c>
      <c r="J1247">
        <v>26.5</v>
      </c>
      <c r="L1247" t="s">
        <v>15348</v>
      </c>
      <c r="M1247">
        <v>68</v>
      </c>
      <c r="N1247" s="524" t="s">
        <v>17019</v>
      </c>
      <c r="O1247">
        <f>COUNTIF('データ取得対象の観測点決定（風のみ）'!$AN$4:$AN$918,観測点コードリスト!N1247)</f>
        <v>1</v>
      </c>
      <c r="P1247" s="524" t="str">
        <f t="shared" si="19"/>
        <v>47740</v>
      </c>
    </row>
    <row r="1248" spans="1:16">
      <c r="A1248">
        <v>1247</v>
      </c>
      <c r="B1248">
        <v>2</v>
      </c>
      <c r="C1248" t="s">
        <v>14020</v>
      </c>
      <c r="D1248">
        <v>68</v>
      </c>
      <c r="E1248">
        <v>692</v>
      </c>
      <c r="F1248">
        <v>36</v>
      </c>
      <c r="G1248">
        <v>6.6</v>
      </c>
      <c r="H1248">
        <v>133</v>
      </c>
      <c r="I1248">
        <v>2.4</v>
      </c>
      <c r="J1248">
        <v>3</v>
      </c>
      <c r="L1248" t="s">
        <v>15349</v>
      </c>
      <c r="M1248">
        <v>68</v>
      </c>
      <c r="N1248" s="524" t="s">
        <v>17020</v>
      </c>
      <c r="O1248">
        <f>COUNTIF('データ取得対象の観測点決定（風のみ）'!$AN$4:$AN$918,観測点コードリスト!N1248)</f>
        <v>0</v>
      </c>
      <c r="P1248" s="524" t="str">
        <f t="shared" si="19"/>
        <v>692</v>
      </c>
    </row>
    <row r="1249" spans="1:16">
      <c r="A1249">
        <v>1248</v>
      </c>
      <c r="B1249">
        <v>3</v>
      </c>
      <c r="C1249" t="s">
        <v>333</v>
      </c>
      <c r="D1249">
        <v>68</v>
      </c>
      <c r="E1249">
        <v>693</v>
      </c>
      <c r="F1249">
        <v>35</v>
      </c>
      <c r="G1249">
        <v>31.2</v>
      </c>
      <c r="H1249">
        <v>133</v>
      </c>
      <c r="I1249">
        <v>1.3</v>
      </c>
      <c r="J1249">
        <v>5</v>
      </c>
      <c r="L1249" t="s">
        <v>15350</v>
      </c>
      <c r="M1249">
        <v>68</v>
      </c>
      <c r="N1249" s="524" t="s">
        <v>17021</v>
      </c>
      <c r="O1249">
        <f>COUNTIF('データ取得対象の観測点決定（風のみ）'!$AN$4:$AN$918,観測点コードリスト!N1249)</f>
        <v>1</v>
      </c>
      <c r="P1249" s="524" t="str">
        <f t="shared" si="19"/>
        <v>693</v>
      </c>
    </row>
    <row r="1250" spans="1:16">
      <c r="A1250">
        <v>1249</v>
      </c>
      <c r="B1250">
        <v>4</v>
      </c>
      <c r="C1250" t="s">
        <v>3499</v>
      </c>
      <c r="D1250">
        <v>68</v>
      </c>
      <c r="E1250">
        <v>694</v>
      </c>
      <c r="F1250">
        <v>35</v>
      </c>
      <c r="G1250">
        <v>24.8</v>
      </c>
      <c r="H1250">
        <v>132</v>
      </c>
      <c r="I1250">
        <v>53.4</v>
      </c>
      <c r="J1250">
        <v>2</v>
      </c>
      <c r="L1250" t="s">
        <v>15351</v>
      </c>
      <c r="M1250">
        <v>68</v>
      </c>
      <c r="N1250" s="524" t="s">
        <v>17022</v>
      </c>
      <c r="O1250">
        <f>COUNTIF('データ取得対象の観測点決定（風のみ）'!$AN$4:$AN$918,観測点コードリスト!N1250)</f>
        <v>1</v>
      </c>
      <c r="P1250" s="524" t="str">
        <f t="shared" si="19"/>
        <v>694</v>
      </c>
    </row>
    <row r="1251" spans="1:16">
      <c r="A1251">
        <v>1250</v>
      </c>
      <c r="B1251">
        <v>5</v>
      </c>
      <c r="C1251" t="s">
        <v>3502</v>
      </c>
      <c r="D1251">
        <v>68</v>
      </c>
      <c r="E1251">
        <v>47741</v>
      </c>
      <c r="F1251">
        <v>35</v>
      </c>
      <c r="G1251">
        <v>27.4</v>
      </c>
      <c r="H1251">
        <v>133</v>
      </c>
      <c r="I1251">
        <v>3.9</v>
      </c>
      <c r="J1251">
        <v>16.899999999999999</v>
      </c>
      <c r="L1251" t="s">
        <v>15352</v>
      </c>
      <c r="M1251">
        <v>68</v>
      </c>
      <c r="N1251" s="524" t="s">
        <v>17023</v>
      </c>
      <c r="O1251">
        <f>COUNTIF('データ取得対象の観測点決定（風のみ）'!$AN$4:$AN$918,観測点コードリスト!N1251)</f>
        <v>1</v>
      </c>
      <c r="P1251" s="524" t="str">
        <f t="shared" si="19"/>
        <v>47741</v>
      </c>
    </row>
    <row r="1252" spans="1:16">
      <c r="A1252">
        <v>1251</v>
      </c>
      <c r="B1252">
        <v>6</v>
      </c>
      <c r="C1252" t="s">
        <v>1247</v>
      </c>
      <c r="D1252">
        <v>68</v>
      </c>
      <c r="E1252">
        <v>696</v>
      </c>
      <c r="F1252">
        <v>35</v>
      </c>
      <c r="G1252">
        <v>19.100000000000001</v>
      </c>
      <c r="H1252">
        <v>132</v>
      </c>
      <c r="I1252">
        <v>57.9</v>
      </c>
      <c r="J1252">
        <v>56</v>
      </c>
      <c r="L1252" t="s">
        <v>15353</v>
      </c>
      <c r="M1252">
        <v>68</v>
      </c>
      <c r="N1252" s="524" t="s">
        <v>17024</v>
      </c>
      <c r="O1252">
        <f>COUNTIF('データ取得対象の観測点決定（風のみ）'!$AN$4:$AN$918,観測点コードリスト!N1252)</f>
        <v>0</v>
      </c>
      <c r="P1252" s="524" t="str">
        <f t="shared" si="19"/>
        <v>696</v>
      </c>
    </row>
    <row r="1253" spans="1:16">
      <c r="A1253">
        <v>1252</v>
      </c>
      <c r="B1253">
        <v>7</v>
      </c>
      <c r="C1253" t="s">
        <v>3517</v>
      </c>
      <c r="D1253">
        <v>68</v>
      </c>
      <c r="E1253">
        <v>697</v>
      </c>
      <c r="F1253">
        <v>35</v>
      </c>
      <c r="G1253">
        <v>11.4</v>
      </c>
      <c r="H1253">
        <v>132</v>
      </c>
      <c r="I1253">
        <v>29.8</v>
      </c>
      <c r="J1253">
        <v>30</v>
      </c>
      <c r="L1253" t="s">
        <v>15354</v>
      </c>
      <c r="M1253">
        <v>68</v>
      </c>
      <c r="N1253" s="524" t="s">
        <v>17025</v>
      </c>
      <c r="O1253">
        <f>COUNTIF('データ取得対象の観測点決定（風のみ）'!$AN$4:$AN$918,観測点コードリスト!N1253)</f>
        <v>1</v>
      </c>
      <c r="P1253" s="524" t="str">
        <f t="shared" si="19"/>
        <v>697</v>
      </c>
    </row>
    <row r="1254" spans="1:16">
      <c r="A1254">
        <v>1253</v>
      </c>
      <c r="B1254">
        <v>8</v>
      </c>
      <c r="C1254" t="s">
        <v>3520</v>
      </c>
      <c r="D1254">
        <v>68</v>
      </c>
      <c r="E1254">
        <v>698</v>
      </c>
      <c r="F1254">
        <v>35</v>
      </c>
      <c r="G1254">
        <v>11.8</v>
      </c>
      <c r="H1254">
        <v>132</v>
      </c>
      <c r="I1254">
        <v>48.9</v>
      </c>
      <c r="J1254">
        <v>215</v>
      </c>
      <c r="L1254" t="s">
        <v>15355</v>
      </c>
      <c r="M1254">
        <v>68</v>
      </c>
      <c r="N1254" s="524" t="s">
        <v>17026</v>
      </c>
      <c r="O1254">
        <f>COUNTIF('データ取得対象の観測点決定（風のみ）'!$AN$4:$AN$918,観測点コードリスト!N1254)</f>
        <v>1</v>
      </c>
      <c r="P1254" s="524" t="str">
        <f t="shared" si="19"/>
        <v>698</v>
      </c>
    </row>
    <row r="1255" spans="1:16">
      <c r="A1255">
        <v>1254</v>
      </c>
      <c r="B1255">
        <v>9</v>
      </c>
      <c r="C1255" t="s">
        <v>3523</v>
      </c>
      <c r="D1255">
        <v>68</v>
      </c>
      <c r="E1255">
        <v>699</v>
      </c>
      <c r="F1255">
        <v>35</v>
      </c>
      <c r="G1255">
        <v>10.4</v>
      </c>
      <c r="H1255">
        <v>133</v>
      </c>
      <c r="I1255">
        <v>6.2</v>
      </c>
      <c r="J1255">
        <v>369</v>
      </c>
      <c r="L1255" t="s">
        <v>15356</v>
      </c>
      <c r="M1255">
        <v>68</v>
      </c>
      <c r="N1255" s="524" t="s">
        <v>17027</v>
      </c>
      <c r="O1255">
        <f>COUNTIF('データ取得対象の観測点決定（風のみ）'!$AN$4:$AN$918,観測点コードリスト!N1255)</f>
        <v>1</v>
      </c>
      <c r="P1255" s="524" t="str">
        <f t="shared" si="19"/>
        <v>699</v>
      </c>
    </row>
    <row r="1256" spans="1:16">
      <c r="A1256">
        <v>1255</v>
      </c>
      <c r="B1256">
        <v>10</v>
      </c>
      <c r="C1256" t="s">
        <v>13856</v>
      </c>
      <c r="D1256">
        <v>68</v>
      </c>
      <c r="E1256">
        <v>700</v>
      </c>
      <c r="F1256">
        <v>35</v>
      </c>
      <c r="G1256">
        <v>4</v>
      </c>
      <c r="H1256">
        <v>133</v>
      </c>
      <c r="I1256">
        <v>2.2000000000000002</v>
      </c>
      <c r="J1256">
        <v>1012</v>
      </c>
      <c r="L1256" t="s">
        <v>15357</v>
      </c>
      <c r="M1256">
        <v>68</v>
      </c>
      <c r="N1256" s="524" t="s">
        <v>17028</v>
      </c>
      <c r="O1256">
        <f>COUNTIF('データ取得対象の観測点決定（風のみ）'!$AN$4:$AN$918,観測点コードリスト!N1256)</f>
        <v>0</v>
      </c>
      <c r="P1256" s="524" t="str">
        <f t="shared" si="19"/>
        <v>700</v>
      </c>
    </row>
    <row r="1257" spans="1:16">
      <c r="A1257">
        <v>1256</v>
      </c>
      <c r="B1257">
        <v>11</v>
      </c>
      <c r="C1257" t="s">
        <v>3537</v>
      </c>
      <c r="D1257">
        <v>68</v>
      </c>
      <c r="E1257">
        <v>701</v>
      </c>
      <c r="F1257">
        <v>34</v>
      </c>
      <c r="G1257">
        <v>58.6</v>
      </c>
      <c r="H1257">
        <v>132</v>
      </c>
      <c r="I1257">
        <v>29.5</v>
      </c>
      <c r="J1257">
        <v>132</v>
      </c>
      <c r="L1257" t="s">
        <v>15358</v>
      </c>
      <c r="M1257">
        <v>68</v>
      </c>
      <c r="N1257" s="524" t="s">
        <v>17029</v>
      </c>
      <c r="O1257">
        <f>COUNTIF('データ取得対象の観測点決定（風のみ）'!$AN$4:$AN$918,観測点コードリスト!N1257)</f>
        <v>1</v>
      </c>
      <c r="P1257" s="524" t="str">
        <f t="shared" si="19"/>
        <v>701</v>
      </c>
    </row>
    <row r="1258" spans="1:16">
      <c r="A1258">
        <v>1257</v>
      </c>
      <c r="B1258">
        <v>12</v>
      </c>
      <c r="C1258" t="s">
        <v>3540</v>
      </c>
      <c r="D1258">
        <v>68</v>
      </c>
      <c r="E1258">
        <v>47755</v>
      </c>
      <c r="F1258">
        <v>34</v>
      </c>
      <c r="G1258">
        <v>53.8</v>
      </c>
      <c r="H1258">
        <v>132</v>
      </c>
      <c r="I1258">
        <v>4.2</v>
      </c>
      <c r="J1258">
        <v>19</v>
      </c>
      <c r="L1258" t="s">
        <v>15359</v>
      </c>
      <c r="M1258">
        <v>68</v>
      </c>
      <c r="N1258" s="524" t="s">
        <v>17030</v>
      </c>
      <c r="O1258">
        <f>COUNTIF('データ取得対象の観測点決定（風のみ）'!$AN$4:$AN$918,観測点コードリスト!N1258)</f>
        <v>1</v>
      </c>
      <c r="P1258" s="524" t="str">
        <f t="shared" si="19"/>
        <v>47755</v>
      </c>
    </row>
    <row r="1259" spans="1:16">
      <c r="A1259">
        <v>1258</v>
      </c>
      <c r="B1259">
        <v>13</v>
      </c>
      <c r="C1259" t="s">
        <v>3546</v>
      </c>
      <c r="D1259">
        <v>68</v>
      </c>
      <c r="E1259">
        <v>703</v>
      </c>
      <c r="F1259">
        <v>34</v>
      </c>
      <c r="G1259">
        <v>47.7</v>
      </c>
      <c r="H1259">
        <v>131</v>
      </c>
      <c r="I1259">
        <v>56.9</v>
      </c>
      <c r="J1259">
        <v>9</v>
      </c>
      <c r="L1259" t="s">
        <v>15360</v>
      </c>
      <c r="M1259">
        <v>68</v>
      </c>
      <c r="N1259" s="524" t="s">
        <v>17031</v>
      </c>
      <c r="O1259">
        <f>COUNTIF('データ取得対象の観測点決定（風のみ）'!$AN$4:$AN$918,観測点コードリスト!N1259)</f>
        <v>0</v>
      </c>
      <c r="P1259" s="524" t="str">
        <f t="shared" si="19"/>
        <v>703</v>
      </c>
    </row>
    <row r="1260" spans="1:16">
      <c r="A1260">
        <v>1259</v>
      </c>
      <c r="B1260">
        <v>14</v>
      </c>
      <c r="C1260" t="s">
        <v>3560</v>
      </c>
      <c r="D1260">
        <v>68</v>
      </c>
      <c r="E1260">
        <v>704</v>
      </c>
      <c r="F1260">
        <v>34</v>
      </c>
      <c r="G1260">
        <v>40.6</v>
      </c>
      <c r="H1260">
        <v>131</v>
      </c>
      <c r="I1260">
        <v>50.6</v>
      </c>
      <c r="J1260">
        <v>4</v>
      </c>
      <c r="L1260" t="s">
        <v>15361</v>
      </c>
      <c r="M1260">
        <v>68</v>
      </c>
      <c r="N1260" s="524" t="s">
        <v>17032</v>
      </c>
      <c r="O1260">
        <f>COUNTIF('データ取得対象の観測点決定（風のみ）'!$AN$4:$AN$918,観測点コードリスト!N1260)</f>
        <v>1</v>
      </c>
      <c r="P1260" s="524" t="str">
        <f t="shared" si="19"/>
        <v>704</v>
      </c>
    </row>
    <row r="1261" spans="1:16">
      <c r="A1261">
        <v>1260</v>
      </c>
      <c r="B1261">
        <v>15</v>
      </c>
      <c r="C1261" t="s">
        <v>14021</v>
      </c>
      <c r="D1261">
        <v>68</v>
      </c>
      <c r="E1261">
        <v>705</v>
      </c>
      <c r="F1261">
        <v>34</v>
      </c>
      <c r="G1261">
        <v>38.200000000000003</v>
      </c>
      <c r="H1261">
        <v>132</v>
      </c>
      <c r="I1261">
        <v>8.6999999999999993</v>
      </c>
      <c r="J1261">
        <v>1112</v>
      </c>
      <c r="L1261" t="s">
        <v>15362</v>
      </c>
      <c r="M1261">
        <v>68</v>
      </c>
      <c r="N1261" s="524" t="s">
        <v>17033</v>
      </c>
      <c r="O1261">
        <f>COUNTIF('データ取得対象の観測点決定（風のみ）'!$AN$4:$AN$918,観測点コードリスト!N1261)</f>
        <v>0</v>
      </c>
      <c r="P1261" s="524" t="str">
        <f t="shared" si="19"/>
        <v>705</v>
      </c>
    </row>
    <row r="1262" spans="1:16">
      <c r="A1262">
        <v>1261</v>
      </c>
      <c r="B1262">
        <v>16</v>
      </c>
      <c r="C1262" t="s">
        <v>14022</v>
      </c>
      <c r="D1262">
        <v>68</v>
      </c>
      <c r="E1262">
        <v>706</v>
      </c>
      <c r="F1262">
        <v>34</v>
      </c>
      <c r="G1262">
        <v>26.4</v>
      </c>
      <c r="H1262">
        <v>131</v>
      </c>
      <c r="I1262">
        <v>41.7</v>
      </c>
      <c r="J1262">
        <v>902</v>
      </c>
      <c r="L1262" t="s">
        <v>15363</v>
      </c>
      <c r="M1262">
        <v>68</v>
      </c>
      <c r="N1262" s="524" t="s">
        <v>17034</v>
      </c>
      <c r="O1262">
        <f>COUNTIF('データ取得対象の観測点決定（風のみ）'!$AN$4:$AN$918,観測点コードリスト!N1262)</f>
        <v>0</v>
      </c>
      <c r="P1262" s="524" t="str">
        <f t="shared" si="19"/>
        <v>706</v>
      </c>
    </row>
    <row r="1263" spans="1:16">
      <c r="A1263">
        <v>1262</v>
      </c>
      <c r="B1263">
        <v>17</v>
      </c>
      <c r="C1263" t="s">
        <v>3567</v>
      </c>
      <c r="D1263">
        <v>68</v>
      </c>
      <c r="E1263">
        <v>707</v>
      </c>
      <c r="F1263">
        <v>34</v>
      </c>
      <c r="G1263">
        <v>27.7</v>
      </c>
      <c r="H1263">
        <v>131</v>
      </c>
      <c r="I1263">
        <v>46.2</v>
      </c>
      <c r="J1263">
        <v>165</v>
      </c>
      <c r="L1263" t="s">
        <v>15364</v>
      </c>
      <c r="M1263">
        <v>68</v>
      </c>
      <c r="N1263" s="524" t="s">
        <v>17035</v>
      </c>
      <c r="O1263">
        <f>COUNTIF('データ取得対象の観測点決定（風のみ）'!$AN$4:$AN$918,観測点コードリスト!N1263)</f>
        <v>1</v>
      </c>
      <c r="P1263" s="524" t="str">
        <f t="shared" si="19"/>
        <v>707</v>
      </c>
    </row>
    <row r="1264" spans="1:16">
      <c r="A1264">
        <v>1263</v>
      </c>
      <c r="B1264">
        <v>18</v>
      </c>
      <c r="C1264" t="s">
        <v>3514</v>
      </c>
      <c r="D1264">
        <v>68</v>
      </c>
      <c r="E1264">
        <v>954</v>
      </c>
      <c r="F1264">
        <v>35</v>
      </c>
      <c r="G1264">
        <v>13.3</v>
      </c>
      <c r="H1264">
        <v>132</v>
      </c>
      <c r="I1264">
        <v>43.4</v>
      </c>
      <c r="J1264">
        <v>100</v>
      </c>
      <c r="L1264" t="s">
        <v>15365</v>
      </c>
      <c r="M1264">
        <v>68</v>
      </c>
      <c r="N1264" s="524" t="s">
        <v>17036</v>
      </c>
      <c r="O1264">
        <f>COUNTIF('データ取得対象の観測点決定（風のみ）'!$AN$4:$AN$918,観測点コードリスト!N1264)</f>
        <v>0</v>
      </c>
      <c r="P1264" s="524" t="str">
        <f t="shared" si="19"/>
        <v>954</v>
      </c>
    </row>
    <row r="1265" spans="1:16">
      <c r="A1265">
        <v>1264</v>
      </c>
      <c r="B1265">
        <v>19</v>
      </c>
      <c r="C1265" t="s">
        <v>3533</v>
      </c>
      <c r="D1265">
        <v>68</v>
      </c>
      <c r="E1265">
        <v>1093</v>
      </c>
      <c r="F1265">
        <v>34</v>
      </c>
      <c r="G1265">
        <v>57.2</v>
      </c>
      <c r="H1265">
        <v>132</v>
      </c>
      <c r="I1265">
        <v>20</v>
      </c>
      <c r="J1265">
        <v>32</v>
      </c>
      <c r="L1265" t="s">
        <v>15366</v>
      </c>
      <c r="M1265">
        <v>68</v>
      </c>
      <c r="N1265" s="524" t="s">
        <v>17037</v>
      </c>
      <c r="O1265">
        <f>COUNTIF('データ取得対象の観測点決定（風のみ）'!$AN$4:$AN$918,観測点コードリスト!N1265)</f>
        <v>0</v>
      </c>
      <c r="P1265" s="524" t="str">
        <f t="shared" si="19"/>
        <v>1093</v>
      </c>
    </row>
    <row r="1266" spans="1:16">
      <c r="A1266">
        <v>1265</v>
      </c>
      <c r="B1266">
        <v>20</v>
      </c>
      <c r="C1266" t="s">
        <v>141</v>
      </c>
      <c r="D1266">
        <v>68</v>
      </c>
      <c r="E1266">
        <v>1094</v>
      </c>
      <c r="F1266">
        <v>34</v>
      </c>
      <c r="G1266">
        <v>51.2</v>
      </c>
      <c r="H1266">
        <v>132</v>
      </c>
      <c r="I1266">
        <v>31.8</v>
      </c>
      <c r="J1266">
        <v>327</v>
      </c>
      <c r="L1266" t="s">
        <v>15367</v>
      </c>
      <c r="M1266">
        <v>68</v>
      </c>
      <c r="N1266" s="524" t="s">
        <v>17038</v>
      </c>
      <c r="O1266">
        <f>COUNTIF('データ取得対象の観測点決定（風のみ）'!$AN$4:$AN$918,観測点コードリスト!N1266)</f>
        <v>1</v>
      </c>
      <c r="P1266" s="524" t="str">
        <f t="shared" si="19"/>
        <v>1094</v>
      </c>
    </row>
    <row r="1267" spans="1:16">
      <c r="A1267">
        <v>1266</v>
      </c>
      <c r="B1267">
        <v>21</v>
      </c>
      <c r="C1267" t="s">
        <v>3510</v>
      </c>
      <c r="D1267">
        <v>68</v>
      </c>
      <c r="E1267">
        <v>1095</v>
      </c>
      <c r="F1267">
        <v>35</v>
      </c>
      <c r="G1267">
        <v>21</v>
      </c>
      <c r="H1267">
        <v>133</v>
      </c>
      <c r="I1267">
        <v>16.399999999999999</v>
      </c>
      <c r="J1267">
        <v>23</v>
      </c>
      <c r="L1267" t="s">
        <v>15368</v>
      </c>
      <c r="M1267">
        <v>68</v>
      </c>
      <c r="N1267" s="524" t="s">
        <v>17039</v>
      </c>
      <c r="O1267">
        <f>COUNTIF('データ取得対象の観測点決定（風のみ）'!$AN$4:$AN$918,観測点コードリスト!N1267)</f>
        <v>0</v>
      </c>
      <c r="P1267" s="524" t="str">
        <f t="shared" si="19"/>
        <v>1095</v>
      </c>
    </row>
    <row r="1268" spans="1:16">
      <c r="A1268">
        <v>1267</v>
      </c>
      <c r="B1268">
        <v>22</v>
      </c>
      <c r="C1268" t="s">
        <v>3553</v>
      </c>
      <c r="D1268">
        <v>68</v>
      </c>
      <c r="E1268">
        <v>1175</v>
      </c>
      <c r="F1268">
        <v>34</v>
      </c>
      <c r="G1268">
        <v>46.8</v>
      </c>
      <c r="H1268">
        <v>132</v>
      </c>
      <c r="I1268">
        <v>11.8</v>
      </c>
      <c r="J1268">
        <v>370</v>
      </c>
      <c r="L1268" t="s">
        <v>15369</v>
      </c>
      <c r="M1268">
        <v>68</v>
      </c>
      <c r="N1268" s="524" t="s">
        <v>17040</v>
      </c>
      <c r="O1268">
        <f>COUNTIF('データ取得対象の観測点決定（風のみ）'!$AN$4:$AN$918,観測点コードリスト!N1268)</f>
        <v>0</v>
      </c>
      <c r="P1268" s="524" t="str">
        <f t="shared" si="19"/>
        <v>1175</v>
      </c>
    </row>
    <row r="1269" spans="1:16">
      <c r="A1269">
        <v>1268</v>
      </c>
      <c r="B1269">
        <v>23</v>
      </c>
      <c r="C1269" t="s">
        <v>3563</v>
      </c>
      <c r="D1269">
        <v>68</v>
      </c>
      <c r="E1269">
        <v>1176</v>
      </c>
      <c r="F1269">
        <v>34</v>
      </c>
      <c r="G1269">
        <v>34.299999999999997</v>
      </c>
      <c r="H1269">
        <v>132</v>
      </c>
      <c r="I1269">
        <v>1</v>
      </c>
      <c r="J1269">
        <v>259</v>
      </c>
      <c r="L1269" t="s">
        <v>15370</v>
      </c>
      <c r="M1269">
        <v>68</v>
      </c>
      <c r="N1269" s="524" t="s">
        <v>17041</v>
      </c>
      <c r="O1269">
        <f>COUNTIF('データ取得対象の観測点決定（風のみ）'!$AN$4:$AN$918,観測点コードリスト!N1269)</f>
        <v>0</v>
      </c>
      <c r="P1269" s="524" t="str">
        <f t="shared" si="19"/>
        <v>1176</v>
      </c>
    </row>
    <row r="1270" spans="1:16">
      <c r="A1270">
        <v>1269</v>
      </c>
      <c r="B1270">
        <v>24</v>
      </c>
      <c r="C1270" t="s">
        <v>3495</v>
      </c>
      <c r="D1270">
        <v>68</v>
      </c>
      <c r="E1270">
        <v>1307</v>
      </c>
      <c r="F1270">
        <v>36</v>
      </c>
      <c r="G1270">
        <v>5.8</v>
      </c>
      <c r="H1270">
        <v>133</v>
      </c>
      <c r="I1270">
        <v>5.8</v>
      </c>
      <c r="J1270">
        <v>3</v>
      </c>
      <c r="L1270" t="s">
        <v>15371</v>
      </c>
      <c r="M1270">
        <v>68</v>
      </c>
      <c r="N1270" s="524" t="s">
        <v>17042</v>
      </c>
      <c r="O1270">
        <f>COUNTIF('データ取得対象の観測点決定（風のみ）'!$AN$4:$AN$918,観測点コードリスト!N1270)</f>
        <v>1</v>
      </c>
      <c r="P1270" s="524" t="str">
        <f t="shared" si="19"/>
        <v>1307</v>
      </c>
    </row>
    <row r="1271" spans="1:16">
      <c r="A1271">
        <v>1270</v>
      </c>
      <c r="B1271">
        <v>25</v>
      </c>
      <c r="C1271" t="s">
        <v>3506</v>
      </c>
      <c r="D1271">
        <v>68</v>
      </c>
      <c r="E1271">
        <v>1310</v>
      </c>
      <c r="F1271">
        <v>35</v>
      </c>
      <c r="G1271">
        <v>19.899999999999999</v>
      </c>
      <c r="H1271">
        <v>132</v>
      </c>
      <c r="I1271">
        <v>43.8</v>
      </c>
      <c r="J1271">
        <v>20</v>
      </c>
      <c r="L1271" t="s">
        <v>15372</v>
      </c>
      <c r="M1271">
        <v>68</v>
      </c>
      <c r="N1271" s="524" t="s">
        <v>17043</v>
      </c>
      <c r="O1271">
        <f>COUNTIF('データ取得対象の観測点決定（風のみ）'!$AN$4:$AN$918,観測点コードリスト!N1271)</f>
        <v>1</v>
      </c>
      <c r="P1271" s="524" t="str">
        <f t="shared" si="19"/>
        <v>1310</v>
      </c>
    </row>
    <row r="1272" spans="1:16">
      <c r="A1272">
        <v>1271</v>
      </c>
      <c r="B1272">
        <v>26</v>
      </c>
      <c r="C1272" t="s">
        <v>3529</v>
      </c>
      <c r="D1272">
        <v>68</v>
      </c>
      <c r="E1272">
        <v>1320</v>
      </c>
      <c r="F1272">
        <v>35</v>
      </c>
      <c r="G1272">
        <v>0.1</v>
      </c>
      <c r="H1272">
        <v>132</v>
      </c>
      <c r="I1272">
        <v>42.7</v>
      </c>
      <c r="J1272">
        <v>444</v>
      </c>
      <c r="L1272" t="s">
        <v>15373</v>
      </c>
      <c r="M1272">
        <v>68</v>
      </c>
      <c r="N1272" s="524" t="s">
        <v>17044</v>
      </c>
      <c r="O1272">
        <f>COUNTIF('データ取得対象の観測点決定（風のみ）'!$AN$4:$AN$918,観測点コードリスト!N1272)</f>
        <v>1</v>
      </c>
      <c r="P1272" s="524" t="str">
        <f t="shared" si="19"/>
        <v>1320</v>
      </c>
    </row>
    <row r="1273" spans="1:16">
      <c r="A1273">
        <v>1272</v>
      </c>
      <c r="B1273">
        <v>27</v>
      </c>
      <c r="C1273" t="s">
        <v>3550</v>
      </c>
      <c r="D1273">
        <v>68</v>
      </c>
      <c r="E1273">
        <v>1321</v>
      </c>
      <c r="F1273">
        <v>34</v>
      </c>
      <c r="G1273">
        <v>46.6</v>
      </c>
      <c r="H1273">
        <v>132</v>
      </c>
      <c r="I1273">
        <v>6.5</v>
      </c>
      <c r="J1273">
        <v>380</v>
      </c>
      <c r="L1273" t="s">
        <v>15374</v>
      </c>
      <c r="M1273">
        <v>68</v>
      </c>
      <c r="N1273" s="524" t="s">
        <v>17045</v>
      </c>
      <c r="O1273">
        <f>COUNTIF('データ取得対象の観測点決定（風のみ）'!$AN$4:$AN$918,観測点コードリスト!N1273)</f>
        <v>1</v>
      </c>
      <c r="P1273" s="524" t="str">
        <f t="shared" si="19"/>
        <v>1321</v>
      </c>
    </row>
    <row r="1274" spans="1:16">
      <c r="A1274">
        <v>1273</v>
      </c>
      <c r="B1274">
        <v>28</v>
      </c>
      <c r="C1274" t="s">
        <v>14023</v>
      </c>
      <c r="D1274">
        <v>68</v>
      </c>
      <c r="E1274">
        <v>1322</v>
      </c>
      <c r="F1274">
        <v>34</v>
      </c>
      <c r="G1274">
        <v>21.2</v>
      </c>
      <c r="H1274">
        <v>131</v>
      </c>
      <c r="I1274">
        <v>56.1</v>
      </c>
      <c r="J1274">
        <v>311</v>
      </c>
      <c r="L1274" t="s">
        <v>15375</v>
      </c>
      <c r="M1274">
        <v>68</v>
      </c>
      <c r="N1274" s="524" t="s">
        <v>17046</v>
      </c>
      <c r="O1274">
        <f>COUNTIF('データ取得対象の観測点決定（風のみ）'!$AN$4:$AN$918,観測点コードリスト!N1274)</f>
        <v>0</v>
      </c>
      <c r="P1274" s="524" t="str">
        <f t="shared" si="19"/>
        <v>1322</v>
      </c>
    </row>
    <row r="1275" spans="1:16">
      <c r="A1275">
        <v>1274</v>
      </c>
      <c r="B1275">
        <v>29</v>
      </c>
      <c r="C1275" t="s">
        <v>3526</v>
      </c>
      <c r="D1275">
        <v>68</v>
      </c>
      <c r="E1275">
        <v>1336</v>
      </c>
      <c r="F1275">
        <v>35</v>
      </c>
      <c r="G1275">
        <v>4.2</v>
      </c>
      <c r="H1275">
        <v>132</v>
      </c>
      <c r="I1275">
        <v>20</v>
      </c>
      <c r="J1275">
        <v>8</v>
      </c>
      <c r="L1275" t="s">
        <v>15376</v>
      </c>
      <c r="M1275">
        <v>68</v>
      </c>
      <c r="N1275" s="524" t="s">
        <v>17047</v>
      </c>
      <c r="O1275">
        <f>COUNTIF('データ取得対象の観測点決定（風のみ）'!$AN$4:$AN$918,観測点コードリスト!N1275)</f>
        <v>0</v>
      </c>
      <c r="P1275" s="524" t="str">
        <f t="shared" si="19"/>
        <v>1336</v>
      </c>
    </row>
    <row r="1276" spans="1:16">
      <c r="A1276">
        <v>1275</v>
      </c>
      <c r="B1276">
        <v>30</v>
      </c>
      <c r="C1276" t="s">
        <v>14024</v>
      </c>
      <c r="D1276">
        <v>68</v>
      </c>
      <c r="E1276">
        <v>1362</v>
      </c>
      <c r="F1276">
        <v>34</v>
      </c>
      <c r="G1276">
        <v>51.9</v>
      </c>
      <c r="H1276">
        <v>132</v>
      </c>
      <c r="I1276">
        <v>24.3</v>
      </c>
      <c r="J1276">
        <v>741</v>
      </c>
      <c r="L1276" t="s">
        <v>15377</v>
      </c>
      <c r="M1276">
        <v>68</v>
      </c>
      <c r="N1276" s="524" t="s">
        <v>17048</v>
      </c>
      <c r="O1276">
        <f>COUNTIF('データ取得対象の観測点決定（風のみ）'!$AN$4:$AN$918,観測点コードリスト!N1276)</f>
        <v>0</v>
      </c>
      <c r="P1276" s="524" t="str">
        <f t="shared" si="19"/>
        <v>1362</v>
      </c>
    </row>
    <row r="1277" spans="1:16">
      <c r="A1277">
        <v>1276</v>
      </c>
      <c r="B1277">
        <v>31</v>
      </c>
      <c r="C1277" t="s">
        <v>3492</v>
      </c>
      <c r="D1277">
        <v>68</v>
      </c>
      <c r="E1277">
        <v>1473</v>
      </c>
      <c r="F1277">
        <v>36</v>
      </c>
      <c r="G1277">
        <v>10.7</v>
      </c>
      <c r="H1277">
        <v>133</v>
      </c>
      <c r="I1277">
        <v>19.399999999999999</v>
      </c>
      <c r="J1277">
        <v>80</v>
      </c>
      <c r="L1277" t="s">
        <v>15378</v>
      </c>
      <c r="M1277">
        <v>68</v>
      </c>
      <c r="N1277" s="524" t="s">
        <v>17049</v>
      </c>
      <c r="O1277">
        <f>COUNTIF('データ取得対象の観測点決定（風のみ）'!$AN$4:$AN$918,観測点コードリスト!N1277)</f>
        <v>1</v>
      </c>
      <c r="P1277" s="524" t="str">
        <f t="shared" si="19"/>
        <v>1473</v>
      </c>
    </row>
    <row r="1278" spans="1:16">
      <c r="A1278">
        <v>1277</v>
      </c>
      <c r="B1278">
        <v>32</v>
      </c>
      <c r="C1278" t="s">
        <v>3557</v>
      </c>
      <c r="D1278">
        <v>68</v>
      </c>
      <c r="E1278">
        <v>1474</v>
      </c>
      <c r="F1278">
        <v>34</v>
      </c>
      <c r="G1278">
        <v>40.5</v>
      </c>
      <c r="H1278">
        <v>131</v>
      </c>
      <c r="I1278">
        <v>47.4</v>
      </c>
      <c r="J1278">
        <v>54</v>
      </c>
      <c r="L1278" t="s">
        <v>15379</v>
      </c>
      <c r="M1278">
        <v>68</v>
      </c>
      <c r="N1278" s="524" t="s">
        <v>17050</v>
      </c>
      <c r="O1278">
        <f>COUNTIF('データ取得対象の観測点決定（風のみ）'!$AN$4:$AN$918,観測点コードリスト!N1278)</f>
        <v>1</v>
      </c>
      <c r="P1278" s="524" t="str">
        <f t="shared" si="19"/>
        <v>1474</v>
      </c>
    </row>
    <row r="1279" spans="1:16">
      <c r="A1279">
        <v>1278</v>
      </c>
      <c r="B1279">
        <v>33</v>
      </c>
      <c r="C1279" t="s">
        <v>3570</v>
      </c>
      <c r="D1279">
        <v>68</v>
      </c>
      <c r="E1279">
        <v>1592</v>
      </c>
      <c r="F1279">
        <v>34</v>
      </c>
      <c r="G1279">
        <v>23.5</v>
      </c>
      <c r="H1279">
        <v>131</v>
      </c>
      <c r="I1279">
        <v>53.6</v>
      </c>
      <c r="J1279">
        <v>250</v>
      </c>
      <c r="L1279" t="s">
        <v>15380</v>
      </c>
      <c r="M1279">
        <v>68</v>
      </c>
      <c r="N1279" s="524" t="s">
        <v>17051</v>
      </c>
      <c r="O1279">
        <f>COUNTIF('データ取得対象の観測点決定（風のみ）'!$AN$4:$AN$918,観測点コードリスト!N1279)</f>
        <v>1</v>
      </c>
      <c r="P1279" s="524" t="str">
        <f t="shared" si="19"/>
        <v>1592</v>
      </c>
    </row>
    <row r="1280" spans="1:16">
      <c r="A1280">
        <v>1279</v>
      </c>
      <c r="B1280">
        <v>1</v>
      </c>
      <c r="C1280" t="s">
        <v>3575</v>
      </c>
      <c r="D1280">
        <v>69</v>
      </c>
      <c r="E1280">
        <v>47742</v>
      </c>
      <c r="F1280">
        <v>35</v>
      </c>
      <c r="G1280">
        <v>32.6</v>
      </c>
      <c r="H1280">
        <v>133</v>
      </c>
      <c r="I1280">
        <v>14.1</v>
      </c>
      <c r="J1280">
        <v>2</v>
      </c>
      <c r="L1280" t="s">
        <v>15381</v>
      </c>
      <c r="M1280">
        <v>69</v>
      </c>
      <c r="N1280" s="524" t="s">
        <v>17052</v>
      </c>
      <c r="O1280">
        <f>COUNTIF('データ取得対象の観測点決定（風のみ）'!$AN$4:$AN$918,観測点コードリスト!N1280)</f>
        <v>1</v>
      </c>
      <c r="P1280" s="524" t="str">
        <f t="shared" si="19"/>
        <v>47742</v>
      </c>
    </row>
    <row r="1281" spans="1:16">
      <c r="A1281">
        <v>1280</v>
      </c>
      <c r="B1281">
        <v>2</v>
      </c>
      <c r="C1281" t="s">
        <v>3582</v>
      </c>
      <c r="D1281">
        <v>69</v>
      </c>
      <c r="E1281">
        <v>709</v>
      </c>
      <c r="F1281">
        <v>35</v>
      </c>
      <c r="G1281">
        <v>31.2</v>
      </c>
      <c r="H1281">
        <v>133</v>
      </c>
      <c r="I1281">
        <v>59.8</v>
      </c>
      <c r="J1281">
        <v>13</v>
      </c>
      <c r="L1281" t="s">
        <v>15382</v>
      </c>
      <c r="M1281">
        <v>69</v>
      </c>
      <c r="N1281" s="524" t="s">
        <v>17053</v>
      </c>
      <c r="O1281">
        <f>COUNTIF('データ取得対象の観測点決定（風のみ）'!$AN$4:$AN$918,観測点コードリスト!N1281)</f>
        <v>1</v>
      </c>
      <c r="P1281" s="524" t="str">
        <f t="shared" si="19"/>
        <v>709</v>
      </c>
    </row>
    <row r="1282" spans="1:16">
      <c r="A1282">
        <v>1281</v>
      </c>
      <c r="B1282">
        <v>3</v>
      </c>
      <c r="C1282" t="s">
        <v>3574</v>
      </c>
      <c r="D1282">
        <v>69</v>
      </c>
      <c r="E1282">
        <v>47746</v>
      </c>
      <c r="F1282">
        <v>35</v>
      </c>
      <c r="G1282">
        <v>29.2</v>
      </c>
      <c r="H1282">
        <v>134</v>
      </c>
      <c r="I1282">
        <v>14.3</v>
      </c>
      <c r="J1282">
        <v>7.1</v>
      </c>
      <c r="L1282" t="s">
        <v>15383</v>
      </c>
      <c r="M1282">
        <v>69</v>
      </c>
      <c r="N1282" s="524" t="s">
        <v>17054</v>
      </c>
      <c r="O1282">
        <f>COUNTIF('データ取得対象の観測点決定（風のみ）'!$AN$4:$AN$918,観測点コードリスト!N1282)</f>
        <v>1</v>
      </c>
      <c r="P1282" s="524" t="str">
        <f t="shared" si="19"/>
        <v>47746</v>
      </c>
    </row>
    <row r="1283" spans="1:16">
      <c r="A1283">
        <v>1282</v>
      </c>
      <c r="B1283">
        <v>4</v>
      </c>
      <c r="C1283" t="s">
        <v>3588</v>
      </c>
      <c r="D1283">
        <v>69</v>
      </c>
      <c r="E1283">
        <v>711</v>
      </c>
      <c r="F1283">
        <v>35</v>
      </c>
      <c r="G1283">
        <v>33.5</v>
      </c>
      <c r="H1283">
        <v>134</v>
      </c>
      <c r="I1283">
        <v>21.6</v>
      </c>
      <c r="J1283">
        <v>19</v>
      </c>
      <c r="L1283" t="s">
        <v>15384</v>
      </c>
      <c r="M1283">
        <v>69</v>
      </c>
      <c r="N1283" s="524" t="s">
        <v>17055</v>
      </c>
      <c r="O1283">
        <f>COUNTIF('データ取得対象の観測点決定（風のみ）'!$AN$4:$AN$918,観測点コードリスト!N1283)</f>
        <v>1</v>
      </c>
      <c r="P1283" s="524" t="str">
        <f t="shared" si="19"/>
        <v>711</v>
      </c>
    </row>
    <row r="1284" spans="1:16">
      <c r="A1284">
        <v>1283</v>
      </c>
      <c r="B1284">
        <v>5</v>
      </c>
      <c r="C1284" t="s">
        <v>3591</v>
      </c>
      <c r="D1284">
        <v>69</v>
      </c>
      <c r="E1284">
        <v>47744</v>
      </c>
      <c r="F1284">
        <v>35</v>
      </c>
      <c r="G1284">
        <v>26</v>
      </c>
      <c r="H1284">
        <v>133</v>
      </c>
      <c r="I1284">
        <v>20.3</v>
      </c>
      <c r="J1284">
        <v>6.5</v>
      </c>
      <c r="L1284" t="s">
        <v>15385</v>
      </c>
      <c r="M1284">
        <v>69</v>
      </c>
      <c r="N1284" s="524" t="s">
        <v>17056</v>
      </c>
      <c r="O1284">
        <f>COUNTIF('データ取得対象の観測点決定（風のみ）'!$AN$4:$AN$918,観測点コードリスト!N1284)</f>
        <v>1</v>
      </c>
      <c r="P1284" s="524" t="str">
        <f t="shared" ref="P1284:P1347" si="20">IF(N1284&gt;9999,TEXT(N1284,"@"),TEXT(N1284,"0000"))</f>
        <v>47744</v>
      </c>
    </row>
    <row r="1285" spans="1:16">
      <c r="A1285">
        <v>1284</v>
      </c>
      <c r="B1285">
        <v>6</v>
      </c>
      <c r="C1285" t="s">
        <v>3594</v>
      </c>
      <c r="D1285">
        <v>69</v>
      </c>
      <c r="E1285">
        <v>713</v>
      </c>
      <c r="F1285">
        <v>35</v>
      </c>
      <c r="G1285">
        <v>28.4</v>
      </c>
      <c r="H1285">
        <v>133</v>
      </c>
      <c r="I1285">
        <v>50.3</v>
      </c>
      <c r="J1285">
        <v>8</v>
      </c>
      <c r="L1285" t="s">
        <v>15386</v>
      </c>
      <c r="M1285">
        <v>69</v>
      </c>
      <c r="N1285" s="524" t="s">
        <v>17057</v>
      </c>
      <c r="O1285">
        <f>COUNTIF('データ取得対象の観測点決定（風のみ）'!$AN$4:$AN$918,観測点コードリスト!N1285)</f>
        <v>1</v>
      </c>
      <c r="P1285" s="524" t="str">
        <f t="shared" si="20"/>
        <v>713</v>
      </c>
    </row>
    <row r="1286" spans="1:16">
      <c r="A1286">
        <v>1285</v>
      </c>
      <c r="B1286">
        <v>7</v>
      </c>
      <c r="C1286" t="s">
        <v>14025</v>
      </c>
      <c r="D1286">
        <v>69</v>
      </c>
      <c r="E1286">
        <v>714</v>
      </c>
      <c r="F1286">
        <v>35</v>
      </c>
      <c r="G1286">
        <v>25.1</v>
      </c>
      <c r="H1286">
        <v>133</v>
      </c>
      <c r="I1286">
        <v>59.3</v>
      </c>
      <c r="J1286">
        <v>713</v>
      </c>
      <c r="L1286" t="s">
        <v>15387</v>
      </c>
      <c r="M1286">
        <v>69</v>
      </c>
      <c r="N1286" s="524" t="s">
        <v>17058</v>
      </c>
      <c r="O1286">
        <f>COUNTIF('データ取得対象の観測点決定（風のみ）'!$AN$4:$AN$918,観測点コードリスト!N1286)</f>
        <v>0</v>
      </c>
      <c r="P1286" s="524" t="str">
        <f t="shared" si="20"/>
        <v>714</v>
      </c>
    </row>
    <row r="1287" spans="1:16">
      <c r="A1287">
        <v>1286</v>
      </c>
      <c r="B1287">
        <v>8</v>
      </c>
      <c r="C1287" t="s">
        <v>14026</v>
      </c>
      <c r="D1287">
        <v>69</v>
      </c>
      <c r="E1287">
        <v>715</v>
      </c>
      <c r="F1287">
        <v>35</v>
      </c>
      <c r="G1287">
        <v>24.7</v>
      </c>
      <c r="H1287">
        <v>134</v>
      </c>
      <c r="I1287">
        <v>12.8</v>
      </c>
      <c r="J1287">
        <v>320</v>
      </c>
      <c r="L1287" t="s">
        <v>15388</v>
      </c>
      <c r="M1287">
        <v>69</v>
      </c>
      <c r="N1287" s="524" t="s">
        <v>17059</v>
      </c>
      <c r="O1287">
        <f>COUNTIF('データ取得対象の観測点決定（風のみ）'!$AN$4:$AN$918,観測点コードリスト!N1287)</f>
        <v>0</v>
      </c>
      <c r="P1287" s="524" t="str">
        <f t="shared" si="20"/>
        <v>715</v>
      </c>
    </row>
    <row r="1288" spans="1:16">
      <c r="A1288">
        <v>1287</v>
      </c>
      <c r="B1288">
        <v>9</v>
      </c>
      <c r="C1288" t="s">
        <v>2813</v>
      </c>
      <c r="D1288">
        <v>69</v>
      </c>
      <c r="E1288">
        <v>716</v>
      </c>
      <c r="F1288">
        <v>35</v>
      </c>
      <c r="G1288">
        <v>23.6</v>
      </c>
      <c r="H1288">
        <v>133</v>
      </c>
      <c r="I1288">
        <v>32.200000000000003</v>
      </c>
      <c r="J1288">
        <v>875</v>
      </c>
      <c r="L1288" t="s">
        <v>15389</v>
      </c>
      <c r="M1288">
        <v>69</v>
      </c>
      <c r="N1288" s="524" t="s">
        <v>17060</v>
      </c>
      <c r="O1288">
        <f>COUNTIF('データ取得対象の観測点決定（風のみ）'!$AN$4:$AN$918,観測点コードリスト!N1288)</f>
        <v>0</v>
      </c>
      <c r="P1288" s="524" t="str">
        <f t="shared" si="20"/>
        <v>716</v>
      </c>
    </row>
    <row r="1289" spans="1:16">
      <c r="A1289">
        <v>1288</v>
      </c>
      <c r="B1289">
        <v>10</v>
      </c>
      <c r="C1289" t="s">
        <v>14027</v>
      </c>
      <c r="D1289">
        <v>69</v>
      </c>
      <c r="E1289">
        <v>717</v>
      </c>
      <c r="F1289">
        <v>35</v>
      </c>
      <c r="G1289">
        <v>16.100000000000001</v>
      </c>
      <c r="H1289">
        <v>133</v>
      </c>
      <c r="I1289">
        <v>26.3</v>
      </c>
      <c r="J1289">
        <v>594</v>
      </c>
      <c r="L1289" t="s">
        <v>15390</v>
      </c>
      <c r="M1289">
        <v>69</v>
      </c>
      <c r="N1289" s="524" t="s">
        <v>17061</v>
      </c>
      <c r="O1289">
        <f>COUNTIF('データ取得対象の観測点決定（風のみ）'!$AN$4:$AN$918,観測点コードリスト!N1289)</f>
        <v>0</v>
      </c>
      <c r="P1289" s="524" t="str">
        <f t="shared" si="20"/>
        <v>717</v>
      </c>
    </row>
    <row r="1290" spans="1:16">
      <c r="A1290">
        <v>1289</v>
      </c>
      <c r="B1290">
        <v>11</v>
      </c>
      <c r="C1290" t="s">
        <v>3618</v>
      </c>
      <c r="D1290">
        <v>69</v>
      </c>
      <c r="E1290">
        <v>718</v>
      </c>
      <c r="F1290">
        <v>35</v>
      </c>
      <c r="G1290">
        <v>15.8</v>
      </c>
      <c r="H1290">
        <v>134</v>
      </c>
      <c r="I1290">
        <v>14.4</v>
      </c>
      <c r="J1290">
        <v>182</v>
      </c>
      <c r="L1290" t="s">
        <v>15391</v>
      </c>
      <c r="M1290">
        <v>69</v>
      </c>
      <c r="N1290" s="524" t="s">
        <v>17062</v>
      </c>
      <c r="O1290">
        <f>COUNTIF('データ取得対象の観測点決定（風のみ）'!$AN$4:$AN$918,観測点コードリスト!N1290)</f>
        <v>1</v>
      </c>
      <c r="P1290" s="524" t="str">
        <f t="shared" si="20"/>
        <v>718</v>
      </c>
    </row>
    <row r="1291" spans="1:16">
      <c r="A1291">
        <v>1290</v>
      </c>
      <c r="B1291">
        <v>12</v>
      </c>
      <c r="C1291" t="s">
        <v>14028</v>
      </c>
      <c r="D1291">
        <v>69</v>
      </c>
      <c r="E1291">
        <v>938</v>
      </c>
      <c r="F1291">
        <v>35</v>
      </c>
      <c r="G1291">
        <v>9.9</v>
      </c>
      <c r="H1291">
        <v>133</v>
      </c>
      <c r="I1291">
        <v>19.3</v>
      </c>
      <c r="J1291">
        <v>290</v>
      </c>
      <c r="L1291" t="s">
        <v>15392</v>
      </c>
      <c r="M1291">
        <v>69</v>
      </c>
      <c r="N1291" s="524" t="s">
        <v>17063</v>
      </c>
      <c r="O1291">
        <f>COUNTIF('データ取得対象の観測点決定（風のみ）'!$AN$4:$AN$918,観測点コードリスト!N1291)</f>
        <v>0</v>
      </c>
      <c r="P1291" s="524" t="str">
        <f t="shared" si="20"/>
        <v>938</v>
      </c>
    </row>
    <row r="1292" spans="1:16">
      <c r="A1292">
        <v>1291</v>
      </c>
      <c r="B1292">
        <v>13</v>
      </c>
      <c r="C1292" t="s">
        <v>3606</v>
      </c>
      <c r="D1292">
        <v>69</v>
      </c>
      <c r="E1292">
        <v>1177</v>
      </c>
      <c r="F1292">
        <v>35</v>
      </c>
      <c r="G1292">
        <v>22.7</v>
      </c>
      <c r="H1292">
        <v>133</v>
      </c>
      <c r="I1292">
        <v>45.4</v>
      </c>
      <c r="J1292">
        <v>150</v>
      </c>
      <c r="L1292" t="s">
        <v>15393</v>
      </c>
      <c r="M1292">
        <v>69</v>
      </c>
      <c r="N1292" s="524" t="s">
        <v>17064</v>
      </c>
      <c r="O1292">
        <f>COUNTIF('データ取得対象の観測点決定（風のみ）'!$AN$4:$AN$918,観測点コードリスト!N1292)</f>
        <v>0</v>
      </c>
      <c r="P1292" s="524" t="str">
        <f t="shared" si="20"/>
        <v>1177</v>
      </c>
    </row>
    <row r="1293" spans="1:16">
      <c r="A1293">
        <v>1292</v>
      </c>
      <c r="B1293">
        <v>14</v>
      </c>
      <c r="C1293" t="s">
        <v>3612</v>
      </c>
      <c r="D1293">
        <v>69</v>
      </c>
      <c r="E1293">
        <v>1178</v>
      </c>
      <c r="F1293">
        <v>35</v>
      </c>
      <c r="G1293">
        <v>20</v>
      </c>
      <c r="H1293">
        <v>134</v>
      </c>
      <c r="I1293">
        <v>24.3</v>
      </c>
      <c r="J1293">
        <v>231</v>
      </c>
      <c r="L1293" t="s">
        <v>15394</v>
      </c>
      <c r="M1293">
        <v>69</v>
      </c>
      <c r="N1293" s="524" t="s">
        <v>17065</v>
      </c>
      <c r="O1293">
        <f>COUNTIF('データ取得対象の観測点決定（風のみ）'!$AN$4:$AN$918,観測点コードリスト!N1293)</f>
        <v>0</v>
      </c>
      <c r="P1293" s="524" t="str">
        <f t="shared" si="20"/>
        <v>1178</v>
      </c>
    </row>
    <row r="1294" spans="1:16">
      <c r="A1294">
        <v>1293</v>
      </c>
      <c r="B1294">
        <v>15</v>
      </c>
      <c r="C1294" t="s">
        <v>3578</v>
      </c>
      <c r="D1294">
        <v>69</v>
      </c>
      <c r="E1294">
        <v>1231</v>
      </c>
      <c r="F1294">
        <v>35</v>
      </c>
      <c r="G1294">
        <v>31.4</v>
      </c>
      <c r="H1294">
        <v>133</v>
      </c>
      <c r="I1294">
        <v>34</v>
      </c>
      <c r="J1294">
        <v>15</v>
      </c>
      <c r="L1294" t="s">
        <v>15395</v>
      </c>
      <c r="M1294">
        <v>69</v>
      </c>
      <c r="N1294" s="524" t="s">
        <v>17066</v>
      </c>
      <c r="O1294">
        <f>COUNTIF('データ取得対象の観測点決定（風のみ）'!$AN$4:$AN$918,観測点コードリスト!N1294)</f>
        <v>1</v>
      </c>
      <c r="P1294" s="524" t="str">
        <f t="shared" si="20"/>
        <v>1231</v>
      </c>
    </row>
    <row r="1295" spans="1:16">
      <c r="A1295">
        <v>1294</v>
      </c>
      <c r="B1295">
        <v>16</v>
      </c>
      <c r="C1295" t="s">
        <v>3621</v>
      </c>
      <c r="D1295">
        <v>69</v>
      </c>
      <c r="E1295">
        <v>1304</v>
      </c>
      <c r="F1295">
        <v>35</v>
      </c>
      <c r="G1295">
        <v>11.2</v>
      </c>
      <c r="H1295">
        <v>133</v>
      </c>
      <c r="I1295">
        <v>13.8</v>
      </c>
      <c r="J1295">
        <v>490</v>
      </c>
      <c r="L1295" t="s">
        <v>15396</v>
      </c>
      <c r="M1295">
        <v>69</v>
      </c>
      <c r="N1295" s="524" t="s">
        <v>17067</v>
      </c>
      <c r="O1295">
        <f>COUNTIF('データ取得対象の観測点決定（風のみ）'!$AN$4:$AN$918,観測点コードリスト!N1295)</f>
        <v>1</v>
      </c>
      <c r="P1295" s="524" t="str">
        <f t="shared" si="20"/>
        <v>1304</v>
      </c>
    </row>
    <row r="1296" spans="1:16">
      <c r="A1296">
        <v>1295</v>
      </c>
      <c r="B1296">
        <v>17</v>
      </c>
      <c r="C1296" t="s">
        <v>3609</v>
      </c>
      <c r="D1296">
        <v>69</v>
      </c>
      <c r="E1296">
        <v>1385</v>
      </c>
      <c r="F1296">
        <v>35</v>
      </c>
      <c r="G1296">
        <v>19.7</v>
      </c>
      <c r="H1296">
        <v>134</v>
      </c>
      <c r="I1296">
        <v>6.8</v>
      </c>
      <c r="J1296">
        <v>210</v>
      </c>
      <c r="L1296" t="s">
        <v>15397</v>
      </c>
      <c r="M1296">
        <v>69</v>
      </c>
      <c r="N1296" s="524" t="s">
        <v>17068</v>
      </c>
      <c r="O1296">
        <f>COUNTIF('データ取得対象の観測点決定（風のみ）'!$AN$4:$AN$918,観測点コードリスト!N1296)</f>
        <v>0</v>
      </c>
      <c r="P1296" s="524" t="str">
        <f t="shared" si="20"/>
        <v>1385</v>
      </c>
    </row>
    <row r="1297" spans="1:16">
      <c r="A1297">
        <v>1296</v>
      </c>
      <c r="B1297">
        <v>18</v>
      </c>
      <c r="C1297" t="s">
        <v>3615</v>
      </c>
      <c r="D1297">
        <v>69</v>
      </c>
      <c r="E1297">
        <v>1389</v>
      </c>
      <c r="F1297">
        <v>35</v>
      </c>
      <c r="G1297">
        <v>17.3</v>
      </c>
      <c r="H1297">
        <v>133</v>
      </c>
      <c r="I1297">
        <v>29</v>
      </c>
      <c r="J1297">
        <v>155</v>
      </c>
      <c r="L1297" t="s">
        <v>15398</v>
      </c>
      <c r="M1297">
        <v>69</v>
      </c>
      <c r="N1297" s="524" t="s">
        <v>17069</v>
      </c>
      <c r="O1297">
        <f>COUNTIF('データ取得対象の観測点決定（風のみ）'!$AN$4:$AN$918,観測点コードリスト!N1297)</f>
        <v>0</v>
      </c>
      <c r="P1297" s="524" t="str">
        <f t="shared" si="20"/>
        <v>1389</v>
      </c>
    </row>
    <row r="1298" spans="1:16">
      <c r="A1298">
        <v>1297</v>
      </c>
      <c r="B1298">
        <v>19</v>
      </c>
      <c r="C1298" t="s">
        <v>3597</v>
      </c>
      <c r="D1298">
        <v>69</v>
      </c>
      <c r="E1298">
        <v>1391</v>
      </c>
      <c r="F1298">
        <v>35</v>
      </c>
      <c r="G1298">
        <v>24.8</v>
      </c>
      <c r="H1298">
        <v>134</v>
      </c>
      <c r="I1298">
        <v>1</v>
      </c>
      <c r="J1298">
        <v>210</v>
      </c>
      <c r="L1298" t="s">
        <v>15399</v>
      </c>
      <c r="M1298">
        <v>69</v>
      </c>
      <c r="N1298" s="524" t="s">
        <v>17070</v>
      </c>
      <c r="O1298">
        <f>COUNTIF('データ取得対象の観測点決定（風のみ）'!$AN$4:$AN$918,観測点コードリスト!N1298)</f>
        <v>0</v>
      </c>
      <c r="P1298" s="524" t="str">
        <f t="shared" si="20"/>
        <v>1391</v>
      </c>
    </row>
    <row r="1299" spans="1:16">
      <c r="A1299">
        <v>1298</v>
      </c>
      <c r="B1299">
        <v>20</v>
      </c>
      <c r="C1299" t="s">
        <v>3585</v>
      </c>
      <c r="D1299">
        <v>69</v>
      </c>
      <c r="E1299">
        <v>1519</v>
      </c>
      <c r="F1299">
        <v>35</v>
      </c>
      <c r="G1299">
        <v>31.8</v>
      </c>
      <c r="H1299">
        <v>134</v>
      </c>
      <c r="I1299">
        <v>9.9</v>
      </c>
      <c r="J1299">
        <v>15</v>
      </c>
      <c r="L1299" t="s">
        <v>15400</v>
      </c>
      <c r="M1299">
        <v>69</v>
      </c>
      <c r="N1299" s="524" t="s">
        <v>17071</v>
      </c>
      <c r="O1299">
        <f>COUNTIF('データ取得対象の観測点決定（風のみ）'!$AN$4:$AN$918,観測点コードリスト!N1299)</f>
        <v>1</v>
      </c>
      <c r="P1299" s="524" t="str">
        <f t="shared" si="20"/>
        <v>1519</v>
      </c>
    </row>
    <row r="1300" spans="1:16">
      <c r="A1300">
        <v>1299</v>
      </c>
      <c r="B1300">
        <v>1</v>
      </c>
      <c r="C1300" t="s">
        <v>14029</v>
      </c>
      <c r="D1300">
        <v>71</v>
      </c>
      <c r="E1300">
        <v>719</v>
      </c>
      <c r="F1300">
        <v>34</v>
      </c>
      <c r="G1300">
        <v>9.8000000000000007</v>
      </c>
      <c r="H1300">
        <v>134</v>
      </c>
      <c r="I1300">
        <v>23.6</v>
      </c>
      <c r="J1300">
        <v>690</v>
      </c>
      <c r="L1300" t="s">
        <v>15401</v>
      </c>
      <c r="M1300">
        <v>71</v>
      </c>
      <c r="N1300" s="524" t="s">
        <v>17072</v>
      </c>
      <c r="O1300">
        <f>COUNTIF('データ取得対象の観測点決定（風のみ）'!$AN$4:$AN$918,観測点コードリスト!N1300)</f>
        <v>0</v>
      </c>
      <c r="P1300" s="524" t="str">
        <f t="shared" si="20"/>
        <v>719</v>
      </c>
    </row>
    <row r="1301" spans="1:16">
      <c r="A1301">
        <v>1300</v>
      </c>
      <c r="B1301">
        <v>2</v>
      </c>
      <c r="C1301" t="s">
        <v>633</v>
      </c>
      <c r="D1301">
        <v>71</v>
      </c>
      <c r="E1301">
        <v>720</v>
      </c>
      <c r="F1301">
        <v>34</v>
      </c>
      <c r="G1301">
        <v>1.4</v>
      </c>
      <c r="H1301">
        <v>133</v>
      </c>
      <c r="I1301">
        <v>47.7</v>
      </c>
      <c r="J1301">
        <v>214</v>
      </c>
      <c r="L1301" t="s">
        <v>15402</v>
      </c>
      <c r="M1301">
        <v>71</v>
      </c>
      <c r="N1301" s="524" t="s">
        <v>17073</v>
      </c>
      <c r="O1301">
        <f>COUNTIF('データ取得対象の観測点決定（風のみ）'!$AN$4:$AN$918,観測点コードリスト!N1301)</f>
        <v>1</v>
      </c>
      <c r="P1301" s="524" t="str">
        <f t="shared" si="20"/>
        <v>720</v>
      </c>
    </row>
    <row r="1302" spans="1:16">
      <c r="A1302">
        <v>1301</v>
      </c>
      <c r="B1302">
        <v>3</v>
      </c>
      <c r="C1302" t="s">
        <v>3624</v>
      </c>
      <c r="D1302">
        <v>71</v>
      </c>
      <c r="E1302">
        <v>47895</v>
      </c>
      <c r="F1302">
        <v>34</v>
      </c>
      <c r="G1302">
        <v>4</v>
      </c>
      <c r="H1302">
        <v>134</v>
      </c>
      <c r="I1302">
        <v>34.4</v>
      </c>
      <c r="J1302">
        <v>1.6</v>
      </c>
      <c r="L1302" t="s">
        <v>15403</v>
      </c>
      <c r="M1302">
        <v>71</v>
      </c>
      <c r="N1302" s="524" t="s">
        <v>17074</v>
      </c>
      <c r="O1302">
        <f>COUNTIF('データ取得対象の観測点決定（風のみ）'!$AN$4:$AN$918,観測点コードリスト!N1302)</f>
        <v>1</v>
      </c>
      <c r="P1302" s="524" t="str">
        <f t="shared" si="20"/>
        <v>47895</v>
      </c>
    </row>
    <row r="1303" spans="1:16">
      <c r="A1303">
        <v>1302</v>
      </c>
      <c r="B1303">
        <v>4</v>
      </c>
      <c r="C1303" t="s">
        <v>14030</v>
      </c>
      <c r="D1303">
        <v>71</v>
      </c>
      <c r="E1303">
        <v>722</v>
      </c>
      <c r="F1303">
        <v>33</v>
      </c>
      <c r="G1303">
        <v>55.3</v>
      </c>
      <c r="H1303">
        <v>134</v>
      </c>
      <c r="I1303">
        <v>15.9</v>
      </c>
      <c r="J1303">
        <v>1100</v>
      </c>
      <c r="L1303" t="s">
        <v>15404</v>
      </c>
      <c r="M1303">
        <v>71</v>
      </c>
      <c r="N1303" s="524" t="s">
        <v>17075</v>
      </c>
      <c r="O1303">
        <f>COUNTIF('データ取得対象の観測点決定（風のみ）'!$AN$4:$AN$918,観測点コードリスト!N1303)</f>
        <v>0</v>
      </c>
      <c r="P1303" s="524" t="str">
        <f t="shared" si="20"/>
        <v>722</v>
      </c>
    </row>
    <row r="1304" spans="1:16">
      <c r="A1304">
        <v>1303</v>
      </c>
      <c r="B1304">
        <v>5</v>
      </c>
      <c r="C1304" t="s">
        <v>14031</v>
      </c>
      <c r="D1304">
        <v>71</v>
      </c>
      <c r="E1304">
        <v>723</v>
      </c>
      <c r="F1304">
        <v>33</v>
      </c>
      <c r="G1304">
        <v>52.4</v>
      </c>
      <c r="H1304">
        <v>134</v>
      </c>
      <c r="I1304">
        <v>31.7</v>
      </c>
      <c r="J1304">
        <v>600</v>
      </c>
      <c r="L1304" t="s">
        <v>15405</v>
      </c>
      <c r="M1304">
        <v>71</v>
      </c>
      <c r="N1304" s="524" t="s">
        <v>17076</v>
      </c>
      <c r="O1304">
        <f>COUNTIF('データ取得対象の観測点決定（風のみ）'!$AN$4:$AN$918,観測点コードリスト!N1304)</f>
        <v>0</v>
      </c>
      <c r="P1304" s="524" t="str">
        <f t="shared" si="20"/>
        <v>723</v>
      </c>
    </row>
    <row r="1305" spans="1:16">
      <c r="A1305">
        <v>1304</v>
      </c>
      <c r="B1305">
        <v>6</v>
      </c>
      <c r="C1305" t="s">
        <v>3653</v>
      </c>
      <c r="D1305">
        <v>71</v>
      </c>
      <c r="E1305">
        <v>724</v>
      </c>
      <c r="F1305">
        <v>33</v>
      </c>
      <c r="G1305">
        <v>43.9</v>
      </c>
      <c r="H1305">
        <v>134</v>
      </c>
      <c r="I1305">
        <v>32.299999999999997</v>
      </c>
      <c r="J1305">
        <v>3</v>
      </c>
      <c r="L1305" t="s">
        <v>15406</v>
      </c>
      <c r="M1305">
        <v>71</v>
      </c>
      <c r="N1305" s="524" t="s">
        <v>17077</v>
      </c>
      <c r="O1305">
        <f>COUNTIF('データ取得対象の観測点決定（風のみ）'!$AN$4:$AN$918,観測点コードリスト!N1305)</f>
        <v>1</v>
      </c>
      <c r="P1305" s="524" t="str">
        <f t="shared" si="20"/>
        <v>724</v>
      </c>
    </row>
    <row r="1306" spans="1:16">
      <c r="A1306">
        <v>1305</v>
      </c>
      <c r="B1306">
        <v>7</v>
      </c>
      <c r="C1306" t="s">
        <v>14032</v>
      </c>
      <c r="D1306">
        <v>71</v>
      </c>
      <c r="E1306">
        <v>725</v>
      </c>
      <c r="F1306">
        <v>33</v>
      </c>
      <c r="G1306">
        <v>33.799999999999997</v>
      </c>
      <c r="H1306">
        <v>134</v>
      </c>
      <c r="I1306">
        <v>18.3</v>
      </c>
      <c r="J1306">
        <v>4</v>
      </c>
      <c r="L1306" t="s">
        <v>15407</v>
      </c>
      <c r="M1306">
        <v>71</v>
      </c>
      <c r="N1306" s="524" t="s">
        <v>17078</v>
      </c>
      <c r="O1306">
        <f>COUNTIF('データ取得対象の観測点決定（風のみ）'!$AN$4:$AN$918,観測点コードリスト!N1306)</f>
        <v>0</v>
      </c>
      <c r="P1306" s="524" t="str">
        <f t="shared" si="20"/>
        <v>725</v>
      </c>
    </row>
    <row r="1307" spans="1:16">
      <c r="A1307">
        <v>1306</v>
      </c>
      <c r="B1307">
        <v>8</v>
      </c>
      <c r="C1307" t="s">
        <v>3627</v>
      </c>
      <c r="D1307">
        <v>71</v>
      </c>
      <c r="E1307">
        <v>972</v>
      </c>
      <c r="F1307">
        <v>34</v>
      </c>
      <c r="G1307">
        <v>2.4</v>
      </c>
      <c r="H1307">
        <v>134</v>
      </c>
      <c r="I1307">
        <v>9.4</v>
      </c>
      <c r="J1307">
        <v>160</v>
      </c>
      <c r="L1307" t="s">
        <v>15408</v>
      </c>
      <c r="M1307">
        <v>71</v>
      </c>
      <c r="N1307" s="524" t="s">
        <v>17079</v>
      </c>
      <c r="O1307">
        <f>COUNTIF('データ取得対象の観測点決定（風のみ）'!$AN$4:$AN$918,観測点コードリスト!N1307)</f>
        <v>1</v>
      </c>
      <c r="P1307" s="524" t="str">
        <f t="shared" si="20"/>
        <v>972</v>
      </c>
    </row>
    <row r="1308" spans="1:16">
      <c r="A1308">
        <v>1307</v>
      </c>
      <c r="B1308">
        <v>9</v>
      </c>
      <c r="C1308" t="s">
        <v>3641</v>
      </c>
      <c r="D1308">
        <v>71</v>
      </c>
      <c r="E1308">
        <v>1098</v>
      </c>
      <c r="F1308">
        <v>33</v>
      </c>
      <c r="G1308">
        <v>52.7</v>
      </c>
      <c r="H1308">
        <v>134</v>
      </c>
      <c r="I1308">
        <v>23.3</v>
      </c>
      <c r="J1308">
        <v>290</v>
      </c>
      <c r="L1308" t="s">
        <v>15409</v>
      </c>
      <c r="M1308">
        <v>71</v>
      </c>
      <c r="N1308" s="524" t="s">
        <v>17080</v>
      </c>
      <c r="O1308">
        <f>COUNTIF('データ取得対象の観測点決定（風のみ）'!$AN$4:$AN$918,観測点コードリスト!N1308)</f>
        <v>0</v>
      </c>
      <c r="P1308" s="524" t="str">
        <f t="shared" si="20"/>
        <v>1098</v>
      </c>
    </row>
    <row r="1309" spans="1:16">
      <c r="A1309">
        <v>1308</v>
      </c>
      <c r="B1309">
        <v>10</v>
      </c>
      <c r="C1309" t="s">
        <v>3645</v>
      </c>
      <c r="D1309">
        <v>71</v>
      </c>
      <c r="E1309">
        <v>1242</v>
      </c>
      <c r="F1309">
        <v>33</v>
      </c>
      <c r="G1309">
        <v>50.2</v>
      </c>
      <c r="H1309">
        <v>134</v>
      </c>
      <c r="I1309">
        <v>44.5</v>
      </c>
      <c r="J1309">
        <v>10</v>
      </c>
      <c r="L1309" t="s">
        <v>15410</v>
      </c>
      <c r="M1309">
        <v>71</v>
      </c>
      <c r="N1309" s="524" t="s">
        <v>17081</v>
      </c>
      <c r="O1309">
        <f>COUNTIF('データ取得対象の観測点決定（風のみ）'!$AN$4:$AN$918,観測点コードリスト!N1309)</f>
        <v>1</v>
      </c>
      <c r="P1309" s="524" t="str">
        <f t="shared" si="20"/>
        <v>1242</v>
      </c>
    </row>
    <row r="1310" spans="1:16">
      <c r="A1310">
        <v>1309</v>
      </c>
      <c r="B1310">
        <v>11</v>
      </c>
      <c r="C1310" t="s">
        <v>3637</v>
      </c>
      <c r="D1310">
        <v>71</v>
      </c>
      <c r="E1310">
        <v>1252</v>
      </c>
      <c r="F1310">
        <v>33</v>
      </c>
      <c r="G1310">
        <v>52</v>
      </c>
      <c r="H1310">
        <v>133</v>
      </c>
      <c r="I1310">
        <v>54.2</v>
      </c>
      <c r="J1310">
        <v>560</v>
      </c>
      <c r="L1310" t="s">
        <v>15411</v>
      </c>
      <c r="M1310">
        <v>71</v>
      </c>
      <c r="N1310" s="524" t="s">
        <v>17082</v>
      </c>
      <c r="O1310">
        <f>COUNTIF('データ取得対象の観測点決定（風のみ）'!$AN$4:$AN$918,観測点コードリスト!N1310)</f>
        <v>1</v>
      </c>
      <c r="P1310" s="524" t="str">
        <f t="shared" si="20"/>
        <v>1252</v>
      </c>
    </row>
    <row r="1311" spans="1:16">
      <c r="A1311">
        <v>1310</v>
      </c>
      <c r="B1311">
        <v>12</v>
      </c>
      <c r="C1311" t="s">
        <v>3634</v>
      </c>
      <c r="D1311">
        <v>71</v>
      </c>
      <c r="E1311">
        <v>1327</v>
      </c>
      <c r="F1311">
        <v>33</v>
      </c>
      <c r="G1311">
        <v>59.4</v>
      </c>
      <c r="H1311">
        <v>134</v>
      </c>
      <c r="I1311">
        <v>2.2000000000000002</v>
      </c>
      <c r="J1311">
        <v>228</v>
      </c>
      <c r="L1311" t="s">
        <v>15412</v>
      </c>
      <c r="M1311">
        <v>71</v>
      </c>
      <c r="N1311" s="524" t="s">
        <v>17083</v>
      </c>
      <c r="O1311">
        <f>COUNTIF('データ取得対象の観測点決定（風のみ）'!$AN$4:$AN$918,観測点コードリスト!N1311)</f>
        <v>0</v>
      </c>
      <c r="P1311" s="524" t="str">
        <f t="shared" si="20"/>
        <v>1327</v>
      </c>
    </row>
    <row r="1312" spans="1:16">
      <c r="A1312">
        <v>1311</v>
      </c>
      <c r="B1312">
        <v>13</v>
      </c>
      <c r="C1312" t="s">
        <v>3649</v>
      </c>
      <c r="D1312">
        <v>71</v>
      </c>
      <c r="E1312">
        <v>1352</v>
      </c>
      <c r="F1312">
        <v>33</v>
      </c>
      <c r="G1312">
        <v>46.3</v>
      </c>
      <c r="H1312">
        <v>134</v>
      </c>
      <c r="I1312">
        <v>12.3</v>
      </c>
      <c r="J1312">
        <v>330</v>
      </c>
      <c r="L1312" t="s">
        <v>15413</v>
      </c>
      <c r="M1312">
        <v>71</v>
      </c>
      <c r="N1312" s="524" t="s">
        <v>17084</v>
      </c>
      <c r="O1312">
        <f>COUNTIF('データ取得対象の観測点決定（風のみ）'!$AN$4:$AN$918,観測点コードリスト!N1312)</f>
        <v>1</v>
      </c>
      <c r="P1312" s="524" t="str">
        <f t="shared" si="20"/>
        <v>1352</v>
      </c>
    </row>
    <row r="1313" spans="1:16">
      <c r="A1313">
        <v>1312</v>
      </c>
      <c r="B1313">
        <v>14</v>
      </c>
      <c r="C1313" t="s">
        <v>14033</v>
      </c>
      <c r="D1313">
        <v>71</v>
      </c>
      <c r="E1313">
        <v>1358</v>
      </c>
      <c r="F1313">
        <v>33</v>
      </c>
      <c r="G1313">
        <v>56</v>
      </c>
      <c r="H1313">
        <v>134</v>
      </c>
      <c r="I1313">
        <v>19.600000000000001</v>
      </c>
      <c r="J1313">
        <v>1200</v>
      </c>
      <c r="L1313" t="s">
        <v>15414</v>
      </c>
      <c r="M1313">
        <v>71</v>
      </c>
      <c r="N1313" s="524" t="s">
        <v>17085</v>
      </c>
      <c r="O1313">
        <f>COUNTIF('データ取得対象の観測点決定（風のみ）'!$AN$4:$AN$918,観測点コードリスト!N1313)</f>
        <v>0</v>
      </c>
      <c r="P1313" s="524" t="str">
        <f t="shared" si="20"/>
        <v>1358</v>
      </c>
    </row>
    <row r="1314" spans="1:16">
      <c r="A1314">
        <v>1313</v>
      </c>
      <c r="B1314">
        <v>15</v>
      </c>
      <c r="C1314" t="s">
        <v>14034</v>
      </c>
      <c r="D1314">
        <v>71</v>
      </c>
      <c r="E1314">
        <v>47894</v>
      </c>
      <c r="F1314">
        <v>33</v>
      </c>
      <c r="G1314">
        <v>51.2</v>
      </c>
      <c r="H1314">
        <v>134</v>
      </c>
      <c r="I1314">
        <v>5.8</v>
      </c>
      <c r="J1314">
        <v>1944.8</v>
      </c>
      <c r="L1314" t="s">
        <v>15415</v>
      </c>
      <c r="M1314">
        <v>71</v>
      </c>
      <c r="N1314" s="524" t="s">
        <v>17086</v>
      </c>
      <c r="O1314">
        <f>COUNTIF('データ取得対象の観測点決定（風のみ）'!$AN$4:$AN$918,観測点コードリスト!N1314)</f>
        <v>0</v>
      </c>
      <c r="P1314" s="524" t="str">
        <f t="shared" si="20"/>
        <v>47894</v>
      </c>
    </row>
    <row r="1315" spans="1:16">
      <c r="A1315">
        <v>1314</v>
      </c>
      <c r="B1315">
        <v>16</v>
      </c>
      <c r="C1315" t="s">
        <v>3657</v>
      </c>
      <c r="D1315">
        <v>71</v>
      </c>
      <c r="E1315">
        <v>1604</v>
      </c>
      <c r="F1315">
        <v>33</v>
      </c>
      <c r="G1315">
        <v>36.700000000000003</v>
      </c>
      <c r="H1315">
        <v>134</v>
      </c>
      <c r="I1315">
        <v>21.3</v>
      </c>
      <c r="J1315">
        <v>5</v>
      </c>
      <c r="L1315" t="s">
        <v>15416</v>
      </c>
      <c r="M1315">
        <v>71</v>
      </c>
      <c r="N1315" s="524" t="s">
        <v>17087</v>
      </c>
      <c r="O1315">
        <f>COUNTIF('データ取得対象の観測点決定（風のみ）'!$AN$4:$AN$918,観測点コードリスト!N1315)</f>
        <v>1</v>
      </c>
      <c r="P1315" s="524" t="str">
        <f t="shared" si="20"/>
        <v>1604</v>
      </c>
    </row>
    <row r="1316" spans="1:16">
      <c r="A1316">
        <v>1315</v>
      </c>
      <c r="B1316">
        <v>1</v>
      </c>
      <c r="C1316" t="s">
        <v>3662</v>
      </c>
      <c r="D1316">
        <v>72</v>
      </c>
      <c r="E1316">
        <v>726</v>
      </c>
      <c r="F1316">
        <v>34</v>
      </c>
      <c r="G1316">
        <v>28.3</v>
      </c>
      <c r="H1316">
        <v>134</v>
      </c>
      <c r="I1316">
        <v>16.399999999999999</v>
      </c>
      <c r="J1316">
        <v>20</v>
      </c>
      <c r="L1316" t="s">
        <v>15417</v>
      </c>
      <c r="M1316">
        <v>72</v>
      </c>
      <c r="N1316" s="524" t="s">
        <v>17088</v>
      </c>
      <c r="O1316">
        <f>COUNTIF('データ取得対象の観測点決定（風のみ）'!$AN$4:$AN$918,観測点コードリスト!N1316)</f>
        <v>1</v>
      </c>
      <c r="P1316" s="524" t="str">
        <f t="shared" si="20"/>
        <v>726</v>
      </c>
    </row>
    <row r="1317" spans="1:16">
      <c r="A1317">
        <v>1316</v>
      </c>
      <c r="B1317">
        <v>2</v>
      </c>
      <c r="C1317" t="s">
        <v>786</v>
      </c>
      <c r="D1317">
        <v>72</v>
      </c>
      <c r="E1317">
        <v>47891</v>
      </c>
      <c r="F1317">
        <v>34</v>
      </c>
      <c r="G1317">
        <v>19</v>
      </c>
      <c r="H1317">
        <v>134</v>
      </c>
      <c r="I1317">
        <v>3.2</v>
      </c>
      <c r="J1317">
        <v>8.6999999999999993</v>
      </c>
      <c r="L1317" t="s">
        <v>15418</v>
      </c>
      <c r="M1317">
        <v>72</v>
      </c>
      <c r="N1317" s="524" t="s">
        <v>17089</v>
      </c>
      <c r="O1317">
        <f>COUNTIF('データ取得対象の観測点決定（風のみ）'!$AN$4:$AN$918,観測点コードリスト!N1317)</f>
        <v>1</v>
      </c>
      <c r="P1317" s="524" t="str">
        <f t="shared" si="20"/>
        <v>47891</v>
      </c>
    </row>
    <row r="1318" spans="1:16">
      <c r="A1318">
        <v>1317</v>
      </c>
      <c r="B1318">
        <v>3</v>
      </c>
      <c r="C1318" t="s">
        <v>3666</v>
      </c>
      <c r="D1318">
        <v>72</v>
      </c>
      <c r="E1318">
        <v>47890</v>
      </c>
      <c r="F1318">
        <v>34</v>
      </c>
      <c r="G1318">
        <v>16.5</v>
      </c>
      <c r="H1318">
        <v>133</v>
      </c>
      <c r="I1318">
        <v>45.1</v>
      </c>
      <c r="J1318">
        <v>3.7</v>
      </c>
      <c r="L1318" t="s">
        <v>15419</v>
      </c>
      <c r="M1318">
        <v>72</v>
      </c>
      <c r="N1318" s="524" t="s">
        <v>17090</v>
      </c>
      <c r="O1318">
        <f>COUNTIF('データ取得対象の観測点決定（風のみ）'!$AN$4:$AN$918,観測点コードリスト!N1318)</f>
        <v>1</v>
      </c>
      <c r="P1318" s="524" t="str">
        <f t="shared" si="20"/>
        <v>47890</v>
      </c>
    </row>
    <row r="1319" spans="1:16">
      <c r="A1319">
        <v>1318</v>
      </c>
      <c r="B1319">
        <v>4</v>
      </c>
      <c r="C1319" t="s">
        <v>3669</v>
      </c>
      <c r="D1319">
        <v>72</v>
      </c>
      <c r="E1319">
        <v>729</v>
      </c>
      <c r="F1319">
        <v>34</v>
      </c>
      <c r="G1319">
        <v>14.2</v>
      </c>
      <c r="H1319">
        <v>133</v>
      </c>
      <c r="I1319">
        <v>55.4</v>
      </c>
      <c r="J1319">
        <v>60</v>
      </c>
      <c r="L1319" t="s">
        <v>15420</v>
      </c>
      <c r="M1319">
        <v>72</v>
      </c>
      <c r="N1319" s="524" t="s">
        <v>17091</v>
      </c>
      <c r="O1319">
        <f>COUNTIF('データ取得対象の観測点決定（風のみ）'!$AN$4:$AN$918,観測点コードリスト!N1319)</f>
        <v>1</v>
      </c>
      <c r="P1319" s="524" t="str">
        <f t="shared" si="20"/>
        <v>729</v>
      </c>
    </row>
    <row r="1320" spans="1:16">
      <c r="A1320">
        <v>1319</v>
      </c>
      <c r="B1320">
        <v>5</v>
      </c>
      <c r="C1320" t="s">
        <v>3675</v>
      </c>
      <c r="D1320">
        <v>72</v>
      </c>
      <c r="E1320">
        <v>730</v>
      </c>
      <c r="F1320">
        <v>34</v>
      </c>
      <c r="G1320">
        <v>12.8</v>
      </c>
      <c r="H1320">
        <v>134</v>
      </c>
      <c r="I1320">
        <v>24.4</v>
      </c>
      <c r="J1320">
        <v>12</v>
      </c>
      <c r="L1320" t="s">
        <v>15421</v>
      </c>
      <c r="M1320">
        <v>72</v>
      </c>
      <c r="N1320" s="524" t="s">
        <v>17092</v>
      </c>
      <c r="O1320">
        <f>COUNTIF('データ取得対象の観測点決定（風のみ）'!$AN$4:$AN$918,観測点コードリスト!N1320)</f>
        <v>1</v>
      </c>
      <c r="P1320" s="524" t="str">
        <f t="shared" si="20"/>
        <v>730</v>
      </c>
    </row>
    <row r="1321" spans="1:16">
      <c r="A1321">
        <v>1320</v>
      </c>
      <c r="B1321">
        <v>6</v>
      </c>
      <c r="C1321" t="s">
        <v>3681</v>
      </c>
      <c r="D1321">
        <v>72</v>
      </c>
      <c r="E1321">
        <v>731</v>
      </c>
      <c r="F1321">
        <v>34</v>
      </c>
      <c r="G1321">
        <v>6.8</v>
      </c>
      <c r="H1321">
        <v>134</v>
      </c>
      <c r="I1321">
        <v>3</v>
      </c>
      <c r="J1321">
        <v>1040</v>
      </c>
      <c r="L1321" t="s">
        <v>15422</v>
      </c>
      <c r="M1321">
        <v>72</v>
      </c>
      <c r="N1321" s="524" t="s">
        <v>17093</v>
      </c>
      <c r="O1321">
        <f>COUNTIF('データ取得対象の観測点決定（風のみ）'!$AN$4:$AN$918,観測点コードリスト!N1321)</f>
        <v>0</v>
      </c>
      <c r="P1321" s="524" t="str">
        <f t="shared" si="20"/>
        <v>731</v>
      </c>
    </row>
    <row r="1322" spans="1:16">
      <c r="A1322">
        <v>1321</v>
      </c>
      <c r="B1322">
        <v>7</v>
      </c>
      <c r="C1322" t="s">
        <v>3678</v>
      </c>
      <c r="D1322">
        <v>72</v>
      </c>
      <c r="E1322">
        <v>1239</v>
      </c>
      <c r="F1322">
        <v>34</v>
      </c>
      <c r="G1322">
        <v>7.2</v>
      </c>
      <c r="H1322">
        <v>133</v>
      </c>
      <c r="I1322">
        <v>46.3</v>
      </c>
      <c r="J1322">
        <v>65</v>
      </c>
      <c r="L1322" t="s">
        <v>15423</v>
      </c>
      <c r="M1322">
        <v>72</v>
      </c>
      <c r="N1322" s="524" t="s">
        <v>17094</v>
      </c>
      <c r="O1322">
        <f>COUNTIF('データ取得対象の観測点決定（風のみ）'!$AN$4:$AN$918,観測点コードリスト!N1322)</f>
        <v>1</v>
      </c>
      <c r="P1322" s="524" t="str">
        <f t="shared" si="20"/>
        <v>1239</v>
      </c>
    </row>
    <row r="1323" spans="1:16">
      <c r="A1323">
        <v>1322</v>
      </c>
      <c r="B1323">
        <v>8</v>
      </c>
      <c r="C1323" t="s">
        <v>3672</v>
      </c>
      <c r="D1323">
        <v>72</v>
      </c>
      <c r="E1323">
        <v>1475</v>
      </c>
      <c r="F1323">
        <v>34</v>
      </c>
      <c r="G1323">
        <v>12.8</v>
      </c>
      <c r="H1323">
        <v>134</v>
      </c>
      <c r="I1323">
        <v>0.9</v>
      </c>
      <c r="J1323">
        <v>185</v>
      </c>
      <c r="L1323" t="s">
        <v>15424</v>
      </c>
      <c r="M1323">
        <v>72</v>
      </c>
      <c r="N1323" s="524" t="s">
        <v>17095</v>
      </c>
      <c r="O1323">
        <f>COUNTIF('データ取得対象の観測点決定（風のみ）'!$AN$4:$AN$918,観測点コードリスト!N1323)</f>
        <v>1</v>
      </c>
      <c r="P1323" s="524" t="str">
        <f t="shared" si="20"/>
        <v>1475</v>
      </c>
    </row>
    <row r="1324" spans="1:16">
      <c r="A1324">
        <v>1323</v>
      </c>
      <c r="B1324">
        <v>1</v>
      </c>
      <c r="C1324" t="s">
        <v>3685</v>
      </c>
      <c r="D1324">
        <v>73</v>
      </c>
      <c r="E1324">
        <v>732</v>
      </c>
      <c r="F1324">
        <v>34</v>
      </c>
      <c r="G1324">
        <v>15</v>
      </c>
      <c r="H1324">
        <v>133</v>
      </c>
      <c r="I1324">
        <v>0.4</v>
      </c>
      <c r="J1324">
        <v>9</v>
      </c>
      <c r="L1324" t="s">
        <v>15425</v>
      </c>
      <c r="M1324">
        <v>73</v>
      </c>
      <c r="N1324" s="524" t="s">
        <v>17096</v>
      </c>
      <c r="O1324">
        <f>COUNTIF('データ取得対象の観測点決定（風のみ）'!$AN$4:$AN$918,観測点コードリスト!N1324)</f>
        <v>1</v>
      </c>
      <c r="P1324" s="524" t="str">
        <f t="shared" si="20"/>
        <v>732</v>
      </c>
    </row>
    <row r="1325" spans="1:16">
      <c r="A1325">
        <v>1324</v>
      </c>
      <c r="B1325">
        <v>2</v>
      </c>
      <c r="C1325" t="s">
        <v>1535</v>
      </c>
      <c r="D1325">
        <v>73</v>
      </c>
      <c r="E1325">
        <v>733</v>
      </c>
      <c r="F1325">
        <v>34</v>
      </c>
      <c r="G1325">
        <v>1.1000000000000001</v>
      </c>
      <c r="H1325">
        <v>132</v>
      </c>
      <c r="I1325">
        <v>56.4</v>
      </c>
      <c r="J1325">
        <v>67</v>
      </c>
      <c r="L1325" t="s">
        <v>15426</v>
      </c>
      <c r="M1325">
        <v>73</v>
      </c>
      <c r="N1325" s="524" t="s">
        <v>17097</v>
      </c>
      <c r="O1325">
        <f>COUNTIF('データ取得対象の観測点決定（風のみ）'!$AN$4:$AN$918,観測点コードリスト!N1325)</f>
        <v>0</v>
      </c>
      <c r="P1325" s="524" t="str">
        <f t="shared" si="20"/>
        <v>733</v>
      </c>
    </row>
    <row r="1326" spans="1:16">
      <c r="A1326">
        <v>1325</v>
      </c>
      <c r="B1326">
        <v>3</v>
      </c>
      <c r="C1326" t="s">
        <v>3699</v>
      </c>
      <c r="D1326">
        <v>73</v>
      </c>
      <c r="E1326">
        <v>734</v>
      </c>
      <c r="F1326">
        <v>33</v>
      </c>
      <c r="G1326">
        <v>56.2</v>
      </c>
      <c r="H1326">
        <v>133</v>
      </c>
      <c r="I1326">
        <v>20.3</v>
      </c>
      <c r="J1326">
        <v>90</v>
      </c>
      <c r="L1326" t="s">
        <v>15427</v>
      </c>
      <c r="M1326">
        <v>73</v>
      </c>
      <c r="N1326" s="524" t="s">
        <v>17098</v>
      </c>
      <c r="O1326">
        <f>COUNTIF('データ取得対象の観測点決定（風のみ）'!$AN$4:$AN$918,観測点コードリスト!N1326)</f>
        <v>1</v>
      </c>
      <c r="P1326" s="524" t="str">
        <f t="shared" si="20"/>
        <v>734</v>
      </c>
    </row>
    <row r="1327" spans="1:16">
      <c r="A1327">
        <v>1326</v>
      </c>
      <c r="B1327">
        <v>4</v>
      </c>
      <c r="C1327" t="s">
        <v>3703</v>
      </c>
      <c r="D1327">
        <v>73</v>
      </c>
      <c r="E1327">
        <v>735</v>
      </c>
      <c r="F1327">
        <v>33</v>
      </c>
      <c r="G1327">
        <v>58.9</v>
      </c>
      <c r="H1327">
        <v>133</v>
      </c>
      <c r="I1327">
        <v>34.9</v>
      </c>
      <c r="J1327">
        <v>75</v>
      </c>
      <c r="L1327" t="s">
        <v>15428</v>
      </c>
      <c r="M1327">
        <v>73</v>
      </c>
      <c r="N1327" s="524" t="s">
        <v>17099</v>
      </c>
      <c r="O1327">
        <f>COUNTIF('データ取得対象の観測点決定（風のみ）'!$AN$4:$AN$918,観測点コードリスト!N1327)</f>
        <v>1</v>
      </c>
      <c r="P1327" s="524" t="str">
        <f t="shared" si="20"/>
        <v>735</v>
      </c>
    </row>
    <row r="1328" spans="1:16">
      <c r="A1328">
        <v>1327</v>
      </c>
      <c r="B1328">
        <v>5</v>
      </c>
      <c r="C1328" t="s">
        <v>3710</v>
      </c>
      <c r="D1328">
        <v>73</v>
      </c>
      <c r="E1328">
        <v>47887</v>
      </c>
      <c r="F1328">
        <v>33</v>
      </c>
      <c r="G1328">
        <v>50.6</v>
      </c>
      <c r="H1328">
        <v>132</v>
      </c>
      <c r="I1328">
        <v>46.6</v>
      </c>
      <c r="J1328">
        <v>32.200000000000003</v>
      </c>
      <c r="L1328" t="s">
        <v>15429</v>
      </c>
      <c r="M1328">
        <v>73</v>
      </c>
      <c r="N1328" s="524" t="s">
        <v>17100</v>
      </c>
      <c r="O1328">
        <f>COUNTIF('データ取得対象の観測点決定（風のみ）'!$AN$4:$AN$918,観測点コードリスト!N1328)</f>
        <v>1</v>
      </c>
      <c r="P1328" s="524" t="str">
        <f t="shared" si="20"/>
        <v>47887</v>
      </c>
    </row>
    <row r="1329" spans="1:16">
      <c r="A1329">
        <v>1328</v>
      </c>
      <c r="B1329">
        <v>6</v>
      </c>
      <c r="C1329" t="s">
        <v>3717</v>
      </c>
      <c r="D1329">
        <v>73</v>
      </c>
      <c r="E1329">
        <v>737</v>
      </c>
      <c r="F1329">
        <v>33</v>
      </c>
      <c r="G1329">
        <v>44.3</v>
      </c>
      <c r="H1329">
        <v>132</v>
      </c>
      <c r="I1329">
        <v>53.4</v>
      </c>
      <c r="J1329">
        <v>460</v>
      </c>
      <c r="L1329" t="s">
        <v>15430</v>
      </c>
      <c r="M1329">
        <v>73</v>
      </c>
      <c r="N1329" s="524" t="s">
        <v>17101</v>
      </c>
      <c r="O1329">
        <f>COUNTIF('データ取得対象の観測点決定（風のみ）'!$AN$4:$AN$918,観測点コードリスト!N1329)</f>
        <v>0</v>
      </c>
      <c r="P1329" s="524" t="str">
        <f t="shared" si="20"/>
        <v>737</v>
      </c>
    </row>
    <row r="1330" spans="1:16">
      <c r="A1330">
        <v>1329</v>
      </c>
      <c r="B1330">
        <v>7</v>
      </c>
      <c r="C1330" t="s">
        <v>3720</v>
      </c>
      <c r="D1330">
        <v>73</v>
      </c>
      <c r="E1330">
        <v>738</v>
      </c>
      <c r="F1330">
        <v>33</v>
      </c>
      <c r="G1330">
        <v>47.7</v>
      </c>
      <c r="H1330">
        <v>133</v>
      </c>
      <c r="I1330">
        <v>7.9</v>
      </c>
      <c r="J1330">
        <v>1280</v>
      </c>
      <c r="L1330" t="s">
        <v>15431</v>
      </c>
      <c r="M1330">
        <v>73</v>
      </c>
      <c r="N1330" s="524" t="s">
        <v>17102</v>
      </c>
      <c r="O1330">
        <f>COUNTIF('データ取得対象の観測点決定（風のみ）'!$AN$4:$AN$918,観測点コードリスト!N1330)</f>
        <v>0</v>
      </c>
      <c r="P1330" s="524" t="str">
        <f t="shared" si="20"/>
        <v>738</v>
      </c>
    </row>
    <row r="1331" spans="1:16">
      <c r="A1331">
        <v>1330</v>
      </c>
      <c r="B1331">
        <v>8</v>
      </c>
      <c r="C1331" t="s">
        <v>2952</v>
      </c>
      <c r="D1331">
        <v>73</v>
      </c>
      <c r="E1331">
        <v>739</v>
      </c>
      <c r="F1331">
        <v>33</v>
      </c>
      <c r="G1331">
        <v>37</v>
      </c>
      <c r="H1331">
        <v>132</v>
      </c>
      <c r="I1331">
        <v>28.8</v>
      </c>
      <c r="J1331">
        <v>4</v>
      </c>
      <c r="L1331" t="s">
        <v>15432</v>
      </c>
      <c r="M1331">
        <v>73</v>
      </c>
      <c r="N1331" s="524" t="s">
        <v>17103</v>
      </c>
      <c r="O1331">
        <f>COUNTIF('データ取得対象の観測点決定（風のみ）'!$AN$4:$AN$918,観測点コードリスト!N1331)</f>
        <v>1</v>
      </c>
      <c r="P1331" s="524" t="str">
        <f t="shared" si="20"/>
        <v>739</v>
      </c>
    </row>
    <row r="1332" spans="1:16">
      <c r="A1332">
        <v>1331</v>
      </c>
      <c r="B1332">
        <v>9</v>
      </c>
      <c r="C1332" t="s">
        <v>3725</v>
      </c>
      <c r="D1332">
        <v>73</v>
      </c>
      <c r="E1332">
        <v>740</v>
      </c>
      <c r="F1332">
        <v>33</v>
      </c>
      <c r="G1332">
        <v>38.299999999999997</v>
      </c>
      <c r="H1332">
        <v>132</v>
      </c>
      <c r="I1332">
        <v>42.5</v>
      </c>
      <c r="J1332">
        <v>163</v>
      </c>
      <c r="L1332" t="s">
        <v>15433</v>
      </c>
      <c r="M1332">
        <v>73</v>
      </c>
      <c r="N1332" s="524" t="s">
        <v>17104</v>
      </c>
      <c r="O1332">
        <f>COUNTIF('データ取得対象の観測点決定（風のみ）'!$AN$4:$AN$918,観測点コードリスト!N1332)</f>
        <v>0</v>
      </c>
      <c r="P1332" s="524" t="str">
        <f t="shared" si="20"/>
        <v>740</v>
      </c>
    </row>
    <row r="1333" spans="1:16">
      <c r="A1333">
        <v>1332</v>
      </c>
      <c r="B1333">
        <v>10</v>
      </c>
      <c r="C1333" t="s">
        <v>3728</v>
      </c>
      <c r="D1333">
        <v>73</v>
      </c>
      <c r="E1333">
        <v>741</v>
      </c>
      <c r="F1333">
        <v>33</v>
      </c>
      <c r="G1333">
        <v>39.799999999999997</v>
      </c>
      <c r="H1333">
        <v>132</v>
      </c>
      <c r="I1333">
        <v>53.7</v>
      </c>
      <c r="J1333">
        <v>511</v>
      </c>
      <c r="L1333" t="s">
        <v>15434</v>
      </c>
      <c r="M1333">
        <v>73</v>
      </c>
      <c r="N1333" s="524" t="s">
        <v>17105</v>
      </c>
      <c r="O1333">
        <f>COUNTIF('データ取得対象の観測点決定（風のみ）'!$AN$4:$AN$918,観測点コードリスト!N1333)</f>
        <v>1</v>
      </c>
      <c r="P1333" s="524" t="str">
        <f t="shared" si="20"/>
        <v>741</v>
      </c>
    </row>
    <row r="1334" spans="1:16">
      <c r="A1334">
        <v>1333</v>
      </c>
      <c r="B1334">
        <v>11</v>
      </c>
      <c r="C1334" t="s">
        <v>3734</v>
      </c>
      <c r="D1334">
        <v>73</v>
      </c>
      <c r="E1334">
        <v>742</v>
      </c>
      <c r="F1334">
        <v>33</v>
      </c>
      <c r="G1334">
        <v>32.6</v>
      </c>
      <c r="H1334">
        <v>132</v>
      </c>
      <c r="I1334">
        <v>49.9</v>
      </c>
      <c r="J1334">
        <v>1000</v>
      </c>
      <c r="L1334" t="s">
        <v>15435</v>
      </c>
      <c r="M1334">
        <v>73</v>
      </c>
      <c r="N1334" s="524" t="s">
        <v>17106</v>
      </c>
      <c r="O1334">
        <f>COUNTIF('データ取得対象の観測点決定（風のみ）'!$AN$4:$AN$918,観測点コードリスト!N1334)</f>
        <v>0</v>
      </c>
      <c r="P1334" s="524" t="str">
        <f t="shared" si="20"/>
        <v>742</v>
      </c>
    </row>
    <row r="1335" spans="1:16">
      <c r="A1335">
        <v>1334</v>
      </c>
      <c r="B1335">
        <v>12</v>
      </c>
      <c r="C1335" t="s">
        <v>3741</v>
      </c>
      <c r="D1335">
        <v>73</v>
      </c>
      <c r="E1335">
        <v>743</v>
      </c>
      <c r="F1335">
        <v>33</v>
      </c>
      <c r="G1335">
        <v>26.9</v>
      </c>
      <c r="H1335">
        <v>132</v>
      </c>
      <c r="I1335">
        <v>26</v>
      </c>
      <c r="J1335">
        <v>8</v>
      </c>
      <c r="L1335" t="s">
        <v>15436</v>
      </c>
      <c r="M1335">
        <v>73</v>
      </c>
      <c r="N1335" s="524" t="s">
        <v>17107</v>
      </c>
      <c r="O1335">
        <f>COUNTIF('データ取得対象の観測点決定（風のみ）'!$AN$4:$AN$918,観測点コードリスト!N1335)</f>
        <v>0</v>
      </c>
      <c r="P1335" s="524" t="str">
        <f t="shared" si="20"/>
        <v>743</v>
      </c>
    </row>
    <row r="1336" spans="1:16">
      <c r="A1336">
        <v>1335</v>
      </c>
      <c r="B1336">
        <v>13</v>
      </c>
      <c r="C1336" t="s">
        <v>3748</v>
      </c>
      <c r="D1336">
        <v>73</v>
      </c>
      <c r="E1336">
        <v>47892</v>
      </c>
      <c r="F1336">
        <v>33</v>
      </c>
      <c r="G1336">
        <v>13.6</v>
      </c>
      <c r="H1336">
        <v>132</v>
      </c>
      <c r="I1336">
        <v>33.1</v>
      </c>
      <c r="J1336">
        <v>2.4</v>
      </c>
      <c r="L1336" t="s">
        <v>15437</v>
      </c>
      <c r="M1336">
        <v>73</v>
      </c>
      <c r="N1336" s="524" t="s">
        <v>17108</v>
      </c>
      <c r="O1336">
        <f>COUNTIF('データ取得対象の観測点決定（風のみ）'!$AN$4:$AN$918,観測点コードリスト!N1336)</f>
        <v>1</v>
      </c>
      <c r="P1336" s="524" t="str">
        <f t="shared" si="20"/>
        <v>47892</v>
      </c>
    </row>
    <row r="1337" spans="1:16">
      <c r="A1337">
        <v>1336</v>
      </c>
      <c r="B1337">
        <v>14</v>
      </c>
      <c r="C1337" t="s">
        <v>3755</v>
      </c>
      <c r="D1337">
        <v>73</v>
      </c>
      <c r="E1337">
        <v>745</v>
      </c>
      <c r="F1337">
        <v>32</v>
      </c>
      <c r="G1337">
        <v>57.8</v>
      </c>
      <c r="H1337">
        <v>132</v>
      </c>
      <c r="I1337">
        <v>34.200000000000003</v>
      </c>
      <c r="J1337">
        <v>12</v>
      </c>
      <c r="L1337" t="s">
        <v>15438</v>
      </c>
      <c r="M1337">
        <v>73</v>
      </c>
      <c r="N1337" s="524" t="s">
        <v>17109</v>
      </c>
      <c r="O1337">
        <f>COUNTIF('データ取得対象の観測点決定（風のみ）'!$AN$4:$AN$918,観測点コードリスト!N1337)</f>
        <v>1</v>
      </c>
      <c r="P1337" s="524" t="str">
        <f t="shared" si="20"/>
        <v>745</v>
      </c>
    </row>
    <row r="1338" spans="1:16">
      <c r="A1338">
        <v>1337</v>
      </c>
      <c r="B1338">
        <v>15</v>
      </c>
      <c r="C1338" t="s">
        <v>3695</v>
      </c>
      <c r="D1338">
        <v>73</v>
      </c>
      <c r="E1338">
        <v>958</v>
      </c>
      <c r="F1338">
        <v>33</v>
      </c>
      <c r="G1338">
        <v>54.9</v>
      </c>
      <c r="H1338">
        <v>133</v>
      </c>
      <c r="I1338">
        <v>4.8</v>
      </c>
      <c r="J1338">
        <v>4</v>
      </c>
      <c r="L1338" t="s">
        <v>15439</v>
      </c>
      <c r="M1338">
        <v>73</v>
      </c>
      <c r="N1338" s="524" t="s">
        <v>17110</v>
      </c>
      <c r="O1338">
        <f>COUNTIF('データ取得対象の観測点決定（風のみ）'!$AN$4:$AN$918,観測点コードリスト!N1338)</f>
        <v>1</v>
      </c>
      <c r="P1338" s="524" t="str">
        <f t="shared" si="20"/>
        <v>958</v>
      </c>
    </row>
    <row r="1339" spans="1:16">
      <c r="A1339">
        <v>1338</v>
      </c>
      <c r="B1339">
        <v>16</v>
      </c>
      <c r="C1339" t="s">
        <v>3730</v>
      </c>
      <c r="D1339">
        <v>73</v>
      </c>
      <c r="E1339">
        <v>959</v>
      </c>
      <c r="F1339">
        <v>33</v>
      </c>
      <c r="G1339">
        <v>30.5</v>
      </c>
      <c r="H1339">
        <v>132</v>
      </c>
      <c r="I1339">
        <v>32.1</v>
      </c>
      <c r="J1339">
        <v>20</v>
      </c>
      <c r="L1339" t="s">
        <v>15440</v>
      </c>
      <c r="M1339">
        <v>73</v>
      </c>
      <c r="N1339" s="524" t="s">
        <v>17111</v>
      </c>
      <c r="O1339">
        <f>COUNTIF('データ取得対象の観測点決定（風のみ）'!$AN$4:$AN$918,観測点コードリスト!N1339)</f>
        <v>1</v>
      </c>
      <c r="P1339" s="524" t="str">
        <f t="shared" si="20"/>
        <v>959</v>
      </c>
    </row>
    <row r="1340" spans="1:16">
      <c r="A1340">
        <v>1339</v>
      </c>
      <c r="B1340">
        <v>17</v>
      </c>
      <c r="C1340" t="s">
        <v>3841</v>
      </c>
      <c r="D1340">
        <v>73</v>
      </c>
      <c r="E1340">
        <v>960</v>
      </c>
      <c r="F1340">
        <v>33</v>
      </c>
      <c r="G1340">
        <v>23.2</v>
      </c>
      <c r="H1340">
        <v>132</v>
      </c>
      <c r="I1340">
        <v>7.3</v>
      </c>
      <c r="J1340">
        <v>2</v>
      </c>
      <c r="L1340" t="s">
        <v>15441</v>
      </c>
      <c r="M1340">
        <v>73</v>
      </c>
      <c r="N1340" s="524" t="s">
        <v>17112</v>
      </c>
      <c r="O1340">
        <f>COUNTIF('データ取得対象の観測点決定（風のみ）'!$AN$4:$AN$918,観測点コードリスト!N1340)</f>
        <v>0</v>
      </c>
      <c r="P1340" s="524" t="str">
        <f t="shared" si="20"/>
        <v>960</v>
      </c>
    </row>
    <row r="1341" spans="1:16">
      <c r="A1341">
        <v>1340</v>
      </c>
      <c r="B1341">
        <v>18</v>
      </c>
      <c r="C1341" t="s">
        <v>3744</v>
      </c>
      <c r="D1341">
        <v>73</v>
      </c>
      <c r="E1341">
        <v>961</v>
      </c>
      <c r="F1341">
        <v>33</v>
      </c>
      <c r="G1341">
        <v>22</v>
      </c>
      <c r="H1341">
        <v>132</v>
      </c>
      <c r="I1341">
        <v>30.2</v>
      </c>
      <c r="J1341">
        <v>200</v>
      </c>
      <c r="L1341" t="s">
        <v>15442</v>
      </c>
      <c r="M1341">
        <v>73</v>
      </c>
      <c r="N1341" s="524" t="s">
        <v>17113</v>
      </c>
      <c r="O1341">
        <f>COUNTIF('データ取得対象の観測点決定（風のみ）'!$AN$4:$AN$918,観測点コードリスト!N1341)</f>
        <v>1</v>
      </c>
      <c r="P1341" s="524" t="str">
        <f t="shared" si="20"/>
        <v>961</v>
      </c>
    </row>
    <row r="1342" spans="1:16">
      <c r="A1342">
        <v>1341</v>
      </c>
      <c r="B1342">
        <v>19</v>
      </c>
      <c r="C1342" t="s">
        <v>3691</v>
      </c>
      <c r="D1342">
        <v>73</v>
      </c>
      <c r="E1342">
        <v>1077</v>
      </c>
      <c r="F1342">
        <v>34</v>
      </c>
      <c r="G1342">
        <v>3.2</v>
      </c>
      <c r="H1342">
        <v>132</v>
      </c>
      <c r="I1342">
        <v>58.5</v>
      </c>
      <c r="J1342">
        <v>27</v>
      </c>
      <c r="L1342" t="s">
        <v>15443</v>
      </c>
      <c r="M1342">
        <v>73</v>
      </c>
      <c r="N1342" s="524" t="s">
        <v>17114</v>
      </c>
      <c r="O1342">
        <f>COUNTIF('データ取得対象の観測点決定（風のみ）'!$AN$4:$AN$918,観測点コードリスト!N1342)</f>
        <v>1</v>
      </c>
      <c r="P1342" s="524" t="str">
        <f t="shared" si="20"/>
        <v>1077</v>
      </c>
    </row>
    <row r="1343" spans="1:16">
      <c r="A1343">
        <v>1342</v>
      </c>
      <c r="B1343">
        <v>20</v>
      </c>
      <c r="C1343" t="s">
        <v>3706</v>
      </c>
      <c r="D1343">
        <v>73</v>
      </c>
      <c r="E1343">
        <v>1260</v>
      </c>
      <c r="F1343">
        <v>33</v>
      </c>
      <c r="G1343">
        <v>54.9</v>
      </c>
      <c r="H1343">
        <v>133</v>
      </c>
      <c r="I1343">
        <v>30.6</v>
      </c>
      <c r="J1343">
        <v>310</v>
      </c>
      <c r="L1343" t="s">
        <v>15444</v>
      </c>
      <c r="M1343">
        <v>73</v>
      </c>
      <c r="N1343" s="524" t="s">
        <v>17115</v>
      </c>
      <c r="O1343">
        <f>COUNTIF('データ取得対象の観測点決定（風のみ）'!$AN$4:$AN$918,観測点コードリスト!N1343)</f>
        <v>0</v>
      </c>
      <c r="P1343" s="524" t="str">
        <f t="shared" si="20"/>
        <v>1260</v>
      </c>
    </row>
    <row r="1344" spans="1:16">
      <c r="A1344">
        <v>1343</v>
      </c>
      <c r="B1344">
        <v>21</v>
      </c>
      <c r="C1344" t="s">
        <v>3752</v>
      </c>
      <c r="D1344">
        <v>73</v>
      </c>
      <c r="E1344">
        <v>1350</v>
      </c>
      <c r="F1344">
        <v>33</v>
      </c>
      <c r="G1344">
        <v>15.2</v>
      </c>
      <c r="H1344">
        <v>132</v>
      </c>
      <c r="I1344">
        <v>40.5</v>
      </c>
      <c r="J1344">
        <v>129</v>
      </c>
      <c r="L1344" t="s">
        <v>15445</v>
      </c>
      <c r="M1344">
        <v>73</v>
      </c>
      <c r="N1344" s="524" t="s">
        <v>17116</v>
      </c>
      <c r="O1344">
        <f>COUNTIF('データ取得対象の観測点決定（風のみ）'!$AN$4:$AN$918,観測点コードリスト!N1344)</f>
        <v>1</v>
      </c>
      <c r="P1344" s="524" t="str">
        <f t="shared" si="20"/>
        <v>1350</v>
      </c>
    </row>
    <row r="1345" spans="1:16">
      <c r="A1345">
        <v>1344</v>
      </c>
      <c r="B1345">
        <v>22</v>
      </c>
      <c r="C1345" t="s">
        <v>3737</v>
      </c>
      <c r="D1345">
        <v>73</v>
      </c>
      <c r="E1345">
        <v>1456</v>
      </c>
      <c r="F1345">
        <v>33</v>
      </c>
      <c r="G1345">
        <v>26.8</v>
      </c>
      <c r="H1345">
        <v>132</v>
      </c>
      <c r="I1345">
        <v>15.4</v>
      </c>
      <c r="J1345">
        <v>143</v>
      </c>
      <c r="L1345" t="s">
        <v>15446</v>
      </c>
      <c r="M1345">
        <v>73</v>
      </c>
      <c r="N1345" s="524" t="s">
        <v>17117</v>
      </c>
      <c r="O1345">
        <f>COUNTIF('データ取得対象の観測点決定（風のみ）'!$AN$4:$AN$918,観測点コードリスト!N1345)</f>
        <v>1</v>
      </c>
      <c r="P1345" s="524" t="str">
        <f t="shared" si="20"/>
        <v>1456</v>
      </c>
    </row>
    <row r="1346" spans="1:16">
      <c r="A1346">
        <v>1345</v>
      </c>
      <c r="B1346">
        <v>23</v>
      </c>
      <c r="C1346" t="s">
        <v>3714</v>
      </c>
      <c r="D1346">
        <v>73</v>
      </c>
      <c r="E1346">
        <v>1521</v>
      </c>
      <c r="F1346">
        <v>33</v>
      </c>
      <c r="G1346">
        <v>49.6</v>
      </c>
      <c r="H1346">
        <v>132</v>
      </c>
      <c r="I1346">
        <v>41.9</v>
      </c>
      <c r="J1346">
        <v>4</v>
      </c>
      <c r="L1346" t="s">
        <v>15447</v>
      </c>
      <c r="M1346">
        <v>73</v>
      </c>
      <c r="N1346" s="524" t="s">
        <v>17118</v>
      </c>
      <c r="O1346">
        <f>COUNTIF('データ取得対象の観測点決定（風のみ）'!$AN$4:$AN$918,観測点コードリスト!N1346)</f>
        <v>1</v>
      </c>
      <c r="P1346" s="524" t="str">
        <f t="shared" si="20"/>
        <v>1521</v>
      </c>
    </row>
    <row r="1347" spans="1:16">
      <c r="A1347">
        <v>1346</v>
      </c>
      <c r="B1347">
        <v>1</v>
      </c>
      <c r="C1347" t="s">
        <v>3764</v>
      </c>
      <c r="D1347">
        <v>74</v>
      </c>
      <c r="E1347">
        <v>746</v>
      </c>
      <c r="F1347">
        <v>33</v>
      </c>
      <c r="G1347">
        <v>45.2</v>
      </c>
      <c r="H1347">
        <v>133</v>
      </c>
      <c r="I1347">
        <v>34.5</v>
      </c>
      <c r="J1347">
        <v>252</v>
      </c>
      <c r="L1347" t="s">
        <v>15448</v>
      </c>
      <c r="M1347">
        <v>74</v>
      </c>
      <c r="N1347" s="524" t="s">
        <v>17119</v>
      </c>
      <c r="O1347">
        <f>COUNTIF('データ取得対象の観測点決定（風のみ）'!$AN$4:$AN$918,観測点コードリスト!N1347)</f>
        <v>1</v>
      </c>
      <c r="P1347" s="524" t="str">
        <f t="shared" si="20"/>
        <v>746</v>
      </c>
    </row>
    <row r="1348" spans="1:16">
      <c r="A1348">
        <v>1347</v>
      </c>
      <c r="B1348">
        <v>2</v>
      </c>
      <c r="C1348" t="s">
        <v>3772</v>
      </c>
      <c r="D1348">
        <v>74</v>
      </c>
      <c r="E1348">
        <v>747</v>
      </c>
      <c r="F1348">
        <v>33</v>
      </c>
      <c r="G1348">
        <v>40.700000000000003</v>
      </c>
      <c r="H1348">
        <v>133</v>
      </c>
      <c r="I1348">
        <v>41.1</v>
      </c>
      <c r="J1348">
        <v>346</v>
      </c>
      <c r="L1348" t="s">
        <v>15449</v>
      </c>
      <c r="M1348">
        <v>74</v>
      </c>
      <c r="N1348" s="524" t="s">
        <v>17120</v>
      </c>
      <c r="O1348">
        <f>COUNTIF('データ取得対象の観測点決定（風のみ）'!$AN$4:$AN$918,観測点コードリスト!N1348)</f>
        <v>0</v>
      </c>
      <c r="P1348" s="524" t="str">
        <f t="shared" ref="P1348:P1411" si="21">IF(N1348&gt;9999,TEXT(N1348,"@"),TEXT(N1348,"0000"))</f>
        <v>747</v>
      </c>
    </row>
    <row r="1349" spans="1:16">
      <c r="A1349">
        <v>1348</v>
      </c>
      <c r="B1349">
        <v>3</v>
      </c>
      <c r="C1349" t="s">
        <v>3781</v>
      </c>
      <c r="D1349">
        <v>74</v>
      </c>
      <c r="E1349">
        <v>748</v>
      </c>
      <c r="F1349">
        <v>33</v>
      </c>
      <c r="G1349">
        <v>30.7</v>
      </c>
      <c r="H1349">
        <v>133</v>
      </c>
      <c r="I1349">
        <v>16.3</v>
      </c>
      <c r="J1349">
        <v>80</v>
      </c>
      <c r="L1349" t="s">
        <v>15450</v>
      </c>
      <c r="M1349">
        <v>74</v>
      </c>
      <c r="N1349" s="524" t="s">
        <v>17121</v>
      </c>
      <c r="O1349">
        <f>COUNTIF('データ取得対象の観測点決定（風のみ）'!$AN$4:$AN$918,観測点コードリスト!N1349)</f>
        <v>0</v>
      </c>
      <c r="P1349" s="524" t="str">
        <f t="shared" si="21"/>
        <v>748</v>
      </c>
    </row>
    <row r="1350" spans="1:16">
      <c r="A1350">
        <v>1349</v>
      </c>
      <c r="B1350">
        <v>4</v>
      </c>
      <c r="C1350" t="s">
        <v>14035</v>
      </c>
      <c r="D1350">
        <v>74</v>
      </c>
      <c r="E1350">
        <v>749</v>
      </c>
      <c r="F1350">
        <v>33</v>
      </c>
      <c r="G1350">
        <v>35.5</v>
      </c>
      <c r="H1350">
        <v>133</v>
      </c>
      <c r="I1350">
        <v>24</v>
      </c>
      <c r="J1350">
        <v>737</v>
      </c>
      <c r="L1350" t="s">
        <v>15451</v>
      </c>
      <c r="M1350">
        <v>74</v>
      </c>
      <c r="N1350" s="524" t="s">
        <v>17122</v>
      </c>
      <c r="O1350">
        <f>COUNTIF('データ取得対象の観測点決定（風のみ）'!$AN$4:$AN$918,観測点コードリスト!N1350)</f>
        <v>0</v>
      </c>
      <c r="P1350" s="524" t="str">
        <f t="shared" si="21"/>
        <v>749</v>
      </c>
    </row>
    <row r="1351" spans="1:16">
      <c r="A1351">
        <v>1350</v>
      </c>
      <c r="B1351">
        <v>5</v>
      </c>
      <c r="C1351" t="s">
        <v>3759</v>
      </c>
      <c r="D1351">
        <v>74</v>
      </c>
      <c r="E1351">
        <v>47893</v>
      </c>
      <c r="F1351">
        <v>33</v>
      </c>
      <c r="G1351">
        <v>34</v>
      </c>
      <c r="H1351">
        <v>133</v>
      </c>
      <c r="I1351">
        <v>32.9</v>
      </c>
      <c r="J1351">
        <v>0.5</v>
      </c>
      <c r="L1351" t="s">
        <v>15452</v>
      </c>
      <c r="M1351">
        <v>74</v>
      </c>
      <c r="N1351" s="524" t="s">
        <v>17123</v>
      </c>
      <c r="O1351">
        <f>COUNTIF('データ取得対象の観測点決定（風のみ）'!$AN$4:$AN$918,観測点コードリスト!N1351)</f>
        <v>1</v>
      </c>
      <c r="P1351" s="524" t="str">
        <f t="shared" si="21"/>
        <v>47893</v>
      </c>
    </row>
    <row r="1352" spans="1:16">
      <c r="A1352">
        <v>1351</v>
      </c>
      <c r="B1352">
        <v>6</v>
      </c>
      <c r="C1352" t="s">
        <v>14036</v>
      </c>
      <c r="D1352">
        <v>74</v>
      </c>
      <c r="E1352">
        <v>751</v>
      </c>
      <c r="F1352">
        <v>33</v>
      </c>
      <c r="G1352">
        <v>35.6</v>
      </c>
      <c r="H1352">
        <v>133</v>
      </c>
      <c r="I1352">
        <v>38.6</v>
      </c>
      <c r="J1352">
        <v>10</v>
      </c>
      <c r="L1352" t="s">
        <v>15453</v>
      </c>
      <c r="M1352">
        <v>74</v>
      </c>
      <c r="N1352" s="524" t="s">
        <v>17124</v>
      </c>
      <c r="O1352">
        <f>COUNTIF('データ取得対象の観測点決定（風のみ）'!$AN$4:$AN$918,観測点コードリスト!N1352)</f>
        <v>0</v>
      </c>
      <c r="P1352" s="524" t="str">
        <f t="shared" si="21"/>
        <v>751</v>
      </c>
    </row>
    <row r="1353" spans="1:16">
      <c r="A1353">
        <v>1352</v>
      </c>
      <c r="B1353">
        <v>7</v>
      </c>
      <c r="C1353" t="s">
        <v>14037</v>
      </c>
      <c r="D1353">
        <v>74</v>
      </c>
      <c r="E1353">
        <v>752</v>
      </c>
      <c r="F1353">
        <v>33</v>
      </c>
      <c r="G1353">
        <v>33.1</v>
      </c>
      <c r="H1353">
        <v>133</v>
      </c>
      <c r="I1353">
        <v>50.3</v>
      </c>
      <c r="J1353">
        <v>420</v>
      </c>
      <c r="L1353" t="s">
        <v>15454</v>
      </c>
      <c r="M1353">
        <v>74</v>
      </c>
      <c r="N1353" s="524" t="s">
        <v>17125</v>
      </c>
      <c r="O1353">
        <f>COUNTIF('データ取得対象の観測点決定（風のみ）'!$AN$4:$AN$918,観測点コードリスト!N1353)</f>
        <v>0</v>
      </c>
      <c r="P1353" s="524" t="str">
        <f t="shared" si="21"/>
        <v>752</v>
      </c>
    </row>
    <row r="1354" spans="1:16">
      <c r="A1354">
        <v>1353</v>
      </c>
      <c r="B1354">
        <v>8</v>
      </c>
      <c r="C1354" t="s">
        <v>3795</v>
      </c>
      <c r="D1354">
        <v>74</v>
      </c>
      <c r="E1354">
        <v>753</v>
      </c>
      <c r="F1354">
        <v>33</v>
      </c>
      <c r="G1354">
        <v>28.8</v>
      </c>
      <c r="H1354">
        <v>133</v>
      </c>
      <c r="I1354">
        <v>5</v>
      </c>
      <c r="J1354">
        <v>835</v>
      </c>
      <c r="L1354" t="s">
        <v>15455</v>
      </c>
      <c r="M1354">
        <v>74</v>
      </c>
      <c r="N1354" s="524" t="s">
        <v>17126</v>
      </c>
      <c r="O1354">
        <f>COUNTIF('データ取得対象の観測点決定（風のみ）'!$AN$4:$AN$918,観測点コードリスト!N1354)</f>
        <v>0</v>
      </c>
      <c r="P1354" s="524" t="str">
        <f t="shared" si="21"/>
        <v>753</v>
      </c>
    </row>
    <row r="1355" spans="1:16">
      <c r="A1355">
        <v>1354</v>
      </c>
      <c r="B1355">
        <v>9</v>
      </c>
      <c r="C1355" t="s">
        <v>3792</v>
      </c>
      <c r="D1355">
        <v>74</v>
      </c>
      <c r="E1355">
        <v>754</v>
      </c>
      <c r="F1355">
        <v>33</v>
      </c>
      <c r="G1355">
        <v>25</v>
      </c>
      <c r="H1355">
        <v>133</v>
      </c>
      <c r="I1355">
        <v>5.3</v>
      </c>
      <c r="J1355">
        <v>428</v>
      </c>
      <c r="L1355" t="s">
        <v>15456</v>
      </c>
      <c r="M1355">
        <v>74</v>
      </c>
      <c r="N1355" s="524" t="s">
        <v>17127</v>
      </c>
      <c r="O1355">
        <f>COUNTIF('データ取得対象の観測点決定（風のみ）'!$AN$4:$AN$918,観測点コードリスト!N1355)</f>
        <v>0</v>
      </c>
      <c r="P1355" s="524" t="str">
        <f t="shared" si="21"/>
        <v>754</v>
      </c>
    </row>
    <row r="1356" spans="1:16">
      <c r="A1356">
        <v>1355</v>
      </c>
      <c r="B1356">
        <v>10</v>
      </c>
      <c r="C1356" t="s">
        <v>3799</v>
      </c>
      <c r="D1356">
        <v>74</v>
      </c>
      <c r="E1356">
        <v>755</v>
      </c>
      <c r="F1356">
        <v>33</v>
      </c>
      <c r="G1356">
        <v>29.3</v>
      </c>
      <c r="H1356">
        <v>133</v>
      </c>
      <c r="I1356">
        <v>56</v>
      </c>
      <c r="J1356">
        <v>6</v>
      </c>
      <c r="L1356" t="s">
        <v>15457</v>
      </c>
      <c r="M1356">
        <v>74</v>
      </c>
      <c r="N1356" s="524" t="s">
        <v>17128</v>
      </c>
      <c r="O1356">
        <f>COUNTIF('データ取得対象の観測点決定（風のみ）'!$AN$4:$AN$918,観測点コードリスト!N1356)</f>
        <v>1</v>
      </c>
      <c r="P1356" s="524" t="str">
        <f t="shared" si="21"/>
        <v>755</v>
      </c>
    </row>
    <row r="1357" spans="1:16">
      <c r="A1357">
        <v>1356</v>
      </c>
      <c r="B1357">
        <v>11</v>
      </c>
      <c r="C1357" t="s">
        <v>3809</v>
      </c>
      <c r="D1357">
        <v>74</v>
      </c>
      <c r="E1357">
        <v>756</v>
      </c>
      <c r="F1357">
        <v>33</v>
      </c>
      <c r="G1357">
        <v>23.1</v>
      </c>
      <c r="H1357">
        <v>133</v>
      </c>
      <c r="I1357">
        <v>16.600000000000001</v>
      </c>
      <c r="J1357">
        <v>4</v>
      </c>
      <c r="L1357" t="s">
        <v>15458</v>
      </c>
      <c r="M1357">
        <v>74</v>
      </c>
      <c r="N1357" s="524" t="s">
        <v>17129</v>
      </c>
      <c r="O1357">
        <f>COUNTIF('データ取得対象の観測点決定（風のみ）'!$AN$4:$AN$918,観測点コードリスト!N1357)</f>
        <v>1</v>
      </c>
      <c r="P1357" s="524" t="str">
        <f t="shared" si="21"/>
        <v>756</v>
      </c>
    </row>
    <row r="1358" spans="1:16">
      <c r="A1358">
        <v>1357</v>
      </c>
      <c r="B1358">
        <v>12</v>
      </c>
      <c r="C1358" t="s">
        <v>3812</v>
      </c>
      <c r="D1358">
        <v>74</v>
      </c>
      <c r="E1358">
        <v>757</v>
      </c>
      <c r="F1358">
        <v>33</v>
      </c>
      <c r="G1358">
        <v>23.6</v>
      </c>
      <c r="H1358">
        <v>134</v>
      </c>
      <c r="I1358">
        <v>12.3</v>
      </c>
      <c r="J1358">
        <v>12</v>
      </c>
      <c r="L1358" t="s">
        <v>15459</v>
      </c>
      <c r="M1358">
        <v>74</v>
      </c>
      <c r="N1358" s="524" t="s">
        <v>17130</v>
      </c>
      <c r="O1358">
        <f>COUNTIF('データ取得対象の観測点決定（風のみ）'!$AN$4:$AN$918,観測点コードリスト!N1358)</f>
        <v>0</v>
      </c>
      <c r="P1358" s="524" t="str">
        <f t="shared" si="21"/>
        <v>757</v>
      </c>
    </row>
    <row r="1359" spans="1:16">
      <c r="A1359">
        <v>1358</v>
      </c>
      <c r="B1359">
        <v>13</v>
      </c>
      <c r="C1359" t="s">
        <v>3815</v>
      </c>
      <c r="D1359">
        <v>74</v>
      </c>
      <c r="E1359">
        <v>758</v>
      </c>
      <c r="F1359">
        <v>33</v>
      </c>
      <c r="G1359">
        <v>12.4</v>
      </c>
      <c r="H1359">
        <v>133</v>
      </c>
      <c r="I1359">
        <v>7.7</v>
      </c>
      <c r="J1359">
        <v>205</v>
      </c>
      <c r="L1359" t="s">
        <v>15460</v>
      </c>
      <c r="M1359">
        <v>74</v>
      </c>
      <c r="N1359" s="524" t="s">
        <v>17131</v>
      </c>
      <c r="O1359">
        <f>COUNTIF('データ取得対象の観測点決定（風のみ）'!$AN$4:$AN$918,観測点コードリスト!N1359)</f>
        <v>1</v>
      </c>
      <c r="P1359" s="524" t="str">
        <f t="shared" si="21"/>
        <v>758</v>
      </c>
    </row>
    <row r="1360" spans="1:16">
      <c r="A1360">
        <v>1359</v>
      </c>
      <c r="B1360">
        <v>14</v>
      </c>
      <c r="C1360" t="s">
        <v>3818</v>
      </c>
      <c r="D1360">
        <v>74</v>
      </c>
      <c r="E1360">
        <v>47899</v>
      </c>
      <c r="F1360">
        <v>33</v>
      </c>
      <c r="G1360">
        <v>15.1</v>
      </c>
      <c r="H1360">
        <v>134</v>
      </c>
      <c r="I1360">
        <v>10.6</v>
      </c>
      <c r="J1360">
        <v>185</v>
      </c>
      <c r="L1360" t="s">
        <v>15461</v>
      </c>
      <c r="M1360">
        <v>74</v>
      </c>
      <c r="N1360" s="524" t="s">
        <v>17132</v>
      </c>
      <c r="O1360">
        <f>COUNTIF('データ取得対象の観測点決定（風のみ）'!$AN$4:$AN$918,観測点コードリスト!N1360)</f>
        <v>1</v>
      </c>
      <c r="P1360" s="524" t="str">
        <f t="shared" si="21"/>
        <v>47899</v>
      </c>
    </row>
    <row r="1361" spans="1:16">
      <c r="A1361">
        <v>1360</v>
      </c>
      <c r="B1361">
        <v>15</v>
      </c>
      <c r="C1361" t="s">
        <v>14038</v>
      </c>
      <c r="D1361">
        <v>74</v>
      </c>
      <c r="E1361">
        <v>760</v>
      </c>
      <c r="F1361">
        <v>33</v>
      </c>
      <c r="G1361">
        <v>9.5</v>
      </c>
      <c r="H1361">
        <v>132</v>
      </c>
      <c r="I1361">
        <v>52.6</v>
      </c>
      <c r="J1361">
        <v>857</v>
      </c>
      <c r="L1361" t="s">
        <v>15462</v>
      </c>
      <c r="M1361">
        <v>74</v>
      </c>
      <c r="N1361" s="524" t="s">
        <v>17133</v>
      </c>
      <c r="O1361">
        <f>COUNTIF('データ取得対象の観測点決定（風のみ）'!$AN$4:$AN$918,観測点コードリスト!N1361)</f>
        <v>0</v>
      </c>
      <c r="P1361" s="524" t="str">
        <f t="shared" si="21"/>
        <v>760</v>
      </c>
    </row>
    <row r="1362" spans="1:16">
      <c r="A1362">
        <v>1361</v>
      </c>
      <c r="B1362">
        <v>16</v>
      </c>
      <c r="C1362" t="s">
        <v>3826</v>
      </c>
      <c r="D1362">
        <v>74</v>
      </c>
      <c r="E1362">
        <v>761</v>
      </c>
      <c r="F1362">
        <v>33</v>
      </c>
      <c r="G1362">
        <v>11.6</v>
      </c>
      <c r="H1362">
        <v>132</v>
      </c>
      <c r="I1362">
        <v>58.3</v>
      </c>
      <c r="J1362">
        <v>150</v>
      </c>
      <c r="L1362" t="s">
        <v>15463</v>
      </c>
      <c r="M1362">
        <v>74</v>
      </c>
      <c r="N1362" s="524" t="s">
        <v>17134</v>
      </c>
      <c r="O1362">
        <f>COUNTIF('データ取得対象の観測点決定（風のみ）'!$AN$4:$AN$918,観測点コードリスト!N1362)</f>
        <v>0</v>
      </c>
      <c r="P1362" s="524" t="str">
        <f t="shared" si="21"/>
        <v>761</v>
      </c>
    </row>
    <row r="1363" spans="1:16">
      <c r="A1363">
        <v>1362</v>
      </c>
      <c r="B1363">
        <v>17</v>
      </c>
      <c r="C1363" t="s">
        <v>3833</v>
      </c>
      <c r="D1363">
        <v>74</v>
      </c>
      <c r="E1363">
        <v>47897</v>
      </c>
      <c r="F1363">
        <v>32</v>
      </c>
      <c r="G1363">
        <v>55.2</v>
      </c>
      <c r="H1363">
        <v>132</v>
      </c>
      <c r="I1363">
        <v>41.7</v>
      </c>
      <c r="J1363">
        <v>2.2000000000000002</v>
      </c>
      <c r="L1363" t="s">
        <v>15464</v>
      </c>
      <c r="M1363">
        <v>74</v>
      </c>
      <c r="N1363" s="524" t="s">
        <v>17135</v>
      </c>
      <c r="O1363">
        <f>COUNTIF('データ取得対象の観測点決定（風のみ）'!$AN$4:$AN$918,観測点コードリスト!N1363)</f>
        <v>1</v>
      </c>
      <c r="P1363" s="524" t="str">
        <f t="shared" si="21"/>
        <v>47897</v>
      </c>
    </row>
    <row r="1364" spans="1:16">
      <c r="A1364">
        <v>1363</v>
      </c>
      <c r="B1364">
        <v>18</v>
      </c>
      <c r="C1364" t="s">
        <v>3837</v>
      </c>
      <c r="D1364">
        <v>74</v>
      </c>
      <c r="E1364">
        <v>763</v>
      </c>
      <c r="F1364">
        <v>32</v>
      </c>
      <c r="G1364">
        <v>59.4</v>
      </c>
      <c r="H1364">
        <v>132</v>
      </c>
      <c r="I1364">
        <v>55.2</v>
      </c>
      <c r="J1364">
        <v>8</v>
      </c>
      <c r="L1364" t="s">
        <v>15465</v>
      </c>
      <c r="M1364">
        <v>74</v>
      </c>
      <c r="N1364" s="524" t="s">
        <v>17136</v>
      </c>
      <c r="O1364">
        <f>COUNTIF('データ取得対象の観測点決定（風のみ）'!$AN$4:$AN$918,観測点コードリスト!N1364)</f>
        <v>1</v>
      </c>
      <c r="P1364" s="524" t="str">
        <f t="shared" si="21"/>
        <v>763</v>
      </c>
    </row>
    <row r="1365" spans="1:16">
      <c r="A1365">
        <v>1364</v>
      </c>
      <c r="B1365">
        <v>19</v>
      </c>
      <c r="C1365" t="s">
        <v>2308</v>
      </c>
      <c r="D1365">
        <v>74</v>
      </c>
      <c r="E1365">
        <v>47898</v>
      </c>
      <c r="F1365">
        <v>32</v>
      </c>
      <c r="G1365">
        <v>43.3</v>
      </c>
      <c r="H1365">
        <v>133</v>
      </c>
      <c r="I1365">
        <v>0.6</v>
      </c>
      <c r="J1365">
        <v>31</v>
      </c>
      <c r="L1365" t="s">
        <v>15466</v>
      </c>
      <c r="M1365">
        <v>74</v>
      </c>
      <c r="N1365" s="524" t="s">
        <v>17137</v>
      </c>
      <c r="O1365">
        <f>COUNTIF('データ取得対象の観測点決定（風のみ）'!$AN$4:$AN$918,観測点コードリスト!N1365)</f>
        <v>1</v>
      </c>
      <c r="P1365" s="524" t="str">
        <f t="shared" si="21"/>
        <v>47898</v>
      </c>
    </row>
    <row r="1366" spans="1:16">
      <c r="A1366">
        <v>1365</v>
      </c>
      <c r="B1366">
        <v>20</v>
      </c>
      <c r="C1366" t="s">
        <v>3805</v>
      </c>
      <c r="D1366">
        <v>74</v>
      </c>
      <c r="E1366">
        <v>921</v>
      </c>
      <c r="F1366">
        <v>33</v>
      </c>
      <c r="G1366">
        <v>23.4</v>
      </c>
      <c r="H1366">
        <v>132</v>
      </c>
      <c r="I1366">
        <v>55.3</v>
      </c>
      <c r="J1366">
        <v>415</v>
      </c>
      <c r="L1366" t="s">
        <v>15467</v>
      </c>
      <c r="M1366">
        <v>74</v>
      </c>
      <c r="N1366" s="524" t="s">
        <v>17138</v>
      </c>
      <c r="O1366">
        <f>COUNTIF('データ取得対象の観測点決定（風のみ）'!$AN$4:$AN$918,観測点コードリスト!N1366)</f>
        <v>1</v>
      </c>
      <c r="P1366" s="524" t="str">
        <f t="shared" si="21"/>
        <v>921</v>
      </c>
    </row>
    <row r="1367" spans="1:16">
      <c r="A1367">
        <v>1366</v>
      </c>
      <c r="B1367">
        <v>21</v>
      </c>
      <c r="C1367" t="s">
        <v>3802</v>
      </c>
      <c r="D1367">
        <v>74</v>
      </c>
      <c r="E1367">
        <v>955</v>
      </c>
      <c r="F1367">
        <v>33</v>
      </c>
      <c r="G1367">
        <v>25.6</v>
      </c>
      <c r="H1367">
        <v>134</v>
      </c>
      <c r="I1367">
        <v>0.4</v>
      </c>
      <c r="J1367">
        <v>17</v>
      </c>
      <c r="L1367" t="s">
        <v>15468</v>
      </c>
      <c r="M1367">
        <v>74</v>
      </c>
      <c r="N1367" s="524" t="s">
        <v>17139</v>
      </c>
      <c r="O1367">
        <f>COUNTIF('データ取得対象の観測点決定（風のみ）'!$AN$4:$AN$918,観測点コードリスト!N1367)</f>
        <v>0</v>
      </c>
      <c r="P1367" s="524" t="str">
        <f t="shared" si="21"/>
        <v>955</v>
      </c>
    </row>
    <row r="1368" spans="1:16">
      <c r="A1368">
        <v>1367</v>
      </c>
      <c r="B1368">
        <v>22</v>
      </c>
      <c r="C1368" t="s">
        <v>3768</v>
      </c>
      <c r="D1368">
        <v>74</v>
      </c>
      <c r="E1368">
        <v>1179</v>
      </c>
      <c r="F1368">
        <v>33</v>
      </c>
      <c r="G1368">
        <v>36.5</v>
      </c>
      <c r="H1368">
        <v>133</v>
      </c>
      <c r="I1368">
        <v>10.1</v>
      </c>
      <c r="J1368">
        <v>150</v>
      </c>
      <c r="L1368" t="s">
        <v>15469</v>
      </c>
      <c r="M1368">
        <v>74</v>
      </c>
      <c r="N1368" s="524" t="s">
        <v>17140</v>
      </c>
      <c r="O1368">
        <f>COUNTIF('データ取得対象の観測点決定（風のみ）'!$AN$4:$AN$918,観測点コードリスト!N1368)</f>
        <v>0</v>
      </c>
      <c r="P1368" s="524" t="str">
        <f t="shared" si="21"/>
        <v>1179</v>
      </c>
    </row>
    <row r="1369" spans="1:16">
      <c r="A1369">
        <v>1368</v>
      </c>
      <c r="B1369">
        <v>23</v>
      </c>
      <c r="C1369" t="s">
        <v>3775</v>
      </c>
      <c r="D1369">
        <v>74</v>
      </c>
      <c r="E1369">
        <v>1229</v>
      </c>
      <c r="F1369">
        <v>33</v>
      </c>
      <c r="G1369">
        <v>41.9</v>
      </c>
      <c r="H1369">
        <v>133</v>
      </c>
      <c r="I1369">
        <v>52.5</v>
      </c>
      <c r="J1369">
        <v>210</v>
      </c>
      <c r="L1369" t="s">
        <v>15470</v>
      </c>
      <c r="M1369">
        <v>74</v>
      </c>
      <c r="N1369" s="524" t="s">
        <v>17141</v>
      </c>
      <c r="O1369">
        <f>COUNTIF('データ取得対象の観測点決定（風のみ）'!$AN$4:$AN$918,観測点コードリスト!N1369)</f>
        <v>1</v>
      </c>
      <c r="P1369" s="524" t="str">
        <f t="shared" si="21"/>
        <v>1229</v>
      </c>
    </row>
    <row r="1370" spans="1:16">
      <c r="A1370">
        <v>1369</v>
      </c>
      <c r="B1370">
        <v>24</v>
      </c>
      <c r="C1370" t="s">
        <v>3829</v>
      </c>
      <c r="D1370">
        <v>74</v>
      </c>
      <c r="E1370">
        <v>1233</v>
      </c>
      <c r="F1370">
        <v>33</v>
      </c>
      <c r="G1370">
        <v>4.7</v>
      </c>
      <c r="H1370">
        <v>133</v>
      </c>
      <c r="I1370">
        <v>6.1</v>
      </c>
      <c r="J1370">
        <v>3</v>
      </c>
      <c r="L1370" t="s">
        <v>15471</v>
      </c>
      <c r="M1370">
        <v>74</v>
      </c>
      <c r="N1370" s="524" t="s">
        <v>17142</v>
      </c>
      <c r="O1370">
        <f>COUNTIF('データ取得対象の観測点決定（風のみ）'!$AN$4:$AN$918,観測点コードリスト!N1370)</f>
        <v>1</v>
      </c>
      <c r="P1370" s="524" t="str">
        <f t="shared" si="21"/>
        <v>1233</v>
      </c>
    </row>
    <row r="1371" spans="1:16">
      <c r="A1371">
        <v>1370</v>
      </c>
      <c r="B1371">
        <v>25</v>
      </c>
      <c r="C1371" t="s">
        <v>3823</v>
      </c>
      <c r="D1371">
        <v>74</v>
      </c>
      <c r="E1371">
        <v>1235</v>
      </c>
      <c r="F1371">
        <v>33</v>
      </c>
      <c r="G1371">
        <v>10.199999999999999</v>
      </c>
      <c r="H1371">
        <v>132</v>
      </c>
      <c r="I1371">
        <v>47.5</v>
      </c>
      <c r="J1371">
        <v>72</v>
      </c>
      <c r="L1371" t="s">
        <v>15472</v>
      </c>
      <c r="M1371">
        <v>74</v>
      </c>
      <c r="N1371" s="524" t="s">
        <v>17143</v>
      </c>
      <c r="O1371">
        <f>COUNTIF('データ取得対象の観測点決定（風のみ）'!$AN$4:$AN$918,観測点コードリスト!N1371)</f>
        <v>1</v>
      </c>
      <c r="P1371" s="524" t="str">
        <f t="shared" si="21"/>
        <v>1235</v>
      </c>
    </row>
    <row r="1372" spans="1:16">
      <c r="A1372">
        <v>1371</v>
      </c>
      <c r="B1372">
        <v>26</v>
      </c>
      <c r="C1372" t="s">
        <v>3786</v>
      </c>
      <c r="D1372">
        <v>74</v>
      </c>
      <c r="E1372">
        <v>1249</v>
      </c>
      <c r="F1372">
        <v>33</v>
      </c>
      <c r="G1372">
        <v>35.4</v>
      </c>
      <c r="H1372">
        <v>133</v>
      </c>
      <c r="I1372">
        <v>38.6</v>
      </c>
      <c r="J1372">
        <v>12</v>
      </c>
      <c r="L1372" t="s">
        <v>15473</v>
      </c>
      <c r="M1372">
        <v>74</v>
      </c>
      <c r="N1372" s="524" t="s">
        <v>17144</v>
      </c>
      <c r="O1372">
        <f>COUNTIF('データ取得対象の観測点決定（風のみ）'!$AN$4:$AN$918,観測点コードリスト!N1372)</f>
        <v>1</v>
      </c>
      <c r="P1372" s="524" t="str">
        <f t="shared" si="21"/>
        <v>1249</v>
      </c>
    </row>
    <row r="1373" spans="1:16">
      <c r="A1373">
        <v>1372</v>
      </c>
      <c r="B1373">
        <v>27</v>
      </c>
      <c r="C1373" t="s">
        <v>3778</v>
      </c>
      <c r="D1373">
        <v>74</v>
      </c>
      <c r="E1373">
        <v>1281</v>
      </c>
      <c r="F1373">
        <v>33</v>
      </c>
      <c r="G1373">
        <v>36.9</v>
      </c>
      <c r="H1373">
        <v>134</v>
      </c>
      <c r="I1373">
        <v>6.5</v>
      </c>
      <c r="J1373">
        <v>450</v>
      </c>
      <c r="L1373" t="s">
        <v>15474</v>
      </c>
      <c r="M1373">
        <v>74</v>
      </c>
      <c r="N1373" s="524" t="s">
        <v>17145</v>
      </c>
      <c r="O1373">
        <f>COUNTIF('データ取得対象の観測点決定（風のみ）'!$AN$4:$AN$918,観測点コードリスト!N1373)</f>
        <v>0</v>
      </c>
      <c r="P1373" s="524" t="str">
        <f t="shared" si="21"/>
        <v>1281</v>
      </c>
    </row>
    <row r="1374" spans="1:16">
      <c r="A1374">
        <v>1373</v>
      </c>
      <c r="B1374">
        <v>28</v>
      </c>
      <c r="C1374" t="s">
        <v>3760</v>
      </c>
      <c r="D1374">
        <v>74</v>
      </c>
      <c r="E1374">
        <v>1351</v>
      </c>
      <c r="F1374">
        <v>33</v>
      </c>
      <c r="G1374">
        <v>45.9</v>
      </c>
      <c r="H1374">
        <v>133</v>
      </c>
      <c r="I1374">
        <v>20.3</v>
      </c>
      <c r="J1374">
        <v>550</v>
      </c>
      <c r="L1374" t="s">
        <v>15475</v>
      </c>
      <c r="M1374">
        <v>74</v>
      </c>
      <c r="N1374" s="524" t="s">
        <v>17146</v>
      </c>
      <c r="O1374">
        <f>COUNTIF('データ取得対象の観測点決定（風のみ）'!$AN$4:$AN$918,観測点コードリスト!N1374)</f>
        <v>1</v>
      </c>
      <c r="P1374" s="524" t="str">
        <f t="shared" si="21"/>
        <v>1351</v>
      </c>
    </row>
    <row r="1375" spans="1:16">
      <c r="A1375">
        <v>1374</v>
      </c>
      <c r="B1375">
        <v>29</v>
      </c>
      <c r="C1375" t="s">
        <v>3789</v>
      </c>
      <c r="D1375">
        <v>74</v>
      </c>
      <c r="E1375">
        <v>1476</v>
      </c>
      <c r="F1375">
        <v>33</v>
      </c>
      <c r="G1375">
        <v>32.700000000000003</v>
      </c>
      <c r="H1375">
        <v>133</v>
      </c>
      <c r="I1375">
        <v>40.1</v>
      </c>
      <c r="J1375">
        <v>9</v>
      </c>
      <c r="L1375" t="s">
        <v>15476</v>
      </c>
      <c r="M1375">
        <v>74</v>
      </c>
      <c r="N1375" s="524" t="s">
        <v>17147</v>
      </c>
      <c r="O1375">
        <f>COUNTIF('データ取得対象の観測点決定（風のみ）'!$AN$4:$AN$918,観測点コードリスト!N1375)</f>
        <v>1</v>
      </c>
      <c r="P1375" s="524" t="str">
        <f t="shared" si="21"/>
        <v>1476</v>
      </c>
    </row>
    <row r="1376" spans="1:16">
      <c r="A1376">
        <v>1375</v>
      </c>
      <c r="B1376">
        <v>30</v>
      </c>
      <c r="C1376" t="s">
        <v>3841</v>
      </c>
      <c r="D1376">
        <v>74</v>
      </c>
      <c r="E1376">
        <v>1556</v>
      </c>
      <c r="F1376">
        <v>32</v>
      </c>
      <c r="G1376">
        <v>47.7</v>
      </c>
      <c r="H1376">
        <v>132</v>
      </c>
      <c r="I1376">
        <v>52.3</v>
      </c>
      <c r="J1376">
        <v>9</v>
      </c>
      <c r="L1376" t="s">
        <v>15477</v>
      </c>
      <c r="M1376">
        <v>74</v>
      </c>
      <c r="N1376" s="524" t="s">
        <v>17148</v>
      </c>
      <c r="O1376">
        <f>COUNTIF('データ取得対象の観測点決定（風のみ）'!$AN$4:$AN$918,観測点コードリスト!N1376)</f>
        <v>0</v>
      </c>
      <c r="P1376" s="524" t="str">
        <f t="shared" si="21"/>
        <v>1556</v>
      </c>
    </row>
    <row r="1377" spans="1:16">
      <c r="A1377">
        <v>1376</v>
      </c>
      <c r="B1377">
        <v>1</v>
      </c>
      <c r="C1377" t="s">
        <v>3846</v>
      </c>
      <c r="D1377">
        <v>81</v>
      </c>
      <c r="E1377">
        <v>765</v>
      </c>
      <c r="F1377">
        <v>34</v>
      </c>
      <c r="G1377">
        <v>36.9</v>
      </c>
      <c r="H1377">
        <v>131</v>
      </c>
      <c r="I1377">
        <v>37.4</v>
      </c>
      <c r="J1377">
        <v>50</v>
      </c>
      <c r="L1377" t="s">
        <v>15478</v>
      </c>
      <c r="M1377">
        <v>81</v>
      </c>
      <c r="N1377" s="524" t="s">
        <v>17149</v>
      </c>
      <c r="O1377">
        <f>COUNTIF('データ取得対象の観測点決定（風のみ）'!$AN$4:$AN$918,観測点コードリスト!N1377)</f>
        <v>1</v>
      </c>
      <c r="P1377" s="524" t="str">
        <f t="shared" si="21"/>
        <v>765</v>
      </c>
    </row>
    <row r="1378" spans="1:16">
      <c r="A1378">
        <v>1377</v>
      </c>
      <c r="B1378">
        <v>2</v>
      </c>
      <c r="C1378" t="s">
        <v>3849</v>
      </c>
      <c r="D1378">
        <v>81</v>
      </c>
      <c r="E1378">
        <v>47754</v>
      </c>
      <c r="F1378">
        <v>34</v>
      </c>
      <c r="G1378">
        <v>24.6</v>
      </c>
      <c r="H1378">
        <v>131</v>
      </c>
      <c r="I1378">
        <v>24.3</v>
      </c>
      <c r="J1378">
        <v>2.2000000000000002</v>
      </c>
      <c r="L1378" t="s">
        <v>15479</v>
      </c>
      <c r="M1378">
        <v>81</v>
      </c>
      <c r="N1378" s="524" t="s">
        <v>17150</v>
      </c>
      <c r="O1378">
        <f>COUNTIF('データ取得対象の観測点決定（風のみ）'!$AN$4:$AN$918,観測点コードリスト!N1378)</f>
        <v>1</v>
      </c>
      <c r="P1378" s="524" t="str">
        <f t="shared" si="21"/>
        <v>47754</v>
      </c>
    </row>
    <row r="1379" spans="1:16">
      <c r="A1379">
        <v>1378</v>
      </c>
      <c r="B1379">
        <v>3</v>
      </c>
      <c r="C1379" t="s">
        <v>3860</v>
      </c>
      <c r="D1379">
        <v>81</v>
      </c>
      <c r="E1379">
        <v>767</v>
      </c>
      <c r="F1379">
        <v>34</v>
      </c>
      <c r="G1379">
        <v>23.9</v>
      </c>
      <c r="H1379">
        <v>131</v>
      </c>
      <c r="I1379">
        <v>43.5</v>
      </c>
      <c r="J1379">
        <v>310</v>
      </c>
      <c r="L1379" t="s">
        <v>15480</v>
      </c>
      <c r="M1379">
        <v>81</v>
      </c>
      <c r="N1379" s="524" t="s">
        <v>17151</v>
      </c>
      <c r="O1379">
        <f>COUNTIF('データ取得対象の観測点決定（風のみ）'!$AN$4:$AN$918,観測点コードリスト!N1379)</f>
        <v>1</v>
      </c>
      <c r="P1379" s="524" t="str">
        <f t="shared" si="21"/>
        <v>767</v>
      </c>
    </row>
    <row r="1380" spans="1:16">
      <c r="A1380">
        <v>1379</v>
      </c>
      <c r="B1380">
        <v>4</v>
      </c>
      <c r="C1380" t="s">
        <v>14039</v>
      </c>
      <c r="D1380">
        <v>81</v>
      </c>
      <c r="E1380">
        <v>768</v>
      </c>
      <c r="F1380">
        <v>34</v>
      </c>
      <c r="G1380">
        <v>15.9</v>
      </c>
      <c r="H1380">
        <v>131</v>
      </c>
      <c r="I1380">
        <v>5.7</v>
      </c>
      <c r="J1380">
        <v>400</v>
      </c>
      <c r="L1380" t="s">
        <v>15481</v>
      </c>
      <c r="M1380">
        <v>81</v>
      </c>
      <c r="N1380" s="524" t="s">
        <v>17152</v>
      </c>
      <c r="O1380">
        <f>COUNTIF('データ取得対象の観測点決定（風のみ）'!$AN$4:$AN$918,観測点コードリスト!N1380)</f>
        <v>0</v>
      </c>
      <c r="P1380" s="524" t="str">
        <f t="shared" si="21"/>
        <v>768</v>
      </c>
    </row>
    <row r="1381" spans="1:16">
      <c r="A1381">
        <v>1380</v>
      </c>
      <c r="B1381">
        <v>5</v>
      </c>
      <c r="C1381" t="s">
        <v>3867</v>
      </c>
      <c r="D1381">
        <v>81</v>
      </c>
      <c r="E1381">
        <v>769</v>
      </c>
      <c r="F1381">
        <v>34</v>
      </c>
      <c r="G1381">
        <v>14.1</v>
      </c>
      <c r="H1381">
        <v>131</v>
      </c>
      <c r="I1381">
        <v>18.399999999999999</v>
      </c>
      <c r="J1381">
        <v>240</v>
      </c>
      <c r="L1381" t="s">
        <v>15482</v>
      </c>
      <c r="M1381">
        <v>81</v>
      </c>
      <c r="N1381" s="524" t="s">
        <v>17153</v>
      </c>
      <c r="O1381">
        <f>COUNTIF('データ取得対象の観測点決定（風のみ）'!$AN$4:$AN$918,観測点コードリスト!N1381)</f>
        <v>1</v>
      </c>
      <c r="P1381" s="524" t="str">
        <f t="shared" si="21"/>
        <v>769</v>
      </c>
    </row>
    <row r="1382" spans="1:16">
      <c r="A1382">
        <v>1381</v>
      </c>
      <c r="B1382">
        <v>6</v>
      </c>
      <c r="C1382" t="s">
        <v>14040</v>
      </c>
      <c r="D1382">
        <v>81</v>
      </c>
      <c r="E1382">
        <v>770</v>
      </c>
      <c r="F1382">
        <v>34</v>
      </c>
      <c r="G1382">
        <v>12.9</v>
      </c>
      <c r="H1382">
        <v>131</v>
      </c>
      <c r="I1382">
        <v>34.9</v>
      </c>
      <c r="J1382">
        <v>338</v>
      </c>
      <c r="L1382" t="s">
        <v>15483</v>
      </c>
      <c r="M1382">
        <v>81</v>
      </c>
      <c r="N1382" s="524" t="s">
        <v>17154</v>
      </c>
      <c r="O1382">
        <f>COUNTIF('データ取得対象の観測点決定（風のみ）'!$AN$4:$AN$918,観測点コードリスト!N1382)</f>
        <v>0</v>
      </c>
      <c r="P1382" s="524" t="str">
        <f t="shared" si="21"/>
        <v>770</v>
      </c>
    </row>
    <row r="1383" spans="1:16">
      <c r="A1383">
        <v>1382</v>
      </c>
      <c r="B1383">
        <v>7</v>
      </c>
      <c r="C1383" t="s">
        <v>3874</v>
      </c>
      <c r="D1383">
        <v>81</v>
      </c>
      <c r="E1383">
        <v>771</v>
      </c>
      <c r="F1383">
        <v>34</v>
      </c>
      <c r="G1383">
        <v>15.7</v>
      </c>
      <c r="H1383">
        <v>131</v>
      </c>
      <c r="I1383">
        <v>57.1</v>
      </c>
      <c r="J1383">
        <v>97</v>
      </c>
      <c r="L1383" t="s">
        <v>15484</v>
      </c>
      <c r="M1383">
        <v>81</v>
      </c>
      <c r="N1383" s="524" t="s">
        <v>17155</v>
      </c>
      <c r="O1383">
        <f>COUNTIF('データ取得対象の観測点決定（風のみ）'!$AN$4:$AN$918,観測点コードリスト!N1383)</f>
        <v>1</v>
      </c>
      <c r="P1383" s="524" t="str">
        <f t="shared" si="21"/>
        <v>771</v>
      </c>
    </row>
    <row r="1384" spans="1:16">
      <c r="A1384">
        <v>1383</v>
      </c>
      <c r="B1384">
        <v>8</v>
      </c>
      <c r="C1384" t="s">
        <v>2408</v>
      </c>
      <c r="D1384">
        <v>81</v>
      </c>
      <c r="E1384">
        <v>772</v>
      </c>
      <c r="F1384">
        <v>34</v>
      </c>
      <c r="G1384">
        <v>11.2</v>
      </c>
      <c r="H1384">
        <v>131</v>
      </c>
      <c r="I1384">
        <v>4.5999999999999996</v>
      </c>
      <c r="J1384">
        <v>40</v>
      </c>
      <c r="L1384" t="s">
        <v>15485</v>
      </c>
      <c r="M1384">
        <v>81</v>
      </c>
      <c r="N1384" s="524" t="s">
        <v>17156</v>
      </c>
      <c r="O1384">
        <f>COUNTIF('データ取得対象の観測点決定（風のみ）'!$AN$4:$AN$918,観測点コードリスト!N1384)</f>
        <v>1</v>
      </c>
      <c r="P1384" s="524" t="str">
        <f t="shared" si="21"/>
        <v>772</v>
      </c>
    </row>
    <row r="1385" spans="1:16">
      <c r="A1385">
        <v>1384</v>
      </c>
      <c r="B1385">
        <v>9</v>
      </c>
      <c r="C1385" t="s">
        <v>13760</v>
      </c>
      <c r="D1385">
        <v>81</v>
      </c>
      <c r="E1385">
        <v>773</v>
      </c>
      <c r="F1385">
        <v>34</v>
      </c>
      <c r="G1385">
        <v>8.9</v>
      </c>
      <c r="H1385">
        <v>131</v>
      </c>
      <c r="I1385">
        <v>13.1</v>
      </c>
      <c r="J1385">
        <v>451</v>
      </c>
      <c r="L1385" t="s">
        <v>15486</v>
      </c>
      <c r="M1385">
        <v>81</v>
      </c>
      <c r="N1385" s="524" t="s">
        <v>17157</v>
      </c>
      <c r="O1385">
        <f>COUNTIF('データ取得対象の観測点決定（風のみ）'!$AN$4:$AN$918,観測点コードリスト!N1385)</f>
        <v>0</v>
      </c>
      <c r="P1385" s="524" t="str">
        <f t="shared" si="21"/>
        <v>773</v>
      </c>
    </row>
    <row r="1386" spans="1:16">
      <c r="A1386">
        <v>1385</v>
      </c>
      <c r="B1386">
        <v>10</v>
      </c>
      <c r="C1386" t="s">
        <v>241</v>
      </c>
      <c r="D1386">
        <v>81</v>
      </c>
      <c r="E1386">
        <v>47784</v>
      </c>
      <c r="F1386">
        <v>34</v>
      </c>
      <c r="G1386">
        <v>9.6999999999999993</v>
      </c>
      <c r="H1386">
        <v>131</v>
      </c>
      <c r="I1386">
        <v>27.7</v>
      </c>
      <c r="J1386">
        <v>18.100000000000001</v>
      </c>
      <c r="L1386" t="s">
        <v>15487</v>
      </c>
      <c r="M1386">
        <v>81</v>
      </c>
      <c r="N1386" s="524" t="s">
        <v>17158</v>
      </c>
      <c r="O1386">
        <f>COUNTIF('データ取得対象の観測点決定（風のみ）'!$AN$4:$AN$918,観測点コードリスト!N1386)</f>
        <v>1</v>
      </c>
      <c r="P1386" s="524" t="str">
        <f t="shared" si="21"/>
        <v>47784</v>
      </c>
    </row>
    <row r="1387" spans="1:16">
      <c r="A1387">
        <v>1386</v>
      </c>
      <c r="B1387">
        <v>11</v>
      </c>
      <c r="C1387" t="s">
        <v>3891</v>
      </c>
      <c r="D1387">
        <v>81</v>
      </c>
      <c r="E1387">
        <v>775</v>
      </c>
      <c r="F1387">
        <v>34</v>
      </c>
      <c r="G1387">
        <v>2.4</v>
      </c>
      <c r="H1387">
        <v>131</v>
      </c>
      <c r="I1387">
        <v>32</v>
      </c>
      <c r="J1387">
        <v>4</v>
      </c>
      <c r="L1387" t="s">
        <v>15488</v>
      </c>
      <c r="M1387">
        <v>81</v>
      </c>
      <c r="N1387" s="524" t="s">
        <v>17159</v>
      </c>
      <c r="O1387">
        <f>COUNTIF('データ取得対象の観測点決定（風のみ）'!$AN$4:$AN$918,観測点コードリスト!N1387)</f>
        <v>1</v>
      </c>
      <c r="P1387" s="524" t="str">
        <f t="shared" si="21"/>
        <v>775</v>
      </c>
    </row>
    <row r="1388" spans="1:16">
      <c r="A1388">
        <v>1387</v>
      </c>
      <c r="B1388">
        <v>12</v>
      </c>
      <c r="C1388" t="s">
        <v>3895</v>
      </c>
      <c r="D1388">
        <v>81</v>
      </c>
      <c r="E1388">
        <v>776</v>
      </c>
      <c r="F1388">
        <v>34</v>
      </c>
      <c r="G1388">
        <v>0.6</v>
      </c>
      <c r="H1388">
        <v>131</v>
      </c>
      <c r="I1388">
        <v>52.3</v>
      </c>
      <c r="J1388">
        <v>27</v>
      </c>
      <c r="L1388" t="s">
        <v>15489</v>
      </c>
      <c r="M1388">
        <v>81</v>
      </c>
      <c r="N1388" s="524" t="s">
        <v>17160</v>
      </c>
      <c r="O1388">
        <f>COUNTIF('データ取得対象の観測点決定（風のみ）'!$AN$4:$AN$918,観測点コードリスト!N1388)</f>
        <v>1</v>
      </c>
      <c r="P1388" s="524" t="str">
        <f t="shared" si="21"/>
        <v>776</v>
      </c>
    </row>
    <row r="1389" spans="1:16">
      <c r="A1389">
        <v>1388</v>
      </c>
      <c r="B1389">
        <v>13</v>
      </c>
      <c r="C1389" t="s">
        <v>2671</v>
      </c>
      <c r="D1389">
        <v>81</v>
      </c>
      <c r="E1389">
        <v>47762</v>
      </c>
      <c r="F1389">
        <v>33</v>
      </c>
      <c r="G1389">
        <v>56.9</v>
      </c>
      <c r="H1389">
        <v>130</v>
      </c>
      <c r="I1389">
        <v>55.5</v>
      </c>
      <c r="J1389">
        <v>3.3</v>
      </c>
      <c r="L1389" t="s">
        <v>15490</v>
      </c>
      <c r="M1389">
        <v>81</v>
      </c>
      <c r="N1389" s="524" t="s">
        <v>17161</v>
      </c>
      <c r="O1389">
        <f>COUNTIF('データ取得対象の観測点決定（風のみ）'!$AN$4:$AN$918,観測点コードリスト!N1389)</f>
        <v>1</v>
      </c>
      <c r="P1389" s="524" t="str">
        <f t="shared" si="21"/>
        <v>47762</v>
      </c>
    </row>
    <row r="1390" spans="1:16">
      <c r="A1390">
        <v>1389</v>
      </c>
      <c r="B1390">
        <v>14</v>
      </c>
      <c r="C1390" t="s">
        <v>3907</v>
      </c>
      <c r="D1390">
        <v>81</v>
      </c>
      <c r="E1390">
        <v>778</v>
      </c>
      <c r="F1390">
        <v>33</v>
      </c>
      <c r="G1390">
        <v>55.8</v>
      </c>
      <c r="H1390">
        <v>131</v>
      </c>
      <c r="I1390">
        <v>16.7</v>
      </c>
      <c r="J1390">
        <v>5</v>
      </c>
      <c r="L1390" t="s">
        <v>15491</v>
      </c>
      <c r="M1390">
        <v>81</v>
      </c>
      <c r="N1390" s="524" t="s">
        <v>17162</v>
      </c>
      <c r="O1390">
        <f>COUNTIF('データ取得対象の観測点決定（風のみ）'!$AN$4:$AN$918,観測点コードリスト!N1390)</f>
        <v>1</v>
      </c>
      <c r="P1390" s="524" t="str">
        <f t="shared" si="21"/>
        <v>778</v>
      </c>
    </row>
    <row r="1391" spans="1:16">
      <c r="A1391">
        <v>1390</v>
      </c>
      <c r="B1391">
        <v>15</v>
      </c>
      <c r="C1391" t="s">
        <v>3915</v>
      </c>
      <c r="D1391">
        <v>81</v>
      </c>
      <c r="E1391">
        <v>779</v>
      </c>
      <c r="F1391">
        <v>33</v>
      </c>
      <c r="G1391">
        <v>54.2</v>
      </c>
      <c r="H1391">
        <v>132</v>
      </c>
      <c r="I1391">
        <v>17.600000000000001</v>
      </c>
      <c r="J1391">
        <v>5</v>
      </c>
      <c r="L1391" t="s">
        <v>15492</v>
      </c>
      <c r="M1391">
        <v>81</v>
      </c>
      <c r="N1391" s="524" t="s">
        <v>17163</v>
      </c>
      <c r="O1391">
        <f>COUNTIF('データ取得対象の観測点決定（風のみ）'!$AN$4:$AN$918,観測点コードリスト!N1391)</f>
        <v>1</v>
      </c>
      <c r="P1391" s="524" t="str">
        <f t="shared" si="21"/>
        <v>779</v>
      </c>
    </row>
    <row r="1392" spans="1:16">
      <c r="A1392">
        <v>1391</v>
      </c>
      <c r="B1392">
        <v>16</v>
      </c>
      <c r="C1392" t="s">
        <v>3899</v>
      </c>
      <c r="D1392">
        <v>81</v>
      </c>
      <c r="E1392">
        <v>913</v>
      </c>
      <c r="F1392">
        <v>34</v>
      </c>
      <c r="G1392">
        <v>5.7</v>
      </c>
      <c r="H1392">
        <v>132</v>
      </c>
      <c r="I1392">
        <v>4.5</v>
      </c>
      <c r="J1392">
        <v>68</v>
      </c>
      <c r="L1392" t="s">
        <v>15493</v>
      </c>
      <c r="M1392">
        <v>81</v>
      </c>
      <c r="N1392" s="524" t="s">
        <v>17164</v>
      </c>
      <c r="O1392">
        <f>COUNTIF('データ取得対象の観測点決定（風のみ）'!$AN$4:$AN$918,観測点コードリスト!N1392)</f>
        <v>1</v>
      </c>
      <c r="P1392" s="524" t="str">
        <f t="shared" si="21"/>
        <v>913</v>
      </c>
    </row>
    <row r="1393" spans="1:16">
      <c r="A1393">
        <v>1392</v>
      </c>
      <c r="B1393">
        <v>17</v>
      </c>
      <c r="C1393" t="s">
        <v>3852</v>
      </c>
      <c r="D1393">
        <v>81</v>
      </c>
      <c r="E1393">
        <v>939</v>
      </c>
      <c r="F1393">
        <v>34</v>
      </c>
      <c r="G1393">
        <v>22.2</v>
      </c>
      <c r="H1393">
        <v>131</v>
      </c>
      <c r="I1393">
        <v>3.3</v>
      </c>
      <c r="J1393">
        <v>20</v>
      </c>
      <c r="L1393" t="s">
        <v>15494</v>
      </c>
      <c r="M1393">
        <v>81</v>
      </c>
      <c r="N1393" s="524" t="s">
        <v>17165</v>
      </c>
      <c r="O1393">
        <f>COUNTIF('データ取得対象の観測点決定（風のみ）'!$AN$4:$AN$918,観測点コードリスト!N1393)</f>
        <v>1</v>
      </c>
      <c r="P1393" s="524" t="str">
        <f t="shared" si="21"/>
        <v>939</v>
      </c>
    </row>
    <row r="1394" spans="1:16">
      <c r="A1394">
        <v>1393</v>
      </c>
      <c r="B1394">
        <v>18</v>
      </c>
      <c r="C1394" t="s">
        <v>3887</v>
      </c>
      <c r="D1394">
        <v>81</v>
      </c>
      <c r="E1394">
        <v>940</v>
      </c>
      <c r="F1394">
        <v>34</v>
      </c>
      <c r="G1394">
        <v>9.3000000000000007</v>
      </c>
      <c r="H1394">
        <v>132</v>
      </c>
      <c r="I1394">
        <v>10.7</v>
      </c>
      <c r="J1394">
        <v>41</v>
      </c>
      <c r="L1394" t="s">
        <v>15495</v>
      </c>
      <c r="M1394">
        <v>81</v>
      </c>
      <c r="N1394" s="524" t="s">
        <v>17166</v>
      </c>
      <c r="O1394">
        <f>COUNTIF('データ取得対象の観測点決定（風のみ）'!$AN$4:$AN$918,観測点コードリスト!N1394)</f>
        <v>1</v>
      </c>
      <c r="P1394" s="524" t="str">
        <f t="shared" si="21"/>
        <v>940</v>
      </c>
    </row>
    <row r="1395" spans="1:16">
      <c r="A1395">
        <v>1394</v>
      </c>
      <c r="B1395">
        <v>19</v>
      </c>
      <c r="C1395" t="s">
        <v>14041</v>
      </c>
      <c r="D1395">
        <v>81</v>
      </c>
      <c r="E1395">
        <v>941</v>
      </c>
      <c r="F1395">
        <v>34</v>
      </c>
      <c r="G1395">
        <v>5.3</v>
      </c>
      <c r="H1395">
        <v>132</v>
      </c>
      <c r="I1395">
        <v>2.7</v>
      </c>
      <c r="J1395">
        <v>45</v>
      </c>
      <c r="L1395" t="s">
        <v>15496</v>
      </c>
      <c r="M1395">
        <v>81</v>
      </c>
      <c r="N1395" s="524" t="s">
        <v>17167</v>
      </c>
      <c r="O1395">
        <f>COUNTIF('データ取得対象の観測点決定（風のみ）'!$AN$4:$AN$918,観測点コードリスト!N1395)</f>
        <v>0</v>
      </c>
      <c r="P1395" s="524" t="str">
        <f t="shared" si="21"/>
        <v>941</v>
      </c>
    </row>
    <row r="1396" spans="1:16">
      <c r="A1396">
        <v>1395</v>
      </c>
      <c r="B1396">
        <v>20</v>
      </c>
      <c r="C1396" t="s">
        <v>3911</v>
      </c>
      <c r="D1396">
        <v>81</v>
      </c>
      <c r="E1396">
        <v>942</v>
      </c>
      <c r="F1396">
        <v>33</v>
      </c>
      <c r="G1396">
        <v>57.5</v>
      </c>
      <c r="H1396">
        <v>132</v>
      </c>
      <c r="I1396">
        <v>6.8</v>
      </c>
      <c r="J1396">
        <v>3</v>
      </c>
      <c r="L1396" t="s">
        <v>15497</v>
      </c>
      <c r="M1396">
        <v>81</v>
      </c>
      <c r="N1396" s="524" t="s">
        <v>17168</v>
      </c>
      <c r="O1396">
        <f>COUNTIF('データ取得対象の観測点決定（風のみ）'!$AN$4:$AN$918,観測点コードリスト!N1396)</f>
        <v>1</v>
      </c>
      <c r="P1396" s="524" t="str">
        <f t="shared" si="21"/>
        <v>942</v>
      </c>
    </row>
    <row r="1397" spans="1:16">
      <c r="A1397">
        <v>1396</v>
      </c>
      <c r="B1397">
        <v>21</v>
      </c>
      <c r="C1397" t="s">
        <v>3863</v>
      </c>
      <c r="D1397">
        <v>81</v>
      </c>
      <c r="E1397">
        <v>1100</v>
      </c>
      <c r="F1397">
        <v>34</v>
      </c>
      <c r="G1397">
        <v>21</v>
      </c>
      <c r="H1397">
        <v>132</v>
      </c>
      <c r="I1397">
        <v>3.8</v>
      </c>
      <c r="J1397">
        <v>945</v>
      </c>
      <c r="L1397" t="s">
        <v>15498</v>
      </c>
      <c r="M1397">
        <v>81</v>
      </c>
      <c r="N1397" s="524" t="s">
        <v>17169</v>
      </c>
      <c r="O1397">
        <f>COUNTIF('データ取得対象の観測点決定（風のみ）'!$AN$4:$AN$918,観測点コードリスト!N1397)</f>
        <v>0</v>
      </c>
      <c r="P1397" s="524" t="str">
        <f t="shared" si="21"/>
        <v>1100</v>
      </c>
    </row>
    <row r="1398" spans="1:16">
      <c r="A1398">
        <v>1397</v>
      </c>
      <c r="B1398">
        <v>22</v>
      </c>
      <c r="C1398" t="s">
        <v>14042</v>
      </c>
      <c r="D1398">
        <v>81</v>
      </c>
      <c r="E1398">
        <v>1101</v>
      </c>
      <c r="F1398">
        <v>34</v>
      </c>
      <c r="G1398">
        <v>16.7</v>
      </c>
      <c r="H1398">
        <v>131</v>
      </c>
      <c r="I1398">
        <v>52.9</v>
      </c>
      <c r="J1398">
        <v>970</v>
      </c>
      <c r="L1398" t="s">
        <v>15499</v>
      </c>
      <c r="M1398">
        <v>81</v>
      </c>
      <c r="N1398" s="524" t="s">
        <v>17170</v>
      </c>
      <c r="O1398">
        <f>COUNTIF('データ取得対象の観測点決定（風のみ）'!$AN$4:$AN$918,観測点コードリスト!N1398)</f>
        <v>0</v>
      </c>
      <c r="P1398" s="524" t="str">
        <f t="shared" si="21"/>
        <v>1101</v>
      </c>
    </row>
    <row r="1399" spans="1:16">
      <c r="A1399">
        <v>1398</v>
      </c>
      <c r="B1399">
        <v>23</v>
      </c>
      <c r="C1399" t="s">
        <v>3884</v>
      </c>
      <c r="D1399">
        <v>81</v>
      </c>
      <c r="E1399">
        <v>1261</v>
      </c>
      <c r="F1399">
        <v>34</v>
      </c>
      <c r="G1399">
        <v>8.9</v>
      </c>
      <c r="H1399">
        <v>131</v>
      </c>
      <c r="I1399">
        <v>44.1</v>
      </c>
      <c r="J1399">
        <v>140</v>
      </c>
      <c r="L1399" t="s">
        <v>15500</v>
      </c>
      <c r="M1399">
        <v>81</v>
      </c>
      <c r="N1399" s="524" t="s">
        <v>17171</v>
      </c>
      <c r="O1399">
        <f>COUNTIF('データ取得対象の観測点決定（風のみ）'!$AN$4:$AN$918,観測点コードリスト!N1399)</f>
        <v>0</v>
      </c>
      <c r="P1399" s="524" t="str">
        <f t="shared" si="21"/>
        <v>1261</v>
      </c>
    </row>
    <row r="1400" spans="1:16">
      <c r="A1400">
        <v>1399</v>
      </c>
      <c r="B1400">
        <v>24</v>
      </c>
      <c r="C1400" t="s">
        <v>3856</v>
      </c>
      <c r="D1400">
        <v>81</v>
      </c>
      <c r="E1400">
        <v>1367</v>
      </c>
      <c r="F1400">
        <v>34</v>
      </c>
      <c r="G1400">
        <v>18.2</v>
      </c>
      <c r="H1400">
        <v>131</v>
      </c>
      <c r="I1400">
        <v>34.6</v>
      </c>
      <c r="J1400">
        <v>205</v>
      </c>
      <c r="L1400" t="s">
        <v>15501</v>
      </c>
      <c r="M1400">
        <v>81</v>
      </c>
      <c r="N1400" s="524" t="s">
        <v>17172</v>
      </c>
      <c r="O1400">
        <f>COUNTIF('データ取得対象の観測点決定（風のみ）'!$AN$4:$AN$918,観測点コードリスト!N1400)</f>
        <v>0</v>
      </c>
      <c r="P1400" s="524" t="str">
        <f t="shared" si="21"/>
        <v>1367</v>
      </c>
    </row>
    <row r="1401" spans="1:16">
      <c r="A1401">
        <v>1400</v>
      </c>
      <c r="B1401">
        <v>25</v>
      </c>
      <c r="C1401" t="s">
        <v>3597</v>
      </c>
      <c r="D1401">
        <v>81</v>
      </c>
      <c r="E1401">
        <v>1614</v>
      </c>
      <c r="F1401">
        <v>34</v>
      </c>
      <c r="G1401">
        <v>13.5</v>
      </c>
      <c r="H1401">
        <v>131</v>
      </c>
      <c r="I1401">
        <v>48.9</v>
      </c>
      <c r="J1401">
        <v>368</v>
      </c>
      <c r="L1401" t="s">
        <v>15502</v>
      </c>
      <c r="M1401">
        <v>81</v>
      </c>
      <c r="N1401" s="524" t="s">
        <v>17173</v>
      </c>
      <c r="O1401">
        <f>COUNTIF('データ取得対象の観測点決定（風のみ）'!$AN$4:$AN$918,観測点コードリスト!N1401)</f>
        <v>0</v>
      </c>
      <c r="P1401" s="524" t="str">
        <f t="shared" si="21"/>
        <v>1614</v>
      </c>
    </row>
    <row r="1402" spans="1:16">
      <c r="A1402">
        <v>1401</v>
      </c>
      <c r="B1402">
        <v>26</v>
      </c>
      <c r="C1402" t="s">
        <v>3879</v>
      </c>
      <c r="D1402">
        <v>81</v>
      </c>
      <c r="E1402">
        <v>1620</v>
      </c>
      <c r="F1402">
        <v>34</v>
      </c>
      <c r="G1402">
        <v>7.1</v>
      </c>
      <c r="H1402">
        <v>131</v>
      </c>
      <c r="I1402">
        <v>10.9</v>
      </c>
      <c r="J1402">
        <v>56</v>
      </c>
      <c r="L1402" t="s">
        <v>15503</v>
      </c>
      <c r="M1402">
        <v>81</v>
      </c>
      <c r="N1402" s="524" t="s">
        <v>17174</v>
      </c>
      <c r="O1402">
        <f>COUNTIF('データ取得対象の観測点決定（風のみ）'!$AN$4:$AN$918,観測点コードリスト!N1402)</f>
        <v>0</v>
      </c>
      <c r="P1402" s="524" t="str">
        <f t="shared" si="21"/>
        <v>1620</v>
      </c>
    </row>
    <row r="1403" spans="1:16">
      <c r="A1403">
        <v>1402</v>
      </c>
      <c r="B1403">
        <v>1</v>
      </c>
      <c r="C1403" t="s">
        <v>2510</v>
      </c>
      <c r="D1403">
        <v>82</v>
      </c>
      <c r="E1403">
        <v>780</v>
      </c>
      <c r="F1403">
        <v>33</v>
      </c>
      <c r="G1403">
        <v>51.1</v>
      </c>
      <c r="H1403">
        <v>130</v>
      </c>
      <c r="I1403">
        <v>44.6</v>
      </c>
      <c r="J1403">
        <v>20</v>
      </c>
      <c r="L1403" t="s">
        <v>15504</v>
      </c>
      <c r="M1403">
        <v>82</v>
      </c>
      <c r="N1403" s="524" t="s">
        <v>17175</v>
      </c>
      <c r="O1403">
        <f>COUNTIF('データ取得対象の観測点決定（風のみ）'!$AN$4:$AN$918,観測点コードリスト!N1403)</f>
        <v>1</v>
      </c>
      <c r="P1403" s="524" t="str">
        <f t="shared" si="21"/>
        <v>780</v>
      </c>
    </row>
    <row r="1404" spans="1:16">
      <c r="A1404">
        <v>1403</v>
      </c>
      <c r="B1404">
        <v>2</v>
      </c>
      <c r="C1404" t="s">
        <v>14043</v>
      </c>
      <c r="D1404">
        <v>82</v>
      </c>
      <c r="E1404">
        <v>781</v>
      </c>
      <c r="F1404">
        <v>33</v>
      </c>
      <c r="G1404">
        <v>50.1</v>
      </c>
      <c r="H1404">
        <v>130</v>
      </c>
      <c r="I1404">
        <v>56.8</v>
      </c>
      <c r="J1404">
        <v>3</v>
      </c>
      <c r="L1404" t="s">
        <v>15505</v>
      </c>
      <c r="M1404">
        <v>82</v>
      </c>
      <c r="N1404" s="524" t="s">
        <v>17176</v>
      </c>
      <c r="O1404">
        <f>COUNTIF('データ取得対象の観測点決定（風のみ）'!$AN$4:$AN$918,観測点コードリスト!N1404)</f>
        <v>0</v>
      </c>
      <c r="P1404" s="524" t="str">
        <f t="shared" si="21"/>
        <v>781</v>
      </c>
    </row>
    <row r="1405" spans="1:16">
      <c r="A1405">
        <v>1404</v>
      </c>
      <c r="B1405">
        <v>3</v>
      </c>
      <c r="C1405" t="s">
        <v>3938</v>
      </c>
      <c r="D1405">
        <v>82</v>
      </c>
      <c r="E1405">
        <v>782</v>
      </c>
      <c r="F1405">
        <v>33</v>
      </c>
      <c r="G1405">
        <v>42.8</v>
      </c>
      <c r="H1405">
        <v>130</v>
      </c>
      <c r="I1405">
        <v>58.5</v>
      </c>
      <c r="J1405">
        <v>9</v>
      </c>
      <c r="L1405" t="s">
        <v>15506</v>
      </c>
      <c r="M1405">
        <v>82</v>
      </c>
      <c r="N1405" s="524" t="s">
        <v>17177</v>
      </c>
      <c r="O1405">
        <f>COUNTIF('データ取得対象の観測点決定（風のみ）'!$AN$4:$AN$918,観測点コードリスト!N1405)</f>
        <v>1</v>
      </c>
      <c r="P1405" s="524" t="str">
        <f t="shared" si="21"/>
        <v>782</v>
      </c>
    </row>
    <row r="1406" spans="1:16">
      <c r="A1406">
        <v>1405</v>
      </c>
      <c r="B1406">
        <v>4</v>
      </c>
      <c r="C1406" t="s">
        <v>14044</v>
      </c>
      <c r="D1406">
        <v>82</v>
      </c>
      <c r="E1406">
        <v>783</v>
      </c>
      <c r="F1406">
        <v>33</v>
      </c>
      <c r="G1406">
        <v>38.299999999999997</v>
      </c>
      <c r="H1406">
        <v>130</v>
      </c>
      <c r="I1406">
        <v>32.700000000000003</v>
      </c>
      <c r="J1406">
        <v>376</v>
      </c>
      <c r="L1406" t="s">
        <v>15507</v>
      </c>
      <c r="M1406">
        <v>82</v>
      </c>
      <c r="N1406" s="524" t="s">
        <v>17178</v>
      </c>
      <c r="O1406">
        <f>COUNTIF('データ取得対象の観測点決定（風のみ）'!$AN$4:$AN$918,観測点コードリスト!N1406)</f>
        <v>0</v>
      </c>
      <c r="P1406" s="524" t="str">
        <f t="shared" si="21"/>
        <v>783</v>
      </c>
    </row>
    <row r="1407" spans="1:16">
      <c r="A1407">
        <v>1406</v>
      </c>
      <c r="B1407">
        <v>5</v>
      </c>
      <c r="C1407" t="s">
        <v>3942</v>
      </c>
      <c r="D1407">
        <v>82</v>
      </c>
      <c r="E1407">
        <v>47809</v>
      </c>
      <c r="F1407">
        <v>33</v>
      </c>
      <c r="G1407">
        <v>39.1</v>
      </c>
      <c r="H1407">
        <v>130</v>
      </c>
      <c r="I1407">
        <v>41.6</v>
      </c>
      <c r="J1407">
        <v>37.1</v>
      </c>
      <c r="L1407" t="s">
        <v>15508</v>
      </c>
      <c r="M1407">
        <v>82</v>
      </c>
      <c r="N1407" s="524" t="s">
        <v>17179</v>
      </c>
      <c r="O1407">
        <f>COUNTIF('データ取得対象の観測点決定（風のみ）'!$AN$4:$AN$918,観測点コードリスト!N1407)</f>
        <v>1</v>
      </c>
      <c r="P1407" s="524" t="str">
        <f t="shared" si="21"/>
        <v>47809</v>
      </c>
    </row>
    <row r="1408" spans="1:16">
      <c r="A1408">
        <v>1407</v>
      </c>
      <c r="B1408">
        <v>6</v>
      </c>
      <c r="C1408" t="s">
        <v>3945</v>
      </c>
      <c r="D1408">
        <v>82</v>
      </c>
      <c r="E1408">
        <v>785</v>
      </c>
      <c r="F1408">
        <v>33</v>
      </c>
      <c r="G1408">
        <v>33.6</v>
      </c>
      <c r="H1408">
        <v>130</v>
      </c>
      <c r="I1408">
        <v>11.4</v>
      </c>
      <c r="J1408">
        <v>5</v>
      </c>
      <c r="L1408" t="s">
        <v>15509</v>
      </c>
      <c r="M1408">
        <v>82</v>
      </c>
      <c r="N1408" s="524" t="s">
        <v>17180</v>
      </c>
      <c r="O1408">
        <f>COUNTIF('データ取得対象の観測点決定（風のみ）'!$AN$4:$AN$918,観測点コードリスト!N1408)</f>
        <v>1</v>
      </c>
      <c r="P1408" s="524" t="str">
        <f t="shared" si="21"/>
        <v>785</v>
      </c>
    </row>
    <row r="1409" spans="1:16">
      <c r="A1409">
        <v>1408</v>
      </c>
      <c r="B1409">
        <v>7</v>
      </c>
      <c r="C1409" t="s">
        <v>3919</v>
      </c>
      <c r="D1409">
        <v>82</v>
      </c>
      <c r="E1409">
        <v>47807</v>
      </c>
      <c r="F1409">
        <v>33</v>
      </c>
      <c r="G1409">
        <v>34.9</v>
      </c>
      <c r="H1409">
        <v>130</v>
      </c>
      <c r="I1409">
        <v>22.5</v>
      </c>
      <c r="J1409">
        <v>2.5</v>
      </c>
      <c r="L1409" t="s">
        <v>15510</v>
      </c>
      <c r="M1409">
        <v>82</v>
      </c>
      <c r="N1409" s="524" t="s">
        <v>17181</v>
      </c>
      <c r="O1409">
        <f>COUNTIF('データ取得対象の観測点決定（風のみ）'!$AN$4:$AN$918,観測点コードリスト!N1409)</f>
        <v>1</v>
      </c>
      <c r="P1409" s="524" t="str">
        <f t="shared" si="21"/>
        <v>47807</v>
      </c>
    </row>
    <row r="1410" spans="1:16">
      <c r="A1410">
        <v>1409</v>
      </c>
      <c r="B1410">
        <v>8</v>
      </c>
      <c r="C1410" t="s">
        <v>14045</v>
      </c>
      <c r="D1410">
        <v>82</v>
      </c>
      <c r="E1410">
        <v>787</v>
      </c>
      <c r="F1410">
        <v>33</v>
      </c>
      <c r="G1410">
        <v>25</v>
      </c>
      <c r="H1410">
        <v>130</v>
      </c>
      <c r="I1410">
        <v>26.7</v>
      </c>
      <c r="J1410">
        <v>852</v>
      </c>
      <c r="L1410" t="s">
        <v>15511</v>
      </c>
      <c r="M1410">
        <v>82</v>
      </c>
      <c r="N1410" s="524" t="s">
        <v>17182</v>
      </c>
      <c r="O1410">
        <f>COUNTIF('データ取得対象の観測点決定（風のみ）'!$AN$4:$AN$918,観測点コードリスト!N1410)</f>
        <v>0</v>
      </c>
      <c r="P1410" s="524" t="str">
        <f t="shared" si="21"/>
        <v>787</v>
      </c>
    </row>
    <row r="1411" spans="1:16">
      <c r="A1411">
        <v>1410</v>
      </c>
      <c r="B1411">
        <v>9</v>
      </c>
      <c r="C1411" t="s">
        <v>3967</v>
      </c>
      <c r="D1411">
        <v>82</v>
      </c>
      <c r="E1411">
        <v>788</v>
      </c>
      <c r="F1411">
        <v>33</v>
      </c>
      <c r="G1411">
        <v>24.3</v>
      </c>
      <c r="H1411">
        <v>130</v>
      </c>
      <c r="I1411">
        <v>41.7</v>
      </c>
      <c r="J1411">
        <v>36</v>
      </c>
      <c r="L1411" t="s">
        <v>15512</v>
      </c>
      <c r="M1411">
        <v>82</v>
      </c>
      <c r="N1411" s="524" t="s">
        <v>17183</v>
      </c>
      <c r="O1411">
        <f>COUNTIF('データ取得対象の観測点決定（風のみ）'!$AN$4:$AN$918,観測点コードリスト!N1411)</f>
        <v>1</v>
      </c>
      <c r="P1411" s="524" t="str">
        <f t="shared" si="21"/>
        <v>788</v>
      </c>
    </row>
    <row r="1412" spans="1:16">
      <c r="A1412">
        <v>1411</v>
      </c>
      <c r="B1412">
        <v>10</v>
      </c>
      <c r="C1412" t="s">
        <v>3970</v>
      </c>
      <c r="D1412">
        <v>82</v>
      </c>
      <c r="E1412">
        <v>789</v>
      </c>
      <c r="F1412">
        <v>33</v>
      </c>
      <c r="G1412">
        <v>29.3</v>
      </c>
      <c r="H1412">
        <v>130</v>
      </c>
      <c r="I1412">
        <v>55.4</v>
      </c>
      <c r="J1412">
        <v>823</v>
      </c>
      <c r="L1412" t="s">
        <v>15513</v>
      </c>
      <c r="M1412">
        <v>82</v>
      </c>
      <c r="N1412" s="524" t="s">
        <v>17184</v>
      </c>
      <c r="O1412">
        <f>COUNTIF('データ取得対象の観測点決定（風のみ）'!$AN$4:$AN$918,観測点コードリスト!N1412)</f>
        <v>0</v>
      </c>
      <c r="P1412" s="524" t="str">
        <f t="shared" ref="P1412:P1475" si="22">IF(N1412&gt;9999,TEXT(N1412,"@"),TEXT(N1412,"0000"))</f>
        <v>789</v>
      </c>
    </row>
    <row r="1413" spans="1:16">
      <c r="A1413">
        <v>1412</v>
      </c>
      <c r="B1413">
        <v>11</v>
      </c>
      <c r="C1413" t="s">
        <v>3974</v>
      </c>
      <c r="D1413">
        <v>82</v>
      </c>
      <c r="E1413">
        <v>790</v>
      </c>
      <c r="F1413">
        <v>33</v>
      </c>
      <c r="G1413">
        <v>18.2</v>
      </c>
      <c r="H1413">
        <v>130</v>
      </c>
      <c r="I1413">
        <v>29.6</v>
      </c>
      <c r="J1413">
        <v>7</v>
      </c>
      <c r="L1413" t="s">
        <v>15514</v>
      </c>
      <c r="M1413">
        <v>82</v>
      </c>
      <c r="N1413" s="524" t="s">
        <v>17185</v>
      </c>
      <c r="O1413">
        <f>COUNTIF('データ取得対象の観測点決定（風のみ）'!$AN$4:$AN$918,観測点コードリスト!N1413)</f>
        <v>1</v>
      </c>
      <c r="P1413" s="524" t="str">
        <f t="shared" si="22"/>
        <v>790</v>
      </c>
    </row>
    <row r="1414" spans="1:16">
      <c r="A1414">
        <v>1413</v>
      </c>
      <c r="B1414">
        <v>12</v>
      </c>
      <c r="C1414" t="s">
        <v>3977</v>
      </c>
      <c r="D1414">
        <v>82</v>
      </c>
      <c r="E1414">
        <v>791</v>
      </c>
      <c r="F1414">
        <v>33</v>
      </c>
      <c r="G1414">
        <v>17.5</v>
      </c>
      <c r="H1414">
        <v>130</v>
      </c>
      <c r="I1414">
        <v>37.5</v>
      </c>
      <c r="J1414">
        <v>607</v>
      </c>
      <c r="L1414" t="s">
        <v>15515</v>
      </c>
      <c r="M1414">
        <v>82</v>
      </c>
      <c r="N1414" s="524" t="s">
        <v>17186</v>
      </c>
      <c r="O1414">
        <f>COUNTIF('データ取得対象の観測点決定（風のみ）'!$AN$4:$AN$918,観測点コードリスト!N1414)</f>
        <v>0</v>
      </c>
      <c r="P1414" s="524" t="str">
        <f t="shared" si="22"/>
        <v>791</v>
      </c>
    </row>
    <row r="1415" spans="1:16">
      <c r="A1415">
        <v>1414</v>
      </c>
      <c r="B1415">
        <v>13</v>
      </c>
      <c r="C1415" t="s">
        <v>3980</v>
      </c>
      <c r="D1415">
        <v>82</v>
      </c>
      <c r="E1415">
        <v>792</v>
      </c>
      <c r="F1415">
        <v>33</v>
      </c>
      <c r="G1415">
        <v>13.5</v>
      </c>
      <c r="H1415">
        <v>130</v>
      </c>
      <c r="I1415">
        <v>38.700000000000003</v>
      </c>
      <c r="J1415">
        <v>144</v>
      </c>
      <c r="L1415" t="s">
        <v>15516</v>
      </c>
      <c r="M1415">
        <v>82</v>
      </c>
      <c r="N1415" s="524" t="s">
        <v>17187</v>
      </c>
      <c r="O1415">
        <f>COUNTIF('データ取得対象の観測点決定（風のみ）'!$AN$4:$AN$918,観測点コードリスト!N1415)</f>
        <v>1</v>
      </c>
      <c r="P1415" s="524" t="str">
        <f t="shared" si="22"/>
        <v>792</v>
      </c>
    </row>
    <row r="1416" spans="1:16">
      <c r="A1416">
        <v>1415</v>
      </c>
      <c r="B1416">
        <v>14</v>
      </c>
      <c r="C1416" t="s">
        <v>3987</v>
      </c>
      <c r="D1416">
        <v>82</v>
      </c>
      <c r="E1416">
        <v>793</v>
      </c>
      <c r="F1416">
        <v>33</v>
      </c>
      <c r="G1416">
        <v>0.4</v>
      </c>
      <c r="H1416">
        <v>130</v>
      </c>
      <c r="I1416">
        <v>28</v>
      </c>
      <c r="J1416">
        <v>40</v>
      </c>
      <c r="L1416" t="s">
        <v>15517</v>
      </c>
      <c r="M1416">
        <v>82</v>
      </c>
      <c r="N1416" s="524" t="s">
        <v>17188</v>
      </c>
      <c r="O1416">
        <f>COUNTIF('データ取得対象の観測点決定（風のみ）'!$AN$4:$AN$918,観測点コードリスト!N1416)</f>
        <v>1</v>
      </c>
      <c r="P1416" s="524" t="str">
        <f t="shared" si="22"/>
        <v>793</v>
      </c>
    </row>
    <row r="1417" spans="1:16">
      <c r="A1417">
        <v>1416</v>
      </c>
      <c r="B1417">
        <v>15</v>
      </c>
      <c r="C1417" t="s">
        <v>3924</v>
      </c>
      <c r="D1417">
        <v>82</v>
      </c>
      <c r="E1417">
        <v>943</v>
      </c>
      <c r="F1417">
        <v>33</v>
      </c>
      <c r="G1417">
        <v>48.5</v>
      </c>
      <c r="H1417">
        <v>130</v>
      </c>
      <c r="I1417">
        <v>32.299999999999997</v>
      </c>
      <c r="J1417">
        <v>7</v>
      </c>
      <c r="L1417" t="s">
        <v>15518</v>
      </c>
      <c r="M1417">
        <v>82</v>
      </c>
      <c r="N1417" s="524" t="s">
        <v>17189</v>
      </c>
      <c r="O1417">
        <f>COUNTIF('データ取得対象の観測点決定（風のみ）'!$AN$4:$AN$918,観測点コードリスト!N1417)</f>
        <v>1</v>
      </c>
      <c r="P1417" s="524" t="str">
        <f t="shared" si="22"/>
        <v>943</v>
      </c>
    </row>
    <row r="1418" spans="1:16">
      <c r="A1418">
        <v>1417</v>
      </c>
      <c r="B1418">
        <v>16</v>
      </c>
      <c r="C1418" t="s">
        <v>14046</v>
      </c>
      <c r="D1418">
        <v>82</v>
      </c>
      <c r="E1418">
        <v>944</v>
      </c>
      <c r="F1418">
        <v>33</v>
      </c>
      <c r="G1418">
        <v>44.5</v>
      </c>
      <c r="H1418">
        <v>130</v>
      </c>
      <c r="I1418">
        <v>50.6</v>
      </c>
      <c r="J1418">
        <v>180</v>
      </c>
      <c r="L1418" t="s">
        <v>15519</v>
      </c>
      <c r="M1418">
        <v>82</v>
      </c>
      <c r="N1418" s="524" t="s">
        <v>17190</v>
      </c>
      <c r="O1418">
        <f>COUNTIF('データ取得対象の観測点決定（風のみ）'!$AN$4:$AN$918,観測点コードリスト!N1418)</f>
        <v>0</v>
      </c>
      <c r="P1418" s="524" t="str">
        <f t="shared" si="22"/>
        <v>944</v>
      </c>
    </row>
    <row r="1419" spans="1:16">
      <c r="A1419">
        <v>1418</v>
      </c>
      <c r="B1419">
        <v>17</v>
      </c>
      <c r="C1419" t="s">
        <v>3984</v>
      </c>
      <c r="D1419">
        <v>82</v>
      </c>
      <c r="E1419">
        <v>945</v>
      </c>
      <c r="F1419">
        <v>33</v>
      </c>
      <c r="G1419">
        <v>9.6</v>
      </c>
      <c r="H1419">
        <v>130</v>
      </c>
      <c r="I1419">
        <v>24.2</v>
      </c>
      <c r="J1419">
        <v>7</v>
      </c>
      <c r="L1419" t="s">
        <v>15520</v>
      </c>
      <c r="M1419">
        <v>82</v>
      </c>
      <c r="N1419" s="524" t="s">
        <v>17191</v>
      </c>
      <c r="O1419">
        <f>COUNTIF('データ取得対象の観測点決定（風のみ）'!$AN$4:$AN$918,観測点コードリスト!N1419)</f>
        <v>0</v>
      </c>
      <c r="P1419" s="524" t="str">
        <f t="shared" si="22"/>
        <v>945</v>
      </c>
    </row>
    <row r="1420" spans="1:16">
      <c r="A1420">
        <v>1419</v>
      </c>
      <c r="B1420">
        <v>18</v>
      </c>
      <c r="C1420" t="s">
        <v>3959</v>
      </c>
      <c r="D1420">
        <v>82</v>
      </c>
      <c r="E1420">
        <v>1046</v>
      </c>
      <c r="F1420">
        <v>33</v>
      </c>
      <c r="G1420">
        <v>33.5</v>
      </c>
      <c r="H1420">
        <v>130</v>
      </c>
      <c r="I1420">
        <v>51.3</v>
      </c>
      <c r="J1420">
        <v>92</v>
      </c>
      <c r="L1420" t="s">
        <v>15521</v>
      </c>
      <c r="M1420">
        <v>82</v>
      </c>
      <c r="N1420" s="524" t="s">
        <v>17192</v>
      </c>
      <c r="O1420">
        <f>COUNTIF('データ取得対象の観測点決定（風のみ）'!$AN$4:$AN$918,観測点コードリスト!N1420)</f>
        <v>1</v>
      </c>
      <c r="P1420" s="524" t="str">
        <f t="shared" si="22"/>
        <v>1046</v>
      </c>
    </row>
    <row r="1421" spans="1:16">
      <c r="A1421">
        <v>1420</v>
      </c>
      <c r="B1421">
        <v>19</v>
      </c>
      <c r="C1421" t="s">
        <v>3955</v>
      </c>
      <c r="D1421">
        <v>82</v>
      </c>
      <c r="E1421">
        <v>1141</v>
      </c>
      <c r="F1421">
        <v>33</v>
      </c>
      <c r="G1421">
        <v>29.8</v>
      </c>
      <c r="H1421">
        <v>130</v>
      </c>
      <c r="I1421">
        <v>29.4</v>
      </c>
      <c r="J1421">
        <v>52</v>
      </c>
      <c r="L1421" t="s">
        <v>15522</v>
      </c>
      <c r="M1421">
        <v>82</v>
      </c>
      <c r="N1421" s="524" t="s">
        <v>17193</v>
      </c>
      <c r="O1421">
        <f>COUNTIF('データ取得対象の観測点決定（風のみ）'!$AN$4:$AN$918,観測点コードリスト!N1421)</f>
        <v>1</v>
      </c>
      <c r="P1421" s="524" t="str">
        <f t="shared" si="22"/>
        <v>1141</v>
      </c>
    </row>
    <row r="1422" spans="1:16">
      <c r="A1422">
        <v>1421</v>
      </c>
      <c r="B1422">
        <v>20</v>
      </c>
      <c r="C1422" t="s">
        <v>3952</v>
      </c>
      <c r="D1422">
        <v>82</v>
      </c>
      <c r="E1422">
        <v>1477</v>
      </c>
      <c r="F1422">
        <v>33</v>
      </c>
      <c r="G1422">
        <v>35</v>
      </c>
      <c r="H1422">
        <v>130</v>
      </c>
      <c r="I1422">
        <v>27.1</v>
      </c>
      <c r="J1422">
        <v>9</v>
      </c>
      <c r="L1422" t="s">
        <v>15523</v>
      </c>
      <c r="M1422">
        <v>82</v>
      </c>
      <c r="N1422" s="524" t="s">
        <v>17194</v>
      </c>
      <c r="O1422">
        <f>COUNTIF('データ取得対象の観測点決定（風のみ）'!$AN$4:$AN$918,観測点コードリスト!N1422)</f>
        <v>1</v>
      </c>
      <c r="P1422" s="524" t="str">
        <f t="shared" si="22"/>
        <v>1477</v>
      </c>
    </row>
    <row r="1423" spans="1:16">
      <c r="A1423">
        <v>1422</v>
      </c>
      <c r="B1423">
        <v>21</v>
      </c>
      <c r="C1423" t="s">
        <v>14047</v>
      </c>
      <c r="D1423">
        <v>82</v>
      </c>
      <c r="E1423">
        <v>1527</v>
      </c>
      <c r="F1423">
        <v>33</v>
      </c>
      <c r="G1423">
        <v>50.1</v>
      </c>
      <c r="H1423">
        <v>130</v>
      </c>
      <c r="I1423">
        <v>56.8</v>
      </c>
      <c r="J1423">
        <v>3</v>
      </c>
      <c r="L1423" t="s">
        <v>15524</v>
      </c>
      <c r="M1423">
        <v>82</v>
      </c>
      <c r="N1423" s="524" t="s">
        <v>17195</v>
      </c>
      <c r="O1423">
        <f>COUNTIF('データ取得対象の観測点決定（風のみ）'!$AN$4:$AN$918,観測点コードリスト!N1423)</f>
        <v>0</v>
      </c>
      <c r="P1423" s="524" t="str">
        <f t="shared" si="22"/>
        <v>1527</v>
      </c>
    </row>
    <row r="1424" spans="1:16">
      <c r="A1424">
        <v>1423</v>
      </c>
      <c r="B1424">
        <v>22</v>
      </c>
      <c r="C1424" t="s">
        <v>3931</v>
      </c>
      <c r="D1424">
        <v>82</v>
      </c>
      <c r="E1424">
        <v>1590</v>
      </c>
      <c r="F1424">
        <v>33</v>
      </c>
      <c r="G1424">
        <v>50.7</v>
      </c>
      <c r="H1424">
        <v>131</v>
      </c>
      <c r="I1424">
        <v>2.1</v>
      </c>
      <c r="J1424">
        <v>7</v>
      </c>
      <c r="L1424" t="s">
        <v>15525</v>
      </c>
      <c r="M1424">
        <v>82</v>
      </c>
      <c r="N1424" s="524" t="s">
        <v>17196</v>
      </c>
      <c r="O1424">
        <f>COUNTIF('データ取得対象の観測点決定（風のみ）'!$AN$4:$AN$918,観測点コードリスト!N1424)</f>
        <v>1</v>
      </c>
      <c r="P1424" s="524" t="str">
        <f t="shared" si="22"/>
        <v>1590</v>
      </c>
    </row>
    <row r="1425" spans="1:16">
      <c r="A1425">
        <v>1424</v>
      </c>
      <c r="B1425">
        <v>23</v>
      </c>
      <c r="C1425" t="s">
        <v>3963</v>
      </c>
      <c r="D1425">
        <v>82</v>
      </c>
      <c r="E1425">
        <v>1611</v>
      </c>
      <c r="F1425">
        <v>33</v>
      </c>
      <c r="G1425">
        <v>29.3</v>
      </c>
      <c r="H1425">
        <v>130</v>
      </c>
      <c r="I1425">
        <v>21.2</v>
      </c>
      <c r="J1425">
        <v>83</v>
      </c>
      <c r="L1425" t="s">
        <v>15526</v>
      </c>
      <c r="M1425">
        <v>82</v>
      </c>
      <c r="N1425" s="524" t="s">
        <v>17197</v>
      </c>
      <c r="O1425">
        <f>COUNTIF('データ取得対象の観測点決定（風のみ）'!$AN$4:$AN$918,観測点コードリスト!N1425)</f>
        <v>0</v>
      </c>
      <c r="P1425" s="524" t="str">
        <f t="shared" si="22"/>
        <v>1611</v>
      </c>
    </row>
    <row r="1426" spans="1:16">
      <c r="A1426">
        <v>1425</v>
      </c>
      <c r="B1426">
        <v>24</v>
      </c>
      <c r="C1426" t="s">
        <v>3934</v>
      </c>
      <c r="D1426">
        <v>82</v>
      </c>
      <c r="E1426">
        <v>1637</v>
      </c>
      <c r="F1426">
        <v>33</v>
      </c>
      <c r="G1426">
        <v>46.7</v>
      </c>
      <c r="H1426">
        <v>130</v>
      </c>
      <c r="I1426">
        <v>51.9</v>
      </c>
      <c r="J1426">
        <v>55</v>
      </c>
      <c r="L1426" t="s">
        <v>15527</v>
      </c>
      <c r="M1426">
        <v>82</v>
      </c>
      <c r="N1426" s="524" t="s">
        <v>17198</v>
      </c>
      <c r="O1426">
        <f>COUNTIF('データ取得対象の観測点決定（風のみ）'!$AN$4:$AN$918,観測点コードリスト!N1426)</f>
        <v>0</v>
      </c>
      <c r="P1426" s="524" t="str">
        <f t="shared" si="22"/>
        <v>1637</v>
      </c>
    </row>
    <row r="1427" spans="1:16">
      <c r="A1427">
        <v>1426</v>
      </c>
      <c r="B1427">
        <v>25</v>
      </c>
      <c r="C1427" t="s">
        <v>3920</v>
      </c>
      <c r="D1427">
        <v>82</v>
      </c>
      <c r="E1427">
        <v>1657</v>
      </c>
      <c r="F1427">
        <v>33</v>
      </c>
      <c r="G1427">
        <v>51.8</v>
      </c>
      <c r="H1427">
        <v>130</v>
      </c>
      <c r="I1427">
        <v>2.1</v>
      </c>
      <c r="J1427">
        <v>49</v>
      </c>
      <c r="L1427" t="s">
        <v>15528</v>
      </c>
      <c r="M1427">
        <v>82</v>
      </c>
      <c r="N1427" s="524" t="s">
        <v>17199</v>
      </c>
      <c r="O1427">
        <f>COUNTIF('データ取得対象の観測点決定（風のみ）'!$AN$4:$AN$918,観測点コードリスト!N1427)</f>
        <v>0</v>
      </c>
      <c r="P1427" s="524" t="str">
        <f t="shared" si="22"/>
        <v>1657</v>
      </c>
    </row>
    <row r="1428" spans="1:16">
      <c r="A1428">
        <v>1427</v>
      </c>
      <c r="B1428">
        <v>1</v>
      </c>
      <c r="C1428" t="s">
        <v>3995</v>
      </c>
      <c r="D1428">
        <v>83</v>
      </c>
      <c r="E1428">
        <v>794</v>
      </c>
      <c r="F1428">
        <v>33</v>
      </c>
      <c r="G1428">
        <v>35.200000000000003</v>
      </c>
      <c r="H1428">
        <v>131</v>
      </c>
      <c r="I1428">
        <v>14.7</v>
      </c>
      <c r="J1428">
        <v>12</v>
      </c>
      <c r="L1428" t="s">
        <v>15529</v>
      </c>
      <c r="M1428">
        <v>83</v>
      </c>
      <c r="N1428" s="524" t="s">
        <v>17200</v>
      </c>
      <c r="O1428">
        <f>COUNTIF('データ取得対象の観測点決定（風のみ）'!$AN$4:$AN$918,観測点コードリスト!N1428)</f>
        <v>1</v>
      </c>
      <c r="P1428" s="524" t="str">
        <f t="shared" si="22"/>
        <v>794</v>
      </c>
    </row>
    <row r="1429" spans="1:16">
      <c r="A1429">
        <v>1428</v>
      </c>
      <c r="B1429">
        <v>2</v>
      </c>
      <c r="C1429" t="s">
        <v>3999</v>
      </c>
      <c r="D1429">
        <v>83</v>
      </c>
      <c r="E1429">
        <v>795</v>
      </c>
      <c r="F1429">
        <v>33</v>
      </c>
      <c r="G1429">
        <v>34.200000000000003</v>
      </c>
      <c r="H1429">
        <v>131</v>
      </c>
      <c r="I1429">
        <v>26</v>
      </c>
      <c r="J1429">
        <v>5</v>
      </c>
      <c r="L1429" t="s">
        <v>15530</v>
      </c>
      <c r="M1429">
        <v>83</v>
      </c>
      <c r="N1429" s="524" t="s">
        <v>17201</v>
      </c>
      <c r="O1429">
        <f>COUNTIF('データ取得対象の観測点決定（風のみ）'!$AN$4:$AN$918,観測点コードリスト!N1429)</f>
        <v>1</v>
      </c>
      <c r="P1429" s="524" t="str">
        <f t="shared" si="22"/>
        <v>795</v>
      </c>
    </row>
    <row r="1430" spans="1:16">
      <c r="A1430">
        <v>1429</v>
      </c>
      <c r="B1430">
        <v>3</v>
      </c>
      <c r="C1430" t="s">
        <v>4014</v>
      </c>
      <c r="D1430">
        <v>83</v>
      </c>
      <c r="E1430">
        <v>796</v>
      </c>
      <c r="F1430">
        <v>33</v>
      </c>
      <c r="G1430">
        <v>28.7</v>
      </c>
      <c r="H1430">
        <v>131</v>
      </c>
      <c r="I1430">
        <v>44.2</v>
      </c>
      <c r="J1430">
        <v>5</v>
      </c>
      <c r="L1430" t="s">
        <v>15531</v>
      </c>
      <c r="M1430">
        <v>83</v>
      </c>
      <c r="N1430" s="524" t="s">
        <v>17202</v>
      </c>
      <c r="O1430">
        <f>COUNTIF('データ取得対象の観測点決定（風のみ）'!$AN$4:$AN$918,観測点コードリスト!N1430)</f>
        <v>1</v>
      </c>
      <c r="P1430" s="524" t="str">
        <f t="shared" si="22"/>
        <v>796</v>
      </c>
    </row>
    <row r="1431" spans="1:16">
      <c r="A1431">
        <v>1430</v>
      </c>
      <c r="B1431">
        <v>4</v>
      </c>
      <c r="C1431" t="s">
        <v>2800</v>
      </c>
      <c r="D1431">
        <v>83</v>
      </c>
      <c r="E1431">
        <v>797</v>
      </c>
      <c r="F1431">
        <v>33</v>
      </c>
      <c r="G1431">
        <v>22.5</v>
      </c>
      <c r="H1431">
        <v>130</v>
      </c>
      <c r="I1431">
        <v>58.9</v>
      </c>
      <c r="J1431">
        <v>420</v>
      </c>
      <c r="L1431" t="s">
        <v>15532</v>
      </c>
      <c r="M1431">
        <v>83</v>
      </c>
      <c r="N1431" s="524" t="s">
        <v>17203</v>
      </c>
      <c r="O1431">
        <f>COUNTIF('データ取得対象の観測点決定（風のみ）'!$AN$4:$AN$918,観測点コードリスト!N1431)</f>
        <v>0</v>
      </c>
      <c r="P1431" s="524" t="str">
        <f t="shared" si="22"/>
        <v>797</v>
      </c>
    </row>
    <row r="1432" spans="1:16">
      <c r="A1432">
        <v>1431</v>
      </c>
      <c r="B1432">
        <v>5</v>
      </c>
      <c r="C1432" t="s">
        <v>4017</v>
      </c>
      <c r="D1432">
        <v>83</v>
      </c>
      <c r="E1432">
        <v>47814</v>
      </c>
      <c r="F1432">
        <v>33</v>
      </c>
      <c r="G1432">
        <v>19.3</v>
      </c>
      <c r="H1432">
        <v>130</v>
      </c>
      <c r="I1432">
        <v>55.7</v>
      </c>
      <c r="J1432">
        <v>82.9</v>
      </c>
      <c r="L1432" t="s">
        <v>15533</v>
      </c>
      <c r="M1432">
        <v>83</v>
      </c>
      <c r="N1432" s="524" t="s">
        <v>17204</v>
      </c>
      <c r="O1432">
        <f>COUNTIF('データ取得対象の観測点決定（風のみ）'!$AN$4:$AN$918,観測点コードリスト!N1432)</f>
        <v>1</v>
      </c>
      <c r="P1432" s="524" t="str">
        <f t="shared" si="22"/>
        <v>47814</v>
      </c>
    </row>
    <row r="1433" spans="1:16">
      <c r="A1433">
        <v>1432</v>
      </c>
      <c r="B1433">
        <v>6</v>
      </c>
      <c r="C1433" t="s">
        <v>4024</v>
      </c>
      <c r="D1433">
        <v>83</v>
      </c>
      <c r="E1433">
        <v>799</v>
      </c>
      <c r="F1433">
        <v>33</v>
      </c>
      <c r="G1433">
        <v>15.2</v>
      </c>
      <c r="H1433">
        <v>131</v>
      </c>
      <c r="I1433">
        <v>20.8</v>
      </c>
      <c r="J1433">
        <v>435</v>
      </c>
      <c r="L1433" t="s">
        <v>15534</v>
      </c>
      <c r="M1433">
        <v>83</v>
      </c>
      <c r="N1433" s="524" t="s">
        <v>17205</v>
      </c>
      <c r="O1433">
        <f>COUNTIF('データ取得対象の観測点決定（風のみ）'!$AN$4:$AN$918,観測点コードリスト!N1433)</f>
        <v>1</v>
      </c>
      <c r="P1433" s="524" t="str">
        <f t="shared" si="22"/>
        <v>799</v>
      </c>
    </row>
    <row r="1434" spans="1:16">
      <c r="A1434">
        <v>1433</v>
      </c>
      <c r="B1434">
        <v>7</v>
      </c>
      <c r="C1434" t="s">
        <v>3990</v>
      </c>
      <c r="D1434">
        <v>83</v>
      </c>
      <c r="E1434">
        <v>47815</v>
      </c>
      <c r="F1434">
        <v>33</v>
      </c>
      <c r="G1434">
        <v>14.1</v>
      </c>
      <c r="H1434">
        <v>131</v>
      </c>
      <c r="I1434">
        <v>37.1</v>
      </c>
      <c r="J1434">
        <v>4.5999999999999996</v>
      </c>
      <c r="L1434" t="s">
        <v>15535</v>
      </c>
      <c r="M1434">
        <v>83</v>
      </c>
      <c r="N1434" s="524" t="s">
        <v>17206</v>
      </c>
      <c r="O1434">
        <f>COUNTIF('データ取得対象の観測点決定（風のみ）'!$AN$4:$AN$918,観測点コードリスト!N1434)</f>
        <v>1</v>
      </c>
      <c r="P1434" s="524" t="str">
        <f t="shared" si="22"/>
        <v>47815</v>
      </c>
    </row>
    <row r="1435" spans="1:16">
      <c r="A1435">
        <v>1434</v>
      </c>
      <c r="B1435">
        <v>8</v>
      </c>
      <c r="C1435" t="s">
        <v>4030</v>
      </c>
      <c r="D1435">
        <v>83</v>
      </c>
      <c r="E1435">
        <v>801</v>
      </c>
      <c r="F1435">
        <v>33</v>
      </c>
      <c r="G1435">
        <v>14.9</v>
      </c>
      <c r="H1435">
        <v>131</v>
      </c>
      <c r="I1435">
        <v>51.9</v>
      </c>
      <c r="J1435">
        <v>1</v>
      </c>
      <c r="L1435" t="s">
        <v>15536</v>
      </c>
      <c r="M1435">
        <v>83</v>
      </c>
      <c r="N1435" s="524" t="s">
        <v>17207</v>
      </c>
      <c r="O1435">
        <f>COUNTIF('データ取得対象の観測点決定（風のみ）'!$AN$4:$AN$918,観測点コードリスト!N1435)</f>
        <v>0</v>
      </c>
      <c r="P1435" s="524" t="str">
        <f t="shared" si="22"/>
        <v>801</v>
      </c>
    </row>
    <row r="1436" spans="1:16">
      <c r="A1436">
        <v>1435</v>
      </c>
      <c r="B1436">
        <v>9</v>
      </c>
      <c r="C1436" t="s">
        <v>14048</v>
      </c>
      <c r="D1436">
        <v>83</v>
      </c>
      <c r="E1436">
        <v>802</v>
      </c>
      <c r="F1436">
        <v>33</v>
      </c>
      <c r="G1436">
        <v>11.3</v>
      </c>
      <c r="H1436">
        <v>130</v>
      </c>
      <c r="I1436">
        <v>53.5</v>
      </c>
      <c r="J1436">
        <v>1200</v>
      </c>
      <c r="L1436" t="s">
        <v>15537</v>
      </c>
      <c r="M1436">
        <v>83</v>
      </c>
      <c r="N1436" s="524" t="s">
        <v>17208</v>
      </c>
      <c r="O1436">
        <f>COUNTIF('データ取得対象の観測点決定（風のみ）'!$AN$4:$AN$918,観測点コードリスト!N1436)</f>
        <v>0</v>
      </c>
      <c r="P1436" s="524" t="str">
        <f t="shared" si="22"/>
        <v>802</v>
      </c>
    </row>
    <row r="1437" spans="1:16">
      <c r="A1437">
        <v>1436</v>
      </c>
      <c r="B1437">
        <v>10</v>
      </c>
      <c r="C1437" t="s">
        <v>14049</v>
      </c>
      <c r="D1437">
        <v>83</v>
      </c>
      <c r="E1437">
        <v>803</v>
      </c>
      <c r="F1437">
        <v>33</v>
      </c>
      <c r="G1437">
        <v>11.1</v>
      </c>
      <c r="H1437">
        <v>131</v>
      </c>
      <c r="I1437">
        <v>19.899999999999999</v>
      </c>
      <c r="J1437">
        <v>805</v>
      </c>
      <c r="L1437" t="s">
        <v>15538</v>
      </c>
      <c r="M1437">
        <v>83</v>
      </c>
      <c r="N1437" s="524" t="s">
        <v>17209</v>
      </c>
      <c r="O1437">
        <f>COUNTIF('データ取得対象の観測点決定（風のみ）'!$AN$4:$AN$918,観測点コードリスト!N1437)</f>
        <v>0</v>
      </c>
      <c r="P1437" s="524" t="str">
        <f t="shared" si="22"/>
        <v>803</v>
      </c>
    </row>
    <row r="1438" spans="1:16">
      <c r="A1438">
        <v>1437</v>
      </c>
      <c r="B1438">
        <v>11</v>
      </c>
      <c r="C1438" t="s">
        <v>14050</v>
      </c>
      <c r="D1438">
        <v>83</v>
      </c>
      <c r="E1438">
        <v>804</v>
      </c>
      <c r="F1438">
        <v>33</v>
      </c>
      <c r="G1438">
        <v>4.5</v>
      </c>
      <c r="H1438">
        <v>131</v>
      </c>
      <c r="I1438">
        <v>25.8</v>
      </c>
      <c r="J1438">
        <v>591</v>
      </c>
      <c r="L1438" t="s">
        <v>15539</v>
      </c>
      <c r="M1438">
        <v>83</v>
      </c>
      <c r="N1438" s="524" t="s">
        <v>17210</v>
      </c>
      <c r="O1438">
        <f>COUNTIF('データ取得対象の観測点決定（風のみ）'!$AN$4:$AN$918,観測点コードリスト!N1438)</f>
        <v>0</v>
      </c>
      <c r="P1438" s="524" t="str">
        <f t="shared" si="22"/>
        <v>804</v>
      </c>
    </row>
    <row r="1439" spans="1:16">
      <c r="A1439">
        <v>1438</v>
      </c>
      <c r="B1439">
        <v>12</v>
      </c>
      <c r="C1439" t="s">
        <v>4040</v>
      </c>
      <c r="D1439">
        <v>83</v>
      </c>
      <c r="E1439">
        <v>805</v>
      </c>
      <c r="F1439">
        <v>33</v>
      </c>
      <c r="G1439">
        <v>3.9</v>
      </c>
      <c r="H1439">
        <v>131</v>
      </c>
      <c r="I1439">
        <v>37.9</v>
      </c>
      <c r="J1439">
        <v>100</v>
      </c>
      <c r="L1439" t="s">
        <v>15540</v>
      </c>
      <c r="M1439">
        <v>83</v>
      </c>
      <c r="N1439" s="524" t="s">
        <v>17211</v>
      </c>
      <c r="O1439">
        <f>COUNTIF('データ取得対象の観測点決定（風のみ）'!$AN$4:$AN$918,観測点コードリスト!N1439)</f>
        <v>1</v>
      </c>
      <c r="P1439" s="524" t="str">
        <f t="shared" si="22"/>
        <v>805</v>
      </c>
    </row>
    <row r="1440" spans="1:16">
      <c r="A1440">
        <v>1439</v>
      </c>
      <c r="B1440">
        <v>13</v>
      </c>
      <c r="C1440" t="s">
        <v>4044</v>
      </c>
      <c r="D1440">
        <v>83</v>
      </c>
      <c r="E1440">
        <v>806</v>
      </c>
      <c r="F1440">
        <v>32</v>
      </c>
      <c r="G1440">
        <v>58.4</v>
      </c>
      <c r="H1440">
        <v>131</v>
      </c>
      <c r="I1440">
        <v>23.9</v>
      </c>
      <c r="J1440">
        <v>261</v>
      </c>
      <c r="L1440" t="s">
        <v>15541</v>
      </c>
      <c r="M1440">
        <v>83</v>
      </c>
      <c r="N1440" s="524" t="s">
        <v>17212</v>
      </c>
      <c r="O1440">
        <f>COUNTIF('データ取得対象の観測点決定（風のみ）'!$AN$4:$AN$918,観測点コードリスト!N1440)</f>
        <v>1</v>
      </c>
      <c r="P1440" s="524" t="str">
        <f t="shared" si="22"/>
        <v>806</v>
      </c>
    </row>
    <row r="1441" spans="1:16">
      <c r="A1441">
        <v>1440</v>
      </c>
      <c r="B1441">
        <v>14</v>
      </c>
      <c r="C1441" t="s">
        <v>14051</v>
      </c>
      <c r="D1441">
        <v>83</v>
      </c>
      <c r="E1441">
        <v>807</v>
      </c>
      <c r="F1441">
        <v>32</v>
      </c>
      <c r="G1441">
        <v>58.1</v>
      </c>
      <c r="H1441">
        <v>131</v>
      </c>
      <c r="I1441">
        <v>40.1</v>
      </c>
      <c r="J1441">
        <v>473</v>
      </c>
      <c r="L1441" t="s">
        <v>15542</v>
      </c>
      <c r="M1441">
        <v>83</v>
      </c>
      <c r="N1441" s="524" t="s">
        <v>17213</v>
      </c>
      <c r="O1441">
        <f>COUNTIF('データ取得対象の観測点決定（風のみ）'!$AN$4:$AN$918,観測点コードリスト!N1441)</f>
        <v>0</v>
      </c>
      <c r="P1441" s="524" t="str">
        <f t="shared" si="22"/>
        <v>807</v>
      </c>
    </row>
    <row r="1442" spans="1:16">
      <c r="A1442">
        <v>1441</v>
      </c>
      <c r="B1442">
        <v>15</v>
      </c>
      <c r="C1442" t="s">
        <v>4047</v>
      </c>
      <c r="D1442">
        <v>83</v>
      </c>
      <c r="E1442">
        <v>808</v>
      </c>
      <c r="F1442">
        <v>32</v>
      </c>
      <c r="G1442">
        <v>57</v>
      </c>
      <c r="H1442">
        <v>131</v>
      </c>
      <c r="I1442">
        <v>54.1</v>
      </c>
      <c r="J1442">
        <v>2</v>
      </c>
      <c r="L1442" t="s">
        <v>15543</v>
      </c>
      <c r="M1442">
        <v>83</v>
      </c>
      <c r="N1442" s="524" t="s">
        <v>17214</v>
      </c>
      <c r="O1442">
        <f>COUNTIF('データ取得対象の観測点決定（風のみ）'!$AN$4:$AN$918,観測点コードリスト!N1442)</f>
        <v>1</v>
      </c>
      <c r="P1442" s="524" t="str">
        <f t="shared" si="22"/>
        <v>808</v>
      </c>
    </row>
    <row r="1443" spans="1:16">
      <c r="A1443">
        <v>1442</v>
      </c>
      <c r="B1443">
        <v>16</v>
      </c>
      <c r="C1443" t="s">
        <v>14052</v>
      </c>
      <c r="D1443">
        <v>83</v>
      </c>
      <c r="E1443">
        <v>809</v>
      </c>
      <c r="F1443">
        <v>32</v>
      </c>
      <c r="G1443">
        <v>53.7</v>
      </c>
      <c r="H1443">
        <v>131</v>
      </c>
      <c r="I1443">
        <v>23.7</v>
      </c>
      <c r="J1443">
        <v>483</v>
      </c>
      <c r="L1443" t="s">
        <v>15544</v>
      </c>
      <c r="M1443">
        <v>83</v>
      </c>
      <c r="N1443" s="524" t="s">
        <v>17215</v>
      </c>
      <c r="O1443">
        <f>COUNTIF('データ取得対象の観測点決定（風のみ）'!$AN$4:$AN$918,観測点コードリスト!N1443)</f>
        <v>0</v>
      </c>
      <c r="P1443" s="524" t="str">
        <f t="shared" si="22"/>
        <v>809</v>
      </c>
    </row>
    <row r="1444" spans="1:16">
      <c r="A1444">
        <v>1443</v>
      </c>
      <c r="B1444">
        <v>17</v>
      </c>
      <c r="C1444" t="s">
        <v>4054</v>
      </c>
      <c r="D1444">
        <v>83</v>
      </c>
      <c r="E1444">
        <v>810</v>
      </c>
      <c r="F1444">
        <v>32</v>
      </c>
      <c r="G1444">
        <v>47.7</v>
      </c>
      <c r="H1444">
        <v>131</v>
      </c>
      <c r="I1444">
        <v>55.4</v>
      </c>
      <c r="J1444">
        <v>2</v>
      </c>
      <c r="L1444" t="s">
        <v>15545</v>
      </c>
      <c r="M1444">
        <v>83</v>
      </c>
      <c r="N1444" s="524" t="s">
        <v>17216</v>
      </c>
      <c r="O1444">
        <f>COUNTIF('データ取得対象の観測点決定（風のみ）'!$AN$4:$AN$918,観測点コードリスト!N1444)</f>
        <v>1</v>
      </c>
      <c r="P1444" s="524" t="str">
        <f t="shared" si="22"/>
        <v>810</v>
      </c>
    </row>
    <row r="1445" spans="1:16">
      <c r="A1445">
        <v>1444</v>
      </c>
      <c r="B1445">
        <v>18</v>
      </c>
      <c r="C1445" t="s">
        <v>4006</v>
      </c>
      <c r="D1445">
        <v>83</v>
      </c>
      <c r="E1445">
        <v>931</v>
      </c>
      <c r="F1445">
        <v>33</v>
      </c>
      <c r="G1445">
        <v>25.2</v>
      </c>
      <c r="H1445">
        <v>131</v>
      </c>
      <c r="I1445">
        <v>19</v>
      </c>
      <c r="J1445">
        <v>90</v>
      </c>
      <c r="L1445" t="s">
        <v>15546</v>
      </c>
      <c r="M1445">
        <v>83</v>
      </c>
      <c r="N1445" s="524" t="s">
        <v>17217</v>
      </c>
      <c r="O1445">
        <f>COUNTIF('データ取得対象の観測点決定（風のみ）'!$AN$4:$AN$918,観測点コードリスト!N1445)</f>
        <v>1</v>
      </c>
      <c r="P1445" s="524" t="str">
        <f t="shared" si="22"/>
        <v>931</v>
      </c>
    </row>
    <row r="1446" spans="1:16">
      <c r="A1446">
        <v>1445</v>
      </c>
      <c r="B1446">
        <v>19</v>
      </c>
      <c r="C1446" t="s">
        <v>4020</v>
      </c>
      <c r="D1446">
        <v>83</v>
      </c>
      <c r="E1446">
        <v>932</v>
      </c>
      <c r="F1446">
        <v>33</v>
      </c>
      <c r="G1446">
        <v>17.5</v>
      </c>
      <c r="H1446">
        <v>131</v>
      </c>
      <c r="I1446">
        <v>9.3000000000000007</v>
      </c>
      <c r="J1446">
        <v>331</v>
      </c>
      <c r="L1446" t="s">
        <v>15547</v>
      </c>
      <c r="M1446">
        <v>83</v>
      </c>
      <c r="N1446" s="524" t="s">
        <v>17218</v>
      </c>
      <c r="O1446">
        <f>COUNTIF('データ取得対象の観測点決定（風のみ）'!$AN$4:$AN$918,観測点コードリスト!N1446)</f>
        <v>1</v>
      </c>
      <c r="P1446" s="524" t="str">
        <f t="shared" si="22"/>
        <v>932</v>
      </c>
    </row>
    <row r="1447" spans="1:16">
      <c r="A1447">
        <v>1446</v>
      </c>
      <c r="B1447">
        <v>20</v>
      </c>
      <c r="C1447" t="s">
        <v>4037</v>
      </c>
      <c r="D1447">
        <v>83</v>
      </c>
      <c r="E1447">
        <v>933</v>
      </c>
      <c r="F1447">
        <v>33</v>
      </c>
      <c r="G1447">
        <v>7.9</v>
      </c>
      <c r="H1447">
        <v>131</v>
      </c>
      <c r="I1447">
        <v>47.8</v>
      </c>
      <c r="J1447">
        <v>30</v>
      </c>
      <c r="L1447" t="s">
        <v>15548</v>
      </c>
      <c r="M1447">
        <v>83</v>
      </c>
      <c r="N1447" s="524" t="s">
        <v>17219</v>
      </c>
      <c r="O1447">
        <f>COUNTIF('データ取得対象の観測点決定（風のみ）'!$AN$4:$AN$918,観測点コードリスト!N1447)</f>
        <v>0</v>
      </c>
      <c r="P1447" s="524" t="str">
        <f t="shared" si="22"/>
        <v>933</v>
      </c>
    </row>
    <row r="1448" spans="1:16">
      <c r="A1448">
        <v>1447</v>
      </c>
      <c r="B1448">
        <v>21</v>
      </c>
      <c r="C1448" t="s">
        <v>4003</v>
      </c>
      <c r="D1448">
        <v>83</v>
      </c>
      <c r="E1448">
        <v>979</v>
      </c>
      <c r="F1448">
        <v>33</v>
      </c>
      <c r="G1448">
        <v>26.7</v>
      </c>
      <c r="H1448">
        <v>131</v>
      </c>
      <c r="I1448">
        <v>6.9</v>
      </c>
      <c r="J1448">
        <v>100</v>
      </c>
      <c r="L1448" t="s">
        <v>15549</v>
      </c>
      <c r="M1448">
        <v>83</v>
      </c>
      <c r="N1448" s="524" t="s">
        <v>17220</v>
      </c>
      <c r="O1448">
        <f>COUNTIF('データ取得対象の観測点決定（風のみ）'!$AN$4:$AN$918,観測点コードリスト!N1448)</f>
        <v>0</v>
      </c>
      <c r="P1448" s="524" t="str">
        <f t="shared" si="22"/>
        <v>979</v>
      </c>
    </row>
    <row r="1449" spans="1:16">
      <c r="A1449">
        <v>1448</v>
      </c>
      <c r="B1449">
        <v>22</v>
      </c>
      <c r="C1449" t="s">
        <v>3991</v>
      </c>
      <c r="D1449">
        <v>83</v>
      </c>
      <c r="E1449">
        <v>1137</v>
      </c>
      <c r="F1449">
        <v>33</v>
      </c>
      <c r="G1449">
        <v>40.5</v>
      </c>
      <c r="H1449">
        <v>131</v>
      </c>
      <c r="I1449">
        <v>35.4</v>
      </c>
      <c r="J1449">
        <v>14</v>
      </c>
      <c r="L1449" t="s">
        <v>15550</v>
      </c>
      <c r="M1449">
        <v>83</v>
      </c>
      <c r="N1449" s="524" t="s">
        <v>17221</v>
      </c>
      <c r="O1449">
        <f>COUNTIF('データ取得対象の観測点決定（風のみ）'!$AN$4:$AN$918,観測点コードリスト!N1449)</f>
        <v>1</v>
      </c>
      <c r="P1449" s="524" t="str">
        <f t="shared" si="22"/>
        <v>1137</v>
      </c>
    </row>
    <row r="1450" spans="1:16">
      <c r="A1450">
        <v>1449</v>
      </c>
      <c r="B1450">
        <v>23</v>
      </c>
      <c r="C1450" t="s">
        <v>4051</v>
      </c>
      <c r="D1450">
        <v>83</v>
      </c>
      <c r="E1450">
        <v>1142</v>
      </c>
      <c r="F1450">
        <v>32</v>
      </c>
      <c r="G1450">
        <v>50.7</v>
      </c>
      <c r="H1450">
        <v>131</v>
      </c>
      <c r="I1450">
        <v>40.5</v>
      </c>
      <c r="J1450">
        <v>200</v>
      </c>
      <c r="L1450" t="s">
        <v>15551</v>
      </c>
      <c r="M1450">
        <v>83</v>
      </c>
      <c r="N1450" s="524" t="s">
        <v>17222</v>
      </c>
      <c r="O1450">
        <f>COUNTIF('データ取得対象の観測点決定（風のみ）'!$AN$4:$AN$918,観測点コードリスト!N1450)</f>
        <v>1</v>
      </c>
      <c r="P1450" s="524" t="str">
        <f t="shared" si="22"/>
        <v>1142</v>
      </c>
    </row>
    <row r="1451" spans="1:16">
      <c r="A1451">
        <v>1450</v>
      </c>
      <c r="B1451">
        <v>24</v>
      </c>
      <c r="C1451" t="s">
        <v>14053</v>
      </c>
      <c r="D1451">
        <v>83</v>
      </c>
      <c r="E1451">
        <v>1157</v>
      </c>
      <c r="F1451">
        <v>33</v>
      </c>
      <c r="G1451">
        <v>21</v>
      </c>
      <c r="H1451">
        <v>131</v>
      </c>
      <c r="I1451">
        <v>28.5</v>
      </c>
      <c r="J1451">
        <v>263</v>
      </c>
      <c r="L1451" t="s">
        <v>15552</v>
      </c>
      <c r="M1451">
        <v>83</v>
      </c>
      <c r="N1451" s="524" t="s">
        <v>17223</v>
      </c>
      <c r="O1451">
        <f>COUNTIF('データ取得対象の観測点決定（風のみ）'!$AN$4:$AN$918,観測点コードリスト!N1451)</f>
        <v>0</v>
      </c>
      <c r="P1451" s="524" t="str">
        <f t="shared" si="22"/>
        <v>1157</v>
      </c>
    </row>
    <row r="1452" spans="1:16">
      <c r="A1452">
        <v>1451</v>
      </c>
      <c r="B1452">
        <v>25</v>
      </c>
      <c r="C1452" t="s">
        <v>4010</v>
      </c>
      <c r="D1452">
        <v>83</v>
      </c>
      <c r="E1452">
        <v>1237</v>
      </c>
      <c r="F1452">
        <v>33</v>
      </c>
      <c r="G1452">
        <v>25</v>
      </c>
      <c r="H1452">
        <v>131</v>
      </c>
      <c r="I1452">
        <v>35.799999999999997</v>
      </c>
      <c r="J1452">
        <v>5</v>
      </c>
      <c r="L1452" t="s">
        <v>15553</v>
      </c>
      <c r="M1452">
        <v>83</v>
      </c>
      <c r="N1452" s="524" t="s">
        <v>17224</v>
      </c>
      <c r="O1452">
        <f>COUNTIF('データ取得対象の観測点決定（風のみ）'!$AN$4:$AN$918,観測点コードリスト!N1452)</f>
        <v>1</v>
      </c>
      <c r="P1452" s="524" t="str">
        <f t="shared" si="22"/>
        <v>1237</v>
      </c>
    </row>
    <row r="1453" spans="1:16">
      <c r="A1453">
        <v>1452</v>
      </c>
      <c r="B1453">
        <v>26</v>
      </c>
      <c r="C1453" t="s">
        <v>4033</v>
      </c>
      <c r="D1453">
        <v>83</v>
      </c>
      <c r="E1453">
        <v>1554</v>
      </c>
      <c r="F1453">
        <v>33</v>
      </c>
      <c r="G1453">
        <v>11.4</v>
      </c>
      <c r="H1453">
        <v>130</v>
      </c>
      <c r="I1453">
        <v>54.9</v>
      </c>
      <c r="J1453">
        <v>843</v>
      </c>
      <c r="L1453" t="s">
        <v>15554</v>
      </c>
      <c r="M1453">
        <v>83</v>
      </c>
      <c r="N1453" s="524" t="s">
        <v>17225</v>
      </c>
      <c r="O1453">
        <f>COUNTIF('データ取得対象の観測点決定（風のみ）'!$AN$4:$AN$918,観測点コードリスト!N1453)</f>
        <v>0</v>
      </c>
      <c r="P1453" s="524" t="str">
        <f t="shared" si="22"/>
        <v>1554</v>
      </c>
    </row>
    <row r="1454" spans="1:16">
      <c r="A1454">
        <v>1453</v>
      </c>
      <c r="B1454">
        <v>1</v>
      </c>
      <c r="C1454" t="s">
        <v>14054</v>
      </c>
      <c r="D1454">
        <v>84</v>
      </c>
      <c r="E1454">
        <v>811</v>
      </c>
      <c r="F1454">
        <v>34</v>
      </c>
      <c r="G1454">
        <v>38.4</v>
      </c>
      <c r="H1454">
        <v>129</v>
      </c>
      <c r="I1454">
        <v>24</v>
      </c>
      <c r="J1454">
        <v>5</v>
      </c>
      <c r="L1454" t="s">
        <v>15555</v>
      </c>
      <c r="M1454">
        <v>84</v>
      </c>
      <c r="N1454" s="524" t="s">
        <v>17226</v>
      </c>
      <c r="O1454">
        <f>COUNTIF('データ取得対象の観測点決定（風のみ）'!$AN$4:$AN$918,観測点コードリスト!N1454)</f>
        <v>0</v>
      </c>
      <c r="P1454" s="524" t="str">
        <f t="shared" si="22"/>
        <v>811</v>
      </c>
    </row>
    <row r="1455" spans="1:16">
      <c r="A1455">
        <v>1454</v>
      </c>
      <c r="B1455">
        <v>2</v>
      </c>
      <c r="C1455" t="s">
        <v>4063</v>
      </c>
      <c r="D1455">
        <v>84</v>
      </c>
      <c r="E1455">
        <v>47800</v>
      </c>
      <c r="F1455">
        <v>34</v>
      </c>
      <c r="G1455">
        <v>11.8</v>
      </c>
      <c r="H1455">
        <v>129</v>
      </c>
      <c r="I1455">
        <v>17.5</v>
      </c>
      <c r="J1455">
        <v>3.7</v>
      </c>
      <c r="L1455" t="s">
        <v>15556</v>
      </c>
      <c r="M1455">
        <v>84</v>
      </c>
      <c r="N1455" s="524" t="s">
        <v>17227</v>
      </c>
      <c r="O1455">
        <f>COUNTIF('データ取得対象の観測点決定（風のみ）'!$AN$4:$AN$918,観測点コードリスト!N1455)</f>
        <v>1</v>
      </c>
      <c r="P1455" s="524" t="str">
        <f t="shared" si="22"/>
        <v>47800</v>
      </c>
    </row>
    <row r="1456" spans="1:16">
      <c r="A1456">
        <v>1455</v>
      </c>
      <c r="B1456">
        <v>3</v>
      </c>
      <c r="C1456" t="s">
        <v>4077</v>
      </c>
      <c r="D1456">
        <v>84</v>
      </c>
      <c r="E1456">
        <v>47805</v>
      </c>
      <c r="F1456">
        <v>33</v>
      </c>
      <c r="G1456">
        <v>21.6</v>
      </c>
      <c r="H1456">
        <v>129</v>
      </c>
      <c r="I1456">
        <v>33</v>
      </c>
      <c r="J1456">
        <v>57.8</v>
      </c>
      <c r="L1456" t="s">
        <v>15557</v>
      </c>
      <c r="M1456">
        <v>84</v>
      </c>
      <c r="N1456" s="524" t="s">
        <v>17228</v>
      </c>
      <c r="O1456">
        <f>COUNTIF('データ取得対象の観測点決定（風のみ）'!$AN$4:$AN$918,観測点コードリスト!N1456)</f>
        <v>1</v>
      </c>
      <c r="P1456" s="524" t="str">
        <f t="shared" si="22"/>
        <v>47805</v>
      </c>
    </row>
    <row r="1457" spans="1:16">
      <c r="A1457">
        <v>1456</v>
      </c>
      <c r="B1457">
        <v>4</v>
      </c>
      <c r="C1457" t="s">
        <v>4080</v>
      </c>
      <c r="D1457">
        <v>84</v>
      </c>
      <c r="E1457">
        <v>814</v>
      </c>
      <c r="F1457">
        <v>33</v>
      </c>
      <c r="G1457">
        <v>20.5</v>
      </c>
      <c r="H1457">
        <v>129</v>
      </c>
      <c r="I1457">
        <v>42.7</v>
      </c>
      <c r="J1457">
        <v>14</v>
      </c>
      <c r="L1457" t="s">
        <v>15558</v>
      </c>
      <c r="M1457">
        <v>84</v>
      </c>
      <c r="N1457" s="524" t="s">
        <v>17229</v>
      </c>
      <c r="O1457">
        <f>COUNTIF('データ取得対象の観測点決定（風のみ）'!$AN$4:$AN$918,観測点コードリスト!N1457)</f>
        <v>1</v>
      </c>
      <c r="P1457" s="524" t="str">
        <f t="shared" si="22"/>
        <v>814</v>
      </c>
    </row>
    <row r="1458" spans="1:16">
      <c r="A1458">
        <v>1457</v>
      </c>
      <c r="B1458">
        <v>5</v>
      </c>
      <c r="C1458" t="s">
        <v>13942</v>
      </c>
      <c r="D1458">
        <v>84</v>
      </c>
      <c r="E1458">
        <v>815</v>
      </c>
      <c r="F1458">
        <v>33</v>
      </c>
      <c r="G1458">
        <v>14.1</v>
      </c>
      <c r="H1458">
        <v>129</v>
      </c>
      <c r="I1458">
        <v>48.8</v>
      </c>
      <c r="J1458">
        <v>769</v>
      </c>
      <c r="L1458" t="s">
        <v>15559</v>
      </c>
      <c r="M1458">
        <v>84</v>
      </c>
      <c r="N1458" s="524" t="s">
        <v>17230</v>
      </c>
      <c r="O1458">
        <f>COUNTIF('データ取得対象の観測点決定（風のみ）'!$AN$4:$AN$918,観測点コードリスト!N1458)</f>
        <v>0</v>
      </c>
      <c r="P1458" s="524" t="str">
        <f t="shared" si="22"/>
        <v>815</v>
      </c>
    </row>
    <row r="1459" spans="1:16">
      <c r="A1459">
        <v>1458</v>
      </c>
      <c r="B1459">
        <v>6</v>
      </c>
      <c r="C1459" t="s">
        <v>4083</v>
      </c>
      <c r="D1459">
        <v>84</v>
      </c>
      <c r="E1459">
        <v>47812</v>
      </c>
      <c r="F1459">
        <v>33</v>
      </c>
      <c r="G1459">
        <v>9.5</v>
      </c>
      <c r="H1459">
        <v>129</v>
      </c>
      <c r="I1459">
        <v>43.6</v>
      </c>
      <c r="J1459">
        <v>3.9</v>
      </c>
      <c r="L1459" t="s">
        <v>15560</v>
      </c>
      <c r="M1459">
        <v>84</v>
      </c>
      <c r="N1459" s="524" t="s">
        <v>17231</v>
      </c>
      <c r="O1459">
        <f>COUNTIF('データ取得対象の観測点決定（風のみ）'!$AN$4:$AN$918,観測点コードリスト!N1459)</f>
        <v>1</v>
      </c>
      <c r="P1459" s="524" t="str">
        <f t="shared" si="22"/>
        <v>47812</v>
      </c>
    </row>
    <row r="1460" spans="1:16">
      <c r="A1460">
        <v>1459</v>
      </c>
      <c r="B1460">
        <v>7</v>
      </c>
      <c r="C1460" t="s">
        <v>14055</v>
      </c>
      <c r="D1460">
        <v>84</v>
      </c>
      <c r="E1460">
        <v>817</v>
      </c>
      <c r="F1460">
        <v>32</v>
      </c>
      <c r="G1460">
        <v>56.9</v>
      </c>
      <c r="H1460">
        <v>129</v>
      </c>
      <c r="I1460">
        <v>37.9</v>
      </c>
      <c r="J1460">
        <v>43</v>
      </c>
      <c r="L1460" t="s">
        <v>15561</v>
      </c>
      <c r="M1460">
        <v>84</v>
      </c>
      <c r="N1460" s="524" t="s">
        <v>17232</v>
      </c>
      <c r="O1460">
        <f>COUNTIF('データ取得対象の観測点決定（風のみ）'!$AN$4:$AN$918,観測点コードリスト!N1460)</f>
        <v>0</v>
      </c>
      <c r="P1460" s="524" t="str">
        <f t="shared" si="22"/>
        <v>817</v>
      </c>
    </row>
    <row r="1461" spans="1:16">
      <c r="A1461">
        <v>1460</v>
      </c>
      <c r="B1461">
        <v>8</v>
      </c>
      <c r="C1461" t="s">
        <v>4095</v>
      </c>
      <c r="D1461">
        <v>84</v>
      </c>
      <c r="E1461">
        <v>818</v>
      </c>
      <c r="F1461">
        <v>32</v>
      </c>
      <c r="G1461">
        <v>54.5</v>
      </c>
      <c r="H1461">
        <v>129</v>
      </c>
      <c r="I1461">
        <v>44.3</v>
      </c>
      <c r="J1461">
        <v>510</v>
      </c>
      <c r="L1461" t="s">
        <v>15562</v>
      </c>
      <c r="M1461">
        <v>84</v>
      </c>
      <c r="N1461" s="524" t="s">
        <v>17233</v>
      </c>
      <c r="O1461">
        <f>COUNTIF('データ取得対象の観測点決定（風のみ）'!$AN$4:$AN$918,観測点コードリスト!N1461)</f>
        <v>0</v>
      </c>
      <c r="P1461" s="524" t="str">
        <f t="shared" si="22"/>
        <v>818</v>
      </c>
    </row>
    <row r="1462" spans="1:16">
      <c r="A1462">
        <v>1461</v>
      </c>
      <c r="B1462">
        <v>9</v>
      </c>
      <c r="C1462" t="s">
        <v>14056</v>
      </c>
      <c r="D1462">
        <v>84</v>
      </c>
      <c r="E1462">
        <v>819</v>
      </c>
      <c r="F1462">
        <v>32</v>
      </c>
      <c r="G1462">
        <v>56.5</v>
      </c>
      <c r="H1462">
        <v>130</v>
      </c>
      <c r="I1462">
        <v>4.5999999999999996</v>
      </c>
      <c r="J1462">
        <v>776</v>
      </c>
      <c r="L1462" t="s">
        <v>15563</v>
      </c>
      <c r="M1462">
        <v>84</v>
      </c>
      <c r="N1462" s="524" t="s">
        <v>17234</v>
      </c>
      <c r="O1462">
        <f>COUNTIF('データ取得対象の観測点決定（風のみ）'!$AN$4:$AN$918,観測点コードリスト!N1462)</f>
        <v>0</v>
      </c>
      <c r="P1462" s="524" t="str">
        <f t="shared" si="22"/>
        <v>819</v>
      </c>
    </row>
    <row r="1463" spans="1:16">
      <c r="A1463">
        <v>1462</v>
      </c>
      <c r="B1463">
        <v>10</v>
      </c>
      <c r="C1463" t="s">
        <v>4102</v>
      </c>
      <c r="D1463">
        <v>84</v>
      </c>
      <c r="E1463">
        <v>820</v>
      </c>
      <c r="F1463">
        <v>32</v>
      </c>
      <c r="G1463">
        <v>50.6</v>
      </c>
      <c r="H1463">
        <v>130</v>
      </c>
      <c r="I1463">
        <v>1.5</v>
      </c>
      <c r="J1463">
        <v>15</v>
      </c>
      <c r="L1463" t="s">
        <v>15564</v>
      </c>
      <c r="M1463">
        <v>84</v>
      </c>
      <c r="N1463" s="524" t="s">
        <v>17235</v>
      </c>
      <c r="O1463">
        <f>COUNTIF('データ取得対象の観測点決定（風のみ）'!$AN$4:$AN$918,観測点コードリスト!N1463)</f>
        <v>0</v>
      </c>
      <c r="P1463" s="524" t="str">
        <f t="shared" si="22"/>
        <v>820</v>
      </c>
    </row>
    <row r="1464" spans="1:16">
      <c r="A1464">
        <v>1463</v>
      </c>
      <c r="B1464">
        <v>11</v>
      </c>
      <c r="C1464" t="s">
        <v>4058</v>
      </c>
      <c r="D1464">
        <v>84</v>
      </c>
      <c r="E1464">
        <v>47817</v>
      </c>
      <c r="F1464">
        <v>32</v>
      </c>
      <c r="G1464">
        <v>44</v>
      </c>
      <c r="H1464">
        <v>129</v>
      </c>
      <c r="I1464">
        <v>52</v>
      </c>
      <c r="J1464">
        <v>26.9</v>
      </c>
      <c r="L1464" t="s">
        <v>15565</v>
      </c>
      <c r="M1464">
        <v>84</v>
      </c>
      <c r="N1464" s="524" t="s">
        <v>17236</v>
      </c>
      <c r="O1464">
        <f>COUNTIF('データ取得対象の観測点決定（風のみ）'!$AN$4:$AN$918,観測点コードリスト!N1464)</f>
        <v>1</v>
      </c>
      <c r="P1464" s="524" t="str">
        <f t="shared" si="22"/>
        <v>47817</v>
      </c>
    </row>
    <row r="1465" spans="1:16">
      <c r="A1465">
        <v>1464</v>
      </c>
      <c r="B1465">
        <v>12</v>
      </c>
      <c r="C1465" t="s">
        <v>4107</v>
      </c>
      <c r="D1465">
        <v>84</v>
      </c>
      <c r="E1465">
        <v>47818</v>
      </c>
      <c r="F1465">
        <v>32</v>
      </c>
      <c r="G1465">
        <v>44.2</v>
      </c>
      <c r="H1465">
        <v>130</v>
      </c>
      <c r="I1465">
        <v>15.7</v>
      </c>
      <c r="J1465">
        <v>677.5</v>
      </c>
      <c r="L1465" t="s">
        <v>15566</v>
      </c>
      <c r="M1465">
        <v>84</v>
      </c>
      <c r="N1465" s="524" t="s">
        <v>17237</v>
      </c>
      <c r="O1465">
        <f>COUNTIF('データ取得対象の観測点決定（風のみ）'!$AN$4:$AN$918,観測点コードリスト!N1465)</f>
        <v>1</v>
      </c>
      <c r="P1465" s="524" t="str">
        <f t="shared" si="22"/>
        <v>47818</v>
      </c>
    </row>
    <row r="1466" spans="1:16">
      <c r="A1466">
        <v>1465</v>
      </c>
      <c r="B1466">
        <v>13</v>
      </c>
      <c r="C1466" t="s">
        <v>4116</v>
      </c>
      <c r="D1466">
        <v>84</v>
      </c>
      <c r="E1466">
        <v>47843</v>
      </c>
      <c r="F1466">
        <v>32</v>
      </c>
      <c r="G1466">
        <v>41.6</v>
      </c>
      <c r="H1466">
        <v>128</v>
      </c>
      <c r="I1466">
        <v>49.6</v>
      </c>
      <c r="J1466">
        <v>25.1</v>
      </c>
      <c r="L1466" t="s">
        <v>15567</v>
      </c>
      <c r="M1466">
        <v>84</v>
      </c>
      <c r="N1466" s="524" t="s">
        <v>17238</v>
      </c>
      <c r="O1466">
        <f>COUNTIF('データ取得対象の観測点決定（風のみ）'!$AN$4:$AN$918,観測点コードリスト!N1466)</f>
        <v>1</v>
      </c>
      <c r="P1466" s="524" t="str">
        <f t="shared" si="22"/>
        <v>47843</v>
      </c>
    </row>
    <row r="1467" spans="1:16">
      <c r="A1467">
        <v>1466</v>
      </c>
      <c r="B1467">
        <v>14</v>
      </c>
      <c r="C1467" t="s">
        <v>4123</v>
      </c>
      <c r="D1467">
        <v>84</v>
      </c>
      <c r="E1467">
        <v>922</v>
      </c>
      <c r="F1467">
        <v>32</v>
      </c>
      <c r="G1467">
        <v>36.700000000000003</v>
      </c>
      <c r="H1467">
        <v>130</v>
      </c>
      <c r="I1467">
        <v>11.6</v>
      </c>
      <c r="J1467">
        <v>13</v>
      </c>
      <c r="L1467" t="s">
        <v>15568</v>
      </c>
      <c r="M1467">
        <v>84</v>
      </c>
      <c r="N1467" s="524" t="s">
        <v>17239</v>
      </c>
      <c r="O1467">
        <f>COUNTIF('データ取得対象の観測点決定（風のみ）'!$AN$4:$AN$918,観測点コードリスト!N1467)</f>
        <v>1</v>
      </c>
      <c r="P1467" s="524" t="str">
        <f t="shared" si="22"/>
        <v>922</v>
      </c>
    </row>
    <row r="1468" spans="1:16">
      <c r="A1468">
        <v>1467</v>
      </c>
      <c r="B1468">
        <v>15</v>
      </c>
      <c r="C1468" t="s">
        <v>4112</v>
      </c>
      <c r="D1468">
        <v>84</v>
      </c>
      <c r="E1468">
        <v>962</v>
      </c>
      <c r="F1468">
        <v>32</v>
      </c>
      <c r="G1468">
        <v>45.6</v>
      </c>
      <c r="H1468">
        <v>130</v>
      </c>
      <c r="I1468">
        <v>21.7</v>
      </c>
      <c r="J1468">
        <v>14</v>
      </c>
      <c r="L1468" t="s">
        <v>15569</v>
      </c>
      <c r="M1468">
        <v>84</v>
      </c>
      <c r="N1468" s="524" t="s">
        <v>17240</v>
      </c>
      <c r="O1468">
        <f>COUNTIF('データ取得対象の観測点決定（風のみ）'!$AN$4:$AN$918,観測点コードリスト!N1468)</f>
        <v>1</v>
      </c>
      <c r="P1468" s="524" t="str">
        <f t="shared" si="22"/>
        <v>962</v>
      </c>
    </row>
    <row r="1469" spans="1:16">
      <c r="A1469">
        <v>1468</v>
      </c>
      <c r="B1469">
        <v>16</v>
      </c>
      <c r="C1469" t="s">
        <v>4091</v>
      </c>
      <c r="D1469">
        <v>84</v>
      </c>
      <c r="E1469">
        <v>1080</v>
      </c>
      <c r="F1469">
        <v>32</v>
      </c>
      <c r="G1469">
        <v>58.9</v>
      </c>
      <c r="H1469">
        <v>129</v>
      </c>
      <c r="I1469">
        <v>7.1</v>
      </c>
      <c r="J1469">
        <v>11</v>
      </c>
      <c r="L1469" t="s">
        <v>15570</v>
      </c>
      <c r="M1469">
        <v>84</v>
      </c>
      <c r="N1469" s="715">
        <v>1138</v>
      </c>
      <c r="O1469">
        <f>COUNTIF('データ取得対象の観測点決定（風のみ）'!$AN$4:$AN$918,観測点コードリスト!N1469)</f>
        <v>1</v>
      </c>
      <c r="P1469" s="524" t="str">
        <f t="shared" si="22"/>
        <v>1138</v>
      </c>
    </row>
    <row r="1470" spans="1:16">
      <c r="A1470">
        <v>1469</v>
      </c>
      <c r="B1470">
        <v>17</v>
      </c>
      <c r="C1470" t="s">
        <v>4098</v>
      </c>
      <c r="D1470">
        <v>84</v>
      </c>
      <c r="E1470">
        <v>1084</v>
      </c>
      <c r="F1470">
        <v>32</v>
      </c>
      <c r="G1470">
        <v>55</v>
      </c>
      <c r="H1470">
        <v>129</v>
      </c>
      <c r="I1470">
        <v>54.8</v>
      </c>
      <c r="J1470">
        <v>3</v>
      </c>
      <c r="L1470" t="s">
        <v>15571</v>
      </c>
      <c r="M1470">
        <v>84</v>
      </c>
      <c r="N1470" s="524" t="s">
        <v>17242</v>
      </c>
      <c r="O1470">
        <f>COUNTIF('データ取得対象の観測点決定（風のみ）'!$AN$4:$AN$918,観測点コードリスト!N1470)</f>
        <v>1</v>
      </c>
      <c r="P1470" s="524" t="str">
        <f t="shared" si="22"/>
        <v>1084</v>
      </c>
    </row>
    <row r="1471" spans="1:16">
      <c r="A1471">
        <v>1470</v>
      </c>
      <c r="B1471">
        <v>18</v>
      </c>
      <c r="C1471" t="s">
        <v>4091</v>
      </c>
      <c r="D1471">
        <v>84</v>
      </c>
      <c r="E1471">
        <v>1138</v>
      </c>
      <c r="F1471">
        <v>32</v>
      </c>
      <c r="G1471">
        <v>58.9</v>
      </c>
      <c r="H1471">
        <v>129</v>
      </c>
      <c r="I1471">
        <v>7.1</v>
      </c>
      <c r="J1471">
        <v>11</v>
      </c>
      <c r="L1471" t="s">
        <v>15570</v>
      </c>
      <c r="M1471">
        <v>84</v>
      </c>
      <c r="N1471" s="524" t="s">
        <v>17243</v>
      </c>
      <c r="O1471">
        <f>COUNTIF('データ取得対象の観測点決定（風のみ）'!$AN$4:$AN$918,観測点コードリスト!N1471)</f>
        <v>1</v>
      </c>
      <c r="P1471" s="524" t="str">
        <f t="shared" si="22"/>
        <v>1138</v>
      </c>
    </row>
    <row r="1472" spans="1:16">
      <c r="A1472">
        <v>1471</v>
      </c>
      <c r="B1472">
        <v>19</v>
      </c>
      <c r="C1472" t="s">
        <v>4070</v>
      </c>
      <c r="D1472">
        <v>84</v>
      </c>
      <c r="E1472">
        <v>1144</v>
      </c>
      <c r="F1472">
        <v>33</v>
      </c>
      <c r="G1472">
        <v>48</v>
      </c>
      <c r="H1472">
        <v>129</v>
      </c>
      <c r="I1472">
        <v>43.3</v>
      </c>
      <c r="J1472">
        <v>97</v>
      </c>
      <c r="L1472" t="s">
        <v>15572</v>
      </c>
      <c r="M1472">
        <v>84</v>
      </c>
      <c r="N1472" s="524" t="s">
        <v>17244</v>
      </c>
      <c r="O1472">
        <f>COUNTIF('データ取得対象の観測点決定（風のみ）'!$AN$4:$AN$918,観測点コードリスト!N1472)</f>
        <v>1</v>
      </c>
      <c r="P1472" s="524" t="str">
        <f t="shared" si="22"/>
        <v>1144</v>
      </c>
    </row>
    <row r="1473" spans="1:16">
      <c r="A1473">
        <v>1472</v>
      </c>
      <c r="B1473">
        <v>20</v>
      </c>
      <c r="C1473" t="s">
        <v>14057</v>
      </c>
      <c r="D1473">
        <v>84</v>
      </c>
      <c r="E1473">
        <v>1441</v>
      </c>
      <c r="F1473">
        <v>32</v>
      </c>
      <c r="G1473">
        <v>34.700000000000003</v>
      </c>
      <c r="H1473">
        <v>129</v>
      </c>
      <c r="I1473">
        <v>44.4</v>
      </c>
      <c r="J1473">
        <v>190</v>
      </c>
      <c r="L1473" t="s">
        <v>15573</v>
      </c>
      <c r="M1473">
        <v>84</v>
      </c>
      <c r="N1473" s="524" t="s">
        <v>17245</v>
      </c>
      <c r="O1473">
        <f>COUNTIF('データ取得対象の観測点決定（風のみ）'!$AN$4:$AN$918,観測点コードリスト!N1473)</f>
        <v>0</v>
      </c>
      <c r="P1473" s="524" t="str">
        <f t="shared" si="22"/>
        <v>1441</v>
      </c>
    </row>
    <row r="1474" spans="1:16">
      <c r="A1474">
        <v>1473</v>
      </c>
      <c r="B1474">
        <v>21</v>
      </c>
      <c r="C1474" t="s">
        <v>14058</v>
      </c>
      <c r="D1474">
        <v>84</v>
      </c>
      <c r="E1474">
        <v>1442</v>
      </c>
      <c r="F1474">
        <v>32</v>
      </c>
      <c r="G1474">
        <v>43.6</v>
      </c>
      <c r="H1474">
        <v>130</v>
      </c>
      <c r="I1474">
        <v>18.899999999999999</v>
      </c>
      <c r="J1474">
        <v>200</v>
      </c>
      <c r="L1474" t="s">
        <v>15574</v>
      </c>
      <c r="M1474">
        <v>84</v>
      </c>
      <c r="N1474" s="524" t="s">
        <v>17246</v>
      </c>
      <c r="O1474">
        <f>COUNTIF('データ取得対象の観測点決定（風のみ）'!$AN$4:$AN$918,観測点コードリスト!N1474)</f>
        <v>0</v>
      </c>
      <c r="P1474" s="524" t="str">
        <f t="shared" si="22"/>
        <v>1442</v>
      </c>
    </row>
    <row r="1475" spans="1:16">
      <c r="A1475">
        <v>1474</v>
      </c>
      <c r="B1475">
        <v>22</v>
      </c>
      <c r="C1475" t="s">
        <v>14059</v>
      </c>
      <c r="D1475">
        <v>84</v>
      </c>
      <c r="E1475">
        <v>1446</v>
      </c>
      <c r="F1475">
        <v>32</v>
      </c>
      <c r="G1475">
        <v>45</v>
      </c>
      <c r="H1475">
        <v>130</v>
      </c>
      <c r="I1475">
        <v>17.100000000000001</v>
      </c>
      <c r="J1475">
        <v>1100</v>
      </c>
      <c r="L1475" t="s">
        <v>15575</v>
      </c>
      <c r="M1475">
        <v>84</v>
      </c>
      <c r="N1475" s="524" t="s">
        <v>17247</v>
      </c>
      <c r="O1475">
        <f>COUNTIF('データ取得対象の観測点決定（風のみ）'!$AN$4:$AN$918,観測点コードリスト!N1475)</f>
        <v>0</v>
      </c>
      <c r="P1475" s="524" t="str">
        <f t="shared" si="22"/>
        <v>1446</v>
      </c>
    </row>
    <row r="1476" spans="1:16">
      <c r="A1476">
        <v>1475</v>
      </c>
      <c r="B1476">
        <v>23</v>
      </c>
      <c r="C1476" t="s">
        <v>14060</v>
      </c>
      <c r="D1476">
        <v>84</v>
      </c>
      <c r="E1476">
        <v>1451</v>
      </c>
      <c r="F1476">
        <v>32</v>
      </c>
      <c r="G1476">
        <v>49.2</v>
      </c>
      <c r="H1476">
        <v>130</v>
      </c>
      <c r="I1476">
        <v>17.5</v>
      </c>
      <c r="J1476">
        <v>210</v>
      </c>
      <c r="L1476" t="s">
        <v>15576</v>
      </c>
      <c r="M1476">
        <v>84</v>
      </c>
      <c r="N1476" s="524" t="s">
        <v>17248</v>
      </c>
      <c r="O1476">
        <f>COUNTIF('データ取得対象の観測点決定（風のみ）'!$AN$4:$AN$918,観測点コードリスト!N1476)</f>
        <v>0</v>
      </c>
      <c r="P1476" s="524" t="str">
        <f t="shared" ref="P1476:P1539" si="23">IF(N1476&gt;9999,TEXT(N1476,"@"),TEXT(N1476,"0000"))</f>
        <v>1451</v>
      </c>
    </row>
    <row r="1477" spans="1:16">
      <c r="A1477">
        <v>1476</v>
      </c>
      <c r="B1477">
        <v>24</v>
      </c>
      <c r="C1477" t="s">
        <v>14061</v>
      </c>
      <c r="D1477">
        <v>84</v>
      </c>
      <c r="E1477">
        <v>1452</v>
      </c>
      <c r="F1477">
        <v>32</v>
      </c>
      <c r="G1477">
        <v>47.2</v>
      </c>
      <c r="H1477">
        <v>130</v>
      </c>
      <c r="I1477">
        <v>11.9</v>
      </c>
      <c r="J1477">
        <v>20</v>
      </c>
      <c r="L1477" t="s">
        <v>15577</v>
      </c>
      <c r="M1477">
        <v>84</v>
      </c>
      <c r="N1477" s="524" t="s">
        <v>17249</v>
      </c>
      <c r="O1477">
        <f>COUNTIF('データ取得対象の観測点決定（風のみ）'!$AN$4:$AN$918,観測点コードリスト!N1477)</f>
        <v>0</v>
      </c>
      <c r="P1477" s="524" t="str">
        <f t="shared" si="23"/>
        <v>1452</v>
      </c>
    </row>
    <row r="1478" spans="1:16">
      <c r="A1478">
        <v>1477</v>
      </c>
      <c r="B1478">
        <v>25</v>
      </c>
      <c r="C1478" t="s">
        <v>4059</v>
      </c>
      <c r="D1478">
        <v>84</v>
      </c>
      <c r="E1478">
        <v>1453</v>
      </c>
      <c r="F1478">
        <v>34</v>
      </c>
      <c r="G1478">
        <v>41.9</v>
      </c>
      <c r="H1478">
        <v>129</v>
      </c>
      <c r="I1478">
        <v>26.7</v>
      </c>
      <c r="J1478">
        <v>63</v>
      </c>
      <c r="L1478" t="s">
        <v>15578</v>
      </c>
      <c r="M1478">
        <v>84</v>
      </c>
      <c r="N1478" s="524" t="s">
        <v>17250</v>
      </c>
      <c r="O1478">
        <f>COUNTIF('データ取得対象の観測点決定（風のみ）'!$AN$4:$AN$918,観測点コードリスト!N1478)</f>
        <v>1</v>
      </c>
      <c r="P1478" s="524" t="str">
        <f t="shared" si="23"/>
        <v>1453</v>
      </c>
    </row>
    <row r="1479" spans="1:16">
      <c r="A1479">
        <v>1478</v>
      </c>
      <c r="B1479">
        <v>26</v>
      </c>
      <c r="C1479" t="s">
        <v>4074</v>
      </c>
      <c r="D1479">
        <v>84</v>
      </c>
      <c r="E1479">
        <v>1478</v>
      </c>
      <c r="F1479">
        <v>33</v>
      </c>
      <c r="G1479">
        <v>44.9</v>
      </c>
      <c r="H1479">
        <v>129</v>
      </c>
      <c r="I1479">
        <v>47.1</v>
      </c>
      <c r="J1479">
        <v>12</v>
      </c>
      <c r="L1479" t="s">
        <v>15579</v>
      </c>
      <c r="M1479">
        <v>84</v>
      </c>
      <c r="N1479" s="524" t="s">
        <v>17251</v>
      </c>
      <c r="O1479">
        <f>COUNTIF('データ取得対象の観測点決定（風のみ）'!$AN$4:$AN$918,観測点コードリスト!N1479)</f>
        <v>1</v>
      </c>
      <c r="P1479" s="524" t="str">
        <f t="shared" si="23"/>
        <v>1478</v>
      </c>
    </row>
    <row r="1480" spans="1:16">
      <c r="A1480">
        <v>1479</v>
      </c>
      <c r="B1480">
        <v>27</v>
      </c>
      <c r="C1480" t="s">
        <v>4120</v>
      </c>
      <c r="D1480">
        <v>84</v>
      </c>
      <c r="E1480">
        <v>1479</v>
      </c>
      <c r="F1480">
        <v>32</v>
      </c>
      <c r="G1480">
        <v>39.9</v>
      </c>
      <c r="H1480">
        <v>128</v>
      </c>
      <c r="I1480">
        <v>49.9</v>
      </c>
      <c r="J1480">
        <v>77</v>
      </c>
      <c r="L1480" t="s">
        <v>15580</v>
      </c>
      <c r="M1480">
        <v>84</v>
      </c>
      <c r="N1480" s="524" t="s">
        <v>17252</v>
      </c>
      <c r="O1480">
        <f>COUNTIF('データ取得対象の観測点決定（風のみ）'!$AN$4:$AN$918,観測点コードリスト!N1480)</f>
        <v>1</v>
      </c>
      <c r="P1480" s="524" t="str">
        <f t="shared" si="23"/>
        <v>1479</v>
      </c>
    </row>
    <row r="1481" spans="1:16">
      <c r="A1481">
        <v>1480</v>
      </c>
      <c r="B1481">
        <v>28</v>
      </c>
      <c r="C1481" t="s">
        <v>14062</v>
      </c>
      <c r="D1481">
        <v>84</v>
      </c>
      <c r="E1481">
        <v>1535</v>
      </c>
      <c r="F1481">
        <v>33</v>
      </c>
      <c r="G1481">
        <v>11.4</v>
      </c>
      <c r="H1481">
        <v>129</v>
      </c>
      <c r="I1481">
        <v>5.4</v>
      </c>
      <c r="J1481">
        <v>8</v>
      </c>
      <c r="L1481" t="s">
        <v>15581</v>
      </c>
      <c r="M1481">
        <v>84</v>
      </c>
      <c r="N1481" s="524" t="s">
        <v>17253</v>
      </c>
      <c r="O1481">
        <f>COUNTIF('データ取得対象の観測点決定（風のみ）'!$AN$4:$AN$918,観測点コードリスト!N1481)</f>
        <v>0</v>
      </c>
      <c r="P1481" s="524" t="str">
        <f t="shared" si="23"/>
        <v>1535</v>
      </c>
    </row>
    <row r="1482" spans="1:16">
      <c r="A1482">
        <v>1481</v>
      </c>
      <c r="B1482">
        <v>29</v>
      </c>
      <c r="C1482" t="s">
        <v>14063</v>
      </c>
      <c r="D1482">
        <v>84</v>
      </c>
      <c r="E1482">
        <v>1536</v>
      </c>
      <c r="F1482">
        <v>33</v>
      </c>
      <c r="G1482">
        <v>0.8</v>
      </c>
      <c r="H1482">
        <v>129</v>
      </c>
      <c r="I1482">
        <v>11.5</v>
      </c>
      <c r="J1482">
        <v>80</v>
      </c>
      <c r="L1482" t="s">
        <v>15582</v>
      </c>
      <c r="M1482">
        <v>84</v>
      </c>
      <c r="N1482" s="524" t="s">
        <v>17254</v>
      </c>
      <c r="O1482">
        <f>COUNTIF('データ取得対象の観測点決定（風のみ）'!$AN$4:$AN$918,観測点コードリスト!N1482)</f>
        <v>0</v>
      </c>
      <c r="P1482" s="524" t="str">
        <f t="shared" si="23"/>
        <v>1536</v>
      </c>
    </row>
    <row r="1483" spans="1:16">
      <c r="A1483">
        <v>1482</v>
      </c>
      <c r="B1483">
        <v>30</v>
      </c>
      <c r="C1483" t="s">
        <v>4067</v>
      </c>
      <c r="D1483">
        <v>84</v>
      </c>
      <c r="E1483">
        <v>1538</v>
      </c>
      <c r="F1483">
        <v>34</v>
      </c>
      <c r="G1483">
        <v>17.100000000000001</v>
      </c>
      <c r="H1483">
        <v>129</v>
      </c>
      <c r="I1483">
        <v>19.8</v>
      </c>
      <c r="J1483">
        <v>63</v>
      </c>
      <c r="L1483" t="s">
        <v>15583</v>
      </c>
      <c r="M1483">
        <v>84</v>
      </c>
      <c r="N1483" s="524" t="s">
        <v>17255</v>
      </c>
      <c r="O1483">
        <f>COUNTIF('データ取得対象の観測点決定（風のみ）'!$AN$4:$AN$918,観測点コードリスト!N1483)</f>
        <v>1</v>
      </c>
      <c r="P1483" s="524" t="str">
        <f t="shared" si="23"/>
        <v>1538</v>
      </c>
    </row>
    <row r="1484" spans="1:16">
      <c r="A1484">
        <v>1483</v>
      </c>
      <c r="B1484">
        <v>1</v>
      </c>
      <c r="C1484" t="s">
        <v>14064</v>
      </c>
      <c r="D1484">
        <v>85</v>
      </c>
      <c r="E1484">
        <v>824</v>
      </c>
      <c r="F1484">
        <v>33</v>
      </c>
      <c r="G1484">
        <v>29.9</v>
      </c>
      <c r="H1484">
        <v>129</v>
      </c>
      <c r="I1484">
        <v>53.9</v>
      </c>
      <c r="J1484">
        <v>110</v>
      </c>
      <c r="L1484" t="s">
        <v>15584</v>
      </c>
      <c r="M1484">
        <v>85</v>
      </c>
      <c r="N1484" s="524" t="s">
        <v>17256</v>
      </c>
      <c r="O1484">
        <f>COUNTIF('データ取得対象の観測点決定（風のみ）'!$AN$4:$AN$918,観測点コードリスト!N1484)</f>
        <v>0</v>
      </c>
      <c r="P1484" s="524" t="str">
        <f t="shared" si="23"/>
        <v>824</v>
      </c>
    </row>
    <row r="1485" spans="1:16">
      <c r="A1485">
        <v>1484</v>
      </c>
      <c r="B1485">
        <v>2</v>
      </c>
      <c r="C1485" t="s">
        <v>14065</v>
      </c>
      <c r="D1485">
        <v>85</v>
      </c>
      <c r="E1485">
        <v>825</v>
      </c>
      <c r="F1485">
        <v>33</v>
      </c>
      <c r="G1485">
        <v>25.5</v>
      </c>
      <c r="H1485">
        <v>129</v>
      </c>
      <c r="I1485">
        <v>59.1</v>
      </c>
      <c r="J1485">
        <v>5</v>
      </c>
      <c r="L1485" t="s">
        <v>15585</v>
      </c>
      <c r="M1485">
        <v>85</v>
      </c>
      <c r="N1485" s="524" t="s">
        <v>17257</v>
      </c>
      <c r="O1485">
        <f>COUNTIF('データ取得対象の観測点決定（風のみ）'!$AN$4:$AN$918,観測点コードリスト!N1485)</f>
        <v>0</v>
      </c>
      <c r="P1485" s="524" t="str">
        <f t="shared" si="23"/>
        <v>825</v>
      </c>
    </row>
    <row r="1486" spans="1:16">
      <c r="A1486">
        <v>1485</v>
      </c>
      <c r="B1486">
        <v>3</v>
      </c>
      <c r="C1486" t="s">
        <v>13935</v>
      </c>
      <c r="D1486">
        <v>85</v>
      </c>
      <c r="E1486">
        <v>826</v>
      </c>
      <c r="F1486">
        <v>33</v>
      </c>
      <c r="G1486">
        <v>24</v>
      </c>
      <c r="H1486">
        <v>130</v>
      </c>
      <c r="I1486">
        <v>14.2</v>
      </c>
      <c r="J1486">
        <v>590</v>
      </c>
      <c r="L1486" t="s">
        <v>15586</v>
      </c>
      <c r="M1486">
        <v>85</v>
      </c>
      <c r="N1486" s="524" t="s">
        <v>17258</v>
      </c>
      <c r="O1486">
        <f>COUNTIF('データ取得対象の観測点決定（風のみ）'!$AN$4:$AN$918,観測点コードリスト!N1486)</f>
        <v>0</v>
      </c>
      <c r="P1486" s="524" t="str">
        <f t="shared" si="23"/>
        <v>826</v>
      </c>
    </row>
    <row r="1487" spans="1:16">
      <c r="A1487">
        <v>1486</v>
      </c>
      <c r="B1487">
        <v>4</v>
      </c>
      <c r="C1487" t="s">
        <v>14066</v>
      </c>
      <c r="D1487">
        <v>85</v>
      </c>
      <c r="E1487">
        <v>827</v>
      </c>
      <c r="F1487">
        <v>33</v>
      </c>
      <c r="G1487">
        <v>16.899999999999999</v>
      </c>
      <c r="H1487">
        <v>130</v>
      </c>
      <c r="I1487">
        <v>1.6</v>
      </c>
      <c r="J1487">
        <v>761</v>
      </c>
      <c r="L1487" t="s">
        <v>15587</v>
      </c>
      <c r="M1487">
        <v>85</v>
      </c>
      <c r="N1487" s="524" t="s">
        <v>17259</v>
      </c>
      <c r="O1487">
        <f>COUNTIF('データ取得対象の観測点決定（風のみ）'!$AN$4:$AN$918,観測点コードリスト!N1487)</f>
        <v>0</v>
      </c>
      <c r="P1487" s="524" t="str">
        <f t="shared" si="23"/>
        <v>827</v>
      </c>
    </row>
    <row r="1488" spans="1:16">
      <c r="A1488">
        <v>1487</v>
      </c>
      <c r="B1488">
        <v>5</v>
      </c>
      <c r="C1488" t="s">
        <v>3829</v>
      </c>
      <c r="D1488">
        <v>85</v>
      </c>
      <c r="E1488">
        <v>47813</v>
      </c>
      <c r="F1488">
        <v>33</v>
      </c>
      <c r="G1488">
        <v>15.9</v>
      </c>
      <c r="H1488">
        <v>130</v>
      </c>
      <c r="I1488">
        <v>18.3</v>
      </c>
      <c r="J1488">
        <v>5.5</v>
      </c>
      <c r="L1488" t="s">
        <v>15588</v>
      </c>
      <c r="M1488">
        <v>85</v>
      </c>
      <c r="N1488" s="524" t="s">
        <v>17260</v>
      </c>
      <c r="O1488">
        <f>COUNTIF('データ取得対象の観測点決定（風のみ）'!$AN$4:$AN$918,観測点コードリスト!N1488)</f>
        <v>1</v>
      </c>
      <c r="P1488" s="524" t="str">
        <f t="shared" si="23"/>
        <v>47813</v>
      </c>
    </row>
    <row r="1489" spans="1:16">
      <c r="A1489">
        <v>1488</v>
      </c>
      <c r="B1489">
        <v>6</v>
      </c>
      <c r="C1489" t="s">
        <v>1332</v>
      </c>
      <c r="D1489">
        <v>85</v>
      </c>
      <c r="E1489">
        <v>829</v>
      </c>
      <c r="F1489">
        <v>33</v>
      </c>
      <c r="G1489">
        <v>11</v>
      </c>
      <c r="H1489">
        <v>130</v>
      </c>
      <c r="I1489">
        <v>8.9</v>
      </c>
      <c r="J1489">
        <v>2</v>
      </c>
      <c r="L1489" t="s">
        <v>15589</v>
      </c>
      <c r="M1489">
        <v>85</v>
      </c>
      <c r="N1489" s="524" t="s">
        <v>17261</v>
      </c>
      <c r="O1489">
        <f>COUNTIF('データ取得対象の観測点決定（風のみ）'!$AN$4:$AN$918,観測点コードリスト!N1489)</f>
        <v>1</v>
      </c>
      <c r="P1489" s="524" t="str">
        <f t="shared" si="23"/>
        <v>829</v>
      </c>
    </row>
    <row r="1490" spans="1:16">
      <c r="A1490">
        <v>1489</v>
      </c>
      <c r="B1490">
        <v>7</v>
      </c>
      <c r="C1490" t="s">
        <v>4147</v>
      </c>
      <c r="D1490">
        <v>85</v>
      </c>
      <c r="E1490">
        <v>830</v>
      </c>
      <c r="F1490">
        <v>33</v>
      </c>
      <c r="G1490">
        <v>7</v>
      </c>
      <c r="H1490">
        <v>129</v>
      </c>
      <c r="I1490">
        <v>59.7</v>
      </c>
      <c r="J1490">
        <v>81</v>
      </c>
      <c r="L1490" t="s">
        <v>15590</v>
      </c>
      <c r="M1490">
        <v>85</v>
      </c>
      <c r="N1490" s="524" t="s">
        <v>17262</v>
      </c>
      <c r="O1490">
        <f>COUNTIF('データ取得対象の観測点決定（風のみ）'!$AN$4:$AN$918,観測点コードリスト!N1490)</f>
        <v>1</v>
      </c>
      <c r="P1490" s="524" t="str">
        <f t="shared" si="23"/>
        <v>830</v>
      </c>
    </row>
    <row r="1491" spans="1:16">
      <c r="A1491">
        <v>1490</v>
      </c>
      <c r="B1491">
        <v>8</v>
      </c>
      <c r="C1491" t="s">
        <v>14067</v>
      </c>
      <c r="D1491">
        <v>85</v>
      </c>
      <c r="E1491">
        <v>831</v>
      </c>
      <c r="F1491">
        <v>32</v>
      </c>
      <c r="G1491">
        <v>58.3</v>
      </c>
      <c r="H1491">
        <v>130</v>
      </c>
      <c r="I1491">
        <v>9.3000000000000007</v>
      </c>
      <c r="J1491">
        <v>395</v>
      </c>
      <c r="L1491" t="s">
        <v>15591</v>
      </c>
      <c r="M1491">
        <v>85</v>
      </c>
      <c r="N1491" s="524" t="s">
        <v>17263</v>
      </c>
      <c r="O1491">
        <f>COUNTIF('データ取得対象の観測点決定（風のみ）'!$AN$4:$AN$918,観測点コードリスト!N1491)</f>
        <v>0</v>
      </c>
      <c r="P1491" s="524" t="str">
        <f t="shared" si="23"/>
        <v>831</v>
      </c>
    </row>
    <row r="1492" spans="1:16">
      <c r="A1492">
        <v>1491</v>
      </c>
      <c r="B1492">
        <v>9</v>
      </c>
      <c r="C1492" t="s">
        <v>4141</v>
      </c>
      <c r="D1492">
        <v>85</v>
      </c>
      <c r="E1492">
        <v>1075</v>
      </c>
      <c r="F1492">
        <v>33</v>
      </c>
      <c r="G1492">
        <v>16</v>
      </c>
      <c r="H1492">
        <v>129</v>
      </c>
      <c r="I1492">
        <v>52.7</v>
      </c>
      <c r="J1492">
        <v>25</v>
      </c>
      <c r="L1492" t="s">
        <v>15592</v>
      </c>
      <c r="M1492">
        <v>85</v>
      </c>
      <c r="N1492" s="524" t="s">
        <v>17264</v>
      </c>
      <c r="O1492">
        <f>COUNTIF('データ取得対象の観測点決定（風のみ）'!$AN$4:$AN$918,観測点コードリスト!N1492)</f>
        <v>1</v>
      </c>
      <c r="P1492" s="524" t="str">
        <f t="shared" si="23"/>
        <v>1075</v>
      </c>
    </row>
    <row r="1493" spans="1:16">
      <c r="A1493">
        <v>1492</v>
      </c>
      <c r="B1493">
        <v>10</v>
      </c>
      <c r="C1493" t="s">
        <v>4151</v>
      </c>
      <c r="D1493">
        <v>85</v>
      </c>
      <c r="E1493">
        <v>1480</v>
      </c>
      <c r="F1493">
        <v>33</v>
      </c>
      <c r="G1493">
        <v>8.9</v>
      </c>
      <c r="H1493">
        <v>130</v>
      </c>
      <c r="I1493">
        <v>18.100000000000001</v>
      </c>
      <c r="J1493">
        <v>2</v>
      </c>
      <c r="L1493" t="s">
        <v>15593</v>
      </c>
      <c r="M1493">
        <v>85</v>
      </c>
      <c r="N1493" s="524" t="s">
        <v>17265</v>
      </c>
      <c r="O1493">
        <f>COUNTIF('データ取得対象の観測点決定（風のみ）'!$AN$4:$AN$918,観測点コードリスト!N1493)</f>
        <v>1</v>
      </c>
      <c r="P1493" s="524" t="str">
        <f t="shared" si="23"/>
        <v>1480</v>
      </c>
    </row>
    <row r="1494" spans="1:16">
      <c r="A1494">
        <v>1493</v>
      </c>
      <c r="B1494">
        <v>11</v>
      </c>
      <c r="C1494" t="s">
        <v>4130</v>
      </c>
      <c r="D1494">
        <v>85</v>
      </c>
      <c r="E1494">
        <v>1610</v>
      </c>
      <c r="F1494">
        <v>33</v>
      </c>
      <c r="G1494">
        <v>27.5</v>
      </c>
      <c r="H1494">
        <v>129</v>
      </c>
      <c r="I1494">
        <v>57.3</v>
      </c>
      <c r="J1494">
        <v>23</v>
      </c>
      <c r="L1494" t="s">
        <v>15594</v>
      </c>
      <c r="M1494">
        <v>85</v>
      </c>
      <c r="N1494" s="524" t="s">
        <v>17266</v>
      </c>
      <c r="O1494">
        <f>COUNTIF('データ取得対象の観測点決定（風のみ）'!$AN$4:$AN$918,観測点コードリスト!N1494)</f>
        <v>1</v>
      </c>
      <c r="P1494" s="524" t="str">
        <f t="shared" si="23"/>
        <v>1610</v>
      </c>
    </row>
    <row r="1495" spans="1:16">
      <c r="A1495">
        <v>1494</v>
      </c>
      <c r="B1495">
        <v>12</v>
      </c>
      <c r="C1495" t="s">
        <v>4137</v>
      </c>
      <c r="D1495">
        <v>85</v>
      </c>
      <c r="E1495">
        <v>1612</v>
      </c>
      <c r="F1495">
        <v>33</v>
      </c>
      <c r="G1495">
        <v>23.1</v>
      </c>
      <c r="H1495">
        <v>130</v>
      </c>
      <c r="I1495">
        <v>31</v>
      </c>
      <c r="J1495">
        <v>25</v>
      </c>
      <c r="L1495" t="s">
        <v>15595</v>
      </c>
      <c r="M1495">
        <v>85</v>
      </c>
      <c r="N1495" s="524" t="s">
        <v>17267</v>
      </c>
      <c r="O1495">
        <f>COUNTIF('データ取得対象の観測点決定（風のみ）'!$AN$4:$AN$918,観測点コードリスト!N1495)</f>
        <v>0</v>
      </c>
      <c r="P1495" s="524" t="str">
        <f t="shared" si="23"/>
        <v>1612</v>
      </c>
    </row>
    <row r="1496" spans="1:16">
      <c r="A1496">
        <v>1495</v>
      </c>
      <c r="B1496">
        <v>13</v>
      </c>
      <c r="C1496" t="s">
        <v>4134</v>
      </c>
      <c r="D1496">
        <v>85</v>
      </c>
      <c r="E1496">
        <v>1616</v>
      </c>
      <c r="F1496">
        <v>33</v>
      </c>
      <c r="G1496">
        <v>24.8</v>
      </c>
      <c r="H1496">
        <v>130</v>
      </c>
      <c r="I1496">
        <v>13.2</v>
      </c>
      <c r="J1496">
        <v>339</v>
      </c>
      <c r="L1496" t="s">
        <v>15596</v>
      </c>
      <c r="M1496">
        <v>85</v>
      </c>
      <c r="N1496" s="524" t="s">
        <v>17268</v>
      </c>
      <c r="O1496">
        <f>COUNTIF('データ取得対象の観測点決定（風のみ）'!$AN$4:$AN$918,観測点コードリスト!N1496)</f>
        <v>0</v>
      </c>
      <c r="P1496" s="524" t="str">
        <f t="shared" si="23"/>
        <v>1616</v>
      </c>
    </row>
    <row r="1497" spans="1:16">
      <c r="A1497">
        <v>1496</v>
      </c>
      <c r="B1497">
        <v>1</v>
      </c>
      <c r="C1497" t="s">
        <v>4155</v>
      </c>
      <c r="D1497">
        <v>86</v>
      </c>
      <c r="E1497">
        <v>832</v>
      </c>
      <c r="F1497">
        <v>33</v>
      </c>
      <c r="G1497">
        <v>6.9</v>
      </c>
      <c r="H1497">
        <v>130</v>
      </c>
      <c r="I1497">
        <v>41.5</v>
      </c>
      <c r="J1497">
        <v>119</v>
      </c>
      <c r="L1497" t="s">
        <v>15597</v>
      </c>
      <c r="M1497">
        <v>86</v>
      </c>
      <c r="N1497" s="524" t="s">
        <v>17269</v>
      </c>
      <c r="O1497">
        <f>COUNTIF('データ取得対象の観測点決定（風のみ）'!$AN$4:$AN$918,観測点コードリスト!N1497)</f>
        <v>1</v>
      </c>
      <c r="P1497" s="524" t="str">
        <f t="shared" si="23"/>
        <v>832</v>
      </c>
    </row>
    <row r="1498" spans="1:16">
      <c r="A1498">
        <v>1497</v>
      </c>
      <c r="B1498">
        <v>2</v>
      </c>
      <c r="C1498" t="s">
        <v>4158</v>
      </c>
      <c r="D1498">
        <v>86</v>
      </c>
      <c r="E1498">
        <v>833</v>
      </c>
      <c r="F1498">
        <v>33</v>
      </c>
      <c r="G1498">
        <v>6.2</v>
      </c>
      <c r="H1498">
        <v>131</v>
      </c>
      <c r="I1498">
        <v>4</v>
      </c>
      <c r="J1498">
        <v>448</v>
      </c>
      <c r="L1498" t="s">
        <v>15598</v>
      </c>
      <c r="M1498">
        <v>86</v>
      </c>
      <c r="N1498" s="524" t="s">
        <v>17270</v>
      </c>
      <c r="O1498">
        <f>COUNTIF('データ取得対象の観測点決定（風のみ）'!$AN$4:$AN$918,観測点コードリスト!N1498)</f>
        <v>1</v>
      </c>
      <c r="P1498" s="524" t="str">
        <f t="shared" si="23"/>
        <v>833</v>
      </c>
    </row>
    <row r="1499" spans="1:16">
      <c r="A1499">
        <v>1498</v>
      </c>
      <c r="B1499">
        <v>3</v>
      </c>
      <c r="C1499" t="s">
        <v>4162</v>
      </c>
      <c r="D1499">
        <v>86</v>
      </c>
      <c r="E1499">
        <v>834</v>
      </c>
      <c r="F1499">
        <v>32</v>
      </c>
      <c r="G1499">
        <v>54.9</v>
      </c>
      <c r="H1499">
        <v>130</v>
      </c>
      <c r="I1499">
        <v>30.7</v>
      </c>
      <c r="J1499">
        <v>15</v>
      </c>
      <c r="L1499" t="s">
        <v>15599</v>
      </c>
      <c r="M1499">
        <v>86</v>
      </c>
      <c r="N1499" s="524" t="s">
        <v>17271</v>
      </c>
      <c r="O1499">
        <f>COUNTIF('データ取得対象の観測点決定（風のみ）'!$AN$4:$AN$918,観測点コードリスト!N1499)</f>
        <v>1</v>
      </c>
      <c r="P1499" s="524" t="str">
        <f t="shared" si="23"/>
        <v>834</v>
      </c>
    </row>
    <row r="1500" spans="1:16">
      <c r="A1500">
        <v>1499</v>
      </c>
      <c r="B1500">
        <v>4</v>
      </c>
      <c r="C1500" t="s">
        <v>4166</v>
      </c>
      <c r="D1500">
        <v>86</v>
      </c>
      <c r="E1500">
        <v>835</v>
      </c>
      <c r="F1500">
        <v>32</v>
      </c>
      <c r="G1500">
        <v>56.7</v>
      </c>
      <c r="H1500">
        <v>130</v>
      </c>
      <c r="I1500">
        <v>46.9</v>
      </c>
      <c r="J1500">
        <v>83</v>
      </c>
      <c r="L1500" t="s">
        <v>15600</v>
      </c>
      <c r="M1500">
        <v>86</v>
      </c>
      <c r="N1500" s="524" t="s">
        <v>17272</v>
      </c>
      <c r="O1500">
        <f>COUNTIF('データ取得対象の観測点決定（風のみ）'!$AN$4:$AN$918,観測点コードリスト!N1500)</f>
        <v>1</v>
      </c>
      <c r="P1500" s="524" t="str">
        <f t="shared" si="23"/>
        <v>835</v>
      </c>
    </row>
    <row r="1501" spans="1:16">
      <c r="A1501">
        <v>1500</v>
      </c>
      <c r="B1501">
        <v>5</v>
      </c>
      <c r="C1501" t="s">
        <v>14068</v>
      </c>
      <c r="D1501">
        <v>86</v>
      </c>
      <c r="E1501">
        <v>836</v>
      </c>
      <c r="F1501">
        <v>32</v>
      </c>
      <c r="G1501">
        <v>57</v>
      </c>
      <c r="H1501">
        <v>130</v>
      </c>
      <c r="I1501">
        <v>55.1</v>
      </c>
      <c r="J1501">
        <v>640</v>
      </c>
      <c r="L1501" t="s">
        <v>15601</v>
      </c>
      <c r="M1501">
        <v>86</v>
      </c>
      <c r="N1501" s="524" t="s">
        <v>17273</v>
      </c>
      <c r="O1501">
        <f>COUNTIF('データ取得対象の観測点決定（風のみ）'!$AN$4:$AN$918,観測点コードリスト!N1501)</f>
        <v>0</v>
      </c>
      <c r="P1501" s="524" t="str">
        <f t="shared" si="23"/>
        <v>836</v>
      </c>
    </row>
    <row r="1502" spans="1:16">
      <c r="A1502">
        <v>1501</v>
      </c>
      <c r="B1502">
        <v>6</v>
      </c>
      <c r="C1502" t="s">
        <v>4154</v>
      </c>
      <c r="D1502">
        <v>86</v>
      </c>
      <c r="E1502">
        <v>47819</v>
      </c>
      <c r="F1502">
        <v>32</v>
      </c>
      <c r="G1502">
        <v>48.8</v>
      </c>
      <c r="H1502">
        <v>130</v>
      </c>
      <c r="I1502">
        <v>42.4</v>
      </c>
      <c r="J1502">
        <v>37.700000000000003</v>
      </c>
      <c r="L1502" t="s">
        <v>15602</v>
      </c>
      <c r="M1502">
        <v>86</v>
      </c>
      <c r="N1502" s="524" t="s">
        <v>17274</v>
      </c>
      <c r="O1502">
        <f>COUNTIF('データ取得対象の観測点決定（風のみ）'!$AN$4:$AN$918,観測点コードリスト!N1502)</f>
        <v>1</v>
      </c>
      <c r="P1502" s="524" t="str">
        <f t="shared" si="23"/>
        <v>47819</v>
      </c>
    </row>
    <row r="1503" spans="1:16">
      <c r="A1503">
        <v>1502</v>
      </c>
      <c r="B1503">
        <v>7</v>
      </c>
      <c r="C1503" t="s">
        <v>14069</v>
      </c>
      <c r="D1503">
        <v>86</v>
      </c>
      <c r="E1503">
        <v>838</v>
      </c>
      <c r="F1503">
        <v>32</v>
      </c>
      <c r="G1503">
        <v>51</v>
      </c>
      <c r="H1503">
        <v>130</v>
      </c>
      <c r="I1503">
        <v>58.6</v>
      </c>
      <c r="J1503">
        <v>850</v>
      </c>
      <c r="L1503" t="s">
        <v>15603</v>
      </c>
      <c r="M1503">
        <v>86</v>
      </c>
      <c r="N1503" s="524" t="s">
        <v>17275</v>
      </c>
      <c r="O1503">
        <f>COUNTIF('データ取得対象の観測点決定（風のみ）'!$AN$4:$AN$918,観測点コードリスト!N1503)</f>
        <v>0</v>
      </c>
      <c r="P1503" s="524" t="str">
        <f t="shared" si="23"/>
        <v>838</v>
      </c>
    </row>
    <row r="1504" spans="1:16">
      <c r="A1504">
        <v>1503</v>
      </c>
      <c r="B1504">
        <v>8</v>
      </c>
      <c r="C1504" t="s">
        <v>14070</v>
      </c>
      <c r="D1504">
        <v>86</v>
      </c>
      <c r="E1504">
        <v>47821</v>
      </c>
      <c r="F1504">
        <v>32</v>
      </c>
      <c r="G1504">
        <v>52.8</v>
      </c>
      <c r="H1504">
        <v>131</v>
      </c>
      <c r="I1504">
        <v>4.4000000000000004</v>
      </c>
      <c r="J1504">
        <v>1142.3</v>
      </c>
      <c r="L1504" t="s">
        <v>15604</v>
      </c>
      <c r="M1504">
        <v>86</v>
      </c>
      <c r="N1504" s="524" t="s">
        <v>17276</v>
      </c>
      <c r="O1504">
        <f>COUNTIF('データ取得対象の観測点決定（風のみ）'!$AN$4:$AN$918,観測点コードリスト!N1504)</f>
        <v>0</v>
      </c>
      <c r="P1504" s="524" t="str">
        <f t="shared" si="23"/>
        <v>47821</v>
      </c>
    </row>
    <row r="1505" spans="1:16">
      <c r="A1505">
        <v>1504</v>
      </c>
      <c r="B1505">
        <v>9</v>
      </c>
      <c r="C1505" t="s">
        <v>4182</v>
      </c>
      <c r="D1505">
        <v>86</v>
      </c>
      <c r="E1505">
        <v>840</v>
      </c>
      <c r="F1505">
        <v>32</v>
      </c>
      <c r="G1505">
        <v>49.3</v>
      </c>
      <c r="H1505">
        <v>131</v>
      </c>
      <c r="I1505">
        <v>7.5</v>
      </c>
      <c r="J1505">
        <v>555</v>
      </c>
      <c r="L1505" t="s">
        <v>15605</v>
      </c>
      <c r="M1505">
        <v>86</v>
      </c>
      <c r="N1505" s="524" t="s">
        <v>17277</v>
      </c>
      <c r="O1505">
        <f>COUNTIF('データ取得対象の観測点決定（風のみ）'!$AN$4:$AN$918,観測点コードリスト!N1505)</f>
        <v>1</v>
      </c>
      <c r="P1505" s="524" t="str">
        <f t="shared" si="23"/>
        <v>840</v>
      </c>
    </row>
    <row r="1506" spans="1:16">
      <c r="A1506">
        <v>1505</v>
      </c>
      <c r="B1506">
        <v>10</v>
      </c>
      <c r="C1506" t="s">
        <v>14071</v>
      </c>
      <c r="D1506">
        <v>86</v>
      </c>
      <c r="E1506">
        <v>841</v>
      </c>
      <c r="F1506">
        <v>32</v>
      </c>
      <c r="G1506">
        <v>42.4</v>
      </c>
      <c r="H1506">
        <v>130</v>
      </c>
      <c r="I1506">
        <v>56.4</v>
      </c>
      <c r="J1506">
        <v>640</v>
      </c>
      <c r="L1506" t="s">
        <v>15606</v>
      </c>
      <c r="M1506">
        <v>86</v>
      </c>
      <c r="N1506" s="524" t="s">
        <v>17278</v>
      </c>
      <c r="O1506">
        <f>COUNTIF('データ取得対象の観測点決定（風のみ）'!$AN$4:$AN$918,観測点コードリスト!N1506)</f>
        <v>0</v>
      </c>
      <c r="P1506" s="524" t="str">
        <f t="shared" si="23"/>
        <v>841</v>
      </c>
    </row>
    <row r="1507" spans="1:16">
      <c r="A1507">
        <v>1506</v>
      </c>
      <c r="B1507">
        <v>11</v>
      </c>
      <c r="C1507" t="s">
        <v>4195</v>
      </c>
      <c r="D1507">
        <v>86</v>
      </c>
      <c r="E1507">
        <v>842</v>
      </c>
      <c r="F1507">
        <v>32</v>
      </c>
      <c r="G1507">
        <v>38.700000000000003</v>
      </c>
      <c r="H1507">
        <v>130</v>
      </c>
      <c r="I1507">
        <v>48.6</v>
      </c>
      <c r="J1507">
        <v>36</v>
      </c>
      <c r="L1507" t="s">
        <v>15607</v>
      </c>
      <c r="M1507">
        <v>86</v>
      </c>
      <c r="N1507" s="524" t="s">
        <v>17279</v>
      </c>
      <c r="O1507">
        <f>COUNTIF('データ取得対象の観測点決定（風のみ）'!$AN$4:$AN$918,観測点コードリスト!N1507)</f>
        <v>1</v>
      </c>
      <c r="P1507" s="524" t="str">
        <f t="shared" si="23"/>
        <v>842</v>
      </c>
    </row>
    <row r="1508" spans="1:16">
      <c r="A1508">
        <v>1507</v>
      </c>
      <c r="B1508">
        <v>12</v>
      </c>
      <c r="C1508" t="s">
        <v>4198</v>
      </c>
      <c r="D1508">
        <v>86</v>
      </c>
      <c r="E1508">
        <v>843</v>
      </c>
      <c r="F1508">
        <v>32</v>
      </c>
      <c r="G1508">
        <v>30.9</v>
      </c>
      <c r="H1508">
        <v>130</v>
      </c>
      <c r="I1508">
        <v>26.8</v>
      </c>
      <c r="J1508">
        <v>2</v>
      </c>
      <c r="L1508" t="s">
        <v>15608</v>
      </c>
      <c r="M1508">
        <v>86</v>
      </c>
      <c r="N1508" s="524" t="s">
        <v>17280</v>
      </c>
      <c r="O1508">
        <f>COUNTIF('データ取得対象の観測点決定（風のみ）'!$AN$4:$AN$918,観測点コードリスト!N1508)</f>
        <v>1</v>
      </c>
      <c r="P1508" s="524" t="str">
        <f t="shared" si="23"/>
        <v>843</v>
      </c>
    </row>
    <row r="1509" spans="1:16">
      <c r="A1509">
        <v>1508</v>
      </c>
      <c r="B1509">
        <v>13</v>
      </c>
      <c r="C1509" t="s">
        <v>14072</v>
      </c>
      <c r="D1509">
        <v>86</v>
      </c>
      <c r="E1509">
        <v>844</v>
      </c>
      <c r="F1509">
        <v>32</v>
      </c>
      <c r="G1509">
        <v>33.799999999999997</v>
      </c>
      <c r="H1509">
        <v>130</v>
      </c>
      <c r="I1509">
        <v>54.3</v>
      </c>
      <c r="J1509">
        <v>1193</v>
      </c>
      <c r="L1509" t="s">
        <v>15609</v>
      </c>
      <c r="M1509">
        <v>86</v>
      </c>
      <c r="N1509" s="524" t="s">
        <v>17281</v>
      </c>
      <c r="O1509">
        <f>COUNTIF('データ取得対象の観測点決定（風のみ）'!$AN$4:$AN$918,観測点コードリスト!N1509)</f>
        <v>0</v>
      </c>
      <c r="P1509" s="524" t="str">
        <f t="shared" si="23"/>
        <v>844</v>
      </c>
    </row>
    <row r="1510" spans="1:16">
      <c r="A1510">
        <v>1509</v>
      </c>
      <c r="B1510">
        <v>14</v>
      </c>
      <c r="C1510" t="s">
        <v>4201</v>
      </c>
      <c r="D1510">
        <v>86</v>
      </c>
      <c r="E1510">
        <v>845</v>
      </c>
      <c r="F1510">
        <v>32</v>
      </c>
      <c r="G1510">
        <v>28.1</v>
      </c>
      <c r="H1510">
        <v>130</v>
      </c>
      <c r="I1510">
        <v>10.8</v>
      </c>
      <c r="J1510">
        <v>30</v>
      </c>
      <c r="L1510" t="s">
        <v>15610</v>
      </c>
      <c r="M1510">
        <v>86</v>
      </c>
      <c r="N1510" s="524" t="s">
        <v>17282</v>
      </c>
      <c r="O1510">
        <f>COUNTIF('データ取得対象の観測点決定（風のみ）'!$AN$4:$AN$918,観測点コードリスト!N1510)</f>
        <v>1</v>
      </c>
      <c r="P1510" s="524" t="str">
        <f t="shared" si="23"/>
        <v>845</v>
      </c>
    </row>
    <row r="1511" spans="1:16">
      <c r="A1511">
        <v>1510</v>
      </c>
      <c r="B1511">
        <v>15</v>
      </c>
      <c r="C1511" t="s">
        <v>4204</v>
      </c>
      <c r="D1511">
        <v>86</v>
      </c>
      <c r="E1511">
        <v>846</v>
      </c>
      <c r="F1511">
        <v>32</v>
      </c>
      <c r="G1511">
        <v>28.4</v>
      </c>
      <c r="H1511">
        <v>130</v>
      </c>
      <c r="I1511">
        <v>36.4</v>
      </c>
      <c r="J1511">
        <v>8</v>
      </c>
      <c r="L1511" t="s">
        <v>15611</v>
      </c>
      <c r="M1511">
        <v>86</v>
      </c>
      <c r="N1511" s="524" t="s">
        <v>17283</v>
      </c>
      <c r="O1511">
        <f>COUNTIF('データ取得対象の観測点決定（風のみ）'!$AN$4:$AN$918,観測点コードリスト!N1511)</f>
        <v>1</v>
      </c>
      <c r="P1511" s="524" t="str">
        <f t="shared" si="23"/>
        <v>846</v>
      </c>
    </row>
    <row r="1512" spans="1:16">
      <c r="A1512">
        <v>1511</v>
      </c>
      <c r="B1512">
        <v>16</v>
      </c>
      <c r="C1512" t="s">
        <v>4227</v>
      </c>
      <c r="D1512">
        <v>86</v>
      </c>
      <c r="E1512">
        <v>47824</v>
      </c>
      <c r="F1512">
        <v>32</v>
      </c>
      <c r="G1512">
        <v>13</v>
      </c>
      <c r="H1512">
        <v>130</v>
      </c>
      <c r="I1512">
        <v>45.3</v>
      </c>
      <c r="J1512">
        <v>145.80000000000001</v>
      </c>
      <c r="L1512" t="s">
        <v>15612</v>
      </c>
      <c r="M1512">
        <v>86</v>
      </c>
      <c r="N1512" s="524" t="s">
        <v>17284</v>
      </c>
      <c r="O1512">
        <f>COUNTIF('データ取得対象の観測点決定（風のみ）'!$AN$4:$AN$918,観測点コードリスト!N1512)</f>
        <v>1</v>
      </c>
      <c r="P1512" s="524" t="str">
        <f t="shared" si="23"/>
        <v>47824</v>
      </c>
    </row>
    <row r="1513" spans="1:16">
      <c r="A1513">
        <v>1512</v>
      </c>
      <c r="B1513">
        <v>17</v>
      </c>
      <c r="C1513" t="s">
        <v>4241</v>
      </c>
      <c r="D1513">
        <v>86</v>
      </c>
      <c r="E1513">
        <v>47838</v>
      </c>
      <c r="F1513">
        <v>32</v>
      </c>
      <c r="G1513">
        <v>11.8</v>
      </c>
      <c r="H1513">
        <v>130</v>
      </c>
      <c r="I1513">
        <v>1.6</v>
      </c>
      <c r="J1513">
        <v>3</v>
      </c>
      <c r="L1513" t="s">
        <v>15613</v>
      </c>
      <c r="M1513">
        <v>86</v>
      </c>
      <c r="N1513" s="524" t="s">
        <v>17285</v>
      </c>
      <c r="O1513">
        <f>COUNTIF('データ取得対象の観測点決定（風のみ）'!$AN$4:$AN$918,観測点コードリスト!N1513)</f>
        <v>1</v>
      </c>
      <c r="P1513" s="524" t="str">
        <f t="shared" si="23"/>
        <v>47838</v>
      </c>
    </row>
    <row r="1514" spans="1:16">
      <c r="A1514">
        <v>1513</v>
      </c>
      <c r="B1514">
        <v>18</v>
      </c>
      <c r="C1514" t="s">
        <v>14073</v>
      </c>
      <c r="D1514">
        <v>86</v>
      </c>
      <c r="E1514">
        <v>850</v>
      </c>
      <c r="F1514">
        <v>32</v>
      </c>
      <c r="G1514">
        <v>12</v>
      </c>
      <c r="H1514">
        <v>130</v>
      </c>
      <c r="I1514">
        <v>38.4</v>
      </c>
      <c r="J1514">
        <v>650</v>
      </c>
      <c r="L1514" t="s">
        <v>15614</v>
      </c>
      <c r="M1514">
        <v>86</v>
      </c>
      <c r="N1514" s="524" t="s">
        <v>17286</v>
      </c>
      <c r="O1514">
        <f>COUNTIF('データ取得対象の観測点決定（風のみ）'!$AN$4:$AN$918,観測点コードリスト!N1514)</f>
        <v>0</v>
      </c>
      <c r="P1514" s="524" t="str">
        <f t="shared" si="23"/>
        <v>850</v>
      </c>
    </row>
    <row r="1515" spans="1:16">
      <c r="A1515">
        <v>1514</v>
      </c>
      <c r="B1515">
        <v>19</v>
      </c>
      <c r="C1515" t="s">
        <v>14074</v>
      </c>
      <c r="D1515">
        <v>86</v>
      </c>
      <c r="E1515">
        <v>851</v>
      </c>
      <c r="F1515">
        <v>32</v>
      </c>
      <c r="G1515">
        <v>10.3</v>
      </c>
      <c r="H1515">
        <v>130</v>
      </c>
      <c r="I1515">
        <v>54.6</v>
      </c>
      <c r="J1515">
        <v>925</v>
      </c>
      <c r="L1515" t="s">
        <v>15615</v>
      </c>
      <c r="M1515">
        <v>86</v>
      </c>
      <c r="N1515" s="524" t="s">
        <v>17287</v>
      </c>
      <c r="O1515">
        <f>COUNTIF('データ取得対象の観測点決定（風のみ）'!$AN$4:$AN$918,観測点コードリスト!N1515)</f>
        <v>0</v>
      </c>
      <c r="P1515" s="524" t="str">
        <f t="shared" si="23"/>
        <v>851</v>
      </c>
    </row>
    <row r="1516" spans="1:16">
      <c r="A1516">
        <v>1515</v>
      </c>
      <c r="B1516">
        <v>20</v>
      </c>
      <c r="C1516" t="s">
        <v>4175</v>
      </c>
      <c r="D1516">
        <v>86</v>
      </c>
      <c r="E1516">
        <v>923</v>
      </c>
      <c r="F1516">
        <v>32</v>
      </c>
      <c r="G1516">
        <v>50.2</v>
      </c>
      <c r="H1516">
        <v>130</v>
      </c>
      <c r="I1516">
        <v>51.3</v>
      </c>
      <c r="J1516">
        <v>193</v>
      </c>
      <c r="L1516" t="s">
        <v>15616</v>
      </c>
      <c r="M1516">
        <v>86</v>
      </c>
      <c r="N1516" s="524" t="s">
        <v>17288</v>
      </c>
      <c r="O1516">
        <f>COUNTIF('データ取得対象の観測点決定（風のみ）'!$AN$4:$AN$918,観測点コードリスト!N1516)</f>
        <v>1</v>
      </c>
      <c r="P1516" s="524" t="str">
        <f t="shared" si="23"/>
        <v>923</v>
      </c>
    </row>
    <row r="1517" spans="1:16">
      <c r="A1517">
        <v>1516</v>
      </c>
      <c r="B1517">
        <v>21</v>
      </c>
      <c r="C1517" t="s">
        <v>4219</v>
      </c>
      <c r="D1517">
        <v>86</v>
      </c>
      <c r="E1517">
        <v>924</v>
      </c>
      <c r="F1517">
        <v>32</v>
      </c>
      <c r="G1517">
        <v>12.3</v>
      </c>
      <c r="H1517">
        <v>130</v>
      </c>
      <c r="I1517">
        <v>24.4</v>
      </c>
      <c r="J1517">
        <v>6</v>
      </c>
      <c r="L1517" t="s">
        <v>15617</v>
      </c>
      <c r="M1517">
        <v>86</v>
      </c>
      <c r="N1517" s="524" t="s">
        <v>17289</v>
      </c>
      <c r="O1517">
        <f>COUNTIF('データ取得対象の観測点決定（風のみ）'!$AN$4:$AN$918,観測点コードリスト!N1517)</f>
        <v>1</v>
      </c>
      <c r="P1517" s="524" t="str">
        <f t="shared" si="23"/>
        <v>924</v>
      </c>
    </row>
    <row r="1518" spans="1:16">
      <c r="A1518">
        <v>1517</v>
      </c>
      <c r="B1518">
        <v>22</v>
      </c>
      <c r="C1518" t="s">
        <v>4234</v>
      </c>
      <c r="D1518">
        <v>86</v>
      </c>
      <c r="E1518">
        <v>925</v>
      </c>
      <c r="F1518">
        <v>32</v>
      </c>
      <c r="G1518">
        <v>17.7</v>
      </c>
      <c r="H1518">
        <v>130</v>
      </c>
      <c r="I1518">
        <v>57</v>
      </c>
      <c r="J1518">
        <v>210</v>
      </c>
      <c r="L1518" t="s">
        <v>15618</v>
      </c>
      <c r="M1518">
        <v>86</v>
      </c>
      <c r="N1518" s="524" t="s">
        <v>17290</v>
      </c>
      <c r="O1518">
        <f>COUNTIF('データ取得対象の観測点決定（風のみ）'!$AN$4:$AN$918,観測点コードリスト!N1518)</f>
        <v>0</v>
      </c>
      <c r="P1518" s="524" t="str">
        <f t="shared" si="23"/>
        <v>925</v>
      </c>
    </row>
    <row r="1519" spans="1:16">
      <c r="A1519">
        <v>1518</v>
      </c>
      <c r="B1519">
        <v>23</v>
      </c>
      <c r="C1519" t="s">
        <v>4230</v>
      </c>
      <c r="D1519">
        <v>86</v>
      </c>
      <c r="E1519">
        <v>926</v>
      </c>
      <c r="F1519">
        <v>32</v>
      </c>
      <c r="G1519">
        <v>13.5</v>
      </c>
      <c r="H1519">
        <v>130</v>
      </c>
      <c r="I1519">
        <v>54.3</v>
      </c>
      <c r="J1519">
        <v>166</v>
      </c>
      <c r="L1519" t="s">
        <v>15619</v>
      </c>
      <c r="M1519">
        <v>86</v>
      </c>
      <c r="N1519" s="524" t="s">
        <v>17291</v>
      </c>
      <c r="O1519">
        <f>COUNTIF('データ取得対象の観測点決定（風のみ）'!$AN$4:$AN$918,観測点コードリスト!N1519)</f>
        <v>1</v>
      </c>
      <c r="P1519" s="524" t="str">
        <f t="shared" si="23"/>
        <v>926</v>
      </c>
    </row>
    <row r="1520" spans="1:16">
      <c r="A1520">
        <v>1519</v>
      </c>
      <c r="B1520">
        <v>24</v>
      </c>
      <c r="C1520" t="s">
        <v>4208</v>
      </c>
      <c r="D1520">
        <v>86</v>
      </c>
      <c r="E1520">
        <v>946</v>
      </c>
      <c r="F1520">
        <v>32</v>
      </c>
      <c r="G1520">
        <v>21.8</v>
      </c>
      <c r="H1520">
        <v>130</v>
      </c>
      <c r="I1520">
        <v>30.5</v>
      </c>
      <c r="J1520">
        <v>3</v>
      </c>
      <c r="L1520" t="s">
        <v>15620</v>
      </c>
      <c r="M1520">
        <v>86</v>
      </c>
      <c r="N1520" s="524" t="s">
        <v>17292</v>
      </c>
      <c r="O1520">
        <f>COUNTIF('データ取得対象の観測点決定（風のみ）'!$AN$4:$AN$918,観測点コードリスト!N1520)</f>
        <v>0</v>
      </c>
      <c r="P1520" s="524" t="str">
        <f t="shared" si="23"/>
        <v>946</v>
      </c>
    </row>
    <row r="1521" spans="1:16">
      <c r="A1521">
        <v>1520</v>
      </c>
      <c r="B1521">
        <v>25</v>
      </c>
      <c r="C1521" t="s">
        <v>4192</v>
      </c>
      <c r="D1521">
        <v>86</v>
      </c>
      <c r="E1521">
        <v>1081</v>
      </c>
      <c r="F1521">
        <v>32</v>
      </c>
      <c r="G1521">
        <v>36.700000000000003</v>
      </c>
      <c r="H1521">
        <v>130</v>
      </c>
      <c r="I1521">
        <v>28.7</v>
      </c>
      <c r="J1521">
        <v>60</v>
      </c>
      <c r="L1521" t="s">
        <v>15621</v>
      </c>
      <c r="M1521">
        <v>86</v>
      </c>
      <c r="N1521" s="524" t="s">
        <v>17293</v>
      </c>
      <c r="O1521">
        <f>COUNTIF('データ取得対象の観測点決定（風のみ）'!$AN$4:$AN$918,観測点コードリスト!N1521)</f>
        <v>1</v>
      </c>
      <c r="P1521" s="524" t="str">
        <f t="shared" si="23"/>
        <v>1081</v>
      </c>
    </row>
    <row r="1522" spans="1:16">
      <c r="A1522">
        <v>1521</v>
      </c>
      <c r="B1522">
        <v>26</v>
      </c>
      <c r="C1522" t="s">
        <v>4237</v>
      </c>
      <c r="D1522">
        <v>86</v>
      </c>
      <c r="E1522">
        <v>1086</v>
      </c>
      <c r="F1522">
        <v>32</v>
      </c>
      <c r="G1522">
        <v>15.8</v>
      </c>
      <c r="H1522">
        <v>131</v>
      </c>
      <c r="I1522">
        <v>2.6</v>
      </c>
      <c r="J1522">
        <v>665</v>
      </c>
      <c r="L1522" t="s">
        <v>15622</v>
      </c>
      <c r="M1522">
        <v>86</v>
      </c>
      <c r="N1522" s="524" t="s">
        <v>17294</v>
      </c>
      <c r="O1522">
        <f>COUNTIF('データ取得対象の観測点決定（風のみ）'!$AN$4:$AN$918,観測点コードリスト!N1522)</f>
        <v>0</v>
      </c>
      <c r="P1522" s="524" t="str">
        <f t="shared" si="23"/>
        <v>1086</v>
      </c>
    </row>
    <row r="1523" spans="1:16">
      <c r="A1523">
        <v>1522</v>
      </c>
      <c r="B1523">
        <v>27</v>
      </c>
      <c r="C1523" t="s">
        <v>14075</v>
      </c>
      <c r="D1523">
        <v>86</v>
      </c>
      <c r="E1523">
        <v>1088</v>
      </c>
      <c r="F1523">
        <v>32</v>
      </c>
      <c r="G1523">
        <v>21.3</v>
      </c>
      <c r="H1523">
        <v>130</v>
      </c>
      <c r="I1523">
        <v>54.5</v>
      </c>
      <c r="J1523">
        <v>1060</v>
      </c>
      <c r="L1523" t="s">
        <v>15623</v>
      </c>
      <c r="M1523">
        <v>86</v>
      </c>
      <c r="N1523" s="524" t="s">
        <v>17295</v>
      </c>
      <c r="O1523">
        <f>COUNTIF('データ取得対象の観測点決定（風のみ）'!$AN$4:$AN$918,観測点コードリスト!N1523)</f>
        <v>0</v>
      </c>
      <c r="P1523" s="524" t="str">
        <f t="shared" si="23"/>
        <v>1088</v>
      </c>
    </row>
    <row r="1524" spans="1:16">
      <c r="A1524">
        <v>1523</v>
      </c>
      <c r="B1524">
        <v>28</v>
      </c>
      <c r="C1524" t="s">
        <v>14076</v>
      </c>
      <c r="D1524">
        <v>86</v>
      </c>
      <c r="E1524">
        <v>1156</v>
      </c>
      <c r="F1524">
        <v>32</v>
      </c>
      <c r="G1524">
        <v>18.600000000000001</v>
      </c>
      <c r="H1524">
        <v>130</v>
      </c>
      <c r="I1524">
        <v>44.1</v>
      </c>
      <c r="J1524">
        <v>780</v>
      </c>
      <c r="L1524" t="s">
        <v>15624</v>
      </c>
      <c r="M1524">
        <v>86</v>
      </c>
      <c r="N1524" s="524" t="s">
        <v>17296</v>
      </c>
      <c r="O1524">
        <f>COUNTIF('データ取得対象の観測点決定（風のみ）'!$AN$4:$AN$918,観測点コードリスト!N1524)</f>
        <v>0</v>
      </c>
      <c r="P1524" s="524" t="str">
        <f t="shared" si="23"/>
        <v>1156</v>
      </c>
    </row>
    <row r="1525" spans="1:16">
      <c r="A1525">
        <v>1524</v>
      </c>
      <c r="B1525">
        <v>29</v>
      </c>
      <c r="C1525" t="s">
        <v>14077</v>
      </c>
      <c r="D1525">
        <v>86</v>
      </c>
      <c r="E1525">
        <v>1158</v>
      </c>
      <c r="F1525">
        <v>32</v>
      </c>
      <c r="G1525">
        <v>29.4</v>
      </c>
      <c r="H1525">
        <v>130</v>
      </c>
      <c r="I1525">
        <v>54.3</v>
      </c>
      <c r="J1525">
        <v>580</v>
      </c>
      <c r="L1525" t="s">
        <v>15625</v>
      </c>
      <c r="M1525">
        <v>86</v>
      </c>
      <c r="N1525" s="524" t="s">
        <v>17297</v>
      </c>
      <c r="O1525">
        <f>COUNTIF('データ取得対象の観測点決定（風のみ）'!$AN$4:$AN$918,観測点コードリスト!N1525)</f>
        <v>0</v>
      </c>
      <c r="P1525" s="524" t="str">
        <f t="shared" si="23"/>
        <v>1158</v>
      </c>
    </row>
    <row r="1526" spans="1:16">
      <c r="A1526">
        <v>1525</v>
      </c>
      <c r="B1526">
        <v>30</v>
      </c>
      <c r="C1526" t="s">
        <v>4169</v>
      </c>
      <c r="D1526">
        <v>86</v>
      </c>
      <c r="E1526">
        <v>1240</v>
      </c>
      <c r="F1526">
        <v>32</v>
      </c>
      <c r="G1526">
        <v>56.4</v>
      </c>
      <c r="H1526">
        <v>131</v>
      </c>
      <c r="I1526">
        <v>2.4</v>
      </c>
      <c r="J1526">
        <v>497</v>
      </c>
      <c r="L1526" t="s">
        <v>15626</v>
      </c>
      <c r="M1526">
        <v>86</v>
      </c>
      <c r="N1526" s="524" t="s">
        <v>17298</v>
      </c>
      <c r="O1526">
        <f>COUNTIF('データ取得対象の観測点決定（風のみ）'!$AN$4:$AN$918,観測点コードリスト!N1526)</f>
        <v>1</v>
      </c>
      <c r="P1526" s="524" t="str">
        <f t="shared" si="23"/>
        <v>1240</v>
      </c>
    </row>
    <row r="1527" spans="1:16">
      <c r="A1527">
        <v>1526</v>
      </c>
      <c r="B1527">
        <v>31</v>
      </c>
      <c r="C1527" t="s">
        <v>4215</v>
      </c>
      <c r="D1527">
        <v>86</v>
      </c>
      <c r="E1527">
        <v>1368</v>
      </c>
      <c r="F1527">
        <v>32</v>
      </c>
      <c r="G1527">
        <v>23.7</v>
      </c>
      <c r="H1527">
        <v>130</v>
      </c>
      <c r="I1527">
        <v>49.6</v>
      </c>
      <c r="J1527">
        <v>310</v>
      </c>
      <c r="L1527" t="s">
        <v>15627</v>
      </c>
      <c r="M1527">
        <v>86</v>
      </c>
      <c r="N1527" s="524" t="s">
        <v>17299</v>
      </c>
      <c r="O1527">
        <f>COUNTIF('データ取得対象の観測点決定（風のみ）'!$AN$4:$AN$918,観測点コードリスト!N1527)</f>
        <v>0</v>
      </c>
      <c r="P1527" s="524" t="str">
        <f t="shared" si="23"/>
        <v>1368</v>
      </c>
    </row>
    <row r="1528" spans="1:16">
      <c r="A1528">
        <v>1527</v>
      </c>
      <c r="B1528">
        <v>32</v>
      </c>
      <c r="C1528" t="s">
        <v>4211</v>
      </c>
      <c r="D1528">
        <v>86</v>
      </c>
      <c r="E1528">
        <v>1435</v>
      </c>
      <c r="F1528">
        <v>32</v>
      </c>
      <c r="G1528">
        <v>18.100000000000001</v>
      </c>
      <c r="H1528">
        <v>130</v>
      </c>
      <c r="I1528">
        <v>44.8</v>
      </c>
      <c r="J1528">
        <v>218</v>
      </c>
      <c r="L1528" t="s">
        <v>15628</v>
      </c>
      <c r="M1528">
        <v>86</v>
      </c>
      <c r="N1528" s="524" t="s">
        <v>17300</v>
      </c>
      <c r="O1528">
        <f>COUNTIF('データ取得対象の観測点決定（風のみ）'!$AN$4:$AN$918,観測点コードリスト!N1528)</f>
        <v>0</v>
      </c>
      <c r="P1528" s="524" t="str">
        <f t="shared" si="23"/>
        <v>1435</v>
      </c>
    </row>
    <row r="1529" spans="1:16">
      <c r="A1529">
        <v>1528</v>
      </c>
      <c r="B1529">
        <v>33</v>
      </c>
      <c r="C1529" t="s">
        <v>4186</v>
      </c>
      <c r="D1529">
        <v>86</v>
      </c>
      <c r="E1529">
        <v>1580</v>
      </c>
      <c r="F1529">
        <v>32</v>
      </c>
      <c r="G1529">
        <v>42</v>
      </c>
      <c r="H1529">
        <v>130</v>
      </c>
      <c r="I1529">
        <v>39.4</v>
      </c>
      <c r="J1529">
        <v>6</v>
      </c>
      <c r="L1529" t="s">
        <v>15629</v>
      </c>
      <c r="M1529">
        <v>86</v>
      </c>
      <c r="N1529" s="524" t="s">
        <v>17301</v>
      </c>
      <c r="O1529">
        <f>COUNTIF('データ取得対象の観測点決定（風のみ）'!$AN$4:$AN$918,観測点コードリスト!N1529)</f>
        <v>0</v>
      </c>
      <c r="P1529" s="524" t="str">
        <f t="shared" si="23"/>
        <v>1580</v>
      </c>
    </row>
    <row r="1530" spans="1:16">
      <c r="A1530">
        <v>1529</v>
      </c>
      <c r="B1530">
        <v>34</v>
      </c>
      <c r="C1530" t="s">
        <v>4223</v>
      </c>
      <c r="D1530">
        <v>86</v>
      </c>
      <c r="E1530">
        <v>1581</v>
      </c>
      <c r="F1530">
        <v>32</v>
      </c>
      <c r="G1530">
        <v>14.7</v>
      </c>
      <c r="H1530">
        <v>130</v>
      </c>
      <c r="I1530">
        <v>38.700000000000003</v>
      </c>
      <c r="J1530">
        <v>120</v>
      </c>
      <c r="L1530" t="s">
        <v>15630</v>
      </c>
      <c r="M1530">
        <v>86</v>
      </c>
      <c r="N1530" s="524" t="s">
        <v>17302</v>
      </c>
      <c r="O1530">
        <f>COUNTIF('データ取得対象の観測点決定（風のみ）'!$AN$4:$AN$918,観測点コードリスト!N1530)</f>
        <v>0</v>
      </c>
      <c r="P1530" s="524" t="str">
        <f t="shared" si="23"/>
        <v>1581</v>
      </c>
    </row>
    <row r="1531" spans="1:16">
      <c r="A1531">
        <v>1530</v>
      </c>
      <c r="B1531">
        <v>35</v>
      </c>
      <c r="C1531" t="s">
        <v>14078</v>
      </c>
      <c r="D1531">
        <v>86</v>
      </c>
      <c r="E1531">
        <v>847</v>
      </c>
      <c r="F1531">
        <v>32</v>
      </c>
      <c r="G1531">
        <v>7.6</v>
      </c>
      <c r="H1531">
        <v>130</v>
      </c>
      <c r="I1531">
        <v>43.3</v>
      </c>
      <c r="J1531">
        <v>850</v>
      </c>
      <c r="L1531" t="s">
        <v>15631</v>
      </c>
      <c r="M1531">
        <v>86</v>
      </c>
      <c r="N1531" s="524" t="s">
        <v>17303</v>
      </c>
      <c r="O1531">
        <f>COUNTIF('データ取得対象の観測点決定（風のみ）'!$AN$4:$AN$918,観測点コードリスト!N1531)</f>
        <v>0</v>
      </c>
      <c r="P1531" s="524" t="str">
        <f t="shared" si="23"/>
        <v>847</v>
      </c>
    </row>
    <row r="1532" spans="1:16">
      <c r="A1532">
        <v>1531</v>
      </c>
      <c r="B1532">
        <v>36</v>
      </c>
      <c r="C1532" t="s">
        <v>4189</v>
      </c>
      <c r="D1532">
        <v>86</v>
      </c>
      <c r="E1532">
        <v>1613</v>
      </c>
      <c r="F1532">
        <v>32</v>
      </c>
      <c r="G1532">
        <v>42.7</v>
      </c>
      <c r="H1532">
        <v>130</v>
      </c>
      <c r="I1532">
        <v>57.5</v>
      </c>
      <c r="J1532">
        <v>574</v>
      </c>
      <c r="L1532" t="s">
        <v>15632</v>
      </c>
      <c r="M1532">
        <v>86</v>
      </c>
      <c r="N1532" s="524" t="s">
        <v>17304</v>
      </c>
      <c r="O1532">
        <f>COUNTIF('データ取得対象の観測点決定（風のみ）'!$AN$4:$AN$918,観測点コードリスト!N1532)</f>
        <v>0</v>
      </c>
      <c r="P1532" s="524" t="str">
        <f t="shared" si="23"/>
        <v>1613</v>
      </c>
    </row>
    <row r="1533" spans="1:16">
      <c r="A1533">
        <v>1532</v>
      </c>
      <c r="B1533">
        <v>37</v>
      </c>
      <c r="C1533" t="s">
        <v>4178</v>
      </c>
      <c r="D1533">
        <v>86</v>
      </c>
      <c r="E1533">
        <v>1660</v>
      </c>
      <c r="F1533">
        <v>32</v>
      </c>
      <c r="G1533">
        <v>49.9</v>
      </c>
      <c r="H1533">
        <v>131</v>
      </c>
      <c r="I1533">
        <v>0.8</v>
      </c>
      <c r="J1533">
        <v>393</v>
      </c>
      <c r="L1533" t="s">
        <v>15633</v>
      </c>
      <c r="M1533">
        <v>86</v>
      </c>
      <c r="N1533" s="524" t="s">
        <v>17305</v>
      </c>
      <c r="O1533">
        <f>COUNTIF('データ取得対象の観測点決定（風のみ）'!$AN$4:$AN$918,観測点コードリスト!N1533)</f>
        <v>1</v>
      </c>
      <c r="P1533" s="524" t="str">
        <f t="shared" si="23"/>
        <v>1660</v>
      </c>
    </row>
    <row r="1534" spans="1:16">
      <c r="A1534">
        <v>1533</v>
      </c>
      <c r="B1534">
        <v>1</v>
      </c>
      <c r="C1534" t="s">
        <v>4245</v>
      </c>
      <c r="D1534">
        <v>87</v>
      </c>
      <c r="E1534">
        <v>852</v>
      </c>
      <c r="F1534">
        <v>32</v>
      </c>
      <c r="G1534">
        <v>42.7</v>
      </c>
      <c r="H1534">
        <v>131</v>
      </c>
      <c r="I1534">
        <v>17.399999999999999</v>
      </c>
      <c r="J1534">
        <v>350</v>
      </c>
      <c r="L1534" t="s">
        <v>15634</v>
      </c>
      <c r="M1534">
        <v>87</v>
      </c>
      <c r="N1534" s="524" t="s">
        <v>17306</v>
      </c>
      <c r="O1534">
        <f>COUNTIF('データ取得対象の観測点決定（風のみ）'!$AN$4:$AN$918,観測点コードリスト!N1534)</f>
        <v>1</v>
      </c>
      <c r="P1534" s="524" t="str">
        <f t="shared" si="23"/>
        <v>852</v>
      </c>
    </row>
    <row r="1535" spans="1:16">
      <c r="A1535">
        <v>1534</v>
      </c>
      <c r="B1535">
        <v>2</v>
      </c>
      <c r="C1535" t="s">
        <v>14079</v>
      </c>
      <c r="D1535">
        <v>87</v>
      </c>
      <c r="E1535">
        <v>853</v>
      </c>
      <c r="F1535">
        <v>32</v>
      </c>
      <c r="G1535">
        <v>33.9</v>
      </c>
      <c r="H1535">
        <v>131</v>
      </c>
      <c r="I1535">
        <v>21</v>
      </c>
      <c r="J1535">
        <v>380</v>
      </c>
      <c r="L1535" t="s">
        <v>15635</v>
      </c>
      <c r="M1535">
        <v>87</v>
      </c>
      <c r="N1535" s="524" t="s">
        <v>17307</v>
      </c>
      <c r="O1535">
        <f>COUNTIF('データ取得対象の観測点決定（風のみ）'!$AN$4:$AN$918,観測点コードリスト!N1535)</f>
        <v>0</v>
      </c>
      <c r="P1535" s="524" t="str">
        <f t="shared" si="23"/>
        <v>853</v>
      </c>
    </row>
    <row r="1536" spans="1:16">
      <c r="A1536">
        <v>1535</v>
      </c>
      <c r="B1536">
        <v>3</v>
      </c>
      <c r="C1536" t="s">
        <v>14080</v>
      </c>
      <c r="D1536">
        <v>87</v>
      </c>
      <c r="E1536">
        <v>854</v>
      </c>
      <c r="F1536">
        <v>32</v>
      </c>
      <c r="G1536">
        <v>33.9</v>
      </c>
      <c r="H1536">
        <v>131</v>
      </c>
      <c r="I1536">
        <v>23.8</v>
      </c>
      <c r="J1536">
        <v>820</v>
      </c>
      <c r="L1536" t="s">
        <v>15636</v>
      </c>
      <c r="M1536">
        <v>87</v>
      </c>
      <c r="N1536" s="524" t="s">
        <v>17308</v>
      </c>
      <c r="O1536">
        <f>COUNTIF('データ取得対象の観測点決定（風のみ）'!$AN$4:$AN$918,観測点コードリスト!N1536)</f>
        <v>0</v>
      </c>
      <c r="P1536" s="524" t="str">
        <f t="shared" si="23"/>
        <v>854</v>
      </c>
    </row>
    <row r="1537" spans="1:16">
      <c r="A1537">
        <v>1536</v>
      </c>
      <c r="B1537">
        <v>4</v>
      </c>
      <c r="C1537" t="s">
        <v>4265</v>
      </c>
      <c r="D1537">
        <v>87</v>
      </c>
      <c r="E1537">
        <v>47822</v>
      </c>
      <c r="F1537">
        <v>32</v>
      </c>
      <c r="G1537">
        <v>34.9</v>
      </c>
      <c r="H1537">
        <v>131</v>
      </c>
      <c r="I1537">
        <v>39.4</v>
      </c>
      <c r="J1537">
        <v>19.2</v>
      </c>
      <c r="L1537" t="s">
        <v>15637</v>
      </c>
      <c r="M1537">
        <v>87</v>
      </c>
      <c r="N1537" s="524" t="s">
        <v>17309</v>
      </c>
      <c r="O1537">
        <f>COUNTIF('データ取得対象の観測点決定（風のみ）'!$AN$4:$AN$918,観測点コードリスト!N1537)</f>
        <v>1</v>
      </c>
      <c r="P1537" s="524" t="str">
        <f t="shared" si="23"/>
        <v>47822</v>
      </c>
    </row>
    <row r="1538" spans="1:16">
      <c r="A1538">
        <v>1537</v>
      </c>
      <c r="B1538">
        <v>5</v>
      </c>
      <c r="C1538" t="s">
        <v>14081</v>
      </c>
      <c r="D1538">
        <v>87</v>
      </c>
      <c r="E1538">
        <v>856</v>
      </c>
      <c r="F1538">
        <v>32</v>
      </c>
      <c r="G1538">
        <v>25</v>
      </c>
      <c r="H1538">
        <v>131</v>
      </c>
      <c r="I1538">
        <v>22.1</v>
      </c>
      <c r="J1538">
        <v>520</v>
      </c>
      <c r="L1538" t="s">
        <v>15638</v>
      </c>
      <c r="M1538">
        <v>87</v>
      </c>
      <c r="N1538" s="524" t="s">
        <v>17310</v>
      </c>
      <c r="O1538">
        <f>COUNTIF('データ取得対象の観測点決定（風のみ）'!$AN$4:$AN$918,観測点コードリスト!N1538)</f>
        <v>0</v>
      </c>
      <c r="P1538" s="524" t="str">
        <f t="shared" si="23"/>
        <v>856</v>
      </c>
    </row>
    <row r="1539" spans="1:16">
      <c r="A1539">
        <v>1538</v>
      </c>
      <c r="B1539">
        <v>6</v>
      </c>
      <c r="C1539" t="s">
        <v>4273</v>
      </c>
      <c r="D1539">
        <v>87</v>
      </c>
      <c r="E1539">
        <v>857</v>
      </c>
      <c r="F1539">
        <v>32</v>
      </c>
      <c r="G1539">
        <v>24.5</v>
      </c>
      <c r="H1539">
        <v>131</v>
      </c>
      <c r="I1539">
        <v>36</v>
      </c>
      <c r="J1539">
        <v>20</v>
      </c>
      <c r="L1539" t="s">
        <v>15639</v>
      </c>
      <c r="M1539">
        <v>87</v>
      </c>
      <c r="N1539" s="524" t="s">
        <v>17311</v>
      </c>
      <c r="O1539">
        <f>COUNTIF('データ取得対象の観測点決定（風のみ）'!$AN$4:$AN$918,観測点コードリスト!N1539)</f>
        <v>1</v>
      </c>
      <c r="P1539" s="524" t="str">
        <f t="shared" si="23"/>
        <v>857</v>
      </c>
    </row>
    <row r="1540" spans="1:16">
      <c r="A1540">
        <v>1539</v>
      </c>
      <c r="B1540">
        <v>7</v>
      </c>
      <c r="C1540" t="s">
        <v>14082</v>
      </c>
      <c r="D1540">
        <v>87</v>
      </c>
      <c r="E1540">
        <v>858</v>
      </c>
      <c r="F1540">
        <v>32</v>
      </c>
      <c r="G1540">
        <v>18.8</v>
      </c>
      <c r="H1540">
        <v>131</v>
      </c>
      <c r="I1540">
        <v>23.7</v>
      </c>
      <c r="J1540">
        <v>964</v>
      </c>
      <c r="L1540" t="s">
        <v>15640</v>
      </c>
      <c r="M1540">
        <v>87</v>
      </c>
      <c r="N1540" s="524" t="s">
        <v>17312</v>
      </c>
      <c r="O1540">
        <f>COUNTIF('データ取得対象の観測点決定（風のみ）'!$AN$4:$AN$918,観測点コードリスト!N1540)</f>
        <v>0</v>
      </c>
      <c r="P1540" s="524" t="str">
        <f t="shared" ref="P1540:P1603" si="24">IF(N1540&gt;9999,TEXT(N1540,"@"),TEXT(N1540,"0000"))</f>
        <v>858</v>
      </c>
    </row>
    <row r="1541" spans="1:16">
      <c r="A1541">
        <v>1540</v>
      </c>
      <c r="B1541">
        <v>8</v>
      </c>
      <c r="C1541" t="s">
        <v>4286</v>
      </c>
      <c r="D1541">
        <v>87</v>
      </c>
      <c r="E1541">
        <v>859</v>
      </c>
      <c r="F1541">
        <v>32</v>
      </c>
      <c r="G1541">
        <v>7.4</v>
      </c>
      <c r="H1541">
        <v>131</v>
      </c>
      <c r="I1541">
        <v>31.6</v>
      </c>
      <c r="J1541">
        <v>4</v>
      </c>
      <c r="L1541" t="s">
        <v>15641</v>
      </c>
      <c r="M1541">
        <v>87</v>
      </c>
      <c r="N1541" s="524" t="s">
        <v>17313</v>
      </c>
      <c r="O1541">
        <f>COUNTIF('データ取得対象の観測点決定（風のみ）'!$AN$4:$AN$918,観測点コードリスト!N1541)</f>
        <v>1</v>
      </c>
      <c r="P1541" s="524" t="str">
        <f t="shared" si="24"/>
        <v>859</v>
      </c>
    </row>
    <row r="1542" spans="1:16">
      <c r="A1542">
        <v>1541</v>
      </c>
      <c r="B1542">
        <v>9</v>
      </c>
      <c r="C1542" t="s">
        <v>4290</v>
      </c>
      <c r="D1542">
        <v>87</v>
      </c>
      <c r="E1542">
        <v>860</v>
      </c>
      <c r="F1542">
        <v>32</v>
      </c>
      <c r="G1542">
        <v>2.8</v>
      </c>
      <c r="H1542">
        <v>130</v>
      </c>
      <c r="I1542">
        <v>48.6</v>
      </c>
      <c r="J1542">
        <v>228</v>
      </c>
      <c r="L1542" t="s">
        <v>15642</v>
      </c>
      <c r="M1542">
        <v>87</v>
      </c>
      <c r="N1542" s="524" t="s">
        <v>17314</v>
      </c>
      <c r="O1542">
        <f>COUNTIF('データ取得対象の観測点決定（風のみ）'!$AN$4:$AN$918,観測点コードリスト!N1542)</f>
        <v>1</v>
      </c>
      <c r="P1542" s="524" t="str">
        <f t="shared" si="24"/>
        <v>860</v>
      </c>
    </row>
    <row r="1543" spans="1:16">
      <c r="A1543">
        <v>1542</v>
      </c>
      <c r="B1543">
        <v>10</v>
      </c>
      <c r="C1543" t="s">
        <v>4294</v>
      </c>
      <c r="D1543">
        <v>87</v>
      </c>
      <c r="E1543">
        <v>861</v>
      </c>
      <c r="F1543">
        <v>32</v>
      </c>
      <c r="G1543">
        <v>3.8</v>
      </c>
      <c r="H1543">
        <v>131</v>
      </c>
      <c r="I1543">
        <v>24.8</v>
      </c>
      <c r="J1543">
        <v>8</v>
      </c>
      <c r="L1543" t="s">
        <v>15643</v>
      </c>
      <c r="M1543">
        <v>87</v>
      </c>
      <c r="N1543" s="524" t="s">
        <v>17315</v>
      </c>
      <c r="O1543">
        <f>COUNTIF('データ取得対象の観測点決定（風のみ）'!$AN$4:$AN$918,観測点コードリスト!N1543)</f>
        <v>1</v>
      </c>
      <c r="P1543" s="524" t="str">
        <f t="shared" si="24"/>
        <v>861</v>
      </c>
    </row>
    <row r="1544" spans="1:16">
      <c r="A1544">
        <v>1543</v>
      </c>
      <c r="B1544">
        <v>11</v>
      </c>
      <c r="C1544" t="s">
        <v>4297</v>
      </c>
      <c r="D1544">
        <v>87</v>
      </c>
      <c r="E1544">
        <v>862</v>
      </c>
      <c r="F1544">
        <v>31</v>
      </c>
      <c r="G1544">
        <v>56.7</v>
      </c>
      <c r="H1544">
        <v>130</v>
      </c>
      <c r="I1544">
        <v>50.4</v>
      </c>
      <c r="J1544">
        <v>1150</v>
      </c>
      <c r="L1544" t="s">
        <v>15644</v>
      </c>
      <c r="M1544">
        <v>87</v>
      </c>
      <c r="N1544" s="524" t="s">
        <v>17316</v>
      </c>
      <c r="O1544">
        <f>COUNTIF('データ取得対象の観測点決定（風のみ）'!$AN$4:$AN$918,観測点コードリスト!N1544)</f>
        <v>0</v>
      </c>
      <c r="P1544" s="524" t="str">
        <f t="shared" si="24"/>
        <v>862</v>
      </c>
    </row>
    <row r="1545" spans="1:16">
      <c r="A1545">
        <v>1544</v>
      </c>
      <c r="B1545">
        <v>12</v>
      </c>
      <c r="C1545" t="s">
        <v>4300</v>
      </c>
      <c r="D1545">
        <v>87</v>
      </c>
      <c r="E1545">
        <v>863</v>
      </c>
      <c r="F1545">
        <v>32</v>
      </c>
      <c r="G1545">
        <v>0</v>
      </c>
      <c r="H1545">
        <v>130</v>
      </c>
      <c r="I1545">
        <v>57.2</v>
      </c>
      <c r="J1545">
        <v>276</v>
      </c>
      <c r="L1545" t="s">
        <v>15645</v>
      </c>
      <c r="M1545">
        <v>87</v>
      </c>
      <c r="N1545" s="524" t="s">
        <v>17317</v>
      </c>
      <c r="O1545">
        <f>COUNTIF('データ取得対象の観測点決定（風のみ）'!$AN$4:$AN$918,観測点コードリスト!N1545)</f>
        <v>1</v>
      </c>
      <c r="P1545" s="524" t="str">
        <f t="shared" si="24"/>
        <v>863</v>
      </c>
    </row>
    <row r="1546" spans="1:16">
      <c r="A1546">
        <v>1545</v>
      </c>
      <c r="B1546">
        <v>13</v>
      </c>
      <c r="C1546" t="s">
        <v>4304</v>
      </c>
      <c r="D1546">
        <v>87</v>
      </c>
      <c r="E1546">
        <v>864</v>
      </c>
      <c r="F1546">
        <v>31</v>
      </c>
      <c r="G1546">
        <v>57.4</v>
      </c>
      <c r="H1546">
        <v>131</v>
      </c>
      <c r="I1546">
        <v>9.4</v>
      </c>
      <c r="J1546">
        <v>182</v>
      </c>
      <c r="L1546" t="s">
        <v>15646</v>
      </c>
      <c r="M1546">
        <v>87</v>
      </c>
      <c r="N1546" s="524" t="s">
        <v>17318</v>
      </c>
      <c r="O1546">
        <f>COUNTIF('データ取得対象の観測点決定（風のみ）'!$AN$4:$AN$918,観測点コードリスト!N1546)</f>
        <v>0</v>
      </c>
      <c r="P1546" s="524" t="str">
        <f t="shared" si="24"/>
        <v>864</v>
      </c>
    </row>
    <row r="1547" spans="1:16">
      <c r="A1547">
        <v>1546</v>
      </c>
      <c r="B1547">
        <v>14</v>
      </c>
      <c r="C1547" t="s">
        <v>4307</v>
      </c>
      <c r="D1547">
        <v>87</v>
      </c>
      <c r="E1547">
        <v>865</v>
      </c>
      <c r="F1547">
        <v>32</v>
      </c>
      <c r="G1547">
        <v>0.4</v>
      </c>
      <c r="H1547">
        <v>131</v>
      </c>
      <c r="I1547">
        <v>17.8</v>
      </c>
      <c r="J1547">
        <v>66</v>
      </c>
      <c r="L1547" t="s">
        <v>15647</v>
      </c>
      <c r="M1547">
        <v>87</v>
      </c>
      <c r="N1547" s="524" t="s">
        <v>17319</v>
      </c>
      <c r="O1547">
        <f>COUNTIF('データ取得対象の観測点決定（風のみ）'!$AN$4:$AN$918,観測点コードリスト!N1547)</f>
        <v>0</v>
      </c>
      <c r="P1547" s="524" t="str">
        <f t="shared" si="24"/>
        <v>865</v>
      </c>
    </row>
    <row r="1548" spans="1:16">
      <c r="A1548">
        <v>1547</v>
      </c>
      <c r="B1548">
        <v>15</v>
      </c>
      <c r="C1548" t="s">
        <v>4244</v>
      </c>
      <c r="D1548">
        <v>87</v>
      </c>
      <c r="E1548">
        <v>47830</v>
      </c>
      <c r="F1548">
        <v>31</v>
      </c>
      <c r="G1548">
        <v>56.3</v>
      </c>
      <c r="H1548">
        <v>131</v>
      </c>
      <c r="I1548">
        <v>24.8</v>
      </c>
      <c r="J1548">
        <v>9.1999999999999993</v>
      </c>
      <c r="L1548" t="s">
        <v>15648</v>
      </c>
      <c r="M1548">
        <v>87</v>
      </c>
      <c r="N1548" s="524" t="s">
        <v>17320</v>
      </c>
      <c r="O1548">
        <f>COUNTIF('データ取得対象の観測点決定（風のみ）'!$AN$4:$AN$918,観測点コードリスト!N1548)</f>
        <v>1</v>
      </c>
      <c r="P1548" s="524" t="str">
        <f t="shared" si="24"/>
        <v>47830</v>
      </c>
    </row>
    <row r="1549" spans="1:16">
      <c r="A1549">
        <v>1548</v>
      </c>
      <c r="B1549">
        <v>16</v>
      </c>
      <c r="C1549" t="s">
        <v>14083</v>
      </c>
      <c r="D1549">
        <v>87</v>
      </c>
      <c r="E1549">
        <v>867</v>
      </c>
      <c r="F1549">
        <v>31</v>
      </c>
      <c r="G1549">
        <v>51.1</v>
      </c>
      <c r="H1549">
        <v>130</v>
      </c>
      <c r="I1549">
        <v>56.9</v>
      </c>
      <c r="J1549">
        <v>500</v>
      </c>
      <c r="L1549" t="s">
        <v>15649</v>
      </c>
      <c r="M1549">
        <v>87</v>
      </c>
      <c r="N1549" s="524" t="s">
        <v>17321</v>
      </c>
      <c r="O1549">
        <f>COUNTIF('データ取得対象の観測点決定（風のみ）'!$AN$4:$AN$918,観測点コードリスト!N1549)</f>
        <v>0</v>
      </c>
      <c r="P1549" s="524" t="str">
        <f t="shared" si="24"/>
        <v>867</v>
      </c>
    </row>
    <row r="1550" spans="1:16">
      <c r="A1550">
        <v>1549</v>
      </c>
      <c r="B1550">
        <v>17</v>
      </c>
      <c r="C1550" t="s">
        <v>14084</v>
      </c>
      <c r="D1550">
        <v>87</v>
      </c>
      <c r="E1550">
        <v>868</v>
      </c>
      <c r="F1550">
        <v>31</v>
      </c>
      <c r="G1550">
        <v>48.2</v>
      </c>
      <c r="H1550">
        <v>131</v>
      </c>
      <c r="I1550">
        <v>27.6</v>
      </c>
      <c r="J1550">
        <v>8</v>
      </c>
      <c r="L1550" t="s">
        <v>15650</v>
      </c>
      <c r="M1550">
        <v>87</v>
      </c>
      <c r="N1550" s="524" t="s">
        <v>17322</v>
      </c>
      <c r="O1550">
        <f>COUNTIF('データ取得対象の観測点決定（風のみ）'!$AN$4:$AN$918,観測点コードリスト!N1550)</f>
        <v>0</v>
      </c>
      <c r="P1550" s="524" t="str">
        <f t="shared" si="24"/>
        <v>868</v>
      </c>
    </row>
    <row r="1551" spans="1:16">
      <c r="A1551">
        <v>1550</v>
      </c>
      <c r="B1551">
        <v>18</v>
      </c>
      <c r="C1551" t="s">
        <v>4318</v>
      </c>
      <c r="D1551">
        <v>87</v>
      </c>
      <c r="E1551">
        <v>47829</v>
      </c>
      <c r="F1551">
        <v>31</v>
      </c>
      <c r="G1551">
        <v>43.8</v>
      </c>
      <c r="H1551">
        <v>131</v>
      </c>
      <c r="I1551">
        <v>4.9000000000000004</v>
      </c>
      <c r="J1551">
        <v>153.80000000000001</v>
      </c>
      <c r="L1551" t="s">
        <v>15651</v>
      </c>
      <c r="M1551">
        <v>87</v>
      </c>
      <c r="N1551" s="524" t="s">
        <v>17323</v>
      </c>
      <c r="O1551">
        <f>COUNTIF('データ取得対象の観測点決定（風のみ）'!$AN$4:$AN$918,観測点コードリスト!N1551)</f>
        <v>1</v>
      </c>
      <c r="P1551" s="524" t="str">
        <f t="shared" si="24"/>
        <v>47829</v>
      </c>
    </row>
    <row r="1552" spans="1:16">
      <c r="A1552">
        <v>1551</v>
      </c>
      <c r="B1552">
        <v>19</v>
      </c>
      <c r="C1552" t="s">
        <v>14085</v>
      </c>
      <c r="D1552">
        <v>87</v>
      </c>
      <c r="E1552">
        <v>870</v>
      </c>
      <c r="F1552">
        <v>31</v>
      </c>
      <c r="G1552">
        <v>46.1</v>
      </c>
      <c r="H1552">
        <v>131</v>
      </c>
      <c r="I1552">
        <v>16</v>
      </c>
      <c r="J1552">
        <v>1082</v>
      </c>
      <c r="L1552" t="s">
        <v>15652</v>
      </c>
      <c r="M1552">
        <v>87</v>
      </c>
      <c r="N1552" s="524" t="s">
        <v>17324</v>
      </c>
      <c r="O1552">
        <f>COUNTIF('データ取得対象の観測点決定（風のみ）'!$AN$4:$AN$918,観測点コードリスト!N1552)</f>
        <v>0</v>
      </c>
      <c r="P1552" s="524" t="str">
        <f t="shared" si="24"/>
        <v>870</v>
      </c>
    </row>
    <row r="1553" spans="1:16">
      <c r="A1553">
        <v>1552</v>
      </c>
      <c r="B1553">
        <v>20</v>
      </c>
      <c r="C1553" t="s">
        <v>4324</v>
      </c>
      <c r="D1553">
        <v>87</v>
      </c>
      <c r="E1553">
        <v>47835</v>
      </c>
      <c r="F1553">
        <v>31</v>
      </c>
      <c r="G1553">
        <v>34.700000000000003</v>
      </c>
      <c r="H1553">
        <v>131</v>
      </c>
      <c r="I1553">
        <v>24.4</v>
      </c>
      <c r="J1553">
        <v>2.9</v>
      </c>
      <c r="L1553" t="s">
        <v>15653</v>
      </c>
      <c r="M1553">
        <v>87</v>
      </c>
      <c r="N1553" s="524" t="s">
        <v>17325</v>
      </c>
      <c r="O1553">
        <f>COUNTIF('データ取得対象の観測点決定（風のみ）'!$AN$4:$AN$918,観測点コードリスト!N1553)</f>
        <v>1</v>
      </c>
      <c r="P1553" s="524" t="str">
        <f t="shared" si="24"/>
        <v>47835</v>
      </c>
    </row>
    <row r="1554" spans="1:16">
      <c r="A1554">
        <v>1553</v>
      </c>
      <c r="B1554">
        <v>21</v>
      </c>
      <c r="C1554" t="s">
        <v>4329</v>
      </c>
      <c r="D1554">
        <v>87</v>
      </c>
      <c r="E1554">
        <v>872</v>
      </c>
      <c r="F1554">
        <v>31</v>
      </c>
      <c r="G1554">
        <v>27.9</v>
      </c>
      <c r="H1554">
        <v>131</v>
      </c>
      <c r="I1554">
        <v>13.2</v>
      </c>
      <c r="J1554">
        <v>20</v>
      </c>
      <c r="L1554" t="s">
        <v>15654</v>
      </c>
      <c r="M1554">
        <v>87</v>
      </c>
      <c r="N1554" s="524" t="s">
        <v>17326</v>
      </c>
      <c r="O1554">
        <f>COUNTIF('データ取得対象の観測点決定（風のみ）'!$AN$4:$AN$918,観測点コードリスト!N1554)</f>
        <v>1</v>
      </c>
      <c r="P1554" s="524" t="str">
        <f t="shared" si="24"/>
        <v>872</v>
      </c>
    </row>
    <row r="1555" spans="1:16">
      <c r="A1555">
        <v>1554</v>
      </c>
      <c r="B1555">
        <v>22</v>
      </c>
      <c r="C1555" t="s">
        <v>4249</v>
      </c>
      <c r="D1555">
        <v>87</v>
      </c>
      <c r="E1555">
        <v>1135</v>
      </c>
      <c r="F1555">
        <v>32</v>
      </c>
      <c r="G1555">
        <v>42.7</v>
      </c>
      <c r="H1555">
        <v>131</v>
      </c>
      <c r="I1555">
        <v>49.2</v>
      </c>
      <c r="J1555">
        <v>14</v>
      </c>
      <c r="L1555" t="s">
        <v>15655</v>
      </c>
      <c r="M1555">
        <v>87</v>
      </c>
      <c r="N1555" s="524" t="s">
        <v>17327</v>
      </c>
      <c r="O1555">
        <f>COUNTIF('データ取得対象の観測点決定（風のみ）'!$AN$4:$AN$918,観測点コードリスト!N1555)</f>
        <v>1</v>
      </c>
      <c r="P1555" s="524" t="str">
        <f t="shared" si="24"/>
        <v>1135</v>
      </c>
    </row>
    <row r="1556" spans="1:16">
      <c r="A1556">
        <v>1555</v>
      </c>
      <c r="B1556">
        <v>23</v>
      </c>
      <c r="C1556" t="s">
        <v>4321</v>
      </c>
      <c r="D1556">
        <v>87</v>
      </c>
      <c r="E1556">
        <v>1164</v>
      </c>
      <c r="F1556">
        <v>31</v>
      </c>
      <c r="G1556">
        <v>38.200000000000003</v>
      </c>
      <c r="H1556">
        <v>131</v>
      </c>
      <c r="I1556">
        <v>15</v>
      </c>
      <c r="J1556">
        <v>130</v>
      </c>
      <c r="L1556" t="s">
        <v>15656</v>
      </c>
      <c r="M1556">
        <v>87</v>
      </c>
      <c r="N1556" s="524" t="s">
        <v>17328</v>
      </c>
      <c r="O1556">
        <f>COUNTIF('データ取得対象の観測点決定（風のみ）'!$AN$4:$AN$918,観測点コードリスト!N1556)</f>
        <v>0</v>
      </c>
      <c r="P1556" s="524" t="str">
        <f t="shared" si="24"/>
        <v>1164</v>
      </c>
    </row>
    <row r="1557" spans="1:16">
      <c r="A1557">
        <v>1556</v>
      </c>
      <c r="B1557">
        <v>24</v>
      </c>
      <c r="C1557" t="s">
        <v>14086</v>
      </c>
      <c r="D1557">
        <v>87</v>
      </c>
      <c r="E1557">
        <v>1275</v>
      </c>
      <c r="F1557">
        <v>32</v>
      </c>
      <c r="G1557">
        <v>47</v>
      </c>
      <c r="H1557">
        <v>131</v>
      </c>
      <c r="I1557">
        <v>26.9</v>
      </c>
      <c r="J1557">
        <v>530</v>
      </c>
      <c r="L1557" t="s">
        <v>15657</v>
      </c>
      <c r="M1557">
        <v>87</v>
      </c>
      <c r="N1557" s="524" t="s">
        <v>17329</v>
      </c>
      <c r="O1557">
        <f>COUNTIF('データ取得対象の観測点決定（風のみ）'!$AN$4:$AN$918,観測点コードリスト!N1557)</f>
        <v>0</v>
      </c>
      <c r="P1557" s="524" t="str">
        <f t="shared" si="24"/>
        <v>1275</v>
      </c>
    </row>
    <row r="1558" spans="1:16">
      <c r="A1558">
        <v>1557</v>
      </c>
      <c r="B1558">
        <v>25</v>
      </c>
      <c r="C1558" t="s">
        <v>4259</v>
      </c>
      <c r="D1558">
        <v>87</v>
      </c>
      <c r="E1558">
        <v>1343</v>
      </c>
      <c r="F1558">
        <v>32</v>
      </c>
      <c r="G1558">
        <v>31</v>
      </c>
      <c r="H1558">
        <v>131</v>
      </c>
      <c r="I1558">
        <v>20.100000000000001</v>
      </c>
      <c r="J1558">
        <v>150</v>
      </c>
      <c r="L1558" t="s">
        <v>15658</v>
      </c>
      <c r="M1558">
        <v>87</v>
      </c>
      <c r="N1558" s="524" t="s">
        <v>17330</v>
      </c>
      <c r="O1558">
        <f>COUNTIF('データ取得対象の観測点決定（風のみ）'!$AN$4:$AN$918,観測点コードリスト!N1558)</f>
        <v>0</v>
      </c>
      <c r="P1558" s="524" t="str">
        <f t="shared" si="24"/>
        <v>1343</v>
      </c>
    </row>
    <row r="1559" spans="1:16">
      <c r="A1559">
        <v>1558</v>
      </c>
      <c r="B1559">
        <v>26</v>
      </c>
      <c r="C1559" t="s">
        <v>4279</v>
      </c>
      <c r="D1559">
        <v>87</v>
      </c>
      <c r="E1559">
        <v>1345</v>
      </c>
      <c r="F1559">
        <v>32</v>
      </c>
      <c r="G1559">
        <v>14.5</v>
      </c>
      <c r="H1559">
        <v>131</v>
      </c>
      <c r="I1559">
        <v>9.1</v>
      </c>
      <c r="J1559">
        <v>258</v>
      </c>
      <c r="L1559" t="s">
        <v>15659</v>
      </c>
      <c r="M1559">
        <v>87</v>
      </c>
      <c r="N1559" s="524" t="s">
        <v>17331</v>
      </c>
      <c r="O1559">
        <f>COUNTIF('データ取得対象の観測点決定（風のみ）'!$AN$4:$AN$918,観測点コードリスト!N1559)</f>
        <v>1</v>
      </c>
      <c r="P1559" s="524" t="str">
        <f t="shared" si="24"/>
        <v>1345</v>
      </c>
    </row>
    <row r="1560" spans="1:16">
      <c r="A1560">
        <v>1559</v>
      </c>
      <c r="B1560">
        <v>27</v>
      </c>
      <c r="C1560" t="s">
        <v>4253</v>
      </c>
      <c r="D1560">
        <v>87</v>
      </c>
      <c r="E1560">
        <v>1348</v>
      </c>
      <c r="F1560">
        <v>32</v>
      </c>
      <c r="G1560">
        <v>38.6</v>
      </c>
      <c r="H1560">
        <v>131</v>
      </c>
      <c r="I1560">
        <v>9.4</v>
      </c>
      <c r="J1560">
        <v>590</v>
      </c>
      <c r="L1560" t="s">
        <v>15660</v>
      </c>
      <c r="M1560">
        <v>87</v>
      </c>
      <c r="N1560" s="524" t="s">
        <v>17332</v>
      </c>
      <c r="O1560">
        <f>COUNTIF('データ取得対象の観測点決定（風のみ）'!$AN$4:$AN$918,観測点コードリスト!N1560)</f>
        <v>1</v>
      </c>
      <c r="P1560" s="524" t="str">
        <f t="shared" si="24"/>
        <v>1348</v>
      </c>
    </row>
    <row r="1561" spans="1:16">
      <c r="A1561">
        <v>1560</v>
      </c>
      <c r="B1561">
        <v>28</v>
      </c>
      <c r="C1561" t="s">
        <v>4276</v>
      </c>
      <c r="D1561">
        <v>87</v>
      </c>
      <c r="E1561">
        <v>1353</v>
      </c>
      <c r="F1561">
        <v>32</v>
      </c>
      <c r="G1561">
        <v>23.1</v>
      </c>
      <c r="H1561">
        <v>131</v>
      </c>
      <c r="I1561">
        <v>19.899999999999999</v>
      </c>
      <c r="J1561">
        <v>250</v>
      </c>
      <c r="L1561" t="s">
        <v>15661</v>
      </c>
      <c r="M1561">
        <v>87</v>
      </c>
      <c r="N1561" s="524" t="s">
        <v>17333</v>
      </c>
      <c r="O1561">
        <f>COUNTIF('データ取得対象の観測点決定（風のみ）'!$AN$4:$AN$918,観測点コードリスト!N1561)</f>
        <v>1</v>
      </c>
      <c r="P1561" s="524" t="str">
        <f t="shared" si="24"/>
        <v>1353</v>
      </c>
    </row>
    <row r="1562" spans="1:16">
      <c r="A1562">
        <v>1561</v>
      </c>
      <c r="B1562">
        <v>29</v>
      </c>
      <c r="C1562" t="s">
        <v>4262</v>
      </c>
      <c r="D1562">
        <v>87</v>
      </c>
      <c r="E1562">
        <v>1432</v>
      </c>
      <c r="F1562">
        <v>32</v>
      </c>
      <c r="G1562">
        <v>33.700000000000003</v>
      </c>
      <c r="H1562">
        <v>131</v>
      </c>
      <c r="I1562">
        <v>31.5</v>
      </c>
      <c r="J1562">
        <v>30</v>
      </c>
      <c r="L1562" t="s">
        <v>15662</v>
      </c>
      <c r="M1562">
        <v>87</v>
      </c>
      <c r="N1562" s="524" t="s">
        <v>17334</v>
      </c>
      <c r="O1562">
        <f>COUNTIF('データ取得対象の観測点決定（風のみ）'!$AN$4:$AN$918,観測点コードリスト!N1562)</f>
        <v>0</v>
      </c>
      <c r="P1562" s="524" t="str">
        <f t="shared" si="24"/>
        <v>1432</v>
      </c>
    </row>
    <row r="1563" spans="1:16">
      <c r="A1563">
        <v>1562</v>
      </c>
      <c r="B1563">
        <v>30</v>
      </c>
      <c r="C1563" t="s">
        <v>14087</v>
      </c>
      <c r="D1563">
        <v>87</v>
      </c>
      <c r="E1563">
        <v>1433</v>
      </c>
      <c r="F1563">
        <v>32</v>
      </c>
      <c r="G1563">
        <v>27.9</v>
      </c>
      <c r="H1563">
        <v>131</v>
      </c>
      <c r="I1563">
        <v>9.4</v>
      </c>
      <c r="J1563">
        <v>420</v>
      </c>
      <c r="L1563" t="s">
        <v>15663</v>
      </c>
      <c r="M1563">
        <v>87</v>
      </c>
      <c r="N1563" s="524" t="s">
        <v>17335</v>
      </c>
      <c r="O1563">
        <f>COUNTIF('データ取得対象の観測点決定（風のみ）'!$AN$4:$AN$918,観測点コードリスト!N1563)</f>
        <v>0</v>
      </c>
      <c r="P1563" s="524" t="str">
        <f t="shared" si="24"/>
        <v>1433</v>
      </c>
    </row>
    <row r="1564" spans="1:16">
      <c r="A1564">
        <v>1563</v>
      </c>
      <c r="B1564">
        <v>31</v>
      </c>
      <c r="C1564" t="s">
        <v>4315</v>
      </c>
      <c r="D1564">
        <v>87</v>
      </c>
      <c r="E1564">
        <v>1481</v>
      </c>
      <c r="F1564">
        <v>31</v>
      </c>
      <c r="G1564">
        <v>52.6</v>
      </c>
      <c r="H1564">
        <v>131</v>
      </c>
      <c r="I1564">
        <v>26.9</v>
      </c>
      <c r="J1564">
        <v>6</v>
      </c>
      <c r="L1564" t="s">
        <v>15664</v>
      </c>
      <c r="M1564">
        <v>87</v>
      </c>
      <c r="N1564" s="524" t="s">
        <v>17336</v>
      </c>
      <c r="O1564">
        <f>COUNTIF('データ取得対象の観測点決定（風のみ）'!$AN$4:$AN$918,観測点コードリスト!N1564)</f>
        <v>1</v>
      </c>
      <c r="P1564" s="524" t="str">
        <f t="shared" si="24"/>
        <v>1481</v>
      </c>
    </row>
    <row r="1565" spans="1:16">
      <c r="A1565">
        <v>1564</v>
      </c>
      <c r="B1565">
        <v>32</v>
      </c>
      <c r="C1565" t="s">
        <v>4282</v>
      </c>
      <c r="D1565">
        <v>87</v>
      </c>
      <c r="E1565">
        <v>1608</v>
      </c>
      <c r="F1565">
        <v>32</v>
      </c>
      <c r="G1565">
        <v>17</v>
      </c>
      <c r="H1565">
        <v>131</v>
      </c>
      <c r="I1565">
        <v>32.5</v>
      </c>
      <c r="J1565">
        <v>61</v>
      </c>
      <c r="L1565" t="s">
        <v>15665</v>
      </c>
      <c r="M1565">
        <v>87</v>
      </c>
      <c r="N1565" s="524" t="s">
        <v>17337</v>
      </c>
      <c r="O1565">
        <f>COUNTIF('データ取得対象の観測点決定（風のみ）'!$AN$4:$AN$918,観測点コードリスト!N1565)</f>
        <v>0</v>
      </c>
      <c r="P1565" s="524" t="str">
        <f t="shared" si="24"/>
        <v>1608</v>
      </c>
    </row>
    <row r="1566" spans="1:16">
      <c r="A1566">
        <v>1565</v>
      </c>
      <c r="B1566">
        <v>33</v>
      </c>
      <c r="C1566" t="s">
        <v>4256</v>
      </c>
      <c r="D1566">
        <v>87</v>
      </c>
      <c r="E1566">
        <v>1609</v>
      </c>
      <c r="F1566">
        <v>32</v>
      </c>
      <c r="G1566">
        <v>40.9</v>
      </c>
      <c r="H1566">
        <v>131</v>
      </c>
      <c r="I1566">
        <v>24.4</v>
      </c>
      <c r="J1566">
        <v>262</v>
      </c>
      <c r="L1566" t="s">
        <v>15666</v>
      </c>
      <c r="M1566">
        <v>87</v>
      </c>
      <c r="N1566" s="524" t="s">
        <v>17338</v>
      </c>
      <c r="O1566">
        <f>COUNTIF('データ取得対象の観測点決定（風のみ）'!$AN$4:$AN$918,観測点コードリスト!N1566)</f>
        <v>0</v>
      </c>
      <c r="P1566" s="524" t="str">
        <f t="shared" si="24"/>
        <v>1609</v>
      </c>
    </row>
    <row r="1567" spans="1:16">
      <c r="A1567">
        <v>1566</v>
      </c>
      <c r="B1567">
        <v>34</v>
      </c>
      <c r="C1567" t="s">
        <v>14088</v>
      </c>
      <c r="D1567">
        <v>87</v>
      </c>
      <c r="E1567">
        <v>1623</v>
      </c>
      <c r="F1567">
        <v>31</v>
      </c>
      <c r="G1567">
        <v>55.7</v>
      </c>
      <c r="H1567">
        <v>131</v>
      </c>
      <c r="I1567">
        <v>0.4</v>
      </c>
      <c r="J1567">
        <v>211</v>
      </c>
      <c r="L1567" t="s">
        <v>15667</v>
      </c>
      <c r="M1567">
        <v>87</v>
      </c>
      <c r="N1567" s="524" t="s">
        <v>17339</v>
      </c>
      <c r="O1567">
        <f>COUNTIF('データ取得対象の観測点決定（風のみ）'!$AN$4:$AN$918,観測点コードリスト!N1567)</f>
        <v>0</v>
      </c>
      <c r="P1567" s="524" t="str">
        <f t="shared" si="24"/>
        <v>1623</v>
      </c>
    </row>
    <row r="1568" spans="1:16">
      <c r="A1568">
        <v>1567</v>
      </c>
      <c r="B1568">
        <v>35</v>
      </c>
      <c r="C1568" t="s">
        <v>1205</v>
      </c>
      <c r="D1568">
        <v>87</v>
      </c>
      <c r="E1568">
        <v>1624</v>
      </c>
      <c r="F1568">
        <v>31</v>
      </c>
      <c r="G1568">
        <v>48.8</v>
      </c>
      <c r="H1568">
        <v>131</v>
      </c>
      <c r="I1568">
        <v>2.2999999999999998</v>
      </c>
      <c r="J1568">
        <v>165</v>
      </c>
      <c r="L1568" t="s">
        <v>15668</v>
      </c>
      <c r="M1568">
        <v>87</v>
      </c>
      <c r="N1568" s="524" t="s">
        <v>17340</v>
      </c>
      <c r="O1568">
        <f>COUNTIF('データ取得対象の観測点決定（風のみ）'!$AN$4:$AN$918,観測点コードリスト!N1568)</f>
        <v>0</v>
      </c>
      <c r="P1568" s="524" t="str">
        <f t="shared" si="24"/>
        <v>1624</v>
      </c>
    </row>
    <row r="1569" spans="1:16">
      <c r="A1569">
        <v>1568</v>
      </c>
      <c r="B1569">
        <v>36</v>
      </c>
      <c r="C1569" t="s">
        <v>4269</v>
      </c>
      <c r="D1569">
        <v>87</v>
      </c>
      <c r="E1569">
        <v>1636</v>
      </c>
      <c r="F1569">
        <v>32</v>
      </c>
      <c r="G1569">
        <v>28.5</v>
      </c>
      <c r="H1569">
        <v>131</v>
      </c>
      <c r="I1569">
        <v>6.2</v>
      </c>
      <c r="J1569">
        <v>517</v>
      </c>
      <c r="L1569" t="s">
        <v>15669</v>
      </c>
      <c r="M1569">
        <v>87</v>
      </c>
      <c r="N1569" s="524" t="s">
        <v>17341</v>
      </c>
      <c r="O1569">
        <f>COUNTIF('データ取得対象の観測点決定（風のみ）'!$AN$4:$AN$918,観測点コードリスト!N1569)</f>
        <v>0</v>
      </c>
      <c r="P1569" s="524" t="str">
        <f t="shared" si="24"/>
        <v>1636</v>
      </c>
    </row>
    <row r="1570" spans="1:16">
      <c r="A1570">
        <v>1569</v>
      </c>
      <c r="B1570">
        <v>37</v>
      </c>
      <c r="C1570" t="s">
        <v>3802</v>
      </c>
      <c r="D1570">
        <v>87</v>
      </c>
      <c r="E1570">
        <v>1663</v>
      </c>
      <c r="F1570">
        <v>31</v>
      </c>
      <c r="G1570">
        <v>50.6</v>
      </c>
      <c r="H1570">
        <v>131</v>
      </c>
      <c r="I1570">
        <v>18.5</v>
      </c>
      <c r="J1570">
        <v>134</v>
      </c>
      <c r="L1570" t="s">
        <v>15670</v>
      </c>
      <c r="M1570">
        <v>87</v>
      </c>
      <c r="N1570" s="524" t="s">
        <v>17342</v>
      </c>
      <c r="O1570">
        <f>COUNTIF('データ取得対象の観測点決定（風のみ）'!$AN$4:$AN$918,観測点コードリスト!N1570)</f>
        <v>1</v>
      </c>
      <c r="P1570" s="524" t="str">
        <f t="shared" si="24"/>
        <v>1663</v>
      </c>
    </row>
    <row r="1571" spans="1:16">
      <c r="A1571">
        <v>1570</v>
      </c>
      <c r="B1571">
        <v>1</v>
      </c>
      <c r="C1571" t="s">
        <v>4334</v>
      </c>
      <c r="D1571">
        <v>88</v>
      </c>
      <c r="E1571">
        <v>47823</v>
      </c>
      <c r="F1571">
        <v>32</v>
      </c>
      <c r="G1571">
        <v>1.6</v>
      </c>
      <c r="H1571">
        <v>130</v>
      </c>
      <c r="I1571">
        <v>12</v>
      </c>
      <c r="J1571">
        <v>40.1</v>
      </c>
      <c r="L1571" t="s">
        <v>15671</v>
      </c>
      <c r="M1571">
        <v>88</v>
      </c>
      <c r="N1571" s="524" t="s">
        <v>17343</v>
      </c>
      <c r="O1571">
        <f>COUNTIF('データ取得対象の観測点決定（風のみ）'!$AN$4:$AN$918,観測点コードリスト!N1571)</f>
        <v>1</v>
      </c>
      <c r="P1571" s="524" t="str">
        <f t="shared" si="24"/>
        <v>47823</v>
      </c>
    </row>
    <row r="1572" spans="1:16">
      <c r="A1572">
        <v>1571</v>
      </c>
      <c r="B1572">
        <v>2</v>
      </c>
      <c r="C1572" t="s">
        <v>14089</v>
      </c>
      <c r="D1572">
        <v>88</v>
      </c>
      <c r="E1572">
        <v>874</v>
      </c>
      <c r="F1572">
        <v>32</v>
      </c>
      <c r="G1572">
        <v>5</v>
      </c>
      <c r="H1572">
        <v>130</v>
      </c>
      <c r="I1572">
        <v>30.8</v>
      </c>
      <c r="J1572">
        <v>540</v>
      </c>
      <c r="L1572" t="s">
        <v>15672</v>
      </c>
      <c r="M1572">
        <v>88</v>
      </c>
      <c r="N1572" s="524" t="s">
        <v>17344</v>
      </c>
      <c r="O1572">
        <f>COUNTIF('データ取得対象の観測点決定（風のみ）'!$AN$4:$AN$918,観測点コードリスト!N1572)</f>
        <v>0</v>
      </c>
      <c r="P1572" s="524" t="str">
        <f t="shared" si="24"/>
        <v>874</v>
      </c>
    </row>
    <row r="1573" spans="1:16">
      <c r="A1573">
        <v>1572</v>
      </c>
      <c r="B1573">
        <v>3</v>
      </c>
      <c r="C1573" t="s">
        <v>4340</v>
      </c>
      <c r="D1573">
        <v>88</v>
      </c>
      <c r="E1573">
        <v>875</v>
      </c>
      <c r="F1573">
        <v>32</v>
      </c>
      <c r="G1573">
        <v>2.8</v>
      </c>
      <c r="H1573">
        <v>130</v>
      </c>
      <c r="I1573">
        <v>37.6</v>
      </c>
      <c r="J1573">
        <v>175</v>
      </c>
      <c r="L1573" t="s">
        <v>15673</v>
      </c>
      <c r="M1573">
        <v>88</v>
      </c>
      <c r="N1573" s="524" t="s">
        <v>17345</v>
      </c>
      <c r="O1573">
        <f>COUNTIF('データ取得対象の観測点決定（風のみ）'!$AN$4:$AN$918,観測点コードリスト!N1573)</f>
        <v>1</v>
      </c>
      <c r="P1573" s="524" t="str">
        <f t="shared" si="24"/>
        <v>875</v>
      </c>
    </row>
    <row r="1574" spans="1:16">
      <c r="A1574">
        <v>1573</v>
      </c>
      <c r="B1574">
        <v>4</v>
      </c>
      <c r="C1574" t="s">
        <v>14090</v>
      </c>
      <c r="D1574">
        <v>88</v>
      </c>
      <c r="E1574">
        <v>876</v>
      </c>
      <c r="F1574">
        <v>32</v>
      </c>
      <c r="G1574">
        <v>1.7</v>
      </c>
      <c r="H1574">
        <v>130</v>
      </c>
      <c r="I1574">
        <v>42.7</v>
      </c>
      <c r="J1574">
        <v>460</v>
      </c>
      <c r="L1574" t="s">
        <v>15674</v>
      </c>
      <c r="M1574">
        <v>88</v>
      </c>
      <c r="N1574" s="524" t="s">
        <v>17346</v>
      </c>
      <c r="O1574">
        <f>COUNTIF('データ取得対象の観測点決定（風のみ）'!$AN$4:$AN$918,観測点コードリスト!N1574)</f>
        <v>0</v>
      </c>
      <c r="P1574" s="524" t="str">
        <f t="shared" si="24"/>
        <v>876</v>
      </c>
    </row>
    <row r="1575" spans="1:16">
      <c r="A1575">
        <v>1574</v>
      </c>
      <c r="B1575">
        <v>5</v>
      </c>
      <c r="C1575" t="s">
        <v>4343</v>
      </c>
      <c r="D1575">
        <v>88</v>
      </c>
      <c r="E1575">
        <v>877</v>
      </c>
      <c r="F1575">
        <v>31</v>
      </c>
      <c r="G1575">
        <v>58.8</v>
      </c>
      <c r="H1575">
        <v>130</v>
      </c>
      <c r="I1575">
        <v>22</v>
      </c>
      <c r="J1575">
        <v>1060</v>
      </c>
      <c r="L1575" t="s">
        <v>15675</v>
      </c>
      <c r="M1575">
        <v>88</v>
      </c>
      <c r="N1575" s="524" t="s">
        <v>17347</v>
      </c>
      <c r="O1575">
        <f>COUNTIF('データ取得対象の観測点決定（風のみ）'!$AN$4:$AN$918,観測点コードリスト!N1575)</f>
        <v>0</v>
      </c>
      <c r="P1575" s="524" t="str">
        <f t="shared" si="24"/>
        <v>877</v>
      </c>
    </row>
    <row r="1576" spans="1:16">
      <c r="A1576">
        <v>1575</v>
      </c>
      <c r="B1576">
        <v>6</v>
      </c>
      <c r="C1576" t="s">
        <v>4346</v>
      </c>
      <c r="D1576">
        <v>88</v>
      </c>
      <c r="E1576">
        <v>878</v>
      </c>
      <c r="F1576">
        <v>31</v>
      </c>
      <c r="G1576">
        <v>55</v>
      </c>
      <c r="H1576">
        <v>130</v>
      </c>
      <c r="I1576">
        <v>27.3</v>
      </c>
      <c r="J1576">
        <v>59</v>
      </c>
      <c r="L1576" t="s">
        <v>15676</v>
      </c>
      <c r="M1576">
        <v>88</v>
      </c>
      <c r="N1576" s="524" t="s">
        <v>17348</v>
      </c>
      <c r="O1576">
        <f>COUNTIF('データ取得対象の観測点決定（風のみ）'!$AN$4:$AN$918,観測点コードリスト!N1576)</f>
        <v>1</v>
      </c>
      <c r="P1576" s="524" t="str">
        <f t="shared" si="24"/>
        <v>878</v>
      </c>
    </row>
    <row r="1577" spans="1:16">
      <c r="A1577">
        <v>1576</v>
      </c>
      <c r="B1577">
        <v>7</v>
      </c>
      <c r="C1577" t="s">
        <v>4349</v>
      </c>
      <c r="D1577">
        <v>88</v>
      </c>
      <c r="E1577">
        <v>879</v>
      </c>
      <c r="F1577">
        <v>31</v>
      </c>
      <c r="G1577">
        <v>50.1</v>
      </c>
      <c r="H1577">
        <v>129</v>
      </c>
      <c r="I1577">
        <v>52</v>
      </c>
      <c r="J1577">
        <v>10</v>
      </c>
      <c r="L1577" t="s">
        <v>15677</v>
      </c>
      <c r="M1577">
        <v>88</v>
      </c>
      <c r="N1577" s="524" t="s">
        <v>17349</v>
      </c>
      <c r="O1577">
        <f>COUNTIF('データ取得対象の観測点決定（風のみ）'!$AN$4:$AN$918,観測点コードリスト!N1577)</f>
        <v>1</v>
      </c>
      <c r="P1577" s="524" t="str">
        <f t="shared" si="24"/>
        <v>879</v>
      </c>
    </row>
    <row r="1578" spans="1:16">
      <c r="A1578">
        <v>1577</v>
      </c>
      <c r="B1578">
        <v>8</v>
      </c>
      <c r="C1578" t="s">
        <v>1519</v>
      </c>
      <c r="D1578">
        <v>88</v>
      </c>
      <c r="E1578">
        <v>880</v>
      </c>
      <c r="F1578">
        <v>31</v>
      </c>
      <c r="G1578">
        <v>50</v>
      </c>
      <c r="H1578">
        <v>130</v>
      </c>
      <c r="I1578">
        <v>18.899999999999999</v>
      </c>
      <c r="J1578">
        <v>5</v>
      </c>
      <c r="L1578" t="s">
        <v>15678</v>
      </c>
      <c r="M1578">
        <v>88</v>
      </c>
      <c r="N1578" s="524" t="s">
        <v>17350</v>
      </c>
      <c r="O1578">
        <f>COUNTIF('データ取得対象の観測点決定（風のみ）'!$AN$4:$AN$918,観測点コードリスト!N1578)</f>
        <v>1</v>
      </c>
      <c r="P1578" s="524" t="str">
        <f t="shared" si="24"/>
        <v>880</v>
      </c>
    </row>
    <row r="1579" spans="1:16">
      <c r="A1579">
        <v>1578</v>
      </c>
      <c r="B1579">
        <v>9</v>
      </c>
      <c r="C1579" t="s">
        <v>4354</v>
      </c>
      <c r="D1579">
        <v>88</v>
      </c>
      <c r="E1579">
        <v>881</v>
      </c>
      <c r="F1579">
        <v>31</v>
      </c>
      <c r="G1579">
        <v>48.2</v>
      </c>
      <c r="H1579">
        <v>130</v>
      </c>
      <c r="I1579">
        <v>43.1</v>
      </c>
      <c r="J1579">
        <v>272</v>
      </c>
      <c r="L1579" t="s">
        <v>15679</v>
      </c>
      <c r="M1579">
        <v>88</v>
      </c>
      <c r="N1579" s="524" t="s">
        <v>17351</v>
      </c>
      <c r="O1579">
        <f>COUNTIF('データ取得対象の観測点決定（風のみ）'!$AN$4:$AN$918,観測点コードリスト!N1579)</f>
        <v>1</v>
      </c>
      <c r="P1579" s="524" t="str">
        <f t="shared" si="24"/>
        <v>881</v>
      </c>
    </row>
    <row r="1580" spans="1:16">
      <c r="A1580">
        <v>1579</v>
      </c>
      <c r="B1580">
        <v>10</v>
      </c>
      <c r="C1580" t="s">
        <v>4358</v>
      </c>
      <c r="D1580">
        <v>88</v>
      </c>
      <c r="E1580">
        <v>882</v>
      </c>
      <c r="F1580">
        <v>31</v>
      </c>
      <c r="G1580">
        <v>44.8</v>
      </c>
      <c r="H1580">
        <v>130</v>
      </c>
      <c r="I1580">
        <v>26.3</v>
      </c>
      <c r="J1580">
        <v>533</v>
      </c>
      <c r="L1580" t="s">
        <v>15680</v>
      </c>
      <c r="M1580">
        <v>88</v>
      </c>
      <c r="N1580" s="524" t="s">
        <v>17352</v>
      </c>
      <c r="O1580">
        <f>COUNTIF('データ取得対象の観測点決定（風のみ）'!$AN$4:$AN$918,観測点コードリスト!N1580)</f>
        <v>0</v>
      </c>
      <c r="P1580" s="524" t="str">
        <f t="shared" si="24"/>
        <v>882</v>
      </c>
    </row>
    <row r="1581" spans="1:16">
      <c r="A1581">
        <v>1580</v>
      </c>
      <c r="B1581">
        <v>11</v>
      </c>
      <c r="C1581" t="s">
        <v>4361</v>
      </c>
      <c r="D1581">
        <v>88</v>
      </c>
      <c r="E1581">
        <v>883</v>
      </c>
      <c r="F1581">
        <v>31</v>
      </c>
      <c r="G1581">
        <v>40.1</v>
      </c>
      <c r="H1581">
        <v>130</v>
      </c>
      <c r="I1581">
        <v>19.7</v>
      </c>
      <c r="J1581">
        <v>40</v>
      </c>
      <c r="L1581" t="s">
        <v>15681</v>
      </c>
      <c r="M1581">
        <v>88</v>
      </c>
      <c r="N1581" s="524" t="s">
        <v>17353</v>
      </c>
      <c r="O1581">
        <f>COUNTIF('データ取得対象の観測点決定（風のみ）'!$AN$4:$AN$918,観測点コードリスト!N1581)</f>
        <v>1</v>
      </c>
      <c r="P1581" s="524" t="str">
        <f t="shared" si="24"/>
        <v>883</v>
      </c>
    </row>
    <row r="1582" spans="1:16">
      <c r="A1582">
        <v>1581</v>
      </c>
      <c r="B1582">
        <v>12</v>
      </c>
      <c r="C1582" t="s">
        <v>14091</v>
      </c>
      <c r="D1582">
        <v>88</v>
      </c>
      <c r="E1582">
        <v>884</v>
      </c>
      <c r="F1582">
        <v>31</v>
      </c>
      <c r="G1582">
        <v>30.5</v>
      </c>
      <c r="H1582">
        <v>130</v>
      </c>
      <c r="I1582">
        <v>27.8</v>
      </c>
      <c r="J1582">
        <v>397</v>
      </c>
      <c r="L1582" t="s">
        <v>15682</v>
      </c>
      <c r="M1582">
        <v>88</v>
      </c>
      <c r="N1582" s="524" t="s">
        <v>17354</v>
      </c>
      <c r="O1582">
        <f>COUNTIF('データ取得対象の観測点決定（風のみ）'!$AN$4:$AN$918,観測点コードリスト!N1582)</f>
        <v>0</v>
      </c>
      <c r="P1582" s="524" t="str">
        <f t="shared" si="24"/>
        <v>884</v>
      </c>
    </row>
    <row r="1583" spans="1:16">
      <c r="A1583">
        <v>1582</v>
      </c>
      <c r="B1583">
        <v>13</v>
      </c>
      <c r="C1583" t="s">
        <v>4333</v>
      </c>
      <c r="D1583">
        <v>88</v>
      </c>
      <c r="E1583">
        <v>47827</v>
      </c>
      <c r="F1583">
        <v>31</v>
      </c>
      <c r="G1583">
        <v>33.299999999999997</v>
      </c>
      <c r="H1583">
        <v>130</v>
      </c>
      <c r="I1583">
        <v>32.799999999999997</v>
      </c>
      <c r="J1583">
        <v>3.9</v>
      </c>
      <c r="L1583" t="s">
        <v>15683</v>
      </c>
      <c r="M1583">
        <v>88</v>
      </c>
      <c r="N1583" s="524" t="s">
        <v>17355</v>
      </c>
      <c r="O1583">
        <f>COUNTIF('データ取得対象の観測点決定（風のみ）'!$AN$4:$AN$918,観測点コードリスト!N1583)</f>
        <v>1</v>
      </c>
      <c r="P1583" s="524" t="str">
        <f t="shared" si="24"/>
        <v>47827</v>
      </c>
    </row>
    <row r="1584" spans="1:16">
      <c r="A1584">
        <v>1583</v>
      </c>
      <c r="B1584">
        <v>14</v>
      </c>
      <c r="C1584" t="s">
        <v>14092</v>
      </c>
      <c r="D1584">
        <v>88</v>
      </c>
      <c r="E1584">
        <v>886</v>
      </c>
      <c r="F1584">
        <v>31</v>
      </c>
      <c r="G1584">
        <v>30.7</v>
      </c>
      <c r="H1584">
        <v>130</v>
      </c>
      <c r="I1584">
        <v>44.7</v>
      </c>
      <c r="J1584">
        <v>520</v>
      </c>
      <c r="L1584" t="s">
        <v>15684</v>
      </c>
      <c r="M1584">
        <v>88</v>
      </c>
      <c r="N1584" s="524" t="s">
        <v>17356</v>
      </c>
      <c r="O1584">
        <f>COUNTIF('データ取得対象の観測点決定（風のみ）'!$AN$4:$AN$918,観測点コードリスト!N1584)</f>
        <v>0</v>
      </c>
      <c r="P1584" s="524" t="str">
        <f t="shared" si="24"/>
        <v>886</v>
      </c>
    </row>
    <row r="1585" spans="1:16">
      <c r="A1585">
        <v>1584</v>
      </c>
      <c r="B1585">
        <v>15</v>
      </c>
      <c r="C1585" t="s">
        <v>4379</v>
      </c>
      <c r="D1585">
        <v>88</v>
      </c>
      <c r="E1585">
        <v>887</v>
      </c>
      <c r="F1585">
        <v>31</v>
      </c>
      <c r="G1585">
        <v>24.9</v>
      </c>
      <c r="H1585">
        <v>130</v>
      </c>
      <c r="I1585">
        <v>19.5</v>
      </c>
      <c r="J1585">
        <v>9</v>
      </c>
      <c r="L1585" t="s">
        <v>15685</v>
      </c>
      <c r="M1585">
        <v>88</v>
      </c>
      <c r="N1585" s="524" t="s">
        <v>17357</v>
      </c>
      <c r="O1585">
        <f>COUNTIF('データ取得対象の観測点決定（風のみ）'!$AN$4:$AN$918,観測点コードリスト!N1585)</f>
        <v>1</v>
      </c>
      <c r="P1585" s="524" t="str">
        <f t="shared" si="24"/>
        <v>887</v>
      </c>
    </row>
    <row r="1586" spans="1:16">
      <c r="A1586">
        <v>1585</v>
      </c>
      <c r="B1586">
        <v>16</v>
      </c>
      <c r="C1586" t="s">
        <v>4383</v>
      </c>
      <c r="D1586">
        <v>88</v>
      </c>
      <c r="E1586">
        <v>888</v>
      </c>
      <c r="F1586">
        <v>31</v>
      </c>
      <c r="G1586">
        <v>27.7</v>
      </c>
      <c r="H1586">
        <v>130</v>
      </c>
      <c r="I1586">
        <v>51.6</v>
      </c>
      <c r="J1586">
        <v>100</v>
      </c>
      <c r="L1586" t="s">
        <v>15686</v>
      </c>
      <c r="M1586">
        <v>88</v>
      </c>
      <c r="N1586" s="524" t="s">
        <v>17358</v>
      </c>
      <c r="O1586">
        <f>COUNTIF('データ取得対象の観測点決定（風のみ）'!$AN$4:$AN$918,観測点コードリスト!N1586)</f>
        <v>0</v>
      </c>
      <c r="P1586" s="524" t="str">
        <f t="shared" si="24"/>
        <v>888</v>
      </c>
    </row>
    <row r="1587" spans="1:16">
      <c r="A1587">
        <v>1586</v>
      </c>
      <c r="B1587">
        <v>17</v>
      </c>
      <c r="C1587" t="s">
        <v>4391</v>
      </c>
      <c r="D1587">
        <v>88</v>
      </c>
      <c r="E1587">
        <v>890</v>
      </c>
      <c r="F1587">
        <v>31</v>
      </c>
      <c r="G1587">
        <v>23.2</v>
      </c>
      <c r="H1587">
        <v>130</v>
      </c>
      <c r="I1587">
        <v>32.4</v>
      </c>
      <c r="J1587">
        <v>4</v>
      </c>
      <c r="L1587" t="s">
        <v>15687</v>
      </c>
      <c r="M1587">
        <v>88</v>
      </c>
      <c r="N1587" s="524" t="s">
        <v>17359</v>
      </c>
      <c r="O1587">
        <f>COUNTIF('データ取得対象の観測点決定（風のみ）'!$AN$4:$AN$918,観測点コードリスト!N1587)</f>
        <v>1</v>
      </c>
      <c r="P1587" s="524" t="str">
        <f t="shared" si="24"/>
        <v>890</v>
      </c>
    </row>
    <row r="1588" spans="1:16">
      <c r="A1588">
        <v>1587</v>
      </c>
      <c r="B1588">
        <v>18</v>
      </c>
      <c r="C1588" t="s">
        <v>14093</v>
      </c>
      <c r="D1588">
        <v>88</v>
      </c>
      <c r="E1588">
        <v>891</v>
      </c>
      <c r="F1588">
        <v>31</v>
      </c>
      <c r="G1588">
        <v>21</v>
      </c>
      <c r="H1588">
        <v>130</v>
      </c>
      <c r="I1588">
        <v>56.9</v>
      </c>
      <c r="J1588">
        <v>8</v>
      </c>
      <c r="L1588" t="s">
        <v>15688</v>
      </c>
      <c r="M1588">
        <v>88</v>
      </c>
      <c r="N1588" s="524" t="s">
        <v>17360</v>
      </c>
      <c r="O1588">
        <f>COUNTIF('データ取得対象の観測点決定（風のみ）'!$AN$4:$AN$918,観測点コードリスト!N1588)</f>
        <v>0</v>
      </c>
      <c r="P1588" s="524" t="str">
        <f t="shared" si="24"/>
        <v>891</v>
      </c>
    </row>
    <row r="1589" spans="1:16">
      <c r="A1589">
        <v>1588</v>
      </c>
      <c r="B1589">
        <v>19</v>
      </c>
      <c r="C1589" t="s">
        <v>4402</v>
      </c>
      <c r="D1589">
        <v>88</v>
      </c>
      <c r="E1589">
        <v>47831</v>
      </c>
      <c r="F1589">
        <v>31</v>
      </c>
      <c r="G1589">
        <v>16.3</v>
      </c>
      <c r="H1589">
        <v>130</v>
      </c>
      <c r="I1589">
        <v>17.5</v>
      </c>
      <c r="J1589">
        <v>29.5</v>
      </c>
      <c r="L1589" t="s">
        <v>15689</v>
      </c>
      <c r="M1589">
        <v>88</v>
      </c>
      <c r="N1589" s="524" t="s">
        <v>17361</v>
      </c>
      <c r="O1589">
        <f>COUNTIF('データ取得対象の観測点決定（風のみ）'!$AN$4:$AN$918,観測点コードリスト!N1589)</f>
        <v>1</v>
      </c>
      <c r="P1589" s="524" t="str">
        <f t="shared" si="24"/>
        <v>47831</v>
      </c>
    </row>
    <row r="1590" spans="1:16">
      <c r="A1590">
        <v>1589</v>
      </c>
      <c r="B1590">
        <v>20</v>
      </c>
      <c r="C1590" t="s">
        <v>4405</v>
      </c>
      <c r="D1590">
        <v>88</v>
      </c>
      <c r="E1590">
        <v>893</v>
      </c>
      <c r="F1590">
        <v>31</v>
      </c>
      <c r="G1590">
        <v>15</v>
      </c>
      <c r="H1590">
        <v>130</v>
      </c>
      <c r="I1590">
        <v>38.200000000000003</v>
      </c>
      <c r="J1590">
        <v>5</v>
      </c>
      <c r="L1590" t="s">
        <v>15690</v>
      </c>
      <c r="M1590">
        <v>88</v>
      </c>
      <c r="N1590" s="524" t="s">
        <v>17362</v>
      </c>
      <c r="O1590">
        <f>COUNTIF('データ取得対象の観測点決定（風のみ）'!$AN$4:$AN$918,観測点コードリスト!N1590)</f>
        <v>1</v>
      </c>
      <c r="P1590" s="524" t="str">
        <f t="shared" si="24"/>
        <v>893</v>
      </c>
    </row>
    <row r="1591" spans="1:16">
      <c r="A1591">
        <v>1590</v>
      </c>
      <c r="B1591">
        <v>21</v>
      </c>
      <c r="C1591" t="s">
        <v>14094</v>
      </c>
      <c r="D1591">
        <v>88</v>
      </c>
      <c r="E1591">
        <v>894</v>
      </c>
      <c r="F1591">
        <v>31</v>
      </c>
      <c r="G1591">
        <v>15.3</v>
      </c>
      <c r="H1591">
        <v>130</v>
      </c>
      <c r="I1591">
        <v>57.3</v>
      </c>
      <c r="J1591">
        <v>550</v>
      </c>
      <c r="L1591" t="s">
        <v>15691</v>
      </c>
      <c r="M1591">
        <v>88</v>
      </c>
      <c r="N1591" s="524" t="s">
        <v>17363</v>
      </c>
      <c r="O1591">
        <f>COUNTIF('データ取得対象の観測点決定（風のみ）'!$AN$4:$AN$918,観測点コードリスト!N1591)</f>
        <v>0</v>
      </c>
      <c r="P1591" s="524" t="str">
        <f t="shared" si="24"/>
        <v>894</v>
      </c>
    </row>
    <row r="1592" spans="1:16">
      <c r="A1592">
        <v>1591</v>
      </c>
      <c r="B1592">
        <v>22</v>
      </c>
      <c r="C1592" t="s">
        <v>4408</v>
      </c>
      <c r="D1592">
        <v>88</v>
      </c>
      <c r="E1592">
        <v>895</v>
      </c>
      <c r="F1592">
        <v>31</v>
      </c>
      <c r="G1592">
        <v>16.600000000000001</v>
      </c>
      <c r="H1592">
        <v>131</v>
      </c>
      <c r="I1592">
        <v>3.3</v>
      </c>
      <c r="J1592">
        <v>8</v>
      </c>
      <c r="L1592" t="s">
        <v>15692</v>
      </c>
      <c r="M1592">
        <v>88</v>
      </c>
      <c r="N1592" s="524" t="s">
        <v>17364</v>
      </c>
      <c r="O1592">
        <f>COUNTIF('データ取得対象の観測点決定（風のみ）'!$AN$4:$AN$918,観測点コードリスト!N1592)</f>
        <v>1</v>
      </c>
      <c r="P1592" s="524" t="str">
        <f t="shared" si="24"/>
        <v>895</v>
      </c>
    </row>
    <row r="1593" spans="1:16">
      <c r="A1593">
        <v>1592</v>
      </c>
      <c r="B1593">
        <v>23</v>
      </c>
      <c r="C1593" t="s">
        <v>4416</v>
      </c>
      <c r="D1593">
        <v>88</v>
      </c>
      <c r="E1593">
        <v>47837</v>
      </c>
      <c r="F1593">
        <v>30</v>
      </c>
      <c r="G1593">
        <v>43.2</v>
      </c>
      <c r="H1593">
        <v>130</v>
      </c>
      <c r="I1593">
        <v>58.9</v>
      </c>
      <c r="J1593">
        <v>24.9</v>
      </c>
      <c r="L1593" t="s">
        <v>15693</v>
      </c>
      <c r="M1593">
        <v>88</v>
      </c>
      <c r="N1593" s="524" t="s">
        <v>17365</v>
      </c>
      <c r="O1593">
        <f>COUNTIF('データ取得対象の観測点決定（風のみ）'!$AN$4:$AN$918,観測点コードリスト!N1593)</f>
        <v>1</v>
      </c>
      <c r="P1593" s="524" t="str">
        <f t="shared" si="24"/>
        <v>47837</v>
      </c>
    </row>
    <row r="1594" spans="1:16">
      <c r="A1594">
        <v>1593</v>
      </c>
      <c r="B1594">
        <v>24</v>
      </c>
      <c r="C1594" t="s">
        <v>4419</v>
      </c>
      <c r="D1594">
        <v>88</v>
      </c>
      <c r="E1594">
        <v>897</v>
      </c>
      <c r="F1594">
        <v>30</v>
      </c>
      <c r="G1594">
        <v>36.299999999999997</v>
      </c>
      <c r="H1594">
        <v>130</v>
      </c>
      <c r="I1594">
        <v>59.5</v>
      </c>
      <c r="J1594">
        <v>234</v>
      </c>
      <c r="L1594" t="s">
        <v>15694</v>
      </c>
      <c r="M1594">
        <v>88</v>
      </c>
      <c r="N1594" s="524" t="s">
        <v>17366</v>
      </c>
      <c r="O1594">
        <f>COUNTIF('データ取得対象の観測点決定（風のみ）'!$AN$4:$AN$918,観測点コードリスト!N1594)</f>
        <v>1</v>
      </c>
      <c r="P1594" s="524" t="str">
        <f t="shared" si="24"/>
        <v>897</v>
      </c>
    </row>
    <row r="1595" spans="1:16">
      <c r="A1595">
        <v>1594</v>
      </c>
      <c r="B1595">
        <v>25</v>
      </c>
      <c r="C1595" t="s">
        <v>4422</v>
      </c>
      <c r="D1595">
        <v>88</v>
      </c>
      <c r="E1595">
        <v>898</v>
      </c>
      <c r="F1595">
        <v>30</v>
      </c>
      <c r="G1595">
        <v>24.4</v>
      </c>
      <c r="H1595">
        <v>130</v>
      </c>
      <c r="I1595">
        <v>54.1</v>
      </c>
      <c r="J1595">
        <v>150</v>
      </c>
      <c r="L1595" t="s">
        <v>15695</v>
      </c>
      <c r="M1595">
        <v>88</v>
      </c>
      <c r="N1595" s="524" t="s">
        <v>17367</v>
      </c>
      <c r="O1595">
        <f>COUNTIF('データ取得対象の観測点決定（風のみ）'!$AN$4:$AN$918,観測点コードリスト!N1595)</f>
        <v>1</v>
      </c>
      <c r="P1595" s="524" t="str">
        <f t="shared" si="24"/>
        <v>898</v>
      </c>
    </row>
    <row r="1596" spans="1:16">
      <c r="A1596">
        <v>1595</v>
      </c>
      <c r="B1596">
        <v>26</v>
      </c>
      <c r="C1596" t="s">
        <v>4428</v>
      </c>
      <c r="D1596">
        <v>88</v>
      </c>
      <c r="E1596">
        <v>899</v>
      </c>
      <c r="F1596">
        <v>30</v>
      </c>
      <c r="G1596">
        <v>14.1</v>
      </c>
      <c r="H1596">
        <v>130</v>
      </c>
      <c r="I1596">
        <v>33.299999999999997</v>
      </c>
      <c r="J1596">
        <v>60</v>
      </c>
      <c r="L1596" t="s">
        <v>15696</v>
      </c>
      <c r="M1596">
        <v>88</v>
      </c>
      <c r="N1596" s="524" t="s">
        <v>17368</v>
      </c>
      <c r="O1596">
        <f>COUNTIF('データ取得対象の観測点決定（風のみ）'!$AN$4:$AN$918,観測点コードリスト!N1596)</f>
        <v>1</v>
      </c>
      <c r="P1596" s="524" t="str">
        <f t="shared" si="24"/>
        <v>899</v>
      </c>
    </row>
    <row r="1597" spans="1:16">
      <c r="A1597">
        <v>1596</v>
      </c>
      <c r="B1597">
        <v>27</v>
      </c>
      <c r="C1597" t="s">
        <v>4452</v>
      </c>
      <c r="D1597">
        <v>88</v>
      </c>
      <c r="E1597">
        <v>47909</v>
      </c>
      <c r="F1597">
        <v>28</v>
      </c>
      <c r="G1597">
        <v>22.7</v>
      </c>
      <c r="H1597">
        <v>129</v>
      </c>
      <c r="I1597">
        <v>29.7</v>
      </c>
      <c r="J1597">
        <v>2.8</v>
      </c>
      <c r="L1597" t="s">
        <v>15697</v>
      </c>
      <c r="M1597">
        <v>88</v>
      </c>
      <c r="N1597" s="524" t="s">
        <v>17369</v>
      </c>
      <c r="O1597">
        <f>COUNTIF('データ取得対象の観測点決定（風のみ）'!$AN$4:$AN$918,観測点コードリスト!N1597)</f>
        <v>1</v>
      </c>
      <c r="P1597" s="524" t="str">
        <f t="shared" si="24"/>
        <v>47909</v>
      </c>
    </row>
    <row r="1598" spans="1:16">
      <c r="A1598">
        <v>1597</v>
      </c>
      <c r="B1598">
        <v>28</v>
      </c>
      <c r="C1598" t="s">
        <v>4425</v>
      </c>
      <c r="D1598">
        <v>88</v>
      </c>
      <c r="E1598">
        <v>47836</v>
      </c>
      <c r="F1598">
        <v>30</v>
      </c>
      <c r="G1598">
        <v>23.1</v>
      </c>
      <c r="H1598">
        <v>130</v>
      </c>
      <c r="I1598">
        <v>39.5</v>
      </c>
      <c r="J1598">
        <v>37.299999999999997</v>
      </c>
      <c r="L1598" t="s">
        <v>15698</v>
      </c>
      <c r="M1598">
        <v>88</v>
      </c>
      <c r="N1598" s="524" t="s">
        <v>17370</v>
      </c>
      <c r="O1598">
        <f>COUNTIF('データ取得対象の観測点決定（風のみ）'!$AN$4:$AN$918,観測点コードリスト!N1598)</f>
        <v>1</v>
      </c>
      <c r="P1598" s="524" t="str">
        <f t="shared" si="24"/>
        <v>47836</v>
      </c>
    </row>
    <row r="1599" spans="1:16">
      <c r="A1599">
        <v>1598</v>
      </c>
      <c r="B1599">
        <v>29</v>
      </c>
      <c r="C1599" t="s">
        <v>4471</v>
      </c>
      <c r="D1599">
        <v>88</v>
      </c>
      <c r="E1599">
        <v>47942</v>
      </c>
      <c r="F1599">
        <v>27</v>
      </c>
      <c r="G1599">
        <v>25.9</v>
      </c>
      <c r="H1599">
        <v>128</v>
      </c>
      <c r="I1599">
        <v>42.3</v>
      </c>
      <c r="J1599">
        <v>26.8</v>
      </c>
      <c r="L1599" t="s">
        <v>15699</v>
      </c>
      <c r="M1599">
        <v>88</v>
      </c>
      <c r="N1599" s="524" t="s">
        <v>17371</v>
      </c>
      <c r="O1599">
        <f>COUNTIF('データ取得対象の観測点決定（風のみ）'!$AN$4:$AN$918,観測点コードリスト!N1599)</f>
        <v>1</v>
      </c>
      <c r="P1599" s="524" t="str">
        <f t="shared" si="24"/>
        <v>47942</v>
      </c>
    </row>
    <row r="1600" spans="1:16">
      <c r="A1600">
        <v>1599</v>
      </c>
      <c r="B1600">
        <v>30</v>
      </c>
      <c r="C1600" t="s">
        <v>4337</v>
      </c>
      <c r="D1600">
        <v>88</v>
      </c>
      <c r="E1600">
        <v>934</v>
      </c>
      <c r="F1600">
        <v>32</v>
      </c>
      <c r="G1600">
        <v>5.6</v>
      </c>
      <c r="H1600">
        <v>130</v>
      </c>
      <c r="I1600">
        <v>21.1</v>
      </c>
      <c r="J1600">
        <v>11</v>
      </c>
      <c r="L1600" t="s">
        <v>15700</v>
      </c>
      <c r="M1600">
        <v>88</v>
      </c>
      <c r="N1600" s="524" t="s">
        <v>17372</v>
      </c>
      <c r="O1600">
        <f>COUNTIF('データ取得対象の観測点決定（風のみ）'!$AN$4:$AN$918,観測点コードリスト!N1600)</f>
        <v>0</v>
      </c>
      <c r="P1600" s="524" t="str">
        <f t="shared" si="24"/>
        <v>934</v>
      </c>
    </row>
    <row r="1601" spans="1:16">
      <c r="A1601">
        <v>1600</v>
      </c>
      <c r="B1601">
        <v>31</v>
      </c>
      <c r="C1601" t="s">
        <v>4364</v>
      </c>
      <c r="D1601">
        <v>88</v>
      </c>
      <c r="E1601">
        <v>935</v>
      </c>
      <c r="F1601">
        <v>31</v>
      </c>
      <c r="G1601">
        <v>39.700000000000003</v>
      </c>
      <c r="H1601">
        <v>130</v>
      </c>
      <c r="I1601">
        <v>50.6</v>
      </c>
      <c r="J1601">
        <v>387</v>
      </c>
      <c r="L1601" t="s">
        <v>15701</v>
      </c>
      <c r="M1601">
        <v>88</v>
      </c>
      <c r="N1601" s="524" t="s">
        <v>17373</v>
      </c>
      <c r="O1601">
        <f>COUNTIF('データ取得対象の観測点決定（風のみ）'!$AN$4:$AN$918,観測点コードリスト!N1601)</f>
        <v>1</v>
      </c>
      <c r="P1601" s="524" t="str">
        <f t="shared" si="24"/>
        <v>935</v>
      </c>
    </row>
    <row r="1602" spans="1:16">
      <c r="A1602">
        <v>1601</v>
      </c>
      <c r="B1602">
        <v>32</v>
      </c>
      <c r="C1602" t="s">
        <v>4387</v>
      </c>
      <c r="D1602">
        <v>88</v>
      </c>
      <c r="E1602">
        <v>936</v>
      </c>
      <c r="F1602">
        <v>31</v>
      </c>
      <c r="G1602">
        <v>28.7</v>
      </c>
      <c r="H1602">
        <v>131</v>
      </c>
      <c r="I1602">
        <v>5.7</v>
      </c>
      <c r="J1602">
        <v>70</v>
      </c>
      <c r="L1602" t="s">
        <v>15702</v>
      </c>
      <c r="M1602">
        <v>88</v>
      </c>
      <c r="N1602" s="524" t="s">
        <v>17374</v>
      </c>
      <c r="O1602">
        <f>COUNTIF('データ取得対象の観測点決定（風のみ）'!$AN$4:$AN$918,観測点コードリスト!N1602)</f>
        <v>1</v>
      </c>
      <c r="P1602" s="524" t="str">
        <f t="shared" si="24"/>
        <v>936</v>
      </c>
    </row>
    <row r="1603" spans="1:16">
      <c r="A1603">
        <v>1602</v>
      </c>
      <c r="B1603">
        <v>33</v>
      </c>
      <c r="C1603" t="s">
        <v>4394</v>
      </c>
      <c r="D1603">
        <v>88</v>
      </c>
      <c r="E1603">
        <v>937</v>
      </c>
      <c r="F1603">
        <v>31</v>
      </c>
      <c r="G1603">
        <v>23.5</v>
      </c>
      <c r="H1603">
        <v>130</v>
      </c>
      <c r="I1603">
        <v>51.8</v>
      </c>
      <c r="J1603">
        <v>80</v>
      </c>
      <c r="L1603" t="s">
        <v>15703</v>
      </c>
      <c r="M1603">
        <v>88</v>
      </c>
      <c r="N1603" s="524" t="s">
        <v>17375</v>
      </c>
      <c r="O1603">
        <f>COUNTIF('データ取得対象の観測点決定（風のみ）'!$AN$4:$AN$918,観測点コードリスト!N1603)</f>
        <v>1</v>
      </c>
      <c r="P1603" s="524" t="str">
        <f t="shared" si="24"/>
        <v>937</v>
      </c>
    </row>
    <row r="1604" spans="1:16">
      <c r="A1604">
        <v>1603</v>
      </c>
      <c r="B1604">
        <v>34</v>
      </c>
      <c r="C1604" t="s">
        <v>4459</v>
      </c>
      <c r="D1604">
        <v>88</v>
      </c>
      <c r="E1604">
        <v>980</v>
      </c>
      <c r="F1604">
        <v>28</v>
      </c>
      <c r="G1604">
        <v>8.6</v>
      </c>
      <c r="H1604">
        <v>129</v>
      </c>
      <c r="I1604">
        <v>18.899999999999999</v>
      </c>
      <c r="J1604">
        <v>2</v>
      </c>
      <c r="L1604" t="s">
        <v>15704</v>
      </c>
      <c r="M1604">
        <v>88</v>
      </c>
      <c r="N1604" s="524" t="s">
        <v>17376</v>
      </c>
      <c r="O1604">
        <f>COUNTIF('データ取得対象の観測点決定（風のみ）'!$AN$4:$AN$918,観測点コードリスト!N1604)</f>
        <v>1</v>
      </c>
      <c r="P1604" s="524" t="str">
        <f t="shared" ref="P1604:P1665" si="25">IF(N1604&gt;9999,TEXT(N1604,"@"),TEXT(N1604,"0000"))</f>
        <v>980</v>
      </c>
    </row>
    <row r="1605" spans="1:16">
      <c r="A1605">
        <v>1604</v>
      </c>
      <c r="B1605">
        <v>35</v>
      </c>
      <c r="C1605" t="s">
        <v>14095</v>
      </c>
      <c r="D1605">
        <v>88</v>
      </c>
      <c r="E1605">
        <v>1104</v>
      </c>
      <c r="F1605">
        <v>31</v>
      </c>
      <c r="G1605">
        <v>51.2</v>
      </c>
      <c r="H1605">
        <v>130</v>
      </c>
      <c r="I1605">
        <v>33.5</v>
      </c>
      <c r="J1605">
        <v>500</v>
      </c>
      <c r="L1605" t="s">
        <v>15705</v>
      </c>
      <c r="M1605">
        <v>88</v>
      </c>
      <c r="N1605" s="524" t="s">
        <v>17377</v>
      </c>
      <c r="O1605">
        <f>COUNTIF('データ取得対象の観測点決定（風のみ）'!$AN$4:$AN$918,観測点コードリスト!N1605)</f>
        <v>0</v>
      </c>
      <c r="P1605" s="524" t="str">
        <f t="shared" si="25"/>
        <v>1104</v>
      </c>
    </row>
    <row r="1606" spans="1:16">
      <c r="A1606">
        <v>1605</v>
      </c>
      <c r="B1606">
        <v>36</v>
      </c>
      <c r="C1606" t="s">
        <v>1756</v>
      </c>
      <c r="D1606">
        <v>88</v>
      </c>
      <c r="E1606">
        <v>1136</v>
      </c>
      <c r="F1606">
        <v>31</v>
      </c>
      <c r="G1606">
        <v>11.9</v>
      </c>
      <c r="H1606">
        <v>130</v>
      </c>
      <c r="I1606">
        <v>50.6</v>
      </c>
      <c r="J1606">
        <v>182</v>
      </c>
      <c r="L1606" t="s">
        <v>15706</v>
      </c>
      <c r="M1606">
        <v>88</v>
      </c>
      <c r="N1606" s="524" t="s">
        <v>17378</v>
      </c>
      <c r="O1606">
        <f>COUNTIF('データ取得対象の観測点決定（風のみ）'!$AN$4:$AN$918,観測点コードリスト!N1606)</f>
        <v>1</v>
      </c>
      <c r="P1606" s="524" t="str">
        <f t="shared" si="25"/>
        <v>1136</v>
      </c>
    </row>
    <row r="1607" spans="1:16">
      <c r="A1607">
        <v>1606</v>
      </c>
      <c r="B1607">
        <v>37</v>
      </c>
      <c r="C1607" t="s">
        <v>4467</v>
      </c>
      <c r="D1607">
        <v>88</v>
      </c>
      <c r="E1607">
        <v>1139</v>
      </c>
      <c r="F1607">
        <v>27</v>
      </c>
      <c r="G1607">
        <v>40.6</v>
      </c>
      <c r="H1607">
        <v>128</v>
      </c>
      <c r="I1607">
        <v>58.4</v>
      </c>
      <c r="J1607">
        <v>44</v>
      </c>
      <c r="L1607" t="s">
        <v>15707</v>
      </c>
      <c r="M1607">
        <v>88</v>
      </c>
      <c r="N1607" s="524" t="s">
        <v>17379</v>
      </c>
      <c r="O1607">
        <f>COUNTIF('データ取得対象の観測点決定（風のみ）'!$AN$4:$AN$918,観測点コードリスト!N1607)</f>
        <v>1</v>
      </c>
      <c r="P1607" s="524" t="str">
        <f t="shared" si="25"/>
        <v>1139</v>
      </c>
    </row>
    <row r="1608" spans="1:16">
      <c r="A1608">
        <v>1607</v>
      </c>
      <c r="B1608">
        <v>38</v>
      </c>
      <c r="C1608" t="s">
        <v>4371</v>
      </c>
      <c r="D1608">
        <v>88</v>
      </c>
      <c r="E1608">
        <v>1146</v>
      </c>
      <c r="F1608">
        <v>31</v>
      </c>
      <c r="G1608">
        <v>35.299999999999997</v>
      </c>
      <c r="H1608">
        <v>130</v>
      </c>
      <c r="I1608">
        <v>51.3</v>
      </c>
      <c r="J1608">
        <v>360</v>
      </c>
      <c r="L1608" t="s">
        <v>15708</v>
      </c>
      <c r="M1608">
        <v>88</v>
      </c>
      <c r="N1608" s="524" t="s">
        <v>17380</v>
      </c>
      <c r="O1608">
        <f>COUNTIF('データ取得対象の観測点決定（風のみ）'!$AN$4:$AN$918,観測点コードリスト!N1608)</f>
        <v>1</v>
      </c>
      <c r="P1608" s="524" t="str">
        <f t="shared" si="25"/>
        <v>1146</v>
      </c>
    </row>
    <row r="1609" spans="1:16">
      <c r="A1609">
        <v>1608</v>
      </c>
      <c r="B1609">
        <v>39</v>
      </c>
      <c r="C1609" t="s">
        <v>4375</v>
      </c>
      <c r="D1609">
        <v>88</v>
      </c>
      <c r="E1609">
        <v>1149</v>
      </c>
      <c r="F1609">
        <v>31</v>
      </c>
      <c r="G1609">
        <v>34.799999999999997</v>
      </c>
      <c r="H1609">
        <v>131</v>
      </c>
      <c r="I1609">
        <v>0.3</v>
      </c>
      <c r="J1609">
        <v>170</v>
      </c>
      <c r="L1609" t="s">
        <v>15709</v>
      </c>
      <c r="M1609">
        <v>88</v>
      </c>
      <c r="N1609" s="524" t="s">
        <v>17381</v>
      </c>
      <c r="O1609">
        <f>COUNTIF('データ取得対象の観測点決定（風のみ）'!$AN$4:$AN$918,観測点コードリスト!N1609)</f>
        <v>0</v>
      </c>
      <c r="P1609" s="524" t="str">
        <f t="shared" si="25"/>
        <v>1149</v>
      </c>
    </row>
    <row r="1610" spans="1:16">
      <c r="A1610">
        <v>1609</v>
      </c>
      <c r="B1610">
        <v>40</v>
      </c>
      <c r="C1610" t="s">
        <v>4413</v>
      </c>
      <c r="D1610">
        <v>88</v>
      </c>
      <c r="E1610">
        <v>1161</v>
      </c>
      <c r="F1610">
        <v>31</v>
      </c>
      <c r="G1610">
        <v>5.6</v>
      </c>
      <c r="H1610">
        <v>130</v>
      </c>
      <c r="I1610">
        <v>41.4</v>
      </c>
      <c r="J1610">
        <v>27</v>
      </c>
      <c r="L1610" t="s">
        <v>15710</v>
      </c>
      <c r="M1610">
        <v>88</v>
      </c>
      <c r="N1610" s="524" t="s">
        <v>17382</v>
      </c>
      <c r="O1610">
        <f>COUNTIF('データ取得対象の観測点決定（風のみ）'!$AN$4:$AN$918,観測点コードリスト!N1610)</f>
        <v>0</v>
      </c>
      <c r="P1610" s="524" t="str">
        <f t="shared" si="25"/>
        <v>1161</v>
      </c>
    </row>
    <row r="1611" spans="1:16">
      <c r="A1611">
        <v>1610</v>
      </c>
      <c r="B1611">
        <v>41</v>
      </c>
      <c r="C1611" t="s">
        <v>4398</v>
      </c>
      <c r="D1611">
        <v>88</v>
      </c>
      <c r="E1611">
        <v>1181</v>
      </c>
      <c r="F1611">
        <v>31</v>
      </c>
      <c r="G1611">
        <v>20.399999999999999</v>
      </c>
      <c r="H1611">
        <v>130</v>
      </c>
      <c r="I1611">
        <v>56.3</v>
      </c>
      <c r="J1611">
        <v>31</v>
      </c>
      <c r="L1611" t="s">
        <v>15711</v>
      </c>
      <c r="M1611">
        <v>88</v>
      </c>
      <c r="N1611" s="524" t="s">
        <v>17383</v>
      </c>
      <c r="O1611">
        <f>COUNTIF('データ取得対象の観測点決定（風のみ）'!$AN$4:$AN$918,観測点コードリスト!N1611)</f>
        <v>1</v>
      </c>
      <c r="P1611" s="524" t="str">
        <f t="shared" si="25"/>
        <v>1181</v>
      </c>
    </row>
    <row r="1612" spans="1:16">
      <c r="A1612">
        <v>1611</v>
      </c>
      <c r="B1612">
        <v>42</v>
      </c>
      <c r="C1612" t="s">
        <v>4475</v>
      </c>
      <c r="D1612">
        <v>88</v>
      </c>
      <c r="E1612">
        <v>1277</v>
      </c>
      <c r="F1612">
        <v>27</v>
      </c>
      <c r="G1612">
        <v>2.6</v>
      </c>
      <c r="H1612">
        <v>128</v>
      </c>
      <c r="I1612">
        <v>24.1</v>
      </c>
      <c r="J1612">
        <v>14</v>
      </c>
      <c r="L1612" t="s">
        <v>15712</v>
      </c>
      <c r="M1612">
        <v>88</v>
      </c>
      <c r="N1612" s="524" t="s">
        <v>17384</v>
      </c>
      <c r="O1612">
        <f>COUNTIF('データ取得対象の観測点決定（風のみ）'!$AN$4:$AN$918,観測点コードリスト!N1612)</f>
        <v>1</v>
      </c>
      <c r="P1612" s="524" t="str">
        <f t="shared" si="25"/>
        <v>1277</v>
      </c>
    </row>
    <row r="1613" spans="1:16">
      <c r="A1613">
        <v>1612</v>
      </c>
      <c r="B1613">
        <v>43</v>
      </c>
      <c r="C1613" t="s">
        <v>4455</v>
      </c>
      <c r="D1613">
        <v>88</v>
      </c>
      <c r="E1613">
        <v>1296</v>
      </c>
      <c r="F1613">
        <v>28</v>
      </c>
      <c r="G1613">
        <v>19.2</v>
      </c>
      <c r="H1613">
        <v>129</v>
      </c>
      <c r="I1613">
        <v>55.6</v>
      </c>
      <c r="J1613">
        <v>5</v>
      </c>
      <c r="L1613" t="s">
        <v>15713</v>
      </c>
      <c r="M1613">
        <v>88</v>
      </c>
      <c r="N1613" s="524" t="s">
        <v>17385</v>
      </c>
      <c r="O1613">
        <f>COUNTIF('データ取得対象の観測点決定（風のみ）'!$AN$4:$AN$918,観測点コードリスト!N1613)</f>
        <v>1</v>
      </c>
      <c r="P1613" s="524" t="str">
        <f t="shared" si="25"/>
        <v>1296</v>
      </c>
    </row>
    <row r="1614" spans="1:16">
      <c r="A1614">
        <v>1613</v>
      </c>
      <c r="B1614">
        <v>44</v>
      </c>
      <c r="C1614" t="s">
        <v>4449</v>
      </c>
      <c r="D1614">
        <v>88</v>
      </c>
      <c r="E1614">
        <v>1520</v>
      </c>
      <c r="F1614">
        <v>28</v>
      </c>
      <c r="G1614">
        <v>25.8</v>
      </c>
      <c r="H1614">
        <v>129</v>
      </c>
      <c r="I1614">
        <v>42.7</v>
      </c>
      <c r="J1614">
        <v>4</v>
      </c>
      <c r="L1614" t="s">
        <v>15714</v>
      </c>
      <c r="M1614">
        <v>88</v>
      </c>
      <c r="N1614" s="524" t="s">
        <v>17386</v>
      </c>
      <c r="O1614">
        <f>COUNTIF('データ取得対象の観測点決定（風のみ）'!$AN$4:$AN$918,観測点コードリスト!N1614)</f>
        <v>1</v>
      </c>
      <c r="P1614" s="524" t="str">
        <f t="shared" si="25"/>
        <v>1520</v>
      </c>
    </row>
    <row r="1615" spans="1:16">
      <c r="A1615">
        <v>1614</v>
      </c>
      <c r="B1615">
        <v>45</v>
      </c>
      <c r="C1615" t="s">
        <v>4431</v>
      </c>
      <c r="D1615">
        <v>88</v>
      </c>
      <c r="E1615">
        <v>1540</v>
      </c>
      <c r="F1615">
        <v>29</v>
      </c>
      <c r="G1615">
        <v>50.4</v>
      </c>
      <c r="H1615">
        <v>129</v>
      </c>
      <c r="I1615">
        <v>52</v>
      </c>
      <c r="J1615">
        <v>220</v>
      </c>
      <c r="L1615" t="s">
        <v>15715</v>
      </c>
      <c r="M1615">
        <v>88</v>
      </c>
      <c r="N1615" s="524" t="s">
        <v>17387</v>
      </c>
      <c r="O1615">
        <f>COUNTIF('データ取得対象の観測点決定（風のみ）'!$AN$4:$AN$918,観測点コードリスト!N1615)</f>
        <v>1</v>
      </c>
      <c r="P1615" s="524" t="str">
        <f t="shared" si="25"/>
        <v>1540</v>
      </c>
    </row>
    <row r="1616" spans="1:16">
      <c r="A1616">
        <v>1615</v>
      </c>
      <c r="B1616">
        <v>46</v>
      </c>
      <c r="C1616" t="s">
        <v>4463</v>
      </c>
      <c r="D1616">
        <v>88</v>
      </c>
      <c r="E1616">
        <v>1542</v>
      </c>
      <c r="F1616">
        <v>27</v>
      </c>
      <c r="G1616">
        <v>50.1</v>
      </c>
      <c r="H1616">
        <v>128</v>
      </c>
      <c r="I1616">
        <v>52.8</v>
      </c>
      <c r="J1616">
        <v>2</v>
      </c>
      <c r="L1616" t="s">
        <v>15716</v>
      </c>
      <c r="M1616">
        <v>88</v>
      </c>
      <c r="N1616" s="524" t="s">
        <v>17388</v>
      </c>
      <c r="O1616">
        <f>COUNTIF('データ取得対象の観測点決定（風のみ）'!$AN$4:$AN$918,観測点コードリスト!N1616)</f>
        <v>1</v>
      </c>
      <c r="P1616" s="524" t="str">
        <f t="shared" si="25"/>
        <v>1542</v>
      </c>
    </row>
    <row r="1617" spans="1:16">
      <c r="A1617">
        <v>1616</v>
      </c>
      <c r="B1617">
        <v>47</v>
      </c>
      <c r="C1617" t="s">
        <v>14096</v>
      </c>
      <c r="D1617">
        <v>88</v>
      </c>
      <c r="E1617">
        <v>1625</v>
      </c>
      <c r="F1617">
        <v>31</v>
      </c>
      <c r="G1617">
        <v>53.1</v>
      </c>
      <c r="H1617">
        <v>130</v>
      </c>
      <c r="I1617">
        <v>49.2</v>
      </c>
      <c r="J1617">
        <v>527</v>
      </c>
      <c r="L1617" t="s">
        <v>15717</v>
      </c>
      <c r="M1617">
        <v>88</v>
      </c>
      <c r="N1617" s="524" t="s">
        <v>17389</v>
      </c>
      <c r="O1617">
        <f>COUNTIF('データ取得対象の観測点決定（風のみ）'!$AN$4:$AN$918,観測点コードリスト!N1617)</f>
        <v>0</v>
      </c>
      <c r="P1617" s="524" t="str">
        <f t="shared" si="25"/>
        <v>1625</v>
      </c>
    </row>
    <row r="1618" spans="1:16">
      <c r="A1618">
        <v>1617</v>
      </c>
      <c r="B1618">
        <v>48</v>
      </c>
      <c r="C1618" t="s">
        <v>4445</v>
      </c>
      <c r="D1618">
        <v>88</v>
      </c>
      <c r="E1618">
        <v>1647</v>
      </c>
      <c r="F1618">
        <v>29</v>
      </c>
      <c r="G1618">
        <v>9.1</v>
      </c>
      <c r="H1618">
        <v>129</v>
      </c>
      <c r="I1618">
        <v>12.1</v>
      </c>
      <c r="J1618">
        <v>33</v>
      </c>
      <c r="L1618" t="s">
        <v>15718</v>
      </c>
      <c r="M1618">
        <v>88</v>
      </c>
      <c r="N1618" s="524" t="s">
        <v>17390</v>
      </c>
      <c r="O1618">
        <f>COUNTIF('データ取得対象の観測点決定（風のみ）'!$AN$4:$AN$918,観測点コードリスト!N1618)</f>
        <v>0</v>
      </c>
      <c r="P1618" s="524" t="str">
        <f t="shared" si="25"/>
        <v>1647</v>
      </c>
    </row>
    <row r="1619" spans="1:16">
      <c r="A1619">
        <v>1618</v>
      </c>
      <c r="B1619">
        <v>49</v>
      </c>
      <c r="C1619" t="s">
        <v>4439</v>
      </c>
      <c r="D1619">
        <v>88</v>
      </c>
      <c r="E1619">
        <v>1654</v>
      </c>
      <c r="F1619">
        <v>29</v>
      </c>
      <c r="G1619">
        <v>36.6</v>
      </c>
      <c r="H1619">
        <v>129</v>
      </c>
      <c r="I1619">
        <v>42.3</v>
      </c>
      <c r="J1619">
        <v>111</v>
      </c>
      <c r="L1619" t="s">
        <v>15719</v>
      </c>
      <c r="M1619">
        <v>88</v>
      </c>
      <c r="N1619" s="524" t="s">
        <v>17391</v>
      </c>
      <c r="O1619">
        <f>COUNTIF('データ取得対象の観測点決定（風のみ）'!$AN$4:$AN$918,観測点コードリスト!N1619)</f>
        <v>0</v>
      </c>
      <c r="P1619" s="524" t="str">
        <f t="shared" si="25"/>
        <v>1654</v>
      </c>
    </row>
    <row r="1620" spans="1:16">
      <c r="A1620">
        <v>1619</v>
      </c>
      <c r="B1620">
        <v>50</v>
      </c>
      <c r="C1620" t="s">
        <v>4442</v>
      </c>
      <c r="D1620">
        <v>88</v>
      </c>
      <c r="E1620">
        <v>1655</v>
      </c>
      <c r="F1620">
        <v>29</v>
      </c>
      <c r="G1620">
        <v>13.5</v>
      </c>
      <c r="H1620">
        <v>129</v>
      </c>
      <c r="I1620">
        <v>19.7</v>
      </c>
      <c r="J1620">
        <v>10</v>
      </c>
      <c r="L1620" t="s">
        <v>15720</v>
      </c>
      <c r="M1620">
        <v>88</v>
      </c>
      <c r="N1620" s="524" t="s">
        <v>17392</v>
      </c>
      <c r="O1620">
        <f>COUNTIF('データ取得対象の観測点決定（風のみ）'!$AN$4:$AN$918,観測点コードリスト!N1620)</f>
        <v>0</v>
      </c>
      <c r="P1620" s="524" t="str">
        <f t="shared" si="25"/>
        <v>1655</v>
      </c>
    </row>
    <row r="1621" spans="1:16">
      <c r="A1621">
        <v>1620</v>
      </c>
      <c r="B1621">
        <v>51</v>
      </c>
      <c r="C1621" t="s">
        <v>4435</v>
      </c>
      <c r="D1621">
        <v>88</v>
      </c>
      <c r="E1621">
        <v>1658</v>
      </c>
      <c r="F1621">
        <v>29</v>
      </c>
      <c r="G1621">
        <v>41</v>
      </c>
      <c r="H1621">
        <v>129</v>
      </c>
      <c r="I1621">
        <v>31.7</v>
      </c>
      <c r="J1621">
        <v>97</v>
      </c>
      <c r="L1621" t="s">
        <v>15721</v>
      </c>
      <c r="M1621">
        <v>88</v>
      </c>
      <c r="N1621" s="524" t="s">
        <v>17393</v>
      </c>
      <c r="O1621">
        <f>COUNTIF('データ取得対象の観測点決定（風のみ）'!$AN$4:$AN$918,観測点コードリスト!N1621)</f>
        <v>0</v>
      </c>
      <c r="P1621" s="524" t="str">
        <f t="shared" si="25"/>
        <v>1658</v>
      </c>
    </row>
    <row r="1622" spans="1:16">
      <c r="A1622">
        <v>1621</v>
      </c>
      <c r="B1622">
        <v>1</v>
      </c>
      <c r="C1622" t="s">
        <v>4484</v>
      </c>
      <c r="D1622">
        <v>91</v>
      </c>
      <c r="E1622">
        <v>901</v>
      </c>
      <c r="F1622">
        <v>26</v>
      </c>
      <c r="G1622">
        <v>50.1</v>
      </c>
      <c r="H1622">
        <v>128</v>
      </c>
      <c r="I1622">
        <v>16.3</v>
      </c>
      <c r="J1622">
        <v>232</v>
      </c>
      <c r="L1622" t="s">
        <v>15722</v>
      </c>
      <c r="M1622">
        <v>91</v>
      </c>
      <c r="N1622" s="524" t="s">
        <v>17394</v>
      </c>
      <c r="O1622">
        <f>COUNTIF('データ取得対象の観測点決定（風のみ）'!$AN$4:$AN$918,観測点コードリスト!N1622)</f>
        <v>1</v>
      </c>
      <c r="P1622" s="524" t="str">
        <f t="shared" si="25"/>
        <v>901</v>
      </c>
    </row>
    <row r="1623" spans="1:16">
      <c r="A1623">
        <v>1622</v>
      </c>
      <c r="B1623">
        <v>2</v>
      </c>
      <c r="C1623" t="s">
        <v>14097</v>
      </c>
      <c r="D1623">
        <v>91</v>
      </c>
      <c r="E1623">
        <v>902</v>
      </c>
      <c r="F1623">
        <v>26</v>
      </c>
      <c r="G1623">
        <v>43.6</v>
      </c>
      <c r="H1623">
        <v>128</v>
      </c>
      <c r="I1623">
        <v>12.9</v>
      </c>
      <c r="J1623">
        <v>375</v>
      </c>
      <c r="L1623" t="s">
        <v>15723</v>
      </c>
      <c r="M1623">
        <v>91</v>
      </c>
      <c r="N1623" s="524" t="s">
        <v>17395</v>
      </c>
      <c r="O1623">
        <f>COUNTIF('データ取得対象の観測点決定（風のみ）'!$AN$4:$AN$918,観測点コードリスト!N1623)</f>
        <v>0</v>
      </c>
      <c r="P1623" s="524" t="str">
        <f t="shared" si="25"/>
        <v>902</v>
      </c>
    </row>
    <row r="1624" spans="1:16">
      <c r="A1624">
        <v>1623</v>
      </c>
      <c r="B1624">
        <v>3</v>
      </c>
      <c r="C1624" t="s">
        <v>14098</v>
      </c>
      <c r="D1624">
        <v>91</v>
      </c>
      <c r="E1624">
        <v>903</v>
      </c>
      <c r="F1624">
        <v>26</v>
      </c>
      <c r="G1624">
        <v>39.9</v>
      </c>
      <c r="H1624">
        <v>127</v>
      </c>
      <c r="I1624">
        <v>58.2</v>
      </c>
      <c r="J1624">
        <v>86</v>
      </c>
      <c r="L1624" t="s">
        <v>15724</v>
      </c>
      <c r="M1624">
        <v>91</v>
      </c>
      <c r="N1624" s="524" t="s">
        <v>17396</v>
      </c>
      <c r="O1624">
        <f>COUNTIF('データ取得対象の観測点決定（風のみ）'!$AN$4:$AN$918,観測点コードリスト!N1624)</f>
        <v>0</v>
      </c>
      <c r="P1624" s="524" t="str">
        <f t="shared" si="25"/>
        <v>903</v>
      </c>
    </row>
    <row r="1625" spans="1:16">
      <c r="A1625">
        <v>1624</v>
      </c>
      <c r="B1625">
        <v>4</v>
      </c>
      <c r="C1625" t="s">
        <v>4500</v>
      </c>
      <c r="D1625">
        <v>91</v>
      </c>
      <c r="E1625">
        <v>47940</v>
      </c>
      <c r="F1625">
        <v>26</v>
      </c>
      <c r="G1625">
        <v>35.6</v>
      </c>
      <c r="H1625">
        <v>127</v>
      </c>
      <c r="I1625">
        <v>57.9</v>
      </c>
      <c r="J1625">
        <v>6.1</v>
      </c>
      <c r="L1625" t="s">
        <v>15725</v>
      </c>
      <c r="M1625">
        <v>91</v>
      </c>
      <c r="N1625" s="524" t="s">
        <v>17397</v>
      </c>
      <c r="O1625">
        <f>COUNTIF('データ取得対象の観測点決定（風のみ）'!$AN$4:$AN$918,観測点コードリスト!N1625)</f>
        <v>1</v>
      </c>
      <c r="P1625" s="524" t="str">
        <f t="shared" si="25"/>
        <v>47940</v>
      </c>
    </row>
    <row r="1626" spans="1:16">
      <c r="A1626">
        <v>1625</v>
      </c>
      <c r="B1626">
        <v>5</v>
      </c>
      <c r="C1626" t="s">
        <v>14099</v>
      </c>
      <c r="D1626">
        <v>91</v>
      </c>
      <c r="E1626">
        <v>905</v>
      </c>
      <c r="F1626">
        <v>26</v>
      </c>
      <c r="G1626">
        <v>30.8</v>
      </c>
      <c r="H1626">
        <v>127</v>
      </c>
      <c r="I1626">
        <v>54.8</v>
      </c>
      <c r="J1626">
        <v>75</v>
      </c>
      <c r="L1626" t="s">
        <v>15726</v>
      </c>
      <c r="M1626">
        <v>91</v>
      </c>
      <c r="N1626" s="524" t="s">
        <v>17398</v>
      </c>
      <c r="O1626">
        <f>COUNTIF('データ取得対象の観測点決定（風のみ）'!$AN$4:$AN$918,観測点コードリスト!N1626)</f>
        <v>0</v>
      </c>
      <c r="P1626" s="524" t="str">
        <f t="shared" si="25"/>
        <v>905</v>
      </c>
    </row>
    <row r="1627" spans="1:16">
      <c r="A1627">
        <v>1626</v>
      </c>
      <c r="B1627">
        <v>6</v>
      </c>
      <c r="C1627" t="s">
        <v>4504</v>
      </c>
      <c r="D1627">
        <v>91</v>
      </c>
      <c r="E1627">
        <v>906</v>
      </c>
      <c r="F1627">
        <v>26</v>
      </c>
      <c r="G1627">
        <v>24.3</v>
      </c>
      <c r="H1627">
        <v>127</v>
      </c>
      <c r="I1627">
        <v>44.5</v>
      </c>
      <c r="J1627">
        <v>99</v>
      </c>
      <c r="L1627" t="s">
        <v>15727</v>
      </c>
      <c r="M1627">
        <v>91</v>
      </c>
      <c r="N1627" s="524" t="s">
        <v>17399</v>
      </c>
      <c r="O1627">
        <f>COUNTIF('データ取得対象の観測点決定（風のみ）'!$AN$4:$AN$918,観測点コードリスト!N1627)</f>
        <v>0</v>
      </c>
      <c r="P1627" s="524" t="str">
        <f t="shared" si="25"/>
        <v>906</v>
      </c>
    </row>
    <row r="1628" spans="1:16">
      <c r="A1628">
        <v>1627</v>
      </c>
      <c r="B1628">
        <v>7</v>
      </c>
      <c r="C1628" t="s">
        <v>4517</v>
      </c>
      <c r="D1628">
        <v>91</v>
      </c>
      <c r="E1628">
        <v>907</v>
      </c>
      <c r="F1628">
        <v>26</v>
      </c>
      <c r="G1628">
        <v>19.600000000000001</v>
      </c>
      <c r="H1628">
        <v>127</v>
      </c>
      <c r="I1628">
        <v>48.3</v>
      </c>
      <c r="J1628">
        <v>86</v>
      </c>
      <c r="L1628" t="s">
        <v>15728</v>
      </c>
      <c r="M1628">
        <v>91</v>
      </c>
      <c r="N1628" s="524" t="s">
        <v>17400</v>
      </c>
      <c r="O1628">
        <f>COUNTIF('データ取得対象の観測点決定（風のみ）'!$AN$4:$AN$918,観測点コードリスト!N1628)</f>
        <v>0</v>
      </c>
      <c r="P1628" s="524" t="str">
        <f t="shared" si="25"/>
        <v>907</v>
      </c>
    </row>
    <row r="1629" spans="1:16">
      <c r="A1629">
        <v>1628</v>
      </c>
      <c r="B1629">
        <v>8</v>
      </c>
      <c r="C1629" t="s">
        <v>4526</v>
      </c>
      <c r="D1629">
        <v>91</v>
      </c>
      <c r="E1629">
        <v>47936</v>
      </c>
      <c r="F1629">
        <v>26</v>
      </c>
      <c r="G1629">
        <v>12.4</v>
      </c>
      <c r="H1629">
        <v>127</v>
      </c>
      <c r="I1629">
        <v>41.2</v>
      </c>
      <c r="J1629">
        <v>28.1</v>
      </c>
      <c r="L1629" t="s">
        <v>15729</v>
      </c>
      <c r="M1629">
        <v>91</v>
      </c>
      <c r="N1629" s="524" t="s">
        <v>17401</v>
      </c>
      <c r="O1629">
        <f>COUNTIF('データ取得対象の観測点決定（風のみ）'!$AN$4:$AN$918,観測点コードリスト!N1629)</f>
        <v>1</v>
      </c>
      <c r="P1629" s="524" t="str">
        <f t="shared" si="25"/>
        <v>47936</v>
      </c>
    </row>
    <row r="1630" spans="1:16">
      <c r="A1630">
        <v>1629</v>
      </c>
      <c r="B1630">
        <v>9</v>
      </c>
      <c r="C1630" t="s">
        <v>4533</v>
      </c>
      <c r="D1630">
        <v>91</v>
      </c>
      <c r="E1630">
        <v>909</v>
      </c>
      <c r="F1630">
        <v>26</v>
      </c>
      <c r="G1630">
        <v>9.1999999999999993</v>
      </c>
      <c r="H1630">
        <v>127</v>
      </c>
      <c r="I1630">
        <v>45.9</v>
      </c>
      <c r="J1630">
        <v>186</v>
      </c>
      <c r="L1630" t="s">
        <v>15730</v>
      </c>
      <c r="M1630">
        <v>91</v>
      </c>
      <c r="N1630" s="524" t="s">
        <v>17402</v>
      </c>
      <c r="O1630">
        <f>COUNTIF('データ取得対象の観測点決定（風のみ）'!$AN$4:$AN$918,観測点コードリスト!N1630)</f>
        <v>1</v>
      </c>
      <c r="P1630" s="524" t="str">
        <f t="shared" si="25"/>
        <v>909</v>
      </c>
    </row>
    <row r="1631" spans="1:16">
      <c r="A1631">
        <v>1630</v>
      </c>
      <c r="B1631">
        <v>10</v>
      </c>
      <c r="C1631" t="s">
        <v>14100</v>
      </c>
      <c r="D1631">
        <v>91</v>
      </c>
      <c r="E1631">
        <v>1064</v>
      </c>
      <c r="F1631">
        <v>26</v>
      </c>
      <c r="G1631">
        <v>27.2</v>
      </c>
      <c r="H1631">
        <v>127</v>
      </c>
      <c r="I1631">
        <v>51.5</v>
      </c>
      <c r="J1631">
        <v>8</v>
      </c>
      <c r="L1631" t="s">
        <v>15731</v>
      </c>
      <c r="M1631">
        <v>91</v>
      </c>
      <c r="N1631" s="524" t="s">
        <v>17403</v>
      </c>
      <c r="O1631">
        <f>COUNTIF('データ取得対象の観測点決定（風のみ）'!$AN$4:$AN$918,観測点コードリスト!N1631)</f>
        <v>0</v>
      </c>
      <c r="P1631" s="524" t="str">
        <f t="shared" si="25"/>
        <v>1064</v>
      </c>
    </row>
    <row r="1632" spans="1:16">
      <c r="A1632">
        <v>1631</v>
      </c>
      <c r="B1632">
        <v>11</v>
      </c>
      <c r="C1632" t="s">
        <v>4580</v>
      </c>
      <c r="D1632">
        <v>91</v>
      </c>
      <c r="E1632">
        <v>47918</v>
      </c>
      <c r="F1632">
        <v>24</v>
      </c>
      <c r="G1632">
        <v>20.2</v>
      </c>
      <c r="H1632">
        <v>124</v>
      </c>
      <c r="I1632">
        <v>9.8000000000000007</v>
      </c>
      <c r="J1632">
        <v>5.7</v>
      </c>
      <c r="L1632" t="s">
        <v>15732</v>
      </c>
      <c r="M1632">
        <v>91</v>
      </c>
      <c r="N1632" s="524" t="s">
        <v>17404</v>
      </c>
      <c r="O1632">
        <f>COUNTIF('データ取得対象の観測点決定（風のみ）'!$AN$4:$AN$918,観測点コードリスト!N1632)</f>
        <v>1</v>
      </c>
      <c r="P1632" s="524" t="str">
        <f t="shared" si="25"/>
        <v>47918</v>
      </c>
    </row>
    <row r="1633" spans="1:16">
      <c r="A1633">
        <v>1632</v>
      </c>
      <c r="B1633">
        <v>12</v>
      </c>
      <c r="C1633" t="s">
        <v>4562</v>
      </c>
      <c r="D1633">
        <v>91</v>
      </c>
      <c r="E1633">
        <v>1145</v>
      </c>
      <c r="F1633">
        <v>24</v>
      </c>
      <c r="G1633">
        <v>30.5</v>
      </c>
      <c r="H1633">
        <v>124</v>
      </c>
      <c r="I1633">
        <v>16.8</v>
      </c>
      <c r="J1633">
        <v>15</v>
      </c>
      <c r="L1633" t="s">
        <v>15733</v>
      </c>
      <c r="M1633">
        <v>91</v>
      </c>
      <c r="N1633" s="524" t="s">
        <v>17405</v>
      </c>
      <c r="O1633">
        <f>COUNTIF('データ取得対象の観測点決定（風のみ）'!$AN$4:$AN$918,観測点コードリスト!N1633)</f>
        <v>1</v>
      </c>
      <c r="P1633" s="524" t="str">
        <f t="shared" si="25"/>
        <v>1145</v>
      </c>
    </row>
    <row r="1634" spans="1:16">
      <c r="A1634">
        <v>1633</v>
      </c>
      <c r="B1634">
        <v>13</v>
      </c>
      <c r="C1634" t="s">
        <v>4480</v>
      </c>
      <c r="D1634">
        <v>91</v>
      </c>
      <c r="E1634">
        <v>1147</v>
      </c>
      <c r="F1634">
        <v>26</v>
      </c>
      <c r="G1634">
        <v>56.9</v>
      </c>
      <c r="H1634">
        <v>127</v>
      </c>
      <c r="I1634">
        <v>56.4</v>
      </c>
      <c r="J1634">
        <v>14</v>
      </c>
      <c r="L1634" t="s">
        <v>15734</v>
      </c>
      <c r="M1634">
        <v>91</v>
      </c>
      <c r="N1634" s="524" t="s">
        <v>17406</v>
      </c>
      <c r="O1634">
        <f>COUNTIF('データ取得対象の観測点決定（風のみ）'!$AN$4:$AN$918,観測点コードリスト!N1634)</f>
        <v>1</v>
      </c>
      <c r="P1634" s="524" t="str">
        <f t="shared" si="25"/>
        <v>1147</v>
      </c>
    </row>
    <row r="1635" spans="1:16">
      <c r="A1635">
        <v>1634</v>
      </c>
      <c r="B1635">
        <v>14</v>
      </c>
      <c r="C1635" t="s">
        <v>4549</v>
      </c>
      <c r="D1635">
        <v>91</v>
      </c>
      <c r="E1635">
        <v>47927</v>
      </c>
      <c r="F1635">
        <v>24</v>
      </c>
      <c r="G1635">
        <v>47.6</v>
      </c>
      <c r="H1635">
        <v>125</v>
      </c>
      <c r="I1635">
        <v>16.7</v>
      </c>
      <c r="J1635">
        <v>39.9</v>
      </c>
      <c r="L1635" t="s">
        <v>15735</v>
      </c>
      <c r="M1635">
        <v>91</v>
      </c>
      <c r="N1635" s="524" t="s">
        <v>17407</v>
      </c>
      <c r="O1635">
        <f>COUNTIF('データ取得対象の観測点決定（風のみ）'!$AN$4:$AN$918,観測点コードリスト!N1635)</f>
        <v>1</v>
      </c>
      <c r="P1635" s="524" t="str">
        <f t="shared" si="25"/>
        <v>47927</v>
      </c>
    </row>
    <row r="1636" spans="1:16">
      <c r="A1636">
        <v>1635</v>
      </c>
      <c r="B1636">
        <v>15</v>
      </c>
      <c r="C1636" t="s">
        <v>4510</v>
      </c>
      <c r="D1636">
        <v>91</v>
      </c>
      <c r="E1636">
        <v>47929</v>
      </c>
      <c r="F1636">
        <v>26</v>
      </c>
      <c r="G1636">
        <v>20.2</v>
      </c>
      <c r="H1636">
        <v>126</v>
      </c>
      <c r="I1636">
        <v>48.2</v>
      </c>
      <c r="J1636">
        <v>5</v>
      </c>
      <c r="L1636" t="s">
        <v>15736</v>
      </c>
      <c r="M1636">
        <v>91</v>
      </c>
      <c r="N1636" s="524" t="s">
        <v>17408</v>
      </c>
      <c r="O1636">
        <f>COUNTIF('データ取得対象の観測点決定（風のみ）'!$AN$4:$AN$918,観測点コードリスト!N1636)</f>
        <v>1</v>
      </c>
      <c r="P1636" s="524" t="str">
        <f t="shared" si="25"/>
        <v>47929</v>
      </c>
    </row>
    <row r="1637" spans="1:16">
      <c r="A1637">
        <v>1636</v>
      </c>
      <c r="B1637">
        <v>16</v>
      </c>
      <c r="C1637" t="s">
        <v>4523</v>
      </c>
      <c r="D1637">
        <v>91</v>
      </c>
      <c r="E1637">
        <v>1152</v>
      </c>
      <c r="F1637">
        <v>26</v>
      </c>
      <c r="G1637">
        <v>12.6</v>
      </c>
      <c r="H1637">
        <v>127</v>
      </c>
      <c r="I1637">
        <v>21.8</v>
      </c>
      <c r="J1637">
        <v>220</v>
      </c>
      <c r="L1637" t="s">
        <v>15737</v>
      </c>
      <c r="M1637">
        <v>91</v>
      </c>
      <c r="N1637" s="524" t="s">
        <v>17409</v>
      </c>
      <c r="O1637">
        <f>COUNTIF('データ取得対象の観測点決定（風のみ）'!$AN$4:$AN$918,観測点コードリスト!N1637)</f>
        <v>1</v>
      </c>
      <c r="P1637" s="524" t="str">
        <f t="shared" si="25"/>
        <v>1152</v>
      </c>
    </row>
    <row r="1638" spans="1:16">
      <c r="A1638">
        <v>1637</v>
      </c>
      <c r="B1638">
        <v>17</v>
      </c>
      <c r="C1638" t="s">
        <v>14101</v>
      </c>
      <c r="D1638">
        <v>91</v>
      </c>
      <c r="E1638">
        <v>1246</v>
      </c>
      <c r="F1638">
        <v>24</v>
      </c>
      <c r="G1638">
        <v>49.6</v>
      </c>
      <c r="H1638">
        <v>125</v>
      </c>
      <c r="I1638">
        <v>10.3</v>
      </c>
      <c r="J1638">
        <v>10</v>
      </c>
      <c r="L1638" t="s">
        <v>15738</v>
      </c>
      <c r="M1638">
        <v>91</v>
      </c>
      <c r="N1638" s="524" t="s">
        <v>17410</v>
      </c>
      <c r="O1638">
        <f>COUNTIF('データ取得対象の観測点決定（風のみ）'!$AN$4:$AN$918,観測点コードリスト!N1638)</f>
        <v>0</v>
      </c>
      <c r="P1638" s="524" t="str">
        <f t="shared" si="25"/>
        <v>1246</v>
      </c>
    </row>
    <row r="1639" spans="1:16">
      <c r="A1639">
        <v>1638</v>
      </c>
      <c r="B1639">
        <v>18</v>
      </c>
      <c r="C1639" t="s">
        <v>14102</v>
      </c>
      <c r="D1639">
        <v>91</v>
      </c>
      <c r="E1639">
        <v>1247</v>
      </c>
      <c r="F1639">
        <v>24</v>
      </c>
      <c r="G1639">
        <v>40</v>
      </c>
      <c r="H1639">
        <v>124</v>
      </c>
      <c r="I1639">
        <v>41.8</v>
      </c>
      <c r="J1639">
        <v>16</v>
      </c>
      <c r="L1639" t="s">
        <v>15739</v>
      </c>
      <c r="M1639">
        <v>91</v>
      </c>
      <c r="N1639" s="524" t="s">
        <v>17411</v>
      </c>
      <c r="O1639">
        <f>COUNTIF('データ取得対象の観測点決定（風のみ）'!$AN$4:$AN$918,観測点コードリスト!N1639)</f>
        <v>0</v>
      </c>
      <c r="P1639" s="524" t="str">
        <f t="shared" si="25"/>
        <v>1247</v>
      </c>
    </row>
    <row r="1640" spans="1:16">
      <c r="A1640">
        <v>1639</v>
      </c>
      <c r="B1640">
        <v>19</v>
      </c>
      <c r="C1640" t="s">
        <v>4555</v>
      </c>
      <c r="D1640">
        <v>91</v>
      </c>
      <c r="E1640">
        <v>1248</v>
      </c>
      <c r="F1640">
        <v>24</v>
      </c>
      <c r="G1640">
        <v>44.6</v>
      </c>
      <c r="H1640">
        <v>125</v>
      </c>
      <c r="I1640">
        <v>24.6</v>
      </c>
      <c r="J1640">
        <v>55</v>
      </c>
      <c r="L1640" t="s">
        <v>15740</v>
      </c>
      <c r="M1640">
        <v>91</v>
      </c>
      <c r="N1640" s="524" t="s">
        <v>17412</v>
      </c>
      <c r="O1640">
        <f>COUNTIF('データ取得対象の観測点決定（風のみ）'!$AN$4:$AN$918,観測点コードリスト!N1640)</f>
        <v>0</v>
      </c>
      <c r="P1640" s="524" t="str">
        <f t="shared" si="25"/>
        <v>1248</v>
      </c>
    </row>
    <row r="1641" spans="1:16">
      <c r="A1641">
        <v>1640</v>
      </c>
      <c r="B1641">
        <v>20</v>
      </c>
      <c r="C1641" t="s">
        <v>4572</v>
      </c>
      <c r="D1641">
        <v>91</v>
      </c>
      <c r="E1641">
        <v>1250</v>
      </c>
      <c r="F1641">
        <v>24</v>
      </c>
      <c r="G1641">
        <v>28</v>
      </c>
      <c r="H1641">
        <v>124</v>
      </c>
      <c r="I1641">
        <v>8.4</v>
      </c>
      <c r="J1641">
        <v>7</v>
      </c>
      <c r="L1641" t="s">
        <v>15741</v>
      </c>
      <c r="M1641">
        <v>91</v>
      </c>
      <c r="N1641" s="524" t="s">
        <v>17413</v>
      </c>
      <c r="O1641">
        <f>COUNTIF('データ取得対象の観測点決定（風のみ）'!$AN$4:$AN$918,観測点コードリスト!N1641)</f>
        <v>0</v>
      </c>
      <c r="P1641" s="524" t="str">
        <f t="shared" si="25"/>
        <v>1250</v>
      </c>
    </row>
    <row r="1642" spans="1:16">
      <c r="A1642">
        <v>1641</v>
      </c>
      <c r="B1642">
        <v>21</v>
      </c>
      <c r="C1642" t="s">
        <v>4588</v>
      </c>
      <c r="D1642">
        <v>91</v>
      </c>
      <c r="E1642">
        <v>1251</v>
      </c>
      <c r="F1642">
        <v>24</v>
      </c>
      <c r="G1642">
        <v>15.9</v>
      </c>
      <c r="H1642">
        <v>123</v>
      </c>
      <c r="I1642">
        <v>52.3</v>
      </c>
      <c r="J1642">
        <v>33</v>
      </c>
      <c r="L1642" t="s">
        <v>15742</v>
      </c>
      <c r="M1642">
        <v>91</v>
      </c>
      <c r="N1642" s="524" t="s">
        <v>17414</v>
      </c>
      <c r="O1642">
        <f>COUNTIF('データ取得対象の観測点決定（風のみ）'!$AN$4:$AN$918,観測点コードリスト!N1642)</f>
        <v>1</v>
      </c>
      <c r="P1642" s="524" t="str">
        <f t="shared" si="25"/>
        <v>1251</v>
      </c>
    </row>
    <row r="1643" spans="1:16">
      <c r="A1643">
        <v>1642</v>
      </c>
      <c r="B1643">
        <v>22</v>
      </c>
      <c r="C1643" t="s">
        <v>4576</v>
      </c>
      <c r="D1643">
        <v>91</v>
      </c>
      <c r="E1643">
        <v>47917</v>
      </c>
      <c r="F1643">
        <v>24</v>
      </c>
      <c r="G1643">
        <v>25.6</v>
      </c>
      <c r="H1643">
        <v>123</v>
      </c>
      <c r="I1643">
        <v>45.9</v>
      </c>
      <c r="J1643">
        <v>9.9</v>
      </c>
      <c r="L1643" t="s">
        <v>15743</v>
      </c>
      <c r="M1643">
        <v>91</v>
      </c>
      <c r="N1643" s="524" t="s">
        <v>17415</v>
      </c>
      <c r="O1643">
        <f>COUNTIF('データ取得対象の観測点決定（風のみ）'!$AN$4:$AN$918,観測点コードリスト!N1643)</f>
        <v>1</v>
      </c>
      <c r="P1643" s="524" t="str">
        <f t="shared" si="25"/>
        <v>47917</v>
      </c>
    </row>
    <row r="1644" spans="1:16">
      <c r="A1644">
        <v>1643</v>
      </c>
      <c r="B1644">
        <v>23</v>
      </c>
      <c r="C1644" t="s">
        <v>4568</v>
      </c>
      <c r="D1644">
        <v>91</v>
      </c>
      <c r="E1644">
        <v>47912</v>
      </c>
      <c r="F1644">
        <v>24</v>
      </c>
      <c r="G1644">
        <v>28</v>
      </c>
      <c r="H1644">
        <v>123</v>
      </c>
      <c r="I1644">
        <v>0.6</v>
      </c>
      <c r="J1644">
        <v>30</v>
      </c>
      <c r="L1644" t="s">
        <v>15744</v>
      </c>
      <c r="M1644">
        <v>91</v>
      </c>
      <c r="N1644" s="524" t="s">
        <v>17416</v>
      </c>
      <c r="O1644">
        <f>COUNTIF('データ取得対象の観測点決定（風のみ）'!$AN$4:$AN$918,観測点コードリスト!N1644)</f>
        <v>1</v>
      </c>
      <c r="P1644" s="524" t="str">
        <f t="shared" si="25"/>
        <v>47912</v>
      </c>
    </row>
    <row r="1645" spans="1:16">
      <c r="A1645">
        <v>1644</v>
      </c>
      <c r="B1645">
        <v>24</v>
      </c>
      <c r="C1645" t="s">
        <v>4592</v>
      </c>
      <c r="D1645">
        <v>91</v>
      </c>
      <c r="E1645">
        <v>1354</v>
      </c>
      <c r="F1645">
        <v>24</v>
      </c>
      <c r="G1645">
        <v>3.3</v>
      </c>
      <c r="H1645">
        <v>123</v>
      </c>
      <c r="I1645">
        <v>46</v>
      </c>
      <c r="J1645">
        <v>38</v>
      </c>
      <c r="L1645" t="s">
        <v>15745</v>
      </c>
      <c r="M1645">
        <v>91</v>
      </c>
      <c r="N1645" s="524" t="s">
        <v>17417</v>
      </c>
      <c r="O1645">
        <f>COUNTIF('データ取得対象の観測点決定（風のみ）'!$AN$4:$AN$918,観測点コードリスト!N1645)</f>
        <v>1</v>
      </c>
      <c r="P1645" s="524" t="str">
        <f t="shared" si="25"/>
        <v>1354</v>
      </c>
    </row>
    <row r="1646" spans="1:16">
      <c r="A1646">
        <v>1645</v>
      </c>
      <c r="B1646">
        <v>25</v>
      </c>
      <c r="C1646" t="s">
        <v>15765</v>
      </c>
      <c r="D1646">
        <v>91</v>
      </c>
      <c r="E1646">
        <v>47945</v>
      </c>
      <c r="F1646">
        <v>25</v>
      </c>
      <c r="G1646">
        <v>49.7</v>
      </c>
      <c r="H1646">
        <v>131</v>
      </c>
      <c r="I1646">
        <v>13.7</v>
      </c>
      <c r="J1646">
        <v>15.3</v>
      </c>
      <c r="L1646" s="689" t="s">
        <v>15767</v>
      </c>
      <c r="M1646">
        <v>91</v>
      </c>
      <c r="N1646" s="524" t="s">
        <v>17418</v>
      </c>
      <c r="O1646">
        <f>COUNTIF('データ取得対象の観測点決定（風のみ）'!$AN$4:$AN$918,観測点コードリスト!N1646)</f>
        <v>1</v>
      </c>
      <c r="P1646" s="524" t="str">
        <f t="shared" si="25"/>
        <v>47945</v>
      </c>
    </row>
    <row r="1647" spans="1:16">
      <c r="A1647">
        <v>1646</v>
      </c>
      <c r="B1647">
        <v>26</v>
      </c>
      <c r="C1647" t="s">
        <v>4491</v>
      </c>
      <c r="D1647">
        <v>91</v>
      </c>
      <c r="E1647">
        <v>1373</v>
      </c>
      <c r="F1647">
        <v>26</v>
      </c>
      <c r="G1647">
        <v>41.1</v>
      </c>
      <c r="H1647">
        <v>127</v>
      </c>
      <c r="I1647">
        <v>53.9</v>
      </c>
      <c r="J1647">
        <v>25</v>
      </c>
      <c r="L1647" t="s">
        <v>15746</v>
      </c>
      <c r="M1647">
        <v>91</v>
      </c>
      <c r="N1647" s="524" t="s">
        <v>17419</v>
      </c>
      <c r="O1647">
        <f>COUNTIF('データ取得対象の観測点決定（風のみ）'!$AN$4:$AN$918,観測点コードリスト!N1647)</f>
        <v>0</v>
      </c>
      <c r="P1647" s="524" t="str">
        <f t="shared" si="25"/>
        <v>1373</v>
      </c>
    </row>
    <row r="1648" spans="1:16">
      <c r="A1648">
        <v>1647</v>
      </c>
      <c r="B1648">
        <v>27</v>
      </c>
      <c r="C1648" t="s">
        <v>4494</v>
      </c>
      <c r="D1648">
        <v>91</v>
      </c>
      <c r="E1648">
        <v>1374</v>
      </c>
      <c r="F1648">
        <v>26</v>
      </c>
      <c r="G1648">
        <v>37.9</v>
      </c>
      <c r="H1648">
        <v>128</v>
      </c>
      <c r="I1648">
        <v>9.1999999999999993</v>
      </c>
      <c r="J1648">
        <v>24</v>
      </c>
      <c r="L1648" t="s">
        <v>15747</v>
      </c>
      <c r="M1648">
        <v>91</v>
      </c>
      <c r="N1648" s="524" t="s">
        <v>17420</v>
      </c>
      <c r="O1648">
        <f>COUNTIF('データ取得対象の観測点決定（風のみ）'!$AN$4:$AN$918,観測点コードリスト!N1648)</f>
        <v>0</v>
      </c>
      <c r="P1648" s="524" t="str">
        <f t="shared" si="25"/>
        <v>1374</v>
      </c>
    </row>
    <row r="1649" spans="1:16">
      <c r="A1649">
        <v>1648</v>
      </c>
      <c r="B1649">
        <v>28</v>
      </c>
      <c r="C1649" t="s">
        <v>4530</v>
      </c>
      <c r="D1649">
        <v>91</v>
      </c>
      <c r="E1649">
        <v>1482</v>
      </c>
      <c r="F1649">
        <v>26</v>
      </c>
      <c r="G1649">
        <v>11.7</v>
      </c>
      <c r="H1649">
        <v>127</v>
      </c>
      <c r="I1649">
        <v>38.700000000000003</v>
      </c>
      <c r="J1649">
        <v>3</v>
      </c>
      <c r="L1649" t="s">
        <v>15748</v>
      </c>
      <c r="M1649">
        <v>91</v>
      </c>
      <c r="N1649" s="524" t="s">
        <v>17421</v>
      </c>
      <c r="O1649">
        <f>COUNTIF('データ取得対象の観測点決定（風のみ）'!$AN$4:$AN$918,観測点コードリスト!N1649)</f>
        <v>1</v>
      </c>
      <c r="P1649" s="524" t="str">
        <f t="shared" si="25"/>
        <v>1482</v>
      </c>
    </row>
    <row r="1650" spans="1:16">
      <c r="A1650">
        <v>1649</v>
      </c>
      <c r="B1650">
        <v>29</v>
      </c>
      <c r="C1650" t="s">
        <v>4552</v>
      </c>
      <c r="D1650">
        <v>91</v>
      </c>
      <c r="E1650">
        <v>1483</v>
      </c>
      <c r="F1650">
        <v>24</v>
      </c>
      <c r="G1650">
        <v>46.9</v>
      </c>
      <c r="H1650">
        <v>125</v>
      </c>
      <c r="I1650">
        <v>17.7</v>
      </c>
      <c r="J1650">
        <v>43</v>
      </c>
      <c r="L1650" t="s">
        <v>15749</v>
      </c>
      <c r="M1650">
        <v>91</v>
      </c>
      <c r="N1650" s="524" t="s">
        <v>17422</v>
      </c>
      <c r="O1650">
        <f>COUNTIF('データ取得対象の観測点決定（風のみ）'!$AN$4:$AN$918,観測点コードリスト!N1650)</f>
        <v>1</v>
      </c>
      <c r="P1650" s="524" t="str">
        <f t="shared" si="25"/>
        <v>1483</v>
      </c>
    </row>
    <row r="1651" spans="1:16">
      <c r="A1651">
        <v>1650</v>
      </c>
      <c r="B1651">
        <v>30</v>
      </c>
      <c r="C1651" t="s">
        <v>14103</v>
      </c>
      <c r="D1651">
        <v>91</v>
      </c>
      <c r="E1651">
        <v>1484</v>
      </c>
      <c r="F1651">
        <v>24</v>
      </c>
      <c r="G1651">
        <v>20.6</v>
      </c>
      <c r="H1651">
        <v>124</v>
      </c>
      <c r="I1651">
        <v>11.2</v>
      </c>
      <c r="J1651">
        <v>26</v>
      </c>
      <c r="L1651" t="s">
        <v>15750</v>
      </c>
      <c r="M1651">
        <v>91</v>
      </c>
      <c r="N1651" s="524" t="s">
        <v>17423</v>
      </c>
      <c r="O1651">
        <f>COUNTIF('データ取得対象の観測点決定（風のみ）'!$AN$4:$AN$918,観測点コードリスト!N1651)</f>
        <v>0</v>
      </c>
      <c r="P1651" s="524" t="str">
        <f t="shared" si="25"/>
        <v>1484</v>
      </c>
    </row>
    <row r="1652" spans="1:16">
      <c r="A1652">
        <v>1651</v>
      </c>
      <c r="B1652">
        <v>31</v>
      </c>
      <c r="C1652" t="s">
        <v>14104</v>
      </c>
      <c r="D1652">
        <v>91</v>
      </c>
      <c r="E1652">
        <v>1490</v>
      </c>
      <c r="F1652">
        <v>24</v>
      </c>
      <c r="G1652">
        <v>49.6</v>
      </c>
      <c r="H1652">
        <v>125</v>
      </c>
      <c r="I1652">
        <v>8.6</v>
      </c>
      <c r="J1652">
        <v>8</v>
      </c>
      <c r="L1652" t="s">
        <v>15769</v>
      </c>
      <c r="M1652">
        <v>91</v>
      </c>
      <c r="N1652" s="524" t="s">
        <v>17424</v>
      </c>
      <c r="O1652">
        <f>COUNTIF('データ取得対象の観測点決定（風のみ）'!$AN$4:$AN$918,観測点コードリスト!N1652)</f>
        <v>1</v>
      </c>
      <c r="P1652" s="524" t="str">
        <f t="shared" si="25"/>
        <v>1490</v>
      </c>
    </row>
    <row r="1653" spans="1:16">
      <c r="A1653">
        <v>1652</v>
      </c>
      <c r="B1653">
        <v>32</v>
      </c>
      <c r="C1653" t="s">
        <v>4559</v>
      </c>
      <c r="D1653">
        <v>91</v>
      </c>
      <c r="E1653">
        <v>1491</v>
      </c>
      <c r="F1653">
        <v>24</v>
      </c>
      <c r="G1653">
        <v>39.200000000000003</v>
      </c>
      <c r="H1653">
        <v>124</v>
      </c>
      <c r="I1653">
        <v>40.5</v>
      </c>
      <c r="J1653">
        <v>10</v>
      </c>
      <c r="L1653" t="s">
        <v>15751</v>
      </c>
      <c r="M1653">
        <v>91</v>
      </c>
      <c r="N1653" s="524" t="s">
        <v>17425</v>
      </c>
      <c r="O1653">
        <f>COUNTIF('データ取得対象の観測点決定（風のみ）'!$AN$4:$AN$918,観測点コードリスト!N1653)</f>
        <v>1</v>
      </c>
      <c r="P1653" s="524" t="str">
        <f t="shared" si="25"/>
        <v>1491</v>
      </c>
    </row>
    <row r="1654" spans="1:16">
      <c r="A1654">
        <v>1653</v>
      </c>
      <c r="B1654">
        <v>33</v>
      </c>
      <c r="C1654" t="s">
        <v>4565</v>
      </c>
      <c r="D1654">
        <v>91</v>
      </c>
      <c r="E1654">
        <v>1493</v>
      </c>
      <c r="F1654">
        <v>24</v>
      </c>
      <c r="G1654">
        <v>28</v>
      </c>
      <c r="H1654">
        <v>122</v>
      </c>
      <c r="I1654">
        <v>58.7</v>
      </c>
      <c r="J1654">
        <v>15</v>
      </c>
      <c r="L1654" t="s">
        <v>15752</v>
      </c>
      <c r="M1654">
        <v>91</v>
      </c>
      <c r="N1654" s="524" t="s">
        <v>17426</v>
      </c>
      <c r="O1654">
        <f>COUNTIF('データ取得対象の観測点決定（風のみ）'!$AN$4:$AN$918,観測点コードリスト!N1654)</f>
        <v>1</v>
      </c>
      <c r="P1654" s="524" t="str">
        <f t="shared" si="25"/>
        <v>1493</v>
      </c>
    </row>
    <row r="1655" spans="1:16">
      <c r="A1655">
        <v>1654</v>
      </c>
      <c r="B1655">
        <v>34</v>
      </c>
      <c r="C1655" t="s">
        <v>14105</v>
      </c>
      <c r="D1655">
        <v>91</v>
      </c>
      <c r="E1655">
        <v>1494</v>
      </c>
      <c r="F1655">
        <v>24</v>
      </c>
      <c r="G1655">
        <v>3.5</v>
      </c>
      <c r="H1655">
        <v>123</v>
      </c>
      <c r="I1655">
        <v>48.2</v>
      </c>
      <c r="J1655">
        <v>13</v>
      </c>
      <c r="L1655" t="s">
        <v>15753</v>
      </c>
      <c r="M1655">
        <v>91</v>
      </c>
      <c r="N1655" s="524" t="s">
        <v>17427</v>
      </c>
      <c r="O1655">
        <f>COUNTIF('データ取得対象の観測点決定（風のみ）'!$AN$4:$AN$918,観測点コードリスト!N1655)</f>
        <v>0</v>
      </c>
      <c r="P1655" s="524" t="str">
        <f t="shared" si="25"/>
        <v>1494</v>
      </c>
    </row>
    <row r="1656" spans="1:16">
      <c r="A1656">
        <v>1655</v>
      </c>
      <c r="B1656">
        <v>35</v>
      </c>
      <c r="C1656" t="s">
        <v>4497</v>
      </c>
      <c r="D1656">
        <v>91</v>
      </c>
      <c r="E1656">
        <v>1515</v>
      </c>
      <c r="F1656">
        <v>26</v>
      </c>
      <c r="G1656">
        <v>35.5</v>
      </c>
      <c r="H1656">
        <v>127</v>
      </c>
      <c r="I1656">
        <v>14.4</v>
      </c>
      <c r="J1656">
        <v>12</v>
      </c>
      <c r="L1656" t="s">
        <v>15754</v>
      </c>
      <c r="M1656">
        <v>91</v>
      </c>
      <c r="N1656" s="524" t="s">
        <v>17428</v>
      </c>
      <c r="O1656">
        <f>COUNTIF('データ取得対象の観測点決定（風のみ）'!$AN$4:$AN$918,観測点コードリスト!N1656)</f>
        <v>0</v>
      </c>
      <c r="P1656" s="524" t="str">
        <f t="shared" si="25"/>
        <v>1515</v>
      </c>
    </row>
    <row r="1657" spans="1:16">
      <c r="A1657">
        <v>1656</v>
      </c>
      <c r="B1657">
        <v>36</v>
      </c>
      <c r="C1657" t="s">
        <v>14106</v>
      </c>
      <c r="D1657">
        <v>91</v>
      </c>
      <c r="E1657">
        <v>1516</v>
      </c>
      <c r="F1657">
        <v>26</v>
      </c>
      <c r="G1657">
        <v>10.1</v>
      </c>
      <c r="H1657">
        <v>127</v>
      </c>
      <c r="I1657">
        <v>17.600000000000001</v>
      </c>
      <c r="J1657">
        <v>48</v>
      </c>
      <c r="L1657" t="s">
        <v>15755</v>
      </c>
      <c r="M1657">
        <v>91</v>
      </c>
      <c r="N1657" s="524" t="s">
        <v>17429</v>
      </c>
      <c r="O1657">
        <f>COUNTIF('データ取得対象の観測点決定（風のみ）'!$AN$4:$AN$918,観測点コードリスト!N1657)</f>
        <v>0</v>
      </c>
      <c r="P1657" s="524" t="str">
        <f t="shared" si="25"/>
        <v>1516</v>
      </c>
    </row>
    <row r="1658" spans="1:16">
      <c r="A1658">
        <v>1657</v>
      </c>
      <c r="B1658">
        <v>37</v>
      </c>
      <c r="C1658" t="s">
        <v>4536</v>
      </c>
      <c r="D1658">
        <v>91</v>
      </c>
      <c r="E1658">
        <v>1517</v>
      </c>
      <c r="F1658">
        <v>25</v>
      </c>
      <c r="G1658">
        <v>56.6</v>
      </c>
      <c r="H1658">
        <v>131</v>
      </c>
      <c r="I1658">
        <v>19.600000000000001</v>
      </c>
      <c r="J1658">
        <v>22</v>
      </c>
      <c r="L1658" t="s">
        <v>15756</v>
      </c>
      <c r="M1658">
        <v>91</v>
      </c>
      <c r="N1658" s="524" t="s">
        <v>17430</v>
      </c>
      <c r="O1658">
        <f>COUNTIF('データ取得対象の観測点決定（風のみ）'!$AN$4:$AN$918,観測点コードリスト!N1658)</f>
        <v>1</v>
      </c>
      <c r="P1658" s="524" t="str">
        <f t="shared" si="25"/>
        <v>1517</v>
      </c>
    </row>
    <row r="1659" spans="1:16">
      <c r="A1659">
        <v>1658</v>
      </c>
      <c r="B1659">
        <v>38</v>
      </c>
      <c r="C1659" t="s">
        <v>4543</v>
      </c>
      <c r="D1659">
        <v>91</v>
      </c>
      <c r="E1659">
        <v>1518</v>
      </c>
      <c r="F1659">
        <v>25</v>
      </c>
      <c r="G1659">
        <v>50.8</v>
      </c>
      <c r="H1659">
        <v>131</v>
      </c>
      <c r="I1659">
        <v>15.8</v>
      </c>
      <c r="J1659">
        <v>48</v>
      </c>
      <c r="L1659" t="s">
        <v>15757</v>
      </c>
      <c r="M1659">
        <v>91</v>
      </c>
      <c r="N1659" s="524" t="s">
        <v>17431</v>
      </c>
      <c r="O1659">
        <f>COUNTIF('データ取得対象の観測点決定（風のみ）'!$AN$4:$AN$918,観測点コードリスト!N1659)</f>
        <v>1</v>
      </c>
      <c r="P1659" s="524" t="str">
        <f t="shared" si="25"/>
        <v>1518</v>
      </c>
    </row>
    <row r="1660" spans="1:16">
      <c r="A1660">
        <v>1659</v>
      </c>
      <c r="B1660">
        <v>39</v>
      </c>
      <c r="C1660" t="s">
        <v>4507</v>
      </c>
      <c r="D1660">
        <v>91</v>
      </c>
      <c r="E1660">
        <v>1534</v>
      </c>
      <c r="F1660">
        <v>26</v>
      </c>
      <c r="G1660">
        <v>21.8</v>
      </c>
      <c r="H1660">
        <v>126</v>
      </c>
      <c r="I1660">
        <v>42.8</v>
      </c>
      <c r="J1660">
        <v>7</v>
      </c>
      <c r="L1660" t="s">
        <v>15758</v>
      </c>
      <c r="M1660">
        <v>91</v>
      </c>
      <c r="N1660" s="524" t="s">
        <v>17432</v>
      </c>
      <c r="O1660">
        <f>COUNTIF('データ取得対象の観測点決定（風のみ）'!$AN$4:$AN$918,観測点コードリスト!N1660)</f>
        <v>1</v>
      </c>
      <c r="P1660" s="524" t="str">
        <f t="shared" si="25"/>
        <v>1534</v>
      </c>
    </row>
    <row r="1661" spans="1:16">
      <c r="A1661">
        <v>1660</v>
      </c>
      <c r="B1661">
        <v>40</v>
      </c>
      <c r="C1661" t="s">
        <v>4487</v>
      </c>
      <c r="D1661">
        <v>91</v>
      </c>
      <c r="E1661">
        <v>1586</v>
      </c>
      <c r="F1661">
        <v>26</v>
      </c>
      <c r="G1661">
        <v>43.7</v>
      </c>
      <c r="H1661">
        <v>128</v>
      </c>
      <c r="I1661">
        <v>10.7</v>
      </c>
      <c r="J1661">
        <v>8</v>
      </c>
      <c r="L1661" t="s">
        <v>15759</v>
      </c>
      <c r="M1661">
        <v>91</v>
      </c>
      <c r="N1661" s="524" t="s">
        <v>17433</v>
      </c>
      <c r="O1661">
        <f>COUNTIF('データ取得対象の観測点決定（風のみ）'!$AN$4:$AN$918,観測点コードリスト!N1661)</f>
        <v>0</v>
      </c>
      <c r="P1661" s="524" t="str">
        <f t="shared" si="25"/>
        <v>1586</v>
      </c>
    </row>
    <row r="1662" spans="1:16">
      <c r="A1662">
        <v>1661</v>
      </c>
      <c r="B1662">
        <v>41</v>
      </c>
      <c r="C1662" t="s">
        <v>4520</v>
      </c>
      <c r="D1662">
        <v>91</v>
      </c>
      <c r="E1662">
        <v>1596</v>
      </c>
      <c r="F1662">
        <v>26</v>
      </c>
      <c r="G1662">
        <v>21.8</v>
      </c>
      <c r="H1662">
        <v>127</v>
      </c>
      <c r="I1662">
        <v>58.3</v>
      </c>
      <c r="J1662">
        <v>100</v>
      </c>
      <c r="L1662" t="s">
        <v>15760</v>
      </c>
      <c r="M1662">
        <v>91</v>
      </c>
      <c r="N1662" s="524" t="s">
        <v>17434</v>
      </c>
      <c r="O1662">
        <f>COUNTIF('データ取得対象の観測点決定（風のみ）'!$AN$4:$AN$918,観測点コードリスト!N1662)</f>
        <v>1</v>
      </c>
      <c r="P1662" s="524" t="str">
        <f t="shared" si="25"/>
        <v>1596</v>
      </c>
    </row>
    <row r="1663" spans="1:16">
      <c r="A1663">
        <v>1662</v>
      </c>
      <c r="B1663">
        <v>42</v>
      </c>
      <c r="C1663" t="s">
        <v>4584</v>
      </c>
      <c r="D1663">
        <v>91</v>
      </c>
      <c r="E1663">
        <v>1639</v>
      </c>
      <c r="F1663">
        <v>24</v>
      </c>
      <c r="G1663">
        <v>23.7</v>
      </c>
      <c r="H1663">
        <v>124</v>
      </c>
      <c r="I1663">
        <v>14.7</v>
      </c>
      <c r="J1663">
        <v>31</v>
      </c>
      <c r="L1663" t="s">
        <v>15761</v>
      </c>
      <c r="M1663">
        <v>91</v>
      </c>
      <c r="N1663" s="524" t="s">
        <v>17435</v>
      </c>
      <c r="O1663">
        <f>COUNTIF('データ取得対象の観測点決定（風のみ）'!$AN$4:$AN$918,観測点コードリスト!N1663)</f>
        <v>1</v>
      </c>
      <c r="P1663" s="524" t="str">
        <f t="shared" si="25"/>
        <v>1639</v>
      </c>
    </row>
    <row r="1664" spans="1:16">
      <c r="A1664">
        <v>1663</v>
      </c>
      <c r="B1664">
        <v>43</v>
      </c>
      <c r="C1664" t="s">
        <v>4513</v>
      </c>
      <c r="D1664">
        <v>91</v>
      </c>
      <c r="E1664">
        <v>1651</v>
      </c>
      <c r="F1664">
        <v>26</v>
      </c>
      <c r="G1664">
        <v>22.4</v>
      </c>
      <c r="H1664">
        <v>127</v>
      </c>
      <c r="I1664">
        <v>8.5</v>
      </c>
      <c r="J1664">
        <v>7</v>
      </c>
      <c r="L1664" t="s">
        <v>15762</v>
      </c>
      <c r="M1664">
        <v>91</v>
      </c>
      <c r="N1664" s="524" t="s">
        <v>17436</v>
      </c>
      <c r="O1664">
        <f>COUNTIF('データ取得対象の観測点決定（風のみ）'!$AN$4:$AN$918,観測点コードリスト!N1664)</f>
        <v>0</v>
      </c>
      <c r="P1664" s="524" t="str">
        <f t="shared" si="25"/>
        <v>1651</v>
      </c>
    </row>
    <row r="1665" spans="1:16">
      <c r="A1665">
        <v>1664</v>
      </c>
      <c r="B1665">
        <v>1</v>
      </c>
      <c r="C1665" t="s">
        <v>14107</v>
      </c>
      <c r="D1665">
        <v>99</v>
      </c>
      <c r="E1665">
        <v>89532</v>
      </c>
      <c r="F1665">
        <v>-69</v>
      </c>
      <c r="G1665">
        <v>0.3</v>
      </c>
      <c r="H1665">
        <v>39</v>
      </c>
      <c r="I1665">
        <v>34.799999999999997</v>
      </c>
      <c r="J1665">
        <v>18.399999999999999</v>
      </c>
      <c r="L1665" t="s">
        <v>15763</v>
      </c>
      <c r="M1665">
        <v>99</v>
      </c>
      <c r="N1665" s="524" t="s">
        <v>17437</v>
      </c>
      <c r="O1665">
        <f>COUNTIF('データ取得対象の観測点決定（風のみ）'!$AN$4:$AN$918,観測点コードリスト!N1665)</f>
        <v>0</v>
      </c>
      <c r="P1665" s="524" t="str">
        <f t="shared" si="25"/>
        <v>89532</v>
      </c>
    </row>
  </sheetData>
  <autoFilter ref="A1:T1665"/>
  <phoneticPr fontId="18"/>
  <hyperlinks>
    <hyperlink ref="S1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475"/>
  <sheetViews>
    <sheetView topLeftCell="I1" zoomScale="80" zoomScaleNormal="80" workbookViewId="0">
      <selection activeCell="N261" sqref="N261:O261"/>
    </sheetView>
  </sheetViews>
  <sheetFormatPr defaultRowHeight="18.75"/>
  <cols>
    <col min="1" max="1" width="7.125" bestFit="1" customWidth="1"/>
    <col min="2" max="2" width="15.375" customWidth="1"/>
    <col min="3" max="3" width="4.75" bestFit="1" customWidth="1"/>
    <col min="4" max="4" width="8.5" bestFit="1" customWidth="1"/>
    <col min="5" max="5" width="3.375" bestFit="1" customWidth="1"/>
    <col min="6" max="6" width="7.5" bestFit="1" customWidth="1"/>
    <col min="7" max="7" width="8.875" bestFit="1" customWidth="1"/>
    <col min="8" max="8" width="31.75" bestFit="1" customWidth="1"/>
    <col min="9" max="9" width="17.25" customWidth="1"/>
    <col min="10" max="10" width="38" bestFit="1" customWidth="1"/>
    <col min="11" max="11" width="9.25" bestFit="1" customWidth="1"/>
    <col min="12" max="12" width="42.625" customWidth="1"/>
    <col min="13" max="13" width="5.5" bestFit="1" customWidth="1"/>
    <col min="14" max="14" width="13.125" style="524" bestFit="1" customWidth="1"/>
    <col min="15" max="15" width="14.375" style="524" bestFit="1" customWidth="1"/>
  </cols>
  <sheetData>
    <row r="1" spans="1:16" ht="26.25" thickBot="1">
      <c r="A1" s="7"/>
      <c r="B1" s="8" t="s">
        <v>4900</v>
      </c>
      <c r="C1" s="9"/>
      <c r="D1" s="7"/>
      <c r="E1" s="10"/>
      <c r="F1" s="11"/>
      <c r="G1" s="11"/>
      <c r="H1" s="12"/>
      <c r="I1" s="13"/>
      <c r="J1" s="12"/>
      <c r="K1" s="14"/>
      <c r="L1" s="12"/>
      <c r="M1" s="15"/>
    </row>
    <row r="2" spans="1:16" ht="33.75" thickBot="1">
      <c r="A2" s="16" t="s">
        <v>4901</v>
      </c>
      <c r="B2" s="16" t="s">
        <v>13449</v>
      </c>
      <c r="C2" s="17" t="s">
        <v>13450</v>
      </c>
      <c r="D2" s="18" t="s">
        <v>13451</v>
      </c>
      <c r="E2" s="19"/>
      <c r="F2" s="20" t="s">
        <v>13452</v>
      </c>
      <c r="G2" s="21" t="s">
        <v>4902</v>
      </c>
      <c r="H2" s="22" t="s">
        <v>4903</v>
      </c>
      <c r="I2" s="22" t="s">
        <v>4904</v>
      </c>
      <c r="J2" s="22" t="s">
        <v>4905</v>
      </c>
      <c r="K2" s="22" t="s">
        <v>4906</v>
      </c>
      <c r="L2" s="22" t="s">
        <v>4907</v>
      </c>
      <c r="M2" s="23"/>
      <c r="N2" s="527" t="s">
        <v>4908</v>
      </c>
      <c r="O2" s="527" t="s">
        <v>4909</v>
      </c>
    </row>
    <row r="3" spans="1:16">
      <c r="A3" s="24" t="s">
        <v>4910</v>
      </c>
      <c r="B3" s="24" t="s">
        <v>1851</v>
      </c>
      <c r="C3" s="25">
        <v>1</v>
      </c>
      <c r="D3" s="26">
        <v>1006078</v>
      </c>
      <c r="E3" s="27" t="s">
        <v>4911</v>
      </c>
      <c r="F3" s="28" t="s">
        <v>4912</v>
      </c>
      <c r="G3" s="29" t="s">
        <v>4913</v>
      </c>
      <c r="H3" s="30" t="s">
        <v>4914</v>
      </c>
      <c r="I3" s="30" t="s">
        <v>4915</v>
      </c>
      <c r="J3" s="31" t="s">
        <v>4916</v>
      </c>
      <c r="K3" s="32" t="s">
        <v>4917</v>
      </c>
      <c r="L3" s="31" t="s">
        <v>13453</v>
      </c>
      <c r="M3" s="4">
        <v>1</v>
      </c>
      <c r="N3" s="525">
        <v>35.743048000000002</v>
      </c>
      <c r="O3" s="525">
        <v>139.842175</v>
      </c>
      <c r="P3">
        <f>N3*O3</f>
        <v>4998.3855734494</v>
      </c>
    </row>
    <row r="4" spans="1:16">
      <c r="A4" s="33" t="s">
        <v>4910</v>
      </c>
      <c r="B4" s="33" t="s">
        <v>1851</v>
      </c>
      <c r="C4" s="34" t="s">
        <v>4911</v>
      </c>
      <c r="D4" s="35"/>
      <c r="E4" s="27" t="s">
        <v>4911</v>
      </c>
      <c r="F4" s="28" t="s">
        <v>4918</v>
      </c>
      <c r="G4" s="29"/>
      <c r="H4" s="36" t="s">
        <v>4911</v>
      </c>
      <c r="I4" s="36" t="s">
        <v>4911</v>
      </c>
      <c r="J4" s="31" t="s">
        <v>4919</v>
      </c>
      <c r="K4" s="32" t="s">
        <v>4920</v>
      </c>
      <c r="L4" s="31" t="s">
        <v>4921</v>
      </c>
      <c r="M4" s="4">
        <v>2</v>
      </c>
      <c r="N4" s="525">
        <v>35.669435999999997</v>
      </c>
      <c r="O4" s="525">
        <v>139.82094599999999</v>
      </c>
      <c r="P4">
        <f t="shared" ref="P4:P67" si="0">N4*O4</f>
        <v>4987.3342848064558</v>
      </c>
    </row>
    <row r="5" spans="1:16">
      <c r="A5" s="33" t="s">
        <v>4910</v>
      </c>
      <c r="B5" s="33" t="s">
        <v>1851</v>
      </c>
      <c r="C5" s="34" t="s">
        <v>4911</v>
      </c>
      <c r="D5" s="35"/>
      <c r="E5" s="27" t="s">
        <v>4911</v>
      </c>
      <c r="F5" s="28" t="s">
        <v>4922</v>
      </c>
      <c r="G5" s="29"/>
      <c r="H5" s="36" t="s">
        <v>4911</v>
      </c>
      <c r="I5" s="36" t="s">
        <v>4911</v>
      </c>
      <c r="J5" s="31" t="s">
        <v>4923</v>
      </c>
      <c r="K5" s="32" t="s">
        <v>4924</v>
      </c>
      <c r="L5" s="31" t="s">
        <v>4925</v>
      </c>
      <c r="M5" s="4">
        <v>3</v>
      </c>
      <c r="N5" s="525">
        <v>35.668812000000003</v>
      </c>
      <c r="O5" s="525">
        <v>139.86743799999999</v>
      </c>
      <c r="P5">
        <f t="shared" si="0"/>
        <v>4988.9053509436562</v>
      </c>
    </row>
    <row r="6" spans="1:16">
      <c r="A6" s="33" t="s">
        <v>4910</v>
      </c>
      <c r="B6" s="33" t="s">
        <v>1851</v>
      </c>
      <c r="C6" s="34" t="s">
        <v>4911</v>
      </c>
      <c r="D6" s="35"/>
      <c r="E6" s="27" t="s">
        <v>4911</v>
      </c>
      <c r="F6" s="28" t="s">
        <v>4926</v>
      </c>
      <c r="G6" s="29"/>
      <c r="H6" s="36" t="s">
        <v>4911</v>
      </c>
      <c r="I6" s="36" t="s">
        <v>4911</v>
      </c>
      <c r="J6" s="31" t="s">
        <v>4927</v>
      </c>
      <c r="K6" s="32" t="s">
        <v>4928</v>
      </c>
      <c r="L6" s="31" t="s">
        <v>4929</v>
      </c>
      <c r="M6" s="4">
        <v>4</v>
      </c>
      <c r="N6" s="525">
        <v>35.714657000000003</v>
      </c>
      <c r="O6" s="525">
        <v>139.81453400000001</v>
      </c>
      <c r="P6">
        <f t="shared" si="0"/>
        <v>4993.428125424839</v>
      </c>
    </row>
    <row r="7" spans="1:16">
      <c r="A7" s="33" t="s">
        <v>4910</v>
      </c>
      <c r="B7" s="33" t="s">
        <v>1851</v>
      </c>
      <c r="C7" s="34" t="s">
        <v>4911</v>
      </c>
      <c r="D7" s="35"/>
      <c r="E7" s="27" t="s">
        <v>4911</v>
      </c>
      <c r="F7" s="28" t="s">
        <v>4930</v>
      </c>
      <c r="G7" s="29"/>
      <c r="H7" s="36" t="s">
        <v>4911</v>
      </c>
      <c r="I7" s="36" t="s">
        <v>4911</v>
      </c>
      <c r="J7" s="31" t="s">
        <v>4931</v>
      </c>
      <c r="K7" s="32" t="s">
        <v>4932</v>
      </c>
      <c r="L7" s="31" t="s">
        <v>4933</v>
      </c>
      <c r="M7" s="4">
        <v>5</v>
      </c>
      <c r="N7" s="525">
        <v>35.700864000000003</v>
      </c>
      <c r="O7" s="525">
        <v>139.88126500000001</v>
      </c>
      <c r="P7">
        <f t="shared" si="0"/>
        <v>4993.8820179129607</v>
      </c>
    </row>
    <row r="8" spans="1:16">
      <c r="A8" s="33" t="s">
        <v>4910</v>
      </c>
      <c r="B8" s="33" t="s">
        <v>1851</v>
      </c>
      <c r="C8" s="34" t="s">
        <v>4911</v>
      </c>
      <c r="D8" s="35"/>
      <c r="E8" s="27" t="s">
        <v>4911</v>
      </c>
      <c r="F8" s="28" t="s">
        <v>4934</v>
      </c>
      <c r="G8" s="29"/>
      <c r="H8" s="36" t="s">
        <v>4911</v>
      </c>
      <c r="I8" s="36" t="s">
        <v>4911</v>
      </c>
      <c r="J8" s="31" t="s">
        <v>4935</v>
      </c>
      <c r="K8" s="32" t="s">
        <v>4936</v>
      </c>
      <c r="L8" s="31" t="s">
        <v>4937</v>
      </c>
      <c r="M8" s="4">
        <v>6</v>
      </c>
      <c r="N8" s="525">
        <v>35.707073000000001</v>
      </c>
      <c r="O8" s="525">
        <v>139.744134</v>
      </c>
      <c r="P8">
        <f t="shared" si="0"/>
        <v>4989.8539940597821</v>
      </c>
    </row>
    <row r="9" spans="1:16">
      <c r="A9" s="33" t="s">
        <v>4910</v>
      </c>
      <c r="B9" s="33" t="s">
        <v>1851</v>
      </c>
      <c r="C9" s="34" t="s">
        <v>4911</v>
      </c>
      <c r="D9" s="35"/>
      <c r="E9" s="27" t="s">
        <v>4911</v>
      </c>
      <c r="F9" s="28" t="s">
        <v>4938</v>
      </c>
      <c r="G9" s="29"/>
      <c r="H9" s="36" t="s">
        <v>4911</v>
      </c>
      <c r="I9" s="36" t="s">
        <v>4911</v>
      </c>
      <c r="J9" s="31" t="s">
        <v>4939</v>
      </c>
      <c r="K9" s="32" t="s">
        <v>4940</v>
      </c>
      <c r="L9" s="31" t="s">
        <v>4941</v>
      </c>
      <c r="M9" s="4">
        <v>7</v>
      </c>
      <c r="N9" s="525">
        <v>35.719642999999998</v>
      </c>
      <c r="O9" s="525">
        <v>139.89073999999999</v>
      </c>
      <c r="P9">
        <f t="shared" si="0"/>
        <v>4996.8472918058196</v>
      </c>
    </row>
    <row r="10" spans="1:16">
      <c r="A10" s="33" t="s">
        <v>4910</v>
      </c>
      <c r="B10" s="33" t="s">
        <v>1851</v>
      </c>
      <c r="C10" s="34" t="s">
        <v>4911</v>
      </c>
      <c r="D10" s="35"/>
      <c r="E10" s="27" t="s">
        <v>4911</v>
      </c>
      <c r="F10" s="28" t="s">
        <v>4942</v>
      </c>
      <c r="G10" s="29"/>
      <c r="H10" s="36" t="s">
        <v>4911</v>
      </c>
      <c r="I10" s="36" t="s">
        <v>4911</v>
      </c>
      <c r="J10" s="37" t="s">
        <v>4943</v>
      </c>
      <c r="K10" s="38" t="s">
        <v>4944</v>
      </c>
      <c r="L10" s="37" t="s">
        <v>4945</v>
      </c>
      <c r="M10" s="4">
        <v>8</v>
      </c>
      <c r="N10" s="525">
        <v>35.780099</v>
      </c>
      <c r="O10" s="525">
        <v>139.86036300000001</v>
      </c>
      <c r="P10">
        <f t="shared" si="0"/>
        <v>5004.2176343159372</v>
      </c>
    </row>
    <row r="11" spans="1:16">
      <c r="A11" s="33" t="s">
        <v>4910</v>
      </c>
      <c r="B11" s="33" t="s">
        <v>1851</v>
      </c>
      <c r="C11" s="34" t="s">
        <v>4911</v>
      </c>
      <c r="D11" s="35"/>
      <c r="E11" s="27" t="s">
        <v>4911</v>
      </c>
      <c r="F11" s="28" t="s">
        <v>4946</v>
      </c>
      <c r="G11" s="29"/>
      <c r="H11" s="36" t="s">
        <v>4911</v>
      </c>
      <c r="I11" s="36" t="s">
        <v>4911</v>
      </c>
      <c r="J11" s="37" t="s">
        <v>4947</v>
      </c>
      <c r="K11" s="38" t="s">
        <v>4948</v>
      </c>
      <c r="L11" s="37" t="s">
        <v>4949</v>
      </c>
      <c r="M11" s="4">
        <v>9</v>
      </c>
      <c r="N11" s="525">
        <v>35.708249000000002</v>
      </c>
      <c r="O11" s="525">
        <v>139.87412399999999</v>
      </c>
      <c r="P11">
        <f t="shared" si="0"/>
        <v>4994.6600484488763</v>
      </c>
    </row>
    <row r="12" spans="1:16">
      <c r="A12" s="33" t="s">
        <v>4910</v>
      </c>
      <c r="B12" s="33" t="s">
        <v>1851</v>
      </c>
      <c r="C12" s="34" t="s">
        <v>4911</v>
      </c>
      <c r="D12" s="35"/>
      <c r="E12" s="27" t="s">
        <v>4911</v>
      </c>
      <c r="F12" s="28" t="s">
        <v>4950</v>
      </c>
      <c r="G12" s="29"/>
      <c r="H12" s="36" t="s">
        <v>4911</v>
      </c>
      <c r="I12" s="36" t="s">
        <v>4911</v>
      </c>
      <c r="J12" s="37" t="s">
        <v>4951</v>
      </c>
      <c r="K12" s="38" t="s">
        <v>4952</v>
      </c>
      <c r="L12" s="37" t="s">
        <v>4953</v>
      </c>
      <c r="M12" s="4">
        <v>10</v>
      </c>
      <c r="N12" s="525">
        <v>35.691389000000001</v>
      </c>
      <c r="O12" s="525">
        <v>139.815811</v>
      </c>
      <c r="P12">
        <f t="shared" si="0"/>
        <v>4990.2204987514788</v>
      </c>
    </row>
    <row r="13" spans="1:16">
      <c r="A13" s="33" t="s">
        <v>4910</v>
      </c>
      <c r="B13" s="33" t="s">
        <v>1851</v>
      </c>
      <c r="C13" s="34" t="s">
        <v>4911</v>
      </c>
      <c r="D13" s="35"/>
      <c r="E13" s="27" t="s">
        <v>4911</v>
      </c>
      <c r="F13" s="28" t="s">
        <v>4954</v>
      </c>
      <c r="G13" s="29"/>
      <c r="H13" s="36" t="s">
        <v>4911</v>
      </c>
      <c r="I13" s="36" t="s">
        <v>4911</v>
      </c>
      <c r="J13" s="37" t="s">
        <v>4955</v>
      </c>
      <c r="K13" s="38" t="s">
        <v>4956</v>
      </c>
      <c r="L13" s="37" t="s">
        <v>4957</v>
      </c>
      <c r="M13" s="4">
        <v>11</v>
      </c>
      <c r="N13" s="525">
        <v>35.671762999999999</v>
      </c>
      <c r="O13" s="525">
        <v>139.876149</v>
      </c>
      <c r="P13">
        <f t="shared" si="0"/>
        <v>4989.6288364806869</v>
      </c>
    </row>
    <row r="14" spans="1:16">
      <c r="A14" s="33" t="s">
        <v>4910</v>
      </c>
      <c r="B14" s="33" t="s">
        <v>1851</v>
      </c>
      <c r="C14" s="34" t="s">
        <v>4911</v>
      </c>
      <c r="D14" s="35"/>
      <c r="E14" s="27" t="s">
        <v>4911</v>
      </c>
      <c r="F14" s="28" t="s">
        <v>4958</v>
      </c>
      <c r="G14" s="29"/>
      <c r="H14" s="36" t="s">
        <v>4911</v>
      </c>
      <c r="I14" s="36" t="s">
        <v>4911</v>
      </c>
      <c r="J14" s="37" t="s">
        <v>4959</v>
      </c>
      <c r="K14" s="38" t="s">
        <v>4960</v>
      </c>
      <c r="L14" s="37" t="s">
        <v>4961</v>
      </c>
      <c r="M14" s="4">
        <v>12</v>
      </c>
      <c r="N14" s="525">
        <v>35.732877000000002</v>
      </c>
      <c r="O14" s="525">
        <v>139.866895</v>
      </c>
      <c r="P14">
        <f t="shared" si="0"/>
        <v>4997.8465554069153</v>
      </c>
    </row>
    <row r="15" spans="1:16">
      <c r="A15" s="33" t="s">
        <v>4910</v>
      </c>
      <c r="B15" s="33" t="s">
        <v>1851</v>
      </c>
      <c r="C15" s="34" t="s">
        <v>4911</v>
      </c>
      <c r="D15" s="35"/>
      <c r="E15" s="27" t="s">
        <v>4911</v>
      </c>
      <c r="F15" s="28" t="s">
        <v>4962</v>
      </c>
      <c r="G15" s="29"/>
      <c r="H15" s="36" t="s">
        <v>4911</v>
      </c>
      <c r="I15" s="36" t="s">
        <v>4911</v>
      </c>
      <c r="J15" s="37" t="s">
        <v>4963</v>
      </c>
      <c r="K15" s="38" t="s">
        <v>4952</v>
      </c>
      <c r="L15" s="37" t="s">
        <v>4953</v>
      </c>
      <c r="M15" s="4">
        <v>13</v>
      </c>
      <c r="N15" s="525">
        <v>35.691389000000001</v>
      </c>
      <c r="O15" s="525">
        <v>139.815811</v>
      </c>
      <c r="P15">
        <f t="shared" si="0"/>
        <v>4990.2204987514788</v>
      </c>
    </row>
    <row r="16" spans="1:16">
      <c r="A16" s="33" t="s">
        <v>4910</v>
      </c>
      <c r="B16" s="33" t="s">
        <v>1851</v>
      </c>
      <c r="C16" s="34" t="s">
        <v>4911</v>
      </c>
      <c r="D16" s="35"/>
      <c r="E16" s="27" t="s">
        <v>4911</v>
      </c>
      <c r="F16" s="28" t="s">
        <v>4964</v>
      </c>
      <c r="G16" s="29"/>
      <c r="H16" s="36" t="s">
        <v>4911</v>
      </c>
      <c r="I16" s="36" t="s">
        <v>4911</v>
      </c>
      <c r="J16" s="37" t="s">
        <v>4965</v>
      </c>
      <c r="K16" s="38" t="s">
        <v>4966</v>
      </c>
      <c r="L16" s="37" t="s">
        <v>4967</v>
      </c>
      <c r="M16" s="4">
        <v>14</v>
      </c>
      <c r="N16" s="525">
        <v>35.568072000000001</v>
      </c>
      <c r="O16" s="525">
        <v>140.29893100000001</v>
      </c>
      <c r="P16">
        <f t="shared" si="0"/>
        <v>4990.162479331032</v>
      </c>
    </row>
    <row r="17" spans="1:16">
      <c r="A17" s="33" t="s">
        <v>4910</v>
      </c>
      <c r="B17" s="33" t="s">
        <v>1851</v>
      </c>
      <c r="C17" s="34" t="s">
        <v>4911</v>
      </c>
      <c r="D17" s="35"/>
      <c r="E17" s="27" t="s">
        <v>4911</v>
      </c>
      <c r="F17" s="28" t="s">
        <v>4968</v>
      </c>
      <c r="G17" s="29"/>
      <c r="H17" s="36" t="s">
        <v>4911</v>
      </c>
      <c r="I17" s="36" t="s">
        <v>4911</v>
      </c>
      <c r="J17" s="31" t="s">
        <v>4969</v>
      </c>
      <c r="K17" s="32" t="s">
        <v>4970</v>
      </c>
      <c r="L17" s="31" t="s">
        <v>4971</v>
      </c>
      <c r="M17" s="4">
        <v>15</v>
      </c>
      <c r="N17" s="525">
        <v>35.741843000000003</v>
      </c>
      <c r="O17" s="525">
        <v>139.84189900000001</v>
      </c>
      <c r="P17">
        <f t="shared" si="0"/>
        <v>4998.207198879858</v>
      </c>
    </row>
    <row r="18" spans="1:16">
      <c r="A18" s="33" t="s">
        <v>4910</v>
      </c>
      <c r="B18" s="33" t="s">
        <v>1851</v>
      </c>
      <c r="C18" s="34" t="s">
        <v>4911</v>
      </c>
      <c r="D18" s="35"/>
      <c r="E18" s="27" t="s">
        <v>4911</v>
      </c>
      <c r="F18" s="28" t="s">
        <v>4972</v>
      </c>
      <c r="G18" s="29"/>
      <c r="H18" s="36" t="s">
        <v>4911</v>
      </c>
      <c r="I18" s="36" t="s">
        <v>4911</v>
      </c>
      <c r="J18" s="31" t="s">
        <v>4973</v>
      </c>
      <c r="K18" s="32" t="s">
        <v>4928</v>
      </c>
      <c r="L18" s="31" t="s">
        <v>4929</v>
      </c>
      <c r="M18" s="4">
        <v>16</v>
      </c>
      <c r="N18" s="525">
        <v>35.714657000000003</v>
      </c>
      <c r="O18" s="525">
        <v>139.81453400000001</v>
      </c>
      <c r="P18">
        <f t="shared" si="0"/>
        <v>4993.428125424839</v>
      </c>
    </row>
    <row r="19" spans="1:16">
      <c r="A19" s="33" t="s">
        <v>4910</v>
      </c>
      <c r="B19" s="33" t="s">
        <v>1851</v>
      </c>
      <c r="C19" s="34" t="s">
        <v>4911</v>
      </c>
      <c r="D19" s="35"/>
      <c r="E19" s="27" t="s">
        <v>4974</v>
      </c>
      <c r="F19" s="28" t="s">
        <v>4975</v>
      </c>
      <c r="G19" s="29"/>
      <c r="H19" s="36" t="s">
        <v>4911</v>
      </c>
      <c r="I19" s="36" t="s">
        <v>4911</v>
      </c>
      <c r="J19" s="31" t="s">
        <v>4976</v>
      </c>
      <c r="K19" s="32" t="s">
        <v>4977</v>
      </c>
      <c r="L19" s="31" t="s">
        <v>4978</v>
      </c>
      <c r="M19" s="4">
        <v>17</v>
      </c>
      <c r="N19" s="525">
        <v>35.704625</v>
      </c>
      <c r="O19" s="525">
        <v>139.775689</v>
      </c>
      <c r="P19">
        <f t="shared" si="0"/>
        <v>4990.6385598616253</v>
      </c>
    </row>
    <row r="20" spans="1:16">
      <c r="A20" s="33" t="s">
        <v>4910</v>
      </c>
      <c r="B20" s="33" t="s">
        <v>1851</v>
      </c>
      <c r="C20" s="39" t="s">
        <v>4911</v>
      </c>
      <c r="D20" s="40"/>
      <c r="E20" s="27" t="s">
        <v>4911</v>
      </c>
      <c r="F20" s="28" t="s">
        <v>4979</v>
      </c>
      <c r="G20" s="29"/>
      <c r="H20" s="41" t="s">
        <v>4911</v>
      </c>
      <c r="I20" s="41" t="s">
        <v>4911</v>
      </c>
      <c r="J20" s="42" t="s">
        <v>4980</v>
      </c>
      <c r="K20" s="43" t="s">
        <v>4952</v>
      </c>
      <c r="L20" s="42" t="s">
        <v>4953</v>
      </c>
      <c r="M20" s="4">
        <v>18</v>
      </c>
      <c r="N20" s="525">
        <v>35.691389000000001</v>
      </c>
      <c r="O20" s="525">
        <v>139.815811</v>
      </c>
      <c r="P20">
        <f t="shared" si="0"/>
        <v>4990.2204987514788</v>
      </c>
    </row>
    <row r="21" spans="1:16">
      <c r="A21" s="33" t="s">
        <v>4910</v>
      </c>
      <c r="B21" s="33" t="s">
        <v>1851</v>
      </c>
      <c r="C21" s="44">
        <v>2</v>
      </c>
      <c r="D21" s="45">
        <v>1008095</v>
      </c>
      <c r="E21" s="46" t="s">
        <v>4974</v>
      </c>
      <c r="F21" s="47" t="s">
        <v>4981</v>
      </c>
      <c r="G21" s="29" t="s">
        <v>4913</v>
      </c>
      <c r="H21" s="48" t="s">
        <v>4982</v>
      </c>
      <c r="I21" s="48" t="s">
        <v>4983</v>
      </c>
      <c r="J21" s="49" t="s">
        <v>4984</v>
      </c>
      <c r="K21" s="50" t="s">
        <v>4985</v>
      </c>
      <c r="L21" s="49" t="s">
        <v>4986</v>
      </c>
      <c r="M21" s="4">
        <v>19</v>
      </c>
      <c r="N21" s="525">
        <v>35.701338999999997</v>
      </c>
      <c r="O21" s="525">
        <v>139.82153</v>
      </c>
      <c r="P21">
        <f t="shared" si="0"/>
        <v>4991.8158420286691</v>
      </c>
    </row>
    <row r="22" spans="1:16">
      <c r="A22" s="33" t="s">
        <v>4910</v>
      </c>
      <c r="B22" s="33" t="s">
        <v>1851</v>
      </c>
      <c r="C22" s="51">
        <v>3</v>
      </c>
      <c r="D22" s="52">
        <v>1011801</v>
      </c>
      <c r="E22" s="27" t="s">
        <v>4911</v>
      </c>
      <c r="F22" s="28" t="s">
        <v>4987</v>
      </c>
      <c r="G22" s="29" t="s">
        <v>13454</v>
      </c>
      <c r="H22" s="53" t="s">
        <v>4988</v>
      </c>
      <c r="I22" s="53" t="s">
        <v>4989</v>
      </c>
      <c r="J22" s="37" t="s">
        <v>4990</v>
      </c>
      <c r="K22" s="38" t="s">
        <v>4991</v>
      </c>
      <c r="L22" s="37" t="s">
        <v>4992</v>
      </c>
      <c r="M22" s="4">
        <v>20</v>
      </c>
      <c r="N22" s="525">
        <v>35.737088</v>
      </c>
      <c r="O22" s="525">
        <v>139.64314899999999</v>
      </c>
      <c r="P22">
        <f t="shared" si="0"/>
        <v>4990.439504410112</v>
      </c>
    </row>
    <row r="23" spans="1:16">
      <c r="A23" s="33" t="s">
        <v>4910</v>
      </c>
      <c r="B23" s="33" t="s">
        <v>1851</v>
      </c>
      <c r="C23" s="34" t="s">
        <v>4911</v>
      </c>
      <c r="D23" s="35"/>
      <c r="E23" s="27" t="s">
        <v>4911</v>
      </c>
      <c r="F23" s="54" t="s">
        <v>4918</v>
      </c>
      <c r="G23" s="29"/>
      <c r="H23" s="36" t="s">
        <v>4911</v>
      </c>
      <c r="I23" s="36" t="s">
        <v>4911</v>
      </c>
      <c r="J23" s="31" t="s">
        <v>4993</v>
      </c>
      <c r="K23" s="32" t="s">
        <v>4994</v>
      </c>
      <c r="L23" s="31" t="s">
        <v>4995</v>
      </c>
      <c r="M23" s="4">
        <v>21</v>
      </c>
      <c r="N23" s="525">
        <v>35.732185999999999</v>
      </c>
      <c r="O23" s="525">
        <v>139.538454</v>
      </c>
      <c r="P23">
        <f t="shared" si="0"/>
        <v>4986.0139924804434</v>
      </c>
    </row>
    <row r="24" spans="1:16">
      <c r="A24" s="33" t="s">
        <v>4910</v>
      </c>
      <c r="B24" s="33" t="s">
        <v>1851</v>
      </c>
      <c r="C24" s="34" t="s">
        <v>4911</v>
      </c>
      <c r="D24" s="35"/>
      <c r="E24" s="27" t="s">
        <v>4911</v>
      </c>
      <c r="F24" s="54" t="s">
        <v>4926</v>
      </c>
      <c r="G24" s="29"/>
      <c r="H24" s="36" t="s">
        <v>4911</v>
      </c>
      <c r="I24" s="36" t="s">
        <v>4911</v>
      </c>
      <c r="J24" s="31" t="s">
        <v>4996</v>
      </c>
      <c r="K24" s="32" t="s">
        <v>4997</v>
      </c>
      <c r="L24" s="31" t="s">
        <v>4998</v>
      </c>
      <c r="M24" s="4">
        <v>22</v>
      </c>
      <c r="N24" s="525">
        <v>35.607213000000002</v>
      </c>
      <c r="O24" s="525">
        <v>139.64122699999999</v>
      </c>
      <c r="P24">
        <f t="shared" si="0"/>
        <v>4972.234913370351</v>
      </c>
    </row>
    <row r="25" spans="1:16">
      <c r="A25" s="33" t="s">
        <v>4910</v>
      </c>
      <c r="B25" s="33" t="s">
        <v>1851</v>
      </c>
      <c r="C25" s="34" t="s">
        <v>4911</v>
      </c>
      <c r="D25" s="35"/>
      <c r="E25" s="27" t="s">
        <v>4911</v>
      </c>
      <c r="F25" s="54" t="s">
        <v>4930</v>
      </c>
      <c r="G25" s="29"/>
      <c r="H25" s="36" t="s">
        <v>4911</v>
      </c>
      <c r="I25" s="36" t="s">
        <v>4911</v>
      </c>
      <c r="J25" s="31" t="s">
        <v>4999</v>
      </c>
      <c r="K25" s="32" t="s">
        <v>5000</v>
      </c>
      <c r="L25" s="31" t="s">
        <v>5001</v>
      </c>
      <c r="M25" s="4">
        <v>23</v>
      </c>
      <c r="N25" s="525">
        <v>35.762531000000003</v>
      </c>
      <c r="O25" s="525">
        <v>139.58789100000001</v>
      </c>
      <c r="P25">
        <f t="shared" si="0"/>
        <v>4992.016279112122</v>
      </c>
    </row>
    <row r="26" spans="1:16">
      <c r="A26" s="33" t="s">
        <v>4910</v>
      </c>
      <c r="B26" s="33" t="s">
        <v>1851</v>
      </c>
      <c r="C26" s="34" t="s">
        <v>4911</v>
      </c>
      <c r="D26" s="35"/>
      <c r="E26" s="27" t="s">
        <v>4911</v>
      </c>
      <c r="F26" s="54" t="s">
        <v>4934</v>
      </c>
      <c r="G26" s="29"/>
      <c r="H26" s="36" t="s">
        <v>4911</v>
      </c>
      <c r="I26" s="36" t="s">
        <v>4911</v>
      </c>
      <c r="J26" s="31" t="s">
        <v>5002</v>
      </c>
      <c r="K26" s="32" t="s">
        <v>5003</v>
      </c>
      <c r="L26" s="31" t="s">
        <v>5004</v>
      </c>
      <c r="M26" s="4">
        <v>24</v>
      </c>
      <c r="N26" s="525">
        <v>35.721623999999998</v>
      </c>
      <c r="O26" s="525">
        <v>139.61437799999999</v>
      </c>
      <c r="P26">
        <f t="shared" si="0"/>
        <v>4987.252315909871</v>
      </c>
    </row>
    <row r="27" spans="1:16">
      <c r="A27" s="33" t="s">
        <v>4910</v>
      </c>
      <c r="B27" s="33" t="s">
        <v>1851</v>
      </c>
      <c r="C27" s="34" t="s">
        <v>4911</v>
      </c>
      <c r="D27" s="35"/>
      <c r="E27" s="27" t="s">
        <v>4911</v>
      </c>
      <c r="F27" s="54" t="s">
        <v>4954</v>
      </c>
      <c r="G27" s="29"/>
      <c r="H27" s="36" t="s">
        <v>4911</v>
      </c>
      <c r="I27" s="36" t="s">
        <v>4911</v>
      </c>
      <c r="J27" s="31" t="s">
        <v>5005</v>
      </c>
      <c r="K27" s="32" t="s">
        <v>5006</v>
      </c>
      <c r="L27" s="31" t="s">
        <v>5007</v>
      </c>
      <c r="M27" s="4">
        <v>25</v>
      </c>
      <c r="N27" s="525">
        <v>35.794139999999999</v>
      </c>
      <c r="O27" s="525">
        <v>139.80273600000001</v>
      </c>
      <c r="P27">
        <f t="shared" si="0"/>
        <v>5004.1187047670401</v>
      </c>
    </row>
    <row r="28" spans="1:16">
      <c r="A28" s="33" t="s">
        <v>4910</v>
      </c>
      <c r="B28" s="33" t="s">
        <v>1851</v>
      </c>
      <c r="C28" s="34" t="s">
        <v>4911</v>
      </c>
      <c r="D28" s="35"/>
      <c r="E28" s="27" t="s">
        <v>4911</v>
      </c>
      <c r="F28" s="54" t="s">
        <v>5008</v>
      </c>
      <c r="G28" s="29"/>
      <c r="H28" s="36" t="s">
        <v>4911</v>
      </c>
      <c r="I28" s="36" t="s">
        <v>4911</v>
      </c>
      <c r="J28" s="31" t="s">
        <v>5009</v>
      </c>
      <c r="K28" s="32" t="s">
        <v>5010</v>
      </c>
      <c r="L28" s="31" t="s">
        <v>5011</v>
      </c>
      <c r="M28" s="4">
        <v>26</v>
      </c>
      <c r="N28" s="525">
        <v>35.771909999999998</v>
      </c>
      <c r="O28" s="525">
        <v>139.82491999999999</v>
      </c>
      <c r="P28">
        <f t="shared" si="0"/>
        <v>5001.8044539971997</v>
      </c>
    </row>
    <row r="29" spans="1:16">
      <c r="A29" s="33" t="s">
        <v>4910</v>
      </c>
      <c r="B29" s="33" t="s">
        <v>1851</v>
      </c>
      <c r="C29" s="34" t="s">
        <v>4911</v>
      </c>
      <c r="D29" s="35"/>
      <c r="E29" s="27" t="s">
        <v>4911</v>
      </c>
      <c r="F29" s="54" t="s">
        <v>5012</v>
      </c>
      <c r="G29" s="29"/>
      <c r="H29" s="36" t="s">
        <v>4911</v>
      </c>
      <c r="I29" s="36" t="s">
        <v>4911</v>
      </c>
      <c r="J29" s="31" t="s">
        <v>5013</v>
      </c>
      <c r="K29" s="32" t="s">
        <v>5014</v>
      </c>
      <c r="L29" s="31" t="s">
        <v>5015</v>
      </c>
      <c r="M29" s="4">
        <v>27</v>
      </c>
      <c r="N29" s="525">
        <v>35.693111000000002</v>
      </c>
      <c r="O29" s="525">
        <v>139.388722</v>
      </c>
      <c r="P29">
        <f t="shared" si="0"/>
        <v>4975.2171264941426</v>
      </c>
    </row>
    <row r="30" spans="1:16">
      <c r="A30" s="33" t="s">
        <v>4910</v>
      </c>
      <c r="B30" s="33" t="s">
        <v>1851</v>
      </c>
      <c r="C30" s="34" t="s">
        <v>4911</v>
      </c>
      <c r="D30" s="35"/>
      <c r="E30" s="27" t="s">
        <v>4911</v>
      </c>
      <c r="F30" s="54" t="s">
        <v>5016</v>
      </c>
      <c r="G30" s="29"/>
      <c r="H30" s="36" t="s">
        <v>4911</v>
      </c>
      <c r="I30" s="36" t="s">
        <v>4911</v>
      </c>
      <c r="J30" s="31" t="s">
        <v>5017</v>
      </c>
      <c r="K30" s="32" t="s">
        <v>5018</v>
      </c>
      <c r="L30" s="31" t="s">
        <v>5019</v>
      </c>
      <c r="M30" s="4">
        <v>28</v>
      </c>
      <c r="N30" s="525">
        <v>35.635260000000002</v>
      </c>
      <c r="O30" s="525">
        <v>139.61687599999999</v>
      </c>
      <c r="P30">
        <f t="shared" si="0"/>
        <v>4975.2836766477603</v>
      </c>
    </row>
    <row r="31" spans="1:16">
      <c r="A31" s="33" t="s">
        <v>4910</v>
      </c>
      <c r="B31" s="33" t="s">
        <v>1851</v>
      </c>
      <c r="C31" s="34" t="s">
        <v>4911</v>
      </c>
      <c r="D31" s="35"/>
      <c r="E31" s="27" t="s">
        <v>4911</v>
      </c>
      <c r="F31" s="54" t="s">
        <v>5020</v>
      </c>
      <c r="G31" s="29"/>
      <c r="H31" s="36" t="s">
        <v>4911</v>
      </c>
      <c r="I31" s="36" t="s">
        <v>4911</v>
      </c>
      <c r="J31" s="31" t="s">
        <v>5021</v>
      </c>
      <c r="K31" s="32" t="s">
        <v>5022</v>
      </c>
      <c r="L31" s="31" t="s">
        <v>5023</v>
      </c>
      <c r="M31" s="4">
        <v>29</v>
      </c>
      <c r="N31" s="525">
        <v>35.772683000000001</v>
      </c>
      <c r="O31" s="525">
        <v>139.63740999999999</v>
      </c>
      <c r="P31">
        <f t="shared" si="0"/>
        <v>4995.2048028710296</v>
      </c>
    </row>
    <row r="32" spans="1:16">
      <c r="A32" s="33" t="s">
        <v>4910</v>
      </c>
      <c r="B32" s="33" t="s">
        <v>1851</v>
      </c>
      <c r="C32" s="34" t="s">
        <v>4911</v>
      </c>
      <c r="D32" s="35"/>
      <c r="E32" s="27" t="s">
        <v>4911</v>
      </c>
      <c r="F32" s="54" t="s">
        <v>5024</v>
      </c>
      <c r="G32" s="29"/>
      <c r="H32" s="36" t="s">
        <v>4911</v>
      </c>
      <c r="I32" s="36" t="s">
        <v>4911</v>
      </c>
      <c r="J32" s="31" t="s">
        <v>5025</v>
      </c>
      <c r="K32" s="32" t="s">
        <v>5026</v>
      </c>
      <c r="L32" s="31" t="s">
        <v>5027</v>
      </c>
      <c r="M32" s="4">
        <v>30</v>
      </c>
      <c r="N32" s="525">
        <v>35.687165</v>
      </c>
      <c r="O32" s="525">
        <v>139.56821600000001</v>
      </c>
      <c r="P32">
        <f t="shared" si="0"/>
        <v>4980.7939531476404</v>
      </c>
    </row>
    <row r="33" spans="1:16">
      <c r="A33" s="33" t="s">
        <v>4910</v>
      </c>
      <c r="B33" s="33" t="s">
        <v>1851</v>
      </c>
      <c r="C33" s="34" t="s">
        <v>4911</v>
      </c>
      <c r="D33" s="35"/>
      <c r="E33" s="27" t="s">
        <v>4911</v>
      </c>
      <c r="F33" s="54" t="s">
        <v>5028</v>
      </c>
      <c r="G33" s="29"/>
      <c r="H33" s="36" t="s">
        <v>4911</v>
      </c>
      <c r="I33" s="36" t="s">
        <v>4911</v>
      </c>
      <c r="J33" s="31" t="s">
        <v>5029</v>
      </c>
      <c r="K33" s="32" t="s">
        <v>5030</v>
      </c>
      <c r="L33" s="31" t="s">
        <v>5031</v>
      </c>
      <c r="M33" s="4">
        <v>31</v>
      </c>
      <c r="N33" s="525">
        <v>35.653303000000001</v>
      </c>
      <c r="O33" s="525">
        <v>139.56118599999999</v>
      </c>
      <c r="P33">
        <f t="shared" si="0"/>
        <v>4975.8172514973576</v>
      </c>
    </row>
    <row r="34" spans="1:16">
      <c r="A34" s="33" t="s">
        <v>4910</v>
      </c>
      <c r="B34" s="33" t="s">
        <v>1851</v>
      </c>
      <c r="C34" s="34" t="s">
        <v>4911</v>
      </c>
      <c r="D34" s="35"/>
      <c r="E34" s="27" t="s">
        <v>4911</v>
      </c>
      <c r="F34" s="55" t="s">
        <v>5032</v>
      </c>
      <c r="G34" s="56"/>
      <c r="H34" s="36" t="s">
        <v>4911</v>
      </c>
      <c r="I34" s="36" t="s">
        <v>4911</v>
      </c>
      <c r="J34" s="31" t="s">
        <v>5033</v>
      </c>
      <c r="K34" s="32" t="s">
        <v>5034</v>
      </c>
      <c r="L34" s="31" t="s">
        <v>5035</v>
      </c>
      <c r="M34" s="4">
        <v>32</v>
      </c>
      <c r="N34" s="525">
        <v>35.678846</v>
      </c>
      <c r="O34" s="525">
        <v>139.63907800000001</v>
      </c>
      <c r="P34">
        <f t="shared" si="0"/>
        <v>4982.1611595439881</v>
      </c>
    </row>
    <row r="35" spans="1:16">
      <c r="A35" s="33" t="s">
        <v>4910</v>
      </c>
      <c r="B35" s="33" t="s">
        <v>1851</v>
      </c>
      <c r="C35" s="34" t="s">
        <v>4911</v>
      </c>
      <c r="D35" s="35"/>
      <c r="E35" s="27" t="s">
        <v>4911</v>
      </c>
      <c r="F35" s="28" t="s">
        <v>5036</v>
      </c>
      <c r="G35" s="29"/>
      <c r="H35" s="36" t="s">
        <v>4911</v>
      </c>
      <c r="I35" s="36" t="s">
        <v>4911</v>
      </c>
      <c r="J35" s="37" t="s">
        <v>5037</v>
      </c>
      <c r="K35" s="38" t="s">
        <v>5038</v>
      </c>
      <c r="L35" s="37" t="s">
        <v>5039</v>
      </c>
      <c r="M35" s="4">
        <v>33</v>
      </c>
      <c r="N35" s="554">
        <v>35.634041000000003</v>
      </c>
      <c r="O35" s="554">
        <v>139.445606</v>
      </c>
      <c r="P35">
        <f t="shared" si="0"/>
        <v>4969.0104414738462</v>
      </c>
    </row>
    <row r="36" spans="1:16">
      <c r="A36" s="33" t="s">
        <v>4910</v>
      </c>
      <c r="B36" s="33" t="s">
        <v>1851</v>
      </c>
      <c r="C36" s="34" t="s">
        <v>4911</v>
      </c>
      <c r="D36" s="35"/>
      <c r="E36" s="27" t="s">
        <v>4911</v>
      </c>
      <c r="F36" s="54" t="s">
        <v>5040</v>
      </c>
      <c r="G36" s="29"/>
      <c r="H36" s="36" t="s">
        <v>4911</v>
      </c>
      <c r="I36" s="36" t="s">
        <v>4911</v>
      </c>
      <c r="J36" s="31" t="s">
        <v>5041</v>
      </c>
      <c r="K36" s="32" t="s">
        <v>5042</v>
      </c>
      <c r="L36" s="31" t="s">
        <v>5043</v>
      </c>
      <c r="M36" s="4">
        <v>34</v>
      </c>
      <c r="N36" s="525">
        <v>35.623274000000002</v>
      </c>
      <c r="O36" s="525">
        <v>139.68449699999999</v>
      </c>
      <c r="P36">
        <f t="shared" si="0"/>
        <v>4976.0191101831779</v>
      </c>
    </row>
    <row r="37" spans="1:16">
      <c r="A37" s="33" t="s">
        <v>4910</v>
      </c>
      <c r="B37" s="33" t="s">
        <v>1851</v>
      </c>
      <c r="C37" s="34" t="s">
        <v>4911</v>
      </c>
      <c r="D37" s="35"/>
      <c r="E37" s="27" t="s">
        <v>4911</v>
      </c>
      <c r="F37" s="54" t="s">
        <v>5044</v>
      </c>
      <c r="G37" s="29"/>
      <c r="H37" s="36" t="s">
        <v>4911</v>
      </c>
      <c r="I37" s="36" t="s">
        <v>4911</v>
      </c>
      <c r="J37" s="31" t="s">
        <v>5045</v>
      </c>
      <c r="K37" s="32" t="s">
        <v>5046</v>
      </c>
      <c r="L37" s="31" t="s">
        <v>5047</v>
      </c>
      <c r="M37" s="4">
        <v>35</v>
      </c>
      <c r="N37" s="525">
        <v>35.730068000000003</v>
      </c>
      <c r="O37" s="525">
        <v>139.47465299999999</v>
      </c>
      <c r="P37">
        <f t="shared" si="0"/>
        <v>4983.4388359664044</v>
      </c>
    </row>
    <row r="38" spans="1:16">
      <c r="A38" s="33" t="s">
        <v>4910</v>
      </c>
      <c r="B38" s="33" t="s">
        <v>1851</v>
      </c>
      <c r="C38" s="34" t="s">
        <v>4911</v>
      </c>
      <c r="D38" s="35"/>
      <c r="E38" s="27" t="s">
        <v>4911</v>
      </c>
      <c r="F38" s="54" t="s">
        <v>5048</v>
      </c>
      <c r="G38" s="29"/>
      <c r="H38" s="36" t="s">
        <v>4911</v>
      </c>
      <c r="I38" s="36" t="s">
        <v>4911</v>
      </c>
      <c r="J38" s="31" t="s">
        <v>5049</v>
      </c>
      <c r="K38" s="32" t="s">
        <v>5050</v>
      </c>
      <c r="L38" s="31" t="s">
        <v>5051</v>
      </c>
      <c r="M38" s="4">
        <v>36</v>
      </c>
      <c r="N38" s="525">
        <v>35.677014999999997</v>
      </c>
      <c r="O38" s="525">
        <v>139.45173700000001</v>
      </c>
      <c r="P38">
        <f t="shared" si="0"/>
        <v>4975.2217127250551</v>
      </c>
    </row>
    <row r="39" spans="1:16">
      <c r="A39" s="33" t="s">
        <v>4910</v>
      </c>
      <c r="B39" s="33" t="s">
        <v>1851</v>
      </c>
      <c r="C39" s="34" t="s">
        <v>4911</v>
      </c>
      <c r="D39" s="35"/>
      <c r="E39" s="27" t="s">
        <v>4911</v>
      </c>
      <c r="F39" s="54" t="s">
        <v>5052</v>
      </c>
      <c r="G39" s="29"/>
      <c r="H39" s="36" t="s">
        <v>4911</v>
      </c>
      <c r="I39" s="36" t="s">
        <v>4911</v>
      </c>
      <c r="J39" s="31" t="s">
        <v>5053</v>
      </c>
      <c r="K39" s="32" t="s">
        <v>5054</v>
      </c>
      <c r="L39" s="31" t="s">
        <v>5055</v>
      </c>
      <c r="M39" s="4">
        <v>37</v>
      </c>
      <c r="N39" s="525">
        <v>35.531278999999998</v>
      </c>
      <c r="O39" s="525">
        <v>139.46155200000001</v>
      </c>
      <c r="P39">
        <f t="shared" si="0"/>
        <v>4955.2473138850082</v>
      </c>
    </row>
    <row r="40" spans="1:16">
      <c r="A40" s="33" t="s">
        <v>4910</v>
      </c>
      <c r="B40" s="33" t="s">
        <v>1851</v>
      </c>
      <c r="C40" s="34" t="s">
        <v>4911</v>
      </c>
      <c r="D40" s="35"/>
      <c r="E40" s="27" t="s">
        <v>4911</v>
      </c>
      <c r="F40" s="54" t="s">
        <v>5056</v>
      </c>
      <c r="G40" s="29"/>
      <c r="H40" s="36" t="s">
        <v>4911</v>
      </c>
      <c r="I40" s="36" t="s">
        <v>4911</v>
      </c>
      <c r="J40" s="31" t="s">
        <v>5057</v>
      </c>
      <c r="K40" s="32" t="s">
        <v>5058</v>
      </c>
      <c r="L40" s="31" t="s">
        <v>5059</v>
      </c>
      <c r="M40" s="4">
        <v>38</v>
      </c>
      <c r="N40" s="525">
        <v>35.689511000000003</v>
      </c>
      <c r="O40" s="525">
        <v>139.50661199999999</v>
      </c>
      <c r="P40">
        <f t="shared" si="0"/>
        <v>4978.9227635467323</v>
      </c>
    </row>
    <row r="41" spans="1:16">
      <c r="A41" s="33" t="s">
        <v>4910</v>
      </c>
      <c r="B41" s="33" t="s">
        <v>1851</v>
      </c>
      <c r="C41" s="34" t="s">
        <v>4911</v>
      </c>
      <c r="D41" s="35"/>
      <c r="E41" s="27" t="s">
        <v>4911</v>
      </c>
      <c r="F41" s="54" t="s">
        <v>5060</v>
      </c>
      <c r="G41" s="29"/>
      <c r="H41" s="36" t="s">
        <v>4911</v>
      </c>
      <c r="I41" s="36" t="s">
        <v>4911</v>
      </c>
      <c r="J41" s="31" t="s">
        <v>5061</v>
      </c>
      <c r="K41" s="32" t="s">
        <v>5062</v>
      </c>
      <c r="L41" s="31" t="s">
        <v>5063</v>
      </c>
      <c r="M41" s="4">
        <v>39</v>
      </c>
      <c r="N41" s="525">
        <v>35.638151999999998</v>
      </c>
      <c r="O41" s="525">
        <v>139.29471899999999</v>
      </c>
      <c r="P41">
        <f t="shared" si="0"/>
        <v>4964.206368519287</v>
      </c>
    </row>
    <row r="42" spans="1:16">
      <c r="A42" s="33" t="s">
        <v>4910</v>
      </c>
      <c r="B42" s="33" t="s">
        <v>1851</v>
      </c>
      <c r="C42" s="34" t="s">
        <v>4911</v>
      </c>
      <c r="D42" s="35"/>
      <c r="E42" s="27" t="s">
        <v>4911</v>
      </c>
      <c r="F42" s="28" t="s">
        <v>5064</v>
      </c>
      <c r="G42" s="29"/>
      <c r="H42" s="36" t="s">
        <v>4911</v>
      </c>
      <c r="I42" s="36" t="s">
        <v>4911</v>
      </c>
      <c r="J42" s="37" t="s">
        <v>5065</v>
      </c>
      <c r="K42" s="38" t="s">
        <v>5066</v>
      </c>
      <c r="L42" s="37" t="s">
        <v>5067</v>
      </c>
      <c r="M42" s="4">
        <v>40</v>
      </c>
      <c r="N42" s="554">
        <v>35.627419000000003</v>
      </c>
      <c r="O42" s="554">
        <v>139.40429499999999</v>
      </c>
      <c r="P42">
        <f t="shared" si="0"/>
        <v>4966.6152283646052</v>
      </c>
    </row>
    <row r="43" spans="1:16">
      <c r="A43" s="33" t="s">
        <v>4910</v>
      </c>
      <c r="B43" s="33" t="s">
        <v>1851</v>
      </c>
      <c r="C43" s="34" t="s">
        <v>4911</v>
      </c>
      <c r="D43" s="35"/>
      <c r="E43" s="27" t="s">
        <v>4911</v>
      </c>
      <c r="F43" s="28" t="s">
        <v>5068</v>
      </c>
      <c r="G43" s="29"/>
      <c r="H43" s="36" t="s">
        <v>4911</v>
      </c>
      <c r="I43" s="36" t="s">
        <v>4911</v>
      </c>
      <c r="J43" s="37" t="s">
        <v>5069</v>
      </c>
      <c r="K43" s="38" t="s">
        <v>5070</v>
      </c>
      <c r="L43" s="37" t="s">
        <v>5071</v>
      </c>
      <c r="M43" s="4">
        <v>41</v>
      </c>
      <c r="N43" s="554">
        <v>35.628717999999999</v>
      </c>
      <c r="O43" s="554">
        <v>139.648021</v>
      </c>
      <c r="P43">
        <f t="shared" si="0"/>
        <v>4975.4799594670776</v>
      </c>
    </row>
    <row r="44" spans="1:16">
      <c r="A44" s="33" t="s">
        <v>4910</v>
      </c>
      <c r="B44" s="33" t="s">
        <v>1851</v>
      </c>
      <c r="C44" s="34" t="s">
        <v>4911</v>
      </c>
      <c r="D44" s="35"/>
      <c r="E44" s="27" t="s">
        <v>4911</v>
      </c>
      <c r="F44" s="29" t="s">
        <v>5072</v>
      </c>
      <c r="G44" s="29"/>
      <c r="H44" s="36" t="s">
        <v>4911</v>
      </c>
      <c r="I44" s="36" t="s">
        <v>4911</v>
      </c>
      <c r="J44" s="57" t="s">
        <v>5073</v>
      </c>
      <c r="K44" s="58" t="s">
        <v>5074</v>
      </c>
      <c r="L44" s="57" t="s">
        <v>5075</v>
      </c>
      <c r="M44" s="4">
        <v>42</v>
      </c>
      <c r="N44" s="556">
        <v>35.747199000000002</v>
      </c>
      <c r="O44" s="556">
        <v>139.43839299999999</v>
      </c>
      <c r="P44">
        <f t="shared" si="0"/>
        <v>4984.5319828112069</v>
      </c>
    </row>
    <row r="45" spans="1:16">
      <c r="A45" s="33" t="s">
        <v>4910</v>
      </c>
      <c r="B45" s="33" t="s">
        <v>1851</v>
      </c>
      <c r="C45" s="34" t="s">
        <v>4911</v>
      </c>
      <c r="D45" s="35"/>
      <c r="E45" s="27" t="s">
        <v>4911</v>
      </c>
      <c r="F45" s="54" t="s">
        <v>5076</v>
      </c>
      <c r="G45" s="29"/>
      <c r="H45" s="36" t="s">
        <v>4911</v>
      </c>
      <c r="I45" s="36" t="s">
        <v>4911</v>
      </c>
      <c r="J45" s="31" t="s">
        <v>5077</v>
      </c>
      <c r="K45" s="32" t="s">
        <v>5078</v>
      </c>
      <c r="L45" s="31" t="s">
        <v>5079</v>
      </c>
      <c r="M45" s="4">
        <v>43</v>
      </c>
      <c r="N45" s="525">
        <v>35.681334</v>
      </c>
      <c r="O45" s="525">
        <v>139.656665</v>
      </c>
      <c r="P45">
        <f t="shared" si="0"/>
        <v>4983.1361091911103</v>
      </c>
    </row>
    <row r="46" spans="1:16">
      <c r="A46" s="33" t="s">
        <v>4910</v>
      </c>
      <c r="B46" s="33" t="s">
        <v>1851</v>
      </c>
      <c r="C46" s="34" t="s">
        <v>4911</v>
      </c>
      <c r="D46" s="35"/>
      <c r="E46" s="27" t="s">
        <v>4911</v>
      </c>
      <c r="F46" s="54" t="s">
        <v>5080</v>
      </c>
      <c r="G46" s="29"/>
      <c r="H46" s="36" t="s">
        <v>4911</v>
      </c>
      <c r="I46" s="36" t="s">
        <v>4911</v>
      </c>
      <c r="J46" s="31" t="s">
        <v>5081</v>
      </c>
      <c r="K46" s="32" t="s">
        <v>5082</v>
      </c>
      <c r="L46" s="31" t="s">
        <v>5083</v>
      </c>
      <c r="M46" s="4">
        <v>44</v>
      </c>
      <c r="N46" s="525">
        <v>35.713397000000001</v>
      </c>
      <c r="O46" s="525">
        <v>139.599964</v>
      </c>
      <c r="P46">
        <f t="shared" si="0"/>
        <v>4985.5889355177078</v>
      </c>
    </row>
    <row r="47" spans="1:16">
      <c r="A47" s="33" t="s">
        <v>4910</v>
      </c>
      <c r="B47" s="33" t="s">
        <v>1851</v>
      </c>
      <c r="C47" s="34" t="s">
        <v>4911</v>
      </c>
      <c r="D47" s="35"/>
      <c r="E47" s="27" t="s">
        <v>4911</v>
      </c>
      <c r="F47" s="59" t="s">
        <v>5084</v>
      </c>
      <c r="G47" s="29"/>
      <c r="H47" s="36" t="s">
        <v>4911</v>
      </c>
      <c r="I47" s="36" t="s">
        <v>4911</v>
      </c>
      <c r="J47" s="60" t="s">
        <v>5085</v>
      </c>
      <c r="K47" s="61" t="s">
        <v>5086</v>
      </c>
      <c r="L47" s="60" t="s">
        <v>5087</v>
      </c>
      <c r="M47" s="4">
        <v>45</v>
      </c>
      <c r="N47" s="553">
        <v>35.662564000000003</v>
      </c>
      <c r="O47" s="553">
        <v>139.526062</v>
      </c>
      <c r="P47">
        <f t="shared" si="0"/>
        <v>4975.8571157429687</v>
      </c>
    </row>
    <row r="48" spans="1:16">
      <c r="A48" s="33" t="s">
        <v>4910</v>
      </c>
      <c r="B48" s="33" t="s">
        <v>1851</v>
      </c>
      <c r="C48" s="34" t="s">
        <v>4911</v>
      </c>
      <c r="D48" s="35"/>
      <c r="E48" s="27" t="s">
        <v>4911</v>
      </c>
      <c r="F48" s="55" t="s">
        <v>5088</v>
      </c>
      <c r="G48" s="56"/>
      <c r="H48" s="36" t="s">
        <v>4911</v>
      </c>
      <c r="I48" s="36" t="s">
        <v>4911</v>
      </c>
      <c r="J48" s="31" t="s">
        <v>5089</v>
      </c>
      <c r="K48" s="32" t="s">
        <v>5054</v>
      </c>
      <c r="L48" s="31" t="s">
        <v>5090</v>
      </c>
      <c r="M48" s="4">
        <v>46</v>
      </c>
      <c r="N48" s="525">
        <v>35.525638999999998</v>
      </c>
      <c r="O48" s="525">
        <v>139.465779</v>
      </c>
      <c r="P48">
        <f t="shared" si="0"/>
        <v>4954.6109176077807</v>
      </c>
    </row>
    <row r="49" spans="1:16">
      <c r="A49" s="33" t="s">
        <v>4910</v>
      </c>
      <c r="B49" s="33" t="s">
        <v>1851</v>
      </c>
      <c r="C49" s="34" t="s">
        <v>4911</v>
      </c>
      <c r="D49" s="35"/>
      <c r="E49" s="27" t="s">
        <v>4911</v>
      </c>
      <c r="F49" s="28" t="s">
        <v>5091</v>
      </c>
      <c r="G49" s="29"/>
      <c r="H49" s="36" t="s">
        <v>4911</v>
      </c>
      <c r="I49" s="36" t="s">
        <v>4911</v>
      </c>
      <c r="J49" s="37" t="s">
        <v>5092</v>
      </c>
      <c r="K49" s="38" t="s">
        <v>5093</v>
      </c>
      <c r="L49" s="37" t="s">
        <v>5094</v>
      </c>
      <c r="M49" s="4">
        <v>47</v>
      </c>
      <c r="N49" s="554">
        <v>35.666170999999999</v>
      </c>
      <c r="O49" s="554">
        <v>139.36366000000001</v>
      </c>
      <c r="P49">
        <f t="shared" si="0"/>
        <v>4970.5681287458601</v>
      </c>
    </row>
    <row r="50" spans="1:16">
      <c r="A50" s="33" t="s">
        <v>4910</v>
      </c>
      <c r="B50" s="33" t="s">
        <v>1851</v>
      </c>
      <c r="C50" s="34" t="s">
        <v>4911</v>
      </c>
      <c r="D50" s="35"/>
      <c r="E50" s="27" t="s">
        <v>4911</v>
      </c>
      <c r="F50" s="55" t="s">
        <v>5095</v>
      </c>
      <c r="G50" s="56"/>
      <c r="H50" s="36" t="s">
        <v>4911</v>
      </c>
      <c r="I50" s="36" t="s">
        <v>4911</v>
      </c>
      <c r="J50" s="31" t="s">
        <v>5096</v>
      </c>
      <c r="K50" s="32" t="s">
        <v>5097</v>
      </c>
      <c r="L50" s="31" t="s">
        <v>5098</v>
      </c>
      <c r="M50" s="4">
        <v>48</v>
      </c>
      <c r="N50" s="525">
        <v>35.685822999999999</v>
      </c>
      <c r="O50" s="525">
        <v>139.415999</v>
      </c>
      <c r="P50">
        <f t="shared" si="0"/>
        <v>4975.1746636821772</v>
      </c>
    </row>
    <row r="51" spans="1:16">
      <c r="A51" s="33" t="s">
        <v>4910</v>
      </c>
      <c r="B51" s="33" t="s">
        <v>1851</v>
      </c>
      <c r="C51" s="34" t="s">
        <v>4911</v>
      </c>
      <c r="D51" s="35"/>
      <c r="E51" s="27" t="s">
        <v>4911</v>
      </c>
      <c r="F51" s="56" t="s">
        <v>4964</v>
      </c>
      <c r="G51" s="56"/>
      <c r="H51" s="36" t="s">
        <v>4911</v>
      </c>
      <c r="I51" s="36" t="s">
        <v>4911</v>
      </c>
      <c r="J51" s="57" t="s">
        <v>5099</v>
      </c>
      <c r="K51" s="58" t="s">
        <v>5100</v>
      </c>
      <c r="L51" s="57" t="s">
        <v>5101</v>
      </c>
      <c r="M51" s="4">
        <v>49</v>
      </c>
      <c r="N51" s="556">
        <v>35.776612999999998</v>
      </c>
      <c r="O51" s="556">
        <v>139.83836299999999</v>
      </c>
      <c r="P51">
        <f t="shared" si="0"/>
        <v>5002.9429956045178</v>
      </c>
    </row>
    <row r="52" spans="1:16">
      <c r="A52" s="33" t="s">
        <v>4910</v>
      </c>
      <c r="B52" s="33" t="s">
        <v>1851</v>
      </c>
      <c r="C52" s="34" t="s">
        <v>4911</v>
      </c>
      <c r="D52" s="35"/>
      <c r="E52" s="62" t="s">
        <v>4911</v>
      </c>
      <c r="F52" s="55" t="s">
        <v>5102</v>
      </c>
      <c r="G52" s="56"/>
      <c r="H52" s="36" t="s">
        <v>4911</v>
      </c>
      <c r="I52" s="36" t="s">
        <v>4911</v>
      </c>
      <c r="J52" s="31" t="s">
        <v>5103</v>
      </c>
      <c r="K52" s="32" t="s">
        <v>5104</v>
      </c>
      <c r="L52" s="31" t="s">
        <v>5105</v>
      </c>
      <c r="M52" s="4">
        <v>50</v>
      </c>
      <c r="N52" s="525">
        <v>35.772964000000002</v>
      </c>
      <c r="O52" s="525">
        <v>139.770726</v>
      </c>
      <c r="P52">
        <f t="shared" si="0"/>
        <v>5000.0131494518637</v>
      </c>
    </row>
    <row r="53" spans="1:16">
      <c r="A53" s="33" t="s">
        <v>4910</v>
      </c>
      <c r="B53" s="33" t="s">
        <v>1851</v>
      </c>
      <c r="C53" s="34" t="s">
        <v>4911</v>
      </c>
      <c r="D53" s="35"/>
      <c r="E53" s="27" t="s">
        <v>4911</v>
      </c>
      <c r="F53" s="28" t="s">
        <v>5106</v>
      </c>
      <c r="G53" s="29"/>
      <c r="H53" s="36" t="s">
        <v>4911</v>
      </c>
      <c r="I53" s="36" t="s">
        <v>4911</v>
      </c>
      <c r="J53" s="37" t="s">
        <v>5107</v>
      </c>
      <c r="K53" s="38" t="s">
        <v>5108</v>
      </c>
      <c r="L53" s="37" t="s">
        <v>5109</v>
      </c>
      <c r="M53" s="4">
        <v>51</v>
      </c>
      <c r="N53" s="554">
        <v>35.763300000000001</v>
      </c>
      <c r="O53" s="554">
        <v>139.73716200000001</v>
      </c>
      <c r="P53">
        <f t="shared" si="0"/>
        <v>4997.4620457546007</v>
      </c>
    </row>
    <row r="54" spans="1:16">
      <c r="A54" s="33" t="s">
        <v>4910</v>
      </c>
      <c r="B54" s="33" t="s">
        <v>1851</v>
      </c>
      <c r="C54" s="34" t="s">
        <v>4911</v>
      </c>
      <c r="D54" s="35"/>
      <c r="E54" s="27" t="s">
        <v>4911</v>
      </c>
      <c r="F54" s="54" t="s">
        <v>5110</v>
      </c>
      <c r="G54" s="29"/>
      <c r="H54" s="36" t="s">
        <v>4911</v>
      </c>
      <c r="I54" s="36" t="s">
        <v>4911</v>
      </c>
      <c r="J54" s="31" t="s">
        <v>5111</v>
      </c>
      <c r="K54" s="32" t="s">
        <v>5112</v>
      </c>
      <c r="L54" s="31" t="s">
        <v>5113</v>
      </c>
      <c r="M54" s="4">
        <v>52</v>
      </c>
      <c r="N54" s="525">
        <v>35.630020000000002</v>
      </c>
      <c r="O54" s="525">
        <v>139.67229900000001</v>
      </c>
      <c r="P54">
        <f t="shared" si="0"/>
        <v>4976.5268068159803</v>
      </c>
    </row>
    <row r="55" spans="1:16">
      <c r="A55" s="33" t="s">
        <v>4910</v>
      </c>
      <c r="B55" s="33" t="s">
        <v>1851</v>
      </c>
      <c r="C55" s="34" t="s">
        <v>4911</v>
      </c>
      <c r="D55" s="35"/>
      <c r="E55" s="27" t="s">
        <v>4911</v>
      </c>
      <c r="F55" s="54" t="s">
        <v>5114</v>
      </c>
      <c r="G55" s="29"/>
      <c r="H55" s="36" t="s">
        <v>4911</v>
      </c>
      <c r="I55" s="36" t="s">
        <v>4911</v>
      </c>
      <c r="J55" s="31" t="s">
        <v>5115</v>
      </c>
      <c r="K55" s="32" t="s">
        <v>5116</v>
      </c>
      <c r="L55" s="31" t="s">
        <v>5117</v>
      </c>
      <c r="M55" s="4">
        <v>53</v>
      </c>
      <c r="N55" s="525">
        <v>35.647897</v>
      </c>
      <c r="O55" s="525">
        <v>139.75556900000001</v>
      </c>
      <c r="P55">
        <f t="shared" si="0"/>
        <v>4981.9921288883934</v>
      </c>
    </row>
    <row r="56" spans="1:16">
      <c r="A56" s="33" t="s">
        <v>4910</v>
      </c>
      <c r="B56" s="33" t="s">
        <v>1851</v>
      </c>
      <c r="C56" s="34" t="s">
        <v>4911</v>
      </c>
      <c r="D56" s="35"/>
      <c r="E56" s="27" t="s">
        <v>4911</v>
      </c>
      <c r="F56" s="54" t="s">
        <v>5118</v>
      </c>
      <c r="G56" s="29"/>
      <c r="H56" s="36" t="s">
        <v>4911</v>
      </c>
      <c r="I56" s="36" t="s">
        <v>4911</v>
      </c>
      <c r="J56" s="31" t="s">
        <v>5119</v>
      </c>
      <c r="K56" s="32" t="s">
        <v>5120</v>
      </c>
      <c r="L56" s="31" t="s">
        <v>5121</v>
      </c>
      <c r="M56" s="4">
        <v>54</v>
      </c>
      <c r="N56" s="525">
        <v>35.663702999999998</v>
      </c>
      <c r="O56" s="525">
        <v>139.32380800000001</v>
      </c>
      <c r="P56">
        <f t="shared" si="0"/>
        <v>4968.8029093410241</v>
      </c>
    </row>
    <row r="57" spans="1:16">
      <c r="A57" s="33" t="s">
        <v>4910</v>
      </c>
      <c r="B57" s="33" t="s">
        <v>1851</v>
      </c>
      <c r="C57" s="34" t="s">
        <v>4911</v>
      </c>
      <c r="D57" s="35"/>
      <c r="E57" s="27" t="s">
        <v>4911</v>
      </c>
      <c r="F57" s="54" t="s">
        <v>5122</v>
      </c>
      <c r="G57" s="29"/>
      <c r="H57" s="36" t="s">
        <v>4911</v>
      </c>
      <c r="I57" s="36" t="s">
        <v>4911</v>
      </c>
      <c r="J57" s="31" t="s">
        <v>5123</v>
      </c>
      <c r="K57" s="32" t="s">
        <v>5124</v>
      </c>
      <c r="L57" s="31" t="s">
        <v>5125</v>
      </c>
      <c r="M57" s="4">
        <v>55</v>
      </c>
      <c r="N57" s="525">
        <v>35.738534000000001</v>
      </c>
      <c r="O57" s="525">
        <v>139.512911</v>
      </c>
      <c r="P57">
        <f t="shared" si="0"/>
        <v>4985.9869132124741</v>
      </c>
    </row>
    <row r="58" spans="1:16">
      <c r="A58" s="33" t="s">
        <v>4910</v>
      </c>
      <c r="B58" s="33" t="s">
        <v>1851</v>
      </c>
      <c r="C58" s="34" t="s">
        <v>4911</v>
      </c>
      <c r="D58" s="35"/>
      <c r="E58" s="27" t="s">
        <v>4911</v>
      </c>
      <c r="F58" s="54" t="s">
        <v>4968</v>
      </c>
      <c r="G58" s="29"/>
      <c r="H58" s="36" t="s">
        <v>4911</v>
      </c>
      <c r="I58" s="36" t="s">
        <v>4911</v>
      </c>
      <c r="J58" s="31" t="s">
        <v>5126</v>
      </c>
      <c r="K58" s="32" t="s">
        <v>5127</v>
      </c>
      <c r="L58" s="31" t="s">
        <v>5128</v>
      </c>
      <c r="M58" s="4">
        <v>56</v>
      </c>
      <c r="N58" s="525">
        <v>35.778233999999998</v>
      </c>
      <c r="O58" s="525">
        <v>139.68470600000001</v>
      </c>
      <c r="P58">
        <f t="shared" si="0"/>
        <v>4997.6720974892041</v>
      </c>
    </row>
    <row r="59" spans="1:16">
      <c r="A59" s="33" t="s">
        <v>4910</v>
      </c>
      <c r="B59" s="33" t="s">
        <v>1851</v>
      </c>
      <c r="C59" s="34" t="s">
        <v>4911</v>
      </c>
      <c r="D59" s="35"/>
      <c r="E59" s="27" t="s">
        <v>4911</v>
      </c>
      <c r="F59" s="54" t="s">
        <v>5129</v>
      </c>
      <c r="G59" s="29"/>
      <c r="H59" s="36" t="s">
        <v>4911</v>
      </c>
      <c r="I59" s="36" t="s">
        <v>4911</v>
      </c>
      <c r="J59" s="31" t="s">
        <v>5130</v>
      </c>
      <c r="K59" s="32" t="s">
        <v>5131</v>
      </c>
      <c r="L59" s="31" t="s">
        <v>5132</v>
      </c>
      <c r="M59" s="4">
        <v>57</v>
      </c>
      <c r="N59" s="525">
        <v>35.574779999999997</v>
      </c>
      <c r="O59" s="525">
        <v>139.417046</v>
      </c>
      <c r="P59">
        <f t="shared" si="0"/>
        <v>4959.7307396998795</v>
      </c>
    </row>
    <row r="60" spans="1:16">
      <c r="A60" s="33" t="s">
        <v>4910</v>
      </c>
      <c r="B60" s="33" t="s">
        <v>1851</v>
      </c>
      <c r="C60" s="34" t="s">
        <v>4911</v>
      </c>
      <c r="D60" s="35"/>
      <c r="E60" s="27" t="s">
        <v>4911</v>
      </c>
      <c r="F60" s="55" t="s">
        <v>5133</v>
      </c>
      <c r="G60" s="56"/>
      <c r="H60" s="36" t="s">
        <v>4911</v>
      </c>
      <c r="I60" s="36" t="s">
        <v>4911</v>
      </c>
      <c r="J60" s="31" t="s">
        <v>5134</v>
      </c>
      <c r="K60" s="32" t="s">
        <v>5135</v>
      </c>
      <c r="L60" s="31" t="s">
        <v>5136</v>
      </c>
      <c r="M60" s="4">
        <v>58</v>
      </c>
      <c r="N60" s="525">
        <v>35.713357000000002</v>
      </c>
      <c r="O60" s="525">
        <v>139.41511499999999</v>
      </c>
      <c r="P60">
        <f t="shared" si="0"/>
        <v>4978.9817731910543</v>
      </c>
    </row>
    <row r="61" spans="1:16">
      <c r="A61" s="33" t="s">
        <v>4910</v>
      </c>
      <c r="B61" s="33" t="s">
        <v>1851</v>
      </c>
      <c r="C61" s="34" t="s">
        <v>4911</v>
      </c>
      <c r="D61" s="35"/>
      <c r="E61" s="27" t="s">
        <v>4911</v>
      </c>
      <c r="F61" s="28" t="s">
        <v>5137</v>
      </c>
      <c r="G61" s="29"/>
      <c r="H61" s="36" t="s">
        <v>4911</v>
      </c>
      <c r="I61" s="36" t="s">
        <v>4911</v>
      </c>
      <c r="J61" s="37" t="s">
        <v>5138</v>
      </c>
      <c r="K61" s="38" t="s">
        <v>5139</v>
      </c>
      <c r="L61" s="37" t="s">
        <v>5140</v>
      </c>
      <c r="M61" s="4">
        <v>59</v>
      </c>
      <c r="N61" s="554">
        <v>35.732033000000001</v>
      </c>
      <c r="O61" s="554">
        <v>139.565226</v>
      </c>
      <c r="P61">
        <f t="shared" si="0"/>
        <v>4986.9492610844582</v>
      </c>
    </row>
    <row r="62" spans="1:16">
      <c r="A62" s="33" t="s">
        <v>4910</v>
      </c>
      <c r="B62" s="33" t="s">
        <v>1851</v>
      </c>
      <c r="C62" s="34" t="s">
        <v>4911</v>
      </c>
      <c r="D62" s="35"/>
      <c r="E62" s="27" t="s">
        <v>4911</v>
      </c>
      <c r="F62" s="54" t="s">
        <v>5141</v>
      </c>
      <c r="G62" s="29"/>
      <c r="H62" s="36" t="s">
        <v>4911</v>
      </c>
      <c r="I62" s="36" t="s">
        <v>4911</v>
      </c>
      <c r="J62" s="31" t="s">
        <v>5142</v>
      </c>
      <c r="K62" s="32" t="s">
        <v>5143</v>
      </c>
      <c r="L62" s="31" t="s">
        <v>5144</v>
      </c>
      <c r="M62" s="4">
        <v>60</v>
      </c>
      <c r="N62" s="525">
        <v>35.570838000000002</v>
      </c>
      <c r="O62" s="525">
        <v>139.696764</v>
      </c>
      <c r="P62">
        <f t="shared" si="0"/>
        <v>4969.1309613682324</v>
      </c>
    </row>
    <row r="63" spans="1:16">
      <c r="A63" s="33" t="s">
        <v>4910</v>
      </c>
      <c r="B63" s="33" t="s">
        <v>1851</v>
      </c>
      <c r="C63" s="34" t="s">
        <v>4911</v>
      </c>
      <c r="D63" s="35"/>
      <c r="E63" s="27" t="s">
        <v>4911</v>
      </c>
      <c r="F63" s="54" t="s">
        <v>5145</v>
      </c>
      <c r="G63" s="29"/>
      <c r="H63" s="36" t="s">
        <v>4911</v>
      </c>
      <c r="I63" s="36" t="s">
        <v>4911</v>
      </c>
      <c r="J63" s="31" t="s">
        <v>5146</v>
      </c>
      <c r="K63" s="32" t="s">
        <v>5147</v>
      </c>
      <c r="L63" s="31" t="s">
        <v>5148</v>
      </c>
      <c r="M63" s="4">
        <v>61</v>
      </c>
      <c r="N63" s="525">
        <v>35.630982000000003</v>
      </c>
      <c r="O63" s="525">
        <v>139.625584</v>
      </c>
      <c r="P63">
        <f t="shared" si="0"/>
        <v>4974.9966702434886</v>
      </c>
    </row>
    <row r="64" spans="1:16">
      <c r="A64" s="33" t="s">
        <v>4910</v>
      </c>
      <c r="B64" s="33" t="s">
        <v>1851</v>
      </c>
      <c r="C64" s="34" t="s">
        <v>4911</v>
      </c>
      <c r="D64" s="35"/>
      <c r="E64" s="27" t="s">
        <v>4911</v>
      </c>
      <c r="F64" s="54" t="s">
        <v>5149</v>
      </c>
      <c r="G64" s="29"/>
      <c r="H64" s="36" t="s">
        <v>4911</v>
      </c>
      <c r="I64" s="36" t="s">
        <v>4911</v>
      </c>
      <c r="J64" s="31" t="s">
        <v>5150</v>
      </c>
      <c r="K64" s="32" t="s">
        <v>5151</v>
      </c>
      <c r="L64" s="31" t="s">
        <v>5152</v>
      </c>
      <c r="M64" s="4">
        <v>62</v>
      </c>
      <c r="N64" s="525">
        <v>35.659016000000001</v>
      </c>
      <c r="O64" s="525">
        <v>139.624459</v>
      </c>
      <c r="P64">
        <f t="shared" si="0"/>
        <v>4978.8708174723442</v>
      </c>
    </row>
    <row r="65" spans="1:16">
      <c r="A65" s="33" t="s">
        <v>4910</v>
      </c>
      <c r="B65" s="33" t="s">
        <v>1851</v>
      </c>
      <c r="C65" s="34" t="s">
        <v>4911</v>
      </c>
      <c r="D65" s="35"/>
      <c r="E65" s="27" t="s">
        <v>4911</v>
      </c>
      <c r="F65" s="54" t="s">
        <v>5153</v>
      </c>
      <c r="G65" s="29"/>
      <c r="H65" s="36" t="s">
        <v>4911</v>
      </c>
      <c r="I65" s="36" t="s">
        <v>4911</v>
      </c>
      <c r="J65" s="31" t="s">
        <v>5154</v>
      </c>
      <c r="K65" s="32" t="s">
        <v>5155</v>
      </c>
      <c r="L65" s="31" t="s">
        <v>5156</v>
      </c>
      <c r="M65" s="4">
        <v>63</v>
      </c>
      <c r="N65" s="525">
        <v>35.552343</v>
      </c>
      <c r="O65" s="525">
        <v>139.44005000000001</v>
      </c>
      <c r="P65">
        <f t="shared" si="0"/>
        <v>4957.4204855371509</v>
      </c>
    </row>
    <row r="66" spans="1:16">
      <c r="A66" s="33" t="s">
        <v>4910</v>
      </c>
      <c r="B66" s="33" t="s">
        <v>1851</v>
      </c>
      <c r="C66" s="34" t="s">
        <v>4911</v>
      </c>
      <c r="D66" s="35"/>
      <c r="E66" s="27" t="s">
        <v>4911</v>
      </c>
      <c r="F66" s="54" t="s">
        <v>5157</v>
      </c>
      <c r="G66" s="29"/>
      <c r="H66" s="36" t="s">
        <v>4911</v>
      </c>
      <c r="I66" s="36" t="s">
        <v>4911</v>
      </c>
      <c r="J66" s="31" t="s">
        <v>5158</v>
      </c>
      <c r="K66" s="32" t="s">
        <v>5159</v>
      </c>
      <c r="L66" s="31" t="s">
        <v>5160</v>
      </c>
      <c r="M66" s="4">
        <v>64</v>
      </c>
      <c r="N66" s="525">
        <v>35.588965999999999</v>
      </c>
      <c r="O66" s="525">
        <v>139.458865</v>
      </c>
      <c r="P66">
        <f t="shared" si="0"/>
        <v>4963.1968048835897</v>
      </c>
    </row>
    <row r="67" spans="1:16">
      <c r="A67" s="33" t="s">
        <v>4910</v>
      </c>
      <c r="B67" s="33" t="s">
        <v>1851</v>
      </c>
      <c r="C67" s="34" t="s">
        <v>4911</v>
      </c>
      <c r="D67" s="35"/>
      <c r="E67" s="27" t="s">
        <v>4911</v>
      </c>
      <c r="F67" s="54" t="s">
        <v>5161</v>
      </c>
      <c r="G67" s="29"/>
      <c r="H67" s="36" t="s">
        <v>4911</v>
      </c>
      <c r="I67" s="36" t="s">
        <v>4911</v>
      </c>
      <c r="J67" s="31" t="s">
        <v>5162</v>
      </c>
      <c r="K67" s="32" t="s">
        <v>5163</v>
      </c>
      <c r="L67" s="31" t="s">
        <v>5164</v>
      </c>
      <c r="M67" s="4">
        <v>65</v>
      </c>
      <c r="N67" s="525">
        <v>35.743837999999997</v>
      </c>
      <c r="O67" s="525">
        <v>139.70283599999999</v>
      </c>
      <c r="P67">
        <f t="shared" si="0"/>
        <v>4993.5155381245668</v>
      </c>
    </row>
    <row r="68" spans="1:16">
      <c r="A68" s="33" t="s">
        <v>4910</v>
      </c>
      <c r="B68" s="33" t="s">
        <v>1851</v>
      </c>
      <c r="C68" s="34" t="s">
        <v>4911</v>
      </c>
      <c r="D68" s="35"/>
      <c r="E68" s="27" t="s">
        <v>4911</v>
      </c>
      <c r="F68" s="54" t="s">
        <v>5165</v>
      </c>
      <c r="G68" s="29"/>
      <c r="H68" s="36" t="s">
        <v>4911</v>
      </c>
      <c r="I68" s="36" t="s">
        <v>4911</v>
      </c>
      <c r="J68" s="31" t="s">
        <v>5166</v>
      </c>
      <c r="K68" s="32" t="s">
        <v>5167</v>
      </c>
      <c r="L68" s="31" t="s">
        <v>5168</v>
      </c>
      <c r="M68" s="4">
        <v>66</v>
      </c>
      <c r="N68" s="525">
        <v>35.616557999999998</v>
      </c>
      <c r="O68" s="525">
        <v>139.38286099999999</v>
      </c>
      <c r="P68">
        <f t="shared" ref="P68:P131" si="1">N68*O68</f>
        <v>4964.3377530124371</v>
      </c>
    </row>
    <row r="69" spans="1:16">
      <c r="A69" s="33" t="s">
        <v>4910</v>
      </c>
      <c r="B69" s="33" t="s">
        <v>1851</v>
      </c>
      <c r="C69" s="34" t="s">
        <v>4911</v>
      </c>
      <c r="D69" s="35"/>
      <c r="E69" s="27" t="s">
        <v>4911</v>
      </c>
      <c r="F69" s="28" t="s">
        <v>5169</v>
      </c>
      <c r="G69" s="29"/>
      <c r="H69" s="36" t="s">
        <v>4911</v>
      </c>
      <c r="I69" s="36" t="s">
        <v>4911</v>
      </c>
      <c r="J69" s="60" t="s">
        <v>5170</v>
      </c>
      <c r="K69" s="61" t="s">
        <v>5171</v>
      </c>
      <c r="L69" s="60" t="s">
        <v>5172</v>
      </c>
      <c r="M69" s="4">
        <v>67</v>
      </c>
      <c r="N69" s="553">
        <v>35.546491000000003</v>
      </c>
      <c r="O69" s="553">
        <v>139.71294399999999</v>
      </c>
      <c r="P69">
        <f t="shared" si="1"/>
        <v>4966.3049064795041</v>
      </c>
    </row>
    <row r="70" spans="1:16">
      <c r="A70" s="33" t="s">
        <v>4910</v>
      </c>
      <c r="B70" s="33" t="s">
        <v>1851</v>
      </c>
      <c r="C70" s="34" t="s">
        <v>4911</v>
      </c>
      <c r="D70" s="35"/>
      <c r="E70" s="27" t="s">
        <v>4911</v>
      </c>
      <c r="F70" s="28" t="s">
        <v>5173</v>
      </c>
      <c r="G70" s="29"/>
      <c r="H70" s="36" t="s">
        <v>4911</v>
      </c>
      <c r="I70" s="36" t="s">
        <v>4911</v>
      </c>
      <c r="J70" s="31" t="s">
        <v>5174</v>
      </c>
      <c r="K70" s="32" t="s">
        <v>5175</v>
      </c>
      <c r="L70" s="31" t="s">
        <v>5176</v>
      </c>
      <c r="M70" s="4">
        <v>68</v>
      </c>
      <c r="N70" s="525">
        <v>35.671408999999997</v>
      </c>
      <c r="O70" s="525">
        <v>139.48956200000001</v>
      </c>
      <c r="P70">
        <f t="shared" si="1"/>
        <v>4975.7892173328582</v>
      </c>
    </row>
    <row r="71" spans="1:16">
      <c r="A71" s="33" t="s">
        <v>4910</v>
      </c>
      <c r="B71" s="33" t="s">
        <v>1851</v>
      </c>
      <c r="C71" s="34" t="s">
        <v>4911</v>
      </c>
      <c r="D71" s="35"/>
      <c r="E71" s="27" t="s">
        <v>4911</v>
      </c>
      <c r="F71" s="28" t="s">
        <v>5177</v>
      </c>
      <c r="G71" s="29"/>
      <c r="H71" s="36" t="s">
        <v>4911</v>
      </c>
      <c r="I71" s="36" t="s">
        <v>4911</v>
      </c>
      <c r="J71" s="31" t="s">
        <v>5178</v>
      </c>
      <c r="K71" s="32" t="s">
        <v>5179</v>
      </c>
      <c r="L71" s="31" t="s">
        <v>5180</v>
      </c>
      <c r="M71" s="4">
        <v>69</v>
      </c>
      <c r="N71" s="525">
        <v>35.727074999999999</v>
      </c>
      <c r="O71" s="525">
        <v>139.71799100000001</v>
      </c>
      <c r="P71">
        <f t="shared" si="1"/>
        <v>4991.7151433063254</v>
      </c>
    </row>
    <row r="72" spans="1:16">
      <c r="A72" s="33" t="s">
        <v>4910</v>
      </c>
      <c r="B72" s="33" t="s">
        <v>1851</v>
      </c>
      <c r="C72" s="34" t="s">
        <v>4911</v>
      </c>
      <c r="D72" s="35"/>
      <c r="E72" s="27" t="s">
        <v>4911</v>
      </c>
      <c r="F72" s="28" t="s">
        <v>5181</v>
      </c>
      <c r="G72" s="29"/>
      <c r="H72" s="36" t="s">
        <v>4911</v>
      </c>
      <c r="I72" s="36" t="s">
        <v>4911</v>
      </c>
      <c r="J72" s="37" t="s">
        <v>5182</v>
      </c>
      <c r="K72" s="38" t="s">
        <v>5183</v>
      </c>
      <c r="L72" s="37" t="s">
        <v>5184</v>
      </c>
      <c r="M72" s="4">
        <v>70</v>
      </c>
      <c r="N72" s="554">
        <v>35.744385999999999</v>
      </c>
      <c r="O72" s="554">
        <v>139.61675099999999</v>
      </c>
      <c r="P72">
        <f t="shared" si="1"/>
        <v>4990.5150398098858</v>
      </c>
    </row>
    <row r="73" spans="1:16">
      <c r="A73" s="33" t="s">
        <v>4910</v>
      </c>
      <c r="B73" s="33" t="s">
        <v>1851</v>
      </c>
      <c r="C73" s="34" t="s">
        <v>4911</v>
      </c>
      <c r="D73" s="35"/>
      <c r="E73" s="27" t="s">
        <v>4911</v>
      </c>
      <c r="F73" s="54" t="s">
        <v>5185</v>
      </c>
      <c r="G73" s="29"/>
      <c r="H73" s="36" t="s">
        <v>4911</v>
      </c>
      <c r="I73" s="36" t="s">
        <v>4911</v>
      </c>
      <c r="J73" s="31" t="s">
        <v>5186</v>
      </c>
      <c r="K73" s="32" t="s">
        <v>5187</v>
      </c>
      <c r="L73" s="31" t="s">
        <v>5188</v>
      </c>
      <c r="M73" s="4">
        <v>71</v>
      </c>
      <c r="N73" s="525">
        <v>35.730688000000001</v>
      </c>
      <c r="O73" s="525">
        <v>139.53332800000001</v>
      </c>
      <c r="P73">
        <f t="shared" si="1"/>
        <v>4985.6218083696649</v>
      </c>
    </row>
    <row r="74" spans="1:16">
      <c r="A74" s="33" t="s">
        <v>4910</v>
      </c>
      <c r="B74" s="33" t="s">
        <v>1851</v>
      </c>
      <c r="C74" s="34" t="s">
        <v>4911</v>
      </c>
      <c r="D74" s="35"/>
      <c r="E74" s="27" t="s">
        <v>4911</v>
      </c>
      <c r="F74" s="54" t="s">
        <v>5189</v>
      </c>
      <c r="G74" s="29"/>
      <c r="H74" s="36" t="s">
        <v>4911</v>
      </c>
      <c r="I74" s="36" t="s">
        <v>4911</v>
      </c>
      <c r="J74" s="31" t="s">
        <v>5190</v>
      </c>
      <c r="K74" s="32" t="s">
        <v>5191</v>
      </c>
      <c r="L74" s="31" t="s">
        <v>5192</v>
      </c>
      <c r="M74" s="4">
        <v>72</v>
      </c>
      <c r="N74" s="525">
        <v>35.691057999999998</v>
      </c>
      <c r="O74" s="525">
        <v>139.61050900000001</v>
      </c>
      <c r="P74">
        <f t="shared" si="1"/>
        <v>4982.8467741285222</v>
      </c>
    </row>
    <row r="75" spans="1:16">
      <c r="A75" s="33" t="s">
        <v>4910</v>
      </c>
      <c r="B75" s="33" t="s">
        <v>1851</v>
      </c>
      <c r="C75" s="34" t="s">
        <v>4911</v>
      </c>
      <c r="D75" s="35"/>
      <c r="E75" s="27" t="s">
        <v>4911</v>
      </c>
      <c r="F75" s="54" t="s">
        <v>5193</v>
      </c>
      <c r="G75" s="29"/>
      <c r="H75" s="36" t="s">
        <v>4911</v>
      </c>
      <c r="I75" s="36" t="s">
        <v>4911</v>
      </c>
      <c r="J75" s="31" t="s">
        <v>5194</v>
      </c>
      <c r="K75" s="32" t="s">
        <v>5195</v>
      </c>
      <c r="L75" s="31" t="s">
        <v>5196</v>
      </c>
      <c r="M75" s="4">
        <v>73</v>
      </c>
      <c r="N75" s="525">
        <v>35.77223</v>
      </c>
      <c r="O75" s="525">
        <v>139.481887</v>
      </c>
      <c r="P75">
        <f t="shared" si="1"/>
        <v>4989.5781425980103</v>
      </c>
    </row>
    <row r="76" spans="1:16">
      <c r="A76" s="33" t="s">
        <v>4910</v>
      </c>
      <c r="B76" s="33" t="s">
        <v>1851</v>
      </c>
      <c r="C76" s="34" t="s">
        <v>4911</v>
      </c>
      <c r="D76" s="35"/>
      <c r="E76" s="27" t="s">
        <v>4911</v>
      </c>
      <c r="F76" s="54" t="s">
        <v>5197</v>
      </c>
      <c r="G76" s="29"/>
      <c r="H76" s="36" t="s">
        <v>4911</v>
      </c>
      <c r="I76" s="36" t="s">
        <v>4911</v>
      </c>
      <c r="J76" s="31" t="s">
        <v>5198</v>
      </c>
      <c r="K76" s="32" t="s">
        <v>5199</v>
      </c>
      <c r="L76" s="31" t="s">
        <v>5200</v>
      </c>
      <c r="M76" s="4">
        <v>74</v>
      </c>
      <c r="N76" s="525">
        <v>35.692855999999999</v>
      </c>
      <c r="O76" s="525">
        <v>139.65475799999999</v>
      </c>
      <c r="P76">
        <f t="shared" si="1"/>
        <v>4984.6771670088474</v>
      </c>
    </row>
    <row r="77" spans="1:16">
      <c r="A77" s="33" t="s">
        <v>4910</v>
      </c>
      <c r="B77" s="33" t="s">
        <v>1851</v>
      </c>
      <c r="C77" s="34" t="s">
        <v>4911</v>
      </c>
      <c r="D77" s="35"/>
      <c r="E77" s="27" t="s">
        <v>4911</v>
      </c>
      <c r="F77" s="54" t="s">
        <v>5201</v>
      </c>
      <c r="G77" s="29"/>
      <c r="H77" s="36" t="s">
        <v>4911</v>
      </c>
      <c r="I77" s="36" t="s">
        <v>4911</v>
      </c>
      <c r="J77" s="31" t="s">
        <v>5202</v>
      </c>
      <c r="K77" s="32" t="s">
        <v>5203</v>
      </c>
      <c r="L77" s="31" t="s">
        <v>5204</v>
      </c>
      <c r="M77" s="4">
        <v>75</v>
      </c>
      <c r="N77" s="525">
        <v>35.733620000000002</v>
      </c>
      <c r="O77" s="525">
        <v>139.756383</v>
      </c>
      <c r="P77">
        <f t="shared" si="1"/>
        <v>4994.0014826964607</v>
      </c>
    </row>
    <row r="78" spans="1:16">
      <c r="A78" s="33" t="s">
        <v>4910</v>
      </c>
      <c r="B78" s="33" t="s">
        <v>1851</v>
      </c>
      <c r="C78" s="34" t="s">
        <v>4911</v>
      </c>
      <c r="D78" s="35"/>
      <c r="E78" s="27" t="s">
        <v>4911</v>
      </c>
      <c r="F78" s="54" t="s">
        <v>5205</v>
      </c>
      <c r="G78" s="29"/>
      <c r="H78" s="36" t="s">
        <v>4911</v>
      </c>
      <c r="I78" s="36" t="s">
        <v>4911</v>
      </c>
      <c r="J78" s="31" t="s">
        <v>5206</v>
      </c>
      <c r="K78" s="32" t="s">
        <v>5207</v>
      </c>
      <c r="L78" s="31" t="s">
        <v>5208</v>
      </c>
      <c r="M78" s="4">
        <v>76</v>
      </c>
      <c r="N78" s="525">
        <v>35.781447</v>
      </c>
      <c r="O78" s="525">
        <v>139.690078</v>
      </c>
      <c r="P78">
        <f t="shared" si="1"/>
        <v>4998.3131223828659</v>
      </c>
    </row>
    <row r="79" spans="1:16">
      <c r="A79" s="33" t="s">
        <v>4910</v>
      </c>
      <c r="B79" s="33" t="s">
        <v>1851</v>
      </c>
      <c r="C79" s="34" t="s">
        <v>4911</v>
      </c>
      <c r="D79" s="35"/>
      <c r="E79" s="27" t="s">
        <v>4911</v>
      </c>
      <c r="F79" s="54" t="s">
        <v>5209</v>
      </c>
      <c r="G79" s="29"/>
      <c r="H79" s="36" t="s">
        <v>4911</v>
      </c>
      <c r="I79" s="36" t="s">
        <v>4911</v>
      </c>
      <c r="J79" s="31" t="s">
        <v>5210</v>
      </c>
      <c r="K79" s="32" t="s">
        <v>5211</v>
      </c>
      <c r="L79" s="31" t="s">
        <v>5212</v>
      </c>
      <c r="M79" s="4">
        <v>77</v>
      </c>
      <c r="N79" s="525">
        <v>35.778697000000001</v>
      </c>
      <c r="O79" s="525">
        <v>139.81674599999999</v>
      </c>
      <c r="P79">
        <f t="shared" si="1"/>
        <v>5002.4609906599617</v>
      </c>
    </row>
    <row r="80" spans="1:16">
      <c r="A80" s="33" t="s">
        <v>4910</v>
      </c>
      <c r="B80" s="33" t="s">
        <v>1851</v>
      </c>
      <c r="C80" s="34" t="s">
        <v>4911</v>
      </c>
      <c r="D80" s="35"/>
      <c r="E80" s="27" t="s">
        <v>4911</v>
      </c>
      <c r="F80" s="54" t="s">
        <v>5213</v>
      </c>
      <c r="G80" s="29"/>
      <c r="H80" s="36" t="s">
        <v>4911</v>
      </c>
      <c r="I80" s="36" t="s">
        <v>4911</v>
      </c>
      <c r="J80" s="31" t="s">
        <v>5214</v>
      </c>
      <c r="K80" s="32" t="s">
        <v>5215</v>
      </c>
      <c r="L80" s="31" t="s">
        <v>5216</v>
      </c>
      <c r="M80" s="4">
        <v>78</v>
      </c>
      <c r="N80" s="525">
        <v>35.722963999999997</v>
      </c>
      <c r="O80" s="525">
        <v>139.68518800000001</v>
      </c>
      <c r="P80">
        <f t="shared" si="1"/>
        <v>4989.9689422572319</v>
      </c>
    </row>
    <row r="81" spans="1:16">
      <c r="A81" s="33" t="s">
        <v>4910</v>
      </c>
      <c r="B81" s="33" t="s">
        <v>1851</v>
      </c>
      <c r="C81" s="34" t="s">
        <v>4911</v>
      </c>
      <c r="D81" s="35"/>
      <c r="E81" s="27" t="s">
        <v>4911</v>
      </c>
      <c r="F81" s="54" t="s">
        <v>5217</v>
      </c>
      <c r="G81" s="29"/>
      <c r="H81" s="36" t="s">
        <v>4911</v>
      </c>
      <c r="I81" s="36" t="s">
        <v>4911</v>
      </c>
      <c r="J81" s="31" t="s">
        <v>5218</v>
      </c>
      <c r="K81" s="32" t="s">
        <v>5219</v>
      </c>
      <c r="L81" s="31" t="s">
        <v>5220</v>
      </c>
      <c r="M81" s="4">
        <v>79</v>
      </c>
      <c r="N81" s="525">
        <v>35.749850000000002</v>
      </c>
      <c r="O81" s="525">
        <v>139.68025800000001</v>
      </c>
      <c r="P81">
        <f t="shared" si="1"/>
        <v>4993.5482714613008</v>
      </c>
    </row>
    <row r="82" spans="1:16">
      <c r="A82" s="33" t="s">
        <v>4910</v>
      </c>
      <c r="B82" s="33" t="s">
        <v>1851</v>
      </c>
      <c r="C82" s="34" t="s">
        <v>4911</v>
      </c>
      <c r="D82" s="35"/>
      <c r="E82" s="27" t="s">
        <v>4911</v>
      </c>
      <c r="F82" s="54" t="s">
        <v>5221</v>
      </c>
      <c r="G82" s="29"/>
      <c r="H82" s="36" t="s">
        <v>4911</v>
      </c>
      <c r="I82" s="36" t="s">
        <v>4911</v>
      </c>
      <c r="J82" s="31" t="s">
        <v>5222</v>
      </c>
      <c r="K82" s="32" t="s">
        <v>5223</v>
      </c>
      <c r="L82" s="31" t="s">
        <v>5224</v>
      </c>
      <c r="M82" s="4">
        <v>80</v>
      </c>
      <c r="N82" s="525">
        <v>35.755732000000002</v>
      </c>
      <c r="O82" s="525">
        <v>139.76748599999999</v>
      </c>
      <c r="P82">
        <f t="shared" si="1"/>
        <v>4997.4887717297515</v>
      </c>
    </row>
    <row r="83" spans="1:16">
      <c r="A83" s="33" t="s">
        <v>4910</v>
      </c>
      <c r="B83" s="33" t="s">
        <v>1851</v>
      </c>
      <c r="C83" s="34" t="s">
        <v>4911</v>
      </c>
      <c r="D83" s="35"/>
      <c r="E83" s="27" t="s">
        <v>4911</v>
      </c>
      <c r="F83" s="54" t="s">
        <v>5225</v>
      </c>
      <c r="G83" s="29"/>
      <c r="H83" s="36" t="s">
        <v>4911</v>
      </c>
      <c r="I83" s="36" t="s">
        <v>4911</v>
      </c>
      <c r="J83" s="31" t="s">
        <v>5226</v>
      </c>
      <c r="K83" s="32" t="s">
        <v>5227</v>
      </c>
      <c r="L83" s="31" t="s">
        <v>5228</v>
      </c>
      <c r="M83" s="4">
        <v>81</v>
      </c>
      <c r="N83" s="525">
        <v>35.588479</v>
      </c>
      <c r="O83" s="525">
        <v>139.697025</v>
      </c>
      <c r="P83">
        <f t="shared" si="1"/>
        <v>4971.6046405749748</v>
      </c>
    </row>
    <row r="84" spans="1:16">
      <c r="A84" s="33" t="s">
        <v>4910</v>
      </c>
      <c r="B84" s="33" t="s">
        <v>1851</v>
      </c>
      <c r="C84" s="34" t="s">
        <v>4911</v>
      </c>
      <c r="D84" s="35"/>
      <c r="E84" s="27" t="s">
        <v>4911</v>
      </c>
      <c r="F84" s="54" t="s">
        <v>4962</v>
      </c>
      <c r="G84" s="29"/>
      <c r="H84" s="36" t="s">
        <v>4911</v>
      </c>
      <c r="I84" s="36" t="s">
        <v>4911</v>
      </c>
      <c r="J84" s="31" t="s">
        <v>5229</v>
      </c>
      <c r="K84" s="32" t="s">
        <v>5183</v>
      </c>
      <c r="L84" s="31" t="s">
        <v>5230</v>
      </c>
      <c r="M84" s="4">
        <v>82</v>
      </c>
      <c r="N84" s="525">
        <v>35.744385999999999</v>
      </c>
      <c r="O84" s="525">
        <v>139.61675099999999</v>
      </c>
      <c r="P84">
        <f t="shared" si="1"/>
        <v>4990.5150398098858</v>
      </c>
    </row>
    <row r="85" spans="1:16">
      <c r="A85" s="33" t="s">
        <v>4910</v>
      </c>
      <c r="B85" s="33" t="s">
        <v>1851</v>
      </c>
      <c r="C85" s="34" t="s">
        <v>4911</v>
      </c>
      <c r="D85" s="35"/>
      <c r="E85" s="27" t="s">
        <v>4911</v>
      </c>
      <c r="F85" s="54" t="s">
        <v>5231</v>
      </c>
      <c r="G85" s="29"/>
      <c r="H85" s="36" t="s">
        <v>4911</v>
      </c>
      <c r="I85" s="36" t="s">
        <v>4911</v>
      </c>
      <c r="J85" s="31" t="s">
        <v>5232</v>
      </c>
      <c r="K85" s="32" t="s">
        <v>5014</v>
      </c>
      <c r="L85" s="31" t="s">
        <v>5015</v>
      </c>
      <c r="M85" s="4">
        <v>83</v>
      </c>
      <c r="N85" s="525">
        <v>35.693111000000002</v>
      </c>
      <c r="O85" s="525">
        <v>139.388722</v>
      </c>
      <c r="P85">
        <f t="shared" si="1"/>
        <v>4975.2171264941426</v>
      </c>
    </row>
    <row r="86" spans="1:16">
      <c r="A86" s="33" t="s">
        <v>4910</v>
      </c>
      <c r="B86" s="33" t="s">
        <v>1851</v>
      </c>
      <c r="C86" s="34" t="s">
        <v>4911</v>
      </c>
      <c r="D86" s="35"/>
      <c r="E86" s="27" t="s">
        <v>4911</v>
      </c>
      <c r="F86" s="28" t="s">
        <v>5233</v>
      </c>
      <c r="G86" s="29"/>
      <c r="H86" s="36" t="s">
        <v>4911</v>
      </c>
      <c r="I86" s="36" t="s">
        <v>4911</v>
      </c>
      <c r="J86" s="37" t="s">
        <v>5234</v>
      </c>
      <c r="K86" s="38" t="s">
        <v>5235</v>
      </c>
      <c r="L86" s="37" t="s">
        <v>5236</v>
      </c>
      <c r="M86" s="4">
        <v>84</v>
      </c>
      <c r="N86" s="554">
        <v>35.845370000000003</v>
      </c>
      <c r="O86" s="554">
        <v>139.50557800000001</v>
      </c>
      <c r="P86">
        <f t="shared" si="1"/>
        <v>5000.6290604738606</v>
      </c>
    </row>
    <row r="87" spans="1:16">
      <c r="A87" s="33" t="s">
        <v>4910</v>
      </c>
      <c r="B87" s="33" t="s">
        <v>1851</v>
      </c>
      <c r="C87" s="34" t="s">
        <v>4911</v>
      </c>
      <c r="D87" s="35"/>
      <c r="E87" s="27" t="s">
        <v>4911</v>
      </c>
      <c r="F87" s="54" t="s">
        <v>5237</v>
      </c>
      <c r="G87" s="29"/>
      <c r="H87" s="36" t="s">
        <v>4911</v>
      </c>
      <c r="I87" s="36" t="s">
        <v>4911</v>
      </c>
      <c r="J87" s="31" t="s">
        <v>5238</v>
      </c>
      <c r="K87" s="32" t="s">
        <v>5223</v>
      </c>
      <c r="L87" s="31" t="s">
        <v>5224</v>
      </c>
      <c r="M87" s="4">
        <v>85</v>
      </c>
      <c r="N87" s="525">
        <v>35.755732000000002</v>
      </c>
      <c r="O87" s="525">
        <v>139.76748599999999</v>
      </c>
      <c r="P87">
        <f t="shared" si="1"/>
        <v>4997.4887717297515</v>
      </c>
    </row>
    <row r="88" spans="1:16">
      <c r="A88" s="33" t="s">
        <v>4910</v>
      </c>
      <c r="B88" s="33" t="s">
        <v>1851</v>
      </c>
      <c r="C88" s="34" t="s">
        <v>4911</v>
      </c>
      <c r="D88" s="35"/>
      <c r="E88" s="27" t="s">
        <v>4911</v>
      </c>
      <c r="F88" s="54" t="s">
        <v>5239</v>
      </c>
      <c r="G88" s="29"/>
      <c r="H88" s="36" t="s">
        <v>4911</v>
      </c>
      <c r="I88" s="36" t="s">
        <v>4911</v>
      </c>
      <c r="J88" s="31" t="s">
        <v>5240</v>
      </c>
      <c r="K88" s="32" t="s">
        <v>5014</v>
      </c>
      <c r="L88" s="31" t="s">
        <v>5241</v>
      </c>
      <c r="M88" s="4">
        <v>86</v>
      </c>
      <c r="N88" s="525">
        <v>35.693111000000002</v>
      </c>
      <c r="O88" s="525">
        <v>139.388722</v>
      </c>
      <c r="P88">
        <f t="shared" si="1"/>
        <v>4975.2171264941426</v>
      </c>
    </row>
    <row r="89" spans="1:16">
      <c r="A89" s="33" t="s">
        <v>4910</v>
      </c>
      <c r="B89" s="33" t="s">
        <v>1851</v>
      </c>
      <c r="C89" s="34" t="s">
        <v>4911</v>
      </c>
      <c r="D89" s="35"/>
      <c r="E89" s="27" t="s">
        <v>4911</v>
      </c>
      <c r="F89" s="28" t="s">
        <v>5242</v>
      </c>
      <c r="G89" s="29"/>
      <c r="H89" s="36" t="s">
        <v>4911</v>
      </c>
      <c r="I89" s="36" t="s">
        <v>4911</v>
      </c>
      <c r="J89" s="37" t="s">
        <v>5243</v>
      </c>
      <c r="K89" s="38" t="s">
        <v>5070</v>
      </c>
      <c r="L89" s="37" t="s">
        <v>5071</v>
      </c>
      <c r="M89" s="4">
        <v>87</v>
      </c>
      <c r="N89" s="554">
        <v>35.628717999999999</v>
      </c>
      <c r="O89" s="554">
        <v>139.648021</v>
      </c>
      <c r="P89">
        <f t="shared" si="1"/>
        <v>4975.4799594670776</v>
      </c>
    </row>
    <row r="90" spans="1:16">
      <c r="A90" s="33" t="s">
        <v>4910</v>
      </c>
      <c r="B90" s="33" t="s">
        <v>1851</v>
      </c>
      <c r="C90" s="34" t="s">
        <v>4911</v>
      </c>
      <c r="D90" s="35"/>
      <c r="E90" s="27" t="s">
        <v>4911</v>
      </c>
      <c r="F90" s="54" t="s">
        <v>5244</v>
      </c>
      <c r="G90" s="29"/>
      <c r="H90" s="36" t="s">
        <v>4911</v>
      </c>
      <c r="I90" s="36" t="s">
        <v>4911</v>
      </c>
      <c r="J90" s="31" t="s">
        <v>5245</v>
      </c>
      <c r="K90" s="32" t="s">
        <v>5078</v>
      </c>
      <c r="L90" s="31" t="s">
        <v>5079</v>
      </c>
      <c r="M90" s="4">
        <v>88</v>
      </c>
      <c r="N90" s="525">
        <v>35.681334</v>
      </c>
      <c r="O90" s="525">
        <v>139.656665</v>
      </c>
      <c r="P90">
        <f t="shared" si="1"/>
        <v>4983.1361091911103</v>
      </c>
    </row>
    <row r="91" spans="1:16">
      <c r="A91" s="33" t="s">
        <v>4910</v>
      </c>
      <c r="B91" s="33" t="s">
        <v>1851</v>
      </c>
      <c r="C91" s="34" t="s">
        <v>4911</v>
      </c>
      <c r="D91" s="35"/>
      <c r="E91" s="27" t="s">
        <v>4911</v>
      </c>
      <c r="F91" s="54" t="s">
        <v>5246</v>
      </c>
      <c r="G91" s="29"/>
      <c r="H91" s="36" t="s">
        <v>4911</v>
      </c>
      <c r="I91" s="36" t="s">
        <v>4911</v>
      </c>
      <c r="J91" s="31" t="s">
        <v>5247</v>
      </c>
      <c r="K91" s="32" t="s">
        <v>5235</v>
      </c>
      <c r="L91" s="31" t="s">
        <v>5248</v>
      </c>
      <c r="M91" s="4">
        <v>89</v>
      </c>
      <c r="N91" s="525">
        <v>35.841695999999999</v>
      </c>
      <c r="O91" s="525">
        <v>139.51018400000001</v>
      </c>
      <c r="P91">
        <f t="shared" si="1"/>
        <v>5000.2816038320643</v>
      </c>
    </row>
    <row r="92" spans="1:16">
      <c r="A92" s="33" t="s">
        <v>4910</v>
      </c>
      <c r="B92" s="33" t="s">
        <v>1851</v>
      </c>
      <c r="C92" s="34" t="s">
        <v>4911</v>
      </c>
      <c r="D92" s="35"/>
      <c r="E92" s="27" t="s">
        <v>4911</v>
      </c>
      <c r="F92" s="54" t="s">
        <v>5249</v>
      </c>
      <c r="G92" s="29"/>
      <c r="H92" s="36" t="s">
        <v>4911</v>
      </c>
      <c r="I92" s="36" t="s">
        <v>4911</v>
      </c>
      <c r="J92" s="31" t="s">
        <v>5250</v>
      </c>
      <c r="K92" s="32" t="s">
        <v>5078</v>
      </c>
      <c r="L92" s="31" t="s">
        <v>5251</v>
      </c>
      <c r="M92" s="4">
        <v>90</v>
      </c>
      <c r="N92" s="525">
        <v>35.681334</v>
      </c>
      <c r="O92" s="525">
        <v>139.656665</v>
      </c>
      <c r="P92">
        <f t="shared" si="1"/>
        <v>4983.1361091911103</v>
      </c>
    </row>
    <row r="93" spans="1:16">
      <c r="A93" s="33" t="s">
        <v>4910</v>
      </c>
      <c r="B93" s="33" t="s">
        <v>1851</v>
      </c>
      <c r="C93" s="34" t="s">
        <v>4911</v>
      </c>
      <c r="D93" s="35"/>
      <c r="E93" s="27" t="s">
        <v>4911</v>
      </c>
      <c r="F93" s="28" t="s">
        <v>5252</v>
      </c>
      <c r="G93" s="29"/>
      <c r="H93" s="36" t="s">
        <v>4911</v>
      </c>
      <c r="I93" s="36" t="s">
        <v>4911</v>
      </c>
      <c r="J93" s="31" t="s">
        <v>5253</v>
      </c>
      <c r="K93" s="32" t="s">
        <v>5135</v>
      </c>
      <c r="L93" s="31" t="s">
        <v>5254</v>
      </c>
      <c r="M93" s="4">
        <v>91</v>
      </c>
      <c r="N93" s="525">
        <v>35.713357000000002</v>
      </c>
      <c r="O93" s="525">
        <v>139.41511499999999</v>
      </c>
      <c r="P93">
        <f t="shared" si="1"/>
        <v>4978.9817731910543</v>
      </c>
    </row>
    <row r="94" spans="1:16">
      <c r="A94" s="33" t="s">
        <v>4910</v>
      </c>
      <c r="B94" s="33" t="s">
        <v>1851</v>
      </c>
      <c r="C94" s="34" t="s">
        <v>4911</v>
      </c>
      <c r="D94" s="35"/>
      <c r="E94" s="27" t="s">
        <v>4911</v>
      </c>
      <c r="F94" s="28" t="s">
        <v>5255</v>
      </c>
      <c r="G94" s="29"/>
      <c r="H94" s="36" t="s">
        <v>4911</v>
      </c>
      <c r="I94" s="36" t="s">
        <v>4911</v>
      </c>
      <c r="J94" s="37" t="s">
        <v>5256</v>
      </c>
      <c r="K94" s="38" t="s">
        <v>5257</v>
      </c>
      <c r="L94" s="37" t="s">
        <v>5258</v>
      </c>
      <c r="M94" s="4">
        <v>92</v>
      </c>
      <c r="N94" s="554">
        <v>35.672493000000003</v>
      </c>
      <c r="O94" s="554">
        <v>139.60227499999999</v>
      </c>
      <c r="P94">
        <f t="shared" si="1"/>
        <v>4979.961177721575</v>
      </c>
    </row>
    <row r="95" spans="1:16">
      <c r="A95" s="33" t="s">
        <v>4910</v>
      </c>
      <c r="B95" s="33" t="s">
        <v>1851</v>
      </c>
      <c r="C95" s="34" t="s">
        <v>4911</v>
      </c>
      <c r="D95" s="35"/>
      <c r="E95" s="27" t="s">
        <v>4911</v>
      </c>
      <c r="F95" s="54" t="s">
        <v>5259</v>
      </c>
      <c r="G95" s="29"/>
      <c r="H95" s="36" t="s">
        <v>4911</v>
      </c>
      <c r="I95" s="36" t="s">
        <v>4911</v>
      </c>
      <c r="J95" s="31" t="s">
        <v>5260</v>
      </c>
      <c r="K95" s="32" t="s">
        <v>5261</v>
      </c>
      <c r="L95" s="31" t="s">
        <v>5262</v>
      </c>
      <c r="M95" s="4">
        <v>93</v>
      </c>
      <c r="N95" s="525">
        <v>35.732286999999999</v>
      </c>
      <c r="O95" s="525">
        <v>139.55417199999999</v>
      </c>
      <c r="P95">
        <f t="shared" si="1"/>
        <v>4986.589725951364</v>
      </c>
    </row>
    <row r="96" spans="1:16">
      <c r="A96" s="33" t="s">
        <v>4910</v>
      </c>
      <c r="B96" s="33" t="s">
        <v>1851</v>
      </c>
      <c r="C96" s="34" t="s">
        <v>4911</v>
      </c>
      <c r="D96" s="35"/>
      <c r="E96" s="27" t="s">
        <v>4911</v>
      </c>
      <c r="F96" s="59" t="s">
        <v>5263</v>
      </c>
      <c r="G96" s="29"/>
      <c r="H96" s="36" t="s">
        <v>4911</v>
      </c>
      <c r="I96" s="36" t="s">
        <v>4911</v>
      </c>
      <c r="J96" s="31" t="s">
        <v>5264</v>
      </c>
      <c r="K96" s="32" t="s">
        <v>5265</v>
      </c>
      <c r="L96" s="31" t="s">
        <v>5266</v>
      </c>
      <c r="M96" s="4">
        <v>94</v>
      </c>
      <c r="N96" s="525">
        <v>35.749943999999999</v>
      </c>
      <c r="O96" s="525">
        <v>139.476225</v>
      </c>
      <c r="P96">
        <f t="shared" si="1"/>
        <v>4986.2672330814003</v>
      </c>
    </row>
    <row r="97" spans="1:16">
      <c r="A97" s="33" t="s">
        <v>4910</v>
      </c>
      <c r="B97" s="33" t="s">
        <v>1851</v>
      </c>
      <c r="C97" s="34" t="s">
        <v>4911</v>
      </c>
      <c r="D97" s="35"/>
      <c r="E97" s="27" t="s">
        <v>4911</v>
      </c>
      <c r="F97" s="59" t="s">
        <v>5267</v>
      </c>
      <c r="G97" s="29"/>
      <c r="H97" s="36" t="s">
        <v>4911</v>
      </c>
      <c r="I97" s="36" t="s">
        <v>4911</v>
      </c>
      <c r="J97" s="31" t="s">
        <v>5268</v>
      </c>
      <c r="K97" s="32" t="s">
        <v>5066</v>
      </c>
      <c r="L97" s="31" t="s">
        <v>5269</v>
      </c>
      <c r="M97" s="4">
        <v>95</v>
      </c>
      <c r="N97" s="525">
        <v>35.627896999999997</v>
      </c>
      <c r="O97" s="525">
        <v>139.395443</v>
      </c>
      <c r="P97">
        <f t="shared" si="1"/>
        <v>4966.3664854733706</v>
      </c>
    </row>
    <row r="98" spans="1:16">
      <c r="A98" s="33" t="s">
        <v>4910</v>
      </c>
      <c r="B98" s="33" t="s">
        <v>1851</v>
      </c>
      <c r="C98" s="34" t="s">
        <v>4911</v>
      </c>
      <c r="D98" s="35"/>
      <c r="E98" s="62" t="s">
        <v>4911</v>
      </c>
      <c r="F98" s="54" t="s">
        <v>5270</v>
      </c>
      <c r="G98" s="29"/>
      <c r="H98" s="36" t="s">
        <v>4911</v>
      </c>
      <c r="I98" s="36" t="s">
        <v>4911</v>
      </c>
      <c r="J98" s="31" t="s">
        <v>5271</v>
      </c>
      <c r="K98" s="32" t="s">
        <v>5120</v>
      </c>
      <c r="L98" s="31" t="s">
        <v>5272</v>
      </c>
      <c r="M98" s="4">
        <v>96</v>
      </c>
      <c r="N98" s="525">
        <v>35.663209000000002</v>
      </c>
      <c r="O98" s="525">
        <v>139.324828</v>
      </c>
      <c r="P98">
        <f t="shared" si="1"/>
        <v>4968.7704598530518</v>
      </c>
    </row>
    <row r="99" spans="1:16">
      <c r="A99" s="33" t="s">
        <v>4910</v>
      </c>
      <c r="B99" s="33" t="s">
        <v>1851</v>
      </c>
      <c r="C99" s="34" t="s">
        <v>4911</v>
      </c>
      <c r="D99" s="35"/>
      <c r="E99" s="27" t="s">
        <v>4911</v>
      </c>
      <c r="F99" s="54" t="s">
        <v>5273</v>
      </c>
      <c r="G99" s="29"/>
      <c r="H99" s="36" t="s">
        <v>4911</v>
      </c>
      <c r="I99" s="36" t="s">
        <v>4911</v>
      </c>
      <c r="J99" s="31" t="s">
        <v>5274</v>
      </c>
      <c r="K99" s="32" t="s">
        <v>5275</v>
      </c>
      <c r="L99" s="31" t="s">
        <v>5276</v>
      </c>
      <c r="M99" s="4">
        <v>97</v>
      </c>
      <c r="N99" s="525">
        <v>35.778646999999999</v>
      </c>
      <c r="O99" s="525">
        <v>139.76657900000001</v>
      </c>
      <c r="P99">
        <f t="shared" si="1"/>
        <v>5000.6590924386128</v>
      </c>
    </row>
    <row r="100" spans="1:16">
      <c r="A100" s="33" t="s">
        <v>4910</v>
      </c>
      <c r="B100" s="33" t="s">
        <v>1851</v>
      </c>
      <c r="C100" s="34" t="s">
        <v>4911</v>
      </c>
      <c r="D100" s="35"/>
      <c r="E100" s="27" t="s">
        <v>4911</v>
      </c>
      <c r="F100" s="55" t="s">
        <v>5277</v>
      </c>
      <c r="G100" s="56"/>
      <c r="H100" s="36" t="s">
        <v>4911</v>
      </c>
      <c r="I100" s="36" t="s">
        <v>4911</v>
      </c>
      <c r="J100" s="31" t="s">
        <v>5278</v>
      </c>
      <c r="K100" s="32" t="s">
        <v>5279</v>
      </c>
      <c r="L100" s="31" t="s">
        <v>5280</v>
      </c>
      <c r="M100" s="4">
        <v>98</v>
      </c>
      <c r="N100" s="525">
        <v>35.663277000000001</v>
      </c>
      <c r="O100" s="525">
        <v>139.458775</v>
      </c>
      <c r="P100">
        <f t="shared" si="1"/>
        <v>4973.5569229056755</v>
      </c>
    </row>
    <row r="101" spans="1:16">
      <c r="A101" s="33" t="s">
        <v>4910</v>
      </c>
      <c r="B101" s="33" t="s">
        <v>1851</v>
      </c>
      <c r="C101" s="34" t="s">
        <v>4911</v>
      </c>
      <c r="D101" s="35"/>
      <c r="E101" s="27" t="s">
        <v>4911</v>
      </c>
      <c r="F101" s="28" t="s">
        <v>5281</v>
      </c>
      <c r="G101" s="29"/>
      <c r="H101" s="36" t="s">
        <v>4911</v>
      </c>
      <c r="I101" s="36" t="s">
        <v>4911</v>
      </c>
      <c r="J101" s="31" t="s">
        <v>5282</v>
      </c>
      <c r="K101" s="38" t="s">
        <v>5195</v>
      </c>
      <c r="L101" s="37" t="s">
        <v>5283</v>
      </c>
      <c r="M101" s="4">
        <v>99</v>
      </c>
      <c r="N101" s="554">
        <v>35.771790000000003</v>
      </c>
      <c r="O101" s="554">
        <v>139.48221100000001</v>
      </c>
      <c r="P101">
        <f t="shared" si="1"/>
        <v>4989.5283606276907</v>
      </c>
    </row>
    <row r="102" spans="1:16">
      <c r="A102" s="33" t="s">
        <v>4910</v>
      </c>
      <c r="B102" s="33" t="s">
        <v>1851</v>
      </c>
      <c r="C102" s="34" t="s">
        <v>4911</v>
      </c>
      <c r="D102" s="35"/>
      <c r="E102" s="27" t="s">
        <v>4911</v>
      </c>
      <c r="F102" s="28" t="s">
        <v>5284</v>
      </c>
      <c r="G102" s="29"/>
      <c r="H102" s="36" t="s">
        <v>4911</v>
      </c>
      <c r="I102" s="36" t="s">
        <v>4911</v>
      </c>
      <c r="J102" s="31" t="s">
        <v>5285</v>
      </c>
      <c r="K102" s="38" t="s">
        <v>5026</v>
      </c>
      <c r="L102" s="37" t="s">
        <v>5027</v>
      </c>
      <c r="M102" s="4">
        <v>100</v>
      </c>
      <c r="N102" s="554">
        <v>35.687165</v>
      </c>
      <c r="O102" s="554">
        <v>139.56821600000001</v>
      </c>
      <c r="P102">
        <f t="shared" si="1"/>
        <v>4980.7939531476404</v>
      </c>
    </row>
    <row r="103" spans="1:16">
      <c r="A103" s="33" t="s">
        <v>4910</v>
      </c>
      <c r="B103" s="33" t="s">
        <v>1851</v>
      </c>
      <c r="C103" s="34" t="s">
        <v>4911</v>
      </c>
      <c r="D103" s="35"/>
      <c r="E103" s="27" t="s">
        <v>4911</v>
      </c>
      <c r="F103" s="28" t="s">
        <v>5286</v>
      </c>
      <c r="G103" s="29"/>
      <c r="H103" s="36" t="s">
        <v>4911</v>
      </c>
      <c r="I103" s="36" t="s">
        <v>4911</v>
      </c>
      <c r="J103" s="31" t="s">
        <v>5287</v>
      </c>
      <c r="K103" s="38" t="s">
        <v>5288</v>
      </c>
      <c r="L103" s="37" t="s">
        <v>5289</v>
      </c>
      <c r="M103" s="4">
        <v>101</v>
      </c>
      <c r="N103" s="554">
        <v>35.640231999999997</v>
      </c>
      <c r="O103" s="554">
        <v>139.61982900000001</v>
      </c>
      <c r="P103">
        <f t="shared" si="1"/>
        <v>4976.0830973603279</v>
      </c>
    </row>
    <row r="104" spans="1:16">
      <c r="A104" s="33" t="s">
        <v>4910</v>
      </c>
      <c r="B104" s="33" t="s">
        <v>1851</v>
      </c>
      <c r="C104" s="34" t="s">
        <v>4911</v>
      </c>
      <c r="D104" s="35"/>
      <c r="E104" s="27" t="s">
        <v>4974</v>
      </c>
      <c r="F104" s="54" t="s">
        <v>4975</v>
      </c>
      <c r="G104" s="29"/>
      <c r="H104" s="36" t="s">
        <v>4911</v>
      </c>
      <c r="I104" s="36" t="s">
        <v>4911</v>
      </c>
      <c r="J104" s="31" t="s">
        <v>4976</v>
      </c>
      <c r="K104" s="32" t="s">
        <v>5070</v>
      </c>
      <c r="L104" s="31" t="s">
        <v>5071</v>
      </c>
      <c r="M104" s="4">
        <v>102</v>
      </c>
      <c r="N104" s="525">
        <v>35.628717999999999</v>
      </c>
      <c r="O104" s="525">
        <v>139.648021</v>
      </c>
      <c r="P104">
        <f t="shared" si="1"/>
        <v>4975.4799594670776</v>
      </c>
    </row>
    <row r="105" spans="1:16">
      <c r="A105" s="33" t="s">
        <v>4910</v>
      </c>
      <c r="B105" s="33" t="s">
        <v>1851</v>
      </c>
      <c r="C105" s="34" t="s">
        <v>4911</v>
      </c>
      <c r="D105" s="35"/>
      <c r="E105" s="62" t="s">
        <v>4911</v>
      </c>
      <c r="F105" s="63" t="s">
        <v>4979</v>
      </c>
      <c r="G105" s="56"/>
      <c r="H105" s="36" t="s">
        <v>4911</v>
      </c>
      <c r="I105" s="36" t="s">
        <v>4911</v>
      </c>
      <c r="J105" s="64" t="s">
        <v>5290</v>
      </c>
      <c r="K105" s="65" t="s">
        <v>5183</v>
      </c>
      <c r="L105" s="64" t="s">
        <v>5230</v>
      </c>
      <c r="M105" s="4">
        <v>103</v>
      </c>
      <c r="N105" s="552">
        <v>35.744385999999999</v>
      </c>
      <c r="O105" s="552">
        <v>139.61675099999999</v>
      </c>
      <c r="P105">
        <f t="shared" si="1"/>
        <v>4990.5150398098858</v>
      </c>
    </row>
    <row r="106" spans="1:16">
      <c r="A106" s="33" t="s">
        <v>4910</v>
      </c>
      <c r="B106" s="33" t="s">
        <v>1851</v>
      </c>
      <c r="C106" s="34" t="s">
        <v>4911</v>
      </c>
      <c r="D106" s="35"/>
      <c r="E106" s="62" t="s">
        <v>4911</v>
      </c>
      <c r="F106" s="66" t="s">
        <v>5291</v>
      </c>
      <c r="G106" s="67"/>
      <c r="H106" s="36" t="s">
        <v>4911</v>
      </c>
      <c r="I106" s="36" t="s">
        <v>4911</v>
      </c>
      <c r="J106" s="68" t="s">
        <v>5292</v>
      </c>
      <c r="K106" s="69" t="s">
        <v>5127</v>
      </c>
      <c r="L106" s="68" t="s">
        <v>5128</v>
      </c>
      <c r="M106" s="4">
        <v>104</v>
      </c>
      <c r="N106" s="633">
        <v>35.778233999999998</v>
      </c>
      <c r="O106" s="633">
        <v>139.68470600000001</v>
      </c>
      <c r="P106">
        <f t="shared" si="1"/>
        <v>4997.6720974892041</v>
      </c>
    </row>
    <row r="107" spans="1:16">
      <c r="A107" s="33" t="s">
        <v>4910</v>
      </c>
      <c r="B107" s="33" t="s">
        <v>1851</v>
      </c>
      <c r="C107" s="39" t="s">
        <v>4911</v>
      </c>
      <c r="D107" s="40"/>
      <c r="E107" s="70" t="s">
        <v>4911</v>
      </c>
      <c r="F107" s="71" t="s">
        <v>5293</v>
      </c>
      <c r="G107" s="71"/>
      <c r="H107" s="41" t="s">
        <v>4911</v>
      </c>
      <c r="I107" s="41" t="s">
        <v>4911</v>
      </c>
      <c r="J107" s="72" t="s">
        <v>5294</v>
      </c>
      <c r="K107" s="73" t="s">
        <v>5070</v>
      </c>
      <c r="L107" s="72" t="s">
        <v>5295</v>
      </c>
      <c r="M107" s="4">
        <v>105</v>
      </c>
      <c r="N107" s="641">
        <v>35.628799999999998</v>
      </c>
      <c r="O107" s="641">
        <v>139.64832000000001</v>
      </c>
      <c r="P107">
        <f t="shared" si="1"/>
        <v>4975.5020636159998</v>
      </c>
    </row>
    <row r="108" spans="1:16">
      <c r="A108" s="33" t="s">
        <v>4910</v>
      </c>
      <c r="B108" s="33" t="s">
        <v>1851</v>
      </c>
      <c r="C108" s="44">
        <v>4</v>
      </c>
      <c r="D108" s="45">
        <v>1021022</v>
      </c>
      <c r="E108" s="46" t="s">
        <v>4974</v>
      </c>
      <c r="F108" s="47" t="s">
        <v>4981</v>
      </c>
      <c r="G108" s="29" t="s">
        <v>4913</v>
      </c>
      <c r="H108" s="48" t="s">
        <v>5296</v>
      </c>
      <c r="I108" s="48" t="s">
        <v>5297</v>
      </c>
      <c r="J108" s="49" t="s">
        <v>5298</v>
      </c>
      <c r="K108" s="50" t="s">
        <v>5299</v>
      </c>
      <c r="L108" s="49" t="s">
        <v>5300</v>
      </c>
      <c r="M108" s="4">
        <v>106</v>
      </c>
      <c r="N108" s="557">
        <v>35.785347000000002</v>
      </c>
      <c r="O108" s="557">
        <v>139.783728</v>
      </c>
      <c r="P108">
        <f t="shared" si="1"/>
        <v>5002.2092114336165</v>
      </c>
    </row>
    <row r="109" spans="1:16">
      <c r="A109" s="33" t="s">
        <v>4910</v>
      </c>
      <c r="B109" s="33" t="s">
        <v>1851</v>
      </c>
      <c r="C109" s="44">
        <v>5</v>
      </c>
      <c r="D109" s="45">
        <v>1051032</v>
      </c>
      <c r="E109" s="46" t="s">
        <v>4974</v>
      </c>
      <c r="F109" s="47" t="s">
        <v>4981</v>
      </c>
      <c r="G109" s="29" t="s">
        <v>4913</v>
      </c>
      <c r="H109" s="48" t="s">
        <v>5301</v>
      </c>
      <c r="I109" s="48" t="s">
        <v>5302</v>
      </c>
      <c r="J109" s="49" t="s">
        <v>5303</v>
      </c>
      <c r="K109" s="50" t="s">
        <v>5304</v>
      </c>
      <c r="L109" s="49" t="s">
        <v>5305</v>
      </c>
      <c r="M109" s="4">
        <v>107</v>
      </c>
      <c r="N109" s="557">
        <v>35.678604</v>
      </c>
      <c r="O109" s="557">
        <v>139.28297499999999</v>
      </c>
      <c r="P109">
        <f t="shared" si="1"/>
        <v>4969.4221089668999</v>
      </c>
    </row>
    <row r="110" spans="1:16">
      <c r="A110" s="33" t="s">
        <v>4910</v>
      </c>
      <c r="B110" s="33" t="s">
        <v>1851</v>
      </c>
      <c r="C110" s="51">
        <v>6</v>
      </c>
      <c r="D110" s="52">
        <v>1051195</v>
      </c>
      <c r="E110" s="27" t="s">
        <v>4974</v>
      </c>
      <c r="F110" s="29" t="s">
        <v>4981</v>
      </c>
      <c r="G110" s="29" t="s">
        <v>4913</v>
      </c>
      <c r="H110" s="53" t="s">
        <v>5306</v>
      </c>
      <c r="I110" s="53" t="s">
        <v>5307</v>
      </c>
      <c r="J110" s="37" t="s">
        <v>5308</v>
      </c>
      <c r="K110" s="38" t="s">
        <v>5309</v>
      </c>
      <c r="L110" s="37" t="s">
        <v>5310</v>
      </c>
      <c r="M110" s="4">
        <v>108</v>
      </c>
      <c r="N110" s="554">
        <v>35.662078999999999</v>
      </c>
      <c r="O110" s="554">
        <v>139.35038399999999</v>
      </c>
      <c r="P110">
        <f t="shared" si="1"/>
        <v>4969.5244028883353</v>
      </c>
    </row>
    <row r="111" spans="1:16">
      <c r="A111" s="33" t="s">
        <v>4910</v>
      </c>
      <c r="B111" s="33" t="s">
        <v>1851</v>
      </c>
      <c r="C111" s="34" t="s">
        <v>4911</v>
      </c>
      <c r="D111" s="35"/>
      <c r="E111" s="27" t="s">
        <v>4911</v>
      </c>
      <c r="F111" s="54" t="s">
        <v>4912</v>
      </c>
      <c r="G111" s="29"/>
      <c r="H111" s="36" t="s">
        <v>4911</v>
      </c>
      <c r="I111" s="36" t="s">
        <v>4911</v>
      </c>
      <c r="J111" s="31" t="s">
        <v>5311</v>
      </c>
      <c r="K111" s="32" t="s">
        <v>5312</v>
      </c>
      <c r="L111" s="31" t="s">
        <v>5313</v>
      </c>
      <c r="M111" s="4">
        <v>109</v>
      </c>
      <c r="N111" s="525">
        <v>35.652624000000003</v>
      </c>
      <c r="O111" s="525">
        <v>139.39159699999999</v>
      </c>
      <c r="P111">
        <f t="shared" si="1"/>
        <v>4969.6761966005279</v>
      </c>
    </row>
    <row r="112" spans="1:16">
      <c r="A112" s="33" t="s">
        <v>4910</v>
      </c>
      <c r="B112" s="33" t="s">
        <v>1851</v>
      </c>
      <c r="C112" s="39" t="s">
        <v>4911</v>
      </c>
      <c r="D112" s="40"/>
      <c r="E112" s="27" t="s">
        <v>4911</v>
      </c>
      <c r="F112" s="29" t="s">
        <v>4962</v>
      </c>
      <c r="G112" s="29"/>
      <c r="H112" s="41" t="s">
        <v>4911</v>
      </c>
      <c r="I112" s="41" t="s">
        <v>4911</v>
      </c>
      <c r="J112" s="57" t="s">
        <v>4963</v>
      </c>
      <c r="K112" s="58" t="s">
        <v>5309</v>
      </c>
      <c r="L112" s="57" t="s">
        <v>5310</v>
      </c>
      <c r="M112" s="4">
        <v>110</v>
      </c>
      <c r="N112" s="556">
        <v>35.662078999999999</v>
      </c>
      <c r="O112" s="556">
        <v>139.35038399999999</v>
      </c>
      <c r="P112">
        <f t="shared" si="1"/>
        <v>4969.5244028883353</v>
      </c>
    </row>
    <row r="113" spans="1:16">
      <c r="A113" s="33" t="s">
        <v>4910</v>
      </c>
      <c r="B113" s="33" t="s">
        <v>1851</v>
      </c>
      <c r="C113" s="51">
        <v>7</v>
      </c>
      <c r="D113" s="52">
        <v>1051237</v>
      </c>
      <c r="E113" s="74" t="s">
        <v>4974</v>
      </c>
      <c r="F113" s="75" t="s">
        <v>4981</v>
      </c>
      <c r="G113" s="29" t="s">
        <v>4913</v>
      </c>
      <c r="H113" s="53" t="s">
        <v>5314</v>
      </c>
      <c r="I113" s="53" t="s">
        <v>5315</v>
      </c>
      <c r="J113" s="76" t="s">
        <v>5316</v>
      </c>
      <c r="K113" s="77" t="s">
        <v>5317</v>
      </c>
      <c r="L113" s="76" t="s">
        <v>5318</v>
      </c>
      <c r="M113" s="4">
        <v>111</v>
      </c>
      <c r="N113" s="559">
        <v>35.641801000000001</v>
      </c>
      <c r="O113" s="559">
        <v>139.28908699999999</v>
      </c>
      <c r="P113">
        <f t="shared" si="1"/>
        <v>4964.5139203256867</v>
      </c>
    </row>
    <row r="114" spans="1:16">
      <c r="A114" s="33" t="s">
        <v>4910</v>
      </c>
      <c r="B114" s="33" t="s">
        <v>1851</v>
      </c>
      <c r="C114" s="39" t="s">
        <v>4911</v>
      </c>
      <c r="D114" s="40"/>
      <c r="E114" s="27" t="s">
        <v>4911</v>
      </c>
      <c r="F114" s="29" t="s">
        <v>4962</v>
      </c>
      <c r="G114" s="29"/>
      <c r="H114" s="41" t="s">
        <v>4911</v>
      </c>
      <c r="I114" s="41" t="s">
        <v>4911</v>
      </c>
      <c r="J114" s="57" t="s">
        <v>5319</v>
      </c>
      <c r="K114" s="58" t="s">
        <v>5317</v>
      </c>
      <c r="L114" s="57" t="s">
        <v>5318</v>
      </c>
      <c r="M114" s="4">
        <v>112</v>
      </c>
      <c r="N114" s="556">
        <v>35.641801000000001</v>
      </c>
      <c r="O114" s="556">
        <v>139.28908699999999</v>
      </c>
      <c r="P114">
        <f t="shared" si="1"/>
        <v>4964.5139203256867</v>
      </c>
    </row>
    <row r="115" spans="1:16">
      <c r="A115" s="33" t="s">
        <v>4910</v>
      </c>
      <c r="B115" s="33" t="s">
        <v>1851</v>
      </c>
      <c r="C115" s="51">
        <v>8</v>
      </c>
      <c r="D115" s="52">
        <v>1053004</v>
      </c>
      <c r="E115" s="74" t="s">
        <v>4974</v>
      </c>
      <c r="F115" s="75" t="s">
        <v>4981</v>
      </c>
      <c r="G115" s="29" t="s">
        <v>4913</v>
      </c>
      <c r="H115" s="53" t="s">
        <v>5320</v>
      </c>
      <c r="I115" s="53" t="s">
        <v>5321</v>
      </c>
      <c r="J115" s="76" t="s">
        <v>5322</v>
      </c>
      <c r="K115" s="77" t="s">
        <v>5323</v>
      </c>
      <c r="L115" s="76" t="s">
        <v>5324</v>
      </c>
      <c r="M115" s="4">
        <v>113</v>
      </c>
      <c r="N115" s="559">
        <v>35.705703</v>
      </c>
      <c r="O115" s="559">
        <v>139.56860699999999</v>
      </c>
      <c r="P115">
        <f t="shared" si="1"/>
        <v>4983.3952296657208</v>
      </c>
    </row>
    <row r="116" spans="1:16">
      <c r="A116" s="33" t="s">
        <v>4910</v>
      </c>
      <c r="B116" s="33" t="s">
        <v>1851</v>
      </c>
      <c r="C116" s="39" t="s">
        <v>4911</v>
      </c>
      <c r="D116" s="40"/>
      <c r="E116" s="27" t="s">
        <v>4911</v>
      </c>
      <c r="F116" s="28" t="s">
        <v>4964</v>
      </c>
      <c r="G116" s="29"/>
      <c r="H116" s="41" t="s">
        <v>4911</v>
      </c>
      <c r="I116" s="41" t="s">
        <v>4911</v>
      </c>
      <c r="J116" s="37" t="s">
        <v>5325</v>
      </c>
      <c r="K116" s="38" t="s">
        <v>5326</v>
      </c>
      <c r="L116" s="37" t="s">
        <v>5327</v>
      </c>
      <c r="M116" s="4">
        <v>114</v>
      </c>
      <c r="N116" s="554">
        <v>35.712279000000002</v>
      </c>
      <c r="O116" s="554">
        <v>139.51557199999999</v>
      </c>
      <c r="P116">
        <f t="shared" si="1"/>
        <v>4982.419032108588</v>
      </c>
    </row>
    <row r="117" spans="1:16">
      <c r="A117" s="33" t="s">
        <v>4910</v>
      </c>
      <c r="B117" s="33" t="s">
        <v>1851</v>
      </c>
      <c r="C117" s="51">
        <v>9</v>
      </c>
      <c r="D117" s="52">
        <v>1081179</v>
      </c>
      <c r="E117" s="74" t="s">
        <v>4911</v>
      </c>
      <c r="F117" s="75" t="s">
        <v>4981</v>
      </c>
      <c r="G117" s="29" t="s">
        <v>4913</v>
      </c>
      <c r="H117" s="53" t="s">
        <v>5328</v>
      </c>
      <c r="I117" s="53" t="s">
        <v>5329</v>
      </c>
      <c r="J117" s="76" t="s">
        <v>5330</v>
      </c>
      <c r="K117" s="77" t="s">
        <v>5331</v>
      </c>
      <c r="L117" s="76" t="s">
        <v>5332</v>
      </c>
      <c r="M117" s="4">
        <v>115</v>
      </c>
      <c r="N117" s="559">
        <v>35.752426999999997</v>
      </c>
      <c r="O117" s="559">
        <v>139.32932400000001</v>
      </c>
      <c r="P117">
        <f t="shared" si="1"/>
        <v>4981.3614852693481</v>
      </c>
    </row>
    <row r="118" spans="1:16">
      <c r="A118" s="33" t="s">
        <v>4910</v>
      </c>
      <c r="B118" s="33" t="s">
        <v>1851</v>
      </c>
      <c r="C118" s="34" t="s">
        <v>4911</v>
      </c>
      <c r="D118" s="35"/>
      <c r="E118" s="27" t="s">
        <v>4911</v>
      </c>
      <c r="F118" s="54" t="s">
        <v>4918</v>
      </c>
      <c r="G118" s="29"/>
      <c r="H118" s="36" t="s">
        <v>4911</v>
      </c>
      <c r="I118" s="36" t="s">
        <v>4911</v>
      </c>
      <c r="J118" s="31" t="s">
        <v>5134</v>
      </c>
      <c r="K118" s="32" t="s">
        <v>5135</v>
      </c>
      <c r="L118" s="31" t="s">
        <v>5333</v>
      </c>
      <c r="M118" s="4">
        <v>116</v>
      </c>
      <c r="N118" s="525">
        <v>35.714748999999998</v>
      </c>
      <c r="O118" s="525">
        <v>139.41835</v>
      </c>
      <c r="P118">
        <f t="shared" si="1"/>
        <v>4979.2913762441494</v>
      </c>
    </row>
    <row r="119" spans="1:16">
      <c r="A119" s="33" t="s">
        <v>4910</v>
      </c>
      <c r="B119" s="33" t="s">
        <v>1851</v>
      </c>
      <c r="C119" s="34" t="s">
        <v>4911</v>
      </c>
      <c r="D119" s="35"/>
      <c r="E119" s="27" t="s">
        <v>4911</v>
      </c>
      <c r="F119" s="54" t="s">
        <v>4934</v>
      </c>
      <c r="G119" s="29"/>
      <c r="H119" s="36" t="s">
        <v>4911</v>
      </c>
      <c r="I119" s="36" t="s">
        <v>4911</v>
      </c>
      <c r="J119" s="31" t="s">
        <v>5334</v>
      </c>
      <c r="K119" s="32" t="s">
        <v>5335</v>
      </c>
      <c r="L119" s="31" t="s">
        <v>5336</v>
      </c>
      <c r="M119" s="4">
        <v>117</v>
      </c>
      <c r="N119" s="525">
        <v>35.717824</v>
      </c>
      <c r="O119" s="525">
        <v>139.37249399999999</v>
      </c>
      <c r="P119">
        <f t="shared" si="1"/>
        <v>4978.0822111330554</v>
      </c>
    </row>
    <row r="120" spans="1:16">
      <c r="A120" s="33" t="s">
        <v>4910</v>
      </c>
      <c r="B120" s="33" t="s">
        <v>1851</v>
      </c>
      <c r="C120" s="34" t="s">
        <v>4911</v>
      </c>
      <c r="D120" s="35"/>
      <c r="E120" s="27" t="s">
        <v>4911</v>
      </c>
      <c r="F120" s="78" t="s">
        <v>4938</v>
      </c>
      <c r="G120" s="79"/>
      <c r="H120" s="36" t="s">
        <v>4911</v>
      </c>
      <c r="I120" s="36" t="s">
        <v>4911</v>
      </c>
      <c r="J120" s="31" t="s">
        <v>5337</v>
      </c>
      <c r="K120" s="32" t="s">
        <v>5338</v>
      </c>
      <c r="L120" s="31" t="s">
        <v>5339</v>
      </c>
      <c r="M120" s="4">
        <v>118</v>
      </c>
      <c r="N120" s="525">
        <v>35.730871999999998</v>
      </c>
      <c r="O120" s="525">
        <v>139.289299</v>
      </c>
      <c r="P120">
        <f t="shared" si="1"/>
        <v>4976.9281135387273</v>
      </c>
    </row>
    <row r="121" spans="1:16">
      <c r="A121" s="33" t="s">
        <v>4910</v>
      </c>
      <c r="B121" s="33" t="s">
        <v>1851</v>
      </c>
      <c r="C121" s="34" t="s">
        <v>4911</v>
      </c>
      <c r="D121" s="35"/>
      <c r="E121" s="27" t="s">
        <v>4911</v>
      </c>
      <c r="F121" s="54" t="s">
        <v>4946</v>
      </c>
      <c r="G121" s="29"/>
      <c r="H121" s="36" t="s">
        <v>4911</v>
      </c>
      <c r="I121" s="36" t="s">
        <v>4911</v>
      </c>
      <c r="J121" s="31" t="s">
        <v>5340</v>
      </c>
      <c r="K121" s="32" t="s">
        <v>5341</v>
      </c>
      <c r="L121" s="31" t="s">
        <v>5342</v>
      </c>
      <c r="M121" s="4">
        <v>119</v>
      </c>
      <c r="N121" s="525">
        <v>35.784782</v>
      </c>
      <c r="O121" s="525">
        <v>139.312319</v>
      </c>
      <c r="P121">
        <f t="shared" si="1"/>
        <v>4985.2609653294585</v>
      </c>
    </row>
    <row r="122" spans="1:16">
      <c r="A122" s="33" t="s">
        <v>4910</v>
      </c>
      <c r="B122" s="33" t="s">
        <v>1851</v>
      </c>
      <c r="C122" s="34" t="s">
        <v>4911</v>
      </c>
      <c r="D122" s="35"/>
      <c r="E122" s="27" t="s">
        <v>4911</v>
      </c>
      <c r="F122" s="54" t="s">
        <v>4950</v>
      </c>
      <c r="G122" s="29"/>
      <c r="H122" s="36" t="s">
        <v>4911</v>
      </c>
      <c r="I122" s="36" t="s">
        <v>4911</v>
      </c>
      <c r="J122" s="31" t="s">
        <v>5343</v>
      </c>
      <c r="K122" s="32" t="s">
        <v>5344</v>
      </c>
      <c r="L122" s="31" t="s">
        <v>5345</v>
      </c>
      <c r="M122" s="4">
        <v>120</v>
      </c>
      <c r="N122" s="525">
        <v>35.746231999999999</v>
      </c>
      <c r="O122" s="525">
        <v>139.390917</v>
      </c>
      <c r="P122">
        <f t="shared" si="1"/>
        <v>4982.700057774744</v>
      </c>
    </row>
    <row r="123" spans="1:16">
      <c r="A123" s="33" t="s">
        <v>4910</v>
      </c>
      <c r="B123" s="33" t="s">
        <v>1851</v>
      </c>
      <c r="C123" s="34" t="s">
        <v>4911</v>
      </c>
      <c r="D123" s="35"/>
      <c r="E123" s="27" t="s">
        <v>4911</v>
      </c>
      <c r="F123" s="54" t="s">
        <v>4954</v>
      </c>
      <c r="G123" s="29"/>
      <c r="H123" s="36" t="s">
        <v>4911</v>
      </c>
      <c r="I123" s="36" t="s">
        <v>4911</v>
      </c>
      <c r="J123" s="31" t="s">
        <v>5346</v>
      </c>
      <c r="K123" s="32" t="s">
        <v>5347</v>
      </c>
      <c r="L123" s="31" t="s">
        <v>5348</v>
      </c>
      <c r="M123" s="4">
        <v>121</v>
      </c>
      <c r="N123" s="525">
        <v>35.771858999999999</v>
      </c>
      <c r="O123" s="525">
        <v>139.315065</v>
      </c>
      <c r="P123">
        <f t="shared" si="1"/>
        <v>4983.5588617558351</v>
      </c>
    </row>
    <row r="124" spans="1:16">
      <c r="A124" s="33" t="s">
        <v>4910</v>
      </c>
      <c r="B124" s="33" t="s">
        <v>1851</v>
      </c>
      <c r="C124" s="34" t="s">
        <v>4911</v>
      </c>
      <c r="D124" s="35"/>
      <c r="E124" s="27" t="s">
        <v>4911</v>
      </c>
      <c r="F124" s="54" t="s">
        <v>4962</v>
      </c>
      <c r="G124" s="29"/>
      <c r="H124" s="36" t="s">
        <v>4911</v>
      </c>
      <c r="I124" s="36" t="s">
        <v>4911</v>
      </c>
      <c r="J124" s="31" t="s">
        <v>5349</v>
      </c>
      <c r="K124" s="32" t="s">
        <v>5331</v>
      </c>
      <c r="L124" s="31" t="s">
        <v>5332</v>
      </c>
      <c r="M124" s="4">
        <v>122</v>
      </c>
      <c r="N124" s="525">
        <v>35.752426999999997</v>
      </c>
      <c r="O124" s="525">
        <v>139.32932400000001</v>
      </c>
      <c r="P124">
        <f t="shared" si="1"/>
        <v>4981.3614852693481</v>
      </c>
    </row>
    <row r="125" spans="1:16">
      <c r="A125" s="33" t="s">
        <v>4910</v>
      </c>
      <c r="B125" s="33" t="s">
        <v>1851</v>
      </c>
      <c r="C125" s="34" t="s">
        <v>4911</v>
      </c>
      <c r="D125" s="35"/>
      <c r="E125" s="27" t="s">
        <v>4911</v>
      </c>
      <c r="F125" s="54" t="s">
        <v>4964</v>
      </c>
      <c r="G125" s="29"/>
      <c r="H125" s="36" t="s">
        <v>4911</v>
      </c>
      <c r="I125" s="36" t="s">
        <v>4911</v>
      </c>
      <c r="J125" s="31" t="s">
        <v>5350</v>
      </c>
      <c r="K125" s="32" t="s">
        <v>5347</v>
      </c>
      <c r="L125" s="31" t="s">
        <v>5348</v>
      </c>
      <c r="M125" s="4">
        <v>123</v>
      </c>
      <c r="N125" s="525">
        <v>35.771858999999999</v>
      </c>
      <c r="O125" s="525">
        <v>139.315065</v>
      </c>
      <c r="P125">
        <f t="shared" si="1"/>
        <v>4983.5588617558351</v>
      </c>
    </row>
    <row r="126" spans="1:16">
      <c r="A126" s="33" t="s">
        <v>4910</v>
      </c>
      <c r="B126" s="33" t="s">
        <v>1851</v>
      </c>
      <c r="C126" s="34" t="s">
        <v>4911</v>
      </c>
      <c r="D126" s="35"/>
      <c r="E126" s="27" t="s">
        <v>4911</v>
      </c>
      <c r="F126" s="54" t="s">
        <v>5259</v>
      </c>
      <c r="G126" s="29"/>
      <c r="H126" s="36" t="s">
        <v>4911</v>
      </c>
      <c r="I126" s="36" t="s">
        <v>4911</v>
      </c>
      <c r="J126" s="31" t="s">
        <v>5351</v>
      </c>
      <c r="K126" s="32" t="s">
        <v>5135</v>
      </c>
      <c r="L126" s="31" t="s">
        <v>5352</v>
      </c>
      <c r="M126" s="4">
        <v>124</v>
      </c>
      <c r="N126" s="525">
        <v>35.713357000000002</v>
      </c>
      <c r="O126" s="525">
        <v>139.41511499999999</v>
      </c>
      <c r="P126">
        <f t="shared" si="1"/>
        <v>4978.9817731910543</v>
      </c>
    </row>
    <row r="127" spans="1:16">
      <c r="A127" s="33" t="s">
        <v>4910</v>
      </c>
      <c r="B127" s="33" t="s">
        <v>1851</v>
      </c>
      <c r="C127" s="34" t="s">
        <v>4911</v>
      </c>
      <c r="D127" s="35"/>
      <c r="E127" s="27" t="s">
        <v>4911</v>
      </c>
      <c r="F127" s="54" t="s">
        <v>5252</v>
      </c>
      <c r="G127" s="29"/>
      <c r="H127" s="36" t="s">
        <v>4911</v>
      </c>
      <c r="I127" s="36" t="s">
        <v>4911</v>
      </c>
      <c r="J127" s="31" t="s">
        <v>5353</v>
      </c>
      <c r="K127" s="32" t="s">
        <v>5331</v>
      </c>
      <c r="L127" s="31" t="s">
        <v>5332</v>
      </c>
      <c r="M127" s="4">
        <v>125</v>
      </c>
      <c r="N127" s="525">
        <v>35.752426999999997</v>
      </c>
      <c r="O127" s="525">
        <v>139.32932400000001</v>
      </c>
      <c r="P127">
        <f t="shared" si="1"/>
        <v>4981.3614852693481</v>
      </c>
    </row>
    <row r="128" spans="1:16">
      <c r="A128" s="33" t="s">
        <v>4910</v>
      </c>
      <c r="B128" s="33" t="s">
        <v>1851</v>
      </c>
      <c r="C128" s="34" t="s">
        <v>4911</v>
      </c>
      <c r="D128" s="35"/>
      <c r="E128" s="27" t="s">
        <v>4974</v>
      </c>
      <c r="F128" s="54" t="s">
        <v>4975</v>
      </c>
      <c r="G128" s="29"/>
      <c r="H128" s="36" t="s">
        <v>4911</v>
      </c>
      <c r="I128" s="36" t="s">
        <v>4911</v>
      </c>
      <c r="J128" s="31" t="s">
        <v>4976</v>
      </c>
      <c r="K128" s="32" t="s">
        <v>5331</v>
      </c>
      <c r="L128" s="31" t="s">
        <v>5332</v>
      </c>
      <c r="M128" s="4">
        <v>126</v>
      </c>
      <c r="N128" s="525">
        <v>35.752426999999997</v>
      </c>
      <c r="O128" s="525">
        <v>139.32932400000001</v>
      </c>
      <c r="P128">
        <f t="shared" si="1"/>
        <v>4981.3614852693481</v>
      </c>
    </row>
    <row r="129" spans="1:16">
      <c r="A129" s="33" t="s">
        <v>4910</v>
      </c>
      <c r="B129" s="33" t="s">
        <v>1851</v>
      </c>
      <c r="C129" s="34" t="s">
        <v>4911</v>
      </c>
      <c r="D129" s="35"/>
      <c r="E129" s="27" t="s">
        <v>4911</v>
      </c>
      <c r="F129" s="59" t="s">
        <v>4979</v>
      </c>
      <c r="G129" s="29"/>
      <c r="H129" s="36" t="s">
        <v>4911</v>
      </c>
      <c r="I129" s="36" t="s">
        <v>4911</v>
      </c>
      <c r="J129" s="60" t="s">
        <v>5354</v>
      </c>
      <c r="K129" s="61" t="s">
        <v>5331</v>
      </c>
      <c r="L129" s="60" t="s">
        <v>5332</v>
      </c>
      <c r="M129" s="4">
        <v>127</v>
      </c>
      <c r="N129" s="525">
        <v>35.752426999999997</v>
      </c>
      <c r="O129" s="525">
        <v>139.32932400000001</v>
      </c>
      <c r="P129">
        <f t="shared" si="1"/>
        <v>4981.3614852693481</v>
      </c>
    </row>
    <row r="130" spans="1:16">
      <c r="A130" s="33" t="s">
        <v>4910</v>
      </c>
      <c r="B130" s="33" t="s">
        <v>1851</v>
      </c>
      <c r="C130" s="39" t="s">
        <v>4911</v>
      </c>
      <c r="D130" s="40"/>
      <c r="E130" s="70" t="s">
        <v>4911</v>
      </c>
      <c r="F130" s="80" t="s">
        <v>5355</v>
      </c>
      <c r="G130" s="81"/>
      <c r="H130" s="41" t="s">
        <v>4911</v>
      </c>
      <c r="I130" s="41" t="s">
        <v>4911</v>
      </c>
      <c r="J130" s="64" t="s">
        <v>5356</v>
      </c>
      <c r="K130" s="65" t="s">
        <v>5331</v>
      </c>
      <c r="L130" s="64" t="s">
        <v>5332</v>
      </c>
      <c r="M130" s="4">
        <v>128</v>
      </c>
      <c r="N130" s="552">
        <v>35.752426999999997</v>
      </c>
      <c r="O130" s="552">
        <v>139.32932400000001</v>
      </c>
      <c r="P130">
        <f t="shared" si="1"/>
        <v>4981.3614852693481</v>
      </c>
    </row>
    <row r="131" spans="1:16">
      <c r="A131" s="33" t="s">
        <v>4910</v>
      </c>
      <c r="B131" s="33" t="s">
        <v>1851</v>
      </c>
      <c r="C131" s="51">
        <v>10</v>
      </c>
      <c r="D131" s="52">
        <v>8812101</v>
      </c>
      <c r="E131" s="27" t="s">
        <v>4974</v>
      </c>
      <c r="F131" s="28" t="s">
        <v>4981</v>
      </c>
      <c r="G131" s="29" t="s">
        <v>4913</v>
      </c>
      <c r="H131" s="53" t="s">
        <v>5357</v>
      </c>
      <c r="I131" s="53" t="s">
        <v>5358</v>
      </c>
      <c r="J131" s="37" t="s">
        <v>5359</v>
      </c>
      <c r="K131" s="38" t="s">
        <v>5360</v>
      </c>
      <c r="L131" s="37" t="s">
        <v>5361</v>
      </c>
      <c r="M131" s="4">
        <v>129</v>
      </c>
      <c r="N131" s="554">
        <v>35.746868999999997</v>
      </c>
      <c r="O131" s="554">
        <v>139.62531300000001</v>
      </c>
      <c r="P131">
        <f t="shared" si="1"/>
        <v>4991.1677728949971</v>
      </c>
    </row>
    <row r="132" spans="1:16">
      <c r="A132" s="33" t="s">
        <v>4910</v>
      </c>
      <c r="B132" s="33" t="s">
        <v>1851</v>
      </c>
      <c r="C132" s="34" t="s">
        <v>4911</v>
      </c>
      <c r="D132" s="35"/>
      <c r="E132" s="27" t="s">
        <v>4911</v>
      </c>
      <c r="F132" s="28" t="s">
        <v>4912</v>
      </c>
      <c r="G132" s="29"/>
      <c r="H132" s="36" t="s">
        <v>4911</v>
      </c>
      <c r="I132" s="36" t="s">
        <v>4911</v>
      </c>
      <c r="J132" s="37" t="s">
        <v>5362</v>
      </c>
      <c r="K132" s="38" t="s">
        <v>5363</v>
      </c>
      <c r="L132" s="37" t="s">
        <v>5364</v>
      </c>
      <c r="M132" s="4">
        <v>130</v>
      </c>
      <c r="N132" s="554">
        <v>35.772967999999999</v>
      </c>
      <c r="O132" s="554">
        <v>139.72426300000001</v>
      </c>
      <c r="P132">
        <f t="shared" ref="P132:P195" si="2">N132*O132</f>
        <v>4998.3515891225843</v>
      </c>
    </row>
    <row r="133" spans="1:16" ht="19.5" thickBot="1">
      <c r="A133" s="33" t="s">
        <v>4910</v>
      </c>
      <c r="B133" s="82" t="s">
        <v>1851</v>
      </c>
      <c r="C133" s="83" t="s">
        <v>4911</v>
      </c>
      <c r="D133" s="84"/>
      <c r="E133" s="85" t="s">
        <v>4911</v>
      </c>
      <c r="F133" s="86" t="s">
        <v>4962</v>
      </c>
      <c r="G133" s="86"/>
      <c r="H133" s="87" t="s">
        <v>4911</v>
      </c>
      <c r="I133" s="87" t="s">
        <v>4911</v>
      </c>
      <c r="J133" s="88" t="s">
        <v>4963</v>
      </c>
      <c r="K133" s="89" t="s">
        <v>5363</v>
      </c>
      <c r="L133" s="88" t="s">
        <v>5364</v>
      </c>
      <c r="M133" s="4">
        <v>131</v>
      </c>
      <c r="N133" s="563">
        <v>35.772967999999999</v>
      </c>
      <c r="O133" s="563">
        <v>139.72426300000001</v>
      </c>
      <c r="P133">
        <f t="shared" si="2"/>
        <v>4998.3515891225843</v>
      </c>
    </row>
    <row r="134" spans="1:16">
      <c r="A134" s="33" t="s">
        <v>4910</v>
      </c>
      <c r="B134" s="24" t="s">
        <v>2007</v>
      </c>
      <c r="C134" s="25">
        <v>1</v>
      </c>
      <c r="D134" s="26">
        <v>1103901</v>
      </c>
      <c r="E134" s="27" t="s">
        <v>4911</v>
      </c>
      <c r="F134" s="28" t="s">
        <v>4981</v>
      </c>
      <c r="G134" s="29" t="s">
        <v>13454</v>
      </c>
      <c r="H134" s="30" t="s">
        <v>5365</v>
      </c>
      <c r="I134" s="30" t="s">
        <v>5366</v>
      </c>
      <c r="J134" s="37" t="s">
        <v>5367</v>
      </c>
      <c r="K134" s="38" t="s">
        <v>5368</v>
      </c>
      <c r="L134" s="37" t="s">
        <v>5369</v>
      </c>
      <c r="M134" s="4">
        <v>132</v>
      </c>
      <c r="N134" s="554">
        <v>35.476261999999998</v>
      </c>
      <c r="O134" s="554">
        <v>139.60139100000001</v>
      </c>
      <c r="P134">
        <f t="shared" si="2"/>
        <v>4952.5355226804422</v>
      </c>
    </row>
    <row r="135" spans="1:16">
      <c r="A135" s="33" t="s">
        <v>4910</v>
      </c>
      <c r="B135" s="33" t="s">
        <v>2007</v>
      </c>
      <c r="C135" s="34" t="s">
        <v>4911</v>
      </c>
      <c r="D135" s="35"/>
      <c r="E135" s="27" t="s">
        <v>4911</v>
      </c>
      <c r="F135" s="54" t="s">
        <v>4912</v>
      </c>
      <c r="G135" s="29"/>
      <c r="H135" s="36" t="s">
        <v>4911</v>
      </c>
      <c r="I135" s="36" t="s">
        <v>4911</v>
      </c>
      <c r="J135" s="31" t="s">
        <v>5370</v>
      </c>
      <c r="K135" s="32" t="s">
        <v>5371</v>
      </c>
      <c r="L135" s="31" t="s">
        <v>5372</v>
      </c>
      <c r="M135" s="4">
        <v>133</v>
      </c>
      <c r="N135" s="525">
        <v>35.366987999999999</v>
      </c>
      <c r="O135" s="525">
        <v>139.559832</v>
      </c>
      <c r="P135">
        <f t="shared" si="2"/>
        <v>4935.8109036260157</v>
      </c>
    </row>
    <row r="136" spans="1:16">
      <c r="A136" s="33" t="s">
        <v>4910</v>
      </c>
      <c r="B136" s="33" t="s">
        <v>2007</v>
      </c>
      <c r="C136" s="34" t="s">
        <v>4911</v>
      </c>
      <c r="D136" s="35"/>
      <c r="E136" s="27" t="s">
        <v>4911</v>
      </c>
      <c r="F136" s="54" t="s">
        <v>4926</v>
      </c>
      <c r="G136" s="29"/>
      <c r="H136" s="36" t="s">
        <v>4911</v>
      </c>
      <c r="I136" s="36" t="s">
        <v>4911</v>
      </c>
      <c r="J136" s="31" t="s">
        <v>5373</v>
      </c>
      <c r="K136" s="32" t="s">
        <v>5374</v>
      </c>
      <c r="L136" s="31" t="s">
        <v>5375</v>
      </c>
      <c r="M136" s="4">
        <v>134</v>
      </c>
      <c r="N136" s="525">
        <v>35.420935</v>
      </c>
      <c r="O136" s="525">
        <v>139.62585799999999</v>
      </c>
      <c r="P136">
        <f t="shared" si="2"/>
        <v>4945.67844053723</v>
      </c>
    </row>
    <row r="137" spans="1:16">
      <c r="A137" s="33" t="s">
        <v>4910</v>
      </c>
      <c r="B137" s="33" t="s">
        <v>2007</v>
      </c>
      <c r="C137" s="34" t="s">
        <v>4911</v>
      </c>
      <c r="D137" s="35"/>
      <c r="E137" s="27" t="s">
        <v>4911</v>
      </c>
      <c r="F137" s="54" t="s">
        <v>4930</v>
      </c>
      <c r="G137" s="29"/>
      <c r="H137" s="36" t="s">
        <v>4911</v>
      </c>
      <c r="I137" s="36" t="s">
        <v>4911</v>
      </c>
      <c r="J137" s="31" t="s">
        <v>5376</v>
      </c>
      <c r="K137" s="32" t="s">
        <v>5377</v>
      </c>
      <c r="L137" s="31" t="s">
        <v>5378</v>
      </c>
      <c r="M137" s="4">
        <v>135</v>
      </c>
      <c r="N137" s="525">
        <v>35.461807</v>
      </c>
      <c r="O137" s="525">
        <v>139.51078000000001</v>
      </c>
      <c r="P137">
        <f t="shared" si="2"/>
        <v>4947.3043547794605</v>
      </c>
    </row>
    <row r="138" spans="1:16">
      <c r="A138" s="33" t="s">
        <v>4910</v>
      </c>
      <c r="B138" s="33" t="s">
        <v>2007</v>
      </c>
      <c r="C138" s="34" t="s">
        <v>4911</v>
      </c>
      <c r="D138" s="35"/>
      <c r="E138" s="27" t="s">
        <v>4911</v>
      </c>
      <c r="F138" s="54" t="s">
        <v>4934</v>
      </c>
      <c r="G138" s="29"/>
      <c r="H138" s="36" t="s">
        <v>4911</v>
      </c>
      <c r="I138" s="36" t="s">
        <v>4911</v>
      </c>
      <c r="J138" s="31" t="s">
        <v>5379</v>
      </c>
      <c r="K138" s="32" t="s">
        <v>5380</v>
      </c>
      <c r="L138" s="31" t="s">
        <v>5381</v>
      </c>
      <c r="M138" s="4">
        <v>136</v>
      </c>
      <c r="N138" s="525">
        <v>35.382694000000001</v>
      </c>
      <c r="O138" s="525">
        <v>139.44943900000001</v>
      </c>
      <c r="P138">
        <f t="shared" si="2"/>
        <v>4934.0968286086663</v>
      </c>
    </row>
    <row r="139" spans="1:16">
      <c r="A139" s="33" t="s">
        <v>4910</v>
      </c>
      <c r="B139" s="33" t="s">
        <v>2007</v>
      </c>
      <c r="C139" s="34" t="s">
        <v>4911</v>
      </c>
      <c r="D139" s="35"/>
      <c r="E139" s="27" t="s">
        <v>4911</v>
      </c>
      <c r="F139" s="54" t="s">
        <v>4938</v>
      </c>
      <c r="G139" s="29"/>
      <c r="H139" s="36" t="s">
        <v>4911</v>
      </c>
      <c r="I139" s="36" t="s">
        <v>4911</v>
      </c>
      <c r="J139" s="31" t="s">
        <v>5382</v>
      </c>
      <c r="K139" s="32" t="s">
        <v>5383</v>
      </c>
      <c r="L139" s="31" t="s">
        <v>5384</v>
      </c>
      <c r="M139" s="4">
        <v>137</v>
      </c>
      <c r="N139" s="525">
        <v>35.390073999999998</v>
      </c>
      <c r="O139" s="525">
        <v>139.52127300000001</v>
      </c>
      <c r="P139">
        <f t="shared" si="2"/>
        <v>4937.6681760442025</v>
      </c>
    </row>
    <row r="140" spans="1:16">
      <c r="A140" s="33" t="s">
        <v>4910</v>
      </c>
      <c r="B140" s="33" t="s">
        <v>2007</v>
      </c>
      <c r="C140" s="34" t="s">
        <v>4911</v>
      </c>
      <c r="D140" s="35"/>
      <c r="E140" s="27" t="s">
        <v>4911</v>
      </c>
      <c r="F140" s="54" t="s">
        <v>4946</v>
      </c>
      <c r="G140" s="29"/>
      <c r="H140" s="36" t="s">
        <v>4911</v>
      </c>
      <c r="I140" s="36" t="s">
        <v>4911</v>
      </c>
      <c r="J140" s="31" t="s">
        <v>5385</v>
      </c>
      <c r="K140" s="32" t="s">
        <v>5386</v>
      </c>
      <c r="L140" s="31" t="s">
        <v>5387</v>
      </c>
      <c r="M140" s="4">
        <v>138</v>
      </c>
      <c r="N140" s="525">
        <v>35.318828000000003</v>
      </c>
      <c r="O140" s="525">
        <v>139.622444</v>
      </c>
      <c r="P140">
        <f t="shared" si="2"/>
        <v>4931.3010845756326</v>
      </c>
    </row>
    <row r="141" spans="1:16">
      <c r="A141" s="33" t="s">
        <v>4910</v>
      </c>
      <c r="B141" s="33" t="s">
        <v>2007</v>
      </c>
      <c r="C141" s="34" t="s">
        <v>4911</v>
      </c>
      <c r="D141" s="35"/>
      <c r="E141" s="27" t="s">
        <v>4911</v>
      </c>
      <c r="F141" s="54" t="s">
        <v>4950</v>
      </c>
      <c r="G141" s="29"/>
      <c r="H141" s="36" t="s">
        <v>4911</v>
      </c>
      <c r="I141" s="36" t="s">
        <v>4911</v>
      </c>
      <c r="J141" s="31" t="s">
        <v>5388</v>
      </c>
      <c r="K141" s="32" t="s">
        <v>5389</v>
      </c>
      <c r="L141" s="31" t="s">
        <v>5390</v>
      </c>
      <c r="M141" s="4">
        <v>139</v>
      </c>
      <c r="N141" s="525">
        <v>35.245009000000003</v>
      </c>
      <c r="O141" s="525">
        <v>139.68292199999999</v>
      </c>
      <c r="P141">
        <f t="shared" si="2"/>
        <v>4923.1258430362977</v>
      </c>
    </row>
    <row r="142" spans="1:16">
      <c r="A142" s="33" t="s">
        <v>4910</v>
      </c>
      <c r="B142" s="33" t="s">
        <v>2007</v>
      </c>
      <c r="C142" s="34" t="s">
        <v>4911</v>
      </c>
      <c r="D142" s="35"/>
      <c r="E142" s="27" t="s">
        <v>4911</v>
      </c>
      <c r="F142" s="54" t="s">
        <v>4958</v>
      </c>
      <c r="G142" s="29"/>
      <c r="H142" s="36" t="s">
        <v>4911</v>
      </c>
      <c r="I142" s="36" t="s">
        <v>4911</v>
      </c>
      <c r="J142" s="31" t="s">
        <v>5391</v>
      </c>
      <c r="K142" s="32" t="s">
        <v>5392</v>
      </c>
      <c r="L142" s="31" t="s">
        <v>5393</v>
      </c>
      <c r="M142" s="4">
        <v>140</v>
      </c>
      <c r="N142" s="525">
        <v>35.421607000000002</v>
      </c>
      <c r="O142" s="525">
        <v>139.55450200000001</v>
      </c>
      <c r="P142">
        <f t="shared" si="2"/>
        <v>4943.2447249247143</v>
      </c>
    </row>
    <row r="143" spans="1:16">
      <c r="A143" s="33" t="s">
        <v>4910</v>
      </c>
      <c r="B143" s="33" t="s">
        <v>2007</v>
      </c>
      <c r="C143" s="34" t="s">
        <v>4911</v>
      </c>
      <c r="D143" s="35"/>
      <c r="E143" s="27" t="s">
        <v>4911</v>
      </c>
      <c r="F143" s="54" t="s">
        <v>5394</v>
      </c>
      <c r="G143" s="29"/>
      <c r="H143" s="36" t="s">
        <v>4911</v>
      </c>
      <c r="I143" s="36" t="s">
        <v>4911</v>
      </c>
      <c r="J143" s="31" t="s">
        <v>5395</v>
      </c>
      <c r="K143" s="32" t="s">
        <v>5396</v>
      </c>
      <c r="L143" s="31" t="s">
        <v>5397</v>
      </c>
      <c r="M143" s="4">
        <v>141</v>
      </c>
      <c r="N143" s="525">
        <v>35.277956000000003</v>
      </c>
      <c r="O143" s="525">
        <v>139.67682400000001</v>
      </c>
      <c r="P143">
        <f t="shared" si="2"/>
        <v>4927.5128512917445</v>
      </c>
    </row>
    <row r="144" spans="1:16">
      <c r="A144" s="33" t="s">
        <v>4910</v>
      </c>
      <c r="B144" s="33" t="s">
        <v>2007</v>
      </c>
      <c r="C144" s="34" t="s">
        <v>4911</v>
      </c>
      <c r="D144" s="35"/>
      <c r="E144" s="27" t="s">
        <v>4911</v>
      </c>
      <c r="F144" s="54" t="s">
        <v>5398</v>
      </c>
      <c r="G144" s="29"/>
      <c r="H144" s="36" t="s">
        <v>4911</v>
      </c>
      <c r="I144" s="36" t="s">
        <v>4911</v>
      </c>
      <c r="J144" s="31" t="s">
        <v>5399</v>
      </c>
      <c r="K144" s="32" t="s">
        <v>5400</v>
      </c>
      <c r="L144" s="31" t="s">
        <v>5401</v>
      </c>
      <c r="M144" s="4">
        <v>142</v>
      </c>
      <c r="N144" s="525">
        <v>35.415408999999997</v>
      </c>
      <c r="O144" s="525">
        <v>139.596475</v>
      </c>
      <c r="P144">
        <f t="shared" si="2"/>
        <v>4943.8662570832748</v>
      </c>
    </row>
    <row r="145" spans="1:16">
      <c r="A145" s="33" t="s">
        <v>4910</v>
      </c>
      <c r="B145" s="33" t="s">
        <v>2007</v>
      </c>
      <c r="C145" s="34" t="s">
        <v>4911</v>
      </c>
      <c r="D145" s="35"/>
      <c r="E145" s="27" t="s">
        <v>4911</v>
      </c>
      <c r="F145" s="54" t="s">
        <v>5402</v>
      </c>
      <c r="G145" s="29"/>
      <c r="H145" s="36" t="s">
        <v>4911</v>
      </c>
      <c r="I145" s="36" t="s">
        <v>4911</v>
      </c>
      <c r="J145" s="31" t="s">
        <v>5403</v>
      </c>
      <c r="K145" s="32" t="s">
        <v>5404</v>
      </c>
      <c r="L145" s="31" t="s">
        <v>5405</v>
      </c>
      <c r="M145" s="4">
        <v>143</v>
      </c>
      <c r="N145" s="525">
        <v>35.382520999999997</v>
      </c>
      <c r="O145" s="525">
        <v>139.57549900000001</v>
      </c>
      <c r="P145">
        <f t="shared" si="2"/>
        <v>4938.5330244529787</v>
      </c>
    </row>
    <row r="146" spans="1:16">
      <c r="A146" s="33" t="s">
        <v>4910</v>
      </c>
      <c r="B146" s="33" t="s">
        <v>2007</v>
      </c>
      <c r="C146" s="34" t="s">
        <v>4911</v>
      </c>
      <c r="D146" s="35"/>
      <c r="E146" s="27" t="s">
        <v>4911</v>
      </c>
      <c r="F146" s="54" t="s">
        <v>5008</v>
      </c>
      <c r="G146" s="29"/>
      <c r="H146" s="36" t="s">
        <v>4911</v>
      </c>
      <c r="I146" s="36" t="s">
        <v>4911</v>
      </c>
      <c r="J146" s="31" t="s">
        <v>5406</v>
      </c>
      <c r="K146" s="32" t="s">
        <v>5407</v>
      </c>
      <c r="L146" s="31" t="s">
        <v>5408</v>
      </c>
      <c r="M146" s="4">
        <v>144</v>
      </c>
      <c r="N146" s="525">
        <v>35.548490000000001</v>
      </c>
      <c r="O146" s="525">
        <v>139.516222</v>
      </c>
      <c r="P146">
        <f t="shared" si="2"/>
        <v>4959.5910226047799</v>
      </c>
    </row>
    <row r="147" spans="1:16">
      <c r="A147" s="33" t="s">
        <v>4910</v>
      </c>
      <c r="B147" s="33" t="s">
        <v>2007</v>
      </c>
      <c r="C147" s="34" t="s">
        <v>4911</v>
      </c>
      <c r="D147" s="35"/>
      <c r="E147" s="27" t="s">
        <v>4911</v>
      </c>
      <c r="F147" s="54" t="s">
        <v>5409</v>
      </c>
      <c r="G147" s="29"/>
      <c r="H147" s="36" t="s">
        <v>4911</v>
      </c>
      <c r="I147" s="36" t="s">
        <v>4911</v>
      </c>
      <c r="J147" s="31" t="s">
        <v>5410</v>
      </c>
      <c r="K147" s="32" t="s">
        <v>5411</v>
      </c>
      <c r="L147" s="31" t="s">
        <v>5412</v>
      </c>
      <c r="M147" s="4">
        <v>145</v>
      </c>
      <c r="N147" s="525">
        <v>35.408425000000001</v>
      </c>
      <c r="O147" s="525">
        <v>139.513643</v>
      </c>
      <c r="P147">
        <f t="shared" si="2"/>
        <v>4939.9583646422752</v>
      </c>
    </row>
    <row r="148" spans="1:16">
      <c r="A148" s="33" t="s">
        <v>4910</v>
      </c>
      <c r="B148" s="33" t="s">
        <v>2007</v>
      </c>
      <c r="C148" s="34" t="s">
        <v>4911</v>
      </c>
      <c r="D148" s="35"/>
      <c r="E148" s="27" t="s">
        <v>4911</v>
      </c>
      <c r="F148" s="54" t="s">
        <v>5413</v>
      </c>
      <c r="G148" s="29"/>
      <c r="H148" s="36" t="s">
        <v>4911</v>
      </c>
      <c r="I148" s="36" t="s">
        <v>4911</v>
      </c>
      <c r="J148" s="31" t="s">
        <v>5414</v>
      </c>
      <c r="K148" s="32" t="s">
        <v>5415</v>
      </c>
      <c r="L148" s="31" t="s">
        <v>5416</v>
      </c>
      <c r="M148" s="4">
        <v>146</v>
      </c>
      <c r="N148" s="525">
        <v>35.344645999999997</v>
      </c>
      <c r="O148" s="525">
        <v>139.44711899999999</v>
      </c>
      <c r="P148">
        <f t="shared" si="2"/>
        <v>4928.7090567748728</v>
      </c>
    </row>
    <row r="149" spans="1:16">
      <c r="A149" s="33" t="s">
        <v>4910</v>
      </c>
      <c r="B149" s="33" t="s">
        <v>2007</v>
      </c>
      <c r="C149" s="34" t="s">
        <v>4911</v>
      </c>
      <c r="D149" s="35"/>
      <c r="E149" s="27" t="s">
        <v>4911</v>
      </c>
      <c r="F149" s="54" t="s">
        <v>5012</v>
      </c>
      <c r="G149" s="29"/>
      <c r="H149" s="36" t="s">
        <v>4911</v>
      </c>
      <c r="I149" s="36" t="s">
        <v>4911</v>
      </c>
      <c r="J149" s="31" t="s">
        <v>5417</v>
      </c>
      <c r="K149" s="32" t="s">
        <v>5418</v>
      </c>
      <c r="L149" s="31" t="s">
        <v>5419</v>
      </c>
      <c r="M149" s="4">
        <v>147</v>
      </c>
      <c r="N149" s="525">
        <v>35.444844000000003</v>
      </c>
      <c r="O149" s="525">
        <v>139.581658</v>
      </c>
      <c r="P149">
        <f t="shared" si="2"/>
        <v>4947.450093071353</v>
      </c>
    </row>
    <row r="150" spans="1:16">
      <c r="A150" s="33" t="s">
        <v>4910</v>
      </c>
      <c r="B150" s="33" t="s">
        <v>2007</v>
      </c>
      <c r="C150" s="34" t="s">
        <v>4911</v>
      </c>
      <c r="D150" s="35"/>
      <c r="E150" s="27" t="s">
        <v>4911</v>
      </c>
      <c r="F150" s="54" t="s">
        <v>5016</v>
      </c>
      <c r="G150" s="29"/>
      <c r="H150" s="36" t="s">
        <v>4911</v>
      </c>
      <c r="I150" s="36" t="s">
        <v>4911</v>
      </c>
      <c r="J150" s="31" t="s">
        <v>5420</v>
      </c>
      <c r="K150" s="32" t="s">
        <v>5421</v>
      </c>
      <c r="L150" s="31" t="s">
        <v>5422</v>
      </c>
      <c r="M150" s="4">
        <v>148</v>
      </c>
      <c r="N150" s="525">
        <v>35.479492</v>
      </c>
      <c r="O150" s="525">
        <v>139.536629</v>
      </c>
      <c r="P150">
        <f t="shared" si="2"/>
        <v>4950.6887123124679</v>
      </c>
    </row>
    <row r="151" spans="1:16">
      <c r="A151" s="33" t="s">
        <v>4910</v>
      </c>
      <c r="B151" s="33" t="s">
        <v>2007</v>
      </c>
      <c r="C151" s="34" t="s">
        <v>4911</v>
      </c>
      <c r="D151" s="35"/>
      <c r="E151" s="27" t="s">
        <v>4911</v>
      </c>
      <c r="F151" s="54" t="s">
        <v>5423</v>
      </c>
      <c r="G151" s="29"/>
      <c r="H151" s="36" t="s">
        <v>4911</v>
      </c>
      <c r="I151" s="36" t="s">
        <v>4911</v>
      </c>
      <c r="J151" s="31" t="s">
        <v>5424</v>
      </c>
      <c r="K151" s="32" t="s">
        <v>5425</v>
      </c>
      <c r="L151" s="31" t="s">
        <v>5426</v>
      </c>
      <c r="M151" s="4">
        <v>149</v>
      </c>
      <c r="N151" s="525">
        <v>35.366036999999999</v>
      </c>
      <c r="O151" s="525">
        <v>139.36183800000001</v>
      </c>
      <c r="P151">
        <f t="shared" si="2"/>
        <v>4928.6759190960056</v>
      </c>
    </row>
    <row r="152" spans="1:16">
      <c r="A152" s="33" t="s">
        <v>4910</v>
      </c>
      <c r="B152" s="33" t="s">
        <v>2007</v>
      </c>
      <c r="C152" s="34" t="s">
        <v>4911</v>
      </c>
      <c r="D152" s="35"/>
      <c r="E152" s="27" t="s">
        <v>4911</v>
      </c>
      <c r="F152" s="54" t="s">
        <v>5427</v>
      </c>
      <c r="G152" s="29"/>
      <c r="H152" s="36" t="s">
        <v>4911</v>
      </c>
      <c r="I152" s="36" t="s">
        <v>4911</v>
      </c>
      <c r="J152" s="31" t="s">
        <v>5428</v>
      </c>
      <c r="K152" s="90" t="s">
        <v>5429</v>
      </c>
      <c r="L152" s="91" t="s">
        <v>5430</v>
      </c>
      <c r="M152" s="4">
        <v>150</v>
      </c>
      <c r="N152" s="543">
        <v>35.576397</v>
      </c>
      <c r="O152" s="543">
        <v>139.36581200000001</v>
      </c>
      <c r="P152">
        <f t="shared" si="2"/>
        <v>4958.1334559393645</v>
      </c>
    </row>
    <row r="153" spans="1:16">
      <c r="A153" s="33" t="s">
        <v>4910</v>
      </c>
      <c r="B153" s="33" t="s">
        <v>2007</v>
      </c>
      <c r="C153" s="34" t="s">
        <v>4911</v>
      </c>
      <c r="D153" s="35"/>
      <c r="E153" s="27" t="s">
        <v>4911</v>
      </c>
      <c r="F153" s="54" t="s">
        <v>5431</v>
      </c>
      <c r="G153" s="29"/>
      <c r="H153" s="36" t="s">
        <v>4911</v>
      </c>
      <c r="I153" s="36" t="s">
        <v>4911</v>
      </c>
      <c r="J153" s="31" t="s">
        <v>5432</v>
      </c>
      <c r="K153" s="32" t="s">
        <v>5433</v>
      </c>
      <c r="L153" s="31" t="s">
        <v>5434</v>
      </c>
      <c r="M153" s="4">
        <v>151</v>
      </c>
      <c r="N153" s="525">
        <v>35.439227000000002</v>
      </c>
      <c r="O153" s="525">
        <v>139.35700800000001</v>
      </c>
      <c r="P153">
        <f t="shared" si="2"/>
        <v>4938.7046405528163</v>
      </c>
    </row>
    <row r="154" spans="1:16">
      <c r="A154" s="33" t="s">
        <v>4910</v>
      </c>
      <c r="B154" s="33" t="s">
        <v>2007</v>
      </c>
      <c r="C154" s="34" t="s">
        <v>4911</v>
      </c>
      <c r="D154" s="35"/>
      <c r="E154" s="27" t="s">
        <v>4911</v>
      </c>
      <c r="F154" s="54" t="s">
        <v>5435</v>
      </c>
      <c r="G154" s="29"/>
      <c r="H154" s="36" t="s">
        <v>4911</v>
      </c>
      <c r="I154" s="36" t="s">
        <v>4911</v>
      </c>
      <c r="J154" s="31" t="s">
        <v>5436</v>
      </c>
      <c r="K154" s="32" t="s">
        <v>5437</v>
      </c>
      <c r="L154" s="31" t="s">
        <v>5438</v>
      </c>
      <c r="M154" s="4">
        <v>152</v>
      </c>
      <c r="N154" s="525">
        <v>35.545682999999997</v>
      </c>
      <c r="O154" s="525">
        <v>139.42683600000001</v>
      </c>
      <c r="P154">
        <f t="shared" si="2"/>
        <v>4956.0221141489883</v>
      </c>
    </row>
    <row r="155" spans="1:16">
      <c r="A155" s="33" t="s">
        <v>4910</v>
      </c>
      <c r="B155" s="33" t="s">
        <v>2007</v>
      </c>
      <c r="C155" s="34" t="s">
        <v>4911</v>
      </c>
      <c r="D155" s="35"/>
      <c r="E155" s="27" t="s">
        <v>4911</v>
      </c>
      <c r="F155" s="55" t="s">
        <v>5439</v>
      </c>
      <c r="G155" s="56"/>
      <c r="H155" s="36" t="s">
        <v>4911</v>
      </c>
      <c r="I155" s="36" t="s">
        <v>4911</v>
      </c>
      <c r="J155" s="31" t="s">
        <v>5440</v>
      </c>
      <c r="K155" s="32" t="s">
        <v>5441</v>
      </c>
      <c r="L155" s="31" t="s">
        <v>5442</v>
      </c>
      <c r="M155" s="4">
        <v>153</v>
      </c>
      <c r="N155" s="525">
        <v>35.268439000000001</v>
      </c>
      <c r="O155" s="525">
        <v>139.684348</v>
      </c>
      <c r="P155">
        <f t="shared" si="2"/>
        <v>4926.4489066927717</v>
      </c>
    </row>
    <row r="156" spans="1:16">
      <c r="A156" s="33" t="s">
        <v>4910</v>
      </c>
      <c r="B156" s="33" t="s">
        <v>2007</v>
      </c>
      <c r="C156" s="34" t="s">
        <v>4911</v>
      </c>
      <c r="D156" s="35"/>
      <c r="E156" s="27" t="s">
        <v>4911</v>
      </c>
      <c r="F156" s="55" t="s">
        <v>5443</v>
      </c>
      <c r="G156" s="56"/>
      <c r="H156" s="36" t="s">
        <v>4911</v>
      </c>
      <c r="I156" s="36" t="s">
        <v>4911</v>
      </c>
      <c r="J156" s="31" t="s">
        <v>5444</v>
      </c>
      <c r="K156" s="32" t="s">
        <v>5445</v>
      </c>
      <c r="L156" s="31" t="s">
        <v>5446</v>
      </c>
      <c r="M156" s="4">
        <v>154</v>
      </c>
      <c r="N156" s="525">
        <v>35.399450999999999</v>
      </c>
      <c r="O156" s="525">
        <v>139.470023</v>
      </c>
      <c r="P156">
        <f t="shared" si="2"/>
        <v>4937.162245157373</v>
      </c>
    </row>
    <row r="157" spans="1:16">
      <c r="A157" s="33" t="s">
        <v>4910</v>
      </c>
      <c r="B157" s="33" t="s">
        <v>2007</v>
      </c>
      <c r="C157" s="34" t="s">
        <v>4911</v>
      </c>
      <c r="D157" s="35"/>
      <c r="E157" s="27" t="s">
        <v>4911</v>
      </c>
      <c r="F157" s="55" t="s">
        <v>5024</v>
      </c>
      <c r="G157" s="56"/>
      <c r="H157" s="36" t="s">
        <v>4911</v>
      </c>
      <c r="I157" s="36" t="s">
        <v>4911</v>
      </c>
      <c r="J157" s="31" t="s">
        <v>5447</v>
      </c>
      <c r="K157" s="32" t="s">
        <v>5448</v>
      </c>
      <c r="L157" s="31" t="s">
        <v>5449</v>
      </c>
      <c r="M157" s="4">
        <v>155</v>
      </c>
      <c r="N157" s="525">
        <v>35.392826999999997</v>
      </c>
      <c r="O157" s="525">
        <v>139.61415400000001</v>
      </c>
      <c r="P157">
        <f t="shared" si="2"/>
        <v>4941.3395992733576</v>
      </c>
    </row>
    <row r="158" spans="1:16">
      <c r="A158" s="33" t="s">
        <v>4910</v>
      </c>
      <c r="B158" s="33" t="s">
        <v>2007</v>
      </c>
      <c r="C158" s="34" t="s">
        <v>4911</v>
      </c>
      <c r="D158" s="35"/>
      <c r="E158" s="27" t="s">
        <v>4911</v>
      </c>
      <c r="F158" s="54" t="s">
        <v>5032</v>
      </c>
      <c r="G158" s="29"/>
      <c r="H158" s="36" t="s">
        <v>4911</v>
      </c>
      <c r="I158" s="36" t="s">
        <v>4911</v>
      </c>
      <c r="J158" s="31" t="s">
        <v>5450</v>
      </c>
      <c r="K158" s="32" t="s">
        <v>5445</v>
      </c>
      <c r="L158" s="31" t="s">
        <v>5451</v>
      </c>
      <c r="M158" s="4">
        <v>156</v>
      </c>
      <c r="N158" s="525">
        <v>35.402873999999997</v>
      </c>
      <c r="O158" s="525">
        <v>139.46939</v>
      </c>
      <c r="P158">
        <f t="shared" si="2"/>
        <v>4937.61724102686</v>
      </c>
    </row>
    <row r="159" spans="1:16">
      <c r="A159" s="33" t="s">
        <v>4910</v>
      </c>
      <c r="B159" s="33" t="s">
        <v>2007</v>
      </c>
      <c r="C159" s="34" t="s">
        <v>4911</v>
      </c>
      <c r="D159" s="35"/>
      <c r="E159" s="27" t="s">
        <v>4911</v>
      </c>
      <c r="F159" s="54" t="s">
        <v>5036</v>
      </c>
      <c r="G159" s="29"/>
      <c r="H159" s="36" t="s">
        <v>4911</v>
      </c>
      <c r="I159" s="36" t="s">
        <v>4911</v>
      </c>
      <c r="J159" s="31" t="s">
        <v>5452</v>
      </c>
      <c r="K159" s="32" t="s">
        <v>5453</v>
      </c>
      <c r="L159" s="31" t="s">
        <v>5454</v>
      </c>
      <c r="M159" s="4">
        <v>157</v>
      </c>
      <c r="N159" s="525">
        <v>35.453688</v>
      </c>
      <c r="O159" s="525">
        <v>139.52042299999999</v>
      </c>
      <c r="P159">
        <f t="shared" si="2"/>
        <v>4946.513546670024</v>
      </c>
    </row>
    <row r="160" spans="1:16">
      <c r="A160" s="33" t="s">
        <v>4910</v>
      </c>
      <c r="B160" s="33" t="s">
        <v>2007</v>
      </c>
      <c r="C160" s="34" t="s">
        <v>4911</v>
      </c>
      <c r="D160" s="35"/>
      <c r="E160" s="27" t="s">
        <v>4911</v>
      </c>
      <c r="F160" s="54" t="s">
        <v>5455</v>
      </c>
      <c r="G160" s="29"/>
      <c r="H160" s="36" t="s">
        <v>4911</v>
      </c>
      <c r="I160" s="36" t="s">
        <v>4911</v>
      </c>
      <c r="J160" s="31" t="s">
        <v>5456</v>
      </c>
      <c r="K160" s="32" t="s">
        <v>5457</v>
      </c>
      <c r="L160" s="31" t="s">
        <v>5458</v>
      </c>
      <c r="M160" s="4">
        <v>158</v>
      </c>
      <c r="N160" s="525">
        <v>35.538629999999998</v>
      </c>
      <c r="O160" s="525">
        <v>139.56072900000001</v>
      </c>
      <c r="P160">
        <f t="shared" si="2"/>
        <v>4959.7971104612698</v>
      </c>
    </row>
    <row r="161" spans="1:16">
      <c r="A161" s="33" t="s">
        <v>4910</v>
      </c>
      <c r="B161" s="33" t="s">
        <v>2007</v>
      </c>
      <c r="C161" s="34" t="s">
        <v>4911</v>
      </c>
      <c r="D161" s="35"/>
      <c r="E161" s="27" t="s">
        <v>4911</v>
      </c>
      <c r="F161" s="54" t="s">
        <v>4962</v>
      </c>
      <c r="G161" s="29"/>
      <c r="H161" s="36" t="s">
        <v>4911</v>
      </c>
      <c r="I161" s="36" t="s">
        <v>4911</v>
      </c>
      <c r="J161" s="31" t="s">
        <v>5349</v>
      </c>
      <c r="K161" s="32" t="s">
        <v>5459</v>
      </c>
      <c r="L161" s="31" t="s">
        <v>5460</v>
      </c>
      <c r="M161" s="4">
        <v>159</v>
      </c>
      <c r="N161" s="525">
        <v>35.391840000000002</v>
      </c>
      <c r="O161" s="525">
        <v>139.456019</v>
      </c>
      <c r="P161">
        <f t="shared" si="2"/>
        <v>4935.6051114849606</v>
      </c>
    </row>
    <row r="162" spans="1:16">
      <c r="A162" s="33" t="s">
        <v>4910</v>
      </c>
      <c r="B162" s="33" t="s">
        <v>2007</v>
      </c>
      <c r="C162" s="34" t="s">
        <v>4911</v>
      </c>
      <c r="D162" s="35"/>
      <c r="E162" s="27" t="s">
        <v>4911</v>
      </c>
      <c r="F162" s="54" t="s">
        <v>5102</v>
      </c>
      <c r="G162" s="29"/>
      <c r="H162" s="36" t="s">
        <v>4911</v>
      </c>
      <c r="I162" s="36" t="s">
        <v>4911</v>
      </c>
      <c r="J162" s="31" t="s">
        <v>5461</v>
      </c>
      <c r="K162" s="32" t="s">
        <v>5459</v>
      </c>
      <c r="L162" s="31" t="s">
        <v>5462</v>
      </c>
      <c r="M162" s="4">
        <v>160</v>
      </c>
      <c r="N162" s="525">
        <v>35.391840000000002</v>
      </c>
      <c r="O162" s="525">
        <v>139.456019</v>
      </c>
      <c r="P162">
        <f t="shared" si="2"/>
        <v>4935.6051114849606</v>
      </c>
    </row>
    <row r="163" spans="1:16">
      <c r="A163" s="33" t="s">
        <v>4910</v>
      </c>
      <c r="B163" s="33" t="s">
        <v>2007</v>
      </c>
      <c r="C163" s="34" t="s">
        <v>4911</v>
      </c>
      <c r="D163" s="35"/>
      <c r="E163" s="27" t="s">
        <v>4911</v>
      </c>
      <c r="F163" s="54" t="s">
        <v>5106</v>
      </c>
      <c r="G163" s="29"/>
      <c r="H163" s="36" t="s">
        <v>4911</v>
      </c>
      <c r="I163" s="36" t="s">
        <v>4911</v>
      </c>
      <c r="J163" s="31" t="s">
        <v>5243</v>
      </c>
      <c r="K163" s="32" t="s">
        <v>5400</v>
      </c>
      <c r="L163" s="31" t="s">
        <v>5401</v>
      </c>
      <c r="M163" s="4">
        <v>161</v>
      </c>
      <c r="N163" s="525">
        <v>35.415408999999997</v>
      </c>
      <c r="O163" s="525">
        <v>139.596475</v>
      </c>
      <c r="P163">
        <f t="shared" si="2"/>
        <v>4943.8662570832748</v>
      </c>
    </row>
    <row r="164" spans="1:16">
      <c r="A164" s="33" t="s">
        <v>4910</v>
      </c>
      <c r="B164" s="33" t="s">
        <v>2007</v>
      </c>
      <c r="C164" s="34" t="s">
        <v>4911</v>
      </c>
      <c r="D164" s="35"/>
      <c r="E164" s="27" t="s">
        <v>4911</v>
      </c>
      <c r="F164" s="54" t="s">
        <v>4968</v>
      </c>
      <c r="G164" s="29"/>
      <c r="H164" s="36" t="s">
        <v>4911</v>
      </c>
      <c r="I164" s="36" t="s">
        <v>4911</v>
      </c>
      <c r="J164" s="31" t="s">
        <v>5463</v>
      </c>
      <c r="K164" s="32" t="s">
        <v>5464</v>
      </c>
      <c r="L164" s="31" t="s">
        <v>5465</v>
      </c>
      <c r="M164" s="4">
        <v>162</v>
      </c>
      <c r="N164" s="525">
        <v>35.499498000000003</v>
      </c>
      <c r="O164" s="525">
        <v>139.60639900000001</v>
      </c>
      <c r="P164">
        <f t="shared" si="2"/>
        <v>4955.9570820877025</v>
      </c>
    </row>
    <row r="165" spans="1:16">
      <c r="A165" s="33" t="s">
        <v>4910</v>
      </c>
      <c r="B165" s="33" t="s">
        <v>2007</v>
      </c>
      <c r="C165" s="34" t="s">
        <v>4911</v>
      </c>
      <c r="D165" s="35"/>
      <c r="E165" s="27" t="s">
        <v>4911</v>
      </c>
      <c r="F165" s="54" t="s">
        <v>5466</v>
      </c>
      <c r="G165" s="29"/>
      <c r="H165" s="36" t="s">
        <v>4911</v>
      </c>
      <c r="I165" s="36" t="s">
        <v>4911</v>
      </c>
      <c r="J165" s="31" t="s">
        <v>5467</v>
      </c>
      <c r="K165" s="32" t="s">
        <v>5468</v>
      </c>
      <c r="L165" s="31" t="s">
        <v>5469</v>
      </c>
      <c r="M165" s="4">
        <v>163</v>
      </c>
      <c r="N165" s="525">
        <v>35.363207000000003</v>
      </c>
      <c r="O165" s="525">
        <v>139.55833799999999</v>
      </c>
      <c r="P165">
        <f t="shared" si="2"/>
        <v>4935.2303952699658</v>
      </c>
    </row>
    <row r="166" spans="1:16">
      <c r="A166" s="33" t="s">
        <v>4910</v>
      </c>
      <c r="B166" s="33" t="s">
        <v>2007</v>
      </c>
      <c r="C166" s="34" t="s">
        <v>4911</v>
      </c>
      <c r="D166" s="35"/>
      <c r="E166" s="27" t="s">
        <v>4911</v>
      </c>
      <c r="F166" s="54" t="s">
        <v>5470</v>
      </c>
      <c r="G166" s="29"/>
      <c r="H166" s="36" t="s">
        <v>4911</v>
      </c>
      <c r="I166" s="36" t="s">
        <v>4911</v>
      </c>
      <c r="J166" s="31" t="s">
        <v>5471</v>
      </c>
      <c r="K166" s="32" t="s">
        <v>5472</v>
      </c>
      <c r="L166" s="31" t="s">
        <v>5473</v>
      </c>
      <c r="M166" s="4">
        <v>164</v>
      </c>
      <c r="N166" s="525">
        <v>35.513744000000003</v>
      </c>
      <c r="O166" s="525">
        <v>139.41985500000001</v>
      </c>
      <c r="P166">
        <f t="shared" si="2"/>
        <v>4951.321038987121</v>
      </c>
    </row>
    <row r="167" spans="1:16">
      <c r="A167" s="33" t="s">
        <v>4910</v>
      </c>
      <c r="B167" s="33" t="s">
        <v>2007</v>
      </c>
      <c r="C167" s="34" t="s">
        <v>4911</v>
      </c>
      <c r="D167" s="35"/>
      <c r="E167" s="27" t="s">
        <v>4911</v>
      </c>
      <c r="F167" s="54" t="s">
        <v>5474</v>
      </c>
      <c r="G167" s="29"/>
      <c r="H167" s="36" t="s">
        <v>4911</v>
      </c>
      <c r="I167" s="36" t="s">
        <v>4911</v>
      </c>
      <c r="J167" s="31" t="s">
        <v>5475</v>
      </c>
      <c r="K167" s="32" t="s">
        <v>5476</v>
      </c>
      <c r="L167" s="31" t="s">
        <v>5477</v>
      </c>
      <c r="M167" s="4">
        <v>165</v>
      </c>
      <c r="N167" s="525">
        <v>35.408369999999998</v>
      </c>
      <c r="O167" s="525">
        <v>139.470144</v>
      </c>
      <c r="P167">
        <f t="shared" si="2"/>
        <v>4938.4104627052802</v>
      </c>
    </row>
    <row r="168" spans="1:16">
      <c r="A168" s="33" t="s">
        <v>4910</v>
      </c>
      <c r="B168" s="33" t="s">
        <v>2007</v>
      </c>
      <c r="C168" s="34" t="s">
        <v>4911</v>
      </c>
      <c r="D168" s="35"/>
      <c r="E168" s="27" t="s">
        <v>4911</v>
      </c>
      <c r="F168" s="54" t="s">
        <v>5478</v>
      </c>
      <c r="G168" s="29"/>
      <c r="H168" s="36" t="s">
        <v>4911</v>
      </c>
      <c r="I168" s="36" t="s">
        <v>4911</v>
      </c>
      <c r="J168" s="31" t="s">
        <v>5479</v>
      </c>
      <c r="K168" s="32" t="s">
        <v>5459</v>
      </c>
      <c r="L168" s="31" t="s">
        <v>5462</v>
      </c>
      <c r="M168" s="4">
        <v>166</v>
      </c>
      <c r="N168" s="601">
        <v>35.391840000000002</v>
      </c>
      <c r="O168" s="601">
        <v>139.456019</v>
      </c>
      <c r="P168">
        <f t="shared" si="2"/>
        <v>4935.6051114849606</v>
      </c>
    </row>
    <row r="169" spans="1:16">
      <c r="A169" s="33" t="s">
        <v>4910</v>
      </c>
      <c r="B169" s="33" t="s">
        <v>2007</v>
      </c>
      <c r="C169" s="34" t="s">
        <v>4911</v>
      </c>
      <c r="D169" s="35"/>
      <c r="E169" s="27" t="s">
        <v>4911</v>
      </c>
      <c r="F169" s="28" t="s">
        <v>5267</v>
      </c>
      <c r="G169" s="29"/>
      <c r="H169" s="36" t="s">
        <v>4911</v>
      </c>
      <c r="I169" s="36" t="s">
        <v>4911</v>
      </c>
      <c r="J169" s="37" t="s">
        <v>5480</v>
      </c>
      <c r="K169" s="38" t="s">
        <v>5481</v>
      </c>
      <c r="L169" s="37" t="s">
        <v>5482</v>
      </c>
      <c r="M169" s="4">
        <v>167</v>
      </c>
      <c r="N169" s="554">
        <v>35.540658000000001</v>
      </c>
      <c r="O169" s="554">
        <v>139.56296699999999</v>
      </c>
      <c r="P169">
        <f t="shared" si="2"/>
        <v>4960.1596796122858</v>
      </c>
    </row>
    <row r="170" spans="1:16">
      <c r="A170" s="33" t="s">
        <v>4910</v>
      </c>
      <c r="B170" s="33" t="s">
        <v>2007</v>
      </c>
      <c r="C170" s="34" t="s">
        <v>4911</v>
      </c>
      <c r="D170" s="35"/>
      <c r="E170" s="27" t="s">
        <v>4911</v>
      </c>
      <c r="F170" s="28" t="s">
        <v>5252</v>
      </c>
      <c r="G170" s="29"/>
      <c r="H170" s="36" t="s">
        <v>4911</v>
      </c>
      <c r="I170" s="36" t="s">
        <v>4911</v>
      </c>
      <c r="J170" s="37" t="s">
        <v>5353</v>
      </c>
      <c r="K170" s="38" t="s">
        <v>5459</v>
      </c>
      <c r="L170" s="37" t="s">
        <v>5462</v>
      </c>
      <c r="M170" s="4">
        <v>168</v>
      </c>
      <c r="N170" s="554">
        <v>35.391840000000002</v>
      </c>
      <c r="O170" s="554">
        <v>139.456019</v>
      </c>
      <c r="P170">
        <f t="shared" si="2"/>
        <v>4935.6051114849606</v>
      </c>
    </row>
    <row r="171" spans="1:16">
      <c r="A171" s="33" t="s">
        <v>4910</v>
      </c>
      <c r="B171" s="33" t="s">
        <v>2007</v>
      </c>
      <c r="C171" s="34" t="s">
        <v>4911</v>
      </c>
      <c r="D171" s="35"/>
      <c r="E171" s="27" t="s">
        <v>4974</v>
      </c>
      <c r="F171" s="28" t="s">
        <v>4975</v>
      </c>
      <c r="G171" s="29"/>
      <c r="H171" s="36" t="s">
        <v>4911</v>
      </c>
      <c r="I171" s="36" t="s">
        <v>4911</v>
      </c>
      <c r="J171" s="37" t="s">
        <v>4976</v>
      </c>
      <c r="K171" s="38" t="s">
        <v>5368</v>
      </c>
      <c r="L171" s="37" t="s">
        <v>5369</v>
      </c>
      <c r="M171" s="4">
        <v>169</v>
      </c>
      <c r="N171" s="554">
        <v>35.476261999999998</v>
      </c>
      <c r="O171" s="554">
        <v>139.60139100000001</v>
      </c>
      <c r="P171">
        <f t="shared" si="2"/>
        <v>4952.5355226804422</v>
      </c>
    </row>
    <row r="172" spans="1:16">
      <c r="A172" s="33" t="s">
        <v>4910</v>
      </c>
      <c r="B172" s="33" t="s">
        <v>2007</v>
      </c>
      <c r="C172" s="34" t="s">
        <v>4911</v>
      </c>
      <c r="D172" s="35"/>
      <c r="E172" s="27" t="s">
        <v>4911</v>
      </c>
      <c r="F172" s="54" t="s">
        <v>4979</v>
      </c>
      <c r="G172" s="29"/>
      <c r="H172" s="36" t="s">
        <v>4911</v>
      </c>
      <c r="I172" s="36" t="s">
        <v>4911</v>
      </c>
      <c r="J172" s="31" t="s">
        <v>5483</v>
      </c>
      <c r="K172" s="32" t="s">
        <v>5459</v>
      </c>
      <c r="L172" s="31" t="s">
        <v>5462</v>
      </c>
      <c r="M172" s="4">
        <v>170</v>
      </c>
      <c r="N172" s="525">
        <v>35.391840000000002</v>
      </c>
      <c r="O172" s="525">
        <v>139.456019</v>
      </c>
      <c r="P172">
        <f t="shared" si="2"/>
        <v>4935.6051114849606</v>
      </c>
    </row>
    <row r="173" spans="1:16">
      <c r="A173" s="33" t="s">
        <v>4910</v>
      </c>
      <c r="B173" s="33" t="s">
        <v>2007</v>
      </c>
      <c r="C173" s="34" t="s">
        <v>4911</v>
      </c>
      <c r="D173" s="35"/>
      <c r="E173" s="27" t="s">
        <v>4911</v>
      </c>
      <c r="F173" s="29" t="s">
        <v>5355</v>
      </c>
      <c r="G173" s="29"/>
      <c r="H173" s="36" t="s">
        <v>4911</v>
      </c>
      <c r="I173" s="36" t="s">
        <v>4911</v>
      </c>
      <c r="J173" s="57" t="s">
        <v>5484</v>
      </c>
      <c r="K173" s="58" t="s">
        <v>5459</v>
      </c>
      <c r="L173" s="57" t="s">
        <v>5462</v>
      </c>
      <c r="M173" s="4">
        <v>171</v>
      </c>
      <c r="N173" s="525">
        <v>35.391840000000002</v>
      </c>
      <c r="O173" s="525">
        <v>139.456019</v>
      </c>
      <c r="P173">
        <f t="shared" si="2"/>
        <v>4935.6051114849606</v>
      </c>
    </row>
    <row r="174" spans="1:16">
      <c r="A174" s="33" t="s">
        <v>4910</v>
      </c>
      <c r="B174" s="33" t="s">
        <v>2007</v>
      </c>
      <c r="C174" s="39" t="s">
        <v>4911</v>
      </c>
      <c r="D174" s="40"/>
      <c r="E174" s="70" t="s">
        <v>4911</v>
      </c>
      <c r="F174" s="63" t="s">
        <v>5249</v>
      </c>
      <c r="G174" s="92"/>
      <c r="H174" s="41" t="s">
        <v>4911</v>
      </c>
      <c r="I174" s="41" t="s">
        <v>4911</v>
      </c>
      <c r="J174" s="64" t="s">
        <v>5485</v>
      </c>
      <c r="K174" s="65" t="s">
        <v>5368</v>
      </c>
      <c r="L174" s="64" t="s">
        <v>5369</v>
      </c>
      <c r="M174" s="4">
        <v>172</v>
      </c>
      <c r="N174" s="552">
        <v>35.476261999999998</v>
      </c>
      <c r="O174" s="552">
        <v>139.60139100000001</v>
      </c>
      <c r="P174">
        <f t="shared" si="2"/>
        <v>4952.5355226804422</v>
      </c>
    </row>
    <row r="175" spans="1:16">
      <c r="A175" s="33" t="s">
        <v>4910</v>
      </c>
      <c r="B175" s="33" t="s">
        <v>2007</v>
      </c>
      <c r="C175" s="51">
        <v>2</v>
      </c>
      <c r="D175" s="52">
        <v>1105079</v>
      </c>
      <c r="E175" s="74" t="s">
        <v>4911</v>
      </c>
      <c r="F175" s="75" t="s">
        <v>4981</v>
      </c>
      <c r="G175" s="29" t="s">
        <v>4913</v>
      </c>
      <c r="H175" s="53" t="s">
        <v>5486</v>
      </c>
      <c r="I175" s="53" t="s">
        <v>5487</v>
      </c>
      <c r="J175" s="76" t="s">
        <v>5488</v>
      </c>
      <c r="K175" s="77" t="s">
        <v>5489</v>
      </c>
      <c r="L175" s="76" t="s">
        <v>5490</v>
      </c>
      <c r="M175" s="4">
        <v>173</v>
      </c>
      <c r="N175" s="559">
        <v>35.417445000000001</v>
      </c>
      <c r="O175" s="559">
        <v>139.561016</v>
      </c>
      <c r="P175">
        <f t="shared" si="2"/>
        <v>4942.8946083241199</v>
      </c>
    </row>
    <row r="176" spans="1:16">
      <c r="A176" s="33" t="s">
        <v>4910</v>
      </c>
      <c r="B176" s="33" t="s">
        <v>2007</v>
      </c>
      <c r="C176" s="34" t="s">
        <v>4911</v>
      </c>
      <c r="D176" s="35"/>
      <c r="E176" s="27" t="s">
        <v>4911</v>
      </c>
      <c r="F176" s="59" t="s">
        <v>4918</v>
      </c>
      <c r="G176" s="29"/>
      <c r="H176" s="36" t="s">
        <v>4911</v>
      </c>
      <c r="I176" s="36" t="s">
        <v>4911</v>
      </c>
      <c r="J176" s="57" t="s">
        <v>5491</v>
      </c>
      <c r="K176" s="58" t="s">
        <v>5392</v>
      </c>
      <c r="L176" s="57" t="s">
        <v>5492</v>
      </c>
      <c r="M176" s="4">
        <v>174</v>
      </c>
      <c r="N176" s="556">
        <v>35.427132999999998</v>
      </c>
      <c r="O176" s="556">
        <v>139.553089</v>
      </c>
      <c r="P176">
        <f t="shared" si="2"/>
        <v>4943.965844563837</v>
      </c>
    </row>
    <row r="177" spans="1:16">
      <c r="A177" s="33" t="s">
        <v>4910</v>
      </c>
      <c r="B177" s="33" t="s">
        <v>2007</v>
      </c>
      <c r="C177" s="34" t="s">
        <v>4911</v>
      </c>
      <c r="D177" s="35"/>
      <c r="E177" s="27" t="s">
        <v>4911</v>
      </c>
      <c r="F177" s="59" t="s">
        <v>4922</v>
      </c>
      <c r="G177" s="29"/>
      <c r="H177" s="36" t="s">
        <v>4911</v>
      </c>
      <c r="I177" s="36" t="s">
        <v>4911</v>
      </c>
      <c r="J177" s="31" t="s">
        <v>5493</v>
      </c>
      <c r="K177" s="32" t="s">
        <v>5494</v>
      </c>
      <c r="L177" s="31" t="s">
        <v>5495</v>
      </c>
      <c r="M177" s="4">
        <v>175</v>
      </c>
      <c r="N177" s="525">
        <v>35.330815000000001</v>
      </c>
      <c r="O177" s="525">
        <v>139.51187100000001</v>
      </c>
      <c r="P177">
        <f t="shared" si="2"/>
        <v>4929.0681046048658</v>
      </c>
    </row>
    <row r="178" spans="1:16">
      <c r="A178" s="33" t="s">
        <v>4910</v>
      </c>
      <c r="B178" s="33" t="s">
        <v>2007</v>
      </c>
      <c r="C178" s="34" t="s">
        <v>4911</v>
      </c>
      <c r="D178" s="35"/>
      <c r="E178" s="27" t="s">
        <v>4911</v>
      </c>
      <c r="F178" s="54" t="s">
        <v>4926</v>
      </c>
      <c r="G178" s="29"/>
      <c r="H178" s="36" t="s">
        <v>4911</v>
      </c>
      <c r="I178" s="36" t="s">
        <v>4911</v>
      </c>
      <c r="J178" s="31" t="s">
        <v>5496</v>
      </c>
      <c r="K178" s="32" t="s">
        <v>5497</v>
      </c>
      <c r="L178" s="31" t="s">
        <v>5498</v>
      </c>
      <c r="M178" s="4">
        <v>176</v>
      </c>
      <c r="N178" s="525">
        <v>35.345838000000001</v>
      </c>
      <c r="O178" s="525">
        <v>139.60997</v>
      </c>
      <c r="P178">
        <f t="shared" si="2"/>
        <v>4934.6313828048606</v>
      </c>
    </row>
    <row r="179" spans="1:16">
      <c r="A179" s="33" t="s">
        <v>4910</v>
      </c>
      <c r="B179" s="33" t="s">
        <v>2007</v>
      </c>
      <c r="C179" s="34" t="s">
        <v>4911</v>
      </c>
      <c r="D179" s="35"/>
      <c r="E179" s="27" t="s">
        <v>4911</v>
      </c>
      <c r="F179" s="54" t="s">
        <v>4930</v>
      </c>
      <c r="G179" s="29"/>
      <c r="H179" s="36" t="s">
        <v>4911</v>
      </c>
      <c r="I179" s="36" t="s">
        <v>4911</v>
      </c>
      <c r="J179" s="31" t="s">
        <v>5499</v>
      </c>
      <c r="K179" s="32" t="s">
        <v>5500</v>
      </c>
      <c r="L179" s="31" t="s">
        <v>5501</v>
      </c>
      <c r="M179" s="4">
        <v>177</v>
      </c>
      <c r="N179" s="601">
        <v>35.562958999999999</v>
      </c>
      <c r="O179" s="601">
        <v>139.648439</v>
      </c>
      <c r="P179">
        <f t="shared" si="2"/>
        <v>4966.3117105710007</v>
      </c>
    </row>
    <row r="180" spans="1:16">
      <c r="A180" s="33" t="s">
        <v>4910</v>
      </c>
      <c r="B180" s="33" t="s">
        <v>2007</v>
      </c>
      <c r="C180" s="34" t="s">
        <v>4911</v>
      </c>
      <c r="D180" s="35"/>
      <c r="E180" s="27" t="s">
        <v>4911</v>
      </c>
      <c r="F180" s="54" t="s">
        <v>4934</v>
      </c>
      <c r="G180" s="29"/>
      <c r="H180" s="36" t="s">
        <v>4911</v>
      </c>
      <c r="I180" s="36" t="s">
        <v>4911</v>
      </c>
      <c r="J180" s="31" t="s">
        <v>5502</v>
      </c>
      <c r="K180" s="32" t="s">
        <v>5503</v>
      </c>
      <c r="L180" s="31" t="s">
        <v>5504</v>
      </c>
      <c r="M180" s="4">
        <v>178</v>
      </c>
      <c r="N180" s="525">
        <v>35.585875000000001</v>
      </c>
      <c r="O180" s="525">
        <v>139.57639399999999</v>
      </c>
      <c r="P180">
        <f t="shared" si="2"/>
        <v>4966.9481098347496</v>
      </c>
    </row>
    <row r="181" spans="1:16">
      <c r="A181" s="33" t="s">
        <v>4910</v>
      </c>
      <c r="B181" s="33" t="s">
        <v>2007</v>
      </c>
      <c r="C181" s="34" t="s">
        <v>4911</v>
      </c>
      <c r="D181" s="35"/>
      <c r="E181" s="27" t="s">
        <v>4911</v>
      </c>
      <c r="F181" s="54" t="s">
        <v>4938</v>
      </c>
      <c r="G181" s="29"/>
      <c r="H181" s="36" t="s">
        <v>4911</v>
      </c>
      <c r="I181" s="36" t="s">
        <v>4911</v>
      </c>
      <c r="J181" s="31" t="s">
        <v>5505</v>
      </c>
      <c r="K181" s="32" t="s">
        <v>5506</v>
      </c>
      <c r="L181" s="31" t="s">
        <v>5507</v>
      </c>
      <c r="M181" s="4">
        <v>179</v>
      </c>
      <c r="N181" s="525">
        <v>35.525264999999997</v>
      </c>
      <c r="O181" s="525">
        <v>139.718738</v>
      </c>
      <c r="P181">
        <f t="shared" si="2"/>
        <v>4963.5451929155697</v>
      </c>
    </row>
    <row r="182" spans="1:16">
      <c r="A182" s="33" t="s">
        <v>4910</v>
      </c>
      <c r="B182" s="33" t="s">
        <v>2007</v>
      </c>
      <c r="C182" s="34" t="s">
        <v>4911</v>
      </c>
      <c r="D182" s="35"/>
      <c r="E182" s="27" t="s">
        <v>4911</v>
      </c>
      <c r="F182" s="54" t="s">
        <v>4942</v>
      </c>
      <c r="G182" s="29"/>
      <c r="H182" s="36" t="s">
        <v>4911</v>
      </c>
      <c r="I182" s="36" t="s">
        <v>4911</v>
      </c>
      <c r="J182" s="31" t="s">
        <v>5037</v>
      </c>
      <c r="K182" s="32" t="s">
        <v>5508</v>
      </c>
      <c r="L182" s="31" t="s">
        <v>5509</v>
      </c>
      <c r="M182" s="4">
        <v>180</v>
      </c>
      <c r="N182" s="525">
        <v>35.620949000000003</v>
      </c>
      <c r="O182" s="525">
        <v>139.55245400000001</v>
      </c>
      <c r="P182">
        <f t="shared" si="2"/>
        <v>4970.9908467588466</v>
      </c>
    </row>
    <row r="183" spans="1:16">
      <c r="A183" s="33" t="s">
        <v>4910</v>
      </c>
      <c r="B183" s="33" t="s">
        <v>2007</v>
      </c>
      <c r="C183" s="34" t="s">
        <v>4911</v>
      </c>
      <c r="D183" s="35"/>
      <c r="E183" s="27" t="s">
        <v>4911</v>
      </c>
      <c r="F183" s="54" t="s">
        <v>4968</v>
      </c>
      <c r="G183" s="29"/>
      <c r="H183" s="36" t="s">
        <v>4911</v>
      </c>
      <c r="I183" s="36" t="s">
        <v>4911</v>
      </c>
      <c r="J183" s="31" t="s">
        <v>5510</v>
      </c>
      <c r="K183" s="32" t="s">
        <v>5489</v>
      </c>
      <c r="L183" s="31" t="s">
        <v>5511</v>
      </c>
      <c r="M183" s="4">
        <v>181</v>
      </c>
      <c r="N183" s="525">
        <v>35.418044999999999</v>
      </c>
      <c r="O183" s="525">
        <v>139.56107499999999</v>
      </c>
      <c r="P183">
        <f t="shared" si="2"/>
        <v>4942.9804345983748</v>
      </c>
    </row>
    <row r="184" spans="1:16">
      <c r="A184" s="33" t="s">
        <v>4910</v>
      </c>
      <c r="B184" s="33" t="s">
        <v>2007</v>
      </c>
      <c r="C184" s="34" t="s">
        <v>4911</v>
      </c>
      <c r="D184" s="35"/>
      <c r="E184" s="27" t="s">
        <v>4911</v>
      </c>
      <c r="F184" s="54" t="s">
        <v>5255</v>
      </c>
      <c r="G184" s="29"/>
      <c r="H184" s="36" t="s">
        <v>4911</v>
      </c>
      <c r="I184" s="36" t="s">
        <v>4911</v>
      </c>
      <c r="J184" s="31" t="s">
        <v>5512</v>
      </c>
      <c r="K184" s="32" t="s">
        <v>5513</v>
      </c>
      <c r="L184" s="31" t="s">
        <v>5514</v>
      </c>
      <c r="M184" s="4">
        <v>182</v>
      </c>
      <c r="N184" s="525">
        <v>35.508623</v>
      </c>
      <c r="O184" s="525">
        <v>139.71055699999999</v>
      </c>
      <c r="P184">
        <f t="shared" si="2"/>
        <v>4960.9294976330111</v>
      </c>
    </row>
    <row r="185" spans="1:16">
      <c r="A185" s="33" t="s">
        <v>4910</v>
      </c>
      <c r="B185" s="33" t="s">
        <v>2007</v>
      </c>
      <c r="C185" s="34" t="s">
        <v>4911</v>
      </c>
      <c r="D185" s="35"/>
      <c r="E185" s="27" t="s">
        <v>4911</v>
      </c>
      <c r="F185" s="59" t="s">
        <v>4962</v>
      </c>
      <c r="G185" s="29"/>
      <c r="H185" s="36" t="s">
        <v>4911</v>
      </c>
      <c r="I185" s="36" t="s">
        <v>4911</v>
      </c>
      <c r="J185" s="31" t="s">
        <v>4963</v>
      </c>
      <c r="K185" s="32" t="s">
        <v>5500</v>
      </c>
      <c r="L185" s="31" t="s">
        <v>5501</v>
      </c>
      <c r="M185" s="4">
        <v>183</v>
      </c>
      <c r="N185" s="525">
        <v>35.562958999999999</v>
      </c>
      <c r="O185" s="525">
        <v>139.648439</v>
      </c>
      <c r="P185">
        <f t="shared" si="2"/>
        <v>4966.3117105710007</v>
      </c>
    </row>
    <row r="186" spans="1:16">
      <c r="A186" s="33" t="s">
        <v>4910</v>
      </c>
      <c r="B186" s="33" t="s">
        <v>2007</v>
      </c>
      <c r="C186" s="34" t="s">
        <v>4911</v>
      </c>
      <c r="D186" s="35"/>
      <c r="E186" s="27" t="s">
        <v>4911</v>
      </c>
      <c r="F186" s="59" t="s">
        <v>5252</v>
      </c>
      <c r="G186" s="29"/>
      <c r="H186" s="36" t="s">
        <v>4911</v>
      </c>
      <c r="I186" s="36" t="s">
        <v>4911</v>
      </c>
      <c r="J186" s="31" t="s">
        <v>5353</v>
      </c>
      <c r="K186" s="32" t="s">
        <v>5500</v>
      </c>
      <c r="L186" s="31" t="s">
        <v>5501</v>
      </c>
      <c r="M186" s="4">
        <v>184</v>
      </c>
      <c r="N186" s="525">
        <v>35.562958999999999</v>
      </c>
      <c r="O186" s="525">
        <v>139.648439</v>
      </c>
      <c r="P186">
        <f t="shared" si="2"/>
        <v>4966.3117105710007</v>
      </c>
    </row>
    <row r="187" spans="1:16">
      <c r="A187" s="33" t="s">
        <v>4910</v>
      </c>
      <c r="B187" s="33" t="s">
        <v>2007</v>
      </c>
      <c r="C187" s="34" t="s">
        <v>4911</v>
      </c>
      <c r="D187" s="35"/>
      <c r="E187" s="27" t="s">
        <v>4974</v>
      </c>
      <c r="F187" s="55" t="s">
        <v>4975</v>
      </c>
      <c r="G187" s="56"/>
      <c r="H187" s="36" t="s">
        <v>4911</v>
      </c>
      <c r="I187" s="36" t="s">
        <v>4911</v>
      </c>
      <c r="J187" s="31" t="s">
        <v>4976</v>
      </c>
      <c r="K187" s="32" t="s">
        <v>5500</v>
      </c>
      <c r="L187" s="31" t="s">
        <v>5501</v>
      </c>
      <c r="M187" s="4">
        <v>185</v>
      </c>
      <c r="N187" s="525">
        <v>35.562958999999999</v>
      </c>
      <c r="O187" s="525">
        <v>139.648439</v>
      </c>
      <c r="P187">
        <f t="shared" si="2"/>
        <v>4966.3117105710007</v>
      </c>
    </row>
    <row r="188" spans="1:16">
      <c r="A188" s="33" t="s">
        <v>4910</v>
      </c>
      <c r="B188" s="33" t="s">
        <v>2007</v>
      </c>
      <c r="C188" s="39" t="s">
        <v>4911</v>
      </c>
      <c r="D188" s="40"/>
      <c r="E188" s="93" t="s">
        <v>4911</v>
      </c>
      <c r="F188" s="81" t="s">
        <v>4979</v>
      </c>
      <c r="G188" s="81"/>
      <c r="H188" s="41" t="s">
        <v>4911</v>
      </c>
      <c r="I188" s="41" t="s">
        <v>4911</v>
      </c>
      <c r="J188" s="31" t="s">
        <v>5515</v>
      </c>
      <c r="K188" s="43" t="s">
        <v>5506</v>
      </c>
      <c r="L188" s="42" t="s">
        <v>5516</v>
      </c>
      <c r="M188" s="4">
        <v>186</v>
      </c>
      <c r="N188" s="556">
        <v>35.525295</v>
      </c>
      <c r="O188" s="556">
        <v>139.71829</v>
      </c>
      <c r="P188">
        <f t="shared" si="2"/>
        <v>4963.53346914555</v>
      </c>
    </row>
    <row r="189" spans="1:16">
      <c r="A189" s="33" t="s">
        <v>4910</v>
      </c>
      <c r="B189" s="33" t="s">
        <v>2007</v>
      </c>
      <c r="C189" s="51">
        <v>3</v>
      </c>
      <c r="D189" s="52">
        <v>1106040</v>
      </c>
      <c r="E189" s="74" t="s">
        <v>4974</v>
      </c>
      <c r="F189" s="94" t="s">
        <v>4981</v>
      </c>
      <c r="G189" s="29" t="s">
        <v>4913</v>
      </c>
      <c r="H189" s="53" t="s">
        <v>5517</v>
      </c>
      <c r="I189" s="53" t="s">
        <v>5518</v>
      </c>
      <c r="J189" s="95" t="s">
        <v>5519</v>
      </c>
      <c r="K189" s="96" t="s">
        <v>5520</v>
      </c>
      <c r="L189" s="95" t="s">
        <v>5521</v>
      </c>
      <c r="M189" s="4">
        <v>187</v>
      </c>
      <c r="N189" s="558">
        <v>35.477142999999998</v>
      </c>
      <c r="O189" s="558">
        <v>139.54171400000001</v>
      </c>
      <c r="P189">
        <f t="shared" si="2"/>
        <v>4950.5413420431023</v>
      </c>
    </row>
    <row r="190" spans="1:16">
      <c r="A190" s="33" t="s">
        <v>4910</v>
      </c>
      <c r="B190" s="33" t="s">
        <v>2007</v>
      </c>
      <c r="C190" s="39" t="s">
        <v>4911</v>
      </c>
      <c r="D190" s="40"/>
      <c r="E190" s="93" t="s">
        <v>4911</v>
      </c>
      <c r="F190" s="63" t="s">
        <v>4962</v>
      </c>
      <c r="G190" s="92"/>
      <c r="H190" s="41" t="s">
        <v>4911</v>
      </c>
      <c r="I190" s="41" t="s">
        <v>4911</v>
      </c>
      <c r="J190" s="64" t="s">
        <v>4963</v>
      </c>
      <c r="K190" s="65" t="s">
        <v>5520</v>
      </c>
      <c r="L190" s="64" t="s">
        <v>5521</v>
      </c>
      <c r="M190" s="4">
        <v>188</v>
      </c>
      <c r="N190" s="552">
        <v>35.477142999999998</v>
      </c>
      <c r="O190" s="552">
        <v>139.54171400000001</v>
      </c>
      <c r="P190">
        <f t="shared" si="2"/>
        <v>4950.5413420431023</v>
      </c>
    </row>
    <row r="191" spans="1:16">
      <c r="A191" s="33" t="s">
        <v>4910</v>
      </c>
      <c r="B191" s="33" t="s">
        <v>2007</v>
      </c>
      <c r="C191" s="51">
        <v>4</v>
      </c>
      <c r="D191" s="52">
        <v>1109011</v>
      </c>
      <c r="E191" s="74" t="s">
        <v>4974</v>
      </c>
      <c r="F191" s="75" t="s">
        <v>4981</v>
      </c>
      <c r="G191" s="29" t="s">
        <v>4913</v>
      </c>
      <c r="H191" s="53" t="s">
        <v>5522</v>
      </c>
      <c r="I191" s="53" t="s">
        <v>5523</v>
      </c>
      <c r="J191" s="76" t="s">
        <v>5524</v>
      </c>
      <c r="K191" s="77" t="s">
        <v>5525</v>
      </c>
      <c r="L191" s="76" t="s">
        <v>5526</v>
      </c>
      <c r="M191" s="4">
        <v>189</v>
      </c>
      <c r="N191" s="559">
        <v>35.514600000000002</v>
      </c>
      <c r="O191" s="559">
        <v>139.54160400000001</v>
      </c>
      <c r="P191">
        <f t="shared" si="2"/>
        <v>4955.7642494184001</v>
      </c>
    </row>
    <row r="192" spans="1:16">
      <c r="A192" s="33" t="s">
        <v>4910</v>
      </c>
      <c r="B192" s="33" t="s">
        <v>2007</v>
      </c>
      <c r="C192" s="97" t="s">
        <v>4911</v>
      </c>
      <c r="D192" s="40"/>
      <c r="E192" s="93" t="s">
        <v>4911</v>
      </c>
      <c r="F192" s="80" t="s">
        <v>4962</v>
      </c>
      <c r="G192" s="81"/>
      <c r="H192" s="41" t="s">
        <v>4911</v>
      </c>
      <c r="I192" s="41" t="s">
        <v>4911</v>
      </c>
      <c r="J192" s="64" t="s">
        <v>4963</v>
      </c>
      <c r="K192" s="65" t="s">
        <v>5525</v>
      </c>
      <c r="L192" s="64" t="s">
        <v>5526</v>
      </c>
      <c r="M192" s="4">
        <v>190</v>
      </c>
      <c r="N192" s="552">
        <v>35.514600000000002</v>
      </c>
      <c r="O192" s="552">
        <v>139.54160400000001</v>
      </c>
      <c r="P192">
        <f t="shared" si="2"/>
        <v>4955.7642494184001</v>
      </c>
    </row>
    <row r="193" spans="1:16">
      <c r="A193" s="33" t="s">
        <v>4910</v>
      </c>
      <c r="B193" s="33" t="s">
        <v>2007</v>
      </c>
      <c r="C193" s="51">
        <v>5</v>
      </c>
      <c r="D193" s="52">
        <v>1109524</v>
      </c>
      <c r="E193" s="27" t="s">
        <v>4911</v>
      </c>
      <c r="F193" s="28" t="s">
        <v>4981</v>
      </c>
      <c r="G193" s="29" t="s">
        <v>4913</v>
      </c>
      <c r="H193" s="53" t="s">
        <v>5527</v>
      </c>
      <c r="I193" s="53" t="s">
        <v>5528</v>
      </c>
      <c r="J193" s="31" t="s">
        <v>5529</v>
      </c>
      <c r="K193" s="32" t="s">
        <v>5530</v>
      </c>
      <c r="L193" s="31" t="s">
        <v>5531</v>
      </c>
      <c r="M193" s="4">
        <v>191</v>
      </c>
      <c r="N193" s="525">
        <v>35.582922000000003</v>
      </c>
      <c r="O193" s="525">
        <v>139.588818</v>
      </c>
      <c r="P193">
        <f t="shared" si="2"/>
        <v>4966.9780229661965</v>
      </c>
    </row>
    <row r="194" spans="1:16">
      <c r="A194" s="33" t="s">
        <v>4910</v>
      </c>
      <c r="B194" s="33" t="s">
        <v>2007</v>
      </c>
      <c r="C194" s="34" t="s">
        <v>4911</v>
      </c>
      <c r="D194" s="35"/>
      <c r="E194" s="27" t="s">
        <v>4911</v>
      </c>
      <c r="F194" s="54" t="s">
        <v>4912</v>
      </c>
      <c r="G194" s="29"/>
      <c r="H194" s="36" t="s">
        <v>4911</v>
      </c>
      <c r="I194" s="36" t="s">
        <v>4911</v>
      </c>
      <c r="J194" s="31" t="s">
        <v>5532</v>
      </c>
      <c r="K194" s="32" t="s">
        <v>5464</v>
      </c>
      <c r="L194" s="31" t="s">
        <v>5533</v>
      </c>
      <c r="M194" s="4">
        <v>192</v>
      </c>
      <c r="N194" s="525">
        <v>35.504528999999998</v>
      </c>
      <c r="O194" s="525">
        <v>139.60397599999999</v>
      </c>
      <c r="P194">
        <f t="shared" si="2"/>
        <v>4956.5734144073031</v>
      </c>
    </row>
    <row r="195" spans="1:16">
      <c r="A195" s="33" t="s">
        <v>4910</v>
      </c>
      <c r="B195" s="33" t="s">
        <v>2007</v>
      </c>
      <c r="C195" s="34" t="s">
        <v>4911</v>
      </c>
      <c r="D195" s="35"/>
      <c r="E195" s="27" t="s">
        <v>4911</v>
      </c>
      <c r="F195" s="54" t="s">
        <v>4918</v>
      </c>
      <c r="G195" s="29"/>
      <c r="H195" s="36" t="s">
        <v>4911</v>
      </c>
      <c r="I195" s="36" t="s">
        <v>4911</v>
      </c>
      <c r="J195" s="31" t="s">
        <v>5534</v>
      </c>
      <c r="K195" s="32" t="s">
        <v>5535</v>
      </c>
      <c r="L195" s="31" t="s">
        <v>5536</v>
      </c>
      <c r="M195" s="4">
        <v>193</v>
      </c>
      <c r="N195" s="525">
        <v>35.572318000000003</v>
      </c>
      <c r="O195" s="525">
        <v>139.63082800000001</v>
      </c>
      <c r="P195">
        <f t="shared" si="2"/>
        <v>4966.9922162193043</v>
      </c>
    </row>
    <row r="196" spans="1:16">
      <c r="A196" s="33" t="s">
        <v>4910</v>
      </c>
      <c r="B196" s="33" t="s">
        <v>2007</v>
      </c>
      <c r="C196" s="34" t="s">
        <v>4911</v>
      </c>
      <c r="D196" s="35"/>
      <c r="E196" s="27" t="s">
        <v>4911</v>
      </c>
      <c r="F196" s="54" t="s">
        <v>4922</v>
      </c>
      <c r="G196" s="29"/>
      <c r="H196" s="36" t="s">
        <v>4911</v>
      </c>
      <c r="I196" s="36" t="s">
        <v>4911</v>
      </c>
      <c r="J196" s="31" t="s">
        <v>5537</v>
      </c>
      <c r="K196" s="32" t="s">
        <v>5538</v>
      </c>
      <c r="L196" s="31" t="s">
        <v>5539</v>
      </c>
      <c r="M196" s="4">
        <v>194</v>
      </c>
      <c r="N196" s="525">
        <v>35.535415</v>
      </c>
      <c r="O196" s="525">
        <v>139.593806</v>
      </c>
      <c r="P196">
        <f t="shared" ref="P196:P259" si="3">N196*O196</f>
        <v>4960.5238276394903</v>
      </c>
    </row>
    <row r="197" spans="1:16">
      <c r="A197" s="33" t="s">
        <v>4910</v>
      </c>
      <c r="B197" s="33" t="s">
        <v>2007</v>
      </c>
      <c r="C197" s="34" t="s">
        <v>4911</v>
      </c>
      <c r="D197" s="35"/>
      <c r="E197" s="27" t="s">
        <v>4911</v>
      </c>
      <c r="F197" s="54" t="s">
        <v>4926</v>
      </c>
      <c r="G197" s="29"/>
      <c r="H197" s="36" t="s">
        <v>4911</v>
      </c>
      <c r="I197" s="36" t="s">
        <v>4911</v>
      </c>
      <c r="J197" s="31" t="s">
        <v>5540</v>
      </c>
      <c r="K197" s="32" t="s">
        <v>5541</v>
      </c>
      <c r="L197" s="31" t="s">
        <v>5542</v>
      </c>
      <c r="M197" s="4">
        <v>195</v>
      </c>
      <c r="N197" s="525">
        <v>35.527411999999998</v>
      </c>
      <c r="O197" s="525">
        <v>139.684201</v>
      </c>
      <c r="P197">
        <f t="shared" si="3"/>
        <v>4962.6181588178115</v>
      </c>
    </row>
    <row r="198" spans="1:16">
      <c r="A198" s="33" t="s">
        <v>4910</v>
      </c>
      <c r="B198" s="33" t="s">
        <v>2007</v>
      </c>
      <c r="C198" s="34" t="s">
        <v>4911</v>
      </c>
      <c r="D198" s="35"/>
      <c r="E198" s="27" t="s">
        <v>4911</v>
      </c>
      <c r="F198" s="54" t="s">
        <v>4962</v>
      </c>
      <c r="G198" s="29"/>
      <c r="H198" s="36" t="s">
        <v>4911</v>
      </c>
      <c r="I198" s="36" t="s">
        <v>4911</v>
      </c>
      <c r="J198" s="31" t="s">
        <v>4963</v>
      </c>
      <c r="K198" s="32" t="s">
        <v>5530</v>
      </c>
      <c r="L198" s="31" t="s">
        <v>5531</v>
      </c>
      <c r="M198" s="4">
        <v>196</v>
      </c>
      <c r="N198" s="525">
        <v>35.582922000000003</v>
      </c>
      <c r="O198" s="525">
        <v>139.588818</v>
      </c>
      <c r="P198">
        <f t="shared" si="3"/>
        <v>4966.9780229661965</v>
      </c>
    </row>
    <row r="199" spans="1:16">
      <c r="A199" s="33" t="s">
        <v>4910</v>
      </c>
      <c r="B199" s="33" t="s">
        <v>2007</v>
      </c>
      <c r="C199" s="34" t="s">
        <v>4911</v>
      </c>
      <c r="D199" s="35"/>
      <c r="E199" s="27" t="s">
        <v>4911</v>
      </c>
      <c r="F199" s="54" t="s">
        <v>4964</v>
      </c>
      <c r="G199" s="29"/>
      <c r="H199" s="36" t="s">
        <v>4911</v>
      </c>
      <c r="I199" s="36" t="s">
        <v>4911</v>
      </c>
      <c r="J199" s="31" t="s">
        <v>5543</v>
      </c>
      <c r="K199" s="32" t="s">
        <v>5544</v>
      </c>
      <c r="L199" s="31" t="s">
        <v>5545</v>
      </c>
      <c r="M199" s="4">
        <v>197</v>
      </c>
      <c r="N199" s="525">
        <v>35.497616000000001</v>
      </c>
      <c r="O199" s="525">
        <v>139.60194300000001</v>
      </c>
      <c r="P199">
        <f t="shared" si="3"/>
        <v>4955.5361654678882</v>
      </c>
    </row>
    <row r="200" spans="1:16">
      <c r="A200" s="33" t="s">
        <v>4910</v>
      </c>
      <c r="B200" s="33" t="s">
        <v>2007</v>
      </c>
      <c r="C200" s="34" t="s">
        <v>4911</v>
      </c>
      <c r="D200" s="35"/>
      <c r="E200" s="27" t="s">
        <v>4911</v>
      </c>
      <c r="F200" s="54" t="s">
        <v>5255</v>
      </c>
      <c r="G200" s="29"/>
      <c r="H200" s="36" t="s">
        <v>4911</v>
      </c>
      <c r="I200" s="36" t="s">
        <v>4911</v>
      </c>
      <c r="J200" s="31" t="s">
        <v>5546</v>
      </c>
      <c r="K200" s="32" t="s">
        <v>5547</v>
      </c>
      <c r="L200" s="31" t="s">
        <v>5548</v>
      </c>
      <c r="M200" s="4">
        <v>198</v>
      </c>
      <c r="N200" s="525">
        <v>35.515490999999997</v>
      </c>
      <c r="O200" s="525">
        <v>139.59615500000001</v>
      </c>
      <c r="P200">
        <f t="shared" si="3"/>
        <v>4957.8259865371047</v>
      </c>
    </row>
    <row r="201" spans="1:16">
      <c r="A201" s="33" t="s">
        <v>4910</v>
      </c>
      <c r="B201" s="33" t="s">
        <v>2007</v>
      </c>
      <c r="C201" s="34" t="s">
        <v>4911</v>
      </c>
      <c r="D201" s="35"/>
      <c r="E201" s="27" t="s">
        <v>4911</v>
      </c>
      <c r="F201" s="54" t="s">
        <v>4972</v>
      </c>
      <c r="G201" s="29"/>
      <c r="H201" s="36" t="s">
        <v>4911</v>
      </c>
      <c r="I201" s="36" t="s">
        <v>4911</v>
      </c>
      <c r="J201" s="31" t="s">
        <v>5549</v>
      </c>
      <c r="K201" s="32" t="s">
        <v>5550</v>
      </c>
      <c r="L201" s="31" t="s">
        <v>5551</v>
      </c>
      <c r="M201" s="4">
        <v>199</v>
      </c>
      <c r="N201" s="525">
        <v>35.568629999999999</v>
      </c>
      <c r="O201" s="525">
        <v>139.63622699999999</v>
      </c>
      <c r="P201">
        <f t="shared" si="3"/>
        <v>4966.6692927590093</v>
      </c>
    </row>
    <row r="202" spans="1:16">
      <c r="A202" s="33" t="s">
        <v>4910</v>
      </c>
      <c r="B202" s="33" t="s">
        <v>2007</v>
      </c>
      <c r="C202" s="34" t="s">
        <v>4911</v>
      </c>
      <c r="D202" s="35"/>
      <c r="E202" s="27" t="s">
        <v>4911</v>
      </c>
      <c r="F202" s="54" t="s">
        <v>5252</v>
      </c>
      <c r="G202" s="29"/>
      <c r="H202" s="36" t="s">
        <v>4911</v>
      </c>
      <c r="I202" s="36" t="s">
        <v>4911</v>
      </c>
      <c r="J202" s="31" t="s">
        <v>5353</v>
      </c>
      <c r="K202" s="32" t="s">
        <v>5547</v>
      </c>
      <c r="L202" s="31" t="s">
        <v>5548</v>
      </c>
      <c r="M202" s="4">
        <v>200</v>
      </c>
      <c r="N202" s="525">
        <v>35.515490999999997</v>
      </c>
      <c r="O202" s="525">
        <v>139.59615500000001</v>
      </c>
      <c r="P202">
        <f t="shared" si="3"/>
        <v>4957.8259865371047</v>
      </c>
    </row>
    <row r="203" spans="1:16">
      <c r="A203" s="33" t="s">
        <v>4910</v>
      </c>
      <c r="B203" s="33" t="s">
        <v>2007</v>
      </c>
      <c r="C203" s="39" t="s">
        <v>4911</v>
      </c>
      <c r="D203" s="40"/>
      <c r="E203" s="27" t="s">
        <v>4974</v>
      </c>
      <c r="F203" s="29" t="s">
        <v>4975</v>
      </c>
      <c r="G203" s="29"/>
      <c r="H203" s="41" t="s">
        <v>4911</v>
      </c>
      <c r="I203" s="41" t="s">
        <v>4911</v>
      </c>
      <c r="J203" s="57" t="s">
        <v>4976</v>
      </c>
      <c r="K203" s="58" t="s">
        <v>5530</v>
      </c>
      <c r="L203" s="57" t="s">
        <v>5531</v>
      </c>
      <c r="M203" s="4">
        <v>201</v>
      </c>
      <c r="N203" s="556">
        <v>35.582922000000003</v>
      </c>
      <c r="O203" s="556">
        <v>139.588818</v>
      </c>
      <c r="P203">
        <f t="shared" si="3"/>
        <v>4966.9780229661965</v>
      </c>
    </row>
    <row r="204" spans="1:16">
      <c r="A204" s="33" t="s">
        <v>4910</v>
      </c>
      <c r="B204" s="33" t="s">
        <v>2007</v>
      </c>
      <c r="C204" s="51">
        <v>6</v>
      </c>
      <c r="D204" s="52">
        <v>1151027</v>
      </c>
      <c r="E204" s="98" t="s">
        <v>4974</v>
      </c>
      <c r="F204" s="94" t="s">
        <v>4912</v>
      </c>
      <c r="G204" s="29" t="s">
        <v>4913</v>
      </c>
      <c r="H204" s="53" t="s">
        <v>5552</v>
      </c>
      <c r="I204" s="53" t="s">
        <v>5553</v>
      </c>
      <c r="J204" s="95" t="s">
        <v>5554</v>
      </c>
      <c r="K204" s="96" t="s">
        <v>5555</v>
      </c>
      <c r="L204" s="95" t="s">
        <v>5556</v>
      </c>
      <c r="M204" s="4">
        <v>202</v>
      </c>
      <c r="N204" s="558">
        <v>35.240502999999997</v>
      </c>
      <c r="O204" s="558">
        <v>139.67601999999999</v>
      </c>
      <c r="P204">
        <f t="shared" si="3"/>
        <v>4922.2532018380598</v>
      </c>
    </row>
    <row r="205" spans="1:16">
      <c r="A205" s="33" t="s">
        <v>4910</v>
      </c>
      <c r="B205" s="33" t="s">
        <v>2007</v>
      </c>
      <c r="C205" s="39" t="s">
        <v>4911</v>
      </c>
      <c r="D205" s="40"/>
      <c r="E205" s="93" t="s">
        <v>4911</v>
      </c>
      <c r="F205" s="63" t="s">
        <v>4962</v>
      </c>
      <c r="G205" s="92"/>
      <c r="H205" s="41" t="s">
        <v>4911</v>
      </c>
      <c r="I205" s="41" t="s">
        <v>4911</v>
      </c>
      <c r="J205" s="64" t="s">
        <v>4963</v>
      </c>
      <c r="K205" s="65" t="s">
        <v>5557</v>
      </c>
      <c r="L205" s="64" t="s">
        <v>5558</v>
      </c>
      <c r="M205" s="4">
        <v>203</v>
      </c>
      <c r="N205" s="552">
        <v>35.253976000000002</v>
      </c>
      <c r="O205" s="552">
        <v>139.685215</v>
      </c>
      <c r="P205">
        <f t="shared" si="3"/>
        <v>4924.4592171648401</v>
      </c>
    </row>
    <row r="206" spans="1:16">
      <c r="A206" s="33" t="s">
        <v>4910</v>
      </c>
      <c r="B206" s="33" t="s">
        <v>2007</v>
      </c>
      <c r="C206" s="51">
        <v>7</v>
      </c>
      <c r="D206" s="52">
        <v>1151042</v>
      </c>
      <c r="E206" s="74" t="s">
        <v>4974</v>
      </c>
      <c r="F206" s="75" t="s">
        <v>4981</v>
      </c>
      <c r="G206" s="29" t="s">
        <v>4913</v>
      </c>
      <c r="H206" s="53" t="s">
        <v>5559</v>
      </c>
      <c r="I206" s="53" t="s">
        <v>5560</v>
      </c>
      <c r="J206" s="76" t="s">
        <v>5561</v>
      </c>
      <c r="K206" s="77" t="s">
        <v>5562</v>
      </c>
      <c r="L206" s="76" t="s">
        <v>5563</v>
      </c>
      <c r="M206" s="4">
        <v>204</v>
      </c>
      <c r="N206" s="559">
        <v>35.230195000000002</v>
      </c>
      <c r="O206" s="559">
        <v>139.65500800000001</v>
      </c>
      <c r="P206">
        <f t="shared" si="3"/>
        <v>4920.073164566561</v>
      </c>
    </row>
    <row r="207" spans="1:16">
      <c r="A207" s="33" t="s">
        <v>4910</v>
      </c>
      <c r="B207" s="33" t="s">
        <v>2007</v>
      </c>
      <c r="C207" s="39" t="s">
        <v>4911</v>
      </c>
      <c r="D207" s="40"/>
      <c r="E207" s="27" t="s">
        <v>4911</v>
      </c>
      <c r="F207" s="80" t="s">
        <v>4962</v>
      </c>
      <c r="G207" s="81"/>
      <c r="H207" s="41" t="s">
        <v>4911</v>
      </c>
      <c r="I207" s="41" t="s">
        <v>4911</v>
      </c>
      <c r="J207" s="64" t="s">
        <v>4963</v>
      </c>
      <c r="K207" s="65" t="s">
        <v>5562</v>
      </c>
      <c r="L207" s="64" t="s">
        <v>5563</v>
      </c>
      <c r="M207" s="4">
        <v>205</v>
      </c>
      <c r="N207" s="552">
        <v>35.230195000000002</v>
      </c>
      <c r="O207" s="552">
        <v>139.65500800000001</v>
      </c>
      <c r="P207">
        <f t="shared" si="3"/>
        <v>4920.073164566561</v>
      </c>
    </row>
    <row r="208" spans="1:16">
      <c r="A208" s="33" t="s">
        <v>4910</v>
      </c>
      <c r="B208" s="33" t="s">
        <v>2007</v>
      </c>
      <c r="C208" s="51">
        <v>8</v>
      </c>
      <c r="D208" s="52">
        <v>1151043</v>
      </c>
      <c r="E208" s="74" t="s">
        <v>4974</v>
      </c>
      <c r="F208" s="75" t="s">
        <v>4981</v>
      </c>
      <c r="G208" s="29" t="s">
        <v>4913</v>
      </c>
      <c r="H208" s="53" t="s">
        <v>5564</v>
      </c>
      <c r="I208" s="53" t="s">
        <v>5565</v>
      </c>
      <c r="J208" s="76" t="s">
        <v>5566</v>
      </c>
      <c r="K208" s="77" t="s">
        <v>5562</v>
      </c>
      <c r="L208" s="76" t="s">
        <v>5567</v>
      </c>
      <c r="M208" s="4">
        <v>206</v>
      </c>
      <c r="N208" s="559">
        <v>35.224378000000002</v>
      </c>
      <c r="O208" s="559">
        <v>139.644462</v>
      </c>
      <c r="P208">
        <f t="shared" si="3"/>
        <v>4918.889315094636</v>
      </c>
    </row>
    <row r="209" spans="1:16">
      <c r="A209" s="33" t="s">
        <v>4910</v>
      </c>
      <c r="B209" s="33" t="s">
        <v>2007</v>
      </c>
      <c r="C209" s="34" t="s">
        <v>4911</v>
      </c>
      <c r="D209" s="35"/>
      <c r="E209" s="27" t="s">
        <v>4911</v>
      </c>
      <c r="F209" s="59" t="s">
        <v>4912</v>
      </c>
      <c r="G209" s="29"/>
      <c r="H209" s="36" t="s">
        <v>4911</v>
      </c>
      <c r="I209" s="36" t="s">
        <v>4911</v>
      </c>
      <c r="J209" s="60" t="s">
        <v>5568</v>
      </c>
      <c r="K209" s="61" t="s">
        <v>5569</v>
      </c>
      <c r="L209" s="60" t="s">
        <v>5570</v>
      </c>
      <c r="M209" s="4">
        <v>207</v>
      </c>
      <c r="N209" s="553">
        <v>35.232627000000001</v>
      </c>
      <c r="O209" s="553">
        <v>139.678561</v>
      </c>
      <c r="P209">
        <f t="shared" si="3"/>
        <v>4921.2426396097471</v>
      </c>
    </row>
    <row r="210" spans="1:16">
      <c r="A210" s="33" t="s">
        <v>4910</v>
      </c>
      <c r="B210" s="33" t="s">
        <v>2007</v>
      </c>
      <c r="C210" s="39" t="s">
        <v>4911</v>
      </c>
      <c r="D210" s="40"/>
      <c r="E210" s="93" t="s">
        <v>4911</v>
      </c>
      <c r="F210" s="63" t="s">
        <v>4962</v>
      </c>
      <c r="G210" s="92"/>
      <c r="H210" s="41" t="s">
        <v>4911</v>
      </c>
      <c r="I210" s="41" t="s">
        <v>4911</v>
      </c>
      <c r="J210" s="64" t="s">
        <v>4963</v>
      </c>
      <c r="K210" s="65" t="s">
        <v>5562</v>
      </c>
      <c r="L210" s="64" t="s">
        <v>5567</v>
      </c>
      <c r="M210" s="4">
        <v>208</v>
      </c>
      <c r="N210" s="552">
        <v>35.224378000000002</v>
      </c>
      <c r="O210" s="552">
        <v>139.644462</v>
      </c>
      <c r="P210">
        <f t="shared" si="3"/>
        <v>4918.889315094636</v>
      </c>
    </row>
    <row r="211" spans="1:16">
      <c r="A211" s="33" t="s">
        <v>4910</v>
      </c>
      <c r="B211" s="33" t="s">
        <v>2007</v>
      </c>
      <c r="C211" s="51">
        <v>9</v>
      </c>
      <c r="D211" s="52">
        <v>1152053</v>
      </c>
      <c r="E211" s="27" t="s">
        <v>4911</v>
      </c>
      <c r="F211" s="54" t="s">
        <v>4987</v>
      </c>
      <c r="G211" s="29" t="s">
        <v>4913</v>
      </c>
      <c r="H211" s="53" t="s">
        <v>5571</v>
      </c>
      <c r="I211" s="53" t="s">
        <v>5572</v>
      </c>
      <c r="J211" s="31" t="s">
        <v>5573</v>
      </c>
      <c r="K211" s="32" t="s">
        <v>5574</v>
      </c>
      <c r="L211" s="31" t="s">
        <v>5575</v>
      </c>
      <c r="M211" s="4">
        <v>209</v>
      </c>
      <c r="N211" s="525">
        <v>35.577278999999997</v>
      </c>
      <c r="O211" s="525">
        <v>139.581155</v>
      </c>
      <c r="P211">
        <f t="shared" si="3"/>
        <v>4965.9176945772442</v>
      </c>
    </row>
    <row r="212" spans="1:16">
      <c r="A212" s="33" t="s">
        <v>4910</v>
      </c>
      <c r="B212" s="33" t="s">
        <v>2007</v>
      </c>
      <c r="C212" s="34" t="s">
        <v>4911</v>
      </c>
      <c r="D212" s="35"/>
      <c r="E212" s="27" t="s">
        <v>4911</v>
      </c>
      <c r="F212" s="54" t="s">
        <v>4922</v>
      </c>
      <c r="G212" s="29"/>
      <c r="H212" s="36" t="s">
        <v>4911</v>
      </c>
      <c r="I212" s="36" t="s">
        <v>4911</v>
      </c>
      <c r="J212" s="31" t="s">
        <v>5576</v>
      </c>
      <c r="K212" s="32" t="s">
        <v>5577</v>
      </c>
      <c r="L212" s="31" t="s">
        <v>5578</v>
      </c>
      <c r="M212" s="4">
        <v>210</v>
      </c>
      <c r="N212" s="525">
        <v>35.528691000000002</v>
      </c>
      <c r="O212" s="525">
        <v>139.63425100000001</v>
      </c>
      <c r="P212">
        <f t="shared" si="3"/>
        <v>4961.0221567954413</v>
      </c>
    </row>
    <row r="213" spans="1:16">
      <c r="A213" s="33" t="s">
        <v>4910</v>
      </c>
      <c r="B213" s="33" t="s">
        <v>2007</v>
      </c>
      <c r="C213" s="34" t="s">
        <v>4911</v>
      </c>
      <c r="D213" s="35"/>
      <c r="E213" s="27" t="s">
        <v>4911</v>
      </c>
      <c r="F213" s="54" t="s">
        <v>4934</v>
      </c>
      <c r="G213" s="29"/>
      <c r="H213" s="36" t="s">
        <v>4911</v>
      </c>
      <c r="I213" s="36" t="s">
        <v>4911</v>
      </c>
      <c r="J213" s="31" t="s">
        <v>5579</v>
      </c>
      <c r="K213" s="32" t="s">
        <v>5580</v>
      </c>
      <c r="L213" s="31" t="s">
        <v>5581</v>
      </c>
      <c r="M213" s="4">
        <v>211</v>
      </c>
      <c r="N213" s="525">
        <v>35.594270000000002</v>
      </c>
      <c r="O213" s="525">
        <v>139.506823</v>
      </c>
      <c r="P213">
        <f t="shared" si="3"/>
        <v>4965.64352470421</v>
      </c>
    </row>
    <row r="214" spans="1:16">
      <c r="A214" s="33" t="s">
        <v>4910</v>
      </c>
      <c r="B214" s="33" t="s">
        <v>2007</v>
      </c>
      <c r="C214" s="34" t="s">
        <v>4911</v>
      </c>
      <c r="D214" s="35"/>
      <c r="E214" s="27" t="s">
        <v>4911</v>
      </c>
      <c r="F214" s="54" t="s">
        <v>4938</v>
      </c>
      <c r="G214" s="29"/>
      <c r="H214" s="36" t="s">
        <v>4911</v>
      </c>
      <c r="I214" s="36" t="s">
        <v>4911</v>
      </c>
      <c r="J214" s="31" t="s">
        <v>5582</v>
      </c>
      <c r="K214" s="32" t="s">
        <v>5583</v>
      </c>
      <c r="L214" s="31" t="s">
        <v>5584</v>
      </c>
      <c r="M214" s="4">
        <v>212</v>
      </c>
      <c r="N214" s="525">
        <v>35.611823000000001</v>
      </c>
      <c r="O214" s="525">
        <v>139.577957</v>
      </c>
      <c r="P214">
        <f t="shared" si="3"/>
        <v>4970.625499385611</v>
      </c>
    </row>
    <row r="215" spans="1:16">
      <c r="A215" s="33" t="s">
        <v>4910</v>
      </c>
      <c r="B215" s="33" t="s">
        <v>2007</v>
      </c>
      <c r="C215" s="34" t="s">
        <v>4911</v>
      </c>
      <c r="D215" s="35"/>
      <c r="E215" s="27" t="s">
        <v>4911</v>
      </c>
      <c r="F215" s="54" t="s">
        <v>4942</v>
      </c>
      <c r="G215" s="29"/>
      <c r="H215" s="36" t="s">
        <v>4911</v>
      </c>
      <c r="I215" s="36" t="s">
        <v>4911</v>
      </c>
      <c r="J215" s="31" t="s">
        <v>5585</v>
      </c>
      <c r="K215" s="32" t="s">
        <v>5586</v>
      </c>
      <c r="L215" s="31" t="s">
        <v>5587</v>
      </c>
      <c r="M215" s="4">
        <v>213</v>
      </c>
      <c r="N215" s="525">
        <v>35.572958</v>
      </c>
      <c r="O215" s="525">
        <v>139.550555</v>
      </c>
      <c r="P215">
        <f t="shared" si="3"/>
        <v>4964.2260318916897</v>
      </c>
    </row>
    <row r="216" spans="1:16">
      <c r="A216" s="33" t="s">
        <v>4910</v>
      </c>
      <c r="B216" s="33" t="s">
        <v>2007</v>
      </c>
      <c r="C216" s="34" t="s">
        <v>4911</v>
      </c>
      <c r="D216" s="35"/>
      <c r="E216" s="27" t="s">
        <v>4911</v>
      </c>
      <c r="F216" s="54" t="s">
        <v>4946</v>
      </c>
      <c r="G216" s="29"/>
      <c r="H216" s="36" t="s">
        <v>4911</v>
      </c>
      <c r="I216" s="36" t="s">
        <v>4911</v>
      </c>
      <c r="J216" s="31" t="s">
        <v>5588</v>
      </c>
      <c r="K216" s="32" t="s">
        <v>5589</v>
      </c>
      <c r="L216" s="31" t="s">
        <v>5590</v>
      </c>
      <c r="M216" s="4">
        <v>214</v>
      </c>
      <c r="N216" s="525">
        <v>35.628920999999998</v>
      </c>
      <c r="O216" s="525">
        <v>139.539457</v>
      </c>
      <c r="P216">
        <f t="shared" si="3"/>
        <v>4971.6402898358965</v>
      </c>
    </row>
    <row r="217" spans="1:16">
      <c r="A217" s="33" t="s">
        <v>4910</v>
      </c>
      <c r="B217" s="33" t="s">
        <v>2007</v>
      </c>
      <c r="C217" s="34" t="s">
        <v>4911</v>
      </c>
      <c r="D217" s="35"/>
      <c r="E217" s="27" t="s">
        <v>4911</v>
      </c>
      <c r="F217" s="54" t="s">
        <v>4950</v>
      </c>
      <c r="G217" s="29"/>
      <c r="H217" s="36" t="s">
        <v>4911</v>
      </c>
      <c r="I217" s="36" t="s">
        <v>4911</v>
      </c>
      <c r="J217" s="31" t="s">
        <v>5591</v>
      </c>
      <c r="K217" s="32" t="s">
        <v>5592</v>
      </c>
      <c r="L217" s="31" t="s">
        <v>5593</v>
      </c>
      <c r="M217" s="4">
        <v>215</v>
      </c>
      <c r="N217" s="525">
        <v>35.605015000000002</v>
      </c>
      <c r="O217" s="525">
        <v>139.50346400000001</v>
      </c>
      <c r="P217">
        <f t="shared" si="3"/>
        <v>4967.0229282719602</v>
      </c>
    </row>
    <row r="218" spans="1:16">
      <c r="A218" s="33" t="s">
        <v>4910</v>
      </c>
      <c r="B218" s="33" t="s">
        <v>2007</v>
      </c>
      <c r="C218" s="34" t="s">
        <v>4911</v>
      </c>
      <c r="D218" s="35"/>
      <c r="E218" s="27" t="s">
        <v>4911</v>
      </c>
      <c r="F218" s="54" t="s">
        <v>4954</v>
      </c>
      <c r="G218" s="29"/>
      <c r="H218" s="36" t="s">
        <v>4911</v>
      </c>
      <c r="I218" s="36" t="s">
        <v>4911</v>
      </c>
      <c r="J218" s="31" t="s">
        <v>5594</v>
      </c>
      <c r="K218" s="32" t="s">
        <v>5595</v>
      </c>
      <c r="L218" s="31" t="s">
        <v>5596</v>
      </c>
      <c r="M218" s="4">
        <v>216</v>
      </c>
      <c r="N218" s="525">
        <v>35.552180999999997</v>
      </c>
      <c r="O218" s="525">
        <v>139.536734</v>
      </c>
      <c r="P218">
        <f t="shared" si="3"/>
        <v>4960.8352233168534</v>
      </c>
    </row>
    <row r="219" spans="1:16">
      <c r="A219" s="33" t="s">
        <v>4910</v>
      </c>
      <c r="B219" s="33" t="s">
        <v>2007</v>
      </c>
      <c r="C219" s="34" t="s">
        <v>4911</v>
      </c>
      <c r="D219" s="35"/>
      <c r="E219" s="27" t="s">
        <v>4911</v>
      </c>
      <c r="F219" s="54" t="s">
        <v>5394</v>
      </c>
      <c r="G219" s="29"/>
      <c r="H219" s="36" t="s">
        <v>4911</v>
      </c>
      <c r="I219" s="36" t="s">
        <v>4911</v>
      </c>
      <c r="J219" s="31" t="s">
        <v>5597</v>
      </c>
      <c r="K219" s="32" t="s">
        <v>5598</v>
      </c>
      <c r="L219" s="31" t="s">
        <v>5599</v>
      </c>
      <c r="M219" s="4">
        <v>217</v>
      </c>
      <c r="N219" s="525">
        <v>35.564953000000003</v>
      </c>
      <c r="O219" s="525">
        <v>139.577901</v>
      </c>
      <c r="P219">
        <f t="shared" si="3"/>
        <v>4964.0814889036528</v>
      </c>
    </row>
    <row r="220" spans="1:16">
      <c r="A220" s="33" t="s">
        <v>4910</v>
      </c>
      <c r="B220" s="33" t="s">
        <v>2007</v>
      </c>
      <c r="C220" s="34" t="s">
        <v>4911</v>
      </c>
      <c r="D220" s="35"/>
      <c r="E220" s="27" t="s">
        <v>4911</v>
      </c>
      <c r="F220" s="54" t="s">
        <v>4962</v>
      </c>
      <c r="G220" s="29"/>
      <c r="H220" s="36" t="s">
        <v>4911</v>
      </c>
      <c r="I220" s="36" t="s">
        <v>4911</v>
      </c>
      <c r="J220" s="31" t="s">
        <v>4963</v>
      </c>
      <c r="K220" s="32" t="s">
        <v>5580</v>
      </c>
      <c r="L220" s="31" t="s">
        <v>5581</v>
      </c>
      <c r="M220" s="4">
        <v>218</v>
      </c>
      <c r="N220" s="525">
        <v>35.594270000000002</v>
      </c>
      <c r="O220" s="525">
        <v>139.506823</v>
      </c>
      <c r="P220">
        <f t="shared" si="3"/>
        <v>4965.64352470421</v>
      </c>
    </row>
    <row r="221" spans="1:16">
      <c r="A221" s="33" t="s">
        <v>4910</v>
      </c>
      <c r="B221" s="33" t="s">
        <v>2007</v>
      </c>
      <c r="C221" s="34" t="s">
        <v>4911</v>
      </c>
      <c r="D221" s="35"/>
      <c r="E221" s="27" t="s">
        <v>4911</v>
      </c>
      <c r="F221" s="54" t="s">
        <v>4964</v>
      </c>
      <c r="G221" s="29"/>
      <c r="H221" s="36" t="s">
        <v>4911</v>
      </c>
      <c r="I221" s="36" t="s">
        <v>4911</v>
      </c>
      <c r="J221" s="31" t="s">
        <v>5600</v>
      </c>
      <c r="K221" s="32" t="s">
        <v>5601</v>
      </c>
      <c r="L221" s="31" t="s">
        <v>13455</v>
      </c>
      <c r="M221" s="4">
        <v>219</v>
      </c>
      <c r="N221" s="525">
        <v>35.509489686246297</v>
      </c>
      <c r="O221" s="525">
        <v>139.35514132383</v>
      </c>
      <c r="P221">
        <f t="shared" si="3"/>
        <v>4948.4299535639366</v>
      </c>
    </row>
    <row r="222" spans="1:16">
      <c r="A222" s="33" t="s">
        <v>4910</v>
      </c>
      <c r="B222" s="33" t="s">
        <v>2007</v>
      </c>
      <c r="C222" s="34" t="s">
        <v>4911</v>
      </c>
      <c r="D222" s="35"/>
      <c r="E222" s="27" t="s">
        <v>4911</v>
      </c>
      <c r="F222" s="54" t="s">
        <v>5255</v>
      </c>
      <c r="G222" s="29"/>
      <c r="H222" s="36" t="s">
        <v>4911</v>
      </c>
      <c r="I222" s="36" t="s">
        <v>4911</v>
      </c>
      <c r="J222" s="31" t="s">
        <v>5602</v>
      </c>
      <c r="K222" s="32" t="s">
        <v>5603</v>
      </c>
      <c r="L222" s="31" t="s">
        <v>5604</v>
      </c>
      <c r="M222" s="4">
        <v>220</v>
      </c>
      <c r="N222" s="525">
        <v>35.616413000000001</v>
      </c>
      <c r="O222" s="525">
        <v>139.549284</v>
      </c>
      <c r="P222">
        <f t="shared" si="3"/>
        <v>4970.2449327982922</v>
      </c>
    </row>
    <row r="223" spans="1:16">
      <c r="A223" s="33" t="s">
        <v>4910</v>
      </c>
      <c r="B223" s="33" t="s">
        <v>2007</v>
      </c>
      <c r="C223" s="34" t="s">
        <v>4911</v>
      </c>
      <c r="D223" s="35"/>
      <c r="E223" s="27" t="s">
        <v>4911</v>
      </c>
      <c r="F223" s="54" t="s">
        <v>5259</v>
      </c>
      <c r="G223" s="29"/>
      <c r="H223" s="36" t="s">
        <v>4911</v>
      </c>
      <c r="I223" s="36" t="s">
        <v>4911</v>
      </c>
      <c r="J223" s="31" t="s">
        <v>5605</v>
      </c>
      <c r="K223" s="32" t="s">
        <v>5595</v>
      </c>
      <c r="L223" s="31" t="s">
        <v>5606</v>
      </c>
      <c r="M223" s="4">
        <v>221</v>
      </c>
      <c r="N223" s="525">
        <v>35.543633999999997</v>
      </c>
      <c r="O223" s="525">
        <v>139.547877</v>
      </c>
      <c r="P223">
        <f t="shared" si="3"/>
        <v>4960.0386655650173</v>
      </c>
    </row>
    <row r="224" spans="1:16">
      <c r="A224" s="33" t="s">
        <v>4910</v>
      </c>
      <c r="B224" s="33" t="s">
        <v>2007</v>
      </c>
      <c r="C224" s="34" t="s">
        <v>4911</v>
      </c>
      <c r="D224" s="35"/>
      <c r="E224" s="27" t="s">
        <v>4911</v>
      </c>
      <c r="F224" s="54" t="s">
        <v>5252</v>
      </c>
      <c r="G224" s="29"/>
      <c r="H224" s="36" t="s">
        <v>4911</v>
      </c>
      <c r="I224" s="36" t="s">
        <v>4911</v>
      </c>
      <c r="J224" s="31" t="s">
        <v>5353</v>
      </c>
      <c r="K224" s="32" t="s">
        <v>5603</v>
      </c>
      <c r="L224" s="31" t="s">
        <v>5604</v>
      </c>
      <c r="M224" s="4">
        <v>222</v>
      </c>
      <c r="N224" s="525">
        <v>35.616413000000001</v>
      </c>
      <c r="O224" s="525">
        <v>139.549284</v>
      </c>
      <c r="P224">
        <f t="shared" si="3"/>
        <v>4970.2449327982922</v>
      </c>
    </row>
    <row r="225" spans="1:16">
      <c r="A225" s="33" t="s">
        <v>4910</v>
      </c>
      <c r="B225" s="33" t="s">
        <v>2007</v>
      </c>
      <c r="C225" s="39" t="s">
        <v>4911</v>
      </c>
      <c r="D225" s="40"/>
      <c r="E225" s="27" t="s">
        <v>4974</v>
      </c>
      <c r="F225" s="28" t="s">
        <v>4975</v>
      </c>
      <c r="G225" s="29"/>
      <c r="H225" s="41" t="s">
        <v>4911</v>
      </c>
      <c r="I225" s="41" t="s">
        <v>4911</v>
      </c>
      <c r="J225" s="37" t="s">
        <v>4976</v>
      </c>
      <c r="K225" s="38" t="s">
        <v>5580</v>
      </c>
      <c r="L225" s="37" t="s">
        <v>5581</v>
      </c>
      <c r="M225" s="4">
        <v>223</v>
      </c>
      <c r="N225" s="554">
        <v>35.594270000000002</v>
      </c>
      <c r="O225" s="554">
        <v>139.506823</v>
      </c>
      <c r="P225">
        <f t="shared" si="3"/>
        <v>4965.64352470421</v>
      </c>
    </row>
    <row r="226" spans="1:16">
      <c r="A226" s="33" t="s">
        <v>4910</v>
      </c>
      <c r="B226" s="33" t="s">
        <v>2007</v>
      </c>
      <c r="C226" s="51">
        <v>10</v>
      </c>
      <c r="D226" s="52">
        <v>1152202</v>
      </c>
      <c r="E226" s="74" t="s">
        <v>4974</v>
      </c>
      <c r="F226" s="94" t="s">
        <v>4981</v>
      </c>
      <c r="G226" s="29" t="s">
        <v>4913</v>
      </c>
      <c r="H226" s="53" t="s">
        <v>5607</v>
      </c>
      <c r="I226" s="53" t="s">
        <v>5608</v>
      </c>
      <c r="J226" s="95" t="s">
        <v>5609</v>
      </c>
      <c r="K226" s="96" t="s">
        <v>5610</v>
      </c>
      <c r="L226" s="95" t="s">
        <v>5611</v>
      </c>
      <c r="M226" s="4">
        <v>224</v>
      </c>
      <c r="N226" s="558">
        <v>35.507832000000001</v>
      </c>
      <c r="O226" s="558">
        <v>139.66212300000001</v>
      </c>
      <c r="P226">
        <f t="shared" si="3"/>
        <v>4959.0992002473367</v>
      </c>
    </row>
    <row r="227" spans="1:16">
      <c r="A227" s="33" t="s">
        <v>4910</v>
      </c>
      <c r="B227" s="33" t="s">
        <v>2007</v>
      </c>
      <c r="C227" s="39" t="s">
        <v>4911</v>
      </c>
      <c r="D227" s="40"/>
      <c r="E227" s="70" t="s">
        <v>4911</v>
      </c>
      <c r="F227" s="63" t="s">
        <v>4962</v>
      </c>
      <c r="G227" s="92"/>
      <c r="H227" s="41" t="s">
        <v>4911</v>
      </c>
      <c r="I227" s="41" t="s">
        <v>4911</v>
      </c>
      <c r="J227" s="99" t="s">
        <v>4963</v>
      </c>
      <c r="K227" s="65" t="s">
        <v>5610</v>
      </c>
      <c r="L227" s="64" t="s">
        <v>5611</v>
      </c>
      <c r="M227" s="4">
        <v>225</v>
      </c>
      <c r="N227" s="552">
        <v>35.507832000000001</v>
      </c>
      <c r="O227" s="552">
        <v>139.66212300000001</v>
      </c>
      <c r="P227">
        <f t="shared" si="3"/>
        <v>4959.0992002473367</v>
      </c>
    </row>
    <row r="228" spans="1:16">
      <c r="A228" s="33" t="s">
        <v>4910</v>
      </c>
      <c r="B228" s="33" t="s">
        <v>2007</v>
      </c>
      <c r="C228" s="51">
        <v>11</v>
      </c>
      <c r="D228" s="52">
        <v>1153084</v>
      </c>
      <c r="E228" s="74" t="s">
        <v>4911</v>
      </c>
      <c r="F228" s="75" t="s">
        <v>4981</v>
      </c>
      <c r="G228" s="29" t="s">
        <v>4913</v>
      </c>
      <c r="H228" s="53" t="s">
        <v>5612</v>
      </c>
      <c r="I228" s="53" t="s">
        <v>5613</v>
      </c>
      <c r="J228" s="76" t="s">
        <v>5614</v>
      </c>
      <c r="K228" s="77" t="s">
        <v>5615</v>
      </c>
      <c r="L228" s="76" t="s">
        <v>5616</v>
      </c>
      <c r="M228" s="4">
        <v>226</v>
      </c>
      <c r="N228" s="559">
        <v>35.362127999999998</v>
      </c>
      <c r="O228" s="559">
        <v>139.36082300000001</v>
      </c>
      <c r="P228">
        <f t="shared" si="3"/>
        <v>4928.0952611113444</v>
      </c>
    </row>
    <row r="229" spans="1:16">
      <c r="A229" s="33" t="s">
        <v>4910</v>
      </c>
      <c r="B229" s="33" t="s">
        <v>2007</v>
      </c>
      <c r="C229" s="34" t="s">
        <v>4911</v>
      </c>
      <c r="D229" s="35"/>
      <c r="E229" s="27" t="s">
        <v>4911</v>
      </c>
      <c r="F229" s="54" t="s">
        <v>4987</v>
      </c>
      <c r="G229" s="29"/>
      <c r="H229" s="36" t="s">
        <v>4911</v>
      </c>
      <c r="I229" s="36" t="s">
        <v>4911</v>
      </c>
      <c r="J229" s="31" t="s">
        <v>5617</v>
      </c>
      <c r="K229" s="32" t="s">
        <v>5618</v>
      </c>
      <c r="L229" s="31" t="s">
        <v>5619</v>
      </c>
      <c r="M229" s="4">
        <v>227</v>
      </c>
      <c r="N229" s="525">
        <v>35.329926</v>
      </c>
      <c r="O229" s="525">
        <v>139.32758799999999</v>
      </c>
      <c r="P229">
        <f t="shared" si="3"/>
        <v>4922.433373798488</v>
      </c>
    </row>
    <row r="230" spans="1:16">
      <c r="A230" s="33" t="s">
        <v>4910</v>
      </c>
      <c r="B230" s="33" t="s">
        <v>2007</v>
      </c>
      <c r="C230" s="34" t="s">
        <v>4911</v>
      </c>
      <c r="D230" s="35"/>
      <c r="E230" s="27" t="s">
        <v>4911</v>
      </c>
      <c r="F230" s="54" t="s">
        <v>4922</v>
      </c>
      <c r="G230" s="29"/>
      <c r="H230" s="36" t="s">
        <v>4911</v>
      </c>
      <c r="I230" s="36" t="s">
        <v>4911</v>
      </c>
      <c r="J230" s="31" t="s">
        <v>5620</v>
      </c>
      <c r="K230" s="32" t="s">
        <v>5615</v>
      </c>
      <c r="L230" s="31" t="s">
        <v>5616</v>
      </c>
      <c r="M230" s="4">
        <v>228</v>
      </c>
      <c r="N230" s="525">
        <v>35.362127999999998</v>
      </c>
      <c r="O230" s="525">
        <v>139.36082300000001</v>
      </c>
      <c r="P230">
        <f t="shared" si="3"/>
        <v>4928.0952611113444</v>
      </c>
    </row>
    <row r="231" spans="1:16">
      <c r="A231" s="33" t="s">
        <v>4910</v>
      </c>
      <c r="B231" s="33" t="s">
        <v>2007</v>
      </c>
      <c r="C231" s="34" t="s">
        <v>4911</v>
      </c>
      <c r="D231" s="35"/>
      <c r="E231" s="27" t="s">
        <v>4911</v>
      </c>
      <c r="F231" s="55" t="s">
        <v>4962</v>
      </c>
      <c r="G231" s="56"/>
      <c r="H231" s="36" t="s">
        <v>4911</v>
      </c>
      <c r="I231" s="36" t="s">
        <v>4911</v>
      </c>
      <c r="J231" s="31" t="s">
        <v>4963</v>
      </c>
      <c r="K231" s="32" t="s">
        <v>5615</v>
      </c>
      <c r="L231" s="31" t="s">
        <v>5616</v>
      </c>
      <c r="M231" s="4">
        <v>229</v>
      </c>
      <c r="N231" s="525">
        <v>35.362127999999998</v>
      </c>
      <c r="O231" s="525">
        <v>139.36082300000001</v>
      </c>
      <c r="P231">
        <f t="shared" si="3"/>
        <v>4928.0952611113444</v>
      </c>
    </row>
    <row r="232" spans="1:16">
      <c r="A232" s="33" t="s">
        <v>4910</v>
      </c>
      <c r="B232" s="33" t="s">
        <v>2007</v>
      </c>
      <c r="C232" s="34" t="s">
        <v>4911</v>
      </c>
      <c r="D232" s="35"/>
      <c r="E232" s="27" t="s">
        <v>4911</v>
      </c>
      <c r="F232" s="29" t="s">
        <v>4964</v>
      </c>
      <c r="G232" s="29"/>
      <c r="H232" s="36" t="s">
        <v>4911</v>
      </c>
      <c r="I232" s="36" t="s">
        <v>4911</v>
      </c>
      <c r="J232" s="57" t="s">
        <v>5621</v>
      </c>
      <c r="K232" s="58" t="s">
        <v>5615</v>
      </c>
      <c r="L232" s="57" t="s">
        <v>5622</v>
      </c>
      <c r="M232" s="4">
        <v>230</v>
      </c>
      <c r="N232" s="556">
        <v>35.359169999999999</v>
      </c>
      <c r="O232" s="556">
        <v>139.361964</v>
      </c>
      <c r="P232">
        <f t="shared" si="3"/>
        <v>4927.7233766098798</v>
      </c>
    </row>
    <row r="233" spans="1:16">
      <c r="A233" s="33" t="s">
        <v>4910</v>
      </c>
      <c r="B233" s="33" t="s">
        <v>2007</v>
      </c>
      <c r="C233" s="39" t="s">
        <v>4911</v>
      </c>
      <c r="D233" s="40"/>
      <c r="E233" s="27" t="s">
        <v>4974</v>
      </c>
      <c r="F233" s="80" t="s">
        <v>4975</v>
      </c>
      <c r="G233" s="81"/>
      <c r="H233" s="41" t="s">
        <v>4911</v>
      </c>
      <c r="I233" s="41" t="s">
        <v>4911</v>
      </c>
      <c r="J233" s="64" t="s">
        <v>4976</v>
      </c>
      <c r="K233" s="65" t="s">
        <v>5615</v>
      </c>
      <c r="L233" s="64" t="s">
        <v>5616</v>
      </c>
      <c r="M233" s="4">
        <v>231</v>
      </c>
      <c r="N233" s="552">
        <v>35.362127999999998</v>
      </c>
      <c r="O233" s="552">
        <v>139.36082300000001</v>
      </c>
      <c r="P233">
        <f t="shared" si="3"/>
        <v>4928.0952611113444</v>
      </c>
    </row>
    <row r="234" spans="1:16">
      <c r="A234" s="33" t="s">
        <v>4910</v>
      </c>
      <c r="B234" s="33" t="s">
        <v>2007</v>
      </c>
      <c r="C234" s="51">
        <v>12</v>
      </c>
      <c r="D234" s="52">
        <v>1154511</v>
      </c>
      <c r="E234" s="74" t="s">
        <v>4911</v>
      </c>
      <c r="F234" s="75" t="s">
        <v>4981</v>
      </c>
      <c r="G234" s="29" t="s">
        <v>4913</v>
      </c>
      <c r="H234" s="53" t="s">
        <v>5623</v>
      </c>
      <c r="I234" s="53" t="s">
        <v>5624</v>
      </c>
      <c r="J234" s="76" t="s">
        <v>5625</v>
      </c>
      <c r="K234" s="77" t="s">
        <v>5626</v>
      </c>
      <c r="L234" s="76" t="s">
        <v>5627</v>
      </c>
      <c r="M234" s="4">
        <v>232</v>
      </c>
      <c r="N234" s="559">
        <v>35.463667000000001</v>
      </c>
      <c r="O234" s="559">
        <v>139.47014300000001</v>
      </c>
      <c r="P234">
        <f t="shared" si="3"/>
        <v>4946.1227077943813</v>
      </c>
    </row>
    <row r="235" spans="1:16">
      <c r="A235" s="33" t="s">
        <v>4910</v>
      </c>
      <c r="B235" s="33" t="s">
        <v>2007</v>
      </c>
      <c r="C235" s="34" t="s">
        <v>4911</v>
      </c>
      <c r="D235" s="35"/>
      <c r="E235" s="27" t="s">
        <v>4911</v>
      </c>
      <c r="F235" s="54" t="s">
        <v>4926</v>
      </c>
      <c r="G235" s="29"/>
      <c r="H235" s="36" t="s">
        <v>4911</v>
      </c>
      <c r="I235" s="36" t="s">
        <v>4911</v>
      </c>
      <c r="J235" s="31" t="s">
        <v>5628</v>
      </c>
      <c r="K235" s="32" t="s">
        <v>5629</v>
      </c>
      <c r="L235" s="31" t="s">
        <v>5630</v>
      </c>
      <c r="M235" s="4">
        <v>233</v>
      </c>
      <c r="N235" s="525">
        <v>35.515521</v>
      </c>
      <c r="O235" s="525">
        <v>139.49935099999999</v>
      </c>
      <c r="P235">
        <f t="shared" si="3"/>
        <v>4954.3921299268704</v>
      </c>
    </row>
    <row r="236" spans="1:16">
      <c r="A236" s="33" t="s">
        <v>4910</v>
      </c>
      <c r="B236" s="33" t="s">
        <v>2007</v>
      </c>
      <c r="C236" s="34" t="s">
        <v>4911</v>
      </c>
      <c r="D236" s="35"/>
      <c r="E236" s="27" t="s">
        <v>4911</v>
      </c>
      <c r="F236" s="54" t="s">
        <v>4930</v>
      </c>
      <c r="G236" s="29"/>
      <c r="H236" s="36" t="s">
        <v>4911</v>
      </c>
      <c r="I236" s="36" t="s">
        <v>4911</v>
      </c>
      <c r="J236" s="31" t="s">
        <v>5631</v>
      </c>
      <c r="K236" s="32" t="s">
        <v>5632</v>
      </c>
      <c r="L236" s="31" t="s">
        <v>5633</v>
      </c>
      <c r="M236" s="4">
        <v>234</v>
      </c>
      <c r="N236" s="525">
        <v>35.431629000000001</v>
      </c>
      <c r="O236" s="525">
        <v>139.46630400000001</v>
      </c>
      <c r="P236">
        <f t="shared" si="3"/>
        <v>4941.5183413292161</v>
      </c>
    </row>
    <row r="237" spans="1:16">
      <c r="A237" s="33" t="s">
        <v>4910</v>
      </c>
      <c r="B237" s="33" t="s">
        <v>2007</v>
      </c>
      <c r="C237" s="34" t="s">
        <v>4911</v>
      </c>
      <c r="D237" s="35"/>
      <c r="E237" s="27" t="s">
        <v>4911</v>
      </c>
      <c r="F237" s="54" t="s">
        <v>4934</v>
      </c>
      <c r="G237" s="29"/>
      <c r="H237" s="36" t="s">
        <v>4911</v>
      </c>
      <c r="I237" s="36" t="s">
        <v>4911</v>
      </c>
      <c r="J237" s="31" t="s">
        <v>5634</v>
      </c>
      <c r="K237" s="32" t="s">
        <v>5635</v>
      </c>
      <c r="L237" s="31" t="s">
        <v>5636</v>
      </c>
      <c r="M237" s="4">
        <v>235</v>
      </c>
      <c r="N237" s="525">
        <v>35.452508999999999</v>
      </c>
      <c r="O237" s="525">
        <v>139.38126500000001</v>
      </c>
      <c r="P237">
        <f t="shared" si="3"/>
        <v>4941.4155518438856</v>
      </c>
    </row>
    <row r="238" spans="1:16">
      <c r="A238" s="33" t="s">
        <v>4910</v>
      </c>
      <c r="B238" s="33" t="s">
        <v>2007</v>
      </c>
      <c r="C238" s="34" t="s">
        <v>4911</v>
      </c>
      <c r="D238" s="35"/>
      <c r="E238" s="27" t="s">
        <v>4911</v>
      </c>
      <c r="F238" s="54" t="s">
        <v>4946</v>
      </c>
      <c r="G238" s="29"/>
      <c r="H238" s="36" t="s">
        <v>4911</v>
      </c>
      <c r="I238" s="36" t="s">
        <v>4911</v>
      </c>
      <c r="J238" s="31" t="s">
        <v>5637</v>
      </c>
      <c r="K238" s="32" t="s">
        <v>5638</v>
      </c>
      <c r="L238" s="31" t="s">
        <v>5639</v>
      </c>
      <c r="M238" s="4">
        <v>236</v>
      </c>
      <c r="N238" s="525">
        <v>35.323797999999996</v>
      </c>
      <c r="O238" s="525">
        <v>139.43776399999999</v>
      </c>
      <c r="P238">
        <f t="shared" si="3"/>
        <v>4925.4714091076712</v>
      </c>
    </row>
    <row r="239" spans="1:16">
      <c r="A239" s="33" t="s">
        <v>4910</v>
      </c>
      <c r="B239" s="33" t="s">
        <v>2007</v>
      </c>
      <c r="C239" s="34" t="s">
        <v>4911</v>
      </c>
      <c r="D239" s="35"/>
      <c r="E239" s="27" t="s">
        <v>4911</v>
      </c>
      <c r="F239" s="54" t="s">
        <v>4950</v>
      </c>
      <c r="G239" s="29"/>
      <c r="H239" s="36" t="s">
        <v>4911</v>
      </c>
      <c r="I239" s="36" t="s">
        <v>4911</v>
      </c>
      <c r="J239" s="31" t="s">
        <v>5640</v>
      </c>
      <c r="K239" s="32" t="s">
        <v>5641</v>
      </c>
      <c r="L239" s="31" t="s">
        <v>5642</v>
      </c>
      <c r="M239" s="4">
        <v>237</v>
      </c>
      <c r="N239" s="525">
        <v>35.327202</v>
      </c>
      <c r="O239" s="525">
        <v>139.52363700000001</v>
      </c>
      <c r="P239">
        <f t="shared" si="3"/>
        <v>4928.9797080736744</v>
      </c>
    </row>
    <row r="240" spans="1:16">
      <c r="A240" s="33" t="s">
        <v>4910</v>
      </c>
      <c r="B240" s="33" t="s">
        <v>2007</v>
      </c>
      <c r="C240" s="34" t="s">
        <v>4911</v>
      </c>
      <c r="D240" s="35"/>
      <c r="E240" s="27" t="s">
        <v>4911</v>
      </c>
      <c r="F240" s="54" t="s">
        <v>4954</v>
      </c>
      <c r="G240" s="29"/>
      <c r="H240" s="36" t="s">
        <v>4911</v>
      </c>
      <c r="I240" s="36" t="s">
        <v>4911</v>
      </c>
      <c r="J240" s="31" t="s">
        <v>5643</v>
      </c>
      <c r="K240" s="32" t="s">
        <v>5644</v>
      </c>
      <c r="L240" s="31" t="s">
        <v>5645</v>
      </c>
      <c r="M240" s="4">
        <v>238</v>
      </c>
      <c r="N240" s="525">
        <v>35.382111999999999</v>
      </c>
      <c r="O240" s="525">
        <v>139.36131399999999</v>
      </c>
      <c r="P240">
        <f t="shared" si="3"/>
        <v>4930.8976204151677</v>
      </c>
    </row>
    <row r="241" spans="1:16">
      <c r="A241" s="33" t="s">
        <v>4910</v>
      </c>
      <c r="B241" s="33" t="s">
        <v>2007</v>
      </c>
      <c r="C241" s="34" t="s">
        <v>4911</v>
      </c>
      <c r="D241" s="35"/>
      <c r="E241" s="27" t="s">
        <v>4911</v>
      </c>
      <c r="F241" s="54" t="s">
        <v>4958</v>
      </c>
      <c r="G241" s="29"/>
      <c r="H241" s="36" t="s">
        <v>4911</v>
      </c>
      <c r="I241" s="36" t="s">
        <v>4911</v>
      </c>
      <c r="J241" s="31" t="s">
        <v>5646</v>
      </c>
      <c r="K241" s="32" t="s">
        <v>5647</v>
      </c>
      <c r="L241" s="31" t="s">
        <v>5648</v>
      </c>
      <c r="M241" s="4">
        <v>239</v>
      </c>
      <c r="N241" s="525">
        <v>35.332965000000002</v>
      </c>
      <c r="O241" s="525">
        <v>139.38628</v>
      </c>
      <c r="P241">
        <f t="shared" si="3"/>
        <v>4924.9305527202005</v>
      </c>
    </row>
    <row r="242" spans="1:16">
      <c r="A242" s="33" t="s">
        <v>4910</v>
      </c>
      <c r="B242" s="33" t="s">
        <v>2007</v>
      </c>
      <c r="C242" s="34" t="s">
        <v>4911</v>
      </c>
      <c r="D242" s="35"/>
      <c r="E242" s="27" t="s">
        <v>4911</v>
      </c>
      <c r="F242" s="59" t="s">
        <v>5394</v>
      </c>
      <c r="G242" s="29"/>
      <c r="H242" s="36" t="s">
        <v>4911</v>
      </c>
      <c r="I242" s="36" t="s">
        <v>4911</v>
      </c>
      <c r="J242" s="60" t="s">
        <v>5649</v>
      </c>
      <c r="K242" s="61" t="s">
        <v>5650</v>
      </c>
      <c r="L242" s="60" t="s">
        <v>5651</v>
      </c>
      <c r="M242" s="4">
        <v>240</v>
      </c>
      <c r="N242" s="553">
        <v>35.477485000000001</v>
      </c>
      <c r="O242" s="553">
        <v>139.48043000000001</v>
      </c>
      <c r="P242">
        <f t="shared" si="3"/>
        <v>4948.4148631185508</v>
      </c>
    </row>
    <row r="243" spans="1:16">
      <c r="A243" s="33" t="s">
        <v>4910</v>
      </c>
      <c r="B243" s="33" t="s">
        <v>2007</v>
      </c>
      <c r="C243" s="34" t="s">
        <v>4911</v>
      </c>
      <c r="D243" s="35"/>
      <c r="E243" s="62" t="s">
        <v>4911</v>
      </c>
      <c r="F243" s="54" t="s">
        <v>5398</v>
      </c>
      <c r="G243" s="29"/>
      <c r="H243" s="36" t="s">
        <v>4911</v>
      </c>
      <c r="I243" s="36" t="s">
        <v>4911</v>
      </c>
      <c r="J243" s="31" t="s">
        <v>5652</v>
      </c>
      <c r="K243" s="32" t="s">
        <v>5653</v>
      </c>
      <c r="L243" s="31" t="s">
        <v>5654</v>
      </c>
      <c r="M243" s="4">
        <v>241</v>
      </c>
      <c r="N243" s="525">
        <v>35.395031000000003</v>
      </c>
      <c r="O243" s="525">
        <v>139.28861900000001</v>
      </c>
      <c r="P243">
        <f t="shared" si="3"/>
        <v>4930.12498745219</v>
      </c>
    </row>
    <row r="244" spans="1:16">
      <c r="A244" s="33" t="s">
        <v>4910</v>
      </c>
      <c r="B244" s="33" t="s">
        <v>2007</v>
      </c>
      <c r="C244" s="34" t="s">
        <v>4911</v>
      </c>
      <c r="D244" s="35"/>
      <c r="E244" s="27" t="s">
        <v>4911</v>
      </c>
      <c r="F244" s="55" t="s">
        <v>5402</v>
      </c>
      <c r="G244" s="56"/>
      <c r="H244" s="36" t="s">
        <v>4911</v>
      </c>
      <c r="I244" s="36" t="s">
        <v>4911</v>
      </c>
      <c r="J244" s="31" t="s">
        <v>5655</v>
      </c>
      <c r="K244" s="32" t="s">
        <v>5656</v>
      </c>
      <c r="L244" s="31" t="s">
        <v>5657</v>
      </c>
      <c r="M244" s="4">
        <v>242</v>
      </c>
      <c r="N244" s="525">
        <v>35.440212000000002</v>
      </c>
      <c r="O244" s="525">
        <v>139.357224</v>
      </c>
      <c r="P244">
        <f t="shared" si="3"/>
        <v>4938.8495622914888</v>
      </c>
    </row>
    <row r="245" spans="1:16">
      <c r="A245" s="33" t="s">
        <v>4910</v>
      </c>
      <c r="B245" s="33" t="s">
        <v>2007</v>
      </c>
      <c r="C245" s="34" t="s">
        <v>4911</v>
      </c>
      <c r="D245" s="35"/>
      <c r="E245" s="27" t="s">
        <v>4911</v>
      </c>
      <c r="F245" s="28" t="s">
        <v>5008</v>
      </c>
      <c r="G245" s="29"/>
      <c r="H245" s="36" t="s">
        <v>4911</v>
      </c>
      <c r="I245" s="36" t="s">
        <v>4911</v>
      </c>
      <c r="J245" s="37" t="s">
        <v>5658</v>
      </c>
      <c r="K245" s="38" t="s">
        <v>5659</v>
      </c>
      <c r="L245" s="37" t="s">
        <v>5660</v>
      </c>
      <c r="M245" s="4">
        <v>243</v>
      </c>
      <c r="N245" s="554">
        <v>35.476004000000003</v>
      </c>
      <c r="O245" s="554">
        <v>139.46470199999999</v>
      </c>
      <c r="P245">
        <f t="shared" si="3"/>
        <v>4947.6503260108084</v>
      </c>
    </row>
    <row r="246" spans="1:16">
      <c r="A246" s="33" t="s">
        <v>4910</v>
      </c>
      <c r="B246" s="33" t="s">
        <v>2007</v>
      </c>
      <c r="C246" s="34" t="s">
        <v>4911</v>
      </c>
      <c r="D246" s="35"/>
      <c r="E246" s="27" t="s">
        <v>4911</v>
      </c>
      <c r="F246" s="54" t="s">
        <v>5409</v>
      </c>
      <c r="G246" s="29"/>
      <c r="H246" s="36" t="s">
        <v>4911</v>
      </c>
      <c r="I246" s="36" t="s">
        <v>4911</v>
      </c>
      <c r="J246" s="31" t="s">
        <v>5661</v>
      </c>
      <c r="K246" s="32" t="s">
        <v>5662</v>
      </c>
      <c r="L246" s="31" t="s">
        <v>5663</v>
      </c>
      <c r="M246" s="4">
        <v>244</v>
      </c>
      <c r="N246" s="525">
        <v>35.485970999999999</v>
      </c>
      <c r="O246" s="525">
        <v>139.39752999999999</v>
      </c>
      <c r="P246">
        <f t="shared" si="3"/>
        <v>4946.6567070516294</v>
      </c>
    </row>
    <row r="247" spans="1:16">
      <c r="A247" s="33" t="s">
        <v>4910</v>
      </c>
      <c r="B247" s="33" t="s">
        <v>2007</v>
      </c>
      <c r="C247" s="34" t="s">
        <v>4911</v>
      </c>
      <c r="D247" s="35"/>
      <c r="E247" s="27" t="s">
        <v>4911</v>
      </c>
      <c r="F247" s="54" t="s">
        <v>5413</v>
      </c>
      <c r="G247" s="29"/>
      <c r="H247" s="36" t="s">
        <v>4911</v>
      </c>
      <c r="I247" s="36" t="s">
        <v>4911</v>
      </c>
      <c r="J247" s="31" t="s">
        <v>5009</v>
      </c>
      <c r="K247" s="32" t="s">
        <v>5664</v>
      </c>
      <c r="L247" s="31" t="s">
        <v>5665</v>
      </c>
      <c r="M247" s="4">
        <v>245</v>
      </c>
      <c r="N247" s="525">
        <v>35.453935999999999</v>
      </c>
      <c r="O247" s="525">
        <v>139.417948</v>
      </c>
      <c r="P247">
        <f t="shared" si="3"/>
        <v>4942.9150056433273</v>
      </c>
    </row>
    <row r="248" spans="1:16">
      <c r="A248" s="33" t="s">
        <v>4910</v>
      </c>
      <c r="B248" s="33" t="s">
        <v>2007</v>
      </c>
      <c r="C248" s="34" t="s">
        <v>4911</v>
      </c>
      <c r="D248" s="35"/>
      <c r="E248" s="27" t="s">
        <v>4911</v>
      </c>
      <c r="F248" s="54" t="s">
        <v>5012</v>
      </c>
      <c r="G248" s="29"/>
      <c r="H248" s="36" t="s">
        <v>4911</v>
      </c>
      <c r="I248" s="36" t="s">
        <v>4911</v>
      </c>
      <c r="J248" s="31" t="s">
        <v>5666</v>
      </c>
      <c r="K248" s="32" t="s">
        <v>5667</v>
      </c>
      <c r="L248" s="31" t="s">
        <v>5668</v>
      </c>
      <c r="M248" s="4">
        <v>246</v>
      </c>
      <c r="N248" s="525">
        <v>35.265771000000001</v>
      </c>
      <c r="O248" s="525">
        <v>139.16822999999999</v>
      </c>
      <c r="P248">
        <f t="shared" si="3"/>
        <v>4907.8749296553297</v>
      </c>
    </row>
    <row r="249" spans="1:16">
      <c r="A249" s="33" t="s">
        <v>4910</v>
      </c>
      <c r="B249" s="33" t="s">
        <v>2007</v>
      </c>
      <c r="C249" s="34" t="s">
        <v>4911</v>
      </c>
      <c r="D249" s="35"/>
      <c r="E249" s="27" t="s">
        <v>4911</v>
      </c>
      <c r="F249" s="54" t="s">
        <v>5016</v>
      </c>
      <c r="G249" s="29"/>
      <c r="H249" s="36" t="s">
        <v>4911</v>
      </c>
      <c r="I249" s="36" t="s">
        <v>4911</v>
      </c>
      <c r="J249" s="31" t="s">
        <v>5669</v>
      </c>
      <c r="K249" s="32" t="s">
        <v>5670</v>
      </c>
      <c r="L249" s="31" t="s">
        <v>5671</v>
      </c>
      <c r="M249" s="4">
        <v>247</v>
      </c>
      <c r="N249" s="525">
        <v>35.279539</v>
      </c>
      <c r="O249" s="525">
        <v>139.16942499999999</v>
      </c>
      <c r="P249">
        <f t="shared" si="3"/>
        <v>4909.8331568950744</v>
      </c>
    </row>
    <row r="250" spans="1:16">
      <c r="A250" s="33" t="s">
        <v>4910</v>
      </c>
      <c r="B250" s="33" t="s">
        <v>2007</v>
      </c>
      <c r="C250" s="34" t="s">
        <v>4911</v>
      </c>
      <c r="D250" s="35"/>
      <c r="E250" s="27" t="s">
        <v>4911</v>
      </c>
      <c r="F250" s="59" t="s">
        <v>5427</v>
      </c>
      <c r="G250" s="29"/>
      <c r="H250" s="36" t="s">
        <v>4911</v>
      </c>
      <c r="I250" s="36" t="s">
        <v>4911</v>
      </c>
      <c r="J250" s="31" t="s">
        <v>5672</v>
      </c>
      <c r="K250" s="32" t="s">
        <v>5673</v>
      </c>
      <c r="L250" s="31" t="s">
        <v>5674</v>
      </c>
      <c r="M250" s="4">
        <v>248</v>
      </c>
      <c r="N250" s="553">
        <v>35.373843000000001</v>
      </c>
      <c r="O250" s="553">
        <v>139.200277</v>
      </c>
      <c r="P250">
        <f t="shared" si="3"/>
        <v>4924.048744154511</v>
      </c>
    </row>
    <row r="251" spans="1:16">
      <c r="A251" s="33" t="s">
        <v>4910</v>
      </c>
      <c r="B251" s="33" t="s">
        <v>2007</v>
      </c>
      <c r="C251" s="34" t="s">
        <v>4911</v>
      </c>
      <c r="D251" s="35"/>
      <c r="E251" s="27" t="s">
        <v>4911</v>
      </c>
      <c r="F251" s="59" t="s">
        <v>5020</v>
      </c>
      <c r="G251" s="29"/>
      <c r="H251" s="36" t="s">
        <v>4911</v>
      </c>
      <c r="I251" s="36" t="s">
        <v>4911</v>
      </c>
      <c r="J251" s="31" t="s">
        <v>5675</v>
      </c>
      <c r="K251" s="32" t="s">
        <v>5676</v>
      </c>
      <c r="L251" s="31" t="s">
        <v>5677</v>
      </c>
      <c r="M251" s="4">
        <v>249</v>
      </c>
      <c r="N251" s="553">
        <v>35.398761</v>
      </c>
      <c r="O251" s="553">
        <v>139.44279399999999</v>
      </c>
      <c r="P251">
        <f t="shared" si="3"/>
        <v>4936.1021379782342</v>
      </c>
    </row>
    <row r="252" spans="1:16">
      <c r="A252" s="33" t="s">
        <v>4910</v>
      </c>
      <c r="B252" s="33" t="s">
        <v>2007</v>
      </c>
      <c r="C252" s="34" t="s">
        <v>4911</v>
      </c>
      <c r="D252" s="35"/>
      <c r="E252" s="27" t="s">
        <v>4911</v>
      </c>
      <c r="F252" s="59" t="s">
        <v>5431</v>
      </c>
      <c r="G252" s="29"/>
      <c r="H252" s="36" t="s">
        <v>4911</v>
      </c>
      <c r="I252" s="36" t="s">
        <v>4911</v>
      </c>
      <c r="J252" s="31" t="s">
        <v>5678</v>
      </c>
      <c r="K252" s="32" t="s">
        <v>5679</v>
      </c>
      <c r="L252" s="31" t="s">
        <v>5680</v>
      </c>
      <c r="M252" s="4">
        <v>250</v>
      </c>
      <c r="N252" s="553">
        <v>35.380704999999999</v>
      </c>
      <c r="O252" s="553">
        <v>139.23846599999999</v>
      </c>
      <c r="P252">
        <f t="shared" si="3"/>
        <v>4926.3550901985291</v>
      </c>
    </row>
    <row r="253" spans="1:16">
      <c r="A253" s="33" t="s">
        <v>4910</v>
      </c>
      <c r="B253" s="33" t="s">
        <v>2007</v>
      </c>
      <c r="C253" s="34" t="s">
        <v>4911</v>
      </c>
      <c r="D253" s="35"/>
      <c r="E253" s="27" t="s">
        <v>4911</v>
      </c>
      <c r="F253" s="59" t="s">
        <v>5435</v>
      </c>
      <c r="G253" s="29"/>
      <c r="H253" s="36" t="s">
        <v>4911</v>
      </c>
      <c r="I253" s="36" t="s">
        <v>4911</v>
      </c>
      <c r="J253" s="31" t="s">
        <v>5681</v>
      </c>
      <c r="K253" s="32" t="s">
        <v>5682</v>
      </c>
      <c r="L253" s="31" t="s">
        <v>5683</v>
      </c>
      <c r="M253" s="4">
        <v>251</v>
      </c>
      <c r="N253" s="553">
        <v>35.453173999999997</v>
      </c>
      <c r="O253" s="553">
        <v>139.467129</v>
      </c>
      <c r="P253">
        <f t="shared" si="3"/>
        <v>4944.552391717446</v>
      </c>
    </row>
    <row r="254" spans="1:16">
      <c r="A254" s="33" t="s">
        <v>4910</v>
      </c>
      <c r="B254" s="33" t="s">
        <v>2007</v>
      </c>
      <c r="C254" s="34" t="s">
        <v>4911</v>
      </c>
      <c r="D254" s="35"/>
      <c r="E254" s="27" t="s">
        <v>4911</v>
      </c>
      <c r="F254" s="59" t="s">
        <v>4962</v>
      </c>
      <c r="G254" s="29"/>
      <c r="H254" s="36" t="s">
        <v>4911</v>
      </c>
      <c r="I254" s="36" t="s">
        <v>4911</v>
      </c>
      <c r="J254" s="31" t="s">
        <v>4963</v>
      </c>
      <c r="K254" s="32" t="s">
        <v>5626</v>
      </c>
      <c r="L254" s="31" t="s">
        <v>5627</v>
      </c>
      <c r="M254" s="4">
        <v>252</v>
      </c>
      <c r="N254" s="553">
        <v>35.463667000000001</v>
      </c>
      <c r="O254" s="553">
        <v>139.47014300000001</v>
      </c>
      <c r="P254">
        <f t="shared" si="3"/>
        <v>4946.1227077943813</v>
      </c>
    </row>
    <row r="255" spans="1:16">
      <c r="A255" s="33" t="s">
        <v>4910</v>
      </c>
      <c r="B255" s="33" t="s">
        <v>2007</v>
      </c>
      <c r="C255" s="34" t="s">
        <v>4911</v>
      </c>
      <c r="D255" s="35"/>
      <c r="E255" s="27" t="s">
        <v>4911</v>
      </c>
      <c r="F255" s="55" t="s">
        <v>5102</v>
      </c>
      <c r="G255" s="56"/>
      <c r="H255" s="36" t="s">
        <v>4911</v>
      </c>
      <c r="I255" s="36" t="s">
        <v>4911</v>
      </c>
      <c r="J255" s="31" t="s">
        <v>5684</v>
      </c>
      <c r="K255" s="32" t="s">
        <v>5685</v>
      </c>
      <c r="L255" s="31" t="s">
        <v>5686</v>
      </c>
      <c r="M255" s="4">
        <v>253</v>
      </c>
      <c r="N255" s="525">
        <v>35.399321999999998</v>
      </c>
      <c r="O255" s="525">
        <v>139.38167100000001</v>
      </c>
      <c r="P255">
        <f t="shared" si="3"/>
        <v>4934.0166526270623</v>
      </c>
    </row>
    <row r="256" spans="1:16">
      <c r="A256" s="33" t="s">
        <v>4910</v>
      </c>
      <c r="B256" s="33" t="s">
        <v>2007</v>
      </c>
      <c r="C256" s="34" t="s">
        <v>4911</v>
      </c>
      <c r="D256" s="35"/>
      <c r="E256" s="27" t="s">
        <v>4911</v>
      </c>
      <c r="F256" s="55" t="s">
        <v>4968</v>
      </c>
      <c r="G256" s="56"/>
      <c r="H256" s="36" t="s">
        <v>4911</v>
      </c>
      <c r="I256" s="36" t="s">
        <v>4911</v>
      </c>
      <c r="J256" s="31" t="s">
        <v>5687</v>
      </c>
      <c r="K256" s="32" t="s">
        <v>5688</v>
      </c>
      <c r="L256" s="31" t="s">
        <v>5689</v>
      </c>
      <c r="M256" s="4">
        <v>254</v>
      </c>
      <c r="N256" s="525">
        <v>35.470078000000001</v>
      </c>
      <c r="O256" s="525">
        <v>139.46529100000001</v>
      </c>
      <c r="P256">
        <f t="shared" si="3"/>
        <v>4946.844750062698</v>
      </c>
    </row>
    <row r="257" spans="1:16">
      <c r="A257" s="33" t="s">
        <v>4910</v>
      </c>
      <c r="B257" s="33" t="s">
        <v>2007</v>
      </c>
      <c r="C257" s="34" t="s">
        <v>4911</v>
      </c>
      <c r="D257" s="35"/>
      <c r="E257" s="27" t="s">
        <v>4911</v>
      </c>
      <c r="F257" s="54" t="s">
        <v>5259</v>
      </c>
      <c r="G257" s="29"/>
      <c r="H257" s="36" t="s">
        <v>4911</v>
      </c>
      <c r="I257" s="36" t="s">
        <v>4911</v>
      </c>
      <c r="J257" s="31" t="s">
        <v>5690</v>
      </c>
      <c r="K257" s="32" t="s">
        <v>5691</v>
      </c>
      <c r="L257" s="31" t="s">
        <v>5692</v>
      </c>
      <c r="M257" s="4">
        <v>255</v>
      </c>
      <c r="N257" s="525">
        <v>35.454895</v>
      </c>
      <c r="O257" s="525">
        <v>139.46622400000001</v>
      </c>
      <c r="P257">
        <f t="shared" si="3"/>
        <v>4944.7603279664809</v>
      </c>
    </row>
    <row r="258" spans="1:16">
      <c r="A258" s="33" t="s">
        <v>4910</v>
      </c>
      <c r="B258" s="33" t="s">
        <v>2007</v>
      </c>
      <c r="C258" s="34" t="s">
        <v>4911</v>
      </c>
      <c r="D258" s="35"/>
      <c r="E258" s="27" t="s">
        <v>4911</v>
      </c>
      <c r="F258" s="54" t="s">
        <v>5252</v>
      </c>
      <c r="G258" s="29"/>
      <c r="H258" s="36" t="s">
        <v>4911</v>
      </c>
      <c r="I258" s="36" t="s">
        <v>4911</v>
      </c>
      <c r="J258" s="31" t="s">
        <v>5353</v>
      </c>
      <c r="K258" s="32" t="s">
        <v>5626</v>
      </c>
      <c r="L258" s="31" t="s">
        <v>5627</v>
      </c>
      <c r="M258" s="4">
        <v>256</v>
      </c>
      <c r="N258" s="525">
        <v>35.463667000000001</v>
      </c>
      <c r="O258" s="525">
        <v>139.47014300000001</v>
      </c>
      <c r="P258">
        <f t="shared" si="3"/>
        <v>4946.1227077943813</v>
      </c>
    </row>
    <row r="259" spans="1:16">
      <c r="A259" s="33" t="s">
        <v>4910</v>
      </c>
      <c r="B259" s="33" t="s">
        <v>2007</v>
      </c>
      <c r="C259" s="34" t="s">
        <v>4911</v>
      </c>
      <c r="D259" s="35"/>
      <c r="E259" s="27" t="s">
        <v>4974</v>
      </c>
      <c r="F259" s="54" t="s">
        <v>4975</v>
      </c>
      <c r="G259" s="29"/>
      <c r="H259" s="36" t="s">
        <v>4911</v>
      </c>
      <c r="I259" s="36" t="s">
        <v>4911</v>
      </c>
      <c r="J259" s="57" t="s">
        <v>4976</v>
      </c>
      <c r="K259" s="58" t="s">
        <v>5626</v>
      </c>
      <c r="L259" s="57" t="s">
        <v>5627</v>
      </c>
      <c r="M259" s="4">
        <v>257</v>
      </c>
      <c r="N259" s="556">
        <v>35.463667000000001</v>
      </c>
      <c r="O259" s="556">
        <v>139.47014300000001</v>
      </c>
      <c r="P259">
        <f t="shared" si="3"/>
        <v>4946.1227077943813</v>
      </c>
    </row>
    <row r="260" spans="1:16">
      <c r="A260" s="33" t="s">
        <v>4910</v>
      </c>
      <c r="B260" s="33" t="s">
        <v>2007</v>
      </c>
      <c r="C260" s="39" t="s">
        <v>4911</v>
      </c>
      <c r="D260" s="40"/>
      <c r="E260" s="93" t="s">
        <v>4911</v>
      </c>
      <c r="F260" s="81" t="s">
        <v>4979</v>
      </c>
      <c r="G260" s="81"/>
      <c r="H260" s="41" t="s">
        <v>4911</v>
      </c>
      <c r="I260" s="41" t="s">
        <v>4911</v>
      </c>
      <c r="J260" s="64" t="s">
        <v>5693</v>
      </c>
      <c r="K260" s="65" t="s">
        <v>5626</v>
      </c>
      <c r="L260" s="64" t="s">
        <v>5627</v>
      </c>
      <c r="M260" s="4">
        <v>258</v>
      </c>
      <c r="N260" s="552">
        <v>35.463667000000001</v>
      </c>
      <c r="O260" s="552">
        <v>139.47014300000001</v>
      </c>
      <c r="P260">
        <f t="shared" ref="P260:P323" si="4">N260*O260</f>
        <v>4946.1227077943813</v>
      </c>
    </row>
    <row r="261" spans="1:16">
      <c r="A261" s="33" t="s">
        <v>4910</v>
      </c>
      <c r="B261" s="33" t="s">
        <v>2007</v>
      </c>
      <c r="C261" s="51">
        <v>13</v>
      </c>
      <c r="D261" s="52">
        <v>1155034</v>
      </c>
      <c r="E261" s="74" t="s">
        <v>4974</v>
      </c>
      <c r="F261" s="75" t="s">
        <v>4981</v>
      </c>
      <c r="G261" s="29" t="s">
        <v>4913</v>
      </c>
      <c r="H261" s="53" t="s">
        <v>5694</v>
      </c>
      <c r="I261" s="53" t="s">
        <v>5695</v>
      </c>
      <c r="J261" s="76" t="s">
        <v>5696</v>
      </c>
      <c r="K261" s="77" t="s">
        <v>5697</v>
      </c>
      <c r="L261" s="76" t="s">
        <v>5698</v>
      </c>
      <c r="M261" s="4">
        <v>259</v>
      </c>
      <c r="N261" s="559">
        <v>35.365015</v>
      </c>
      <c r="O261" s="559">
        <v>139.47915</v>
      </c>
      <c r="P261">
        <f t="shared" si="4"/>
        <v>4932.6822319372504</v>
      </c>
    </row>
    <row r="262" spans="1:16">
      <c r="A262" s="33" t="s">
        <v>4910</v>
      </c>
      <c r="B262" s="33" t="s">
        <v>2007</v>
      </c>
      <c r="C262" s="34" t="s">
        <v>4911</v>
      </c>
      <c r="D262" s="35"/>
      <c r="E262" s="27" t="s">
        <v>4911</v>
      </c>
      <c r="F262" s="55" t="s">
        <v>4912</v>
      </c>
      <c r="G262" s="56"/>
      <c r="H262" s="36" t="s">
        <v>4911</v>
      </c>
      <c r="I262" s="36" t="s">
        <v>4911</v>
      </c>
      <c r="J262" s="31" t="s">
        <v>5699</v>
      </c>
      <c r="K262" s="32" t="s">
        <v>5700</v>
      </c>
      <c r="L262" s="31" t="s">
        <v>5701</v>
      </c>
      <c r="M262" s="4">
        <v>260</v>
      </c>
      <c r="N262" s="525">
        <v>35.314692999999998</v>
      </c>
      <c r="O262" s="525">
        <v>139.50143700000001</v>
      </c>
      <c r="P262">
        <f t="shared" si="4"/>
        <v>4926.4504207138407</v>
      </c>
    </row>
    <row r="263" spans="1:16">
      <c r="A263" s="33" t="s">
        <v>4910</v>
      </c>
      <c r="B263" s="33" t="s">
        <v>2007</v>
      </c>
      <c r="C263" s="39" t="s">
        <v>4911</v>
      </c>
      <c r="D263" s="40"/>
      <c r="E263" s="27" t="s">
        <v>4911</v>
      </c>
      <c r="F263" s="81" t="s">
        <v>4962</v>
      </c>
      <c r="G263" s="81"/>
      <c r="H263" s="41" t="s">
        <v>4911</v>
      </c>
      <c r="I263" s="41" t="s">
        <v>4911</v>
      </c>
      <c r="J263" s="42" t="s">
        <v>4963</v>
      </c>
      <c r="K263" s="43" t="s">
        <v>5697</v>
      </c>
      <c r="L263" s="42" t="s">
        <v>5698</v>
      </c>
      <c r="M263" s="4">
        <v>261</v>
      </c>
      <c r="N263" s="560">
        <v>35.365015</v>
      </c>
      <c r="O263" s="560">
        <v>139.47915</v>
      </c>
      <c r="P263">
        <f t="shared" si="4"/>
        <v>4932.6822319372504</v>
      </c>
    </row>
    <row r="264" spans="1:16">
      <c r="A264" s="33" t="s">
        <v>4910</v>
      </c>
      <c r="B264" s="33" t="s">
        <v>2007</v>
      </c>
      <c r="C264" s="51">
        <v>14</v>
      </c>
      <c r="D264" s="52">
        <v>1156009</v>
      </c>
      <c r="E264" s="74" t="s">
        <v>4911</v>
      </c>
      <c r="F264" s="100" t="s">
        <v>4981</v>
      </c>
      <c r="G264" s="29" t="s">
        <v>4913</v>
      </c>
      <c r="H264" s="53" t="s">
        <v>5702</v>
      </c>
      <c r="I264" s="53" t="s">
        <v>5703</v>
      </c>
      <c r="J264" s="76" t="s">
        <v>5704</v>
      </c>
      <c r="K264" s="77" t="s">
        <v>5667</v>
      </c>
      <c r="L264" s="76" t="s">
        <v>5705</v>
      </c>
      <c r="M264" s="4">
        <v>262</v>
      </c>
      <c r="N264" s="559">
        <v>35.264496000000001</v>
      </c>
      <c r="O264" s="559">
        <v>139.17072200000001</v>
      </c>
      <c r="P264">
        <f t="shared" si="4"/>
        <v>4907.7853692861127</v>
      </c>
    </row>
    <row r="265" spans="1:16">
      <c r="A265" s="33" t="s">
        <v>4910</v>
      </c>
      <c r="B265" s="33" t="s">
        <v>2007</v>
      </c>
      <c r="C265" s="34" t="s">
        <v>4911</v>
      </c>
      <c r="D265" s="35"/>
      <c r="E265" s="27" t="s">
        <v>4911</v>
      </c>
      <c r="F265" s="54" t="s">
        <v>4912</v>
      </c>
      <c r="G265" s="29"/>
      <c r="H265" s="36" t="s">
        <v>4911</v>
      </c>
      <c r="I265" s="36" t="s">
        <v>4911</v>
      </c>
      <c r="J265" s="31" t="s">
        <v>5706</v>
      </c>
      <c r="K265" s="32" t="s">
        <v>5707</v>
      </c>
      <c r="L265" s="31" t="s">
        <v>5708</v>
      </c>
      <c r="M265" s="4">
        <v>263</v>
      </c>
      <c r="N265" s="525">
        <v>35.313352999999999</v>
      </c>
      <c r="O265" s="525">
        <v>139.24413200000001</v>
      </c>
      <c r="P265">
        <f t="shared" si="4"/>
        <v>4917.1771864945958</v>
      </c>
    </row>
    <row r="266" spans="1:16">
      <c r="A266" s="33" t="s">
        <v>4910</v>
      </c>
      <c r="B266" s="33" t="s">
        <v>2007</v>
      </c>
      <c r="C266" s="34" t="s">
        <v>4911</v>
      </c>
      <c r="D266" s="35"/>
      <c r="E266" s="27" t="s">
        <v>4911</v>
      </c>
      <c r="F266" s="59" t="s">
        <v>4987</v>
      </c>
      <c r="G266" s="29"/>
      <c r="H266" s="36" t="s">
        <v>4911</v>
      </c>
      <c r="I266" s="36" t="s">
        <v>4911</v>
      </c>
      <c r="J266" s="60" t="s">
        <v>5709</v>
      </c>
      <c r="K266" s="61" t="s">
        <v>5710</v>
      </c>
      <c r="L266" s="60" t="s">
        <v>5711</v>
      </c>
      <c r="M266" s="4">
        <v>264</v>
      </c>
      <c r="N266" s="553">
        <v>35.329400999999997</v>
      </c>
      <c r="O266" s="553">
        <v>139.123445</v>
      </c>
      <c r="P266">
        <f t="shared" si="4"/>
        <v>4915.1479769064445</v>
      </c>
    </row>
    <row r="267" spans="1:16">
      <c r="A267" s="33" t="s">
        <v>4910</v>
      </c>
      <c r="B267" s="33" t="s">
        <v>2007</v>
      </c>
      <c r="C267" s="34" t="s">
        <v>4911</v>
      </c>
      <c r="D267" s="35"/>
      <c r="E267" s="27" t="s">
        <v>4911</v>
      </c>
      <c r="F267" s="59" t="s">
        <v>4962</v>
      </c>
      <c r="G267" s="29"/>
      <c r="H267" s="36" t="s">
        <v>4911</v>
      </c>
      <c r="I267" s="36" t="s">
        <v>4911</v>
      </c>
      <c r="J267" s="60" t="s">
        <v>4963</v>
      </c>
      <c r="K267" s="61" t="s">
        <v>5667</v>
      </c>
      <c r="L267" s="60" t="s">
        <v>5705</v>
      </c>
      <c r="M267" s="4">
        <v>265</v>
      </c>
      <c r="N267" s="553">
        <v>35.264496000000001</v>
      </c>
      <c r="O267" s="553">
        <v>139.17072200000001</v>
      </c>
      <c r="P267">
        <f t="shared" si="4"/>
        <v>4907.7853692861127</v>
      </c>
    </row>
    <row r="268" spans="1:16">
      <c r="A268" s="33" t="s">
        <v>4910</v>
      </c>
      <c r="B268" s="33" t="s">
        <v>2007</v>
      </c>
      <c r="C268" s="39" t="s">
        <v>4911</v>
      </c>
      <c r="D268" s="40"/>
      <c r="E268" s="70" t="s">
        <v>4974</v>
      </c>
      <c r="F268" s="63" t="s">
        <v>4975</v>
      </c>
      <c r="G268" s="92"/>
      <c r="H268" s="41" t="s">
        <v>4911</v>
      </c>
      <c r="I268" s="41" t="s">
        <v>4911</v>
      </c>
      <c r="J268" s="64" t="s">
        <v>4976</v>
      </c>
      <c r="K268" s="65" t="s">
        <v>5667</v>
      </c>
      <c r="L268" s="64" t="s">
        <v>5705</v>
      </c>
      <c r="M268" s="4">
        <v>266</v>
      </c>
      <c r="N268" s="552">
        <v>35.264496000000001</v>
      </c>
      <c r="O268" s="552">
        <v>139.17072200000001</v>
      </c>
      <c r="P268">
        <f t="shared" si="4"/>
        <v>4907.7853692861127</v>
      </c>
    </row>
    <row r="269" spans="1:16">
      <c r="A269" s="33" t="s">
        <v>4910</v>
      </c>
      <c r="B269" s="33" t="s">
        <v>2007</v>
      </c>
      <c r="C269" s="51">
        <v>15</v>
      </c>
      <c r="D269" s="52">
        <v>1159029</v>
      </c>
      <c r="E269" s="27" t="s">
        <v>4911</v>
      </c>
      <c r="F269" s="54" t="s">
        <v>4981</v>
      </c>
      <c r="G269" s="29" t="s">
        <v>4913</v>
      </c>
      <c r="H269" s="53" t="s">
        <v>5712</v>
      </c>
      <c r="I269" s="53" t="s">
        <v>5713</v>
      </c>
      <c r="J269" s="31" t="s">
        <v>5714</v>
      </c>
      <c r="K269" s="77" t="s">
        <v>5715</v>
      </c>
      <c r="L269" s="76" t="s">
        <v>5716</v>
      </c>
      <c r="M269" s="4">
        <v>267</v>
      </c>
      <c r="N269" s="559">
        <v>35.573757000000001</v>
      </c>
      <c r="O269" s="559">
        <v>139.37034</v>
      </c>
      <c r="P269">
        <f t="shared" si="4"/>
        <v>4957.9266081673804</v>
      </c>
    </row>
    <row r="270" spans="1:16">
      <c r="A270" s="33" t="s">
        <v>4910</v>
      </c>
      <c r="B270" s="33" t="s">
        <v>2007</v>
      </c>
      <c r="C270" s="34" t="s">
        <v>4911</v>
      </c>
      <c r="D270" s="35"/>
      <c r="E270" s="27" t="s">
        <v>4911</v>
      </c>
      <c r="F270" s="54" t="s">
        <v>4987</v>
      </c>
      <c r="G270" s="29"/>
      <c r="H270" s="36" t="s">
        <v>4911</v>
      </c>
      <c r="I270" s="36" t="s">
        <v>4911</v>
      </c>
      <c r="J270" s="31" t="s">
        <v>5717</v>
      </c>
      <c r="K270" s="32" t="s">
        <v>5718</v>
      </c>
      <c r="L270" s="31" t="s">
        <v>5719</v>
      </c>
      <c r="M270" s="4">
        <v>268</v>
      </c>
      <c r="N270" s="525">
        <v>35.525455999999998</v>
      </c>
      <c r="O270" s="525">
        <v>139.44804099999999</v>
      </c>
      <c r="P270">
        <f t="shared" si="4"/>
        <v>4953.9552448316954</v>
      </c>
    </row>
    <row r="271" spans="1:16">
      <c r="A271" s="33" t="s">
        <v>4910</v>
      </c>
      <c r="B271" s="33" t="s">
        <v>2007</v>
      </c>
      <c r="C271" s="34" t="s">
        <v>4911</v>
      </c>
      <c r="D271" s="35"/>
      <c r="E271" s="27" t="s">
        <v>4911</v>
      </c>
      <c r="F271" s="59" t="s">
        <v>4918</v>
      </c>
      <c r="G271" s="29"/>
      <c r="H271" s="36" t="s">
        <v>4911</v>
      </c>
      <c r="I271" s="36" t="s">
        <v>4911</v>
      </c>
      <c r="J271" s="31" t="s">
        <v>5720</v>
      </c>
      <c r="K271" s="32" t="s">
        <v>5721</v>
      </c>
      <c r="L271" s="31" t="s">
        <v>5722</v>
      </c>
      <c r="M271" s="4">
        <v>269</v>
      </c>
      <c r="N271" s="525">
        <v>35.589039999999997</v>
      </c>
      <c r="O271" s="525">
        <v>139.34305900000001</v>
      </c>
      <c r="P271">
        <f t="shared" si="4"/>
        <v>4959.0857004733598</v>
      </c>
    </row>
    <row r="272" spans="1:16">
      <c r="A272" s="33" t="s">
        <v>4910</v>
      </c>
      <c r="B272" s="33" t="s">
        <v>2007</v>
      </c>
      <c r="C272" s="34" t="s">
        <v>4911</v>
      </c>
      <c r="D272" s="35"/>
      <c r="E272" s="27" t="s">
        <v>4911</v>
      </c>
      <c r="F272" s="55" t="s">
        <v>4922</v>
      </c>
      <c r="G272" s="56"/>
      <c r="H272" s="36" t="s">
        <v>4911</v>
      </c>
      <c r="I272" s="36" t="s">
        <v>4911</v>
      </c>
      <c r="J272" s="37" t="s">
        <v>5723</v>
      </c>
      <c r="K272" s="38" t="s">
        <v>5724</v>
      </c>
      <c r="L272" s="37" t="s">
        <v>5725</v>
      </c>
      <c r="M272" s="4">
        <v>270</v>
      </c>
      <c r="N272" s="554">
        <v>35.555131000000003</v>
      </c>
      <c r="O272" s="554">
        <v>139.34512599999999</v>
      </c>
      <c r="P272">
        <f t="shared" si="4"/>
        <v>4954.4342091415065</v>
      </c>
    </row>
    <row r="273" spans="1:16">
      <c r="A273" s="33" t="s">
        <v>4910</v>
      </c>
      <c r="B273" s="33" t="s">
        <v>2007</v>
      </c>
      <c r="C273" s="34" t="s">
        <v>4911</v>
      </c>
      <c r="D273" s="35"/>
      <c r="E273" s="27" t="s">
        <v>4911</v>
      </c>
      <c r="F273" s="54" t="s">
        <v>4926</v>
      </c>
      <c r="G273" s="29"/>
      <c r="H273" s="36" t="s">
        <v>4911</v>
      </c>
      <c r="I273" s="36" t="s">
        <v>4911</v>
      </c>
      <c r="J273" s="31" t="s">
        <v>5726</v>
      </c>
      <c r="K273" s="32" t="s">
        <v>5727</v>
      </c>
      <c r="L273" s="31" t="s">
        <v>5728</v>
      </c>
      <c r="M273" s="4">
        <v>271</v>
      </c>
      <c r="N273" s="525">
        <v>35.532449999999997</v>
      </c>
      <c r="O273" s="525">
        <v>139.27515299999999</v>
      </c>
      <c r="P273">
        <f t="shared" si="4"/>
        <v>4948.7874102148489</v>
      </c>
    </row>
    <row r="274" spans="1:16">
      <c r="A274" s="33" t="s">
        <v>4910</v>
      </c>
      <c r="B274" s="33" t="s">
        <v>2007</v>
      </c>
      <c r="C274" s="34" t="s">
        <v>4911</v>
      </c>
      <c r="D274" s="35"/>
      <c r="E274" s="27" t="s">
        <v>4911</v>
      </c>
      <c r="F274" s="54" t="s">
        <v>4930</v>
      </c>
      <c r="G274" s="29"/>
      <c r="H274" s="36" t="s">
        <v>4911</v>
      </c>
      <c r="I274" s="36" t="s">
        <v>4911</v>
      </c>
      <c r="J274" s="31" t="s">
        <v>5729</v>
      </c>
      <c r="K274" s="32" t="s">
        <v>5730</v>
      </c>
      <c r="L274" s="31" t="s">
        <v>5731</v>
      </c>
      <c r="M274" s="4">
        <v>272</v>
      </c>
      <c r="N274" s="525">
        <v>35.589886</v>
      </c>
      <c r="O274" s="525">
        <v>139.30647200000001</v>
      </c>
      <c r="P274">
        <f t="shared" si="4"/>
        <v>4957.9014575421925</v>
      </c>
    </row>
    <row r="275" spans="1:16">
      <c r="A275" s="33" t="s">
        <v>4910</v>
      </c>
      <c r="B275" s="33" t="s">
        <v>2007</v>
      </c>
      <c r="C275" s="34" t="s">
        <v>4911</v>
      </c>
      <c r="D275" s="35"/>
      <c r="E275" s="27" t="s">
        <v>4911</v>
      </c>
      <c r="F275" s="54" t="s">
        <v>4934</v>
      </c>
      <c r="G275" s="29"/>
      <c r="H275" s="36" t="s">
        <v>4911</v>
      </c>
      <c r="I275" s="36" t="s">
        <v>4911</v>
      </c>
      <c r="J275" s="31" t="s">
        <v>5732</v>
      </c>
      <c r="K275" s="32" t="s">
        <v>5733</v>
      </c>
      <c r="L275" s="31" t="s">
        <v>5734</v>
      </c>
      <c r="M275" s="4">
        <v>273</v>
      </c>
      <c r="N275" s="525">
        <v>35.566549999999999</v>
      </c>
      <c r="O275" s="525">
        <v>139.38681199999999</v>
      </c>
      <c r="P275">
        <f t="shared" si="4"/>
        <v>4957.5080183385999</v>
      </c>
    </row>
    <row r="276" spans="1:16">
      <c r="A276" s="33" t="s">
        <v>4910</v>
      </c>
      <c r="B276" s="33" t="s">
        <v>2007</v>
      </c>
      <c r="C276" s="34" t="s">
        <v>4911</v>
      </c>
      <c r="D276" s="35"/>
      <c r="E276" s="27" t="s">
        <v>4911</v>
      </c>
      <c r="F276" s="28" t="s">
        <v>4962</v>
      </c>
      <c r="G276" s="29"/>
      <c r="H276" s="36" t="s">
        <v>4911</v>
      </c>
      <c r="I276" s="36" t="s">
        <v>4911</v>
      </c>
      <c r="J276" s="37" t="s">
        <v>4963</v>
      </c>
      <c r="K276" s="38" t="s">
        <v>5724</v>
      </c>
      <c r="L276" s="37" t="s">
        <v>5725</v>
      </c>
      <c r="M276" s="4">
        <v>274</v>
      </c>
      <c r="N276" s="554">
        <v>35.555131000000003</v>
      </c>
      <c r="O276" s="554">
        <v>139.34512599999999</v>
      </c>
      <c r="P276">
        <f t="shared" si="4"/>
        <v>4954.4342091415065</v>
      </c>
    </row>
    <row r="277" spans="1:16">
      <c r="A277" s="33" t="s">
        <v>4910</v>
      </c>
      <c r="B277" s="33" t="s">
        <v>2007</v>
      </c>
      <c r="C277" s="34" t="s">
        <v>4911</v>
      </c>
      <c r="D277" s="35"/>
      <c r="E277" s="27" t="s">
        <v>4911</v>
      </c>
      <c r="F277" s="28" t="s">
        <v>5255</v>
      </c>
      <c r="G277" s="29"/>
      <c r="H277" s="36" t="s">
        <v>4911</v>
      </c>
      <c r="I277" s="36" t="s">
        <v>4911</v>
      </c>
      <c r="J277" s="37" t="s">
        <v>5735</v>
      </c>
      <c r="K277" s="38" t="s">
        <v>5721</v>
      </c>
      <c r="L277" s="37" t="s">
        <v>5736</v>
      </c>
      <c r="M277" s="4">
        <v>275</v>
      </c>
      <c r="N277" s="554">
        <v>35.589359999999999</v>
      </c>
      <c r="O277" s="554">
        <v>139.34294600000001</v>
      </c>
      <c r="P277">
        <f t="shared" si="4"/>
        <v>4959.1262686545606</v>
      </c>
    </row>
    <row r="278" spans="1:16">
      <c r="A278" s="33" t="s">
        <v>4910</v>
      </c>
      <c r="B278" s="33" t="s">
        <v>2007</v>
      </c>
      <c r="C278" s="34" t="s">
        <v>4911</v>
      </c>
      <c r="D278" s="35"/>
      <c r="E278" s="27" t="s">
        <v>4911</v>
      </c>
      <c r="F278" s="28" t="s">
        <v>5259</v>
      </c>
      <c r="G278" s="29"/>
      <c r="H278" s="36" t="s">
        <v>4911</v>
      </c>
      <c r="I278" s="36" t="s">
        <v>4911</v>
      </c>
      <c r="J278" s="37" t="s">
        <v>5737</v>
      </c>
      <c r="K278" s="38" t="s">
        <v>5733</v>
      </c>
      <c r="L278" s="37" t="s">
        <v>5738</v>
      </c>
      <c r="M278" s="4">
        <v>276</v>
      </c>
      <c r="N278" s="554">
        <v>35.565175000000004</v>
      </c>
      <c r="O278" s="554">
        <v>139.389613</v>
      </c>
      <c r="P278">
        <f t="shared" si="4"/>
        <v>4957.4159795272753</v>
      </c>
    </row>
    <row r="279" spans="1:16">
      <c r="A279" s="33" t="s">
        <v>4910</v>
      </c>
      <c r="B279" s="33" t="s">
        <v>2007</v>
      </c>
      <c r="C279" s="34" t="s">
        <v>4911</v>
      </c>
      <c r="D279" s="35"/>
      <c r="E279" s="27" t="s">
        <v>4911</v>
      </c>
      <c r="F279" s="28" t="s">
        <v>5252</v>
      </c>
      <c r="G279" s="29"/>
      <c r="H279" s="36" t="s">
        <v>4911</v>
      </c>
      <c r="I279" s="36" t="s">
        <v>4911</v>
      </c>
      <c r="J279" s="37" t="s">
        <v>5353</v>
      </c>
      <c r="K279" s="38" t="s">
        <v>5715</v>
      </c>
      <c r="L279" s="37" t="s">
        <v>5716</v>
      </c>
      <c r="M279" s="4">
        <v>277</v>
      </c>
      <c r="N279" s="554">
        <v>35.573757000000001</v>
      </c>
      <c r="O279" s="554">
        <v>139.37034</v>
      </c>
      <c r="P279">
        <f t="shared" si="4"/>
        <v>4957.9266081673804</v>
      </c>
    </row>
    <row r="280" spans="1:16">
      <c r="A280" s="33" t="s">
        <v>4910</v>
      </c>
      <c r="B280" s="33" t="s">
        <v>2007</v>
      </c>
      <c r="C280" s="34" t="s">
        <v>4911</v>
      </c>
      <c r="D280" s="35"/>
      <c r="E280" s="27" t="s">
        <v>4974</v>
      </c>
      <c r="F280" s="28" t="s">
        <v>4975</v>
      </c>
      <c r="G280" s="29"/>
      <c r="H280" s="36" t="s">
        <v>4911</v>
      </c>
      <c r="I280" s="36" t="s">
        <v>4911</v>
      </c>
      <c r="J280" s="37" t="s">
        <v>4976</v>
      </c>
      <c r="K280" s="38" t="s">
        <v>5715</v>
      </c>
      <c r="L280" s="37" t="s">
        <v>5716</v>
      </c>
      <c r="M280" s="4">
        <v>278</v>
      </c>
      <c r="N280" s="554">
        <v>35.573757000000001</v>
      </c>
      <c r="O280" s="554">
        <v>139.37034</v>
      </c>
      <c r="P280">
        <f t="shared" si="4"/>
        <v>4957.9266081673804</v>
      </c>
    </row>
    <row r="281" spans="1:16">
      <c r="A281" s="33" t="s">
        <v>4910</v>
      </c>
      <c r="B281" s="33" t="s">
        <v>2007</v>
      </c>
      <c r="C281" s="34" t="s">
        <v>4911</v>
      </c>
      <c r="D281" s="35"/>
      <c r="E281" s="27" t="s">
        <v>4911</v>
      </c>
      <c r="F281" s="28" t="s">
        <v>4979</v>
      </c>
      <c r="G281" s="29"/>
      <c r="H281" s="36" t="s">
        <v>4911</v>
      </c>
      <c r="I281" s="36" t="s">
        <v>4911</v>
      </c>
      <c r="J281" s="37" t="s">
        <v>5349</v>
      </c>
      <c r="K281" s="38" t="s">
        <v>5715</v>
      </c>
      <c r="L281" s="37" t="s">
        <v>5716</v>
      </c>
      <c r="M281" s="4">
        <v>279</v>
      </c>
      <c r="N281" s="554">
        <v>35.573757000000001</v>
      </c>
      <c r="O281" s="554">
        <v>139.37034</v>
      </c>
      <c r="P281">
        <f t="shared" si="4"/>
        <v>4957.9266081673804</v>
      </c>
    </row>
    <row r="282" spans="1:16">
      <c r="A282" s="33" t="s">
        <v>4910</v>
      </c>
      <c r="B282" s="33" t="s">
        <v>2007</v>
      </c>
      <c r="C282" s="39" t="s">
        <v>4911</v>
      </c>
      <c r="D282" s="40"/>
      <c r="E282" s="27" t="s">
        <v>4911</v>
      </c>
      <c r="F282" s="28" t="s">
        <v>5355</v>
      </c>
      <c r="G282" s="29"/>
      <c r="H282" s="41" t="s">
        <v>4911</v>
      </c>
      <c r="I282" s="41" t="s">
        <v>4911</v>
      </c>
      <c r="J282" s="37" t="s">
        <v>5739</v>
      </c>
      <c r="K282" s="38" t="s">
        <v>5733</v>
      </c>
      <c r="L282" s="37" t="s">
        <v>5734</v>
      </c>
      <c r="M282" s="4">
        <v>280</v>
      </c>
      <c r="N282" s="554">
        <v>35.566549999999999</v>
      </c>
      <c r="O282" s="554">
        <v>139.38681199999999</v>
      </c>
      <c r="P282">
        <f t="shared" si="4"/>
        <v>4957.5080183385999</v>
      </c>
    </row>
    <row r="283" spans="1:16">
      <c r="A283" s="33" t="s">
        <v>4910</v>
      </c>
      <c r="B283" s="33" t="s">
        <v>2007</v>
      </c>
      <c r="C283" s="51">
        <v>16</v>
      </c>
      <c r="D283" s="52">
        <v>1159225</v>
      </c>
      <c r="E283" s="74" t="s">
        <v>4974</v>
      </c>
      <c r="F283" s="75" t="s">
        <v>4981</v>
      </c>
      <c r="G283" s="29" t="s">
        <v>4913</v>
      </c>
      <c r="H283" s="53" t="s">
        <v>5740</v>
      </c>
      <c r="I283" s="53" t="s">
        <v>5741</v>
      </c>
      <c r="J283" s="76" t="s">
        <v>5742</v>
      </c>
      <c r="K283" s="77" t="s">
        <v>5743</v>
      </c>
      <c r="L283" s="76" t="s">
        <v>5744</v>
      </c>
      <c r="M283" s="4">
        <v>281</v>
      </c>
      <c r="N283" s="559">
        <v>35.556638</v>
      </c>
      <c r="O283" s="559">
        <v>139.399046</v>
      </c>
      <c r="P283">
        <f t="shared" si="4"/>
        <v>4956.5614161673475</v>
      </c>
    </row>
    <row r="284" spans="1:16">
      <c r="A284" s="33" t="s">
        <v>4910</v>
      </c>
      <c r="B284" s="33" t="s">
        <v>2007</v>
      </c>
      <c r="C284" s="39" t="s">
        <v>4911</v>
      </c>
      <c r="D284" s="40"/>
      <c r="E284" s="93" t="s">
        <v>4911</v>
      </c>
      <c r="F284" s="63" t="s">
        <v>4962</v>
      </c>
      <c r="G284" s="92"/>
      <c r="H284" s="41" t="s">
        <v>4911</v>
      </c>
      <c r="I284" s="41" t="s">
        <v>4911</v>
      </c>
      <c r="J284" s="64" t="s">
        <v>4963</v>
      </c>
      <c r="K284" s="65" t="s">
        <v>5743</v>
      </c>
      <c r="L284" s="64" t="s">
        <v>5744</v>
      </c>
      <c r="M284" s="4">
        <v>282</v>
      </c>
      <c r="N284" s="552">
        <v>35.556638</v>
      </c>
      <c r="O284" s="552">
        <v>139.399046</v>
      </c>
      <c r="P284">
        <f t="shared" si="4"/>
        <v>4956.5614161673475</v>
      </c>
    </row>
    <row r="285" spans="1:16">
      <c r="A285" s="33" t="s">
        <v>4910</v>
      </c>
      <c r="B285" s="33" t="s">
        <v>2007</v>
      </c>
      <c r="C285" s="51">
        <v>17</v>
      </c>
      <c r="D285" s="52">
        <v>1162801</v>
      </c>
      <c r="E285" s="74" t="s">
        <v>4974</v>
      </c>
      <c r="F285" s="75" t="s">
        <v>4981</v>
      </c>
      <c r="G285" s="29" t="s">
        <v>4913</v>
      </c>
      <c r="H285" s="53" t="s">
        <v>5745</v>
      </c>
      <c r="I285" s="53" t="s">
        <v>5746</v>
      </c>
      <c r="J285" s="76" t="s">
        <v>5747</v>
      </c>
      <c r="K285" s="77" t="s">
        <v>5748</v>
      </c>
      <c r="L285" s="76" t="s">
        <v>5749</v>
      </c>
      <c r="M285" s="4">
        <v>283</v>
      </c>
      <c r="N285" s="559">
        <v>35.454268999999996</v>
      </c>
      <c r="O285" s="559">
        <v>139.35918000000001</v>
      </c>
      <c r="P285">
        <f t="shared" si="4"/>
        <v>4940.8778553394195</v>
      </c>
    </row>
    <row r="286" spans="1:16">
      <c r="A286" s="33" t="s">
        <v>4910</v>
      </c>
      <c r="B286" s="33" t="s">
        <v>2007</v>
      </c>
      <c r="C286" s="34" t="s">
        <v>4911</v>
      </c>
      <c r="D286" s="35"/>
      <c r="E286" s="27" t="s">
        <v>4911</v>
      </c>
      <c r="F286" s="59" t="s">
        <v>4912</v>
      </c>
      <c r="G286" s="29"/>
      <c r="H286" s="36" t="s">
        <v>4911</v>
      </c>
      <c r="I286" s="36" t="s">
        <v>4911</v>
      </c>
      <c r="J286" s="57" t="s">
        <v>5750</v>
      </c>
      <c r="K286" s="58" t="s">
        <v>5751</v>
      </c>
      <c r="L286" s="57" t="s">
        <v>5752</v>
      </c>
      <c r="M286" s="4">
        <v>284</v>
      </c>
      <c r="N286" s="556">
        <v>35.428718000000003</v>
      </c>
      <c r="O286" s="556">
        <v>139.33883499999999</v>
      </c>
      <c r="P286">
        <f t="shared" si="4"/>
        <v>4936.5962916635299</v>
      </c>
    </row>
    <row r="287" spans="1:16">
      <c r="A287" s="33" t="s">
        <v>4910</v>
      </c>
      <c r="B287" s="33" t="s">
        <v>2007</v>
      </c>
      <c r="C287" s="39" t="s">
        <v>4911</v>
      </c>
      <c r="D287" s="40"/>
      <c r="E287" s="93" t="s">
        <v>4911</v>
      </c>
      <c r="F287" s="63" t="s">
        <v>4962</v>
      </c>
      <c r="G287" s="92"/>
      <c r="H287" s="41" t="s">
        <v>4911</v>
      </c>
      <c r="I287" s="41" t="s">
        <v>4911</v>
      </c>
      <c r="J287" s="64" t="s">
        <v>4963</v>
      </c>
      <c r="K287" s="65" t="s">
        <v>5748</v>
      </c>
      <c r="L287" s="64" t="s">
        <v>5749</v>
      </c>
      <c r="M287" s="4">
        <v>285</v>
      </c>
      <c r="N287" s="552">
        <v>35.454268999999996</v>
      </c>
      <c r="O287" s="552">
        <v>139.35918000000001</v>
      </c>
      <c r="P287">
        <f t="shared" si="4"/>
        <v>4940.8778553394195</v>
      </c>
    </row>
    <row r="288" spans="1:16">
      <c r="A288" s="33" t="s">
        <v>4910</v>
      </c>
      <c r="B288" s="33" t="s">
        <v>2007</v>
      </c>
      <c r="C288" s="51">
        <v>18</v>
      </c>
      <c r="D288" s="52">
        <v>1182051</v>
      </c>
      <c r="E288" s="27" t="s">
        <v>4974</v>
      </c>
      <c r="F288" s="28" t="s">
        <v>4981</v>
      </c>
      <c r="G288" s="29" t="s">
        <v>4913</v>
      </c>
      <c r="H288" s="53" t="s">
        <v>5753</v>
      </c>
      <c r="I288" s="53" t="s">
        <v>5754</v>
      </c>
      <c r="J288" s="37" t="s">
        <v>5755</v>
      </c>
      <c r="K288" s="38" t="s">
        <v>5756</v>
      </c>
      <c r="L288" s="37" t="s">
        <v>5757</v>
      </c>
      <c r="M288" s="4">
        <v>286</v>
      </c>
      <c r="N288" s="554">
        <v>35.432755</v>
      </c>
      <c r="O288" s="554">
        <v>139.38292799999999</v>
      </c>
      <c r="P288">
        <f t="shared" si="4"/>
        <v>4938.7211390066395</v>
      </c>
    </row>
    <row r="289" spans="1:16">
      <c r="A289" s="33" t="s">
        <v>4910</v>
      </c>
      <c r="B289" s="33" t="s">
        <v>2007</v>
      </c>
      <c r="C289" s="39" t="s">
        <v>4911</v>
      </c>
      <c r="D289" s="40"/>
      <c r="E289" s="93" t="s">
        <v>4911</v>
      </c>
      <c r="F289" s="80" t="s">
        <v>4912</v>
      </c>
      <c r="G289" s="81"/>
      <c r="H289" s="41" t="s">
        <v>4911</v>
      </c>
      <c r="I289" s="41" t="s">
        <v>4911</v>
      </c>
      <c r="J289" s="64" t="s">
        <v>5758</v>
      </c>
      <c r="K289" s="65" t="s">
        <v>5756</v>
      </c>
      <c r="L289" s="64" t="s">
        <v>5759</v>
      </c>
      <c r="M289" s="4">
        <v>287</v>
      </c>
      <c r="N289" s="552">
        <v>35.442951000000001</v>
      </c>
      <c r="O289" s="552">
        <v>139.386776</v>
      </c>
      <c r="P289">
        <f t="shared" si="4"/>
        <v>4940.2786718159759</v>
      </c>
    </row>
    <row r="290" spans="1:16">
      <c r="A290" s="33" t="s">
        <v>4910</v>
      </c>
      <c r="B290" s="33" t="s">
        <v>2007</v>
      </c>
      <c r="C290" s="51">
        <v>19</v>
      </c>
      <c r="D290" s="52">
        <v>8812201</v>
      </c>
      <c r="E290" s="74" t="s">
        <v>4911</v>
      </c>
      <c r="F290" s="75" t="s">
        <v>4981</v>
      </c>
      <c r="G290" s="29" t="s">
        <v>4913</v>
      </c>
      <c r="H290" s="53" t="s">
        <v>5760</v>
      </c>
      <c r="I290" s="53" t="s">
        <v>5761</v>
      </c>
      <c r="J290" s="76" t="s">
        <v>5762</v>
      </c>
      <c r="K290" s="77" t="s">
        <v>5763</v>
      </c>
      <c r="L290" s="76" t="s">
        <v>5764</v>
      </c>
      <c r="M290" s="4">
        <v>288</v>
      </c>
      <c r="N290" s="559">
        <v>35.496906000000003</v>
      </c>
      <c r="O290" s="559">
        <v>139.615791</v>
      </c>
      <c r="P290">
        <f t="shared" si="4"/>
        <v>4955.9286092426464</v>
      </c>
    </row>
    <row r="291" spans="1:16">
      <c r="A291" s="33" t="s">
        <v>4910</v>
      </c>
      <c r="B291" s="33" t="s">
        <v>2007</v>
      </c>
      <c r="C291" s="34" t="s">
        <v>4911</v>
      </c>
      <c r="D291" s="35"/>
      <c r="E291" s="27" t="s">
        <v>4911</v>
      </c>
      <c r="F291" s="54" t="s">
        <v>4912</v>
      </c>
      <c r="G291" s="29"/>
      <c r="H291" s="36" t="s">
        <v>4911</v>
      </c>
      <c r="I291" s="36" t="s">
        <v>4911</v>
      </c>
      <c r="J291" s="31" t="s">
        <v>5765</v>
      </c>
      <c r="K291" s="32" t="s">
        <v>5766</v>
      </c>
      <c r="L291" s="31" t="s">
        <v>5767</v>
      </c>
      <c r="M291" s="4">
        <v>289</v>
      </c>
      <c r="N291" s="525">
        <v>35.536116999999997</v>
      </c>
      <c r="O291" s="525">
        <v>139.666304</v>
      </c>
      <c r="P291">
        <f t="shared" si="4"/>
        <v>4963.1981199015672</v>
      </c>
    </row>
    <row r="292" spans="1:16">
      <c r="A292" s="33" t="s">
        <v>4910</v>
      </c>
      <c r="B292" s="33" t="s">
        <v>2007</v>
      </c>
      <c r="C292" s="34" t="s">
        <v>4911</v>
      </c>
      <c r="D292" s="35"/>
      <c r="E292" s="27" t="s">
        <v>4911</v>
      </c>
      <c r="F292" s="54" t="s">
        <v>4987</v>
      </c>
      <c r="G292" s="29"/>
      <c r="H292" s="36" t="s">
        <v>4911</v>
      </c>
      <c r="I292" s="36" t="s">
        <v>4911</v>
      </c>
      <c r="J292" s="31" t="s">
        <v>5768</v>
      </c>
      <c r="K292" s="32" t="s">
        <v>5769</v>
      </c>
      <c r="L292" s="31" t="s">
        <v>5770</v>
      </c>
      <c r="M292" s="4">
        <v>290</v>
      </c>
      <c r="N292" s="525">
        <v>35.572974000000002</v>
      </c>
      <c r="O292" s="525">
        <v>139.61795599999999</v>
      </c>
      <c r="P292">
        <f t="shared" si="4"/>
        <v>4966.6259187211444</v>
      </c>
    </row>
    <row r="293" spans="1:16">
      <c r="A293" s="33" t="s">
        <v>4910</v>
      </c>
      <c r="B293" s="33" t="s">
        <v>2007</v>
      </c>
      <c r="C293" s="34" t="s">
        <v>4911</v>
      </c>
      <c r="D293" s="35"/>
      <c r="E293" s="27" t="s">
        <v>4911</v>
      </c>
      <c r="F293" s="54" t="s">
        <v>4918</v>
      </c>
      <c r="G293" s="29"/>
      <c r="H293" s="36" t="s">
        <v>4911</v>
      </c>
      <c r="I293" s="36" t="s">
        <v>4911</v>
      </c>
      <c r="J293" s="31" t="s">
        <v>5771</v>
      </c>
      <c r="K293" s="32" t="s">
        <v>5538</v>
      </c>
      <c r="L293" s="31" t="s">
        <v>5772</v>
      </c>
      <c r="M293" s="4">
        <v>291</v>
      </c>
      <c r="N293" s="525">
        <v>35.534184000000003</v>
      </c>
      <c r="O293" s="525">
        <v>139.586591</v>
      </c>
      <c r="P293">
        <f t="shared" si="4"/>
        <v>4960.0956085267444</v>
      </c>
    </row>
    <row r="294" spans="1:16">
      <c r="A294" s="33" t="s">
        <v>4910</v>
      </c>
      <c r="B294" s="33" t="s">
        <v>2007</v>
      </c>
      <c r="C294" s="34" t="s">
        <v>4911</v>
      </c>
      <c r="D294" s="35"/>
      <c r="E294" s="27" t="s">
        <v>4911</v>
      </c>
      <c r="F294" s="54" t="s">
        <v>4930</v>
      </c>
      <c r="G294" s="29"/>
      <c r="H294" s="36" t="s">
        <v>4911</v>
      </c>
      <c r="I294" s="36" t="s">
        <v>4911</v>
      </c>
      <c r="J294" s="31" t="s">
        <v>5773</v>
      </c>
      <c r="K294" s="32" t="s">
        <v>5774</v>
      </c>
      <c r="L294" s="31" t="s">
        <v>5775</v>
      </c>
      <c r="M294" s="4">
        <v>292</v>
      </c>
      <c r="N294" s="525">
        <v>35.593687000000003</v>
      </c>
      <c r="O294" s="525">
        <v>139.54145299999999</v>
      </c>
      <c r="P294">
        <f t="shared" si="4"/>
        <v>4966.7948016072114</v>
      </c>
    </row>
    <row r="295" spans="1:16">
      <c r="A295" s="33" t="s">
        <v>4910</v>
      </c>
      <c r="B295" s="33" t="s">
        <v>2007</v>
      </c>
      <c r="C295" s="34" t="s">
        <v>4911</v>
      </c>
      <c r="D295" s="35"/>
      <c r="E295" s="27" t="s">
        <v>4911</v>
      </c>
      <c r="F295" s="54" t="s">
        <v>4934</v>
      </c>
      <c r="G295" s="29"/>
      <c r="H295" s="36" t="s">
        <v>4911</v>
      </c>
      <c r="I295" s="36" t="s">
        <v>4911</v>
      </c>
      <c r="J295" s="31" t="s">
        <v>5776</v>
      </c>
      <c r="K295" s="32" t="s">
        <v>5777</v>
      </c>
      <c r="L295" s="31" t="s">
        <v>5778</v>
      </c>
      <c r="M295" s="4">
        <v>293</v>
      </c>
      <c r="N295" s="525">
        <v>35.544364999999999</v>
      </c>
      <c r="O295" s="525">
        <v>139.64298700000001</v>
      </c>
      <c r="P295">
        <f t="shared" si="4"/>
        <v>4963.5212996182554</v>
      </c>
    </row>
    <row r="296" spans="1:16">
      <c r="A296" s="33" t="s">
        <v>4910</v>
      </c>
      <c r="B296" s="33" t="s">
        <v>2007</v>
      </c>
      <c r="C296" s="34" t="s">
        <v>4911</v>
      </c>
      <c r="D296" s="35"/>
      <c r="E296" s="27" t="s">
        <v>4911</v>
      </c>
      <c r="F296" s="54" t="s">
        <v>4962</v>
      </c>
      <c r="G296" s="29"/>
      <c r="H296" s="36" t="s">
        <v>4911</v>
      </c>
      <c r="I296" s="36" t="s">
        <v>4911</v>
      </c>
      <c r="J296" s="31" t="s">
        <v>4963</v>
      </c>
      <c r="K296" s="32" t="s">
        <v>5777</v>
      </c>
      <c r="L296" s="31" t="s">
        <v>5778</v>
      </c>
      <c r="M296" s="4">
        <v>294</v>
      </c>
      <c r="N296" s="525">
        <v>35.544364999999999</v>
      </c>
      <c r="O296" s="525">
        <v>139.64298700000001</v>
      </c>
      <c r="P296">
        <f t="shared" si="4"/>
        <v>4963.5212996182554</v>
      </c>
    </row>
    <row r="297" spans="1:16">
      <c r="A297" s="33" t="s">
        <v>4910</v>
      </c>
      <c r="B297" s="33" t="s">
        <v>2007</v>
      </c>
      <c r="C297" s="34" t="s">
        <v>4911</v>
      </c>
      <c r="D297" s="35"/>
      <c r="E297" s="27" t="s">
        <v>4911</v>
      </c>
      <c r="F297" s="59" t="s">
        <v>4968</v>
      </c>
      <c r="G297" s="29"/>
      <c r="H297" s="36" t="s">
        <v>4911</v>
      </c>
      <c r="I297" s="36" t="s">
        <v>4911</v>
      </c>
      <c r="J297" s="31" t="s">
        <v>5779</v>
      </c>
      <c r="K297" s="32" t="s">
        <v>5780</v>
      </c>
      <c r="L297" s="31" t="s">
        <v>5781</v>
      </c>
      <c r="M297" s="4">
        <v>295</v>
      </c>
      <c r="N297" s="525">
        <v>35.531010000000002</v>
      </c>
      <c r="O297" s="525">
        <v>139.64918399999999</v>
      </c>
      <c r="P297">
        <f t="shared" si="4"/>
        <v>4961.8765531958397</v>
      </c>
    </row>
    <row r="298" spans="1:16">
      <c r="A298" s="33" t="s">
        <v>4910</v>
      </c>
      <c r="B298" s="33" t="s">
        <v>2007</v>
      </c>
      <c r="C298" s="34" t="s">
        <v>4911</v>
      </c>
      <c r="D298" s="35"/>
      <c r="E298" s="27" t="s">
        <v>4911</v>
      </c>
      <c r="F298" s="54" t="s">
        <v>5255</v>
      </c>
      <c r="G298" s="29"/>
      <c r="H298" s="36" t="s">
        <v>4911</v>
      </c>
      <c r="I298" s="36" t="s">
        <v>4911</v>
      </c>
      <c r="J298" s="31" t="s">
        <v>5782</v>
      </c>
      <c r="K298" s="32" t="s">
        <v>5783</v>
      </c>
      <c r="L298" s="31" t="s">
        <v>5784</v>
      </c>
      <c r="M298" s="4">
        <v>296</v>
      </c>
      <c r="N298" s="525">
        <v>35.518017</v>
      </c>
      <c r="O298" s="525">
        <v>139.59513899999999</v>
      </c>
      <c r="P298">
        <f t="shared" si="4"/>
        <v>4958.1425201193624</v>
      </c>
    </row>
    <row r="299" spans="1:16">
      <c r="A299" s="33" t="s">
        <v>4910</v>
      </c>
      <c r="B299" s="33" t="s">
        <v>2007</v>
      </c>
      <c r="C299" s="34" t="s">
        <v>4911</v>
      </c>
      <c r="D299" s="35"/>
      <c r="E299" s="27" t="s">
        <v>4911</v>
      </c>
      <c r="F299" s="54" t="s">
        <v>5252</v>
      </c>
      <c r="G299" s="29"/>
      <c r="H299" s="36" t="s">
        <v>4911</v>
      </c>
      <c r="I299" s="36" t="s">
        <v>4911</v>
      </c>
      <c r="J299" s="31" t="s">
        <v>5353</v>
      </c>
      <c r="K299" s="32" t="s">
        <v>5780</v>
      </c>
      <c r="L299" s="31" t="s">
        <v>5781</v>
      </c>
      <c r="M299" s="4">
        <v>297</v>
      </c>
      <c r="N299" s="525">
        <v>35.531010000000002</v>
      </c>
      <c r="O299" s="525">
        <v>139.64918399999999</v>
      </c>
      <c r="P299">
        <f t="shared" si="4"/>
        <v>4961.8765531958397</v>
      </c>
    </row>
    <row r="300" spans="1:16" ht="19.5" thickBot="1">
      <c r="A300" s="33" t="s">
        <v>4910</v>
      </c>
      <c r="B300" s="82" t="s">
        <v>2007</v>
      </c>
      <c r="C300" s="83" t="s">
        <v>4911</v>
      </c>
      <c r="D300" s="84"/>
      <c r="E300" s="85" t="s">
        <v>4974</v>
      </c>
      <c r="F300" s="86" t="s">
        <v>4975</v>
      </c>
      <c r="G300" s="86"/>
      <c r="H300" s="87" t="s">
        <v>4911</v>
      </c>
      <c r="I300" s="87" t="s">
        <v>4911</v>
      </c>
      <c r="J300" s="88" t="s">
        <v>4976</v>
      </c>
      <c r="K300" s="89" t="s">
        <v>5777</v>
      </c>
      <c r="L300" s="88" t="s">
        <v>5778</v>
      </c>
      <c r="M300" s="4">
        <v>298</v>
      </c>
      <c r="N300" s="563">
        <v>35.544364999999999</v>
      </c>
      <c r="O300" s="563">
        <v>139.64298700000001</v>
      </c>
      <c r="P300">
        <f t="shared" si="4"/>
        <v>4963.5212996182554</v>
      </c>
    </row>
    <row r="301" spans="1:16">
      <c r="A301" s="33" t="s">
        <v>4910</v>
      </c>
      <c r="B301" s="24" t="s">
        <v>1943</v>
      </c>
      <c r="C301" s="34">
        <v>1</v>
      </c>
      <c r="D301" s="35">
        <v>1252019</v>
      </c>
      <c r="E301" s="27" t="s">
        <v>4974</v>
      </c>
      <c r="F301" s="29" t="s">
        <v>4981</v>
      </c>
      <c r="G301" s="29" t="s">
        <v>4913</v>
      </c>
      <c r="H301" s="36" t="s">
        <v>5785</v>
      </c>
      <c r="I301" s="36" t="s">
        <v>5786</v>
      </c>
      <c r="J301" s="57" t="s">
        <v>5787</v>
      </c>
      <c r="K301" s="58" t="s">
        <v>5788</v>
      </c>
      <c r="L301" s="57" t="s">
        <v>5789</v>
      </c>
      <c r="M301" s="4">
        <v>299</v>
      </c>
      <c r="N301" s="556">
        <v>35.736561000000002</v>
      </c>
      <c r="O301" s="556">
        <v>140.81596999999999</v>
      </c>
      <c r="P301">
        <f t="shared" si="4"/>
        <v>5032.2785016791704</v>
      </c>
    </row>
    <row r="302" spans="1:16">
      <c r="A302" s="33" t="s">
        <v>4910</v>
      </c>
      <c r="B302" s="33" t="s">
        <v>1943</v>
      </c>
      <c r="C302" s="34" t="s">
        <v>4911</v>
      </c>
      <c r="D302" s="40"/>
      <c r="E302" s="27" t="s">
        <v>4911</v>
      </c>
      <c r="F302" s="63" t="s">
        <v>4962</v>
      </c>
      <c r="G302" s="56"/>
      <c r="H302" s="36" t="s">
        <v>4911</v>
      </c>
      <c r="I302" s="36" t="s">
        <v>4911</v>
      </c>
      <c r="J302" s="64" t="s">
        <v>4963</v>
      </c>
      <c r="K302" s="65" t="s">
        <v>5788</v>
      </c>
      <c r="L302" s="64" t="s">
        <v>5789</v>
      </c>
      <c r="M302" s="4">
        <v>300</v>
      </c>
      <c r="N302" s="552">
        <v>35.736561000000002</v>
      </c>
      <c r="O302" s="552">
        <v>140.81596999999999</v>
      </c>
      <c r="P302">
        <f t="shared" si="4"/>
        <v>5032.2785016791704</v>
      </c>
    </row>
    <row r="303" spans="1:16">
      <c r="A303" s="33" t="s">
        <v>4910</v>
      </c>
      <c r="B303" s="33" t="s">
        <v>1943</v>
      </c>
      <c r="C303" s="51">
        <v>2</v>
      </c>
      <c r="D303" s="52">
        <v>1253025</v>
      </c>
      <c r="E303" s="74" t="s">
        <v>4911</v>
      </c>
      <c r="F303" s="94" t="s">
        <v>4981</v>
      </c>
      <c r="G303" s="29" t="s">
        <v>4913</v>
      </c>
      <c r="H303" s="53" t="s">
        <v>5790</v>
      </c>
      <c r="I303" s="53" t="s">
        <v>5791</v>
      </c>
      <c r="J303" s="95" t="s">
        <v>5792</v>
      </c>
      <c r="K303" s="96" t="s">
        <v>5793</v>
      </c>
      <c r="L303" s="95" t="s">
        <v>5794</v>
      </c>
      <c r="M303" s="4">
        <v>301</v>
      </c>
      <c r="N303" s="558">
        <v>35.728122999999997</v>
      </c>
      <c r="O303" s="558">
        <v>139.91404399999999</v>
      </c>
      <c r="P303">
        <f t="shared" si="4"/>
        <v>4998.8661734594116</v>
      </c>
    </row>
    <row r="304" spans="1:16">
      <c r="A304" s="33" t="s">
        <v>4910</v>
      </c>
      <c r="B304" s="33" t="s">
        <v>1943</v>
      </c>
      <c r="C304" s="34" t="s">
        <v>4911</v>
      </c>
      <c r="D304" s="35"/>
      <c r="E304" s="27" t="s">
        <v>4911</v>
      </c>
      <c r="F304" s="55" t="s">
        <v>4912</v>
      </c>
      <c r="G304" s="56"/>
      <c r="H304" s="36" t="s">
        <v>4911</v>
      </c>
      <c r="I304" s="36" t="s">
        <v>4911</v>
      </c>
      <c r="J304" s="31" t="s">
        <v>5795</v>
      </c>
      <c r="K304" s="32" t="s">
        <v>5796</v>
      </c>
      <c r="L304" s="31" t="s">
        <v>5797</v>
      </c>
      <c r="M304" s="4">
        <v>302</v>
      </c>
      <c r="N304" s="525">
        <v>35.661566999999998</v>
      </c>
      <c r="O304" s="525">
        <v>139.90089699999999</v>
      </c>
      <c r="P304">
        <f t="shared" si="4"/>
        <v>4989.0852117255981</v>
      </c>
    </row>
    <row r="305" spans="1:16">
      <c r="A305" s="33" t="s">
        <v>4910</v>
      </c>
      <c r="B305" s="33" t="s">
        <v>1943</v>
      </c>
      <c r="C305" s="34" t="s">
        <v>4911</v>
      </c>
      <c r="D305" s="35"/>
      <c r="E305" s="27" t="s">
        <v>4911</v>
      </c>
      <c r="F305" s="55" t="s">
        <v>4987</v>
      </c>
      <c r="G305" s="56"/>
      <c r="H305" s="36" t="s">
        <v>4911</v>
      </c>
      <c r="I305" s="36" t="s">
        <v>4911</v>
      </c>
      <c r="J305" s="31" t="s">
        <v>5798</v>
      </c>
      <c r="K305" s="32" t="s">
        <v>5799</v>
      </c>
      <c r="L305" s="31" t="s">
        <v>5800</v>
      </c>
      <c r="M305" s="4">
        <v>303</v>
      </c>
      <c r="N305" s="525">
        <v>35.783492000000003</v>
      </c>
      <c r="O305" s="525">
        <v>139.91990100000001</v>
      </c>
      <c r="P305">
        <f t="shared" si="4"/>
        <v>5006.822658074293</v>
      </c>
    </row>
    <row r="306" spans="1:16">
      <c r="A306" s="33" t="s">
        <v>4910</v>
      </c>
      <c r="B306" s="33" t="s">
        <v>1943</v>
      </c>
      <c r="C306" s="34" t="s">
        <v>4911</v>
      </c>
      <c r="D306" s="35"/>
      <c r="E306" s="27" t="s">
        <v>4911</v>
      </c>
      <c r="F306" s="55" t="s">
        <v>4918</v>
      </c>
      <c r="G306" s="56"/>
      <c r="H306" s="36" t="s">
        <v>4911</v>
      </c>
      <c r="I306" s="36" t="s">
        <v>4911</v>
      </c>
      <c r="J306" s="60" t="s">
        <v>5801</v>
      </c>
      <c r="K306" s="32" t="s">
        <v>5802</v>
      </c>
      <c r="L306" s="31" t="s">
        <v>5803</v>
      </c>
      <c r="M306" s="4">
        <v>304</v>
      </c>
      <c r="N306" s="525">
        <v>35.740915000000001</v>
      </c>
      <c r="O306" s="525">
        <v>139.94930199999999</v>
      </c>
      <c r="P306">
        <f t="shared" si="4"/>
        <v>5001.9161070913296</v>
      </c>
    </row>
    <row r="307" spans="1:16">
      <c r="A307" s="33" t="s">
        <v>4910</v>
      </c>
      <c r="B307" s="33" t="s">
        <v>1943</v>
      </c>
      <c r="C307" s="34" t="s">
        <v>4911</v>
      </c>
      <c r="D307" s="35"/>
      <c r="E307" s="27" t="s">
        <v>4911</v>
      </c>
      <c r="F307" s="55" t="s">
        <v>4962</v>
      </c>
      <c r="G307" s="56"/>
      <c r="H307" s="36" t="s">
        <v>4911</v>
      </c>
      <c r="I307" s="36" t="s">
        <v>4911</v>
      </c>
      <c r="J307" s="60" t="s">
        <v>4963</v>
      </c>
      <c r="K307" s="32" t="s">
        <v>5799</v>
      </c>
      <c r="L307" s="31" t="s">
        <v>5804</v>
      </c>
      <c r="M307" s="4">
        <v>305</v>
      </c>
      <c r="N307" s="525">
        <v>35.783284999999999</v>
      </c>
      <c r="O307" s="525">
        <v>139.919802</v>
      </c>
      <c r="P307">
        <f t="shared" si="4"/>
        <v>5006.79015210957</v>
      </c>
    </row>
    <row r="308" spans="1:16">
      <c r="A308" s="33" t="s">
        <v>4910</v>
      </c>
      <c r="B308" s="33" t="s">
        <v>1943</v>
      </c>
      <c r="C308" s="34" t="s">
        <v>4911</v>
      </c>
      <c r="D308" s="35"/>
      <c r="E308" s="27" t="s">
        <v>4911</v>
      </c>
      <c r="F308" s="28" t="s">
        <v>4968</v>
      </c>
      <c r="G308" s="29"/>
      <c r="H308" s="36" t="s">
        <v>4911</v>
      </c>
      <c r="I308" s="36" t="s">
        <v>4911</v>
      </c>
      <c r="J308" s="31" t="s">
        <v>5805</v>
      </c>
      <c r="K308" s="32" t="s">
        <v>5799</v>
      </c>
      <c r="L308" s="31" t="s">
        <v>5804</v>
      </c>
      <c r="M308" s="4">
        <v>306</v>
      </c>
      <c r="N308" s="525">
        <v>35.783284999999999</v>
      </c>
      <c r="O308" s="525">
        <v>139.919802</v>
      </c>
      <c r="P308">
        <f t="shared" si="4"/>
        <v>5006.79015210957</v>
      </c>
    </row>
    <row r="309" spans="1:16">
      <c r="A309" s="33" t="s">
        <v>4910</v>
      </c>
      <c r="B309" s="33" t="s">
        <v>1943</v>
      </c>
      <c r="C309" s="34" t="s">
        <v>4911</v>
      </c>
      <c r="D309" s="35"/>
      <c r="E309" s="27" t="s">
        <v>4911</v>
      </c>
      <c r="F309" s="28" t="s">
        <v>5252</v>
      </c>
      <c r="G309" s="29"/>
      <c r="H309" s="36" t="s">
        <v>4911</v>
      </c>
      <c r="I309" s="36" t="s">
        <v>4911</v>
      </c>
      <c r="J309" s="31" t="s">
        <v>5353</v>
      </c>
      <c r="K309" s="32" t="s">
        <v>5799</v>
      </c>
      <c r="L309" s="31" t="s">
        <v>5804</v>
      </c>
      <c r="M309" s="4">
        <v>307</v>
      </c>
      <c r="N309" s="525">
        <v>35.783284999999999</v>
      </c>
      <c r="O309" s="525">
        <v>139.919802</v>
      </c>
      <c r="P309">
        <f t="shared" si="4"/>
        <v>5006.79015210957</v>
      </c>
    </row>
    <row r="310" spans="1:16">
      <c r="A310" s="33" t="s">
        <v>4910</v>
      </c>
      <c r="B310" s="33" t="s">
        <v>1943</v>
      </c>
      <c r="C310" s="34" t="s">
        <v>4911</v>
      </c>
      <c r="D310" s="35"/>
      <c r="E310" s="27" t="s">
        <v>4974</v>
      </c>
      <c r="F310" s="29" t="s">
        <v>4975</v>
      </c>
      <c r="G310" s="29"/>
      <c r="H310" s="36" t="s">
        <v>4911</v>
      </c>
      <c r="I310" s="36" t="s">
        <v>4911</v>
      </c>
      <c r="J310" s="60" t="s">
        <v>4976</v>
      </c>
      <c r="K310" s="61" t="s">
        <v>5799</v>
      </c>
      <c r="L310" s="60" t="s">
        <v>5804</v>
      </c>
      <c r="M310" s="4">
        <v>308</v>
      </c>
      <c r="N310" s="553">
        <v>35.783284999999999</v>
      </c>
      <c r="O310" s="553">
        <v>139.919802</v>
      </c>
      <c r="P310">
        <f t="shared" si="4"/>
        <v>5006.79015210957</v>
      </c>
    </row>
    <row r="311" spans="1:16">
      <c r="A311" s="33" t="s">
        <v>4910</v>
      </c>
      <c r="B311" s="33" t="s">
        <v>1943</v>
      </c>
      <c r="C311" s="101">
        <v>3</v>
      </c>
      <c r="D311" s="52">
        <v>1255006</v>
      </c>
      <c r="E311" s="98" t="s">
        <v>4974</v>
      </c>
      <c r="F311" s="100" t="s">
        <v>4912</v>
      </c>
      <c r="G311" s="29" t="s">
        <v>4913</v>
      </c>
      <c r="H311" s="53" t="s">
        <v>5806</v>
      </c>
      <c r="I311" s="53" t="s">
        <v>5807</v>
      </c>
      <c r="J311" s="76" t="s">
        <v>5808</v>
      </c>
      <c r="K311" s="77" t="s">
        <v>5809</v>
      </c>
      <c r="L311" s="76" t="s">
        <v>5810</v>
      </c>
      <c r="M311" s="4">
        <v>309</v>
      </c>
      <c r="N311" s="559">
        <v>35.010818999999998</v>
      </c>
      <c r="O311" s="559">
        <v>139.871486</v>
      </c>
      <c r="P311">
        <f t="shared" si="4"/>
        <v>4897.0152796070342</v>
      </c>
    </row>
    <row r="312" spans="1:16">
      <c r="A312" s="33" t="s">
        <v>4910</v>
      </c>
      <c r="B312" s="33" t="s">
        <v>1943</v>
      </c>
      <c r="C312" s="39" t="s">
        <v>4911</v>
      </c>
      <c r="D312" s="40"/>
      <c r="E312" s="93" t="s">
        <v>4911</v>
      </c>
      <c r="F312" s="80" t="s">
        <v>4962</v>
      </c>
      <c r="G312" s="81"/>
      <c r="H312" s="41" t="s">
        <v>4911</v>
      </c>
      <c r="I312" s="41" t="s">
        <v>4911</v>
      </c>
      <c r="J312" s="64" t="s">
        <v>4963</v>
      </c>
      <c r="K312" s="65" t="s">
        <v>5809</v>
      </c>
      <c r="L312" s="64" t="s">
        <v>5810</v>
      </c>
      <c r="M312" s="4">
        <v>310</v>
      </c>
      <c r="N312" s="552">
        <v>35.010818999999998</v>
      </c>
      <c r="O312" s="552">
        <v>139.871486</v>
      </c>
      <c r="P312">
        <f t="shared" si="4"/>
        <v>4897.0152796070342</v>
      </c>
    </row>
    <row r="313" spans="1:16">
      <c r="A313" s="33" t="s">
        <v>4910</v>
      </c>
      <c r="B313" s="33" t="s">
        <v>1943</v>
      </c>
      <c r="C313" s="44">
        <v>4</v>
      </c>
      <c r="D313" s="45">
        <v>1256003</v>
      </c>
      <c r="E313" s="46" t="s">
        <v>4974</v>
      </c>
      <c r="F313" s="47" t="s">
        <v>4981</v>
      </c>
      <c r="G313" s="29" t="s">
        <v>4913</v>
      </c>
      <c r="H313" s="48" t="s">
        <v>5811</v>
      </c>
      <c r="I313" s="48" t="s">
        <v>5812</v>
      </c>
      <c r="J313" s="49" t="s">
        <v>5813</v>
      </c>
      <c r="K313" s="50" t="s">
        <v>5814</v>
      </c>
      <c r="L313" s="49" t="s">
        <v>5815</v>
      </c>
      <c r="M313" s="4">
        <v>311</v>
      </c>
      <c r="N313" s="557">
        <v>35.369531000000002</v>
      </c>
      <c r="O313" s="557">
        <v>139.92862099999999</v>
      </c>
      <c r="P313">
        <f t="shared" si="4"/>
        <v>4949.209698246751</v>
      </c>
    </row>
    <row r="314" spans="1:16">
      <c r="A314" s="33" t="s">
        <v>4910</v>
      </c>
      <c r="B314" s="33" t="s">
        <v>1943</v>
      </c>
      <c r="C314" s="51">
        <v>5</v>
      </c>
      <c r="D314" s="52">
        <v>1256015</v>
      </c>
      <c r="E314" s="27" t="s">
        <v>4911</v>
      </c>
      <c r="F314" s="28" t="s">
        <v>4981</v>
      </c>
      <c r="G314" s="29" t="s">
        <v>4913</v>
      </c>
      <c r="H314" s="53" t="s">
        <v>5816</v>
      </c>
      <c r="I314" s="53" t="s">
        <v>5817</v>
      </c>
      <c r="J314" s="37" t="s">
        <v>5818</v>
      </c>
      <c r="K314" s="38" t="s">
        <v>5819</v>
      </c>
      <c r="L314" s="37" t="s">
        <v>5820</v>
      </c>
      <c r="M314" s="4">
        <v>312</v>
      </c>
      <c r="N314" s="554">
        <v>35.386504000000002</v>
      </c>
      <c r="O314" s="554">
        <v>139.93536800000001</v>
      </c>
      <c r="P314">
        <f t="shared" si="4"/>
        <v>4951.8234594734731</v>
      </c>
    </row>
    <row r="315" spans="1:16">
      <c r="A315" s="33" t="s">
        <v>4910</v>
      </c>
      <c r="B315" s="33" t="s">
        <v>1943</v>
      </c>
      <c r="C315" s="34" t="s">
        <v>4911</v>
      </c>
      <c r="D315" s="35"/>
      <c r="E315" s="27" t="s">
        <v>4911</v>
      </c>
      <c r="F315" s="54" t="s">
        <v>4912</v>
      </c>
      <c r="G315" s="29"/>
      <c r="H315" s="36" t="s">
        <v>4911</v>
      </c>
      <c r="I315" s="36" t="s">
        <v>4911</v>
      </c>
      <c r="J315" s="31" t="s">
        <v>5821</v>
      </c>
      <c r="K315" s="32" t="s">
        <v>5822</v>
      </c>
      <c r="L315" s="31" t="s">
        <v>5823</v>
      </c>
      <c r="M315" s="4">
        <v>313</v>
      </c>
      <c r="N315" s="525">
        <v>35.344138000000001</v>
      </c>
      <c r="O315" s="525">
        <v>139.87615700000001</v>
      </c>
      <c r="P315">
        <f t="shared" si="4"/>
        <v>4943.8021959176667</v>
      </c>
    </row>
    <row r="316" spans="1:16">
      <c r="A316" s="33" t="s">
        <v>4910</v>
      </c>
      <c r="B316" s="33" t="s">
        <v>1943</v>
      </c>
      <c r="C316" s="34" t="s">
        <v>4911</v>
      </c>
      <c r="D316" s="35"/>
      <c r="E316" s="27" t="s">
        <v>4911</v>
      </c>
      <c r="F316" s="54" t="s">
        <v>4987</v>
      </c>
      <c r="G316" s="29"/>
      <c r="H316" s="36" t="s">
        <v>4911</v>
      </c>
      <c r="I316" s="36" t="s">
        <v>4911</v>
      </c>
      <c r="J316" s="31" t="s">
        <v>5824</v>
      </c>
      <c r="K316" s="32" t="s">
        <v>5825</v>
      </c>
      <c r="L316" s="31" t="s">
        <v>5826</v>
      </c>
      <c r="M316" s="4">
        <v>314</v>
      </c>
      <c r="N316" s="525">
        <v>35.467708999999999</v>
      </c>
      <c r="O316" s="525">
        <v>140.043813</v>
      </c>
      <c r="P316">
        <f t="shared" si="4"/>
        <v>4967.033206734417</v>
      </c>
    </row>
    <row r="317" spans="1:16">
      <c r="A317" s="33" t="s">
        <v>4910</v>
      </c>
      <c r="B317" s="33" t="s">
        <v>1943</v>
      </c>
      <c r="C317" s="34" t="s">
        <v>4911</v>
      </c>
      <c r="D317" s="35"/>
      <c r="E317" s="27" t="s">
        <v>4911</v>
      </c>
      <c r="F317" s="54" t="s">
        <v>4918</v>
      </c>
      <c r="G317" s="29"/>
      <c r="H317" s="36" t="s">
        <v>4911</v>
      </c>
      <c r="I317" s="36" t="s">
        <v>4911</v>
      </c>
      <c r="J317" s="31" t="s">
        <v>5827</v>
      </c>
      <c r="K317" s="32" t="s">
        <v>5828</v>
      </c>
      <c r="L317" s="31" t="s">
        <v>5829</v>
      </c>
      <c r="M317" s="4">
        <v>315</v>
      </c>
      <c r="N317" s="525">
        <v>35.330945</v>
      </c>
      <c r="O317" s="525">
        <v>139.923115</v>
      </c>
      <c r="P317">
        <f t="shared" si="4"/>
        <v>4943.6158802936752</v>
      </c>
    </row>
    <row r="318" spans="1:16">
      <c r="A318" s="33" t="s">
        <v>4910</v>
      </c>
      <c r="B318" s="33" t="s">
        <v>1943</v>
      </c>
      <c r="C318" s="34" t="s">
        <v>4911</v>
      </c>
      <c r="D318" s="35"/>
      <c r="E318" s="27" t="s">
        <v>4911</v>
      </c>
      <c r="F318" s="54" t="s">
        <v>4962</v>
      </c>
      <c r="G318" s="29"/>
      <c r="H318" s="36" t="s">
        <v>4911</v>
      </c>
      <c r="I318" s="36" t="s">
        <v>4911</v>
      </c>
      <c r="J318" s="31" t="s">
        <v>4963</v>
      </c>
      <c r="K318" s="32" t="s">
        <v>5819</v>
      </c>
      <c r="L318" s="31" t="s">
        <v>5820</v>
      </c>
      <c r="M318" s="4">
        <v>316</v>
      </c>
      <c r="N318" s="525">
        <v>35.386504000000002</v>
      </c>
      <c r="O318" s="525">
        <v>139.93536800000001</v>
      </c>
      <c r="P318">
        <f t="shared" si="4"/>
        <v>4951.8234594734731</v>
      </c>
    </row>
    <row r="319" spans="1:16">
      <c r="A319" s="33" t="s">
        <v>4910</v>
      </c>
      <c r="B319" s="33" t="s">
        <v>1943</v>
      </c>
      <c r="C319" s="34" t="s">
        <v>4911</v>
      </c>
      <c r="D319" s="35"/>
      <c r="E319" s="27" t="s">
        <v>4911</v>
      </c>
      <c r="F319" s="54" t="s">
        <v>4968</v>
      </c>
      <c r="G319" s="29"/>
      <c r="H319" s="36" t="s">
        <v>4911</v>
      </c>
      <c r="I319" s="36" t="s">
        <v>4911</v>
      </c>
      <c r="J319" s="31" t="s">
        <v>5830</v>
      </c>
      <c r="K319" s="32" t="s">
        <v>5831</v>
      </c>
      <c r="L319" s="31" t="s">
        <v>5832</v>
      </c>
      <c r="M319" s="4">
        <v>317</v>
      </c>
      <c r="N319" s="525">
        <v>35.521358999999997</v>
      </c>
      <c r="O319" s="525">
        <v>140.10832400000001</v>
      </c>
      <c r="P319">
        <f t="shared" si="4"/>
        <v>4976.8380756923161</v>
      </c>
    </row>
    <row r="320" spans="1:16">
      <c r="A320" s="33" t="s">
        <v>4910</v>
      </c>
      <c r="B320" s="33" t="s">
        <v>1943</v>
      </c>
      <c r="C320" s="39" t="s">
        <v>4911</v>
      </c>
      <c r="D320" s="40"/>
      <c r="E320" s="93" t="s">
        <v>4974</v>
      </c>
      <c r="F320" s="80" t="s">
        <v>4975</v>
      </c>
      <c r="G320" s="81"/>
      <c r="H320" s="41" t="s">
        <v>4911</v>
      </c>
      <c r="I320" s="41" t="s">
        <v>4911</v>
      </c>
      <c r="J320" s="64" t="s">
        <v>4976</v>
      </c>
      <c r="K320" s="65" t="s">
        <v>5819</v>
      </c>
      <c r="L320" s="64" t="s">
        <v>5820</v>
      </c>
      <c r="M320" s="4">
        <v>318</v>
      </c>
      <c r="N320" s="552">
        <v>35.386504000000002</v>
      </c>
      <c r="O320" s="552">
        <v>139.93536800000001</v>
      </c>
      <c r="P320">
        <f t="shared" si="4"/>
        <v>4951.8234594734731</v>
      </c>
    </row>
    <row r="321" spans="1:16">
      <c r="A321" s="33" t="s">
        <v>4910</v>
      </c>
      <c r="B321" s="33" t="s">
        <v>1943</v>
      </c>
      <c r="C321" s="51">
        <v>6</v>
      </c>
      <c r="D321" s="52">
        <v>1256049</v>
      </c>
      <c r="E321" s="27" t="s">
        <v>4911</v>
      </c>
      <c r="F321" s="28" t="s">
        <v>4981</v>
      </c>
      <c r="G321" s="29" t="s">
        <v>4913</v>
      </c>
      <c r="H321" s="53" t="s">
        <v>5833</v>
      </c>
      <c r="I321" s="53" t="s">
        <v>5834</v>
      </c>
      <c r="J321" s="37" t="s">
        <v>5835</v>
      </c>
      <c r="K321" s="38" t="s">
        <v>5836</v>
      </c>
      <c r="L321" s="37" t="s">
        <v>5837</v>
      </c>
      <c r="M321" s="4">
        <v>319</v>
      </c>
      <c r="N321" s="554">
        <v>35.386915999999999</v>
      </c>
      <c r="O321" s="554">
        <v>139.930823</v>
      </c>
      <c r="P321">
        <f t="shared" si="4"/>
        <v>4951.7202793118677</v>
      </c>
    </row>
    <row r="322" spans="1:16">
      <c r="A322" s="33" t="s">
        <v>4910</v>
      </c>
      <c r="B322" s="33" t="s">
        <v>1943</v>
      </c>
      <c r="C322" s="34" t="s">
        <v>4911</v>
      </c>
      <c r="D322" s="35"/>
      <c r="E322" s="27" t="s">
        <v>4911</v>
      </c>
      <c r="F322" s="54" t="s">
        <v>4912</v>
      </c>
      <c r="G322" s="29"/>
      <c r="H322" s="36" t="s">
        <v>4911</v>
      </c>
      <c r="I322" s="36" t="s">
        <v>4911</v>
      </c>
      <c r="J322" s="31" t="s">
        <v>5838</v>
      </c>
      <c r="K322" s="32" t="s">
        <v>5839</v>
      </c>
      <c r="L322" s="31" t="s">
        <v>5840</v>
      </c>
      <c r="M322" s="4">
        <v>320</v>
      </c>
      <c r="N322" s="525">
        <v>35.421483000000002</v>
      </c>
      <c r="O322" s="525">
        <v>139.959541</v>
      </c>
      <c r="P322">
        <f t="shared" si="4"/>
        <v>4957.5745022193032</v>
      </c>
    </row>
    <row r="323" spans="1:16">
      <c r="A323" s="33" t="s">
        <v>4910</v>
      </c>
      <c r="B323" s="33" t="s">
        <v>1943</v>
      </c>
      <c r="C323" s="34" t="s">
        <v>4911</v>
      </c>
      <c r="D323" s="35"/>
      <c r="E323" s="27" t="s">
        <v>4911</v>
      </c>
      <c r="F323" s="54" t="s">
        <v>4918</v>
      </c>
      <c r="G323" s="29"/>
      <c r="H323" s="36" t="s">
        <v>4911</v>
      </c>
      <c r="I323" s="36" t="s">
        <v>4911</v>
      </c>
      <c r="J323" s="31" t="s">
        <v>5841</v>
      </c>
      <c r="K323" s="32" t="s">
        <v>5842</v>
      </c>
      <c r="L323" s="31" t="s">
        <v>5843</v>
      </c>
      <c r="M323" s="4">
        <v>321</v>
      </c>
      <c r="N323" s="525">
        <v>35.536664999999999</v>
      </c>
      <c r="O323" s="525">
        <v>140.111459</v>
      </c>
      <c r="P323">
        <f t="shared" si="4"/>
        <v>4979.0939811442349</v>
      </c>
    </row>
    <row r="324" spans="1:16">
      <c r="A324" s="33" t="s">
        <v>4910</v>
      </c>
      <c r="B324" s="33" t="s">
        <v>1943</v>
      </c>
      <c r="C324" s="34" t="s">
        <v>4911</v>
      </c>
      <c r="D324" s="35"/>
      <c r="E324" s="27" t="s">
        <v>4911</v>
      </c>
      <c r="F324" s="54" t="s">
        <v>4962</v>
      </c>
      <c r="G324" s="29"/>
      <c r="H324" s="36" t="s">
        <v>4911</v>
      </c>
      <c r="I324" s="36" t="s">
        <v>4911</v>
      </c>
      <c r="J324" s="31" t="s">
        <v>4963</v>
      </c>
      <c r="K324" s="32" t="s">
        <v>5836</v>
      </c>
      <c r="L324" s="31" t="s">
        <v>5837</v>
      </c>
      <c r="M324" s="4">
        <v>322</v>
      </c>
      <c r="N324" s="525">
        <v>35.386915999999999</v>
      </c>
      <c r="O324" s="525">
        <v>139.930823</v>
      </c>
      <c r="P324">
        <f t="shared" ref="P324:P387" si="5">N324*O324</f>
        <v>4951.7202793118677</v>
      </c>
    </row>
    <row r="325" spans="1:16">
      <c r="A325" s="33" t="s">
        <v>4910</v>
      </c>
      <c r="B325" s="33" t="s">
        <v>1943</v>
      </c>
      <c r="C325" s="34" t="s">
        <v>4911</v>
      </c>
      <c r="D325" s="35"/>
      <c r="E325" s="27" t="s">
        <v>4911</v>
      </c>
      <c r="F325" s="54" t="s">
        <v>4968</v>
      </c>
      <c r="G325" s="29"/>
      <c r="H325" s="36" t="s">
        <v>4911</v>
      </c>
      <c r="I325" s="36" t="s">
        <v>4911</v>
      </c>
      <c r="J325" s="31" t="s">
        <v>5844</v>
      </c>
      <c r="K325" s="32" t="s">
        <v>5845</v>
      </c>
      <c r="L325" s="31" t="s">
        <v>5846</v>
      </c>
      <c r="M325" s="4">
        <v>323</v>
      </c>
      <c r="N325" s="525">
        <v>35.330333000000003</v>
      </c>
      <c r="O325" s="525">
        <v>139.92325500000001</v>
      </c>
      <c r="P325">
        <f t="shared" si="5"/>
        <v>4943.5351935939161</v>
      </c>
    </row>
    <row r="326" spans="1:16">
      <c r="A326" s="33" t="s">
        <v>4910</v>
      </c>
      <c r="B326" s="33" t="s">
        <v>1943</v>
      </c>
      <c r="C326" s="39" t="s">
        <v>4911</v>
      </c>
      <c r="D326" s="40"/>
      <c r="E326" s="93" t="s">
        <v>4974</v>
      </c>
      <c r="F326" s="81" t="s">
        <v>4975</v>
      </c>
      <c r="G326" s="81"/>
      <c r="H326" s="41" t="s">
        <v>4911</v>
      </c>
      <c r="I326" s="41" t="s">
        <v>4911</v>
      </c>
      <c r="J326" s="42" t="s">
        <v>4976</v>
      </c>
      <c r="K326" s="43" t="s">
        <v>5836</v>
      </c>
      <c r="L326" s="42" t="s">
        <v>5837</v>
      </c>
      <c r="M326" s="4">
        <v>324</v>
      </c>
      <c r="N326" s="560">
        <v>35.386915999999999</v>
      </c>
      <c r="O326" s="560">
        <v>139.930823</v>
      </c>
      <c r="P326">
        <f t="shared" si="5"/>
        <v>4951.7202793118677</v>
      </c>
    </row>
    <row r="327" spans="1:16">
      <c r="A327" s="33" t="s">
        <v>4910</v>
      </c>
      <c r="B327" s="33" t="s">
        <v>1943</v>
      </c>
      <c r="C327" s="51">
        <v>7</v>
      </c>
      <c r="D327" s="52">
        <v>1257014</v>
      </c>
      <c r="E327" s="74" t="s">
        <v>4974</v>
      </c>
      <c r="F327" s="75" t="s">
        <v>4981</v>
      </c>
      <c r="G327" s="29" t="s">
        <v>4913</v>
      </c>
      <c r="H327" s="53" t="s">
        <v>5847</v>
      </c>
      <c r="I327" s="53" t="s">
        <v>5848</v>
      </c>
      <c r="J327" s="76" t="s">
        <v>5849</v>
      </c>
      <c r="K327" s="77" t="s">
        <v>5850</v>
      </c>
      <c r="L327" s="76" t="s">
        <v>5851</v>
      </c>
      <c r="M327" s="4">
        <v>325</v>
      </c>
      <c r="N327" s="559">
        <v>35.788806000000001</v>
      </c>
      <c r="O327" s="559">
        <v>139.930442</v>
      </c>
      <c r="P327">
        <f t="shared" si="5"/>
        <v>5007.943442232252</v>
      </c>
    </row>
    <row r="328" spans="1:16">
      <c r="A328" s="33" t="s">
        <v>4910</v>
      </c>
      <c r="B328" s="33" t="s">
        <v>1943</v>
      </c>
      <c r="C328" s="34" t="s">
        <v>4911</v>
      </c>
      <c r="D328" s="35"/>
      <c r="E328" s="27" t="s">
        <v>4911</v>
      </c>
      <c r="F328" s="55" t="s">
        <v>4912</v>
      </c>
      <c r="G328" s="56"/>
      <c r="H328" s="36" t="s">
        <v>4911</v>
      </c>
      <c r="I328" s="36" t="s">
        <v>4911</v>
      </c>
      <c r="J328" s="31" t="s">
        <v>5852</v>
      </c>
      <c r="K328" s="32" t="s">
        <v>5853</v>
      </c>
      <c r="L328" s="31" t="s">
        <v>5854</v>
      </c>
      <c r="M328" s="4">
        <v>326</v>
      </c>
      <c r="N328" s="525">
        <v>35.789723000000002</v>
      </c>
      <c r="O328" s="525">
        <v>139.91002800000001</v>
      </c>
      <c r="P328">
        <f t="shared" si="5"/>
        <v>5007.3411470422443</v>
      </c>
    </row>
    <row r="329" spans="1:16">
      <c r="A329" s="33" t="s">
        <v>4910</v>
      </c>
      <c r="B329" s="33" t="s">
        <v>1943</v>
      </c>
      <c r="C329" s="39" t="s">
        <v>4911</v>
      </c>
      <c r="D329" s="40"/>
      <c r="E329" s="93" t="s">
        <v>4911</v>
      </c>
      <c r="F329" s="81" t="s">
        <v>4962</v>
      </c>
      <c r="G329" s="81"/>
      <c r="H329" s="41" t="s">
        <v>4911</v>
      </c>
      <c r="I329" s="41" t="s">
        <v>4911</v>
      </c>
      <c r="J329" s="42" t="s">
        <v>4963</v>
      </c>
      <c r="K329" s="43" t="s">
        <v>5853</v>
      </c>
      <c r="L329" s="42" t="s">
        <v>5854</v>
      </c>
      <c r="M329" s="4">
        <v>327</v>
      </c>
      <c r="N329" s="560">
        <v>35.789723000000002</v>
      </c>
      <c r="O329" s="560">
        <v>139.91002800000001</v>
      </c>
      <c r="P329">
        <f t="shared" si="5"/>
        <v>5007.3411470422443</v>
      </c>
    </row>
    <row r="330" spans="1:16">
      <c r="A330" s="33" t="s">
        <v>4910</v>
      </c>
      <c r="B330" s="33" t="s">
        <v>1943</v>
      </c>
      <c r="C330" s="51">
        <v>8</v>
      </c>
      <c r="D330" s="52">
        <v>1257037</v>
      </c>
      <c r="E330" s="27" t="s">
        <v>4911</v>
      </c>
      <c r="F330" s="28" t="s">
        <v>4981</v>
      </c>
      <c r="G330" s="29" t="s">
        <v>4913</v>
      </c>
      <c r="H330" s="53" t="s">
        <v>13456</v>
      </c>
      <c r="I330" s="53" t="s">
        <v>5855</v>
      </c>
      <c r="J330" s="37" t="s">
        <v>5856</v>
      </c>
      <c r="K330" s="38" t="s">
        <v>5857</v>
      </c>
      <c r="L330" s="37" t="s">
        <v>5858</v>
      </c>
      <c r="M330" s="4">
        <v>328</v>
      </c>
      <c r="N330" s="554">
        <v>35.825294999999997</v>
      </c>
      <c r="O330" s="554">
        <v>139.93494000000001</v>
      </c>
      <c r="P330">
        <f t="shared" si="5"/>
        <v>5013.2105063073004</v>
      </c>
    </row>
    <row r="331" spans="1:16">
      <c r="A331" s="33" t="s">
        <v>4910</v>
      </c>
      <c r="B331" s="33" t="s">
        <v>1943</v>
      </c>
      <c r="C331" s="34" t="s">
        <v>4911</v>
      </c>
      <c r="D331" s="35"/>
      <c r="E331" s="27" t="s">
        <v>4911</v>
      </c>
      <c r="F331" s="54" t="s">
        <v>4912</v>
      </c>
      <c r="G331" s="29"/>
      <c r="H331" s="36" t="s">
        <v>4911</v>
      </c>
      <c r="I331" s="36" t="s">
        <v>4911</v>
      </c>
      <c r="J331" s="31" t="s">
        <v>5859</v>
      </c>
      <c r="K331" s="32" t="s">
        <v>5860</v>
      </c>
      <c r="L331" s="31" t="s">
        <v>5861</v>
      </c>
      <c r="M331" s="4">
        <v>329</v>
      </c>
      <c r="N331" s="525">
        <v>35.857641000000001</v>
      </c>
      <c r="O331" s="525">
        <v>139.98664099999999</v>
      </c>
      <c r="P331">
        <f t="shared" si="5"/>
        <v>5019.5907177738809</v>
      </c>
    </row>
    <row r="332" spans="1:16">
      <c r="A332" s="33" t="s">
        <v>4910</v>
      </c>
      <c r="B332" s="33" t="s">
        <v>1943</v>
      </c>
      <c r="C332" s="34" t="s">
        <v>4911</v>
      </c>
      <c r="D332" s="35"/>
      <c r="E332" s="27" t="s">
        <v>4911</v>
      </c>
      <c r="F332" s="54" t="s">
        <v>4987</v>
      </c>
      <c r="G332" s="29"/>
      <c r="H332" s="36" t="s">
        <v>4911</v>
      </c>
      <c r="I332" s="36" t="s">
        <v>4911</v>
      </c>
      <c r="J332" s="31" t="s">
        <v>5862</v>
      </c>
      <c r="K332" s="32" t="s">
        <v>5863</v>
      </c>
      <c r="L332" s="31" t="s">
        <v>5864</v>
      </c>
      <c r="M332" s="4">
        <v>330</v>
      </c>
      <c r="N332" s="525">
        <v>35.792153999999996</v>
      </c>
      <c r="O332" s="525">
        <v>139.96596600000001</v>
      </c>
      <c r="P332">
        <f t="shared" si="5"/>
        <v>5009.6834098307636</v>
      </c>
    </row>
    <row r="333" spans="1:16">
      <c r="A333" s="33" t="s">
        <v>4910</v>
      </c>
      <c r="B333" s="33" t="s">
        <v>1943</v>
      </c>
      <c r="C333" s="34" t="s">
        <v>4911</v>
      </c>
      <c r="D333" s="35"/>
      <c r="E333" s="27" t="s">
        <v>4911</v>
      </c>
      <c r="F333" s="54" t="s">
        <v>4922</v>
      </c>
      <c r="G333" s="29"/>
      <c r="H333" s="36" t="s">
        <v>4911</v>
      </c>
      <c r="I333" s="36" t="s">
        <v>4911</v>
      </c>
      <c r="J333" s="31" t="s">
        <v>5865</v>
      </c>
      <c r="K333" s="32" t="s">
        <v>5866</v>
      </c>
      <c r="L333" s="31" t="s">
        <v>5867</v>
      </c>
      <c r="M333" s="4">
        <v>331</v>
      </c>
      <c r="N333" s="525">
        <v>35.797755000000002</v>
      </c>
      <c r="O333" s="525">
        <v>140.04114300000001</v>
      </c>
      <c r="P333">
        <f t="shared" si="5"/>
        <v>5013.1585270339656</v>
      </c>
    </row>
    <row r="334" spans="1:16">
      <c r="A334" s="33" t="s">
        <v>4910</v>
      </c>
      <c r="B334" s="33" t="s">
        <v>1943</v>
      </c>
      <c r="C334" s="34" t="s">
        <v>4911</v>
      </c>
      <c r="D334" s="35"/>
      <c r="E334" s="27" t="s">
        <v>4911</v>
      </c>
      <c r="F334" s="54" t="s">
        <v>4926</v>
      </c>
      <c r="G334" s="29"/>
      <c r="H334" s="36" t="s">
        <v>4911</v>
      </c>
      <c r="I334" s="36" t="s">
        <v>4911</v>
      </c>
      <c r="J334" s="31" t="s">
        <v>5868</v>
      </c>
      <c r="K334" s="32" t="s">
        <v>5869</v>
      </c>
      <c r="L334" s="31" t="s">
        <v>5870</v>
      </c>
      <c r="M334" s="4">
        <v>332</v>
      </c>
      <c r="N334" s="525">
        <v>35.752324999999999</v>
      </c>
      <c r="O334" s="525">
        <v>140.00370799999999</v>
      </c>
      <c r="P334">
        <f t="shared" si="5"/>
        <v>5005.4580696210996</v>
      </c>
    </row>
    <row r="335" spans="1:16">
      <c r="A335" s="33" t="s">
        <v>4910</v>
      </c>
      <c r="B335" s="33" t="s">
        <v>1943</v>
      </c>
      <c r="C335" s="34" t="s">
        <v>4911</v>
      </c>
      <c r="D335" s="35"/>
      <c r="E335" s="27" t="s">
        <v>4911</v>
      </c>
      <c r="F335" s="54" t="s">
        <v>4930</v>
      </c>
      <c r="G335" s="29"/>
      <c r="H335" s="36" t="s">
        <v>4911</v>
      </c>
      <c r="I335" s="36" t="s">
        <v>4911</v>
      </c>
      <c r="J335" s="31" t="s">
        <v>5871</v>
      </c>
      <c r="K335" s="32" t="s">
        <v>5872</v>
      </c>
      <c r="L335" s="31" t="s">
        <v>5873</v>
      </c>
      <c r="M335" s="4">
        <v>333</v>
      </c>
      <c r="N335" s="525">
        <v>35.850535999999998</v>
      </c>
      <c r="O335" s="525">
        <v>139.95746700000001</v>
      </c>
      <c r="P335">
        <f t="shared" si="5"/>
        <v>5017.5502091523122</v>
      </c>
    </row>
    <row r="336" spans="1:16">
      <c r="A336" s="33" t="s">
        <v>4910</v>
      </c>
      <c r="B336" s="33" t="s">
        <v>1943</v>
      </c>
      <c r="C336" s="34" t="s">
        <v>4911</v>
      </c>
      <c r="D336" s="35"/>
      <c r="E336" s="27" t="s">
        <v>4911</v>
      </c>
      <c r="F336" s="54" t="s">
        <v>4934</v>
      </c>
      <c r="G336" s="29"/>
      <c r="H336" s="36" t="s">
        <v>4911</v>
      </c>
      <c r="I336" s="36" t="s">
        <v>4911</v>
      </c>
      <c r="J336" s="31" t="s">
        <v>5874</v>
      </c>
      <c r="K336" s="32" t="s">
        <v>5875</v>
      </c>
      <c r="L336" s="31" t="s">
        <v>5876</v>
      </c>
      <c r="M336" s="4">
        <v>334</v>
      </c>
      <c r="N336" s="525">
        <v>35.864773</v>
      </c>
      <c r="O336" s="525">
        <v>139.90307300000001</v>
      </c>
      <c r="P336">
        <f t="shared" si="5"/>
        <v>5017.591955147429</v>
      </c>
    </row>
    <row r="337" spans="1:16">
      <c r="A337" s="33" t="s">
        <v>4910</v>
      </c>
      <c r="B337" s="33" t="s">
        <v>1943</v>
      </c>
      <c r="C337" s="34" t="s">
        <v>4911</v>
      </c>
      <c r="D337" s="35"/>
      <c r="E337" s="27" t="s">
        <v>4911</v>
      </c>
      <c r="F337" s="54" t="s">
        <v>4938</v>
      </c>
      <c r="G337" s="29"/>
      <c r="H337" s="36" t="s">
        <v>4911</v>
      </c>
      <c r="I337" s="36" t="s">
        <v>4911</v>
      </c>
      <c r="J337" s="31" t="s">
        <v>5877</v>
      </c>
      <c r="K337" s="32" t="s">
        <v>5878</v>
      </c>
      <c r="L337" s="31" t="s">
        <v>5879</v>
      </c>
      <c r="M337" s="4">
        <v>335</v>
      </c>
      <c r="N337" s="525">
        <v>35.765116999999996</v>
      </c>
      <c r="O337" s="525">
        <v>139.932264</v>
      </c>
      <c r="P337">
        <f t="shared" si="5"/>
        <v>5004.693794034888</v>
      </c>
    </row>
    <row r="338" spans="1:16">
      <c r="A338" s="33" t="s">
        <v>4910</v>
      </c>
      <c r="B338" s="33" t="s">
        <v>1943</v>
      </c>
      <c r="C338" s="34" t="s">
        <v>4911</v>
      </c>
      <c r="D338" s="35"/>
      <c r="E338" s="27" t="s">
        <v>4911</v>
      </c>
      <c r="F338" s="54" t="s">
        <v>4942</v>
      </c>
      <c r="G338" s="29"/>
      <c r="H338" s="36" t="s">
        <v>4911</v>
      </c>
      <c r="I338" s="36" t="s">
        <v>4911</v>
      </c>
      <c r="J338" s="31" t="s">
        <v>5880</v>
      </c>
      <c r="K338" s="32" t="s">
        <v>5881</v>
      </c>
      <c r="L338" s="31" t="s">
        <v>5882</v>
      </c>
      <c r="M338" s="4">
        <v>336</v>
      </c>
      <c r="N338" s="525">
        <v>35.877777000000002</v>
      </c>
      <c r="O338" s="525">
        <v>139.99966599999999</v>
      </c>
      <c r="P338">
        <f t="shared" si="5"/>
        <v>5022.876796822482</v>
      </c>
    </row>
    <row r="339" spans="1:16">
      <c r="A339" s="33" t="s">
        <v>4910</v>
      </c>
      <c r="B339" s="33" t="s">
        <v>1943</v>
      </c>
      <c r="C339" s="34" t="s">
        <v>4911</v>
      </c>
      <c r="D339" s="35"/>
      <c r="E339" s="27" t="s">
        <v>4911</v>
      </c>
      <c r="F339" s="54" t="s">
        <v>4962</v>
      </c>
      <c r="G339" s="29"/>
      <c r="H339" s="36" t="s">
        <v>4911</v>
      </c>
      <c r="I339" s="36" t="s">
        <v>4911</v>
      </c>
      <c r="J339" s="31" t="s">
        <v>4963</v>
      </c>
      <c r="K339" s="32" t="s">
        <v>5857</v>
      </c>
      <c r="L339" s="31" t="s">
        <v>5858</v>
      </c>
      <c r="M339" s="4">
        <v>337</v>
      </c>
      <c r="N339" s="525">
        <v>35.825294999999997</v>
      </c>
      <c r="O339" s="525">
        <v>139.93494000000001</v>
      </c>
      <c r="P339">
        <f t="shared" si="5"/>
        <v>5013.2105063073004</v>
      </c>
    </row>
    <row r="340" spans="1:16">
      <c r="A340" s="33" t="s">
        <v>4910</v>
      </c>
      <c r="B340" s="33" t="s">
        <v>1943</v>
      </c>
      <c r="C340" s="34" t="s">
        <v>4911</v>
      </c>
      <c r="D340" s="35"/>
      <c r="E340" s="27" t="s">
        <v>4911</v>
      </c>
      <c r="F340" s="54" t="s">
        <v>4964</v>
      </c>
      <c r="G340" s="29"/>
      <c r="H340" s="36" t="s">
        <v>4911</v>
      </c>
      <c r="I340" s="36" t="s">
        <v>4911</v>
      </c>
      <c r="J340" s="31" t="s">
        <v>5883</v>
      </c>
      <c r="K340" s="32" t="s">
        <v>5884</v>
      </c>
      <c r="L340" s="31" t="s">
        <v>5885</v>
      </c>
      <c r="M340" s="4">
        <v>338</v>
      </c>
      <c r="N340" s="525">
        <v>35.808768999999998</v>
      </c>
      <c r="O340" s="525">
        <v>140.01927900000001</v>
      </c>
      <c r="P340">
        <f t="shared" si="5"/>
        <v>5013.9180172575516</v>
      </c>
    </row>
    <row r="341" spans="1:16">
      <c r="A341" s="33" t="s">
        <v>4910</v>
      </c>
      <c r="B341" s="33" t="s">
        <v>1943</v>
      </c>
      <c r="C341" s="34" t="s">
        <v>4911</v>
      </c>
      <c r="D341" s="35"/>
      <c r="E341" s="27" t="s">
        <v>4911</v>
      </c>
      <c r="F341" s="54" t="s">
        <v>4968</v>
      </c>
      <c r="G341" s="29"/>
      <c r="H341" s="36" t="s">
        <v>4911</v>
      </c>
      <c r="I341" s="36" t="s">
        <v>4911</v>
      </c>
      <c r="J341" s="31" t="s">
        <v>5886</v>
      </c>
      <c r="K341" s="32" t="s">
        <v>5887</v>
      </c>
      <c r="L341" s="31" t="s">
        <v>5888</v>
      </c>
      <c r="M341" s="4">
        <v>339</v>
      </c>
      <c r="N341" s="525">
        <v>35.818306</v>
      </c>
      <c r="O341" s="525">
        <v>139.92797999999999</v>
      </c>
      <c r="P341">
        <f t="shared" si="5"/>
        <v>5011.9832056018795</v>
      </c>
    </row>
    <row r="342" spans="1:16">
      <c r="A342" s="33" t="s">
        <v>4910</v>
      </c>
      <c r="B342" s="33" t="s">
        <v>1943</v>
      </c>
      <c r="C342" s="34" t="s">
        <v>4911</v>
      </c>
      <c r="D342" s="35"/>
      <c r="E342" s="27" t="s">
        <v>4911</v>
      </c>
      <c r="F342" s="54" t="s">
        <v>5255</v>
      </c>
      <c r="G342" s="29"/>
      <c r="H342" s="36" t="s">
        <v>4911</v>
      </c>
      <c r="I342" s="36" t="s">
        <v>4911</v>
      </c>
      <c r="J342" s="31" t="s">
        <v>5889</v>
      </c>
      <c r="K342" s="32" t="s">
        <v>5881</v>
      </c>
      <c r="L342" s="31" t="s">
        <v>5890</v>
      </c>
      <c r="M342" s="4">
        <v>340</v>
      </c>
      <c r="N342" s="525">
        <v>35.877721999999999</v>
      </c>
      <c r="O342" s="525">
        <v>140.00020000000001</v>
      </c>
      <c r="P342">
        <f t="shared" si="5"/>
        <v>5022.8882555443997</v>
      </c>
    </row>
    <row r="343" spans="1:16">
      <c r="A343" s="33" t="s">
        <v>4910</v>
      </c>
      <c r="B343" s="33" t="s">
        <v>1943</v>
      </c>
      <c r="C343" s="34" t="s">
        <v>4911</v>
      </c>
      <c r="D343" s="35"/>
      <c r="E343" s="27" t="s">
        <v>4911</v>
      </c>
      <c r="F343" s="54" t="s">
        <v>5259</v>
      </c>
      <c r="G343" s="29"/>
      <c r="H343" s="36" t="s">
        <v>4911</v>
      </c>
      <c r="I343" s="36" t="s">
        <v>4911</v>
      </c>
      <c r="J343" s="31" t="s">
        <v>5891</v>
      </c>
      <c r="K343" s="32" t="s">
        <v>5892</v>
      </c>
      <c r="L343" s="31" t="s">
        <v>5893</v>
      </c>
      <c r="M343" s="4">
        <v>341</v>
      </c>
      <c r="N343" s="525">
        <v>35.863275000000002</v>
      </c>
      <c r="O343" s="525">
        <v>139.91134500000001</v>
      </c>
      <c r="P343">
        <f t="shared" si="5"/>
        <v>5017.6790413548761</v>
      </c>
    </row>
    <row r="344" spans="1:16">
      <c r="A344" s="33" t="s">
        <v>4910</v>
      </c>
      <c r="B344" s="33" t="s">
        <v>1943</v>
      </c>
      <c r="C344" s="34" t="s">
        <v>4911</v>
      </c>
      <c r="D344" s="35"/>
      <c r="E344" s="27" t="s">
        <v>4911</v>
      </c>
      <c r="F344" s="54" t="s">
        <v>5252</v>
      </c>
      <c r="G344" s="29"/>
      <c r="H344" s="36" t="s">
        <v>4911</v>
      </c>
      <c r="I344" s="36" t="s">
        <v>4911</v>
      </c>
      <c r="J344" s="31" t="s">
        <v>5353</v>
      </c>
      <c r="K344" s="32" t="s">
        <v>5857</v>
      </c>
      <c r="L344" s="31" t="s">
        <v>5894</v>
      </c>
      <c r="M344" s="4">
        <v>342</v>
      </c>
      <c r="N344" s="525">
        <v>35.825294999999997</v>
      </c>
      <c r="O344" s="525">
        <v>139.93494000000001</v>
      </c>
      <c r="P344">
        <f t="shared" si="5"/>
        <v>5013.2105063073004</v>
      </c>
    </row>
    <row r="345" spans="1:16">
      <c r="A345" s="33" t="s">
        <v>4910</v>
      </c>
      <c r="B345" s="33" t="s">
        <v>1943</v>
      </c>
      <c r="C345" s="34" t="s">
        <v>4911</v>
      </c>
      <c r="D345" s="35"/>
      <c r="E345" s="27" t="s">
        <v>4911</v>
      </c>
      <c r="F345" s="28" t="s">
        <v>4979</v>
      </c>
      <c r="G345" s="29"/>
      <c r="H345" s="36" t="s">
        <v>4911</v>
      </c>
      <c r="I345" s="36" t="s">
        <v>4911</v>
      </c>
      <c r="J345" s="31" t="s">
        <v>5895</v>
      </c>
      <c r="K345" s="32" t="s">
        <v>5857</v>
      </c>
      <c r="L345" s="31" t="s">
        <v>5858</v>
      </c>
      <c r="M345" s="4">
        <v>343</v>
      </c>
      <c r="N345" s="525">
        <v>35.825294999999997</v>
      </c>
      <c r="O345" s="525">
        <v>139.93494000000001</v>
      </c>
      <c r="P345">
        <f t="shared" si="5"/>
        <v>5013.2105063073004</v>
      </c>
    </row>
    <row r="346" spans="1:16">
      <c r="A346" s="33" t="s">
        <v>4910</v>
      </c>
      <c r="B346" s="33" t="s">
        <v>1943</v>
      </c>
      <c r="C346" s="39" t="s">
        <v>4911</v>
      </c>
      <c r="D346" s="40"/>
      <c r="E346" s="27" t="s">
        <v>4974</v>
      </c>
      <c r="F346" s="28" t="s">
        <v>4975</v>
      </c>
      <c r="G346" s="29"/>
      <c r="H346" s="41" t="s">
        <v>4911</v>
      </c>
      <c r="I346" s="41" t="s">
        <v>4911</v>
      </c>
      <c r="J346" s="37" t="s">
        <v>4976</v>
      </c>
      <c r="K346" s="38" t="s">
        <v>5857</v>
      </c>
      <c r="L346" s="37" t="s">
        <v>5858</v>
      </c>
      <c r="M346" s="4">
        <v>344</v>
      </c>
      <c r="N346" s="554">
        <v>35.825294999999997</v>
      </c>
      <c r="O346" s="554">
        <v>139.93494000000001</v>
      </c>
      <c r="P346">
        <f t="shared" si="5"/>
        <v>5013.2105063073004</v>
      </c>
    </row>
    <row r="347" spans="1:16">
      <c r="A347" s="33" t="s">
        <v>4910</v>
      </c>
      <c r="B347" s="33" t="s">
        <v>1943</v>
      </c>
      <c r="C347" s="51">
        <v>9</v>
      </c>
      <c r="D347" s="52">
        <v>1258055</v>
      </c>
      <c r="E347" s="74" t="s">
        <v>4911</v>
      </c>
      <c r="F347" s="75" t="s">
        <v>4981</v>
      </c>
      <c r="G347" s="29" t="s">
        <v>4913</v>
      </c>
      <c r="H347" s="53" t="s">
        <v>5896</v>
      </c>
      <c r="I347" s="53" t="s">
        <v>5897</v>
      </c>
      <c r="J347" s="76" t="s">
        <v>5898</v>
      </c>
      <c r="K347" s="77" t="s">
        <v>5899</v>
      </c>
      <c r="L347" s="76" t="s">
        <v>5900</v>
      </c>
      <c r="M347" s="4">
        <v>345</v>
      </c>
      <c r="N347" s="559">
        <v>35.954762000000002</v>
      </c>
      <c r="O347" s="559">
        <v>139.870205</v>
      </c>
      <c r="P347">
        <f t="shared" si="5"/>
        <v>5028.9999316662106</v>
      </c>
    </row>
    <row r="348" spans="1:16">
      <c r="A348" s="33" t="s">
        <v>4910</v>
      </c>
      <c r="B348" s="33" t="s">
        <v>1943</v>
      </c>
      <c r="C348" s="34" t="s">
        <v>4911</v>
      </c>
      <c r="D348" s="35"/>
      <c r="E348" s="27" t="s">
        <v>4911</v>
      </c>
      <c r="F348" s="54" t="s">
        <v>4912</v>
      </c>
      <c r="G348" s="29"/>
      <c r="H348" s="36" t="s">
        <v>4911</v>
      </c>
      <c r="I348" s="36" t="s">
        <v>4911</v>
      </c>
      <c r="J348" s="31" t="s">
        <v>5901</v>
      </c>
      <c r="K348" s="32" t="s">
        <v>5902</v>
      </c>
      <c r="L348" s="31" t="s">
        <v>5903</v>
      </c>
      <c r="M348" s="4">
        <v>346</v>
      </c>
      <c r="N348" s="525">
        <v>35.945574999999998</v>
      </c>
      <c r="O348" s="525">
        <v>139.883229</v>
      </c>
      <c r="P348">
        <f t="shared" si="5"/>
        <v>5028.1830992616751</v>
      </c>
    </row>
    <row r="349" spans="1:16">
      <c r="A349" s="33" t="s">
        <v>4910</v>
      </c>
      <c r="B349" s="33" t="s">
        <v>1943</v>
      </c>
      <c r="C349" s="34" t="s">
        <v>4911</v>
      </c>
      <c r="D349" s="35"/>
      <c r="E349" s="27" t="s">
        <v>4911</v>
      </c>
      <c r="F349" s="59" t="s">
        <v>4987</v>
      </c>
      <c r="G349" s="29"/>
      <c r="H349" s="36" t="s">
        <v>4911</v>
      </c>
      <c r="I349" s="36" t="s">
        <v>4911</v>
      </c>
      <c r="J349" s="60" t="s">
        <v>5904</v>
      </c>
      <c r="K349" s="61" t="s">
        <v>5905</v>
      </c>
      <c r="L349" s="60" t="s">
        <v>5906</v>
      </c>
      <c r="M349" s="4">
        <v>347</v>
      </c>
      <c r="N349" s="553">
        <v>35.906804000000001</v>
      </c>
      <c r="O349" s="553">
        <v>139.90312900000001</v>
      </c>
      <c r="P349">
        <f t="shared" si="5"/>
        <v>5023.4742319897168</v>
      </c>
    </row>
    <row r="350" spans="1:16">
      <c r="A350" s="33" t="s">
        <v>4910</v>
      </c>
      <c r="B350" s="33" t="s">
        <v>1943</v>
      </c>
      <c r="C350" s="34" t="s">
        <v>4911</v>
      </c>
      <c r="D350" s="35"/>
      <c r="E350" s="27" t="s">
        <v>4911</v>
      </c>
      <c r="F350" s="59" t="s">
        <v>4962</v>
      </c>
      <c r="G350" s="29"/>
      <c r="H350" s="36" t="s">
        <v>4911</v>
      </c>
      <c r="I350" s="36" t="s">
        <v>4911</v>
      </c>
      <c r="J350" s="60" t="s">
        <v>4963</v>
      </c>
      <c r="K350" s="61" t="s">
        <v>5899</v>
      </c>
      <c r="L350" s="60" t="s">
        <v>5900</v>
      </c>
      <c r="M350" s="4">
        <v>348</v>
      </c>
      <c r="N350" s="553">
        <v>35.954762000000002</v>
      </c>
      <c r="O350" s="553">
        <v>139.870205</v>
      </c>
      <c r="P350">
        <f t="shared" si="5"/>
        <v>5028.9999316662106</v>
      </c>
    </row>
    <row r="351" spans="1:16">
      <c r="A351" s="33" t="s">
        <v>4910</v>
      </c>
      <c r="B351" s="33" t="s">
        <v>1943</v>
      </c>
      <c r="C351" s="39" t="s">
        <v>4911</v>
      </c>
      <c r="D351" s="40"/>
      <c r="E351" s="93" t="s">
        <v>4974</v>
      </c>
      <c r="F351" s="54" t="s">
        <v>4975</v>
      </c>
      <c r="G351" s="29"/>
      <c r="H351" s="41" t="s">
        <v>4911</v>
      </c>
      <c r="I351" s="41" t="s">
        <v>4911</v>
      </c>
      <c r="J351" s="31" t="s">
        <v>4976</v>
      </c>
      <c r="K351" s="65" t="s">
        <v>5899</v>
      </c>
      <c r="L351" s="64" t="s">
        <v>5900</v>
      </c>
      <c r="M351" s="4">
        <v>349</v>
      </c>
      <c r="N351" s="552">
        <v>35.954762000000002</v>
      </c>
      <c r="O351" s="552">
        <v>139.870205</v>
      </c>
      <c r="P351">
        <f t="shared" si="5"/>
        <v>5028.9999316662106</v>
      </c>
    </row>
    <row r="352" spans="1:16">
      <c r="A352" s="33" t="s">
        <v>4910</v>
      </c>
      <c r="B352" s="33" t="s">
        <v>1943</v>
      </c>
      <c r="C352" s="51">
        <v>10</v>
      </c>
      <c r="D352" s="52">
        <v>1263003</v>
      </c>
      <c r="E352" s="74" t="s">
        <v>4974</v>
      </c>
      <c r="F352" s="75" t="s">
        <v>4981</v>
      </c>
      <c r="G352" s="29" t="s">
        <v>4913</v>
      </c>
      <c r="H352" s="53" t="s">
        <v>5907</v>
      </c>
      <c r="I352" s="53" t="s">
        <v>5908</v>
      </c>
      <c r="J352" s="76" t="s">
        <v>5909</v>
      </c>
      <c r="K352" s="77" t="s">
        <v>5910</v>
      </c>
      <c r="L352" s="76" t="s">
        <v>5911</v>
      </c>
      <c r="M352" s="4">
        <v>350</v>
      </c>
      <c r="N352" s="559">
        <v>35.559489999999997</v>
      </c>
      <c r="O352" s="559">
        <v>140.372502</v>
      </c>
      <c r="P352">
        <f t="shared" si="5"/>
        <v>4991.5745811439792</v>
      </c>
    </row>
    <row r="353" spans="1:16">
      <c r="A353" s="33" t="s">
        <v>4910</v>
      </c>
      <c r="B353" s="33" t="s">
        <v>1943</v>
      </c>
      <c r="C353" s="34" t="s">
        <v>4911</v>
      </c>
      <c r="D353" s="35"/>
      <c r="E353" s="27" t="s">
        <v>4911</v>
      </c>
      <c r="F353" s="59" t="s">
        <v>4912</v>
      </c>
      <c r="G353" s="29"/>
      <c r="H353" s="36" t="s">
        <v>4911</v>
      </c>
      <c r="I353" s="36" t="s">
        <v>4911</v>
      </c>
      <c r="J353" s="60" t="s">
        <v>5912</v>
      </c>
      <c r="K353" s="61" t="s">
        <v>5913</v>
      </c>
      <c r="L353" s="60" t="s">
        <v>5914</v>
      </c>
      <c r="M353" s="4">
        <v>351</v>
      </c>
      <c r="N353" s="553">
        <v>35.687553000000001</v>
      </c>
      <c r="O353" s="553">
        <v>140.31025299999999</v>
      </c>
      <c r="P353">
        <f t="shared" si="5"/>
        <v>5007.3295903809085</v>
      </c>
    </row>
    <row r="354" spans="1:16">
      <c r="A354" s="33" t="s">
        <v>4910</v>
      </c>
      <c r="B354" s="33" t="s">
        <v>1943</v>
      </c>
      <c r="C354" s="39" t="s">
        <v>4911</v>
      </c>
      <c r="D354" s="40"/>
      <c r="E354" s="93" t="s">
        <v>4911</v>
      </c>
      <c r="F354" s="80" t="s">
        <v>4962</v>
      </c>
      <c r="G354" s="81"/>
      <c r="H354" s="41" t="s">
        <v>4911</v>
      </c>
      <c r="I354" s="41" t="s">
        <v>4911</v>
      </c>
      <c r="J354" s="64" t="s">
        <v>4963</v>
      </c>
      <c r="K354" s="65" t="s">
        <v>5910</v>
      </c>
      <c r="L354" s="64" t="s">
        <v>5911</v>
      </c>
      <c r="M354" s="4">
        <v>352</v>
      </c>
      <c r="N354" s="552">
        <v>35.559489999999997</v>
      </c>
      <c r="O354" s="552">
        <v>140.372502</v>
      </c>
      <c r="P354">
        <f t="shared" si="5"/>
        <v>4991.5745811439792</v>
      </c>
    </row>
    <row r="355" spans="1:16">
      <c r="A355" s="33" t="s">
        <v>4910</v>
      </c>
      <c r="B355" s="33" t="s">
        <v>1943</v>
      </c>
      <c r="C355" s="44">
        <v>11</v>
      </c>
      <c r="D355" s="45">
        <v>1264005</v>
      </c>
      <c r="E355" s="46" t="s">
        <v>4974</v>
      </c>
      <c r="F355" s="47" t="s">
        <v>4981</v>
      </c>
      <c r="G355" s="29" t="s">
        <v>4913</v>
      </c>
      <c r="H355" s="48" t="s">
        <v>5915</v>
      </c>
      <c r="I355" s="48" t="s">
        <v>5916</v>
      </c>
      <c r="J355" s="49" t="s">
        <v>5519</v>
      </c>
      <c r="K355" s="50" t="s">
        <v>5917</v>
      </c>
      <c r="L355" s="49" t="s">
        <v>5918</v>
      </c>
      <c r="M355" s="4">
        <v>353</v>
      </c>
      <c r="N355" s="557">
        <v>35.729742000000002</v>
      </c>
      <c r="O355" s="557">
        <v>140.64762400000001</v>
      </c>
      <c r="P355">
        <f t="shared" si="5"/>
        <v>5025.3033184330088</v>
      </c>
    </row>
    <row r="356" spans="1:16">
      <c r="A356" s="33" t="s">
        <v>4910</v>
      </c>
      <c r="B356" s="33" t="s">
        <v>1943</v>
      </c>
      <c r="C356" s="51">
        <v>12</v>
      </c>
      <c r="D356" s="52">
        <v>1266052</v>
      </c>
      <c r="E356" s="74" t="s">
        <v>4911</v>
      </c>
      <c r="F356" s="75" t="s">
        <v>4981</v>
      </c>
      <c r="G356" s="29" t="s">
        <v>4913</v>
      </c>
      <c r="H356" s="53" t="s">
        <v>5919</v>
      </c>
      <c r="I356" s="53" t="s">
        <v>5920</v>
      </c>
      <c r="J356" s="76" t="s">
        <v>5921</v>
      </c>
      <c r="K356" s="77" t="s">
        <v>5922</v>
      </c>
      <c r="L356" s="76" t="s">
        <v>5923</v>
      </c>
      <c r="M356" s="4">
        <v>354</v>
      </c>
      <c r="N356" s="559">
        <v>35.690975000000002</v>
      </c>
      <c r="O356" s="559">
        <v>140.04013800000001</v>
      </c>
      <c r="P356">
        <f t="shared" si="5"/>
        <v>4998.1690643545508</v>
      </c>
    </row>
    <row r="357" spans="1:16">
      <c r="A357" s="33" t="s">
        <v>4910</v>
      </c>
      <c r="B357" s="33" t="s">
        <v>1943</v>
      </c>
      <c r="C357" s="34" t="s">
        <v>4911</v>
      </c>
      <c r="D357" s="35"/>
      <c r="E357" s="27" t="s">
        <v>4911</v>
      </c>
      <c r="F357" s="59" t="s">
        <v>4912</v>
      </c>
      <c r="G357" s="29"/>
      <c r="H357" s="36" t="s">
        <v>4911</v>
      </c>
      <c r="I357" s="36" t="s">
        <v>4911</v>
      </c>
      <c r="J357" s="60" t="s">
        <v>5924</v>
      </c>
      <c r="K357" s="61" t="s">
        <v>5925</v>
      </c>
      <c r="L357" s="60" t="s">
        <v>5926</v>
      </c>
      <c r="M357" s="4">
        <v>355</v>
      </c>
      <c r="N357" s="553">
        <v>35.717191</v>
      </c>
      <c r="O357" s="553">
        <v>140.13534200000001</v>
      </c>
      <c r="P357">
        <f t="shared" si="5"/>
        <v>5005.2407760643218</v>
      </c>
    </row>
    <row r="358" spans="1:16">
      <c r="A358" s="33" t="s">
        <v>4910</v>
      </c>
      <c r="B358" s="33" t="s">
        <v>1943</v>
      </c>
      <c r="C358" s="34" t="s">
        <v>4911</v>
      </c>
      <c r="D358" s="35"/>
      <c r="E358" s="27" t="s">
        <v>4911</v>
      </c>
      <c r="F358" s="59" t="s">
        <v>4962</v>
      </c>
      <c r="G358" s="29"/>
      <c r="H358" s="36" t="s">
        <v>4911</v>
      </c>
      <c r="I358" s="36" t="s">
        <v>4911</v>
      </c>
      <c r="J358" s="60" t="s">
        <v>4963</v>
      </c>
      <c r="K358" s="61" t="s">
        <v>5927</v>
      </c>
      <c r="L358" s="60" t="s">
        <v>5928</v>
      </c>
      <c r="M358" s="4">
        <v>356</v>
      </c>
      <c r="N358" s="553">
        <v>35.613346999999997</v>
      </c>
      <c r="O358" s="553">
        <v>140.072948</v>
      </c>
      <c r="P358">
        <f t="shared" si="5"/>
        <v>4988.4665024369551</v>
      </c>
    </row>
    <row r="359" spans="1:16">
      <c r="A359" s="33" t="s">
        <v>4910</v>
      </c>
      <c r="B359" s="33" t="s">
        <v>1943</v>
      </c>
      <c r="C359" s="34" t="s">
        <v>4911</v>
      </c>
      <c r="D359" s="35"/>
      <c r="E359" s="27" t="s">
        <v>4911</v>
      </c>
      <c r="F359" s="59" t="s">
        <v>4968</v>
      </c>
      <c r="G359" s="29"/>
      <c r="H359" s="36" t="s">
        <v>4911</v>
      </c>
      <c r="I359" s="36" t="s">
        <v>4911</v>
      </c>
      <c r="J359" s="60" t="s">
        <v>5929</v>
      </c>
      <c r="K359" s="61" t="s">
        <v>5927</v>
      </c>
      <c r="L359" s="60" t="s">
        <v>5928</v>
      </c>
      <c r="M359" s="4">
        <v>357</v>
      </c>
      <c r="N359" s="553">
        <v>35.613346999999997</v>
      </c>
      <c r="O359" s="553">
        <v>140.072948</v>
      </c>
      <c r="P359">
        <f t="shared" si="5"/>
        <v>4988.4665024369551</v>
      </c>
    </row>
    <row r="360" spans="1:16">
      <c r="A360" s="33" t="s">
        <v>4910</v>
      </c>
      <c r="B360" s="33" t="s">
        <v>1943</v>
      </c>
      <c r="C360" s="39" t="s">
        <v>4911</v>
      </c>
      <c r="D360" s="40"/>
      <c r="E360" s="93" t="s">
        <v>4974</v>
      </c>
      <c r="F360" s="54" t="s">
        <v>4975</v>
      </c>
      <c r="G360" s="29"/>
      <c r="H360" s="41" t="s">
        <v>4911</v>
      </c>
      <c r="I360" s="41" t="s">
        <v>4911</v>
      </c>
      <c r="J360" s="31" t="s">
        <v>4976</v>
      </c>
      <c r="K360" s="65" t="s">
        <v>5927</v>
      </c>
      <c r="L360" s="64" t="s">
        <v>5928</v>
      </c>
      <c r="M360" s="4">
        <v>358</v>
      </c>
      <c r="N360" s="552">
        <v>35.613346999999997</v>
      </c>
      <c r="O360" s="552">
        <v>140.072948</v>
      </c>
      <c r="P360">
        <f t="shared" si="5"/>
        <v>4988.4665024369551</v>
      </c>
    </row>
    <row r="361" spans="1:16">
      <c r="A361" s="33" t="s">
        <v>4910</v>
      </c>
      <c r="B361" s="33" t="s">
        <v>1943</v>
      </c>
      <c r="C361" s="51">
        <v>13</v>
      </c>
      <c r="D361" s="52">
        <v>1267017</v>
      </c>
      <c r="E361" s="74" t="s">
        <v>4911</v>
      </c>
      <c r="F361" s="75" t="s">
        <v>4981</v>
      </c>
      <c r="G361" s="29" t="s">
        <v>4913</v>
      </c>
      <c r="H361" s="53" t="s">
        <v>5930</v>
      </c>
      <c r="I361" s="53" t="s">
        <v>5931</v>
      </c>
      <c r="J361" s="76" t="s">
        <v>5932</v>
      </c>
      <c r="K361" s="77" t="s">
        <v>5933</v>
      </c>
      <c r="L361" s="76" t="s">
        <v>5934</v>
      </c>
      <c r="M361" s="4">
        <v>359</v>
      </c>
      <c r="N361" s="559">
        <v>35.860836999999997</v>
      </c>
      <c r="O361" s="559">
        <v>139.966758</v>
      </c>
      <c r="P361">
        <f t="shared" si="5"/>
        <v>5019.3250940564458</v>
      </c>
    </row>
    <row r="362" spans="1:16">
      <c r="A362" s="33" t="s">
        <v>4910</v>
      </c>
      <c r="B362" s="33" t="s">
        <v>1943</v>
      </c>
      <c r="C362" s="34" t="s">
        <v>4911</v>
      </c>
      <c r="D362" s="35"/>
      <c r="E362" s="27" t="s">
        <v>4911</v>
      </c>
      <c r="F362" s="54" t="s">
        <v>4912</v>
      </c>
      <c r="G362" s="29"/>
      <c r="H362" s="36" t="s">
        <v>4911</v>
      </c>
      <c r="I362" s="36" t="s">
        <v>4911</v>
      </c>
      <c r="J362" s="31" t="s">
        <v>5935</v>
      </c>
      <c r="K362" s="32" t="s">
        <v>5936</v>
      </c>
      <c r="L362" s="31" t="s">
        <v>5937</v>
      </c>
      <c r="M362" s="4">
        <v>360</v>
      </c>
      <c r="N362" s="525">
        <v>35.867350999999999</v>
      </c>
      <c r="O362" s="525">
        <v>140.026624</v>
      </c>
      <c r="P362">
        <f t="shared" si="5"/>
        <v>5022.3840723530238</v>
      </c>
    </row>
    <row r="363" spans="1:16">
      <c r="A363" s="33" t="s">
        <v>4910</v>
      </c>
      <c r="B363" s="33" t="s">
        <v>1943</v>
      </c>
      <c r="C363" s="34" t="s">
        <v>4911</v>
      </c>
      <c r="D363" s="35"/>
      <c r="E363" s="27" t="s">
        <v>4911</v>
      </c>
      <c r="F363" s="54" t="s">
        <v>4987</v>
      </c>
      <c r="G363" s="29"/>
      <c r="H363" s="36" t="s">
        <v>4911</v>
      </c>
      <c r="I363" s="36" t="s">
        <v>4911</v>
      </c>
      <c r="J363" s="31" t="s">
        <v>5938</v>
      </c>
      <c r="K363" s="32" t="s">
        <v>5939</v>
      </c>
      <c r="L363" s="31" t="s">
        <v>5940</v>
      </c>
      <c r="M363" s="4">
        <v>361</v>
      </c>
      <c r="N363" s="525">
        <v>35.821187000000002</v>
      </c>
      <c r="O363" s="525">
        <v>139.971991</v>
      </c>
      <c r="P363">
        <f t="shared" si="5"/>
        <v>5013.9628643733176</v>
      </c>
    </row>
    <row r="364" spans="1:16">
      <c r="A364" s="33" t="s">
        <v>4910</v>
      </c>
      <c r="B364" s="33" t="s">
        <v>1943</v>
      </c>
      <c r="C364" s="34" t="s">
        <v>4911</v>
      </c>
      <c r="D364" s="35"/>
      <c r="E364" s="27" t="s">
        <v>4911</v>
      </c>
      <c r="F364" s="54" t="s">
        <v>4918</v>
      </c>
      <c r="G364" s="29"/>
      <c r="H364" s="36" t="s">
        <v>4911</v>
      </c>
      <c r="I364" s="36" t="s">
        <v>4911</v>
      </c>
      <c r="J364" s="31" t="s">
        <v>5941</v>
      </c>
      <c r="K364" s="32" t="s">
        <v>5942</v>
      </c>
      <c r="L364" s="31" t="s">
        <v>5943</v>
      </c>
      <c r="M364" s="4">
        <v>362</v>
      </c>
      <c r="N364" s="525">
        <v>35.885829999999999</v>
      </c>
      <c r="O364" s="525">
        <v>139.96279899999999</v>
      </c>
      <c r="P364">
        <f t="shared" si="5"/>
        <v>5022.6812112381695</v>
      </c>
    </row>
    <row r="365" spans="1:16">
      <c r="A365" s="33" t="s">
        <v>4910</v>
      </c>
      <c r="B365" s="33" t="s">
        <v>1943</v>
      </c>
      <c r="C365" s="34" t="s">
        <v>4911</v>
      </c>
      <c r="D365" s="35"/>
      <c r="E365" s="27" t="s">
        <v>4911</v>
      </c>
      <c r="F365" s="54" t="s">
        <v>4962</v>
      </c>
      <c r="G365" s="29"/>
      <c r="H365" s="36" t="s">
        <v>4911</v>
      </c>
      <c r="I365" s="36" t="s">
        <v>4911</v>
      </c>
      <c r="J365" s="31" t="s">
        <v>4963</v>
      </c>
      <c r="K365" s="32" t="s">
        <v>5933</v>
      </c>
      <c r="L365" s="31" t="s">
        <v>5934</v>
      </c>
      <c r="M365" s="4">
        <v>363</v>
      </c>
      <c r="N365" s="525">
        <v>35.860836999999997</v>
      </c>
      <c r="O365" s="525">
        <v>139.966758</v>
      </c>
      <c r="P365">
        <f t="shared" si="5"/>
        <v>5019.3250940564458</v>
      </c>
    </row>
    <row r="366" spans="1:16">
      <c r="A366" s="33" t="s">
        <v>4910</v>
      </c>
      <c r="B366" s="33" t="s">
        <v>1943</v>
      </c>
      <c r="C366" s="34" t="s">
        <v>4911</v>
      </c>
      <c r="D366" s="35"/>
      <c r="E366" s="27" t="s">
        <v>4911</v>
      </c>
      <c r="F366" s="54" t="s">
        <v>4968</v>
      </c>
      <c r="G366" s="29"/>
      <c r="H366" s="36" t="s">
        <v>4911</v>
      </c>
      <c r="I366" s="36" t="s">
        <v>4911</v>
      </c>
      <c r="J366" s="31" t="s">
        <v>5944</v>
      </c>
      <c r="K366" s="32" t="s">
        <v>5942</v>
      </c>
      <c r="L366" s="31" t="s">
        <v>5943</v>
      </c>
      <c r="M366" s="4">
        <v>364</v>
      </c>
      <c r="N366" s="525">
        <v>35.885829999999999</v>
      </c>
      <c r="O366" s="525">
        <v>139.96279899999999</v>
      </c>
      <c r="P366">
        <f t="shared" si="5"/>
        <v>5022.6812112381695</v>
      </c>
    </row>
    <row r="367" spans="1:16">
      <c r="A367" s="33" t="s">
        <v>4910</v>
      </c>
      <c r="B367" s="33" t="s">
        <v>1943</v>
      </c>
      <c r="C367" s="34" t="s">
        <v>4911</v>
      </c>
      <c r="D367" s="35"/>
      <c r="E367" s="27" t="s">
        <v>4911</v>
      </c>
      <c r="F367" s="54" t="s">
        <v>5252</v>
      </c>
      <c r="G367" s="29"/>
      <c r="H367" s="36" t="s">
        <v>4911</v>
      </c>
      <c r="I367" s="36" t="s">
        <v>4911</v>
      </c>
      <c r="J367" s="31" t="s">
        <v>5353</v>
      </c>
      <c r="K367" s="32" t="s">
        <v>5942</v>
      </c>
      <c r="L367" s="31" t="s">
        <v>5943</v>
      </c>
      <c r="M367" s="4">
        <v>365</v>
      </c>
      <c r="N367" s="525">
        <v>35.885829999999999</v>
      </c>
      <c r="O367" s="525">
        <v>139.96279899999999</v>
      </c>
      <c r="P367">
        <f t="shared" si="5"/>
        <v>5022.6812112381695</v>
      </c>
    </row>
    <row r="368" spans="1:16">
      <c r="A368" s="33" t="s">
        <v>4910</v>
      </c>
      <c r="B368" s="33" t="s">
        <v>1943</v>
      </c>
      <c r="C368" s="39" t="s">
        <v>4911</v>
      </c>
      <c r="D368" s="40"/>
      <c r="E368" s="93" t="s">
        <v>4974</v>
      </c>
      <c r="F368" s="81" t="s">
        <v>4975</v>
      </c>
      <c r="G368" s="81"/>
      <c r="H368" s="41" t="s">
        <v>4911</v>
      </c>
      <c r="I368" s="41" t="s">
        <v>4911</v>
      </c>
      <c r="J368" s="42" t="s">
        <v>4976</v>
      </c>
      <c r="K368" s="43" t="s">
        <v>5942</v>
      </c>
      <c r="L368" s="42" t="s">
        <v>5943</v>
      </c>
      <c r="M368" s="4">
        <v>366</v>
      </c>
      <c r="N368" s="560">
        <v>35.885829999999999</v>
      </c>
      <c r="O368" s="560">
        <v>139.96279899999999</v>
      </c>
      <c r="P368">
        <f t="shared" si="5"/>
        <v>5022.6812112381695</v>
      </c>
    </row>
    <row r="369" spans="1:16">
      <c r="A369" s="33" t="s">
        <v>4910</v>
      </c>
      <c r="B369" s="33" t="s">
        <v>1943</v>
      </c>
      <c r="C369" s="51">
        <v>14</v>
      </c>
      <c r="D369" s="52">
        <v>1281016</v>
      </c>
      <c r="E369" s="74" t="s">
        <v>4974</v>
      </c>
      <c r="F369" s="94" t="s">
        <v>4981</v>
      </c>
      <c r="G369" s="29" t="s">
        <v>4913</v>
      </c>
      <c r="H369" s="53" t="s">
        <v>5945</v>
      </c>
      <c r="I369" s="53" t="s">
        <v>5946</v>
      </c>
      <c r="J369" s="95" t="s">
        <v>5947</v>
      </c>
      <c r="K369" s="96" t="s">
        <v>5948</v>
      </c>
      <c r="L369" s="95" t="s">
        <v>5949</v>
      </c>
      <c r="M369" s="4">
        <v>367</v>
      </c>
      <c r="N369" s="558">
        <v>35.102308999999998</v>
      </c>
      <c r="O369" s="558">
        <v>140.10275100000001</v>
      </c>
      <c r="P369">
        <f t="shared" si="5"/>
        <v>4917.9300573520595</v>
      </c>
    </row>
    <row r="370" spans="1:16">
      <c r="A370" s="33" t="s">
        <v>4910</v>
      </c>
      <c r="B370" s="33" t="s">
        <v>1943</v>
      </c>
      <c r="C370" s="39" t="s">
        <v>4911</v>
      </c>
      <c r="D370" s="40"/>
      <c r="E370" s="70" t="s">
        <v>4911</v>
      </c>
      <c r="F370" s="80" t="s">
        <v>4962</v>
      </c>
      <c r="G370" s="81"/>
      <c r="H370" s="41" t="s">
        <v>4911</v>
      </c>
      <c r="I370" s="41" t="s">
        <v>4911</v>
      </c>
      <c r="J370" s="64" t="s">
        <v>4963</v>
      </c>
      <c r="K370" s="65" t="s">
        <v>5948</v>
      </c>
      <c r="L370" s="64" t="s">
        <v>5949</v>
      </c>
      <c r="M370" s="4">
        <v>368</v>
      </c>
      <c r="N370" s="552">
        <v>35.102308999999998</v>
      </c>
      <c r="O370" s="552">
        <v>140.10275100000001</v>
      </c>
      <c r="P370">
        <f t="shared" si="5"/>
        <v>4917.9300573520595</v>
      </c>
    </row>
    <row r="371" spans="1:16">
      <c r="A371" s="33" t="s">
        <v>4910</v>
      </c>
      <c r="B371" s="33" t="s">
        <v>1943</v>
      </c>
      <c r="C371" s="51">
        <v>15</v>
      </c>
      <c r="D371" s="52">
        <v>1282033</v>
      </c>
      <c r="E371" s="27" t="s">
        <v>4911</v>
      </c>
      <c r="F371" s="28" t="s">
        <v>4981</v>
      </c>
      <c r="G371" s="29" t="s">
        <v>4913</v>
      </c>
      <c r="H371" s="53" t="s">
        <v>5950</v>
      </c>
      <c r="I371" s="53" t="s">
        <v>5951</v>
      </c>
      <c r="J371" s="37" t="s">
        <v>5952</v>
      </c>
      <c r="K371" s="38" t="s">
        <v>5953</v>
      </c>
      <c r="L371" s="37" t="s">
        <v>5954</v>
      </c>
      <c r="M371" s="4">
        <v>369</v>
      </c>
      <c r="N371" s="554">
        <v>35.303581999999999</v>
      </c>
      <c r="O371" s="554">
        <v>140.39978099999999</v>
      </c>
      <c r="P371">
        <f t="shared" si="5"/>
        <v>4956.6151813155411</v>
      </c>
    </row>
    <row r="372" spans="1:16">
      <c r="A372" s="33" t="s">
        <v>4910</v>
      </c>
      <c r="B372" s="33" t="s">
        <v>1943</v>
      </c>
      <c r="C372" s="34" t="s">
        <v>4911</v>
      </c>
      <c r="D372" s="35"/>
      <c r="E372" s="27" t="s">
        <v>4911</v>
      </c>
      <c r="F372" s="54" t="s">
        <v>4912</v>
      </c>
      <c r="G372" s="29"/>
      <c r="H372" s="36" t="s">
        <v>4911</v>
      </c>
      <c r="I372" s="36" t="s">
        <v>4911</v>
      </c>
      <c r="J372" s="31" t="s">
        <v>5955</v>
      </c>
      <c r="K372" s="32" t="s">
        <v>5956</v>
      </c>
      <c r="L372" s="31" t="s">
        <v>5957</v>
      </c>
      <c r="M372" s="4">
        <v>370</v>
      </c>
      <c r="N372" s="525">
        <v>35.438482</v>
      </c>
      <c r="O372" s="525">
        <v>140.288175</v>
      </c>
      <c r="P372">
        <f t="shared" si="5"/>
        <v>4971.5999645503498</v>
      </c>
    </row>
    <row r="373" spans="1:16">
      <c r="A373" s="33" t="s">
        <v>4910</v>
      </c>
      <c r="B373" s="33" t="s">
        <v>1943</v>
      </c>
      <c r="C373" s="34" t="s">
        <v>4911</v>
      </c>
      <c r="D373" s="35"/>
      <c r="E373" s="27" t="s">
        <v>4911</v>
      </c>
      <c r="F373" s="55" t="s">
        <v>4987</v>
      </c>
      <c r="G373" s="56"/>
      <c r="H373" s="36" t="s">
        <v>4911</v>
      </c>
      <c r="I373" s="36" t="s">
        <v>4911</v>
      </c>
      <c r="J373" s="60" t="s">
        <v>5958</v>
      </c>
      <c r="K373" s="61" t="s">
        <v>5959</v>
      </c>
      <c r="L373" s="60" t="s">
        <v>5960</v>
      </c>
      <c r="M373" s="4">
        <v>371</v>
      </c>
      <c r="N373" s="553">
        <v>35.523722999999997</v>
      </c>
      <c r="O373" s="553">
        <v>140.27764500000001</v>
      </c>
      <c r="P373">
        <f t="shared" si="5"/>
        <v>4983.184204072335</v>
      </c>
    </row>
    <row r="374" spans="1:16">
      <c r="A374" s="33" t="s">
        <v>4910</v>
      </c>
      <c r="B374" s="33" t="s">
        <v>1943</v>
      </c>
      <c r="C374" s="34" t="s">
        <v>4911</v>
      </c>
      <c r="D374" s="35"/>
      <c r="E374" s="27" t="s">
        <v>4911</v>
      </c>
      <c r="F374" s="55" t="s">
        <v>4962</v>
      </c>
      <c r="G374" s="56"/>
      <c r="H374" s="36" t="s">
        <v>4911</v>
      </c>
      <c r="I374" s="36" t="s">
        <v>4911</v>
      </c>
      <c r="J374" s="60" t="s">
        <v>4963</v>
      </c>
      <c r="K374" s="61" t="s">
        <v>5956</v>
      </c>
      <c r="L374" s="60" t="s">
        <v>5957</v>
      </c>
      <c r="M374" s="4">
        <v>372</v>
      </c>
      <c r="N374" s="553">
        <v>35.438482</v>
      </c>
      <c r="O374" s="553">
        <v>140.288175</v>
      </c>
      <c r="P374">
        <f t="shared" si="5"/>
        <v>4971.5999645503498</v>
      </c>
    </row>
    <row r="375" spans="1:16">
      <c r="A375" s="33" t="s">
        <v>4910</v>
      </c>
      <c r="B375" s="33" t="s">
        <v>1943</v>
      </c>
      <c r="C375" s="39" t="s">
        <v>4911</v>
      </c>
      <c r="D375" s="40"/>
      <c r="E375" s="93" t="s">
        <v>4974</v>
      </c>
      <c r="F375" s="81" t="s">
        <v>4975</v>
      </c>
      <c r="G375" s="81"/>
      <c r="H375" s="41" t="s">
        <v>4911</v>
      </c>
      <c r="I375" s="41" t="s">
        <v>4911</v>
      </c>
      <c r="J375" s="64" t="s">
        <v>4976</v>
      </c>
      <c r="K375" s="65" t="s">
        <v>5956</v>
      </c>
      <c r="L375" s="64" t="s">
        <v>5957</v>
      </c>
      <c r="M375" s="4">
        <v>373</v>
      </c>
      <c r="N375" s="552">
        <v>35.438482</v>
      </c>
      <c r="O375" s="552">
        <v>140.288175</v>
      </c>
      <c r="P375">
        <f t="shared" si="5"/>
        <v>4971.5999645503498</v>
      </c>
    </row>
    <row r="376" spans="1:16">
      <c r="A376" s="33" t="s">
        <v>4910</v>
      </c>
      <c r="B376" s="33" t="s">
        <v>1943</v>
      </c>
      <c r="C376" s="51">
        <v>16</v>
      </c>
      <c r="D376" s="52">
        <v>1283042</v>
      </c>
      <c r="E376" s="27" t="s">
        <v>4974</v>
      </c>
      <c r="F376" s="29" t="s">
        <v>4981</v>
      </c>
      <c r="G376" s="29" t="s">
        <v>4913</v>
      </c>
      <c r="H376" s="53" t="s">
        <v>5961</v>
      </c>
      <c r="I376" s="53" t="s">
        <v>5962</v>
      </c>
      <c r="J376" s="57" t="s">
        <v>5963</v>
      </c>
      <c r="K376" s="58" t="s">
        <v>5964</v>
      </c>
      <c r="L376" s="57" t="s">
        <v>5965</v>
      </c>
      <c r="M376" s="4">
        <v>374</v>
      </c>
      <c r="N376" s="556">
        <v>35.219009999999997</v>
      </c>
      <c r="O376" s="556">
        <v>139.90438</v>
      </c>
      <c r="P376">
        <f t="shared" si="5"/>
        <v>4927.2937582637996</v>
      </c>
    </row>
    <row r="377" spans="1:16">
      <c r="A377" s="33" t="s">
        <v>4910</v>
      </c>
      <c r="B377" s="33" t="s">
        <v>1943</v>
      </c>
      <c r="C377" s="39" t="s">
        <v>4911</v>
      </c>
      <c r="D377" s="40"/>
      <c r="E377" s="93" t="s">
        <v>4911</v>
      </c>
      <c r="F377" s="63" t="s">
        <v>4962</v>
      </c>
      <c r="G377" s="92"/>
      <c r="H377" s="41" t="s">
        <v>4911</v>
      </c>
      <c r="I377" s="41" t="s">
        <v>4911</v>
      </c>
      <c r="J377" s="64" t="s">
        <v>4963</v>
      </c>
      <c r="K377" s="65" t="s">
        <v>5964</v>
      </c>
      <c r="L377" s="64" t="s">
        <v>5965</v>
      </c>
      <c r="M377" s="4">
        <v>375</v>
      </c>
      <c r="N377" s="552">
        <v>35.219009999999997</v>
      </c>
      <c r="O377" s="552">
        <v>139.90438</v>
      </c>
      <c r="P377">
        <f t="shared" si="5"/>
        <v>4927.2937582637996</v>
      </c>
    </row>
    <row r="378" spans="1:16">
      <c r="A378" s="33" t="s">
        <v>4910</v>
      </c>
      <c r="B378" s="33" t="s">
        <v>1943</v>
      </c>
      <c r="C378" s="51">
        <v>17</v>
      </c>
      <c r="D378" s="52">
        <v>1284014</v>
      </c>
      <c r="E378" s="74" t="s">
        <v>4974</v>
      </c>
      <c r="F378" s="75" t="s">
        <v>4981</v>
      </c>
      <c r="G378" s="29" t="s">
        <v>4913</v>
      </c>
      <c r="H378" s="53" t="s">
        <v>5966</v>
      </c>
      <c r="I378" s="53" t="s">
        <v>5967</v>
      </c>
      <c r="J378" s="76" t="s">
        <v>5968</v>
      </c>
      <c r="K378" s="77" t="s">
        <v>5969</v>
      </c>
      <c r="L378" s="76" t="s">
        <v>5970</v>
      </c>
      <c r="M378" s="4">
        <v>376</v>
      </c>
      <c r="N378" s="559">
        <v>35.372833</v>
      </c>
      <c r="O378" s="559">
        <v>140.369214</v>
      </c>
      <c r="P378">
        <f t="shared" si="5"/>
        <v>4965.2567651632617</v>
      </c>
    </row>
    <row r="379" spans="1:16">
      <c r="A379" s="33" t="s">
        <v>4910</v>
      </c>
      <c r="B379" s="33" t="s">
        <v>1943</v>
      </c>
      <c r="C379" s="39" t="s">
        <v>4911</v>
      </c>
      <c r="D379" s="40"/>
      <c r="E379" s="93" t="s">
        <v>4911</v>
      </c>
      <c r="F379" s="63" t="s">
        <v>4962</v>
      </c>
      <c r="G379" s="92"/>
      <c r="H379" s="41" t="s">
        <v>4911</v>
      </c>
      <c r="I379" s="41" t="s">
        <v>4911</v>
      </c>
      <c r="J379" s="64" t="s">
        <v>4963</v>
      </c>
      <c r="K379" s="65" t="s">
        <v>5969</v>
      </c>
      <c r="L379" s="64" t="s">
        <v>5970</v>
      </c>
      <c r="M379" s="4">
        <v>377</v>
      </c>
      <c r="N379" s="552">
        <v>35.372833</v>
      </c>
      <c r="O379" s="552">
        <v>140.369214</v>
      </c>
      <c r="P379">
        <f t="shared" si="5"/>
        <v>4965.2567651632617</v>
      </c>
    </row>
    <row r="380" spans="1:16">
      <c r="A380" s="33" t="s">
        <v>4910</v>
      </c>
      <c r="B380" s="33" t="s">
        <v>1943</v>
      </c>
      <c r="C380" s="51">
        <v>18</v>
      </c>
      <c r="D380" s="52">
        <v>1286034</v>
      </c>
      <c r="E380" s="74" t="s">
        <v>4974</v>
      </c>
      <c r="F380" s="75" t="s">
        <v>4981</v>
      </c>
      <c r="G380" s="29" t="s">
        <v>4913</v>
      </c>
      <c r="H380" s="53" t="s">
        <v>5971</v>
      </c>
      <c r="I380" s="53" t="s">
        <v>5972</v>
      </c>
      <c r="J380" s="76" t="s">
        <v>5973</v>
      </c>
      <c r="K380" s="77" t="s">
        <v>5974</v>
      </c>
      <c r="L380" s="76" t="s">
        <v>5975</v>
      </c>
      <c r="M380" s="4">
        <v>378</v>
      </c>
      <c r="N380" s="559">
        <v>35.517802000000003</v>
      </c>
      <c r="O380" s="559">
        <v>140.08783299999999</v>
      </c>
      <c r="P380">
        <f t="shared" si="5"/>
        <v>4975.6119151030662</v>
      </c>
    </row>
    <row r="381" spans="1:16">
      <c r="A381" s="33" t="s">
        <v>4910</v>
      </c>
      <c r="B381" s="33" t="s">
        <v>1943</v>
      </c>
      <c r="C381" s="34" t="s">
        <v>4911</v>
      </c>
      <c r="D381" s="35"/>
      <c r="E381" s="27" t="s">
        <v>4911</v>
      </c>
      <c r="F381" s="59" t="s">
        <v>4912</v>
      </c>
      <c r="G381" s="29"/>
      <c r="H381" s="36" t="s">
        <v>4911</v>
      </c>
      <c r="I381" s="36" t="s">
        <v>4911</v>
      </c>
      <c r="J381" s="60" t="s">
        <v>5976</v>
      </c>
      <c r="K381" s="61" t="s">
        <v>5977</v>
      </c>
      <c r="L381" s="60" t="s">
        <v>5978</v>
      </c>
      <c r="M381" s="4">
        <v>379</v>
      </c>
      <c r="N381" s="553">
        <v>35.439753000000003</v>
      </c>
      <c r="O381" s="553">
        <v>140.11781300000001</v>
      </c>
      <c r="P381">
        <f t="shared" si="5"/>
        <v>4965.7406836201899</v>
      </c>
    </row>
    <row r="382" spans="1:16">
      <c r="A382" s="33" t="s">
        <v>4910</v>
      </c>
      <c r="B382" s="33" t="s">
        <v>1943</v>
      </c>
      <c r="C382" s="39" t="s">
        <v>4911</v>
      </c>
      <c r="D382" s="40"/>
      <c r="E382" s="93" t="s">
        <v>4911</v>
      </c>
      <c r="F382" s="63" t="s">
        <v>4962</v>
      </c>
      <c r="G382" s="92"/>
      <c r="H382" s="41" t="s">
        <v>4911</v>
      </c>
      <c r="I382" s="41" t="s">
        <v>4911</v>
      </c>
      <c r="J382" s="64" t="s">
        <v>4963</v>
      </c>
      <c r="K382" s="65" t="s">
        <v>5974</v>
      </c>
      <c r="L382" s="64" t="s">
        <v>5975</v>
      </c>
      <c r="M382" s="4">
        <v>380</v>
      </c>
      <c r="N382" s="552">
        <v>35.517802000000003</v>
      </c>
      <c r="O382" s="552">
        <v>140.08783299999999</v>
      </c>
      <c r="P382">
        <f t="shared" si="5"/>
        <v>4975.6119151030662</v>
      </c>
    </row>
    <row r="383" spans="1:16">
      <c r="A383" s="33" t="s">
        <v>4910</v>
      </c>
      <c r="B383" s="33" t="s">
        <v>1943</v>
      </c>
      <c r="C383" s="51">
        <v>19</v>
      </c>
      <c r="D383" s="52">
        <v>1288165</v>
      </c>
      <c r="E383" s="74" t="s">
        <v>4911</v>
      </c>
      <c r="F383" s="75" t="s">
        <v>4981</v>
      </c>
      <c r="G383" s="29" t="s">
        <v>4913</v>
      </c>
      <c r="H383" s="53" t="s">
        <v>5979</v>
      </c>
      <c r="I383" s="53" t="s">
        <v>5980</v>
      </c>
      <c r="J383" s="76" t="s">
        <v>5981</v>
      </c>
      <c r="K383" s="77" t="s">
        <v>5982</v>
      </c>
      <c r="L383" s="76" t="s">
        <v>5983</v>
      </c>
      <c r="M383" s="4">
        <v>381</v>
      </c>
      <c r="N383" s="559">
        <v>35.862225000000002</v>
      </c>
      <c r="O383" s="559">
        <v>139.946439</v>
      </c>
      <c r="P383">
        <f t="shared" si="5"/>
        <v>5018.7906833667748</v>
      </c>
    </row>
    <row r="384" spans="1:16">
      <c r="A384" s="33" t="s">
        <v>4910</v>
      </c>
      <c r="B384" s="33" t="s">
        <v>1943</v>
      </c>
      <c r="C384" s="34" t="s">
        <v>4911</v>
      </c>
      <c r="D384" s="35"/>
      <c r="E384" s="27" t="s">
        <v>4911</v>
      </c>
      <c r="F384" s="59" t="s">
        <v>4912</v>
      </c>
      <c r="G384" s="29"/>
      <c r="H384" s="36" t="s">
        <v>4911</v>
      </c>
      <c r="I384" s="36" t="s">
        <v>4911</v>
      </c>
      <c r="J384" s="60" t="s">
        <v>5984</v>
      </c>
      <c r="K384" s="61" t="s">
        <v>5985</v>
      </c>
      <c r="L384" s="60" t="s">
        <v>5986</v>
      </c>
      <c r="M384" s="4">
        <v>382</v>
      </c>
      <c r="N384" s="553">
        <v>35.835296</v>
      </c>
      <c r="O384" s="553">
        <v>139.91224500000001</v>
      </c>
      <c r="P384">
        <f t="shared" si="5"/>
        <v>5013.7967135995204</v>
      </c>
    </row>
    <row r="385" spans="1:16">
      <c r="A385" s="33" t="s">
        <v>4910</v>
      </c>
      <c r="B385" s="33" t="s">
        <v>1943</v>
      </c>
      <c r="C385" s="34" t="s">
        <v>4911</v>
      </c>
      <c r="D385" s="35"/>
      <c r="E385" s="27" t="s">
        <v>4911</v>
      </c>
      <c r="F385" s="59" t="s">
        <v>4987</v>
      </c>
      <c r="G385" s="29"/>
      <c r="H385" s="36" t="s">
        <v>4911</v>
      </c>
      <c r="I385" s="36" t="s">
        <v>4911</v>
      </c>
      <c r="J385" s="60" t="s">
        <v>5987</v>
      </c>
      <c r="K385" s="61" t="s">
        <v>5988</v>
      </c>
      <c r="L385" s="60" t="s">
        <v>5989</v>
      </c>
      <c r="M385" s="4">
        <v>383</v>
      </c>
      <c r="N385" s="553">
        <v>35.871523000000003</v>
      </c>
      <c r="O385" s="553">
        <v>139.92120399999999</v>
      </c>
      <c r="P385">
        <f t="shared" si="5"/>
        <v>5019.1866874736925</v>
      </c>
    </row>
    <row r="386" spans="1:16">
      <c r="A386" s="33" t="s">
        <v>4910</v>
      </c>
      <c r="B386" s="33" t="s">
        <v>1943</v>
      </c>
      <c r="C386" s="34" t="s">
        <v>4911</v>
      </c>
      <c r="D386" s="35"/>
      <c r="E386" s="27" t="s">
        <v>4911</v>
      </c>
      <c r="F386" s="59" t="s">
        <v>4962</v>
      </c>
      <c r="G386" s="29"/>
      <c r="H386" s="36" t="s">
        <v>4911</v>
      </c>
      <c r="I386" s="36" t="s">
        <v>4911</v>
      </c>
      <c r="J386" s="60" t="s">
        <v>4963</v>
      </c>
      <c r="K386" s="61" t="s">
        <v>5985</v>
      </c>
      <c r="L386" s="60" t="s">
        <v>5986</v>
      </c>
      <c r="M386" s="4">
        <v>384</v>
      </c>
      <c r="N386" s="553">
        <v>35.835296</v>
      </c>
      <c r="O386" s="553">
        <v>139.91224500000001</v>
      </c>
      <c r="P386">
        <f t="shared" si="5"/>
        <v>5013.7967135995204</v>
      </c>
    </row>
    <row r="387" spans="1:16">
      <c r="A387" s="33" t="s">
        <v>4910</v>
      </c>
      <c r="B387" s="33" t="s">
        <v>1943</v>
      </c>
      <c r="C387" s="34" t="s">
        <v>4911</v>
      </c>
      <c r="D387" s="35"/>
      <c r="E387" s="27" t="s">
        <v>4911</v>
      </c>
      <c r="F387" s="59" t="s">
        <v>4968</v>
      </c>
      <c r="G387" s="29"/>
      <c r="H387" s="36" t="s">
        <v>4911</v>
      </c>
      <c r="I387" s="36" t="s">
        <v>4911</v>
      </c>
      <c r="J387" s="60" t="s">
        <v>5990</v>
      </c>
      <c r="K387" s="61" t="s">
        <v>5988</v>
      </c>
      <c r="L387" s="60" t="s">
        <v>5991</v>
      </c>
      <c r="M387" s="4">
        <v>385</v>
      </c>
      <c r="N387" s="553">
        <v>35.871523000000003</v>
      </c>
      <c r="O387" s="553">
        <v>139.92120399999999</v>
      </c>
      <c r="P387">
        <f t="shared" si="5"/>
        <v>5019.1866874736925</v>
      </c>
    </row>
    <row r="388" spans="1:16">
      <c r="A388" s="33" t="s">
        <v>4910</v>
      </c>
      <c r="B388" s="33" t="s">
        <v>1943</v>
      </c>
      <c r="C388" s="34" t="s">
        <v>4911</v>
      </c>
      <c r="D388" s="35"/>
      <c r="E388" s="27" t="s">
        <v>4911</v>
      </c>
      <c r="F388" s="59" t="s">
        <v>5252</v>
      </c>
      <c r="G388" s="29"/>
      <c r="H388" s="36" t="s">
        <v>4911</v>
      </c>
      <c r="I388" s="36" t="s">
        <v>4911</v>
      </c>
      <c r="J388" s="60" t="s">
        <v>5353</v>
      </c>
      <c r="K388" s="61" t="s">
        <v>5988</v>
      </c>
      <c r="L388" s="60" t="s">
        <v>5991</v>
      </c>
      <c r="M388" s="4">
        <v>386</v>
      </c>
      <c r="N388" s="553">
        <v>35.871523000000003</v>
      </c>
      <c r="O388" s="553">
        <v>139.92120399999999</v>
      </c>
      <c r="P388">
        <f t="shared" ref="P388:P451" si="6">N388*O388</f>
        <v>5019.1866874736925</v>
      </c>
    </row>
    <row r="389" spans="1:16">
      <c r="A389" s="33" t="s">
        <v>4910</v>
      </c>
      <c r="B389" s="33" t="s">
        <v>1943</v>
      </c>
      <c r="C389" s="39" t="s">
        <v>4911</v>
      </c>
      <c r="D389" s="40"/>
      <c r="E389" s="93" t="s">
        <v>4974</v>
      </c>
      <c r="F389" s="63" t="s">
        <v>4975</v>
      </c>
      <c r="G389" s="92"/>
      <c r="H389" s="41" t="s">
        <v>4911</v>
      </c>
      <c r="I389" s="41" t="s">
        <v>4911</v>
      </c>
      <c r="J389" s="64" t="s">
        <v>4976</v>
      </c>
      <c r="K389" s="65" t="s">
        <v>5985</v>
      </c>
      <c r="L389" s="64" t="s">
        <v>5986</v>
      </c>
      <c r="M389" s="4">
        <v>387</v>
      </c>
      <c r="N389" s="552">
        <v>35.835296</v>
      </c>
      <c r="O389" s="552">
        <v>139.91224500000001</v>
      </c>
      <c r="P389">
        <f t="shared" si="6"/>
        <v>5013.7967135995204</v>
      </c>
    </row>
    <row r="390" spans="1:16">
      <c r="A390" s="33" t="s">
        <v>4910</v>
      </c>
      <c r="B390" s="33" t="s">
        <v>1943</v>
      </c>
      <c r="C390" s="51">
        <v>20</v>
      </c>
      <c r="D390" s="52">
        <v>1289070</v>
      </c>
      <c r="E390" s="74" t="s">
        <v>4974</v>
      </c>
      <c r="F390" s="75" t="s">
        <v>4981</v>
      </c>
      <c r="G390" s="29" t="s">
        <v>4913</v>
      </c>
      <c r="H390" s="53" t="s">
        <v>5992</v>
      </c>
      <c r="I390" s="53" t="s">
        <v>5993</v>
      </c>
      <c r="J390" s="76" t="s">
        <v>5994</v>
      </c>
      <c r="K390" s="77" t="s">
        <v>5995</v>
      </c>
      <c r="L390" s="76" t="s">
        <v>5996</v>
      </c>
      <c r="M390" s="4">
        <v>388</v>
      </c>
      <c r="N390" s="559">
        <v>35.676326000000003</v>
      </c>
      <c r="O390" s="559">
        <v>140.17350099999999</v>
      </c>
      <c r="P390">
        <f t="shared" si="6"/>
        <v>5000.8755182373261</v>
      </c>
    </row>
    <row r="391" spans="1:16">
      <c r="A391" s="33" t="s">
        <v>4910</v>
      </c>
      <c r="B391" s="33" t="s">
        <v>1943</v>
      </c>
      <c r="C391" s="34" t="s">
        <v>4911</v>
      </c>
      <c r="D391" s="35"/>
      <c r="E391" s="27" t="s">
        <v>4911</v>
      </c>
      <c r="F391" s="59" t="s">
        <v>4912</v>
      </c>
      <c r="G391" s="29"/>
      <c r="H391" s="36" t="s">
        <v>4911</v>
      </c>
      <c r="I391" s="36" t="s">
        <v>4911</v>
      </c>
      <c r="J391" s="60" t="s">
        <v>5997</v>
      </c>
      <c r="K391" s="61" t="s">
        <v>5998</v>
      </c>
      <c r="L391" s="60" t="s">
        <v>5999</v>
      </c>
      <c r="M391" s="4">
        <v>389</v>
      </c>
      <c r="N391" s="553">
        <v>35.711100999999999</v>
      </c>
      <c r="O391" s="553">
        <v>140.25285</v>
      </c>
      <c r="P391">
        <f t="shared" si="6"/>
        <v>5008.5836918878495</v>
      </c>
    </row>
    <row r="392" spans="1:16">
      <c r="A392" s="33" t="s">
        <v>4910</v>
      </c>
      <c r="B392" s="33" t="s">
        <v>1943</v>
      </c>
      <c r="C392" s="39" t="s">
        <v>4911</v>
      </c>
      <c r="D392" s="40"/>
      <c r="E392" s="93" t="s">
        <v>4911</v>
      </c>
      <c r="F392" s="63" t="s">
        <v>4962</v>
      </c>
      <c r="G392" s="92"/>
      <c r="H392" s="41" t="s">
        <v>4911</v>
      </c>
      <c r="I392" s="41" t="s">
        <v>4911</v>
      </c>
      <c r="J392" s="64" t="s">
        <v>4963</v>
      </c>
      <c r="K392" s="65" t="s">
        <v>5998</v>
      </c>
      <c r="L392" s="64" t="s">
        <v>5999</v>
      </c>
      <c r="M392" s="4">
        <v>390</v>
      </c>
      <c r="N392" s="552">
        <v>35.711100999999999</v>
      </c>
      <c r="O392" s="552">
        <v>140.25285</v>
      </c>
      <c r="P392">
        <f t="shared" si="6"/>
        <v>5008.5836918878495</v>
      </c>
    </row>
    <row r="393" spans="1:16">
      <c r="A393" s="33" t="s">
        <v>4910</v>
      </c>
      <c r="B393" s="33" t="s">
        <v>1943</v>
      </c>
      <c r="C393" s="51">
        <v>21</v>
      </c>
      <c r="D393" s="52">
        <v>1290134</v>
      </c>
      <c r="E393" s="27" t="s">
        <v>4974</v>
      </c>
      <c r="F393" s="29" t="s">
        <v>4981</v>
      </c>
      <c r="G393" s="29" t="s">
        <v>4913</v>
      </c>
      <c r="H393" s="53" t="s">
        <v>6000</v>
      </c>
      <c r="I393" s="53" t="s">
        <v>6001</v>
      </c>
      <c r="J393" s="57" t="s">
        <v>6002</v>
      </c>
      <c r="K393" s="58" t="s">
        <v>6003</v>
      </c>
      <c r="L393" s="57" t="s">
        <v>6004</v>
      </c>
      <c r="M393" s="4">
        <v>391</v>
      </c>
      <c r="N393" s="556">
        <v>35.851402999999998</v>
      </c>
      <c r="O393" s="556">
        <v>140.586252</v>
      </c>
      <c r="P393">
        <f t="shared" si="6"/>
        <v>5040.2143767115558</v>
      </c>
    </row>
    <row r="394" spans="1:16">
      <c r="A394" s="33" t="s">
        <v>4910</v>
      </c>
      <c r="B394" s="33" t="s">
        <v>1943</v>
      </c>
      <c r="C394" s="34" t="s">
        <v>4911</v>
      </c>
      <c r="D394" s="35"/>
      <c r="E394" s="27" t="s">
        <v>4911</v>
      </c>
      <c r="F394" s="102" t="s">
        <v>4962</v>
      </c>
      <c r="G394" s="56"/>
      <c r="H394" s="36" t="s">
        <v>4911</v>
      </c>
      <c r="I394" s="36" t="s">
        <v>4911</v>
      </c>
      <c r="J394" s="60" t="s">
        <v>4963</v>
      </c>
      <c r="K394" s="61" t="s">
        <v>6003</v>
      </c>
      <c r="L394" s="60" t="s">
        <v>6004</v>
      </c>
      <c r="M394" s="4">
        <v>392</v>
      </c>
      <c r="N394" s="553">
        <v>35.851402999999998</v>
      </c>
      <c r="O394" s="553">
        <v>140.586252</v>
      </c>
      <c r="P394">
        <f t="shared" si="6"/>
        <v>5040.2143767115558</v>
      </c>
    </row>
    <row r="395" spans="1:16">
      <c r="A395" s="33" t="s">
        <v>4910</v>
      </c>
      <c r="B395" s="33" t="s">
        <v>1943</v>
      </c>
      <c r="C395" s="97" t="s">
        <v>4911</v>
      </c>
      <c r="D395" s="40"/>
      <c r="E395" s="93" t="s">
        <v>4911</v>
      </c>
      <c r="F395" s="63" t="s">
        <v>5252</v>
      </c>
      <c r="G395" s="92"/>
      <c r="H395" s="41" t="s">
        <v>4911</v>
      </c>
      <c r="I395" s="41" t="s">
        <v>4911</v>
      </c>
      <c r="J395" s="64" t="s">
        <v>5353</v>
      </c>
      <c r="K395" s="65" t="s">
        <v>6003</v>
      </c>
      <c r="L395" s="64" t="s">
        <v>6004</v>
      </c>
      <c r="M395" s="4">
        <v>393</v>
      </c>
      <c r="N395" s="552">
        <v>35.851402999999998</v>
      </c>
      <c r="O395" s="552">
        <v>140.586252</v>
      </c>
      <c r="P395">
        <f t="shared" si="6"/>
        <v>5040.2143767115558</v>
      </c>
    </row>
    <row r="396" spans="1:16">
      <c r="A396" s="33" t="s">
        <v>4910</v>
      </c>
      <c r="B396" s="33" t="s">
        <v>1943</v>
      </c>
      <c r="C396" s="51">
        <v>22</v>
      </c>
      <c r="D396" s="52">
        <v>8812301</v>
      </c>
      <c r="E396" s="74" t="s">
        <v>4911</v>
      </c>
      <c r="F396" s="75" t="s">
        <v>4981</v>
      </c>
      <c r="G396" s="29" t="s">
        <v>4913</v>
      </c>
      <c r="H396" s="53" t="s">
        <v>6005</v>
      </c>
      <c r="I396" s="53" t="s">
        <v>6006</v>
      </c>
      <c r="J396" s="76" t="s">
        <v>6007</v>
      </c>
      <c r="K396" s="77" t="s">
        <v>6008</v>
      </c>
      <c r="L396" s="76" t="s">
        <v>6009</v>
      </c>
      <c r="M396" s="4">
        <v>394</v>
      </c>
      <c r="N396" s="559">
        <v>35.716537000000002</v>
      </c>
      <c r="O396" s="559">
        <v>139.93448699999999</v>
      </c>
      <c r="P396">
        <f t="shared" si="6"/>
        <v>4997.9752825115193</v>
      </c>
    </row>
    <row r="397" spans="1:16">
      <c r="A397" s="33" t="s">
        <v>4910</v>
      </c>
      <c r="B397" s="33" t="s">
        <v>1943</v>
      </c>
      <c r="C397" s="34" t="s">
        <v>4911</v>
      </c>
      <c r="D397" s="35"/>
      <c r="E397" s="27" t="s">
        <v>4911</v>
      </c>
      <c r="F397" s="54" t="s">
        <v>4912</v>
      </c>
      <c r="G397" s="29"/>
      <c r="H397" s="36" t="s">
        <v>4911</v>
      </c>
      <c r="I397" s="36" t="s">
        <v>4911</v>
      </c>
      <c r="J397" s="31" t="s">
        <v>6010</v>
      </c>
      <c r="K397" s="32" t="s">
        <v>6011</v>
      </c>
      <c r="L397" s="31" t="s">
        <v>6012</v>
      </c>
      <c r="M397" s="4">
        <v>395</v>
      </c>
      <c r="N397" s="525">
        <v>35.780020999999998</v>
      </c>
      <c r="O397" s="525">
        <v>140.04338799999999</v>
      </c>
      <c r="P397">
        <f t="shared" si="6"/>
        <v>5010.7553635511476</v>
      </c>
    </row>
    <row r="398" spans="1:16">
      <c r="A398" s="33" t="s">
        <v>4910</v>
      </c>
      <c r="B398" s="33" t="s">
        <v>1943</v>
      </c>
      <c r="C398" s="34" t="s">
        <v>4911</v>
      </c>
      <c r="D398" s="35"/>
      <c r="E398" s="27" t="s">
        <v>4911</v>
      </c>
      <c r="F398" s="54" t="s">
        <v>4987</v>
      </c>
      <c r="G398" s="29"/>
      <c r="H398" s="36" t="s">
        <v>4911</v>
      </c>
      <c r="I398" s="36" t="s">
        <v>4911</v>
      </c>
      <c r="J398" s="31" t="s">
        <v>6013</v>
      </c>
      <c r="K398" s="32" t="s">
        <v>6014</v>
      </c>
      <c r="L398" s="31" t="s">
        <v>6015</v>
      </c>
      <c r="M398" s="4">
        <v>396</v>
      </c>
      <c r="N398" s="525">
        <v>35.715139999999998</v>
      </c>
      <c r="O398" s="525">
        <v>140.09065899999999</v>
      </c>
      <c r="P398">
        <f t="shared" si="6"/>
        <v>5003.3574988772589</v>
      </c>
    </row>
    <row r="399" spans="1:16">
      <c r="A399" s="33" t="s">
        <v>4910</v>
      </c>
      <c r="B399" s="33" t="s">
        <v>1943</v>
      </c>
      <c r="C399" s="34" t="s">
        <v>4911</v>
      </c>
      <c r="D399" s="35"/>
      <c r="E399" s="27" t="s">
        <v>4911</v>
      </c>
      <c r="F399" s="54" t="s">
        <v>4918</v>
      </c>
      <c r="G399" s="29"/>
      <c r="H399" s="36" t="s">
        <v>4911</v>
      </c>
      <c r="I399" s="36" t="s">
        <v>4911</v>
      </c>
      <c r="J399" s="31" t="s">
        <v>6016</v>
      </c>
      <c r="K399" s="32" t="s">
        <v>6017</v>
      </c>
      <c r="L399" s="31" t="s">
        <v>6018</v>
      </c>
      <c r="M399" s="4">
        <v>397</v>
      </c>
      <c r="N399" s="525">
        <v>35.587418</v>
      </c>
      <c r="O399" s="525">
        <v>140.390918</v>
      </c>
      <c r="P399">
        <f t="shared" si="6"/>
        <v>4996.1502822697239</v>
      </c>
    </row>
    <row r="400" spans="1:16">
      <c r="A400" s="33" t="s">
        <v>4910</v>
      </c>
      <c r="B400" s="33" t="s">
        <v>1943</v>
      </c>
      <c r="C400" s="34" t="s">
        <v>4911</v>
      </c>
      <c r="D400" s="35"/>
      <c r="E400" s="27" t="s">
        <v>4911</v>
      </c>
      <c r="F400" s="54" t="s">
        <v>4922</v>
      </c>
      <c r="G400" s="29"/>
      <c r="H400" s="36" t="s">
        <v>4911</v>
      </c>
      <c r="I400" s="36" t="s">
        <v>4911</v>
      </c>
      <c r="J400" s="31" t="s">
        <v>6019</v>
      </c>
      <c r="K400" s="32" t="s">
        <v>6020</v>
      </c>
      <c r="L400" s="31" t="s">
        <v>6021</v>
      </c>
      <c r="M400" s="4">
        <v>398</v>
      </c>
      <c r="N400" s="525">
        <v>35.659500999999999</v>
      </c>
      <c r="O400" s="525">
        <v>139.91943900000001</v>
      </c>
      <c r="P400">
        <f t="shared" si="6"/>
        <v>4989.4573749399397</v>
      </c>
    </row>
    <row r="401" spans="1:16">
      <c r="A401" s="33" t="s">
        <v>4910</v>
      </c>
      <c r="B401" s="33" t="s">
        <v>1943</v>
      </c>
      <c r="C401" s="34" t="s">
        <v>4911</v>
      </c>
      <c r="D401" s="35"/>
      <c r="E401" s="27" t="s">
        <v>4911</v>
      </c>
      <c r="F401" s="54" t="s">
        <v>4926</v>
      </c>
      <c r="G401" s="29"/>
      <c r="H401" s="36" t="s">
        <v>4911</v>
      </c>
      <c r="I401" s="36" t="s">
        <v>4911</v>
      </c>
      <c r="J401" s="31" t="s">
        <v>6022</v>
      </c>
      <c r="K401" s="32" t="s">
        <v>6023</v>
      </c>
      <c r="L401" s="31" t="s">
        <v>6024</v>
      </c>
      <c r="M401" s="4">
        <v>399</v>
      </c>
      <c r="N401" s="525">
        <v>35.703150000000001</v>
      </c>
      <c r="O401" s="525">
        <v>140.00921600000001</v>
      </c>
      <c r="P401">
        <f t="shared" si="6"/>
        <v>4998.7700402304008</v>
      </c>
    </row>
    <row r="402" spans="1:16">
      <c r="A402" s="33" t="s">
        <v>4910</v>
      </c>
      <c r="B402" s="33" t="s">
        <v>1943</v>
      </c>
      <c r="C402" s="34" t="s">
        <v>4911</v>
      </c>
      <c r="D402" s="35"/>
      <c r="E402" s="27" t="s">
        <v>4911</v>
      </c>
      <c r="F402" s="54" t="s">
        <v>4930</v>
      </c>
      <c r="G402" s="29"/>
      <c r="H402" s="36" t="s">
        <v>4911</v>
      </c>
      <c r="I402" s="36" t="s">
        <v>4911</v>
      </c>
      <c r="J402" s="31" t="s">
        <v>6025</v>
      </c>
      <c r="K402" s="32" t="s">
        <v>6026</v>
      </c>
      <c r="L402" s="31" t="s">
        <v>6027</v>
      </c>
      <c r="M402" s="4">
        <v>400</v>
      </c>
      <c r="N402" s="525">
        <v>35.775799999999997</v>
      </c>
      <c r="O402" s="525">
        <v>139.99461199999999</v>
      </c>
      <c r="P402">
        <f t="shared" si="6"/>
        <v>5008.4192399895992</v>
      </c>
    </row>
    <row r="403" spans="1:16">
      <c r="A403" s="33" t="s">
        <v>4910</v>
      </c>
      <c r="B403" s="33" t="s">
        <v>1943</v>
      </c>
      <c r="C403" s="34" t="s">
        <v>4911</v>
      </c>
      <c r="D403" s="35"/>
      <c r="E403" s="62" t="s">
        <v>4911</v>
      </c>
      <c r="F403" s="59" t="s">
        <v>4934</v>
      </c>
      <c r="G403" s="29"/>
      <c r="H403" s="36" t="s">
        <v>4911</v>
      </c>
      <c r="I403" s="36" t="s">
        <v>4911</v>
      </c>
      <c r="J403" s="60" t="s">
        <v>6028</v>
      </c>
      <c r="K403" s="61" t="s">
        <v>6029</v>
      </c>
      <c r="L403" s="60" t="s">
        <v>6030</v>
      </c>
      <c r="M403" s="4">
        <v>401</v>
      </c>
      <c r="N403" s="553">
        <v>35.798290000000001</v>
      </c>
      <c r="O403" s="553">
        <v>140.13746399999999</v>
      </c>
      <c r="P403">
        <f t="shared" si="6"/>
        <v>5016.6815761365597</v>
      </c>
    </row>
    <row r="404" spans="1:16">
      <c r="A404" s="33" t="s">
        <v>4910</v>
      </c>
      <c r="B404" s="33" t="s">
        <v>1943</v>
      </c>
      <c r="C404" s="34" t="s">
        <v>4911</v>
      </c>
      <c r="D404" s="35"/>
      <c r="E404" s="62" t="s">
        <v>4911</v>
      </c>
      <c r="F404" s="55" t="s">
        <v>4938</v>
      </c>
      <c r="G404" s="56"/>
      <c r="H404" s="36" t="s">
        <v>4911</v>
      </c>
      <c r="I404" s="36" t="s">
        <v>4911</v>
      </c>
      <c r="J404" s="60" t="s">
        <v>6031</v>
      </c>
      <c r="K404" s="61" t="s">
        <v>6032</v>
      </c>
      <c r="L404" s="60" t="s">
        <v>6033</v>
      </c>
      <c r="M404" s="4">
        <v>402</v>
      </c>
      <c r="N404" s="553">
        <v>35.617649</v>
      </c>
      <c r="O404" s="553">
        <v>140.15165300000001</v>
      </c>
      <c r="P404">
        <f t="shared" si="6"/>
        <v>4991.8723833237973</v>
      </c>
    </row>
    <row r="405" spans="1:16">
      <c r="A405" s="33" t="s">
        <v>4910</v>
      </c>
      <c r="B405" s="33" t="s">
        <v>1943</v>
      </c>
      <c r="C405" s="34" t="s">
        <v>4911</v>
      </c>
      <c r="D405" s="35"/>
      <c r="E405" s="62" t="s">
        <v>4911</v>
      </c>
      <c r="F405" s="55" t="s">
        <v>4942</v>
      </c>
      <c r="G405" s="56"/>
      <c r="H405" s="36" t="s">
        <v>4911</v>
      </c>
      <c r="I405" s="36" t="s">
        <v>4911</v>
      </c>
      <c r="J405" s="60" t="s">
        <v>6034</v>
      </c>
      <c r="K405" s="61" t="s">
        <v>6035</v>
      </c>
      <c r="L405" s="60" t="s">
        <v>6036</v>
      </c>
      <c r="M405" s="4">
        <v>403</v>
      </c>
      <c r="N405" s="553">
        <v>35.800178000000002</v>
      </c>
      <c r="O405" s="553">
        <v>140.161742</v>
      </c>
      <c r="P405">
        <f t="shared" si="6"/>
        <v>5017.8153123900765</v>
      </c>
    </row>
    <row r="406" spans="1:16">
      <c r="A406" s="33" t="s">
        <v>4910</v>
      </c>
      <c r="B406" s="33" t="s">
        <v>1943</v>
      </c>
      <c r="C406" s="34" t="s">
        <v>4911</v>
      </c>
      <c r="D406" s="35"/>
      <c r="E406" s="62" t="s">
        <v>4911</v>
      </c>
      <c r="F406" s="55" t="s">
        <v>4946</v>
      </c>
      <c r="G406" s="56"/>
      <c r="H406" s="36" t="s">
        <v>4911</v>
      </c>
      <c r="I406" s="36" t="s">
        <v>4911</v>
      </c>
      <c r="J406" s="60" t="s">
        <v>6037</v>
      </c>
      <c r="K406" s="61" t="s">
        <v>6038</v>
      </c>
      <c r="L406" s="60" t="s">
        <v>6039</v>
      </c>
      <c r="M406" s="4">
        <v>404</v>
      </c>
      <c r="N406" s="553">
        <v>35.709145999999997</v>
      </c>
      <c r="O406" s="553">
        <v>139.98114000000001</v>
      </c>
      <c r="P406">
        <f t="shared" si="6"/>
        <v>4998.6069655064402</v>
      </c>
    </row>
    <row r="407" spans="1:16">
      <c r="A407" s="33" t="s">
        <v>4910</v>
      </c>
      <c r="B407" s="33" t="s">
        <v>1943</v>
      </c>
      <c r="C407" s="34" t="s">
        <v>4911</v>
      </c>
      <c r="D407" s="35"/>
      <c r="E407" s="62" t="s">
        <v>4911</v>
      </c>
      <c r="F407" s="55" t="s">
        <v>4950</v>
      </c>
      <c r="G407" s="56"/>
      <c r="H407" s="36" t="s">
        <v>4911</v>
      </c>
      <c r="I407" s="36" t="s">
        <v>4911</v>
      </c>
      <c r="J407" s="60" t="s">
        <v>6040</v>
      </c>
      <c r="K407" s="61" t="s">
        <v>6041</v>
      </c>
      <c r="L407" s="60" t="s">
        <v>6042</v>
      </c>
      <c r="M407" s="4">
        <v>405</v>
      </c>
      <c r="N407" s="553">
        <v>35.706890999999999</v>
      </c>
      <c r="O407" s="553">
        <v>140.00960499999999</v>
      </c>
      <c r="P407">
        <f t="shared" si="6"/>
        <v>4999.3077046880544</v>
      </c>
    </row>
    <row r="408" spans="1:16">
      <c r="A408" s="33" t="s">
        <v>4910</v>
      </c>
      <c r="B408" s="33" t="s">
        <v>1943</v>
      </c>
      <c r="C408" s="34" t="s">
        <v>4911</v>
      </c>
      <c r="D408" s="35"/>
      <c r="E408" s="62" t="s">
        <v>4911</v>
      </c>
      <c r="F408" s="55" t="s">
        <v>4962</v>
      </c>
      <c r="G408" s="56"/>
      <c r="H408" s="36" t="s">
        <v>4911</v>
      </c>
      <c r="I408" s="36" t="s">
        <v>4911</v>
      </c>
      <c r="J408" s="60" t="s">
        <v>4963</v>
      </c>
      <c r="K408" s="61" t="s">
        <v>6023</v>
      </c>
      <c r="L408" s="60" t="s">
        <v>6024</v>
      </c>
      <c r="M408" s="4">
        <v>406</v>
      </c>
      <c r="N408" s="553">
        <v>35.703150000000001</v>
      </c>
      <c r="O408" s="553">
        <v>140.00921600000001</v>
      </c>
      <c r="P408">
        <f t="shared" si="6"/>
        <v>4998.7700402304008</v>
      </c>
    </row>
    <row r="409" spans="1:16">
      <c r="A409" s="33" t="s">
        <v>4910</v>
      </c>
      <c r="B409" s="33" t="s">
        <v>1943</v>
      </c>
      <c r="C409" s="34" t="s">
        <v>4911</v>
      </c>
      <c r="D409" s="35"/>
      <c r="E409" s="27" t="s">
        <v>4911</v>
      </c>
      <c r="F409" s="55" t="s">
        <v>5102</v>
      </c>
      <c r="G409" s="56"/>
      <c r="H409" s="36" t="s">
        <v>4911</v>
      </c>
      <c r="I409" s="36" t="s">
        <v>4911</v>
      </c>
      <c r="J409" s="60" t="s">
        <v>6043</v>
      </c>
      <c r="K409" s="61" t="s">
        <v>6044</v>
      </c>
      <c r="L409" s="60" t="s">
        <v>6045</v>
      </c>
      <c r="M409" s="4">
        <v>407</v>
      </c>
      <c r="N409" s="553">
        <v>35.794198000000002</v>
      </c>
      <c r="O409" s="553">
        <v>140.12810200000001</v>
      </c>
      <c r="P409">
        <f t="shared" si="6"/>
        <v>5015.7730283521969</v>
      </c>
    </row>
    <row r="410" spans="1:16">
      <c r="A410" s="33" t="s">
        <v>4910</v>
      </c>
      <c r="B410" s="33" t="s">
        <v>1943</v>
      </c>
      <c r="C410" s="34" t="s">
        <v>4911</v>
      </c>
      <c r="D410" s="35"/>
      <c r="E410" s="27" t="s">
        <v>4911</v>
      </c>
      <c r="F410" s="55" t="s">
        <v>5252</v>
      </c>
      <c r="G410" s="56"/>
      <c r="H410" s="36" t="s">
        <v>4911</v>
      </c>
      <c r="I410" s="36" t="s">
        <v>4911</v>
      </c>
      <c r="J410" s="60" t="s">
        <v>5353</v>
      </c>
      <c r="K410" s="61" t="s">
        <v>6029</v>
      </c>
      <c r="L410" s="60" t="s">
        <v>6046</v>
      </c>
      <c r="M410" s="4">
        <v>408</v>
      </c>
      <c r="N410" s="553">
        <v>35.798349000000002</v>
      </c>
      <c r="O410" s="553">
        <v>140.13887399999999</v>
      </c>
      <c r="P410">
        <f t="shared" si="6"/>
        <v>5016.7403199190258</v>
      </c>
    </row>
    <row r="411" spans="1:16">
      <c r="A411" s="33" t="s">
        <v>4910</v>
      </c>
      <c r="B411" s="33" t="s">
        <v>1943</v>
      </c>
      <c r="C411" s="39" t="s">
        <v>4911</v>
      </c>
      <c r="D411" s="40"/>
      <c r="E411" s="93" t="s">
        <v>4974</v>
      </c>
      <c r="F411" s="81" t="s">
        <v>4975</v>
      </c>
      <c r="G411" s="81"/>
      <c r="H411" s="41" t="s">
        <v>4911</v>
      </c>
      <c r="I411" s="41" t="s">
        <v>4911</v>
      </c>
      <c r="J411" s="64" t="s">
        <v>6047</v>
      </c>
      <c r="K411" s="65" t="s">
        <v>6023</v>
      </c>
      <c r="L411" s="64" t="s">
        <v>6024</v>
      </c>
      <c r="M411" s="4">
        <v>409</v>
      </c>
      <c r="N411" s="552">
        <v>35.703150000000001</v>
      </c>
      <c r="O411" s="552">
        <v>140.00921600000001</v>
      </c>
      <c r="P411">
        <f t="shared" si="6"/>
        <v>4998.7700402304008</v>
      </c>
    </row>
    <row r="412" spans="1:16">
      <c r="A412" s="33" t="s">
        <v>4910</v>
      </c>
      <c r="B412" s="33" t="s">
        <v>1943</v>
      </c>
      <c r="C412" s="51">
        <v>23</v>
      </c>
      <c r="D412" s="52">
        <v>8812304</v>
      </c>
      <c r="E412" s="27" t="s">
        <v>4911</v>
      </c>
      <c r="F412" s="54" t="s">
        <v>4981</v>
      </c>
      <c r="G412" s="29" t="s">
        <v>4913</v>
      </c>
      <c r="H412" s="53" t="s">
        <v>6048</v>
      </c>
      <c r="I412" s="53" t="s">
        <v>6049</v>
      </c>
      <c r="J412" s="31" t="s">
        <v>6050</v>
      </c>
      <c r="K412" s="32" t="s">
        <v>6051</v>
      </c>
      <c r="L412" s="31" t="s">
        <v>6052</v>
      </c>
      <c r="M412" s="4">
        <v>410</v>
      </c>
      <c r="N412" s="525">
        <v>35.745857000000001</v>
      </c>
      <c r="O412" s="525">
        <v>140.789143</v>
      </c>
      <c r="P412">
        <f t="shared" si="6"/>
        <v>5032.6285728305511</v>
      </c>
    </row>
    <row r="413" spans="1:16">
      <c r="A413" s="33" t="s">
        <v>4910</v>
      </c>
      <c r="B413" s="33" t="s">
        <v>1943</v>
      </c>
      <c r="C413" s="34" t="s">
        <v>4911</v>
      </c>
      <c r="D413" s="35"/>
      <c r="E413" s="27" t="s">
        <v>4911</v>
      </c>
      <c r="F413" s="54" t="s">
        <v>4912</v>
      </c>
      <c r="G413" s="29"/>
      <c r="H413" s="36" t="s">
        <v>4911</v>
      </c>
      <c r="I413" s="36" t="s">
        <v>4911</v>
      </c>
      <c r="J413" s="31" t="s">
        <v>6053</v>
      </c>
      <c r="K413" s="32" t="s">
        <v>6054</v>
      </c>
      <c r="L413" s="31" t="s">
        <v>6055</v>
      </c>
      <c r="M413" s="4">
        <v>411</v>
      </c>
      <c r="N413" s="525">
        <v>35.874504000000002</v>
      </c>
      <c r="O413" s="525">
        <v>140.472881</v>
      </c>
      <c r="P413">
        <f t="shared" si="6"/>
        <v>5039.3949313260246</v>
      </c>
    </row>
    <row r="414" spans="1:16">
      <c r="A414" s="33" t="s">
        <v>4910</v>
      </c>
      <c r="B414" s="33" t="s">
        <v>1943</v>
      </c>
      <c r="C414" s="34" t="s">
        <v>4911</v>
      </c>
      <c r="D414" s="35"/>
      <c r="E414" s="27" t="s">
        <v>4911</v>
      </c>
      <c r="F414" s="54" t="s">
        <v>4987</v>
      </c>
      <c r="G414" s="29"/>
      <c r="H414" s="36" t="s">
        <v>4911</v>
      </c>
      <c r="I414" s="36" t="s">
        <v>4911</v>
      </c>
      <c r="J414" s="31" t="s">
        <v>6056</v>
      </c>
      <c r="K414" s="32" t="s">
        <v>5917</v>
      </c>
      <c r="L414" s="31" t="s">
        <v>6057</v>
      </c>
      <c r="M414" s="4">
        <v>412</v>
      </c>
      <c r="N414" s="525">
        <v>35.724299000000002</v>
      </c>
      <c r="O414" s="525">
        <v>140.648313</v>
      </c>
      <c r="P414">
        <f t="shared" si="6"/>
        <v>5024.5623874575876</v>
      </c>
    </row>
    <row r="415" spans="1:16">
      <c r="A415" s="33" t="s">
        <v>4910</v>
      </c>
      <c r="B415" s="33" t="s">
        <v>1943</v>
      </c>
      <c r="C415" s="34" t="s">
        <v>4911</v>
      </c>
      <c r="D415" s="35"/>
      <c r="E415" s="27" t="s">
        <v>4911</v>
      </c>
      <c r="F415" s="28" t="s">
        <v>4918</v>
      </c>
      <c r="G415" s="29"/>
      <c r="H415" s="36" t="s">
        <v>4911</v>
      </c>
      <c r="I415" s="36" t="s">
        <v>4911</v>
      </c>
      <c r="J415" s="37" t="s">
        <v>6058</v>
      </c>
      <c r="K415" s="38" t="s">
        <v>6059</v>
      </c>
      <c r="L415" s="37" t="s">
        <v>6060</v>
      </c>
      <c r="M415" s="4">
        <v>413</v>
      </c>
      <c r="N415" s="554">
        <v>35.683213000000002</v>
      </c>
      <c r="O415" s="554">
        <v>140.517471</v>
      </c>
      <c r="P415">
        <f t="shared" si="6"/>
        <v>5014.114847914323</v>
      </c>
    </row>
    <row r="416" spans="1:16">
      <c r="A416" s="33" t="s">
        <v>4910</v>
      </c>
      <c r="B416" s="33" t="s">
        <v>1943</v>
      </c>
      <c r="C416" s="34" t="s">
        <v>4911</v>
      </c>
      <c r="D416" s="35"/>
      <c r="E416" s="27" t="s">
        <v>4911</v>
      </c>
      <c r="F416" s="59" t="s">
        <v>4922</v>
      </c>
      <c r="G416" s="29"/>
      <c r="H416" s="36" t="s">
        <v>4911</v>
      </c>
      <c r="I416" s="36" t="s">
        <v>4911</v>
      </c>
      <c r="J416" s="60" t="s">
        <v>6061</v>
      </c>
      <c r="K416" s="61" t="s">
        <v>6062</v>
      </c>
      <c r="L416" s="60" t="s">
        <v>6063</v>
      </c>
      <c r="M416" s="4">
        <v>414</v>
      </c>
      <c r="N416" s="553">
        <v>35.792093000000001</v>
      </c>
      <c r="O416" s="553">
        <v>140.32194000000001</v>
      </c>
      <c r="P416">
        <f t="shared" si="6"/>
        <v>5022.4159264204209</v>
      </c>
    </row>
    <row r="417" spans="1:16">
      <c r="A417" s="33" t="s">
        <v>4910</v>
      </c>
      <c r="B417" s="33" t="s">
        <v>1943</v>
      </c>
      <c r="C417" s="34" t="s">
        <v>4911</v>
      </c>
      <c r="D417" s="35"/>
      <c r="E417" s="27" t="s">
        <v>4911</v>
      </c>
      <c r="F417" s="54" t="s">
        <v>4926</v>
      </c>
      <c r="G417" s="29"/>
      <c r="H417" s="36" t="s">
        <v>4911</v>
      </c>
      <c r="I417" s="36" t="s">
        <v>4911</v>
      </c>
      <c r="J417" s="31" t="s">
        <v>6064</v>
      </c>
      <c r="K417" s="32" t="s">
        <v>6065</v>
      </c>
      <c r="L417" s="31" t="s">
        <v>6066</v>
      </c>
      <c r="M417" s="4">
        <v>415</v>
      </c>
      <c r="N417" s="525">
        <v>35.717970999999999</v>
      </c>
      <c r="O417" s="525">
        <v>140.18287100000001</v>
      </c>
      <c r="P417">
        <f t="shared" si="6"/>
        <v>5007.0477210747413</v>
      </c>
    </row>
    <row r="418" spans="1:16">
      <c r="A418" s="33" t="s">
        <v>4910</v>
      </c>
      <c r="B418" s="33" t="s">
        <v>1943</v>
      </c>
      <c r="C418" s="34" t="s">
        <v>4911</v>
      </c>
      <c r="D418" s="35"/>
      <c r="E418" s="27" t="s">
        <v>4911</v>
      </c>
      <c r="F418" s="54" t="s">
        <v>4930</v>
      </c>
      <c r="G418" s="29"/>
      <c r="H418" s="36" t="s">
        <v>4911</v>
      </c>
      <c r="I418" s="36" t="s">
        <v>4911</v>
      </c>
      <c r="J418" s="31" t="s">
        <v>6067</v>
      </c>
      <c r="K418" s="32" t="s">
        <v>6068</v>
      </c>
      <c r="L418" s="31" t="s">
        <v>6069</v>
      </c>
      <c r="M418" s="4">
        <v>416</v>
      </c>
      <c r="N418" s="525">
        <v>35.736299000000002</v>
      </c>
      <c r="O418" s="525">
        <v>140.32575299999999</v>
      </c>
      <c r="P418">
        <f t="shared" si="6"/>
        <v>5014.7230666081468</v>
      </c>
    </row>
    <row r="419" spans="1:16">
      <c r="A419" s="33" t="s">
        <v>4910</v>
      </c>
      <c r="B419" s="33" t="s">
        <v>1943</v>
      </c>
      <c r="C419" s="34" t="s">
        <v>4911</v>
      </c>
      <c r="D419" s="35"/>
      <c r="E419" s="27" t="s">
        <v>4911</v>
      </c>
      <c r="F419" s="54" t="s">
        <v>4962</v>
      </c>
      <c r="G419" s="29"/>
      <c r="H419" s="36" t="s">
        <v>4911</v>
      </c>
      <c r="I419" s="36" t="s">
        <v>4911</v>
      </c>
      <c r="J419" s="31" t="s">
        <v>6070</v>
      </c>
      <c r="K419" s="32" t="s">
        <v>5917</v>
      </c>
      <c r="L419" s="31" t="s">
        <v>6071</v>
      </c>
      <c r="M419" s="4">
        <v>417</v>
      </c>
      <c r="N419" s="525">
        <v>35.724299000000002</v>
      </c>
      <c r="O419" s="525">
        <v>140.648313</v>
      </c>
      <c r="P419">
        <f t="shared" si="6"/>
        <v>5024.5623874575876</v>
      </c>
    </row>
    <row r="420" spans="1:16">
      <c r="A420" s="33" t="s">
        <v>4910</v>
      </c>
      <c r="B420" s="33" t="s">
        <v>1943</v>
      </c>
      <c r="C420" s="34" t="s">
        <v>4911</v>
      </c>
      <c r="D420" s="35"/>
      <c r="E420" s="27" t="s">
        <v>4911</v>
      </c>
      <c r="F420" s="55" t="s">
        <v>4964</v>
      </c>
      <c r="G420" s="56"/>
      <c r="H420" s="36" t="s">
        <v>4911</v>
      </c>
      <c r="I420" s="36" t="s">
        <v>4911</v>
      </c>
      <c r="J420" s="60" t="s">
        <v>6072</v>
      </c>
      <c r="K420" s="61" t="s">
        <v>6073</v>
      </c>
      <c r="L420" s="60" t="s">
        <v>6074</v>
      </c>
      <c r="M420" s="4">
        <v>418</v>
      </c>
      <c r="N420" s="553">
        <v>35.728895999999999</v>
      </c>
      <c r="O420" s="553">
        <v>140.614835</v>
      </c>
      <c r="P420">
        <f t="shared" si="6"/>
        <v>5024.0128157721601</v>
      </c>
    </row>
    <row r="421" spans="1:16">
      <c r="A421" s="33" t="s">
        <v>4910</v>
      </c>
      <c r="B421" s="33" t="s">
        <v>1943</v>
      </c>
      <c r="C421" s="34" t="s">
        <v>4911</v>
      </c>
      <c r="D421" s="35"/>
      <c r="E421" s="27" t="s">
        <v>4911</v>
      </c>
      <c r="F421" s="55" t="s">
        <v>4968</v>
      </c>
      <c r="G421" s="56"/>
      <c r="H421" s="36" t="s">
        <v>4911</v>
      </c>
      <c r="I421" s="36" t="s">
        <v>4911</v>
      </c>
      <c r="J421" s="60" t="s">
        <v>6075</v>
      </c>
      <c r="K421" s="61" t="s">
        <v>5917</v>
      </c>
      <c r="L421" s="60" t="s">
        <v>6076</v>
      </c>
      <c r="M421" s="4">
        <v>419</v>
      </c>
      <c r="N421" s="553">
        <v>35.72372</v>
      </c>
      <c r="O421" s="553">
        <v>140.63380900000001</v>
      </c>
      <c r="P421">
        <f t="shared" si="6"/>
        <v>5023.9628152494806</v>
      </c>
    </row>
    <row r="422" spans="1:16">
      <c r="A422" s="33" t="s">
        <v>4910</v>
      </c>
      <c r="B422" s="33" t="s">
        <v>1943</v>
      </c>
      <c r="C422" s="34" t="s">
        <v>4911</v>
      </c>
      <c r="D422" s="35"/>
      <c r="E422" s="27" t="s">
        <v>4911</v>
      </c>
      <c r="F422" s="55" t="s">
        <v>5255</v>
      </c>
      <c r="G422" s="56"/>
      <c r="H422" s="36" t="s">
        <v>4911</v>
      </c>
      <c r="I422" s="36" t="s">
        <v>4911</v>
      </c>
      <c r="J422" s="60" t="s">
        <v>6077</v>
      </c>
      <c r="K422" s="61" t="s">
        <v>6073</v>
      </c>
      <c r="L422" s="60" t="s">
        <v>6074</v>
      </c>
      <c r="M422" s="4">
        <v>420</v>
      </c>
      <c r="N422" s="553">
        <v>35.728895999999999</v>
      </c>
      <c r="O422" s="553">
        <v>140.614835</v>
      </c>
      <c r="P422">
        <f t="shared" si="6"/>
        <v>5024.0128157721601</v>
      </c>
    </row>
    <row r="423" spans="1:16">
      <c r="A423" s="33" t="s">
        <v>4910</v>
      </c>
      <c r="B423" s="33" t="s">
        <v>1943</v>
      </c>
      <c r="C423" s="34" t="s">
        <v>4911</v>
      </c>
      <c r="D423" s="35"/>
      <c r="E423" s="27" t="s">
        <v>4911</v>
      </c>
      <c r="F423" s="55" t="s">
        <v>5252</v>
      </c>
      <c r="G423" s="56"/>
      <c r="H423" s="36" t="s">
        <v>4911</v>
      </c>
      <c r="I423" s="36" t="s">
        <v>4911</v>
      </c>
      <c r="J423" s="60" t="s">
        <v>5353</v>
      </c>
      <c r="K423" s="61" t="s">
        <v>5917</v>
      </c>
      <c r="L423" s="60" t="s">
        <v>6057</v>
      </c>
      <c r="M423" s="4">
        <v>421</v>
      </c>
      <c r="N423" s="553">
        <v>35.724299000000002</v>
      </c>
      <c r="O423" s="553">
        <v>140.648313</v>
      </c>
      <c r="P423">
        <f t="shared" si="6"/>
        <v>5024.5623874575876</v>
      </c>
    </row>
    <row r="424" spans="1:16">
      <c r="A424" s="33" t="s">
        <v>4910</v>
      </c>
      <c r="B424" s="33" t="s">
        <v>1943</v>
      </c>
      <c r="C424" s="34" t="s">
        <v>4911</v>
      </c>
      <c r="D424" s="35"/>
      <c r="E424" s="62" t="s">
        <v>4974</v>
      </c>
      <c r="F424" s="28" t="s">
        <v>4975</v>
      </c>
      <c r="G424" s="29"/>
      <c r="H424" s="36" t="s">
        <v>4911</v>
      </c>
      <c r="I424" s="36" t="s">
        <v>4911</v>
      </c>
      <c r="J424" s="31" t="s">
        <v>4976</v>
      </c>
      <c r="K424" s="32" t="s">
        <v>5917</v>
      </c>
      <c r="L424" s="31" t="s">
        <v>6071</v>
      </c>
      <c r="M424" s="4">
        <v>422</v>
      </c>
      <c r="N424" s="553">
        <v>35.724299000000002</v>
      </c>
      <c r="O424" s="553">
        <v>140.648313</v>
      </c>
      <c r="P424">
        <f t="shared" si="6"/>
        <v>5024.5623874575876</v>
      </c>
    </row>
    <row r="425" spans="1:16">
      <c r="A425" s="33" t="s">
        <v>4910</v>
      </c>
      <c r="B425" s="33" t="s">
        <v>1943</v>
      </c>
      <c r="C425" s="39" t="s">
        <v>4911</v>
      </c>
      <c r="D425" s="40"/>
      <c r="E425" s="93" t="s">
        <v>4911</v>
      </c>
      <c r="F425" s="81" t="s">
        <v>4979</v>
      </c>
      <c r="G425" s="81"/>
      <c r="H425" s="41" t="s">
        <v>4911</v>
      </c>
      <c r="I425" s="41" t="s">
        <v>4911</v>
      </c>
      <c r="J425" s="64" t="s">
        <v>5739</v>
      </c>
      <c r="K425" s="65" t="s">
        <v>5917</v>
      </c>
      <c r="L425" s="64" t="s">
        <v>6071</v>
      </c>
      <c r="M425" s="4">
        <v>423</v>
      </c>
      <c r="N425" s="552">
        <v>35.724299000000002</v>
      </c>
      <c r="O425" s="552">
        <v>140.648313</v>
      </c>
      <c r="P425">
        <f t="shared" si="6"/>
        <v>5024.5623874575876</v>
      </c>
    </row>
    <row r="426" spans="1:16">
      <c r="A426" s="33" t="s">
        <v>4910</v>
      </c>
      <c r="B426" s="33" t="s">
        <v>1943</v>
      </c>
      <c r="C426" s="51">
        <v>24</v>
      </c>
      <c r="D426" s="52">
        <v>8812391</v>
      </c>
      <c r="E426" s="27" t="s">
        <v>4911</v>
      </c>
      <c r="F426" s="28" t="s">
        <v>4912</v>
      </c>
      <c r="G426" s="29" t="s">
        <v>13454</v>
      </c>
      <c r="H426" s="53" t="s">
        <v>6078</v>
      </c>
      <c r="I426" s="53" t="s">
        <v>6079</v>
      </c>
      <c r="J426" s="37" t="s">
        <v>6080</v>
      </c>
      <c r="K426" s="38" t="s">
        <v>6081</v>
      </c>
      <c r="L426" s="37" t="s">
        <v>6082</v>
      </c>
      <c r="M426" s="4">
        <v>424</v>
      </c>
      <c r="N426" s="554">
        <v>35.772948999999997</v>
      </c>
      <c r="O426" s="554">
        <v>140.315573</v>
      </c>
      <c r="P426">
        <f t="shared" si="6"/>
        <v>5019.5018368347764</v>
      </c>
    </row>
    <row r="427" spans="1:16">
      <c r="A427" s="33" t="s">
        <v>4910</v>
      </c>
      <c r="B427" s="33" t="s">
        <v>1943</v>
      </c>
      <c r="C427" s="34" t="s">
        <v>4911</v>
      </c>
      <c r="D427" s="35"/>
      <c r="E427" s="27" t="s">
        <v>4911</v>
      </c>
      <c r="F427" s="54" t="s">
        <v>4987</v>
      </c>
      <c r="G427" s="29"/>
      <c r="H427" s="36" t="s">
        <v>4911</v>
      </c>
      <c r="I427" s="36" t="s">
        <v>4911</v>
      </c>
      <c r="J427" s="31" t="s">
        <v>6083</v>
      </c>
      <c r="K427" s="32" t="s">
        <v>6084</v>
      </c>
      <c r="L427" s="31" t="s">
        <v>6085</v>
      </c>
      <c r="M427" s="4">
        <v>425</v>
      </c>
      <c r="N427" s="525">
        <v>35.704107</v>
      </c>
      <c r="O427" s="525">
        <v>140.05924400000001</v>
      </c>
      <c r="P427">
        <f t="shared" si="6"/>
        <v>5000.6902341151081</v>
      </c>
    </row>
    <row r="428" spans="1:16">
      <c r="A428" s="33" t="s">
        <v>4910</v>
      </c>
      <c r="B428" s="33" t="s">
        <v>1943</v>
      </c>
      <c r="C428" s="34" t="s">
        <v>4911</v>
      </c>
      <c r="D428" s="35"/>
      <c r="E428" s="27" t="s">
        <v>4911</v>
      </c>
      <c r="F428" s="54" t="s">
        <v>4918</v>
      </c>
      <c r="G428" s="29"/>
      <c r="H428" s="36" t="s">
        <v>4911</v>
      </c>
      <c r="I428" s="36" t="s">
        <v>4911</v>
      </c>
      <c r="J428" s="31" t="s">
        <v>6086</v>
      </c>
      <c r="K428" s="32" t="s">
        <v>6087</v>
      </c>
      <c r="L428" s="31" t="s">
        <v>6088</v>
      </c>
      <c r="M428" s="4">
        <v>426</v>
      </c>
      <c r="N428" s="525">
        <v>35.713484000000001</v>
      </c>
      <c r="O428" s="525">
        <v>140.15005600000001</v>
      </c>
      <c r="P428">
        <f t="shared" si="6"/>
        <v>5005.2467825551048</v>
      </c>
    </row>
    <row r="429" spans="1:16">
      <c r="A429" s="33" t="s">
        <v>4910</v>
      </c>
      <c r="B429" s="33" t="s">
        <v>1943</v>
      </c>
      <c r="C429" s="34" t="s">
        <v>4911</v>
      </c>
      <c r="D429" s="35"/>
      <c r="E429" s="27" t="s">
        <v>4911</v>
      </c>
      <c r="F429" s="54" t="s">
        <v>4934</v>
      </c>
      <c r="G429" s="29"/>
      <c r="H429" s="36" t="s">
        <v>4911</v>
      </c>
      <c r="I429" s="36" t="s">
        <v>4911</v>
      </c>
      <c r="J429" s="31" t="s">
        <v>6089</v>
      </c>
      <c r="K429" s="32" t="s">
        <v>6084</v>
      </c>
      <c r="L429" s="31" t="s">
        <v>6090</v>
      </c>
      <c r="M429" s="4">
        <v>427</v>
      </c>
      <c r="N429" s="525">
        <v>35.712583000000002</v>
      </c>
      <c r="O429" s="525">
        <v>140.05455000000001</v>
      </c>
      <c r="P429">
        <f t="shared" si="6"/>
        <v>5001.7097414026503</v>
      </c>
    </row>
    <row r="430" spans="1:16">
      <c r="A430" s="33" t="s">
        <v>4910</v>
      </c>
      <c r="B430" s="33" t="s">
        <v>1943</v>
      </c>
      <c r="C430" s="34" t="s">
        <v>4911</v>
      </c>
      <c r="D430" s="35"/>
      <c r="E430" s="27" t="s">
        <v>4911</v>
      </c>
      <c r="F430" s="54" t="s">
        <v>4938</v>
      </c>
      <c r="G430" s="29"/>
      <c r="H430" s="36" t="s">
        <v>4911</v>
      </c>
      <c r="I430" s="36" t="s">
        <v>4911</v>
      </c>
      <c r="J430" s="31" t="s">
        <v>6091</v>
      </c>
      <c r="K430" s="32" t="s">
        <v>6092</v>
      </c>
      <c r="L430" s="31" t="s">
        <v>6093</v>
      </c>
      <c r="M430" s="4">
        <v>428</v>
      </c>
      <c r="N430" s="525">
        <v>35.724151999999997</v>
      </c>
      <c r="O430" s="525">
        <v>140.08541500000001</v>
      </c>
      <c r="P430">
        <f t="shared" si="6"/>
        <v>5004.4326584430801</v>
      </c>
    </row>
    <row r="431" spans="1:16">
      <c r="A431" s="33" t="s">
        <v>4910</v>
      </c>
      <c r="B431" s="33" t="s">
        <v>1943</v>
      </c>
      <c r="C431" s="34" t="s">
        <v>4911</v>
      </c>
      <c r="D431" s="35"/>
      <c r="E431" s="27" t="s">
        <v>4911</v>
      </c>
      <c r="F431" s="54" t="s">
        <v>4942</v>
      </c>
      <c r="G431" s="29"/>
      <c r="H431" s="36" t="s">
        <v>4911</v>
      </c>
      <c r="I431" s="36" t="s">
        <v>4911</v>
      </c>
      <c r="J431" s="31" t="s">
        <v>6094</v>
      </c>
      <c r="K431" s="32" t="s">
        <v>6095</v>
      </c>
      <c r="L431" s="31" t="s">
        <v>6096</v>
      </c>
      <c r="M431" s="4">
        <v>429</v>
      </c>
      <c r="N431" s="525">
        <v>35.849587</v>
      </c>
      <c r="O431" s="525">
        <v>139.95715799999999</v>
      </c>
      <c r="P431">
        <f t="shared" si="6"/>
        <v>5017.4063119937455</v>
      </c>
    </row>
    <row r="432" spans="1:16">
      <c r="A432" s="33" t="s">
        <v>4910</v>
      </c>
      <c r="B432" s="33" t="s">
        <v>1943</v>
      </c>
      <c r="C432" s="34" t="s">
        <v>4911</v>
      </c>
      <c r="D432" s="35"/>
      <c r="E432" s="27" t="s">
        <v>4911</v>
      </c>
      <c r="F432" s="54" t="s">
        <v>4946</v>
      </c>
      <c r="G432" s="29"/>
      <c r="H432" s="36" t="s">
        <v>4911</v>
      </c>
      <c r="I432" s="36" t="s">
        <v>4911</v>
      </c>
      <c r="J432" s="31" t="s">
        <v>6097</v>
      </c>
      <c r="K432" s="32" t="s">
        <v>6098</v>
      </c>
      <c r="L432" s="31" t="s">
        <v>6099</v>
      </c>
      <c r="M432" s="4">
        <v>430</v>
      </c>
      <c r="N432" s="525">
        <v>35.874661000000003</v>
      </c>
      <c r="O432" s="525">
        <v>140.04346100000001</v>
      </c>
      <c r="P432">
        <f t="shared" si="6"/>
        <v>5024.0116886417218</v>
      </c>
    </row>
    <row r="433" spans="1:16">
      <c r="A433" s="33" t="s">
        <v>4910</v>
      </c>
      <c r="B433" s="33" t="s">
        <v>1943</v>
      </c>
      <c r="C433" s="34" t="s">
        <v>4911</v>
      </c>
      <c r="D433" s="35"/>
      <c r="E433" s="27" t="s">
        <v>4911</v>
      </c>
      <c r="F433" s="54" t="s">
        <v>4950</v>
      </c>
      <c r="G433" s="29"/>
      <c r="H433" s="36" t="s">
        <v>4911</v>
      </c>
      <c r="I433" s="36" t="s">
        <v>4911</v>
      </c>
      <c r="J433" s="31" t="s">
        <v>6100</v>
      </c>
      <c r="K433" s="32" t="s">
        <v>6101</v>
      </c>
      <c r="L433" s="31" t="s">
        <v>6102</v>
      </c>
      <c r="M433" s="4">
        <v>431</v>
      </c>
      <c r="N433" s="525">
        <v>35.961241000000001</v>
      </c>
      <c r="O433" s="525">
        <v>139.87134800000001</v>
      </c>
      <c r="P433">
        <f t="shared" si="6"/>
        <v>5029.9472544228684</v>
      </c>
    </row>
    <row r="434" spans="1:16">
      <c r="A434" s="33" t="s">
        <v>4910</v>
      </c>
      <c r="B434" s="33" t="s">
        <v>1943</v>
      </c>
      <c r="C434" s="34" t="s">
        <v>4911</v>
      </c>
      <c r="D434" s="35"/>
      <c r="E434" s="27" t="s">
        <v>4911</v>
      </c>
      <c r="F434" s="54" t="s">
        <v>4954</v>
      </c>
      <c r="G434" s="29"/>
      <c r="H434" s="36" t="s">
        <v>4911</v>
      </c>
      <c r="I434" s="36" t="s">
        <v>4911</v>
      </c>
      <c r="J434" s="31" t="s">
        <v>6103</v>
      </c>
      <c r="K434" s="32" t="s">
        <v>6104</v>
      </c>
      <c r="L434" s="31" t="s">
        <v>6105</v>
      </c>
      <c r="M434" s="4">
        <v>432</v>
      </c>
      <c r="N434" s="525">
        <v>35.903832999999999</v>
      </c>
      <c r="O434" s="525">
        <v>139.901815</v>
      </c>
      <c r="P434">
        <f t="shared" si="6"/>
        <v>5023.0114021568952</v>
      </c>
    </row>
    <row r="435" spans="1:16">
      <c r="A435" s="33" t="s">
        <v>4910</v>
      </c>
      <c r="B435" s="33" t="s">
        <v>1943</v>
      </c>
      <c r="C435" s="34" t="s">
        <v>4911</v>
      </c>
      <c r="D435" s="35"/>
      <c r="E435" s="27" t="s">
        <v>4911</v>
      </c>
      <c r="F435" s="28" t="s">
        <v>4958</v>
      </c>
      <c r="G435" s="29"/>
      <c r="H435" s="36" t="s">
        <v>4911</v>
      </c>
      <c r="I435" s="36" t="s">
        <v>4911</v>
      </c>
      <c r="J435" s="37" t="s">
        <v>6106</v>
      </c>
      <c r="K435" s="38" t="s">
        <v>6107</v>
      </c>
      <c r="L435" s="37" t="s">
        <v>6108</v>
      </c>
      <c r="M435" s="4">
        <v>433</v>
      </c>
      <c r="N435" s="554">
        <v>35.704734999999999</v>
      </c>
      <c r="O435" s="554">
        <v>139.99770100000001</v>
      </c>
      <c r="P435">
        <f t="shared" si="6"/>
        <v>4998.5808148142351</v>
      </c>
    </row>
    <row r="436" spans="1:16">
      <c r="A436" s="33" t="s">
        <v>4910</v>
      </c>
      <c r="B436" s="33" t="s">
        <v>1943</v>
      </c>
      <c r="C436" s="34" t="s">
        <v>4911</v>
      </c>
      <c r="D436" s="35"/>
      <c r="E436" s="27" t="s">
        <v>4911</v>
      </c>
      <c r="F436" s="54" t="s">
        <v>5398</v>
      </c>
      <c r="G436" s="29"/>
      <c r="H436" s="36" t="s">
        <v>4911</v>
      </c>
      <c r="I436" s="36" t="s">
        <v>4911</v>
      </c>
      <c r="J436" s="31" t="s">
        <v>6109</v>
      </c>
      <c r="K436" s="32" t="s">
        <v>6110</v>
      </c>
      <c r="L436" s="31" t="s">
        <v>6111</v>
      </c>
      <c r="M436" s="4">
        <v>434</v>
      </c>
      <c r="N436" s="525">
        <v>35.711272999999998</v>
      </c>
      <c r="O436" s="525">
        <v>139.93123299999999</v>
      </c>
      <c r="P436">
        <f t="shared" si="6"/>
        <v>4997.1224628896089</v>
      </c>
    </row>
    <row r="437" spans="1:16">
      <c r="A437" s="33" t="s">
        <v>4910</v>
      </c>
      <c r="B437" s="33" t="s">
        <v>1943</v>
      </c>
      <c r="C437" s="34" t="s">
        <v>4911</v>
      </c>
      <c r="D437" s="35"/>
      <c r="E437" s="27" t="s">
        <v>4911</v>
      </c>
      <c r="F437" s="54" t="s">
        <v>5402</v>
      </c>
      <c r="G437" s="29"/>
      <c r="H437" s="36" t="s">
        <v>4911</v>
      </c>
      <c r="I437" s="36" t="s">
        <v>4911</v>
      </c>
      <c r="J437" s="60" t="s">
        <v>13457</v>
      </c>
      <c r="K437" s="61" t="s">
        <v>6112</v>
      </c>
      <c r="L437" s="60" t="s">
        <v>13458</v>
      </c>
      <c r="M437" s="4">
        <v>435</v>
      </c>
      <c r="N437" s="553">
        <v>35.763277000000002</v>
      </c>
      <c r="O437" s="553">
        <v>140.01620700000001</v>
      </c>
      <c r="P437">
        <f t="shared" si="6"/>
        <v>5007.4383954303394</v>
      </c>
    </row>
    <row r="438" spans="1:16">
      <c r="A438" s="33" t="s">
        <v>4910</v>
      </c>
      <c r="B438" s="33" t="s">
        <v>1943</v>
      </c>
      <c r="C438" s="34" t="s">
        <v>4911</v>
      </c>
      <c r="D438" s="35"/>
      <c r="E438" s="27" t="s">
        <v>4911</v>
      </c>
      <c r="F438" s="54" t="s">
        <v>5008</v>
      </c>
      <c r="G438" s="29"/>
      <c r="H438" s="36" t="s">
        <v>4911</v>
      </c>
      <c r="I438" s="36" t="s">
        <v>4911</v>
      </c>
      <c r="J438" s="31" t="s">
        <v>6113</v>
      </c>
      <c r="K438" s="32" t="s">
        <v>6114</v>
      </c>
      <c r="L438" s="31" t="s">
        <v>6115</v>
      </c>
      <c r="M438" s="4">
        <v>436</v>
      </c>
      <c r="N438" s="525">
        <v>35.745192000000003</v>
      </c>
      <c r="O438" s="525">
        <v>140.28883999999999</v>
      </c>
      <c r="P438">
        <f t="shared" si="6"/>
        <v>5014.6515212572804</v>
      </c>
    </row>
    <row r="439" spans="1:16">
      <c r="A439" s="33" t="s">
        <v>4910</v>
      </c>
      <c r="B439" s="33" t="s">
        <v>1943</v>
      </c>
      <c r="C439" s="34" t="s">
        <v>4911</v>
      </c>
      <c r="D439" s="35"/>
      <c r="E439" s="27" t="s">
        <v>4911</v>
      </c>
      <c r="F439" s="54" t="s">
        <v>5409</v>
      </c>
      <c r="G439" s="29"/>
      <c r="H439" s="36" t="s">
        <v>4911</v>
      </c>
      <c r="I439" s="36" t="s">
        <v>4911</v>
      </c>
      <c r="J439" s="31" t="s">
        <v>6116</v>
      </c>
      <c r="K439" s="32" t="s">
        <v>6117</v>
      </c>
      <c r="L439" s="31" t="s">
        <v>6118</v>
      </c>
      <c r="M439" s="4">
        <v>437</v>
      </c>
      <c r="N439" s="525">
        <v>35.717064000000001</v>
      </c>
      <c r="O439" s="525">
        <v>140.131699</v>
      </c>
      <c r="P439">
        <f t="shared" si="6"/>
        <v>5005.0928616117362</v>
      </c>
    </row>
    <row r="440" spans="1:16">
      <c r="A440" s="33" t="s">
        <v>4910</v>
      </c>
      <c r="B440" s="33" t="s">
        <v>1943</v>
      </c>
      <c r="C440" s="34" t="s">
        <v>4911</v>
      </c>
      <c r="D440" s="35"/>
      <c r="E440" s="27" t="s">
        <v>4911</v>
      </c>
      <c r="F440" s="54" t="s">
        <v>5413</v>
      </c>
      <c r="G440" s="29"/>
      <c r="H440" s="36" t="s">
        <v>4911</v>
      </c>
      <c r="I440" s="36" t="s">
        <v>4911</v>
      </c>
      <c r="J440" s="31" t="s">
        <v>6119</v>
      </c>
      <c r="K440" s="32" t="s">
        <v>6120</v>
      </c>
      <c r="L440" s="31" t="s">
        <v>6121</v>
      </c>
      <c r="M440" s="4">
        <v>438</v>
      </c>
      <c r="N440" s="525">
        <v>35.668964000000003</v>
      </c>
      <c r="O440" s="525">
        <v>140.29484199999999</v>
      </c>
      <c r="P440">
        <f t="shared" si="6"/>
        <v>5004.171668683688</v>
      </c>
    </row>
    <row r="441" spans="1:16">
      <c r="A441" s="33" t="s">
        <v>4910</v>
      </c>
      <c r="B441" s="33" t="s">
        <v>1943</v>
      </c>
      <c r="C441" s="34" t="s">
        <v>4911</v>
      </c>
      <c r="D441" s="35"/>
      <c r="E441" s="27" t="s">
        <v>4911</v>
      </c>
      <c r="F441" s="54" t="s">
        <v>5012</v>
      </c>
      <c r="G441" s="29"/>
      <c r="H441" s="36" t="s">
        <v>4911</v>
      </c>
      <c r="I441" s="36" t="s">
        <v>4911</v>
      </c>
      <c r="J441" s="37" t="s">
        <v>6122</v>
      </c>
      <c r="K441" s="38" t="s">
        <v>6032</v>
      </c>
      <c r="L441" s="37" t="s">
        <v>6123</v>
      </c>
      <c r="M441" s="4">
        <v>439</v>
      </c>
      <c r="N441" s="554">
        <v>35.609931000000003</v>
      </c>
      <c r="O441" s="554">
        <v>140.13939999999999</v>
      </c>
      <c r="P441">
        <f t="shared" si="6"/>
        <v>4990.3543643814</v>
      </c>
    </row>
    <row r="442" spans="1:16">
      <c r="A442" s="33" t="s">
        <v>4910</v>
      </c>
      <c r="B442" s="33" t="s">
        <v>1943</v>
      </c>
      <c r="C442" s="34" t="s">
        <v>4911</v>
      </c>
      <c r="D442" s="35"/>
      <c r="E442" s="27" t="s">
        <v>4911</v>
      </c>
      <c r="F442" s="54" t="s">
        <v>5016</v>
      </c>
      <c r="G442" s="29"/>
      <c r="H442" s="36" t="s">
        <v>4911</v>
      </c>
      <c r="I442" s="36" t="s">
        <v>4911</v>
      </c>
      <c r="J442" s="31" t="s">
        <v>6124</v>
      </c>
      <c r="K442" s="32" t="s">
        <v>6125</v>
      </c>
      <c r="L442" s="31" t="s">
        <v>6126</v>
      </c>
      <c r="M442" s="4">
        <v>440</v>
      </c>
      <c r="N442" s="525">
        <v>35.580401000000002</v>
      </c>
      <c r="O442" s="525">
        <v>140.13359500000001</v>
      </c>
      <c r="P442">
        <f t="shared" si="6"/>
        <v>4986.0095036715957</v>
      </c>
    </row>
    <row r="443" spans="1:16">
      <c r="A443" s="33" t="s">
        <v>4910</v>
      </c>
      <c r="B443" s="33" t="s">
        <v>1943</v>
      </c>
      <c r="C443" s="34" t="s">
        <v>4911</v>
      </c>
      <c r="D443" s="35"/>
      <c r="E443" s="27" t="s">
        <v>4911</v>
      </c>
      <c r="F443" s="54" t="s">
        <v>5423</v>
      </c>
      <c r="G443" s="29"/>
      <c r="H443" s="36" t="s">
        <v>4911</v>
      </c>
      <c r="I443" s="36" t="s">
        <v>4911</v>
      </c>
      <c r="J443" s="31" t="s">
        <v>6127</v>
      </c>
      <c r="K443" s="32" t="s">
        <v>6128</v>
      </c>
      <c r="L443" s="31" t="s">
        <v>6129</v>
      </c>
      <c r="M443" s="4">
        <v>441</v>
      </c>
      <c r="N443" s="525">
        <v>35.618706000000003</v>
      </c>
      <c r="O443" s="525">
        <v>140.12678500000001</v>
      </c>
      <c r="P443">
        <f t="shared" si="6"/>
        <v>4991.1347576402113</v>
      </c>
    </row>
    <row r="444" spans="1:16">
      <c r="A444" s="33" t="s">
        <v>4910</v>
      </c>
      <c r="B444" s="33" t="s">
        <v>1943</v>
      </c>
      <c r="C444" s="34" t="s">
        <v>4911</v>
      </c>
      <c r="D444" s="35"/>
      <c r="E444" s="27" t="s">
        <v>4911</v>
      </c>
      <c r="F444" s="54" t="s">
        <v>5427</v>
      </c>
      <c r="G444" s="29"/>
      <c r="H444" s="36" t="s">
        <v>4911</v>
      </c>
      <c r="I444" s="36" t="s">
        <v>4911</v>
      </c>
      <c r="J444" s="31" t="s">
        <v>6130</v>
      </c>
      <c r="K444" s="32" t="s">
        <v>6131</v>
      </c>
      <c r="L444" s="31" t="s">
        <v>6132</v>
      </c>
      <c r="M444" s="4">
        <v>442</v>
      </c>
      <c r="N444" s="525">
        <v>35.606751000000003</v>
      </c>
      <c r="O444" s="525">
        <v>140.10965899999999</v>
      </c>
      <c r="P444">
        <f t="shared" si="6"/>
        <v>4988.8497407079094</v>
      </c>
    </row>
    <row r="445" spans="1:16">
      <c r="A445" s="33" t="s">
        <v>4910</v>
      </c>
      <c r="B445" s="33" t="s">
        <v>1943</v>
      </c>
      <c r="C445" s="34" t="s">
        <v>4911</v>
      </c>
      <c r="D445" s="35"/>
      <c r="E445" s="27" t="s">
        <v>4911</v>
      </c>
      <c r="F445" s="28" t="s">
        <v>5020</v>
      </c>
      <c r="G445" s="29"/>
      <c r="H445" s="36" t="s">
        <v>4911</v>
      </c>
      <c r="I445" s="36" t="s">
        <v>4911</v>
      </c>
      <c r="J445" s="37" t="s">
        <v>6133</v>
      </c>
      <c r="K445" s="38" t="s">
        <v>6134</v>
      </c>
      <c r="L445" s="37" t="s">
        <v>6135</v>
      </c>
      <c r="M445" s="4">
        <v>443</v>
      </c>
      <c r="N445" s="554">
        <v>35.654499000000001</v>
      </c>
      <c r="O445" s="554">
        <v>140.120081</v>
      </c>
      <c r="P445">
        <f t="shared" si="6"/>
        <v>4995.9112878944188</v>
      </c>
    </row>
    <row r="446" spans="1:16">
      <c r="A446" s="33" t="s">
        <v>4910</v>
      </c>
      <c r="B446" s="33" t="s">
        <v>1943</v>
      </c>
      <c r="C446" s="34" t="s">
        <v>4911</v>
      </c>
      <c r="D446" s="35"/>
      <c r="E446" s="27" t="s">
        <v>4911</v>
      </c>
      <c r="F446" s="28" t="s">
        <v>5431</v>
      </c>
      <c r="G446" s="29"/>
      <c r="H446" s="36" t="s">
        <v>4911</v>
      </c>
      <c r="I446" s="36" t="s">
        <v>4911</v>
      </c>
      <c r="J446" s="37" t="s">
        <v>6136</v>
      </c>
      <c r="K446" s="38" t="s">
        <v>6137</v>
      </c>
      <c r="L446" s="37" t="s">
        <v>6138</v>
      </c>
      <c r="M446" s="4">
        <v>444</v>
      </c>
      <c r="N446" s="554">
        <v>35.659472000000001</v>
      </c>
      <c r="O446" s="554">
        <v>140.08920000000001</v>
      </c>
      <c r="P446">
        <f t="shared" si="6"/>
        <v>4995.5069049024005</v>
      </c>
    </row>
    <row r="447" spans="1:16">
      <c r="A447" s="33" t="s">
        <v>4910</v>
      </c>
      <c r="B447" s="33" t="s">
        <v>1943</v>
      </c>
      <c r="C447" s="34" t="s">
        <v>4911</v>
      </c>
      <c r="D447" s="35"/>
      <c r="E447" s="27" t="s">
        <v>4911</v>
      </c>
      <c r="F447" s="28" t="s">
        <v>5435</v>
      </c>
      <c r="G447" s="29"/>
      <c r="H447" s="36" t="s">
        <v>4911</v>
      </c>
      <c r="I447" s="36" t="s">
        <v>4911</v>
      </c>
      <c r="J447" s="37" t="s">
        <v>6139</v>
      </c>
      <c r="K447" s="38" t="s">
        <v>6140</v>
      </c>
      <c r="L447" s="37" t="s">
        <v>6141</v>
      </c>
      <c r="M447" s="4">
        <v>445</v>
      </c>
      <c r="N447" s="554">
        <v>35.639797999999999</v>
      </c>
      <c r="O447" s="554">
        <v>140.07497900000001</v>
      </c>
      <c r="P447">
        <f t="shared" si="6"/>
        <v>4992.2439564142423</v>
      </c>
    </row>
    <row r="448" spans="1:16">
      <c r="A448" s="33" t="s">
        <v>4910</v>
      </c>
      <c r="B448" s="33" t="s">
        <v>1943</v>
      </c>
      <c r="C448" s="34" t="s">
        <v>4911</v>
      </c>
      <c r="D448" s="35"/>
      <c r="E448" s="27" t="s">
        <v>4911</v>
      </c>
      <c r="F448" s="28" t="s">
        <v>5439</v>
      </c>
      <c r="G448" s="29"/>
      <c r="H448" s="36" t="s">
        <v>4911</v>
      </c>
      <c r="I448" s="36" t="s">
        <v>4911</v>
      </c>
      <c r="J448" s="37" t="s">
        <v>6142</v>
      </c>
      <c r="K448" s="38" t="s">
        <v>6143</v>
      </c>
      <c r="L448" s="37" t="s">
        <v>6144</v>
      </c>
      <c r="M448" s="4">
        <v>446</v>
      </c>
      <c r="N448" s="554">
        <v>35.653415000000003</v>
      </c>
      <c r="O448" s="554">
        <v>140.05632199999999</v>
      </c>
      <c r="P448">
        <f t="shared" si="6"/>
        <v>4993.4861716396299</v>
      </c>
    </row>
    <row r="449" spans="1:16">
      <c r="A449" s="33" t="s">
        <v>4910</v>
      </c>
      <c r="B449" s="33" t="s">
        <v>1943</v>
      </c>
      <c r="C449" s="34" t="s">
        <v>4911</v>
      </c>
      <c r="D449" s="35"/>
      <c r="E449" s="27" t="s">
        <v>4911</v>
      </c>
      <c r="F449" s="28" t="s">
        <v>5443</v>
      </c>
      <c r="G449" s="29"/>
      <c r="H449" s="36" t="s">
        <v>4911</v>
      </c>
      <c r="I449" s="36" t="s">
        <v>4911</v>
      </c>
      <c r="J449" s="37" t="s">
        <v>6145</v>
      </c>
      <c r="K449" s="38" t="s">
        <v>6146</v>
      </c>
      <c r="L449" s="37" t="s">
        <v>6147</v>
      </c>
      <c r="M449" s="4">
        <v>447</v>
      </c>
      <c r="N449" s="554">
        <v>35.550832</v>
      </c>
      <c r="O449" s="554">
        <v>140.16845499999999</v>
      </c>
      <c r="P449">
        <f t="shared" si="6"/>
        <v>4983.1051954045597</v>
      </c>
    </row>
    <row r="450" spans="1:16">
      <c r="A450" s="33" t="s">
        <v>4910</v>
      </c>
      <c r="B450" s="33" t="s">
        <v>1943</v>
      </c>
      <c r="C450" s="34" t="s">
        <v>4911</v>
      </c>
      <c r="D450" s="35"/>
      <c r="E450" s="27" t="s">
        <v>4911</v>
      </c>
      <c r="F450" s="28" t="s">
        <v>5024</v>
      </c>
      <c r="G450" s="29"/>
      <c r="H450" s="36" t="s">
        <v>4911</v>
      </c>
      <c r="I450" s="36" t="s">
        <v>4911</v>
      </c>
      <c r="J450" s="37" t="s">
        <v>6148</v>
      </c>
      <c r="K450" s="38" t="s">
        <v>6149</v>
      </c>
      <c r="L450" s="37" t="s">
        <v>6150</v>
      </c>
      <c r="M450" s="4">
        <v>448</v>
      </c>
      <c r="N450" s="554">
        <v>35.553623000000002</v>
      </c>
      <c r="O450" s="554">
        <v>140.12477999999999</v>
      </c>
      <c r="P450">
        <f t="shared" si="6"/>
        <v>4981.94360107794</v>
      </c>
    </row>
    <row r="451" spans="1:16">
      <c r="A451" s="33" t="s">
        <v>4910</v>
      </c>
      <c r="B451" s="33" t="s">
        <v>1943</v>
      </c>
      <c r="C451" s="34" t="s">
        <v>4911</v>
      </c>
      <c r="D451" s="35"/>
      <c r="E451" s="27" t="s">
        <v>4911</v>
      </c>
      <c r="F451" s="28" t="s">
        <v>5028</v>
      </c>
      <c r="G451" s="29"/>
      <c r="H451" s="36" t="s">
        <v>4911</v>
      </c>
      <c r="I451" s="36" t="s">
        <v>4911</v>
      </c>
      <c r="J451" s="37" t="s">
        <v>6151</v>
      </c>
      <c r="K451" s="38" t="s">
        <v>6152</v>
      </c>
      <c r="L451" s="37" t="s">
        <v>6153</v>
      </c>
      <c r="M451" s="4">
        <v>449</v>
      </c>
      <c r="N451" s="554">
        <v>35.504309999999997</v>
      </c>
      <c r="O451" s="554">
        <v>140.10762500000001</v>
      </c>
      <c r="P451">
        <f t="shared" si="6"/>
        <v>4974.4245513637497</v>
      </c>
    </row>
    <row r="452" spans="1:16">
      <c r="A452" s="33" t="s">
        <v>4910</v>
      </c>
      <c r="B452" s="33" t="s">
        <v>1943</v>
      </c>
      <c r="C452" s="34" t="s">
        <v>4911</v>
      </c>
      <c r="D452" s="35"/>
      <c r="E452" s="27" t="s">
        <v>4911</v>
      </c>
      <c r="F452" s="28" t="s">
        <v>5032</v>
      </c>
      <c r="G452" s="29"/>
      <c r="H452" s="36" t="s">
        <v>4911</v>
      </c>
      <c r="I452" s="36" t="s">
        <v>4911</v>
      </c>
      <c r="J452" s="37" t="s">
        <v>6154</v>
      </c>
      <c r="K452" s="38" t="s">
        <v>5819</v>
      </c>
      <c r="L452" s="37" t="s">
        <v>6155</v>
      </c>
      <c r="M452" s="4">
        <v>450</v>
      </c>
      <c r="N452" s="554">
        <v>35.386420999999999</v>
      </c>
      <c r="O452" s="554">
        <v>139.93438699999999</v>
      </c>
      <c r="P452">
        <f t="shared" ref="P452:P515" si="7">N452*O452</f>
        <v>4951.7771307589264</v>
      </c>
    </row>
    <row r="453" spans="1:16">
      <c r="A453" s="33" t="s">
        <v>4910</v>
      </c>
      <c r="B453" s="33" t="s">
        <v>1943</v>
      </c>
      <c r="C453" s="34" t="s">
        <v>4911</v>
      </c>
      <c r="D453" s="35"/>
      <c r="E453" s="27" t="s">
        <v>4911</v>
      </c>
      <c r="F453" s="54" t="s">
        <v>5036</v>
      </c>
      <c r="G453" s="29"/>
      <c r="H453" s="36" t="s">
        <v>4911</v>
      </c>
      <c r="I453" s="36" t="s">
        <v>4911</v>
      </c>
      <c r="J453" s="31" t="s">
        <v>6156</v>
      </c>
      <c r="K453" s="32" t="s">
        <v>5836</v>
      </c>
      <c r="L453" s="31" t="s">
        <v>6157</v>
      </c>
      <c r="M453" s="4">
        <v>451</v>
      </c>
      <c r="N453" s="525">
        <v>35.393355999999997</v>
      </c>
      <c r="O453" s="525">
        <v>139.938873</v>
      </c>
      <c r="P453">
        <f t="shared" si="7"/>
        <v>4952.9063503277875</v>
      </c>
    </row>
    <row r="454" spans="1:16">
      <c r="A454" s="33" t="s">
        <v>4910</v>
      </c>
      <c r="B454" s="33" t="s">
        <v>1943</v>
      </c>
      <c r="C454" s="34" t="s">
        <v>4911</v>
      </c>
      <c r="D454" s="35"/>
      <c r="E454" s="27" t="s">
        <v>4911</v>
      </c>
      <c r="F454" s="54" t="s">
        <v>5455</v>
      </c>
      <c r="G454" s="29"/>
      <c r="H454" s="36" t="s">
        <v>4911</v>
      </c>
      <c r="I454" s="36" t="s">
        <v>4911</v>
      </c>
      <c r="J454" s="31" t="s">
        <v>6158</v>
      </c>
      <c r="K454" s="32" t="s">
        <v>6159</v>
      </c>
      <c r="L454" s="31" t="s">
        <v>6160</v>
      </c>
      <c r="M454" s="4">
        <v>452</v>
      </c>
      <c r="N454" s="525">
        <v>35.465766000000002</v>
      </c>
      <c r="O454" s="525">
        <v>140.300422</v>
      </c>
      <c r="P454">
        <f t="shared" si="7"/>
        <v>4975.8619363532525</v>
      </c>
    </row>
    <row r="455" spans="1:16">
      <c r="A455" s="33" t="s">
        <v>4910</v>
      </c>
      <c r="B455" s="33" t="s">
        <v>1943</v>
      </c>
      <c r="C455" s="34" t="s">
        <v>4911</v>
      </c>
      <c r="D455" s="35"/>
      <c r="E455" s="27" t="s">
        <v>4911</v>
      </c>
      <c r="F455" s="54" t="s">
        <v>6161</v>
      </c>
      <c r="G455" s="29"/>
      <c r="H455" s="36" t="s">
        <v>4911</v>
      </c>
      <c r="I455" s="36" t="s">
        <v>4911</v>
      </c>
      <c r="J455" s="31" t="s">
        <v>6162</v>
      </c>
      <c r="K455" s="32" t="s">
        <v>6163</v>
      </c>
      <c r="L455" s="31" t="s">
        <v>6164</v>
      </c>
      <c r="M455" s="4">
        <v>453</v>
      </c>
      <c r="N455" s="525">
        <v>35.427208</v>
      </c>
      <c r="O455" s="525">
        <v>140.31474499999999</v>
      </c>
      <c r="P455">
        <f t="shared" si="7"/>
        <v>4970.9596565819593</v>
      </c>
    </row>
    <row r="456" spans="1:16">
      <c r="A456" s="33" t="s">
        <v>4910</v>
      </c>
      <c r="B456" s="33" t="s">
        <v>1943</v>
      </c>
      <c r="C456" s="34" t="s">
        <v>4911</v>
      </c>
      <c r="D456" s="35"/>
      <c r="E456" s="27" t="s">
        <v>4911</v>
      </c>
      <c r="F456" s="54" t="s">
        <v>5044</v>
      </c>
      <c r="G456" s="29"/>
      <c r="H456" s="36" t="s">
        <v>4911</v>
      </c>
      <c r="I456" s="36" t="s">
        <v>4911</v>
      </c>
      <c r="J456" s="31" t="s">
        <v>6165</v>
      </c>
      <c r="K456" s="32" t="s">
        <v>6166</v>
      </c>
      <c r="L456" s="31" t="s">
        <v>6167</v>
      </c>
      <c r="M456" s="4">
        <v>454</v>
      </c>
      <c r="N456" s="525">
        <v>35.560777999999999</v>
      </c>
      <c r="O456" s="525">
        <v>140.17920799999999</v>
      </c>
      <c r="P456">
        <f t="shared" si="7"/>
        <v>4984.8816959038231</v>
      </c>
    </row>
    <row r="457" spans="1:16">
      <c r="A457" s="33" t="s">
        <v>4910</v>
      </c>
      <c r="B457" s="33" t="s">
        <v>1943</v>
      </c>
      <c r="C457" s="34" t="s">
        <v>4911</v>
      </c>
      <c r="D457" s="35"/>
      <c r="E457" s="27" t="s">
        <v>4911</v>
      </c>
      <c r="F457" s="54" t="s">
        <v>4962</v>
      </c>
      <c r="G457" s="29"/>
      <c r="H457" s="36" t="s">
        <v>4911</v>
      </c>
      <c r="I457" s="36" t="s">
        <v>4911</v>
      </c>
      <c r="J457" s="31" t="s">
        <v>6168</v>
      </c>
      <c r="K457" s="32" t="s">
        <v>6032</v>
      </c>
      <c r="L457" s="31" t="s">
        <v>6169</v>
      </c>
      <c r="M457" s="4">
        <v>455</v>
      </c>
      <c r="N457" s="525">
        <v>35.610661</v>
      </c>
      <c r="O457" s="525">
        <v>140.140987</v>
      </c>
      <c r="P457">
        <f t="shared" si="7"/>
        <v>4990.5131802624073</v>
      </c>
    </row>
    <row r="458" spans="1:16">
      <c r="A458" s="33" t="s">
        <v>4910</v>
      </c>
      <c r="B458" s="33" t="s">
        <v>1943</v>
      </c>
      <c r="C458" s="34" t="s">
        <v>4911</v>
      </c>
      <c r="D458" s="35"/>
      <c r="E458" s="27" t="s">
        <v>4911</v>
      </c>
      <c r="F458" s="54" t="s">
        <v>4964</v>
      </c>
      <c r="G458" s="29"/>
      <c r="H458" s="36" t="s">
        <v>4911</v>
      </c>
      <c r="I458" s="36" t="s">
        <v>4911</v>
      </c>
      <c r="J458" s="31" t="s">
        <v>6170</v>
      </c>
      <c r="K458" s="32" t="s">
        <v>6171</v>
      </c>
      <c r="L458" s="31" t="s">
        <v>6172</v>
      </c>
      <c r="M458" s="4">
        <v>456</v>
      </c>
      <c r="N458" s="525">
        <v>35.819826999999997</v>
      </c>
      <c r="O458" s="525">
        <v>140.06413900000001</v>
      </c>
      <c r="P458">
        <f t="shared" si="7"/>
        <v>5017.0732278839532</v>
      </c>
    </row>
    <row r="459" spans="1:16">
      <c r="A459" s="33" t="s">
        <v>4910</v>
      </c>
      <c r="B459" s="33" t="s">
        <v>1943</v>
      </c>
      <c r="C459" s="34" t="s">
        <v>4911</v>
      </c>
      <c r="D459" s="35"/>
      <c r="E459" s="27" t="s">
        <v>4911</v>
      </c>
      <c r="F459" s="54" t="s">
        <v>5102</v>
      </c>
      <c r="G459" s="29"/>
      <c r="H459" s="36" t="s">
        <v>4911</v>
      </c>
      <c r="I459" s="36" t="s">
        <v>4911</v>
      </c>
      <c r="J459" s="31" t="s">
        <v>6173</v>
      </c>
      <c r="K459" s="32" t="s">
        <v>6174</v>
      </c>
      <c r="L459" s="31" t="s">
        <v>6175</v>
      </c>
      <c r="M459" s="4">
        <v>457</v>
      </c>
      <c r="N459" s="525">
        <v>35.651699000000001</v>
      </c>
      <c r="O459" s="525">
        <v>140.29590999999999</v>
      </c>
      <c r="P459">
        <f t="shared" si="7"/>
        <v>5001.7875542510901</v>
      </c>
    </row>
    <row r="460" spans="1:16">
      <c r="A460" s="33" t="s">
        <v>4910</v>
      </c>
      <c r="B460" s="33" t="s">
        <v>1943</v>
      </c>
      <c r="C460" s="34" t="s">
        <v>4911</v>
      </c>
      <c r="D460" s="35"/>
      <c r="E460" s="27" t="s">
        <v>4911</v>
      </c>
      <c r="F460" s="54" t="s">
        <v>5106</v>
      </c>
      <c r="G460" s="29"/>
      <c r="H460" s="36" t="s">
        <v>4911</v>
      </c>
      <c r="I460" s="36" t="s">
        <v>4911</v>
      </c>
      <c r="J460" s="31" t="s">
        <v>6176</v>
      </c>
      <c r="K460" s="32" t="s">
        <v>6171</v>
      </c>
      <c r="L460" s="31" t="s">
        <v>6172</v>
      </c>
      <c r="M460" s="4">
        <v>458</v>
      </c>
      <c r="N460" s="525">
        <v>35.819826999999997</v>
      </c>
      <c r="O460" s="525">
        <v>140.06413900000001</v>
      </c>
      <c r="P460">
        <f t="shared" si="7"/>
        <v>5017.0732278839532</v>
      </c>
    </row>
    <row r="461" spans="1:16">
      <c r="A461" s="33" t="s">
        <v>4910</v>
      </c>
      <c r="B461" s="33" t="s">
        <v>1943</v>
      </c>
      <c r="C461" s="34" t="s">
        <v>4911</v>
      </c>
      <c r="D461" s="35"/>
      <c r="E461" s="27" t="s">
        <v>4911</v>
      </c>
      <c r="F461" s="54" t="s">
        <v>6177</v>
      </c>
      <c r="G461" s="29"/>
      <c r="H461" s="36" t="s">
        <v>4911</v>
      </c>
      <c r="I461" s="36" t="s">
        <v>4911</v>
      </c>
      <c r="J461" s="31" t="s">
        <v>6178</v>
      </c>
      <c r="K461" s="32" t="s">
        <v>6171</v>
      </c>
      <c r="L461" s="31" t="s">
        <v>6172</v>
      </c>
      <c r="M461" s="4">
        <v>459</v>
      </c>
      <c r="N461" s="525">
        <v>35.819826999999997</v>
      </c>
      <c r="O461" s="525">
        <v>140.06413900000001</v>
      </c>
      <c r="P461">
        <f t="shared" si="7"/>
        <v>5017.0732278839532</v>
      </c>
    </row>
    <row r="462" spans="1:16">
      <c r="A462" s="33" t="s">
        <v>4910</v>
      </c>
      <c r="B462" s="33" t="s">
        <v>1943</v>
      </c>
      <c r="C462" s="34" t="s">
        <v>4911</v>
      </c>
      <c r="D462" s="35"/>
      <c r="E462" s="27" t="s">
        <v>4911</v>
      </c>
      <c r="F462" s="54" t="s">
        <v>5110</v>
      </c>
      <c r="G462" s="29"/>
      <c r="H462" s="36" t="s">
        <v>4911</v>
      </c>
      <c r="I462" s="36" t="s">
        <v>4911</v>
      </c>
      <c r="J462" s="31" t="s">
        <v>6179</v>
      </c>
      <c r="K462" s="32" t="s">
        <v>6180</v>
      </c>
      <c r="L462" s="31" t="s">
        <v>6181</v>
      </c>
      <c r="M462" s="4">
        <v>460</v>
      </c>
      <c r="N462" s="525">
        <v>35.800209000000002</v>
      </c>
      <c r="O462" s="525">
        <v>140.36405199999999</v>
      </c>
      <c r="P462">
        <f t="shared" si="7"/>
        <v>5025.0623976868683</v>
      </c>
    </row>
    <row r="463" spans="1:16">
      <c r="A463" s="33" t="s">
        <v>4910</v>
      </c>
      <c r="B463" s="33" t="s">
        <v>1943</v>
      </c>
      <c r="C463" s="34" t="s">
        <v>4911</v>
      </c>
      <c r="D463" s="35"/>
      <c r="E463" s="27" t="s">
        <v>4911</v>
      </c>
      <c r="F463" s="54" t="s">
        <v>5255</v>
      </c>
      <c r="G463" s="29"/>
      <c r="H463" s="36" t="s">
        <v>4911</v>
      </c>
      <c r="I463" s="36" t="s">
        <v>4911</v>
      </c>
      <c r="J463" s="31" t="s">
        <v>6182</v>
      </c>
      <c r="K463" s="32" t="s">
        <v>6183</v>
      </c>
      <c r="L463" s="31" t="s">
        <v>6184</v>
      </c>
      <c r="M463" s="4">
        <v>461</v>
      </c>
      <c r="N463" s="525">
        <v>35.751959999999997</v>
      </c>
      <c r="O463" s="525">
        <v>140.307131</v>
      </c>
      <c r="P463">
        <f t="shared" si="7"/>
        <v>5016.2549352267597</v>
      </c>
    </row>
    <row r="464" spans="1:16">
      <c r="A464" s="33" t="s">
        <v>4910</v>
      </c>
      <c r="B464" s="33" t="s">
        <v>1943</v>
      </c>
      <c r="C464" s="34" t="s">
        <v>4911</v>
      </c>
      <c r="D464" s="35"/>
      <c r="E464" s="27" t="s">
        <v>4911</v>
      </c>
      <c r="F464" s="54" t="s">
        <v>5259</v>
      </c>
      <c r="G464" s="29"/>
      <c r="H464" s="36" t="s">
        <v>4911</v>
      </c>
      <c r="I464" s="36" t="s">
        <v>4911</v>
      </c>
      <c r="J464" s="31" t="s">
        <v>6185</v>
      </c>
      <c r="K464" s="32" t="s">
        <v>6084</v>
      </c>
      <c r="L464" s="31" t="s">
        <v>6186</v>
      </c>
      <c r="M464" s="4">
        <v>462</v>
      </c>
      <c r="N464" s="525">
        <v>35.705798000000001</v>
      </c>
      <c r="O464" s="525">
        <v>140.058099</v>
      </c>
      <c r="P464">
        <f t="shared" si="7"/>
        <v>5000.8861911580025</v>
      </c>
    </row>
    <row r="465" spans="1:16">
      <c r="A465" s="33" t="s">
        <v>4910</v>
      </c>
      <c r="B465" s="33" t="s">
        <v>1943</v>
      </c>
      <c r="C465" s="34" t="s">
        <v>4911</v>
      </c>
      <c r="D465" s="35"/>
      <c r="E465" s="27" t="s">
        <v>4911</v>
      </c>
      <c r="F465" s="54" t="s">
        <v>4972</v>
      </c>
      <c r="G465" s="29"/>
      <c r="H465" s="36" t="s">
        <v>4911</v>
      </c>
      <c r="I465" s="36" t="s">
        <v>4911</v>
      </c>
      <c r="J465" s="31" t="s">
        <v>6187</v>
      </c>
      <c r="K465" s="32" t="s">
        <v>6062</v>
      </c>
      <c r="L465" s="31" t="s">
        <v>6188</v>
      </c>
      <c r="M465" s="4">
        <v>463</v>
      </c>
      <c r="N465" s="525">
        <v>35.792988000000001</v>
      </c>
      <c r="O465" s="525">
        <v>140.31947400000001</v>
      </c>
      <c r="P465">
        <f t="shared" si="7"/>
        <v>5022.4532490483125</v>
      </c>
    </row>
    <row r="466" spans="1:16">
      <c r="A466" s="33" t="s">
        <v>4910</v>
      </c>
      <c r="B466" s="33" t="s">
        <v>1943</v>
      </c>
      <c r="C466" s="34" t="s">
        <v>4911</v>
      </c>
      <c r="D466" s="35"/>
      <c r="E466" s="27" t="s">
        <v>4911</v>
      </c>
      <c r="F466" s="55" t="s">
        <v>5474</v>
      </c>
      <c r="G466" s="56"/>
      <c r="H466" s="36" t="s">
        <v>4911</v>
      </c>
      <c r="I466" s="36" t="s">
        <v>4911</v>
      </c>
      <c r="J466" s="31" t="s">
        <v>6189</v>
      </c>
      <c r="K466" s="32" t="s">
        <v>6174</v>
      </c>
      <c r="L466" s="31" t="s">
        <v>6175</v>
      </c>
      <c r="M466" s="4">
        <v>464</v>
      </c>
      <c r="N466" s="525">
        <v>35.651699000000001</v>
      </c>
      <c r="O466" s="525">
        <v>140.29590999999999</v>
      </c>
      <c r="P466">
        <f t="shared" si="7"/>
        <v>5001.7875542510901</v>
      </c>
    </row>
    <row r="467" spans="1:16">
      <c r="A467" s="33" t="s">
        <v>4910</v>
      </c>
      <c r="B467" s="33" t="s">
        <v>1943</v>
      </c>
      <c r="C467" s="34" t="s">
        <v>4911</v>
      </c>
      <c r="D467" s="35"/>
      <c r="E467" s="27" t="s">
        <v>4911</v>
      </c>
      <c r="F467" s="28" t="s">
        <v>6190</v>
      </c>
      <c r="G467" s="29"/>
      <c r="H467" s="36" t="s">
        <v>4911</v>
      </c>
      <c r="I467" s="36" t="s">
        <v>4911</v>
      </c>
      <c r="J467" s="37" t="s">
        <v>6191</v>
      </c>
      <c r="K467" s="38" t="s">
        <v>6149</v>
      </c>
      <c r="L467" s="37" t="s">
        <v>6192</v>
      </c>
      <c r="M467" s="4">
        <v>465</v>
      </c>
      <c r="N467" s="554">
        <v>35.556688999999999</v>
      </c>
      <c r="O467" s="554">
        <v>140.12477100000001</v>
      </c>
      <c r="P467">
        <f t="shared" si="7"/>
        <v>4982.3729036432187</v>
      </c>
    </row>
    <row r="468" spans="1:16">
      <c r="A468" s="33" t="s">
        <v>4910</v>
      </c>
      <c r="B468" s="33" t="s">
        <v>1943</v>
      </c>
      <c r="C468" s="34" t="s">
        <v>4911</v>
      </c>
      <c r="D468" s="35"/>
      <c r="E468" s="27" t="s">
        <v>4911</v>
      </c>
      <c r="F468" s="54" t="s">
        <v>6193</v>
      </c>
      <c r="G468" s="29"/>
      <c r="H468" s="36" t="s">
        <v>4911</v>
      </c>
      <c r="I468" s="36" t="s">
        <v>4911</v>
      </c>
      <c r="J468" s="103" t="s">
        <v>6194</v>
      </c>
      <c r="K468" s="32" t="s">
        <v>6195</v>
      </c>
      <c r="L468" s="31" t="s">
        <v>6196</v>
      </c>
      <c r="M468" s="4">
        <v>466</v>
      </c>
      <c r="N468" s="525">
        <v>35.528699000000003</v>
      </c>
      <c r="O468" s="525">
        <v>140.169712</v>
      </c>
      <c r="P468">
        <f t="shared" si="7"/>
        <v>4980.0475065646888</v>
      </c>
    </row>
    <row r="469" spans="1:16">
      <c r="A469" s="33" t="s">
        <v>4910</v>
      </c>
      <c r="B469" s="33" t="s">
        <v>1943</v>
      </c>
      <c r="C469" s="34" t="s">
        <v>4911</v>
      </c>
      <c r="D469" s="35"/>
      <c r="E469" s="27" t="s">
        <v>4911</v>
      </c>
      <c r="F469" s="54" t="s">
        <v>5286</v>
      </c>
      <c r="G469" s="29"/>
      <c r="H469" s="36" t="s">
        <v>4911</v>
      </c>
      <c r="I469" s="36" t="s">
        <v>4911</v>
      </c>
      <c r="J469" s="103" t="s">
        <v>6197</v>
      </c>
      <c r="K469" s="32" t="s">
        <v>6198</v>
      </c>
      <c r="L469" s="31" t="s">
        <v>6199</v>
      </c>
      <c r="M469" s="4">
        <v>467</v>
      </c>
      <c r="N469" s="525">
        <v>35.604474000000003</v>
      </c>
      <c r="O469" s="525">
        <v>140.14838399999999</v>
      </c>
      <c r="P469">
        <f t="shared" si="7"/>
        <v>4989.9094942700158</v>
      </c>
    </row>
    <row r="470" spans="1:16">
      <c r="A470" s="33" t="s">
        <v>4910</v>
      </c>
      <c r="B470" s="33" t="s">
        <v>1943</v>
      </c>
      <c r="C470" s="34" t="s">
        <v>4911</v>
      </c>
      <c r="D470" s="35"/>
      <c r="E470" s="27" t="s">
        <v>4911</v>
      </c>
      <c r="F470" s="54" t="s">
        <v>5252</v>
      </c>
      <c r="G470" s="29"/>
      <c r="H470" s="36" t="s">
        <v>4911</v>
      </c>
      <c r="I470" s="36" t="s">
        <v>4911</v>
      </c>
      <c r="J470" s="103" t="s">
        <v>5353</v>
      </c>
      <c r="K470" s="32" t="s">
        <v>6032</v>
      </c>
      <c r="L470" s="31" t="s">
        <v>6169</v>
      </c>
      <c r="M470" s="4">
        <v>468</v>
      </c>
      <c r="N470" s="525">
        <v>35.610661</v>
      </c>
      <c r="O470" s="525">
        <v>140.140987</v>
      </c>
      <c r="P470">
        <f t="shared" si="7"/>
        <v>4990.5131802624073</v>
      </c>
    </row>
    <row r="471" spans="1:16">
      <c r="A471" s="33" t="s">
        <v>4910</v>
      </c>
      <c r="B471" s="33" t="s">
        <v>1943</v>
      </c>
      <c r="C471" s="34" t="s">
        <v>4911</v>
      </c>
      <c r="D471" s="35"/>
      <c r="E471" s="62" t="s">
        <v>4974</v>
      </c>
      <c r="F471" s="54" t="s">
        <v>4975</v>
      </c>
      <c r="G471" s="29"/>
      <c r="H471" s="36" t="s">
        <v>4911</v>
      </c>
      <c r="I471" s="36" t="s">
        <v>4911</v>
      </c>
      <c r="J471" s="31" t="s">
        <v>4976</v>
      </c>
      <c r="K471" s="32" t="s">
        <v>6032</v>
      </c>
      <c r="L471" s="31" t="s">
        <v>6169</v>
      </c>
      <c r="M471" s="4">
        <v>469</v>
      </c>
      <c r="N471" s="525">
        <v>35.610661</v>
      </c>
      <c r="O471" s="525">
        <v>140.140987</v>
      </c>
      <c r="P471">
        <f t="shared" si="7"/>
        <v>4990.5131802624073</v>
      </c>
    </row>
    <row r="472" spans="1:16">
      <c r="A472" s="33" t="s">
        <v>4910</v>
      </c>
      <c r="B472" s="33" t="s">
        <v>1943</v>
      </c>
      <c r="C472" s="34" t="s">
        <v>4911</v>
      </c>
      <c r="D472" s="35"/>
      <c r="E472" s="27" t="s">
        <v>4911</v>
      </c>
      <c r="F472" s="28" t="s">
        <v>4979</v>
      </c>
      <c r="G472" s="29"/>
      <c r="H472" s="36" t="s">
        <v>4911</v>
      </c>
      <c r="I472" s="36" t="s">
        <v>4911</v>
      </c>
      <c r="J472" s="37" t="s">
        <v>6200</v>
      </c>
      <c r="K472" s="38" t="s">
        <v>6032</v>
      </c>
      <c r="L472" s="37" t="s">
        <v>6169</v>
      </c>
      <c r="M472" s="4">
        <v>470</v>
      </c>
      <c r="N472" s="525">
        <v>35.610661</v>
      </c>
      <c r="O472" s="525">
        <v>140.140987</v>
      </c>
      <c r="P472">
        <f t="shared" si="7"/>
        <v>4990.5131802624073</v>
      </c>
    </row>
    <row r="473" spans="1:16">
      <c r="A473" s="33" t="s">
        <v>4910</v>
      </c>
      <c r="B473" s="104" t="s">
        <v>1943</v>
      </c>
      <c r="C473" s="39" t="s">
        <v>4911</v>
      </c>
      <c r="D473" s="40"/>
      <c r="E473" s="93" t="s">
        <v>4911</v>
      </c>
      <c r="F473" s="80" t="s">
        <v>5273</v>
      </c>
      <c r="G473" s="81"/>
      <c r="H473" s="41" t="s">
        <v>4911</v>
      </c>
      <c r="I473" s="41" t="s">
        <v>4911</v>
      </c>
      <c r="J473" s="64" t="s">
        <v>5739</v>
      </c>
      <c r="K473" s="65" t="s">
        <v>6032</v>
      </c>
      <c r="L473" s="64" t="s">
        <v>6169</v>
      </c>
      <c r="M473" s="4">
        <v>471</v>
      </c>
      <c r="N473" s="552">
        <v>35.610661</v>
      </c>
      <c r="O473" s="552">
        <v>140.140987</v>
      </c>
      <c r="P473">
        <f t="shared" si="7"/>
        <v>4990.5131802624073</v>
      </c>
    </row>
    <row r="474" spans="1:16">
      <c r="A474" s="33" t="s">
        <v>4910</v>
      </c>
      <c r="B474" s="105" t="s">
        <v>1799</v>
      </c>
      <c r="C474" s="51">
        <v>1</v>
      </c>
      <c r="D474" s="52">
        <v>1351100</v>
      </c>
      <c r="E474" s="27" t="s">
        <v>4911</v>
      </c>
      <c r="F474" s="28" t="s">
        <v>4981</v>
      </c>
      <c r="G474" s="29" t="s">
        <v>4913</v>
      </c>
      <c r="H474" s="53" t="s">
        <v>6201</v>
      </c>
      <c r="I474" s="53" t="s">
        <v>6202</v>
      </c>
      <c r="J474" s="37" t="s">
        <v>6203</v>
      </c>
      <c r="K474" s="38" t="s">
        <v>6204</v>
      </c>
      <c r="L474" s="37" t="s">
        <v>6205</v>
      </c>
      <c r="M474" s="4">
        <v>472</v>
      </c>
      <c r="N474" s="554">
        <v>35.879776999999997</v>
      </c>
      <c r="O474" s="554">
        <v>139.497466</v>
      </c>
      <c r="P474">
        <f t="shared" si="7"/>
        <v>5005.1379721450821</v>
      </c>
    </row>
    <row r="475" spans="1:16">
      <c r="A475" s="33" t="s">
        <v>4910</v>
      </c>
      <c r="B475" s="33" t="s">
        <v>1799</v>
      </c>
      <c r="C475" s="34" t="s">
        <v>4911</v>
      </c>
      <c r="D475" s="35"/>
      <c r="E475" s="27" t="s">
        <v>4911</v>
      </c>
      <c r="F475" s="54" t="s">
        <v>4912</v>
      </c>
      <c r="G475" s="29"/>
      <c r="H475" s="36" t="s">
        <v>4911</v>
      </c>
      <c r="I475" s="36" t="s">
        <v>4911</v>
      </c>
      <c r="J475" s="31" t="s">
        <v>6206</v>
      </c>
      <c r="K475" s="32" t="s">
        <v>6207</v>
      </c>
      <c r="L475" s="31" t="s">
        <v>6208</v>
      </c>
      <c r="M475" s="4">
        <v>473</v>
      </c>
      <c r="N475" s="525">
        <v>35.812309999999997</v>
      </c>
      <c r="O475" s="525">
        <v>139.42690899999999</v>
      </c>
      <c r="P475">
        <f t="shared" si="7"/>
        <v>4993.1996874497891</v>
      </c>
    </row>
    <row r="476" spans="1:16">
      <c r="A476" s="33" t="s">
        <v>4910</v>
      </c>
      <c r="B476" s="33" t="s">
        <v>1799</v>
      </c>
      <c r="C476" s="34" t="s">
        <v>4911</v>
      </c>
      <c r="D476" s="35"/>
      <c r="E476" s="27" t="s">
        <v>4911</v>
      </c>
      <c r="F476" s="54" t="s">
        <v>4987</v>
      </c>
      <c r="G476" s="29"/>
      <c r="H476" s="36" t="s">
        <v>4911</v>
      </c>
      <c r="I476" s="36" t="s">
        <v>4911</v>
      </c>
      <c r="J476" s="31" t="s">
        <v>6209</v>
      </c>
      <c r="K476" s="32" t="s">
        <v>6210</v>
      </c>
      <c r="L476" s="31" t="s">
        <v>6211</v>
      </c>
      <c r="M476" s="4">
        <v>474</v>
      </c>
      <c r="N476" s="525">
        <v>35.836730000000003</v>
      </c>
      <c r="O476" s="525">
        <v>139.52768599999999</v>
      </c>
      <c r="P476">
        <f t="shared" si="7"/>
        <v>5000.2160107067803</v>
      </c>
    </row>
    <row r="477" spans="1:16">
      <c r="A477" s="33" t="s">
        <v>4910</v>
      </c>
      <c r="B477" s="33" t="s">
        <v>1799</v>
      </c>
      <c r="C477" s="34" t="s">
        <v>4911</v>
      </c>
      <c r="D477" s="35"/>
      <c r="E477" s="27" t="s">
        <v>4911</v>
      </c>
      <c r="F477" s="54" t="s">
        <v>4918</v>
      </c>
      <c r="G477" s="29"/>
      <c r="H477" s="36" t="s">
        <v>4911</v>
      </c>
      <c r="I477" s="36" t="s">
        <v>4911</v>
      </c>
      <c r="J477" s="31" t="s">
        <v>6212</v>
      </c>
      <c r="K477" s="32" t="s">
        <v>6213</v>
      </c>
      <c r="L477" s="31" t="s">
        <v>6214</v>
      </c>
      <c r="M477" s="4">
        <v>475</v>
      </c>
      <c r="N477" s="525">
        <v>35.790205999999998</v>
      </c>
      <c r="O477" s="525">
        <v>139.58384799999999</v>
      </c>
      <c r="P477">
        <f t="shared" si="7"/>
        <v>4995.7346741926876</v>
      </c>
    </row>
    <row r="478" spans="1:16">
      <c r="A478" s="33" t="s">
        <v>4910</v>
      </c>
      <c r="B478" s="33" t="s">
        <v>1799</v>
      </c>
      <c r="C478" s="34" t="s">
        <v>4911</v>
      </c>
      <c r="D478" s="35"/>
      <c r="E478" s="27" t="s">
        <v>4911</v>
      </c>
      <c r="F478" s="54" t="s">
        <v>4968</v>
      </c>
      <c r="G478" s="29"/>
      <c r="H478" s="36" t="s">
        <v>4911</v>
      </c>
      <c r="I478" s="36" t="s">
        <v>4911</v>
      </c>
      <c r="J478" s="31" t="s">
        <v>6215</v>
      </c>
      <c r="K478" s="32" t="s">
        <v>6216</v>
      </c>
      <c r="L478" s="31" t="s">
        <v>6217</v>
      </c>
      <c r="M478" s="4">
        <v>476</v>
      </c>
      <c r="N478" s="525">
        <v>35.850558999999997</v>
      </c>
      <c r="O478" s="525">
        <v>139.517978</v>
      </c>
      <c r="P478">
        <f t="shared" si="7"/>
        <v>5001.7975018497018</v>
      </c>
    </row>
    <row r="479" spans="1:16">
      <c r="A479" s="33" t="s">
        <v>4910</v>
      </c>
      <c r="B479" s="33" t="s">
        <v>1799</v>
      </c>
      <c r="C479" s="34" t="s">
        <v>4911</v>
      </c>
      <c r="D479" s="35"/>
      <c r="E479" s="27" t="s">
        <v>4911</v>
      </c>
      <c r="F479" s="59" t="s">
        <v>5255</v>
      </c>
      <c r="G479" s="29"/>
      <c r="H479" s="36" t="s">
        <v>4911</v>
      </c>
      <c r="I479" s="36" t="s">
        <v>4911</v>
      </c>
      <c r="J479" s="60" t="s">
        <v>6218</v>
      </c>
      <c r="K479" s="61" t="s">
        <v>6219</v>
      </c>
      <c r="L479" s="60" t="s">
        <v>6220</v>
      </c>
      <c r="M479" s="4">
        <v>477</v>
      </c>
      <c r="N479" s="553">
        <v>35.878782000000001</v>
      </c>
      <c r="O479" s="553">
        <v>139.49847500000001</v>
      </c>
      <c r="P479">
        <f t="shared" si="7"/>
        <v>5005.0353738574504</v>
      </c>
    </row>
    <row r="480" spans="1:16">
      <c r="A480" s="33" t="s">
        <v>4910</v>
      </c>
      <c r="B480" s="33" t="s">
        <v>1799</v>
      </c>
      <c r="C480" s="34" t="s">
        <v>4911</v>
      </c>
      <c r="D480" s="35"/>
      <c r="E480" s="27" t="s">
        <v>4911</v>
      </c>
      <c r="F480" s="59" t="s">
        <v>5466</v>
      </c>
      <c r="G480" s="29"/>
      <c r="H480" s="36" t="s">
        <v>4911</v>
      </c>
      <c r="I480" s="36" t="s">
        <v>4911</v>
      </c>
      <c r="J480" s="60" t="s">
        <v>6221</v>
      </c>
      <c r="K480" s="61" t="s">
        <v>6204</v>
      </c>
      <c r="L480" s="60" t="s">
        <v>6222</v>
      </c>
      <c r="M480" s="4">
        <v>478</v>
      </c>
      <c r="N480" s="553">
        <v>35.879021000000002</v>
      </c>
      <c r="O480" s="553">
        <v>139.49780699999999</v>
      </c>
      <c r="P480">
        <f t="shared" si="7"/>
        <v>5005.0447468069469</v>
      </c>
    </row>
    <row r="481" spans="1:16">
      <c r="A481" s="33" t="s">
        <v>4910</v>
      </c>
      <c r="B481" s="33" t="s">
        <v>1799</v>
      </c>
      <c r="C481" s="34" t="s">
        <v>4911</v>
      </c>
      <c r="D481" s="35"/>
      <c r="E481" s="27" t="s">
        <v>4911</v>
      </c>
      <c r="F481" s="59" t="s">
        <v>5470</v>
      </c>
      <c r="G481" s="29"/>
      <c r="H481" s="36" t="s">
        <v>4911</v>
      </c>
      <c r="I481" s="36" t="s">
        <v>4911</v>
      </c>
      <c r="J481" s="60" t="s">
        <v>6223</v>
      </c>
      <c r="K481" s="61" t="s">
        <v>6224</v>
      </c>
      <c r="L481" s="60" t="s">
        <v>6225</v>
      </c>
      <c r="M481" s="4">
        <v>479</v>
      </c>
      <c r="N481" s="553">
        <v>35.807518000000002</v>
      </c>
      <c r="O481" s="553">
        <v>139.54932199999999</v>
      </c>
      <c r="P481">
        <f t="shared" si="7"/>
        <v>4996.9148594027956</v>
      </c>
    </row>
    <row r="482" spans="1:16">
      <c r="A482" s="33" t="s">
        <v>4910</v>
      </c>
      <c r="B482" s="33" t="s">
        <v>1799</v>
      </c>
      <c r="C482" s="34" t="s">
        <v>4911</v>
      </c>
      <c r="D482" s="35"/>
      <c r="E482" s="27" t="s">
        <v>4911</v>
      </c>
      <c r="F482" s="59" t="s">
        <v>5252</v>
      </c>
      <c r="G482" s="29"/>
      <c r="H482" s="36" t="s">
        <v>4911</v>
      </c>
      <c r="I482" s="36" t="s">
        <v>4911</v>
      </c>
      <c r="J482" s="60" t="s">
        <v>5353</v>
      </c>
      <c r="K482" s="61" t="s">
        <v>6219</v>
      </c>
      <c r="L482" s="60" t="s">
        <v>6226</v>
      </c>
      <c r="M482" s="4">
        <v>480</v>
      </c>
      <c r="N482" s="553">
        <v>35.879424999999998</v>
      </c>
      <c r="O482" s="553">
        <v>139.49803800000001</v>
      </c>
      <c r="P482">
        <f t="shared" si="7"/>
        <v>5005.1093920681496</v>
      </c>
    </row>
    <row r="483" spans="1:16">
      <c r="A483" s="33" t="s">
        <v>4910</v>
      </c>
      <c r="B483" s="33" t="s">
        <v>1799</v>
      </c>
      <c r="C483" s="39" t="s">
        <v>4911</v>
      </c>
      <c r="D483" s="40"/>
      <c r="E483" s="93" t="s">
        <v>4974</v>
      </c>
      <c r="F483" s="80" t="s">
        <v>4975</v>
      </c>
      <c r="G483" s="81"/>
      <c r="H483" s="41" t="s">
        <v>4911</v>
      </c>
      <c r="I483" s="41" t="s">
        <v>4911</v>
      </c>
      <c r="J483" s="64" t="s">
        <v>4976</v>
      </c>
      <c r="K483" s="65" t="s">
        <v>6219</v>
      </c>
      <c r="L483" s="64" t="s">
        <v>6226</v>
      </c>
      <c r="M483" s="4">
        <v>481</v>
      </c>
      <c r="N483" s="552">
        <v>35.879424999999998</v>
      </c>
      <c r="O483" s="552">
        <v>139.49803800000001</v>
      </c>
      <c r="P483">
        <f t="shared" si="7"/>
        <v>5005.1093920681496</v>
      </c>
    </row>
    <row r="484" spans="1:16">
      <c r="A484" s="33" t="s">
        <v>4910</v>
      </c>
      <c r="B484" s="33" t="s">
        <v>1799</v>
      </c>
      <c r="C484" s="51">
        <v>2</v>
      </c>
      <c r="D484" s="52">
        <v>1351144</v>
      </c>
      <c r="E484" s="27" t="s">
        <v>4974</v>
      </c>
      <c r="F484" s="28" t="s">
        <v>4981</v>
      </c>
      <c r="G484" s="29" t="s">
        <v>4913</v>
      </c>
      <c r="H484" s="53" t="s">
        <v>6227</v>
      </c>
      <c r="I484" s="53" t="s">
        <v>6228</v>
      </c>
      <c r="J484" s="37" t="s">
        <v>6229</v>
      </c>
      <c r="K484" s="38" t="s">
        <v>6230</v>
      </c>
      <c r="L484" s="37" t="s">
        <v>6231</v>
      </c>
      <c r="M484" s="4">
        <v>482</v>
      </c>
      <c r="N484" s="554">
        <v>35.972605000000001</v>
      </c>
      <c r="O484" s="554">
        <v>139.40645900000001</v>
      </c>
      <c r="P484">
        <f t="shared" si="7"/>
        <v>5014.8134840556959</v>
      </c>
    </row>
    <row r="485" spans="1:16">
      <c r="A485" s="33" t="s">
        <v>4910</v>
      </c>
      <c r="B485" s="33" t="s">
        <v>1799</v>
      </c>
      <c r="C485" s="34" t="s">
        <v>4911</v>
      </c>
      <c r="D485" s="35"/>
      <c r="E485" s="27" t="s">
        <v>4911</v>
      </c>
      <c r="F485" s="54" t="s">
        <v>4912</v>
      </c>
      <c r="G485" s="29"/>
      <c r="H485" s="36" t="s">
        <v>4911</v>
      </c>
      <c r="I485" s="36" t="s">
        <v>4911</v>
      </c>
      <c r="J485" s="31" t="s">
        <v>6232</v>
      </c>
      <c r="K485" s="32" t="s">
        <v>6230</v>
      </c>
      <c r="L485" s="31" t="s">
        <v>6231</v>
      </c>
      <c r="M485" s="4">
        <v>483</v>
      </c>
      <c r="N485" s="525">
        <v>35.972605000000001</v>
      </c>
      <c r="O485" s="525">
        <v>139.40645900000001</v>
      </c>
      <c r="P485">
        <f t="shared" si="7"/>
        <v>5014.8134840556959</v>
      </c>
    </row>
    <row r="486" spans="1:16">
      <c r="A486" s="33" t="s">
        <v>4910</v>
      </c>
      <c r="B486" s="33" t="s">
        <v>1799</v>
      </c>
      <c r="C486" s="34" t="s">
        <v>4911</v>
      </c>
      <c r="D486" s="35"/>
      <c r="E486" s="27" t="s">
        <v>4911</v>
      </c>
      <c r="F486" s="54" t="s">
        <v>4922</v>
      </c>
      <c r="G486" s="29"/>
      <c r="H486" s="36" t="s">
        <v>4911</v>
      </c>
      <c r="I486" s="36" t="s">
        <v>4911</v>
      </c>
      <c r="J486" s="31" t="s">
        <v>6233</v>
      </c>
      <c r="K486" s="32" t="s">
        <v>6234</v>
      </c>
      <c r="L486" s="31" t="s">
        <v>6235</v>
      </c>
      <c r="M486" s="4">
        <v>484</v>
      </c>
      <c r="N486" s="525">
        <v>35.798893999999997</v>
      </c>
      <c r="O486" s="525">
        <v>139.56379100000001</v>
      </c>
      <c r="P486">
        <f t="shared" si="7"/>
        <v>4996.2293602471536</v>
      </c>
    </row>
    <row r="487" spans="1:16">
      <c r="A487" s="33" t="s">
        <v>4910</v>
      </c>
      <c r="B487" s="33" t="s">
        <v>1799</v>
      </c>
      <c r="C487" s="34" t="s">
        <v>4911</v>
      </c>
      <c r="D487" s="35"/>
      <c r="E487" s="27" t="s">
        <v>4911</v>
      </c>
      <c r="F487" s="54" t="s">
        <v>4962</v>
      </c>
      <c r="G487" s="29"/>
      <c r="H487" s="36" t="s">
        <v>4911</v>
      </c>
      <c r="I487" s="36" t="s">
        <v>4911</v>
      </c>
      <c r="J487" s="31" t="s">
        <v>4963</v>
      </c>
      <c r="K487" s="32" t="s">
        <v>6230</v>
      </c>
      <c r="L487" s="31" t="s">
        <v>6231</v>
      </c>
      <c r="M487" s="4">
        <v>485</v>
      </c>
      <c r="N487" s="525">
        <v>35.972605000000001</v>
      </c>
      <c r="O487" s="525">
        <v>139.40645900000001</v>
      </c>
      <c r="P487">
        <f t="shared" si="7"/>
        <v>5014.8134840556959</v>
      </c>
    </row>
    <row r="488" spans="1:16">
      <c r="A488" s="33" t="s">
        <v>4910</v>
      </c>
      <c r="B488" s="33" t="s">
        <v>1799</v>
      </c>
      <c r="C488" s="34" t="s">
        <v>4911</v>
      </c>
      <c r="D488" s="35"/>
      <c r="E488" s="27" t="s">
        <v>4911</v>
      </c>
      <c r="F488" s="54" t="s">
        <v>4964</v>
      </c>
      <c r="G488" s="29"/>
      <c r="H488" s="36" t="s">
        <v>4911</v>
      </c>
      <c r="I488" s="36" t="s">
        <v>4911</v>
      </c>
      <c r="J488" s="31" t="s">
        <v>6236</v>
      </c>
      <c r="K488" s="32" t="s">
        <v>6237</v>
      </c>
      <c r="L488" s="31" t="s">
        <v>6238</v>
      </c>
      <c r="M488" s="4">
        <v>486</v>
      </c>
      <c r="N488" s="525">
        <v>35.978904999999997</v>
      </c>
      <c r="O488" s="525">
        <v>139.41531499999999</v>
      </c>
      <c r="P488">
        <f t="shared" si="7"/>
        <v>5016.0103739300748</v>
      </c>
    </row>
    <row r="489" spans="1:16">
      <c r="A489" s="33" t="s">
        <v>4910</v>
      </c>
      <c r="B489" s="33" t="s">
        <v>1799</v>
      </c>
      <c r="C489" s="34" t="s">
        <v>4911</v>
      </c>
      <c r="D489" s="35"/>
      <c r="E489" s="27" t="s">
        <v>4911</v>
      </c>
      <c r="F489" s="54" t="s">
        <v>4968</v>
      </c>
      <c r="G489" s="29"/>
      <c r="H489" s="36" t="s">
        <v>4911</v>
      </c>
      <c r="I489" s="36" t="s">
        <v>4911</v>
      </c>
      <c r="J489" s="31" t="s">
        <v>6239</v>
      </c>
      <c r="K489" s="32" t="s">
        <v>6240</v>
      </c>
      <c r="L489" s="31" t="s">
        <v>6241</v>
      </c>
      <c r="M489" s="4">
        <v>487</v>
      </c>
      <c r="N489" s="525">
        <v>35.923614999999998</v>
      </c>
      <c r="O489" s="525">
        <v>139.389951</v>
      </c>
      <c r="P489">
        <f t="shared" si="7"/>
        <v>5007.3909345928651</v>
      </c>
    </row>
    <row r="490" spans="1:16">
      <c r="A490" s="33" t="s">
        <v>4910</v>
      </c>
      <c r="B490" s="33" t="s">
        <v>1799</v>
      </c>
      <c r="C490" s="34" t="s">
        <v>4911</v>
      </c>
      <c r="D490" s="35"/>
      <c r="E490" s="27" t="s">
        <v>4911</v>
      </c>
      <c r="F490" s="29" t="s">
        <v>5255</v>
      </c>
      <c r="G490" s="29"/>
      <c r="H490" s="36" t="s">
        <v>4911</v>
      </c>
      <c r="I490" s="36" t="s">
        <v>4911</v>
      </c>
      <c r="J490" s="57" t="s">
        <v>6242</v>
      </c>
      <c r="K490" s="58" t="s">
        <v>6234</v>
      </c>
      <c r="L490" s="57" t="s">
        <v>6243</v>
      </c>
      <c r="M490" s="4">
        <v>488</v>
      </c>
      <c r="N490" s="556">
        <v>35.805641999999999</v>
      </c>
      <c r="O490" s="556">
        <v>139.562095</v>
      </c>
      <c r="P490">
        <f t="shared" si="7"/>
        <v>4997.1104103399903</v>
      </c>
    </row>
    <row r="491" spans="1:16">
      <c r="A491" s="33" t="s">
        <v>4910</v>
      </c>
      <c r="B491" s="33" t="s">
        <v>1799</v>
      </c>
      <c r="C491" s="97" t="s">
        <v>4911</v>
      </c>
      <c r="D491" s="40"/>
      <c r="E491" s="93" t="s">
        <v>4911</v>
      </c>
      <c r="F491" s="80" t="s">
        <v>5252</v>
      </c>
      <c r="G491" s="81"/>
      <c r="H491" s="41" t="s">
        <v>4911</v>
      </c>
      <c r="I491" s="41" t="s">
        <v>4911</v>
      </c>
      <c r="J491" s="64" t="s">
        <v>5353</v>
      </c>
      <c r="K491" s="65" t="s">
        <v>6230</v>
      </c>
      <c r="L491" s="64" t="s">
        <v>6231</v>
      </c>
      <c r="M491" s="4">
        <v>489</v>
      </c>
      <c r="N491" s="552">
        <v>35.972605000000001</v>
      </c>
      <c r="O491" s="552">
        <v>139.40645900000001</v>
      </c>
      <c r="P491">
        <f t="shared" si="7"/>
        <v>5014.8134840556959</v>
      </c>
    </row>
    <row r="492" spans="1:16">
      <c r="A492" s="33" t="s">
        <v>4910</v>
      </c>
      <c r="B492" s="33" t="s">
        <v>1799</v>
      </c>
      <c r="C492" s="51">
        <v>3</v>
      </c>
      <c r="D492" s="52">
        <v>1351901</v>
      </c>
      <c r="E492" s="27" t="s">
        <v>4911</v>
      </c>
      <c r="F492" s="54" t="s">
        <v>4981</v>
      </c>
      <c r="G492" s="29" t="s">
        <v>13454</v>
      </c>
      <c r="H492" s="53" t="s">
        <v>6244</v>
      </c>
      <c r="I492" s="53" t="s">
        <v>6245</v>
      </c>
      <c r="J492" s="31" t="s">
        <v>6246</v>
      </c>
      <c r="K492" s="32" t="s">
        <v>6247</v>
      </c>
      <c r="L492" s="31" t="s">
        <v>6248</v>
      </c>
      <c r="M492" s="4">
        <v>490</v>
      </c>
      <c r="N492" s="525">
        <v>35.891274000000003</v>
      </c>
      <c r="O492" s="525">
        <v>139.45067</v>
      </c>
      <c r="P492">
        <f t="shared" si="7"/>
        <v>5005.0622064535801</v>
      </c>
    </row>
    <row r="493" spans="1:16">
      <c r="A493" s="33" t="s">
        <v>4910</v>
      </c>
      <c r="B493" s="33" t="s">
        <v>1799</v>
      </c>
      <c r="C493" s="34" t="s">
        <v>4911</v>
      </c>
      <c r="D493" s="35"/>
      <c r="E493" s="27" t="s">
        <v>4911</v>
      </c>
      <c r="F493" s="54" t="s">
        <v>4987</v>
      </c>
      <c r="G493" s="29"/>
      <c r="H493" s="36" t="s">
        <v>4911</v>
      </c>
      <c r="I493" s="36" t="s">
        <v>4911</v>
      </c>
      <c r="J493" s="31" t="s">
        <v>6249</v>
      </c>
      <c r="K493" s="32" t="s">
        <v>6250</v>
      </c>
      <c r="L493" s="31" t="s">
        <v>6251</v>
      </c>
      <c r="M493" s="4">
        <v>491</v>
      </c>
      <c r="N493" s="525">
        <v>35.806688000000001</v>
      </c>
      <c r="O493" s="525">
        <v>139.40725800000001</v>
      </c>
      <c r="P493">
        <f t="shared" si="7"/>
        <v>4991.7121921415046</v>
      </c>
    </row>
    <row r="494" spans="1:16">
      <c r="A494" s="33" t="s">
        <v>4910</v>
      </c>
      <c r="B494" s="33" t="s">
        <v>1799</v>
      </c>
      <c r="C494" s="34" t="s">
        <v>4911</v>
      </c>
      <c r="D494" s="35"/>
      <c r="E494" s="27" t="s">
        <v>4911</v>
      </c>
      <c r="F494" s="54" t="s">
        <v>4918</v>
      </c>
      <c r="G494" s="29"/>
      <c r="H494" s="36" t="s">
        <v>4911</v>
      </c>
      <c r="I494" s="36" t="s">
        <v>4911</v>
      </c>
      <c r="J494" s="31" t="s">
        <v>6252</v>
      </c>
      <c r="K494" s="32" t="s">
        <v>6253</v>
      </c>
      <c r="L494" s="31" t="s">
        <v>6254</v>
      </c>
      <c r="M494" s="4">
        <v>492</v>
      </c>
      <c r="N494" s="525">
        <v>35.893408000000001</v>
      </c>
      <c r="O494" s="525">
        <v>139.628129</v>
      </c>
      <c r="P494">
        <f t="shared" si="7"/>
        <v>5011.729402473632</v>
      </c>
    </row>
    <row r="495" spans="1:16">
      <c r="A495" s="33" t="s">
        <v>4910</v>
      </c>
      <c r="B495" s="33" t="s">
        <v>1799</v>
      </c>
      <c r="C495" s="34" t="s">
        <v>4911</v>
      </c>
      <c r="D495" s="35"/>
      <c r="E495" s="27" t="s">
        <v>4911</v>
      </c>
      <c r="F495" s="54" t="s">
        <v>4922</v>
      </c>
      <c r="G495" s="29"/>
      <c r="H495" s="36" t="s">
        <v>4911</v>
      </c>
      <c r="I495" s="36" t="s">
        <v>4911</v>
      </c>
      <c r="J495" s="31" t="s">
        <v>6255</v>
      </c>
      <c r="K495" s="32" t="s">
        <v>6256</v>
      </c>
      <c r="L495" s="31" t="s">
        <v>6257</v>
      </c>
      <c r="M495" s="4">
        <v>493</v>
      </c>
      <c r="N495" s="525">
        <v>35.948743999999998</v>
      </c>
      <c r="O495" s="525">
        <v>139.47493800000001</v>
      </c>
      <c r="P495">
        <f t="shared" si="7"/>
        <v>5013.948840577872</v>
      </c>
    </row>
    <row r="496" spans="1:16">
      <c r="A496" s="33" t="s">
        <v>4910</v>
      </c>
      <c r="B496" s="33" t="s">
        <v>1799</v>
      </c>
      <c r="C496" s="34" t="s">
        <v>4911</v>
      </c>
      <c r="D496" s="35"/>
      <c r="E496" s="27" t="s">
        <v>4911</v>
      </c>
      <c r="F496" s="54" t="s">
        <v>4926</v>
      </c>
      <c r="G496" s="29"/>
      <c r="H496" s="36" t="s">
        <v>4911</v>
      </c>
      <c r="I496" s="36" t="s">
        <v>4911</v>
      </c>
      <c r="J496" s="31" t="s">
        <v>6258</v>
      </c>
      <c r="K496" s="32" t="s">
        <v>6259</v>
      </c>
      <c r="L496" s="31" t="s">
        <v>6260</v>
      </c>
      <c r="M496" s="4">
        <v>494</v>
      </c>
      <c r="N496" s="525">
        <v>36.054799000000003</v>
      </c>
      <c r="O496" s="525">
        <v>139.52620999999999</v>
      </c>
      <c r="P496">
        <f t="shared" si="7"/>
        <v>5030.5894567817904</v>
      </c>
    </row>
    <row r="497" spans="1:16">
      <c r="A497" s="33" t="s">
        <v>4910</v>
      </c>
      <c r="B497" s="33" t="s">
        <v>1799</v>
      </c>
      <c r="C497" s="34" t="s">
        <v>4911</v>
      </c>
      <c r="D497" s="35"/>
      <c r="E497" s="27" t="s">
        <v>4911</v>
      </c>
      <c r="F497" s="54" t="s">
        <v>4934</v>
      </c>
      <c r="G497" s="29"/>
      <c r="H497" s="36" t="s">
        <v>4911</v>
      </c>
      <c r="I497" s="36" t="s">
        <v>4911</v>
      </c>
      <c r="J497" s="31" t="s">
        <v>6261</v>
      </c>
      <c r="K497" s="32" t="s">
        <v>6240</v>
      </c>
      <c r="L497" s="31" t="s">
        <v>6262</v>
      </c>
      <c r="M497" s="4">
        <v>495</v>
      </c>
      <c r="N497" s="525">
        <v>35.935679999999998</v>
      </c>
      <c r="O497" s="525">
        <v>139.39101500000001</v>
      </c>
      <c r="P497">
        <f t="shared" si="7"/>
        <v>5009.1109099152</v>
      </c>
    </row>
    <row r="498" spans="1:16">
      <c r="A498" s="33" t="s">
        <v>4910</v>
      </c>
      <c r="B498" s="33" t="s">
        <v>1799</v>
      </c>
      <c r="C498" s="34" t="s">
        <v>4911</v>
      </c>
      <c r="D498" s="35"/>
      <c r="E498" s="27" t="s">
        <v>4911</v>
      </c>
      <c r="F498" s="54" t="s">
        <v>4942</v>
      </c>
      <c r="G498" s="29"/>
      <c r="H498" s="36" t="s">
        <v>4911</v>
      </c>
      <c r="I498" s="36" t="s">
        <v>4911</v>
      </c>
      <c r="J498" s="31" t="s">
        <v>6263</v>
      </c>
      <c r="K498" s="32" t="s">
        <v>6264</v>
      </c>
      <c r="L498" s="31" t="s">
        <v>6265</v>
      </c>
      <c r="M498" s="4">
        <v>496</v>
      </c>
      <c r="N498" s="525">
        <v>35.829614999999997</v>
      </c>
      <c r="O498" s="525">
        <v>139.70415499999999</v>
      </c>
      <c r="P498">
        <f t="shared" si="7"/>
        <v>5005.546087550324</v>
      </c>
    </row>
    <row r="499" spans="1:16">
      <c r="A499" s="33" t="s">
        <v>4910</v>
      </c>
      <c r="B499" s="33" t="s">
        <v>1799</v>
      </c>
      <c r="C499" s="34" t="s">
        <v>4911</v>
      </c>
      <c r="D499" s="35"/>
      <c r="E499" s="27" t="s">
        <v>4911</v>
      </c>
      <c r="F499" s="54" t="s">
        <v>4946</v>
      </c>
      <c r="G499" s="29"/>
      <c r="H499" s="36" t="s">
        <v>4911</v>
      </c>
      <c r="I499" s="36" t="s">
        <v>4911</v>
      </c>
      <c r="J499" s="31" t="s">
        <v>6266</v>
      </c>
      <c r="K499" s="32" t="s">
        <v>6267</v>
      </c>
      <c r="L499" s="31" t="s">
        <v>6268</v>
      </c>
      <c r="M499" s="4">
        <v>497</v>
      </c>
      <c r="N499" s="525">
        <v>35.867407999999998</v>
      </c>
      <c r="O499" s="525">
        <v>139.79558599999999</v>
      </c>
      <c r="P499">
        <f t="shared" si="7"/>
        <v>5014.1053196610874</v>
      </c>
    </row>
    <row r="500" spans="1:16">
      <c r="A500" s="33" t="s">
        <v>4910</v>
      </c>
      <c r="B500" s="33" t="s">
        <v>1799</v>
      </c>
      <c r="C500" s="34" t="s">
        <v>4911</v>
      </c>
      <c r="D500" s="35"/>
      <c r="E500" s="27" t="s">
        <v>4911</v>
      </c>
      <c r="F500" s="54" t="s">
        <v>4950</v>
      </c>
      <c r="G500" s="29"/>
      <c r="H500" s="36" t="s">
        <v>4911</v>
      </c>
      <c r="I500" s="36" t="s">
        <v>4911</v>
      </c>
      <c r="J500" s="31" t="s">
        <v>6269</v>
      </c>
      <c r="K500" s="32" t="s">
        <v>6270</v>
      </c>
      <c r="L500" s="31" t="s">
        <v>6271</v>
      </c>
      <c r="M500" s="4">
        <v>498</v>
      </c>
      <c r="N500" s="525">
        <v>35.933114000000003</v>
      </c>
      <c r="O500" s="525">
        <v>139.59589399999999</v>
      </c>
      <c r="P500">
        <f t="shared" si="7"/>
        <v>5016.1151730339161</v>
      </c>
    </row>
    <row r="501" spans="1:16">
      <c r="A501" s="33" t="s">
        <v>4910</v>
      </c>
      <c r="B501" s="33" t="s">
        <v>1799</v>
      </c>
      <c r="C501" s="34" t="s">
        <v>4911</v>
      </c>
      <c r="D501" s="35"/>
      <c r="E501" s="27" t="s">
        <v>4911</v>
      </c>
      <c r="F501" s="54" t="s">
        <v>4954</v>
      </c>
      <c r="G501" s="29"/>
      <c r="H501" s="36" t="s">
        <v>4911</v>
      </c>
      <c r="I501" s="36" t="s">
        <v>4911</v>
      </c>
      <c r="J501" s="31" t="s">
        <v>6272</v>
      </c>
      <c r="K501" s="32" t="s">
        <v>6273</v>
      </c>
      <c r="L501" s="31" t="s">
        <v>6274</v>
      </c>
      <c r="M501" s="4">
        <v>499</v>
      </c>
      <c r="N501" s="525">
        <v>35.867759999999997</v>
      </c>
      <c r="O501" s="525">
        <v>139.70070999999999</v>
      </c>
      <c r="P501">
        <f t="shared" si="7"/>
        <v>5010.7515381095991</v>
      </c>
    </row>
    <row r="502" spans="1:16">
      <c r="A502" s="33" t="s">
        <v>4910</v>
      </c>
      <c r="B502" s="33" t="s">
        <v>1799</v>
      </c>
      <c r="C502" s="34" t="s">
        <v>4911</v>
      </c>
      <c r="D502" s="35"/>
      <c r="E502" s="27" t="s">
        <v>4911</v>
      </c>
      <c r="F502" s="54" t="s">
        <v>4958</v>
      </c>
      <c r="G502" s="29"/>
      <c r="H502" s="36" t="s">
        <v>4911</v>
      </c>
      <c r="I502" s="36" t="s">
        <v>4911</v>
      </c>
      <c r="J502" s="31" t="s">
        <v>6275</v>
      </c>
      <c r="K502" s="32" t="s">
        <v>6276</v>
      </c>
      <c r="L502" s="31" t="s">
        <v>6277</v>
      </c>
      <c r="M502" s="4">
        <v>500</v>
      </c>
      <c r="N502" s="525">
        <v>35.809443000000002</v>
      </c>
      <c r="O502" s="525">
        <v>139.733735</v>
      </c>
      <c r="P502">
        <f t="shared" si="7"/>
        <v>5003.7872186596051</v>
      </c>
    </row>
    <row r="503" spans="1:16">
      <c r="A503" s="33" t="s">
        <v>4910</v>
      </c>
      <c r="B503" s="33" t="s">
        <v>1799</v>
      </c>
      <c r="C503" s="34" t="s">
        <v>4911</v>
      </c>
      <c r="D503" s="35"/>
      <c r="E503" s="27" t="s">
        <v>4911</v>
      </c>
      <c r="F503" s="54" t="s">
        <v>5394</v>
      </c>
      <c r="G503" s="29"/>
      <c r="H503" s="36" t="s">
        <v>4911</v>
      </c>
      <c r="I503" s="36" t="s">
        <v>4911</v>
      </c>
      <c r="J503" s="31" t="s">
        <v>6278</v>
      </c>
      <c r="K503" s="32" t="s">
        <v>6279</v>
      </c>
      <c r="L503" s="31" t="s">
        <v>6280</v>
      </c>
      <c r="M503" s="4">
        <v>501</v>
      </c>
      <c r="N503" s="525">
        <v>35.798966</v>
      </c>
      <c r="O503" s="525">
        <v>139.45030399999999</v>
      </c>
      <c r="P503">
        <f t="shared" si="7"/>
        <v>4992.1766915856633</v>
      </c>
    </row>
    <row r="504" spans="1:16">
      <c r="A504" s="33" t="s">
        <v>4910</v>
      </c>
      <c r="B504" s="33" t="s">
        <v>1799</v>
      </c>
      <c r="C504" s="34" t="s">
        <v>4911</v>
      </c>
      <c r="D504" s="35"/>
      <c r="E504" s="27" t="s">
        <v>4911</v>
      </c>
      <c r="F504" s="54" t="s">
        <v>5398</v>
      </c>
      <c r="G504" s="29"/>
      <c r="H504" s="36" t="s">
        <v>4911</v>
      </c>
      <c r="I504" s="36" t="s">
        <v>4911</v>
      </c>
      <c r="J504" s="31" t="s">
        <v>6281</v>
      </c>
      <c r="K504" s="32" t="s">
        <v>6282</v>
      </c>
      <c r="L504" s="31" t="s">
        <v>6283</v>
      </c>
      <c r="M504" s="4">
        <v>502</v>
      </c>
      <c r="N504" s="525">
        <v>35.815829000000001</v>
      </c>
      <c r="O504" s="525">
        <v>139.67324600000001</v>
      </c>
      <c r="P504">
        <f t="shared" si="7"/>
        <v>5002.5130946109339</v>
      </c>
    </row>
    <row r="505" spans="1:16">
      <c r="A505" s="33" t="s">
        <v>4910</v>
      </c>
      <c r="B505" s="33" t="s">
        <v>1799</v>
      </c>
      <c r="C505" s="34" t="s">
        <v>4911</v>
      </c>
      <c r="D505" s="35"/>
      <c r="E505" s="27" t="s">
        <v>4911</v>
      </c>
      <c r="F505" s="54" t="s">
        <v>5402</v>
      </c>
      <c r="G505" s="29"/>
      <c r="H505" s="36" t="s">
        <v>4911</v>
      </c>
      <c r="I505" s="36" t="s">
        <v>4911</v>
      </c>
      <c r="J505" s="31" t="s">
        <v>6284</v>
      </c>
      <c r="K505" s="32" t="s">
        <v>6285</v>
      </c>
      <c r="L505" s="31" t="s">
        <v>6286</v>
      </c>
      <c r="M505" s="4">
        <v>503</v>
      </c>
      <c r="N505" s="525">
        <v>35.848914999999998</v>
      </c>
      <c r="O505" s="525">
        <v>139.84882200000001</v>
      </c>
      <c r="P505">
        <f t="shared" si="7"/>
        <v>5013.4285327281304</v>
      </c>
    </row>
    <row r="506" spans="1:16">
      <c r="A506" s="33" t="s">
        <v>4910</v>
      </c>
      <c r="B506" s="33" t="s">
        <v>1799</v>
      </c>
      <c r="C506" s="34" t="s">
        <v>4911</v>
      </c>
      <c r="D506" s="35"/>
      <c r="E506" s="27" t="s">
        <v>4911</v>
      </c>
      <c r="F506" s="54" t="s">
        <v>5008</v>
      </c>
      <c r="G506" s="29"/>
      <c r="H506" s="36" t="s">
        <v>4911</v>
      </c>
      <c r="I506" s="36" t="s">
        <v>4911</v>
      </c>
      <c r="J506" s="31" t="s">
        <v>6287</v>
      </c>
      <c r="K506" s="32" t="s">
        <v>6288</v>
      </c>
      <c r="L506" s="31" t="s">
        <v>6289</v>
      </c>
      <c r="M506" s="4">
        <v>504</v>
      </c>
      <c r="N506" s="525">
        <v>35.9238</v>
      </c>
      <c r="O506" s="525">
        <v>139.648437</v>
      </c>
      <c r="P506">
        <f t="shared" si="7"/>
        <v>5016.7025211006003</v>
      </c>
    </row>
    <row r="507" spans="1:16">
      <c r="A507" s="33" t="s">
        <v>4910</v>
      </c>
      <c r="B507" s="33" t="s">
        <v>1799</v>
      </c>
      <c r="C507" s="34" t="s">
        <v>4911</v>
      </c>
      <c r="D507" s="35"/>
      <c r="E507" s="27" t="s">
        <v>4911</v>
      </c>
      <c r="F507" s="54" t="s">
        <v>5409</v>
      </c>
      <c r="G507" s="29"/>
      <c r="H507" s="36" t="s">
        <v>4911</v>
      </c>
      <c r="I507" s="36" t="s">
        <v>4911</v>
      </c>
      <c r="J507" s="31" t="s">
        <v>6290</v>
      </c>
      <c r="K507" s="32" t="s">
        <v>6291</v>
      </c>
      <c r="L507" s="31" t="s">
        <v>6292</v>
      </c>
      <c r="M507" s="4">
        <v>505</v>
      </c>
      <c r="N507" s="525">
        <v>35.872923999999998</v>
      </c>
      <c r="O507" s="525">
        <v>139.74653499999999</v>
      </c>
      <c r="P507">
        <f t="shared" si="7"/>
        <v>5013.1168293183391</v>
      </c>
    </row>
    <row r="508" spans="1:16">
      <c r="A508" s="33" t="s">
        <v>4910</v>
      </c>
      <c r="B508" s="33" t="s">
        <v>1799</v>
      </c>
      <c r="C508" s="34" t="s">
        <v>4911</v>
      </c>
      <c r="D508" s="35"/>
      <c r="E508" s="27" t="s">
        <v>4911</v>
      </c>
      <c r="F508" s="54" t="s">
        <v>5012</v>
      </c>
      <c r="G508" s="29"/>
      <c r="H508" s="36" t="s">
        <v>4911</v>
      </c>
      <c r="I508" s="36" t="s">
        <v>4911</v>
      </c>
      <c r="J508" s="31" t="s">
        <v>6293</v>
      </c>
      <c r="K508" s="32" t="s">
        <v>6294</v>
      </c>
      <c r="L508" s="31" t="s">
        <v>6295</v>
      </c>
      <c r="M508" s="4">
        <v>506</v>
      </c>
      <c r="N508" s="525">
        <v>35.803654000000002</v>
      </c>
      <c r="O508" s="525">
        <v>139.711083</v>
      </c>
      <c r="P508">
        <f t="shared" si="7"/>
        <v>5002.1672756972821</v>
      </c>
    </row>
    <row r="509" spans="1:16">
      <c r="A509" s="33" t="s">
        <v>4910</v>
      </c>
      <c r="B509" s="33" t="s">
        <v>1799</v>
      </c>
      <c r="C509" s="34" t="s">
        <v>4911</v>
      </c>
      <c r="D509" s="35"/>
      <c r="E509" s="27" t="s">
        <v>4911</v>
      </c>
      <c r="F509" s="54" t="s">
        <v>5016</v>
      </c>
      <c r="G509" s="29"/>
      <c r="H509" s="36" t="s">
        <v>4911</v>
      </c>
      <c r="I509" s="36" t="s">
        <v>4911</v>
      </c>
      <c r="J509" s="31" t="s">
        <v>6296</v>
      </c>
      <c r="K509" s="32" t="s">
        <v>6297</v>
      </c>
      <c r="L509" s="31" t="s">
        <v>6298</v>
      </c>
      <c r="M509" s="4">
        <v>507</v>
      </c>
      <c r="N509" s="525">
        <v>35.912781000000003</v>
      </c>
      <c r="O509" s="525">
        <v>139.78075799999999</v>
      </c>
      <c r="P509">
        <f t="shared" si="7"/>
        <v>5019.9157500679985</v>
      </c>
    </row>
    <row r="510" spans="1:16">
      <c r="A510" s="33" t="s">
        <v>4910</v>
      </c>
      <c r="B510" s="33" t="s">
        <v>1799</v>
      </c>
      <c r="C510" s="34" t="s">
        <v>4911</v>
      </c>
      <c r="D510" s="35"/>
      <c r="E510" s="27" t="s">
        <v>4911</v>
      </c>
      <c r="F510" s="54" t="s">
        <v>5423</v>
      </c>
      <c r="G510" s="29"/>
      <c r="H510" s="36" t="s">
        <v>4911</v>
      </c>
      <c r="I510" s="36" t="s">
        <v>4911</v>
      </c>
      <c r="J510" s="31" t="s">
        <v>6299</v>
      </c>
      <c r="K510" s="32" t="s">
        <v>6300</v>
      </c>
      <c r="L510" s="31" t="s">
        <v>6301</v>
      </c>
      <c r="M510" s="4">
        <v>508</v>
      </c>
      <c r="N510" s="525">
        <v>35.925026000000003</v>
      </c>
      <c r="O510" s="525">
        <v>139.61564200000001</v>
      </c>
      <c r="P510">
        <f t="shared" si="7"/>
        <v>5015.6955688566923</v>
      </c>
    </row>
    <row r="511" spans="1:16">
      <c r="A511" s="33" t="s">
        <v>4910</v>
      </c>
      <c r="B511" s="33" t="s">
        <v>1799</v>
      </c>
      <c r="C511" s="34" t="s">
        <v>4911</v>
      </c>
      <c r="D511" s="35"/>
      <c r="E511" s="27" t="s">
        <v>4911</v>
      </c>
      <c r="F511" s="54" t="s">
        <v>5020</v>
      </c>
      <c r="G511" s="29"/>
      <c r="H511" s="36" t="s">
        <v>4911</v>
      </c>
      <c r="I511" s="36" t="s">
        <v>4911</v>
      </c>
      <c r="J511" s="31" t="s">
        <v>6302</v>
      </c>
      <c r="K511" s="32" t="s">
        <v>6303</v>
      </c>
      <c r="L511" s="31" t="s">
        <v>6304</v>
      </c>
      <c r="M511" s="4">
        <v>509</v>
      </c>
      <c r="N511" s="525">
        <v>35.862884000000001</v>
      </c>
      <c r="O511" s="525">
        <v>139.646297</v>
      </c>
      <c r="P511">
        <f t="shared" si="7"/>
        <v>5008.1189503405485</v>
      </c>
    </row>
    <row r="512" spans="1:16">
      <c r="A512" s="33" t="s">
        <v>4910</v>
      </c>
      <c r="B512" s="33" t="s">
        <v>1799</v>
      </c>
      <c r="C512" s="34" t="s">
        <v>4911</v>
      </c>
      <c r="D512" s="35"/>
      <c r="E512" s="27" t="s">
        <v>4911</v>
      </c>
      <c r="F512" s="54" t="s">
        <v>5431</v>
      </c>
      <c r="G512" s="29"/>
      <c r="H512" s="36" t="s">
        <v>4911</v>
      </c>
      <c r="I512" s="36" t="s">
        <v>4911</v>
      </c>
      <c r="J512" s="31" t="s">
        <v>6305</v>
      </c>
      <c r="K512" s="32" t="s">
        <v>6306</v>
      </c>
      <c r="L512" s="31" t="s">
        <v>6307</v>
      </c>
      <c r="M512" s="4">
        <v>510</v>
      </c>
      <c r="N512" s="525">
        <v>35.784959000000001</v>
      </c>
      <c r="O512" s="525">
        <v>139.61033900000001</v>
      </c>
      <c r="P512">
        <f t="shared" si="7"/>
        <v>4995.9502570911018</v>
      </c>
    </row>
    <row r="513" spans="1:16">
      <c r="A513" s="33" t="s">
        <v>4910</v>
      </c>
      <c r="B513" s="33" t="s">
        <v>1799</v>
      </c>
      <c r="C513" s="34" t="s">
        <v>4911</v>
      </c>
      <c r="D513" s="35"/>
      <c r="E513" s="27" t="s">
        <v>4911</v>
      </c>
      <c r="F513" s="54" t="s">
        <v>5435</v>
      </c>
      <c r="G513" s="29"/>
      <c r="H513" s="36" t="s">
        <v>4911</v>
      </c>
      <c r="I513" s="36" t="s">
        <v>4911</v>
      </c>
      <c r="J513" s="31" t="s">
        <v>6308</v>
      </c>
      <c r="K513" s="32" t="s">
        <v>6309</v>
      </c>
      <c r="L513" s="31" t="s">
        <v>6310</v>
      </c>
      <c r="M513" s="4">
        <v>511</v>
      </c>
      <c r="N513" s="525">
        <v>35.891407999999998</v>
      </c>
      <c r="O513" s="525">
        <v>139.64358899999999</v>
      </c>
      <c r="P513">
        <f t="shared" si="7"/>
        <v>5012.0050273833112</v>
      </c>
    </row>
    <row r="514" spans="1:16">
      <c r="A514" s="33" t="s">
        <v>4910</v>
      </c>
      <c r="B514" s="33" t="s">
        <v>1799</v>
      </c>
      <c r="C514" s="34" t="s">
        <v>4911</v>
      </c>
      <c r="D514" s="35"/>
      <c r="E514" s="27" t="s">
        <v>4911</v>
      </c>
      <c r="F514" s="54" t="s">
        <v>5439</v>
      </c>
      <c r="G514" s="29"/>
      <c r="H514" s="36" t="s">
        <v>4911</v>
      </c>
      <c r="I514" s="36" t="s">
        <v>4911</v>
      </c>
      <c r="J514" s="31" t="s">
        <v>6311</v>
      </c>
      <c r="K514" s="32" t="s">
        <v>6312</v>
      </c>
      <c r="L514" s="31" t="s">
        <v>6313</v>
      </c>
      <c r="M514" s="4">
        <v>512</v>
      </c>
      <c r="N514" s="525">
        <v>35.943812000000001</v>
      </c>
      <c r="O514" s="525">
        <v>139.39469199999999</v>
      </c>
      <c r="P514">
        <f t="shared" si="7"/>
        <v>5010.3766030459037</v>
      </c>
    </row>
    <row r="515" spans="1:16">
      <c r="A515" s="33" t="s">
        <v>4910</v>
      </c>
      <c r="B515" s="33" t="s">
        <v>1799</v>
      </c>
      <c r="C515" s="34" t="s">
        <v>4911</v>
      </c>
      <c r="D515" s="35"/>
      <c r="E515" s="27" t="s">
        <v>4911</v>
      </c>
      <c r="F515" s="54" t="s">
        <v>5443</v>
      </c>
      <c r="G515" s="29"/>
      <c r="H515" s="36" t="s">
        <v>4911</v>
      </c>
      <c r="I515" s="36" t="s">
        <v>4911</v>
      </c>
      <c r="J515" s="31" t="s">
        <v>6314</v>
      </c>
      <c r="K515" s="32" t="s">
        <v>6315</v>
      </c>
      <c r="L515" s="31" t="s">
        <v>6316</v>
      </c>
      <c r="M515" s="4">
        <v>513</v>
      </c>
      <c r="N515" s="525">
        <v>35.842295</v>
      </c>
      <c r="O515" s="525">
        <v>139.69295199999999</v>
      </c>
      <c r="P515">
        <f t="shared" si="7"/>
        <v>5006.9159950048397</v>
      </c>
    </row>
    <row r="516" spans="1:16">
      <c r="A516" s="33" t="s">
        <v>4910</v>
      </c>
      <c r="B516" s="33" t="s">
        <v>1799</v>
      </c>
      <c r="C516" s="34" t="s">
        <v>4911</v>
      </c>
      <c r="D516" s="35"/>
      <c r="E516" s="27" t="s">
        <v>4911</v>
      </c>
      <c r="F516" s="54" t="s">
        <v>5028</v>
      </c>
      <c r="G516" s="29"/>
      <c r="H516" s="36" t="s">
        <v>4911</v>
      </c>
      <c r="I516" s="36" t="s">
        <v>4911</v>
      </c>
      <c r="J516" s="31" t="s">
        <v>6317</v>
      </c>
      <c r="K516" s="32" t="s">
        <v>6318</v>
      </c>
      <c r="L516" s="31" t="s">
        <v>6319</v>
      </c>
      <c r="M516" s="4">
        <v>514</v>
      </c>
      <c r="N516" s="525">
        <v>35.811691000000003</v>
      </c>
      <c r="O516" s="525">
        <v>139.65972099999999</v>
      </c>
      <c r="P516">
        <f t="shared" ref="P516:P579" si="8">N516*O516</f>
        <v>5001.4507735982115</v>
      </c>
    </row>
    <row r="517" spans="1:16">
      <c r="A517" s="33" t="s">
        <v>4910</v>
      </c>
      <c r="B517" s="33" t="s">
        <v>1799</v>
      </c>
      <c r="C517" s="34" t="s">
        <v>4911</v>
      </c>
      <c r="D517" s="35"/>
      <c r="E517" s="27" t="s">
        <v>4911</v>
      </c>
      <c r="F517" s="54" t="s">
        <v>5032</v>
      </c>
      <c r="G517" s="29"/>
      <c r="H517" s="36" t="s">
        <v>4911</v>
      </c>
      <c r="I517" s="36" t="s">
        <v>4911</v>
      </c>
      <c r="J517" s="31" t="s">
        <v>6320</v>
      </c>
      <c r="K517" s="32" t="s">
        <v>6321</v>
      </c>
      <c r="L517" s="31" t="s">
        <v>6322</v>
      </c>
      <c r="M517" s="4">
        <v>515</v>
      </c>
      <c r="N517" s="525">
        <v>35.891441</v>
      </c>
      <c r="O517" s="525">
        <v>139.62188</v>
      </c>
      <c r="P517">
        <f t="shared" si="8"/>
        <v>5011.2304683290804</v>
      </c>
    </row>
    <row r="518" spans="1:16">
      <c r="A518" s="33" t="s">
        <v>4910</v>
      </c>
      <c r="B518" s="33" t="s">
        <v>1799</v>
      </c>
      <c r="C518" s="34" t="s">
        <v>4911</v>
      </c>
      <c r="D518" s="35"/>
      <c r="E518" s="27" t="s">
        <v>4911</v>
      </c>
      <c r="F518" s="54" t="s">
        <v>5455</v>
      </c>
      <c r="G518" s="29"/>
      <c r="H518" s="36" t="s">
        <v>4911</v>
      </c>
      <c r="I518" s="36" t="s">
        <v>4911</v>
      </c>
      <c r="J518" s="31" t="s">
        <v>6323</v>
      </c>
      <c r="K518" s="32" t="s">
        <v>6285</v>
      </c>
      <c r="L518" s="31" t="s">
        <v>6324</v>
      </c>
      <c r="M518" s="4">
        <v>516</v>
      </c>
      <c r="N518" s="525">
        <v>35.849938999999999</v>
      </c>
      <c r="O518" s="525">
        <v>139.85905399999999</v>
      </c>
      <c r="P518">
        <f t="shared" si="8"/>
        <v>5013.9385544977058</v>
      </c>
    </row>
    <row r="519" spans="1:16">
      <c r="A519" s="33" t="s">
        <v>4910</v>
      </c>
      <c r="B519" s="33" t="s">
        <v>1799</v>
      </c>
      <c r="C519" s="34" t="s">
        <v>4911</v>
      </c>
      <c r="D519" s="35"/>
      <c r="E519" s="27" t="s">
        <v>4911</v>
      </c>
      <c r="F519" s="54" t="s">
        <v>6161</v>
      </c>
      <c r="G519" s="29"/>
      <c r="H519" s="36" t="s">
        <v>4911</v>
      </c>
      <c r="I519" s="36" t="s">
        <v>4911</v>
      </c>
      <c r="J519" s="31" t="s">
        <v>6325</v>
      </c>
      <c r="K519" s="32" t="s">
        <v>6326</v>
      </c>
      <c r="L519" s="31" t="s">
        <v>6327</v>
      </c>
      <c r="M519" s="4">
        <v>517</v>
      </c>
      <c r="N519" s="525">
        <v>35.967705000000002</v>
      </c>
      <c r="O519" s="525">
        <v>139.73519400000001</v>
      </c>
      <c r="P519">
        <f t="shared" si="8"/>
        <v>5025.9542359097704</v>
      </c>
    </row>
    <row r="520" spans="1:16">
      <c r="A520" s="33" t="s">
        <v>4910</v>
      </c>
      <c r="B520" s="33" t="s">
        <v>1799</v>
      </c>
      <c r="C520" s="34" t="s">
        <v>4911</v>
      </c>
      <c r="D520" s="35"/>
      <c r="E520" s="27" t="s">
        <v>4911</v>
      </c>
      <c r="F520" s="54" t="s">
        <v>5040</v>
      </c>
      <c r="G520" s="29"/>
      <c r="H520" s="36" t="s">
        <v>4911</v>
      </c>
      <c r="I520" s="36" t="s">
        <v>4911</v>
      </c>
      <c r="J520" s="31" t="s">
        <v>6328</v>
      </c>
      <c r="K520" s="32" t="s">
        <v>6291</v>
      </c>
      <c r="L520" s="31" t="s">
        <v>6329</v>
      </c>
      <c r="M520" s="4">
        <v>518</v>
      </c>
      <c r="N520" s="525">
        <v>35.865996000000003</v>
      </c>
      <c r="O520" s="525">
        <v>139.74845400000001</v>
      </c>
      <c r="P520">
        <f t="shared" si="8"/>
        <v>5012.2174921701844</v>
      </c>
    </row>
    <row r="521" spans="1:16">
      <c r="A521" s="33" t="s">
        <v>4910</v>
      </c>
      <c r="B521" s="33" t="s">
        <v>1799</v>
      </c>
      <c r="C521" s="34" t="s">
        <v>4911</v>
      </c>
      <c r="D521" s="35"/>
      <c r="E521" s="27" t="s">
        <v>4911</v>
      </c>
      <c r="F521" s="54" t="s">
        <v>5044</v>
      </c>
      <c r="G521" s="29"/>
      <c r="H521" s="36" t="s">
        <v>4911</v>
      </c>
      <c r="I521" s="36" t="s">
        <v>4911</v>
      </c>
      <c r="J521" s="31" t="s">
        <v>6330</v>
      </c>
      <c r="K521" s="32" t="s">
        <v>6331</v>
      </c>
      <c r="L521" s="31" t="s">
        <v>6332</v>
      </c>
      <c r="M521" s="4">
        <v>519</v>
      </c>
      <c r="N521" s="525">
        <v>35.824055000000001</v>
      </c>
      <c r="O521" s="525">
        <v>139.79318699999999</v>
      </c>
      <c r="P521">
        <f t="shared" si="8"/>
        <v>5007.9588197132844</v>
      </c>
    </row>
    <row r="522" spans="1:16">
      <c r="A522" s="33" t="s">
        <v>4910</v>
      </c>
      <c r="B522" s="33" t="s">
        <v>1799</v>
      </c>
      <c r="C522" s="34" t="s">
        <v>4911</v>
      </c>
      <c r="D522" s="35"/>
      <c r="E522" s="27" t="s">
        <v>4911</v>
      </c>
      <c r="F522" s="54" t="s">
        <v>6333</v>
      </c>
      <c r="G522" s="29"/>
      <c r="H522" s="36" t="s">
        <v>4911</v>
      </c>
      <c r="I522" s="36" t="s">
        <v>4911</v>
      </c>
      <c r="J522" s="31" t="s">
        <v>6334</v>
      </c>
      <c r="K522" s="32" t="s">
        <v>6335</v>
      </c>
      <c r="L522" s="31" t="s">
        <v>6336</v>
      </c>
      <c r="M522" s="4">
        <v>520</v>
      </c>
      <c r="N522" s="525">
        <v>35.999780999999999</v>
      </c>
      <c r="O522" s="525">
        <v>139.65515099999999</v>
      </c>
      <c r="P522">
        <f t="shared" si="8"/>
        <v>5027.5548515219307</v>
      </c>
    </row>
    <row r="523" spans="1:16">
      <c r="A523" s="33" t="s">
        <v>4910</v>
      </c>
      <c r="B523" s="33" t="s">
        <v>1799</v>
      </c>
      <c r="C523" s="34" t="s">
        <v>4911</v>
      </c>
      <c r="D523" s="35"/>
      <c r="E523" s="27" t="s">
        <v>4911</v>
      </c>
      <c r="F523" s="54" t="s">
        <v>5048</v>
      </c>
      <c r="G523" s="29"/>
      <c r="H523" s="36" t="s">
        <v>4911</v>
      </c>
      <c r="I523" s="36" t="s">
        <v>4911</v>
      </c>
      <c r="J523" s="31" t="s">
        <v>6337</v>
      </c>
      <c r="K523" s="32" t="s">
        <v>6338</v>
      </c>
      <c r="L523" s="31" t="s">
        <v>6339</v>
      </c>
      <c r="M523" s="4">
        <v>521</v>
      </c>
      <c r="N523" s="525">
        <v>35.882323</v>
      </c>
      <c r="O523" s="525">
        <v>139.669858</v>
      </c>
      <c r="P523">
        <f t="shared" si="8"/>
        <v>5011.6789581201338</v>
      </c>
    </row>
    <row r="524" spans="1:16">
      <c r="A524" s="33" t="s">
        <v>4910</v>
      </c>
      <c r="B524" s="33" t="s">
        <v>1799</v>
      </c>
      <c r="C524" s="34" t="s">
        <v>4911</v>
      </c>
      <c r="D524" s="35"/>
      <c r="E524" s="27" t="s">
        <v>4911</v>
      </c>
      <c r="F524" s="54" t="s">
        <v>5052</v>
      </c>
      <c r="G524" s="29"/>
      <c r="H524" s="36" t="s">
        <v>4911</v>
      </c>
      <c r="I524" s="36" t="s">
        <v>4911</v>
      </c>
      <c r="J524" s="31" t="s">
        <v>6340</v>
      </c>
      <c r="K524" s="32" t="s">
        <v>6341</v>
      </c>
      <c r="L524" s="31" t="s">
        <v>6342</v>
      </c>
      <c r="M524" s="4">
        <v>522</v>
      </c>
      <c r="N524" s="525">
        <v>35.900008</v>
      </c>
      <c r="O524" s="525">
        <v>139.76698999999999</v>
      </c>
      <c r="P524">
        <f t="shared" si="8"/>
        <v>5017.6360591359198</v>
      </c>
    </row>
    <row r="525" spans="1:16">
      <c r="A525" s="33" t="s">
        <v>4910</v>
      </c>
      <c r="B525" s="33" t="s">
        <v>1799</v>
      </c>
      <c r="C525" s="34" t="s">
        <v>4911</v>
      </c>
      <c r="D525" s="35"/>
      <c r="E525" s="27" t="s">
        <v>4911</v>
      </c>
      <c r="F525" s="54" t="s">
        <v>5056</v>
      </c>
      <c r="G525" s="29"/>
      <c r="H525" s="36" t="s">
        <v>4911</v>
      </c>
      <c r="I525" s="36" t="s">
        <v>4911</v>
      </c>
      <c r="J525" s="31" t="s">
        <v>6343</v>
      </c>
      <c r="K525" s="32" t="s">
        <v>6344</v>
      </c>
      <c r="L525" s="31" t="s">
        <v>6345</v>
      </c>
      <c r="M525" s="4">
        <v>523</v>
      </c>
      <c r="N525" s="525">
        <v>35.833008999999997</v>
      </c>
      <c r="O525" s="525">
        <v>139.670503</v>
      </c>
      <c r="P525">
        <f t="shared" si="8"/>
        <v>5004.8143910335266</v>
      </c>
    </row>
    <row r="526" spans="1:16">
      <c r="A526" s="33" t="s">
        <v>4910</v>
      </c>
      <c r="B526" s="33" t="s">
        <v>1799</v>
      </c>
      <c r="C526" s="34" t="s">
        <v>4911</v>
      </c>
      <c r="D526" s="35"/>
      <c r="E526" s="27" t="s">
        <v>4911</v>
      </c>
      <c r="F526" s="54" t="s">
        <v>5060</v>
      </c>
      <c r="G526" s="29"/>
      <c r="H526" s="36" t="s">
        <v>4911</v>
      </c>
      <c r="I526" s="36" t="s">
        <v>4911</v>
      </c>
      <c r="J526" s="60" t="s">
        <v>6346</v>
      </c>
      <c r="K526" s="61" t="s">
        <v>6347</v>
      </c>
      <c r="L526" s="60" t="s">
        <v>6348</v>
      </c>
      <c r="M526" s="4">
        <v>524</v>
      </c>
      <c r="N526" s="553">
        <v>35.986848999999999</v>
      </c>
      <c r="O526" s="553">
        <v>139.757948</v>
      </c>
      <c r="P526">
        <f t="shared" si="8"/>
        <v>5029.4481712258521</v>
      </c>
    </row>
    <row r="527" spans="1:16">
      <c r="A527" s="33" t="s">
        <v>4910</v>
      </c>
      <c r="B527" s="33" t="s">
        <v>1799</v>
      </c>
      <c r="C527" s="34" t="s">
        <v>4911</v>
      </c>
      <c r="D527" s="35"/>
      <c r="E527" s="27" t="s">
        <v>4911</v>
      </c>
      <c r="F527" s="54" t="s">
        <v>6349</v>
      </c>
      <c r="G527" s="29"/>
      <c r="H527" s="36" t="s">
        <v>4911</v>
      </c>
      <c r="I527" s="36" t="s">
        <v>4911</v>
      </c>
      <c r="J527" s="31" t="s">
        <v>6350</v>
      </c>
      <c r="K527" s="32" t="s">
        <v>6351</v>
      </c>
      <c r="L527" s="31" t="s">
        <v>6352</v>
      </c>
      <c r="M527" s="4">
        <v>525</v>
      </c>
      <c r="N527" s="525">
        <v>35.852347000000002</v>
      </c>
      <c r="O527" s="525">
        <v>139.39878200000001</v>
      </c>
      <c r="P527">
        <f t="shared" si="8"/>
        <v>4997.7735036413551</v>
      </c>
    </row>
    <row r="528" spans="1:16">
      <c r="A528" s="33" t="s">
        <v>4910</v>
      </c>
      <c r="B528" s="33" t="s">
        <v>1799</v>
      </c>
      <c r="C528" s="34" t="s">
        <v>4911</v>
      </c>
      <c r="D528" s="35"/>
      <c r="E528" s="27" t="s">
        <v>4911</v>
      </c>
      <c r="F528" s="54" t="s">
        <v>6353</v>
      </c>
      <c r="G528" s="29"/>
      <c r="H528" s="36" t="s">
        <v>4911</v>
      </c>
      <c r="I528" s="36" t="s">
        <v>4911</v>
      </c>
      <c r="J528" s="31" t="s">
        <v>6354</v>
      </c>
      <c r="K528" s="32" t="s">
        <v>6355</v>
      </c>
      <c r="L528" s="31" t="s">
        <v>6356</v>
      </c>
      <c r="M528" s="4">
        <v>526</v>
      </c>
      <c r="N528" s="525">
        <v>35.845615000000002</v>
      </c>
      <c r="O528" s="525">
        <v>139.35601</v>
      </c>
      <c r="P528">
        <f t="shared" si="8"/>
        <v>4995.3018823961502</v>
      </c>
    </row>
    <row r="529" spans="1:16">
      <c r="A529" s="33" t="s">
        <v>4910</v>
      </c>
      <c r="B529" s="33" t="s">
        <v>1799</v>
      </c>
      <c r="C529" s="34" t="s">
        <v>4911</v>
      </c>
      <c r="D529" s="35"/>
      <c r="E529" s="27" t="s">
        <v>4911</v>
      </c>
      <c r="F529" s="54" t="s">
        <v>5068</v>
      </c>
      <c r="G529" s="29"/>
      <c r="H529" s="36" t="s">
        <v>4911</v>
      </c>
      <c r="I529" s="36" t="s">
        <v>4911</v>
      </c>
      <c r="J529" s="37" t="s">
        <v>6357</v>
      </c>
      <c r="K529" s="38" t="s">
        <v>6358</v>
      </c>
      <c r="L529" s="37" t="s">
        <v>6359</v>
      </c>
      <c r="M529" s="4">
        <v>527</v>
      </c>
      <c r="N529" s="554">
        <v>35.913038</v>
      </c>
      <c r="O529" s="554">
        <v>139.49918099999999</v>
      </c>
      <c r="P529">
        <f t="shared" si="8"/>
        <v>5009.8393882218779</v>
      </c>
    </row>
    <row r="530" spans="1:16">
      <c r="A530" s="33" t="s">
        <v>4910</v>
      </c>
      <c r="B530" s="33" t="s">
        <v>1799</v>
      </c>
      <c r="C530" s="34" t="s">
        <v>4911</v>
      </c>
      <c r="D530" s="35"/>
      <c r="E530" s="27" t="s">
        <v>4911</v>
      </c>
      <c r="F530" s="59" t="s">
        <v>6360</v>
      </c>
      <c r="G530" s="29"/>
      <c r="H530" s="36" t="s">
        <v>4911</v>
      </c>
      <c r="I530" s="36" t="s">
        <v>4911</v>
      </c>
      <c r="J530" s="60" t="s">
        <v>6361</v>
      </c>
      <c r="K530" s="61" t="s">
        <v>6362</v>
      </c>
      <c r="L530" s="60" t="s">
        <v>6363</v>
      </c>
      <c r="M530" s="4">
        <v>528</v>
      </c>
      <c r="N530" s="553">
        <v>35.883307000000002</v>
      </c>
      <c r="O530" s="553">
        <v>139.80956399999999</v>
      </c>
      <c r="P530">
        <f t="shared" si="8"/>
        <v>5016.8295065481479</v>
      </c>
    </row>
    <row r="531" spans="1:16">
      <c r="A531" s="33" t="s">
        <v>4910</v>
      </c>
      <c r="B531" s="33" t="s">
        <v>1799</v>
      </c>
      <c r="C531" s="34" t="s">
        <v>4911</v>
      </c>
      <c r="D531" s="35"/>
      <c r="E531" s="27" t="s">
        <v>4911</v>
      </c>
      <c r="F531" s="54" t="s">
        <v>6364</v>
      </c>
      <c r="G531" s="29"/>
      <c r="H531" s="36" t="s">
        <v>4911</v>
      </c>
      <c r="I531" s="36" t="s">
        <v>4911</v>
      </c>
      <c r="J531" s="31" t="s">
        <v>6365</v>
      </c>
      <c r="K531" s="32" t="s">
        <v>6366</v>
      </c>
      <c r="L531" s="31" t="s">
        <v>6367</v>
      </c>
      <c r="M531" s="4">
        <v>529</v>
      </c>
      <c r="N531" s="525">
        <v>35.890422000000001</v>
      </c>
      <c r="O531" s="525">
        <v>139.73361199999999</v>
      </c>
      <c r="P531">
        <f t="shared" si="8"/>
        <v>5015.098302264264</v>
      </c>
    </row>
    <row r="532" spans="1:16">
      <c r="A532" s="33" t="s">
        <v>4910</v>
      </c>
      <c r="B532" s="33" t="s">
        <v>1799</v>
      </c>
      <c r="C532" s="34" t="s">
        <v>4911</v>
      </c>
      <c r="D532" s="35"/>
      <c r="E532" s="27" t="s">
        <v>4911</v>
      </c>
      <c r="F532" s="54" t="s">
        <v>6368</v>
      </c>
      <c r="G532" s="29"/>
      <c r="H532" s="36" t="s">
        <v>4911</v>
      </c>
      <c r="I532" s="36" t="s">
        <v>4911</v>
      </c>
      <c r="J532" s="31" t="s">
        <v>6369</v>
      </c>
      <c r="K532" s="32" t="s">
        <v>6370</v>
      </c>
      <c r="L532" s="31" t="s">
        <v>6371</v>
      </c>
      <c r="M532" s="4">
        <v>530</v>
      </c>
      <c r="N532" s="525">
        <v>35.92418</v>
      </c>
      <c r="O532" s="525">
        <v>139.57946699999999</v>
      </c>
      <c r="P532">
        <f t="shared" si="8"/>
        <v>5014.2778968120601</v>
      </c>
    </row>
    <row r="533" spans="1:16">
      <c r="A533" s="33" t="s">
        <v>4910</v>
      </c>
      <c r="B533" s="33" t="s">
        <v>1799</v>
      </c>
      <c r="C533" s="34" t="s">
        <v>4911</v>
      </c>
      <c r="D533" s="35"/>
      <c r="E533" s="27" t="s">
        <v>4911</v>
      </c>
      <c r="F533" s="28" t="s">
        <v>5072</v>
      </c>
      <c r="G533" s="29"/>
      <c r="H533" s="36" t="s">
        <v>4911</v>
      </c>
      <c r="I533" s="36" t="s">
        <v>4911</v>
      </c>
      <c r="J533" s="37" t="s">
        <v>6372</v>
      </c>
      <c r="K533" s="38" t="s">
        <v>6373</v>
      </c>
      <c r="L533" s="37" t="s">
        <v>6374</v>
      </c>
      <c r="M533" s="4">
        <v>531</v>
      </c>
      <c r="N533" s="554">
        <v>35.820670999999997</v>
      </c>
      <c r="O533" s="554">
        <v>139.55069499999999</v>
      </c>
      <c r="P533">
        <f t="shared" si="8"/>
        <v>4998.7995334163443</v>
      </c>
    </row>
    <row r="534" spans="1:16">
      <c r="A534" s="33" t="s">
        <v>4910</v>
      </c>
      <c r="B534" s="33" t="s">
        <v>1799</v>
      </c>
      <c r="C534" s="34" t="s">
        <v>4911</v>
      </c>
      <c r="D534" s="35"/>
      <c r="E534" s="27" t="s">
        <v>4911</v>
      </c>
      <c r="F534" s="28" t="s">
        <v>5080</v>
      </c>
      <c r="G534" s="29"/>
      <c r="H534" s="36" t="s">
        <v>4911</v>
      </c>
      <c r="I534" s="36" t="s">
        <v>4911</v>
      </c>
      <c r="J534" s="37" t="s">
        <v>6375</v>
      </c>
      <c r="K534" s="38" t="s">
        <v>6376</v>
      </c>
      <c r="L534" s="37" t="s">
        <v>6377</v>
      </c>
      <c r="M534" s="4">
        <v>532</v>
      </c>
      <c r="N534" s="554">
        <v>35.987276000000001</v>
      </c>
      <c r="O534" s="554">
        <v>139.79027400000001</v>
      </c>
      <c r="P534">
        <f t="shared" si="8"/>
        <v>5030.6711725536243</v>
      </c>
    </row>
    <row r="535" spans="1:16">
      <c r="A535" s="33" t="s">
        <v>4910</v>
      </c>
      <c r="B535" s="33" t="s">
        <v>1799</v>
      </c>
      <c r="C535" s="34" t="s">
        <v>4911</v>
      </c>
      <c r="D535" s="35"/>
      <c r="E535" s="27" t="s">
        <v>4911</v>
      </c>
      <c r="F535" s="54" t="s">
        <v>6378</v>
      </c>
      <c r="G535" s="29"/>
      <c r="H535" s="36" t="s">
        <v>4911</v>
      </c>
      <c r="I535" s="36" t="s">
        <v>4911</v>
      </c>
      <c r="J535" s="31" t="s">
        <v>6379</v>
      </c>
      <c r="K535" s="32" t="s">
        <v>6380</v>
      </c>
      <c r="L535" s="31" t="s">
        <v>6381</v>
      </c>
      <c r="M535" s="4">
        <v>533</v>
      </c>
      <c r="N535" s="525">
        <v>35.820915999999997</v>
      </c>
      <c r="O535" s="525">
        <v>139.83741900000001</v>
      </c>
      <c r="P535">
        <f t="shared" si="8"/>
        <v>5009.1044396558036</v>
      </c>
    </row>
    <row r="536" spans="1:16">
      <c r="A536" s="33" t="s">
        <v>4910</v>
      </c>
      <c r="B536" s="33" t="s">
        <v>1799</v>
      </c>
      <c r="C536" s="34" t="s">
        <v>4911</v>
      </c>
      <c r="D536" s="35"/>
      <c r="E536" s="27" t="s">
        <v>4911</v>
      </c>
      <c r="F536" s="54" t="s">
        <v>5084</v>
      </c>
      <c r="G536" s="29"/>
      <c r="H536" s="36" t="s">
        <v>4911</v>
      </c>
      <c r="I536" s="36" t="s">
        <v>4911</v>
      </c>
      <c r="J536" s="31" t="s">
        <v>6382</v>
      </c>
      <c r="K536" s="32" t="s">
        <v>6383</v>
      </c>
      <c r="L536" s="31" t="s">
        <v>6384</v>
      </c>
      <c r="M536" s="4">
        <v>534</v>
      </c>
      <c r="N536" s="525">
        <v>35.834857999999997</v>
      </c>
      <c r="O536" s="525">
        <v>139.78145000000001</v>
      </c>
      <c r="P536">
        <f t="shared" si="8"/>
        <v>5009.0484117840997</v>
      </c>
    </row>
    <row r="537" spans="1:16">
      <c r="A537" s="33" t="s">
        <v>4910</v>
      </c>
      <c r="B537" s="33" t="s">
        <v>1799</v>
      </c>
      <c r="C537" s="34" t="s">
        <v>4911</v>
      </c>
      <c r="D537" s="35"/>
      <c r="E537" s="27" t="s">
        <v>4911</v>
      </c>
      <c r="F537" s="54" t="s">
        <v>4962</v>
      </c>
      <c r="G537" s="29"/>
      <c r="H537" s="36" t="s">
        <v>4911</v>
      </c>
      <c r="I537" s="36" t="s">
        <v>4911</v>
      </c>
      <c r="J537" s="31" t="s">
        <v>4963</v>
      </c>
      <c r="K537" s="32" t="s">
        <v>6253</v>
      </c>
      <c r="L537" s="31" t="s">
        <v>6254</v>
      </c>
      <c r="M537" s="4">
        <v>535</v>
      </c>
      <c r="N537" s="525">
        <v>35.893408000000001</v>
      </c>
      <c r="O537" s="525">
        <v>139.628129</v>
      </c>
      <c r="P537">
        <f t="shared" si="8"/>
        <v>5011.729402473632</v>
      </c>
    </row>
    <row r="538" spans="1:16">
      <c r="A538" s="33" t="s">
        <v>4910</v>
      </c>
      <c r="B538" s="33" t="s">
        <v>1799</v>
      </c>
      <c r="C538" s="34" t="s">
        <v>4911</v>
      </c>
      <c r="D538" s="35"/>
      <c r="E538" s="27" t="s">
        <v>4911</v>
      </c>
      <c r="F538" s="54" t="s">
        <v>5102</v>
      </c>
      <c r="G538" s="29"/>
      <c r="H538" s="36" t="s">
        <v>4911</v>
      </c>
      <c r="I538" s="36" t="s">
        <v>4911</v>
      </c>
      <c r="J538" s="31" t="s">
        <v>6385</v>
      </c>
      <c r="K538" s="32" t="s">
        <v>6386</v>
      </c>
      <c r="L538" s="31" t="s">
        <v>6387</v>
      </c>
      <c r="M538" s="4">
        <v>536</v>
      </c>
      <c r="N538" s="525">
        <v>35.882192000000003</v>
      </c>
      <c r="O538" s="525">
        <v>139.39066500000001</v>
      </c>
      <c r="P538">
        <f t="shared" si="8"/>
        <v>5001.6426045376811</v>
      </c>
    </row>
    <row r="539" spans="1:16">
      <c r="A539" s="33" t="s">
        <v>4910</v>
      </c>
      <c r="B539" s="33" t="s">
        <v>1799</v>
      </c>
      <c r="C539" s="34" t="s">
        <v>4911</v>
      </c>
      <c r="D539" s="35"/>
      <c r="E539" s="27" t="s">
        <v>4911</v>
      </c>
      <c r="F539" s="54" t="s">
        <v>6177</v>
      </c>
      <c r="G539" s="29"/>
      <c r="H539" s="36" t="s">
        <v>4911</v>
      </c>
      <c r="I539" s="36" t="s">
        <v>4911</v>
      </c>
      <c r="J539" s="31" t="s">
        <v>6236</v>
      </c>
      <c r="K539" s="32" t="s">
        <v>6388</v>
      </c>
      <c r="L539" s="31" t="s">
        <v>6389</v>
      </c>
      <c r="M539" s="4">
        <v>537</v>
      </c>
      <c r="N539" s="525">
        <v>35.904294</v>
      </c>
      <c r="O539" s="525">
        <v>139.345527</v>
      </c>
      <c r="P539">
        <f t="shared" si="8"/>
        <v>5003.1027689929379</v>
      </c>
    </row>
    <row r="540" spans="1:16">
      <c r="A540" s="33" t="s">
        <v>4910</v>
      </c>
      <c r="B540" s="33" t="s">
        <v>1799</v>
      </c>
      <c r="C540" s="34" t="s">
        <v>4911</v>
      </c>
      <c r="D540" s="35"/>
      <c r="E540" s="27" t="s">
        <v>4911</v>
      </c>
      <c r="F540" s="54" t="s">
        <v>5255</v>
      </c>
      <c r="G540" s="29"/>
      <c r="H540" s="36" t="s">
        <v>4911</v>
      </c>
      <c r="I540" s="36" t="s">
        <v>4911</v>
      </c>
      <c r="J540" s="31" t="s">
        <v>6390</v>
      </c>
      <c r="K540" s="32" t="s">
        <v>6391</v>
      </c>
      <c r="L540" s="31" t="s">
        <v>6392</v>
      </c>
      <c r="M540" s="4">
        <v>538</v>
      </c>
      <c r="N540" s="525">
        <v>35.851393000000002</v>
      </c>
      <c r="O540" s="525">
        <v>139.704511</v>
      </c>
      <c r="P540">
        <f t="shared" si="8"/>
        <v>5008.6013277338234</v>
      </c>
    </row>
    <row r="541" spans="1:16">
      <c r="A541" s="33" t="s">
        <v>4910</v>
      </c>
      <c r="B541" s="33" t="s">
        <v>1799</v>
      </c>
      <c r="C541" s="34" t="s">
        <v>4911</v>
      </c>
      <c r="D541" s="35"/>
      <c r="E541" s="27" t="s">
        <v>4911</v>
      </c>
      <c r="F541" s="54" t="s">
        <v>5259</v>
      </c>
      <c r="G541" s="29"/>
      <c r="H541" s="36" t="s">
        <v>4911</v>
      </c>
      <c r="I541" s="36" t="s">
        <v>4911</v>
      </c>
      <c r="J541" s="31" t="s">
        <v>6393</v>
      </c>
      <c r="K541" s="32" t="s">
        <v>6279</v>
      </c>
      <c r="L541" s="31" t="s">
        <v>6394</v>
      </c>
      <c r="M541" s="4">
        <v>539</v>
      </c>
      <c r="N541" s="525">
        <v>35.797024</v>
      </c>
      <c r="O541" s="525">
        <v>139.45374699999999</v>
      </c>
      <c r="P541">
        <f t="shared" si="8"/>
        <v>4992.0291282489279</v>
      </c>
    </row>
    <row r="542" spans="1:16">
      <c r="A542" s="33" t="s">
        <v>4910</v>
      </c>
      <c r="B542" s="33" t="s">
        <v>1799</v>
      </c>
      <c r="C542" s="34" t="s">
        <v>4911</v>
      </c>
      <c r="D542" s="35"/>
      <c r="E542" s="27" t="s">
        <v>4911</v>
      </c>
      <c r="F542" s="54" t="s">
        <v>4972</v>
      </c>
      <c r="G542" s="29"/>
      <c r="H542" s="36" t="s">
        <v>4911</v>
      </c>
      <c r="I542" s="36" t="s">
        <v>4911</v>
      </c>
      <c r="J542" s="31" t="s">
        <v>6395</v>
      </c>
      <c r="K542" s="32" t="s">
        <v>6388</v>
      </c>
      <c r="L542" s="31" t="s">
        <v>6389</v>
      </c>
      <c r="M542" s="4">
        <v>540</v>
      </c>
      <c r="N542" s="525">
        <v>35.904294</v>
      </c>
      <c r="O542" s="525">
        <v>139.345527</v>
      </c>
      <c r="P542">
        <f t="shared" si="8"/>
        <v>5003.1027689929379</v>
      </c>
    </row>
    <row r="543" spans="1:16">
      <c r="A543" s="33" t="s">
        <v>4910</v>
      </c>
      <c r="B543" s="33" t="s">
        <v>1799</v>
      </c>
      <c r="C543" s="34" t="s">
        <v>4911</v>
      </c>
      <c r="D543" s="35"/>
      <c r="E543" s="27" t="s">
        <v>4911</v>
      </c>
      <c r="F543" s="55" t="s">
        <v>5466</v>
      </c>
      <c r="G543" s="56"/>
      <c r="H543" s="36" t="s">
        <v>4911</v>
      </c>
      <c r="I543" s="36" t="s">
        <v>4911</v>
      </c>
      <c r="J543" s="31" t="s">
        <v>6396</v>
      </c>
      <c r="K543" s="32" t="s">
        <v>6267</v>
      </c>
      <c r="L543" s="31" t="s">
        <v>6268</v>
      </c>
      <c r="M543" s="4">
        <v>541</v>
      </c>
      <c r="N543" s="525">
        <v>35.867407999999998</v>
      </c>
      <c r="O543" s="525">
        <v>139.79558599999999</v>
      </c>
      <c r="P543">
        <f t="shared" si="8"/>
        <v>5014.1053196610874</v>
      </c>
    </row>
    <row r="544" spans="1:16">
      <c r="A544" s="33" t="s">
        <v>4910</v>
      </c>
      <c r="B544" s="33" t="s">
        <v>1799</v>
      </c>
      <c r="C544" s="34" t="s">
        <v>4911</v>
      </c>
      <c r="D544" s="35"/>
      <c r="E544" s="27" t="s">
        <v>4911</v>
      </c>
      <c r="F544" s="54" t="s">
        <v>5474</v>
      </c>
      <c r="G544" s="29"/>
      <c r="H544" s="36" t="s">
        <v>4911</v>
      </c>
      <c r="I544" s="36" t="s">
        <v>4911</v>
      </c>
      <c r="J544" s="31" t="s">
        <v>6397</v>
      </c>
      <c r="K544" s="32" t="s">
        <v>6297</v>
      </c>
      <c r="L544" s="31" t="s">
        <v>6398</v>
      </c>
      <c r="M544" s="4">
        <v>542</v>
      </c>
      <c r="N544" s="525">
        <v>35.911779000000003</v>
      </c>
      <c r="O544" s="525">
        <v>139.78081499999999</v>
      </c>
      <c r="P544">
        <f t="shared" si="8"/>
        <v>5019.7777367198851</v>
      </c>
    </row>
    <row r="545" spans="1:16">
      <c r="A545" s="33" t="s">
        <v>4910</v>
      </c>
      <c r="B545" s="33" t="s">
        <v>1799</v>
      </c>
      <c r="C545" s="34" t="s">
        <v>4911</v>
      </c>
      <c r="D545" s="35"/>
      <c r="E545" s="27" t="s">
        <v>4911</v>
      </c>
      <c r="F545" s="54" t="s">
        <v>5478</v>
      </c>
      <c r="G545" s="29"/>
      <c r="H545" s="36" t="s">
        <v>4911</v>
      </c>
      <c r="I545" s="36" t="s">
        <v>4911</v>
      </c>
      <c r="J545" s="31" t="s">
        <v>6399</v>
      </c>
      <c r="K545" s="32" t="s">
        <v>6285</v>
      </c>
      <c r="L545" s="31" t="s">
        <v>6400</v>
      </c>
      <c r="M545" s="4">
        <v>543</v>
      </c>
      <c r="N545" s="525">
        <v>35.849586000000002</v>
      </c>
      <c r="O545" s="525">
        <v>139.858621</v>
      </c>
      <c r="P545">
        <f t="shared" si="8"/>
        <v>5013.873661380906</v>
      </c>
    </row>
    <row r="546" spans="1:16">
      <c r="A546" s="33" t="s">
        <v>4910</v>
      </c>
      <c r="B546" s="33" t="s">
        <v>1799</v>
      </c>
      <c r="C546" s="34" t="s">
        <v>4911</v>
      </c>
      <c r="D546" s="35"/>
      <c r="E546" s="27" t="s">
        <v>4911</v>
      </c>
      <c r="F546" s="28" t="s">
        <v>6190</v>
      </c>
      <c r="G546" s="29"/>
      <c r="H546" s="36" t="s">
        <v>4911</v>
      </c>
      <c r="I546" s="36" t="s">
        <v>4911</v>
      </c>
      <c r="J546" s="31" t="s">
        <v>6401</v>
      </c>
      <c r="K546" s="32" t="s">
        <v>6402</v>
      </c>
      <c r="L546" s="31" t="s">
        <v>6403</v>
      </c>
      <c r="M546" s="4">
        <v>544</v>
      </c>
      <c r="N546" s="525">
        <v>35.875233000000001</v>
      </c>
      <c r="O546" s="525">
        <v>139.429677</v>
      </c>
      <c r="P546">
        <f t="shared" si="8"/>
        <v>5002.0721494897407</v>
      </c>
    </row>
    <row r="547" spans="1:16">
      <c r="A547" s="33" t="s">
        <v>4910</v>
      </c>
      <c r="B547" s="33" t="s">
        <v>1799</v>
      </c>
      <c r="C547" s="34" t="s">
        <v>4911</v>
      </c>
      <c r="D547" s="35"/>
      <c r="E547" s="27" t="s">
        <v>4911</v>
      </c>
      <c r="F547" s="28" t="s">
        <v>6404</v>
      </c>
      <c r="G547" s="29"/>
      <c r="H547" s="36" t="s">
        <v>4911</v>
      </c>
      <c r="I547" s="36" t="s">
        <v>4911</v>
      </c>
      <c r="J547" s="31" t="s">
        <v>6405</v>
      </c>
      <c r="K547" s="32" t="s">
        <v>6383</v>
      </c>
      <c r="L547" s="31" t="s">
        <v>6384</v>
      </c>
      <c r="M547" s="4">
        <v>545</v>
      </c>
      <c r="N547" s="525">
        <v>35.834857999999997</v>
      </c>
      <c r="O547" s="525">
        <v>139.78145000000001</v>
      </c>
      <c r="P547">
        <f t="shared" si="8"/>
        <v>5009.0484117840997</v>
      </c>
    </row>
    <row r="548" spans="1:16">
      <c r="A548" s="33" t="s">
        <v>4910</v>
      </c>
      <c r="B548" s="33" t="s">
        <v>1799</v>
      </c>
      <c r="C548" s="34" t="s">
        <v>4911</v>
      </c>
      <c r="D548" s="35"/>
      <c r="E548" s="27" t="s">
        <v>4911</v>
      </c>
      <c r="F548" s="28" t="s">
        <v>5281</v>
      </c>
      <c r="G548" s="29"/>
      <c r="H548" s="36" t="s">
        <v>4911</v>
      </c>
      <c r="I548" s="36" t="s">
        <v>4911</v>
      </c>
      <c r="J548" s="31" t="s">
        <v>6406</v>
      </c>
      <c r="K548" s="32" t="s">
        <v>6331</v>
      </c>
      <c r="L548" s="31" t="s">
        <v>6407</v>
      </c>
      <c r="M548" s="4">
        <v>546</v>
      </c>
      <c r="N548" s="554">
        <v>35.828451000000001</v>
      </c>
      <c r="O548" s="554">
        <v>139.792933</v>
      </c>
      <c r="P548">
        <f t="shared" si="8"/>
        <v>5008.5642501367829</v>
      </c>
    </row>
    <row r="549" spans="1:16">
      <c r="A549" s="33" t="s">
        <v>4910</v>
      </c>
      <c r="B549" s="33" t="s">
        <v>1799</v>
      </c>
      <c r="C549" s="34" t="s">
        <v>4911</v>
      </c>
      <c r="D549" s="35"/>
      <c r="E549" s="27" t="s">
        <v>4911</v>
      </c>
      <c r="F549" s="28" t="s">
        <v>5252</v>
      </c>
      <c r="G549" s="29"/>
      <c r="H549" s="36" t="s">
        <v>4911</v>
      </c>
      <c r="I549" s="36" t="s">
        <v>4911</v>
      </c>
      <c r="J549" s="31" t="s">
        <v>5353</v>
      </c>
      <c r="K549" s="32" t="s">
        <v>6253</v>
      </c>
      <c r="L549" s="31" t="s">
        <v>6254</v>
      </c>
      <c r="M549" s="4">
        <v>547</v>
      </c>
      <c r="N549" s="554">
        <v>35.893408000000001</v>
      </c>
      <c r="O549" s="554">
        <v>139.628129</v>
      </c>
      <c r="P549">
        <f t="shared" si="8"/>
        <v>5011.729402473632</v>
      </c>
    </row>
    <row r="550" spans="1:16">
      <c r="A550" s="33" t="s">
        <v>4910</v>
      </c>
      <c r="B550" s="33" t="s">
        <v>1799</v>
      </c>
      <c r="C550" s="34" t="s">
        <v>4911</v>
      </c>
      <c r="D550" s="35"/>
      <c r="E550" s="27" t="s">
        <v>4974</v>
      </c>
      <c r="F550" s="28" t="s">
        <v>4975</v>
      </c>
      <c r="G550" s="29"/>
      <c r="H550" s="36" t="s">
        <v>4911</v>
      </c>
      <c r="I550" s="36" t="s">
        <v>4911</v>
      </c>
      <c r="J550" s="37" t="s">
        <v>4976</v>
      </c>
      <c r="K550" s="38" t="s">
        <v>6253</v>
      </c>
      <c r="L550" s="37" t="s">
        <v>6254</v>
      </c>
      <c r="M550" s="4">
        <v>548</v>
      </c>
      <c r="N550" s="554">
        <v>35.893408000000001</v>
      </c>
      <c r="O550" s="554">
        <v>139.628129</v>
      </c>
      <c r="P550">
        <f t="shared" si="8"/>
        <v>5011.729402473632</v>
      </c>
    </row>
    <row r="551" spans="1:16">
      <c r="A551" s="33" t="s">
        <v>4910</v>
      </c>
      <c r="B551" s="33" t="s">
        <v>1799</v>
      </c>
      <c r="C551" s="39" t="s">
        <v>4911</v>
      </c>
      <c r="D551" s="40"/>
      <c r="E551" s="27" t="s">
        <v>4911</v>
      </c>
      <c r="F551" s="59" t="s">
        <v>5355</v>
      </c>
      <c r="G551" s="29"/>
      <c r="H551" s="41" t="s">
        <v>4911</v>
      </c>
      <c r="I551" s="41" t="s">
        <v>4911</v>
      </c>
      <c r="J551" s="64" t="s">
        <v>6408</v>
      </c>
      <c r="K551" s="65" t="s">
        <v>6253</v>
      </c>
      <c r="L551" s="64" t="s">
        <v>6254</v>
      </c>
      <c r="M551" s="4">
        <v>549</v>
      </c>
      <c r="N551" s="552">
        <v>35.893408000000001</v>
      </c>
      <c r="O551" s="552">
        <v>139.628129</v>
      </c>
      <c r="P551">
        <f t="shared" si="8"/>
        <v>5011.729402473632</v>
      </c>
    </row>
    <row r="552" spans="1:16">
      <c r="A552" s="33" t="s">
        <v>4910</v>
      </c>
      <c r="B552" s="33" t="s">
        <v>1799</v>
      </c>
      <c r="C552" s="51">
        <v>4</v>
      </c>
      <c r="D552" s="52">
        <v>1352174</v>
      </c>
      <c r="E552" s="74" t="s">
        <v>4911</v>
      </c>
      <c r="F552" s="75" t="s">
        <v>4981</v>
      </c>
      <c r="G552" s="29" t="s">
        <v>4913</v>
      </c>
      <c r="H552" s="53" t="s">
        <v>6409</v>
      </c>
      <c r="I552" s="53" t="s">
        <v>6410</v>
      </c>
      <c r="J552" s="37" t="s">
        <v>6411</v>
      </c>
      <c r="K552" s="38" t="s">
        <v>6412</v>
      </c>
      <c r="L552" s="37" t="s">
        <v>6413</v>
      </c>
      <c r="M552" s="4">
        <v>550</v>
      </c>
      <c r="N552" s="554">
        <v>36.150449000000002</v>
      </c>
      <c r="O552" s="554">
        <v>139.37338500000001</v>
      </c>
      <c r="P552">
        <f t="shared" si="8"/>
        <v>5038.4104463998656</v>
      </c>
    </row>
    <row r="553" spans="1:16">
      <c r="A553" s="33" t="s">
        <v>4910</v>
      </c>
      <c r="B553" s="33" t="s">
        <v>1799</v>
      </c>
      <c r="C553" s="34" t="s">
        <v>4911</v>
      </c>
      <c r="D553" s="35"/>
      <c r="E553" s="27" t="s">
        <v>4911</v>
      </c>
      <c r="F553" s="54" t="s">
        <v>4912</v>
      </c>
      <c r="G553" s="29"/>
      <c r="H553" s="36" t="s">
        <v>4911</v>
      </c>
      <c r="I553" s="36" t="s">
        <v>4911</v>
      </c>
      <c r="J553" s="31" t="s">
        <v>6414</v>
      </c>
      <c r="K553" s="32" t="s">
        <v>6415</v>
      </c>
      <c r="L553" s="31" t="s">
        <v>6416</v>
      </c>
      <c r="M553" s="4">
        <v>551</v>
      </c>
      <c r="N553" s="525">
        <v>36.121915999999999</v>
      </c>
      <c r="O553" s="525">
        <v>139.21411000000001</v>
      </c>
      <c r="P553">
        <f t="shared" si="8"/>
        <v>5028.6803874347597</v>
      </c>
    </row>
    <row r="554" spans="1:16">
      <c r="A554" s="33" t="s">
        <v>4910</v>
      </c>
      <c r="B554" s="33" t="s">
        <v>1799</v>
      </c>
      <c r="C554" s="34" t="s">
        <v>4911</v>
      </c>
      <c r="D554" s="35"/>
      <c r="E554" s="27" t="s">
        <v>4911</v>
      </c>
      <c r="F554" s="54" t="s">
        <v>4987</v>
      </c>
      <c r="G554" s="29"/>
      <c r="H554" s="36" t="s">
        <v>4911</v>
      </c>
      <c r="I554" s="36" t="s">
        <v>4911</v>
      </c>
      <c r="J554" s="31" t="s">
        <v>6417</v>
      </c>
      <c r="K554" s="32" t="s">
        <v>6418</v>
      </c>
      <c r="L554" s="31" t="s">
        <v>6419</v>
      </c>
      <c r="M554" s="4">
        <v>552</v>
      </c>
      <c r="N554" s="525">
        <v>36.238486000000002</v>
      </c>
      <c r="O554" s="525">
        <v>139.204588</v>
      </c>
      <c r="P554">
        <f t="shared" si="8"/>
        <v>5044.5635133737687</v>
      </c>
    </row>
    <row r="555" spans="1:16">
      <c r="A555" s="33" t="s">
        <v>4910</v>
      </c>
      <c r="B555" s="33" t="s">
        <v>1799</v>
      </c>
      <c r="C555" s="34" t="s">
        <v>4911</v>
      </c>
      <c r="D555" s="35"/>
      <c r="E555" s="27" t="s">
        <v>4911</v>
      </c>
      <c r="F555" s="54" t="s">
        <v>4962</v>
      </c>
      <c r="G555" s="29"/>
      <c r="H555" s="36" t="s">
        <v>4911</v>
      </c>
      <c r="I555" s="36" t="s">
        <v>4911</v>
      </c>
      <c r="J555" s="31" t="s">
        <v>4963</v>
      </c>
      <c r="K555" s="32" t="s">
        <v>6412</v>
      </c>
      <c r="L555" s="31" t="s">
        <v>6413</v>
      </c>
      <c r="M555" s="4">
        <v>553</v>
      </c>
      <c r="N555" s="525">
        <v>36.150449000000002</v>
      </c>
      <c r="O555" s="525">
        <v>139.37338500000001</v>
      </c>
      <c r="P555">
        <f t="shared" si="8"/>
        <v>5038.4104463998656</v>
      </c>
    </row>
    <row r="556" spans="1:16">
      <c r="A556" s="33" t="s">
        <v>4910</v>
      </c>
      <c r="B556" s="33" t="s">
        <v>1799</v>
      </c>
      <c r="C556" s="39" t="s">
        <v>4911</v>
      </c>
      <c r="D556" s="40"/>
      <c r="E556" s="93" t="s">
        <v>4974</v>
      </c>
      <c r="F556" s="80" t="s">
        <v>4975</v>
      </c>
      <c r="G556" s="81"/>
      <c r="H556" s="41" t="s">
        <v>4911</v>
      </c>
      <c r="I556" s="41" t="s">
        <v>4911</v>
      </c>
      <c r="J556" s="64" t="s">
        <v>4976</v>
      </c>
      <c r="K556" s="65" t="s">
        <v>6412</v>
      </c>
      <c r="L556" s="64" t="s">
        <v>6413</v>
      </c>
      <c r="M556" s="4">
        <v>554</v>
      </c>
      <c r="N556" s="552">
        <v>36.150449000000002</v>
      </c>
      <c r="O556" s="552">
        <v>139.37338500000001</v>
      </c>
      <c r="P556">
        <f t="shared" si="8"/>
        <v>5038.4104463998656</v>
      </c>
    </row>
    <row r="557" spans="1:16">
      <c r="A557" s="33" t="s">
        <v>4910</v>
      </c>
      <c r="B557" s="33" t="s">
        <v>1799</v>
      </c>
      <c r="C557" s="44">
        <v>5</v>
      </c>
      <c r="D557" s="45">
        <v>1355051</v>
      </c>
      <c r="E557" s="46" t="s">
        <v>4974</v>
      </c>
      <c r="F557" s="47" t="s">
        <v>4981</v>
      </c>
      <c r="G557" s="29" t="s">
        <v>4913</v>
      </c>
      <c r="H557" s="48" t="s">
        <v>6420</v>
      </c>
      <c r="I557" s="48" t="s">
        <v>6421</v>
      </c>
      <c r="J557" s="49" t="s">
        <v>6422</v>
      </c>
      <c r="K557" s="50" t="s">
        <v>6423</v>
      </c>
      <c r="L557" s="49" t="s">
        <v>6424</v>
      </c>
      <c r="M557" s="4">
        <v>555</v>
      </c>
      <c r="N557" s="557">
        <v>35.914729000000001</v>
      </c>
      <c r="O557" s="557">
        <v>139.56207499999999</v>
      </c>
      <c r="P557">
        <f t="shared" si="8"/>
        <v>5012.3341023026751</v>
      </c>
    </row>
    <row r="558" spans="1:16">
      <c r="A558" s="33" t="s">
        <v>4910</v>
      </c>
      <c r="B558" s="33" t="s">
        <v>1799</v>
      </c>
      <c r="C558" s="51">
        <v>6</v>
      </c>
      <c r="D558" s="52">
        <v>1358025</v>
      </c>
      <c r="E558" s="74" t="s">
        <v>4974</v>
      </c>
      <c r="F558" s="94" t="s">
        <v>4981</v>
      </c>
      <c r="G558" s="29" t="s">
        <v>4913</v>
      </c>
      <c r="H558" s="53" t="s">
        <v>6425</v>
      </c>
      <c r="I558" s="53" t="s">
        <v>6426</v>
      </c>
      <c r="J558" s="95" t="s">
        <v>6427</v>
      </c>
      <c r="K558" s="96" t="s">
        <v>6428</v>
      </c>
      <c r="L558" s="95" t="s">
        <v>6429</v>
      </c>
      <c r="M558" s="4">
        <v>556</v>
      </c>
      <c r="N558" s="558">
        <v>35.794392000000002</v>
      </c>
      <c r="O558" s="558">
        <v>139.47096099999999</v>
      </c>
      <c r="P558">
        <f t="shared" si="8"/>
        <v>4992.2782506507119</v>
      </c>
    </row>
    <row r="559" spans="1:16">
      <c r="A559" s="33" t="s">
        <v>4910</v>
      </c>
      <c r="B559" s="33" t="s">
        <v>1799</v>
      </c>
      <c r="C559" s="39" t="s">
        <v>4911</v>
      </c>
      <c r="D559" s="40"/>
      <c r="E559" s="27" t="s">
        <v>4911</v>
      </c>
      <c r="F559" s="63" t="s">
        <v>4962</v>
      </c>
      <c r="G559" s="92"/>
      <c r="H559" s="41" t="s">
        <v>4911</v>
      </c>
      <c r="I559" s="41" t="s">
        <v>4911</v>
      </c>
      <c r="J559" s="64" t="s">
        <v>4963</v>
      </c>
      <c r="K559" s="65" t="s">
        <v>6428</v>
      </c>
      <c r="L559" s="64" t="s">
        <v>6429</v>
      </c>
      <c r="M559" s="4">
        <v>557</v>
      </c>
      <c r="N559" s="552">
        <v>35.794392000000002</v>
      </c>
      <c r="O559" s="552">
        <v>139.47096099999999</v>
      </c>
      <c r="P559">
        <f t="shared" si="8"/>
        <v>4992.2782506507119</v>
      </c>
    </row>
    <row r="560" spans="1:16">
      <c r="A560" s="33" t="s">
        <v>4910</v>
      </c>
      <c r="B560" s="33" t="s">
        <v>1799</v>
      </c>
      <c r="C560" s="51">
        <v>7</v>
      </c>
      <c r="D560" s="52">
        <v>1361053</v>
      </c>
      <c r="E560" s="106" t="s">
        <v>4911</v>
      </c>
      <c r="F560" s="75" t="s">
        <v>4981</v>
      </c>
      <c r="G560" s="29" t="s">
        <v>4913</v>
      </c>
      <c r="H560" s="53" t="s">
        <v>6430</v>
      </c>
      <c r="I560" s="53" t="s">
        <v>6431</v>
      </c>
      <c r="J560" s="76" t="s">
        <v>6432</v>
      </c>
      <c r="K560" s="77" t="s">
        <v>6433</v>
      </c>
      <c r="L560" s="76" t="s">
        <v>6434</v>
      </c>
      <c r="M560" s="4">
        <v>558</v>
      </c>
      <c r="N560" s="559">
        <v>36.232686000000001</v>
      </c>
      <c r="O560" s="559">
        <v>139.19381100000001</v>
      </c>
      <c r="P560">
        <f t="shared" si="8"/>
        <v>5043.3656471063468</v>
      </c>
    </row>
    <row r="561" spans="1:16">
      <c r="A561" s="33" t="s">
        <v>4910</v>
      </c>
      <c r="B561" s="33" t="s">
        <v>1799</v>
      </c>
      <c r="C561" s="34" t="s">
        <v>4911</v>
      </c>
      <c r="D561" s="35"/>
      <c r="E561" s="107" t="s">
        <v>4911</v>
      </c>
      <c r="F561" s="54" t="s">
        <v>4912</v>
      </c>
      <c r="G561" s="29"/>
      <c r="H561" s="36" t="s">
        <v>4911</v>
      </c>
      <c r="I561" s="36" t="s">
        <v>4911</v>
      </c>
      <c r="J561" s="31" t="s">
        <v>6435</v>
      </c>
      <c r="K561" s="32" t="s">
        <v>6306</v>
      </c>
      <c r="L561" s="31" t="s">
        <v>6436</v>
      </c>
      <c r="M561" s="4">
        <v>559</v>
      </c>
      <c r="N561" s="525">
        <v>35.784345000000002</v>
      </c>
      <c r="O561" s="525">
        <v>139.60494399999999</v>
      </c>
      <c r="P561">
        <f t="shared" si="8"/>
        <v>4995.6714798016801</v>
      </c>
    </row>
    <row r="562" spans="1:16">
      <c r="A562" s="33" t="s">
        <v>4910</v>
      </c>
      <c r="B562" s="33" t="s">
        <v>1799</v>
      </c>
      <c r="C562" s="34" t="s">
        <v>4911</v>
      </c>
      <c r="D562" s="35"/>
      <c r="E562" s="107" t="s">
        <v>4911</v>
      </c>
      <c r="F562" s="54" t="s">
        <v>4987</v>
      </c>
      <c r="G562" s="29"/>
      <c r="H562" s="36" t="s">
        <v>4911</v>
      </c>
      <c r="I562" s="36" t="s">
        <v>4911</v>
      </c>
      <c r="J562" s="31" t="s">
        <v>6437</v>
      </c>
      <c r="K562" s="32" t="s">
        <v>6438</v>
      </c>
      <c r="L562" s="31" t="s">
        <v>6439</v>
      </c>
      <c r="M562" s="4">
        <v>560</v>
      </c>
      <c r="N562" s="525">
        <v>35.892119000000001</v>
      </c>
      <c r="O562" s="525">
        <v>139.49261300000001</v>
      </c>
      <c r="P562">
        <f t="shared" si="8"/>
        <v>5006.6854654169474</v>
      </c>
    </row>
    <row r="563" spans="1:16">
      <c r="A563" s="33" t="s">
        <v>4910</v>
      </c>
      <c r="B563" s="33" t="s">
        <v>1799</v>
      </c>
      <c r="C563" s="34" t="s">
        <v>4911</v>
      </c>
      <c r="D563" s="35"/>
      <c r="E563" s="107" t="s">
        <v>4911</v>
      </c>
      <c r="F563" s="54" t="s">
        <v>4922</v>
      </c>
      <c r="G563" s="29"/>
      <c r="H563" s="36" t="s">
        <v>4911</v>
      </c>
      <c r="I563" s="36" t="s">
        <v>4911</v>
      </c>
      <c r="J563" s="31" t="s">
        <v>6440</v>
      </c>
      <c r="K563" s="32" t="s">
        <v>6441</v>
      </c>
      <c r="L563" s="31" t="s">
        <v>6442</v>
      </c>
      <c r="M563" s="4">
        <v>561</v>
      </c>
      <c r="N563" s="525">
        <v>35.912106999999999</v>
      </c>
      <c r="O563" s="525">
        <v>139.46962199999999</v>
      </c>
      <c r="P563">
        <f t="shared" si="8"/>
        <v>5008.6479885135532</v>
      </c>
    </row>
    <row r="564" spans="1:16">
      <c r="A564" s="33" t="s">
        <v>4910</v>
      </c>
      <c r="B564" s="33" t="s">
        <v>1799</v>
      </c>
      <c r="C564" s="34" t="s">
        <v>4911</v>
      </c>
      <c r="D564" s="35"/>
      <c r="E564" s="107" t="s">
        <v>4911</v>
      </c>
      <c r="F564" s="55" t="s">
        <v>4926</v>
      </c>
      <c r="G564" s="56"/>
      <c r="H564" s="36" t="s">
        <v>4911</v>
      </c>
      <c r="I564" s="36" t="s">
        <v>4911</v>
      </c>
      <c r="J564" s="31" t="s">
        <v>6443</v>
      </c>
      <c r="K564" s="32" t="s">
        <v>6444</v>
      </c>
      <c r="L564" s="31" t="s">
        <v>6445</v>
      </c>
      <c r="M564" s="4">
        <v>562</v>
      </c>
      <c r="N564" s="525">
        <v>35.82423</v>
      </c>
      <c r="O564" s="525">
        <v>139.535597</v>
      </c>
      <c r="P564">
        <f t="shared" si="8"/>
        <v>4998.7553201153096</v>
      </c>
    </row>
    <row r="565" spans="1:16">
      <c r="A565" s="33" t="s">
        <v>4910</v>
      </c>
      <c r="B565" s="33" t="s">
        <v>1799</v>
      </c>
      <c r="C565" s="34" t="s">
        <v>4911</v>
      </c>
      <c r="D565" s="35"/>
      <c r="E565" s="27" t="s">
        <v>4911</v>
      </c>
      <c r="F565" s="55" t="s">
        <v>4934</v>
      </c>
      <c r="G565" s="56"/>
      <c r="H565" s="36" t="s">
        <v>4911</v>
      </c>
      <c r="I565" s="36" t="s">
        <v>4911</v>
      </c>
      <c r="J565" s="31" t="s">
        <v>6446</v>
      </c>
      <c r="K565" s="32" t="s">
        <v>6447</v>
      </c>
      <c r="L565" s="31" t="s">
        <v>6448</v>
      </c>
      <c r="M565" s="4">
        <v>563</v>
      </c>
      <c r="N565" s="525">
        <v>35.856943000000001</v>
      </c>
      <c r="O565" s="525">
        <v>139.51461800000001</v>
      </c>
      <c r="P565">
        <f t="shared" si="8"/>
        <v>5002.5677052927749</v>
      </c>
    </row>
    <row r="566" spans="1:16">
      <c r="A566" s="33" t="s">
        <v>4910</v>
      </c>
      <c r="B566" s="33" t="s">
        <v>1799</v>
      </c>
      <c r="C566" s="34" t="s">
        <v>4911</v>
      </c>
      <c r="D566" s="35"/>
      <c r="E566" s="107" t="s">
        <v>4911</v>
      </c>
      <c r="F566" s="28" t="s">
        <v>4962</v>
      </c>
      <c r="G566" s="29"/>
      <c r="H566" s="36" t="s">
        <v>4911</v>
      </c>
      <c r="I566" s="36" t="s">
        <v>4911</v>
      </c>
      <c r="J566" s="37" t="s">
        <v>4963</v>
      </c>
      <c r="K566" s="38" t="s">
        <v>6438</v>
      </c>
      <c r="L566" s="37" t="s">
        <v>6439</v>
      </c>
      <c r="M566" s="4">
        <v>564</v>
      </c>
      <c r="N566" s="554">
        <v>35.892119000000001</v>
      </c>
      <c r="O566" s="554">
        <v>139.49261300000001</v>
      </c>
      <c r="P566">
        <f t="shared" si="8"/>
        <v>5006.6854654169474</v>
      </c>
    </row>
    <row r="567" spans="1:16">
      <c r="A567" s="33" t="s">
        <v>4910</v>
      </c>
      <c r="B567" s="33" t="s">
        <v>1799</v>
      </c>
      <c r="C567" s="34" t="s">
        <v>4911</v>
      </c>
      <c r="D567" s="35"/>
      <c r="E567" s="107" t="s">
        <v>4911</v>
      </c>
      <c r="F567" s="54" t="s">
        <v>4968</v>
      </c>
      <c r="G567" s="29"/>
      <c r="H567" s="36" t="s">
        <v>4911</v>
      </c>
      <c r="I567" s="36" t="s">
        <v>4911</v>
      </c>
      <c r="J567" s="31" t="s">
        <v>6449</v>
      </c>
      <c r="K567" s="32" t="s">
        <v>6441</v>
      </c>
      <c r="L567" s="31" t="s">
        <v>6450</v>
      </c>
      <c r="M567" s="4">
        <v>565</v>
      </c>
      <c r="N567" s="525">
        <v>35.912261000000001</v>
      </c>
      <c r="O567" s="525">
        <v>139.46894599999999</v>
      </c>
      <c r="P567">
        <f t="shared" si="8"/>
        <v>5008.6451901469054</v>
      </c>
    </row>
    <row r="568" spans="1:16">
      <c r="A568" s="33" t="s">
        <v>4910</v>
      </c>
      <c r="B568" s="33" t="s">
        <v>1799</v>
      </c>
      <c r="C568" s="34" t="s">
        <v>4911</v>
      </c>
      <c r="D568" s="35"/>
      <c r="E568" s="107" t="s">
        <v>4911</v>
      </c>
      <c r="F568" s="54" t="s">
        <v>5252</v>
      </c>
      <c r="G568" s="29"/>
      <c r="H568" s="36" t="s">
        <v>4911</v>
      </c>
      <c r="I568" s="36" t="s">
        <v>4911</v>
      </c>
      <c r="J568" s="31" t="s">
        <v>5353</v>
      </c>
      <c r="K568" s="32" t="s">
        <v>6438</v>
      </c>
      <c r="L568" s="31" t="s">
        <v>6439</v>
      </c>
      <c r="M568" s="4">
        <v>566</v>
      </c>
      <c r="N568" s="525">
        <v>35.892119000000001</v>
      </c>
      <c r="O568" s="525">
        <v>139.49261300000001</v>
      </c>
      <c r="P568">
        <f t="shared" si="8"/>
        <v>5006.6854654169474</v>
      </c>
    </row>
    <row r="569" spans="1:16">
      <c r="A569" s="33" t="s">
        <v>4910</v>
      </c>
      <c r="B569" s="33" t="s">
        <v>1799</v>
      </c>
      <c r="C569" s="39" t="s">
        <v>4911</v>
      </c>
      <c r="D569" s="40"/>
      <c r="E569" s="27" t="s">
        <v>4974</v>
      </c>
      <c r="F569" s="29" t="s">
        <v>4975</v>
      </c>
      <c r="G569" s="29"/>
      <c r="H569" s="41" t="s">
        <v>4911</v>
      </c>
      <c r="I569" s="41" t="s">
        <v>4911</v>
      </c>
      <c r="J569" s="57" t="s">
        <v>4976</v>
      </c>
      <c r="K569" s="58" t="s">
        <v>6438</v>
      </c>
      <c r="L569" s="57" t="s">
        <v>6439</v>
      </c>
      <c r="M569" s="4">
        <v>567</v>
      </c>
      <c r="N569" s="556">
        <v>35.892119000000001</v>
      </c>
      <c r="O569" s="556">
        <v>139.49261300000001</v>
      </c>
      <c r="P569">
        <f t="shared" si="8"/>
        <v>5006.6854654169474</v>
      </c>
    </row>
    <row r="570" spans="1:16">
      <c r="A570" s="33" t="s">
        <v>4910</v>
      </c>
      <c r="B570" s="33" t="s">
        <v>1799</v>
      </c>
      <c r="C570" s="51">
        <v>8</v>
      </c>
      <c r="D570" s="52">
        <v>1369054</v>
      </c>
      <c r="E570" s="74" t="s">
        <v>4974</v>
      </c>
      <c r="F570" s="94" t="s">
        <v>4981</v>
      </c>
      <c r="G570" s="29" t="s">
        <v>4913</v>
      </c>
      <c r="H570" s="53" t="s">
        <v>6451</v>
      </c>
      <c r="I570" s="53" t="s">
        <v>6452</v>
      </c>
      <c r="J570" s="95" t="s">
        <v>6453</v>
      </c>
      <c r="K570" s="96" t="s">
        <v>6454</v>
      </c>
      <c r="L570" s="95" t="s">
        <v>6455</v>
      </c>
      <c r="M570" s="4">
        <v>568</v>
      </c>
      <c r="N570" s="558">
        <v>35.979885000000003</v>
      </c>
      <c r="O570" s="558">
        <v>139.597903</v>
      </c>
      <c r="P570">
        <f t="shared" si="8"/>
        <v>5022.7164961811559</v>
      </c>
    </row>
    <row r="571" spans="1:16">
      <c r="A571" s="33" t="s">
        <v>4910</v>
      </c>
      <c r="B571" s="33" t="s">
        <v>1799</v>
      </c>
      <c r="C571" s="51">
        <v>9</v>
      </c>
      <c r="D571" s="52">
        <v>1369070</v>
      </c>
      <c r="E571" s="74" t="s">
        <v>4911</v>
      </c>
      <c r="F571" s="75" t="s">
        <v>4981</v>
      </c>
      <c r="G571" s="29" t="s">
        <v>4913</v>
      </c>
      <c r="H571" s="53" t="s">
        <v>6456</v>
      </c>
      <c r="I571" s="53" t="s">
        <v>6457</v>
      </c>
      <c r="J571" s="76" t="s">
        <v>6458</v>
      </c>
      <c r="K571" s="77" t="s">
        <v>6459</v>
      </c>
      <c r="L571" s="76" t="s">
        <v>6460</v>
      </c>
      <c r="M571" s="4">
        <v>569</v>
      </c>
      <c r="N571" s="559">
        <v>36.011473000000002</v>
      </c>
      <c r="O571" s="559">
        <v>139.56265200000001</v>
      </c>
      <c r="P571">
        <f t="shared" si="8"/>
        <v>5025.8566743063966</v>
      </c>
    </row>
    <row r="572" spans="1:16">
      <c r="A572" s="33" t="s">
        <v>4910</v>
      </c>
      <c r="B572" s="33" t="s">
        <v>1799</v>
      </c>
      <c r="C572" s="34" t="s">
        <v>4911</v>
      </c>
      <c r="D572" s="35"/>
      <c r="E572" s="27" t="s">
        <v>4911</v>
      </c>
      <c r="F572" s="54" t="s">
        <v>4912</v>
      </c>
      <c r="G572" s="29"/>
      <c r="H572" s="36" t="s">
        <v>4911</v>
      </c>
      <c r="I572" s="36" t="s">
        <v>4911</v>
      </c>
      <c r="J572" s="31" t="s">
        <v>6461</v>
      </c>
      <c r="K572" s="32" t="s">
        <v>6462</v>
      </c>
      <c r="L572" s="31" t="s">
        <v>6463</v>
      </c>
      <c r="M572" s="4">
        <v>570</v>
      </c>
      <c r="N572" s="525">
        <v>35.973762000000001</v>
      </c>
      <c r="O572" s="525">
        <v>139.598162</v>
      </c>
      <c r="P572">
        <f t="shared" si="8"/>
        <v>5021.871055425444</v>
      </c>
    </row>
    <row r="573" spans="1:16">
      <c r="A573" s="33" t="s">
        <v>4910</v>
      </c>
      <c r="B573" s="33" t="s">
        <v>1799</v>
      </c>
      <c r="C573" s="34" t="s">
        <v>4911</v>
      </c>
      <c r="D573" s="35"/>
      <c r="E573" s="27" t="s">
        <v>4911</v>
      </c>
      <c r="F573" s="55" t="s">
        <v>4987</v>
      </c>
      <c r="G573" s="56"/>
      <c r="H573" s="36" t="s">
        <v>4911</v>
      </c>
      <c r="I573" s="36" t="s">
        <v>4911</v>
      </c>
      <c r="J573" s="31" t="s">
        <v>6464</v>
      </c>
      <c r="K573" s="32" t="s">
        <v>6462</v>
      </c>
      <c r="L573" s="31" t="s">
        <v>6463</v>
      </c>
      <c r="M573" s="4">
        <v>571</v>
      </c>
      <c r="N573" s="525">
        <v>35.973762000000001</v>
      </c>
      <c r="O573" s="525">
        <v>139.598162</v>
      </c>
      <c r="P573">
        <f t="shared" si="8"/>
        <v>5021.871055425444</v>
      </c>
    </row>
    <row r="574" spans="1:16">
      <c r="A574" s="33" t="s">
        <v>4910</v>
      </c>
      <c r="B574" s="33" t="s">
        <v>1799</v>
      </c>
      <c r="C574" s="34" t="s">
        <v>4911</v>
      </c>
      <c r="D574" s="35"/>
      <c r="E574" s="27" t="s">
        <v>4911</v>
      </c>
      <c r="F574" s="55" t="s">
        <v>4918</v>
      </c>
      <c r="G574" s="56"/>
      <c r="H574" s="36" t="s">
        <v>4911</v>
      </c>
      <c r="I574" s="36" t="s">
        <v>4911</v>
      </c>
      <c r="J574" s="31" t="s">
        <v>6465</v>
      </c>
      <c r="K574" s="32" t="s">
        <v>6466</v>
      </c>
      <c r="L574" s="31" t="s">
        <v>6467</v>
      </c>
      <c r="M574" s="4">
        <v>572</v>
      </c>
      <c r="N574" s="525">
        <v>35.952503999999998</v>
      </c>
      <c r="O574" s="525">
        <v>139.61635899999999</v>
      </c>
      <c r="P574">
        <f t="shared" si="8"/>
        <v>5019.5577054129353</v>
      </c>
    </row>
    <row r="575" spans="1:16">
      <c r="A575" s="33" t="s">
        <v>4910</v>
      </c>
      <c r="B575" s="33" t="s">
        <v>1799</v>
      </c>
      <c r="C575" s="34" t="s">
        <v>4911</v>
      </c>
      <c r="D575" s="35"/>
      <c r="E575" s="27" t="s">
        <v>4911</v>
      </c>
      <c r="F575" s="55" t="s">
        <v>4962</v>
      </c>
      <c r="G575" s="56"/>
      <c r="H575" s="36" t="s">
        <v>4911</v>
      </c>
      <c r="I575" s="36" t="s">
        <v>4911</v>
      </c>
      <c r="J575" s="31" t="s">
        <v>4963</v>
      </c>
      <c r="K575" s="32" t="s">
        <v>6466</v>
      </c>
      <c r="L575" s="31" t="s">
        <v>6467</v>
      </c>
      <c r="M575" s="4">
        <v>573</v>
      </c>
      <c r="N575" s="525">
        <v>35.952503999999998</v>
      </c>
      <c r="O575" s="525">
        <v>139.61635899999999</v>
      </c>
      <c r="P575">
        <f t="shared" si="8"/>
        <v>5019.5577054129353</v>
      </c>
    </row>
    <row r="576" spans="1:16">
      <c r="A576" s="33" t="s">
        <v>4910</v>
      </c>
      <c r="B576" s="33" t="s">
        <v>1799</v>
      </c>
      <c r="C576" s="34" t="s">
        <v>4911</v>
      </c>
      <c r="D576" s="35"/>
      <c r="E576" s="27" t="s">
        <v>4911</v>
      </c>
      <c r="F576" s="55" t="s">
        <v>5252</v>
      </c>
      <c r="G576" s="56"/>
      <c r="H576" s="36" t="s">
        <v>4911</v>
      </c>
      <c r="I576" s="36" t="s">
        <v>4911</v>
      </c>
      <c r="J576" s="31" t="s">
        <v>5353</v>
      </c>
      <c r="K576" s="32" t="s">
        <v>6459</v>
      </c>
      <c r="L576" s="31" t="s">
        <v>6460</v>
      </c>
      <c r="M576" s="4">
        <v>574</v>
      </c>
      <c r="N576" s="525">
        <v>36.011473000000002</v>
      </c>
      <c r="O576" s="525">
        <v>139.56265200000001</v>
      </c>
      <c r="P576">
        <f t="shared" si="8"/>
        <v>5025.8566743063966</v>
      </c>
    </row>
    <row r="577" spans="1:16">
      <c r="A577" s="33" t="s">
        <v>4910</v>
      </c>
      <c r="B577" s="33" t="s">
        <v>1799</v>
      </c>
      <c r="C577" s="34" t="s">
        <v>4911</v>
      </c>
      <c r="D577" s="35"/>
      <c r="E577" s="27" t="s">
        <v>4974</v>
      </c>
      <c r="F577" s="28" t="s">
        <v>4975</v>
      </c>
      <c r="G577" s="29"/>
      <c r="H577" s="36" t="s">
        <v>4911</v>
      </c>
      <c r="I577" s="36" t="s">
        <v>4911</v>
      </c>
      <c r="J577" s="37" t="s">
        <v>4976</v>
      </c>
      <c r="K577" s="38" t="s">
        <v>6459</v>
      </c>
      <c r="L577" s="37" t="s">
        <v>6460</v>
      </c>
      <c r="M577" s="4">
        <v>575</v>
      </c>
      <c r="N577" s="525">
        <v>36.011473000000002</v>
      </c>
      <c r="O577" s="525">
        <v>139.56265200000001</v>
      </c>
      <c r="P577">
        <f t="shared" si="8"/>
        <v>5025.8566743063966</v>
      </c>
    </row>
    <row r="578" spans="1:16">
      <c r="A578" s="33" t="s">
        <v>4910</v>
      </c>
      <c r="B578" s="33" t="s">
        <v>1799</v>
      </c>
      <c r="C578" s="39" t="s">
        <v>4911</v>
      </c>
      <c r="D578" s="40"/>
      <c r="E578" s="27" t="s">
        <v>4911</v>
      </c>
      <c r="F578" s="54" t="s">
        <v>4979</v>
      </c>
      <c r="G578" s="29"/>
      <c r="H578" s="41" t="s">
        <v>4911</v>
      </c>
      <c r="I578" s="41" t="s">
        <v>4911</v>
      </c>
      <c r="J578" s="31" t="s">
        <v>5349</v>
      </c>
      <c r="K578" s="32" t="s">
        <v>6468</v>
      </c>
      <c r="L578" s="31" t="s">
        <v>6469</v>
      </c>
      <c r="M578" s="4">
        <v>576</v>
      </c>
      <c r="N578" s="525">
        <v>36.009568000000002</v>
      </c>
      <c r="O578" s="525">
        <v>139.563266</v>
      </c>
      <c r="P578">
        <f t="shared" si="8"/>
        <v>5025.6129173290883</v>
      </c>
    </row>
    <row r="579" spans="1:16">
      <c r="A579" s="33" t="s">
        <v>4910</v>
      </c>
      <c r="B579" s="33" t="s">
        <v>1799</v>
      </c>
      <c r="C579" s="44">
        <v>10</v>
      </c>
      <c r="D579" s="45">
        <v>1381006</v>
      </c>
      <c r="E579" s="46" t="s">
        <v>4974</v>
      </c>
      <c r="F579" s="47" t="s">
        <v>4981</v>
      </c>
      <c r="G579" s="29" t="s">
        <v>4913</v>
      </c>
      <c r="H579" s="48" t="s">
        <v>6470</v>
      </c>
      <c r="I579" s="48" t="s">
        <v>6471</v>
      </c>
      <c r="J579" s="49" t="s">
        <v>6472</v>
      </c>
      <c r="K579" s="50" t="s">
        <v>6473</v>
      </c>
      <c r="L579" s="49" t="s">
        <v>6474</v>
      </c>
      <c r="M579" s="4">
        <v>577</v>
      </c>
      <c r="N579" s="557">
        <v>35.822322</v>
      </c>
      <c r="O579" s="557">
        <v>139.73814300000001</v>
      </c>
      <c r="P579">
        <f t="shared" si="8"/>
        <v>5005.7447542280461</v>
      </c>
    </row>
    <row r="580" spans="1:16">
      <c r="A580" s="33" t="s">
        <v>4910</v>
      </c>
      <c r="B580" s="33" t="s">
        <v>1799</v>
      </c>
      <c r="C580" s="51">
        <v>11</v>
      </c>
      <c r="D580" s="52">
        <v>1381073</v>
      </c>
      <c r="E580" s="74" t="s">
        <v>4974</v>
      </c>
      <c r="F580" s="75" t="s">
        <v>4981</v>
      </c>
      <c r="G580" s="29" t="s">
        <v>4913</v>
      </c>
      <c r="H580" s="53" t="s">
        <v>6475</v>
      </c>
      <c r="I580" s="53" t="s">
        <v>6476</v>
      </c>
      <c r="J580" s="76" t="s">
        <v>6477</v>
      </c>
      <c r="K580" s="77" t="s">
        <v>6478</v>
      </c>
      <c r="L580" s="76" t="s">
        <v>6479</v>
      </c>
      <c r="M580" s="4">
        <v>578</v>
      </c>
      <c r="N580" s="559">
        <v>36.113329</v>
      </c>
      <c r="O580" s="559">
        <v>139.44026600000001</v>
      </c>
      <c r="P580">
        <f t="shared" ref="P580:P643" si="9">N580*O580</f>
        <v>5035.6522019055146</v>
      </c>
    </row>
    <row r="581" spans="1:16">
      <c r="A581" s="33" t="s">
        <v>4910</v>
      </c>
      <c r="B581" s="33" t="s">
        <v>1799</v>
      </c>
      <c r="C581" s="39" t="s">
        <v>4911</v>
      </c>
      <c r="D581" s="40"/>
      <c r="E581" s="93" t="s">
        <v>4911</v>
      </c>
      <c r="F581" s="81" t="s">
        <v>4962</v>
      </c>
      <c r="G581" s="81"/>
      <c r="H581" s="41" t="s">
        <v>4911</v>
      </c>
      <c r="I581" s="41" t="s">
        <v>4911</v>
      </c>
      <c r="J581" s="42" t="s">
        <v>4963</v>
      </c>
      <c r="K581" s="43" t="s">
        <v>6478</v>
      </c>
      <c r="L581" s="42" t="s">
        <v>6479</v>
      </c>
      <c r="M581" s="4">
        <v>579</v>
      </c>
      <c r="N581" s="560">
        <v>36.113329</v>
      </c>
      <c r="O581" s="560">
        <v>139.44026600000001</v>
      </c>
      <c r="P581">
        <f t="shared" si="9"/>
        <v>5035.6522019055146</v>
      </c>
    </row>
    <row r="582" spans="1:16">
      <c r="A582" s="33" t="s">
        <v>4910</v>
      </c>
      <c r="B582" s="33" t="s">
        <v>1799</v>
      </c>
      <c r="C582" s="51">
        <v>12</v>
      </c>
      <c r="D582" s="52">
        <v>1381227</v>
      </c>
      <c r="E582" s="74" t="s">
        <v>4974</v>
      </c>
      <c r="F582" s="75" t="s">
        <v>4981</v>
      </c>
      <c r="G582" s="29" t="s">
        <v>4913</v>
      </c>
      <c r="H582" s="53" t="s">
        <v>6480</v>
      </c>
      <c r="I582" s="53" t="s">
        <v>6481</v>
      </c>
      <c r="J582" s="76" t="s">
        <v>6482</v>
      </c>
      <c r="K582" s="77" t="s">
        <v>6483</v>
      </c>
      <c r="L582" s="76" t="s">
        <v>6484</v>
      </c>
      <c r="M582" s="4">
        <v>580</v>
      </c>
      <c r="N582" s="559">
        <v>35.840587999999997</v>
      </c>
      <c r="O582" s="559">
        <v>139.58340999999999</v>
      </c>
      <c r="P582">
        <f t="shared" si="9"/>
        <v>5002.7514894450787</v>
      </c>
    </row>
    <row r="583" spans="1:16">
      <c r="A583" s="33" t="s">
        <v>4910</v>
      </c>
      <c r="B583" s="33" t="s">
        <v>1799</v>
      </c>
      <c r="C583" s="39" t="s">
        <v>4911</v>
      </c>
      <c r="D583" s="40"/>
      <c r="E583" s="93" t="s">
        <v>4911</v>
      </c>
      <c r="F583" s="81" t="s">
        <v>4962</v>
      </c>
      <c r="G583" s="81"/>
      <c r="H583" s="41" t="s">
        <v>4911</v>
      </c>
      <c r="I583" s="41" t="s">
        <v>4911</v>
      </c>
      <c r="J583" s="42" t="s">
        <v>5349</v>
      </c>
      <c r="K583" s="43" t="s">
        <v>6483</v>
      </c>
      <c r="L583" s="42" t="s">
        <v>6484</v>
      </c>
      <c r="M583" s="4">
        <v>581</v>
      </c>
      <c r="N583" s="560">
        <v>35.840587999999997</v>
      </c>
      <c r="O583" s="560">
        <v>139.58340999999999</v>
      </c>
      <c r="P583">
        <f t="shared" si="9"/>
        <v>5002.7514894450787</v>
      </c>
    </row>
    <row r="584" spans="1:16">
      <c r="A584" s="33" t="s">
        <v>4910</v>
      </c>
      <c r="B584" s="33" t="s">
        <v>1799</v>
      </c>
      <c r="C584" s="51">
        <v>13</v>
      </c>
      <c r="D584" s="52">
        <v>1382247</v>
      </c>
      <c r="E584" s="98" t="s">
        <v>4911</v>
      </c>
      <c r="F584" s="75" t="s">
        <v>4981</v>
      </c>
      <c r="G584" s="29" t="s">
        <v>4913</v>
      </c>
      <c r="H584" s="53" t="s">
        <v>6485</v>
      </c>
      <c r="I584" s="53" t="s">
        <v>6486</v>
      </c>
      <c r="J584" s="76" t="s">
        <v>6487</v>
      </c>
      <c r="K584" s="77" t="s">
        <v>6488</v>
      </c>
      <c r="L584" s="76" t="s">
        <v>6489</v>
      </c>
      <c r="M584" s="4">
        <v>582</v>
      </c>
      <c r="N584" s="559">
        <v>35.906151999999999</v>
      </c>
      <c r="O584" s="559">
        <v>139.37281200000001</v>
      </c>
      <c r="P584">
        <f t="shared" si="9"/>
        <v>5004.3413723394242</v>
      </c>
    </row>
    <row r="585" spans="1:16">
      <c r="A585" s="33" t="s">
        <v>4910</v>
      </c>
      <c r="B585" s="33" t="s">
        <v>1799</v>
      </c>
      <c r="C585" s="34" t="s">
        <v>4911</v>
      </c>
      <c r="D585" s="35"/>
      <c r="E585" s="27" t="s">
        <v>4911</v>
      </c>
      <c r="F585" s="59" t="s">
        <v>4987</v>
      </c>
      <c r="G585" s="29"/>
      <c r="H585" s="36" t="s">
        <v>4911</v>
      </c>
      <c r="I585" s="36" t="s">
        <v>4911</v>
      </c>
      <c r="J585" s="60" t="s">
        <v>6490</v>
      </c>
      <c r="K585" s="61" t="s">
        <v>6491</v>
      </c>
      <c r="L585" s="60" t="s">
        <v>6492</v>
      </c>
      <c r="M585" s="4">
        <v>583</v>
      </c>
      <c r="N585" s="553">
        <v>35.935447000000003</v>
      </c>
      <c r="O585" s="553">
        <v>139.31001800000001</v>
      </c>
      <c r="P585">
        <f t="shared" si="9"/>
        <v>5006.1677684080469</v>
      </c>
    </row>
    <row r="586" spans="1:16">
      <c r="A586" s="33" t="s">
        <v>4910</v>
      </c>
      <c r="B586" s="33" t="s">
        <v>1799</v>
      </c>
      <c r="C586" s="34" t="s">
        <v>4911</v>
      </c>
      <c r="D586" s="35"/>
      <c r="E586" s="27" t="s">
        <v>4911</v>
      </c>
      <c r="F586" s="54" t="s">
        <v>4918</v>
      </c>
      <c r="G586" s="29"/>
      <c r="H586" s="36" t="s">
        <v>4911</v>
      </c>
      <c r="I586" s="36" t="s">
        <v>4911</v>
      </c>
      <c r="J586" s="31" t="s">
        <v>6493</v>
      </c>
      <c r="K586" s="32" t="s">
        <v>6494</v>
      </c>
      <c r="L586" s="31" t="s">
        <v>6495</v>
      </c>
      <c r="M586" s="4">
        <v>584</v>
      </c>
      <c r="N586" s="525">
        <v>35.891554999999997</v>
      </c>
      <c r="O586" s="525">
        <v>139.334743</v>
      </c>
      <c r="P586">
        <f t="shared" si="9"/>
        <v>5000.9405917953645</v>
      </c>
    </row>
    <row r="587" spans="1:16">
      <c r="A587" s="33" t="s">
        <v>4910</v>
      </c>
      <c r="B587" s="33" t="s">
        <v>1799</v>
      </c>
      <c r="C587" s="34" t="s">
        <v>4911</v>
      </c>
      <c r="D587" s="35"/>
      <c r="E587" s="27" t="s">
        <v>4911</v>
      </c>
      <c r="F587" s="29" t="s">
        <v>4922</v>
      </c>
      <c r="G587" s="29"/>
      <c r="H587" s="36" t="s">
        <v>4911</v>
      </c>
      <c r="I587" s="36" t="s">
        <v>4911</v>
      </c>
      <c r="J587" s="57" t="s">
        <v>6496</v>
      </c>
      <c r="K587" s="58" t="s">
        <v>6497</v>
      </c>
      <c r="L587" s="57" t="s">
        <v>6498</v>
      </c>
      <c r="M587" s="4">
        <v>585</v>
      </c>
      <c r="N587" s="556">
        <v>35.930784000000003</v>
      </c>
      <c r="O587" s="556">
        <v>139.41368399999999</v>
      </c>
      <c r="P587">
        <f t="shared" si="9"/>
        <v>5009.2429664482561</v>
      </c>
    </row>
    <row r="588" spans="1:16">
      <c r="A588" s="33" t="s">
        <v>4910</v>
      </c>
      <c r="B588" s="33" t="s">
        <v>1799</v>
      </c>
      <c r="C588" s="34" t="s">
        <v>4911</v>
      </c>
      <c r="D588" s="35"/>
      <c r="E588" s="27" t="s">
        <v>4911</v>
      </c>
      <c r="F588" s="59" t="s">
        <v>4926</v>
      </c>
      <c r="G588" s="29"/>
      <c r="H588" s="36" t="s">
        <v>4911</v>
      </c>
      <c r="I588" s="36" t="s">
        <v>4911</v>
      </c>
      <c r="J588" s="60" t="s">
        <v>6499</v>
      </c>
      <c r="K588" s="61" t="s">
        <v>6500</v>
      </c>
      <c r="L588" s="60" t="s">
        <v>6501</v>
      </c>
      <c r="M588" s="4">
        <v>586</v>
      </c>
      <c r="N588" s="553">
        <v>35.914847999999999</v>
      </c>
      <c r="O588" s="553">
        <v>139.43201300000001</v>
      </c>
      <c r="P588">
        <f t="shared" si="9"/>
        <v>5007.6795532290244</v>
      </c>
    </row>
    <row r="589" spans="1:16">
      <c r="A589" s="33" t="s">
        <v>4910</v>
      </c>
      <c r="B589" s="33" t="s">
        <v>1799</v>
      </c>
      <c r="C589" s="34" t="s">
        <v>4911</v>
      </c>
      <c r="D589" s="35"/>
      <c r="E589" s="27" t="s">
        <v>4911</v>
      </c>
      <c r="F589" s="55" t="s">
        <v>4962</v>
      </c>
      <c r="G589" s="56"/>
      <c r="H589" s="36" t="s">
        <v>4911</v>
      </c>
      <c r="I589" s="36" t="s">
        <v>4911</v>
      </c>
      <c r="J589" s="31" t="s">
        <v>4963</v>
      </c>
      <c r="K589" s="32" t="s">
        <v>6488</v>
      </c>
      <c r="L589" s="31" t="s">
        <v>6502</v>
      </c>
      <c r="M589" s="4">
        <v>587</v>
      </c>
      <c r="N589" s="525">
        <v>35.906151999999999</v>
      </c>
      <c r="O589" s="525">
        <v>139.37281200000001</v>
      </c>
      <c r="P589">
        <f t="shared" si="9"/>
        <v>5004.3413723394242</v>
      </c>
    </row>
    <row r="590" spans="1:16">
      <c r="A590" s="33" t="s">
        <v>4910</v>
      </c>
      <c r="B590" s="33" t="s">
        <v>1799</v>
      </c>
      <c r="C590" s="34" t="s">
        <v>4911</v>
      </c>
      <c r="D590" s="35"/>
      <c r="E590" s="27" t="s">
        <v>4911</v>
      </c>
      <c r="F590" s="55" t="s">
        <v>5255</v>
      </c>
      <c r="G590" s="56"/>
      <c r="H590" s="36" t="s">
        <v>4911</v>
      </c>
      <c r="I590" s="36" t="s">
        <v>4911</v>
      </c>
      <c r="J590" s="31" t="s">
        <v>6503</v>
      </c>
      <c r="K590" s="32" t="s">
        <v>6500</v>
      </c>
      <c r="L590" s="31" t="s">
        <v>6504</v>
      </c>
      <c r="M590" s="4">
        <v>588</v>
      </c>
      <c r="N590" s="525">
        <v>35.912897999999998</v>
      </c>
      <c r="O590" s="525">
        <v>139.42817400000001</v>
      </c>
      <c r="P590">
        <f t="shared" si="9"/>
        <v>5007.2697911882524</v>
      </c>
    </row>
    <row r="591" spans="1:16">
      <c r="A591" s="33" t="s">
        <v>4910</v>
      </c>
      <c r="B591" s="33" t="s">
        <v>1799</v>
      </c>
      <c r="C591" s="34" t="s">
        <v>4911</v>
      </c>
      <c r="D591" s="35"/>
      <c r="E591" s="27" t="s">
        <v>4911</v>
      </c>
      <c r="F591" s="55" t="s">
        <v>5252</v>
      </c>
      <c r="G591" s="56"/>
      <c r="H591" s="36" t="s">
        <v>4911</v>
      </c>
      <c r="I591" s="36" t="s">
        <v>4911</v>
      </c>
      <c r="J591" s="31" t="s">
        <v>5353</v>
      </c>
      <c r="K591" s="32" t="s">
        <v>6488</v>
      </c>
      <c r="L591" s="31" t="s">
        <v>6502</v>
      </c>
      <c r="M591" s="4">
        <v>589</v>
      </c>
      <c r="N591" s="525">
        <v>35.906151999999999</v>
      </c>
      <c r="O591" s="525">
        <v>139.37281200000001</v>
      </c>
      <c r="P591">
        <f t="shared" si="9"/>
        <v>5004.3413723394242</v>
      </c>
    </row>
    <row r="592" spans="1:16">
      <c r="A592" s="33" t="s">
        <v>4910</v>
      </c>
      <c r="B592" s="33" t="s">
        <v>1799</v>
      </c>
      <c r="C592" s="39" t="s">
        <v>4911</v>
      </c>
      <c r="D592" s="40"/>
      <c r="E592" s="93" t="s">
        <v>4974</v>
      </c>
      <c r="F592" s="63" t="s">
        <v>4975</v>
      </c>
      <c r="G592" s="92"/>
      <c r="H592" s="41" t="s">
        <v>4911</v>
      </c>
      <c r="I592" s="41" t="s">
        <v>4911</v>
      </c>
      <c r="J592" s="64" t="s">
        <v>4976</v>
      </c>
      <c r="K592" s="65" t="s">
        <v>6488</v>
      </c>
      <c r="L592" s="64" t="s">
        <v>6502</v>
      </c>
      <c r="M592" s="4">
        <v>590</v>
      </c>
      <c r="N592" s="552">
        <v>35.906151999999999</v>
      </c>
      <c r="O592" s="552">
        <v>139.37281200000001</v>
      </c>
      <c r="P592">
        <f t="shared" si="9"/>
        <v>5004.3413723394242</v>
      </c>
    </row>
    <row r="593" spans="1:16">
      <c r="A593" s="33" t="s">
        <v>4910</v>
      </c>
      <c r="B593" s="33" t="s">
        <v>1799</v>
      </c>
      <c r="C593" s="51">
        <v>14</v>
      </c>
      <c r="D593" s="52">
        <v>1383051</v>
      </c>
      <c r="E593" s="27" t="s">
        <v>4974</v>
      </c>
      <c r="F593" s="28" t="s">
        <v>4981</v>
      </c>
      <c r="G593" s="29" t="s">
        <v>4913</v>
      </c>
      <c r="H593" s="53" t="s">
        <v>6505</v>
      </c>
      <c r="I593" s="53" t="s">
        <v>6506</v>
      </c>
      <c r="J593" s="37" t="s">
        <v>6507</v>
      </c>
      <c r="K593" s="38" t="s">
        <v>6508</v>
      </c>
      <c r="L593" s="37" t="s">
        <v>6509</v>
      </c>
      <c r="M593" s="4">
        <v>591</v>
      </c>
      <c r="N593" s="554">
        <v>35.940182999999998</v>
      </c>
      <c r="O593" s="554">
        <v>139.481842</v>
      </c>
      <c r="P593">
        <f t="shared" si="9"/>
        <v>5013.0029266570855</v>
      </c>
    </row>
    <row r="594" spans="1:16">
      <c r="A594" s="33" t="s">
        <v>4910</v>
      </c>
      <c r="B594" s="33" t="s">
        <v>1799</v>
      </c>
      <c r="C594" s="39" t="s">
        <v>4911</v>
      </c>
      <c r="D594" s="40"/>
      <c r="E594" s="70" t="s">
        <v>4911</v>
      </c>
      <c r="F594" s="81" t="s">
        <v>4962</v>
      </c>
      <c r="G594" s="81"/>
      <c r="H594" s="41" t="s">
        <v>4911</v>
      </c>
      <c r="I594" s="41" t="s">
        <v>4911</v>
      </c>
      <c r="J594" s="42" t="s">
        <v>4963</v>
      </c>
      <c r="K594" s="43" t="s">
        <v>6508</v>
      </c>
      <c r="L594" s="42" t="s">
        <v>6509</v>
      </c>
      <c r="M594" s="4">
        <v>592</v>
      </c>
      <c r="N594" s="560">
        <v>35.940182999999998</v>
      </c>
      <c r="O594" s="560">
        <v>139.481842</v>
      </c>
      <c r="P594">
        <f t="shared" si="9"/>
        <v>5013.0029266570855</v>
      </c>
    </row>
    <row r="595" spans="1:16">
      <c r="A595" s="33" t="s">
        <v>4910</v>
      </c>
      <c r="B595" s="33" t="s">
        <v>1799</v>
      </c>
      <c r="C595" s="51">
        <v>15</v>
      </c>
      <c r="D595" s="52">
        <v>1384003</v>
      </c>
      <c r="E595" s="27" t="s">
        <v>4911</v>
      </c>
      <c r="F595" s="28" t="s">
        <v>4981</v>
      </c>
      <c r="G595" s="29" t="s">
        <v>4913</v>
      </c>
      <c r="H595" s="53" t="s">
        <v>6510</v>
      </c>
      <c r="I595" s="53" t="s">
        <v>6511</v>
      </c>
      <c r="J595" s="37" t="s">
        <v>6512</v>
      </c>
      <c r="K595" s="38" t="s">
        <v>6513</v>
      </c>
      <c r="L595" s="37" t="s">
        <v>6514</v>
      </c>
      <c r="M595" s="4">
        <v>593</v>
      </c>
      <c r="N595" s="554">
        <v>36.066265000000001</v>
      </c>
      <c r="O595" s="554">
        <v>139.09882400000001</v>
      </c>
      <c r="P595">
        <f t="shared" si="9"/>
        <v>5016.7750475723606</v>
      </c>
    </row>
    <row r="596" spans="1:16">
      <c r="A596" s="33" t="s">
        <v>4910</v>
      </c>
      <c r="B596" s="33" t="s">
        <v>1799</v>
      </c>
      <c r="C596" s="34" t="s">
        <v>4911</v>
      </c>
      <c r="D596" s="35"/>
      <c r="E596" s="27" t="s">
        <v>4911</v>
      </c>
      <c r="F596" s="54" t="s">
        <v>4912</v>
      </c>
      <c r="G596" s="29"/>
      <c r="H596" s="36" t="s">
        <v>4911</v>
      </c>
      <c r="I596" s="36" t="s">
        <v>4911</v>
      </c>
      <c r="J596" s="31" t="s">
        <v>6515</v>
      </c>
      <c r="K596" s="32" t="s">
        <v>6516</v>
      </c>
      <c r="L596" s="31" t="s">
        <v>6517</v>
      </c>
      <c r="M596" s="4">
        <v>594</v>
      </c>
      <c r="N596" s="525">
        <v>35.985939999999999</v>
      </c>
      <c r="O596" s="525">
        <v>139.082403</v>
      </c>
      <c r="P596">
        <f t="shared" si="9"/>
        <v>5005.0110094138199</v>
      </c>
    </row>
    <row r="597" spans="1:16">
      <c r="A597" s="33" t="s">
        <v>4910</v>
      </c>
      <c r="B597" s="33" t="s">
        <v>1799</v>
      </c>
      <c r="C597" s="34" t="s">
        <v>4911</v>
      </c>
      <c r="D597" s="35"/>
      <c r="E597" s="27" t="s">
        <v>4911</v>
      </c>
      <c r="F597" s="54" t="s">
        <v>4962</v>
      </c>
      <c r="G597" s="29"/>
      <c r="H597" s="36" t="s">
        <v>4911</v>
      </c>
      <c r="I597" s="36" t="s">
        <v>4911</v>
      </c>
      <c r="J597" s="31" t="s">
        <v>4963</v>
      </c>
      <c r="K597" s="32" t="s">
        <v>6513</v>
      </c>
      <c r="L597" s="31" t="s">
        <v>6518</v>
      </c>
      <c r="M597" s="4">
        <v>595</v>
      </c>
      <c r="N597" s="525">
        <v>36.066265000000001</v>
      </c>
      <c r="O597" s="525">
        <v>139.09882400000001</v>
      </c>
      <c r="P597">
        <f t="shared" si="9"/>
        <v>5016.7750475723606</v>
      </c>
    </row>
    <row r="598" spans="1:16">
      <c r="A598" s="33" t="s">
        <v>4910</v>
      </c>
      <c r="B598" s="33" t="s">
        <v>1799</v>
      </c>
      <c r="C598" s="39" t="s">
        <v>4911</v>
      </c>
      <c r="D598" s="40"/>
      <c r="E598" s="93" t="s">
        <v>4974</v>
      </c>
      <c r="F598" s="80" t="s">
        <v>4975</v>
      </c>
      <c r="G598" s="81"/>
      <c r="H598" s="41" t="s">
        <v>4911</v>
      </c>
      <c r="I598" s="41" t="s">
        <v>4911</v>
      </c>
      <c r="J598" s="64" t="s">
        <v>4976</v>
      </c>
      <c r="K598" s="65" t="s">
        <v>6513</v>
      </c>
      <c r="L598" s="64" t="s">
        <v>6518</v>
      </c>
      <c r="M598" s="4">
        <v>596</v>
      </c>
      <c r="N598" s="552">
        <v>36.066265000000001</v>
      </c>
      <c r="O598" s="552">
        <v>139.09882400000001</v>
      </c>
      <c r="P598">
        <f t="shared" si="9"/>
        <v>5016.7750475723606</v>
      </c>
    </row>
    <row r="599" spans="1:16">
      <c r="A599" s="33" t="s">
        <v>4910</v>
      </c>
      <c r="B599" s="33" t="s">
        <v>1799</v>
      </c>
      <c r="C599" s="51">
        <v>16</v>
      </c>
      <c r="D599" s="52">
        <v>1388039</v>
      </c>
      <c r="E599" s="27" t="s">
        <v>4911</v>
      </c>
      <c r="F599" s="28" t="s">
        <v>4981</v>
      </c>
      <c r="G599" s="29" t="s">
        <v>4913</v>
      </c>
      <c r="H599" s="53" t="s">
        <v>6519</v>
      </c>
      <c r="I599" s="53" t="s">
        <v>6520</v>
      </c>
      <c r="J599" s="37" t="s">
        <v>6521</v>
      </c>
      <c r="K599" s="38" t="s">
        <v>6522</v>
      </c>
      <c r="L599" s="37" t="s">
        <v>6523</v>
      </c>
      <c r="M599" s="4">
        <v>597</v>
      </c>
      <c r="N599" s="554">
        <v>36.077371999999997</v>
      </c>
      <c r="O599" s="554">
        <v>139.67199600000001</v>
      </c>
      <c r="P599">
        <f t="shared" si="9"/>
        <v>5038.9985576745121</v>
      </c>
    </row>
    <row r="600" spans="1:16">
      <c r="A600" s="33" t="s">
        <v>4910</v>
      </c>
      <c r="B600" s="33" t="s">
        <v>1799</v>
      </c>
      <c r="C600" s="34" t="s">
        <v>4911</v>
      </c>
      <c r="D600" s="35"/>
      <c r="E600" s="27" t="s">
        <v>4911</v>
      </c>
      <c r="F600" s="54" t="s">
        <v>4912</v>
      </c>
      <c r="G600" s="29"/>
      <c r="H600" s="36" t="s">
        <v>4911</v>
      </c>
      <c r="I600" s="36" t="s">
        <v>4911</v>
      </c>
      <c r="J600" s="31" t="s">
        <v>6524</v>
      </c>
      <c r="K600" s="32" t="s">
        <v>6525</v>
      </c>
      <c r="L600" s="31" t="s">
        <v>6526</v>
      </c>
      <c r="M600" s="4">
        <v>598</v>
      </c>
      <c r="N600" s="525">
        <v>36.058325000000004</v>
      </c>
      <c r="O600" s="525">
        <v>139.714494</v>
      </c>
      <c r="P600">
        <f t="shared" si="9"/>
        <v>5037.8706318625509</v>
      </c>
    </row>
    <row r="601" spans="1:16">
      <c r="A601" s="33" t="s">
        <v>4910</v>
      </c>
      <c r="B601" s="33" t="s">
        <v>1799</v>
      </c>
      <c r="C601" s="34" t="s">
        <v>4911</v>
      </c>
      <c r="D601" s="35"/>
      <c r="E601" s="27" t="s">
        <v>4911</v>
      </c>
      <c r="F601" s="55" t="s">
        <v>4962</v>
      </c>
      <c r="G601" s="56"/>
      <c r="H601" s="36" t="s">
        <v>4911</v>
      </c>
      <c r="I601" s="36" t="s">
        <v>4911</v>
      </c>
      <c r="J601" s="31" t="s">
        <v>4963</v>
      </c>
      <c r="K601" s="32" t="s">
        <v>6522</v>
      </c>
      <c r="L601" s="31" t="s">
        <v>6523</v>
      </c>
      <c r="M601" s="4">
        <v>599</v>
      </c>
      <c r="N601" s="525">
        <v>36.073230000000002</v>
      </c>
      <c r="O601" s="525">
        <v>139.67578399999999</v>
      </c>
      <c r="P601">
        <f t="shared" si="9"/>
        <v>5038.5566816623204</v>
      </c>
    </row>
    <row r="602" spans="1:16">
      <c r="A602" s="33" t="s">
        <v>4910</v>
      </c>
      <c r="B602" s="33" t="s">
        <v>1799</v>
      </c>
      <c r="C602" s="34" t="s">
        <v>4911</v>
      </c>
      <c r="D602" s="35"/>
      <c r="E602" s="27" t="s">
        <v>4911</v>
      </c>
      <c r="F602" s="54" t="s">
        <v>4968</v>
      </c>
      <c r="G602" s="29"/>
      <c r="H602" s="36" t="s">
        <v>4911</v>
      </c>
      <c r="I602" s="36" t="s">
        <v>4911</v>
      </c>
      <c r="J602" s="31" t="s">
        <v>6527</v>
      </c>
      <c r="K602" s="32" t="s">
        <v>6525</v>
      </c>
      <c r="L602" s="31" t="s">
        <v>6528</v>
      </c>
      <c r="M602" s="4">
        <v>600</v>
      </c>
      <c r="N602" s="525">
        <v>36.061259999999997</v>
      </c>
      <c r="O602" s="525">
        <v>139.71411499999999</v>
      </c>
      <c r="P602">
        <f t="shared" si="9"/>
        <v>5038.2670266848991</v>
      </c>
    </row>
    <row r="603" spans="1:16">
      <c r="A603" s="33" t="s">
        <v>4910</v>
      </c>
      <c r="B603" s="33" t="s">
        <v>1799</v>
      </c>
      <c r="C603" s="39" t="s">
        <v>4911</v>
      </c>
      <c r="D603" s="40"/>
      <c r="E603" s="93" t="s">
        <v>4974</v>
      </c>
      <c r="F603" s="80" t="s">
        <v>4975</v>
      </c>
      <c r="G603" s="81"/>
      <c r="H603" s="41" t="s">
        <v>4911</v>
      </c>
      <c r="I603" s="41" t="s">
        <v>4911</v>
      </c>
      <c r="J603" s="64" t="s">
        <v>4976</v>
      </c>
      <c r="K603" s="65" t="s">
        <v>6522</v>
      </c>
      <c r="L603" s="64" t="s">
        <v>6523</v>
      </c>
      <c r="M603" s="4">
        <v>601</v>
      </c>
      <c r="N603" s="552">
        <v>36.073230000000002</v>
      </c>
      <c r="O603" s="552">
        <v>139.67578399999999</v>
      </c>
      <c r="P603">
        <f t="shared" si="9"/>
        <v>5038.5566816623204</v>
      </c>
    </row>
    <row r="604" spans="1:16">
      <c r="A604" s="33" t="s">
        <v>4910</v>
      </c>
      <c r="B604" s="33" t="s">
        <v>1799</v>
      </c>
      <c r="C604" s="51">
        <v>17</v>
      </c>
      <c r="D604" s="52">
        <v>8812401</v>
      </c>
      <c r="E604" s="74" t="s">
        <v>4911</v>
      </c>
      <c r="F604" s="75" t="s">
        <v>4981</v>
      </c>
      <c r="G604" s="29" t="s">
        <v>4913</v>
      </c>
      <c r="H604" s="53" t="s">
        <v>6529</v>
      </c>
      <c r="I604" s="53" t="s">
        <v>6530</v>
      </c>
      <c r="J604" s="76" t="s">
        <v>6531</v>
      </c>
      <c r="K604" s="77" t="s">
        <v>6532</v>
      </c>
      <c r="L604" s="76" t="s">
        <v>6533</v>
      </c>
      <c r="M604" s="4">
        <v>602</v>
      </c>
      <c r="N604" s="559">
        <v>35.994290999999997</v>
      </c>
      <c r="O604" s="559">
        <v>139.57557</v>
      </c>
      <c r="P604">
        <f t="shared" si="9"/>
        <v>5023.9236830708696</v>
      </c>
    </row>
    <row r="605" spans="1:16">
      <c r="A605" s="33" t="s">
        <v>4910</v>
      </c>
      <c r="B605" s="33" t="s">
        <v>1799</v>
      </c>
      <c r="C605" s="34" t="s">
        <v>4911</v>
      </c>
      <c r="D605" s="35"/>
      <c r="E605" s="27" t="s">
        <v>4911</v>
      </c>
      <c r="F605" s="54" t="s">
        <v>4912</v>
      </c>
      <c r="G605" s="29"/>
      <c r="H605" s="36" t="s">
        <v>4911</v>
      </c>
      <c r="I605" s="36" t="s">
        <v>4911</v>
      </c>
      <c r="J605" s="31" t="s">
        <v>6534</v>
      </c>
      <c r="K605" s="32" t="s">
        <v>6535</v>
      </c>
      <c r="L605" s="31" t="s">
        <v>6536</v>
      </c>
      <c r="M605" s="4">
        <v>603</v>
      </c>
      <c r="N605" s="525">
        <v>35.97148</v>
      </c>
      <c r="O605" s="525">
        <v>139.76770300000001</v>
      </c>
      <c r="P605">
        <f t="shared" si="9"/>
        <v>5027.6511331104402</v>
      </c>
    </row>
    <row r="606" spans="1:16">
      <c r="A606" s="33" t="s">
        <v>4910</v>
      </c>
      <c r="B606" s="33" t="s">
        <v>1799</v>
      </c>
      <c r="C606" s="34" t="s">
        <v>4911</v>
      </c>
      <c r="D606" s="35"/>
      <c r="E606" s="27" t="s">
        <v>4911</v>
      </c>
      <c r="F606" s="54" t="s">
        <v>4987</v>
      </c>
      <c r="G606" s="29"/>
      <c r="H606" s="36" t="s">
        <v>4911</v>
      </c>
      <c r="I606" s="36" t="s">
        <v>4911</v>
      </c>
      <c r="J606" s="31" t="s">
        <v>6537</v>
      </c>
      <c r="K606" s="32" t="s">
        <v>6538</v>
      </c>
      <c r="L606" s="31" t="s">
        <v>6539</v>
      </c>
      <c r="M606" s="4">
        <v>604</v>
      </c>
      <c r="N606" s="525">
        <v>36.019587999999999</v>
      </c>
      <c r="O606" s="525">
        <v>139.65284199999999</v>
      </c>
      <c r="P606">
        <f t="shared" si="9"/>
        <v>5030.2378318690953</v>
      </c>
    </row>
    <row r="607" spans="1:16">
      <c r="A607" s="33" t="s">
        <v>4910</v>
      </c>
      <c r="B607" s="33" t="s">
        <v>1799</v>
      </c>
      <c r="C607" s="34" t="s">
        <v>4911</v>
      </c>
      <c r="D607" s="35"/>
      <c r="E607" s="27" t="s">
        <v>4911</v>
      </c>
      <c r="F607" s="54" t="s">
        <v>4918</v>
      </c>
      <c r="G607" s="29"/>
      <c r="H607" s="36" t="s">
        <v>4911</v>
      </c>
      <c r="I607" s="36" t="s">
        <v>4911</v>
      </c>
      <c r="J607" s="31" t="s">
        <v>6540</v>
      </c>
      <c r="K607" s="32" t="s">
        <v>6541</v>
      </c>
      <c r="L607" s="31" t="s">
        <v>6542</v>
      </c>
      <c r="M607" s="4">
        <v>605</v>
      </c>
      <c r="N607" s="525">
        <v>36.132303999999998</v>
      </c>
      <c r="O607" s="525">
        <v>139.58775</v>
      </c>
      <c r="P607">
        <f t="shared" si="9"/>
        <v>5043.6270176759999</v>
      </c>
    </row>
    <row r="608" spans="1:16">
      <c r="A608" s="33" t="s">
        <v>4910</v>
      </c>
      <c r="B608" s="33" t="s">
        <v>1799</v>
      </c>
      <c r="C608" s="34" t="s">
        <v>4911</v>
      </c>
      <c r="D608" s="35"/>
      <c r="E608" s="27" t="s">
        <v>4911</v>
      </c>
      <c r="F608" s="54" t="s">
        <v>4922</v>
      </c>
      <c r="G608" s="29"/>
      <c r="H608" s="36" t="s">
        <v>4911</v>
      </c>
      <c r="I608" s="36" t="s">
        <v>4911</v>
      </c>
      <c r="J608" s="31" t="s">
        <v>6543</v>
      </c>
      <c r="K608" s="32" t="s">
        <v>6544</v>
      </c>
      <c r="L608" s="31" t="s">
        <v>6545</v>
      </c>
      <c r="M608" s="4">
        <v>606</v>
      </c>
      <c r="N608" s="525">
        <v>35.958027000000001</v>
      </c>
      <c r="O608" s="525">
        <v>139.65725800000001</v>
      </c>
      <c r="P608">
        <f t="shared" si="9"/>
        <v>5021.7994539099664</v>
      </c>
    </row>
    <row r="609" spans="1:16">
      <c r="A609" s="33" t="s">
        <v>4910</v>
      </c>
      <c r="B609" s="33" t="s">
        <v>1799</v>
      </c>
      <c r="C609" s="34" t="s">
        <v>4911</v>
      </c>
      <c r="D609" s="35"/>
      <c r="E609" s="27" t="s">
        <v>4911</v>
      </c>
      <c r="F609" s="54" t="s">
        <v>4930</v>
      </c>
      <c r="G609" s="29"/>
      <c r="H609" s="36" t="s">
        <v>4911</v>
      </c>
      <c r="I609" s="36" t="s">
        <v>4911</v>
      </c>
      <c r="J609" s="31" t="s">
        <v>6546</v>
      </c>
      <c r="K609" s="32" t="s">
        <v>6547</v>
      </c>
      <c r="L609" s="31" t="s">
        <v>6548</v>
      </c>
      <c r="M609" s="4">
        <v>607</v>
      </c>
      <c r="N609" s="525">
        <v>36.085278000000002</v>
      </c>
      <c r="O609" s="525">
        <v>139.67456799999999</v>
      </c>
      <c r="P609">
        <f t="shared" si="9"/>
        <v>5040.1956158099038</v>
      </c>
    </row>
    <row r="610" spans="1:16">
      <c r="A610" s="33" t="s">
        <v>4910</v>
      </c>
      <c r="B610" s="33" t="s">
        <v>1799</v>
      </c>
      <c r="C610" s="34" t="s">
        <v>4911</v>
      </c>
      <c r="D610" s="35"/>
      <c r="E610" s="27" t="s">
        <v>4911</v>
      </c>
      <c r="F610" s="54" t="s">
        <v>4934</v>
      </c>
      <c r="G610" s="29"/>
      <c r="H610" s="36" t="s">
        <v>4911</v>
      </c>
      <c r="I610" s="36" t="s">
        <v>4911</v>
      </c>
      <c r="J610" s="31" t="s">
        <v>6549</v>
      </c>
      <c r="K610" s="32" t="s">
        <v>6550</v>
      </c>
      <c r="L610" s="31" t="s">
        <v>6551</v>
      </c>
      <c r="M610" s="4">
        <v>608</v>
      </c>
      <c r="N610" s="525">
        <v>35.942737999999999</v>
      </c>
      <c r="O610" s="525">
        <v>139.70035100000001</v>
      </c>
      <c r="P610">
        <f t="shared" si="9"/>
        <v>5021.213114501038</v>
      </c>
    </row>
    <row r="611" spans="1:16">
      <c r="A611" s="33" t="s">
        <v>4910</v>
      </c>
      <c r="B611" s="33" t="s">
        <v>1799</v>
      </c>
      <c r="C611" s="34" t="s">
        <v>4911</v>
      </c>
      <c r="D611" s="35"/>
      <c r="E611" s="27" t="s">
        <v>4911</v>
      </c>
      <c r="F611" s="54" t="s">
        <v>4938</v>
      </c>
      <c r="G611" s="29"/>
      <c r="H611" s="36" t="s">
        <v>4911</v>
      </c>
      <c r="I611" s="36" t="s">
        <v>4911</v>
      </c>
      <c r="J611" s="31" t="s">
        <v>6552</v>
      </c>
      <c r="K611" s="32" t="s">
        <v>6362</v>
      </c>
      <c r="L611" s="31" t="s">
        <v>6553</v>
      </c>
      <c r="M611" s="4">
        <v>609</v>
      </c>
      <c r="N611" s="525">
        <v>35.875799000000001</v>
      </c>
      <c r="O611" s="525">
        <v>139.827731</v>
      </c>
      <c r="P611">
        <f t="shared" si="9"/>
        <v>5016.4315719820688</v>
      </c>
    </row>
    <row r="612" spans="1:16">
      <c r="A612" s="33" t="s">
        <v>4910</v>
      </c>
      <c r="B612" s="33" t="s">
        <v>1799</v>
      </c>
      <c r="C612" s="34" t="s">
        <v>4911</v>
      </c>
      <c r="D612" s="35"/>
      <c r="E612" s="27" t="s">
        <v>4911</v>
      </c>
      <c r="F612" s="54" t="s">
        <v>4942</v>
      </c>
      <c r="G612" s="29"/>
      <c r="H612" s="36" t="s">
        <v>4911</v>
      </c>
      <c r="I612" s="36" t="s">
        <v>4911</v>
      </c>
      <c r="J612" s="31" t="s">
        <v>6554</v>
      </c>
      <c r="K612" s="32" t="s">
        <v>6555</v>
      </c>
      <c r="L612" s="31" t="s">
        <v>6556</v>
      </c>
      <c r="M612" s="4">
        <v>610</v>
      </c>
      <c r="N612" s="525">
        <v>36.038589000000002</v>
      </c>
      <c r="O612" s="525">
        <v>139.72305299999999</v>
      </c>
      <c r="P612">
        <f t="shared" si="9"/>
        <v>5035.4216808922174</v>
      </c>
    </row>
    <row r="613" spans="1:16">
      <c r="A613" s="33" t="s">
        <v>4910</v>
      </c>
      <c r="B613" s="33" t="s">
        <v>1799</v>
      </c>
      <c r="C613" s="34" t="s">
        <v>4911</v>
      </c>
      <c r="D613" s="35"/>
      <c r="E613" s="27" t="s">
        <v>4911</v>
      </c>
      <c r="F613" s="54" t="s">
        <v>4946</v>
      </c>
      <c r="G613" s="29"/>
      <c r="H613" s="36" t="s">
        <v>4911</v>
      </c>
      <c r="I613" s="36" t="s">
        <v>4911</v>
      </c>
      <c r="J613" s="31" t="s">
        <v>6557</v>
      </c>
      <c r="K613" s="32" t="s">
        <v>6558</v>
      </c>
      <c r="L613" s="31" t="s">
        <v>6559</v>
      </c>
      <c r="M613" s="4">
        <v>611</v>
      </c>
      <c r="N613" s="525">
        <v>36.03351</v>
      </c>
      <c r="O613" s="525">
        <v>139.34562600000001</v>
      </c>
      <c r="P613">
        <f t="shared" si="9"/>
        <v>5021.1120079272605</v>
      </c>
    </row>
    <row r="614" spans="1:16">
      <c r="A614" s="33" t="s">
        <v>4910</v>
      </c>
      <c r="B614" s="33" t="s">
        <v>1799</v>
      </c>
      <c r="C614" s="34" t="s">
        <v>4911</v>
      </c>
      <c r="D614" s="35"/>
      <c r="E614" s="27" t="s">
        <v>4911</v>
      </c>
      <c r="F614" s="54" t="s">
        <v>4950</v>
      </c>
      <c r="G614" s="29"/>
      <c r="H614" s="36" t="s">
        <v>4911</v>
      </c>
      <c r="I614" s="36" t="s">
        <v>4911</v>
      </c>
      <c r="J614" s="31" t="s">
        <v>6560</v>
      </c>
      <c r="K614" s="32" t="s">
        <v>6561</v>
      </c>
      <c r="L614" s="31" t="s">
        <v>6562</v>
      </c>
      <c r="M614" s="4">
        <v>612</v>
      </c>
      <c r="N614" s="525">
        <v>35.797708999999998</v>
      </c>
      <c r="O614" s="525">
        <v>139.85952599999999</v>
      </c>
      <c r="P614">
        <f t="shared" si="9"/>
        <v>5006.6506126259328</v>
      </c>
    </row>
    <row r="615" spans="1:16">
      <c r="A615" s="33" t="s">
        <v>4910</v>
      </c>
      <c r="B615" s="33" t="s">
        <v>1799</v>
      </c>
      <c r="C615" s="34" t="s">
        <v>4911</v>
      </c>
      <c r="D615" s="35"/>
      <c r="E615" s="27" t="s">
        <v>4911</v>
      </c>
      <c r="F615" s="54" t="s">
        <v>4954</v>
      </c>
      <c r="G615" s="29"/>
      <c r="H615" s="36" t="s">
        <v>4911</v>
      </c>
      <c r="I615" s="36" t="s">
        <v>4911</v>
      </c>
      <c r="J615" s="31" t="s">
        <v>6563</v>
      </c>
      <c r="K615" s="32" t="s">
        <v>6564</v>
      </c>
      <c r="L615" s="31" t="s">
        <v>6565</v>
      </c>
      <c r="M615" s="4">
        <v>613</v>
      </c>
      <c r="N615" s="525">
        <v>35.891705999999999</v>
      </c>
      <c r="O615" s="525">
        <v>140.45120900000001</v>
      </c>
      <c r="P615">
        <f t="shared" si="9"/>
        <v>5041.0335007725544</v>
      </c>
    </row>
    <row r="616" spans="1:16">
      <c r="A616" s="33" t="s">
        <v>4910</v>
      </c>
      <c r="B616" s="33" t="s">
        <v>1799</v>
      </c>
      <c r="C616" s="34" t="s">
        <v>4911</v>
      </c>
      <c r="D616" s="35"/>
      <c r="E616" s="27" t="s">
        <v>4911</v>
      </c>
      <c r="F616" s="54" t="s">
        <v>4958</v>
      </c>
      <c r="G616" s="29"/>
      <c r="H616" s="36" t="s">
        <v>4911</v>
      </c>
      <c r="I616" s="36" t="s">
        <v>4911</v>
      </c>
      <c r="J616" s="31" t="s">
        <v>6566</v>
      </c>
      <c r="K616" s="32" t="s">
        <v>6567</v>
      </c>
      <c r="L616" s="31" t="s">
        <v>6568</v>
      </c>
      <c r="M616" s="4">
        <v>614</v>
      </c>
      <c r="N616" s="525">
        <v>36.041398000000001</v>
      </c>
      <c r="O616" s="525">
        <v>139.41551000000001</v>
      </c>
      <c r="P616">
        <f t="shared" si="9"/>
        <v>5024.7298832829802</v>
      </c>
    </row>
    <row r="617" spans="1:16">
      <c r="A617" s="33" t="s">
        <v>4910</v>
      </c>
      <c r="B617" s="33" t="s">
        <v>1799</v>
      </c>
      <c r="C617" s="34" t="s">
        <v>4911</v>
      </c>
      <c r="D617" s="35"/>
      <c r="E617" s="27" t="s">
        <v>4911</v>
      </c>
      <c r="F617" s="54" t="s">
        <v>5394</v>
      </c>
      <c r="G617" s="29"/>
      <c r="H617" s="36" t="s">
        <v>4911</v>
      </c>
      <c r="I617" s="36" t="s">
        <v>4911</v>
      </c>
      <c r="J617" s="31" t="s">
        <v>6569</v>
      </c>
      <c r="K617" s="32" t="s">
        <v>6570</v>
      </c>
      <c r="L617" s="31" t="s">
        <v>6571</v>
      </c>
      <c r="M617" s="4">
        <v>615</v>
      </c>
      <c r="N617" s="525">
        <v>36.331181999999998</v>
      </c>
      <c r="O617" s="525">
        <v>139.46576400000001</v>
      </c>
      <c r="P617">
        <f t="shared" si="9"/>
        <v>5066.9560546530483</v>
      </c>
    </row>
    <row r="618" spans="1:16">
      <c r="A618" s="33" t="s">
        <v>4910</v>
      </c>
      <c r="B618" s="33" t="s">
        <v>1799</v>
      </c>
      <c r="C618" s="34" t="s">
        <v>4911</v>
      </c>
      <c r="D618" s="35"/>
      <c r="E618" s="27" t="s">
        <v>4911</v>
      </c>
      <c r="F618" s="54" t="s">
        <v>4962</v>
      </c>
      <c r="G618" s="29"/>
      <c r="H618" s="36" t="s">
        <v>4911</v>
      </c>
      <c r="I618" s="36" t="s">
        <v>4911</v>
      </c>
      <c r="J618" s="31" t="s">
        <v>4963</v>
      </c>
      <c r="K618" s="32" t="s">
        <v>6572</v>
      </c>
      <c r="L618" s="31" t="s">
        <v>6573</v>
      </c>
      <c r="M618" s="4">
        <v>616</v>
      </c>
      <c r="N618" s="525">
        <v>35.905239000000002</v>
      </c>
      <c r="O618" s="525">
        <v>139.61955</v>
      </c>
      <c r="P618">
        <f t="shared" si="9"/>
        <v>5013.0733118224507</v>
      </c>
    </row>
    <row r="619" spans="1:16">
      <c r="A619" s="33" t="s">
        <v>4910</v>
      </c>
      <c r="B619" s="33" t="s">
        <v>1799</v>
      </c>
      <c r="C619" s="34" t="s">
        <v>4911</v>
      </c>
      <c r="D619" s="35"/>
      <c r="E619" s="27" t="s">
        <v>4911</v>
      </c>
      <c r="F619" s="54" t="s">
        <v>4968</v>
      </c>
      <c r="G619" s="29"/>
      <c r="H619" s="36" t="s">
        <v>4911</v>
      </c>
      <c r="I619" s="36" t="s">
        <v>4911</v>
      </c>
      <c r="J619" s="31" t="s">
        <v>6574</v>
      </c>
      <c r="K619" s="32" t="s">
        <v>6532</v>
      </c>
      <c r="L619" s="31" t="s">
        <v>6575</v>
      </c>
      <c r="M619" s="4">
        <v>617</v>
      </c>
      <c r="N619" s="525">
        <v>35.993820999999997</v>
      </c>
      <c r="O619" s="525">
        <v>139.57602399999999</v>
      </c>
      <c r="P619">
        <f t="shared" si="9"/>
        <v>5023.8744237477031</v>
      </c>
    </row>
    <row r="620" spans="1:16">
      <c r="A620" s="33" t="s">
        <v>4910</v>
      </c>
      <c r="B620" s="33" t="s">
        <v>1799</v>
      </c>
      <c r="C620" s="34" t="s">
        <v>4911</v>
      </c>
      <c r="D620" s="35"/>
      <c r="E620" s="27" t="s">
        <v>4911</v>
      </c>
      <c r="F620" s="54" t="s">
        <v>5255</v>
      </c>
      <c r="G620" s="29"/>
      <c r="H620" s="36" t="s">
        <v>4911</v>
      </c>
      <c r="I620" s="36" t="s">
        <v>4911</v>
      </c>
      <c r="J620" s="31" t="s">
        <v>6576</v>
      </c>
      <c r="K620" s="32" t="s">
        <v>6547</v>
      </c>
      <c r="L620" s="31" t="s">
        <v>6548</v>
      </c>
      <c r="M620" s="4">
        <v>618</v>
      </c>
      <c r="N620" s="525">
        <v>36.085278000000002</v>
      </c>
      <c r="O620" s="525">
        <v>139.67456799999999</v>
      </c>
      <c r="P620">
        <f t="shared" si="9"/>
        <v>5040.1956158099038</v>
      </c>
    </row>
    <row r="621" spans="1:16">
      <c r="A621" s="33" t="s">
        <v>4910</v>
      </c>
      <c r="B621" s="33" t="s">
        <v>1799</v>
      </c>
      <c r="C621" s="34" t="s">
        <v>4911</v>
      </c>
      <c r="D621" s="35"/>
      <c r="E621" s="27" t="s">
        <v>4911</v>
      </c>
      <c r="F621" s="54" t="s">
        <v>5259</v>
      </c>
      <c r="G621" s="29"/>
      <c r="H621" s="36" t="s">
        <v>4911</v>
      </c>
      <c r="I621" s="36" t="s">
        <v>4911</v>
      </c>
      <c r="J621" s="31" t="s">
        <v>6577</v>
      </c>
      <c r="K621" s="32" t="s">
        <v>6535</v>
      </c>
      <c r="L621" s="31" t="s">
        <v>6578</v>
      </c>
      <c r="M621" s="4">
        <v>619</v>
      </c>
      <c r="N621" s="525">
        <v>35.973222</v>
      </c>
      <c r="O621" s="525">
        <v>139.76575600000001</v>
      </c>
      <c r="P621">
        <f t="shared" si="9"/>
        <v>5027.8245685858319</v>
      </c>
    </row>
    <row r="622" spans="1:16">
      <c r="A622" s="33" t="s">
        <v>4910</v>
      </c>
      <c r="B622" s="33" t="s">
        <v>1799</v>
      </c>
      <c r="C622" s="34" t="s">
        <v>4911</v>
      </c>
      <c r="D622" s="35"/>
      <c r="E622" s="27" t="s">
        <v>4911</v>
      </c>
      <c r="F622" s="54" t="s">
        <v>5252</v>
      </c>
      <c r="G622" s="29"/>
      <c r="H622" s="36" t="s">
        <v>4911</v>
      </c>
      <c r="I622" s="36" t="s">
        <v>4911</v>
      </c>
      <c r="J622" s="31" t="s">
        <v>5353</v>
      </c>
      <c r="K622" s="32" t="s">
        <v>6572</v>
      </c>
      <c r="L622" s="31" t="s">
        <v>6573</v>
      </c>
      <c r="M622" s="4">
        <v>620</v>
      </c>
      <c r="N622" s="525">
        <v>35.905239000000002</v>
      </c>
      <c r="O622" s="525">
        <v>139.61955</v>
      </c>
      <c r="P622">
        <f t="shared" si="9"/>
        <v>5013.0733118224507</v>
      </c>
    </row>
    <row r="623" spans="1:16">
      <c r="A623" s="33" t="s">
        <v>4910</v>
      </c>
      <c r="B623" s="33" t="s">
        <v>1799</v>
      </c>
      <c r="C623" s="34" t="s">
        <v>4911</v>
      </c>
      <c r="D623" s="35"/>
      <c r="E623" s="27" t="s">
        <v>4974</v>
      </c>
      <c r="F623" s="54" t="s">
        <v>4975</v>
      </c>
      <c r="G623" s="29"/>
      <c r="H623" s="36" t="s">
        <v>4911</v>
      </c>
      <c r="I623" s="36" t="s">
        <v>4911</v>
      </c>
      <c r="J623" s="31" t="s">
        <v>4976</v>
      </c>
      <c r="K623" s="32" t="s">
        <v>6572</v>
      </c>
      <c r="L623" s="31" t="s">
        <v>6579</v>
      </c>
      <c r="M623" s="4">
        <v>621</v>
      </c>
      <c r="N623" s="525">
        <v>35.905217999999998</v>
      </c>
      <c r="O623" s="525">
        <v>139.61961299999999</v>
      </c>
      <c r="P623">
        <f t="shared" si="9"/>
        <v>5013.072641840633</v>
      </c>
    </row>
    <row r="624" spans="1:16">
      <c r="A624" s="33" t="s">
        <v>4910</v>
      </c>
      <c r="B624" s="33" t="s">
        <v>1799</v>
      </c>
      <c r="C624" s="39" t="s">
        <v>4911</v>
      </c>
      <c r="D624" s="40"/>
      <c r="E624" s="93" t="s">
        <v>4911</v>
      </c>
      <c r="F624" s="81" t="s">
        <v>5355</v>
      </c>
      <c r="G624" s="81"/>
      <c r="H624" s="41" t="s">
        <v>4911</v>
      </c>
      <c r="I624" s="41" t="s">
        <v>4911</v>
      </c>
      <c r="J624" s="42" t="s">
        <v>6580</v>
      </c>
      <c r="K624" s="43" t="s">
        <v>6532</v>
      </c>
      <c r="L624" s="42" t="s">
        <v>6575</v>
      </c>
      <c r="M624" s="4">
        <v>622</v>
      </c>
      <c r="N624" s="560">
        <v>35.993820999999997</v>
      </c>
      <c r="O624" s="560">
        <v>139.57602399999999</v>
      </c>
      <c r="P624">
        <f t="shared" si="9"/>
        <v>5023.8744237477031</v>
      </c>
    </row>
    <row r="625" spans="1:16">
      <c r="A625" s="33" t="s">
        <v>4910</v>
      </c>
      <c r="B625" s="33" t="s">
        <v>1799</v>
      </c>
      <c r="C625" s="51">
        <v>18</v>
      </c>
      <c r="D625" s="52">
        <v>8812403</v>
      </c>
      <c r="E625" s="27" t="s">
        <v>4911</v>
      </c>
      <c r="F625" s="28" t="s">
        <v>4981</v>
      </c>
      <c r="G625" s="29" t="s">
        <v>4913</v>
      </c>
      <c r="H625" s="53" t="s">
        <v>6581</v>
      </c>
      <c r="I625" s="53" t="s">
        <v>6582</v>
      </c>
      <c r="J625" s="37" t="s">
        <v>6583</v>
      </c>
      <c r="K625" s="38" t="s">
        <v>6584</v>
      </c>
      <c r="L625" s="37" t="s">
        <v>6585</v>
      </c>
      <c r="M625" s="4">
        <v>623</v>
      </c>
      <c r="N625" s="554">
        <v>36.150672999999998</v>
      </c>
      <c r="O625" s="554">
        <v>139.35018400000001</v>
      </c>
      <c r="P625">
        <f t="shared" si="9"/>
        <v>5037.602934273832</v>
      </c>
    </row>
    <row r="626" spans="1:16">
      <c r="A626" s="33" t="s">
        <v>4910</v>
      </c>
      <c r="B626" s="33" t="s">
        <v>1799</v>
      </c>
      <c r="C626" s="34" t="s">
        <v>4911</v>
      </c>
      <c r="D626" s="35"/>
      <c r="E626" s="27" t="s">
        <v>4911</v>
      </c>
      <c r="F626" s="54" t="s">
        <v>4912</v>
      </c>
      <c r="G626" s="29"/>
      <c r="H626" s="36" t="s">
        <v>4911</v>
      </c>
      <c r="I626" s="36" t="s">
        <v>4911</v>
      </c>
      <c r="J626" s="31" t="s">
        <v>6586</v>
      </c>
      <c r="K626" s="32" t="s">
        <v>6587</v>
      </c>
      <c r="L626" s="31" t="s">
        <v>6588</v>
      </c>
      <c r="M626" s="4">
        <v>624</v>
      </c>
      <c r="N626" s="525">
        <v>36.03866</v>
      </c>
      <c r="O626" s="525">
        <v>139.416304</v>
      </c>
      <c r="P626">
        <f t="shared" si="9"/>
        <v>5024.3767783126395</v>
      </c>
    </row>
    <row r="627" spans="1:16">
      <c r="A627" s="33" t="s">
        <v>4910</v>
      </c>
      <c r="B627" s="33" t="s">
        <v>1799</v>
      </c>
      <c r="C627" s="34" t="s">
        <v>4911</v>
      </c>
      <c r="D627" s="35"/>
      <c r="E627" s="27" t="s">
        <v>4911</v>
      </c>
      <c r="F627" s="54" t="s">
        <v>4987</v>
      </c>
      <c r="G627" s="29"/>
      <c r="H627" s="36" t="s">
        <v>4911</v>
      </c>
      <c r="I627" s="36" t="s">
        <v>4911</v>
      </c>
      <c r="J627" s="31" t="s">
        <v>6589</v>
      </c>
      <c r="K627" s="32" t="s">
        <v>6590</v>
      </c>
      <c r="L627" s="31" t="s">
        <v>6591</v>
      </c>
      <c r="M627" s="4">
        <v>625</v>
      </c>
      <c r="N627" s="525">
        <v>36.148718000000002</v>
      </c>
      <c r="O627" s="525">
        <v>139.48780300000001</v>
      </c>
      <c r="P627">
        <f t="shared" si="9"/>
        <v>5042.305255086555</v>
      </c>
    </row>
    <row r="628" spans="1:16">
      <c r="A628" s="33" t="s">
        <v>4910</v>
      </c>
      <c r="B628" s="33" t="s">
        <v>1799</v>
      </c>
      <c r="C628" s="34" t="s">
        <v>4911</v>
      </c>
      <c r="D628" s="35"/>
      <c r="E628" s="27" t="s">
        <v>4911</v>
      </c>
      <c r="F628" s="54" t="s">
        <v>4918</v>
      </c>
      <c r="G628" s="29"/>
      <c r="H628" s="36" t="s">
        <v>4911</v>
      </c>
      <c r="I628" s="36" t="s">
        <v>4911</v>
      </c>
      <c r="J628" s="60" t="s">
        <v>6592</v>
      </c>
      <c r="K628" s="61" t="s">
        <v>6593</v>
      </c>
      <c r="L628" s="60" t="s">
        <v>6594</v>
      </c>
      <c r="M628" s="4">
        <v>626</v>
      </c>
      <c r="N628" s="553">
        <v>36.179589999999997</v>
      </c>
      <c r="O628" s="553">
        <v>139.28687600000001</v>
      </c>
      <c r="P628">
        <f t="shared" si="9"/>
        <v>5039.3420660608399</v>
      </c>
    </row>
    <row r="629" spans="1:16">
      <c r="A629" s="33" t="s">
        <v>4910</v>
      </c>
      <c r="B629" s="33" t="s">
        <v>1799</v>
      </c>
      <c r="C629" s="34" t="s">
        <v>4911</v>
      </c>
      <c r="D629" s="35"/>
      <c r="E629" s="27" t="s">
        <v>4911</v>
      </c>
      <c r="F629" s="54" t="s">
        <v>4922</v>
      </c>
      <c r="G629" s="29"/>
      <c r="H629" s="36" t="s">
        <v>4911</v>
      </c>
      <c r="I629" s="36" t="s">
        <v>4911</v>
      </c>
      <c r="J629" s="31" t="s">
        <v>6595</v>
      </c>
      <c r="K629" s="32" t="s">
        <v>6596</v>
      </c>
      <c r="L629" s="31" t="s">
        <v>6597</v>
      </c>
      <c r="M629" s="4">
        <v>627</v>
      </c>
      <c r="N629" s="525">
        <v>36.071396</v>
      </c>
      <c r="O629" s="525">
        <v>139.499887</v>
      </c>
      <c r="P629">
        <f t="shared" si="9"/>
        <v>5031.9556659322525</v>
      </c>
    </row>
    <row r="630" spans="1:16">
      <c r="A630" s="33" t="s">
        <v>4910</v>
      </c>
      <c r="B630" s="33" t="s">
        <v>1799</v>
      </c>
      <c r="C630" s="34" t="s">
        <v>4911</v>
      </c>
      <c r="D630" s="35"/>
      <c r="E630" s="27" t="s">
        <v>4911</v>
      </c>
      <c r="F630" s="54" t="s">
        <v>4926</v>
      </c>
      <c r="G630" s="29"/>
      <c r="H630" s="36" t="s">
        <v>4911</v>
      </c>
      <c r="I630" s="36" t="s">
        <v>4911</v>
      </c>
      <c r="J630" s="31" t="s">
        <v>6598</v>
      </c>
      <c r="K630" s="32" t="s">
        <v>6599</v>
      </c>
      <c r="L630" s="31" t="s">
        <v>6600</v>
      </c>
      <c r="M630" s="4">
        <v>628</v>
      </c>
      <c r="N630" s="525">
        <v>36.173183000000002</v>
      </c>
      <c r="O630" s="525">
        <v>139.343108</v>
      </c>
      <c r="P630">
        <f t="shared" si="9"/>
        <v>5040.483745472764</v>
      </c>
    </row>
    <row r="631" spans="1:16">
      <c r="A631" s="33" t="s">
        <v>4910</v>
      </c>
      <c r="B631" s="33" t="s">
        <v>1799</v>
      </c>
      <c r="C631" s="34" t="s">
        <v>4911</v>
      </c>
      <c r="D631" s="35"/>
      <c r="E631" s="27" t="s">
        <v>4911</v>
      </c>
      <c r="F631" s="59" t="s">
        <v>4930</v>
      </c>
      <c r="G631" s="29"/>
      <c r="H631" s="36" t="s">
        <v>4911</v>
      </c>
      <c r="I631" s="36" t="s">
        <v>4911</v>
      </c>
      <c r="J631" s="60" t="s">
        <v>6601</v>
      </c>
      <c r="K631" s="61" t="s">
        <v>6602</v>
      </c>
      <c r="L631" s="60" t="s">
        <v>6603</v>
      </c>
      <c r="M631" s="4">
        <v>629</v>
      </c>
      <c r="N631" s="553">
        <v>36.177604000000002</v>
      </c>
      <c r="O631" s="553">
        <v>139.30351400000001</v>
      </c>
      <c r="P631">
        <f t="shared" si="9"/>
        <v>5039.6673653004564</v>
      </c>
    </row>
    <row r="632" spans="1:16">
      <c r="A632" s="33" t="s">
        <v>4910</v>
      </c>
      <c r="B632" s="33" t="s">
        <v>1799</v>
      </c>
      <c r="C632" s="34" t="s">
        <v>4911</v>
      </c>
      <c r="D632" s="35"/>
      <c r="E632" s="27" t="s">
        <v>4911</v>
      </c>
      <c r="F632" s="59" t="s">
        <v>4934</v>
      </c>
      <c r="G632" s="29"/>
      <c r="H632" s="36" t="s">
        <v>4911</v>
      </c>
      <c r="I632" s="36" t="s">
        <v>4911</v>
      </c>
      <c r="J632" s="60" t="s">
        <v>6604</v>
      </c>
      <c r="K632" s="61" t="s">
        <v>6605</v>
      </c>
      <c r="L632" s="60" t="s">
        <v>6606</v>
      </c>
      <c r="M632" s="4">
        <v>630</v>
      </c>
      <c r="N632" s="553">
        <v>36.139417000000002</v>
      </c>
      <c r="O632" s="553">
        <v>139.39692600000001</v>
      </c>
      <c r="P632">
        <f t="shared" si="9"/>
        <v>5037.7236372321422</v>
      </c>
    </row>
    <row r="633" spans="1:16">
      <c r="A633" s="33" t="s">
        <v>4910</v>
      </c>
      <c r="B633" s="33" t="s">
        <v>1799</v>
      </c>
      <c r="C633" s="34" t="s">
        <v>4911</v>
      </c>
      <c r="D633" s="35"/>
      <c r="E633" s="27" t="s">
        <v>4911</v>
      </c>
      <c r="F633" s="59" t="s">
        <v>4938</v>
      </c>
      <c r="G633" s="29"/>
      <c r="H633" s="36" t="s">
        <v>4911</v>
      </c>
      <c r="I633" s="36" t="s">
        <v>4911</v>
      </c>
      <c r="J633" s="60" t="s">
        <v>6607</v>
      </c>
      <c r="K633" s="61" t="s">
        <v>6608</v>
      </c>
      <c r="L633" s="60" t="s">
        <v>6609</v>
      </c>
      <c r="M633" s="4">
        <v>631</v>
      </c>
      <c r="N633" s="553">
        <v>36.174399999999999</v>
      </c>
      <c r="O633" s="553">
        <v>139.33947000000001</v>
      </c>
      <c r="P633">
        <f t="shared" si="9"/>
        <v>5040.5217235680002</v>
      </c>
    </row>
    <row r="634" spans="1:16">
      <c r="A634" s="33" t="s">
        <v>4910</v>
      </c>
      <c r="B634" s="33" t="s">
        <v>1799</v>
      </c>
      <c r="C634" s="34" t="s">
        <v>4911</v>
      </c>
      <c r="D634" s="35"/>
      <c r="E634" s="27" t="s">
        <v>4911</v>
      </c>
      <c r="F634" s="59" t="s">
        <v>4962</v>
      </c>
      <c r="G634" s="29"/>
      <c r="H634" s="36" t="s">
        <v>4911</v>
      </c>
      <c r="I634" s="36" t="s">
        <v>4911</v>
      </c>
      <c r="J634" s="60" t="s">
        <v>4963</v>
      </c>
      <c r="K634" s="61" t="s">
        <v>6584</v>
      </c>
      <c r="L634" s="60" t="s">
        <v>6585</v>
      </c>
      <c r="M634" s="4">
        <v>632</v>
      </c>
      <c r="N634" s="553">
        <v>36.150672999999998</v>
      </c>
      <c r="O634" s="553">
        <v>139.35018400000001</v>
      </c>
      <c r="P634">
        <f t="shared" si="9"/>
        <v>5037.602934273832</v>
      </c>
    </row>
    <row r="635" spans="1:16">
      <c r="A635" s="33" t="s">
        <v>4910</v>
      </c>
      <c r="B635" s="33" t="s">
        <v>1799</v>
      </c>
      <c r="C635" s="34" t="s">
        <v>4911</v>
      </c>
      <c r="D635" s="35"/>
      <c r="E635" s="62" t="s">
        <v>4911</v>
      </c>
      <c r="F635" s="59" t="s">
        <v>4968</v>
      </c>
      <c r="G635" s="29"/>
      <c r="H635" s="36" t="s">
        <v>4911</v>
      </c>
      <c r="I635" s="36" t="s">
        <v>4911</v>
      </c>
      <c r="J635" s="60" t="s">
        <v>6610</v>
      </c>
      <c r="K635" s="61" t="s">
        <v>6584</v>
      </c>
      <c r="L635" s="60" t="s">
        <v>6611</v>
      </c>
      <c r="M635" s="4">
        <v>633</v>
      </c>
      <c r="N635" s="553">
        <v>36.150694999999999</v>
      </c>
      <c r="O635" s="553">
        <v>139.34994499999999</v>
      </c>
      <c r="P635">
        <f t="shared" si="9"/>
        <v>5037.5973599617746</v>
      </c>
    </row>
    <row r="636" spans="1:16">
      <c r="A636" s="33" t="s">
        <v>4910</v>
      </c>
      <c r="B636" s="33" t="s">
        <v>1799</v>
      </c>
      <c r="C636" s="34" t="s">
        <v>4911</v>
      </c>
      <c r="D636" s="35"/>
      <c r="E636" s="62" t="s">
        <v>4911</v>
      </c>
      <c r="F636" s="59" t="s">
        <v>5252</v>
      </c>
      <c r="G636" s="29"/>
      <c r="H636" s="36" t="s">
        <v>4911</v>
      </c>
      <c r="I636" s="36" t="s">
        <v>4911</v>
      </c>
      <c r="J636" s="60" t="s">
        <v>5353</v>
      </c>
      <c r="K636" s="61" t="s">
        <v>6584</v>
      </c>
      <c r="L636" s="60" t="s">
        <v>6585</v>
      </c>
      <c r="M636" s="4">
        <v>634</v>
      </c>
      <c r="N636" s="553">
        <v>36.150672999999998</v>
      </c>
      <c r="O636" s="553">
        <v>139.35018400000001</v>
      </c>
      <c r="P636">
        <f t="shared" si="9"/>
        <v>5037.602934273832</v>
      </c>
    </row>
    <row r="637" spans="1:16">
      <c r="A637" s="33" t="s">
        <v>4910</v>
      </c>
      <c r="B637" s="33" t="s">
        <v>1799</v>
      </c>
      <c r="C637" s="39" t="s">
        <v>4911</v>
      </c>
      <c r="D637" s="40"/>
      <c r="E637" s="93" t="s">
        <v>4974</v>
      </c>
      <c r="F637" s="80" t="s">
        <v>4975</v>
      </c>
      <c r="G637" s="81"/>
      <c r="H637" s="41" t="s">
        <v>4911</v>
      </c>
      <c r="I637" s="41" t="s">
        <v>4911</v>
      </c>
      <c r="J637" s="64" t="s">
        <v>4976</v>
      </c>
      <c r="K637" s="65" t="s">
        <v>6584</v>
      </c>
      <c r="L637" s="64" t="s">
        <v>6585</v>
      </c>
      <c r="M637" s="4">
        <v>635</v>
      </c>
      <c r="N637" s="552">
        <v>36.150672999999998</v>
      </c>
      <c r="O637" s="552">
        <v>139.35018400000001</v>
      </c>
      <c r="P637">
        <f t="shared" si="9"/>
        <v>5037.602934273832</v>
      </c>
    </row>
    <row r="638" spans="1:16">
      <c r="A638" s="33" t="s">
        <v>4910</v>
      </c>
      <c r="B638" s="33" t="s">
        <v>1799</v>
      </c>
      <c r="C638" s="51">
        <v>19</v>
      </c>
      <c r="D638" s="52">
        <v>8812404</v>
      </c>
      <c r="E638" s="27" t="s">
        <v>4911</v>
      </c>
      <c r="F638" s="54" t="s">
        <v>4981</v>
      </c>
      <c r="G638" s="29" t="s">
        <v>4913</v>
      </c>
      <c r="H638" s="53" t="s">
        <v>6612</v>
      </c>
      <c r="I638" s="53" t="s">
        <v>6613</v>
      </c>
      <c r="J638" s="31" t="s">
        <v>6614</v>
      </c>
      <c r="K638" s="32" t="s">
        <v>6615</v>
      </c>
      <c r="L638" s="31" t="s">
        <v>6616</v>
      </c>
      <c r="M638" s="4">
        <v>636</v>
      </c>
      <c r="N638" s="525">
        <v>35.870842000000003</v>
      </c>
      <c r="O638" s="525">
        <v>139.423641</v>
      </c>
      <c r="P638">
        <f t="shared" si="9"/>
        <v>5001.2433973757225</v>
      </c>
    </row>
    <row r="639" spans="1:16">
      <c r="A639" s="33" t="s">
        <v>4910</v>
      </c>
      <c r="B639" s="33" t="s">
        <v>1799</v>
      </c>
      <c r="C639" s="34" t="s">
        <v>4911</v>
      </c>
      <c r="D639" s="35"/>
      <c r="E639" s="27" t="s">
        <v>4911</v>
      </c>
      <c r="F639" s="54" t="s">
        <v>4912</v>
      </c>
      <c r="G639" s="29"/>
      <c r="H639" s="36" t="s">
        <v>4911</v>
      </c>
      <c r="I639" s="36" t="s">
        <v>4911</v>
      </c>
      <c r="J639" s="31" t="s">
        <v>6617</v>
      </c>
      <c r="K639" s="32" t="s">
        <v>6279</v>
      </c>
      <c r="L639" s="31" t="s">
        <v>6618</v>
      </c>
      <c r="M639" s="4">
        <v>637</v>
      </c>
      <c r="N639" s="525">
        <v>35.798865999999997</v>
      </c>
      <c r="O639" s="525">
        <v>139.44661099999999</v>
      </c>
      <c r="P639">
        <f t="shared" si="9"/>
        <v>4992.0305413431252</v>
      </c>
    </row>
    <row r="640" spans="1:16">
      <c r="A640" s="33" t="s">
        <v>4910</v>
      </c>
      <c r="B640" s="33" t="s">
        <v>1799</v>
      </c>
      <c r="C640" s="34" t="s">
        <v>4911</v>
      </c>
      <c r="D640" s="35"/>
      <c r="E640" s="27" t="s">
        <v>4911</v>
      </c>
      <c r="F640" s="54" t="s">
        <v>4918</v>
      </c>
      <c r="G640" s="29"/>
      <c r="H640" s="36" t="s">
        <v>4911</v>
      </c>
      <c r="I640" s="36" t="s">
        <v>4911</v>
      </c>
      <c r="J640" s="31" t="s">
        <v>6619</v>
      </c>
      <c r="K640" s="32" t="s">
        <v>6620</v>
      </c>
      <c r="L640" s="31" t="s">
        <v>6621</v>
      </c>
      <c r="M640" s="4">
        <v>638</v>
      </c>
      <c r="N640" s="525">
        <v>35.828916999999997</v>
      </c>
      <c r="O640" s="525">
        <v>139.40605400000001</v>
      </c>
      <c r="P640">
        <f t="shared" si="9"/>
        <v>4994.7679380635182</v>
      </c>
    </row>
    <row r="641" spans="1:16">
      <c r="A641" s="33" t="s">
        <v>4910</v>
      </c>
      <c r="B641" s="33" t="s">
        <v>1799</v>
      </c>
      <c r="C641" s="34" t="s">
        <v>4911</v>
      </c>
      <c r="D641" s="35"/>
      <c r="E641" s="27" t="s">
        <v>4911</v>
      </c>
      <c r="F641" s="54" t="s">
        <v>4922</v>
      </c>
      <c r="G641" s="29"/>
      <c r="H641" s="36" t="s">
        <v>4911</v>
      </c>
      <c r="I641" s="36" t="s">
        <v>4911</v>
      </c>
      <c r="J641" s="31" t="s">
        <v>6622</v>
      </c>
      <c r="K641" s="32" t="s">
        <v>6623</v>
      </c>
      <c r="L641" s="31" t="s">
        <v>6624</v>
      </c>
      <c r="M641" s="4">
        <v>639</v>
      </c>
      <c r="N641" s="525">
        <v>35.860909999999997</v>
      </c>
      <c r="O641" s="525">
        <v>139.321675</v>
      </c>
      <c r="P641">
        <f t="shared" si="9"/>
        <v>4996.2020482242497</v>
      </c>
    </row>
    <row r="642" spans="1:16">
      <c r="A642" s="33" t="s">
        <v>4910</v>
      </c>
      <c r="B642" s="33" t="s">
        <v>1799</v>
      </c>
      <c r="C642" s="34" t="s">
        <v>4911</v>
      </c>
      <c r="D642" s="35"/>
      <c r="E642" s="27" t="s">
        <v>4911</v>
      </c>
      <c r="F642" s="59" t="s">
        <v>4962</v>
      </c>
      <c r="G642" s="29"/>
      <c r="H642" s="36" t="s">
        <v>4911</v>
      </c>
      <c r="I642" s="36" t="s">
        <v>4911</v>
      </c>
      <c r="J642" s="60" t="s">
        <v>4963</v>
      </c>
      <c r="K642" s="61" t="s">
        <v>6615</v>
      </c>
      <c r="L642" s="60" t="s">
        <v>6616</v>
      </c>
      <c r="M642" s="4">
        <v>640</v>
      </c>
      <c r="N642" s="553">
        <v>35.870842000000003</v>
      </c>
      <c r="O642" s="553">
        <v>139.423641</v>
      </c>
      <c r="P642">
        <f t="shared" si="9"/>
        <v>5001.2433973757225</v>
      </c>
    </row>
    <row r="643" spans="1:16">
      <c r="A643" s="33" t="s">
        <v>4910</v>
      </c>
      <c r="B643" s="33" t="s">
        <v>1799</v>
      </c>
      <c r="C643" s="34" t="s">
        <v>4911</v>
      </c>
      <c r="D643" s="35"/>
      <c r="E643" s="27" t="s">
        <v>4911</v>
      </c>
      <c r="F643" s="59" t="s">
        <v>4964</v>
      </c>
      <c r="G643" s="29"/>
      <c r="H643" s="36" t="s">
        <v>4911</v>
      </c>
      <c r="I643" s="36" t="s">
        <v>4911</v>
      </c>
      <c r="J643" s="60" t="s">
        <v>6625</v>
      </c>
      <c r="K643" s="61" t="s">
        <v>6626</v>
      </c>
      <c r="L643" s="60" t="s">
        <v>6627</v>
      </c>
      <c r="M643" s="4">
        <v>641</v>
      </c>
      <c r="N643" s="553">
        <v>35.793011</v>
      </c>
      <c r="O643" s="553">
        <v>139.51493600000001</v>
      </c>
      <c r="P643">
        <f t="shared" si="9"/>
        <v>4993.659638912296</v>
      </c>
    </row>
    <row r="644" spans="1:16">
      <c r="A644" s="33" t="s">
        <v>4910</v>
      </c>
      <c r="B644" s="33" t="s">
        <v>1799</v>
      </c>
      <c r="C644" s="34" t="s">
        <v>4911</v>
      </c>
      <c r="D644" s="35"/>
      <c r="E644" s="27" t="s">
        <v>4911</v>
      </c>
      <c r="F644" s="59" t="s">
        <v>5102</v>
      </c>
      <c r="G644" s="29"/>
      <c r="H644" s="36" t="s">
        <v>4911</v>
      </c>
      <c r="I644" s="36" t="s">
        <v>4911</v>
      </c>
      <c r="J644" s="60" t="s">
        <v>6628</v>
      </c>
      <c r="K644" s="61" t="s">
        <v>6629</v>
      </c>
      <c r="L644" s="60" t="s">
        <v>6630</v>
      </c>
      <c r="M644" s="4">
        <v>642</v>
      </c>
      <c r="N644" s="553">
        <v>35.839765</v>
      </c>
      <c r="O644" s="553">
        <v>139.45990800000001</v>
      </c>
      <c r="P644">
        <f t="shared" ref="P644:P707" si="10">N644*O644</f>
        <v>4998.2103296416208</v>
      </c>
    </row>
    <row r="645" spans="1:16">
      <c r="A645" s="33" t="s">
        <v>4910</v>
      </c>
      <c r="B645" s="33" t="s">
        <v>1799</v>
      </c>
      <c r="C645" s="34" t="s">
        <v>4911</v>
      </c>
      <c r="D645" s="35"/>
      <c r="E645" s="108" t="s">
        <v>4911</v>
      </c>
      <c r="F645" s="59" t="s">
        <v>4968</v>
      </c>
      <c r="G645" s="29"/>
      <c r="H645" s="36" t="s">
        <v>4911</v>
      </c>
      <c r="I645" s="36" t="s">
        <v>4911</v>
      </c>
      <c r="J645" s="60" t="s">
        <v>6631</v>
      </c>
      <c r="K645" s="61" t="s">
        <v>6632</v>
      </c>
      <c r="L645" s="60" t="s">
        <v>6633</v>
      </c>
      <c r="M645" s="4">
        <v>643</v>
      </c>
      <c r="N645" s="553">
        <v>35.868909000000002</v>
      </c>
      <c r="O645" s="553">
        <v>139.42181600000001</v>
      </c>
      <c r="P645">
        <f t="shared" si="10"/>
        <v>5000.908430718745</v>
      </c>
    </row>
    <row r="646" spans="1:16">
      <c r="A646" s="33" t="s">
        <v>4910</v>
      </c>
      <c r="B646" s="33" t="s">
        <v>1799</v>
      </c>
      <c r="C646" s="34" t="s">
        <v>4911</v>
      </c>
      <c r="D646" s="35"/>
      <c r="E646" s="108" t="s">
        <v>4911</v>
      </c>
      <c r="F646" s="55" t="s">
        <v>5255</v>
      </c>
      <c r="G646" s="56"/>
      <c r="H646" s="36" t="s">
        <v>4911</v>
      </c>
      <c r="I646" s="36" t="s">
        <v>4911</v>
      </c>
      <c r="J646" s="60" t="s">
        <v>6634</v>
      </c>
      <c r="K646" s="61" t="s">
        <v>6626</v>
      </c>
      <c r="L646" s="60" t="s">
        <v>6635</v>
      </c>
      <c r="M646" s="4">
        <v>644</v>
      </c>
      <c r="N646" s="553">
        <v>35.793011</v>
      </c>
      <c r="O646" s="553">
        <v>139.51493600000001</v>
      </c>
      <c r="P646">
        <f t="shared" si="10"/>
        <v>4993.659638912296</v>
      </c>
    </row>
    <row r="647" spans="1:16">
      <c r="A647" s="33" t="s">
        <v>4910</v>
      </c>
      <c r="B647" s="33" t="s">
        <v>1799</v>
      </c>
      <c r="C647" s="34" t="s">
        <v>4911</v>
      </c>
      <c r="D647" s="35"/>
      <c r="E647" s="109" t="s">
        <v>4911</v>
      </c>
      <c r="F647" s="55" t="s">
        <v>5259</v>
      </c>
      <c r="G647" s="56"/>
      <c r="H647" s="36" t="s">
        <v>4911</v>
      </c>
      <c r="I647" s="36" t="s">
        <v>4911</v>
      </c>
      <c r="J647" s="60" t="s">
        <v>6636</v>
      </c>
      <c r="K647" s="61" t="s">
        <v>6637</v>
      </c>
      <c r="L647" s="60" t="s">
        <v>6638</v>
      </c>
      <c r="M647" s="4">
        <v>645</v>
      </c>
      <c r="N647" s="553">
        <v>35.784205</v>
      </c>
      <c r="O647" s="553">
        <v>139.453622</v>
      </c>
      <c r="P647">
        <f t="shared" si="10"/>
        <v>4990.2369976405098</v>
      </c>
    </row>
    <row r="648" spans="1:16">
      <c r="A648" s="33" t="s">
        <v>4910</v>
      </c>
      <c r="B648" s="33" t="s">
        <v>1799</v>
      </c>
      <c r="C648" s="34" t="s">
        <v>4911</v>
      </c>
      <c r="D648" s="35"/>
      <c r="E648" s="109" t="s">
        <v>4911</v>
      </c>
      <c r="F648" s="55" t="s">
        <v>5252</v>
      </c>
      <c r="G648" s="56"/>
      <c r="H648" s="36" t="s">
        <v>4911</v>
      </c>
      <c r="I648" s="36" t="s">
        <v>4911</v>
      </c>
      <c r="J648" s="60" t="s">
        <v>5353</v>
      </c>
      <c r="K648" s="61" t="s">
        <v>6615</v>
      </c>
      <c r="L648" s="60" t="s">
        <v>6616</v>
      </c>
      <c r="M648" s="4">
        <v>646</v>
      </c>
      <c r="N648" s="553">
        <v>35.870842000000003</v>
      </c>
      <c r="O648" s="553">
        <v>139.423641</v>
      </c>
      <c r="P648">
        <f t="shared" si="10"/>
        <v>5001.2433973757225</v>
      </c>
    </row>
    <row r="649" spans="1:16" ht="19.5" thickBot="1">
      <c r="A649" s="33" t="s">
        <v>4910</v>
      </c>
      <c r="B649" s="33" t="s">
        <v>1799</v>
      </c>
      <c r="C649" s="34" t="s">
        <v>4911</v>
      </c>
      <c r="D649" s="35"/>
      <c r="E649" s="27" t="s">
        <v>4974</v>
      </c>
      <c r="F649" s="29" t="s">
        <v>4975</v>
      </c>
      <c r="G649" s="29"/>
      <c r="H649" s="36" t="s">
        <v>4911</v>
      </c>
      <c r="I649" s="36" t="s">
        <v>4911</v>
      </c>
      <c r="J649" s="60" t="s">
        <v>6229</v>
      </c>
      <c r="K649" s="61" t="s">
        <v>6615</v>
      </c>
      <c r="L649" s="60" t="s">
        <v>6616</v>
      </c>
      <c r="M649" s="4">
        <v>647</v>
      </c>
      <c r="N649" s="553">
        <v>35.870842000000003</v>
      </c>
      <c r="O649" s="553">
        <v>139.423641</v>
      </c>
      <c r="P649">
        <f t="shared" si="10"/>
        <v>5001.2433973757225</v>
      </c>
    </row>
    <row r="650" spans="1:16" ht="19.5" thickTop="1">
      <c r="A650" s="110" t="s">
        <v>6639</v>
      </c>
      <c r="B650" s="110" t="s">
        <v>1578</v>
      </c>
      <c r="C650" s="111">
        <v>1</v>
      </c>
      <c r="D650" s="112">
        <v>1451015</v>
      </c>
      <c r="E650" s="113" t="s">
        <v>4974</v>
      </c>
      <c r="F650" s="114" t="s">
        <v>4981</v>
      </c>
      <c r="G650" s="29" t="s">
        <v>4913</v>
      </c>
      <c r="H650" s="115" t="s">
        <v>6640</v>
      </c>
      <c r="I650" s="116" t="s">
        <v>6641</v>
      </c>
      <c r="J650" s="117" t="s">
        <v>6642</v>
      </c>
      <c r="K650" s="118" t="s">
        <v>6643</v>
      </c>
      <c r="L650" s="119" t="s">
        <v>6644</v>
      </c>
      <c r="M650" s="4">
        <v>648</v>
      </c>
      <c r="N650" s="561">
        <v>36.354329</v>
      </c>
      <c r="O650" s="561">
        <v>140.43928399999999</v>
      </c>
      <c r="P650">
        <f t="shared" si="10"/>
        <v>5105.5759350604358</v>
      </c>
    </row>
    <row r="651" spans="1:16">
      <c r="A651" s="33" t="s">
        <v>6639</v>
      </c>
      <c r="B651" s="33" t="s">
        <v>1578</v>
      </c>
      <c r="C651" s="51">
        <v>2</v>
      </c>
      <c r="D651" s="52">
        <v>1452013</v>
      </c>
      <c r="E651" s="74" t="s">
        <v>4974</v>
      </c>
      <c r="F651" s="100" t="s">
        <v>4981</v>
      </c>
      <c r="G651" s="29" t="s">
        <v>4913</v>
      </c>
      <c r="H651" s="53" t="s">
        <v>6645</v>
      </c>
      <c r="I651" s="53" t="s">
        <v>6646</v>
      </c>
      <c r="J651" s="120" t="s">
        <v>6647</v>
      </c>
      <c r="K651" s="77" t="s">
        <v>6648</v>
      </c>
      <c r="L651" s="76" t="s">
        <v>6649</v>
      </c>
      <c r="M651" s="4">
        <v>649</v>
      </c>
      <c r="N651" s="559">
        <v>36.544705999999998</v>
      </c>
      <c r="O651" s="559">
        <v>140.62275199999999</v>
      </c>
      <c r="P651">
        <f t="shared" si="10"/>
        <v>5139.0171287509111</v>
      </c>
    </row>
    <row r="652" spans="1:16">
      <c r="A652" s="33" t="s">
        <v>6639</v>
      </c>
      <c r="B652" s="33" t="s">
        <v>1578</v>
      </c>
      <c r="C652" s="39" t="s">
        <v>4911</v>
      </c>
      <c r="D652" s="40"/>
      <c r="E652" s="70" t="s">
        <v>4911</v>
      </c>
      <c r="F652" s="63" t="s">
        <v>4962</v>
      </c>
      <c r="G652" s="92"/>
      <c r="H652" s="41" t="s">
        <v>4911</v>
      </c>
      <c r="I652" s="41" t="s">
        <v>4911</v>
      </c>
      <c r="J652" s="121" t="s">
        <v>4963</v>
      </c>
      <c r="K652" s="65" t="s">
        <v>6648</v>
      </c>
      <c r="L652" s="64" t="s">
        <v>6649</v>
      </c>
      <c r="M652" s="4">
        <v>650</v>
      </c>
      <c r="N652" s="552">
        <v>36.544705999999998</v>
      </c>
      <c r="O652" s="552">
        <v>140.62275199999999</v>
      </c>
      <c r="P652">
        <f t="shared" si="10"/>
        <v>5139.0171287509111</v>
      </c>
    </row>
    <row r="653" spans="1:16">
      <c r="A653" s="33" t="s">
        <v>6639</v>
      </c>
      <c r="B653" s="33" t="s">
        <v>1578</v>
      </c>
      <c r="C653" s="51">
        <v>3</v>
      </c>
      <c r="D653" s="52">
        <v>1453100</v>
      </c>
      <c r="E653" s="27" t="s">
        <v>4911</v>
      </c>
      <c r="F653" s="100" t="s">
        <v>4981</v>
      </c>
      <c r="G653" s="29" t="s">
        <v>4913</v>
      </c>
      <c r="H653" s="53" t="s">
        <v>6650</v>
      </c>
      <c r="I653" s="53" t="s">
        <v>6651</v>
      </c>
      <c r="J653" s="120" t="s">
        <v>6652</v>
      </c>
      <c r="K653" s="77" t="s">
        <v>6653</v>
      </c>
      <c r="L653" s="76" t="s">
        <v>6654</v>
      </c>
      <c r="M653" s="4">
        <v>651</v>
      </c>
      <c r="N653" s="559">
        <v>36.080088000000003</v>
      </c>
      <c r="O653" s="559">
        <v>140.19179700000001</v>
      </c>
      <c r="P653">
        <f t="shared" si="10"/>
        <v>5058.132372638137</v>
      </c>
    </row>
    <row r="654" spans="1:16">
      <c r="A654" s="33" t="s">
        <v>6639</v>
      </c>
      <c r="B654" s="33" t="s">
        <v>1578</v>
      </c>
      <c r="C654" s="34" t="s">
        <v>4911</v>
      </c>
      <c r="D654" s="35"/>
      <c r="E654" s="27" t="s">
        <v>4911</v>
      </c>
      <c r="F654" s="55" t="s">
        <v>4918</v>
      </c>
      <c r="G654" s="56"/>
      <c r="H654" s="36" t="s">
        <v>4911</v>
      </c>
      <c r="I654" s="36" t="s">
        <v>4911</v>
      </c>
      <c r="J654" s="122" t="s">
        <v>6655</v>
      </c>
      <c r="K654" s="32" t="s">
        <v>6656</v>
      </c>
      <c r="L654" s="31" t="s">
        <v>6657</v>
      </c>
      <c r="M654" s="4">
        <v>652</v>
      </c>
      <c r="N654" s="525">
        <v>36.012712999999998</v>
      </c>
      <c r="O654" s="525">
        <v>140.15617499999999</v>
      </c>
      <c r="P654">
        <f t="shared" si="10"/>
        <v>5047.4041054527743</v>
      </c>
    </row>
    <row r="655" spans="1:16">
      <c r="A655" s="33" t="s">
        <v>6639</v>
      </c>
      <c r="B655" s="33" t="s">
        <v>1578</v>
      </c>
      <c r="C655" s="34" t="s">
        <v>4911</v>
      </c>
      <c r="D655" s="35"/>
      <c r="E655" s="27" t="s">
        <v>4911</v>
      </c>
      <c r="F655" s="55" t="s">
        <v>4922</v>
      </c>
      <c r="G655" s="56"/>
      <c r="H655" s="36" t="s">
        <v>4911</v>
      </c>
      <c r="I655" s="36" t="s">
        <v>4911</v>
      </c>
      <c r="J655" s="122" t="s">
        <v>6658</v>
      </c>
      <c r="K655" s="32" t="s">
        <v>6659</v>
      </c>
      <c r="L655" s="31" t="s">
        <v>6660</v>
      </c>
      <c r="M655" s="4">
        <v>653</v>
      </c>
      <c r="N655" s="525">
        <v>35.980189000000003</v>
      </c>
      <c r="O655" s="525">
        <v>139.976111</v>
      </c>
      <c r="P655">
        <f t="shared" si="10"/>
        <v>5036.3669292649793</v>
      </c>
    </row>
    <row r="656" spans="1:16">
      <c r="A656" s="33" t="s">
        <v>6639</v>
      </c>
      <c r="B656" s="33" t="s">
        <v>1578</v>
      </c>
      <c r="C656" s="34" t="s">
        <v>4911</v>
      </c>
      <c r="D656" s="35"/>
      <c r="E656" s="27" t="s">
        <v>4911</v>
      </c>
      <c r="F656" s="55" t="s">
        <v>4926</v>
      </c>
      <c r="G656" s="56"/>
      <c r="H656" s="36" t="s">
        <v>4911</v>
      </c>
      <c r="I656" s="36" t="s">
        <v>4911</v>
      </c>
      <c r="J656" s="122" t="s">
        <v>6661</v>
      </c>
      <c r="K656" s="32" t="s">
        <v>6662</v>
      </c>
      <c r="L656" s="31" t="s">
        <v>6663</v>
      </c>
      <c r="M656" s="4">
        <v>654</v>
      </c>
      <c r="N656" s="525">
        <v>36.642358999999999</v>
      </c>
      <c r="O656" s="525">
        <v>140.68687600000001</v>
      </c>
      <c r="P656">
        <f t="shared" si="10"/>
        <v>5155.0990169804845</v>
      </c>
    </row>
    <row r="657" spans="1:16">
      <c r="A657" s="33" t="s">
        <v>6639</v>
      </c>
      <c r="B657" s="33" t="s">
        <v>1578</v>
      </c>
      <c r="C657" s="34" t="s">
        <v>4911</v>
      </c>
      <c r="D657" s="35"/>
      <c r="E657" s="27" t="s">
        <v>4911</v>
      </c>
      <c r="F657" s="55" t="s">
        <v>4930</v>
      </c>
      <c r="G657" s="56"/>
      <c r="H657" s="36" t="s">
        <v>4911</v>
      </c>
      <c r="I657" s="36" t="s">
        <v>4911</v>
      </c>
      <c r="J657" s="122" t="s">
        <v>6664</v>
      </c>
      <c r="K657" s="32" t="s">
        <v>6665</v>
      </c>
      <c r="L657" s="31" t="s">
        <v>6666</v>
      </c>
      <c r="M657" s="4">
        <v>655</v>
      </c>
      <c r="N657" s="525">
        <v>35.923693999999998</v>
      </c>
      <c r="O657" s="525">
        <v>140.63865000000001</v>
      </c>
      <c r="P657">
        <f t="shared" si="10"/>
        <v>5052.2598271731003</v>
      </c>
    </row>
    <row r="658" spans="1:16">
      <c r="A658" s="33" t="s">
        <v>6639</v>
      </c>
      <c r="B658" s="33" t="s">
        <v>1578</v>
      </c>
      <c r="C658" s="34" t="s">
        <v>4911</v>
      </c>
      <c r="D658" s="35"/>
      <c r="E658" s="27" t="s">
        <v>4911</v>
      </c>
      <c r="F658" s="55" t="s">
        <v>4934</v>
      </c>
      <c r="G658" s="56"/>
      <c r="H658" s="36" t="s">
        <v>4911</v>
      </c>
      <c r="I658" s="36" t="s">
        <v>4911</v>
      </c>
      <c r="J658" s="122" t="s">
        <v>6667</v>
      </c>
      <c r="K658" s="32" t="s">
        <v>6668</v>
      </c>
      <c r="L658" s="31" t="s">
        <v>6669</v>
      </c>
      <c r="M658" s="4">
        <v>656</v>
      </c>
      <c r="N658" s="525">
        <v>36.170282999999998</v>
      </c>
      <c r="O658" s="525">
        <v>139.765488</v>
      </c>
      <c r="P658">
        <f t="shared" si="10"/>
        <v>5055.3572545931038</v>
      </c>
    </row>
    <row r="659" spans="1:16">
      <c r="A659" s="33" t="s">
        <v>6639</v>
      </c>
      <c r="B659" s="33" t="s">
        <v>1578</v>
      </c>
      <c r="C659" s="34" t="s">
        <v>4911</v>
      </c>
      <c r="D659" s="35"/>
      <c r="E659" s="123" t="s">
        <v>4911</v>
      </c>
      <c r="F659" s="55" t="s">
        <v>4938</v>
      </c>
      <c r="G659" s="56"/>
      <c r="H659" s="36" t="s">
        <v>4911</v>
      </c>
      <c r="I659" s="36" t="s">
        <v>4911</v>
      </c>
      <c r="J659" s="122" t="s">
        <v>6670</v>
      </c>
      <c r="K659" s="32" t="s">
        <v>6671</v>
      </c>
      <c r="L659" s="31" t="s">
        <v>6672</v>
      </c>
      <c r="M659" s="4">
        <v>657</v>
      </c>
      <c r="N659" s="525">
        <v>36.303350000000002</v>
      </c>
      <c r="O659" s="525">
        <v>139.956998</v>
      </c>
      <c r="P659">
        <f t="shared" si="10"/>
        <v>5080.9078833433005</v>
      </c>
    </row>
    <row r="660" spans="1:16">
      <c r="A660" s="33" t="s">
        <v>6639</v>
      </c>
      <c r="B660" s="33" t="s">
        <v>1578</v>
      </c>
      <c r="C660" s="34" t="s">
        <v>4911</v>
      </c>
      <c r="D660" s="35"/>
      <c r="E660" s="123" t="s">
        <v>4911</v>
      </c>
      <c r="F660" s="55" t="s">
        <v>4946</v>
      </c>
      <c r="G660" s="56"/>
      <c r="H660" s="36" t="s">
        <v>4911</v>
      </c>
      <c r="I660" s="36" t="s">
        <v>4911</v>
      </c>
      <c r="J660" s="122" t="s">
        <v>6673</v>
      </c>
      <c r="K660" s="32" t="s">
        <v>6674</v>
      </c>
      <c r="L660" s="31" t="s">
        <v>6675</v>
      </c>
      <c r="M660" s="4">
        <v>658</v>
      </c>
      <c r="N660" s="525">
        <v>36.084845000000001</v>
      </c>
      <c r="O660" s="525">
        <v>140.07327000000001</v>
      </c>
      <c r="P660">
        <f t="shared" si="10"/>
        <v>5054.5222365931504</v>
      </c>
    </row>
    <row r="661" spans="1:16">
      <c r="A661" s="33" t="s">
        <v>6639</v>
      </c>
      <c r="B661" s="33" t="s">
        <v>1578</v>
      </c>
      <c r="C661" s="34" t="s">
        <v>4911</v>
      </c>
      <c r="D661" s="35"/>
      <c r="E661" s="27" t="s">
        <v>4911</v>
      </c>
      <c r="F661" s="124" t="s">
        <v>4958</v>
      </c>
      <c r="G661" s="56"/>
      <c r="H661" s="36" t="s">
        <v>4911</v>
      </c>
      <c r="I661" s="36" t="s">
        <v>4911</v>
      </c>
      <c r="J661" s="125" t="s">
        <v>6676</v>
      </c>
      <c r="K661" s="38" t="s">
        <v>6677</v>
      </c>
      <c r="L661" s="37" t="s">
        <v>6678</v>
      </c>
      <c r="M661" s="4">
        <v>659</v>
      </c>
      <c r="N661" s="554">
        <v>36.949202999999997</v>
      </c>
      <c r="O661" s="554">
        <v>140.89081400000001</v>
      </c>
      <c r="P661">
        <f t="shared" si="10"/>
        <v>5205.8032873212414</v>
      </c>
    </row>
    <row r="662" spans="1:16">
      <c r="A662" s="33" t="s">
        <v>6639</v>
      </c>
      <c r="B662" s="33" t="s">
        <v>1578</v>
      </c>
      <c r="C662" s="34" t="s">
        <v>4911</v>
      </c>
      <c r="D662" s="35"/>
      <c r="E662" s="27" t="s">
        <v>4911</v>
      </c>
      <c r="F662" s="55" t="s">
        <v>5394</v>
      </c>
      <c r="G662" s="56"/>
      <c r="H662" s="36" t="s">
        <v>4911</v>
      </c>
      <c r="I662" s="36" t="s">
        <v>4911</v>
      </c>
      <c r="J662" s="122" t="s">
        <v>6679</v>
      </c>
      <c r="K662" s="32" t="s">
        <v>6680</v>
      </c>
      <c r="L662" s="31" t="s">
        <v>6681</v>
      </c>
      <c r="M662" s="4">
        <v>660</v>
      </c>
      <c r="N662" s="525">
        <v>37.288497</v>
      </c>
      <c r="O662" s="525">
        <v>140.36009899999999</v>
      </c>
      <c r="P662">
        <f t="shared" si="10"/>
        <v>5233.8171304812022</v>
      </c>
    </row>
    <row r="663" spans="1:16">
      <c r="A663" s="33" t="s">
        <v>6639</v>
      </c>
      <c r="B663" s="33" t="s">
        <v>1578</v>
      </c>
      <c r="C663" s="34" t="s">
        <v>4911</v>
      </c>
      <c r="D663" s="35"/>
      <c r="E663" s="27" t="s">
        <v>4911</v>
      </c>
      <c r="F663" s="55" t="s">
        <v>5398</v>
      </c>
      <c r="G663" s="56"/>
      <c r="H663" s="36" t="s">
        <v>4911</v>
      </c>
      <c r="I663" s="36" t="s">
        <v>4911</v>
      </c>
      <c r="J663" s="122" t="s">
        <v>6682</v>
      </c>
      <c r="K663" s="32" t="s">
        <v>6683</v>
      </c>
      <c r="L663" s="31" t="s">
        <v>6684</v>
      </c>
      <c r="M663" s="4">
        <v>661</v>
      </c>
      <c r="N663" s="525">
        <v>36.909543999999997</v>
      </c>
      <c r="O663" s="525">
        <v>140.77304000000001</v>
      </c>
      <c r="P663">
        <f t="shared" si="10"/>
        <v>5195.8687138937603</v>
      </c>
    </row>
    <row r="664" spans="1:16">
      <c r="A664" s="33" t="s">
        <v>6639</v>
      </c>
      <c r="B664" s="33" t="s">
        <v>1578</v>
      </c>
      <c r="C664" s="34" t="s">
        <v>4911</v>
      </c>
      <c r="D664" s="35"/>
      <c r="E664" s="27" t="s">
        <v>4911</v>
      </c>
      <c r="F664" s="55" t="s">
        <v>5402</v>
      </c>
      <c r="G664" s="56"/>
      <c r="H664" s="36" t="s">
        <v>4911</v>
      </c>
      <c r="I664" s="36" t="s">
        <v>4911</v>
      </c>
      <c r="J664" s="122" t="s">
        <v>6685</v>
      </c>
      <c r="K664" s="32" t="s">
        <v>6686</v>
      </c>
      <c r="L664" s="31" t="s">
        <v>6687</v>
      </c>
      <c r="M664" s="4">
        <v>662</v>
      </c>
      <c r="N664" s="525">
        <v>37.407477999999998</v>
      </c>
      <c r="O664" s="525">
        <v>140.35958400000001</v>
      </c>
      <c r="P664">
        <f t="shared" si="10"/>
        <v>5250.4980505691519</v>
      </c>
    </row>
    <row r="665" spans="1:16">
      <c r="A665" s="33" t="s">
        <v>6639</v>
      </c>
      <c r="B665" s="33" t="s">
        <v>1578</v>
      </c>
      <c r="C665" s="34" t="s">
        <v>4911</v>
      </c>
      <c r="D665" s="35"/>
      <c r="E665" s="27" t="s">
        <v>4911</v>
      </c>
      <c r="F665" s="55" t="s">
        <v>5008</v>
      </c>
      <c r="G665" s="56"/>
      <c r="H665" s="36" t="s">
        <v>4911</v>
      </c>
      <c r="I665" s="36" t="s">
        <v>4911</v>
      </c>
      <c r="J665" s="122" t="s">
        <v>6688</v>
      </c>
      <c r="K665" s="32" t="s">
        <v>6689</v>
      </c>
      <c r="L665" s="31" t="s">
        <v>6690</v>
      </c>
      <c r="M665" s="4">
        <v>663</v>
      </c>
      <c r="N665" s="525">
        <v>37.066299999999998</v>
      </c>
      <c r="O665" s="525">
        <v>140.944864</v>
      </c>
      <c r="P665">
        <f t="shared" si="10"/>
        <v>5224.3046124831999</v>
      </c>
    </row>
    <row r="666" spans="1:16">
      <c r="A666" s="33" t="s">
        <v>6639</v>
      </c>
      <c r="B666" s="33" t="s">
        <v>1578</v>
      </c>
      <c r="C666" s="34" t="s">
        <v>4911</v>
      </c>
      <c r="D666" s="35"/>
      <c r="E666" s="27" t="s">
        <v>4911</v>
      </c>
      <c r="F666" s="55" t="s">
        <v>5409</v>
      </c>
      <c r="G666" s="56"/>
      <c r="H666" s="36" t="s">
        <v>4911</v>
      </c>
      <c r="I666" s="36" t="s">
        <v>4911</v>
      </c>
      <c r="J666" s="122" t="s">
        <v>6691</v>
      </c>
      <c r="K666" s="32" t="s">
        <v>6692</v>
      </c>
      <c r="L666" s="31" t="s">
        <v>6693</v>
      </c>
      <c r="M666" s="4">
        <v>664</v>
      </c>
      <c r="N666" s="525">
        <v>36.324651000000003</v>
      </c>
      <c r="O666" s="525">
        <v>140.01275000000001</v>
      </c>
      <c r="P666">
        <f t="shared" si="10"/>
        <v>5085.9142793002511</v>
      </c>
    </row>
    <row r="667" spans="1:16">
      <c r="A667" s="33" t="s">
        <v>6639</v>
      </c>
      <c r="B667" s="33" t="s">
        <v>1578</v>
      </c>
      <c r="C667" s="34" t="s">
        <v>4911</v>
      </c>
      <c r="D667" s="35"/>
      <c r="E667" s="27" t="s">
        <v>4911</v>
      </c>
      <c r="F667" s="55" t="s">
        <v>5413</v>
      </c>
      <c r="G667" s="56"/>
      <c r="H667" s="36" t="s">
        <v>4911</v>
      </c>
      <c r="I667" s="36" t="s">
        <v>4911</v>
      </c>
      <c r="J667" s="122" t="s">
        <v>6694</v>
      </c>
      <c r="K667" s="32" t="s">
        <v>6695</v>
      </c>
      <c r="L667" s="31" t="s">
        <v>6696</v>
      </c>
      <c r="M667" s="4">
        <v>665</v>
      </c>
      <c r="N667" s="525">
        <v>36.287399999999998</v>
      </c>
      <c r="O667" s="525">
        <v>139.87180599999999</v>
      </c>
      <c r="P667">
        <f t="shared" si="10"/>
        <v>5075.5841730443999</v>
      </c>
    </row>
    <row r="668" spans="1:16">
      <c r="A668" s="33" t="s">
        <v>6639</v>
      </c>
      <c r="B668" s="33" t="s">
        <v>1578</v>
      </c>
      <c r="C668" s="34" t="s">
        <v>4911</v>
      </c>
      <c r="D668" s="35"/>
      <c r="E668" s="123" t="s">
        <v>4911</v>
      </c>
      <c r="F668" s="55" t="s">
        <v>5012</v>
      </c>
      <c r="G668" s="56"/>
      <c r="H668" s="36" t="s">
        <v>4911</v>
      </c>
      <c r="I668" s="36" t="s">
        <v>4911</v>
      </c>
      <c r="J668" s="122" t="s">
        <v>6697</v>
      </c>
      <c r="K668" s="32" t="s">
        <v>6698</v>
      </c>
      <c r="L668" s="31" t="s">
        <v>6699</v>
      </c>
      <c r="M668" s="4">
        <v>666</v>
      </c>
      <c r="N668" s="525">
        <v>36.160043999999999</v>
      </c>
      <c r="O668" s="525">
        <v>139.71942200000001</v>
      </c>
      <c r="P668">
        <f t="shared" si="10"/>
        <v>5052.2604471745681</v>
      </c>
    </row>
    <row r="669" spans="1:16">
      <c r="A669" s="33" t="s">
        <v>6639</v>
      </c>
      <c r="B669" s="33" t="s">
        <v>1578</v>
      </c>
      <c r="C669" s="34" t="s">
        <v>4911</v>
      </c>
      <c r="D669" s="35"/>
      <c r="E669" s="123" t="s">
        <v>4911</v>
      </c>
      <c r="F669" s="55" t="s">
        <v>5016</v>
      </c>
      <c r="G669" s="56"/>
      <c r="H669" s="36" t="s">
        <v>4911</v>
      </c>
      <c r="I669" s="36" t="s">
        <v>4911</v>
      </c>
      <c r="J669" s="122" t="s">
        <v>6700</v>
      </c>
      <c r="K669" s="32" t="s">
        <v>6701</v>
      </c>
      <c r="L669" s="31" t="s">
        <v>6702</v>
      </c>
      <c r="M669" s="4">
        <v>667</v>
      </c>
      <c r="N669" s="525">
        <v>36.314408999999998</v>
      </c>
      <c r="O669" s="525">
        <v>140.439134</v>
      </c>
      <c r="P669">
        <f t="shared" si="10"/>
        <v>5099.9641516818056</v>
      </c>
    </row>
    <row r="670" spans="1:16">
      <c r="A670" s="33" t="s">
        <v>6639</v>
      </c>
      <c r="B670" s="33" t="s">
        <v>1578</v>
      </c>
      <c r="C670" s="34" t="s">
        <v>4911</v>
      </c>
      <c r="D670" s="35"/>
      <c r="E670" s="123" t="s">
        <v>4911</v>
      </c>
      <c r="F670" s="55" t="s">
        <v>5423</v>
      </c>
      <c r="G670" s="56"/>
      <c r="H670" s="36" t="s">
        <v>4911</v>
      </c>
      <c r="I670" s="36" t="s">
        <v>4911</v>
      </c>
      <c r="J670" s="122" t="s">
        <v>6703</v>
      </c>
      <c r="K670" s="32" t="s">
        <v>6704</v>
      </c>
      <c r="L670" s="31" t="s">
        <v>6705</v>
      </c>
      <c r="M670" s="4">
        <v>668</v>
      </c>
      <c r="N670" s="525">
        <v>36.002707999999998</v>
      </c>
      <c r="O670" s="525">
        <v>140.03439800000001</v>
      </c>
      <c r="P670">
        <f t="shared" si="10"/>
        <v>5041.6175411497843</v>
      </c>
    </row>
    <row r="671" spans="1:16">
      <c r="A671" s="33" t="s">
        <v>6639</v>
      </c>
      <c r="B671" s="33" t="s">
        <v>1578</v>
      </c>
      <c r="C671" s="34" t="s">
        <v>4911</v>
      </c>
      <c r="D671" s="35"/>
      <c r="E671" s="123" t="s">
        <v>4911</v>
      </c>
      <c r="F671" s="55" t="s">
        <v>5427</v>
      </c>
      <c r="G671" s="56"/>
      <c r="H671" s="36" t="s">
        <v>4911</v>
      </c>
      <c r="I671" s="36" t="s">
        <v>4911</v>
      </c>
      <c r="J671" s="122" t="s">
        <v>6706</v>
      </c>
      <c r="K671" s="32" t="s">
        <v>6707</v>
      </c>
      <c r="L671" s="31" t="s">
        <v>6708</v>
      </c>
      <c r="M671" s="4">
        <v>669</v>
      </c>
      <c r="N671" s="525">
        <v>36.364238</v>
      </c>
      <c r="O671" s="525">
        <v>140.114126</v>
      </c>
      <c r="P671">
        <f t="shared" si="10"/>
        <v>5095.1434250259881</v>
      </c>
    </row>
    <row r="672" spans="1:16">
      <c r="A672" s="33" t="s">
        <v>6639</v>
      </c>
      <c r="B672" s="33" t="s">
        <v>1578</v>
      </c>
      <c r="C672" s="34" t="s">
        <v>4911</v>
      </c>
      <c r="D672" s="35"/>
      <c r="E672" s="27" t="s">
        <v>4911</v>
      </c>
      <c r="F672" s="55" t="s">
        <v>4962</v>
      </c>
      <c r="G672" s="56"/>
      <c r="H672" s="36" t="s">
        <v>4911</v>
      </c>
      <c r="I672" s="36" t="s">
        <v>4911</v>
      </c>
      <c r="J672" s="122" t="s">
        <v>4963</v>
      </c>
      <c r="K672" s="32" t="s">
        <v>6709</v>
      </c>
      <c r="L672" s="31" t="s">
        <v>6710</v>
      </c>
      <c r="M672" s="4">
        <v>670</v>
      </c>
      <c r="N672" s="525">
        <v>36.072212</v>
      </c>
      <c r="O672" s="525">
        <v>140.112619</v>
      </c>
      <c r="P672">
        <f t="shared" si="10"/>
        <v>5054.1720964432279</v>
      </c>
    </row>
    <row r="673" spans="1:16">
      <c r="A673" s="33" t="s">
        <v>6639</v>
      </c>
      <c r="B673" s="33" t="s">
        <v>1578</v>
      </c>
      <c r="C673" s="34" t="s">
        <v>4911</v>
      </c>
      <c r="D673" s="35"/>
      <c r="E673" s="27" t="s">
        <v>4911</v>
      </c>
      <c r="F673" s="55" t="s">
        <v>5252</v>
      </c>
      <c r="G673" s="56"/>
      <c r="H673" s="36" t="s">
        <v>4911</v>
      </c>
      <c r="I673" s="36" t="s">
        <v>4911</v>
      </c>
      <c r="J673" s="122" t="s">
        <v>5353</v>
      </c>
      <c r="K673" s="32" t="s">
        <v>6671</v>
      </c>
      <c r="L673" s="31" t="s">
        <v>6672</v>
      </c>
      <c r="M673" s="4">
        <v>671</v>
      </c>
      <c r="N673" s="525">
        <v>36.303350000000002</v>
      </c>
      <c r="O673" s="525">
        <v>139.956998</v>
      </c>
      <c r="P673">
        <f t="shared" si="10"/>
        <v>5080.9078833433005</v>
      </c>
    </row>
    <row r="674" spans="1:16">
      <c r="A674" s="33" t="s">
        <v>6639</v>
      </c>
      <c r="B674" s="33" t="s">
        <v>1578</v>
      </c>
      <c r="C674" s="34" t="s">
        <v>4911</v>
      </c>
      <c r="D674" s="35"/>
      <c r="E674" s="27" t="s">
        <v>4974</v>
      </c>
      <c r="F674" s="124" t="s">
        <v>4975</v>
      </c>
      <c r="G674" s="56"/>
      <c r="H674" s="36" t="s">
        <v>4911</v>
      </c>
      <c r="I674" s="36" t="s">
        <v>4911</v>
      </c>
      <c r="J674" s="125" t="s">
        <v>4976</v>
      </c>
      <c r="K674" s="38" t="s">
        <v>6709</v>
      </c>
      <c r="L674" s="37" t="s">
        <v>6710</v>
      </c>
      <c r="M674" s="4">
        <v>672</v>
      </c>
      <c r="N674" s="525">
        <v>36.072212</v>
      </c>
      <c r="O674" s="525">
        <v>140.112619</v>
      </c>
      <c r="P674">
        <f t="shared" si="10"/>
        <v>5054.1720964432279</v>
      </c>
    </row>
    <row r="675" spans="1:16">
      <c r="A675" s="33" t="s">
        <v>6639</v>
      </c>
      <c r="B675" s="33" t="s">
        <v>1578</v>
      </c>
      <c r="C675" s="39" t="s">
        <v>4911</v>
      </c>
      <c r="D675" s="40"/>
      <c r="E675" s="126" t="s">
        <v>4911</v>
      </c>
      <c r="F675" s="92" t="s">
        <v>4979</v>
      </c>
      <c r="G675" s="92"/>
      <c r="H675" s="41" t="s">
        <v>4911</v>
      </c>
      <c r="I675" s="41" t="s">
        <v>4911</v>
      </c>
      <c r="J675" s="127" t="s">
        <v>6711</v>
      </c>
      <c r="K675" s="43" t="s">
        <v>6709</v>
      </c>
      <c r="L675" s="42" t="s">
        <v>6710</v>
      </c>
      <c r="M675" s="4">
        <v>673</v>
      </c>
      <c r="N675" s="560">
        <v>36.072212</v>
      </c>
      <c r="O675" s="560">
        <v>140.112619</v>
      </c>
      <c r="P675">
        <f t="shared" si="10"/>
        <v>5054.1720964432279</v>
      </c>
    </row>
    <row r="676" spans="1:16">
      <c r="A676" s="33" t="s">
        <v>6639</v>
      </c>
      <c r="B676" s="33" t="s">
        <v>1578</v>
      </c>
      <c r="C676" s="44">
        <v>4</v>
      </c>
      <c r="D676" s="45">
        <v>1460015</v>
      </c>
      <c r="E676" s="46" t="s">
        <v>4974</v>
      </c>
      <c r="F676" s="128" t="s">
        <v>4981</v>
      </c>
      <c r="G676" s="29" t="s">
        <v>4913</v>
      </c>
      <c r="H676" s="129" t="s">
        <v>6712</v>
      </c>
      <c r="I676" s="48" t="s">
        <v>6713</v>
      </c>
      <c r="J676" s="130" t="s">
        <v>6714</v>
      </c>
      <c r="K676" s="50" t="s">
        <v>6715</v>
      </c>
      <c r="L676" s="49" t="s">
        <v>6716</v>
      </c>
      <c r="M676" s="4">
        <v>674</v>
      </c>
      <c r="N676" s="557">
        <v>36.072212</v>
      </c>
      <c r="O676" s="557">
        <v>140.112619</v>
      </c>
      <c r="P676">
        <f t="shared" si="10"/>
        <v>5054.1720964432279</v>
      </c>
    </row>
    <row r="677" spans="1:16">
      <c r="A677" s="33" t="s">
        <v>6639</v>
      </c>
      <c r="B677" s="33" t="s">
        <v>1578</v>
      </c>
      <c r="C677" s="51">
        <v>5</v>
      </c>
      <c r="D677" s="52">
        <v>1461014</v>
      </c>
      <c r="E677" s="74" t="s">
        <v>4974</v>
      </c>
      <c r="F677" s="131" t="s">
        <v>4981</v>
      </c>
      <c r="G677" s="29" t="s">
        <v>4913</v>
      </c>
      <c r="H677" s="53" t="s">
        <v>6717</v>
      </c>
      <c r="I677" s="53" t="s">
        <v>6718</v>
      </c>
      <c r="J677" s="132" t="s">
        <v>6719</v>
      </c>
      <c r="K677" s="96" t="s">
        <v>6720</v>
      </c>
      <c r="L677" s="95" t="s">
        <v>6721</v>
      </c>
      <c r="M677" s="4">
        <v>675</v>
      </c>
      <c r="N677" s="558">
        <v>36.040571</v>
      </c>
      <c r="O677" s="558">
        <v>139.98883599999999</v>
      </c>
      <c r="P677">
        <f t="shared" si="10"/>
        <v>5045.2775830653554</v>
      </c>
    </row>
    <row r="678" spans="1:16">
      <c r="A678" s="33" t="s">
        <v>6639</v>
      </c>
      <c r="B678" s="33" t="s">
        <v>1578</v>
      </c>
      <c r="C678" s="34" t="s">
        <v>4911</v>
      </c>
      <c r="D678" s="35"/>
      <c r="E678" s="27" t="s">
        <v>4911</v>
      </c>
      <c r="F678" s="102" t="s">
        <v>4912</v>
      </c>
      <c r="G678" s="56"/>
      <c r="H678" s="36" t="s">
        <v>4911</v>
      </c>
      <c r="I678" s="36" t="s">
        <v>4911</v>
      </c>
      <c r="J678" s="133" t="s">
        <v>6722</v>
      </c>
      <c r="K678" s="61" t="s">
        <v>6723</v>
      </c>
      <c r="L678" s="60" t="s">
        <v>6724</v>
      </c>
      <c r="M678" s="4">
        <v>676</v>
      </c>
      <c r="N678" s="553">
        <v>36.051701000000001</v>
      </c>
      <c r="O678" s="553">
        <v>139.88727</v>
      </c>
      <c r="P678">
        <f t="shared" si="10"/>
        <v>5043.17403174627</v>
      </c>
    </row>
    <row r="679" spans="1:16">
      <c r="A679" s="33" t="s">
        <v>6639</v>
      </c>
      <c r="B679" s="33" t="s">
        <v>1578</v>
      </c>
      <c r="C679" s="39" t="s">
        <v>4911</v>
      </c>
      <c r="D679" s="40"/>
      <c r="E679" s="93" t="s">
        <v>4911</v>
      </c>
      <c r="F679" s="63" t="s">
        <v>4962</v>
      </c>
      <c r="G679" s="92"/>
      <c r="H679" s="41" t="s">
        <v>4911</v>
      </c>
      <c r="I679" s="41" t="s">
        <v>4911</v>
      </c>
      <c r="J679" s="121" t="s">
        <v>4963</v>
      </c>
      <c r="K679" s="65" t="s">
        <v>6720</v>
      </c>
      <c r="L679" s="64" t="s">
        <v>6721</v>
      </c>
      <c r="M679" s="4">
        <v>677</v>
      </c>
      <c r="N679" s="552">
        <v>36.040571</v>
      </c>
      <c r="O679" s="552">
        <v>139.98883599999999</v>
      </c>
      <c r="P679">
        <f t="shared" si="10"/>
        <v>5045.2775830653554</v>
      </c>
    </row>
    <row r="680" spans="1:16">
      <c r="A680" s="33" t="s">
        <v>6639</v>
      </c>
      <c r="B680" s="33" t="s">
        <v>1578</v>
      </c>
      <c r="C680" s="51">
        <v>6</v>
      </c>
      <c r="D680" s="52">
        <v>1464005</v>
      </c>
      <c r="E680" s="74" t="s">
        <v>4974</v>
      </c>
      <c r="F680" s="131" t="s">
        <v>4981</v>
      </c>
      <c r="G680" s="29" t="s">
        <v>4913</v>
      </c>
      <c r="H680" s="53" t="s">
        <v>6725</v>
      </c>
      <c r="I680" s="53" t="s">
        <v>6726</v>
      </c>
      <c r="J680" s="132" t="s">
        <v>6727</v>
      </c>
      <c r="K680" s="96" t="s">
        <v>6728</v>
      </c>
      <c r="L680" s="95" t="s">
        <v>6729</v>
      </c>
      <c r="M680" s="4">
        <v>678</v>
      </c>
      <c r="N680" s="558">
        <v>36.690631000000003</v>
      </c>
      <c r="O680" s="558">
        <v>140.71315200000001</v>
      </c>
      <c r="P680">
        <f t="shared" si="10"/>
        <v>5162.8543368789124</v>
      </c>
    </row>
    <row r="681" spans="1:16">
      <c r="A681" s="33" t="s">
        <v>6639</v>
      </c>
      <c r="B681" s="33" t="s">
        <v>1578</v>
      </c>
      <c r="C681" s="39" t="s">
        <v>4911</v>
      </c>
      <c r="D681" s="40"/>
      <c r="E681" s="70" t="s">
        <v>4911</v>
      </c>
      <c r="F681" s="63" t="s">
        <v>4962</v>
      </c>
      <c r="G681" s="92"/>
      <c r="H681" s="41" t="s">
        <v>4911</v>
      </c>
      <c r="I681" s="41" t="s">
        <v>4911</v>
      </c>
      <c r="J681" s="121" t="s">
        <v>4963</v>
      </c>
      <c r="K681" s="65" t="s">
        <v>6728</v>
      </c>
      <c r="L681" s="64" t="s">
        <v>6729</v>
      </c>
      <c r="M681" s="4">
        <v>679</v>
      </c>
      <c r="N681" s="552">
        <v>36.690631000000003</v>
      </c>
      <c r="O681" s="552">
        <v>140.71315200000001</v>
      </c>
      <c r="P681">
        <f t="shared" si="10"/>
        <v>5162.8543368789124</v>
      </c>
    </row>
    <row r="682" spans="1:16">
      <c r="A682" s="33" t="s">
        <v>6639</v>
      </c>
      <c r="B682" s="33" t="s">
        <v>1578</v>
      </c>
      <c r="C682" s="51">
        <v>7</v>
      </c>
      <c r="D682" s="52">
        <v>1465002</v>
      </c>
      <c r="E682" s="74" t="s">
        <v>4974</v>
      </c>
      <c r="F682" s="131" t="s">
        <v>4981</v>
      </c>
      <c r="G682" s="29" t="s">
        <v>4913</v>
      </c>
      <c r="H682" s="53" t="s">
        <v>6730</v>
      </c>
      <c r="I682" s="53" t="s">
        <v>6731</v>
      </c>
      <c r="J682" s="132" t="s">
        <v>6732</v>
      </c>
      <c r="K682" s="96" t="s">
        <v>6733</v>
      </c>
      <c r="L682" s="95" t="s">
        <v>6734</v>
      </c>
      <c r="M682" s="4">
        <v>680</v>
      </c>
      <c r="N682" s="558">
        <v>36.836413999999998</v>
      </c>
      <c r="O682" s="558">
        <v>140.781915</v>
      </c>
      <c r="P682">
        <f t="shared" si="10"/>
        <v>5185.9009046528099</v>
      </c>
    </row>
    <row r="683" spans="1:16">
      <c r="A683" s="33" t="s">
        <v>6639</v>
      </c>
      <c r="B683" s="33" t="s">
        <v>1578</v>
      </c>
      <c r="C683" s="39" t="s">
        <v>4911</v>
      </c>
      <c r="D683" s="40"/>
      <c r="E683" s="93" t="s">
        <v>4911</v>
      </c>
      <c r="F683" s="63" t="s">
        <v>4962</v>
      </c>
      <c r="G683" s="92"/>
      <c r="H683" s="41" t="s">
        <v>4911</v>
      </c>
      <c r="I683" s="41" t="s">
        <v>4911</v>
      </c>
      <c r="J683" s="121" t="s">
        <v>4963</v>
      </c>
      <c r="K683" s="65" t="s">
        <v>6733</v>
      </c>
      <c r="L683" s="64" t="s">
        <v>6734</v>
      </c>
      <c r="M683" s="4">
        <v>681</v>
      </c>
      <c r="N683" s="552">
        <v>36.836413999999998</v>
      </c>
      <c r="O683" s="552">
        <v>140.781915</v>
      </c>
      <c r="P683">
        <f t="shared" si="10"/>
        <v>5185.9009046528099</v>
      </c>
    </row>
    <row r="684" spans="1:16">
      <c r="A684" s="33" t="s">
        <v>6639</v>
      </c>
      <c r="B684" s="33" t="s">
        <v>1578</v>
      </c>
      <c r="C684" s="51">
        <v>8</v>
      </c>
      <c r="D684" s="52">
        <v>1481030</v>
      </c>
      <c r="E684" s="74" t="s">
        <v>4974</v>
      </c>
      <c r="F684" s="100" t="s">
        <v>4981</v>
      </c>
      <c r="G684" s="29" t="s">
        <v>4913</v>
      </c>
      <c r="H684" s="53" t="s">
        <v>6735</v>
      </c>
      <c r="I684" s="53" t="s">
        <v>6736</v>
      </c>
      <c r="J684" s="120" t="s">
        <v>6737</v>
      </c>
      <c r="K684" s="77" t="s">
        <v>6738</v>
      </c>
      <c r="L684" s="76" t="s">
        <v>6739</v>
      </c>
      <c r="M684" s="4">
        <v>682</v>
      </c>
      <c r="N684" s="559">
        <v>36.320690999999997</v>
      </c>
      <c r="O684" s="559">
        <v>140.328228</v>
      </c>
      <c r="P684">
        <f t="shared" si="10"/>
        <v>5096.8182077655474</v>
      </c>
    </row>
    <row r="685" spans="1:16">
      <c r="A685" s="33" t="s">
        <v>6639</v>
      </c>
      <c r="B685" s="33" t="s">
        <v>1578</v>
      </c>
      <c r="C685" s="39" t="s">
        <v>4911</v>
      </c>
      <c r="D685" s="40"/>
      <c r="E685" s="27" t="s">
        <v>4911</v>
      </c>
      <c r="F685" s="55" t="s">
        <v>4912</v>
      </c>
      <c r="G685" s="56"/>
      <c r="H685" s="41" t="s">
        <v>4911</v>
      </c>
      <c r="I685" s="41" t="s">
        <v>4911</v>
      </c>
      <c r="J685" s="122" t="s">
        <v>6740</v>
      </c>
      <c r="K685" s="32" t="s">
        <v>6741</v>
      </c>
      <c r="L685" s="31" t="s">
        <v>6742</v>
      </c>
      <c r="M685" s="4">
        <v>683</v>
      </c>
      <c r="N685" s="525">
        <v>36.198442999999997</v>
      </c>
      <c r="O685" s="525">
        <v>140.30149</v>
      </c>
      <c r="P685">
        <f t="shared" si="10"/>
        <v>5078.6954885800697</v>
      </c>
    </row>
    <row r="686" spans="1:16">
      <c r="A686" s="33" t="s">
        <v>6639</v>
      </c>
      <c r="B686" s="33" t="s">
        <v>1578</v>
      </c>
      <c r="C686" s="51">
        <v>9</v>
      </c>
      <c r="D686" s="52">
        <v>1489020</v>
      </c>
      <c r="E686" s="74" t="s">
        <v>4974</v>
      </c>
      <c r="F686" s="100" t="s">
        <v>4981</v>
      </c>
      <c r="G686" s="29" t="s">
        <v>4913</v>
      </c>
      <c r="H686" s="53" t="s">
        <v>6743</v>
      </c>
      <c r="I686" s="53" t="s">
        <v>6744</v>
      </c>
      <c r="J686" s="120" t="s">
        <v>6745</v>
      </c>
      <c r="K686" s="77" t="s">
        <v>6746</v>
      </c>
      <c r="L686" s="76" t="s">
        <v>6747</v>
      </c>
      <c r="M686" s="4">
        <v>684</v>
      </c>
      <c r="N686" s="559">
        <v>36.124178000000001</v>
      </c>
      <c r="O686" s="559">
        <v>140.21490700000001</v>
      </c>
      <c r="P686">
        <f t="shared" si="10"/>
        <v>5065.1482587214468</v>
      </c>
    </row>
    <row r="687" spans="1:16">
      <c r="A687" s="33" t="s">
        <v>6639</v>
      </c>
      <c r="B687" s="33" t="s">
        <v>1578</v>
      </c>
      <c r="C687" s="34" t="s">
        <v>4911</v>
      </c>
      <c r="D687" s="35"/>
      <c r="E687" s="27" t="s">
        <v>4911</v>
      </c>
      <c r="F687" s="102" t="s">
        <v>4912</v>
      </c>
      <c r="G687" s="56"/>
      <c r="H687" s="36" t="s">
        <v>4911</v>
      </c>
      <c r="I687" s="36" t="s">
        <v>4911</v>
      </c>
      <c r="J687" s="133" t="s">
        <v>6748</v>
      </c>
      <c r="K687" s="61" t="s">
        <v>6749</v>
      </c>
      <c r="L687" s="60" t="s">
        <v>6750</v>
      </c>
      <c r="M687" s="4">
        <v>685</v>
      </c>
      <c r="N687" s="553">
        <v>35.91948</v>
      </c>
      <c r="O687" s="553">
        <v>140.109971</v>
      </c>
      <c r="P687">
        <f t="shared" si="10"/>
        <v>5032.6773011350797</v>
      </c>
    </row>
    <row r="688" spans="1:16">
      <c r="A688" s="33" t="s">
        <v>6639</v>
      </c>
      <c r="B688" s="33" t="s">
        <v>1578</v>
      </c>
      <c r="C688" s="39" t="s">
        <v>4911</v>
      </c>
      <c r="D688" s="40"/>
      <c r="E688" s="93" t="s">
        <v>4911</v>
      </c>
      <c r="F688" s="63" t="s">
        <v>4962</v>
      </c>
      <c r="G688" s="92"/>
      <c r="H688" s="41" t="s">
        <v>4911</v>
      </c>
      <c r="I688" s="41" t="s">
        <v>4911</v>
      </c>
      <c r="J688" s="121" t="s">
        <v>4963</v>
      </c>
      <c r="K688" s="65" t="s">
        <v>6746</v>
      </c>
      <c r="L688" s="64" t="s">
        <v>6747</v>
      </c>
      <c r="M688" s="4">
        <v>686</v>
      </c>
      <c r="N688" s="552">
        <v>36.124178000000001</v>
      </c>
      <c r="O688" s="552">
        <v>140.21490700000001</v>
      </c>
      <c r="P688">
        <f t="shared" si="10"/>
        <v>5065.1482587214468</v>
      </c>
    </row>
    <row r="689" spans="1:16">
      <c r="A689" s="33" t="s">
        <v>6639</v>
      </c>
      <c r="B689" s="33" t="s">
        <v>1578</v>
      </c>
      <c r="C689" s="44">
        <v>10</v>
      </c>
      <c r="D689" s="45">
        <v>1489052</v>
      </c>
      <c r="E689" s="46" t="s">
        <v>4974</v>
      </c>
      <c r="F689" s="128" t="s">
        <v>4981</v>
      </c>
      <c r="G689" s="29" t="s">
        <v>4913</v>
      </c>
      <c r="H689" s="129" t="s">
        <v>6751</v>
      </c>
      <c r="I689" s="48" t="s">
        <v>6752</v>
      </c>
      <c r="J689" s="130" t="s">
        <v>5696</v>
      </c>
      <c r="K689" s="50" t="s">
        <v>6753</v>
      </c>
      <c r="L689" s="49" t="s">
        <v>6754</v>
      </c>
      <c r="M689" s="4">
        <v>687</v>
      </c>
      <c r="N689" s="557">
        <v>36.120879000000002</v>
      </c>
      <c r="O689" s="557">
        <v>140.169219</v>
      </c>
      <c r="P689">
        <f t="shared" si="10"/>
        <v>5063.0353990235017</v>
      </c>
    </row>
    <row r="690" spans="1:16">
      <c r="A690" s="33" t="s">
        <v>6639</v>
      </c>
      <c r="B690" s="33" t="s">
        <v>1578</v>
      </c>
      <c r="C690" s="51">
        <v>11</v>
      </c>
      <c r="D690" s="52">
        <v>1491028</v>
      </c>
      <c r="E690" s="74" t="s">
        <v>4974</v>
      </c>
      <c r="F690" s="131" t="s">
        <v>4981</v>
      </c>
      <c r="G690" s="29" t="s">
        <v>4913</v>
      </c>
      <c r="H690" s="53" t="s">
        <v>6755</v>
      </c>
      <c r="I690" s="53" t="s">
        <v>6756</v>
      </c>
      <c r="J690" s="132" t="s">
        <v>6757</v>
      </c>
      <c r="K690" s="96" t="s">
        <v>6758</v>
      </c>
      <c r="L690" s="95" t="s">
        <v>6759</v>
      </c>
      <c r="M690" s="4">
        <v>688</v>
      </c>
      <c r="N690" s="558">
        <v>36.271966999999997</v>
      </c>
      <c r="O690" s="558">
        <v>139.912385</v>
      </c>
      <c r="P690">
        <f t="shared" si="10"/>
        <v>5074.897411611295</v>
      </c>
    </row>
    <row r="691" spans="1:16">
      <c r="A691" s="33" t="s">
        <v>6639</v>
      </c>
      <c r="B691" s="33" t="s">
        <v>1578</v>
      </c>
      <c r="C691" s="39" t="s">
        <v>4911</v>
      </c>
      <c r="D691" s="40"/>
      <c r="E691" s="70" t="s">
        <v>4911</v>
      </c>
      <c r="F691" s="63" t="s">
        <v>4962</v>
      </c>
      <c r="G691" s="92"/>
      <c r="H691" s="41" t="s">
        <v>4911</v>
      </c>
      <c r="I691" s="41" t="s">
        <v>4911</v>
      </c>
      <c r="J691" s="121" t="s">
        <v>4963</v>
      </c>
      <c r="K691" s="65" t="s">
        <v>6758</v>
      </c>
      <c r="L691" s="64" t="s">
        <v>6759</v>
      </c>
      <c r="M691" s="4">
        <v>689</v>
      </c>
      <c r="N691" s="552">
        <v>36.271966999999997</v>
      </c>
      <c r="O691" s="552">
        <v>139.912385</v>
      </c>
      <c r="P691">
        <f t="shared" si="10"/>
        <v>5074.897411611295</v>
      </c>
    </row>
    <row r="692" spans="1:16">
      <c r="A692" s="33" t="s">
        <v>6639</v>
      </c>
      <c r="B692" s="33" t="s">
        <v>1578</v>
      </c>
      <c r="C692" s="44">
        <v>12</v>
      </c>
      <c r="D692" s="45">
        <v>1494501</v>
      </c>
      <c r="E692" s="46" t="s">
        <v>4974</v>
      </c>
      <c r="F692" s="128" t="s">
        <v>4981</v>
      </c>
      <c r="G692" s="29" t="s">
        <v>4913</v>
      </c>
      <c r="H692" s="129" t="s">
        <v>6760</v>
      </c>
      <c r="I692" s="48" t="s">
        <v>6761</v>
      </c>
      <c r="J692" s="130" t="s">
        <v>6762</v>
      </c>
      <c r="K692" s="50" t="s">
        <v>6763</v>
      </c>
      <c r="L692" s="49" t="s">
        <v>6764</v>
      </c>
      <c r="M692" s="4">
        <v>690</v>
      </c>
      <c r="N692" s="557">
        <v>35.889024999999997</v>
      </c>
      <c r="O692" s="557">
        <v>140.074715</v>
      </c>
      <c r="P692">
        <f t="shared" si="10"/>
        <v>5027.1449485028743</v>
      </c>
    </row>
    <row r="693" spans="1:16">
      <c r="A693" s="33" t="s">
        <v>6639</v>
      </c>
      <c r="B693" s="33" t="s">
        <v>1578</v>
      </c>
      <c r="C693" s="51">
        <v>13</v>
      </c>
      <c r="D693" s="52">
        <v>8812502</v>
      </c>
      <c r="E693" s="123" t="s">
        <v>4911</v>
      </c>
      <c r="F693" s="55" t="s">
        <v>4981</v>
      </c>
      <c r="G693" s="29" t="s">
        <v>4913</v>
      </c>
      <c r="H693" s="53" t="s">
        <v>6765</v>
      </c>
      <c r="I693" s="53" t="s">
        <v>6766</v>
      </c>
      <c r="J693" s="122" t="s">
        <v>6767</v>
      </c>
      <c r="K693" s="32" t="s">
        <v>6768</v>
      </c>
      <c r="L693" s="31" t="s">
        <v>6769</v>
      </c>
      <c r="M693" s="4">
        <v>691</v>
      </c>
      <c r="N693" s="525">
        <v>36.103999999999999</v>
      </c>
      <c r="O693" s="525">
        <v>140.20396400000001</v>
      </c>
      <c r="P693">
        <f t="shared" si="10"/>
        <v>5061.9239162560007</v>
      </c>
    </row>
    <row r="694" spans="1:16">
      <c r="A694" s="33" t="s">
        <v>6639</v>
      </c>
      <c r="B694" s="33" t="s">
        <v>1578</v>
      </c>
      <c r="C694" s="34" t="s">
        <v>4911</v>
      </c>
      <c r="D694" s="35"/>
      <c r="E694" s="123" t="s">
        <v>4911</v>
      </c>
      <c r="F694" s="55" t="s">
        <v>4912</v>
      </c>
      <c r="G694" s="56"/>
      <c r="H694" s="36" t="s">
        <v>4911</v>
      </c>
      <c r="I694" s="36" t="s">
        <v>4911</v>
      </c>
      <c r="J694" s="122" t="s">
        <v>6770</v>
      </c>
      <c r="K694" s="32" t="s">
        <v>6771</v>
      </c>
      <c r="L694" s="31" t="s">
        <v>6772</v>
      </c>
      <c r="M694" s="4">
        <v>692</v>
      </c>
      <c r="N694" s="525">
        <v>35.891133000000004</v>
      </c>
      <c r="O694" s="525">
        <v>140.66066000000001</v>
      </c>
      <c r="P694">
        <f t="shared" si="10"/>
        <v>5048.4704559277807</v>
      </c>
    </row>
    <row r="695" spans="1:16">
      <c r="A695" s="33" t="s">
        <v>6639</v>
      </c>
      <c r="B695" s="33" t="s">
        <v>1578</v>
      </c>
      <c r="C695" s="34" t="s">
        <v>4911</v>
      </c>
      <c r="D695" s="35"/>
      <c r="E695" s="123" t="s">
        <v>4911</v>
      </c>
      <c r="F695" s="55" t="s">
        <v>4918</v>
      </c>
      <c r="G695" s="56"/>
      <c r="H695" s="36" t="s">
        <v>4911</v>
      </c>
      <c r="I695" s="36" t="s">
        <v>4911</v>
      </c>
      <c r="J695" s="122" t="s">
        <v>6773</v>
      </c>
      <c r="K695" s="32" t="s">
        <v>6774</v>
      </c>
      <c r="L695" s="31" t="s">
        <v>6775</v>
      </c>
      <c r="M695" s="4">
        <v>693</v>
      </c>
      <c r="N695" s="525">
        <v>35.969521999999998</v>
      </c>
      <c r="O695" s="525">
        <v>140.139396</v>
      </c>
      <c r="P695">
        <f t="shared" si="10"/>
        <v>5040.7470874887122</v>
      </c>
    </row>
    <row r="696" spans="1:16">
      <c r="A696" s="33" t="s">
        <v>6639</v>
      </c>
      <c r="B696" s="33" t="s">
        <v>1578</v>
      </c>
      <c r="C696" s="34" t="s">
        <v>4911</v>
      </c>
      <c r="D696" s="35"/>
      <c r="E696" s="123" t="s">
        <v>4911</v>
      </c>
      <c r="F696" s="55" t="s">
        <v>4922</v>
      </c>
      <c r="G696" s="56"/>
      <c r="H696" s="36" t="s">
        <v>4911</v>
      </c>
      <c r="I696" s="36" t="s">
        <v>4911</v>
      </c>
      <c r="J696" s="122" t="s">
        <v>6776</v>
      </c>
      <c r="K696" s="32" t="s">
        <v>6777</v>
      </c>
      <c r="L696" s="31" t="s">
        <v>6778</v>
      </c>
      <c r="M696" s="4">
        <v>694</v>
      </c>
      <c r="N696" s="525">
        <v>36.057549000000002</v>
      </c>
      <c r="O696" s="525">
        <v>140.15243699999999</v>
      </c>
      <c r="P696">
        <f t="shared" si="10"/>
        <v>5053.5533645969126</v>
      </c>
    </row>
    <row r="697" spans="1:16">
      <c r="A697" s="33" t="s">
        <v>6639</v>
      </c>
      <c r="B697" s="33" t="s">
        <v>1578</v>
      </c>
      <c r="C697" s="34" t="s">
        <v>4911</v>
      </c>
      <c r="D697" s="35"/>
      <c r="E697" s="123" t="s">
        <v>4911</v>
      </c>
      <c r="F697" s="55" t="s">
        <v>4926</v>
      </c>
      <c r="G697" s="56"/>
      <c r="H697" s="36" t="s">
        <v>4911</v>
      </c>
      <c r="I697" s="36" t="s">
        <v>4911</v>
      </c>
      <c r="J697" s="122" t="s">
        <v>6779</v>
      </c>
      <c r="K697" s="32" t="s">
        <v>6780</v>
      </c>
      <c r="L697" s="31" t="s">
        <v>6781</v>
      </c>
      <c r="M697" s="4">
        <v>695</v>
      </c>
      <c r="N697" s="525">
        <v>36.196896000000002</v>
      </c>
      <c r="O697" s="525">
        <v>140.30132900000001</v>
      </c>
      <c r="P697">
        <f t="shared" si="10"/>
        <v>5078.4726144747847</v>
      </c>
    </row>
    <row r="698" spans="1:16">
      <c r="A698" s="33" t="s">
        <v>6639</v>
      </c>
      <c r="B698" s="33" t="s">
        <v>1578</v>
      </c>
      <c r="C698" s="34" t="s">
        <v>4911</v>
      </c>
      <c r="D698" s="35"/>
      <c r="E698" s="123" t="s">
        <v>4911</v>
      </c>
      <c r="F698" s="55" t="s">
        <v>4930</v>
      </c>
      <c r="G698" s="56"/>
      <c r="H698" s="36" t="s">
        <v>4911</v>
      </c>
      <c r="I698" s="36" t="s">
        <v>4911</v>
      </c>
      <c r="J698" s="122" t="s">
        <v>6782</v>
      </c>
      <c r="K698" s="32" t="s">
        <v>6783</v>
      </c>
      <c r="L698" s="31" t="s">
        <v>6784</v>
      </c>
      <c r="M698" s="4">
        <v>696</v>
      </c>
      <c r="N698" s="525">
        <v>35.940153000000002</v>
      </c>
      <c r="O698" s="525">
        <v>140.17283800000001</v>
      </c>
      <c r="P698">
        <f t="shared" si="10"/>
        <v>5037.8332441642151</v>
      </c>
    </row>
    <row r="699" spans="1:16">
      <c r="A699" s="33" t="s">
        <v>6639</v>
      </c>
      <c r="B699" s="33" t="s">
        <v>1578</v>
      </c>
      <c r="C699" s="34" t="s">
        <v>4911</v>
      </c>
      <c r="D699" s="35"/>
      <c r="E699" s="27" t="s">
        <v>4911</v>
      </c>
      <c r="F699" s="55" t="s">
        <v>4934</v>
      </c>
      <c r="G699" s="56"/>
      <c r="H699" s="36" t="s">
        <v>4911</v>
      </c>
      <c r="I699" s="36" t="s">
        <v>4911</v>
      </c>
      <c r="J699" s="122" t="s">
        <v>6785</v>
      </c>
      <c r="K699" s="32" t="s">
        <v>6786</v>
      </c>
      <c r="L699" s="31" t="s">
        <v>6787</v>
      </c>
      <c r="M699" s="4">
        <v>697</v>
      </c>
      <c r="N699" s="525">
        <v>36.03792</v>
      </c>
      <c r="O699" s="525">
        <v>140.16073700000001</v>
      </c>
      <c r="P699">
        <f t="shared" si="10"/>
        <v>5051.1014271470403</v>
      </c>
    </row>
    <row r="700" spans="1:16">
      <c r="A700" s="33" t="s">
        <v>6639</v>
      </c>
      <c r="B700" s="33" t="s">
        <v>1578</v>
      </c>
      <c r="C700" s="34" t="s">
        <v>4911</v>
      </c>
      <c r="D700" s="35"/>
      <c r="E700" s="27" t="s">
        <v>4911</v>
      </c>
      <c r="F700" s="55" t="s">
        <v>4938</v>
      </c>
      <c r="G700" s="56"/>
      <c r="H700" s="36" t="s">
        <v>4911</v>
      </c>
      <c r="I700" s="36" t="s">
        <v>4911</v>
      </c>
      <c r="J700" s="122" t="s">
        <v>6788</v>
      </c>
      <c r="K700" s="32" t="s">
        <v>6789</v>
      </c>
      <c r="L700" s="31" t="s">
        <v>6790</v>
      </c>
      <c r="M700" s="4">
        <v>698</v>
      </c>
      <c r="N700" s="525">
        <v>36.085529999999999</v>
      </c>
      <c r="O700" s="525">
        <v>140.12566699999999</v>
      </c>
      <c r="P700">
        <f t="shared" si="10"/>
        <v>5056.5089602985099</v>
      </c>
    </row>
    <row r="701" spans="1:16">
      <c r="A701" s="33" t="s">
        <v>6639</v>
      </c>
      <c r="B701" s="33" t="s">
        <v>1578</v>
      </c>
      <c r="C701" s="34" t="s">
        <v>4911</v>
      </c>
      <c r="D701" s="35"/>
      <c r="E701" s="27" t="s">
        <v>4911</v>
      </c>
      <c r="F701" s="55" t="s">
        <v>4942</v>
      </c>
      <c r="G701" s="56"/>
      <c r="H701" s="36" t="s">
        <v>4911</v>
      </c>
      <c r="I701" s="36" t="s">
        <v>4911</v>
      </c>
      <c r="J701" s="122" t="s">
        <v>6791</v>
      </c>
      <c r="K701" s="32" t="s">
        <v>6792</v>
      </c>
      <c r="L701" s="31" t="s">
        <v>6793</v>
      </c>
      <c r="M701" s="4">
        <v>699</v>
      </c>
      <c r="N701" s="525">
        <v>35.923251999999998</v>
      </c>
      <c r="O701" s="525">
        <v>140.00390300000001</v>
      </c>
      <c r="P701">
        <f t="shared" si="10"/>
        <v>5029.3954884525556</v>
      </c>
    </row>
    <row r="702" spans="1:16">
      <c r="A702" s="33" t="s">
        <v>6639</v>
      </c>
      <c r="B702" s="33" t="s">
        <v>1578</v>
      </c>
      <c r="C702" s="34" t="s">
        <v>4911</v>
      </c>
      <c r="D702" s="35"/>
      <c r="E702" s="27" t="s">
        <v>4911</v>
      </c>
      <c r="F702" s="55" t="s">
        <v>4950</v>
      </c>
      <c r="G702" s="56"/>
      <c r="H702" s="36" t="s">
        <v>4911</v>
      </c>
      <c r="I702" s="36" t="s">
        <v>4911</v>
      </c>
      <c r="J702" s="133" t="s">
        <v>6794</v>
      </c>
      <c r="K702" s="61" t="s">
        <v>6795</v>
      </c>
      <c r="L702" s="60" t="s">
        <v>6796</v>
      </c>
      <c r="M702" s="4">
        <v>700</v>
      </c>
      <c r="N702" s="553">
        <v>36.038105999999999</v>
      </c>
      <c r="O702" s="553">
        <v>140.08429000000001</v>
      </c>
      <c r="P702">
        <f t="shared" si="10"/>
        <v>5048.3724919547403</v>
      </c>
    </row>
    <row r="703" spans="1:16">
      <c r="A703" s="33" t="s">
        <v>6639</v>
      </c>
      <c r="B703" s="33" t="s">
        <v>1578</v>
      </c>
      <c r="C703" s="34" t="s">
        <v>4911</v>
      </c>
      <c r="D703" s="35"/>
      <c r="E703" s="27" t="s">
        <v>4911</v>
      </c>
      <c r="F703" s="55" t="s">
        <v>4958</v>
      </c>
      <c r="G703" s="56"/>
      <c r="H703" s="36" t="s">
        <v>4911</v>
      </c>
      <c r="I703" s="36" t="s">
        <v>4911</v>
      </c>
      <c r="J703" s="122" t="s">
        <v>6797</v>
      </c>
      <c r="K703" s="32" t="s">
        <v>6798</v>
      </c>
      <c r="L703" s="31" t="s">
        <v>6799</v>
      </c>
      <c r="M703" s="4">
        <v>701</v>
      </c>
      <c r="N703" s="525">
        <v>36.334040999999999</v>
      </c>
      <c r="O703" s="525">
        <v>140.48768799999999</v>
      </c>
      <c r="P703">
        <f t="shared" si="10"/>
        <v>5104.4854157872078</v>
      </c>
    </row>
    <row r="704" spans="1:16">
      <c r="A704" s="33" t="s">
        <v>6639</v>
      </c>
      <c r="B704" s="33" t="s">
        <v>1578</v>
      </c>
      <c r="C704" s="34" t="s">
        <v>4911</v>
      </c>
      <c r="D704" s="35"/>
      <c r="E704" s="27" t="s">
        <v>4911</v>
      </c>
      <c r="F704" s="55" t="s">
        <v>5394</v>
      </c>
      <c r="G704" s="56"/>
      <c r="H704" s="36" t="s">
        <v>4911</v>
      </c>
      <c r="I704" s="36" t="s">
        <v>4911</v>
      </c>
      <c r="J704" s="122" t="s">
        <v>6800</v>
      </c>
      <c r="K704" s="32" t="s">
        <v>6801</v>
      </c>
      <c r="L704" s="31" t="s">
        <v>6802</v>
      </c>
      <c r="M704" s="4">
        <v>702</v>
      </c>
      <c r="N704" s="525">
        <v>36.215144000000002</v>
      </c>
      <c r="O704" s="525">
        <v>140.27838800000001</v>
      </c>
      <c r="P704">
        <f t="shared" si="10"/>
        <v>5080.2020215078728</v>
      </c>
    </row>
    <row r="705" spans="1:16">
      <c r="A705" s="33" t="s">
        <v>6639</v>
      </c>
      <c r="B705" s="33" t="s">
        <v>1578</v>
      </c>
      <c r="C705" s="34" t="s">
        <v>4911</v>
      </c>
      <c r="D705" s="35"/>
      <c r="E705" s="27" t="s">
        <v>4911</v>
      </c>
      <c r="F705" s="55" t="s">
        <v>5398</v>
      </c>
      <c r="G705" s="56"/>
      <c r="H705" s="36" t="s">
        <v>4911</v>
      </c>
      <c r="I705" s="36" t="s">
        <v>4911</v>
      </c>
      <c r="J705" s="122" t="s">
        <v>6803</v>
      </c>
      <c r="K705" s="32" t="s">
        <v>6804</v>
      </c>
      <c r="L705" s="31" t="s">
        <v>6805</v>
      </c>
      <c r="M705" s="4">
        <v>703</v>
      </c>
      <c r="N705" s="525">
        <v>36.090116999999999</v>
      </c>
      <c r="O705" s="525">
        <v>140.08513600000001</v>
      </c>
      <c r="P705">
        <f t="shared" si="10"/>
        <v>5055.6889482009119</v>
      </c>
    </row>
    <row r="706" spans="1:16">
      <c r="A706" s="33" t="s">
        <v>6639</v>
      </c>
      <c r="B706" s="33" t="s">
        <v>1578</v>
      </c>
      <c r="C706" s="34" t="s">
        <v>4911</v>
      </c>
      <c r="D706" s="35"/>
      <c r="E706" s="27" t="s">
        <v>4911</v>
      </c>
      <c r="F706" s="55" t="s">
        <v>5402</v>
      </c>
      <c r="G706" s="56"/>
      <c r="H706" s="36" t="s">
        <v>4911</v>
      </c>
      <c r="I706" s="36" t="s">
        <v>4911</v>
      </c>
      <c r="J706" s="122" t="s">
        <v>6806</v>
      </c>
      <c r="K706" s="32" t="s">
        <v>6807</v>
      </c>
      <c r="L706" s="31" t="s">
        <v>6808</v>
      </c>
      <c r="M706" s="4">
        <v>704</v>
      </c>
      <c r="N706" s="525">
        <v>36.040219</v>
      </c>
      <c r="O706" s="525">
        <v>140.200706</v>
      </c>
      <c r="P706">
        <f t="shared" si="10"/>
        <v>5052.8641481946142</v>
      </c>
    </row>
    <row r="707" spans="1:16">
      <c r="A707" s="33" t="s">
        <v>6639</v>
      </c>
      <c r="B707" s="33" t="s">
        <v>1578</v>
      </c>
      <c r="C707" s="34" t="s">
        <v>4911</v>
      </c>
      <c r="D707" s="35"/>
      <c r="E707" s="27" t="s">
        <v>4911</v>
      </c>
      <c r="F707" s="55" t="s">
        <v>5008</v>
      </c>
      <c r="G707" s="56"/>
      <c r="H707" s="36" t="s">
        <v>4911</v>
      </c>
      <c r="I707" s="36" t="s">
        <v>4911</v>
      </c>
      <c r="J707" s="122" t="s">
        <v>6809</v>
      </c>
      <c r="K707" s="32" t="s">
        <v>6810</v>
      </c>
      <c r="L707" s="31" t="s">
        <v>6811</v>
      </c>
      <c r="M707" s="4">
        <v>705</v>
      </c>
      <c r="N707" s="525">
        <v>36.165481</v>
      </c>
      <c r="O707" s="525">
        <v>140.52476899999999</v>
      </c>
      <c r="P707">
        <f t="shared" si="10"/>
        <v>5082.1458632988888</v>
      </c>
    </row>
    <row r="708" spans="1:16">
      <c r="A708" s="33" t="s">
        <v>6639</v>
      </c>
      <c r="B708" s="33" t="s">
        <v>1578</v>
      </c>
      <c r="C708" s="34" t="s">
        <v>4911</v>
      </c>
      <c r="D708" s="35"/>
      <c r="E708" s="27" t="s">
        <v>4911</v>
      </c>
      <c r="F708" s="55" t="s">
        <v>5409</v>
      </c>
      <c r="G708" s="56"/>
      <c r="H708" s="36" t="s">
        <v>4911</v>
      </c>
      <c r="I708" s="36" t="s">
        <v>4911</v>
      </c>
      <c r="J708" s="122" t="s">
        <v>6812</v>
      </c>
      <c r="K708" s="32" t="s">
        <v>6813</v>
      </c>
      <c r="L708" s="31" t="s">
        <v>6814</v>
      </c>
      <c r="M708" s="4">
        <v>706</v>
      </c>
      <c r="N708" s="525">
        <v>36.040368999999998</v>
      </c>
      <c r="O708" s="525">
        <v>140.06159600000001</v>
      </c>
      <c r="P708">
        <f t="shared" ref="P708:P771" si="11">N708*O708</f>
        <v>5047.8716025689237</v>
      </c>
    </row>
    <row r="709" spans="1:16">
      <c r="A709" s="33" t="s">
        <v>6639</v>
      </c>
      <c r="B709" s="33" t="s">
        <v>1578</v>
      </c>
      <c r="C709" s="34" t="s">
        <v>4911</v>
      </c>
      <c r="D709" s="35"/>
      <c r="E709" s="27" t="s">
        <v>4911</v>
      </c>
      <c r="F709" s="102" t="s">
        <v>4962</v>
      </c>
      <c r="G709" s="56"/>
      <c r="H709" s="36" t="s">
        <v>4911</v>
      </c>
      <c r="I709" s="36" t="s">
        <v>4911</v>
      </c>
      <c r="J709" s="125" t="s">
        <v>4963</v>
      </c>
      <c r="K709" s="38" t="s">
        <v>6789</v>
      </c>
      <c r="L709" s="37" t="s">
        <v>6790</v>
      </c>
      <c r="M709" s="4">
        <v>707</v>
      </c>
      <c r="N709" s="554">
        <v>36.085529999999999</v>
      </c>
      <c r="O709" s="554">
        <v>140.12566699999999</v>
      </c>
      <c r="P709">
        <f t="shared" si="11"/>
        <v>5056.5089602985099</v>
      </c>
    </row>
    <row r="710" spans="1:16">
      <c r="A710" s="33" t="s">
        <v>6639</v>
      </c>
      <c r="B710" s="33" t="s">
        <v>1578</v>
      </c>
      <c r="C710" s="34" t="s">
        <v>4911</v>
      </c>
      <c r="D710" s="35"/>
      <c r="E710" s="27" t="s">
        <v>4911</v>
      </c>
      <c r="F710" s="102" t="s">
        <v>5102</v>
      </c>
      <c r="G710" s="56"/>
      <c r="H710" s="36" t="s">
        <v>4911</v>
      </c>
      <c r="I710" s="36" t="s">
        <v>4911</v>
      </c>
      <c r="J710" s="125" t="s">
        <v>6815</v>
      </c>
      <c r="K710" s="38" t="s">
        <v>6807</v>
      </c>
      <c r="L710" s="37" t="s">
        <v>6808</v>
      </c>
      <c r="M710" s="4">
        <v>708</v>
      </c>
      <c r="N710" s="554">
        <v>36.040219</v>
      </c>
      <c r="O710" s="554">
        <v>140.200706</v>
      </c>
      <c r="P710">
        <f t="shared" si="11"/>
        <v>5052.8641481946142</v>
      </c>
    </row>
    <row r="711" spans="1:16">
      <c r="A711" s="33" t="s">
        <v>6639</v>
      </c>
      <c r="B711" s="33" t="s">
        <v>1578</v>
      </c>
      <c r="C711" s="34" t="s">
        <v>4911</v>
      </c>
      <c r="D711" s="35"/>
      <c r="E711" s="27" t="s">
        <v>4911</v>
      </c>
      <c r="F711" s="102" t="s">
        <v>5106</v>
      </c>
      <c r="G711" s="56"/>
      <c r="H711" s="36" t="s">
        <v>4911</v>
      </c>
      <c r="I711" s="36" t="s">
        <v>4911</v>
      </c>
      <c r="J711" s="125" t="s">
        <v>6816</v>
      </c>
      <c r="K711" s="38" t="s">
        <v>6807</v>
      </c>
      <c r="L711" s="37" t="s">
        <v>6808</v>
      </c>
      <c r="M711" s="4">
        <v>709</v>
      </c>
      <c r="N711" s="554">
        <v>36.040219</v>
      </c>
      <c r="O711" s="554">
        <v>140.200706</v>
      </c>
      <c r="P711">
        <f t="shared" si="11"/>
        <v>5052.8641481946142</v>
      </c>
    </row>
    <row r="712" spans="1:16">
      <c r="A712" s="33" t="s">
        <v>6639</v>
      </c>
      <c r="B712" s="33" t="s">
        <v>1578</v>
      </c>
      <c r="C712" s="34" t="s">
        <v>4911</v>
      </c>
      <c r="D712" s="35"/>
      <c r="E712" s="27" t="s">
        <v>4911</v>
      </c>
      <c r="F712" s="55" t="s">
        <v>5466</v>
      </c>
      <c r="G712" s="56"/>
      <c r="H712" s="36" t="s">
        <v>4911</v>
      </c>
      <c r="I712" s="36" t="s">
        <v>4911</v>
      </c>
      <c r="J712" s="122" t="s">
        <v>6817</v>
      </c>
      <c r="K712" s="32" t="s">
        <v>6804</v>
      </c>
      <c r="L712" s="31" t="s">
        <v>6805</v>
      </c>
      <c r="M712" s="4">
        <v>710</v>
      </c>
      <c r="N712" s="525">
        <v>36.090116999999999</v>
      </c>
      <c r="O712" s="525">
        <v>140.08513600000001</v>
      </c>
      <c r="P712">
        <f t="shared" si="11"/>
        <v>5055.6889482009119</v>
      </c>
    </row>
    <row r="713" spans="1:16">
      <c r="A713" s="33" t="s">
        <v>6639</v>
      </c>
      <c r="B713" s="33" t="s">
        <v>1578</v>
      </c>
      <c r="C713" s="34" t="s">
        <v>4911</v>
      </c>
      <c r="D713" s="35"/>
      <c r="E713" s="27" t="s">
        <v>4911</v>
      </c>
      <c r="F713" s="55" t="s">
        <v>5470</v>
      </c>
      <c r="G713" s="56"/>
      <c r="H713" s="36" t="s">
        <v>4911</v>
      </c>
      <c r="I713" s="36" t="s">
        <v>4911</v>
      </c>
      <c r="J713" s="133" t="s">
        <v>6818</v>
      </c>
      <c r="K713" s="32" t="s">
        <v>6777</v>
      </c>
      <c r="L713" s="60" t="s">
        <v>6819</v>
      </c>
      <c r="M713" s="4">
        <v>711</v>
      </c>
      <c r="N713" s="553">
        <v>36.053452999999998</v>
      </c>
      <c r="O713" s="553">
        <v>140.147188</v>
      </c>
      <c r="P713">
        <f t="shared" si="11"/>
        <v>5052.7900556401637</v>
      </c>
    </row>
    <row r="714" spans="1:16">
      <c r="A714" s="33" t="s">
        <v>6639</v>
      </c>
      <c r="B714" s="33" t="s">
        <v>1578</v>
      </c>
      <c r="C714" s="39" t="s">
        <v>4911</v>
      </c>
      <c r="D714" s="40"/>
      <c r="E714" s="123" t="s">
        <v>4974</v>
      </c>
      <c r="F714" s="63" t="s">
        <v>4975</v>
      </c>
      <c r="G714" s="92"/>
      <c r="H714" s="41" t="s">
        <v>4911</v>
      </c>
      <c r="I714" s="41" t="s">
        <v>4911</v>
      </c>
      <c r="J714" s="121" t="s">
        <v>4976</v>
      </c>
      <c r="K714" s="65" t="s">
        <v>6789</v>
      </c>
      <c r="L714" s="64" t="s">
        <v>6790</v>
      </c>
      <c r="M714" s="4">
        <v>712</v>
      </c>
      <c r="N714" s="552">
        <v>36.085529999999999</v>
      </c>
      <c r="O714" s="552">
        <v>140.12566699999999</v>
      </c>
      <c r="P714">
        <f t="shared" si="11"/>
        <v>5056.5089602985099</v>
      </c>
    </row>
    <row r="715" spans="1:16">
      <c r="A715" s="33" t="s">
        <v>6639</v>
      </c>
      <c r="B715" s="33" t="s">
        <v>1578</v>
      </c>
      <c r="C715" s="51">
        <v>14</v>
      </c>
      <c r="D715" s="52">
        <v>8812503</v>
      </c>
      <c r="E715" s="134" t="s">
        <v>4911</v>
      </c>
      <c r="F715" s="55" t="s">
        <v>4981</v>
      </c>
      <c r="G715" s="29" t="s">
        <v>4913</v>
      </c>
      <c r="H715" s="53" t="s">
        <v>6820</v>
      </c>
      <c r="I715" s="53" t="s">
        <v>6821</v>
      </c>
      <c r="J715" s="122" t="s">
        <v>6822</v>
      </c>
      <c r="K715" s="32" t="s">
        <v>6823</v>
      </c>
      <c r="L715" s="31" t="s">
        <v>6824</v>
      </c>
      <c r="M715" s="4">
        <v>713</v>
      </c>
      <c r="N715" s="525">
        <v>36.339969000000004</v>
      </c>
      <c r="O715" s="525">
        <v>140.442588</v>
      </c>
      <c r="P715">
        <f t="shared" si="11"/>
        <v>5103.6792941997728</v>
      </c>
    </row>
    <row r="716" spans="1:16">
      <c r="A716" s="33" t="s">
        <v>6639</v>
      </c>
      <c r="B716" s="33" t="s">
        <v>1578</v>
      </c>
      <c r="C716" s="34" t="s">
        <v>4911</v>
      </c>
      <c r="D716" s="35"/>
      <c r="E716" s="123" t="s">
        <v>4911</v>
      </c>
      <c r="F716" s="55" t="s">
        <v>4912</v>
      </c>
      <c r="G716" s="56"/>
      <c r="H716" s="36" t="s">
        <v>4911</v>
      </c>
      <c r="I716" s="36" t="s">
        <v>4911</v>
      </c>
      <c r="J716" s="122" t="s">
        <v>6825</v>
      </c>
      <c r="K716" s="32" t="s">
        <v>6826</v>
      </c>
      <c r="L716" s="31" t="s">
        <v>6827</v>
      </c>
      <c r="M716" s="4">
        <v>714</v>
      </c>
      <c r="N716" s="525">
        <v>36.603189999999998</v>
      </c>
      <c r="O716" s="525">
        <v>140.66433900000001</v>
      </c>
      <c r="P716">
        <f t="shared" si="11"/>
        <v>5148.76352664141</v>
      </c>
    </row>
    <row r="717" spans="1:16">
      <c r="A717" s="33" t="s">
        <v>6639</v>
      </c>
      <c r="B717" s="33" t="s">
        <v>1578</v>
      </c>
      <c r="C717" s="34" t="s">
        <v>4911</v>
      </c>
      <c r="D717" s="35"/>
      <c r="E717" s="123" t="s">
        <v>4911</v>
      </c>
      <c r="F717" s="55" t="s">
        <v>4987</v>
      </c>
      <c r="G717" s="56"/>
      <c r="H717" s="36" t="s">
        <v>4911</v>
      </c>
      <c r="I717" s="36" t="s">
        <v>4911</v>
      </c>
      <c r="J717" s="122" t="s">
        <v>6828</v>
      </c>
      <c r="K717" s="32" t="s">
        <v>6829</v>
      </c>
      <c r="L717" s="31" t="s">
        <v>6830</v>
      </c>
      <c r="M717" s="4">
        <v>715</v>
      </c>
      <c r="N717" s="525">
        <v>36.395997999999999</v>
      </c>
      <c r="O717" s="525">
        <v>140.54109700000001</v>
      </c>
      <c r="P717">
        <f t="shared" si="11"/>
        <v>5115.1334853298058</v>
      </c>
    </row>
    <row r="718" spans="1:16">
      <c r="A718" s="33" t="s">
        <v>6639</v>
      </c>
      <c r="B718" s="33" t="s">
        <v>1578</v>
      </c>
      <c r="C718" s="34" t="s">
        <v>4911</v>
      </c>
      <c r="D718" s="35"/>
      <c r="E718" s="123" t="s">
        <v>4911</v>
      </c>
      <c r="F718" s="102" t="s">
        <v>4918</v>
      </c>
      <c r="G718" s="56"/>
      <c r="H718" s="36" t="s">
        <v>4911</v>
      </c>
      <c r="I718" s="36" t="s">
        <v>4911</v>
      </c>
      <c r="J718" s="133" t="s">
        <v>6831</v>
      </c>
      <c r="K718" s="61" t="s">
        <v>6832</v>
      </c>
      <c r="L718" s="60" t="s">
        <v>6833</v>
      </c>
      <c r="M718" s="4">
        <v>716</v>
      </c>
      <c r="N718" s="553">
        <v>36.386071000000001</v>
      </c>
      <c r="O718" s="553">
        <v>140.37266299999999</v>
      </c>
      <c r="P718">
        <f t="shared" si="11"/>
        <v>5107.6096823770731</v>
      </c>
    </row>
    <row r="719" spans="1:16">
      <c r="A719" s="33" t="s">
        <v>6639</v>
      </c>
      <c r="B719" s="33" t="s">
        <v>1578</v>
      </c>
      <c r="C719" s="34" t="s">
        <v>4911</v>
      </c>
      <c r="D719" s="35"/>
      <c r="E719" s="123" t="s">
        <v>4911</v>
      </c>
      <c r="F719" s="55" t="s">
        <v>4962</v>
      </c>
      <c r="G719" s="56"/>
      <c r="H719" s="36" t="s">
        <v>4911</v>
      </c>
      <c r="I719" s="36" t="s">
        <v>4911</v>
      </c>
      <c r="J719" s="135" t="s">
        <v>4963</v>
      </c>
      <c r="K719" s="32" t="s">
        <v>6823</v>
      </c>
      <c r="L719" s="31" t="s">
        <v>6824</v>
      </c>
      <c r="M719" s="4">
        <v>717</v>
      </c>
      <c r="N719" s="525">
        <v>36.339969000000004</v>
      </c>
      <c r="O719" s="525">
        <v>140.442588</v>
      </c>
      <c r="P719">
        <f t="shared" si="11"/>
        <v>5103.6792941997728</v>
      </c>
    </row>
    <row r="720" spans="1:16" ht="19.5" thickBot="1">
      <c r="A720" s="33" t="s">
        <v>6639</v>
      </c>
      <c r="B720" s="82" t="s">
        <v>1578</v>
      </c>
      <c r="C720" s="83" t="s">
        <v>4911</v>
      </c>
      <c r="D720" s="84"/>
      <c r="E720" s="136" t="s">
        <v>4974</v>
      </c>
      <c r="F720" s="137" t="s">
        <v>4975</v>
      </c>
      <c r="G720" s="138"/>
      <c r="H720" s="87" t="s">
        <v>4911</v>
      </c>
      <c r="I720" s="87" t="s">
        <v>4911</v>
      </c>
      <c r="J720" s="139" t="s">
        <v>4491</v>
      </c>
      <c r="K720" s="140" t="s">
        <v>6823</v>
      </c>
      <c r="L720" s="141" t="s">
        <v>6824</v>
      </c>
      <c r="M720" s="4">
        <v>718</v>
      </c>
      <c r="N720" s="562">
        <v>36.339969000000004</v>
      </c>
      <c r="O720" s="562">
        <v>140.442588</v>
      </c>
      <c r="P720">
        <f t="shared" si="11"/>
        <v>5103.6792941997728</v>
      </c>
    </row>
    <row r="721" spans="1:16">
      <c r="A721" s="33" t="s">
        <v>6639</v>
      </c>
      <c r="B721" s="24" t="s">
        <v>1665</v>
      </c>
      <c r="C721" s="25">
        <v>1</v>
      </c>
      <c r="D721" s="26">
        <v>1453901</v>
      </c>
      <c r="E721" s="123" t="s">
        <v>4911</v>
      </c>
      <c r="F721" s="55" t="s">
        <v>4981</v>
      </c>
      <c r="G721" s="29" t="s">
        <v>13454</v>
      </c>
      <c r="H721" s="30" t="s">
        <v>6834</v>
      </c>
      <c r="I721" s="30" t="s">
        <v>6835</v>
      </c>
      <c r="J721" s="122" t="s">
        <v>6836</v>
      </c>
      <c r="K721" s="32" t="s">
        <v>6837</v>
      </c>
      <c r="L721" s="31" t="s">
        <v>6838</v>
      </c>
      <c r="M721" s="4">
        <v>719</v>
      </c>
      <c r="N721" s="525">
        <v>36.102761000000001</v>
      </c>
      <c r="O721" s="525">
        <v>140.21532400000001</v>
      </c>
      <c r="P721">
        <f t="shared" si="11"/>
        <v>5062.1603309095644</v>
      </c>
    </row>
    <row r="722" spans="1:16">
      <c r="A722" s="33" t="s">
        <v>6639</v>
      </c>
      <c r="B722" s="33" t="s">
        <v>1665</v>
      </c>
      <c r="C722" s="34" t="s">
        <v>4911</v>
      </c>
      <c r="D722" s="35"/>
      <c r="E722" s="123" t="s">
        <v>4911</v>
      </c>
      <c r="F722" s="55" t="s">
        <v>4912</v>
      </c>
      <c r="G722" s="56"/>
      <c r="H722" s="36" t="s">
        <v>4911</v>
      </c>
      <c r="I722" s="36" t="s">
        <v>4911</v>
      </c>
      <c r="J722" s="122" t="s">
        <v>6839</v>
      </c>
      <c r="K722" s="32" t="s">
        <v>6749</v>
      </c>
      <c r="L722" s="31" t="s">
        <v>6840</v>
      </c>
      <c r="M722" s="4">
        <v>720</v>
      </c>
      <c r="N722" s="525">
        <v>35.920155999999999</v>
      </c>
      <c r="O722" s="525">
        <v>140.11053100000001</v>
      </c>
      <c r="P722">
        <f t="shared" si="11"/>
        <v>5032.7921307628358</v>
      </c>
    </row>
    <row r="723" spans="1:16">
      <c r="A723" s="33" t="s">
        <v>6639</v>
      </c>
      <c r="B723" s="33" t="s">
        <v>1665</v>
      </c>
      <c r="C723" s="34" t="s">
        <v>4911</v>
      </c>
      <c r="D723" s="35"/>
      <c r="E723" s="123" t="s">
        <v>4911</v>
      </c>
      <c r="F723" s="55" t="s">
        <v>4926</v>
      </c>
      <c r="G723" s="56"/>
      <c r="H723" s="36" t="s">
        <v>4911</v>
      </c>
      <c r="I723" s="36" t="s">
        <v>4911</v>
      </c>
      <c r="J723" s="122" t="s">
        <v>6841</v>
      </c>
      <c r="K723" s="32" t="s">
        <v>6842</v>
      </c>
      <c r="L723" s="31" t="s">
        <v>6843</v>
      </c>
      <c r="M723" s="4">
        <v>721</v>
      </c>
      <c r="N723" s="525">
        <v>36.012506000000002</v>
      </c>
      <c r="O723" s="525">
        <v>139.99024299999999</v>
      </c>
      <c r="P723">
        <f t="shared" si="11"/>
        <v>5041.3994659789578</v>
      </c>
    </row>
    <row r="724" spans="1:16">
      <c r="A724" s="33" t="s">
        <v>6639</v>
      </c>
      <c r="B724" s="33" t="s">
        <v>1665</v>
      </c>
      <c r="C724" s="34" t="s">
        <v>4911</v>
      </c>
      <c r="D724" s="35"/>
      <c r="E724" s="123" t="s">
        <v>4911</v>
      </c>
      <c r="F724" s="55" t="s">
        <v>4930</v>
      </c>
      <c r="G724" s="56"/>
      <c r="H724" s="36" t="s">
        <v>4911</v>
      </c>
      <c r="I724" s="36" t="s">
        <v>4911</v>
      </c>
      <c r="J724" s="122" t="s">
        <v>6844</v>
      </c>
      <c r="K724" s="32" t="s">
        <v>6845</v>
      </c>
      <c r="L724" s="31" t="s">
        <v>6846</v>
      </c>
      <c r="M724" s="4">
        <v>722</v>
      </c>
      <c r="N724" s="525">
        <v>36.047469</v>
      </c>
      <c r="O724" s="525">
        <v>140.149844</v>
      </c>
      <c r="P724">
        <f t="shared" si="11"/>
        <v>5052.0471569448364</v>
      </c>
    </row>
    <row r="725" spans="1:16">
      <c r="A725" s="33" t="s">
        <v>6639</v>
      </c>
      <c r="B725" s="33" t="s">
        <v>1665</v>
      </c>
      <c r="C725" s="34" t="s">
        <v>4911</v>
      </c>
      <c r="D725" s="35"/>
      <c r="E725" s="142" t="s">
        <v>4911</v>
      </c>
      <c r="F725" s="55" t="s">
        <v>4934</v>
      </c>
      <c r="G725" s="56"/>
      <c r="H725" s="36" t="s">
        <v>4911</v>
      </c>
      <c r="I725" s="36" t="s">
        <v>4911</v>
      </c>
      <c r="J725" s="122" t="s">
        <v>6847</v>
      </c>
      <c r="K725" s="32" t="s">
        <v>6848</v>
      </c>
      <c r="L725" s="31" t="s">
        <v>6849</v>
      </c>
      <c r="M725" s="4">
        <v>723</v>
      </c>
      <c r="N725" s="525">
        <v>36.402748000000003</v>
      </c>
      <c r="O725" s="525">
        <v>140.451784</v>
      </c>
      <c r="P725">
        <f t="shared" si="11"/>
        <v>5112.8308991024323</v>
      </c>
    </row>
    <row r="726" spans="1:16">
      <c r="A726" s="33" t="s">
        <v>6639</v>
      </c>
      <c r="B726" s="33" t="s">
        <v>1665</v>
      </c>
      <c r="C726" s="34" t="s">
        <v>4911</v>
      </c>
      <c r="D726" s="35"/>
      <c r="E726" s="142" t="s">
        <v>4911</v>
      </c>
      <c r="F726" s="55" t="s">
        <v>4938</v>
      </c>
      <c r="G726" s="56"/>
      <c r="H726" s="36" t="s">
        <v>4911</v>
      </c>
      <c r="I726" s="36" t="s">
        <v>4911</v>
      </c>
      <c r="J726" s="122" t="s">
        <v>6850</v>
      </c>
      <c r="K726" s="32" t="s">
        <v>6851</v>
      </c>
      <c r="L726" s="31" t="s">
        <v>6852</v>
      </c>
      <c r="M726" s="4">
        <v>724</v>
      </c>
      <c r="N726" s="525">
        <v>36.372160000000001</v>
      </c>
      <c r="O726" s="525">
        <v>140.35205400000001</v>
      </c>
      <c r="P726">
        <f t="shared" si="11"/>
        <v>5104.9073644166401</v>
      </c>
    </row>
    <row r="727" spans="1:16">
      <c r="A727" s="33" t="s">
        <v>6639</v>
      </c>
      <c r="B727" s="33" t="s">
        <v>1665</v>
      </c>
      <c r="C727" s="34" t="s">
        <v>4911</v>
      </c>
      <c r="D727" s="35"/>
      <c r="E727" s="142" t="s">
        <v>4911</v>
      </c>
      <c r="F727" s="55" t="s">
        <v>4942</v>
      </c>
      <c r="G727" s="56"/>
      <c r="H727" s="36" t="s">
        <v>4911</v>
      </c>
      <c r="I727" s="36" t="s">
        <v>4911</v>
      </c>
      <c r="J727" s="122" t="s">
        <v>6853</v>
      </c>
      <c r="K727" s="32" t="s">
        <v>6854</v>
      </c>
      <c r="L727" s="31" t="s">
        <v>6855</v>
      </c>
      <c r="M727" s="4">
        <v>725</v>
      </c>
      <c r="N727" s="525">
        <v>36.430535999999996</v>
      </c>
      <c r="O727" s="525">
        <v>140.52302</v>
      </c>
      <c r="P727">
        <f t="shared" si="11"/>
        <v>5119.3289389387191</v>
      </c>
    </row>
    <row r="728" spans="1:16">
      <c r="A728" s="33" t="s">
        <v>6639</v>
      </c>
      <c r="B728" s="33" t="s">
        <v>1665</v>
      </c>
      <c r="C728" s="34" t="s">
        <v>4911</v>
      </c>
      <c r="D728" s="35"/>
      <c r="E728" s="142" t="s">
        <v>4911</v>
      </c>
      <c r="F728" s="55" t="s">
        <v>4946</v>
      </c>
      <c r="G728" s="56"/>
      <c r="H728" s="36" t="s">
        <v>4911</v>
      </c>
      <c r="I728" s="36" t="s">
        <v>4911</v>
      </c>
      <c r="J728" s="122" t="s">
        <v>6856</v>
      </c>
      <c r="K728" s="32" t="s">
        <v>6857</v>
      </c>
      <c r="L728" s="31" t="s">
        <v>6858</v>
      </c>
      <c r="M728" s="4">
        <v>726</v>
      </c>
      <c r="N728" s="525">
        <v>36.616607999999999</v>
      </c>
      <c r="O728" s="525">
        <v>140.673742</v>
      </c>
      <c r="P728">
        <f t="shared" si="11"/>
        <v>5150.9952667071357</v>
      </c>
    </row>
    <row r="729" spans="1:16">
      <c r="A729" s="33" t="s">
        <v>6639</v>
      </c>
      <c r="B729" s="33" t="s">
        <v>1665</v>
      </c>
      <c r="C729" s="34" t="s">
        <v>4911</v>
      </c>
      <c r="D729" s="35"/>
      <c r="E729" s="142" t="s">
        <v>4911</v>
      </c>
      <c r="F729" s="55" t="s">
        <v>4950</v>
      </c>
      <c r="G729" s="56"/>
      <c r="H729" s="36" t="s">
        <v>4911</v>
      </c>
      <c r="I729" s="36" t="s">
        <v>4911</v>
      </c>
      <c r="J729" s="122" t="s">
        <v>6859</v>
      </c>
      <c r="K729" s="32" t="s">
        <v>6665</v>
      </c>
      <c r="L729" s="31" t="s">
        <v>6860</v>
      </c>
      <c r="M729" s="4">
        <v>727</v>
      </c>
      <c r="N729" s="525">
        <v>35.921408999999997</v>
      </c>
      <c r="O729" s="525">
        <v>140.638893</v>
      </c>
      <c r="P729">
        <f t="shared" si="11"/>
        <v>5051.9471967602367</v>
      </c>
    </row>
    <row r="730" spans="1:16">
      <c r="A730" s="33" t="s">
        <v>6639</v>
      </c>
      <c r="B730" s="33" t="s">
        <v>1665</v>
      </c>
      <c r="C730" s="34" t="s">
        <v>4911</v>
      </c>
      <c r="D730" s="35"/>
      <c r="E730" s="123" t="s">
        <v>4911</v>
      </c>
      <c r="F730" s="55" t="s">
        <v>4954</v>
      </c>
      <c r="G730" s="56"/>
      <c r="H730" s="36" t="s">
        <v>4911</v>
      </c>
      <c r="I730" s="36" t="s">
        <v>4911</v>
      </c>
      <c r="J730" s="122" t="s">
        <v>6861</v>
      </c>
      <c r="K730" s="32" t="s">
        <v>6741</v>
      </c>
      <c r="L730" s="31" t="s">
        <v>6862</v>
      </c>
      <c r="M730" s="4">
        <v>728</v>
      </c>
      <c r="N730" s="525">
        <v>36.200142999999997</v>
      </c>
      <c r="O730" s="525">
        <v>140.300805</v>
      </c>
      <c r="P730">
        <f t="shared" si="11"/>
        <v>5078.9092040151145</v>
      </c>
    </row>
    <row r="731" spans="1:16">
      <c r="A731" s="33" t="s">
        <v>6639</v>
      </c>
      <c r="B731" s="33" t="s">
        <v>1665</v>
      </c>
      <c r="C731" s="34" t="s">
        <v>4911</v>
      </c>
      <c r="D731" s="35"/>
      <c r="E731" s="123" t="s">
        <v>4911</v>
      </c>
      <c r="F731" s="55" t="s">
        <v>4958</v>
      </c>
      <c r="G731" s="56"/>
      <c r="H731" s="36" t="s">
        <v>4911</v>
      </c>
      <c r="I731" s="36" t="s">
        <v>4911</v>
      </c>
      <c r="J731" s="133" t="s">
        <v>6863</v>
      </c>
      <c r="K731" s="32" t="s">
        <v>6864</v>
      </c>
      <c r="L731" s="31" t="s">
        <v>6865</v>
      </c>
      <c r="M731" s="4">
        <v>729</v>
      </c>
      <c r="N731" s="525">
        <v>35.927539000000003</v>
      </c>
      <c r="O731" s="525">
        <v>140.175974</v>
      </c>
      <c r="P731">
        <f t="shared" si="11"/>
        <v>5036.1777727479866</v>
      </c>
    </row>
    <row r="732" spans="1:16">
      <c r="A732" s="33" t="s">
        <v>6639</v>
      </c>
      <c r="B732" s="33" t="s">
        <v>1665</v>
      </c>
      <c r="C732" s="34" t="s">
        <v>4911</v>
      </c>
      <c r="D732" s="35"/>
      <c r="E732" s="123" t="s">
        <v>4911</v>
      </c>
      <c r="F732" s="55" t="s">
        <v>5394</v>
      </c>
      <c r="G732" s="56"/>
      <c r="H732" s="36" t="s">
        <v>4911</v>
      </c>
      <c r="I732" s="36" t="s">
        <v>4911</v>
      </c>
      <c r="J732" s="143" t="s">
        <v>6866</v>
      </c>
      <c r="K732" s="32" t="s">
        <v>6867</v>
      </c>
      <c r="L732" s="31" t="s">
        <v>6868</v>
      </c>
      <c r="M732" s="4">
        <v>730</v>
      </c>
      <c r="N732" s="525">
        <v>36.351514999999999</v>
      </c>
      <c r="O732" s="525">
        <v>140.47229400000001</v>
      </c>
      <c r="P732">
        <f t="shared" si="11"/>
        <v>5106.3807024254102</v>
      </c>
    </row>
    <row r="733" spans="1:16">
      <c r="A733" s="33" t="s">
        <v>6639</v>
      </c>
      <c r="B733" s="33" t="s">
        <v>1665</v>
      </c>
      <c r="C733" s="34" t="s">
        <v>4911</v>
      </c>
      <c r="D733" s="35"/>
      <c r="E733" s="123" t="s">
        <v>4911</v>
      </c>
      <c r="F733" s="55" t="s">
        <v>5398</v>
      </c>
      <c r="G733" s="56"/>
      <c r="H733" s="36" t="s">
        <v>4911</v>
      </c>
      <c r="I733" s="36" t="s">
        <v>4911</v>
      </c>
      <c r="J733" s="143" t="s">
        <v>6869</v>
      </c>
      <c r="K733" s="32" t="s">
        <v>6870</v>
      </c>
      <c r="L733" s="31" t="s">
        <v>6871</v>
      </c>
      <c r="M733" s="4">
        <v>731</v>
      </c>
      <c r="N733" s="525">
        <v>36.423755</v>
      </c>
      <c r="O733" s="525">
        <v>140.541461</v>
      </c>
      <c r="P733">
        <f t="shared" si="11"/>
        <v>5119.0477428060549</v>
      </c>
    </row>
    <row r="734" spans="1:16">
      <c r="A734" s="33" t="s">
        <v>6639</v>
      </c>
      <c r="B734" s="33" t="s">
        <v>1665</v>
      </c>
      <c r="C734" s="34" t="s">
        <v>4911</v>
      </c>
      <c r="D734" s="35"/>
      <c r="E734" s="123" t="s">
        <v>4911</v>
      </c>
      <c r="F734" s="55" t="s">
        <v>5402</v>
      </c>
      <c r="G734" s="56"/>
      <c r="H734" s="36" t="s">
        <v>4911</v>
      </c>
      <c r="I734" s="36" t="s">
        <v>4911</v>
      </c>
      <c r="J734" s="143" t="s">
        <v>6872</v>
      </c>
      <c r="K734" s="32" t="s">
        <v>6873</v>
      </c>
      <c r="L734" s="31" t="s">
        <v>6874</v>
      </c>
      <c r="M734" s="4">
        <v>732</v>
      </c>
      <c r="N734" s="525">
        <v>36.398572999999999</v>
      </c>
      <c r="O734" s="525">
        <v>140.56205199999999</v>
      </c>
      <c r="P734">
        <f t="shared" si="11"/>
        <v>5116.2581107517954</v>
      </c>
    </row>
    <row r="735" spans="1:16">
      <c r="A735" s="33" t="s">
        <v>6639</v>
      </c>
      <c r="B735" s="33" t="s">
        <v>1665</v>
      </c>
      <c r="C735" s="34" t="s">
        <v>4911</v>
      </c>
      <c r="D735" s="35"/>
      <c r="E735" s="123" t="s">
        <v>4911</v>
      </c>
      <c r="F735" s="55" t="s">
        <v>5008</v>
      </c>
      <c r="G735" s="56"/>
      <c r="H735" s="36" t="s">
        <v>4911</v>
      </c>
      <c r="I735" s="36" t="s">
        <v>4911</v>
      </c>
      <c r="J735" s="143" t="s">
        <v>6875</v>
      </c>
      <c r="K735" s="32" t="s">
        <v>6876</v>
      </c>
      <c r="L735" s="31" t="s">
        <v>6877</v>
      </c>
      <c r="M735" s="4">
        <v>733</v>
      </c>
      <c r="N735" s="525">
        <v>36.532850000000003</v>
      </c>
      <c r="O735" s="525">
        <v>140.42310499999999</v>
      </c>
      <c r="P735">
        <f t="shared" si="11"/>
        <v>5130.0562314992503</v>
      </c>
    </row>
    <row r="736" spans="1:16">
      <c r="A736" s="33" t="s">
        <v>6639</v>
      </c>
      <c r="B736" s="33" t="s">
        <v>1665</v>
      </c>
      <c r="C736" s="34" t="s">
        <v>4911</v>
      </c>
      <c r="D736" s="35"/>
      <c r="E736" s="123" t="s">
        <v>4911</v>
      </c>
      <c r="F736" s="55" t="s">
        <v>5413</v>
      </c>
      <c r="G736" s="56"/>
      <c r="H736" s="36" t="s">
        <v>4911</v>
      </c>
      <c r="I736" s="36" t="s">
        <v>4911</v>
      </c>
      <c r="J736" s="143" t="s">
        <v>6878</v>
      </c>
      <c r="K736" s="32" t="s">
        <v>6879</v>
      </c>
      <c r="L736" s="31" t="s">
        <v>6880</v>
      </c>
      <c r="M736" s="4">
        <v>734</v>
      </c>
      <c r="N736" s="525">
        <v>35.958232000000002</v>
      </c>
      <c r="O736" s="525">
        <v>140.642539</v>
      </c>
      <c r="P736">
        <f t="shared" si="11"/>
        <v>5057.2570464310484</v>
      </c>
    </row>
    <row r="737" spans="1:16">
      <c r="A737" s="33" t="s">
        <v>6639</v>
      </c>
      <c r="B737" s="33" t="s">
        <v>1665</v>
      </c>
      <c r="C737" s="34" t="s">
        <v>4911</v>
      </c>
      <c r="D737" s="35"/>
      <c r="E737" s="123" t="s">
        <v>4911</v>
      </c>
      <c r="F737" s="55" t="s">
        <v>5012</v>
      </c>
      <c r="G737" s="56"/>
      <c r="H737" s="36" t="s">
        <v>4911</v>
      </c>
      <c r="I737" s="36" t="s">
        <v>4911</v>
      </c>
      <c r="J737" s="143" t="s">
        <v>6881</v>
      </c>
      <c r="K737" s="32" t="s">
        <v>6882</v>
      </c>
      <c r="L737" s="31" t="s">
        <v>6883</v>
      </c>
      <c r="M737" s="4">
        <v>735</v>
      </c>
      <c r="N737" s="525">
        <v>36.386274999999998</v>
      </c>
      <c r="O737" s="525">
        <v>140.44212200000001</v>
      </c>
      <c r="P737">
        <f t="shared" si="11"/>
        <v>5110.16567267555</v>
      </c>
    </row>
    <row r="738" spans="1:16">
      <c r="A738" s="33" t="s">
        <v>6639</v>
      </c>
      <c r="B738" s="33" t="s">
        <v>1665</v>
      </c>
      <c r="C738" s="34" t="s">
        <v>4911</v>
      </c>
      <c r="D738" s="35"/>
      <c r="E738" s="123" t="s">
        <v>4911</v>
      </c>
      <c r="F738" s="55" t="s">
        <v>5016</v>
      </c>
      <c r="G738" s="56"/>
      <c r="H738" s="36" t="s">
        <v>4911</v>
      </c>
      <c r="I738" s="36" t="s">
        <v>4911</v>
      </c>
      <c r="J738" s="143" t="s">
        <v>6884</v>
      </c>
      <c r="K738" s="32" t="s">
        <v>6885</v>
      </c>
      <c r="L738" s="31" t="s">
        <v>6886</v>
      </c>
      <c r="M738" s="4">
        <v>736</v>
      </c>
      <c r="N738" s="525">
        <v>36.578646999999997</v>
      </c>
      <c r="O738" s="525">
        <v>139.921133</v>
      </c>
      <c r="P738">
        <f t="shared" si="11"/>
        <v>5118.1257318470507</v>
      </c>
    </row>
    <row r="739" spans="1:16">
      <c r="A739" s="33" t="s">
        <v>6639</v>
      </c>
      <c r="B739" s="33" t="s">
        <v>1665</v>
      </c>
      <c r="C739" s="34" t="s">
        <v>4911</v>
      </c>
      <c r="D739" s="35"/>
      <c r="E739" s="123" t="s">
        <v>4911</v>
      </c>
      <c r="F739" s="55" t="s">
        <v>5423</v>
      </c>
      <c r="G739" s="56"/>
      <c r="H739" s="36" t="s">
        <v>4911</v>
      </c>
      <c r="I739" s="36" t="s">
        <v>4911</v>
      </c>
      <c r="J739" s="143" t="s">
        <v>6887</v>
      </c>
      <c r="K739" s="32" t="s">
        <v>6888</v>
      </c>
      <c r="L739" s="31" t="s">
        <v>6889</v>
      </c>
      <c r="M739" s="4">
        <v>737</v>
      </c>
      <c r="N739" s="525">
        <v>36.543483000000002</v>
      </c>
      <c r="O739" s="525">
        <v>139.88018400000001</v>
      </c>
      <c r="P739">
        <f t="shared" si="11"/>
        <v>5111.7091260408724</v>
      </c>
    </row>
    <row r="740" spans="1:16">
      <c r="A740" s="33" t="s">
        <v>6639</v>
      </c>
      <c r="B740" s="33" t="s">
        <v>1665</v>
      </c>
      <c r="C740" s="34" t="s">
        <v>4911</v>
      </c>
      <c r="D740" s="35"/>
      <c r="E740" s="123" t="s">
        <v>4911</v>
      </c>
      <c r="F740" s="55" t="s">
        <v>5427</v>
      </c>
      <c r="G740" s="56"/>
      <c r="H740" s="36" t="s">
        <v>4911</v>
      </c>
      <c r="I740" s="36" t="s">
        <v>4911</v>
      </c>
      <c r="J740" s="143" t="s">
        <v>6890</v>
      </c>
      <c r="K740" s="32" t="s">
        <v>6891</v>
      </c>
      <c r="L740" s="31" t="s">
        <v>6892</v>
      </c>
      <c r="M740" s="4">
        <v>738</v>
      </c>
      <c r="N740" s="525">
        <v>36.442444000000002</v>
      </c>
      <c r="O740" s="525">
        <v>140.00040999999999</v>
      </c>
      <c r="P740">
        <f t="shared" si="11"/>
        <v>5101.9571014020394</v>
      </c>
    </row>
    <row r="741" spans="1:16">
      <c r="A741" s="33" t="s">
        <v>6639</v>
      </c>
      <c r="B741" s="33" t="s">
        <v>1665</v>
      </c>
      <c r="C741" s="34" t="s">
        <v>4911</v>
      </c>
      <c r="D741" s="35"/>
      <c r="E741" s="123" t="s">
        <v>4911</v>
      </c>
      <c r="F741" s="55" t="s">
        <v>5020</v>
      </c>
      <c r="G741" s="56"/>
      <c r="H741" s="36" t="s">
        <v>4911</v>
      </c>
      <c r="I741" s="36" t="s">
        <v>4911</v>
      </c>
      <c r="J741" s="143" t="s">
        <v>6893</v>
      </c>
      <c r="K741" s="32" t="s">
        <v>6894</v>
      </c>
      <c r="L741" s="31" t="s">
        <v>6895</v>
      </c>
      <c r="M741" s="4">
        <v>739</v>
      </c>
      <c r="N741" s="525">
        <v>36.560671999999997</v>
      </c>
      <c r="O741" s="525">
        <v>139.850425</v>
      </c>
      <c r="P741">
        <f t="shared" si="11"/>
        <v>5113.0255174855993</v>
      </c>
    </row>
    <row r="742" spans="1:16">
      <c r="A742" s="33" t="s">
        <v>6639</v>
      </c>
      <c r="B742" s="33" t="s">
        <v>1665</v>
      </c>
      <c r="C742" s="34" t="s">
        <v>4911</v>
      </c>
      <c r="D742" s="35"/>
      <c r="E742" s="123" t="s">
        <v>4911</v>
      </c>
      <c r="F742" s="55" t="s">
        <v>5431</v>
      </c>
      <c r="G742" s="56"/>
      <c r="H742" s="36" t="s">
        <v>4911</v>
      </c>
      <c r="I742" s="36" t="s">
        <v>4911</v>
      </c>
      <c r="J742" s="143" t="s">
        <v>6896</v>
      </c>
      <c r="K742" s="32" t="s">
        <v>6897</v>
      </c>
      <c r="L742" s="31" t="s">
        <v>6898</v>
      </c>
      <c r="M742" s="4">
        <v>740</v>
      </c>
      <c r="N742" s="525">
        <v>36.489854999999999</v>
      </c>
      <c r="O742" s="525">
        <v>139.90841499999999</v>
      </c>
      <c r="P742">
        <f t="shared" si="11"/>
        <v>5105.2377766298241</v>
      </c>
    </row>
    <row r="743" spans="1:16">
      <c r="A743" s="33" t="s">
        <v>6639</v>
      </c>
      <c r="B743" s="33" t="s">
        <v>1665</v>
      </c>
      <c r="C743" s="34" t="s">
        <v>4911</v>
      </c>
      <c r="D743" s="35"/>
      <c r="E743" s="123" t="s">
        <v>4911</v>
      </c>
      <c r="F743" s="55" t="s">
        <v>5435</v>
      </c>
      <c r="G743" s="56"/>
      <c r="H743" s="36" t="s">
        <v>4911</v>
      </c>
      <c r="I743" s="36" t="s">
        <v>4911</v>
      </c>
      <c r="J743" s="143" t="s">
        <v>6899</v>
      </c>
      <c r="K743" s="32" t="s">
        <v>6900</v>
      </c>
      <c r="L743" s="31" t="s">
        <v>6901</v>
      </c>
      <c r="M743" s="4">
        <v>741</v>
      </c>
      <c r="N743" s="525">
        <v>36.462865999999998</v>
      </c>
      <c r="O743" s="525">
        <v>139.843929</v>
      </c>
      <c r="P743">
        <f t="shared" si="11"/>
        <v>5099.1104440405143</v>
      </c>
    </row>
    <row r="744" spans="1:16">
      <c r="A744" s="33" t="s">
        <v>6639</v>
      </c>
      <c r="B744" s="33" t="s">
        <v>1665</v>
      </c>
      <c r="C744" s="34" t="s">
        <v>4911</v>
      </c>
      <c r="D744" s="35"/>
      <c r="E744" s="123" t="s">
        <v>4911</v>
      </c>
      <c r="F744" s="55" t="s">
        <v>4962</v>
      </c>
      <c r="G744" s="56"/>
      <c r="H744" s="36" t="s">
        <v>4911</v>
      </c>
      <c r="I744" s="36" t="s">
        <v>4911</v>
      </c>
      <c r="J744" s="135" t="s">
        <v>4963</v>
      </c>
      <c r="K744" s="32" t="s">
        <v>6894</v>
      </c>
      <c r="L744" s="31" t="s">
        <v>6895</v>
      </c>
      <c r="M744" s="4">
        <v>742</v>
      </c>
      <c r="N744" s="525">
        <v>36.560671999999997</v>
      </c>
      <c r="O744" s="525">
        <v>139.850425</v>
      </c>
      <c r="P744">
        <f t="shared" si="11"/>
        <v>5113.0255174855993</v>
      </c>
    </row>
    <row r="745" spans="1:16">
      <c r="A745" s="33" t="s">
        <v>6639</v>
      </c>
      <c r="B745" s="33" t="s">
        <v>1665</v>
      </c>
      <c r="C745" s="34" t="s">
        <v>4911</v>
      </c>
      <c r="D745" s="35"/>
      <c r="E745" s="123" t="s">
        <v>4911</v>
      </c>
      <c r="F745" s="55" t="s">
        <v>4964</v>
      </c>
      <c r="G745" s="56"/>
      <c r="H745" s="36" t="s">
        <v>4911</v>
      </c>
      <c r="I745" s="36" t="s">
        <v>4911</v>
      </c>
      <c r="J745" s="125" t="s">
        <v>6902</v>
      </c>
      <c r="K745" s="32" t="s">
        <v>6903</v>
      </c>
      <c r="L745" s="31" t="s">
        <v>6904</v>
      </c>
      <c r="M745" s="4">
        <v>743</v>
      </c>
      <c r="N745" s="525">
        <v>36.278027000000002</v>
      </c>
      <c r="O745" s="525">
        <v>140.398077</v>
      </c>
      <c r="P745">
        <f t="shared" si="11"/>
        <v>5093.365228154079</v>
      </c>
    </row>
    <row r="746" spans="1:16">
      <c r="A746" s="33" t="s">
        <v>6639</v>
      </c>
      <c r="B746" s="33" t="s">
        <v>1665</v>
      </c>
      <c r="C746" s="34" t="s">
        <v>4911</v>
      </c>
      <c r="D746" s="35"/>
      <c r="E746" s="123" t="s">
        <v>4911</v>
      </c>
      <c r="F746" s="55" t="s">
        <v>5106</v>
      </c>
      <c r="G746" s="56"/>
      <c r="H746" s="36" t="s">
        <v>4911</v>
      </c>
      <c r="I746" s="36" t="s">
        <v>4911</v>
      </c>
      <c r="J746" s="125" t="s">
        <v>6905</v>
      </c>
      <c r="K746" s="32" t="s">
        <v>6906</v>
      </c>
      <c r="L746" s="31" t="s">
        <v>6907</v>
      </c>
      <c r="M746" s="4">
        <v>744</v>
      </c>
      <c r="N746" s="525">
        <v>36.563375999999998</v>
      </c>
      <c r="O746" s="525">
        <v>140.00555299999999</v>
      </c>
      <c r="P746">
        <f t="shared" si="11"/>
        <v>5119.0756764269272</v>
      </c>
    </row>
    <row r="747" spans="1:16">
      <c r="A747" s="33" t="s">
        <v>6639</v>
      </c>
      <c r="B747" s="33" t="s">
        <v>1665</v>
      </c>
      <c r="C747" s="34" t="s">
        <v>4911</v>
      </c>
      <c r="D747" s="35"/>
      <c r="E747" s="123" t="s">
        <v>4911</v>
      </c>
      <c r="F747" s="55" t="s">
        <v>6177</v>
      </c>
      <c r="G747" s="56"/>
      <c r="H747" s="36" t="s">
        <v>4911</v>
      </c>
      <c r="I747" s="36" t="s">
        <v>4911</v>
      </c>
      <c r="J747" s="125" t="s">
        <v>6908</v>
      </c>
      <c r="K747" s="32" t="s">
        <v>6848</v>
      </c>
      <c r="L747" s="31" t="s">
        <v>6849</v>
      </c>
      <c r="M747" s="4">
        <v>745</v>
      </c>
      <c r="N747" s="525">
        <v>36.402748000000003</v>
      </c>
      <c r="O747" s="525">
        <v>140.451784</v>
      </c>
      <c r="P747">
        <f t="shared" si="11"/>
        <v>5112.8308991024323</v>
      </c>
    </row>
    <row r="748" spans="1:16">
      <c r="A748" s="33" t="s">
        <v>6639</v>
      </c>
      <c r="B748" s="33" t="s">
        <v>1665</v>
      </c>
      <c r="C748" s="34" t="s">
        <v>4911</v>
      </c>
      <c r="D748" s="35"/>
      <c r="E748" s="142" t="s">
        <v>4911</v>
      </c>
      <c r="F748" s="55" t="s">
        <v>5259</v>
      </c>
      <c r="G748" s="56"/>
      <c r="H748" s="36" t="s">
        <v>4911</v>
      </c>
      <c r="I748" s="36" t="s">
        <v>4911</v>
      </c>
      <c r="J748" s="122" t="s">
        <v>6909</v>
      </c>
      <c r="K748" s="32" t="s">
        <v>6870</v>
      </c>
      <c r="L748" s="31" t="s">
        <v>6910</v>
      </c>
      <c r="M748" s="4">
        <v>746</v>
      </c>
      <c r="N748" s="525">
        <v>36.424366999999997</v>
      </c>
      <c r="O748" s="525">
        <v>140.54211900000001</v>
      </c>
      <c r="P748">
        <f t="shared" si="11"/>
        <v>5119.1577214136732</v>
      </c>
    </row>
    <row r="749" spans="1:16">
      <c r="A749" s="33" t="s">
        <v>6639</v>
      </c>
      <c r="B749" s="33" t="s">
        <v>1665</v>
      </c>
      <c r="C749" s="34" t="s">
        <v>4911</v>
      </c>
      <c r="D749" s="35"/>
      <c r="E749" s="142" t="s">
        <v>4911</v>
      </c>
      <c r="F749" s="55" t="s">
        <v>4972</v>
      </c>
      <c r="G749" s="56"/>
      <c r="H749" s="36" t="s">
        <v>4911</v>
      </c>
      <c r="I749" s="36" t="s">
        <v>4911</v>
      </c>
      <c r="J749" s="122" t="s">
        <v>6911</v>
      </c>
      <c r="K749" s="32" t="s">
        <v>6912</v>
      </c>
      <c r="L749" s="31" t="s">
        <v>6913</v>
      </c>
      <c r="M749" s="4">
        <v>747</v>
      </c>
      <c r="N749" s="525">
        <v>36.337566000000002</v>
      </c>
      <c r="O749" s="525">
        <v>140.48557</v>
      </c>
      <c r="P749">
        <f t="shared" si="11"/>
        <v>5104.9036719226206</v>
      </c>
    </row>
    <row r="750" spans="1:16">
      <c r="A750" s="33" t="s">
        <v>6639</v>
      </c>
      <c r="B750" s="33" t="s">
        <v>1665</v>
      </c>
      <c r="C750" s="34" t="s">
        <v>4911</v>
      </c>
      <c r="D750" s="35"/>
      <c r="E750" s="142" t="s">
        <v>4911</v>
      </c>
      <c r="F750" s="55" t="s">
        <v>5466</v>
      </c>
      <c r="G750" s="56"/>
      <c r="H750" s="36" t="s">
        <v>4911</v>
      </c>
      <c r="I750" s="36" t="s">
        <v>4911</v>
      </c>
      <c r="J750" s="122" t="s">
        <v>6914</v>
      </c>
      <c r="K750" s="32" t="s">
        <v>6903</v>
      </c>
      <c r="L750" s="31" t="s">
        <v>6904</v>
      </c>
      <c r="M750" s="4">
        <v>748</v>
      </c>
      <c r="N750" s="525">
        <v>36.278027000000002</v>
      </c>
      <c r="O750" s="525">
        <v>140.398077</v>
      </c>
      <c r="P750">
        <f t="shared" si="11"/>
        <v>5093.365228154079</v>
      </c>
    </row>
    <row r="751" spans="1:16">
      <c r="A751" s="33" t="s">
        <v>6639</v>
      </c>
      <c r="B751" s="33" t="s">
        <v>1665</v>
      </c>
      <c r="C751" s="34" t="s">
        <v>4911</v>
      </c>
      <c r="D751" s="35"/>
      <c r="E751" s="142" t="s">
        <v>4911</v>
      </c>
      <c r="F751" s="124" t="s">
        <v>5474</v>
      </c>
      <c r="G751" s="56"/>
      <c r="H751" s="36" t="s">
        <v>4911</v>
      </c>
      <c r="I751" s="36" t="s">
        <v>4911</v>
      </c>
      <c r="J751" s="122" t="s">
        <v>6915</v>
      </c>
      <c r="K751" s="32" t="s">
        <v>6916</v>
      </c>
      <c r="L751" s="31" t="s">
        <v>6917</v>
      </c>
      <c r="M751" s="4">
        <v>749</v>
      </c>
      <c r="N751" s="525">
        <v>36.591946</v>
      </c>
      <c r="O751" s="525">
        <v>139.92977200000001</v>
      </c>
      <c r="P751">
        <f t="shared" si="11"/>
        <v>5120.3026608163127</v>
      </c>
    </row>
    <row r="752" spans="1:16">
      <c r="A752" s="33" t="s">
        <v>6639</v>
      </c>
      <c r="B752" s="33" t="s">
        <v>1665</v>
      </c>
      <c r="C752" s="34" t="s">
        <v>4911</v>
      </c>
      <c r="D752" s="35"/>
      <c r="E752" s="142" t="s">
        <v>4911</v>
      </c>
      <c r="F752" s="55" t="s">
        <v>5478</v>
      </c>
      <c r="G752" s="56"/>
      <c r="H752" s="36" t="s">
        <v>4911</v>
      </c>
      <c r="I752" s="36" t="s">
        <v>4911</v>
      </c>
      <c r="J752" s="122" t="s">
        <v>6918</v>
      </c>
      <c r="K752" s="32" t="s">
        <v>6919</v>
      </c>
      <c r="L752" s="31" t="s">
        <v>6920</v>
      </c>
      <c r="M752" s="4">
        <v>750</v>
      </c>
      <c r="N752" s="525">
        <v>36.502296999999999</v>
      </c>
      <c r="O752" s="525">
        <v>139.874495</v>
      </c>
      <c r="P752">
        <f t="shared" si="11"/>
        <v>5105.7403592150149</v>
      </c>
    </row>
    <row r="753" spans="1:16">
      <c r="A753" s="33" t="s">
        <v>6639</v>
      </c>
      <c r="B753" s="33" t="s">
        <v>1665</v>
      </c>
      <c r="C753" s="34" t="s">
        <v>4911</v>
      </c>
      <c r="D753" s="35"/>
      <c r="E753" s="142" t="s">
        <v>4911</v>
      </c>
      <c r="F753" s="55" t="s">
        <v>5263</v>
      </c>
      <c r="G753" s="56"/>
      <c r="H753" s="36" t="s">
        <v>4911</v>
      </c>
      <c r="I753" s="36" t="s">
        <v>4911</v>
      </c>
      <c r="J753" s="122" t="s">
        <v>6077</v>
      </c>
      <c r="K753" s="32" t="s">
        <v>6919</v>
      </c>
      <c r="L753" s="31" t="s">
        <v>6920</v>
      </c>
      <c r="M753" s="4">
        <v>751</v>
      </c>
      <c r="N753" s="525">
        <v>36.502296999999999</v>
      </c>
      <c r="O753" s="525">
        <v>139.874495</v>
      </c>
      <c r="P753">
        <f t="shared" si="11"/>
        <v>5105.7403592150149</v>
      </c>
    </row>
    <row r="754" spans="1:16">
      <c r="A754" s="33" t="s">
        <v>6639</v>
      </c>
      <c r="B754" s="33" t="s">
        <v>1665</v>
      </c>
      <c r="C754" s="34" t="s">
        <v>4911</v>
      </c>
      <c r="D754" s="35"/>
      <c r="E754" s="142" t="s">
        <v>4911</v>
      </c>
      <c r="F754" s="55" t="s">
        <v>5252</v>
      </c>
      <c r="G754" s="56"/>
      <c r="H754" s="36" t="s">
        <v>4911</v>
      </c>
      <c r="I754" s="36" t="s">
        <v>4911</v>
      </c>
      <c r="J754" s="122" t="s">
        <v>6921</v>
      </c>
      <c r="K754" s="32" t="s">
        <v>6894</v>
      </c>
      <c r="L754" s="31" t="s">
        <v>6895</v>
      </c>
      <c r="M754" s="4">
        <v>752</v>
      </c>
      <c r="N754" s="525">
        <v>36.560671999999997</v>
      </c>
      <c r="O754" s="525">
        <v>139.850425</v>
      </c>
      <c r="P754">
        <f t="shared" si="11"/>
        <v>5113.0255174855993</v>
      </c>
    </row>
    <row r="755" spans="1:16">
      <c r="A755" s="33" t="s">
        <v>6639</v>
      </c>
      <c r="B755" s="33" t="s">
        <v>1665</v>
      </c>
      <c r="C755" s="34" t="s">
        <v>4911</v>
      </c>
      <c r="D755" s="35"/>
      <c r="E755" s="123" t="s">
        <v>4974</v>
      </c>
      <c r="F755" s="102" t="s">
        <v>4975</v>
      </c>
      <c r="G755" s="56"/>
      <c r="H755" s="36" t="s">
        <v>4911</v>
      </c>
      <c r="I755" s="36" t="s">
        <v>4911</v>
      </c>
      <c r="J755" s="144" t="s">
        <v>4976</v>
      </c>
      <c r="K755" s="58" t="s">
        <v>6894</v>
      </c>
      <c r="L755" s="57" t="s">
        <v>6895</v>
      </c>
      <c r="M755" s="4">
        <v>753</v>
      </c>
      <c r="N755" s="525">
        <v>36.560671999999997</v>
      </c>
      <c r="O755" s="525">
        <v>139.850425</v>
      </c>
      <c r="P755">
        <f t="shared" si="11"/>
        <v>5113.0255174855993</v>
      </c>
    </row>
    <row r="756" spans="1:16">
      <c r="A756" s="33" t="s">
        <v>6639</v>
      </c>
      <c r="B756" s="33" t="s">
        <v>1665</v>
      </c>
      <c r="C756" s="34" t="s">
        <v>4911</v>
      </c>
      <c r="D756" s="35"/>
      <c r="E756" s="123" t="s">
        <v>4911</v>
      </c>
      <c r="F756" s="55" t="s">
        <v>5355</v>
      </c>
      <c r="G756" s="56"/>
      <c r="H756" s="36" t="s">
        <v>4911</v>
      </c>
      <c r="I756" s="36" t="s">
        <v>4911</v>
      </c>
      <c r="J756" s="122" t="s">
        <v>6200</v>
      </c>
      <c r="K756" s="32" t="s">
        <v>6894</v>
      </c>
      <c r="L756" s="31" t="s">
        <v>6895</v>
      </c>
      <c r="M756" s="4">
        <v>754</v>
      </c>
      <c r="N756" s="525">
        <v>36.560671999999997</v>
      </c>
      <c r="O756" s="525">
        <v>139.850425</v>
      </c>
      <c r="P756">
        <f t="shared" si="11"/>
        <v>5113.0255174855993</v>
      </c>
    </row>
    <row r="757" spans="1:16">
      <c r="A757" s="33" t="s">
        <v>6639</v>
      </c>
      <c r="B757" s="33" t="s">
        <v>1665</v>
      </c>
      <c r="C757" s="39" t="s">
        <v>4911</v>
      </c>
      <c r="D757" s="40"/>
      <c r="E757" s="145" t="s">
        <v>4911</v>
      </c>
      <c r="F757" s="92" t="s">
        <v>5270</v>
      </c>
      <c r="G757" s="92"/>
      <c r="H757" s="41" t="s">
        <v>4911</v>
      </c>
      <c r="I757" s="41" t="s">
        <v>4911</v>
      </c>
      <c r="J757" s="127" t="s">
        <v>6922</v>
      </c>
      <c r="K757" s="65" t="s">
        <v>6923</v>
      </c>
      <c r="L757" s="64" t="s">
        <v>6924</v>
      </c>
      <c r="M757" s="4">
        <v>755</v>
      </c>
      <c r="N757" s="560">
        <v>36.395344000000001</v>
      </c>
      <c r="O757" s="560">
        <v>140.47769500000001</v>
      </c>
      <c r="P757">
        <f t="shared" si="11"/>
        <v>5112.7340338520808</v>
      </c>
    </row>
    <row r="758" spans="1:16">
      <c r="A758" s="33" t="s">
        <v>6639</v>
      </c>
      <c r="B758" s="33" t="s">
        <v>1665</v>
      </c>
      <c r="C758" s="51">
        <v>2</v>
      </c>
      <c r="D758" s="52">
        <v>1551077</v>
      </c>
      <c r="E758" s="27" t="s">
        <v>4911</v>
      </c>
      <c r="F758" s="124" t="s">
        <v>4981</v>
      </c>
      <c r="G758" s="29" t="s">
        <v>4913</v>
      </c>
      <c r="H758" s="53" t="s">
        <v>6925</v>
      </c>
      <c r="I758" s="53" t="s">
        <v>6926</v>
      </c>
      <c r="J758" s="125" t="s">
        <v>6927</v>
      </c>
      <c r="K758" s="38" t="s">
        <v>6928</v>
      </c>
      <c r="L758" s="37" t="s">
        <v>6929</v>
      </c>
      <c r="M758" s="4">
        <v>756</v>
      </c>
      <c r="N758" s="554">
        <v>36.565038999999999</v>
      </c>
      <c r="O758" s="554">
        <v>139.887711</v>
      </c>
      <c r="P758">
        <f t="shared" si="11"/>
        <v>5114.9996083357282</v>
      </c>
    </row>
    <row r="759" spans="1:16">
      <c r="A759" s="33" t="s">
        <v>6639</v>
      </c>
      <c r="B759" s="33" t="s">
        <v>1665</v>
      </c>
      <c r="C759" s="34" t="s">
        <v>4911</v>
      </c>
      <c r="D759" s="35"/>
      <c r="E759" s="27" t="s">
        <v>4911</v>
      </c>
      <c r="F759" s="55" t="s">
        <v>4912</v>
      </c>
      <c r="G759" s="56"/>
      <c r="H759" s="36" t="s">
        <v>4911</v>
      </c>
      <c r="I759" s="36" t="s">
        <v>4911</v>
      </c>
      <c r="J759" s="122" t="s">
        <v>6930</v>
      </c>
      <c r="K759" s="32" t="s">
        <v>6931</v>
      </c>
      <c r="L759" s="60" t="s">
        <v>6932</v>
      </c>
      <c r="M759" s="4">
        <v>757</v>
      </c>
      <c r="N759" s="553">
        <v>36.719825999999998</v>
      </c>
      <c r="O759" s="553">
        <v>139.717985</v>
      </c>
      <c r="P759">
        <f t="shared" si="11"/>
        <v>5130.4200982706097</v>
      </c>
    </row>
    <row r="760" spans="1:16">
      <c r="A760" s="33" t="s">
        <v>6639</v>
      </c>
      <c r="B760" s="33" t="s">
        <v>1665</v>
      </c>
      <c r="C760" s="34" t="s">
        <v>4911</v>
      </c>
      <c r="D760" s="35"/>
      <c r="E760" s="27" t="s">
        <v>4911</v>
      </c>
      <c r="F760" s="102" t="s">
        <v>4987</v>
      </c>
      <c r="G760" s="56"/>
      <c r="H760" s="36" t="s">
        <v>4911</v>
      </c>
      <c r="I760" s="36" t="s">
        <v>4911</v>
      </c>
      <c r="J760" s="133" t="s">
        <v>6933</v>
      </c>
      <c r="K760" s="61" t="s">
        <v>6934</v>
      </c>
      <c r="L760" s="31" t="s">
        <v>6935</v>
      </c>
      <c r="M760" s="4">
        <v>758</v>
      </c>
      <c r="N760" s="553">
        <v>36.571694000000001</v>
      </c>
      <c r="O760" s="553">
        <v>139.90898000000001</v>
      </c>
      <c r="P760">
        <f t="shared" si="11"/>
        <v>5116.7084044121202</v>
      </c>
    </row>
    <row r="761" spans="1:16">
      <c r="A761" s="33" t="s">
        <v>6639</v>
      </c>
      <c r="B761" s="33" t="s">
        <v>1665</v>
      </c>
      <c r="C761" s="34" t="s">
        <v>4911</v>
      </c>
      <c r="D761" s="35"/>
      <c r="E761" s="27" t="s">
        <v>4911</v>
      </c>
      <c r="F761" s="102" t="s">
        <v>4918</v>
      </c>
      <c r="G761" s="56"/>
      <c r="H761" s="36" t="s">
        <v>4911</v>
      </c>
      <c r="I761" s="36" t="s">
        <v>4911</v>
      </c>
      <c r="J761" s="133" t="s">
        <v>6936</v>
      </c>
      <c r="K761" s="61" t="s">
        <v>6937</v>
      </c>
      <c r="L761" s="31" t="s">
        <v>6938</v>
      </c>
      <c r="M761" s="4">
        <v>759</v>
      </c>
      <c r="N761" s="553">
        <v>36.886493000000002</v>
      </c>
      <c r="O761" s="553">
        <v>139.97051999999999</v>
      </c>
      <c r="P761">
        <f t="shared" si="11"/>
        <v>5163.0216061863603</v>
      </c>
    </row>
    <row r="762" spans="1:16">
      <c r="A762" s="33" t="s">
        <v>6639</v>
      </c>
      <c r="B762" s="33" t="s">
        <v>1665</v>
      </c>
      <c r="C762" s="34" t="s">
        <v>4911</v>
      </c>
      <c r="D762" s="35"/>
      <c r="E762" s="27" t="s">
        <v>4911</v>
      </c>
      <c r="F762" s="102" t="s">
        <v>4962</v>
      </c>
      <c r="G762" s="56"/>
      <c r="H762" s="36" t="s">
        <v>4911</v>
      </c>
      <c r="I762" s="36" t="s">
        <v>4911</v>
      </c>
      <c r="J762" s="133" t="s">
        <v>4963</v>
      </c>
      <c r="K762" s="61" t="s">
        <v>6928</v>
      </c>
      <c r="L762" s="31" t="s">
        <v>6929</v>
      </c>
      <c r="M762" s="4">
        <v>760</v>
      </c>
      <c r="N762" s="553">
        <v>36.565038999999999</v>
      </c>
      <c r="O762" s="553">
        <v>139.887711</v>
      </c>
      <c r="P762">
        <f t="shared" si="11"/>
        <v>5114.9996083357282</v>
      </c>
    </row>
    <row r="763" spans="1:16">
      <c r="A763" s="33" t="s">
        <v>6639</v>
      </c>
      <c r="B763" s="33" t="s">
        <v>1665</v>
      </c>
      <c r="C763" s="34" t="s">
        <v>4911</v>
      </c>
      <c r="D763" s="35"/>
      <c r="E763" s="27" t="s">
        <v>4911</v>
      </c>
      <c r="F763" s="102" t="s">
        <v>4964</v>
      </c>
      <c r="G763" s="56"/>
      <c r="H763" s="36" t="s">
        <v>4911</v>
      </c>
      <c r="I763" s="36" t="s">
        <v>4911</v>
      </c>
      <c r="J763" s="133" t="s">
        <v>6939</v>
      </c>
      <c r="K763" s="61" t="s">
        <v>6940</v>
      </c>
      <c r="L763" s="60" t="s">
        <v>6941</v>
      </c>
      <c r="M763" s="4">
        <v>761</v>
      </c>
      <c r="N763" s="553">
        <v>36.669243999999999</v>
      </c>
      <c r="O763" s="553">
        <v>139.87226699999999</v>
      </c>
      <c r="P763">
        <f t="shared" si="11"/>
        <v>5129.010287456148</v>
      </c>
    </row>
    <row r="764" spans="1:16">
      <c r="A764" s="33" t="s">
        <v>6639</v>
      </c>
      <c r="B764" s="33" t="s">
        <v>1665</v>
      </c>
      <c r="C764" s="39" t="s">
        <v>4911</v>
      </c>
      <c r="D764" s="40"/>
      <c r="E764" s="27" t="s">
        <v>4974</v>
      </c>
      <c r="F764" s="63" t="s">
        <v>4975</v>
      </c>
      <c r="G764" s="92"/>
      <c r="H764" s="41" t="s">
        <v>4911</v>
      </c>
      <c r="I764" s="41" t="s">
        <v>4911</v>
      </c>
      <c r="J764" s="121" t="s">
        <v>4976</v>
      </c>
      <c r="K764" s="65" t="s">
        <v>6928</v>
      </c>
      <c r="L764" s="64" t="s">
        <v>6929</v>
      </c>
      <c r="M764" s="4">
        <v>762</v>
      </c>
      <c r="N764" s="552">
        <v>36.565038999999999</v>
      </c>
      <c r="O764" s="552">
        <v>139.887711</v>
      </c>
      <c r="P764">
        <f t="shared" si="11"/>
        <v>5114.9996083357282</v>
      </c>
    </row>
    <row r="765" spans="1:16">
      <c r="A765" s="33" t="s">
        <v>6639</v>
      </c>
      <c r="B765" s="33" t="s">
        <v>1665</v>
      </c>
      <c r="C765" s="51">
        <v>3</v>
      </c>
      <c r="D765" s="52">
        <v>1558075</v>
      </c>
      <c r="E765" s="146" t="s">
        <v>4911</v>
      </c>
      <c r="F765" s="124" t="s">
        <v>4981</v>
      </c>
      <c r="G765" s="29" t="s">
        <v>4913</v>
      </c>
      <c r="H765" s="53" t="s">
        <v>6942</v>
      </c>
      <c r="I765" s="53" t="s">
        <v>6943</v>
      </c>
      <c r="J765" s="125" t="s">
        <v>6944</v>
      </c>
      <c r="K765" s="38" t="s">
        <v>6945</v>
      </c>
      <c r="L765" s="37" t="s">
        <v>6946</v>
      </c>
      <c r="M765" s="4">
        <v>763</v>
      </c>
      <c r="N765" s="554">
        <v>36.291775000000001</v>
      </c>
      <c r="O765" s="554">
        <v>139.786576</v>
      </c>
      <c r="P765">
        <f t="shared" si="11"/>
        <v>5073.1029642124004</v>
      </c>
    </row>
    <row r="766" spans="1:16">
      <c r="A766" s="33" t="s">
        <v>6639</v>
      </c>
      <c r="B766" s="33" t="s">
        <v>1665</v>
      </c>
      <c r="C766" s="34" t="s">
        <v>4911</v>
      </c>
      <c r="D766" s="35"/>
      <c r="E766" s="123" t="s">
        <v>4911</v>
      </c>
      <c r="F766" s="55" t="s">
        <v>4912</v>
      </c>
      <c r="G766" s="56"/>
      <c r="H766" s="36" t="s">
        <v>4911</v>
      </c>
      <c r="I766" s="36" t="s">
        <v>4911</v>
      </c>
      <c r="J766" s="122" t="s">
        <v>6947</v>
      </c>
      <c r="K766" s="32" t="s">
        <v>6948</v>
      </c>
      <c r="L766" s="31" t="s">
        <v>6949</v>
      </c>
      <c r="M766" s="4">
        <v>764</v>
      </c>
      <c r="N766" s="525">
        <v>36.365170999999997</v>
      </c>
      <c r="O766" s="525">
        <v>139.833654</v>
      </c>
      <c r="P766">
        <f t="shared" si="11"/>
        <v>5085.0747392648336</v>
      </c>
    </row>
    <row r="767" spans="1:16">
      <c r="A767" s="33" t="s">
        <v>6639</v>
      </c>
      <c r="B767" s="33" t="s">
        <v>1665</v>
      </c>
      <c r="C767" s="34" t="s">
        <v>4911</v>
      </c>
      <c r="D767" s="35"/>
      <c r="E767" s="123" t="s">
        <v>4911</v>
      </c>
      <c r="F767" s="55" t="s">
        <v>4987</v>
      </c>
      <c r="G767" s="56"/>
      <c r="H767" s="36" t="s">
        <v>4911</v>
      </c>
      <c r="I767" s="36" t="s">
        <v>4911</v>
      </c>
      <c r="J767" s="122" t="s">
        <v>6950</v>
      </c>
      <c r="K767" s="32" t="s">
        <v>6951</v>
      </c>
      <c r="L767" s="31" t="s">
        <v>6952</v>
      </c>
      <c r="M767" s="4">
        <v>765</v>
      </c>
      <c r="N767" s="525">
        <v>36.320051999999997</v>
      </c>
      <c r="O767" s="525">
        <v>139.609711</v>
      </c>
      <c r="P767">
        <f t="shared" si="11"/>
        <v>5070.6319632249715</v>
      </c>
    </row>
    <row r="768" spans="1:16">
      <c r="A768" s="33" t="s">
        <v>6639</v>
      </c>
      <c r="B768" s="33" t="s">
        <v>1665</v>
      </c>
      <c r="C768" s="34" t="s">
        <v>4911</v>
      </c>
      <c r="D768" s="35"/>
      <c r="E768" s="123" t="s">
        <v>4911</v>
      </c>
      <c r="F768" s="55" t="s">
        <v>4918</v>
      </c>
      <c r="G768" s="56"/>
      <c r="H768" s="36" t="s">
        <v>4911</v>
      </c>
      <c r="I768" s="36" t="s">
        <v>4911</v>
      </c>
      <c r="J768" s="122" t="s">
        <v>6953</v>
      </c>
      <c r="K768" s="32" t="s">
        <v>6954</v>
      </c>
      <c r="L768" s="31" t="s">
        <v>6955</v>
      </c>
      <c r="M768" s="4">
        <v>766</v>
      </c>
      <c r="N768" s="525">
        <v>36.304352000000002</v>
      </c>
      <c r="O768" s="525">
        <v>139.475695</v>
      </c>
      <c r="P768">
        <f t="shared" si="11"/>
        <v>5063.5747267246406</v>
      </c>
    </row>
    <row r="769" spans="1:16">
      <c r="A769" s="33" t="s">
        <v>6639</v>
      </c>
      <c r="B769" s="33" t="s">
        <v>1665</v>
      </c>
      <c r="C769" s="34" t="s">
        <v>4911</v>
      </c>
      <c r="D769" s="35"/>
      <c r="E769" s="27" t="s">
        <v>4911</v>
      </c>
      <c r="F769" s="124" t="s">
        <v>4922</v>
      </c>
      <c r="G769" s="56"/>
      <c r="H769" s="36" t="s">
        <v>4911</v>
      </c>
      <c r="I769" s="36" t="s">
        <v>4911</v>
      </c>
      <c r="J769" s="125" t="s">
        <v>6956</v>
      </c>
      <c r="K769" s="38" t="s">
        <v>6957</v>
      </c>
      <c r="L769" s="37" t="s">
        <v>6958</v>
      </c>
      <c r="M769" s="4">
        <v>767</v>
      </c>
      <c r="N769" s="554">
        <v>36.394385999999997</v>
      </c>
      <c r="O769" s="554">
        <v>139.74867800000001</v>
      </c>
      <c r="P769">
        <f t="shared" si="11"/>
        <v>5086.0673301217084</v>
      </c>
    </row>
    <row r="770" spans="1:16">
      <c r="A770" s="33" t="s">
        <v>6639</v>
      </c>
      <c r="B770" s="33" t="s">
        <v>1665</v>
      </c>
      <c r="C770" s="34" t="s">
        <v>4911</v>
      </c>
      <c r="D770" s="35"/>
      <c r="E770" s="27" t="s">
        <v>4911</v>
      </c>
      <c r="F770" s="55" t="s">
        <v>4926</v>
      </c>
      <c r="G770" s="56"/>
      <c r="H770" s="36" t="s">
        <v>4911</v>
      </c>
      <c r="I770" s="36" t="s">
        <v>4911</v>
      </c>
      <c r="J770" s="122" t="s">
        <v>6959</v>
      </c>
      <c r="K770" s="32" t="s">
        <v>6960</v>
      </c>
      <c r="L770" s="31" t="s">
        <v>6961</v>
      </c>
      <c r="M770" s="4">
        <v>768</v>
      </c>
      <c r="N770" s="525">
        <v>36.302137000000002</v>
      </c>
      <c r="O770" s="525">
        <v>139.79012</v>
      </c>
      <c r="P770">
        <f t="shared" si="11"/>
        <v>5074.6800874864402</v>
      </c>
    </row>
    <row r="771" spans="1:16">
      <c r="A771" s="33" t="s">
        <v>6639</v>
      </c>
      <c r="B771" s="33" t="s">
        <v>1665</v>
      </c>
      <c r="C771" s="34" t="s">
        <v>4911</v>
      </c>
      <c r="D771" s="35"/>
      <c r="E771" s="27" t="s">
        <v>4911</v>
      </c>
      <c r="F771" s="102" t="s">
        <v>4930</v>
      </c>
      <c r="G771" s="56"/>
      <c r="H771" s="36" t="s">
        <v>4911</v>
      </c>
      <c r="I771" s="36" t="s">
        <v>4911</v>
      </c>
      <c r="J771" s="133" t="s">
        <v>6962</v>
      </c>
      <c r="K771" s="61" t="s">
        <v>6963</v>
      </c>
      <c r="L771" s="60" t="s">
        <v>6964</v>
      </c>
      <c r="M771" s="4">
        <v>769</v>
      </c>
      <c r="N771" s="553">
        <v>36.546503999999999</v>
      </c>
      <c r="O771" s="553">
        <v>139.79520600000001</v>
      </c>
      <c r="P771">
        <f t="shared" si="11"/>
        <v>5109.0260552598238</v>
      </c>
    </row>
    <row r="772" spans="1:16">
      <c r="A772" s="33" t="s">
        <v>6639</v>
      </c>
      <c r="B772" s="33" t="s">
        <v>1665</v>
      </c>
      <c r="C772" s="34" t="s">
        <v>4911</v>
      </c>
      <c r="D772" s="35"/>
      <c r="E772" s="27" t="s">
        <v>4911</v>
      </c>
      <c r="F772" s="102" t="s">
        <v>4938</v>
      </c>
      <c r="G772" s="56"/>
      <c r="H772" s="36" t="s">
        <v>4911</v>
      </c>
      <c r="I772" s="36" t="s">
        <v>4911</v>
      </c>
      <c r="J772" s="133" t="s">
        <v>6965</v>
      </c>
      <c r="K772" s="61" t="s">
        <v>6966</v>
      </c>
      <c r="L772" s="60" t="s">
        <v>6967</v>
      </c>
      <c r="M772" s="4">
        <v>770</v>
      </c>
      <c r="N772" s="553">
        <v>36.599919</v>
      </c>
      <c r="O772" s="553">
        <v>139.92189400000001</v>
      </c>
      <c r="P772">
        <f t="shared" ref="P772:P835" si="12">N772*O772</f>
        <v>5121.1299867265861</v>
      </c>
    </row>
    <row r="773" spans="1:16">
      <c r="A773" s="33" t="s">
        <v>6639</v>
      </c>
      <c r="B773" s="33" t="s">
        <v>1665</v>
      </c>
      <c r="C773" s="34" t="s">
        <v>4911</v>
      </c>
      <c r="D773" s="35"/>
      <c r="E773" s="27" t="s">
        <v>4911</v>
      </c>
      <c r="F773" s="102" t="s">
        <v>4942</v>
      </c>
      <c r="G773" s="56"/>
      <c r="H773" s="36" t="s">
        <v>4911</v>
      </c>
      <c r="I773" s="36" t="s">
        <v>4911</v>
      </c>
      <c r="J773" s="133" t="s">
        <v>6968</v>
      </c>
      <c r="K773" s="61" t="s">
        <v>6969</v>
      </c>
      <c r="L773" s="60" t="s">
        <v>6970</v>
      </c>
      <c r="M773" s="4">
        <v>771</v>
      </c>
      <c r="N773" s="553">
        <v>36.613382999999999</v>
      </c>
      <c r="O773" s="553">
        <v>139.98262700000001</v>
      </c>
      <c r="P773">
        <f t="shared" si="12"/>
        <v>5125.2375356971415</v>
      </c>
    </row>
    <row r="774" spans="1:16">
      <c r="A774" s="33" t="s">
        <v>6639</v>
      </c>
      <c r="B774" s="33" t="s">
        <v>1665</v>
      </c>
      <c r="C774" s="34" t="s">
        <v>4911</v>
      </c>
      <c r="D774" s="35"/>
      <c r="E774" s="27" t="s">
        <v>4911</v>
      </c>
      <c r="F774" s="102" t="s">
        <v>4946</v>
      </c>
      <c r="G774" s="56"/>
      <c r="H774" s="36" t="s">
        <v>4911</v>
      </c>
      <c r="I774" s="36" t="s">
        <v>4911</v>
      </c>
      <c r="J774" s="133" t="s">
        <v>6971</v>
      </c>
      <c r="K774" s="61" t="s">
        <v>6972</v>
      </c>
      <c r="L774" s="60" t="s">
        <v>6973</v>
      </c>
      <c r="M774" s="4">
        <v>772</v>
      </c>
      <c r="N774" s="553">
        <v>36.567867</v>
      </c>
      <c r="O774" s="553">
        <v>139.998797</v>
      </c>
      <c r="P774">
        <f t="shared" si="12"/>
        <v>5119.4573888559989</v>
      </c>
    </row>
    <row r="775" spans="1:16">
      <c r="A775" s="33" t="s">
        <v>6639</v>
      </c>
      <c r="B775" s="33" t="s">
        <v>1665</v>
      </c>
      <c r="C775" s="34" t="s">
        <v>4911</v>
      </c>
      <c r="D775" s="35"/>
      <c r="E775" s="27" t="s">
        <v>4911</v>
      </c>
      <c r="F775" s="102" t="s">
        <v>4962</v>
      </c>
      <c r="G775" s="56"/>
      <c r="H775" s="36" t="s">
        <v>4911</v>
      </c>
      <c r="I775" s="36" t="s">
        <v>4911</v>
      </c>
      <c r="J775" s="133" t="s">
        <v>4963</v>
      </c>
      <c r="K775" s="61" t="s">
        <v>6945</v>
      </c>
      <c r="L775" s="60" t="s">
        <v>6974</v>
      </c>
      <c r="M775" s="4">
        <v>773</v>
      </c>
      <c r="N775" s="553">
        <v>36.292555</v>
      </c>
      <c r="O775" s="553">
        <v>139.78833399999999</v>
      </c>
      <c r="P775">
        <f t="shared" si="12"/>
        <v>5073.2758000533695</v>
      </c>
    </row>
    <row r="776" spans="1:16">
      <c r="A776" s="33" t="s">
        <v>6639</v>
      </c>
      <c r="B776" s="33" t="s">
        <v>1665</v>
      </c>
      <c r="C776" s="34" t="s">
        <v>4911</v>
      </c>
      <c r="D776" s="35"/>
      <c r="E776" s="147" t="s">
        <v>4911</v>
      </c>
      <c r="F776" s="55" t="s">
        <v>5102</v>
      </c>
      <c r="G776" s="56"/>
      <c r="H776" s="36" t="s">
        <v>4911</v>
      </c>
      <c r="I776" s="36" t="s">
        <v>4911</v>
      </c>
      <c r="J776" s="122" t="s">
        <v>6975</v>
      </c>
      <c r="K776" s="32" t="s">
        <v>6976</v>
      </c>
      <c r="L776" s="31" t="s">
        <v>6977</v>
      </c>
      <c r="M776" s="4">
        <v>774</v>
      </c>
      <c r="N776" s="525">
        <v>36.364089</v>
      </c>
      <c r="O776" s="525">
        <v>139.75362799999999</v>
      </c>
      <c r="P776">
        <f t="shared" si="12"/>
        <v>5082.0133666648917</v>
      </c>
    </row>
    <row r="777" spans="1:16">
      <c r="A777" s="33" t="s">
        <v>6639</v>
      </c>
      <c r="B777" s="33" t="s">
        <v>1665</v>
      </c>
      <c r="C777" s="34" t="s">
        <v>4911</v>
      </c>
      <c r="D777" s="35"/>
      <c r="E777" s="147" t="s">
        <v>4911</v>
      </c>
      <c r="F777" s="55" t="s">
        <v>4968</v>
      </c>
      <c r="G777" s="56"/>
      <c r="H777" s="36" t="s">
        <v>4911</v>
      </c>
      <c r="I777" s="36" t="s">
        <v>4911</v>
      </c>
      <c r="J777" s="122" t="s">
        <v>6978</v>
      </c>
      <c r="K777" s="32" t="s">
        <v>6945</v>
      </c>
      <c r="L777" s="31" t="s">
        <v>6974</v>
      </c>
      <c r="M777" s="4">
        <v>775</v>
      </c>
      <c r="N777" s="525">
        <v>36.292555</v>
      </c>
      <c r="O777" s="525">
        <v>139.78833399999999</v>
      </c>
      <c r="P777">
        <f t="shared" si="12"/>
        <v>5073.2758000533695</v>
      </c>
    </row>
    <row r="778" spans="1:16">
      <c r="A778" s="33" t="s">
        <v>6639</v>
      </c>
      <c r="B778" s="33" t="s">
        <v>1665</v>
      </c>
      <c r="C778" s="34" t="s">
        <v>4911</v>
      </c>
      <c r="D778" s="35"/>
      <c r="E778" s="147" t="s">
        <v>4911</v>
      </c>
      <c r="F778" s="55" t="s">
        <v>5255</v>
      </c>
      <c r="G778" s="56"/>
      <c r="H778" s="36" t="s">
        <v>4911</v>
      </c>
      <c r="I778" s="36" t="s">
        <v>4911</v>
      </c>
      <c r="J778" s="122" t="s">
        <v>6527</v>
      </c>
      <c r="K778" s="32" t="s">
        <v>6945</v>
      </c>
      <c r="L778" s="31" t="s">
        <v>6979</v>
      </c>
      <c r="M778" s="4">
        <v>776</v>
      </c>
      <c r="N778" s="525">
        <v>36.292453999999999</v>
      </c>
      <c r="O778" s="525">
        <v>139.788692</v>
      </c>
      <c r="P778">
        <f t="shared" si="12"/>
        <v>5073.274674130168</v>
      </c>
    </row>
    <row r="779" spans="1:16">
      <c r="A779" s="33" t="s">
        <v>6639</v>
      </c>
      <c r="B779" s="33" t="s">
        <v>1665</v>
      </c>
      <c r="C779" s="34" t="s">
        <v>4911</v>
      </c>
      <c r="D779" s="35"/>
      <c r="E779" s="147" t="s">
        <v>4911</v>
      </c>
      <c r="F779" s="55" t="s">
        <v>5259</v>
      </c>
      <c r="G779" s="56"/>
      <c r="H779" s="36" t="s">
        <v>4911</v>
      </c>
      <c r="I779" s="36" t="s">
        <v>4911</v>
      </c>
      <c r="J779" s="122" t="s">
        <v>6980</v>
      </c>
      <c r="K779" s="32" t="s">
        <v>6948</v>
      </c>
      <c r="L779" s="31" t="s">
        <v>6981</v>
      </c>
      <c r="M779" s="4">
        <v>777</v>
      </c>
      <c r="N779" s="525">
        <v>36.366463000000003</v>
      </c>
      <c r="O779" s="525">
        <v>139.83438899999999</v>
      </c>
      <c r="P779">
        <f t="shared" si="12"/>
        <v>5085.2821336961069</v>
      </c>
    </row>
    <row r="780" spans="1:16">
      <c r="A780" s="33" t="s">
        <v>6639</v>
      </c>
      <c r="B780" s="33" t="s">
        <v>1665</v>
      </c>
      <c r="C780" s="39" t="s">
        <v>4911</v>
      </c>
      <c r="D780" s="40"/>
      <c r="E780" s="123" t="s">
        <v>4974</v>
      </c>
      <c r="F780" s="124" t="s">
        <v>4975</v>
      </c>
      <c r="G780" s="56"/>
      <c r="H780" s="41" t="s">
        <v>4911</v>
      </c>
      <c r="I780" s="41" t="s">
        <v>4911</v>
      </c>
      <c r="J780" s="125" t="s">
        <v>4976</v>
      </c>
      <c r="K780" s="38" t="s">
        <v>6945</v>
      </c>
      <c r="L780" s="57" t="s">
        <v>6974</v>
      </c>
      <c r="M780" s="4">
        <v>778</v>
      </c>
      <c r="N780" s="556">
        <v>36.292555</v>
      </c>
      <c r="O780" s="556">
        <v>139.78833399999999</v>
      </c>
      <c r="P780">
        <f t="shared" si="12"/>
        <v>5073.2758000533695</v>
      </c>
    </row>
    <row r="781" spans="1:16">
      <c r="A781" s="33" t="s">
        <v>6639</v>
      </c>
      <c r="B781" s="33" t="s">
        <v>1665</v>
      </c>
      <c r="C781" s="51">
        <v>4</v>
      </c>
      <c r="D781" s="52">
        <v>1560023</v>
      </c>
      <c r="E781" s="74" t="s">
        <v>4974</v>
      </c>
      <c r="F781" s="131" t="s">
        <v>4981</v>
      </c>
      <c r="G781" s="29" t="s">
        <v>4913</v>
      </c>
      <c r="H781" s="53" t="s">
        <v>6982</v>
      </c>
      <c r="I781" s="53" t="s">
        <v>6983</v>
      </c>
      <c r="J781" s="132" t="s">
        <v>6984</v>
      </c>
      <c r="K781" s="96" t="s">
        <v>6985</v>
      </c>
      <c r="L781" s="95" t="s">
        <v>6986</v>
      </c>
      <c r="M781" s="4">
        <v>779</v>
      </c>
      <c r="N781" s="558">
        <v>36.840463999999997</v>
      </c>
      <c r="O781" s="558">
        <v>139.953553</v>
      </c>
      <c r="P781">
        <f t="shared" si="12"/>
        <v>5155.9538309685913</v>
      </c>
    </row>
    <row r="782" spans="1:16">
      <c r="A782" s="33" t="s">
        <v>6639</v>
      </c>
      <c r="B782" s="33" t="s">
        <v>1665</v>
      </c>
      <c r="C782" s="39" t="s">
        <v>4911</v>
      </c>
      <c r="D782" s="40"/>
      <c r="E782" s="70" t="s">
        <v>4911</v>
      </c>
      <c r="F782" s="63" t="s">
        <v>4962</v>
      </c>
      <c r="G782" s="92"/>
      <c r="H782" s="41" t="s">
        <v>4911</v>
      </c>
      <c r="I782" s="41" t="s">
        <v>4911</v>
      </c>
      <c r="J782" s="121" t="s">
        <v>4963</v>
      </c>
      <c r="K782" s="65" t="s">
        <v>6985</v>
      </c>
      <c r="L782" s="64" t="s">
        <v>6986</v>
      </c>
      <c r="M782" s="4">
        <v>780</v>
      </c>
      <c r="N782" s="552">
        <v>36.840463999999997</v>
      </c>
      <c r="O782" s="552">
        <v>139.953553</v>
      </c>
      <c r="P782">
        <f t="shared" si="12"/>
        <v>5155.9538309685913</v>
      </c>
    </row>
    <row r="783" spans="1:16">
      <c r="A783" s="33" t="s">
        <v>6639</v>
      </c>
      <c r="B783" s="33" t="s">
        <v>1665</v>
      </c>
      <c r="C783" s="51">
        <v>5</v>
      </c>
      <c r="D783" s="52">
        <v>1561024</v>
      </c>
      <c r="E783" s="74" t="s">
        <v>4974</v>
      </c>
      <c r="F783" s="131" t="s">
        <v>4981</v>
      </c>
      <c r="G783" s="29" t="s">
        <v>4913</v>
      </c>
      <c r="H783" s="53" t="s">
        <v>6987</v>
      </c>
      <c r="I783" s="53" t="s">
        <v>6988</v>
      </c>
      <c r="J783" s="132" t="s">
        <v>6989</v>
      </c>
      <c r="K783" s="96" t="s">
        <v>6990</v>
      </c>
      <c r="L783" s="95" t="s">
        <v>6991</v>
      </c>
      <c r="M783" s="4">
        <v>781</v>
      </c>
      <c r="N783" s="558">
        <v>36.807791999999999</v>
      </c>
      <c r="O783" s="558">
        <v>139.94062500000001</v>
      </c>
      <c r="P783">
        <f t="shared" si="12"/>
        <v>5150.9054173499999</v>
      </c>
    </row>
    <row r="784" spans="1:16">
      <c r="A784" s="33" t="s">
        <v>6639</v>
      </c>
      <c r="B784" s="33" t="s">
        <v>1665</v>
      </c>
      <c r="C784" s="34" t="s">
        <v>4911</v>
      </c>
      <c r="D784" s="35"/>
      <c r="E784" s="62" t="s">
        <v>4911</v>
      </c>
      <c r="F784" s="55" t="s">
        <v>4912</v>
      </c>
      <c r="G784" s="56"/>
      <c r="H784" s="36" t="s">
        <v>4911</v>
      </c>
      <c r="I784" s="36" t="s">
        <v>4911</v>
      </c>
      <c r="J784" s="122" t="s">
        <v>6992</v>
      </c>
      <c r="K784" s="32" t="s">
        <v>6993</v>
      </c>
      <c r="L784" s="31" t="s">
        <v>6994</v>
      </c>
      <c r="M784" s="4">
        <v>782</v>
      </c>
      <c r="N784" s="525">
        <v>36.957521</v>
      </c>
      <c r="O784" s="525">
        <v>140.06052700000001</v>
      </c>
      <c r="P784">
        <f t="shared" si="12"/>
        <v>5176.2898678735673</v>
      </c>
    </row>
    <row r="785" spans="1:16">
      <c r="A785" s="33" t="s">
        <v>6639</v>
      </c>
      <c r="B785" s="33" t="s">
        <v>1665</v>
      </c>
      <c r="C785" s="39" t="s">
        <v>4911</v>
      </c>
      <c r="D785" s="40"/>
      <c r="E785" s="70" t="s">
        <v>4911</v>
      </c>
      <c r="F785" s="63" t="s">
        <v>4962</v>
      </c>
      <c r="G785" s="92"/>
      <c r="H785" s="41" t="s">
        <v>4911</v>
      </c>
      <c r="I785" s="41" t="s">
        <v>4911</v>
      </c>
      <c r="J785" s="121" t="s">
        <v>4963</v>
      </c>
      <c r="K785" s="65" t="s">
        <v>6990</v>
      </c>
      <c r="L785" s="64" t="s">
        <v>6991</v>
      </c>
      <c r="M785" s="4">
        <v>783</v>
      </c>
      <c r="N785" s="552">
        <v>36.807791999999999</v>
      </c>
      <c r="O785" s="552">
        <v>139.94062500000001</v>
      </c>
      <c r="P785">
        <f t="shared" si="12"/>
        <v>5150.9054173499999</v>
      </c>
    </row>
    <row r="786" spans="1:16">
      <c r="A786" s="33" t="s">
        <v>6639</v>
      </c>
      <c r="B786" s="33" t="s">
        <v>1665</v>
      </c>
      <c r="C786" s="51">
        <v>6</v>
      </c>
      <c r="D786" s="52">
        <v>1581055</v>
      </c>
      <c r="E786" s="74" t="s">
        <v>4911</v>
      </c>
      <c r="F786" s="100" t="s">
        <v>4981</v>
      </c>
      <c r="G786" s="29" t="s">
        <v>4913</v>
      </c>
      <c r="H786" s="53" t="s">
        <v>6995</v>
      </c>
      <c r="I786" s="53" t="s">
        <v>6996</v>
      </c>
      <c r="J786" s="120" t="s">
        <v>6997</v>
      </c>
      <c r="K786" s="77" t="s">
        <v>6998</v>
      </c>
      <c r="L786" s="76" t="s">
        <v>6999</v>
      </c>
      <c r="M786" s="4">
        <v>784</v>
      </c>
      <c r="N786" s="559">
        <v>36.298825000000001</v>
      </c>
      <c r="O786" s="559">
        <v>139.81342699999999</v>
      </c>
      <c r="P786">
        <f t="shared" si="12"/>
        <v>5075.0631193232748</v>
      </c>
    </row>
    <row r="787" spans="1:16">
      <c r="A787" s="33" t="s">
        <v>6639</v>
      </c>
      <c r="B787" s="33" t="s">
        <v>1665</v>
      </c>
      <c r="C787" s="34" t="s">
        <v>4911</v>
      </c>
      <c r="D787" s="35"/>
      <c r="E787" s="27" t="s">
        <v>4911</v>
      </c>
      <c r="F787" s="55" t="s">
        <v>4912</v>
      </c>
      <c r="G787" s="56"/>
      <c r="H787" s="36" t="s">
        <v>4911</v>
      </c>
      <c r="I787" s="36" t="s">
        <v>4911</v>
      </c>
      <c r="J787" s="122" t="s">
        <v>7000</v>
      </c>
      <c r="K787" s="32" t="s">
        <v>7001</v>
      </c>
      <c r="L787" s="31" t="s">
        <v>7002</v>
      </c>
      <c r="M787" s="4">
        <v>785</v>
      </c>
      <c r="N787" s="525">
        <v>36.340283999999997</v>
      </c>
      <c r="O787" s="525">
        <v>139.820142</v>
      </c>
      <c r="P787">
        <f t="shared" si="12"/>
        <v>5081.1036692003281</v>
      </c>
    </row>
    <row r="788" spans="1:16">
      <c r="A788" s="33" t="s">
        <v>6639</v>
      </c>
      <c r="B788" s="33" t="s">
        <v>1665</v>
      </c>
      <c r="C788" s="34" t="s">
        <v>4911</v>
      </c>
      <c r="D788" s="35"/>
      <c r="E788" s="27" t="s">
        <v>4911</v>
      </c>
      <c r="F788" s="55" t="s">
        <v>4987</v>
      </c>
      <c r="G788" s="56"/>
      <c r="H788" s="36" t="s">
        <v>4911</v>
      </c>
      <c r="I788" s="36" t="s">
        <v>4911</v>
      </c>
      <c r="J788" s="122" t="s">
        <v>7003</v>
      </c>
      <c r="K788" s="32" t="s">
        <v>7004</v>
      </c>
      <c r="L788" s="31" t="s">
        <v>7005</v>
      </c>
      <c r="M788" s="4">
        <v>786</v>
      </c>
      <c r="N788" s="525">
        <v>36.429305999999997</v>
      </c>
      <c r="O788" s="525">
        <v>139.90567200000001</v>
      </c>
      <c r="P788">
        <f t="shared" si="12"/>
        <v>5096.6665364236324</v>
      </c>
    </row>
    <row r="789" spans="1:16">
      <c r="A789" s="33" t="s">
        <v>6639</v>
      </c>
      <c r="B789" s="33" t="s">
        <v>1665</v>
      </c>
      <c r="C789" s="34" t="s">
        <v>4911</v>
      </c>
      <c r="D789" s="35"/>
      <c r="E789" s="27" t="s">
        <v>4911</v>
      </c>
      <c r="F789" s="55" t="s">
        <v>4918</v>
      </c>
      <c r="G789" s="56"/>
      <c r="H789" s="36" t="s">
        <v>4911</v>
      </c>
      <c r="I789" s="36" t="s">
        <v>4911</v>
      </c>
      <c r="J789" s="133" t="s">
        <v>7006</v>
      </c>
      <c r="K789" s="61" t="s">
        <v>7007</v>
      </c>
      <c r="L789" s="60" t="s">
        <v>7008</v>
      </c>
      <c r="M789" s="4">
        <v>787</v>
      </c>
      <c r="N789" s="553">
        <v>36.586677000000002</v>
      </c>
      <c r="O789" s="553">
        <v>139.85243199999999</v>
      </c>
      <c r="P789">
        <f t="shared" si="12"/>
        <v>5116.7357572484643</v>
      </c>
    </row>
    <row r="790" spans="1:16">
      <c r="A790" s="33" t="s">
        <v>6639</v>
      </c>
      <c r="B790" s="33" t="s">
        <v>1665</v>
      </c>
      <c r="C790" s="34" t="s">
        <v>4911</v>
      </c>
      <c r="D790" s="35"/>
      <c r="E790" s="27" t="s">
        <v>4911</v>
      </c>
      <c r="F790" s="55" t="s">
        <v>4922</v>
      </c>
      <c r="G790" s="56"/>
      <c r="H790" s="36" t="s">
        <v>4911</v>
      </c>
      <c r="I790" s="36" t="s">
        <v>4911</v>
      </c>
      <c r="J790" s="122" t="s">
        <v>7009</v>
      </c>
      <c r="K790" s="32" t="s">
        <v>7010</v>
      </c>
      <c r="L790" s="31" t="s">
        <v>7011</v>
      </c>
      <c r="M790" s="4">
        <v>788</v>
      </c>
      <c r="N790" s="525">
        <v>36.545774000000002</v>
      </c>
      <c r="O790" s="525">
        <v>139.89842999999999</v>
      </c>
      <c r="P790">
        <f t="shared" si="12"/>
        <v>5112.6964057348196</v>
      </c>
    </row>
    <row r="791" spans="1:16">
      <c r="A791" s="33" t="s">
        <v>6639</v>
      </c>
      <c r="B791" s="33" t="s">
        <v>1665</v>
      </c>
      <c r="C791" s="34" t="s">
        <v>4911</v>
      </c>
      <c r="D791" s="35"/>
      <c r="E791" s="27" t="s">
        <v>4911</v>
      </c>
      <c r="F791" s="55" t="s">
        <v>4926</v>
      </c>
      <c r="G791" s="56"/>
      <c r="H791" s="36" t="s">
        <v>4911</v>
      </c>
      <c r="I791" s="36" t="s">
        <v>4911</v>
      </c>
      <c r="J791" s="125" t="s">
        <v>7012</v>
      </c>
      <c r="K791" s="38" t="s">
        <v>7013</v>
      </c>
      <c r="L791" s="37" t="s">
        <v>7014</v>
      </c>
      <c r="M791" s="4">
        <v>789</v>
      </c>
      <c r="N791" s="554">
        <v>36.436602000000001</v>
      </c>
      <c r="O791" s="554">
        <v>139.962367</v>
      </c>
      <c r="P791">
        <f t="shared" si="12"/>
        <v>5099.7530613569343</v>
      </c>
    </row>
    <row r="792" spans="1:16">
      <c r="A792" s="33" t="s">
        <v>6639</v>
      </c>
      <c r="B792" s="33" t="s">
        <v>1665</v>
      </c>
      <c r="C792" s="34" t="s">
        <v>4911</v>
      </c>
      <c r="D792" s="35"/>
      <c r="E792" s="27" t="s">
        <v>4911</v>
      </c>
      <c r="F792" s="55" t="s">
        <v>4930</v>
      </c>
      <c r="G792" s="56"/>
      <c r="H792" s="36" t="s">
        <v>4911</v>
      </c>
      <c r="I792" s="36" t="s">
        <v>4911</v>
      </c>
      <c r="J792" s="125" t="s">
        <v>7015</v>
      </c>
      <c r="K792" s="38" t="s">
        <v>7016</v>
      </c>
      <c r="L792" s="37" t="s">
        <v>7017</v>
      </c>
      <c r="M792" s="4">
        <v>790</v>
      </c>
      <c r="N792" s="554">
        <v>36.503615000000003</v>
      </c>
      <c r="O792" s="554">
        <v>139.87474700000001</v>
      </c>
      <c r="P792">
        <f t="shared" si="12"/>
        <v>5105.9339127104058</v>
      </c>
    </row>
    <row r="793" spans="1:16">
      <c r="A793" s="33" t="s">
        <v>6639</v>
      </c>
      <c r="B793" s="33" t="s">
        <v>1665</v>
      </c>
      <c r="C793" s="34" t="s">
        <v>4911</v>
      </c>
      <c r="D793" s="35"/>
      <c r="E793" s="27" t="s">
        <v>4911</v>
      </c>
      <c r="F793" s="55" t="s">
        <v>4962</v>
      </c>
      <c r="G793" s="56"/>
      <c r="H793" s="36" t="s">
        <v>4911</v>
      </c>
      <c r="I793" s="36" t="s">
        <v>4911</v>
      </c>
      <c r="J793" s="125" t="s">
        <v>4963</v>
      </c>
      <c r="K793" s="38" t="s">
        <v>6998</v>
      </c>
      <c r="L793" s="37" t="s">
        <v>6999</v>
      </c>
      <c r="M793" s="4">
        <v>791</v>
      </c>
      <c r="N793" s="554">
        <v>36.298825000000001</v>
      </c>
      <c r="O793" s="554">
        <v>139.81342699999999</v>
      </c>
      <c r="P793">
        <f t="shared" si="12"/>
        <v>5075.0631193232748</v>
      </c>
    </row>
    <row r="794" spans="1:16">
      <c r="A794" s="33" t="s">
        <v>6639</v>
      </c>
      <c r="B794" s="33" t="s">
        <v>1665</v>
      </c>
      <c r="C794" s="34" t="s">
        <v>4911</v>
      </c>
      <c r="D794" s="35"/>
      <c r="E794" s="27" t="s">
        <v>4911</v>
      </c>
      <c r="F794" s="55" t="s">
        <v>5102</v>
      </c>
      <c r="G794" s="56"/>
      <c r="H794" s="36" t="s">
        <v>4911</v>
      </c>
      <c r="I794" s="36" t="s">
        <v>4911</v>
      </c>
      <c r="J794" s="125" t="s">
        <v>7018</v>
      </c>
      <c r="K794" s="38" t="s">
        <v>7019</v>
      </c>
      <c r="L794" s="37" t="s">
        <v>7020</v>
      </c>
      <c r="M794" s="4">
        <v>792</v>
      </c>
      <c r="N794" s="554">
        <v>36.416834999999999</v>
      </c>
      <c r="O794" s="554">
        <v>139.872376</v>
      </c>
      <c r="P794">
        <f t="shared" si="12"/>
        <v>5093.7092378499601</v>
      </c>
    </row>
    <row r="795" spans="1:16">
      <c r="A795" s="33" t="s">
        <v>6639</v>
      </c>
      <c r="B795" s="33" t="s">
        <v>1665</v>
      </c>
      <c r="C795" s="34" t="s">
        <v>4911</v>
      </c>
      <c r="D795" s="35"/>
      <c r="E795" s="27" t="s">
        <v>4911</v>
      </c>
      <c r="F795" s="55" t="s">
        <v>4968</v>
      </c>
      <c r="G795" s="56"/>
      <c r="H795" s="36" t="s">
        <v>4911</v>
      </c>
      <c r="I795" s="36" t="s">
        <v>4911</v>
      </c>
      <c r="J795" s="125" t="s">
        <v>7021</v>
      </c>
      <c r="K795" s="38" t="s">
        <v>7010</v>
      </c>
      <c r="L795" s="37" t="s">
        <v>7022</v>
      </c>
      <c r="M795" s="4">
        <v>793</v>
      </c>
      <c r="N795" s="554">
        <v>36.542126000000003</v>
      </c>
      <c r="O795" s="554">
        <v>139.89889600000001</v>
      </c>
      <c r="P795">
        <f t="shared" si="12"/>
        <v>5112.2030848928971</v>
      </c>
    </row>
    <row r="796" spans="1:16">
      <c r="A796" s="33" t="s">
        <v>6639</v>
      </c>
      <c r="B796" s="33" t="s">
        <v>1665</v>
      </c>
      <c r="C796" s="34" t="s">
        <v>4911</v>
      </c>
      <c r="D796" s="35"/>
      <c r="E796" s="27" t="s">
        <v>4911</v>
      </c>
      <c r="F796" s="55" t="s">
        <v>5252</v>
      </c>
      <c r="G796" s="56"/>
      <c r="H796" s="36" t="s">
        <v>4911</v>
      </c>
      <c r="I796" s="36" t="s">
        <v>4911</v>
      </c>
      <c r="J796" s="125" t="s">
        <v>5353</v>
      </c>
      <c r="K796" s="38" t="s">
        <v>6998</v>
      </c>
      <c r="L796" s="37" t="s">
        <v>6999</v>
      </c>
      <c r="M796" s="4">
        <v>794</v>
      </c>
      <c r="N796" s="554">
        <v>36.298825000000001</v>
      </c>
      <c r="O796" s="554">
        <v>139.81342699999999</v>
      </c>
      <c r="P796">
        <f t="shared" si="12"/>
        <v>5075.0631193232748</v>
      </c>
    </row>
    <row r="797" spans="1:16">
      <c r="A797" s="33" t="s">
        <v>6639</v>
      </c>
      <c r="B797" s="33" t="s">
        <v>1665</v>
      </c>
      <c r="C797" s="39" t="s">
        <v>4911</v>
      </c>
      <c r="D797" s="40"/>
      <c r="E797" s="93" t="s">
        <v>4974</v>
      </c>
      <c r="F797" s="63" t="s">
        <v>4975</v>
      </c>
      <c r="G797" s="92"/>
      <c r="H797" s="41" t="s">
        <v>4911</v>
      </c>
      <c r="I797" s="41" t="s">
        <v>4911</v>
      </c>
      <c r="J797" s="121" t="s">
        <v>4976</v>
      </c>
      <c r="K797" s="65" t="s">
        <v>6998</v>
      </c>
      <c r="L797" s="64" t="s">
        <v>6999</v>
      </c>
      <c r="M797" s="4">
        <v>795</v>
      </c>
      <c r="N797" s="552">
        <v>36.298825000000001</v>
      </c>
      <c r="O797" s="552">
        <v>139.81342699999999</v>
      </c>
      <c r="P797">
        <f t="shared" si="12"/>
        <v>5075.0631193232748</v>
      </c>
    </row>
    <row r="798" spans="1:16">
      <c r="A798" s="33" t="s">
        <v>6639</v>
      </c>
      <c r="B798" s="33" t="s">
        <v>1665</v>
      </c>
      <c r="C798" s="34">
        <v>7</v>
      </c>
      <c r="D798" s="35">
        <v>1586036</v>
      </c>
      <c r="E798" s="93" t="s">
        <v>4974</v>
      </c>
      <c r="F798" s="102" t="s">
        <v>4912</v>
      </c>
      <c r="G798" s="29" t="s">
        <v>4913</v>
      </c>
      <c r="H798" s="148" t="s">
        <v>7023</v>
      </c>
      <c r="I798" s="36" t="s">
        <v>7024</v>
      </c>
      <c r="J798" s="133" t="s">
        <v>7025</v>
      </c>
      <c r="K798" s="61" t="s">
        <v>7026</v>
      </c>
      <c r="L798" s="60" t="s">
        <v>7027</v>
      </c>
      <c r="M798" s="4">
        <v>796</v>
      </c>
      <c r="N798" s="553">
        <v>36.882362999999998</v>
      </c>
      <c r="O798" s="553">
        <v>140.02113199999999</v>
      </c>
      <c r="P798">
        <f t="shared" si="12"/>
        <v>5164.3102180949154</v>
      </c>
    </row>
    <row r="799" spans="1:16">
      <c r="A799" s="33" t="s">
        <v>6639</v>
      </c>
      <c r="B799" s="33" t="s">
        <v>1665</v>
      </c>
      <c r="C799" s="51">
        <v>8</v>
      </c>
      <c r="D799" s="52">
        <v>1587016</v>
      </c>
      <c r="E799" s="74" t="s">
        <v>4974</v>
      </c>
      <c r="F799" s="100" t="s">
        <v>4987</v>
      </c>
      <c r="G799" s="29" t="s">
        <v>4913</v>
      </c>
      <c r="H799" s="53" t="s">
        <v>7028</v>
      </c>
      <c r="I799" s="53" t="s">
        <v>7029</v>
      </c>
      <c r="J799" s="120" t="s">
        <v>7030</v>
      </c>
      <c r="K799" s="77" t="s">
        <v>7031</v>
      </c>
      <c r="L799" s="76" t="s">
        <v>7032</v>
      </c>
      <c r="M799" s="4">
        <v>797</v>
      </c>
      <c r="N799" s="559">
        <v>36.299339000000003</v>
      </c>
      <c r="O799" s="559">
        <v>139.56695099999999</v>
      </c>
      <c r="P799">
        <f t="shared" si="12"/>
        <v>5066.1880675453895</v>
      </c>
    </row>
    <row r="800" spans="1:16">
      <c r="A800" s="33" t="s">
        <v>6639</v>
      </c>
      <c r="B800" s="33" t="s">
        <v>1665</v>
      </c>
      <c r="C800" s="34" t="s">
        <v>4911</v>
      </c>
      <c r="D800" s="35"/>
      <c r="E800" s="27" t="s">
        <v>4911</v>
      </c>
      <c r="F800" s="55" t="s">
        <v>4918</v>
      </c>
      <c r="G800" s="56"/>
      <c r="H800" s="36" t="s">
        <v>4911</v>
      </c>
      <c r="I800" s="36" t="s">
        <v>4911</v>
      </c>
      <c r="J800" s="125" t="s">
        <v>7033</v>
      </c>
      <c r="K800" s="38" t="s">
        <v>7034</v>
      </c>
      <c r="L800" s="37" t="s">
        <v>7035</v>
      </c>
      <c r="M800" s="4">
        <v>798</v>
      </c>
      <c r="N800" s="554">
        <v>36.327088000000003</v>
      </c>
      <c r="O800" s="554">
        <v>139.429564</v>
      </c>
      <c r="P800">
        <f t="shared" si="12"/>
        <v>5065.0700412296328</v>
      </c>
    </row>
    <row r="801" spans="1:16">
      <c r="A801" s="33" t="s">
        <v>6639</v>
      </c>
      <c r="B801" s="33" t="s">
        <v>1665</v>
      </c>
      <c r="C801" s="39" t="s">
        <v>4911</v>
      </c>
      <c r="D801" s="40"/>
      <c r="E801" s="93" t="s">
        <v>4911</v>
      </c>
      <c r="F801" s="92" t="s">
        <v>4962</v>
      </c>
      <c r="G801" s="92"/>
      <c r="H801" s="41" t="s">
        <v>4911</v>
      </c>
      <c r="I801" s="41" t="s">
        <v>4911</v>
      </c>
      <c r="J801" s="127" t="s">
        <v>4963</v>
      </c>
      <c r="K801" s="43" t="s">
        <v>7031</v>
      </c>
      <c r="L801" s="42" t="s">
        <v>7032</v>
      </c>
      <c r="M801" s="4">
        <v>799</v>
      </c>
      <c r="N801" s="560">
        <v>36.299339000000003</v>
      </c>
      <c r="O801" s="560">
        <v>139.56695099999999</v>
      </c>
      <c r="P801">
        <f t="shared" si="12"/>
        <v>5066.1880675453895</v>
      </c>
    </row>
    <row r="802" spans="1:16">
      <c r="A802" s="33" t="s">
        <v>6639</v>
      </c>
      <c r="B802" s="33" t="s">
        <v>1665</v>
      </c>
      <c r="C802" s="51">
        <v>9</v>
      </c>
      <c r="D802" s="149">
        <v>8812601</v>
      </c>
      <c r="E802" s="123" t="s">
        <v>4911</v>
      </c>
      <c r="F802" s="124" t="s">
        <v>4981</v>
      </c>
      <c r="G802" s="29" t="s">
        <v>4913</v>
      </c>
      <c r="H802" s="53" t="s">
        <v>7036</v>
      </c>
      <c r="I802" s="53" t="s">
        <v>7037</v>
      </c>
      <c r="J802" s="125" t="s">
        <v>7038</v>
      </c>
      <c r="K802" s="38" t="s">
        <v>7039</v>
      </c>
      <c r="L802" s="37" t="s">
        <v>7040</v>
      </c>
      <c r="M802" s="4">
        <v>800</v>
      </c>
      <c r="N802" s="554">
        <v>36.518098000000002</v>
      </c>
      <c r="O802" s="554">
        <v>139.87801300000001</v>
      </c>
      <c r="P802">
        <f t="shared" si="12"/>
        <v>5108.0789867792746</v>
      </c>
    </row>
    <row r="803" spans="1:16">
      <c r="A803" s="33" t="s">
        <v>6639</v>
      </c>
      <c r="B803" s="33" t="s">
        <v>1665</v>
      </c>
      <c r="C803" s="34" t="s">
        <v>4911</v>
      </c>
      <c r="D803" s="150"/>
      <c r="E803" s="123" t="s">
        <v>4911</v>
      </c>
      <c r="F803" s="55" t="s">
        <v>4912</v>
      </c>
      <c r="G803" s="56"/>
      <c r="H803" s="36" t="s">
        <v>4911</v>
      </c>
      <c r="I803" s="36" t="s">
        <v>4911</v>
      </c>
      <c r="J803" s="122" t="s">
        <v>7041</v>
      </c>
      <c r="K803" s="32" t="s">
        <v>6937</v>
      </c>
      <c r="L803" s="31" t="s">
        <v>7042</v>
      </c>
      <c r="M803" s="4">
        <v>801</v>
      </c>
      <c r="N803" s="525">
        <v>36.887478000000002</v>
      </c>
      <c r="O803" s="525">
        <v>139.971743</v>
      </c>
      <c r="P803">
        <f t="shared" si="12"/>
        <v>5163.2045905341547</v>
      </c>
    </row>
    <row r="804" spans="1:16">
      <c r="A804" s="33" t="s">
        <v>6639</v>
      </c>
      <c r="B804" s="33" t="s">
        <v>1665</v>
      </c>
      <c r="C804" s="34" t="s">
        <v>4911</v>
      </c>
      <c r="D804" s="150"/>
      <c r="E804" s="123" t="s">
        <v>4911</v>
      </c>
      <c r="F804" s="55" t="s">
        <v>4987</v>
      </c>
      <c r="G804" s="56"/>
      <c r="H804" s="36" t="s">
        <v>4911</v>
      </c>
      <c r="I804" s="36" t="s">
        <v>4911</v>
      </c>
      <c r="J804" s="122" t="s">
        <v>7043</v>
      </c>
      <c r="K804" s="32" t="s">
        <v>7044</v>
      </c>
      <c r="L804" s="31" t="s">
        <v>7045</v>
      </c>
      <c r="M804" s="4">
        <v>802</v>
      </c>
      <c r="N804" s="525">
        <v>36.559238999999998</v>
      </c>
      <c r="O804" s="525">
        <v>139.934247</v>
      </c>
      <c r="P804">
        <f t="shared" si="12"/>
        <v>5115.8895803580326</v>
      </c>
    </row>
    <row r="805" spans="1:16">
      <c r="A805" s="33" t="s">
        <v>6639</v>
      </c>
      <c r="B805" s="33" t="s">
        <v>1665</v>
      </c>
      <c r="C805" s="34" t="s">
        <v>4911</v>
      </c>
      <c r="D805" s="150"/>
      <c r="E805" s="123" t="s">
        <v>4911</v>
      </c>
      <c r="F805" s="55" t="s">
        <v>4918</v>
      </c>
      <c r="G805" s="56"/>
      <c r="H805" s="36" t="s">
        <v>4911</v>
      </c>
      <c r="I805" s="36" t="s">
        <v>4911</v>
      </c>
      <c r="J805" s="122" t="s">
        <v>7046</v>
      </c>
      <c r="K805" s="32" t="s">
        <v>6963</v>
      </c>
      <c r="L805" s="31" t="s">
        <v>7047</v>
      </c>
      <c r="M805" s="4">
        <v>803</v>
      </c>
      <c r="N805" s="525">
        <v>36.547348999999997</v>
      </c>
      <c r="O805" s="525">
        <v>139.79272900000001</v>
      </c>
      <c r="P805">
        <f t="shared" si="12"/>
        <v>5109.053654425421</v>
      </c>
    </row>
    <row r="806" spans="1:16">
      <c r="A806" s="33" t="s">
        <v>6639</v>
      </c>
      <c r="B806" s="33" t="s">
        <v>1665</v>
      </c>
      <c r="C806" s="34" t="s">
        <v>4911</v>
      </c>
      <c r="D806" s="150"/>
      <c r="E806" s="27" t="s">
        <v>4911</v>
      </c>
      <c r="F806" s="55" t="s">
        <v>4922</v>
      </c>
      <c r="G806" s="56"/>
      <c r="H806" s="36" t="s">
        <v>4911</v>
      </c>
      <c r="I806" s="36" t="s">
        <v>4911</v>
      </c>
      <c r="J806" s="122" t="s">
        <v>7048</v>
      </c>
      <c r="K806" s="32" t="s">
        <v>7049</v>
      </c>
      <c r="L806" s="31" t="s">
        <v>7050</v>
      </c>
      <c r="M806" s="4">
        <v>804</v>
      </c>
      <c r="N806" s="525">
        <v>36.575122999999998</v>
      </c>
      <c r="O806" s="525">
        <v>139.873481</v>
      </c>
      <c r="P806">
        <f t="shared" si="12"/>
        <v>5115.8897720131627</v>
      </c>
    </row>
    <row r="807" spans="1:16">
      <c r="A807" s="33" t="s">
        <v>6639</v>
      </c>
      <c r="B807" s="33" t="s">
        <v>1665</v>
      </c>
      <c r="C807" s="34" t="s">
        <v>4911</v>
      </c>
      <c r="D807" s="150"/>
      <c r="E807" s="27" t="s">
        <v>4911</v>
      </c>
      <c r="F807" s="55" t="s">
        <v>4962</v>
      </c>
      <c r="G807" s="56"/>
      <c r="H807" s="36" t="s">
        <v>4911</v>
      </c>
      <c r="I807" s="36" t="s">
        <v>4911</v>
      </c>
      <c r="J807" s="144" t="s">
        <v>4963</v>
      </c>
      <c r="K807" s="58" t="s">
        <v>7039</v>
      </c>
      <c r="L807" s="57" t="s">
        <v>7040</v>
      </c>
      <c r="M807" s="4">
        <v>805</v>
      </c>
      <c r="N807" s="556">
        <v>36.518098000000002</v>
      </c>
      <c r="O807" s="556">
        <v>139.87801300000001</v>
      </c>
      <c r="P807">
        <f t="shared" si="12"/>
        <v>5108.0789867792746</v>
      </c>
    </row>
    <row r="808" spans="1:16">
      <c r="A808" s="33" t="s">
        <v>6639</v>
      </c>
      <c r="B808" s="33" t="s">
        <v>1665</v>
      </c>
      <c r="C808" s="39" t="s">
        <v>4911</v>
      </c>
      <c r="D808" s="151"/>
      <c r="E808" s="126" t="s">
        <v>4974</v>
      </c>
      <c r="F808" s="63" t="s">
        <v>4975</v>
      </c>
      <c r="G808" s="92"/>
      <c r="H808" s="41" t="s">
        <v>4911</v>
      </c>
      <c r="I808" s="41" t="s">
        <v>4911</v>
      </c>
      <c r="J808" s="121" t="s">
        <v>4976</v>
      </c>
      <c r="K808" s="65" t="s">
        <v>7039</v>
      </c>
      <c r="L808" s="64" t="s">
        <v>7040</v>
      </c>
      <c r="M808" s="4">
        <v>806</v>
      </c>
      <c r="N808" s="552">
        <v>36.518098000000002</v>
      </c>
      <c r="O808" s="552">
        <v>139.87801300000001</v>
      </c>
      <c r="P808">
        <f t="shared" si="12"/>
        <v>5108.0789867792746</v>
      </c>
    </row>
    <row r="809" spans="1:16">
      <c r="A809" s="33" t="s">
        <v>6639</v>
      </c>
      <c r="B809" s="33" t="s">
        <v>1665</v>
      </c>
      <c r="C809" s="51">
        <v>10</v>
      </c>
      <c r="D809" s="149">
        <v>8812603</v>
      </c>
      <c r="E809" s="123" t="s">
        <v>4911</v>
      </c>
      <c r="F809" s="55" t="s">
        <v>4981</v>
      </c>
      <c r="G809" s="29" t="s">
        <v>4913</v>
      </c>
      <c r="H809" s="53" t="s">
        <v>7051</v>
      </c>
      <c r="I809" s="53" t="s">
        <v>7052</v>
      </c>
      <c r="J809" s="122" t="s">
        <v>7053</v>
      </c>
      <c r="K809" s="32" t="s">
        <v>7054</v>
      </c>
      <c r="L809" s="31" t="s">
        <v>7055</v>
      </c>
      <c r="M809" s="4">
        <v>807</v>
      </c>
      <c r="N809" s="525">
        <v>36.326714000000003</v>
      </c>
      <c r="O809" s="525">
        <v>139.479525</v>
      </c>
      <c r="P809">
        <f t="shared" si="12"/>
        <v>5066.8328135308502</v>
      </c>
    </row>
    <row r="810" spans="1:16">
      <c r="A810" s="33" t="s">
        <v>6639</v>
      </c>
      <c r="B810" s="33" t="s">
        <v>1665</v>
      </c>
      <c r="C810" s="34" t="s">
        <v>4911</v>
      </c>
      <c r="D810" s="150"/>
      <c r="E810" s="123" t="s">
        <v>4911</v>
      </c>
      <c r="F810" s="55" t="s">
        <v>4912</v>
      </c>
      <c r="G810" s="56"/>
      <c r="H810" s="36" t="s">
        <v>4911</v>
      </c>
      <c r="I810" s="36" t="s">
        <v>4911</v>
      </c>
      <c r="J810" s="122" t="s">
        <v>7056</v>
      </c>
      <c r="K810" s="32" t="s">
        <v>7057</v>
      </c>
      <c r="L810" s="31" t="s">
        <v>7058</v>
      </c>
      <c r="M810" s="4">
        <v>808</v>
      </c>
      <c r="N810" s="525">
        <v>36.398694999999996</v>
      </c>
      <c r="O810" s="525">
        <v>139.718356</v>
      </c>
      <c r="P810">
        <f t="shared" si="12"/>
        <v>5085.5658259454194</v>
      </c>
    </row>
    <row r="811" spans="1:16">
      <c r="A811" s="33" t="s">
        <v>6639</v>
      </c>
      <c r="B811" s="33" t="s">
        <v>1665</v>
      </c>
      <c r="C811" s="34" t="s">
        <v>4911</v>
      </c>
      <c r="D811" s="150"/>
      <c r="E811" s="123" t="s">
        <v>4911</v>
      </c>
      <c r="F811" s="55" t="s">
        <v>4987</v>
      </c>
      <c r="G811" s="56"/>
      <c r="H811" s="36" t="s">
        <v>4911</v>
      </c>
      <c r="I811" s="36" t="s">
        <v>4911</v>
      </c>
      <c r="J811" s="122" t="s">
        <v>7059</v>
      </c>
      <c r="K811" s="32" t="s">
        <v>7060</v>
      </c>
      <c r="L811" s="31" t="s">
        <v>7061</v>
      </c>
      <c r="M811" s="4">
        <v>809</v>
      </c>
      <c r="N811" s="525">
        <v>36.313828999999998</v>
      </c>
      <c r="O811" s="525">
        <v>139.592985</v>
      </c>
      <c r="P811">
        <f t="shared" si="12"/>
        <v>5069.1557868895643</v>
      </c>
    </row>
    <row r="812" spans="1:16">
      <c r="A812" s="33" t="s">
        <v>6639</v>
      </c>
      <c r="B812" s="33" t="s">
        <v>1665</v>
      </c>
      <c r="C812" s="34" t="s">
        <v>4911</v>
      </c>
      <c r="D812" s="150"/>
      <c r="E812" s="123" t="s">
        <v>4911</v>
      </c>
      <c r="F812" s="102" t="s">
        <v>4922</v>
      </c>
      <c r="G812" s="56"/>
      <c r="H812" s="36" t="s">
        <v>4911</v>
      </c>
      <c r="I812" s="36" t="s">
        <v>4911</v>
      </c>
      <c r="J812" s="133" t="s">
        <v>7062</v>
      </c>
      <c r="K812" s="61" t="s">
        <v>7013</v>
      </c>
      <c r="L812" s="60" t="s">
        <v>7063</v>
      </c>
      <c r="M812" s="4">
        <v>810</v>
      </c>
      <c r="N812" s="553">
        <v>36.437685000000002</v>
      </c>
      <c r="O812" s="553">
        <v>139.95912100000001</v>
      </c>
      <c r="P812">
        <f t="shared" si="12"/>
        <v>5099.7863638748859</v>
      </c>
    </row>
    <row r="813" spans="1:16">
      <c r="A813" s="33" t="s">
        <v>6639</v>
      </c>
      <c r="B813" s="33" t="s">
        <v>1665</v>
      </c>
      <c r="C813" s="34" t="s">
        <v>4911</v>
      </c>
      <c r="D813" s="150"/>
      <c r="E813" s="123" t="s">
        <v>4911</v>
      </c>
      <c r="F813" s="102" t="s">
        <v>4962</v>
      </c>
      <c r="G813" s="56"/>
      <c r="H813" s="36" t="s">
        <v>4911</v>
      </c>
      <c r="I813" s="36" t="s">
        <v>4911</v>
      </c>
      <c r="J813" s="133" t="s">
        <v>4963</v>
      </c>
      <c r="K813" s="61" t="s">
        <v>7060</v>
      </c>
      <c r="L813" s="60" t="s">
        <v>7061</v>
      </c>
      <c r="M813" s="4">
        <v>811</v>
      </c>
      <c r="N813" s="525">
        <v>36.313828999999998</v>
      </c>
      <c r="O813" s="525">
        <v>139.592985</v>
      </c>
      <c r="P813">
        <f t="shared" si="12"/>
        <v>5069.1557868895643</v>
      </c>
    </row>
    <row r="814" spans="1:16" ht="19.5" thickBot="1">
      <c r="A814" s="33" t="s">
        <v>6639</v>
      </c>
      <c r="B814" s="82" t="s">
        <v>1665</v>
      </c>
      <c r="C814" s="83" t="s">
        <v>4911</v>
      </c>
      <c r="D814" s="152"/>
      <c r="E814" s="136" t="s">
        <v>4974</v>
      </c>
      <c r="F814" s="137" t="s">
        <v>4975</v>
      </c>
      <c r="G814" s="138"/>
      <c r="H814" s="87" t="s">
        <v>4911</v>
      </c>
      <c r="I814" s="87" t="s">
        <v>4911</v>
      </c>
      <c r="J814" s="139" t="s">
        <v>6229</v>
      </c>
      <c r="K814" s="140" t="s">
        <v>7060</v>
      </c>
      <c r="L814" s="141" t="s">
        <v>7061</v>
      </c>
      <c r="M814" s="4">
        <v>812</v>
      </c>
      <c r="N814" s="562">
        <v>36.313828999999998</v>
      </c>
      <c r="O814" s="562">
        <v>139.592985</v>
      </c>
      <c r="P814">
        <f t="shared" si="12"/>
        <v>5069.1557868895643</v>
      </c>
    </row>
    <row r="815" spans="1:16">
      <c r="A815" s="33" t="s">
        <v>6639</v>
      </c>
      <c r="B815" s="24" t="s">
        <v>1733</v>
      </c>
      <c r="C815" s="25">
        <v>1</v>
      </c>
      <c r="D815" s="26">
        <v>1651060</v>
      </c>
      <c r="E815" s="74" t="s">
        <v>4974</v>
      </c>
      <c r="F815" s="100" t="s">
        <v>4981</v>
      </c>
      <c r="G815" s="29" t="s">
        <v>4913</v>
      </c>
      <c r="H815" s="30" t="s">
        <v>7064</v>
      </c>
      <c r="I815" s="30" t="s">
        <v>7065</v>
      </c>
      <c r="J815" s="120" t="s">
        <v>7066</v>
      </c>
      <c r="K815" s="77" t="s">
        <v>7067</v>
      </c>
      <c r="L815" s="76" t="s">
        <v>7068</v>
      </c>
      <c r="M815" s="4">
        <v>813</v>
      </c>
      <c r="N815" s="559">
        <v>36.401214000000003</v>
      </c>
      <c r="O815" s="559">
        <v>139.03703300000001</v>
      </c>
      <c r="P815">
        <f t="shared" si="12"/>
        <v>5061.1167921580627</v>
      </c>
    </row>
    <row r="816" spans="1:16">
      <c r="A816" s="33" t="s">
        <v>6639</v>
      </c>
      <c r="B816" s="33" t="s">
        <v>1733</v>
      </c>
      <c r="C816" s="34" t="s">
        <v>4911</v>
      </c>
      <c r="D816" s="35"/>
      <c r="E816" s="27" t="s">
        <v>4911</v>
      </c>
      <c r="F816" s="102" t="s">
        <v>4912</v>
      </c>
      <c r="G816" s="56"/>
      <c r="H816" s="36" t="s">
        <v>4911</v>
      </c>
      <c r="I816" s="36" t="s">
        <v>4911</v>
      </c>
      <c r="J816" s="133" t="s">
        <v>7069</v>
      </c>
      <c r="K816" s="61" t="s">
        <v>7070</v>
      </c>
      <c r="L816" s="60" t="s">
        <v>7071</v>
      </c>
      <c r="M816" s="4">
        <v>814</v>
      </c>
      <c r="N816" s="553">
        <v>36.473078999999998</v>
      </c>
      <c r="O816" s="553">
        <v>139.01619500000001</v>
      </c>
      <c r="P816">
        <f t="shared" si="12"/>
        <v>5070.3486625144051</v>
      </c>
    </row>
    <row r="817" spans="1:16">
      <c r="A817" s="33" t="s">
        <v>6639</v>
      </c>
      <c r="B817" s="33" t="s">
        <v>1733</v>
      </c>
      <c r="C817" s="39" t="s">
        <v>4911</v>
      </c>
      <c r="D817" s="40"/>
      <c r="E817" s="93" t="s">
        <v>4911</v>
      </c>
      <c r="F817" s="63" t="s">
        <v>4962</v>
      </c>
      <c r="G817" s="92"/>
      <c r="H817" s="41" t="s">
        <v>4911</v>
      </c>
      <c r="I817" s="41" t="s">
        <v>4911</v>
      </c>
      <c r="J817" s="121" t="s">
        <v>4963</v>
      </c>
      <c r="K817" s="65" t="s">
        <v>7067</v>
      </c>
      <c r="L817" s="64" t="s">
        <v>7068</v>
      </c>
      <c r="M817" s="4">
        <v>815</v>
      </c>
      <c r="N817" s="552">
        <v>36.401214000000003</v>
      </c>
      <c r="O817" s="552">
        <v>139.03703300000001</v>
      </c>
      <c r="P817">
        <f t="shared" si="12"/>
        <v>5061.1167921580627</v>
      </c>
    </row>
    <row r="818" spans="1:16">
      <c r="A818" s="33" t="s">
        <v>6639</v>
      </c>
      <c r="B818" s="33" t="s">
        <v>1733</v>
      </c>
      <c r="C818" s="44">
        <v>2</v>
      </c>
      <c r="D818" s="45">
        <v>1651108</v>
      </c>
      <c r="E818" s="46" t="s">
        <v>4974</v>
      </c>
      <c r="F818" s="128" t="s">
        <v>4981</v>
      </c>
      <c r="G818" s="29" t="s">
        <v>4913</v>
      </c>
      <c r="H818" s="129" t="s">
        <v>7072</v>
      </c>
      <c r="I818" s="48" t="s">
        <v>7073</v>
      </c>
      <c r="J818" s="130" t="s">
        <v>7074</v>
      </c>
      <c r="K818" s="50" t="s">
        <v>7075</v>
      </c>
      <c r="L818" s="49" t="s">
        <v>7076</v>
      </c>
      <c r="M818" s="4">
        <v>816</v>
      </c>
      <c r="N818" s="557">
        <v>36.382770000000001</v>
      </c>
      <c r="O818" s="557">
        <v>139.09506300000001</v>
      </c>
      <c r="P818">
        <f t="shared" si="12"/>
        <v>5060.6636852645106</v>
      </c>
    </row>
    <row r="819" spans="1:16">
      <c r="A819" s="33" t="s">
        <v>6639</v>
      </c>
      <c r="B819" s="33" t="s">
        <v>1733</v>
      </c>
      <c r="C819" s="51">
        <v>3</v>
      </c>
      <c r="D819" s="52">
        <v>1651125</v>
      </c>
      <c r="E819" s="74" t="s">
        <v>4974</v>
      </c>
      <c r="F819" s="131" t="s">
        <v>4981</v>
      </c>
      <c r="G819" s="29" t="s">
        <v>4913</v>
      </c>
      <c r="H819" s="53" t="s">
        <v>7077</v>
      </c>
      <c r="I819" s="53" t="s">
        <v>7078</v>
      </c>
      <c r="J819" s="132" t="s">
        <v>7079</v>
      </c>
      <c r="K819" s="96" t="s">
        <v>7080</v>
      </c>
      <c r="L819" s="95" t="s">
        <v>7081</v>
      </c>
      <c r="M819" s="4">
        <v>817</v>
      </c>
      <c r="N819" s="558">
        <v>36.412402</v>
      </c>
      <c r="O819" s="558">
        <v>139.05740599999999</v>
      </c>
      <c r="P819">
        <f t="shared" si="12"/>
        <v>5063.4141683492116</v>
      </c>
    </row>
    <row r="820" spans="1:16">
      <c r="A820" s="33" t="s">
        <v>6639</v>
      </c>
      <c r="B820" s="33" t="s">
        <v>1733</v>
      </c>
      <c r="C820" s="34" t="s">
        <v>4911</v>
      </c>
      <c r="D820" s="35"/>
      <c r="E820" s="27" t="s">
        <v>4911</v>
      </c>
      <c r="F820" s="55" t="s">
        <v>4912</v>
      </c>
      <c r="G820" s="56"/>
      <c r="H820" s="36" t="s">
        <v>4911</v>
      </c>
      <c r="I820" s="36" t="s">
        <v>4911</v>
      </c>
      <c r="J820" s="122" t="s">
        <v>7082</v>
      </c>
      <c r="K820" s="32" t="s">
        <v>7083</v>
      </c>
      <c r="L820" s="31" t="s">
        <v>7084</v>
      </c>
      <c r="M820" s="4">
        <v>818</v>
      </c>
      <c r="N820" s="525">
        <v>36.333961000000002</v>
      </c>
      <c r="O820" s="525">
        <v>138.930162</v>
      </c>
      <c r="P820">
        <f t="shared" si="12"/>
        <v>5047.8830878316821</v>
      </c>
    </row>
    <row r="821" spans="1:16">
      <c r="A821" s="33" t="s">
        <v>6639</v>
      </c>
      <c r="B821" s="33" t="s">
        <v>1733</v>
      </c>
      <c r="C821" s="39" t="s">
        <v>4911</v>
      </c>
      <c r="D821" s="40"/>
      <c r="E821" s="93" t="s">
        <v>4911</v>
      </c>
      <c r="F821" s="63" t="s">
        <v>4962</v>
      </c>
      <c r="G821" s="92"/>
      <c r="H821" s="41" t="s">
        <v>4911</v>
      </c>
      <c r="I821" s="41" t="s">
        <v>4911</v>
      </c>
      <c r="J821" s="121" t="s">
        <v>4963</v>
      </c>
      <c r="K821" s="65" t="s">
        <v>7080</v>
      </c>
      <c r="L821" s="64" t="s">
        <v>7081</v>
      </c>
      <c r="M821" s="4">
        <v>819</v>
      </c>
      <c r="N821" s="552">
        <v>36.412402</v>
      </c>
      <c r="O821" s="552">
        <v>139.05740599999999</v>
      </c>
      <c r="P821">
        <f t="shared" si="12"/>
        <v>5063.4141683492116</v>
      </c>
    </row>
    <row r="822" spans="1:16">
      <c r="A822" s="33" t="s">
        <v>6639</v>
      </c>
      <c r="B822" s="33" t="s">
        <v>1733</v>
      </c>
      <c r="C822" s="51">
        <v>4</v>
      </c>
      <c r="D822" s="52">
        <v>1651901</v>
      </c>
      <c r="E822" s="123" t="s">
        <v>4974</v>
      </c>
      <c r="F822" s="124" t="s">
        <v>4981</v>
      </c>
      <c r="G822" s="29" t="s">
        <v>4913</v>
      </c>
      <c r="H822" s="53" t="s">
        <v>7085</v>
      </c>
      <c r="I822" s="53" t="s">
        <v>7086</v>
      </c>
      <c r="J822" s="120" t="s">
        <v>4976</v>
      </c>
      <c r="K822" s="77" t="s">
        <v>7087</v>
      </c>
      <c r="L822" s="76" t="s">
        <v>7088</v>
      </c>
      <c r="M822" s="4">
        <v>820</v>
      </c>
      <c r="N822" s="559">
        <v>36.395009000000002</v>
      </c>
      <c r="O822" s="559">
        <v>139.04177999999999</v>
      </c>
      <c r="P822">
        <f t="shared" si="12"/>
        <v>5060.4268344760194</v>
      </c>
    </row>
    <row r="823" spans="1:16">
      <c r="A823" s="33" t="s">
        <v>6639</v>
      </c>
      <c r="B823" s="33" t="s">
        <v>1733</v>
      </c>
      <c r="C823" s="34" t="s">
        <v>4911</v>
      </c>
      <c r="D823" s="35"/>
      <c r="E823" s="123" t="s">
        <v>4911</v>
      </c>
      <c r="F823" s="55" t="s">
        <v>4987</v>
      </c>
      <c r="G823" s="56"/>
      <c r="H823" s="36" t="s">
        <v>4911</v>
      </c>
      <c r="I823" s="36" t="s">
        <v>4911</v>
      </c>
      <c r="J823" s="122" t="s">
        <v>7089</v>
      </c>
      <c r="K823" s="32" t="s">
        <v>7087</v>
      </c>
      <c r="L823" s="31" t="s">
        <v>7090</v>
      </c>
      <c r="M823" s="4">
        <v>821</v>
      </c>
      <c r="N823" s="525">
        <v>36.395453000000003</v>
      </c>
      <c r="O823" s="525">
        <v>139.04269199999999</v>
      </c>
      <c r="P823">
        <f t="shared" si="12"/>
        <v>5060.5217616794762</v>
      </c>
    </row>
    <row r="824" spans="1:16">
      <c r="A824" s="33" t="s">
        <v>6639</v>
      </c>
      <c r="B824" s="33" t="s">
        <v>1733</v>
      </c>
      <c r="C824" s="34" t="s">
        <v>4911</v>
      </c>
      <c r="D824" s="35"/>
      <c r="E824" s="123" t="s">
        <v>4911</v>
      </c>
      <c r="F824" s="55" t="s">
        <v>4926</v>
      </c>
      <c r="G824" s="56"/>
      <c r="H824" s="36" t="s">
        <v>4911</v>
      </c>
      <c r="I824" s="36" t="s">
        <v>4911</v>
      </c>
      <c r="J824" s="122" t="s">
        <v>7091</v>
      </c>
      <c r="K824" s="32" t="s">
        <v>7092</v>
      </c>
      <c r="L824" s="31" t="s">
        <v>7093</v>
      </c>
      <c r="M824" s="4">
        <v>822</v>
      </c>
      <c r="N824" s="525">
        <v>36.387576000000003</v>
      </c>
      <c r="O824" s="525">
        <v>139.09206599999999</v>
      </c>
      <c r="P824">
        <f t="shared" si="12"/>
        <v>5061.2231225720161</v>
      </c>
    </row>
    <row r="825" spans="1:16">
      <c r="A825" s="33" t="s">
        <v>6639</v>
      </c>
      <c r="B825" s="33" t="s">
        <v>1733</v>
      </c>
      <c r="C825" s="34" t="s">
        <v>4911</v>
      </c>
      <c r="D825" s="35"/>
      <c r="E825" s="123" t="s">
        <v>4911</v>
      </c>
      <c r="F825" s="55" t="s">
        <v>4930</v>
      </c>
      <c r="G825" s="56"/>
      <c r="H825" s="36" t="s">
        <v>4911</v>
      </c>
      <c r="I825" s="36" t="s">
        <v>4911</v>
      </c>
      <c r="J825" s="122" t="s">
        <v>7094</v>
      </c>
      <c r="K825" s="32" t="s">
        <v>7095</v>
      </c>
      <c r="L825" s="31" t="s">
        <v>7096</v>
      </c>
      <c r="M825" s="4">
        <v>823</v>
      </c>
      <c r="N825" s="525">
        <v>36.473323999999998</v>
      </c>
      <c r="O825" s="525">
        <v>139.004212</v>
      </c>
      <c r="P825">
        <f t="shared" si="12"/>
        <v>5069.9456616406878</v>
      </c>
    </row>
    <row r="826" spans="1:16">
      <c r="A826" s="33" t="s">
        <v>6639</v>
      </c>
      <c r="B826" s="33" t="s">
        <v>1733</v>
      </c>
      <c r="C826" s="34" t="s">
        <v>4911</v>
      </c>
      <c r="D826" s="35"/>
      <c r="E826" s="123" t="s">
        <v>4911</v>
      </c>
      <c r="F826" s="55" t="s">
        <v>4934</v>
      </c>
      <c r="G826" s="56"/>
      <c r="H826" s="36" t="s">
        <v>4911</v>
      </c>
      <c r="I826" s="36" t="s">
        <v>4911</v>
      </c>
      <c r="J826" s="122" t="s">
        <v>7097</v>
      </c>
      <c r="K826" s="32" t="s">
        <v>7098</v>
      </c>
      <c r="L826" s="31" t="s">
        <v>7099</v>
      </c>
      <c r="M826" s="4">
        <v>824</v>
      </c>
      <c r="N826" s="525">
        <v>36.351807000000001</v>
      </c>
      <c r="O826" s="525">
        <v>139.01122799999999</v>
      </c>
      <c r="P826">
        <f t="shared" si="12"/>
        <v>5053.3093310889954</v>
      </c>
    </row>
    <row r="827" spans="1:16">
      <c r="A827" s="33" t="s">
        <v>6639</v>
      </c>
      <c r="B827" s="33" t="s">
        <v>1733</v>
      </c>
      <c r="C827" s="34" t="s">
        <v>4911</v>
      </c>
      <c r="D827" s="35"/>
      <c r="E827" s="123" t="s">
        <v>4911</v>
      </c>
      <c r="F827" s="55" t="s">
        <v>4938</v>
      </c>
      <c r="G827" s="56"/>
      <c r="H827" s="36" t="s">
        <v>4911</v>
      </c>
      <c r="I827" s="36" t="s">
        <v>4911</v>
      </c>
      <c r="J827" s="122" t="s">
        <v>7100</v>
      </c>
      <c r="K827" s="32" t="s">
        <v>7101</v>
      </c>
      <c r="L827" s="31" t="s">
        <v>7102</v>
      </c>
      <c r="M827" s="4">
        <v>825</v>
      </c>
      <c r="N827" s="525">
        <v>36.260694000000001</v>
      </c>
      <c r="O827" s="525">
        <v>139.07208299999999</v>
      </c>
      <c r="P827">
        <f t="shared" si="12"/>
        <v>5042.8502456056021</v>
      </c>
    </row>
    <row r="828" spans="1:16">
      <c r="A828" s="33" t="s">
        <v>6639</v>
      </c>
      <c r="B828" s="33" t="s">
        <v>1733</v>
      </c>
      <c r="C828" s="34" t="s">
        <v>4911</v>
      </c>
      <c r="D828" s="35"/>
      <c r="E828" s="123" t="s">
        <v>4911</v>
      </c>
      <c r="F828" s="55" t="s">
        <v>4942</v>
      </c>
      <c r="G828" s="56"/>
      <c r="H828" s="36" t="s">
        <v>4911</v>
      </c>
      <c r="I828" s="36" t="s">
        <v>4911</v>
      </c>
      <c r="J828" s="122" t="s">
        <v>7103</v>
      </c>
      <c r="K828" s="32" t="s">
        <v>7104</v>
      </c>
      <c r="L828" s="31" t="s">
        <v>7105</v>
      </c>
      <c r="M828" s="4">
        <v>826</v>
      </c>
      <c r="N828" s="525">
        <v>36.299753000000003</v>
      </c>
      <c r="O828" s="525">
        <v>139.03656000000001</v>
      </c>
      <c r="P828">
        <f t="shared" si="12"/>
        <v>5046.9927859696809</v>
      </c>
    </row>
    <row r="829" spans="1:16">
      <c r="A829" s="33" t="s">
        <v>6639</v>
      </c>
      <c r="B829" s="33" t="s">
        <v>1733</v>
      </c>
      <c r="C829" s="34" t="s">
        <v>4911</v>
      </c>
      <c r="D829" s="35"/>
      <c r="E829" s="123" t="s">
        <v>4911</v>
      </c>
      <c r="F829" s="102" t="s">
        <v>4950</v>
      </c>
      <c r="G829" s="56"/>
      <c r="H829" s="36" t="s">
        <v>4911</v>
      </c>
      <c r="I829" s="36" t="s">
        <v>4911</v>
      </c>
      <c r="J829" s="122" t="s">
        <v>7106</v>
      </c>
      <c r="K829" s="32" t="s">
        <v>7107</v>
      </c>
      <c r="L829" s="31" t="s">
        <v>7108</v>
      </c>
      <c r="M829" s="4">
        <v>827</v>
      </c>
      <c r="N829" s="525">
        <v>36.660209000000002</v>
      </c>
      <c r="O829" s="525">
        <v>139.08901399999999</v>
      </c>
      <c r="P829">
        <f t="shared" si="12"/>
        <v>5099.0323228439256</v>
      </c>
    </row>
    <row r="830" spans="1:16">
      <c r="A830" s="33" t="s">
        <v>6639</v>
      </c>
      <c r="B830" s="33" t="s">
        <v>1733</v>
      </c>
      <c r="C830" s="34" t="s">
        <v>4911</v>
      </c>
      <c r="D830" s="35"/>
      <c r="E830" s="123" t="s">
        <v>4911</v>
      </c>
      <c r="F830" s="102" t="s">
        <v>4954</v>
      </c>
      <c r="G830" s="56"/>
      <c r="H830" s="36" t="s">
        <v>4911</v>
      </c>
      <c r="I830" s="36" t="s">
        <v>4911</v>
      </c>
      <c r="J830" s="122" t="s">
        <v>7109</v>
      </c>
      <c r="K830" s="32" t="s">
        <v>7110</v>
      </c>
      <c r="L830" s="31" t="s">
        <v>7111</v>
      </c>
      <c r="M830" s="4">
        <v>828</v>
      </c>
      <c r="N830" s="525">
        <v>36.366866999999999</v>
      </c>
      <c r="O830" s="525">
        <v>139.04909000000001</v>
      </c>
      <c r="P830">
        <f t="shared" si="12"/>
        <v>5056.7797625010298</v>
      </c>
    </row>
    <row r="831" spans="1:16">
      <c r="A831" s="33" t="s">
        <v>6639</v>
      </c>
      <c r="B831" s="33" t="s">
        <v>1733</v>
      </c>
      <c r="C831" s="34" t="s">
        <v>4911</v>
      </c>
      <c r="D831" s="35"/>
      <c r="E831" s="123" t="s">
        <v>4911</v>
      </c>
      <c r="F831" s="102" t="s">
        <v>5394</v>
      </c>
      <c r="G831" s="56"/>
      <c r="H831" s="36" t="s">
        <v>4911</v>
      </c>
      <c r="I831" s="36" t="s">
        <v>4911</v>
      </c>
      <c r="J831" s="122" t="s">
        <v>7112</v>
      </c>
      <c r="K831" s="32" t="s">
        <v>7113</v>
      </c>
      <c r="L831" s="31" t="s">
        <v>7114</v>
      </c>
      <c r="M831" s="4">
        <v>829</v>
      </c>
      <c r="N831" s="525">
        <v>36.413710000000002</v>
      </c>
      <c r="O831" s="525">
        <v>139.165727</v>
      </c>
      <c r="P831">
        <f t="shared" si="12"/>
        <v>5067.5404249171706</v>
      </c>
    </row>
    <row r="832" spans="1:16">
      <c r="A832" s="33" t="s">
        <v>6639</v>
      </c>
      <c r="B832" s="33" t="s">
        <v>1733</v>
      </c>
      <c r="C832" s="34" t="s">
        <v>4911</v>
      </c>
      <c r="D832" s="35"/>
      <c r="E832" s="123" t="s">
        <v>4911</v>
      </c>
      <c r="F832" s="102" t="s">
        <v>5398</v>
      </c>
      <c r="G832" s="56"/>
      <c r="H832" s="36" t="s">
        <v>4911</v>
      </c>
      <c r="I832" s="36" t="s">
        <v>4911</v>
      </c>
      <c r="J832" s="122" t="s">
        <v>7115</v>
      </c>
      <c r="K832" s="32" t="s">
        <v>7116</v>
      </c>
      <c r="L832" s="31" t="s">
        <v>7117</v>
      </c>
      <c r="M832" s="4">
        <v>830</v>
      </c>
      <c r="N832" s="525">
        <v>36.341371000000002</v>
      </c>
      <c r="O832" s="525">
        <v>138.964516</v>
      </c>
      <c r="P832">
        <f t="shared" si="12"/>
        <v>5050.1610317914365</v>
      </c>
    </row>
    <row r="833" spans="1:16">
      <c r="A833" s="33" t="s">
        <v>6639</v>
      </c>
      <c r="B833" s="33" t="s">
        <v>1733</v>
      </c>
      <c r="C833" s="34" t="s">
        <v>4911</v>
      </c>
      <c r="D833" s="35"/>
      <c r="E833" s="123" t="s">
        <v>4911</v>
      </c>
      <c r="F833" s="102" t="s">
        <v>5402</v>
      </c>
      <c r="G833" s="56"/>
      <c r="H833" s="36" t="s">
        <v>4911</v>
      </c>
      <c r="I833" s="36" t="s">
        <v>4911</v>
      </c>
      <c r="J833" s="122" t="s">
        <v>7118</v>
      </c>
      <c r="K833" s="32" t="s">
        <v>7119</v>
      </c>
      <c r="L833" s="31" t="s">
        <v>7120</v>
      </c>
      <c r="M833" s="4">
        <v>831</v>
      </c>
      <c r="N833" s="525">
        <v>36.341211999999999</v>
      </c>
      <c r="O833" s="525">
        <v>139.02649099999999</v>
      </c>
      <c r="P833">
        <f t="shared" si="12"/>
        <v>5052.3911830470915</v>
      </c>
    </row>
    <row r="834" spans="1:16">
      <c r="A834" s="33" t="s">
        <v>6639</v>
      </c>
      <c r="B834" s="33" t="s">
        <v>1733</v>
      </c>
      <c r="C834" s="34" t="s">
        <v>4911</v>
      </c>
      <c r="D834" s="35"/>
      <c r="E834" s="123" t="s">
        <v>4911</v>
      </c>
      <c r="F834" s="102" t="s">
        <v>5008</v>
      </c>
      <c r="G834" s="56"/>
      <c r="H834" s="36" t="s">
        <v>4911</v>
      </c>
      <c r="I834" s="36" t="s">
        <v>4911</v>
      </c>
      <c r="J834" s="122" t="s">
        <v>7121</v>
      </c>
      <c r="K834" s="32" t="s">
        <v>7122</v>
      </c>
      <c r="L834" s="31" t="s">
        <v>7123</v>
      </c>
      <c r="M834" s="4">
        <v>832</v>
      </c>
      <c r="N834" s="525">
        <v>36.322395</v>
      </c>
      <c r="O834" s="525">
        <v>139.174015</v>
      </c>
      <c r="P834">
        <f t="shared" si="12"/>
        <v>5055.1335465659249</v>
      </c>
    </row>
    <row r="835" spans="1:16">
      <c r="A835" s="33" t="s">
        <v>6639</v>
      </c>
      <c r="B835" s="33" t="s">
        <v>1733</v>
      </c>
      <c r="C835" s="34" t="s">
        <v>4911</v>
      </c>
      <c r="D835" s="35"/>
      <c r="E835" s="123" t="s">
        <v>4911</v>
      </c>
      <c r="F835" s="102" t="s">
        <v>5409</v>
      </c>
      <c r="G835" s="56"/>
      <c r="H835" s="36" t="s">
        <v>4911</v>
      </c>
      <c r="I835" s="36" t="s">
        <v>4911</v>
      </c>
      <c r="J835" s="122" t="s">
        <v>7124</v>
      </c>
      <c r="K835" s="32" t="s">
        <v>7125</v>
      </c>
      <c r="L835" s="31" t="s">
        <v>7126</v>
      </c>
      <c r="M835" s="4">
        <v>833</v>
      </c>
      <c r="N835" s="525">
        <v>36.427500999999999</v>
      </c>
      <c r="O835" s="525">
        <v>139.02408</v>
      </c>
      <c r="P835">
        <f t="shared" si="12"/>
        <v>5064.29981322408</v>
      </c>
    </row>
    <row r="836" spans="1:16">
      <c r="A836" s="33" t="s">
        <v>6639</v>
      </c>
      <c r="B836" s="33" t="s">
        <v>1733</v>
      </c>
      <c r="C836" s="34" t="s">
        <v>4911</v>
      </c>
      <c r="D836" s="35"/>
      <c r="E836" s="123" t="s">
        <v>4911</v>
      </c>
      <c r="F836" s="102" t="s">
        <v>5413</v>
      </c>
      <c r="G836" s="56"/>
      <c r="H836" s="36" t="s">
        <v>4911</v>
      </c>
      <c r="I836" s="36" t="s">
        <v>4911</v>
      </c>
      <c r="J836" s="122" t="s">
        <v>7127</v>
      </c>
      <c r="K836" s="32" t="s">
        <v>7075</v>
      </c>
      <c r="L836" s="31" t="s">
        <v>7128</v>
      </c>
      <c r="M836" s="4">
        <v>834</v>
      </c>
      <c r="N836" s="525">
        <v>36.366422999999998</v>
      </c>
      <c r="O836" s="525">
        <v>139.10861399999999</v>
      </c>
      <c r="P836">
        <f t="shared" ref="P836:P899" si="13">N836*O836</f>
        <v>5058.8826996677217</v>
      </c>
    </row>
    <row r="837" spans="1:16">
      <c r="A837" s="33" t="s">
        <v>6639</v>
      </c>
      <c r="B837" s="33" t="s">
        <v>1733</v>
      </c>
      <c r="C837" s="34" t="s">
        <v>4911</v>
      </c>
      <c r="D837" s="35"/>
      <c r="E837" s="123" t="s">
        <v>4911</v>
      </c>
      <c r="F837" s="102" t="s">
        <v>5012</v>
      </c>
      <c r="G837" s="56"/>
      <c r="H837" s="36" t="s">
        <v>4911</v>
      </c>
      <c r="I837" s="36" t="s">
        <v>4911</v>
      </c>
      <c r="J837" s="122" t="s">
        <v>7129</v>
      </c>
      <c r="K837" s="32" t="s">
        <v>7130</v>
      </c>
      <c r="L837" s="31" t="s">
        <v>7131</v>
      </c>
      <c r="M837" s="4">
        <v>835</v>
      </c>
      <c r="N837" s="525">
        <v>36.321849</v>
      </c>
      <c r="O837" s="525">
        <v>139.03151199999999</v>
      </c>
      <c r="P837">
        <f t="shared" si="13"/>
        <v>5049.8815851056879</v>
      </c>
    </row>
    <row r="838" spans="1:16">
      <c r="A838" s="33" t="s">
        <v>6639</v>
      </c>
      <c r="B838" s="33" t="s">
        <v>1733</v>
      </c>
      <c r="C838" s="34" t="s">
        <v>4911</v>
      </c>
      <c r="D838" s="35"/>
      <c r="E838" s="123" t="s">
        <v>4911</v>
      </c>
      <c r="F838" s="102" t="s">
        <v>5016</v>
      </c>
      <c r="G838" s="56"/>
      <c r="H838" s="36" t="s">
        <v>4911</v>
      </c>
      <c r="I838" s="36" t="s">
        <v>4911</v>
      </c>
      <c r="J838" s="122" t="s">
        <v>7132</v>
      </c>
      <c r="K838" s="32" t="s">
        <v>7133</v>
      </c>
      <c r="L838" s="31" t="s">
        <v>7134</v>
      </c>
      <c r="M838" s="4">
        <v>836</v>
      </c>
      <c r="N838" s="525">
        <v>36.413336000000001</v>
      </c>
      <c r="O838" s="525">
        <v>139.28311299999999</v>
      </c>
      <c r="P838">
        <f t="shared" si="13"/>
        <v>5071.7627927949679</v>
      </c>
    </row>
    <row r="839" spans="1:16">
      <c r="A839" s="33" t="s">
        <v>6639</v>
      </c>
      <c r="B839" s="33" t="s">
        <v>1733</v>
      </c>
      <c r="C839" s="34" t="s">
        <v>4911</v>
      </c>
      <c r="D839" s="35"/>
      <c r="E839" s="123" t="s">
        <v>4911</v>
      </c>
      <c r="F839" s="102" t="s">
        <v>4964</v>
      </c>
      <c r="G839" s="56"/>
      <c r="H839" s="36" t="s">
        <v>4911</v>
      </c>
      <c r="I839" s="36" t="s">
        <v>4911</v>
      </c>
      <c r="J839" s="122" t="s">
        <v>7135</v>
      </c>
      <c r="K839" s="32" t="s">
        <v>7125</v>
      </c>
      <c r="L839" s="31" t="s">
        <v>7136</v>
      </c>
      <c r="M839" s="4">
        <v>837</v>
      </c>
      <c r="N839" s="525">
        <v>36.438611000000002</v>
      </c>
      <c r="O839" s="525">
        <v>139.01741699999999</v>
      </c>
      <c r="P839">
        <f t="shared" si="13"/>
        <v>5065.6015802877873</v>
      </c>
    </row>
    <row r="840" spans="1:16">
      <c r="A840" s="33" t="s">
        <v>6639</v>
      </c>
      <c r="B840" s="33" t="s">
        <v>1733</v>
      </c>
      <c r="C840" s="34" t="s">
        <v>4911</v>
      </c>
      <c r="D840" s="35"/>
      <c r="E840" s="123" t="s">
        <v>4911</v>
      </c>
      <c r="F840" s="102" t="s">
        <v>5106</v>
      </c>
      <c r="G840" s="56"/>
      <c r="H840" s="36" t="s">
        <v>4911</v>
      </c>
      <c r="I840" s="36" t="s">
        <v>4911</v>
      </c>
      <c r="J840" s="122" t="s">
        <v>7137</v>
      </c>
      <c r="K840" s="32" t="s">
        <v>7125</v>
      </c>
      <c r="L840" s="31" t="s">
        <v>7136</v>
      </c>
      <c r="M840" s="4">
        <v>838</v>
      </c>
      <c r="N840" s="525">
        <v>36.438611000000002</v>
      </c>
      <c r="O840" s="525">
        <v>139.01741699999999</v>
      </c>
      <c r="P840">
        <f t="shared" si="13"/>
        <v>5065.6015802877873</v>
      </c>
    </row>
    <row r="841" spans="1:16">
      <c r="A841" s="33" t="s">
        <v>6639</v>
      </c>
      <c r="B841" s="33" t="s">
        <v>1733</v>
      </c>
      <c r="C841" s="34" t="s">
        <v>4911</v>
      </c>
      <c r="D841" s="35"/>
      <c r="E841" s="123" t="s">
        <v>4911</v>
      </c>
      <c r="F841" s="102" t="s">
        <v>6177</v>
      </c>
      <c r="G841" s="56"/>
      <c r="H841" s="36" t="s">
        <v>4911</v>
      </c>
      <c r="I841" s="36" t="s">
        <v>4911</v>
      </c>
      <c r="J841" s="122" t="s">
        <v>7138</v>
      </c>
      <c r="K841" s="32" t="s">
        <v>7087</v>
      </c>
      <c r="L841" s="31" t="s">
        <v>7139</v>
      </c>
      <c r="M841" s="4">
        <v>839</v>
      </c>
      <c r="N841" s="525">
        <v>36.394821</v>
      </c>
      <c r="O841" s="525">
        <v>139.04283000000001</v>
      </c>
      <c r="P841">
        <f t="shared" si="13"/>
        <v>5060.43890918343</v>
      </c>
    </row>
    <row r="842" spans="1:16">
      <c r="A842" s="33" t="s">
        <v>6639</v>
      </c>
      <c r="B842" s="33" t="s">
        <v>1733</v>
      </c>
      <c r="C842" s="34" t="s">
        <v>4911</v>
      </c>
      <c r="D842" s="35"/>
      <c r="E842" s="123" t="s">
        <v>4911</v>
      </c>
      <c r="F842" s="102" t="s">
        <v>5110</v>
      </c>
      <c r="G842" s="56"/>
      <c r="H842" s="36" t="s">
        <v>4911</v>
      </c>
      <c r="I842" s="36" t="s">
        <v>4911</v>
      </c>
      <c r="J842" s="122" t="s">
        <v>7140</v>
      </c>
      <c r="K842" s="32" t="s">
        <v>7101</v>
      </c>
      <c r="L842" s="31" t="s">
        <v>7141</v>
      </c>
      <c r="M842" s="4">
        <v>840</v>
      </c>
      <c r="N842" s="525">
        <v>36.259417999999997</v>
      </c>
      <c r="O842" s="525">
        <v>139.07413500000001</v>
      </c>
      <c r="P842">
        <f t="shared" si="13"/>
        <v>5042.7471939534298</v>
      </c>
    </row>
    <row r="843" spans="1:16">
      <c r="A843" s="33" t="s">
        <v>6639</v>
      </c>
      <c r="B843" s="33" t="s">
        <v>1733</v>
      </c>
      <c r="C843" s="34" t="s">
        <v>4911</v>
      </c>
      <c r="D843" s="35"/>
      <c r="E843" s="123" t="s">
        <v>4911</v>
      </c>
      <c r="F843" s="102" t="s">
        <v>7142</v>
      </c>
      <c r="G843" s="56"/>
      <c r="H843" s="36" t="s">
        <v>4911</v>
      </c>
      <c r="I843" s="36" t="s">
        <v>4911</v>
      </c>
      <c r="J843" s="122" t="s">
        <v>7143</v>
      </c>
      <c r="K843" s="32" t="s">
        <v>7144</v>
      </c>
      <c r="L843" s="31" t="s">
        <v>7145</v>
      </c>
      <c r="M843" s="4">
        <v>841</v>
      </c>
      <c r="N843" s="525">
        <v>36.370932000000003</v>
      </c>
      <c r="O843" s="525">
        <v>139.04005000000001</v>
      </c>
      <c r="P843">
        <f t="shared" si="13"/>
        <v>5057.0162038266008</v>
      </c>
    </row>
    <row r="844" spans="1:16">
      <c r="A844" s="33" t="s">
        <v>6639</v>
      </c>
      <c r="B844" s="33" t="s">
        <v>1733</v>
      </c>
      <c r="C844" s="34" t="s">
        <v>4911</v>
      </c>
      <c r="D844" s="35"/>
      <c r="E844" s="123" t="s">
        <v>4911</v>
      </c>
      <c r="F844" s="102" t="s">
        <v>4962</v>
      </c>
      <c r="G844" s="56"/>
      <c r="H844" s="36" t="s">
        <v>4911</v>
      </c>
      <c r="I844" s="36" t="s">
        <v>4911</v>
      </c>
      <c r="J844" s="122" t="s">
        <v>4963</v>
      </c>
      <c r="K844" s="32" t="s">
        <v>7087</v>
      </c>
      <c r="L844" s="31" t="s">
        <v>7088</v>
      </c>
      <c r="M844" s="4">
        <v>842</v>
      </c>
      <c r="N844" s="525">
        <v>36.395009000000002</v>
      </c>
      <c r="O844" s="525">
        <v>139.04177999999999</v>
      </c>
      <c r="P844">
        <f t="shared" si="13"/>
        <v>5060.4268344760194</v>
      </c>
    </row>
    <row r="845" spans="1:16">
      <c r="A845" s="33" t="s">
        <v>6639</v>
      </c>
      <c r="B845" s="33" t="s">
        <v>1733</v>
      </c>
      <c r="C845" s="34" t="s">
        <v>4911</v>
      </c>
      <c r="D845" s="35"/>
      <c r="E845" s="123" t="s">
        <v>4911</v>
      </c>
      <c r="F845" s="55" t="s">
        <v>4968</v>
      </c>
      <c r="G845" s="56"/>
      <c r="H845" s="36" t="s">
        <v>4911</v>
      </c>
      <c r="I845" s="36" t="s">
        <v>4911</v>
      </c>
      <c r="J845" s="122" t="s">
        <v>7146</v>
      </c>
      <c r="K845" s="32" t="s">
        <v>7125</v>
      </c>
      <c r="L845" s="31" t="s">
        <v>7147</v>
      </c>
      <c r="M845" s="4">
        <v>843</v>
      </c>
      <c r="N845" s="525">
        <v>36.423673000000001</v>
      </c>
      <c r="O845" s="525">
        <v>139.02587399999999</v>
      </c>
      <c r="P845">
        <f t="shared" si="13"/>
        <v>5063.8329731152016</v>
      </c>
    </row>
    <row r="846" spans="1:16">
      <c r="A846" s="33" t="s">
        <v>6639</v>
      </c>
      <c r="B846" s="33" t="s">
        <v>1733</v>
      </c>
      <c r="C846" s="34" t="s">
        <v>4911</v>
      </c>
      <c r="D846" s="35"/>
      <c r="E846" s="123" t="s">
        <v>4911</v>
      </c>
      <c r="F846" s="124" t="s">
        <v>4972</v>
      </c>
      <c r="G846" s="56"/>
      <c r="H846" s="36" t="s">
        <v>4911</v>
      </c>
      <c r="I846" s="36" t="s">
        <v>4911</v>
      </c>
      <c r="J846" s="125" t="s">
        <v>7148</v>
      </c>
      <c r="K846" s="38" t="s">
        <v>7101</v>
      </c>
      <c r="L846" s="37" t="s">
        <v>7149</v>
      </c>
      <c r="M846" s="4">
        <v>844</v>
      </c>
      <c r="N846" s="554">
        <v>36.258180000000003</v>
      </c>
      <c r="O846" s="554">
        <v>139.069614</v>
      </c>
      <c r="P846">
        <f t="shared" si="13"/>
        <v>5042.4110969425201</v>
      </c>
    </row>
    <row r="847" spans="1:16">
      <c r="A847" s="33" t="s">
        <v>6639</v>
      </c>
      <c r="B847" s="33" t="s">
        <v>1733</v>
      </c>
      <c r="C847" s="39" t="s">
        <v>4911</v>
      </c>
      <c r="D847" s="40"/>
      <c r="E847" s="123" t="s">
        <v>4911</v>
      </c>
      <c r="F847" s="124" t="s">
        <v>5252</v>
      </c>
      <c r="G847" s="56"/>
      <c r="H847" s="41" t="s">
        <v>4911</v>
      </c>
      <c r="I847" s="41" t="s">
        <v>4911</v>
      </c>
      <c r="J847" s="125" t="s">
        <v>5353</v>
      </c>
      <c r="K847" s="38" t="s">
        <v>7087</v>
      </c>
      <c r="L847" s="37" t="s">
        <v>7088</v>
      </c>
      <c r="M847" s="4">
        <v>845</v>
      </c>
      <c r="N847" s="554">
        <v>36.395009000000002</v>
      </c>
      <c r="O847" s="554">
        <v>139.04177999999999</v>
      </c>
      <c r="P847">
        <f t="shared" si="13"/>
        <v>5060.4268344760194</v>
      </c>
    </row>
    <row r="848" spans="1:16">
      <c r="A848" s="33" t="s">
        <v>6639</v>
      </c>
      <c r="B848" s="33" t="s">
        <v>1733</v>
      </c>
      <c r="C848" s="44">
        <v>5</v>
      </c>
      <c r="D848" s="45">
        <v>1652022</v>
      </c>
      <c r="E848" s="46" t="s">
        <v>4974</v>
      </c>
      <c r="F848" s="128" t="s">
        <v>4981</v>
      </c>
      <c r="G848" s="29" t="s">
        <v>4913</v>
      </c>
      <c r="H848" s="129" t="s">
        <v>7150</v>
      </c>
      <c r="I848" s="48" t="s">
        <v>7151</v>
      </c>
      <c r="J848" s="130" t="s">
        <v>7152</v>
      </c>
      <c r="K848" s="50" t="s">
        <v>7153</v>
      </c>
      <c r="L848" s="49" t="s">
        <v>7154</v>
      </c>
      <c r="M848" s="4">
        <v>846</v>
      </c>
      <c r="N848" s="557">
        <v>36.345030000000001</v>
      </c>
      <c r="O848" s="557">
        <v>139.00933599999999</v>
      </c>
      <c r="P848">
        <f t="shared" si="13"/>
        <v>5052.2984872000798</v>
      </c>
    </row>
    <row r="849" spans="1:16">
      <c r="A849" s="33" t="s">
        <v>6639</v>
      </c>
      <c r="B849" s="33" t="s">
        <v>1733</v>
      </c>
      <c r="C849" s="51">
        <v>6</v>
      </c>
      <c r="D849" s="52">
        <v>1653213</v>
      </c>
      <c r="E849" s="74" t="s">
        <v>4974</v>
      </c>
      <c r="F849" s="131" t="s">
        <v>4981</v>
      </c>
      <c r="G849" s="29" t="s">
        <v>4913</v>
      </c>
      <c r="H849" s="53" t="s">
        <v>7155</v>
      </c>
      <c r="I849" s="53" t="s">
        <v>7156</v>
      </c>
      <c r="J849" s="132" t="s">
        <v>7157</v>
      </c>
      <c r="K849" s="96" t="s">
        <v>7158</v>
      </c>
      <c r="L849" s="95" t="s">
        <v>7159</v>
      </c>
      <c r="M849" s="4">
        <v>847</v>
      </c>
      <c r="N849" s="558">
        <v>36.376002999999997</v>
      </c>
      <c r="O849" s="558">
        <v>139.34703300000001</v>
      </c>
      <c r="P849">
        <f t="shared" si="13"/>
        <v>5068.8880904490989</v>
      </c>
    </row>
    <row r="850" spans="1:16">
      <c r="A850" s="33" t="s">
        <v>6639</v>
      </c>
      <c r="B850" s="33" t="s">
        <v>1733</v>
      </c>
      <c r="C850" s="34" t="s">
        <v>4911</v>
      </c>
      <c r="D850" s="35"/>
      <c r="E850" s="27" t="s">
        <v>4911</v>
      </c>
      <c r="F850" s="55" t="s">
        <v>4987</v>
      </c>
      <c r="G850" s="56"/>
      <c r="H850" s="36" t="s">
        <v>4911</v>
      </c>
      <c r="I850" s="36" t="s">
        <v>4911</v>
      </c>
      <c r="J850" s="122" t="s">
        <v>7160</v>
      </c>
      <c r="K850" s="32" t="s">
        <v>7161</v>
      </c>
      <c r="L850" s="31" t="s">
        <v>7162</v>
      </c>
      <c r="M850" s="4">
        <v>848</v>
      </c>
      <c r="N850" s="525">
        <v>36.387045999999998</v>
      </c>
      <c r="O850" s="525">
        <v>139.346914</v>
      </c>
      <c r="P850">
        <f t="shared" si="13"/>
        <v>5070.4225696760441</v>
      </c>
    </row>
    <row r="851" spans="1:16">
      <c r="A851" s="33" t="s">
        <v>6639</v>
      </c>
      <c r="B851" s="33" t="s">
        <v>1733</v>
      </c>
      <c r="C851" s="34" t="s">
        <v>4911</v>
      </c>
      <c r="D851" s="35"/>
      <c r="E851" s="27" t="s">
        <v>4911</v>
      </c>
      <c r="F851" s="55" t="s">
        <v>4918</v>
      </c>
      <c r="G851" s="56"/>
      <c r="H851" s="36" t="s">
        <v>4911</v>
      </c>
      <c r="I851" s="36" t="s">
        <v>4911</v>
      </c>
      <c r="J851" s="122" t="s">
        <v>7163</v>
      </c>
      <c r="K851" s="32" t="s">
        <v>7164</v>
      </c>
      <c r="L851" s="31" t="s">
        <v>7165</v>
      </c>
      <c r="M851" s="4">
        <v>849</v>
      </c>
      <c r="N851" s="525">
        <v>36.336137000000001</v>
      </c>
      <c r="O851" s="525">
        <v>139.35337799999999</v>
      </c>
      <c r="P851">
        <f t="shared" si="13"/>
        <v>5063.5634344207856</v>
      </c>
    </row>
    <row r="852" spans="1:16">
      <c r="A852" s="33" t="s">
        <v>6639</v>
      </c>
      <c r="B852" s="33" t="s">
        <v>1733</v>
      </c>
      <c r="C852" s="34" t="s">
        <v>4911</v>
      </c>
      <c r="D852" s="35"/>
      <c r="E852" s="27" t="s">
        <v>4911</v>
      </c>
      <c r="F852" s="55" t="s">
        <v>4922</v>
      </c>
      <c r="G852" s="56"/>
      <c r="H852" s="36" t="s">
        <v>4911</v>
      </c>
      <c r="I852" s="36" t="s">
        <v>4911</v>
      </c>
      <c r="J852" s="122" t="s">
        <v>7166</v>
      </c>
      <c r="K852" s="32" t="s">
        <v>7167</v>
      </c>
      <c r="L852" s="31" t="s">
        <v>7168</v>
      </c>
      <c r="M852" s="4">
        <v>850</v>
      </c>
      <c r="N852" s="525">
        <v>36.270792999999998</v>
      </c>
      <c r="O852" s="525">
        <v>139.34673599999999</v>
      </c>
      <c r="P852">
        <f t="shared" si="13"/>
        <v>5054.2166166816478</v>
      </c>
    </row>
    <row r="853" spans="1:16">
      <c r="A853" s="33" t="s">
        <v>6639</v>
      </c>
      <c r="B853" s="33" t="s">
        <v>1733</v>
      </c>
      <c r="C853" s="39" t="s">
        <v>4911</v>
      </c>
      <c r="D853" s="40"/>
      <c r="E853" s="93" t="s">
        <v>4911</v>
      </c>
      <c r="F853" s="63" t="s">
        <v>4962</v>
      </c>
      <c r="G853" s="92"/>
      <c r="H853" s="41" t="s">
        <v>4911</v>
      </c>
      <c r="I853" s="41" t="s">
        <v>4911</v>
      </c>
      <c r="J853" s="121" t="s">
        <v>4963</v>
      </c>
      <c r="K853" s="65" t="s">
        <v>7158</v>
      </c>
      <c r="L853" s="64" t="s">
        <v>7159</v>
      </c>
      <c r="M853" s="4">
        <v>851</v>
      </c>
      <c r="N853" s="552">
        <v>36.376002999999997</v>
      </c>
      <c r="O853" s="552">
        <v>139.34703300000001</v>
      </c>
      <c r="P853">
        <f t="shared" si="13"/>
        <v>5068.8880904490989</v>
      </c>
    </row>
    <row r="854" spans="1:16">
      <c r="A854" s="33" t="s">
        <v>6639</v>
      </c>
      <c r="B854" s="33" t="s">
        <v>1733</v>
      </c>
      <c r="C854" s="51">
        <v>7</v>
      </c>
      <c r="D854" s="52">
        <v>1654008</v>
      </c>
      <c r="E854" s="74" t="s">
        <v>4974</v>
      </c>
      <c r="F854" s="100" t="s">
        <v>4981</v>
      </c>
      <c r="G854" s="29" t="s">
        <v>4913</v>
      </c>
      <c r="H854" s="53" t="s">
        <v>7169</v>
      </c>
      <c r="I854" s="53" t="s">
        <v>7170</v>
      </c>
      <c r="J854" s="132" t="s">
        <v>7171</v>
      </c>
      <c r="K854" s="96" t="s">
        <v>7122</v>
      </c>
      <c r="L854" s="95" t="s">
        <v>7172</v>
      </c>
      <c r="M854" s="4">
        <v>852</v>
      </c>
      <c r="N854" s="558">
        <v>36.321494999999999</v>
      </c>
      <c r="O854" s="558">
        <v>139.183707</v>
      </c>
      <c r="P854">
        <f t="shared" si="13"/>
        <v>5055.3603178819649</v>
      </c>
    </row>
    <row r="855" spans="1:16">
      <c r="A855" s="33" t="s">
        <v>6639</v>
      </c>
      <c r="B855" s="33" t="s">
        <v>1733</v>
      </c>
      <c r="C855" s="39" t="s">
        <v>4911</v>
      </c>
      <c r="D855" s="40"/>
      <c r="E855" s="93" t="s">
        <v>4911</v>
      </c>
      <c r="F855" s="92" t="s">
        <v>4962</v>
      </c>
      <c r="G855" s="92"/>
      <c r="H855" s="41" t="s">
        <v>4911</v>
      </c>
      <c r="I855" s="41" t="s">
        <v>4911</v>
      </c>
      <c r="J855" s="121" t="s">
        <v>4963</v>
      </c>
      <c r="K855" s="65" t="s">
        <v>7122</v>
      </c>
      <c r="L855" s="64" t="s">
        <v>7172</v>
      </c>
      <c r="M855" s="4">
        <v>853</v>
      </c>
      <c r="N855" s="552">
        <v>36.321494999999999</v>
      </c>
      <c r="O855" s="552">
        <v>139.183707</v>
      </c>
      <c r="P855">
        <f t="shared" si="13"/>
        <v>5055.3603178819649</v>
      </c>
    </row>
    <row r="856" spans="1:16">
      <c r="A856" s="33" t="s">
        <v>6639</v>
      </c>
      <c r="B856" s="33" t="s">
        <v>1733</v>
      </c>
      <c r="C856" s="51">
        <v>8</v>
      </c>
      <c r="D856" s="52">
        <v>1654144</v>
      </c>
      <c r="E856" s="74" t="s">
        <v>4911</v>
      </c>
      <c r="F856" s="100" t="s">
        <v>4981</v>
      </c>
      <c r="G856" s="29" t="s">
        <v>4913</v>
      </c>
      <c r="H856" s="53" t="s">
        <v>7173</v>
      </c>
      <c r="I856" s="53" t="s">
        <v>7174</v>
      </c>
      <c r="J856" s="120" t="s">
        <v>7175</v>
      </c>
      <c r="K856" s="77" t="s">
        <v>7176</v>
      </c>
      <c r="L856" s="76" t="s">
        <v>7177</v>
      </c>
      <c r="M856" s="4">
        <v>854</v>
      </c>
      <c r="N856" s="559">
        <v>36.333219999999997</v>
      </c>
      <c r="O856" s="559">
        <v>139.18938299999999</v>
      </c>
      <c r="P856">
        <f t="shared" si="13"/>
        <v>5057.1984742032591</v>
      </c>
    </row>
    <row r="857" spans="1:16">
      <c r="A857" s="33" t="s">
        <v>6639</v>
      </c>
      <c r="B857" s="33" t="s">
        <v>1733</v>
      </c>
      <c r="C857" s="34" t="s">
        <v>4911</v>
      </c>
      <c r="D857" s="35"/>
      <c r="E857" s="62" t="s">
        <v>4911</v>
      </c>
      <c r="F857" s="55" t="s">
        <v>4912</v>
      </c>
      <c r="G857" s="56"/>
      <c r="H857" s="36" t="s">
        <v>4911</v>
      </c>
      <c r="I857" s="36" t="s">
        <v>4911</v>
      </c>
      <c r="J857" s="122" t="s">
        <v>7178</v>
      </c>
      <c r="K857" s="32" t="s">
        <v>7179</v>
      </c>
      <c r="L857" s="31" t="s">
        <v>7180</v>
      </c>
      <c r="M857" s="4">
        <v>855</v>
      </c>
      <c r="N857" s="525">
        <v>36.315362</v>
      </c>
      <c r="O857" s="525">
        <v>139.23831000000001</v>
      </c>
      <c r="P857">
        <f t="shared" si="13"/>
        <v>5056.4896319182208</v>
      </c>
    </row>
    <row r="858" spans="1:16">
      <c r="A858" s="33" t="s">
        <v>6639</v>
      </c>
      <c r="B858" s="33" t="s">
        <v>1733</v>
      </c>
      <c r="C858" s="34" t="s">
        <v>4911</v>
      </c>
      <c r="D858" s="35"/>
      <c r="E858" s="62" t="s">
        <v>4911</v>
      </c>
      <c r="F858" s="55" t="s">
        <v>4987</v>
      </c>
      <c r="G858" s="56"/>
      <c r="H858" s="36" t="s">
        <v>4911</v>
      </c>
      <c r="I858" s="36" t="s">
        <v>4911</v>
      </c>
      <c r="J858" s="122" t="s">
        <v>7181</v>
      </c>
      <c r="K858" s="32" t="s">
        <v>7182</v>
      </c>
      <c r="L858" s="31" t="s">
        <v>7183</v>
      </c>
      <c r="M858" s="4">
        <v>856</v>
      </c>
      <c r="N858" s="525">
        <v>36.305847</v>
      </c>
      <c r="O858" s="525">
        <v>139.11633599999999</v>
      </c>
      <c r="P858">
        <f t="shared" si="13"/>
        <v>5050.7364100165914</v>
      </c>
    </row>
    <row r="859" spans="1:16">
      <c r="A859" s="33" t="s">
        <v>6639</v>
      </c>
      <c r="B859" s="33" t="s">
        <v>1733</v>
      </c>
      <c r="C859" s="34" t="s">
        <v>4911</v>
      </c>
      <c r="D859" s="35"/>
      <c r="E859" s="27" t="s">
        <v>4911</v>
      </c>
      <c r="F859" s="55" t="s">
        <v>4962</v>
      </c>
      <c r="G859" s="56"/>
      <c r="H859" s="36" t="s">
        <v>4911</v>
      </c>
      <c r="I859" s="36" t="s">
        <v>4911</v>
      </c>
      <c r="J859" s="122" t="s">
        <v>4963</v>
      </c>
      <c r="K859" s="32" t="s">
        <v>7176</v>
      </c>
      <c r="L859" s="31" t="s">
        <v>7177</v>
      </c>
      <c r="M859" s="4">
        <v>857</v>
      </c>
      <c r="N859" s="559">
        <v>36.333219999999997</v>
      </c>
      <c r="O859" s="559">
        <v>139.18938299999999</v>
      </c>
      <c r="P859">
        <f t="shared" si="13"/>
        <v>5057.1984742032591</v>
      </c>
    </row>
    <row r="860" spans="1:16">
      <c r="A860" s="33" t="s">
        <v>6639</v>
      </c>
      <c r="B860" s="33" t="s">
        <v>1733</v>
      </c>
      <c r="C860" s="34" t="s">
        <v>4911</v>
      </c>
      <c r="D860" s="35"/>
      <c r="E860" s="27" t="s">
        <v>4911</v>
      </c>
      <c r="F860" s="55" t="s">
        <v>5252</v>
      </c>
      <c r="G860" s="56"/>
      <c r="H860" s="36" t="s">
        <v>4911</v>
      </c>
      <c r="I860" s="36" t="s">
        <v>4911</v>
      </c>
      <c r="J860" s="122" t="s">
        <v>5353</v>
      </c>
      <c r="K860" s="32" t="s">
        <v>7176</v>
      </c>
      <c r="L860" s="31" t="s">
        <v>7177</v>
      </c>
      <c r="M860" s="4">
        <v>858</v>
      </c>
      <c r="N860" s="559">
        <v>36.333219999999997</v>
      </c>
      <c r="O860" s="559">
        <v>139.18938299999999</v>
      </c>
      <c r="P860">
        <f t="shared" si="13"/>
        <v>5057.1984742032591</v>
      </c>
    </row>
    <row r="861" spans="1:16">
      <c r="A861" s="33" t="s">
        <v>6639</v>
      </c>
      <c r="B861" s="33" t="s">
        <v>1733</v>
      </c>
      <c r="C861" s="39" t="s">
        <v>4911</v>
      </c>
      <c r="D861" s="40"/>
      <c r="E861" s="27" t="s">
        <v>4974</v>
      </c>
      <c r="F861" s="56" t="s">
        <v>4975</v>
      </c>
      <c r="G861" s="56"/>
      <c r="H861" s="41" t="s">
        <v>4911</v>
      </c>
      <c r="I861" s="41" t="s">
        <v>4911</v>
      </c>
      <c r="J861" s="122" t="s">
        <v>4976</v>
      </c>
      <c r="K861" s="32" t="s">
        <v>7176</v>
      </c>
      <c r="L861" s="31" t="s">
        <v>7177</v>
      </c>
      <c r="M861" s="4">
        <v>859</v>
      </c>
      <c r="N861" s="525">
        <v>36.333219999999997</v>
      </c>
      <c r="O861" s="525">
        <v>139.18938299999999</v>
      </c>
      <c r="P861">
        <f t="shared" si="13"/>
        <v>5057.1984742032591</v>
      </c>
    </row>
    <row r="862" spans="1:16">
      <c r="A862" s="33" t="s">
        <v>6639</v>
      </c>
      <c r="B862" s="33" t="s">
        <v>1733</v>
      </c>
      <c r="C862" s="51">
        <v>9</v>
      </c>
      <c r="D862" s="52">
        <v>1656014</v>
      </c>
      <c r="E862" s="74" t="s">
        <v>4974</v>
      </c>
      <c r="F862" s="131" t="s">
        <v>4981</v>
      </c>
      <c r="G862" s="29" t="s">
        <v>4913</v>
      </c>
      <c r="H862" s="53" t="s">
        <v>7184</v>
      </c>
      <c r="I862" s="53" t="s">
        <v>7185</v>
      </c>
      <c r="J862" s="132" t="s">
        <v>7186</v>
      </c>
      <c r="K862" s="96" t="s">
        <v>7187</v>
      </c>
      <c r="L862" s="95" t="s">
        <v>7188</v>
      </c>
      <c r="M862" s="4">
        <v>860</v>
      </c>
      <c r="N862" s="558">
        <v>36.634411</v>
      </c>
      <c r="O862" s="558">
        <v>139.03911299999999</v>
      </c>
      <c r="P862">
        <f t="shared" si="13"/>
        <v>5093.6160107174428</v>
      </c>
    </row>
    <row r="863" spans="1:16">
      <c r="A863" s="33" t="s">
        <v>6639</v>
      </c>
      <c r="B863" s="33" t="s">
        <v>1733</v>
      </c>
      <c r="C863" s="39" t="s">
        <v>4911</v>
      </c>
      <c r="D863" s="40"/>
      <c r="E863" s="93" t="s">
        <v>4911</v>
      </c>
      <c r="F863" s="63" t="s">
        <v>4962</v>
      </c>
      <c r="G863" s="92"/>
      <c r="H863" s="41" t="s">
        <v>4911</v>
      </c>
      <c r="I863" s="41" t="s">
        <v>4911</v>
      </c>
      <c r="J863" s="121" t="s">
        <v>4963</v>
      </c>
      <c r="K863" s="65" t="s">
        <v>7187</v>
      </c>
      <c r="L863" s="64" t="s">
        <v>7188</v>
      </c>
      <c r="M863" s="4">
        <v>861</v>
      </c>
      <c r="N863" s="552">
        <v>36.634411</v>
      </c>
      <c r="O863" s="552">
        <v>139.03911299999999</v>
      </c>
      <c r="P863">
        <f t="shared" si="13"/>
        <v>5093.6160107174428</v>
      </c>
    </row>
    <row r="864" spans="1:16">
      <c r="A864" s="33" t="s">
        <v>6639</v>
      </c>
      <c r="B864" s="33" t="s">
        <v>1733</v>
      </c>
      <c r="C864" s="51">
        <v>10</v>
      </c>
      <c r="D864" s="52">
        <v>1685053</v>
      </c>
      <c r="E864" s="74" t="s">
        <v>4974</v>
      </c>
      <c r="F864" s="131" t="s">
        <v>4981</v>
      </c>
      <c r="G864" s="29" t="s">
        <v>4913</v>
      </c>
      <c r="H864" s="53" t="s">
        <v>7189</v>
      </c>
      <c r="I864" s="53" t="s">
        <v>7190</v>
      </c>
      <c r="J864" s="132" t="s">
        <v>7191</v>
      </c>
      <c r="K864" s="96" t="s">
        <v>7192</v>
      </c>
      <c r="L864" s="95" t="s">
        <v>7193</v>
      </c>
      <c r="M864" s="4">
        <v>862</v>
      </c>
      <c r="N864" s="558">
        <v>36.263173000000002</v>
      </c>
      <c r="O864" s="558">
        <v>138.87598399999999</v>
      </c>
      <c r="P864">
        <f t="shared" si="13"/>
        <v>5036.0838333372321</v>
      </c>
    </row>
    <row r="865" spans="1:16">
      <c r="A865" s="33" t="s">
        <v>6639</v>
      </c>
      <c r="B865" s="33" t="s">
        <v>1733</v>
      </c>
      <c r="C865" s="34" t="s">
        <v>4911</v>
      </c>
      <c r="D865" s="35"/>
      <c r="E865" s="27" t="s">
        <v>4911</v>
      </c>
      <c r="F865" s="102" t="s">
        <v>4962</v>
      </c>
      <c r="G865" s="56"/>
      <c r="H865" s="36" t="s">
        <v>4911</v>
      </c>
      <c r="I865" s="36" t="s">
        <v>4911</v>
      </c>
      <c r="J865" s="133" t="s">
        <v>4963</v>
      </c>
      <c r="K865" s="61" t="s">
        <v>7192</v>
      </c>
      <c r="L865" s="60" t="s">
        <v>7193</v>
      </c>
      <c r="M865" s="4">
        <v>863</v>
      </c>
      <c r="N865" s="553">
        <v>36.263173000000002</v>
      </c>
      <c r="O865" s="553">
        <v>138.87598399999999</v>
      </c>
      <c r="P865">
        <f t="shared" si="13"/>
        <v>5036.0838333372321</v>
      </c>
    </row>
    <row r="866" spans="1:16">
      <c r="A866" s="33" t="s">
        <v>6639</v>
      </c>
      <c r="B866" s="33" t="s">
        <v>1733</v>
      </c>
      <c r="C866" s="97" t="s">
        <v>4911</v>
      </c>
      <c r="D866" s="40"/>
      <c r="E866" s="93" t="s">
        <v>4911</v>
      </c>
      <c r="F866" s="63" t="s">
        <v>5252</v>
      </c>
      <c r="G866" s="92"/>
      <c r="H866" s="41" t="s">
        <v>4911</v>
      </c>
      <c r="I866" s="41" t="s">
        <v>4911</v>
      </c>
      <c r="J866" s="121" t="s">
        <v>5353</v>
      </c>
      <c r="K866" s="65" t="s">
        <v>7192</v>
      </c>
      <c r="L866" s="64" t="s">
        <v>7193</v>
      </c>
      <c r="M866" s="4">
        <v>864</v>
      </c>
      <c r="N866" s="552">
        <v>36.263173000000002</v>
      </c>
      <c r="O866" s="552">
        <v>138.87598399999999</v>
      </c>
      <c r="P866">
        <f t="shared" si="13"/>
        <v>5036.0838333372321</v>
      </c>
    </row>
    <row r="867" spans="1:16">
      <c r="A867" s="33" t="s">
        <v>6639</v>
      </c>
      <c r="B867" s="33" t="s">
        <v>1733</v>
      </c>
      <c r="C867" s="51">
        <v>11</v>
      </c>
      <c r="D867" s="52">
        <v>1687011</v>
      </c>
      <c r="E867" s="74" t="s">
        <v>4974</v>
      </c>
      <c r="F867" s="131" t="s">
        <v>4981</v>
      </c>
      <c r="G867" s="29" t="s">
        <v>4913</v>
      </c>
      <c r="H867" s="53" t="s">
        <v>7194</v>
      </c>
      <c r="I867" s="53" t="s">
        <v>7195</v>
      </c>
      <c r="J867" s="132" t="s">
        <v>7196</v>
      </c>
      <c r="K867" s="96" t="s">
        <v>7197</v>
      </c>
      <c r="L867" s="95" t="s">
        <v>7198</v>
      </c>
      <c r="M867" s="4">
        <v>865</v>
      </c>
      <c r="N867" s="558">
        <v>36.589922999999999</v>
      </c>
      <c r="O867" s="558">
        <v>138.82518200000001</v>
      </c>
      <c r="P867">
        <f t="shared" si="13"/>
        <v>5079.6027198409865</v>
      </c>
    </row>
    <row r="868" spans="1:16">
      <c r="A868" s="33" t="s">
        <v>6639</v>
      </c>
      <c r="B868" s="33" t="s">
        <v>1733</v>
      </c>
      <c r="C868" s="39" t="s">
        <v>4911</v>
      </c>
      <c r="D868" s="40"/>
      <c r="E868" s="93" t="s">
        <v>4911</v>
      </c>
      <c r="F868" s="63" t="s">
        <v>4962</v>
      </c>
      <c r="G868" s="92"/>
      <c r="H868" s="41" t="s">
        <v>4911</v>
      </c>
      <c r="I868" s="41" t="s">
        <v>4911</v>
      </c>
      <c r="J868" s="121" t="s">
        <v>4963</v>
      </c>
      <c r="K868" s="65" t="s">
        <v>7197</v>
      </c>
      <c r="L868" s="64" t="s">
        <v>7198</v>
      </c>
      <c r="M868" s="4">
        <v>866</v>
      </c>
      <c r="N868" s="552">
        <v>36.589922999999999</v>
      </c>
      <c r="O868" s="552">
        <v>138.82518200000001</v>
      </c>
      <c r="P868">
        <f t="shared" si="13"/>
        <v>5079.6027198409865</v>
      </c>
    </row>
    <row r="869" spans="1:16">
      <c r="A869" s="33" t="s">
        <v>6639</v>
      </c>
      <c r="B869" s="33" t="s">
        <v>1733</v>
      </c>
      <c r="C869" s="51">
        <v>12</v>
      </c>
      <c r="D869" s="52">
        <v>1687022</v>
      </c>
      <c r="E869" s="74" t="s">
        <v>4974</v>
      </c>
      <c r="F869" s="131" t="s">
        <v>4981</v>
      </c>
      <c r="G869" s="29" t="s">
        <v>4913</v>
      </c>
      <c r="H869" s="53" t="s">
        <v>7199</v>
      </c>
      <c r="I869" s="53" t="s">
        <v>7200</v>
      </c>
      <c r="J869" s="132" t="s">
        <v>7201</v>
      </c>
      <c r="K869" s="96" t="s">
        <v>7202</v>
      </c>
      <c r="L869" s="95" t="s">
        <v>7203</v>
      </c>
      <c r="M869" s="4">
        <v>867</v>
      </c>
      <c r="N869" s="558">
        <v>36.571297999999999</v>
      </c>
      <c r="O869" s="558">
        <v>138.823375</v>
      </c>
      <c r="P869">
        <f t="shared" si="13"/>
        <v>5076.9510164907497</v>
      </c>
    </row>
    <row r="870" spans="1:16">
      <c r="A870" s="33" t="s">
        <v>6639</v>
      </c>
      <c r="B870" s="33" t="s">
        <v>1733</v>
      </c>
      <c r="C870" s="34" t="s">
        <v>4911</v>
      </c>
      <c r="D870" s="35"/>
      <c r="E870" s="27" t="s">
        <v>4911</v>
      </c>
      <c r="F870" s="102" t="s">
        <v>4962</v>
      </c>
      <c r="G870" s="56"/>
      <c r="H870" s="36" t="s">
        <v>4911</v>
      </c>
      <c r="I870" s="36" t="s">
        <v>4911</v>
      </c>
      <c r="J870" s="133" t="s">
        <v>4963</v>
      </c>
      <c r="K870" s="61" t="s">
        <v>7202</v>
      </c>
      <c r="L870" s="60" t="s">
        <v>7204</v>
      </c>
      <c r="M870" s="4">
        <v>868</v>
      </c>
      <c r="N870" s="553">
        <v>36.571297999999999</v>
      </c>
      <c r="O870" s="553">
        <v>138.823375</v>
      </c>
      <c r="P870">
        <f t="shared" si="13"/>
        <v>5076.9510164907497</v>
      </c>
    </row>
    <row r="871" spans="1:16">
      <c r="A871" s="33" t="s">
        <v>6639</v>
      </c>
      <c r="B871" s="33" t="s">
        <v>1733</v>
      </c>
      <c r="C871" s="97" t="s">
        <v>4911</v>
      </c>
      <c r="D871" s="40"/>
      <c r="E871" s="93" t="s">
        <v>4911</v>
      </c>
      <c r="F871" s="63" t="s">
        <v>5252</v>
      </c>
      <c r="G871" s="92"/>
      <c r="H871" s="41" t="s">
        <v>4911</v>
      </c>
      <c r="I871" s="41" t="s">
        <v>4911</v>
      </c>
      <c r="J871" s="121" t="s">
        <v>5353</v>
      </c>
      <c r="K871" s="65" t="s">
        <v>7202</v>
      </c>
      <c r="L871" s="64" t="s">
        <v>7204</v>
      </c>
      <c r="M871" s="4">
        <v>869</v>
      </c>
      <c r="N871" s="552">
        <v>36.571297999999999</v>
      </c>
      <c r="O871" s="552">
        <v>138.823375</v>
      </c>
      <c r="P871">
        <f t="shared" si="13"/>
        <v>5076.9510164907497</v>
      </c>
    </row>
    <row r="872" spans="1:16">
      <c r="A872" s="33" t="s">
        <v>6639</v>
      </c>
      <c r="B872" s="33" t="s">
        <v>1733</v>
      </c>
      <c r="C872" s="51">
        <v>13</v>
      </c>
      <c r="D872" s="52">
        <v>1688006</v>
      </c>
      <c r="E872" s="74" t="s">
        <v>4974</v>
      </c>
      <c r="F872" s="131" t="s">
        <v>4981</v>
      </c>
      <c r="G872" s="29" t="s">
        <v>4913</v>
      </c>
      <c r="H872" s="53" t="s">
        <v>7205</v>
      </c>
      <c r="I872" s="53" t="s">
        <v>7206</v>
      </c>
      <c r="J872" s="132" t="s">
        <v>7207</v>
      </c>
      <c r="K872" s="96" t="s">
        <v>7208</v>
      </c>
      <c r="L872" s="95" t="s">
        <v>7209</v>
      </c>
      <c r="M872" s="4">
        <v>870</v>
      </c>
      <c r="N872" s="558">
        <v>36.682631999999998</v>
      </c>
      <c r="O872" s="558">
        <v>138.99061499999999</v>
      </c>
      <c r="P872">
        <f t="shared" si="13"/>
        <v>5098.5415814986791</v>
      </c>
    </row>
    <row r="873" spans="1:16">
      <c r="A873" s="33" t="s">
        <v>6639</v>
      </c>
      <c r="B873" s="33" t="s">
        <v>1733</v>
      </c>
      <c r="C873" s="39" t="s">
        <v>4911</v>
      </c>
      <c r="D873" s="40"/>
      <c r="E873" s="93" t="s">
        <v>4911</v>
      </c>
      <c r="F873" s="63" t="s">
        <v>4962</v>
      </c>
      <c r="G873" s="92"/>
      <c r="H873" s="41" t="s">
        <v>4911</v>
      </c>
      <c r="I873" s="41" t="s">
        <v>4911</v>
      </c>
      <c r="J873" s="121" t="s">
        <v>4963</v>
      </c>
      <c r="K873" s="65" t="s">
        <v>7208</v>
      </c>
      <c r="L873" s="64" t="s">
        <v>7210</v>
      </c>
      <c r="M873" s="4">
        <v>871</v>
      </c>
      <c r="N873" s="552">
        <v>36.682459999999999</v>
      </c>
      <c r="O873" s="552">
        <v>138.99345299999999</v>
      </c>
      <c r="P873">
        <f t="shared" si="13"/>
        <v>5098.6217799343794</v>
      </c>
    </row>
    <row r="874" spans="1:16">
      <c r="A874" s="33" t="s">
        <v>6639</v>
      </c>
      <c r="B874" s="33" t="s">
        <v>1733</v>
      </c>
      <c r="C874" s="51">
        <v>14</v>
      </c>
      <c r="D874" s="52">
        <v>1689069</v>
      </c>
      <c r="E874" s="74" t="s">
        <v>4974</v>
      </c>
      <c r="F874" s="100" t="s">
        <v>4981</v>
      </c>
      <c r="G874" s="29" t="s">
        <v>4913</v>
      </c>
      <c r="H874" s="53" t="s">
        <v>7211</v>
      </c>
      <c r="I874" s="53" t="s">
        <v>7212</v>
      </c>
      <c r="J874" s="120" t="s">
        <v>7213</v>
      </c>
      <c r="K874" s="77" t="s">
        <v>7214</v>
      </c>
      <c r="L874" s="76" t="s">
        <v>7215</v>
      </c>
      <c r="M874" s="4">
        <v>872</v>
      </c>
      <c r="N874" s="559">
        <v>36.353949999999998</v>
      </c>
      <c r="O874" s="559">
        <v>139.23174700000001</v>
      </c>
      <c r="P874">
        <f t="shared" si="13"/>
        <v>5061.6239688506503</v>
      </c>
    </row>
    <row r="875" spans="1:16">
      <c r="A875" s="33" t="s">
        <v>6639</v>
      </c>
      <c r="B875" s="33" t="s">
        <v>1733</v>
      </c>
      <c r="C875" s="34" t="s">
        <v>4911</v>
      </c>
      <c r="D875" s="35"/>
      <c r="E875" s="62" t="s">
        <v>4911</v>
      </c>
      <c r="F875" s="55" t="s">
        <v>4912</v>
      </c>
      <c r="G875" s="56"/>
      <c r="H875" s="36" t="s">
        <v>4911</v>
      </c>
      <c r="I875" s="36" t="s">
        <v>4911</v>
      </c>
      <c r="J875" s="122" t="s">
        <v>7216</v>
      </c>
      <c r="K875" s="32" t="s">
        <v>7217</v>
      </c>
      <c r="L875" s="31" t="s">
        <v>7218</v>
      </c>
      <c r="M875" s="4">
        <v>873</v>
      </c>
      <c r="N875" s="525">
        <v>36.306100999999998</v>
      </c>
      <c r="O875" s="525">
        <v>139.29873000000001</v>
      </c>
      <c r="P875">
        <f t="shared" si="13"/>
        <v>5057.3937605517303</v>
      </c>
    </row>
    <row r="876" spans="1:16">
      <c r="A876" s="33" t="s">
        <v>6639</v>
      </c>
      <c r="B876" s="33" t="s">
        <v>1733</v>
      </c>
      <c r="C876" s="39" t="s">
        <v>4911</v>
      </c>
      <c r="D876" s="40"/>
      <c r="E876" s="27" t="s">
        <v>4911</v>
      </c>
      <c r="F876" s="56" t="s">
        <v>4962</v>
      </c>
      <c r="G876" s="56"/>
      <c r="H876" s="41" t="s">
        <v>4911</v>
      </c>
      <c r="I876" s="41" t="s">
        <v>4911</v>
      </c>
      <c r="J876" s="122" t="s">
        <v>4963</v>
      </c>
      <c r="K876" s="32" t="s">
        <v>7214</v>
      </c>
      <c r="L876" s="31" t="s">
        <v>7215</v>
      </c>
      <c r="M876" s="4">
        <v>874</v>
      </c>
      <c r="N876" s="525">
        <v>36.353949999999998</v>
      </c>
      <c r="O876" s="525">
        <v>139.23174700000001</v>
      </c>
      <c r="P876">
        <f t="shared" si="13"/>
        <v>5061.6239688506503</v>
      </c>
    </row>
    <row r="877" spans="1:16">
      <c r="A877" s="33" t="s">
        <v>6639</v>
      </c>
      <c r="B877" s="33" t="s">
        <v>1733</v>
      </c>
      <c r="C877" s="44">
        <v>15</v>
      </c>
      <c r="D877" s="45">
        <v>1692046</v>
      </c>
      <c r="E877" s="46" t="s">
        <v>4974</v>
      </c>
      <c r="F877" s="128" t="s">
        <v>4981</v>
      </c>
      <c r="G877" s="29" t="s">
        <v>4913</v>
      </c>
      <c r="H877" s="129" t="s">
        <v>7219</v>
      </c>
      <c r="I877" s="48" t="s">
        <v>7220</v>
      </c>
      <c r="J877" s="130" t="s">
        <v>4999</v>
      </c>
      <c r="K877" s="50" t="s">
        <v>7221</v>
      </c>
      <c r="L877" s="49" t="s">
        <v>7222</v>
      </c>
      <c r="M877" s="4">
        <v>875</v>
      </c>
      <c r="N877" s="557">
        <v>36.257761000000002</v>
      </c>
      <c r="O877" s="557">
        <v>139.42404099999999</v>
      </c>
      <c r="P877">
        <f t="shared" si="13"/>
        <v>5055.2035562322008</v>
      </c>
    </row>
    <row r="878" spans="1:16">
      <c r="A878" s="33" t="s">
        <v>6639</v>
      </c>
      <c r="B878" s="33" t="s">
        <v>1733</v>
      </c>
      <c r="C878" s="51">
        <v>16</v>
      </c>
      <c r="D878" s="52">
        <v>1952803</v>
      </c>
      <c r="E878" s="123" t="s">
        <v>4911</v>
      </c>
      <c r="F878" s="55" t="s">
        <v>4912</v>
      </c>
      <c r="G878" s="29" t="s">
        <v>13454</v>
      </c>
      <c r="H878" s="53" t="s">
        <v>7223</v>
      </c>
      <c r="I878" s="53" t="s">
        <v>7224</v>
      </c>
      <c r="J878" s="122" t="s">
        <v>7225</v>
      </c>
      <c r="K878" s="32" t="s">
        <v>7226</v>
      </c>
      <c r="L878" s="31" t="s">
        <v>7227</v>
      </c>
      <c r="M878" s="4">
        <v>876</v>
      </c>
      <c r="N878" s="525">
        <v>37.899228999999998</v>
      </c>
      <c r="O878" s="525">
        <v>139.00020900000001</v>
      </c>
      <c r="P878">
        <f t="shared" si="13"/>
        <v>5268.000751938861</v>
      </c>
    </row>
    <row r="879" spans="1:16">
      <c r="A879" s="33" t="s">
        <v>6639</v>
      </c>
      <c r="B879" s="33" t="s">
        <v>1733</v>
      </c>
      <c r="C879" s="34" t="s">
        <v>4911</v>
      </c>
      <c r="D879" s="35"/>
      <c r="E879" s="123" t="s">
        <v>4911</v>
      </c>
      <c r="F879" s="55" t="s">
        <v>4918</v>
      </c>
      <c r="G879" s="56"/>
      <c r="H879" s="36" t="s">
        <v>4911</v>
      </c>
      <c r="I879" s="36" t="s">
        <v>4911</v>
      </c>
      <c r="J879" s="122" t="s">
        <v>7228</v>
      </c>
      <c r="K879" s="32" t="s">
        <v>7229</v>
      </c>
      <c r="L879" s="31" t="s">
        <v>7230</v>
      </c>
      <c r="M879" s="4">
        <v>877</v>
      </c>
      <c r="N879" s="525">
        <v>37.897874999999999</v>
      </c>
      <c r="O879" s="525">
        <v>139.02839700000001</v>
      </c>
      <c r="P879">
        <f t="shared" si="13"/>
        <v>5268.8808109563752</v>
      </c>
    </row>
    <row r="880" spans="1:16">
      <c r="A880" s="33" t="s">
        <v>6639</v>
      </c>
      <c r="B880" s="33" t="s">
        <v>1733</v>
      </c>
      <c r="C880" s="34" t="s">
        <v>4911</v>
      </c>
      <c r="D880" s="35"/>
      <c r="E880" s="123" t="s">
        <v>4911</v>
      </c>
      <c r="F880" s="55" t="s">
        <v>4934</v>
      </c>
      <c r="G880" s="56"/>
      <c r="H880" s="36" t="s">
        <v>4911</v>
      </c>
      <c r="I880" s="36" t="s">
        <v>4911</v>
      </c>
      <c r="J880" s="122" t="s">
        <v>7231</v>
      </c>
      <c r="K880" s="32" t="s">
        <v>7232</v>
      </c>
      <c r="L880" s="31" t="s">
        <v>7233</v>
      </c>
      <c r="M880" s="4">
        <v>878</v>
      </c>
      <c r="N880" s="554">
        <v>37.901100999999997</v>
      </c>
      <c r="O880" s="554">
        <v>139.05049700000001</v>
      </c>
      <c r="P880">
        <f t="shared" si="13"/>
        <v>5270.1669308971968</v>
      </c>
    </row>
    <row r="881" spans="1:16">
      <c r="A881" s="33" t="s">
        <v>6639</v>
      </c>
      <c r="B881" s="33" t="s">
        <v>1733</v>
      </c>
      <c r="C881" s="34" t="s">
        <v>4911</v>
      </c>
      <c r="D881" s="35"/>
      <c r="E881" s="123" t="s">
        <v>4911</v>
      </c>
      <c r="F881" s="55" t="s">
        <v>4942</v>
      </c>
      <c r="G881" s="56"/>
      <c r="H881" s="36" t="s">
        <v>4911</v>
      </c>
      <c r="I881" s="36" t="s">
        <v>4911</v>
      </c>
      <c r="J881" s="122" t="s">
        <v>7234</v>
      </c>
      <c r="K881" s="32" t="s">
        <v>7226</v>
      </c>
      <c r="L881" s="31" t="s">
        <v>7235</v>
      </c>
      <c r="M881" s="4">
        <v>879</v>
      </c>
      <c r="N881" s="525">
        <v>37.897336000000003</v>
      </c>
      <c r="O881" s="525">
        <v>138.996104</v>
      </c>
      <c r="P881">
        <f t="shared" si="13"/>
        <v>5267.5820559789445</v>
      </c>
    </row>
    <row r="882" spans="1:16">
      <c r="A882" s="33" t="s">
        <v>6639</v>
      </c>
      <c r="B882" s="33" t="s">
        <v>1733</v>
      </c>
      <c r="C882" s="34" t="s">
        <v>4911</v>
      </c>
      <c r="D882" s="35"/>
      <c r="E882" s="123" t="s">
        <v>4911</v>
      </c>
      <c r="F882" s="55" t="s">
        <v>4946</v>
      </c>
      <c r="G882" s="56"/>
      <c r="H882" s="36" t="s">
        <v>4911</v>
      </c>
      <c r="I882" s="36" t="s">
        <v>4911</v>
      </c>
      <c r="J882" s="122" t="s">
        <v>7236</v>
      </c>
      <c r="K882" s="32" t="s">
        <v>7237</v>
      </c>
      <c r="L882" s="31" t="s">
        <v>7238</v>
      </c>
      <c r="M882" s="4">
        <v>880</v>
      </c>
      <c r="N882" s="525">
        <v>37.918723</v>
      </c>
      <c r="O882" s="525">
        <v>139.094381</v>
      </c>
      <c r="P882">
        <f t="shared" si="13"/>
        <v>5274.2813039954626</v>
      </c>
    </row>
    <row r="883" spans="1:16">
      <c r="A883" s="33" t="s">
        <v>6639</v>
      </c>
      <c r="B883" s="33" t="s">
        <v>1733</v>
      </c>
      <c r="C883" s="34" t="s">
        <v>4911</v>
      </c>
      <c r="D883" s="35"/>
      <c r="E883" s="123" t="s">
        <v>4911</v>
      </c>
      <c r="F883" s="55" t="s">
        <v>4950</v>
      </c>
      <c r="G883" s="56"/>
      <c r="H883" s="36" t="s">
        <v>4911</v>
      </c>
      <c r="I883" s="36" t="s">
        <v>4911</v>
      </c>
      <c r="J883" s="133" t="s">
        <v>7239</v>
      </c>
      <c r="K883" s="61" t="s">
        <v>7240</v>
      </c>
      <c r="L883" s="60" t="s">
        <v>7241</v>
      </c>
      <c r="M883" s="4">
        <v>881</v>
      </c>
      <c r="N883" s="553">
        <v>37.867638999999997</v>
      </c>
      <c r="O883" s="553">
        <v>139.081772</v>
      </c>
      <c r="P883">
        <f t="shared" si="13"/>
        <v>5266.698333576308</v>
      </c>
    </row>
    <row r="884" spans="1:16">
      <c r="A884" s="33" t="s">
        <v>6639</v>
      </c>
      <c r="B884" s="33" t="s">
        <v>1733</v>
      </c>
      <c r="C884" s="34" t="s">
        <v>4911</v>
      </c>
      <c r="D884" s="35"/>
      <c r="E884" s="123" t="s">
        <v>4911</v>
      </c>
      <c r="F884" s="124" t="s">
        <v>4954</v>
      </c>
      <c r="G884" s="56"/>
      <c r="H884" s="36" t="s">
        <v>4911</v>
      </c>
      <c r="I884" s="36" t="s">
        <v>4911</v>
      </c>
      <c r="J884" s="135" t="s">
        <v>7242</v>
      </c>
      <c r="K884" s="153" t="s">
        <v>7243</v>
      </c>
      <c r="L884" s="135" t="s">
        <v>7244</v>
      </c>
      <c r="M884" s="4">
        <v>882</v>
      </c>
      <c r="N884" s="537">
        <v>37.874056000000003</v>
      </c>
      <c r="O884" s="537">
        <v>139.01739599999999</v>
      </c>
      <c r="P884">
        <f t="shared" si="13"/>
        <v>5265.1526410781762</v>
      </c>
    </row>
    <row r="885" spans="1:16">
      <c r="A885" s="33" t="s">
        <v>6639</v>
      </c>
      <c r="B885" s="33" t="s">
        <v>1733</v>
      </c>
      <c r="C885" s="34" t="s">
        <v>4911</v>
      </c>
      <c r="D885" s="35"/>
      <c r="E885" s="123" t="s">
        <v>4911</v>
      </c>
      <c r="F885" s="124" t="s">
        <v>4958</v>
      </c>
      <c r="G885" s="56"/>
      <c r="H885" s="36" t="s">
        <v>4911</v>
      </c>
      <c r="I885" s="36" t="s">
        <v>4911</v>
      </c>
      <c r="J885" s="135" t="s">
        <v>7245</v>
      </c>
      <c r="K885" s="153" t="s">
        <v>7246</v>
      </c>
      <c r="L885" s="135" t="s">
        <v>7247</v>
      </c>
      <c r="M885" s="4">
        <v>883</v>
      </c>
      <c r="N885" s="537">
        <v>37.850721999999998</v>
      </c>
      <c r="O885" s="537">
        <v>139.14374699999999</v>
      </c>
      <c r="P885">
        <f t="shared" si="13"/>
        <v>5266.6912857353336</v>
      </c>
    </row>
    <row r="886" spans="1:16">
      <c r="A886" s="33" t="s">
        <v>6639</v>
      </c>
      <c r="B886" s="33" t="s">
        <v>1733</v>
      </c>
      <c r="C886" s="34" t="s">
        <v>4911</v>
      </c>
      <c r="D886" s="35"/>
      <c r="E886" s="123" t="s">
        <v>4911</v>
      </c>
      <c r="F886" s="124" t="s">
        <v>5394</v>
      </c>
      <c r="G886" s="56"/>
      <c r="H886" s="36" t="s">
        <v>4911</v>
      </c>
      <c r="I886" s="36" t="s">
        <v>4911</v>
      </c>
      <c r="J886" s="135" t="s">
        <v>7248</v>
      </c>
      <c r="K886" s="153" t="s">
        <v>7249</v>
      </c>
      <c r="L886" s="135" t="s">
        <v>7250</v>
      </c>
      <c r="M886" s="4">
        <v>884</v>
      </c>
      <c r="N886" s="537">
        <v>36.289085999999998</v>
      </c>
      <c r="O886" s="537">
        <v>139.38435100000001</v>
      </c>
      <c r="P886">
        <f t="shared" si="13"/>
        <v>5058.1307004931859</v>
      </c>
    </row>
    <row r="887" spans="1:16">
      <c r="A887" s="33" t="s">
        <v>6639</v>
      </c>
      <c r="B887" s="33" t="s">
        <v>1733</v>
      </c>
      <c r="C887" s="34" t="s">
        <v>4911</v>
      </c>
      <c r="D887" s="35"/>
      <c r="E887" s="123" t="s">
        <v>4911</v>
      </c>
      <c r="F887" s="124" t="s">
        <v>5398</v>
      </c>
      <c r="G887" s="56"/>
      <c r="H887" s="36" t="s">
        <v>4911</v>
      </c>
      <c r="I887" s="36" t="s">
        <v>4911</v>
      </c>
      <c r="J887" s="135" t="s">
        <v>7251</v>
      </c>
      <c r="K887" s="153" t="s">
        <v>7158</v>
      </c>
      <c r="L887" s="135" t="s">
        <v>7252</v>
      </c>
      <c r="M887" s="4">
        <v>885</v>
      </c>
      <c r="N887" s="537">
        <v>36.377611000000002</v>
      </c>
      <c r="O887" s="537">
        <v>139.34620100000001</v>
      </c>
      <c r="P887">
        <f t="shared" si="13"/>
        <v>5069.0818943058111</v>
      </c>
    </row>
    <row r="888" spans="1:16">
      <c r="A888" s="33" t="s">
        <v>6639</v>
      </c>
      <c r="B888" s="33" t="s">
        <v>1733</v>
      </c>
      <c r="C888" s="34" t="s">
        <v>4911</v>
      </c>
      <c r="D888" s="35"/>
      <c r="E888" s="123" t="s">
        <v>4911</v>
      </c>
      <c r="F888" s="124" t="s">
        <v>5402</v>
      </c>
      <c r="G888" s="56"/>
      <c r="H888" s="36" t="s">
        <v>4911</v>
      </c>
      <c r="I888" s="36" t="s">
        <v>4911</v>
      </c>
      <c r="J888" s="135" t="s">
        <v>7253</v>
      </c>
      <c r="K888" s="153" t="s">
        <v>7254</v>
      </c>
      <c r="L888" s="135" t="s">
        <v>7255</v>
      </c>
      <c r="M888" s="4">
        <v>886</v>
      </c>
      <c r="N888" s="537">
        <v>36.233271999999999</v>
      </c>
      <c r="O888" s="537">
        <v>139.54520400000001</v>
      </c>
      <c r="P888">
        <f t="shared" si="13"/>
        <v>5056.179332827488</v>
      </c>
    </row>
    <row r="889" spans="1:16">
      <c r="A889" s="33" t="s">
        <v>6639</v>
      </c>
      <c r="B889" s="33" t="s">
        <v>1733</v>
      </c>
      <c r="C889" s="34" t="s">
        <v>4911</v>
      </c>
      <c r="D889" s="35"/>
      <c r="E889" s="123" t="s">
        <v>4911</v>
      </c>
      <c r="F889" s="124" t="s">
        <v>5008</v>
      </c>
      <c r="G889" s="56"/>
      <c r="H889" s="36" t="s">
        <v>4911</v>
      </c>
      <c r="I889" s="36" t="s">
        <v>4911</v>
      </c>
      <c r="J889" s="135" t="s">
        <v>7256</v>
      </c>
      <c r="K889" s="153" t="s">
        <v>7122</v>
      </c>
      <c r="L889" s="135" t="s">
        <v>7257</v>
      </c>
      <c r="M889" s="4">
        <v>887</v>
      </c>
      <c r="N889" s="537">
        <v>36.313423</v>
      </c>
      <c r="O889" s="537">
        <v>139.17328599999999</v>
      </c>
      <c r="P889">
        <f t="shared" si="13"/>
        <v>5053.8584048179773</v>
      </c>
    </row>
    <row r="890" spans="1:16">
      <c r="A890" s="33" t="s">
        <v>6639</v>
      </c>
      <c r="B890" s="33" t="s">
        <v>1733</v>
      </c>
      <c r="C890" s="34" t="s">
        <v>4911</v>
      </c>
      <c r="D890" s="35"/>
      <c r="E890" s="123" t="s">
        <v>4911</v>
      </c>
      <c r="F890" s="124" t="s">
        <v>5409</v>
      </c>
      <c r="G890" s="56"/>
      <c r="H890" s="36" t="s">
        <v>4911</v>
      </c>
      <c r="I890" s="36" t="s">
        <v>4911</v>
      </c>
      <c r="J890" s="135" t="s">
        <v>7258</v>
      </c>
      <c r="K890" s="153" t="s">
        <v>7259</v>
      </c>
      <c r="L890" s="135" t="s">
        <v>7260</v>
      </c>
      <c r="M890" s="4">
        <v>888</v>
      </c>
      <c r="N890" s="537">
        <v>36.374868999999997</v>
      </c>
      <c r="O890" s="537">
        <v>139.29325299999999</v>
      </c>
      <c r="P890">
        <f t="shared" si="13"/>
        <v>5066.7738304588565</v>
      </c>
    </row>
    <row r="891" spans="1:16">
      <c r="A891" s="33" t="s">
        <v>6639</v>
      </c>
      <c r="B891" s="33" t="s">
        <v>1733</v>
      </c>
      <c r="C891" s="34" t="s">
        <v>4911</v>
      </c>
      <c r="D891" s="35"/>
      <c r="E891" s="123" t="s">
        <v>4911</v>
      </c>
      <c r="F891" s="124" t="s">
        <v>5413</v>
      </c>
      <c r="G891" s="56"/>
      <c r="H891" s="36" t="s">
        <v>4911</v>
      </c>
      <c r="I891" s="36" t="s">
        <v>4911</v>
      </c>
      <c r="J891" s="135" t="s">
        <v>7261</v>
      </c>
      <c r="K891" s="153" t="s">
        <v>7262</v>
      </c>
      <c r="L891" s="135" t="s">
        <v>7263</v>
      </c>
      <c r="M891" s="4">
        <v>889</v>
      </c>
      <c r="N891" s="537">
        <v>36.244484</v>
      </c>
      <c r="O891" s="537">
        <v>139.523505</v>
      </c>
      <c r="P891">
        <f t="shared" si="13"/>
        <v>5056.9574445964199</v>
      </c>
    </row>
    <row r="892" spans="1:16">
      <c r="A892" s="33" t="s">
        <v>6639</v>
      </c>
      <c r="B892" s="33" t="s">
        <v>1733</v>
      </c>
      <c r="C892" s="34" t="s">
        <v>4911</v>
      </c>
      <c r="D892" s="35"/>
      <c r="E892" s="123" t="s">
        <v>4911</v>
      </c>
      <c r="F892" s="124" t="s">
        <v>5012</v>
      </c>
      <c r="G892" s="56"/>
      <c r="H892" s="36" t="s">
        <v>4911</v>
      </c>
      <c r="I892" s="36" t="s">
        <v>4911</v>
      </c>
      <c r="J892" s="135" t="s">
        <v>7264</v>
      </c>
      <c r="K892" s="153" t="s">
        <v>7265</v>
      </c>
      <c r="L892" s="135" t="s">
        <v>7266</v>
      </c>
      <c r="M892" s="4">
        <v>890</v>
      </c>
      <c r="N892" s="537">
        <v>36.256447999999999</v>
      </c>
      <c r="O892" s="537">
        <v>139.37794299999999</v>
      </c>
      <c r="P892">
        <f t="shared" si="13"/>
        <v>5053.3491427264635</v>
      </c>
    </row>
    <row r="893" spans="1:16">
      <c r="A893" s="33" t="s">
        <v>6639</v>
      </c>
      <c r="B893" s="33" t="s">
        <v>1733</v>
      </c>
      <c r="C893" s="34" t="s">
        <v>4911</v>
      </c>
      <c r="D893" s="35"/>
      <c r="E893" s="123" t="s">
        <v>4911</v>
      </c>
      <c r="F893" s="124" t="s">
        <v>5016</v>
      </c>
      <c r="G893" s="56"/>
      <c r="H893" s="36" t="s">
        <v>4911</v>
      </c>
      <c r="I893" s="36" t="s">
        <v>4911</v>
      </c>
      <c r="J893" s="135" t="s">
        <v>7267</v>
      </c>
      <c r="K893" s="153" t="s">
        <v>7268</v>
      </c>
      <c r="L893" s="135" t="s">
        <v>7269</v>
      </c>
      <c r="M893" s="4">
        <v>891</v>
      </c>
      <c r="N893" s="537">
        <v>35.673020999999999</v>
      </c>
      <c r="O893" s="537">
        <v>138.55664100000001</v>
      </c>
      <c r="P893">
        <f t="shared" si="13"/>
        <v>4942.7339640824612</v>
      </c>
    </row>
    <row r="894" spans="1:16">
      <c r="A894" s="33" t="s">
        <v>6639</v>
      </c>
      <c r="B894" s="33" t="s">
        <v>1733</v>
      </c>
      <c r="C894" s="34" t="s">
        <v>4911</v>
      </c>
      <c r="D894" s="35"/>
      <c r="E894" s="123" t="s">
        <v>4911</v>
      </c>
      <c r="F894" s="124" t="s">
        <v>5423</v>
      </c>
      <c r="G894" s="56"/>
      <c r="H894" s="36" t="s">
        <v>4911</v>
      </c>
      <c r="I894" s="36" t="s">
        <v>4911</v>
      </c>
      <c r="J894" s="135" t="s">
        <v>7270</v>
      </c>
      <c r="K894" s="153" t="s">
        <v>7271</v>
      </c>
      <c r="L894" s="135" t="s">
        <v>7272</v>
      </c>
      <c r="M894" s="4">
        <v>892</v>
      </c>
      <c r="N894" s="537">
        <v>35.592377999999997</v>
      </c>
      <c r="O894" s="537">
        <v>138.501642</v>
      </c>
      <c r="P894">
        <f t="shared" si="13"/>
        <v>4929.6027956846756</v>
      </c>
    </row>
    <row r="895" spans="1:16">
      <c r="A895" s="33" t="s">
        <v>6639</v>
      </c>
      <c r="B895" s="33" t="s">
        <v>1733</v>
      </c>
      <c r="C895" s="34" t="s">
        <v>4911</v>
      </c>
      <c r="D895" s="35"/>
      <c r="E895" s="123" t="s">
        <v>4911</v>
      </c>
      <c r="F895" s="124" t="s">
        <v>5427</v>
      </c>
      <c r="G895" s="56"/>
      <c r="H895" s="36" t="s">
        <v>4911</v>
      </c>
      <c r="I895" s="36" t="s">
        <v>4911</v>
      </c>
      <c r="J895" s="135" t="s">
        <v>7273</v>
      </c>
      <c r="K895" s="153" t="s">
        <v>7274</v>
      </c>
      <c r="L895" s="135" t="s">
        <v>7275</v>
      </c>
      <c r="M895" s="4">
        <v>893</v>
      </c>
      <c r="N895" s="537">
        <v>35.636394000000003</v>
      </c>
      <c r="O895" s="537">
        <v>138.55476400000001</v>
      </c>
      <c r="P895">
        <f t="shared" si="13"/>
        <v>4937.5921604810164</v>
      </c>
    </row>
    <row r="896" spans="1:16">
      <c r="A896" s="33" t="s">
        <v>6639</v>
      </c>
      <c r="B896" s="33" t="s">
        <v>1733</v>
      </c>
      <c r="C896" s="34" t="s">
        <v>4911</v>
      </c>
      <c r="D896" s="35"/>
      <c r="E896" s="123" t="s">
        <v>4911</v>
      </c>
      <c r="F896" s="124" t="s">
        <v>5020</v>
      </c>
      <c r="G896" s="56"/>
      <c r="H896" s="36" t="s">
        <v>4911</v>
      </c>
      <c r="I896" s="36" t="s">
        <v>4911</v>
      </c>
      <c r="J896" s="135" t="s">
        <v>7276</v>
      </c>
      <c r="K896" s="153" t="s">
        <v>7277</v>
      </c>
      <c r="L896" s="135" t="s">
        <v>7278</v>
      </c>
      <c r="M896" s="4">
        <v>894</v>
      </c>
      <c r="N896" s="537">
        <v>35.697763999999999</v>
      </c>
      <c r="O896" s="537">
        <v>138.461353</v>
      </c>
      <c r="P896">
        <f t="shared" si="13"/>
        <v>4942.7607025146917</v>
      </c>
    </row>
    <row r="897" spans="1:16">
      <c r="A897" s="33" t="s">
        <v>6639</v>
      </c>
      <c r="B897" s="33" t="s">
        <v>1733</v>
      </c>
      <c r="C897" s="34" t="s">
        <v>4911</v>
      </c>
      <c r="D897" s="35"/>
      <c r="E897" s="123" t="s">
        <v>4911</v>
      </c>
      <c r="F897" s="124" t="s">
        <v>5431</v>
      </c>
      <c r="G897" s="56"/>
      <c r="H897" s="36" t="s">
        <v>4911</v>
      </c>
      <c r="I897" s="36" t="s">
        <v>4911</v>
      </c>
      <c r="J897" s="135" t="s">
        <v>7279</v>
      </c>
      <c r="K897" s="153" t="s">
        <v>7274</v>
      </c>
      <c r="L897" s="135" t="s">
        <v>7280</v>
      </c>
      <c r="M897" s="4">
        <v>895</v>
      </c>
      <c r="N897" s="537">
        <v>35.634385999999999</v>
      </c>
      <c r="O897" s="537">
        <v>138.55663200000001</v>
      </c>
      <c r="P897">
        <f t="shared" si="13"/>
        <v>4937.3805075479522</v>
      </c>
    </row>
    <row r="898" spans="1:16">
      <c r="A898" s="33" t="s">
        <v>6639</v>
      </c>
      <c r="B898" s="33" t="s">
        <v>1733</v>
      </c>
      <c r="C898" s="34" t="s">
        <v>4911</v>
      </c>
      <c r="D898" s="35"/>
      <c r="E898" s="123" t="s">
        <v>4911</v>
      </c>
      <c r="F898" s="124" t="s">
        <v>5435</v>
      </c>
      <c r="G898" s="56"/>
      <c r="H898" s="36" t="s">
        <v>4911</v>
      </c>
      <c r="I898" s="36" t="s">
        <v>4911</v>
      </c>
      <c r="J898" s="135" t="s">
        <v>7281</v>
      </c>
      <c r="K898" s="153" t="s">
        <v>7282</v>
      </c>
      <c r="L898" s="135" t="s">
        <v>7283</v>
      </c>
      <c r="M898" s="4">
        <v>896</v>
      </c>
      <c r="N898" s="537">
        <v>35.647655</v>
      </c>
      <c r="O898" s="537">
        <v>138.61283399999999</v>
      </c>
      <c r="P898">
        <f t="shared" si="13"/>
        <v>4941.2224850042694</v>
      </c>
    </row>
    <row r="899" spans="1:16">
      <c r="A899" s="33" t="s">
        <v>6639</v>
      </c>
      <c r="B899" s="33" t="s">
        <v>1733</v>
      </c>
      <c r="C899" s="34" t="s">
        <v>4911</v>
      </c>
      <c r="D899" s="35"/>
      <c r="E899" s="123" t="s">
        <v>4911</v>
      </c>
      <c r="F899" s="124" t="s">
        <v>5439</v>
      </c>
      <c r="G899" s="56"/>
      <c r="H899" s="36" t="s">
        <v>4911</v>
      </c>
      <c r="I899" s="36" t="s">
        <v>4911</v>
      </c>
      <c r="J899" s="135" t="s">
        <v>7284</v>
      </c>
      <c r="K899" s="153" t="s">
        <v>7285</v>
      </c>
      <c r="L899" s="135" t="s">
        <v>7286</v>
      </c>
      <c r="M899" s="4">
        <v>897</v>
      </c>
      <c r="N899" s="537">
        <v>35.666901000000003</v>
      </c>
      <c r="O899" s="537">
        <v>138.51180299999999</v>
      </c>
      <c r="P899">
        <f t="shared" si="13"/>
        <v>4940.2867649325026</v>
      </c>
    </row>
    <row r="900" spans="1:16">
      <c r="A900" s="33" t="s">
        <v>6639</v>
      </c>
      <c r="B900" s="33" t="s">
        <v>1733</v>
      </c>
      <c r="C900" s="34" t="s">
        <v>4911</v>
      </c>
      <c r="D900" s="35"/>
      <c r="E900" s="123" t="s">
        <v>4911</v>
      </c>
      <c r="F900" s="124" t="s">
        <v>5443</v>
      </c>
      <c r="G900" s="56"/>
      <c r="H900" s="36" t="s">
        <v>4911</v>
      </c>
      <c r="I900" s="36" t="s">
        <v>4911</v>
      </c>
      <c r="J900" s="135" t="s">
        <v>7287</v>
      </c>
      <c r="K900" s="153" t="s">
        <v>7288</v>
      </c>
      <c r="L900" s="135" t="s">
        <v>7289</v>
      </c>
      <c r="M900" s="4">
        <v>898</v>
      </c>
      <c r="N900" s="567">
        <v>35.727277999999998</v>
      </c>
      <c r="O900" s="567">
        <v>138.449332</v>
      </c>
      <c r="P900">
        <f t="shared" ref="P900:P963" si="14">N900*O900</f>
        <v>4946.4177732782955</v>
      </c>
    </row>
    <row r="901" spans="1:16">
      <c r="A901" s="33" t="s">
        <v>6639</v>
      </c>
      <c r="B901" s="33" t="s">
        <v>1733</v>
      </c>
      <c r="C901" s="34" t="s">
        <v>4911</v>
      </c>
      <c r="D901" s="35"/>
      <c r="E901" s="123" t="s">
        <v>4911</v>
      </c>
      <c r="F901" s="124" t="s">
        <v>5024</v>
      </c>
      <c r="G901" s="56"/>
      <c r="H901" s="36" t="s">
        <v>4911</v>
      </c>
      <c r="I901" s="36" t="s">
        <v>4911</v>
      </c>
      <c r="J901" s="135" t="s">
        <v>7290</v>
      </c>
      <c r="K901" s="153" t="s">
        <v>7291</v>
      </c>
      <c r="L901" s="135" t="s">
        <v>7292</v>
      </c>
      <c r="M901" s="4">
        <v>899</v>
      </c>
      <c r="N901" s="537">
        <v>36.18844</v>
      </c>
      <c r="O901" s="537">
        <v>137.96384399999999</v>
      </c>
      <c r="P901">
        <f t="shared" si="14"/>
        <v>4992.6962907633597</v>
      </c>
    </row>
    <row r="902" spans="1:16">
      <c r="A902" s="33" t="s">
        <v>6639</v>
      </c>
      <c r="B902" s="33" t="s">
        <v>1733</v>
      </c>
      <c r="C902" s="34" t="s">
        <v>4911</v>
      </c>
      <c r="D902" s="35"/>
      <c r="E902" s="123" t="s">
        <v>4911</v>
      </c>
      <c r="F902" s="124" t="s">
        <v>5028</v>
      </c>
      <c r="G902" s="56"/>
      <c r="H902" s="36" t="s">
        <v>4911</v>
      </c>
      <c r="I902" s="36" t="s">
        <v>4911</v>
      </c>
      <c r="J902" s="135" t="s">
        <v>7293</v>
      </c>
      <c r="K902" s="153" t="s">
        <v>7294</v>
      </c>
      <c r="L902" s="135" t="s">
        <v>7295</v>
      </c>
      <c r="M902" s="4">
        <v>900</v>
      </c>
      <c r="N902" s="537">
        <v>36.213847000000001</v>
      </c>
      <c r="O902" s="537">
        <v>137.97780700000001</v>
      </c>
      <c r="P902">
        <f t="shared" si="14"/>
        <v>4996.7071920935296</v>
      </c>
    </row>
    <row r="903" spans="1:16">
      <c r="A903" s="33" t="s">
        <v>6639</v>
      </c>
      <c r="B903" s="33" t="s">
        <v>1733</v>
      </c>
      <c r="C903" s="34" t="s">
        <v>4911</v>
      </c>
      <c r="D903" s="35"/>
      <c r="E903" s="123" t="s">
        <v>4911</v>
      </c>
      <c r="F903" s="124" t="s">
        <v>5032</v>
      </c>
      <c r="G903" s="56"/>
      <c r="H903" s="36" t="s">
        <v>4911</v>
      </c>
      <c r="I903" s="36" t="s">
        <v>4911</v>
      </c>
      <c r="J903" s="135" t="s">
        <v>7296</v>
      </c>
      <c r="K903" s="153" t="s">
        <v>7297</v>
      </c>
      <c r="L903" s="135" t="s">
        <v>7298</v>
      </c>
      <c r="M903" s="4">
        <v>901</v>
      </c>
      <c r="N903" s="537">
        <v>36.201873999999997</v>
      </c>
      <c r="O903" s="537">
        <v>137.949354</v>
      </c>
      <c r="P903">
        <f t="shared" si="14"/>
        <v>4994.0251318893952</v>
      </c>
    </row>
    <row r="904" spans="1:16">
      <c r="A904" s="33" t="s">
        <v>6639</v>
      </c>
      <c r="B904" s="33" t="s">
        <v>1733</v>
      </c>
      <c r="C904" s="34" t="s">
        <v>4911</v>
      </c>
      <c r="D904" s="35"/>
      <c r="E904" s="123" t="s">
        <v>4911</v>
      </c>
      <c r="F904" s="124" t="s">
        <v>4962</v>
      </c>
      <c r="G904" s="56"/>
      <c r="H904" s="36" t="s">
        <v>4911</v>
      </c>
      <c r="I904" s="36" t="s">
        <v>4911</v>
      </c>
      <c r="J904" s="135" t="s">
        <v>7299</v>
      </c>
      <c r="K904" s="153" t="s">
        <v>7259</v>
      </c>
      <c r="L904" s="135" t="s">
        <v>7260</v>
      </c>
      <c r="M904" s="4">
        <v>902</v>
      </c>
      <c r="N904" s="537">
        <v>36.374868999999997</v>
      </c>
      <c r="O904" s="537">
        <v>139.29325299999999</v>
      </c>
      <c r="P904">
        <f t="shared" si="14"/>
        <v>5066.7738304588565</v>
      </c>
    </row>
    <row r="905" spans="1:16">
      <c r="A905" s="33" t="s">
        <v>6639</v>
      </c>
      <c r="B905" s="33" t="s">
        <v>1733</v>
      </c>
      <c r="C905" s="34" t="s">
        <v>4911</v>
      </c>
      <c r="D905" s="35"/>
      <c r="E905" s="123" t="s">
        <v>4911</v>
      </c>
      <c r="F905" s="124" t="s">
        <v>4964</v>
      </c>
      <c r="G905" s="56"/>
      <c r="H905" s="36" t="s">
        <v>4911</v>
      </c>
      <c r="I905" s="36" t="s">
        <v>4911</v>
      </c>
      <c r="J905" s="154" t="s">
        <v>7300</v>
      </c>
      <c r="K905" s="155" t="s">
        <v>7243</v>
      </c>
      <c r="L905" s="156" t="s">
        <v>7244</v>
      </c>
      <c r="M905" s="4">
        <v>903</v>
      </c>
      <c r="N905" s="555">
        <v>37.874056000000003</v>
      </c>
      <c r="O905" s="555">
        <v>139.01739599999999</v>
      </c>
      <c r="P905">
        <f t="shared" si="14"/>
        <v>5265.1526410781762</v>
      </c>
    </row>
    <row r="906" spans="1:16">
      <c r="A906" s="33" t="s">
        <v>6639</v>
      </c>
      <c r="B906" s="33" t="s">
        <v>1733</v>
      </c>
      <c r="C906" s="34" t="s">
        <v>4911</v>
      </c>
      <c r="D906" s="35"/>
      <c r="E906" s="123" t="s">
        <v>4911</v>
      </c>
      <c r="F906" s="124" t="s">
        <v>5102</v>
      </c>
      <c r="G906" s="56"/>
      <c r="H906" s="36" t="s">
        <v>4911</v>
      </c>
      <c r="I906" s="36" t="s">
        <v>4911</v>
      </c>
      <c r="J906" s="154" t="s">
        <v>7301</v>
      </c>
      <c r="K906" s="155" t="s">
        <v>7302</v>
      </c>
      <c r="L906" s="156" t="s">
        <v>7303</v>
      </c>
      <c r="M906" s="4">
        <v>904</v>
      </c>
      <c r="N906" s="555">
        <v>37.818479000000004</v>
      </c>
      <c r="O906" s="555">
        <v>139.02259799999999</v>
      </c>
      <c r="P906">
        <f t="shared" si="14"/>
        <v>5257.6232029884422</v>
      </c>
    </row>
    <row r="907" spans="1:16">
      <c r="A907" s="33" t="s">
        <v>6639</v>
      </c>
      <c r="B907" s="33" t="s">
        <v>1733</v>
      </c>
      <c r="C907" s="34" t="s">
        <v>4911</v>
      </c>
      <c r="D907" s="35"/>
      <c r="E907" s="123" t="s">
        <v>4911</v>
      </c>
      <c r="F907" s="124" t="s">
        <v>5106</v>
      </c>
      <c r="G907" s="56"/>
      <c r="H907" s="36" t="s">
        <v>4911</v>
      </c>
      <c r="I907" s="36" t="s">
        <v>4911</v>
      </c>
      <c r="J907" s="154" t="s">
        <v>7304</v>
      </c>
      <c r="K907" s="155" t="s">
        <v>7259</v>
      </c>
      <c r="L907" s="156" t="s">
        <v>7260</v>
      </c>
      <c r="M907" s="4">
        <v>905</v>
      </c>
      <c r="N907" s="555">
        <v>36.374868999999997</v>
      </c>
      <c r="O907" s="555">
        <v>139.29325299999999</v>
      </c>
      <c r="P907">
        <f t="shared" si="14"/>
        <v>5066.7738304588565</v>
      </c>
    </row>
    <row r="908" spans="1:16">
      <c r="A908" s="33" t="s">
        <v>6639</v>
      </c>
      <c r="B908" s="33" t="s">
        <v>1733</v>
      </c>
      <c r="C908" s="34" t="s">
        <v>4911</v>
      </c>
      <c r="D908" s="35"/>
      <c r="E908" s="123" t="s">
        <v>4911</v>
      </c>
      <c r="F908" s="124" t="s">
        <v>6177</v>
      </c>
      <c r="G908" s="56"/>
      <c r="H908" s="36" t="s">
        <v>4911</v>
      </c>
      <c r="I908" s="36" t="s">
        <v>4911</v>
      </c>
      <c r="J908" s="154" t="s">
        <v>7305</v>
      </c>
      <c r="K908" s="155" t="s">
        <v>7306</v>
      </c>
      <c r="L908" s="156" t="s">
        <v>7307</v>
      </c>
      <c r="M908" s="4">
        <v>906</v>
      </c>
      <c r="N908" s="555">
        <v>35.645556999999997</v>
      </c>
      <c r="O908" s="555">
        <v>138.58158900000001</v>
      </c>
      <c r="P908">
        <f t="shared" si="14"/>
        <v>4939.8179298500727</v>
      </c>
    </row>
    <row r="909" spans="1:16">
      <c r="A909" s="33" t="s">
        <v>6639</v>
      </c>
      <c r="B909" s="33" t="s">
        <v>1733</v>
      </c>
      <c r="C909" s="34" t="s">
        <v>4911</v>
      </c>
      <c r="D909" s="35"/>
      <c r="E909" s="123" t="s">
        <v>4911</v>
      </c>
      <c r="F909" s="124" t="s">
        <v>5110</v>
      </c>
      <c r="G909" s="56"/>
      <c r="H909" s="36" t="s">
        <v>4911</v>
      </c>
      <c r="I909" s="36" t="s">
        <v>4911</v>
      </c>
      <c r="J909" s="154" t="s">
        <v>7308</v>
      </c>
      <c r="K909" s="155" t="s">
        <v>7309</v>
      </c>
      <c r="L909" s="156" t="s">
        <v>7310</v>
      </c>
      <c r="M909" s="4">
        <v>907</v>
      </c>
      <c r="N909" s="555">
        <v>36.374326000000003</v>
      </c>
      <c r="O909" s="555">
        <v>139.12465900000001</v>
      </c>
      <c r="P909">
        <f t="shared" si="14"/>
        <v>5060.5657011048352</v>
      </c>
    </row>
    <row r="910" spans="1:16">
      <c r="A910" s="33" t="s">
        <v>6639</v>
      </c>
      <c r="B910" s="33" t="s">
        <v>1733</v>
      </c>
      <c r="C910" s="34" t="s">
        <v>4911</v>
      </c>
      <c r="D910" s="35"/>
      <c r="E910" s="123" t="s">
        <v>4911</v>
      </c>
      <c r="F910" s="124" t="s">
        <v>4968</v>
      </c>
      <c r="G910" s="56"/>
      <c r="H910" s="36" t="s">
        <v>4911</v>
      </c>
      <c r="I910" s="36" t="s">
        <v>4911</v>
      </c>
      <c r="J910" s="125" t="s">
        <v>7311</v>
      </c>
      <c r="K910" s="38" t="s">
        <v>7232</v>
      </c>
      <c r="L910" s="37" t="s">
        <v>7312</v>
      </c>
      <c r="M910" s="4">
        <v>908</v>
      </c>
      <c r="N910" s="554">
        <v>37.901733999999998</v>
      </c>
      <c r="O910" s="554">
        <v>139.05062799999999</v>
      </c>
      <c r="P910">
        <f t="shared" si="14"/>
        <v>5270.2599149889511</v>
      </c>
    </row>
    <row r="911" spans="1:16">
      <c r="A911" s="33" t="s">
        <v>6639</v>
      </c>
      <c r="B911" s="33" t="s">
        <v>1733</v>
      </c>
      <c r="C911" s="34" t="s">
        <v>4911</v>
      </c>
      <c r="D911" s="35"/>
      <c r="E911" s="123" t="s">
        <v>4911</v>
      </c>
      <c r="F911" s="55" t="s">
        <v>5255</v>
      </c>
      <c r="G911" s="56"/>
      <c r="H911" s="36" t="s">
        <v>4911</v>
      </c>
      <c r="I911" s="36" t="s">
        <v>4911</v>
      </c>
      <c r="J911" s="122" t="s">
        <v>7313</v>
      </c>
      <c r="K911" s="32" t="s">
        <v>7229</v>
      </c>
      <c r="L911" s="31" t="s">
        <v>7314</v>
      </c>
      <c r="M911" s="4">
        <v>909</v>
      </c>
      <c r="N911" s="525">
        <v>37.897337</v>
      </c>
      <c r="O911" s="525">
        <v>139.02833799999999</v>
      </c>
      <c r="P911">
        <f t="shared" si="14"/>
        <v>5268.8037777359059</v>
      </c>
    </row>
    <row r="912" spans="1:16">
      <c r="A912" s="33" t="s">
        <v>6639</v>
      </c>
      <c r="B912" s="33" t="s">
        <v>1733</v>
      </c>
      <c r="C912" s="34" t="s">
        <v>4911</v>
      </c>
      <c r="D912" s="35"/>
      <c r="E912" s="123" t="s">
        <v>4911</v>
      </c>
      <c r="F912" s="55" t="s">
        <v>4972</v>
      </c>
      <c r="G912" s="56"/>
      <c r="H912" s="36" t="s">
        <v>4911</v>
      </c>
      <c r="I912" s="36" t="s">
        <v>4911</v>
      </c>
      <c r="J912" s="122" t="s">
        <v>7315</v>
      </c>
      <c r="K912" s="32" t="s">
        <v>7316</v>
      </c>
      <c r="L912" s="31" t="s">
        <v>7317</v>
      </c>
      <c r="M912" s="4">
        <v>910</v>
      </c>
      <c r="N912" s="525">
        <v>36.378827000000001</v>
      </c>
      <c r="O912" s="525">
        <v>139.03817599999999</v>
      </c>
      <c r="P912">
        <f t="shared" si="14"/>
        <v>5058.045751099552</v>
      </c>
    </row>
    <row r="913" spans="1:16">
      <c r="A913" s="33" t="s">
        <v>6639</v>
      </c>
      <c r="B913" s="33" t="s">
        <v>1733</v>
      </c>
      <c r="C913" s="34" t="s">
        <v>4911</v>
      </c>
      <c r="D913" s="35"/>
      <c r="E913" s="123" t="s">
        <v>4911</v>
      </c>
      <c r="F913" s="55" t="s">
        <v>5470</v>
      </c>
      <c r="G913" s="56"/>
      <c r="H913" s="36" t="s">
        <v>4911</v>
      </c>
      <c r="I913" s="36" t="s">
        <v>4911</v>
      </c>
      <c r="J913" s="122" t="s">
        <v>7318</v>
      </c>
      <c r="K913" s="32" t="s">
        <v>7319</v>
      </c>
      <c r="L913" s="31" t="s">
        <v>7320</v>
      </c>
      <c r="M913" s="4">
        <v>911</v>
      </c>
      <c r="N913" s="525">
        <v>35.631611999999997</v>
      </c>
      <c r="O913" s="525">
        <v>138.53592800000001</v>
      </c>
      <c r="P913">
        <f t="shared" si="14"/>
        <v>4936.2584345559362</v>
      </c>
    </row>
    <row r="914" spans="1:16">
      <c r="A914" s="33" t="s">
        <v>6639</v>
      </c>
      <c r="B914" s="33" t="s">
        <v>1733</v>
      </c>
      <c r="C914" s="34" t="s">
        <v>4911</v>
      </c>
      <c r="D914" s="35"/>
      <c r="E914" s="123" t="s">
        <v>4911</v>
      </c>
      <c r="F914" s="55" t="s">
        <v>5478</v>
      </c>
      <c r="G914" s="56"/>
      <c r="H914" s="36" t="s">
        <v>4911</v>
      </c>
      <c r="I914" s="36" t="s">
        <v>4911</v>
      </c>
      <c r="J914" s="122" t="s">
        <v>7321</v>
      </c>
      <c r="K914" s="32" t="s">
        <v>7322</v>
      </c>
      <c r="L914" s="31" t="s">
        <v>7323</v>
      </c>
      <c r="M914" s="4">
        <v>912</v>
      </c>
      <c r="N914" s="525">
        <v>36.325538000000002</v>
      </c>
      <c r="O914" s="525">
        <v>139.16756799999999</v>
      </c>
      <c r="P914">
        <f t="shared" si="14"/>
        <v>5055.3367797515839</v>
      </c>
    </row>
    <row r="915" spans="1:16">
      <c r="A915" s="33" t="s">
        <v>6639</v>
      </c>
      <c r="B915" s="33" t="s">
        <v>1733</v>
      </c>
      <c r="C915" s="34" t="s">
        <v>4911</v>
      </c>
      <c r="D915" s="35"/>
      <c r="E915" s="123" t="s">
        <v>4911</v>
      </c>
      <c r="F915" s="55" t="s">
        <v>5263</v>
      </c>
      <c r="G915" s="56"/>
      <c r="H915" s="36" t="s">
        <v>4911</v>
      </c>
      <c r="I915" s="36" t="s">
        <v>4911</v>
      </c>
      <c r="J915" s="122" t="s">
        <v>7324</v>
      </c>
      <c r="K915" s="32" t="s">
        <v>7325</v>
      </c>
      <c r="L915" s="31" t="s">
        <v>7275</v>
      </c>
      <c r="M915" s="4">
        <v>913</v>
      </c>
      <c r="N915" s="525">
        <v>35.636394000000003</v>
      </c>
      <c r="O915" s="525">
        <v>138.55476400000001</v>
      </c>
      <c r="P915">
        <f t="shared" si="14"/>
        <v>4937.5921604810164</v>
      </c>
    </row>
    <row r="916" spans="1:16">
      <c r="A916" s="33" t="s">
        <v>6639</v>
      </c>
      <c r="B916" s="33" t="s">
        <v>1733</v>
      </c>
      <c r="C916" s="34" t="s">
        <v>4911</v>
      </c>
      <c r="D916" s="35"/>
      <c r="E916" s="123" t="s">
        <v>4911</v>
      </c>
      <c r="F916" s="124" t="s">
        <v>5267</v>
      </c>
      <c r="G916" s="56"/>
      <c r="H916" s="36" t="s">
        <v>4911</v>
      </c>
      <c r="I916" s="36" t="s">
        <v>4911</v>
      </c>
      <c r="J916" s="125" t="s">
        <v>7326</v>
      </c>
      <c r="K916" s="38" t="s">
        <v>7243</v>
      </c>
      <c r="L916" s="37" t="s">
        <v>7244</v>
      </c>
      <c r="M916" s="4">
        <v>914</v>
      </c>
      <c r="N916" s="554">
        <v>37.874056000000003</v>
      </c>
      <c r="O916" s="554">
        <v>139.01739599999999</v>
      </c>
      <c r="P916">
        <f t="shared" si="14"/>
        <v>5265.1526410781762</v>
      </c>
    </row>
    <row r="917" spans="1:16">
      <c r="A917" s="33" t="s">
        <v>6639</v>
      </c>
      <c r="B917" s="33" t="s">
        <v>1733</v>
      </c>
      <c r="C917" s="34" t="s">
        <v>4911</v>
      </c>
      <c r="D917" s="35"/>
      <c r="E917" s="123" t="s">
        <v>4911</v>
      </c>
      <c r="F917" s="124" t="s">
        <v>5252</v>
      </c>
      <c r="G917" s="56"/>
      <c r="H917" s="36" t="s">
        <v>4911</v>
      </c>
      <c r="I917" s="36" t="s">
        <v>4911</v>
      </c>
      <c r="J917" s="125" t="s">
        <v>5353</v>
      </c>
      <c r="K917" s="38" t="s">
        <v>7322</v>
      </c>
      <c r="L917" s="37" t="s">
        <v>7323</v>
      </c>
      <c r="M917" s="4">
        <v>915</v>
      </c>
      <c r="N917" s="554">
        <v>36.325538000000002</v>
      </c>
      <c r="O917" s="554">
        <v>139.16756799999999</v>
      </c>
      <c r="P917">
        <f t="shared" si="14"/>
        <v>5055.3367797515839</v>
      </c>
    </row>
    <row r="918" spans="1:16">
      <c r="A918" s="33" t="s">
        <v>6639</v>
      </c>
      <c r="B918" s="33" t="s">
        <v>1733</v>
      </c>
      <c r="C918" s="34" t="s">
        <v>4911</v>
      </c>
      <c r="D918" s="35"/>
      <c r="E918" s="123" t="s">
        <v>4974</v>
      </c>
      <c r="F918" s="124" t="s">
        <v>4975</v>
      </c>
      <c r="G918" s="56"/>
      <c r="H918" s="36" t="s">
        <v>4911</v>
      </c>
      <c r="I918" s="36" t="s">
        <v>4911</v>
      </c>
      <c r="J918" s="125" t="s">
        <v>4976</v>
      </c>
      <c r="K918" s="38" t="s">
        <v>7322</v>
      </c>
      <c r="L918" s="37" t="s">
        <v>7323</v>
      </c>
      <c r="M918" s="4">
        <v>916</v>
      </c>
      <c r="N918" s="554">
        <v>36.325538000000002</v>
      </c>
      <c r="O918" s="554">
        <v>139.16756799999999</v>
      </c>
      <c r="P918">
        <f t="shared" si="14"/>
        <v>5055.3367797515839</v>
      </c>
    </row>
    <row r="919" spans="1:16">
      <c r="A919" s="33" t="s">
        <v>6639</v>
      </c>
      <c r="B919" s="33" t="s">
        <v>1733</v>
      </c>
      <c r="C919" s="34" t="s">
        <v>4911</v>
      </c>
      <c r="D919" s="35"/>
      <c r="E919" s="123" t="s">
        <v>4911</v>
      </c>
      <c r="F919" s="124" t="s">
        <v>5355</v>
      </c>
      <c r="G919" s="56"/>
      <c r="H919" s="36" t="s">
        <v>4911</v>
      </c>
      <c r="I919" s="36" t="s">
        <v>4911</v>
      </c>
      <c r="J919" s="125" t="s">
        <v>7327</v>
      </c>
      <c r="K919" s="38" t="s">
        <v>7243</v>
      </c>
      <c r="L919" s="37" t="s">
        <v>7244</v>
      </c>
      <c r="M919" s="4">
        <v>917</v>
      </c>
      <c r="N919" s="554">
        <v>37.874056000000003</v>
      </c>
      <c r="O919" s="554">
        <v>139.01739599999999</v>
      </c>
      <c r="P919">
        <f t="shared" si="14"/>
        <v>5265.1526410781762</v>
      </c>
    </row>
    <row r="920" spans="1:16">
      <c r="A920" s="33" t="s">
        <v>6639</v>
      </c>
      <c r="B920" s="33" t="s">
        <v>1733</v>
      </c>
      <c r="C920" s="34" t="s">
        <v>4911</v>
      </c>
      <c r="D920" s="35"/>
      <c r="E920" s="123" t="s">
        <v>4911</v>
      </c>
      <c r="F920" s="124" t="s">
        <v>5270</v>
      </c>
      <c r="G920" s="56"/>
      <c r="H920" s="36" t="s">
        <v>4911</v>
      </c>
      <c r="I920" s="36" t="s">
        <v>4911</v>
      </c>
      <c r="J920" s="125" t="s">
        <v>7328</v>
      </c>
      <c r="K920" s="38" t="s">
        <v>7122</v>
      </c>
      <c r="L920" s="37" t="s">
        <v>7257</v>
      </c>
      <c r="M920" s="4">
        <v>918</v>
      </c>
      <c r="N920" s="554">
        <v>36.313423</v>
      </c>
      <c r="O920" s="554">
        <v>139.17328599999999</v>
      </c>
      <c r="P920">
        <f t="shared" si="14"/>
        <v>5053.8584048179773</v>
      </c>
    </row>
    <row r="921" spans="1:16">
      <c r="A921" s="33" t="s">
        <v>6639</v>
      </c>
      <c r="B921" s="33" t="s">
        <v>1733</v>
      </c>
      <c r="C921" s="34" t="s">
        <v>4911</v>
      </c>
      <c r="D921" s="35"/>
      <c r="E921" s="123" t="s">
        <v>4911</v>
      </c>
      <c r="F921" s="124" t="s">
        <v>5273</v>
      </c>
      <c r="G921" s="56"/>
      <c r="H921" s="36" t="s">
        <v>4911</v>
      </c>
      <c r="I921" s="36" t="s">
        <v>4911</v>
      </c>
      <c r="J921" s="125" t="s">
        <v>7329</v>
      </c>
      <c r="K921" s="38" t="s">
        <v>7274</v>
      </c>
      <c r="L921" s="37" t="s">
        <v>7275</v>
      </c>
      <c r="M921" s="4">
        <v>919</v>
      </c>
      <c r="N921" s="554">
        <v>35.636394000000003</v>
      </c>
      <c r="O921" s="554">
        <v>138.55476400000001</v>
      </c>
      <c r="P921">
        <f t="shared" si="14"/>
        <v>4937.5921604810164</v>
      </c>
    </row>
    <row r="922" spans="1:16">
      <c r="A922" s="33" t="s">
        <v>6639</v>
      </c>
      <c r="B922" s="33" t="s">
        <v>1733</v>
      </c>
      <c r="C922" s="34" t="s">
        <v>4911</v>
      </c>
      <c r="D922" s="35"/>
      <c r="E922" s="123" t="s">
        <v>4911</v>
      </c>
      <c r="F922" s="124" t="s">
        <v>5277</v>
      </c>
      <c r="G922" s="56"/>
      <c r="H922" s="36" t="s">
        <v>4911</v>
      </c>
      <c r="I922" s="36" t="s">
        <v>4911</v>
      </c>
      <c r="J922" s="125" t="s">
        <v>7330</v>
      </c>
      <c r="K922" s="38" t="s">
        <v>7274</v>
      </c>
      <c r="L922" s="37" t="s">
        <v>7275</v>
      </c>
      <c r="M922" s="4">
        <v>920</v>
      </c>
      <c r="N922" s="554">
        <v>35.636394000000003</v>
      </c>
      <c r="O922" s="554">
        <v>138.55476400000001</v>
      </c>
      <c r="P922">
        <f t="shared" si="14"/>
        <v>4937.5921604810164</v>
      </c>
    </row>
    <row r="923" spans="1:16">
      <c r="A923" s="33" t="s">
        <v>6639</v>
      </c>
      <c r="B923" s="33" t="s">
        <v>1733</v>
      </c>
      <c r="C923" s="39" t="s">
        <v>4911</v>
      </c>
      <c r="D923" s="40"/>
      <c r="E923" s="126" t="s">
        <v>4911</v>
      </c>
      <c r="F923" s="92" t="s">
        <v>7331</v>
      </c>
      <c r="G923" s="92"/>
      <c r="H923" s="41" t="s">
        <v>4911</v>
      </c>
      <c r="I923" s="41" t="s">
        <v>4911</v>
      </c>
      <c r="J923" s="127" t="s">
        <v>7332</v>
      </c>
      <c r="K923" s="43" t="s">
        <v>7297</v>
      </c>
      <c r="L923" s="42" t="s">
        <v>7298</v>
      </c>
      <c r="M923" s="4">
        <v>921</v>
      </c>
      <c r="N923" s="560">
        <v>36.201873999999997</v>
      </c>
      <c r="O923" s="560">
        <v>137.949354</v>
      </c>
      <c r="P923">
        <f t="shared" si="14"/>
        <v>4994.0251318893952</v>
      </c>
    </row>
    <row r="924" spans="1:16">
      <c r="A924" s="33" t="s">
        <v>6639</v>
      </c>
      <c r="B924" s="33" t="s">
        <v>1733</v>
      </c>
      <c r="C924" s="51">
        <v>17</v>
      </c>
      <c r="D924" s="149">
        <v>8812702</v>
      </c>
      <c r="E924" s="123" t="s">
        <v>4911</v>
      </c>
      <c r="F924" s="124" t="s">
        <v>4981</v>
      </c>
      <c r="G924" s="29" t="s">
        <v>4913</v>
      </c>
      <c r="H924" s="53" t="s">
        <v>7333</v>
      </c>
      <c r="I924" s="53" t="s">
        <v>7334</v>
      </c>
      <c r="J924" s="125" t="s">
        <v>7335</v>
      </c>
      <c r="K924" s="38" t="s">
        <v>7075</v>
      </c>
      <c r="L924" s="37" t="s">
        <v>7336</v>
      </c>
      <c r="M924" s="4">
        <v>922</v>
      </c>
      <c r="N924" s="554">
        <v>36.375425999999997</v>
      </c>
      <c r="O924" s="554">
        <v>139.09688700000001</v>
      </c>
      <c r="P924">
        <f t="shared" si="14"/>
        <v>5059.7085198988616</v>
      </c>
    </row>
    <row r="925" spans="1:16">
      <c r="A925" s="33" t="s">
        <v>6639</v>
      </c>
      <c r="B925" s="33" t="s">
        <v>1733</v>
      </c>
      <c r="C925" s="34" t="s">
        <v>4911</v>
      </c>
      <c r="D925" s="150"/>
      <c r="E925" s="123" t="s">
        <v>4911</v>
      </c>
      <c r="F925" s="55" t="s">
        <v>4912</v>
      </c>
      <c r="G925" s="56"/>
      <c r="H925" s="36" t="s">
        <v>4911</v>
      </c>
      <c r="I925" s="36" t="s">
        <v>4911</v>
      </c>
      <c r="J925" s="122" t="s">
        <v>7337</v>
      </c>
      <c r="K925" s="32" t="s">
        <v>7338</v>
      </c>
      <c r="L925" s="31" t="s">
        <v>7339</v>
      </c>
      <c r="M925" s="4">
        <v>923</v>
      </c>
      <c r="N925" s="525">
        <v>36.427267000000001</v>
      </c>
      <c r="O925" s="525">
        <v>139.055485</v>
      </c>
      <c r="P925">
        <f t="shared" si="14"/>
        <v>5065.4112799094955</v>
      </c>
    </row>
    <row r="926" spans="1:16">
      <c r="A926" s="33" t="s">
        <v>6639</v>
      </c>
      <c r="B926" s="33" t="s">
        <v>1733</v>
      </c>
      <c r="C926" s="34" t="s">
        <v>4911</v>
      </c>
      <c r="D926" s="150"/>
      <c r="E926" s="123" t="s">
        <v>4911</v>
      </c>
      <c r="F926" s="55" t="s">
        <v>4987</v>
      </c>
      <c r="G926" s="56"/>
      <c r="H926" s="36" t="s">
        <v>4911</v>
      </c>
      <c r="I926" s="36" t="s">
        <v>4911</v>
      </c>
      <c r="J926" s="122" t="s">
        <v>7340</v>
      </c>
      <c r="K926" s="32" t="s">
        <v>7158</v>
      </c>
      <c r="L926" s="31" t="s">
        <v>7341</v>
      </c>
      <c r="M926" s="4">
        <v>924</v>
      </c>
      <c r="N926" s="525">
        <v>36.384267000000001</v>
      </c>
      <c r="O926" s="525">
        <v>139.32217800000001</v>
      </c>
      <c r="P926">
        <f t="shared" si="14"/>
        <v>5069.1353233735263</v>
      </c>
    </row>
    <row r="927" spans="1:16">
      <c r="A927" s="33" t="s">
        <v>6639</v>
      </c>
      <c r="B927" s="33" t="s">
        <v>1733</v>
      </c>
      <c r="C927" s="34" t="s">
        <v>4911</v>
      </c>
      <c r="D927" s="150"/>
      <c r="E927" s="123" t="s">
        <v>4911</v>
      </c>
      <c r="F927" s="55" t="s">
        <v>4918</v>
      </c>
      <c r="G927" s="56"/>
      <c r="H927" s="36" t="s">
        <v>4911</v>
      </c>
      <c r="I927" s="36" t="s">
        <v>4911</v>
      </c>
      <c r="J927" s="122" t="s">
        <v>7342</v>
      </c>
      <c r="K927" s="32" t="s">
        <v>7343</v>
      </c>
      <c r="L927" s="31" t="s">
        <v>7344</v>
      </c>
      <c r="M927" s="4">
        <v>925</v>
      </c>
      <c r="N927" s="525">
        <v>36.269953000000001</v>
      </c>
      <c r="O927" s="525">
        <v>139.376623</v>
      </c>
      <c r="P927">
        <f t="shared" si="14"/>
        <v>5055.1835655087189</v>
      </c>
    </row>
    <row r="928" spans="1:16">
      <c r="A928" s="33" t="s">
        <v>6639</v>
      </c>
      <c r="B928" s="33" t="s">
        <v>1733</v>
      </c>
      <c r="C928" s="34" t="s">
        <v>4911</v>
      </c>
      <c r="D928" s="150"/>
      <c r="E928" s="123" t="s">
        <v>4911</v>
      </c>
      <c r="F928" s="55" t="s">
        <v>4962</v>
      </c>
      <c r="G928" s="56"/>
      <c r="H928" s="36" t="s">
        <v>4911</v>
      </c>
      <c r="I928" s="36" t="s">
        <v>4911</v>
      </c>
      <c r="J928" s="122" t="s">
        <v>4963</v>
      </c>
      <c r="K928" s="32" t="s">
        <v>7075</v>
      </c>
      <c r="L928" s="31" t="s">
        <v>7336</v>
      </c>
      <c r="M928" s="4">
        <v>926</v>
      </c>
      <c r="N928" s="525">
        <v>36.375425999999997</v>
      </c>
      <c r="O928" s="525">
        <v>139.09688700000001</v>
      </c>
      <c r="P928">
        <f t="shared" si="14"/>
        <v>5059.7085198988616</v>
      </c>
    </row>
    <row r="929" spans="1:16">
      <c r="A929" s="33" t="s">
        <v>6639</v>
      </c>
      <c r="B929" s="33" t="s">
        <v>1733</v>
      </c>
      <c r="C929" s="34" t="s">
        <v>4911</v>
      </c>
      <c r="D929" s="150"/>
      <c r="E929" s="123" t="s">
        <v>4911</v>
      </c>
      <c r="F929" s="55" t="s">
        <v>4964</v>
      </c>
      <c r="G929" s="56"/>
      <c r="H929" s="36" t="s">
        <v>4911</v>
      </c>
      <c r="I929" s="36" t="s">
        <v>4911</v>
      </c>
      <c r="J929" s="122" t="s">
        <v>7345</v>
      </c>
      <c r="K929" s="32" t="s">
        <v>7346</v>
      </c>
      <c r="L929" s="31" t="s">
        <v>7347</v>
      </c>
      <c r="M929" s="4">
        <v>927</v>
      </c>
      <c r="N929" s="525">
        <v>36.351593999999999</v>
      </c>
      <c r="O929" s="525">
        <v>139.09221199999999</v>
      </c>
      <c r="P929">
        <f t="shared" si="14"/>
        <v>5056.2236191859274</v>
      </c>
    </row>
    <row r="930" spans="1:16">
      <c r="A930" s="33" t="s">
        <v>6639</v>
      </c>
      <c r="B930" s="33" t="s">
        <v>1733</v>
      </c>
      <c r="C930" s="34" t="s">
        <v>4911</v>
      </c>
      <c r="D930" s="150"/>
      <c r="E930" s="123" t="s">
        <v>4911</v>
      </c>
      <c r="F930" s="55" t="s">
        <v>4968</v>
      </c>
      <c r="G930" s="56"/>
      <c r="H930" s="36" t="s">
        <v>4911</v>
      </c>
      <c r="I930" s="36" t="s">
        <v>4911</v>
      </c>
      <c r="J930" s="125" t="s">
        <v>7348</v>
      </c>
      <c r="K930" s="38" t="s">
        <v>7338</v>
      </c>
      <c r="L930" s="37" t="s">
        <v>7349</v>
      </c>
      <c r="M930" s="4">
        <v>928</v>
      </c>
      <c r="N930" s="554">
        <v>36.426862999999997</v>
      </c>
      <c r="O930" s="554">
        <v>139.05564000000001</v>
      </c>
      <c r="P930">
        <f t="shared" si="14"/>
        <v>5065.3607476573197</v>
      </c>
    </row>
    <row r="931" spans="1:16" ht="19.5" thickBot="1">
      <c r="A931" s="33" t="s">
        <v>6639</v>
      </c>
      <c r="B931" s="82" t="s">
        <v>1733</v>
      </c>
      <c r="C931" s="83" t="s">
        <v>4911</v>
      </c>
      <c r="D931" s="152"/>
      <c r="E931" s="136" t="s">
        <v>4974</v>
      </c>
      <c r="F931" s="138" t="s">
        <v>4975</v>
      </c>
      <c r="G931" s="138"/>
      <c r="H931" s="87" t="s">
        <v>4911</v>
      </c>
      <c r="I931" s="87" t="s">
        <v>4911</v>
      </c>
      <c r="J931" s="157" t="s">
        <v>4976</v>
      </c>
      <c r="K931" s="89" t="s">
        <v>7075</v>
      </c>
      <c r="L931" s="88" t="s">
        <v>7336</v>
      </c>
      <c r="M931" s="4">
        <v>929</v>
      </c>
      <c r="N931" s="563">
        <v>36.375425999999997</v>
      </c>
      <c r="O931" s="563">
        <v>139.09688700000001</v>
      </c>
      <c r="P931">
        <f t="shared" si="14"/>
        <v>5059.7085198988616</v>
      </c>
    </row>
    <row r="932" spans="1:16">
      <c r="A932" s="33" t="s">
        <v>6639</v>
      </c>
      <c r="B932" s="24" t="s">
        <v>2217</v>
      </c>
      <c r="C932" s="25">
        <v>1</v>
      </c>
      <c r="D932" s="26">
        <v>1752008</v>
      </c>
      <c r="E932" s="62" t="s">
        <v>4974</v>
      </c>
      <c r="F932" s="124" t="s">
        <v>4981</v>
      </c>
      <c r="G932" s="29" t="s">
        <v>4913</v>
      </c>
      <c r="H932" s="30" t="s">
        <v>7350</v>
      </c>
      <c r="I932" s="30" t="s">
        <v>7351</v>
      </c>
      <c r="J932" s="125" t="s">
        <v>7352</v>
      </c>
      <c r="K932" s="38" t="s">
        <v>7353</v>
      </c>
      <c r="L932" s="37" t="s">
        <v>7354</v>
      </c>
      <c r="M932" s="4">
        <v>930</v>
      </c>
      <c r="N932" s="554">
        <v>35.482680999999999</v>
      </c>
      <c r="O932" s="554">
        <v>138.81111799999999</v>
      </c>
      <c r="P932">
        <f t="shared" si="14"/>
        <v>4925.3906192473578</v>
      </c>
    </row>
    <row r="933" spans="1:16">
      <c r="A933" s="33" t="s">
        <v>6639</v>
      </c>
      <c r="B933" s="33" t="s">
        <v>2217</v>
      </c>
      <c r="C933" s="39" t="s">
        <v>4911</v>
      </c>
      <c r="D933" s="40"/>
      <c r="E933" s="27" t="s">
        <v>4911</v>
      </c>
      <c r="F933" s="56" t="s">
        <v>4962</v>
      </c>
      <c r="G933" s="56"/>
      <c r="H933" s="41" t="s">
        <v>4911</v>
      </c>
      <c r="I933" s="41" t="s">
        <v>4911</v>
      </c>
      <c r="J933" s="125" t="s">
        <v>4963</v>
      </c>
      <c r="K933" s="38" t="s">
        <v>7353</v>
      </c>
      <c r="L933" s="37" t="s">
        <v>7354</v>
      </c>
      <c r="M933" s="4">
        <v>931</v>
      </c>
      <c r="N933" s="554">
        <v>35.482680999999999</v>
      </c>
      <c r="O933" s="554">
        <v>138.81111799999999</v>
      </c>
      <c r="P933">
        <f t="shared" si="14"/>
        <v>4925.3906192473578</v>
      </c>
    </row>
    <row r="934" spans="1:16">
      <c r="A934" s="33" t="s">
        <v>6639</v>
      </c>
      <c r="B934" s="33" t="s">
        <v>2217</v>
      </c>
      <c r="C934" s="51">
        <v>2</v>
      </c>
      <c r="D934" s="52">
        <v>1752027</v>
      </c>
      <c r="E934" s="74" t="s">
        <v>4911</v>
      </c>
      <c r="F934" s="100" t="s">
        <v>4981</v>
      </c>
      <c r="G934" s="29" t="s">
        <v>4913</v>
      </c>
      <c r="H934" s="53" t="s">
        <v>7355</v>
      </c>
      <c r="I934" s="53" t="s">
        <v>7356</v>
      </c>
      <c r="J934" s="120" t="s">
        <v>7357</v>
      </c>
      <c r="K934" s="77" t="s">
        <v>7358</v>
      </c>
      <c r="L934" s="76" t="s">
        <v>7359</v>
      </c>
      <c r="M934" s="4">
        <v>932</v>
      </c>
      <c r="N934" s="559">
        <v>35.478406999999997</v>
      </c>
      <c r="O934" s="559">
        <v>138.80750399999999</v>
      </c>
      <c r="P934">
        <f t="shared" si="14"/>
        <v>4924.6691215661276</v>
      </c>
    </row>
    <row r="935" spans="1:16">
      <c r="A935" s="33" t="s">
        <v>6639</v>
      </c>
      <c r="B935" s="33" t="s">
        <v>2217</v>
      </c>
      <c r="C935" s="34" t="s">
        <v>4911</v>
      </c>
      <c r="D935" s="35"/>
      <c r="E935" s="27" t="s">
        <v>4911</v>
      </c>
      <c r="F935" s="55" t="s">
        <v>4918</v>
      </c>
      <c r="G935" s="56"/>
      <c r="H935" s="36" t="s">
        <v>4911</v>
      </c>
      <c r="I935" s="36" t="s">
        <v>4911</v>
      </c>
      <c r="J935" s="122" t="s">
        <v>7360</v>
      </c>
      <c r="K935" s="32" t="s">
        <v>7361</v>
      </c>
      <c r="L935" s="31" t="s">
        <v>7362</v>
      </c>
      <c r="M935" s="4">
        <v>933</v>
      </c>
      <c r="N935" s="525">
        <v>35.657701000000003</v>
      </c>
      <c r="O935" s="525">
        <v>138.52520000000001</v>
      </c>
      <c r="P935">
        <f t="shared" si="14"/>
        <v>4939.490162565201</v>
      </c>
    </row>
    <row r="936" spans="1:16">
      <c r="A936" s="33" t="s">
        <v>6639</v>
      </c>
      <c r="B936" s="33" t="s">
        <v>2217</v>
      </c>
      <c r="C936" s="34" t="s">
        <v>4911</v>
      </c>
      <c r="D936" s="35"/>
      <c r="E936" s="27" t="s">
        <v>4911</v>
      </c>
      <c r="F936" s="102" t="s">
        <v>4926</v>
      </c>
      <c r="G936" s="56"/>
      <c r="H936" s="36" t="s">
        <v>4911</v>
      </c>
      <c r="I936" s="36" t="s">
        <v>4911</v>
      </c>
      <c r="J936" s="133" t="s">
        <v>7363</v>
      </c>
      <c r="K936" s="61" t="s">
        <v>7364</v>
      </c>
      <c r="L936" s="60" t="s">
        <v>7365</v>
      </c>
      <c r="M936" s="4">
        <v>934</v>
      </c>
      <c r="N936" s="553">
        <v>35.622757999999997</v>
      </c>
      <c r="O936" s="553">
        <v>138.51917800000001</v>
      </c>
      <c r="P936">
        <f t="shared" si="14"/>
        <v>4934.4351562529237</v>
      </c>
    </row>
    <row r="937" spans="1:16">
      <c r="A937" s="33" t="s">
        <v>6639</v>
      </c>
      <c r="B937" s="33" t="s">
        <v>2217</v>
      </c>
      <c r="C937" s="34" t="s">
        <v>4911</v>
      </c>
      <c r="D937" s="35"/>
      <c r="E937" s="27" t="s">
        <v>4911</v>
      </c>
      <c r="F937" s="102" t="s">
        <v>4962</v>
      </c>
      <c r="G937" s="56"/>
      <c r="H937" s="36" t="s">
        <v>4911</v>
      </c>
      <c r="I937" s="36" t="s">
        <v>4911</v>
      </c>
      <c r="J937" s="133" t="s">
        <v>4963</v>
      </c>
      <c r="K937" s="61" t="s">
        <v>7358</v>
      </c>
      <c r="L937" s="60" t="s">
        <v>7359</v>
      </c>
      <c r="M937" s="4">
        <v>935</v>
      </c>
      <c r="N937" s="553">
        <v>35.478406999999997</v>
      </c>
      <c r="O937" s="553">
        <v>138.80750399999999</v>
      </c>
      <c r="P937">
        <f t="shared" si="14"/>
        <v>4924.6691215661276</v>
      </c>
    </row>
    <row r="938" spans="1:16">
      <c r="A938" s="33" t="s">
        <v>6639</v>
      </c>
      <c r="B938" s="33" t="s">
        <v>2217</v>
      </c>
      <c r="C938" s="34" t="s">
        <v>4911</v>
      </c>
      <c r="D938" s="35"/>
      <c r="E938" s="27" t="s">
        <v>4911</v>
      </c>
      <c r="F938" s="102" t="s">
        <v>5255</v>
      </c>
      <c r="G938" s="56"/>
      <c r="H938" s="36" t="s">
        <v>4911</v>
      </c>
      <c r="I938" s="36" t="s">
        <v>4911</v>
      </c>
      <c r="J938" s="133" t="s">
        <v>7366</v>
      </c>
      <c r="K938" s="32" t="s">
        <v>7367</v>
      </c>
      <c r="L938" s="60" t="s">
        <v>7368</v>
      </c>
      <c r="M938" s="4">
        <v>936</v>
      </c>
      <c r="N938" s="553">
        <v>35.486347000000002</v>
      </c>
      <c r="O938" s="553">
        <v>138.78743800000001</v>
      </c>
      <c r="P938">
        <f t="shared" si="14"/>
        <v>4925.0591841089863</v>
      </c>
    </row>
    <row r="939" spans="1:16">
      <c r="A939" s="33" t="s">
        <v>6639</v>
      </c>
      <c r="B939" s="33" t="s">
        <v>2217</v>
      </c>
      <c r="C939" s="34" t="s">
        <v>4911</v>
      </c>
      <c r="D939" s="35"/>
      <c r="E939" s="27" t="s">
        <v>4911</v>
      </c>
      <c r="F939" s="102" t="s">
        <v>5252</v>
      </c>
      <c r="G939" s="56"/>
      <c r="H939" s="36" t="s">
        <v>4911</v>
      </c>
      <c r="I939" s="36" t="s">
        <v>4911</v>
      </c>
      <c r="J939" s="133" t="s">
        <v>5353</v>
      </c>
      <c r="K939" s="32" t="s">
        <v>7358</v>
      </c>
      <c r="L939" s="60" t="s">
        <v>7359</v>
      </c>
      <c r="M939" s="4">
        <v>937</v>
      </c>
      <c r="N939" s="553">
        <v>35.478406999999997</v>
      </c>
      <c r="O939" s="553">
        <v>138.80750399999999</v>
      </c>
      <c r="P939">
        <f t="shared" si="14"/>
        <v>4924.6691215661276</v>
      </c>
    </row>
    <row r="940" spans="1:16">
      <c r="A940" s="33" t="s">
        <v>6639</v>
      </c>
      <c r="B940" s="33" t="s">
        <v>2217</v>
      </c>
      <c r="C940" s="39" t="s">
        <v>4911</v>
      </c>
      <c r="D940" s="40"/>
      <c r="E940" s="70" t="s">
        <v>4974</v>
      </c>
      <c r="F940" s="63" t="s">
        <v>4975</v>
      </c>
      <c r="G940" s="92"/>
      <c r="H940" s="41" t="s">
        <v>4911</v>
      </c>
      <c r="I940" s="41" t="s">
        <v>4911</v>
      </c>
      <c r="J940" s="121" t="s">
        <v>4976</v>
      </c>
      <c r="K940" s="38" t="s">
        <v>7358</v>
      </c>
      <c r="L940" s="64" t="s">
        <v>7359</v>
      </c>
      <c r="M940" s="4">
        <v>938</v>
      </c>
      <c r="N940" s="553">
        <v>35.478406999999997</v>
      </c>
      <c r="O940" s="553">
        <v>138.80750399999999</v>
      </c>
      <c r="P940">
        <f t="shared" si="14"/>
        <v>4924.6691215661276</v>
      </c>
    </row>
    <row r="941" spans="1:16">
      <c r="A941" s="33" t="s">
        <v>6639</v>
      </c>
      <c r="B941" s="33" t="s">
        <v>2217</v>
      </c>
      <c r="C941" s="51">
        <v>3</v>
      </c>
      <c r="D941" s="52">
        <v>1753005</v>
      </c>
      <c r="E941" s="74" t="s">
        <v>4974</v>
      </c>
      <c r="F941" s="100" t="s">
        <v>4981</v>
      </c>
      <c r="G941" s="29" t="s">
        <v>4913</v>
      </c>
      <c r="H941" s="53" t="s">
        <v>7369</v>
      </c>
      <c r="I941" s="53" t="s">
        <v>7370</v>
      </c>
      <c r="J941" s="120" t="s">
        <v>7371</v>
      </c>
      <c r="K941" s="77" t="s">
        <v>7372</v>
      </c>
      <c r="L941" s="76" t="s">
        <v>7373</v>
      </c>
      <c r="M941" s="4">
        <v>939</v>
      </c>
      <c r="N941" s="559">
        <v>35.692149999999998</v>
      </c>
      <c r="O941" s="559">
        <v>138.722397</v>
      </c>
      <c r="P941">
        <f t="shared" si="14"/>
        <v>4951.3006020835501</v>
      </c>
    </row>
    <row r="942" spans="1:16">
      <c r="A942" s="33" t="s">
        <v>6639</v>
      </c>
      <c r="B942" s="33" t="s">
        <v>2217</v>
      </c>
      <c r="C942" s="39" t="s">
        <v>4911</v>
      </c>
      <c r="D942" s="40"/>
      <c r="E942" s="27" t="s">
        <v>4911</v>
      </c>
      <c r="F942" s="56" t="s">
        <v>4962</v>
      </c>
      <c r="G942" s="56"/>
      <c r="H942" s="41" t="s">
        <v>4911</v>
      </c>
      <c r="I942" s="41" t="s">
        <v>4911</v>
      </c>
      <c r="J942" s="125" t="s">
        <v>4963</v>
      </c>
      <c r="K942" s="38" t="s">
        <v>7372</v>
      </c>
      <c r="L942" s="37" t="s">
        <v>7373</v>
      </c>
      <c r="M942" s="4">
        <v>940</v>
      </c>
      <c r="N942" s="554">
        <v>35.692149999999998</v>
      </c>
      <c r="O942" s="554">
        <v>138.722397</v>
      </c>
      <c r="P942">
        <f t="shared" si="14"/>
        <v>4951.3006020835501</v>
      </c>
    </row>
    <row r="943" spans="1:16">
      <c r="A943" s="33" t="s">
        <v>6639</v>
      </c>
      <c r="B943" s="33" t="s">
        <v>2217</v>
      </c>
      <c r="C943" s="44">
        <v>4</v>
      </c>
      <c r="D943" s="45">
        <v>1754008</v>
      </c>
      <c r="E943" s="46" t="s">
        <v>4974</v>
      </c>
      <c r="F943" s="128" t="s">
        <v>4981</v>
      </c>
      <c r="G943" s="29" t="s">
        <v>4913</v>
      </c>
      <c r="H943" s="129" t="s">
        <v>7374</v>
      </c>
      <c r="I943" s="48" t="s">
        <v>7375</v>
      </c>
      <c r="J943" s="130" t="s">
        <v>7376</v>
      </c>
      <c r="K943" s="50" t="s">
        <v>7377</v>
      </c>
      <c r="L943" s="49" t="s">
        <v>7378</v>
      </c>
      <c r="M943" s="4">
        <v>941</v>
      </c>
      <c r="N943" s="557">
        <v>35.541485999999999</v>
      </c>
      <c r="O943" s="557">
        <v>138.89191500000001</v>
      </c>
      <c r="P943">
        <f t="shared" si="14"/>
        <v>4936.4250524856907</v>
      </c>
    </row>
    <row r="944" spans="1:16">
      <c r="A944" s="33" t="s">
        <v>6639</v>
      </c>
      <c r="B944" s="33" t="s">
        <v>2217</v>
      </c>
      <c r="C944" s="51">
        <v>5</v>
      </c>
      <c r="D944" s="52">
        <v>1756007</v>
      </c>
      <c r="E944" s="74" t="s">
        <v>4974</v>
      </c>
      <c r="F944" s="131" t="s">
        <v>4981</v>
      </c>
      <c r="G944" s="29" t="s">
        <v>4913</v>
      </c>
      <c r="H944" s="53" t="s">
        <v>7379</v>
      </c>
      <c r="I944" s="53" t="s">
        <v>7380</v>
      </c>
      <c r="J944" s="132" t="s">
        <v>7381</v>
      </c>
      <c r="K944" s="96" t="s">
        <v>7382</v>
      </c>
      <c r="L944" s="95" t="s">
        <v>7383</v>
      </c>
      <c r="M944" s="4">
        <v>942</v>
      </c>
      <c r="N944" s="558">
        <v>35.614024000000001</v>
      </c>
      <c r="O944" s="558">
        <v>138.977239</v>
      </c>
      <c r="P944">
        <f t="shared" si="14"/>
        <v>4949.5387251997363</v>
      </c>
    </row>
    <row r="945" spans="1:16">
      <c r="A945" s="33" t="s">
        <v>6639</v>
      </c>
      <c r="B945" s="33" t="s">
        <v>2217</v>
      </c>
      <c r="C945" s="39" t="s">
        <v>4911</v>
      </c>
      <c r="D945" s="40"/>
      <c r="E945" s="27" t="s">
        <v>4911</v>
      </c>
      <c r="F945" s="63" t="s">
        <v>4962</v>
      </c>
      <c r="G945" s="92"/>
      <c r="H945" s="41" t="s">
        <v>4911</v>
      </c>
      <c r="I945" s="41" t="s">
        <v>4911</v>
      </c>
      <c r="J945" s="121" t="s">
        <v>5349</v>
      </c>
      <c r="K945" s="65" t="s">
        <v>7382</v>
      </c>
      <c r="L945" s="64" t="s">
        <v>7383</v>
      </c>
      <c r="M945" s="4">
        <v>943</v>
      </c>
      <c r="N945" s="552">
        <v>35.614024000000001</v>
      </c>
      <c r="O945" s="552">
        <v>138.977239</v>
      </c>
      <c r="P945">
        <f t="shared" si="14"/>
        <v>4949.5387251997363</v>
      </c>
    </row>
    <row r="946" spans="1:16">
      <c r="A946" s="33" t="s">
        <v>6639</v>
      </c>
      <c r="B946" s="33" t="s">
        <v>2217</v>
      </c>
      <c r="C946" s="51">
        <v>6</v>
      </c>
      <c r="D946" s="52">
        <v>1785111</v>
      </c>
      <c r="E946" s="74" t="s">
        <v>4974</v>
      </c>
      <c r="F946" s="100" t="s">
        <v>4981</v>
      </c>
      <c r="G946" s="29" t="s">
        <v>4913</v>
      </c>
      <c r="H946" s="53" t="s">
        <v>7384</v>
      </c>
      <c r="I946" s="53" t="s">
        <v>7385</v>
      </c>
      <c r="J946" s="120" t="s">
        <v>7386</v>
      </c>
      <c r="K946" s="77" t="s">
        <v>7387</v>
      </c>
      <c r="L946" s="76" t="s">
        <v>7388</v>
      </c>
      <c r="M946" s="4">
        <v>944</v>
      </c>
      <c r="N946" s="559">
        <v>35.634456999999998</v>
      </c>
      <c r="O946" s="559">
        <v>138.49846700000001</v>
      </c>
      <c r="P946">
        <f t="shared" si="14"/>
        <v>4935.3176668774186</v>
      </c>
    </row>
    <row r="947" spans="1:16" ht="19.5" thickBot="1">
      <c r="A947" s="33" t="s">
        <v>6639</v>
      </c>
      <c r="B947" s="82" t="s">
        <v>2217</v>
      </c>
      <c r="C947" s="83" t="s">
        <v>4911</v>
      </c>
      <c r="D947" s="84"/>
      <c r="E947" s="27" t="s">
        <v>4911</v>
      </c>
      <c r="F947" s="56" t="s">
        <v>4962</v>
      </c>
      <c r="G947" s="56"/>
      <c r="H947" s="87" t="s">
        <v>4911</v>
      </c>
      <c r="I947" s="87" t="s">
        <v>4911</v>
      </c>
      <c r="J947" s="144" t="s">
        <v>4963</v>
      </c>
      <c r="K947" s="58" t="s">
        <v>7387</v>
      </c>
      <c r="L947" s="57" t="s">
        <v>7388</v>
      </c>
      <c r="M947" s="4">
        <v>945</v>
      </c>
      <c r="N947" s="556">
        <v>35.634456999999998</v>
      </c>
      <c r="O947" s="556">
        <v>138.49846700000001</v>
      </c>
      <c r="P947">
        <f t="shared" si="14"/>
        <v>4935.3176668774186</v>
      </c>
    </row>
    <row r="948" spans="1:16">
      <c r="A948" s="33" t="s">
        <v>6639</v>
      </c>
      <c r="B948" s="24" t="s">
        <v>2046</v>
      </c>
      <c r="C948" s="25">
        <v>1</v>
      </c>
      <c r="D948" s="26">
        <v>1851168</v>
      </c>
      <c r="E948" s="158" t="s">
        <v>4911</v>
      </c>
      <c r="F948" s="159" t="s">
        <v>4981</v>
      </c>
      <c r="G948" s="29" t="s">
        <v>4913</v>
      </c>
      <c r="H948" s="30" t="s">
        <v>7389</v>
      </c>
      <c r="I948" s="30" t="s">
        <v>7390</v>
      </c>
      <c r="J948" s="160" t="s">
        <v>7391</v>
      </c>
      <c r="K948" s="161" t="s">
        <v>7392</v>
      </c>
      <c r="L948" s="162" t="s">
        <v>7393</v>
      </c>
      <c r="M948" s="4">
        <v>946</v>
      </c>
      <c r="N948" s="564">
        <v>36.641643000000002</v>
      </c>
      <c r="O948" s="564">
        <v>138.21343100000001</v>
      </c>
      <c r="P948">
        <f t="shared" si="14"/>
        <v>5064.3671965071335</v>
      </c>
    </row>
    <row r="949" spans="1:16">
      <c r="A949" s="33" t="s">
        <v>6639</v>
      </c>
      <c r="B949" s="33" t="s">
        <v>2046</v>
      </c>
      <c r="C949" s="34" t="s">
        <v>4911</v>
      </c>
      <c r="D949" s="35"/>
      <c r="E949" s="123" t="s">
        <v>4911</v>
      </c>
      <c r="F949" s="55" t="s">
        <v>4918</v>
      </c>
      <c r="G949" s="56"/>
      <c r="H949" s="36" t="s">
        <v>4911</v>
      </c>
      <c r="I949" s="36" t="s">
        <v>4911</v>
      </c>
      <c r="J949" s="122" t="s">
        <v>7394</v>
      </c>
      <c r="K949" s="32" t="s">
        <v>7395</v>
      </c>
      <c r="L949" s="31" t="s">
        <v>7396</v>
      </c>
      <c r="M949" s="4">
        <v>947</v>
      </c>
      <c r="N949" s="525">
        <v>36.663411000000004</v>
      </c>
      <c r="O949" s="525">
        <v>138.22970900000001</v>
      </c>
      <c r="P949">
        <f t="shared" si="14"/>
        <v>5067.9726334774004</v>
      </c>
    </row>
    <row r="950" spans="1:16">
      <c r="A950" s="33" t="s">
        <v>6639</v>
      </c>
      <c r="B950" s="33" t="s">
        <v>2046</v>
      </c>
      <c r="C950" s="34" t="s">
        <v>4911</v>
      </c>
      <c r="D950" s="35"/>
      <c r="E950" s="123" t="s">
        <v>4911</v>
      </c>
      <c r="F950" s="55" t="s">
        <v>4926</v>
      </c>
      <c r="G950" s="56"/>
      <c r="H950" s="36" t="s">
        <v>4911</v>
      </c>
      <c r="I950" s="36" t="s">
        <v>4911</v>
      </c>
      <c r="J950" s="122" t="s">
        <v>7397</v>
      </c>
      <c r="K950" s="32" t="s">
        <v>7398</v>
      </c>
      <c r="L950" s="31" t="s">
        <v>7399</v>
      </c>
      <c r="M950" s="4">
        <v>948</v>
      </c>
      <c r="N950" s="525">
        <v>36.337913999999998</v>
      </c>
      <c r="O950" s="525">
        <v>138.40689</v>
      </c>
      <c r="P950">
        <f t="shared" si="14"/>
        <v>5029.41766582746</v>
      </c>
    </row>
    <row r="951" spans="1:16">
      <c r="A951" s="33" t="s">
        <v>6639</v>
      </c>
      <c r="B951" s="33" t="s">
        <v>2046</v>
      </c>
      <c r="C951" s="34" t="s">
        <v>4911</v>
      </c>
      <c r="D951" s="35"/>
      <c r="E951" s="123" t="s">
        <v>4911</v>
      </c>
      <c r="F951" s="55" t="s">
        <v>4930</v>
      </c>
      <c r="G951" s="56"/>
      <c r="H951" s="36" t="s">
        <v>4911</v>
      </c>
      <c r="I951" s="36" t="s">
        <v>4911</v>
      </c>
      <c r="J951" s="122" t="s">
        <v>7400</v>
      </c>
      <c r="K951" s="32" t="s">
        <v>7401</v>
      </c>
      <c r="L951" s="31" t="s">
        <v>7402</v>
      </c>
      <c r="M951" s="4">
        <v>949</v>
      </c>
      <c r="N951" s="620">
        <v>36.267755000000001</v>
      </c>
      <c r="O951" s="645">
        <v>138.465959</v>
      </c>
      <c r="P951">
        <f t="shared" si="14"/>
        <v>5021.849476852045</v>
      </c>
    </row>
    <row r="952" spans="1:16">
      <c r="A952" s="33" t="s">
        <v>6639</v>
      </c>
      <c r="B952" s="33" t="s">
        <v>2046</v>
      </c>
      <c r="C952" s="34" t="s">
        <v>4911</v>
      </c>
      <c r="D952" s="35"/>
      <c r="E952" s="123" t="s">
        <v>4911</v>
      </c>
      <c r="F952" s="55" t="s">
        <v>4934</v>
      </c>
      <c r="G952" s="56"/>
      <c r="H952" s="36" t="s">
        <v>4911</v>
      </c>
      <c r="I952" s="36" t="s">
        <v>4911</v>
      </c>
      <c r="J952" s="122" t="s">
        <v>7403</v>
      </c>
      <c r="K952" s="32" t="s">
        <v>7404</v>
      </c>
      <c r="L952" s="31" t="s">
        <v>7405</v>
      </c>
      <c r="M952" s="4">
        <v>950</v>
      </c>
      <c r="N952" s="525">
        <v>36.582076000000001</v>
      </c>
      <c r="O952" s="525">
        <v>138.161292</v>
      </c>
      <c r="P952">
        <f t="shared" si="14"/>
        <v>5054.2268842021922</v>
      </c>
    </row>
    <row r="953" spans="1:16">
      <c r="A953" s="33" t="s">
        <v>6639</v>
      </c>
      <c r="B953" s="33" t="s">
        <v>2046</v>
      </c>
      <c r="C953" s="34" t="s">
        <v>4911</v>
      </c>
      <c r="D953" s="35"/>
      <c r="E953" s="123" t="s">
        <v>4911</v>
      </c>
      <c r="F953" s="55" t="s">
        <v>4938</v>
      </c>
      <c r="G953" s="56"/>
      <c r="H953" s="36" t="s">
        <v>4911</v>
      </c>
      <c r="I953" s="36" t="s">
        <v>4911</v>
      </c>
      <c r="J953" s="122" t="s">
        <v>7406</v>
      </c>
      <c r="K953" s="32" t="s">
        <v>7407</v>
      </c>
      <c r="L953" s="31" t="s">
        <v>7408</v>
      </c>
      <c r="M953" s="4">
        <v>951</v>
      </c>
      <c r="N953" s="525">
        <v>36.743670000000002</v>
      </c>
      <c r="O953" s="525">
        <v>138.34749400000001</v>
      </c>
      <c r="P953">
        <f t="shared" si="14"/>
        <v>5083.3946648629808</v>
      </c>
    </row>
    <row r="954" spans="1:16">
      <c r="A954" s="33" t="s">
        <v>6639</v>
      </c>
      <c r="B954" s="33" t="s">
        <v>2046</v>
      </c>
      <c r="C954" s="34" t="s">
        <v>4911</v>
      </c>
      <c r="D954" s="35"/>
      <c r="E954" s="123" t="s">
        <v>4911</v>
      </c>
      <c r="F954" s="55" t="s">
        <v>4946</v>
      </c>
      <c r="G954" s="56"/>
      <c r="H954" s="36" t="s">
        <v>4911</v>
      </c>
      <c r="I954" s="36" t="s">
        <v>4911</v>
      </c>
      <c r="J954" s="125" t="s">
        <v>7409</v>
      </c>
      <c r="K954" s="38" t="s">
        <v>7410</v>
      </c>
      <c r="L954" s="37" t="s">
        <v>7411</v>
      </c>
      <c r="M954" s="4">
        <v>952</v>
      </c>
      <c r="N954" s="554">
        <v>36.388474000000002</v>
      </c>
      <c r="O954" s="554">
        <v>138.26645600000001</v>
      </c>
      <c r="P954">
        <f t="shared" si="14"/>
        <v>5031.3053392281445</v>
      </c>
    </row>
    <row r="955" spans="1:16">
      <c r="A955" s="33" t="s">
        <v>6639</v>
      </c>
      <c r="B955" s="33" t="s">
        <v>2046</v>
      </c>
      <c r="C955" s="34" t="s">
        <v>4911</v>
      </c>
      <c r="D955" s="35"/>
      <c r="E955" s="123" t="s">
        <v>4911</v>
      </c>
      <c r="F955" s="55" t="s">
        <v>4950</v>
      </c>
      <c r="G955" s="56"/>
      <c r="H955" s="36" t="s">
        <v>4911</v>
      </c>
      <c r="I955" s="36" t="s">
        <v>4911</v>
      </c>
      <c r="J955" s="133" t="s">
        <v>7412</v>
      </c>
      <c r="K955" s="61" t="s">
        <v>7413</v>
      </c>
      <c r="L955" s="60" t="s">
        <v>7414</v>
      </c>
      <c r="M955" s="4">
        <v>953</v>
      </c>
      <c r="N955" s="553">
        <v>36.388925999999998</v>
      </c>
      <c r="O955" s="644">
        <v>138.227115</v>
      </c>
      <c r="P955">
        <f t="shared" si="14"/>
        <v>5029.9362589284892</v>
      </c>
    </row>
    <row r="956" spans="1:16">
      <c r="A956" s="33" t="s">
        <v>6639</v>
      </c>
      <c r="B956" s="33" t="s">
        <v>2046</v>
      </c>
      <c r="C956" s="34" t="s">
        <v>4911</v>
      </c>
      <c r="D956" s="35"/>
      <c r="E956" s="123" t="s">
        <v>4911</v>
      </c>
      <c r="F956" s="55" t="s">
        <v>4954</v>
      </c>
      <c r="G956" s="56"/>
      <c r="H956" s="36" t="s">
        <v>4911</v>
      </c>
      <c r="I956" s="36" t="s">
        <v>4911</v>
      </c>
      <c r="J956" s="122" t="s">
        <v>7415</v>
      </c>
      <c r="K956" s="32" t="s">
        <v>7416</v>
      </c>
      <c r="L956" s="31" t="s">
        <v>7417</v>
      </c>
      <c r="M956" s="4">
        <v>954</v>
      </c>
      <c r="N956" s="525">
        <v>36.516818999999998</v>
      </c>
      <c r="O956" s="525">
        <v>138.12553199999999</v>
      </c>
      <c r="P956">
        <f t="shared" si="14"/>
        <v>5043.9050513227075</v>
      </c>
    </row>
    <row r="957" spans="1:16">
      <c r="A957" s="33" t="s">
        <v>6639</v>
      </c>
      <c r="B957" s="33" t="s">
        <v>2046</v>
      </c>
      <c r="C957" s="34" t="s">
        <v>4911</v>
      </c>
      <c r="D957" s="35"/>
      <c r="E957" s="123" t="s">
        <v>4911</v>
      </c>
      <c r="F957" s="55" t="s">
        <v>4958</v>
      </c>
      <c r="G957" s="56"/>
      <c r="H957" s="36" t="s">
        <v>4911</v>
      </c>
      <c r="I957" s="36" t="s">
        <v>4911</v>
      </c>
      <c r="J957" s="122" t="s">
        <v>7418</v>
      </c>
      <c r="K957" s="32" t="s">
        <v>7419</v>
      </c>
      <c r="L957" s="31" t="s">
        <v>7420</v>
      </c>
      <c r="M957" s="4">
        <v>955</v>
      </c>
      <c r="N957" s="525">
        <v>36.654327000000002</v>
      </c>
      <c r="O957" s="525">
        <v>138.288377</v>
      </c>
      <c r="P957">
        <f t="shared" si="14"/>
        <v>5068.8673908572791</v>
      </c>
    </row>
    <row r="958" spans="1:16">
      <c r="A958" s="33" t="s">
        <v>6639</v>
      </c>
      <c r="B958" s="33" t="s">
        <v>2046</v>
      </c>
      <c r="C958" s="34" t="s">
        <v>4911</v>
      </c>
      <c r="D958" s="35"/>
      <c r="E958" s="123" t="s">
        <v>4911</v>
      </c>
      <c r="F958" s="55" t="s">
        <v>5394</v>
      </c>
      <c r="G958" s="56"/>
      <c r="H958" s="36" t="s">
        <v>4911</v>
      </c>
      <c r="I958" s="36" t="s">
        <v>4911</v>
      </c>
      <c r="J958" s="122" t="s">
        <v>7421</v>
      </c>
      <c r="K958" s="32" t="s">
        <v>7422</v>
      </c>
      <c r="L958" s="31" t="s">
        <v>7423</v>
      </c>
      <c r="M958" s="4">
        <v>956</v>
      </c>
      <c r="N958" s="525">
        <v>36.210054999999997</v>
      </c>
      <c r="O958" s="525">
        <v>138.46562900000001</v>
      </c>
      <c r="P958">
        <f t="shared" si="14"/>
        <v>5013.8480416995944</v>
      </c>
    </row>
    <row r="959" spans="1:16">
      <c r="A959" s="33" t="s">
        <v>6639</v>
      </c>
      <c r="B959" s="33" t="s">
        <v>2046</v>
      </c>
      <c r="C959" s="34" t="s">
        <v>4911</v>
      </c>
      <c r="D959" s="35"/>
      <c r="E959" s="123" t="s">
        <v>4911</v>
      </c>
      <c r="F959" s="55" t="s">
        <v>5398</v>
      </c>
      <c r="G959" s="56"/>
      <c r="H959" s="36" t="s">
        <v>4911</v>
      </c>
      <c r="I959" s="36" t="s">
        <v>4911</v>
      </c>
      <c r="J959" s="122" t="s">
        <v>7424</v>
      </c>
      <c r="K959" s="32" t="s">
        <v>7425</v>
      </c>
      <c r="L959" s="31" t="s">
        <v>7426</v>
      </c>
      <c r="M959" s="4">
        <v>957</v>
      </c>
      <c r="N959" s="525">
        <v>36.655465999999997</v>
      </c>
      <c r="O959" s="525">
        <v>138.20588599999999</v>
      </c>
      <c r="P959">
        <f t="shared" si="14"/>
        <v>5066.0011552728756</v>
      </c>
    </row>
    <row r="960" spans="1:16">
      <c r="A960" s="33" t="s">
        <v>6639</v>
      </c>
      <c r="B960" s="33" t="s">
        <v>2046</v>
      </c>
      <c r="C960" s="34" t="s">
        <v>4911</v>
      </c>
      <c r="D960" s="35"/>
      <c r="E960" s="123" t="s">
        <v>4911</v>
      </c>
      <c r="F960" s="55" t="s">
        <v>5402</v>
      </c>
      <c r="G960" s="56"/>
      <c r="H960" s="36" t="s">
        <v>4911</v>
      </c>
      <c r="I960" s="36" t="s">
        <v>4911</v>
      </c>
      <c r="J960" s="125" t="s">
        <v>7427</v>
      </c>
      <c r="K960" s="38" t="s">
        <v>7428</v>
      </c>
      <c r="L960" s="37" t="s">
        <v>7429</v>
      </c>
      <c r="M960" s="4">
        <v>958</v>
      </c>
      <c r="N960" s="554">
        <v>36.285164999999999</v>
      </c>
      <c r="O960" s="554">
        <v>138.47954799999999</v>
      </c>
      <c r="P960">
        <f t="shared" si="14"/>
        <v>5024.7532483054201</v>
      </c>
    </row>
    <row r="961" spans="1:16">
      <c r="A961" s="33" t="s">
        <v>6639</v>
      </c>
      <c r="B961" s="33" t="s">
        <v>2046</v>
      </c>
      <c r="C961" s="34" t="s">
        <v>4911</v>
      </c>
      <c r="D961" s="35"/>
      <c r="E961" s="123" t="s">
        <v>4911</v>
      </c>
      <c r="F961" s="55" t="s">
        <v>4962</v>
      </c>
      <c r="G961" s="56"/>
      <c r="H961" s="36" t="s">
        <v>4911</v>
      </c>
      <c r="I961" s="36" t="s">
        <v>4911</v>
      </c>
      <c r="J961" s="125" t="s">
        <v>4963</v>
      </c>
      <c r="K961" s="38" t="s">
        <v>7392</v>
      </c>
      <c r="L961" s="37" t="s">
        <v>7393</v>
      </c>
      <c r="M961" s="4">
        <v>959</v>
      </c>
      <c r="N961" s="554">
        <v>36.641643000000002</v>
      </c>
      <c r="O961" s="554">
        <v>138.21343100000001</v>
      </c>
      <c r="P961">
        <f t="shared" si="14"/>
        <v>5064.3671965071335</v>
      </c>
    </row>
    <row r="962" spans="1:16">
      <c r="A962" s="33" t="s">
        <v>6639</v>
      </c>
      <c r="B962" s="33" t="s">
        <v>2046</v>
      </c>
      <c r="C962" s="34" t="s">
        <v>4911</v>
      </c>
      <c r="D962" s="35"/>
      <c r="E962" s="123" t="s">
        <v>4911</v>
      </c>
      <c r="F962" s="55" t="s">
        <v>4964</v>
      </c>
      <c r="G962" s="56"/>
      <c r="H962" s="36" t="s">
        <v>4911</v>
      </c>
      <c r="I962" s="36" t="s">
        <v>4911</v>
      </c>
      <c r="J962" s="122" t="s">
        <v>7430</v>
      </c>
      <c r="K962" s="32" t="s">
        <v>7395</v>
      </c>
      <c r="L962" s="31" t="s">
        <v>7396</v>
      </c>
      <c r="M962" s="4">
        <v>960</v>
      </c>
      <c r="N962" s="525">
        <v>36.663411000000004</v>
      </c>
      <c r="O962" s="525">
        <v>138.22970900000001</v>
      </c>
      <c r="P962">
        <f t="shared" si="14"/>
        <v>5067.9726334774004</v>
      </c>
    </row>
    <row r="963" spans="1:16">
      <c r="A963" s="33" t="s">
        <v>6639</v>
      </c>
      <c r="B963" s="33" t="s">
        <v>2046</v>
      </c>
      <c r="C963" s="34" t="s">
        <v>4911</v>
      </c>
      <c r="D963" s="35"/>
      <c r="E963" s="123" t="s">
        <v>4911</v>
      </c>
      <c r="F963" s="55" t="s">
        <v>5106</v>
      </c>
      <c r="G963" s="56"/>
      <c r="H963" s="36" t="s">
        <v>4911</v>
      </c>
      <c r="I963" s="36" t="s">
        <v>4911</v>
      </c>
      <c r="J963" s="122" t="s">
        <v>7431</v>
      </c>
      <c r="K963" s="32" t="s">
        <v>7432</v>
      </c>
      <c r="L963" s="31" t="s">
        <v>7433</v>
      </c>
      <c r="M963" s="4">
        <v>961</v>
      </c>
      <c r="N963" s="525">
        <v>36.382660000000001</v>
      </c>
      <c r="O963" s="525">
        <v>138.31018700000001</v>
      </c>
      <c r="P963">
        <f t="shared" si="14"/>
        <v>5032.0925081574205</v>
      </c>
    </row>
    <row r="964" spans="1:16">
      <c r="A964" s="33" t="s">
        <v>6639</v>
      </c>
      <c r="B964" s="33" t="s">
        <v>2046</v>
      </c>
      <c r="C964" s="34" t="s">
        <v>4911</v>
      </c>
      <c r="D964" s="35"/>
      <c r="E964" s="123" t="s">
        <v>4911</v>
      </c>
      <c r="F964" s="55" t="s">
        <v>6177</v>
      </c>
      <c r="G964" s="56"/>
      <c r="H964" s="36" t="s">
        <v>4911</v>
      </c>
      <c r="I964" s="36" t="s">
        <v>4911</v>
      </c>
      <c r="J964" s="122" t="s">
        <v>7434</v>
      </c>
      <c r="K964" s="32" t="s">
        <v>7419</v>
      </c>
      <c r="L964" s="31" t="s">
        <v>7435</v>
      </c>
      <c r="M964" s="4">
        <v>962</v>
      </c>
      <c r="N964" s="525">
        <v>36.678575000000002</v>
      </c>
      <c r="O964" s="525">
        <v>138.33041299999999</v>
      </c>
      <c r="P964">
        <f t="shared" ref="P964:P1027" si="15">N964*O964</f>
        <v>5073.7624280014752</v>
      </c>
    </row>
    <row r="965" spans="1:16">
      <c r="A965" s="33" t="s">
        <v>6639</v>
      </c>
      <c r="B965" s="33" t="s">
        <v>2046</v>
      </c>
      <c r="C965" s="34" t="s">
        <v>4911</v>
      </c>
      <c r="D965" s="35"/>
      <c r="E965" s="123" t="s">
        <v>4911</v>
      </c>
      <c r="F965" s="55" t="s">
        <v>4968</v>
      </c>
      <c r="G965" s="56"/>
      <c r="H965" s="36" t="s">
        <v>4911</v>
      </c>
      <c r="I965" s="36" t="s">
        <v>4911</v>
      </c>
      <c r="J965" s="122" t="s">
        <v>7436</v>
      </c>
      <c r="K965" s="32" t="s">
        <v>7392</v>
      </c>
      <c r="L965" s="31" t="s">
        <v>7437</v>
      </c>
      <c r="M965" s="4">
        <v>963</v>
      </c>
      <c r="N965" s="525">
        <v>36.643379000000003</v>
      </c>
      <c r="O965" s="525">
        <v>138.216309</v>
      </c>
      <c r="P965">
        <f t="shared" si="15"/>
        <v>5064.7125946681117</v>
      </c>
    </row>
    <row r="966" spans="1:16">
      <c r="A966" s="33" t="s">
        <v>6639</v>
      </c>
      <c r="B966" s="33" t="s">
        <v>2046</v>
      </c>
      <c r="C966" s="34" t="s">
        <v>4911</v>
      </c>
      <c r="D966" s="35"/>
      <c r="E966" s="123" t="s">
        <v>4911</v>
      </c>
      <c r="F966" s="55" t="s">
        <v>5255</v>
      </c>
      <c r="G966" s="56"/>
      <c r="H966" s="36" t="s">
        <v>4911</v>
      </c>
      <c r="I966" s="36" t="s">
        <v>4911</v>
      </c>
      <c r="J966" s="122" t="s">
        <v>7438</v>
      </c>
      <c r="K966" s="32" t="s">
        <v>7439</v>
      </c>
      <c r="L966" s="31" t="s">
        <v>7440</v>
      </c>
      <c r="M966" s="4">
        <v>964</v>
      </c>
      <c r="N966" s="525">
        <v>36.401516000000001</v>
      </c>
      <c r="O966" s="525">
        <v>138.279292</v>
      </c>
      <c r="P966">
        <f t="shared" si="15"/>
        <v>5033.5758602066717</v>
      </c>
    </row>
    <row r="967" spans="1:16">
      <c r="A967" s="33" t="s">
        <v>6639</v>
      </c>
      <c r="B967" s="33" t="s">
        <v>2046</v>
      </c>
      <c r="C967" s="34" t="s">
        <v>4911</v>
      </c>
      <c r="D967" s="35"/>
      <c r="E967" s="123" t="s">
        <v>4911</v>
      </c>
      <c r="F967" s="55" t="s">
        <v>5252</v>
      </c>
      <c r="G967" s="56"/>
      <c r="H967" s="36" t="s">
        <v>4911</v>
      </c>
      <c r="I967" s="36" t="s">
        <v>4911</v>
      </c>
      <c r="J967" s="122" t="s">
        <v>5353</v>
      </c>
      <c r="K967" s="32" t="s">
        <v>7392</v>
      </c>
      <c r="L967" s="31" t="s">
        <v>7441</v>
      </c>
      <c r="M967" s="4">
        <v>965</v>
      </c>
      <c r="N967" s="525">
        <v>36.641497000000001</v>
      </c>
      <c r="O967" s="525">
        <v>138.21313799999999</v>
      </c>
      <c r="P967">
        <f t="shared" si="15"/>
        <v>5064.3362813875856</v>
      </c>
    </row>
    <row r="968" spans="1:16">
      <c r="A968" s="33" t="s">
        <v>6639</v>
      </c>
      <c r="B968" s="33" t="s">
        <v>2046</v>
      </c>
      <c r="C968" s="34" t="s">
        <v>4911</v>
      </c>
      <c r="D968" s="35"/>
      <c r="E968" s="123" t="s">
        <v>4974</v>
      </c>
      <c r="F968" s="55" t="s">
        <v>4975</v>
      </c>
      <c r="G968" s="56"/>
      <c r="H968" s="36" t="s">
        <v>4911</v>
      </c>
      <c r="I968" s="36" t="s">
        <v>4911</v>
      </c>
      <c r="J968" s="133" t="s">
        <v>4976</v>
      </c>
      <c r="K968" s="58" t="s">
        <v>7392</v>
      </c>
      <c r="L968" s="57" t="s">
        <v>7393</v>
      </c>
      <c r="M968" s="4">
        <v>966</v>
      </c>
      <c r="N968" s="556">
        <v>36.641643000000002</v>
      </c>
      <c r="O968" s="556">
        <v>138.21343100000001</v>
      </c>
      <c r="P968">
        <f t="shared" si="15"/>
        <v>5064.3671965071335</v>
      </c>
    </row>
    <row r="969" spans="1:16">
      <c r="A969" s="33" t="s">
        <v>6639</v>
      </c>
      <c r="B969" s="33" t="s">
        <v>2046</v>
      </c>
      <c r="C969" s="39" t="s">
        <v>4911</v>
      </c>
      <c r="D969" s="40"/>
      <c r="E969" s="126" t="s">
        <v>4911</v>
      </c>
      <c r="F969" s="63" t="s">
        <v>4979</v>
      </c>
      <c r="G969" s="92"/>
      <c r="H969" s="41" t="s">
        <v>4911</v>
      </c>
      <c r="I969" s="41" t="s">
        <v>4911</v>
      </c>
      <c r="J969" s="121" t="s">
        <v>6189</v>
      </c>
      <c r="K969" s="65" t="s">
        <v>7442</v>
      </c>
      <c r="L969" s="64" t="s">
        <v>7443</v>
      </c>
      <c r="M969" s="4">
        <v>967</v>
      </c>
      <c r="N969" s="552">
        <v>36.350437999999997</v>
      </c>
      <c r="O969" s="552">
        <v>138.404415</v>
      </c>
      <c r="P969">
        <f t="shared" si="15"/>
        <v>5031.0611063837696</v>
      </c>
    </row>
    <row r="970" spans="1:16">
      <c r="A970" s="33" t="s">
        <v>6639</v>
      </c>
      <c r="B970" s="33" t="s">
        <v>2046</v>
      </c>
      <c r="C970" s="51">
        <v>2</v>
      </c>
      <c r="D970" s="52">
        <v>1851172</v>
      </c>
      <c r="E970" s="27" t="s">
        <v>4911</v>
      </c>
      <c r="F970" s="124" t="s">
        <v>4981</v>
      </c>
      <c r="G970" s="29" t="s">
        <v>4913</v>
      </c>
      <c r="H970" s="53" t="s">
        <v>7444</v>
      </c>
      <c r="I970" s="53" t="s">
        <v>7445</v>
      </c>
      <c r="J970" s="125" t="s">
        <v>7446</v>
      </c>
      <c r="K970" s="38" t="s">
        <v>7447</v>
      </c>
      <c r="L970" s="37" t="s">
        <v>7448</v>
      </c>
      <c r="M970" s="4">
        <v>968</v>
      </c>
      <c r="N970" s="554">
        <v>36.655222000000002</v>
      </c>
      <c r="O970" s="554">
        <v>138.23511999999999</v>
      </c>
      <c r="P970">
        <f t="shared" si="15"/>
        <v>5067.0390117966399</v>
      </c>
    </row>
    <row r="971" spans="1:16">
      <c r="A971" s="33" t="s">
        <v>6639</v>
      </c>
      <c r="B971" s="33" t="s">
        <v>2046</v>
      </c>
      <c r="C971" s="34" t="s">
        <v>4911</v>
      </c>
      <c r="D971" s="35"/>
      <c r="E971" s="27" t="s">
        <v>4911</v>
      </c>
      <c r="F971" s="55" t="s">
        <v>4912</v>
      </c>
      <c r="G971" s="56"/>
      <c r="H971" s="36" t="s">
        <v>4911</v>
      </c>
      <c r="I971" s="36" t="s">
        <v>4911</v>
      </c>
      <c r="J971" s="122" t="s">
        <v>7449</v>
      </c>
      <c r="K971" s="32" t="s">
        <v>7392</v>
      </c>
      <c r="L971" s="31" t="s">
        <v>7450</v>
      </c>
      <c r="M971" s="4">
        <v>969</v>
      </c>
      <c r="N971" s="525">
        <v>36.641466999999999</v>
      </c>
      <c r="O971" s="525">
        <v>138.21367599999999</v>
      </c>
      <c r="P971">
        <f t="shared" si="15"/>
        <v>5064.3518481026913</v>
      </c>
    </row>
    <row r="972" spans="1:16">
      <c r="A972" s="33" t="s">
        <v>6639</v>
      </c>
      <c r="B972" s="33" t="s">
        <v>2046</v>
      </c>
      <c r="C972" s="34" t="s">
        <v>4911</v>
      </c>
      <c r="D972" s="35"/>
      <c r="E972" s="27" t="s">
        <v>4911</v>
      </c>
      <c r="F972" s="55" t="s">
        <v>4987</v>
      </c>
      <c r="G972" s="56"/>
      <c r="H972" s="36" t="s">
        <v>4911</v>
      </c>
      <c r="I972" s="36" t="s">
        <v>4911</v>
      </c>
      <c r="J972" s="122" t="s">
        <v>7451</v>
      </c>
      <c r="K972" s="32" t="s">
        <v>7452</v>
      </c>
      <c r="L972" s="31" t="s">
        <v>7453</v>
      </c>
      <c r="M972" s="4">
        <v>970</v>
      </c>
      <c r="N972" s="525">
        <v>36.839128000000002</v>
      </c>
      <c r="O972" s="525">
        <v>138.35902300000001</v>
      </c>
      <c r="P972">
        <f t="shared" si="15"/>
        <v>5097.0257582519444</v>
      </c>
    </row>
    <row r="973" spans="1:16">
      <c r="A973" s="33" t="s">
        <v>6639</v>
      </c>
      <c r="B973" s="33" t="s">
        <v>2046</v>
      </c>
      <c r="C973" s="34" t="s">
        <v>4911</v>
      </c>
      <c r="D973" s="35"/>
      <c r="E973" s="27" t="s">
        <v>4911</v>
      </c>
      <c r="F973" s="55" t="s">
        <v>4918</v>
      </c>
      <c r="G973" s="56"/>
      <c r="H973" s="36" t="s">
        <v>4911</v>
      </c>
      <c r="I973" s="36" t="s">
        <v>4911</v>
      </c>
      <c r="J973" s="122" t="s">
        <v>7357</v>
      </c>
      <c r="K973" s="32" t="s">
        <v>7395</v>
      </c>
      <c r="L973" s="31" t="s">
        <v>7454</v>
      </c>
      <c r="M973" s="4">
        <v>971</v>
      </c>
      <c r="N973" s="525">
        <v>36.670126000000003</v>
      </c>
      <c r="O973" s="525">
        <v>138.21151800000001</v>
      </c>
      <c r="P973">
        <f t="shared" si="15"/>
        <v>5068.2337797112687</v>
      </c>
    </row>
    <row r="974" spans="1:16">
      <c r="A974" s="33" t="s">
        <v>6639</v>
      </c>
      <c r="B974" s="33" t="s">
        <v>2046</v>
      </c>
      <c r="C974" s="34" t="s">
        <v>4911</v>
      </c>
      <c r="D974" s="35"/>
      <c r="E974" s="27" t="s">
        <v>4911</v>
      </c>
      <c r="F974" s="55" t="s">
        <v>4962</v>
      </c>
      <c r="G974" s="56"/>
      <c r="H974" s="36" t="s">
        <v>4911</v>
      </c>
      <c r="I974" s="36" t="s">
        <v>4911</v>
      </c>
      <c r="J974" s="122" t="s">
        <v>4963</v>
      </c>
      <c r="K974" s="32" t="s">
        <v>7447</v>
      </c>
      <c r="L974" s="31" t="s">
        <v>7448</v>
      </c>
      <c r="M974" s="4">
        <v>972</v>
      </c>
      <c r="N974" s="525">
        <v>36.655222000000002</v>
      </c>
      <c r="O974" s="525">
        <v>138.23511999999999</v>
      </c>
      <c r="P974">
        <f t="shared" si="15"/>
        <v>5067.0390117966399</v>
      </c>
    </row>
    <row r="975" spans="1:16">
      <c r="A975" s="33" t="s">
        <v>6639</v>
      </c>
      <c r="B975" s="33" t="s">
        <v>2046</v>
      </c>
      <c r="C975" s="39" t="s">
        <v>4911</v>
      </c>
      <c r="D975" s="40"/>
      <c r="E975" s="93" t="s">
        <v>4974</v>
      </c>
      <c r="F975" s="92" t="s">
        <v>4975</v>
      </c>
      <c r="G975" s="92"/>
      <c r="H975" s="41" t="s">
        <v>4911</v>
      </c>
      <c r="I975" s="41" t="s">
        <v>4911</v>
      </c>
      <c r="J975" s="127" t="s">
        <v>4976</v>
      </c>
      <c r="K975" s="43" t="s">
        <v>7447</v>
      </c>
      <c r="L975" s="42" t="s">
        <v>7448</v>
      </c>
      <c r="M975" s="4">
        <v>973</v>
      </c>
      <c r="N975" s="560">
        <v>36.655222000000002</v>
      </c>
      <c r="O975" s="560">
        <v>138.23511999999999</v>
      </c>
      <c r="P975">
        <f t="shared" si="15"/>
        <v>5067.0390117966399</v>
      </c>
    </row>
    <row r="976" spans="1:16">
      <c r="A976" s="33" t="s">
        <v>6639</v>
      </c>
      <c r="B976" s="33" t="s">
        <v>2046</v>
      </c>
      <c r="C976" s="51">
        <v>3</v>
      </c>
      <c r="D976" s="52">
        <v>1851280</v>
      </c>
      <c r="E976" s="27" t="s">
        <v>4911</v>
      </c>
      <c r="F976" s="124" t="s">
        <v>4981</v>
      </c>
      <c r="G976" s="29" t="s">
        <v>4913</v>
      </c>
      <c r="H976" s="53" t="s">
        <v>7455</v>
      </c>
      <c r="I976" s="53" t="s">
        <v>7456</v>
      </c>
      <c r="J976" s="125" t="s">
        <v>7457</v>
      </c>
      <c r="K976" s="38" t="s">
        <v>7458</v>
      </c>
      <c r="L976" s="37" t="s">
        <v>7459</v>
      </c>
      <c r="M976" s="4">
        <v>974</v>
      </c>
      <c r="N976" s="554">
        <v>36.653810999999997</v>
      </c>
      <c r="O976" s="554">
        <v>138.22570200000001</v>
      </c>
      <c r="P976">
        <f t="shared" si="15"/>
        <v>5066.4987564503217</v>
      </c>
    </row>
    <row r="977" spans="1:16">
      <c r="A977" s="33" t="s">
        <v>6639</v>
      </c>
      <c r="B977" s="33" t="s">
        <v>2046</v>
      </c>
      <c r="C977" s="34" t="s">
        <v>4911</v>
      </c>
      <c r="D977" s="35"/>
      <c r="E977" s="27" t="s">
        <v>4911</v>
      </c>
      <c r="F977" s="55" t="s">
        <v>4912</v>
      </c>
      <c r="G977" s="56"/>
      <c r="H977" s="36" t="s">
        <v>4911</v>
      </c>
      <c r="I977" s="36" t="s">
        <v>4911</v>
      </c>
      <c r="J977" s="122" t="s">
        <v>7460</v>
      </c>
      <c r="K977" s="32" t="s">
        <v>7461</v>
      </c>
      <c r="L977" s="31" t="s">
        <v>7462</v>
      </c>
      <c r="M977" s="4">
        <v>975</v>
      </c>
      <c r="N977" s="525">
        <v>36.675303999999997</v>
      </c>
      <c r="O977" s="525">
        <v>138.21945099999999</v>
      </c>
      <c r="P977">
        <f t="shared" si="15"/>
        <v>5069.2403841381029</v>
      </c>
    </row>
    <row r="978" spans="1:16">
      <c r="A978" s="33" t="s">
        <v>6639</v>
      </c>
      <c r="B978" s="33" t="s">
        <v>2046</v>
      </c>
      <c r="C978" s="34" t="s">
        <v>4911</v>
      </c>
      <c r="D978" s="35"/>
      <c r="E978" s="27" t="s">
        <v>4911</v>
      </c>
      <c r="F978" s="55" t="s">
        <v>4987</v>
      </c>
      <c r="G978" s="56"/>
      <c r="H978" s="36" t="s">
        <v>4911</v>
      </c>
      <c r="I978" s="36" t="s">
        <v>4911</v>
      </c>
      <c r="J978" s="122" t="s">
        <v>7463</v>
      </c>
      <c r="K978" s="32" t="s">
        <v>7464</v>
      </c>
      <c r="L978" s="31" t="s">
        <v>7465</v>
      </c>
      <c r="M978" s="4">
        <v>976</v>
      </c>
      <c r="N978" s="525">
        <v>36.584426000000001</v>
      </c>
      <c r="O978" s="525">
        <v>138.15050500000001</v>
      </c>
      <c r="P978">
        <f t="shared" si="15"/>
        <v>5054.1569270351301</v>
      </c>
    </row>
    <row r="979" spans="1:16">
      <c r="A979" s="33" t="s">
        <v>6639</v>
      </c>
      <c r="B979" s="33" t="s">
        <v>2046</v>
      </c>
      <c r="C979" s="34" t="s">
        <v>4911</v>
      </c>
      <c r="D979" s="35"/>
      <c r="E979" s="27" t="s">
        <v>4911</v>
      </c>
      <c r="F979" s="55" t="s">
        <v>4922</v>
      </c>
      <c r="G979" s="56"/>
      <c r="H979" s="36" t="s">
        <v>4911</v>
      </c>
      <c r="I979" s="36" t="s">
        <v>4911</v>
      </c>
      <c r="J979" s="122" t="s">
        <v>7466</v>
      </c>
      <c r="K979" s="32" t="s">
        <v>7467</v>
      </c>
      <c r="L979" s="31" t="s">
        <v>7468</v>
      </c>
      <c r="M979" s="4">
        <v>977</v>
      </c>
      <c r="N979" s="525">
        <v>36.403075999999999</v>
      </c>
      <c r="O979" s="525">
        <v>138.26155499999999</v>
      </c>
      <c r="P979">
        <f t="shared" si="15"/>
        <v>5033.1458945431796</v>
      </c>
    </row>
    <row r="980" spans="1:16">
      <c r="A980" s="33" t="s">
        <v>6639</v>
      </c>
      <c r="B980" s="33" t="s">
        <v>2046</v>
      </c>
      <c r="C980" s="34" t="s">
        <v>4911</v>
      </c>
      <c r="D980" s="35"/>
      <c r="E980" s="27" t="s">
        <v>4911</v>
      </c>
      <c r="F980" s="55" t="s">
        <v>4926</v>
      </c>
      <c r="G980" s="56"/>
      <c r="H980" s="36" t="s">
        <v>4911</v>
      </c>
      <c r="I980" s="36" t="s">
        <v>4911</v>
      </c>
      <c r="J980" s="122" t="s">
        <v>7469</v>
      </c>
      <c r="K980" s="32" t="s">
        <v>7470</v>
      </c>
      <c r="L980" s="31" t="s">
        <v>7471</v>
      </c>
      <c r="M980" s="4">
        <v>978</v>
      </c>
      <c r="N980" s="525">
        <v>36.252611999999999</v>
      </c>
      <c r="O980" s="525">
        <v>138.46730600000001</v>
      </c>
      <c r="P980">
        <f t="shared" si="15"/>
        <v>5019.8015191032719</v>
      </c>
    </row>
    <row r="981" spans="1:16">
      <c r="A981" s="33" t="s">
        <v>6639</v>
      </c>
      <c r="B981" s="33" t="s">
        <v>2046</v>
      </c>
      <c r="C981" s="34" t="s">
        <v>4911</v>
      </c>
      <c r="D981" s="35"/>
      <c r="E981" s="27" t="s">
        <v>4911</v>
      </c>
      <c r="F981" s="55" t="s">
        <v>4938</v>
      </c>
      <c r="G981" s="56"/>
      <c r="H981" s="36" t="s">
        <v>4911</v>
      </c>
      <c r="I981" s="36" t="s">
        <v>4911</v>
      </c>
      <c r="J981" s="122" t="s">
        <v>7472</v>
      </c>
      <c r="K981" s="32" t="s">
        <v>7473</v>
      </c>
      <c r="L981" s="31" t="s">
        <v>7474</v>
      </c>
      <c r="M981" s="4">
        <v>979</v>
      </c>
      <c r="N981" s="525">
        <v>36.730420000000002</v>
      </c>
      <c r="O981" s="525">
        <v>138.34160900000001</v>
      </c>
      <c r="P981">
        <f t="shared" si="15"/>
        <v>5081.3454020457802</v>
      </c>
    </row>
    <row r="982" spans="1:16">
      <c r="A982" s="33" t="s">
        <v>6639</v>
      </c>
      <c r="B982" s="33" t="s">
        <v>2046</v>
      </c>
      <c r="C982" s="34" t="s">
        <v>4911</v>
      </c>
      <c r="D982" s="35"/>
      <c r="E982" s="27" t="s">
        <v>4911</v>
      </c>
      <c r="F982" s="55" t="s">
        <v>4942</v>
      </c>
      <c r="G982" s="56"/>
      <c r="H982" s="36" t="s">
        <v>4911</v>
      </c>
      <c r="I982" s="36" t="s">
        <v>4911</v>
      </c>
      <c r="J982" s="122" t="s">
        <v>7475</v>
      </c>
      <c r="K982" s="32" t="s">
        <v>7476</v>
      </c>
      <c r="L982" s="31" t="s">
        <v>7477</v>
      </c>
      <c r="M982" s="4">
        <v>980</v>
      </c>
      <c r="N982" s="525">
        <v>36.485643000000003</v>
      </c>
      <c r="O982" s="525">
        <v>138.15364199999999</v>
      </c>
      <c r="P982">
        <f t="shared" si="15"/>
        <v>5040.6244611618058</v>
      </c>
    </row>
    <row r="983" spans="1:16">
      <c r="A983" s="33" t="s">
        <v>6639</v>
      </c>
      <c r="B983" s="33" t="s">
        <v>2046</v>
      </c>
      <c r="C983" s="34" t="s">
        <v>4911</v>
      </c>
      <c r="D983" s="35"/>
      <c r="E983" s="27" t="s">
        <v>4911</v>
      </c>
      <c r="F983" s="55" t="s">
        <v>4946</v>
      </c>
      <c r="G983" s="56"/>
      <c r="H983" s="36" t="s">
        <v>4911</v>
      </c>
      <c r="I983" s="36" t="s">
        <v>4911</v>
      </c>
      <c r="J983" s="122" t="s">
        <v>7478</v>
      </c>
      <c r="K983" s="32" t="s">
        <v>7479</v>
      </c>
      <c r="L983" s="31" t="s">
        <v>7480</v>
      </c>
      <c r="M983" s="4">
        <v>981</v>
      </c>
      <c r="N983" s="525">
        <v>36.352108999999999</v>
      </c>
      <c r="O983" s="525">
        <v>138.218908</v>
      </c>
      <c r="P983">
        <f t="shared" si="15"/>
        <v>5024.5488094769717</v>
      </c>
    </row>
    <row r="984" spans="1:16">
      <c r="A984" s="33" t="s">
        <v>6639</v>
      </c>
      <c r="B984" s="33" t="s">
        <v>2046</v>
      </c>
      <c r="C984" s="34" t="s">
        <v>4911</v>
      </c>
      <c r="D984" s="35"/>
      <c r="E984" s="123" t="s">
        <v>4911</v>
      </c>
      <c r="F984" s="55" t="s">
        <v>4954</v>
      </c>
      <c r="G984" s="56"/>
      <c r="H984" s="36" t="s">
        <v>4911</v>
      </c>
      <c r="I984" s="36" t="s">
        <v>4911</v>
      </c>
      <c r="J984" s="122" t="s">
        <v>7481</v>
      </c>
      <c r="K984" s="32" t="s">
        <v>7482</v>
      </c>
      <c r="L984" s="31" t="s">
        <v>7483</v>
      </c>
      <c r="M984" s="4">
        <v>982</v>
      </c>
      <c r="N984" s="525">
        <v>36.609254</v>
      </c>
      <c r="O984" s="525">
        <v>138.195776</v>
      </c>
      <c r="P984">
        <f t="shared" si="15"/>
        <v>5059.2442653111038</v>
      </c>
    </row>
    <row r="985" spans="1:16">
      <c r="A985" s="33" t="s">
        <v>6639</v>
      </c>
      <c r="B985" s="33" t="s">
        <v>2046</v>
      </c>
      <c r="C985" s="34" t="s">
        <v>4911</v>
      </c>
      <c r="D985" s="35"/>
      <c r="E985" s="123" t="s">
        <v>4911</v>
      </c>
      <c r="F985" s="55" t="s">
        <v>5394</v>
      </c>
      <c r="G985" s="56"/>
      <c r="H985" s="36" t="s">
        <v>4911</v>
      </c>
      <c r="I985" s="36" t="s">
        <v>4911</v>
      </c>
      <c r="J985" s="122" t="s">
        <v>7484</v>
      </c>
      <c r="K985" s="32" t="s">
        <v>7485</v>
      </c>
      <c r="L985" s="31" t="s">
        <v>7486</v>
      </c>
      <c r="M985" s="4">
        <v>983</v>
      </c>
      <c r="N985" s="525">
        <v>36.312958999999999</v>
      </c>
      <c r="O985" s="525">
        <v>138.45323500000001</v>
      </c>
      <c r="P985">
        <f t="shared" si="15"/>
        <v>5027.6466459723651</v>
      </c>
    </row>
    <row r="986" spans="1:16">
      <c r="A986" s="33" t="s">
        <v>6639</v>
      </c>
      <c r="B986" s="33" t="s">
        <v>2046</v>
      </c>
      <c r="C986" s="34" t="s">
        <v>4911</v>
      </c>
      <c r="D986" s="35"/>
      <c r="E986" s="123" t="s">
        <v>4911</v>
      </c>
      <c r="F986" s="55" t="s">
        <v>5398</v>
      </c>
      <c r="G986" s="56"/>
      <c r="H986" s="36" t="s">
        <v>4911</v>
      </c>
      <c r="I986" s="36" t="s">
        <v>4911</v>
      </c>
      <c r="J986" s="122" t="s">
        <v>7487</v>
      </c>
      <c r="K986" s="32" t="s">
        <v>7439</v>
      </c>
      <c r="L986" s="31" t="s">
        <v>7488</v>
      </c>
      <c r="M986" s="4">
        <v>984</v>
      </c>
      <c r="N986" s="525">
        <v>36.401705999999997</v>
      </c>
      <c r="O986" s="525">
        <v>138.28434999999999</v>
      </c>
      <c r="P986">
        <f t="shared" si="15"/>
        <v>5033.7862531010996</v>
      </c>
    </row>
    <row r="987" spans="1:16">
      <c r="A987" s="33" t="s">
        <v>6639</v>
      </c>
      <c r="B987" s="33" t="s">
        <v>2046</v>
      </c>
      <c r="C987" s="34" t="s">
        <v>4911</v>
      </c>
      <c r="D987" s="35"/>
      <c r="E987" s="123" t="s">
        <v>4911</v>
      </c>
      <c r="F987" s="55" t="s">
        <v>5402</v>
      </c>
      <c r="G987" s="56"/>
      <c r="H987" s="36" t="s">
        <v>4911</v>
      </c>
      <c r="I987" s="36" t="s">
        <v>4911</v>
      </c>
      <c r="J987" s="122" t="s">
        <v>7489</v>
      </c>
      <c r="K987" s="32" t="s">
        <v>7490</v>
      </c>
      <c r="L987" s="31" t="s">
        <v>7491</v>
      </c>
      <c r="M987" s="4">
        <v>985</v>
      </c>
      <c r="N987" s="525">
        <v>36.631656999999997</v>
      </c>
      <c r="O987" s="525">
        <v>138.182445</v>
      </c>
      <c r="P987">
        <f t="shared" si="15"/>
        <v>5061.8519286613646</v>
      </c>
    </row>
    <row r="988" spans="1:16">
      <c r="A988" s="33" t="s">
        <v>6639</v>
      </c>
      <c r="B988" s="33" t="s">
        <v>2046</v>
      </c>
      <c r="C988" s="34" t="s">
        <v>4911</v>
      </c>
      <c r="D988" s="35"/>
      <c r="E988" s="123" t="s">
        <v>4911</v>
      </c>
      <c r="F988" s="55" t="s">
        <v>5008</v>
      </c>
      <c r="G988" s="56"/>
      <c r="H988" s="36" t="s">
        <v>4911</v>
      </c>
      <c r="I988" s="36" t="s">
        <v>4911</v>
      </c>
      <c r="J988" s="122" t="s">
        <v>7492</v>
      </c>
      <c r="K988" s="32" t="s">
        <v>7493</v>
      </c>
      <c r="L988" s="31" t="s">
        <v>7494</v>
      </c>
      <c r="M988" s="4">
        <v>986</v>
      </c>
      <c r="N988" s="525">
        <v>36.414423999999997</v>
      </c>
      <c r="O988" s="525">
        <v>138.22519700000001</v>
      </c>
      <c r="P988">
        <f t="shared" si="15"/>
        <v>5033.3909310415274</v>
      </c>
    </row>
    <row r="989" spans="1:16">
      <c r="A989" s="33" t="s">
        <v>6639</v>
      </c>
      <c r="B989" s="33" t="s">
        <v>2046</v>
      </c>
      <c r="C989" s="34" t="s">
        <v>4911</v>
      </c>
      <c r="D989" s="35"/>
      <c r="E989" s="123" t="s">
        <v>4911</v>
      </c>
      <c r="F989" s="55" t="s">
        <v>4962</v>
      </c>
      <c r="G989" s="56"/>
      <c r="H989" s="36" t="s">
        <v>4911</v>
      </c>
      <c r="I989" s="36" t="s">
        <v>4911</v>
      </c>
      <c r="J989" s="122" t="s">
        <v>4963</v>
      </c>
      <c r="K989" s="32" t="s">
        <v>7458</v>
      </c>
      <c r="L989" s="31" t="s">
        <v>7459</v>
      </c>
      <c r="M989" s="4">
        <v>987</v>
      </c>
      <c r="N989" s="525">
        <v>36.653810999999997</v>
      </c>
      <c r="O989" s="525">
        <v>138.22570200000001</v>
      </c>
      <c r="P989">
        <f t="shared" si="15"/>
        <v>5066.4987564503217</v>
      </c>
    </row>
    <row r="990" spans="1:16">
      <c r="A990" s="33" t="s">
        <v>6639</v>
      </c>
      <c r="B990" s="33" t="s">
        <v>2046</v>
      </c>
      <c r="C990" s="34" t="s">
        <v>4911</v>
      </c>
      <c r="D990" s="35"/>
      <c r="E990" s="27" t="s">
        <v>4911</v>
      </c>
      <c r="F990" s="102" t="s">
        <v>5255</v>
      </c>
      <c r="G990" s="56"/>
      <c r="H990" s="36" t="s">
        <v>4911</v>
      </c>
      <c r="I990" s="36" t="s">
        <v>4911</v>
      </c>
      <c r="J990" s="144" t="s">
        <v>7495</v>
      </c>
      <c r="K990" s="58" t="s">
        <v>7496</v>
      </c>
      <c r="L990" s="57" t="s">
        <v>7497</v>
      </c>
      <c r="M990" s="4">
        <v>988</v>
      </c>
      <c r="N990" s="556">
        <v>36.515056000000001</v>
      </c>
      <c r="O990" s="556">
        <v>138.13346300000001</v>
      </c>
      <c r="P990">
        <f t="shared" si="15"/>
        <v>5043.9511369189286</v>
      </c>
    </row>
    <row r="991" spans="1:16">
      <c r="A991" s="33" t="s">
        <v>6639</v>
      </c>
      <c r="B991" s="33" t="s">
        <v>2046</v>
      </c>
      <c r="C991" s="34" t="s">
        <v>4911</v>
      </c>
      <c r="D991" s="35"/>
      <c r="E991" s="27" t="s">
        <v>4911</v>
      </c>
      <c r="F991" s="102" t="s">
        <v>5259</v>
      </c>
      <c r="G991" s="56"/>
      <c r="H991" s="36" t="s">
        <v>4911</v>
      </c>
      <c r="I991" s="36" t="s">
        <v>4911</v>
      </c>
      <c r="J991" s="122" t="s">
        <v>7498</v>
      </c>
      <c r="K991" s="32" t="s">
        <v>7499</v>
      </c>
      <c r="L991" s="31" t="s">
        <v>7500</v>
      </c>
      <c r="M991" s="4">
        <v>989</v>
      </c>
      <c r="N991" s="525">
        <v>36.632854999999999</v>
      </c>
      <c r="O991" s="525">
        <v>138.20616999999999</v>
      </c>
      <c r="P991">
        <f t="shared" si="15"/>
        <v>5062.8865857153496</v>
      </c>
    </row>
    <row r="992" spans="1:16">
      <c r="A992" s="33" t="s">
        <v>6639</v>
      </c>
      <c r="B992" s="33" t="s">
        <v>2046</v>
      </c>
      <c r="C992" s="34" t="s">
        <v>4911</v>
      </c>
      <c r="D992" s="35"/>
      <c r="E992" s="27" t="s">
        <v>4974</v>
      </c>
      <c r="F992" s="55" t="s">
        <v>4975</v>
      </c>
      <c r="G992" s="56"/>
      <c r="H992" s="36" t="s">
        <v>4911</v>
      </c>
      <c r="I992" s="36" t="s">
        <v>4911</v>
      </c>
      <c r="J992" s="122" t="s">
        <v>4976</v>
      </c>
      <c r="K992" s="32" t="s">
        <v>7458</v>
      </c>
      <c r="L992" s="31" t="s">
        <v>7459</v>
      </c>
      <c r="M992" s="4">
        <v>990</v>
      </c>
      <c r="N992" s="525">
        <v>36.653810999999997</v>
      </c>
      <c r="O992" s="525">
        <v>138.22570200000001</v>
      </c>
      <c r="P992">
        <f t="shared" si="15"/>
        <v>5066.4987564503217</v>
      </c>
    </row>
    <row r="993" spans="1:16">
      <c r="A993" s="33" t="s">
        <v>6639</v>
      </c>
      <c r="B993" s="33" t="s">
        <v>2046</v>
      </c>
      <c r="C993" s="39" t="s">
        <v>4911</v>
      </c>
      <c r="D993" s="40"/>
      <c r="E993" s="27" t="s">
        <v>4911</v>
      </c>
      <c r="F993" s="55" t="s">
        <v>4979</v>
      </c>
      <c r="G993" s="56"/>
      <c r="H993" s="41" t="s">
        <v>4911</v>
      </c>
      <c r="I993" s="41" t="s">
        <v>4911</v>
      </c>
      <c r="J993" s="125" t="s">
        <v>5349</v>
      </c>
      <c r="K993" s="38" t="s">
        <v>7458</v>
      </c>
      <c r="L993" s="37" t="s">
        <v>7459</v>
      </c>
      <c r="M993" s="4">
        <v>991</v>
      </c>
      <c r="N993" s="554">
        <v>36.653810999999997</v>
      </c>
      <c r="O993" s="554">
        <v>138.22570200000001</v>
      </c>
      <c r="P993">
        <f t="shared" si="15"/>
        <v>5066.4987564503217</v>
      </c>
    </row>
    <row r="994" spans="1:16">
      <c r="A994" s="33" t="s">
        <v>6639</v>
      </c>
      <c r="B994" s="33" t="s">
        <v>2046</v>
      </c>
      <c r="C994" s="51">
        <v>4</v>
      </c>
      <c r="D994" s="52">
        <v>1852221</v>
      </c>
      <c r="E994" s="74" t="s">
        <v>4974</v>
      </c>
      <c r="F994" s="131" t="s">
        <v>4981</v>
      </c>
      <c r="G994" s="29" t="s">
        <v>4913</v>
      </c>
      <c r="H994" s="53" t="s">
        <v>7501</v>
      </c>
      <c r="I994" s="53" t="s">
        <v>7502</v>
      </c>
      <c r="J994" s="132" t="s">
        <v>7503</v>
      </c>
      <c r="K994" s="96" t="s">
        <v>7504</v>
      </c>
      <c r="L994" s="95" t="s">
        <v>7505</v>
      </c>
      <c r="M994" s="4">
        <v>992</v>
      </c>
      <c r="N994" s="558">
        <v>36.228586</v>
      </c>
      <c r="O994" s="558">
        <v>137.95861500000001</v>
      </c>
      <c r="P994">
        <f t="shared" si="15"/>
        <v>4998.0455479683906</v>
      </c>
    </row>
    <row r="995" spans="1:16">
      <c r="A995" s="33" t="s">
        <v>6639</v>
      </c>
      <c r="B995" s="33" t="s">
        <v>2046</v>
      </c>
      <c r="C995" s="39" t="s">
        <v>4911</v>
      </c>
      <c r="D995" s="40"/>
      <c r="E995" s="93" t="s">
        <v>4911</v>
      </c>
      <c r="F995" s="63" t="s">
        <v>4962</v>
      </c>
      <c r="G995" s="92"/>
      <c r="H995" s="41" t="s">
        <v>4911</v>
      </c>
      <c r="I995" s="41" t="s">
        <v>4911</v>
      </c>
      <c r="J995" s="121" t="s">
        <v>4963</v>
      </c>
      <c r="K995" s="65" t="s">
        <v>7504</v>
      </c>
      <c r="L995" s="64" t="s">
        <v>7505</v>
      </c>
      <c r="M995" s="4">
        <v>993</v>
      </c>
      <c r="N995" s="552">
        <v>36.228586</v>
      </c>
      <c r="O995" s="552">
        <v>137.95861500000001</v>
      </c>
      <c r="P995">
        <f t="shared" si="15"/>
        <v>4998.0455479683906</v>
      </c>
    </row>
    <row r="996" spans="1:16">
      <c r="A996" s="33" t="s">
        <v>6639</v>
      </c>
      <c r="B996" s="33" t="s">
        <v>2046</v>
      </c>
      <c r="C996" s="51">
        <v>5</v>
      </c>
      <c r="D996" s="52">
        <v>1855085</v>
      </c>
      <c r="E996" s="123" t="s">
        <v>4911</v>
      </c>
      <c r="F996" s="55" t="s">
        <v>4981</v>
      </c>
      <c r="G996" s="29" t="s">
        <v>4913</v>
      </c>
      <c r="H996" s="53" t="s">
        <v>7506</v>
      </c>
      <c r="I996" s="53" t="s">
        <v>7507</v>
      </c>
      <c r="J996" s="122" t="s">
        <v>7508</v>
      </c>
      <c r="K996" s="32" t="s">
        <v>7509</v>
      </c>
      <c r="L996" s="31" t="s">
        <v>7510</v>
      </c>
      <c r="M996" s="4">
        <v>994</v>
      </c>
      <c r="N996" s="525">
        <v>35.520063</v>
      </c>
      <c r="O996" s="525">
        <v>137.850866</v>
      </c>
      <c r="P996">
        <f t="shared" si="15"/>
        <v>4896.4714449245575</v>
      </c>
    </row>
    <row r="997" spans="1:16">
      <c r="A997" s="33" t="s">
        <v>6639</v>
      </c>
      <c r="B997" s="33" t="s">
        <v>2046</v>
      </c>
      <c r="C997" s="34" t="s">
        <v>4911</v>
      </c>
      <c r="D997" s="35"/>
      <c r="E997" s="123" t="s">
        <v>4911</v>
      </c>
      <c r="F997" s="55" t="s">
        <v>4912</v>
      </c>
      <c r="G997" s="56"/>
      <c r="H997" s="36" t="s">
        <v>4911</v>
      </c>
      <c r="I997" s="36" t="s">
        <v>4911</v>
      </c>
      <c r="J997" s="122" t="s">
        <v>7511</v>
      </c>
      <c r="K997" s="32" t="s">
        <v>7512</v>
      </c>
      <c r="L997" s="31" t="s">
        <v>7513</v>
      </c>
      <c r="M997" s="4">
        <v>995</v>
      </c>
      <c r="N997" s="525">
        <v>35.889263</v>
      </c>
      <c r="O997" s="525">
        <v>137.98421200000001</v>
      </c>
      <c r="P997">
        <f t="shared" si="15"/>
        <v>4952.1516743157563</v>
      </c>
    </row>
    <row r="998" spans="1:16">
      <c r="A998" s="33" t="s">
        <v>6639</v>
      </c>
      <c r="B998" s="33" t="s">
        <v>2046</v>
      </c>
      <c r="C998" s="34" t="s">
        <v>4911</v>
      </c>
      <c r="D998" s="35"/>
      <c r="E998" s="123" t="s">
        <v>4911</v>
      </c>
      <c r="F998" s="55" t="s">
        <v>4987</v>
      </c>
      <c r="G998" s="56"/>
      <c r="H998" s="36" t="s">
        <v>4911</v>
      </c>
      <c r="I998" s="36" t="s">
        <v>4911</v>
      </c>
      <c r="J998" s="122" t="s">
        <v>7514</v>
      </c>
      <c r="K998" s="32" t="s">
        <v>7515</v>
      </c>
      <c r="L998" s="31" t="s">
        <v>7516</v>
      </c>
      <c r="M998" s="4">
        <v>996</v>
      </c>
      <c r="N998" s="525">
        <v>36.010792000000002</v>
      </c>
      <c r="O998" s="525">
        <v>138.12907000000001</v>
      </c>
      <c r="P998">
        <f t="shared" si="15"/>
        <v>4974.137208923441</v>
      </c>
    </row>
    <row r="999" spans="1:16">
      <c r="A999" s="33" t="s">
        <v>6639</v>
      </c>
      <c r="B999" s="33" t="s">
        <v>2046</v>
      </c>
      <c r="C999" s="34" t="s">
        <v>4911</v>
      </c>
      <c r="D999" s="35"/>
      <c r="E999" s="123" t="s">
        <v>4911</v>
      </c>
      <c r="F999" s="55" t="s">
        <v>4922</v>
      </c>
      <c r="G999" s="56"/>
      <c r="H999" s="36" t="s">
        <v>4911</v>
      </c>
      <c r="I999" s="36" t="s">
        <v>4911</v>
      </c>
      <c r="J999" s="122" t="s">
        <v>7517</v>
      </c>
      <c r="K999" s="32" t="s">
        <v>7518</v>
      </c>
      <c r="L999" s="31" t="s">
        <v>7519</v>
      </c>
      <c r="M999" s="4">
        <v>997</v>
      </c>
      <c r="N999" s="525">
        <v>36.231513</v>
      </c>
      <c r="O999" s="525">
        <v>137.95190299999999</v>
      </c>
      <c r="P999">
        <f t="shared" si="15"/>
        <v>4998.2061669192381</v>
      </c>
    </row>
    <row r="1000" spans="1:16">
      <c r="A1000" s="33" t="s">
        <v>6639</v>
      </c>
      <c r="B1000" s="33" t="s">
        <v>2046</v>
      </c>
      <c r="C1000" s="34" t="s">
        <v>4911</v>
      </c>
      <c r="D1000" s="35"/>
      <c r="E1000" s="123" t="s">
        <v>4911</v>
      </c>
      <c r="F1000" s="55" t="s">
        <v>4930</v>
      </c>
      <c r="G1000" s="56"/>
      <c r="H1000" s="36" t="s">
        <v>4911</v>
      </c>
      <c r="I1000" s="36" t="s">
        <v>4911</v>
      </c>
      <c r="J1000" s="122" t="s">
        <v>7520</v>
      </c>
      <c r="K1000" s="32" t="s">
        <v>7521</v>
      </c>
      <c r="L1000" s="31" t="s">
        <v>13459</v>
      </c>
      <c r="M1000" s="4">
        <v>998</v>
      </c>
      <c r="N1000" s="525">
        <v>36.173895999999999</v>
      </c>
      <c r="O1000" s="525">
        <v>137.96141299999999</v>
      </c>
      <c r="P1000">
        <f t="shared" si="15"/>
        <v>4990.6018058750478</v>
      </c>
    </row>
    <row r="1001" spans="1:16">
      <c r="A1001" s="33" t="s">
        <v>6639</v>
      </c>
      <c r="B1001" s="33" t="s">
        <v>2046</v>
      </c>
      <c r="C1001" s="34" t="s">
        <v>4911</v>
      </c>
      <c r="D1001" s="35"/>
      <c r="E1001" s="123" t="s">
        <v>4911</v>
      </c>
      <c r="F1001" s="55" t="s">
        <v>4938</v>
      </c>
      <c r="G1001" s="56"/>
      <c r="H1001" s="36" t="s">
        <v>4911</v>
      </c>
      <c r="I1001" s="36" t="s">
        <v>4911</v>
      </c>
      <c r="J1001" s="122" t="s">
        <v>7522</v>
      </c>
      <c r="K1001" s="32" t="s">
        <v>7523</v>
      </c>
      <c r="L1001" s="31" t="s">
        <v>13460</v>
      </c>
      <c r="M1001" s="4">
        <v>999</v>
      </c>
      <c r="N1001" s="525">
        <v>36.065747000000002</v>
      </c>
      <c r="O1001" s="525">
        <v>138.071012</v>
      </c>
      <c r="P1001">
        <f t="shared" si="15"/>
        <v>4979.6341868259642</v>
      </c>
    </row>
    <row r="1002" spans="1:16">
      <c r="A1002" s="33" t="s">
        <v>6639</v>
      </c>
      <c r="B1002" s="33" t="s">
        <v>2046</v>
      </c>
      <c r="C1002" s="34" t="s">
        <v>4911</v>
      </c>
      <c r="D1002" s="35"/>
      <c r="E1002" s="123" t="s">
        <v>4911</v>
      </c>
      <c r="F1002" s="55" t="s">
        <v>4946</v>
      </c>
      <c r="G1002" s="56"/>
      <c r="H1002" s="36" t="s">
        <v>4911</v>
      </c>
      <c r="I1002" s="36" t="s">
        <v>4911</v>
      </c>
      <c r="J1002" s="122" t="s">
        <v>7524</v>
      </c>
      <c r="K1002" s="32" t="s">
        <v>7525</v>
      </c>
      <c r="L1002" s="31" t="s">
        <v>13461</v>
      </c>
      <c r="M1002" s="4">
        <v>1000</v>
      </c>
      <c r="N1002" s="525">
        <v>36.334620999999999</v>
      </c>
      <c r="O1002" s="525">
        <v>137.890545</v>
      </c>
      <c r="P1002">
        <f t="shared" si="15"/>
        <v>5010.2006920584445</v>
      </c>
    </row>
    <row r="1003" spans="1:16">
      <c r="A1003" s="33" t="s">
        <v>6639</v>
      </c>
      <c r="B1003" s="33" t="s">
        <v>2046</v>
      </c>
      <c r="C1003" s="34" t="s">
        <v>4911</v>
      </c>
      <c r="D1003" s="35"/>
      <c r="E1003" s="123" t="s">
        <v>4911</v>
      </c>
      <c r="F1003" s="55" t="s">
        <v>4954</v>
      </c>
      <c r="G1003" s="56"/>
      <c r="H1003" s="36" t="s">
        <v>4911</v>
      </c>
      <c r="I1003" s="36" t="s">
        <v>4911</v>
      </c>
      <c r="J1003" s="122" t="s">
        <v>7526</v>
      </c>
      <c r="K1003" s="32" t="s">
        <v>7527</v>
      </c>
      <c r="L1003" s="31" t="s">
        <v>13462</v>
      </c>
      <c r="M1003" s="4">
        <v>1001</v>
      </c>
      <c r="N1003" s="525">
        <v>36.302349999999997</v>
      </c>
      <c r="O1003" s="525">
        <v>137.913712</v>
      </c>
      <c r="P1003">
        <f t="shared" si="15"/>
        <v>5006.5918428231998</v>
      </c>
    </row>
    <row r="1004" spans="1:16">
      <c r="A1004" s="33" t="s">
        <v>6639</v>
      </c>
      <c r="B1004" s="33" t="s">
        <v>2046</v>
      </c>
      <c r="C1004" s="34" t="s">
        <v>4911</v>
      </c>
      <c r="D1004" s="35"/>
      <c r="E1004" s="123" t="s">
        <v>4911</v>
      </c>
      <c r="F1004" s="55" t="s">
        <v>4962</v>
      </c>
      <c r="G1004" s="56"/>
      <c r="H1004" s="36" t="s">
        <v>4911</v>
      </c>
      <c r="I1004" s="36" t="s">
        <v>4911</v>
      </c>
      <c r="J1004" s="122" t="s">
        <v>4963</v>
      </c>
      <c r="K1004" s="32" t="s">
        <v>7521</v>
      </c>
      <c r="L1004" s="31" t="s">
        <v>13459</v>
      </c>
      <c r="M1004" s="4">
        <v>1002</v>
      </c>
      <c r="N1004" s="525">
        <v>36.173895999999999</v>
      </c>
      <c r="O1004" s="525">
        <v>137.96141299999999</v>
      </c>
      <c r="P1004">
        <f t="shared" si="15"/>
        <v>4990.6018058750478</v>
      </c>
    </row>
    <row r="1005" spans="1:16">
      <c r="A1005" s="33" t="s">
        <v>6639</v>
      </c>
      <c r="B1005" s="33" t="s">
        <v>2046</v>
      </c>
      <c r="C1005" s="34" t="s">
        <v>4911</v>
      </c>
      <c r="D1005" s="35"/>
      <c r="E1005" s="123" t="s">
        <v>4911</v>
      </c>
      <c r="F1005" s="55" t="s">
        <v>4964</v>
      </c>
      <c r="G1005" s="56"/>
      <c r="H1005" s="36" t="s">
        <v>4911</v>
      </c>
      <c r="I1005" s="36" t="s">
        <v>4911</v>
      </c>
      <c r="J1005" s="122" t="s">
        <v>7528</v>
      </c>
      <c r="K1005" s="32" t="s">
        <v>7529</v>
      </c>
      <c r="L1005" s="31" t="s">
        <v>13463</v>
      </c>
      <c r="M1005" s="4">
        <v>1003</v>
      </c>
      <c r="N1005" s="525">
        <v>36.174598000000003</v>
      </c>
      <c r="O1005" s="525">
        <v>137.94524999999999</v>
      </c>
      <c r="P1005">
        <f t="shared" si="15"/>
        <v>4990.1139647595</v>
      </c>
    </row>
    <row r="1006" spans="1:16">
      <c r="A1006" s="33" t="s">
        <v>6639</v>
      </c>
      <c r="B1006" s="33" t="s">
        <v>2046</v>
      </c>
      <c r="C1006" s="34" t="s">
        <v>4911</v>
      </c>
      <c r="D1006" s="35"/>
      <c r="E1006" s="123" t="s">
        <v>4911</v>
      </c>
      <c r="F1006" s="55" t="s">
        <v>4968</v>
      </c>
      <c r="G1006" s="56"/>
      <c r="H1006" s="36" t="s">
        <v>4911</v>
      </c>
      <c r="I1006" s="36" t="s">
        <v>4911</v>
      </c>
      <c r="J1006" s="122" t="s">
        <v>7530</v>
      </c>
      <c r="K1006" s="32" t="s">
        <v>7521</v>
      </c>
      <c r="L1006" s="31" t="s">
        <v>13459</v>
      </c>
      <c r="M1006" s="4">
        <v>1004</v>
      </c>
      <c r="N1006" s="525">
        <v>36.173895999999999</v>
      </c>
      <c r="O1006" s="525">
        <v>137.96141299999999</v>
      </c>
      <c r="P1006">
        <f t="shared" si="15"/>
        <v>4990.6018058750478</v>
      </c>
    </row>
    <row r="1007" spans="1:16">
      <c r="A1007" s="33" t="s">
        <v>6639</v>
      </c>
      <c r="B1007" s="33" t="s">
        <v>2046</v>
      </c>
      <c r="C1007" s="34" t="s">
        <v>4911</v>
      </c>
      <c r="D1007" s="35"/>
      <c r="E1007" s="123" t="s">
        <v>4911</v>
      </c>
      <c r="F1007" s="55" t="s">
        <v>5255</v>
      </c>
      <c r="G1007" s="56"/>
      <c r="H1007" s="36" t="s">
        <v>4911</v>
      </c>
      <c r="I1007" s="36" t="s">
        <v>4911</v>
      </c>
      <c r="J1007" s="122" t="s">
        <v>7531</v>
      </c>
      <c r="K1007" s="32" t="s">
        <v>7509</v>
      </c>
      <c r="L1007" s="31" t="s">
        <v>13464</v>
      </c>
      <c r="M1007" s="4">
        <v>1005</v>
      </c>
      <c r="N1007" s="525">
        <v>35.520071999999999</v>
      </c>
      <c r="O1007" s="525">
        <v>137.85040000000001</v>
      </c>
      <c r="P1007">
        <f t="shared" si="15"/>
        <v>4896.4561332288004</v>
      </c>
    </row>
    <row r="1008" spans="1:16">
      <c r="A1008" s="33" t="s">
        <v>6639</v>
      </c>
      <c r="B1008" s="33" t="s">
        <v>2046</v>
      </c>
      <c r="C1008" s="39" t="s">
        <v>4911</v>
      </c>
      <c r="D1008" s="40"/>
      <c r="E1008" s="123" t="s">
        <v>4974</v>
      </c>
      <c r="F1008" s="124" t="s">
        <v>4975</v>
      </c>
      <c r="G1008" s="56"/>
      <c r="H1008" s="41" t="s">
        <v>4911</v>
      </c>
      <c r="I1008" s="41" t="s">
        <v>4911</v>
      </c>
      <c r="J1008" s="125" t="s">
        <v>4976</v>
      </c>
      <c r="K1008" s="38" t="s">
        <v>7509</v>
      </c>
      <c r="L1008" s="37" t="s">
        <v>7510</v>
      </c>
      <c r="M1008" s="4">
        <v>1006</v>
      </c>
      <c r="N1008" s="554">
        <v>35.520063</v>
      </c>
      <c r="O1008" s="554">
        <v>137.850866</v>
      </c>
      <c r="P1008">
        <f t="shared" si="15"/>
        <v>4896.4714449245575</v>
      </c>
    </row>
    <row r="1009" spans="1:16">
      <c r="A1009" s="33" t="s">
        <v>6639</v>
      </c>
      <c r="B1009" s="33" t="s">
        <v>2046</v>
      </c>
      <c r="C1009" s="51">
        <v>6</v>
      </c>
      <c r="D1009" s="52">
        <v>1859021</v>
      </c>
      <c r="E1009" s="74" t="s">
        <v>4911</v>
      </c>
      <c r="F1009" s="131" t="s">
        <v>4981</v>
      </c>
      <c r="G1009" s="29" t="s">
        <v>4913</v>
      </c>
      <c r="H1009" s="53" t="s">
        <v>7532</v>
      </c>
      <c r="I1009" s="53" t="s">
        <v>7533</v>
      </c>
      <c r="J1009" s="120" t="s">
        <v>7534</v>
      </c>
      <c r="K1009" s="96" t="s">
        <v>7535</v>
      </c>
      <c r="L1009" s="95" t="s">
        <v>13465</v>
      </c>
      <c r="M1009" s="4">
        <v>1007</v>
      </c>
      <c r="N1009" s="558">
        <v>35.741286000000002</v>
      </c>
      <c r="O1009" s="558">
        <v>137.92523399999999</v>
      </c>
      <c r="P1009">
        <f t="shared" si="15"/>
        <v>4929.6252350109244</v>
      </c>
    </row>
    <row r="1010" spans="1:16">
      <c r="A1010" s="33" t="s">
        <v>6639</v>
      </c>
      <c r="B1010" s="33" t="s">
        <v>2046</v>
      </c>
      <c r="C1010" s="34" t="s">
        <v>4911</v>
      </c>
      <c r="D1010" s="35"/>
      <c r="E1010" s="62" t="s">
        <v>4911</v>
      </c>
      <c r="F1010" s="55" t="s">
        <v>4912</v>
      </c>
      <c r="G1010" s="56"/>
      <c r="H1010" s="36" t="s">
        <v>4911</v>
      </c>
      <c r="I1010" s="36" t="s">
        <v>4911</v>
      </c>
      <c r="J1010" s="122" t="s">
        <v>7536</v>
      </c>
      <c r="K1010" s="32" t="s">
        <v>7537</v>
      </c>
      <c r="L1010" s="31" t="s">
        <v>13466</v>
      </c>
      <c r="M1010" s="4">
        <v>1008</v>
      </c>
      <c r="N1010" s="525">
        <v>36.365884000000001</v>
      </c>
      <c r="O1010" s="525">
        <v>137.85905600000001</v>
      </c>
      <c r="P1010">
        <f t="shared" si="15"/>
        <v>5013.3664388455045</v>
      </c>
    </row>
    <row r="1011" spans="1:16">
      <c r="A1011" s="33" t="s">
        <v>6639</v>
      </c>
      <c r="B1011" s="33" t="s">
        <v>2046</v>
      </c>
      <c r="C1011" s="34" t="s">
        <v>4911</v>
      </c>
      <c r="D1011" s="35"/>
      <c r="E1011" s="62" t="s">
        <v>4911</v>
      </c>
      <c r="F1011" s="55" t="s">
        <v>4987</v>
      </c>
      <c r="G1011" s="56"/>
      <c r="H1011" s="36" t="s">
        <v>4911</v>
      </c>
      <c r="I1011" s="36" t="s">
        <v>4911</v>
      </c>
      <c r="J1011" s="122" t="s">
        <v>7538</v>
      </c>
      <c r="K1011" s="32" t="s">
        <v>7539</v>
      </c>
      <c r="L1011" s="31" t="s">
        <v>13467</v>
      </c>
      <c r="M1011" s="4">
        <v>1009</v>
      </c>
      <c r="N1011" s="525">
        <v>35.820591999999998</v>
      </c>
      <c r="O1011" s="525">
        <v>137.945594</v>
      </c>
      <c r="P1011">
        <f t="shared" si="15"/>
        <v>4941.292840871648</v>
      </c>
    </row>
    <row r="1012" spans="1:16">
      <c r="A1012" s="33" t="s">
        <v>6639</v>
      </c>
      <c r="B1012" s="33" t="s">
        <v>2046</v>
      </c>
      <c r="C1012" s="34" t="s">
        <v>4911</v>
      </c>
      <c r="D1012" s="35"/>
      <c r="E1012" s="62" t="s">
        <v>4911</v>
      </c>
      <c r="F1012" s="55" t="s">
        <v>4918</v>
      </c>
      <c r="G1012" s="56"/>
      <c r="H1012" s="36" t="s">
        <v>4911</v>
      </c>
      <c r="I1012" s="36" t="s">
        <v>4911</v>
      </c>
      <c r="J1012" s="122" t="s">
        <v>7540</v>
      </c>
      <c r="K1012" s="32" t="s">
        <v>7541</v>
      </c>
      <c r="L1012" s="31" t="s">
        <v>13468</v>
      </c>
      <c r="M1012" s="4">
        <v>1010</v>
      </c>
      <c r="N1012" s="525">
        <v>36.300991000000003</v>
      </c>
      <c r="O1012" s="525">
        <v>137.87784400000001</v>
      </c>
      <c r="P1012">
        <f t="shared" si="15"/>
        <v>5005.1023741434046</v>
      </c>
    </row>
    <row r="1013" spans="1:16">
      <c r="A1013" s="33" t="s">
        <v>6639</v>
      </c>
      <c r="B1013" s="33" t="s">
        <v>2046</v>
      </c>
      <c r="C1013" s="34" t="s">
        <v>4911</v>
      </c>
      <c r="D1013" s="35"/>
      <c r="E1013" s="62" t="s">
        <v>4911</v>
      </c>
      <c r="F1013" s="55" t="s">
        <v>4922</v>
      </c>
      <c r="G1013" s="56"/>
      <c r="H1013" s="36" t="s">
        <v>4911</v>
      </c>
      <c r="I1013" s="36" t="s">
        <v>4911</v>
      </c>
      <c r="J1013" s="122" t="s">
        <v>7542</v>
      </c>
      <c r="K1013" s="32" t="s">
        <v>7543</v>
      </c>
      <c r="L1013" s="31" t="s">
        <v>13469</v>
      </c>
      <c r="M1013" s="4">
        <v>1011</v>
      </c>
      <c r="N1013" s="525">
        <v>35.852567000000001</v>
      </c>
      <c r="O1013" s="525">
        <v>137.97230200000001</v>
      </c>
      <c r="P1013">
        <f t="shared" si="15"/>
        <v>4946.6612015992341</v>
      </c>
    </row>
    <row r="1014" spans="1:16">
      <c r="A1014" s="33" t="s">
        <v>6639</v>
      </c>
      <c r="B1014" s="33" t="s">
        <v>2046</v>
      </c>
      <c r="C1014" s="34" t="s">
        <v>4911</v>
      </c>
      <c r="D1014" s="35"/>
      <c r="E1014" s="62" t="s">
        <v>4911</v>
      </c>
      <c r="F1014" s="56" t="s">
        <v>4962</v>
      </c>
      <c r="G1014" s="56"/>
      <c r="H1014" s="36" t="s">
        <v>4911</v>
      </c>
      <c r="I1014" s="36" t="s">
        <v>4911</v>
      </c>
      <c r="J1014" s="133" t="s">
        <v>4963</v>
      </c>
      <c r="K1014" s="58" t="s">
        <v>7535</v>
      </c>
      <c r="L1014" s="57" t="s">
        <v>13465</v>
      </c>
      <c r="M1014" s="4">
        <v>1012</v>
      </c>
      <c r="N1014" s="556">
        <v>35.741286000000002</v>
      </c>
      <c r="O1014" s="556">
        <v>137.92523399999999</v>
      </c>
      <c r="P1014">
        <f t="shared" si="15"/>
        <v>4929.6252350109244</v>
      </c>
    </row>
    <row r="1015" spans="1:16">
      <c r="A1015" s="33" t="s">
        <v>6639</v>
      </c>
      <c r="B1015" s="33" t="s">
        <v>2046</v>
      </c>
      <c r="C1015" s="34" t="s">
        <v>4911</v>
      </c>
      <c r="D1015" s="35"/>
      <c r="E1015" s="62" t="s">
        <v>4911</v>
      </c>
      <c r="F1015" s="55" t="s">
        <v>5252</v>
      </c>
      <c r="G1015" s="56"/>
      <c r="H1015" s="36" t="s">
        <v>4911</v>
      </c>
      <c r="I1015" s="36" t="s">
        <v>4911</v>
      </c>
      <c r="J1015" s="133" t="s">
        <v>5353</v>
      </c>
      <c r="K1015" s="32" t="s">
        <v>7294</v>
      </c>
      <c r="L1015" s="31" t="s">
        <v>13470</v>
      </c>
      <c r="M1015" s="4">
        <v>1013</v>
      </c>
      <c r="N1015" s="525">
        <v>36.215150999999999</v>
      </c>
      <c r="O1015" s="525">
        <v>137.97225800000001</v>
      </c>
      <c r="P1015">
        <f t="shared" si="15"/>
        <v>4996.6861572809585</v>
      </c>
    </row>
    <row r="1016" spans="1:16">
      <c r="A1016" s="33" t="s">
        <v>6639</v>
      </c>
      <c r="B1016" s="33" t="s">
        <v>2046</v>
      </c>
      <c r="C1016" s="39" t="s">
        <v>4911</v>
      </c>
      <c r="D1016" s="40"/>
      <c r="E1016" s="62" t="s">
        <v>4974</v>
      </c>
      <c r="F1016" s="63" t="s">
        <v>4975</v>
      </c>
      <c r="G1016" s="92"/>
      <c r="H1016" s="41" t="s">
        <v>4911</v>
      </c>
      <c r="I1016" s="41" t="s">
        <v>4911</v>
      </c>
      <c r="J1016" s="121" t="s">
        <v>4976</v>
      </c>
      <c r="K1016" s="65" t="s">
        <v>7294</v>
      </c>
      <c r="L1016" s="64" t="s">
        <v>13470</v>
      </c>
      <c r="M1016" s="4">
        <v>1014</v>
      </c>
      <c r="N1016" s="552">
        <v>36.215150999999999</v>
      </c>
      <c r="O1016" s="552">
        <v>137.97225800000001</v>
      </c>
      <c r="P1016">
        <f t="shared" si="15"/>
        <v>4996.6861572809585</v>
      </c>
    </row>
    <row r="1017" spans="1:16">
      <c r="A1017" s="33" t="s">
        <v>6639</v>
      </c>
      <c r="B1017" s="33" t="s">
        <v>2046</v>
      </c>
      <c r="C1017" s="51">
        <v>7</v>
      </c>
      <c r="D1017" s="52">
        <v>1862002</v>
      </c>
      <c r="E1017" s="98" t="s">
        <v>4974</v>
      </c>
      <c r="F1017" s="131" t="s">
        <v>4981</v>
      </c>
      <c r="G1017" s="29" t="s">
        <v>4913</v>
      </c>
      <c r="H1017" s="53" t="s">
        <v>7544</v>
      </c>
      <c r="I1017" s="53" t="s">
        <v>7545</v>
      </c>
      <c r="J1017" s="132" t="s">
        <v>7546</v>
      </c>
      <c r="K1017" s="96" t="s">
        <v>7547</v>
      </c>
      <c r="L1017" s="95" t="s">
        <v>13471</v>
      </c>
      <c r="M1017" s="4">
        <v>1015</v>
      </c>
      <c r="N1017" s="558">
        <v>36.516210000000001</v>
      </c>
      <c r="O1017" s="558">
        <v>137.85797500000001</v>
      </c>
      <c r="P1017">
        <f t="shared" si="15"/>
        <v>5034.0507652747501</v>
      </c>
    </row>
    <row r="1018" spans="1:16">
      <c r="A1018" s="33" t="s">
        <v>6639</v>
      </c>
      <c r="B1018" s="33" t="s">
        <v>2046</v>
      </c>
      <c r="C1018" s="39" t="s">
        <v>4911</v>
      </c>
      <c r="D1018" s="40"/>
      <c r="E1018" s="70" t="s">
        <v>4911</v>
      </c>
      <c r="F1018" s="63" t="s">
        <v>4962</v>
      </c>
      <c r="G1018" s="92"/>
      <c r="H1018" s="41" t="s">
        <v>4911</v>
      </c>
      <c r="I1018" s="41" t="s">
        <v>4911</v>
      </c>
      <c r="J1018" s="121" t="s">
        <v>4963</v>
      </c>
      <c r="K1018" s="65" t="s">
        <v>7547</v>
      </c>
      <c r="L1018" s="64" t="s">
        <v>13471</v>
      </c>
      <c r="M1018" s="4">
        <v>1016</v>
      </c>
      <c r="N1018" s="552">
        <v>36.516210000000001</v>
      </c>
      <c r="O1018" s="552">
        <v>137.85797500000001</v>
      </c>
      <c r="P1018">
        <f t="shared" si="15"/>
        <v>5034.0507652747501</v>
      </c>
    </row>
    <row r="1019" spans="1:16">
      <c r="A1019" s="33" t="s">
        <v>6639</v>
      </c>
      <c r="B1019" s="33" t="s">
        <v>2046</v>
      </c>
      <c r="C1019" s="51">
        <v>8</v>
      </c>
      <c r="D1019" s="52">
        <v>1865001</v>
      </c>
      <c r="E1019" s="74" t="s">
        <v>4911</v>
      </c>
      <c r="F1019" s="131" t="s">
        <v>4981</v>
      </c>
      <c r="G1019" s="29" t="s">
        <v>4913</v>
      </c>
      <c r="H1019" s="53" t="s">
        <v>7548</v>
      </c>
      <c r="I1019" s="53" t="s">
        <v>7549</v>
      </c>
      <c r="J1019" s="132" t="s">
        <v>7550</v>
      </c>
      <c r="K1019" s="96" t="s">
        <v>7551</v>
      </c>
      <c r="L1019" s="95" t="s">
        <v>13472</v>
      </c>
      <c r="M1019" s="4">
        <v>1017</v>
      </c>
      <c r="N1019" s="558">
        <v>35.477798999999997</v>
      </c>
      <c r="O1019" s="558">
        <v>137.83005499999999</v>
      </c>
      <c r="P1019">
        <f t="shared" si="15"/>
        <v>4889.9069874489442</v>
      </c>
    </row>
    <row r="1020" spans="1:16">
      <c r="A1020" s="33" t="s">
        <v>6639</v>
      </c>
      <c r="B1020" s="33" t="s">
        <v>2046</v>
      </c>
      <c r="C1020" s="34" t="s">
        <v>4911</v>
      </c>
      <c r="D1020" s="35"/>
      <c r="E1020" s="62" t="s">
        <v>4911</v>
      </c>
      <c r="F1020" s="55" t="s">
        <v>4912</v>
      </c>
      <c r="G1020" s="56"/>
      <c r="H1020" s="36" t="s">
        <v>4911</v>
      </c>
      <c r="I1020" s="36" t="s">
        <v>4911</v>
      </c>
      <c r="J1020" s="122" t="s">
        <v>4935</v>
      </c>
      <c r="K1020" s="32" t="s">
        <v>7552</v>
      </c>
      <c r="L1020" s="31" t="s">
        <v>13473</v>
      </c>
      <c r="M1020" s="4">
        <v>1018</v>
      </c>
      <c r="N1020" s="525">
        <v>35.506610999999999</v>
      </c>
      <c r="O1020" s="525">
        <v>137.84299999999999</v>
      </c>
      <c r="P1020">
        <f t="shared" si="15"/>
        <v>4894.3377800729995</v>
      </c>
    </row>
    <row r="1021" spans="1:16">
      <c r="A1021" s="33" t="s">
        <v>6639</v>
      </c>
      <c r="B1021" s="33" t="s">
        <v>2046</v>
      </c>
      <c r="C1021" s="34" t="s">
        <v>4911</v>
      </c>
      <c r="D1021" s="35"/>
      <c r="E1021" s="62" t="s">
        <v>4911</v>
      </c>
      <c r="F1021" s="55" t="s">
        <v>4987</v>
      </c>
      <c r="G1021" s="56"/>
      <c r="H1021" s="36" t="s">
        <v>4911</v>
      </c>
      <c r="I1021" s="36" t="s">
        <v>4911</v>
      </c>
      <c r="J1021" s="122" t="s">
        <v>7553</v>
      </c>
      <c r="K1021" s="32" t="s">
        <v>7554</v>
      </c>
      <c r="L1021" s="31" t="s">
        <v>13474</v>
      </c>
      <c r="M1021" s="4">
        <v>1019</v>
      </c>
      <c r="N1021" s="525">
        <v>36.005724999999998</v>
      </c>
      <c r="O1021" s="525">
        <v>138.13088300000001</v>
      </c>
      <c r="P1021">
        <f t="shared" si="15"/>
        <v>4973.5025873051754</v>
      </c>
    </row>
    <row r="1022" spans="1:16">
      <c r="A1022" s="33" t="s">
        <v>6639</v>
      </c>
      <c r="B1022" s="33" t="s">
        <v>2046</v>
      </c>
      <c r="C1022" s="34" t="s">
        <v>4911</v>
      </c>
      <c r="D1022" s="35"/>
      <c r="E1022" s="62" t="s">
        <v>4911</v>
      </c>
      <c r="F1022" s="55" t="s">
        <v>4918</v>
      </c>
      <c r="G1022" s="56"/>
      <c r="H1022" s="36" t="s">
        <v>4911</v>
      </c>
      <c r="I1022" s="36" t="s">
        <v>4911</v>
      </c>
      <c r="J1022" s="122" t="s">
        <v>7555</v>
      </c>
      <c r="K1022" s="32" t="s">
        <v>7556</v>
      </c>
      <c r="L1022" s="31" t="s">
        <v>13475</v>
      </c>
      <c r="M1022" s="4">
        <v>1020</v>
      </c>
      <c r="N1022" s="525">
        <v>35.513866999999998</v>
      </c>
      <c r="O1022" s="525">
        <v>137.836421</v>
      </c>
      <c r="P1022">
        <f t="shared" si="15"/>
        <v>4895.1043231500071</v>
      </c>
    </row>
    <row r="1023" spans="1:16">
      <c r="A1023" s="33" t="s">
        <v>6639</v>
      </c>
      <c r="B1023" s="33" t="s">
        <v>2046</v>
      </c>
      <c r="C1023" s="34" t="s">
        <v>4911</v>
      </c>
      <c r="D1023" s="35"/>
      <c r="E1023" s="62" t="s">
        <v>4911</v>
      </c>
      <c r="F1023" s="55" t="s">
        <v>4922</v>
      </c>
      <c r="G1023" s="56"/>
      <c r="H1023" s="36" t="s">
        <v>4911</v>
      </c>
      <c r="I1023" s="36" t="s">
        <v>4911</v>
      </c>
      <c r="J1023" s="122" t="s">
        <v>7557</v>
      </c>
      <c r="K1023" s="32" t="s">
        <v>7558</v>
      </c>
      <c r="L1023" s="31" t="s">
        <v>13476</v>
      </c>
      <c r="M1023" s="4">
        <v>1021</v>
      </c>
      <c r="N1023" s="525">
        <v>36.149842</v>
      </c>
      <c r="O1023" s="525">
        <v>137.95013599999999</v>
      </c>
      <c r="P1023">
        <f t="shared" si="15"/>
        <v>4986.8756202785116</v>
      </c>
    </row>
    <row r="1024" spans="1:16">
      <c r="A1024" s="33" t="s">
        <v>6639</v>
      </c>
      <c r="B1024" s="33" t="s">
        <v>2046</v>
      </c>
      <c r="C1024" s="34" t="s">
        <v>4911</v>
      </c>
      <c r="D1024" s="35"/>
      <c r="E1024" s="62" t="s">
        <v>4911</v>
      </c>
      <c r="F1024" s="55" t="s">
        <v>4926</v>
      </c>
      <c r="G1024" s="56"/>
      <c r="H1024" s="36" t="s">
        <v>4911</v>
      </c>
      <c r="I1024" s="36" t="s">
        <v>4911</v>
      </c>
      <c r="J1024" s="122" t="s">
        <v>7559</v>
      </c>
      <c r="K1024" s="32" t="s">
        <v>7539</v>
      </c>
      <c r="L1024" s="31" t="s">
        <v>13477</v>
      </c>
      <c r="M1024" s="4">
        <v>1022</v>
      </c>
      <c r="N1024" s="525">
        <v>35.816037000000001</v>
      </c>
      <c r="O1024" s="525">
        <v>137.94452999999999</v>
      </c>
      <c r="P1024">
        <f t="shared" si="15"/>
        <v>4940.6263904276093</v>
      </c>
    </row>
    <row r="1025" spans="1:16">
      <c r="A1025" s="33" t="s">
        <v>6639</v>
      </c>
      <c r="B1025" s="33" t="s">
        <v>2046</v>
      </c>
      <c r="C1025" s="34" t="s">
        <v>4911</v>
      </c>
      <c r="D1025" s="35"/>
      <c r="E1025" s="62" t="s">
        <v>4911</v>
      </c>
      <c r="F1025" s="55" t="s">
        <v>4930</v>
      </c>
      <c r="G1025" s="56"/>
      <c r="H1025" s="36" t="s">
        <v>4911</v>
      </c>
      <c r="I1025" s="36" t="s">
        <v>4911</v>
      </c>
      <c r="J1025" s="122" t="s">
        <v>7560</v>
      </c>
      <c r="K1025" s="32" t="s">
        <v>7561</v>
      </c>
      <c r="L1025" s="31" t="s">
        <v>13478</v>
      </c>
      <c r="M1025" s="4">
        <v>1023</v>
      </c>
      <c r="N1025" s="525">
        <v>36.056677999999998</v>
      </c>
      <c r="O1025" s="525">
        <v>138.048733</v>
      </c>
      <c r="P1025">
        <f t="shared" si="15"/>
        <v>4977.5787140889734</v>
      </c>
    </row>
    <row r="1026" spans="1:16">
      <c r="A1026" s="33" t="s">
        <v>6639</v>
      </c>
      <c r="B1026" s="33" t="s">
        <v>2046</v>
      </c>
      <c r="C1026" s="34" t="s">
        <v>4911</v>
      </c>
      <c r="D1026" s="35"/>
      <c r="E1026" s="62" t="s">
        <v>4911</v>
      </c>
      <c r="F1026" s="55" t="s">
        <v>4934</v>
      </c>
      <c r="G1026" s="56"/>
      <c r="H1026" s="36" t="s">
        <v>4911</v>
      </c>
      <c r="I1026" s="36" t="s">
        <v>4911</v>
      </c>
      <c r="J1026" s="122" t="s">
        <v>7562</v>
      </c>
      <c r="K1026" s="32" t="s">
        <v>7563</v>
      </c>
      <c r="L1026" s="31" t="s">
        <v>13479</v>
      </c>
      <c r="M1026" s="4">
        <v>1024</v>
      </c>
      <c r="N1026" s="525">
        <v>36.209395000000001</v>
      </c>
      <c r="O1026" s="525">
        <v>137.96155200000001</v>
      </c>
      <c r="P1026">
        <f t="shared" si="15"/>
        <v>4995.5043311810405</v>
      </c>
    </row>
    <row r="1027" spans="1:16">
      <c r="A1027" s="33" t="s">
        <v>6639</v>
      </c>
      <c r="B1027" s="33" t="s">
        <v>2046</v>
      </c>
      <c r="C1027" s="34" t="s">
        <v>4911</v>
      </c>
      <c r="D1027" s="35"/>
      <c r="E1027" s="62" t="s">
        <v>4911</v>
      </c>
      <c r="F1027" s="55" t="s">
        <v>4938</v>
      </c>
      <c r="G1027" s="56"/>
      <c r="H1027" s="36" t="s">
        <v>4911</v>
      </c>
      <c r="I1027" s="36" t="s">
        <v>4911</v>
      </c>
      <c r="J1027" s="122" t="s">
        <v>7564</v>
      </c>
      <c r="K1027" s="32" t="s">
        <v>7565</v>
      </c>
      <c r="L1027" s="31" t="s">
        <v>13480</v>
      </c>
      <c r="M1027" s="4">
        <v>1025</v>
      </c>
      <c r="N1027" s="525">
        <v>36.253450000000001</v>
      </c>
      <c r="O1027" s="525">
        <v>137.970742</v>
      </c>
      <c r="P1027">
        <f t="shared" si="15"/>
        <v>5001.9153965598998</v>
      </c>
    </row>
    <row r="1028" spans="1:16">
      <c r="A1028" s="33" t="s">
        <v>6639</v>
      </c>
      <c r="B1028" s="33" t="s">
        <v>2046</v>
      </c>
      <c r="C1028" s="34" t="s">
        <v>4911</v>
      </c>
      <c r="D1028" s="35"/>
      <c r="E1028" s="62" t="s">
        <v>4911</v>
      </c>
      <c r="F1028" s="55" t="s">
        <v>4942</v>
      </c>
      <c r="G1028" s="56"/>
      <c r="H1028" s="36" t="s">
        <v>4911</v>
      </c>
      <c r="I1028" s="36" t="s">
        <v>4911</v>
      </c>
      <c r="J1028" s="122" t="s">
        <v>7566</v>
      </c>
      <c r="K1028" s="32" t="s">
        <v>7567</v>
      </c>
      <c r="L1028" s="31" t="s">
        <v>13481</v>
      </c>
      <c r="M1028" s="4">
        <v>1026</v>
      </c>
      <c r="N1028" s="525">
        <v>35.514062000000003</v>
      </c>
      <c r="O1028" s="525">
        <v>137.81098</v>
      </c>
      <c r="P1028">
        <f t="shared" ref="P1028:P1091" si="16">N1028*O1028</f>
        <v>4894.2276880007603</v>
      </c>
    </row>
    <row r="1029" spans="1:16">
      <c r="A1029" s="33" t="s">
        <v>6639</v>
      </c>
      <c r="B1029" s="33" t="s">
        <v>2046</v>
      </c>
      <c r="C1029" s="34" t="s">
        <v>4911</v>
      </c>
      <c r="D1029" s="35"/>
      <c r="E1029" s="62" t="s">
        <v>4911</v>
      </c>
      <c r="F1029" s="55" t="s">
        <v>4962</v>
      </c>
      <c r="G1029" s="56"/>
      <c r="H1029" s="36" t="s">
        <v>4911</v>
      </c>
      <c r="I1029" s="36" t="s">
        <v>4911</v>
      </c>
      <c r="J1029" s="122" t="s">
        <v>4963</v>
      </c>
      <c r="K1029" s="32" t="s">
        <v>7563</v>
      </c>
      <c r="L1029" s="31" t="s">
        <v>13479</v>
      </c>
      <c r="M1029" s="4">
        <v>1027</v>
      </c>
      <c r="N1029" s="525">
        <v>36.209395000000001</v>
      </c>
      <c r="O1029" s="525">
        <v>137.96155200000001</v>
      </c>
      <c r="P1029">
        <f t="shared" si="16"/>
        <v>4995.5043311810405</v>
      </c>
    </row>
    <row r="1030" spans="1:16">
      <c r="A1030" s="33" t="s">
        <v>6639</v>
      </c>
      <c r="B1030" s="33" t="s">
        <v>2046</v>
      </c>
      <c r="C1030" s="34" t="s">
        <v>4911</v>
      </c>
      <c r="D1030" s="35"/>
      <c r="E1030" s="62" t="s">
        <v>4911</v>
      </c>
      <c r="F1030" s="55" t="s">
        <v>4964</v>
      </c>
      <c r="G1030" s="56"/>
      <c r="H1030" s="36" t="s">
        <v>4911</v>
      </c>
      <c r="I1030" s="36" t="s">
        <v>4911</v>
      </c>
      <c r="J1030" s="122" t="s">
        <v>7568</v>
      </c>
      <c r="K1030" s="32" t="s">
        <v>7512</v>
      </c>
      <c r="L1030" s="31" t="s">
        <v>13482</v>
      </c>
      <c r="M1030" s="4">
        <v>1028</v>
      </c>
      <c r="N1030" s="525">
        <v>35.860894999999999</v>
      </c>
      <c r="O1030" s="525">
        <v>137.924092</v>
      </c>
      <c r="P1030">
        <f t="shared" si="16"/>
        <v>4946.08138118234</v>
      </c>
    </row>
    <row r="1031" spans="1:16">
      <c r="A1031" s="33" t="s">
        <v>6639</v>
      </c>
      <c r="B1031" s="33" t="s">
        <v>2046</v>
      </c>
      <c r="C1031" s="34" t="s">
        <v>4911</v>
      </c>
      <c r="D1031" s="35"/>
      <c r="E1031" s="62" t="s">
        <v>4911</v>
      </c>
      <c r="F1031" s="55" t="s">
        <v>4968</v>
      </c>
      <c r="G1031" s="56"/>
      <c r="H1031" s="36" t="s">
        <v>4911</v>
      </c>
      <c r="I1031" s="36" t="s">
        <v>4911</v>
      </c>
      <c r="J1031" s="122" t="s">
        <v>7569</v>
      </c>
      <c r="K1031" s="32" t="s">
        <v>7563</v>
      </c>
      <c r="L1031" s="31" t="s">
        <v>13479</v>
      </c>
      <c r="M1031" s="4">
        <v>1029</v>
      </c>
      <c r="N1031" s="525">
        <v>36.209395000000001</v>
      </c>
      <c r="O1031" s="525">
        <v>137.96155200000001</v>
      </c>
      <c r="P1031">
        <f t="shared" si="16"/>
        <v>4995.5043311810405</v>
      </c>
    </row>
    <row r="1032" spans="1:16">
      <c r="A1032" s="33" t="s">
        <v>6639</v>
      </c>
      <c r="B1032" s="33" t="s">
        <v>2046</v>
      </c>
      <c r="C1032" s="39" t="s">
        <v>4911</v>
      </c>
      <c r="D1032" s="40"/>
      <c r="E1032" s="27" t="s">
        <v>4974</v>
      </c>
      <c r="F1032" s="124" t="s">
        <v>4975</v>
      </c>
      <c r="G1032" s="56"/>
      <c r="H1032" s="41" t="s">
        <v>4911</v>
      </c>
      <c r="I1032" s="41" t="s">
        <v>4911</v>
      </c>
      <c r="J1032" s="125" t="s">
        <v>4976</v>
      </c>
      <c r="K1032" s="38" t="s">
        <v>7563</v>
      </c>
      <c r="L1032" s="37" t="s">
        <v>13479</v>
      </c>
      <c r="M1032" s="4">
        <v>1030</v>
      </c>
      <c r="N1032" s="554">
        <v>36.209395000000001</v>
      </c>
      <c r="O1032" s="554">
        <v>137.96155200000001</v>
      </c>
      <c r="P1032">
        <f t="shared" si="16"/>
        <v>4995.5043311810405</v>
      </c>
    </row>
    <row r="1033" spans="1:16">
      <c r="A1033" s="33" t="s">
        <v>6639</v>
      </c>
      <c r="B1033" s="33" t="s">
        <v>2046</v>
      </c>
      <c r="C1033" s="51">
        <v>9</v>
      </c>
      <c r="D1033" s="52">
        <v>1885002</v>
      </c>
      <c r="E1033" s="74" t="s">
        <v>4974</v>
      </c>
      <c r="F1033" s="100" t="s">
        <v>4981</v>
      </c>
      <c r="G1033" s="29" t="s">
        <v>4913</v>
      </c>
      <c r="H1033" s="53" t="s">
        <v>7570</v>
      </c>
      <c r="I1033" s="53" t="s">
        <v>7571</v>
      </c>
      <c r="J1033" s="120" t="s">
        <v>7572</v>
      </c>
      <c r="K1033" s="77" t="s">
        <v>7573</v>
      </c>
      <c r="L1033" s="76" t="s">
        <v>13483</v>
      </c>
      <c r="M1033" s="4">
        <v>1031</v>
      </c>
      <c r="N1033" s="559">
        <v>35.982334999999999</v>
      </c>
      <c r="O1033" s="559">
        <v>137.99054000000001</v>
      </c>
      <c r="P1033">
        <f t="shared" si="16"/>
        <v>4965.2218371109002</v>
      </c>
    </row>
    <row r="1034" spans="1:16">
      <c r="A1034" s="33" t="s">
        <v>6639</v>
      </c>
      <c r="B1034" s="33" t="s">
        <v>2046</v>
      </c>
      <c r="C1034" s="34" t="s">
        <v>4911</v>
      </c>
      <c r="D1034" s="35"/>
      <c r="E1034" s="27" t="s">
        <v>4911</v>
      </c>
      <c r="F1034" s="55" t="s">
        <v>4912</v>
      </c>
      <c r="G1034" s="56"/>
      <c r="H1034" s="36" t="s">
        <v>4911</v>
      </c>
      <c r="I1034" s="36" t="s">
        <v>4911</v>
      </c>
      <c r="J1034" s="122" t="s">
        <v>7574</v>
      </c>
      <c r="K1034" s="32" t="s">
        <v>7575</v>
      </c>
      <c r="L1034" s="31" t="s">
        <v>13484</v>
      </c>
      <c r="M1034" s="4">
        <v>1032</v>
      </c>
      <c r="N1034" s="525">
        <v>35.988830999999998</v>
      </c>
      <c r="O1034" s="525">
        <v>138.14904300000001</v>
      </c>
      <c r="P1034">
        <f t="shared" si="16"/>
        <v>4971.8225613387331</v>
      </c>
    </row>
    <row r="1035" spans="1:16">
      <c r="A1035" s="33" t="s">
        <v>6639</v>
      </c>
      <c r="B1035" s="33" t="s">
        <v>2046</v>
      </c>
      <c r="C1035" s="39" t="s">
        <v>4911</v>
      </c>
      <c r="D1035" s="40"/>
      <c r="E1035" s="27" t="s">
        <v>4911</v>
      </c>
      <c r="F1035" s="55" t="s">
        <v>4962</v>
      </c>
      <c r="G1035" s="56"/>
      <c r="H1035" s="41" t="s">
        <v>4911</v>
      </c>
      <c r="I1035" s="41" t="s">
        <v>4911</v>
      </c>
      <c r="J1035" s="122" t="s">
        <v>4963</v>
      </c>
      <c r="K1035" s="32" t="s">
        <v>7573</v>
      </c>
      <c r="L1035" s="31" t="s">
        <v>13483</v>
      </c>
      <c r="M1035" s="4">
        <v>1033</v>
      </c>
      <c r="N1035" s="525">
        <v>35.982334999999999</v>
      </c>
      <c r="O1035" s="525">
        <v>137.99054000000001</v>
      </c>
      <c r="P1035">
        <f t="shared" si="16"/>
        <v>4965.2218371109002</v>
      </c>
    </row>
    <row r="1036" spans="1:16">
      <c r="A1036" s="33" t="s">
        <v>6639</v>
      </c>
      <c r="B1036" s="33" t="s">
        <v>2046</v>
      </c>
      <c r="C1036" s="51">
        <v>10</v>
      </c>
      <c r="D1036" s="52">
        <v>1886022</v>
      </c>
      <c r="E1036" s="74" t="s">
        <v>4974</v>
      </c>
      <c r="F1036" s="131" t="s">
        <v>4981</v>
      </c>
      <c r="G1036" s="29" t="s">
        <v>4913</v>
      </c>
      <c r="H1036" s="53" t="s">
        <v>7576</v>
      </c>
      <c r="I1036" s="53" t="s">
        <v>7577</v>
      </c>
      <c r="J1036" s="132" t="s">
        <v>7578</v>
      </c>
      <c r="K1036" s="96" t="s">
        <v>7579</v>
      </c>
      <c r="L1036" s="95" t="s">
        <v>13485</v>
      </c>
      <c r="M1036" s="4">
        <v>1034</v>
      </c>
      <c r="N1036" s="558">
        <v>35.594251</v>
      </c>
      <c r="O1036" s="558">
        <v>137.917428</v>
      </c>
      <c r="P1036">
        <f t="shared" si="16"/>
        <v>4909.0675495064279</v>
      </c>
    </row>
    <row r="1037" spans="1:16">
      <c r="A1037" s="33" t="s">
        <v>6639</v>
      </c>
      <c r="B1037" s="33" t="s">
        <v>2046</v>
      </c>
      <c r="C1037" s="39" t="s">
        <v>4911</v>
      </c>
      <c r="D1037" s="40"/>
      <c r="E1037" s="93" t="s">
        <v>4911</v>
      </c>
      <c r="F1037" s="63" t="s">
        <v>4962</v>
      </c>
      <c r="G1037" s="92"/>
      <c r="H1037" s="41" t="s">
        <v>4911</v>
      </c>
      <c r="I1037" s="41" t="s">
        <v>4911</v>
      </c>
      <c r="J1037" s="121" t="s">
        <v>4963</v>
      </c>
      <c r="K1037" s="65" t="s">
        <v>7579</v>
      </c>
      <c r="L1037" s="64" t="s">
        <v>13485</v>
      </c>
      <c r="M1037" s="4">
        <v>1035</v>
      </c>
      <c r="N1037" s="552">
        <v>35.594251</v>
      </c>
      <c r="O1037" s="552">
        <v>137.917428</v>
      </c>
      <c r="P1037">
        <f t="shared" si="16"/>
        <v>4909.0675495064279</v>
      </c>
    </row>
    <row r="1038" spans="1:16">
      <c r="A1038" s="33" t="s">
        <v>6639</v>
      </c>
      <c r="B1038" s="33" t="s">
        <v>2046</v>
      </c>
      <c r="C1038" s="51">
        <v>11</v>
      </c>
      <c r="D1038" s="52">
        <v>1889065</v>
      </c>
      <c r="E1038" s="74" t="s">
        <v>4974</v>
      </c>
      <c r="F1038" s="131" t="s">
        <v>4981</v>
      </c>
      <c r="G1038" s="29" t="s">
        <v>4913</v>
      </c>
      <c r="H1038" s="53" t="s">
        <v>7580</v>
      </c>
      <c r="I1038" s="53" t="s">
        <v>7581</v>
      </c>
      <c r="J1038" s="132" t="s">
        <v>7582</v>
      </c>
      <c r="K1038" s="96" t="s">
        <v>7525</v>
      </c>
      <c r="L1038" s="95" t="s">
        <v>13486</v>
      </c>
      <c r="M1038" s="4">
        <v>1036</v>
      </c>
      <c r="N1038" s="558">
        <v>36.337859000000002</v>
      </c>
      <c r="O1038" s="558">
        <v>137.88865200000001</v>
      </c>
      <c r="P1038">
        <f t="shared" si="16"/>
        <v>5010.5783940760684</v>
      </c>
    </row>
    <row r="1039" spans="1:16">
      <c r="A1039" s="33" t="s">
        <v>6639</v>
      </c>
      <c r="B1039" s="33" t="s">
        <v>2046</v>
      </c>
      <c r="C1039" s="39" t="s">
        <v>4911</v>
      </c>
      <c r="D1039" s="40"/>
      <c r="E1039" s="93" t="s">
        <v>4911</v>
      </c>
      <c r="F1039" s="63" t="s">
        <v>4962</v>
      </c>
      <c r="G1039" s="92"/>
      <c r="H1039" s="41" t="s">
        <v>4911</v>
      </c>
      <c r="I1039" s="41" t="s">
        <v>4911</v>
      </c>
      <c r="J1039" s="121" t="s">
        <v>4963</v>
      </c>
      <c r="K1039" s="65" t="s">
        <v>7525</v>
      </c>
      <c r="L1039" s="64" t="s">
        <v>13486</v>
      </c>
      <c r="M1039" s="4">
        <v>1037</v>
      </c>
      <c r="N1039" s="552">
        <v>36.337859000000002</v>
      </c>
      <c r="O1039" s="552">
        <v>137.88865200000001</v>
      </c>
      <c r="P1039">
        <f t="shared" si="16"/>
        <v>5010.5783940760684</v>
      </c>
    </row>
    <row r="1040" spans="1:16">
      <c r="A1040" s="33" t="s">
        <v>6639</v>
      </c>
      <c r="B1040" s="33" t="s">
        <v>2046</v>
      </c>
      <c r="C1040" s="51">
        <v>12</v>
      </c>
      <c r="D1040" s="52">
        <v>1892005</v>
      </c>
      <c r="E1040" s="74" t="s">
        <v>4974</v>
      </c>
      <c r="F1040" s="100" t="s">
        <v>4981</v>
      </c>
      <c r="G1040" s="29" t="s">
        <v>4913</v>
      </c>
      <c r="H1040" s="53" t="s">
        <v>7583</v>
      </c>
      <c r="I1040" s="53" t="s">
        <v>7584</v>
      </c>
      <c r="J1040" s="120" t="s">
        <v>7585</v>
      </c>
      <c r="K1040" s="77" t="s">
        <v>7586</v>
      </c>
      <c r="L1040" s="76" t="s">
        <v>13487</v>
      </c>
      <c r="M1040" s="4">
        <v>1038</v>
      </c>
      <c r="N1040" s="559">
        <v>36.568044999999998</v>
      </c>
      <c r="O1040" s="559">
        <v>138.20070699999999</v>
      </c>
      <c r="P1040">
        <f t="shared" si="16"/>
        <v>5053.7296726078148</v>
      </c>
    </row>
    <row r="1041" spans="1:16">
      <c r="A1041" s="33" t="s">
        <v>6639</v>
      </c>
      <c r="B1041" s="33" t="s">
        <v>2046</v>
      </c>
      <c r="C1041" s="34" t="s">
        <v>4911</v>
      </c>
      <c r="D1041" s="35"/>
      <c r="E1041" s="27" t="s">
        <v>4911</v>
      </c>
      <c r="F1041" s="55" t="s">
        <v>4912</v>
      </c>
      <c r="G1041" s="56"/>
      <c r="H1041" s="36" t="s">
        <v>4911</v>
      </c>
      <c r="I1041" s="36" t="s">
        <v>4911</v>
      </c>
      <c r="J1041" s="122" t="s">
        <v>7587</v>
      </c>
      <c r="K1041" s="32" t="s">
        <v>7588</v>
      </c>
      <c r="L1041" s="31" t="s">
        <v>13488</v>
      </c>
      <c r="M1041" s="4">
        <v>1039</v>
      </c>
      <c r="N1041" s="525">
        <v>36.603456000000001</v>
      </c>
      <c r="O1041" s="525">
        <v>138.16713799999999</v>
      </c>
      <c r="P1041">
        <f t="shared" si="16"/>
        <v>5057.3947564289283</v>
      </c>
    </row>
    <row r="1042" spans="1:16">
      <c r="A1042" s="33" t="s">
        <v>6639</v>
      </c>
      <c r="B1042" s="33" t="s">
        <v>2046</v>
      </c>
      <c r="C1042" s="39" t="s">
        <v>4911</v>
      </c>
      <c r="D1042" s="40"/>
      <c r="E1042" s="93" t="s">
        <v>4911</v>
      </c>
      <c r="F1042" s="92" t="s">
        <v>4962</v>
      </c>
      <c r="G1042" s="92"/>
      <c r="H1042" s="41" t="s">
        <v>4911</v>
      </c>
      <c r="I1042" s="41" t="s">
        <v>4911</v>
      </c>
      <c r="J1042" s="127" t="s">
        <v>4963</v>
      </c>
      <c r="K1042" s="43" t="s">
        <v>7586</v>
      </c>
      <c r="L1042" s="42" t="s">
        <v>13487</v>
      </c>
      <c r="M1042" s="4">
        <v>1040</v>
      </c>
      <c r="N1042" s="560">
        <v>36.568044999999998</v>
      </c>
      <c r="O1042" s="560">
        <v>138.20070699999999</v>
      </c>
      <c r="P1042">
        <f t="shared" si="16"/>
        <v>5053.7296726078148</v>
      </c>
    </row>
    <row r="1043" spans="1:16">
      <c r="A1043" s="33" t="s">
        <v>6639</v>
      </c>
      <c r="B1043" s="33" t="s">
        <v>2046</v>
      </c>
      <c r="C1043" s="51">
        <v>13</v>
      </c>
      <c r="D1043" s="52">
        <v>1895017</v>
      </c>
      <c r="E1043" s="74" t="s">
        <v>4974</v>
      </c>
      <c r="F1043" s="131" t="s">
        <v>4981</v>
      </c>
      <c r="G1043" s="29" t="s">
        <v>4913</v>
      </c>
      <c r="H1043" s="53" t="s">
        <v>7589</v>
      </c>
      <c r="I1043" s="53" t="s">
        <v>7590</v>
      </c>
      <c r="J1043" s="132" t="s">
        <v>7591</v>
      </c>
      <c r="K1043" s="96" t="s">
        <v>7592</v>
      </c>
      <c r="L1043" s="95" t="s">
        <v>13489</v>
      </c>
      <c r="M1043" s="4">
        <v>1041</v>
      </c>
      <c r="N1043" s="558">
        <v>36.694510000000001</v>
      </c>
      <c r="O1043" s="558">
        <v>138.253311</v>
      </c>
      <c r="P1043">
        <f t="shared" si="16"/>
        <v>5073.13750302261</v>
      </c>
    </row>
    <row r="1044" spans="1:16" ht="19.5" thickBot="1">
      <c r="A1044" s="33" t="s">
        <v>6639</v>
      </c>
      <c r="B1044" s="82" t="s">
        <v>2046</v>
      </c>
      <c r="C1044" s="83" t="s">
        <v>4911</v>
      </c>
      <c r="D1044" s="84"/>
      <c r="E1044" s="85" t="s">
        <v>4911</v>
      </c>
      <c r="F1044" s="137" t="s">
        <v>4962</v>
      </c>
      <c r="G1044" s="138"/>
      <c r="H1044" s="87" t="s">
        <v>4911</v>
      </c>
      <c r="I1044" s="87" t="s">
        <v>4911</v>
      </c>
      <c r="J1044" s="139" t="s">
        <v>4963</v>
      </c>
      <c r="K1044" s="140" t="s">
        <v>7592</v>
      </c>
      <c r="L1044" s="141" t="s">
        <v>13489</v>
      </c>
      <c r="M1044" s="4">
        <v>1042</v>
      </c>
      <c r="N1044" s="562">
        <v>36.694510000000001</v>
      </c>
      <c r="O1044" s="562">
        <v>138.253311</v>
      </c>
      <c r="P1044">
        <f t="shared" si="16"/>
        <v>5073.13750302261</v>
      </c>
    </row>
    <row r="1045" spans="1:16">
      <c r="A1045" s="33" t="s">
        <v>6639</v>
      </c>
      <c r="B1045" s="24" t="s">
        <v>2641</v>
      </c>
      <c r="C1045" s="25">
        <v>1</v>
      </c>
      <c r="D1045" s="26">
        <v>1951009</v>
      </c>
      <c r="E1045" s="27" t="s">
        <v>4974</v>
      </c>
      <c r="F1045" s="124" t="s">
        <v>4918</v>
      </c>
      <c r="G1045" s="29" t="s">
        <v>4913</v>
      </c>
      <c r="H1045" s="30" t="s">
        <v>7593</v>
      </c>
      <c r="I1045" s="30" t="s">
        <v>7594</v>
      </c>
      <c r="J1045" s="125" t="s">
        <v>7595</v>
      </c>
      <c r="K1045" s="38" t="s">
        <v>7240</v>
      </c>
      <c r="L1045" s="37" t="s">
        <v>13490</v>
      </c>
      <c r="M1045" s="4">
        <v>1043</v>
      </c>
      <c r="N1045" s="554">
        <v>37.868304000000002</v>
      </c>
      <c r="O1045" s="554">
        <v>139.085375</v>
      </c>
      <c r="P1045">
        <f t="shared" si="16"/>
        <v>5266.9272624539999</v>
      </c>
    </row>
    <row r="1046" spans="1:16">
      <c r="A1046" s="33" t="s">
        <v>6639</v>
      </c>
      <c r="B1046" s="33" t="s">
        <v>2641</v>
      </c>
      <c r="C1046" s="39" t="s">
        <v>4911</v>
      </c>
      <c r="D1046" s="40"/>
      <c r="E1046" s="93" t="s">
        <v>4911</v>
      </c>
      <c r="F1046" s="92" t="s">
        <v>4962</v>
      </c>
      <c r="G1046" s="92"/>
      <c r="H1046" s="41" t="s">
        <v>4911</v>
      </c>
      <c r="I1046" s="41" t="s">
        <v>4911</v>
      </c>
      <c r="J1046" s="127" t="s">
        <v>4963</v>
      </c>
      <c r="K1046" s="43" t="s">
        <v>7240</v>
      </c>
      <c r="L1046" s="42" t="s">
        <v>13490</v>
      </c>
      <c r="M1046" s="4">
        <v>1044</v>
      </c>
      <c r="N1046" s="560">
        <v>37.868304000000002</v>
      </c>
      <c r="O1046" s="560">
        <v>139.085375</v>
      </c>
      <c r="P1046">
        <f t="shared" si="16"/>
        <v>5266.9272624539999</v>
      </c>
    </row>
    <row r="1047" spans="1:16">
      <c r="A1047" s="33" t="s">
        <v>6639</v>
      </c>
      <c r="B1047" s="33" t="s">
        <v>2641</v>
      </c>
      <c r="C1047" s="51">
        <v>2</v>
      </c>
      <c r="D1047" s="52">
        <v>1951166</v>
      </c>
      <c r="E1047" s="27" t="s">
        <v>4911</v>
      </c>
      <c r="F1047" s="55" t="s">
        <v>4981</v>
      </c>
      <c r="G1047" s="29" t="s">
        <v>4913</v>
      </c>
      <c r="H1047" s="53" t="s">
        <v>7596</v>
      </c>
      <c r="I1047" s="53" t="s">
        <v>7597</v>
      </c>
      <c r="J1047" s="144" t="s">
        <v>7598</v>
      </c>
      <c r="K1047" s="58" t="s">
        <v>7599</v>
      </c>
      <c r="L1047" s="57" t="s">
        <v>13491</v>
      </c>
      <c r="M1047" s="4">
        <v>1045</v>
      </c>
      <c r="N1047" s="556">
        <v>38.228606999999997</v>
      </c>
      <c r="O1047" s="556">
        <v>139.50066100000001</v>
      </c>
      <c r="P1047">
        <f t="shared" si="16"/>
        <v>5332.9159456092266</v>
      </c>
    </row>
    <row r="1048" spans="1:16">
      <c r="A1048" s="33" t="s">
        <v>6639</v>
      </c>
      <c r="B1048" s="33" t="s">
        <v>2641</v>
      </c>
      <c r="C1048" s="34" t="s">
        <v>4911</v>
      </c>
      <c r="D1048" s="35"/>
      <c r="E1048" s="27" t="s">
        <v>4911</v>
      </c>
      <c r="F1048" s="55" t="s">
        <v>4912</v>
      </c>
      <c r="G1048" s="56"/>
      <c r="H1048" s="36" t="s">
        <v>4911</v>
      </c>
      <c r="I1048" s="36" t="s">
        <v>4911</v>
      </c>
      <c r="J1048" s="122" t="s">
        <v>7600</v>
      </c>
      <c r="K1048" s="32" t="s">
        <v>7237</v>
      </c>
      <c r="L1048" s="31" t="s">
        <v>13492</v>
      </c>
      <c r="M1048" s="4">
        <v>1046</v>
      </c>
      <c r="N1048" s="525">
        <v>37.916631000000002</v>
      </c>
      <c r="O1048" s="525">
        <v>139.096025</v>
      </c>
      <c r="P1048">
        <f t="shared" si="16"/>
        <v>5274.0526534917753</v>
      </c>
    </row>
    <row r="1049" spans="1:16">
      <c r="A1049" s="33" t="s">
        <v>6639</v>
      </c>
      <c r="B1049" s="33" t="s">
        <v>2641</v>
      </c>
      <c r="C1049" s="34" t="s">
        <v>4911</v>
      </c>
      <c r="D1049" s="35"/>
      <c r="E1049" s="27" t="s">
        <v>4911</v>
      </c>
      <c r="F1049" s="55" t="s">
        <v>4987</v>
      </c>
      <c r="G1049" s="56"/>
      <c r="H1049" s="36" t="s">
        <v>4911</v>
      </c>
      <c r="I1049" s="36" t="s">
        <v>4911</v>
      </c>
      <c r="J1049" s="122" t="s">
        <v>7601</v>
      </c>
      <c r="K1049" s="32" t="s">
        <v>7602</v>
      </c>
      <c r="L1049" s="31" t="s">
        <v>13493</v>
      </c>
      <c r="M1049" s="4">
        <v>1047</v>
      </c>
      <c r="N1049" s="525">
        <v>37.910198000000001</v>
      </c>
      <c r="O1049" s="525">
        <v>139.067016</v>
      </c>
      <c r="P1049">
        <f t="shared" si="16"/>
        <v>5272.0581118291684</v>
      </c>
    </row>
    <row r="1050" spans="1:16">
      <c r="A1050" s="33" t="s">
        <v>6639</v>
      </c>
      <c r="B1050" s="33" t="s">
        <v>2641</v>
      </c>
      <c r="C1050" s="34" t="s">
        <v>4911</v>
      </c>
      <c r="D1050" s="35"/>
      <c r="E1050" s="27" t="s">
        <v>4911</v>
      </c>
      <c r="F1050" s="55" t="s">
        <v>4918</v>
      </c>
      <c r="G1050" s="56"/>
      <c r="H1050" s="36" t="s">
        <v>4911</v>
      </c>
      <c r="I1050" s="36" t="s">
        <v>4911</v>
      </c>
      <c r="J1050" s="122" t="s">
        <v>7603</v>
      </c>
      <c r="K1050" s="32" t="s">
        <v>7604</v>
      </c>
      <c r="L1050" s="31" t="s">
        <v>13494</v>
      </c>
      <c r="M1050" s="4">
        <v>1048</v>
      </c>
      <c r="N1050" s="525">
        <v>37.901791000000003</v>
      </c>
      <c r="O1050" s="525">
        <v>139.03571600000001</v>
      </c>
      <c r="P1050">
        <f t="shared" si="16"/>
        <v>5269.7026493673566</v>
      </c>
    </row>
    <row r="1051" spans="1:16">
      <c r="A1051" s="33" t="s">
        <v>6639</v>
      </c>
      <c r="B1051" s="33" t="s">
        <v>2641</v>
      </c>
      <c r="C1051" s="34" t="s">
        <v>4911</v>
      </c>
      <c r="D1051" s="35"/>
      <c r="E1051" s="27" t="s">
        <v>4911</v>
      </c>
      <c r="F1051" s="55" t="s">
        <v>4922</v>
      </c>
      <c r="G1051" s="56"/>
      <c r="H1051" s="36" t="s">
        <v>4911</v>
      </c>
      <c r="I1051" s="36" t="s">
        <v>4911</v>
      </c>
      <c r="J1051" s="122" t="s">
        <v>7605</v>
      </c>
      <c r="K1051" s="32" t="s">
        <v>7606</v>
      </c>
      <c r="L1051" s="31" t="s">
        <v>13495</v>
      </c>
      <c r="M1051" s="4">
        <v>1049</v>
      </c>
      <c r="N1051" s="525">
        <v>37.933588999999998</v>
      </c>
      <c r="O1051" s="525">
        <v>139.11828</v>
      </c>
      <c r="P1051">
        <f t="shared" si="16"/>
        <v>5277.2556559069199</v>
      </c>
    </row>
    <row r="1052" spans="1:16">
      <c r="A1052" s="33" t="s">
        <v>6639</v>
      </c>
      <c r="B1052" s="33" t="s">
        <v>2641</v>
      </c>
      <c r="C1052" s="34" t="s">
        <v>4911</v>
      </c>
      <c r="D1052" s="35"/>
      <c r="E1052" s="27" t="s">
        <v>4911</v>
      </c>
      <c r="F1052" s="55" t="s">
        <v>4926</v>
      </c>
      <c r="G1052" s="56"/>
      <c r="H1052" s="36" t="s">
        <v>4911</v>
      </c>
      <c r="I1052" s="36" t="s">
        <v>4911</v>
      </c>
      <c r="J1052" s="122" t="s">
        <v>7607</v>
      </c>
      <c r="K1052" s="32" t="s">
        <v>7608</v>
      </c>
      <c r="L1052" s="31" t="s">
        <v>13496</v>
      </c>
      <c r="M1052" s="4">
        <v>1050</v>
      </c>
      <c r="N1052" s="525">
        <v>37.485790999999999</v>
      </c>
      <c r="O1052" s="525">
        <v>139.008623</v>
      </c>
      <c r="P1052">
        <f t="shared" si="16"/>
        <v>5210.8481889757932</v>
      </c>
    </row>
    <row r="1053" spans="1:16">
      <c r="A1053" s="33" t="s">
        <v>6639</v>
      </c>
      <c r="B1053" s="33" t="s">
        <v>2641</v>
      </c>
      <c r="C1053" s="34" t="s">
        <v>4911</v>
      </c>
      <c r="D1053" s="35"/>
      <c r="E1053" s="27" t="s">
        <v>4911</v>
      </c>
      <c r="F1053" s="55" t="s">
        <v>4930</v>
      </c>
      <c r="G1053" s="56"/>
      <c r="H1053" s="36" t="s">
        <v>4911</v>
      </c>
      <c r="I1053" s="36" t="s">
        <v>4911</v>
      </c>
      <c r="J1053" s="122" t="s">
        <v>7609</v>
      </c>
      <c r="K1053" s="32" t="s">
        <v>7610</v>
      </c>
      <c r="L1053" s="31" t="s">
        <v>13497</v>
      </c>
      <c r="M1053" s="4">
        <v>1051</v>
      </c>
      <c r="N1053" s="525">
        <v>37.767772000000001</v>
      </c>
      <c r="O1053" s="525">
        <v>138.898718</v>
      </c>
      <c r="P1053">
        <f t="shared" si="16"/>
        <v>5245.8951125162966</v>
      </c>
    </row>
    <row r="1054" spans="1:16">
      <c r="A1054" s="33" t="s">
        <v>6639</v>
      </c>
      <c r="B1054" s="33" t="s">
        <v>2641</v>
      </c>
      <c r="C1054" s="34" t="s">
        <v>4911</v>
      </c>
      <c r="D1054" s="35"/>
      <c r="E1054" s="27" t="s">
        <v>4911</v>
      </c>
      <c r="F1054" s="55" t="s">
        <v>4962</v>
      </c>
      <c r="G1054" s="56"/>
      <c r="H1054" s="36" t="s">
        <v>4911</v>
      </c>
      <c r="I1054" s="36" t="s">
        <v>4911</v>
      </c>
      <c r="J1054" s="122" t="s">
        <v>4963</v>
      </c>
      <c r="K1054" s="32" t="s">
        <v>7604</v>
      </c>
      <c r="L1054" s="31" t="s">
        <v>13498</v>
      </c>
      <c r="M1054" s="4">
        <v>1052</v>
      </c>
      <c r="N1054" s="525">
        <v>37.901698000000003</v>
      </c>
      <c r="O1054" s="525">
        <v>139.03487999999999</v>
      </c>
      <c r="P1054">
        <f t="shared" si="16"/>
        <v>5269.6580332262401</v>
      </c>
    </row>
    <row r="1055" spans="1:16">
      <c r="A1055" s="33" t="s">
        <v>6639</v>
      </c>
      <c r="B1055" s="33" t="s">
        <v>2641</v>
      </c>
      <c r="C1055" s="34" t="s">
        <v>4911</v>
      </c>
      <c r="D1055" s="35"/>
      <c r="E1055" s="27" t="s">
        <v>4911</v>
      </c>
      <c r="F1055" s="55" t="s">
        <v>4968</v>
      </c>
      <c r="G1055" s="56"/>
      <c r="H1055" s="36" t="s">
        <v>4911</v>
      </c>
      <c r="I1055" s="36" t="s">
        <v>4911</v>
      </c>
      <c r="J1055" s="122" t="s">
        <v>7611</v>
      </c>
      <c r="K1055" s="38" t="s">
        <v>7612</v>
      </c>
      <c r="L1055" s="37" t="s">
        <v>13499</v>
      </c>
      <c r="M1055" s="4">
        <v>1053</v>
      </c>
      <c r="N1055" s="554">
        <v>37.930546999999997</v>
      </c>
      <c r="O1055" s="554">
        <v>139.09112300000001</v>
      </c>
      <c r="P1055">
        <f t="shared" si="16"/>
        <v>5275.8023782342807</v>
      </c>
    </row>
    <row r="1056" spans="1:16">
      <c r="A1056" s="33" t="s">
        <v>6639</v>
      </c>
      <c r="B1056" s="33" t="s">
        <v>2641</v>
      </c>
      <c r="C1056" s="34" t="s">
        <v>4911</v>
      </c>
      <c r="D1056" s="35"/>
      <c r="E1056" s="27" t="s">
        <v>4911</v>
      </c>
      <c r="F1056" s="55" t="s">
        <v>5252</v>
      </c>
      <c r="G1056" s="56"/>
      <c r="H1056" s="36" t="s">
        <v>4911</v>
      </c>
      <c r="I1056" s="36" t="s">
        <v>4911</v>
      </c>
      <c r="J1056" s="122" t="s">
        <v>5353</v>
      </c>
      <c r="K1056" s="38" t="s">
        <v>7612</v>
      </c>
      <c r="L1056" s="37" t="s">
        <v>13499</v>
      </c>
      <c r="M1056" s="4">
        <v>1054</v>
      </c>
      <c r="N1056" s="554">
        <v>37.930546999999997</v>
      </c>
      <c r="O1056" s="554">
        <v>139.09112300000001</v>
      </c>
      <c r="P1056">
        <f t="shared" si="16"/>
        <v>5275.8023782342807</v>
      </c>
    </row>
    <row r="1057" spans="1:16">
      <c r="A1057" s="33" t="s">
        <v>6639</v>
      </c>
      <c r="B1057" s="33" t="s">
        <v>2641</v>
      </c>
      <c r="C1057" s="34" t="s">
        <v>4911</v>
      </c>
      <c r="D1057" s="35"/>
      <c r="E1057" s="27" t="s">
        <v>4974</v>
      </c>
      <c r="F1057" s="56" t="s">
        <v>4975</v>
      </c>
      <c r="G1057" s="56"/>
      <c r="H1057" s="36" t="s">
        <v>4911</v>
      </c>
      <c r="I1057" s="36" t="s">
        <v>4911</v>
      </c>
      <c r="J1057" s="144" t="s">
        <v>4976</v>
      </c>
      <c r="K1057" s="58" t="s">
        <v>7604</v>
      </c>
      <c r="L1057" s="57" t="s">
        <v>13498</v>
      </c>
      <c r="M1057" s="4">
        <v>1055</v>
      </c>
      <c r="N1057" s="556">
        <v>37.901698000000003</v>
      </c>
      <c r="O1057" s="556">
        <v>139.03487999999999</v>
      </c>
      <c r="P1057">
        <f t="shared" si="16"/>
        <v>5269.6580332262401</v>
      </c>
    </row>
    <row r="1058" spans="1:16">
      <c r="A1058" s="33" t="s">
        <v>6639</v>
      </c>
      <c r="B1058" s="33" t="s">
        <v>2641</v>
      </c>
      <c r="C1058" s="39" t="s">
        <v>4911</v>
      </c>
      <c r="D1058" s="40"/>
      <c r="E1058" s="93" t="s">
        <v>4911</v>
      </c>
      <c r="F1058" s="63" t="s">
        <v>4979</v>
      </c>
      <c r="G1058" s="92"/>
      <c r="H1058" s="41" t="s">
        <v>4911</v>
      </c>
      <c r="I1058" s="41" t="s">
        <v>4911</v>
      </c>
      <c r="J1058" s="121" t="s">
        <v>5349</v>
      </c>
      <c r="K1058" s="65" t="s">
        <v>7604</v>
      </c>
      <c r="L1058" s="64" t="s">
        <v>13498</v>
      </c>
      <c r="M1058" s="4">
        <v>1056</v>
      </c>
      <c r="N1058" s="552">
        <v>37.901698000000003</v>
      </c>
      <c r="O1058" s="552">
        <v>139.03487999999999</v>
      </c>
      <c r="P1058">
        <f t="shared" si="16"/>
        <v>5269.6580332262401</v>
      </c>
    </row>
    <row r="1059" spans="1:16">
      <c r="A1059" s="33" t="s">
        <v>6639</v>
      </c>
      <c r="B1059" s="33" t="s">
        <v>2641</v>
      </c>
      <c r="C1059" s="51">
        <v>3</v>
      </c>
      <c r="D1059" s="52">
        <v>1952211</v>
      </c>
      <c r="E1059" s="27" t="s">
        <v>4911</v>
      </c>
      <c r="F1059" s="124" t="s">
        <v>4981</v>
      </c>
      <c r="G1059" s="29" t="s">
        <v>4913</v>
      </c>
      <c r="H1059" s="53" t="s">
        <v>7613</v>
      </c>
      <c r="I1059" s="53" t="s">
        <v>7614</v>
      </c>
      <c r="J1059" s="125" t="s">
        <v>7615</v>
      </c>
      <c r="K1059" s="38" t="s">
        <v>7616</v>
      </c>
      <c r="L1059" s="37" t="s">
        <v>13500</v>
      </c>
      <c r="M1059" s="4">
        <v>1057</v>
      </c>
      <c r="N1059" s="554">
        <v>37.482354000000001</v>
      </c>
      <c r="O1059" s="554">
        <v>138.87189799999999</v>
      </c>
      <c r="P1059">
        <f t="shared" si="16"/>
        <v>5205.2456414878916</v>
      </c>
    </row>
    <row r="1060" spans="1:16">
      <c r="A1060" s="33" t="s">
        <v>6639</v>
      </c>
      <c r="B1060" s="33" t="s">
        <v>2641</v>
      </c>
      <c r="C1060" s="34" t="s">
        <v>4911</v>
      </c>
      <c r="D1060" s="35"/>
      <c r="E1060" s="27" t="s">
        <v>4911</v>
      </c>
      <c r="F1060" s="55" t="s">
        <v>4987</v>
      </c>
      <c r="G1060" s="56"/>
      <c r="H1060" s="36" t="s">
        <v>4911</v>
      </c>
      <c r="I1060" s="36" t="s">
        <v>4911</v>
      </c>
      <c r="J1060" s="122" t="s">
        <v>7617</v>
      </c>
      <c r="K1060" s="32" t="s">
        <v>7618</v>
      </c>
      <c r="L1060" s="31" t="s">
        <v>13501</v>
      </c>
      <c r="M1060" s="4">
        <v>1058</v>
      </c>
      <c r="N1060" s="525">
        <v>37.374122</v>
      </c>
      <c r="O1060" s="525">
        <v>138.5788</v>
      </c>
      <c r="P1060">
        <f t="shared" si="16"/>
        <v>5179.2609778136002</v>
      </c>
    </row>
    <row r="1061" spans="1:16">
      <c r="A1061" s="33" t="s">
        <v>6639</v>
      </c>
      <c r="B1061" s="33" t="s">
        <v>2641</v>
      </c>
      <c r="C1061" s="34" t="s">
        <v>4911</v>
      </c>
      <c r="D1061" s="35"/>
      <c r="E1061" s="123" t="s">
        <v>4911</v>
      </c>
      <c r="F1061" s="55" t="s">
        <v>4922</v>
      </c>
      <c r="G1061" s="56"/>
      <c r="H1061" s="36" t="s">
        <v>4911</v>
      </c>
      <c r="I1061" s="36" t="s">
        <v>4911</v>
      </c>
      <c r="J1061" s="122" t="s">
        <v>7619</v>
      </c>
      <c r="K1061" s="32" t="s">
        <v>7620</v>
      </c>
      <c r="L1061" s="31" t="s">
        <v>13502</v>
      </c>
      <c r="M1061" s="4">
        <v>1059</v>
      </c>
      <c r="N1061" s="525">
        <v>37.139775999999998</v>
      </c>
      <c r="O1061" s="525">
        <v>138.240251</v>
      </c>
      <c r="P1061">
        <f t="shared" si="16"/>
        <v>5134.2119563237757</v>
      </c>
    </row>
    <row r="1062" spans="1:16">
      <c r="A1062" s="33" t="s">
        <v>6639</v>
      </c>
      <c r="B1062" s="33" t="s">
        <v>2641</v>
      </c>
      <c r="C1062" s="34" t="s">
        <v>4911</v>
      </c>
      <c r="D1062" s="35"/>
      <c r="E1062" s="123" t="s">
        <v>4911</v>
      </c>
      <c r="F1062" s="55" t="s">
        <v>4926</v>
      </c>
      <c r="G1062" s="56"/>
      <c r="H1062" s="36" t="s">
        <v>4911</v>
      </c>
      <c r="I1062" s="36" t="s">
        <v>4911</v>
      </c>
      <c r="J1062" s="122" t="s">
        <v>7621</v>
      </c>
      <c r="K1062" s="32" t="s">
        <v>7622</v>
      </c>
      <c r="L1062" s="31" t="s">
        <v>13503</v>
      </c>
      <c r="M1062" s="4">
        <v>1060</v>
      </c>
      <c r="N1062" s="525">
        <v>37.454051999999997</v>
      </c>
      <c r="O1062" s="525">
        <v>138.80595099999999</v>
      </c>
      <c r="P1062">
        <f t="shared" si="16"/>
        <v>5198.8453066634511</v>
      </c>
    </row>
    <row r="1063" spans="1:16">
      <c r="A1063" s="33" t="s">
        <v>6639</v>
      </c>
      <c r="B1063" s="33" t="s">
        <v>2641</v>
      </c>
      <c r="C1063" s="34" t="s">
        <v>4911</v>
      </c>
      <c r="D1063" s="35"/>
      <c r="E1063" s="123" t="s">
        <v>4911</v>
      </c>
      <c r="F1063" s="55" t="s">
        <v>4934</v>
      </c>
      <c r="G1063" s="56"/>
      <c r="H1063" s="36" t="s">
        <v>4911</v>
      </c>
      <c r="I1063" s="36" t="s">
        <v>4911</v>
      </c>
      <c r="J1063" s="122" t="s">
        <v>7623</v>
      </c>
      <c r="K1063" s="32" t="s">
        <v>7624</v>
      </c>
      <c r="L1063" s="31" t="s">
        <v>13504</v>
      </c>
      <c r="M1063" s="4">
        <v>1061</v>
      </c>
      <c r="N1063" s="525">
        <v>37.64481</v>
      </c>
      <c r="O1063" s="525">
        <v>138.93923899999999</v>
      </c>
      <c r="P1063">
        <f t="shared" si="16"/>
        <v>5230.3412536995893</v>
      </c>
    </row>
    <row r="1064" spans="1:16">
      <c r="A1064" s="33" t="s">
        <v>6639</v>
      </c>
      <c r="B1064" s="33" t="s">
        <v>2641</v>
      </c>
      <c r="C1064" s="34" t="s">
        <v>4911</v>
      </c>
      <c r="D1064" s="35"/>
      <c r="E1064" s="123" t="s">
        <v>4911</v>
      </c>
      <c r="F1064" s="55" t="s">
        <v>4942</v>
      </c>
      <c r="G1064" s="56"/>
      <c r="H1064" s="36" t="s">
        <v>4911</v>
      </c>
      <c r="I1064" s="36" t="s">
        <v>4911</v>
      </c>
      <c r="J1064" s="122" t="s">
        <v>7625</v>
      </c>
      <c r="K1064" s="32" t="s">
        <v>7626</v>
      </c>
      <c r="L1064" s="31" t="s">
        <v>13505</v>
      </c>
      <c r="M1064" s="4">
        <v>1062</v>
      </c>
      <c r="N1064" s="525">
        <v>37.421917000000001</v>
      </c>
      <c r="O1064" s="525">
        <v>138.83547999999999</v>
      </c>
      <c r="P1064">
        <f t="shared" si="16"/>
        <v>5195.4898092151598</v>
      </c>
    </row>
    <row r="1065" spans="1:16">
      <c r="A1065" s="33" t="s">
        <v>6639</v>
      </c>
      <c r="B1065" s="33" t="s">
        <v>2641</v>
      </c>
      <c r="C1065" s="34" t="s">
        <v>4911</v>
      </c>
      <c r="D1065" s="35"/>
      <c r="E1065" s="27" t="s">
        <v>4911</v>
      </c>
      <c r="F1065" s="55" t="s">
        <v>4946</v>
      </c>
      <c r="G1065" s="56"/>
      <c r="H1065" s="36" t="s">
        <v>4911</v>
      </c>
      <c r="I1065" s="36" t="s">
        <v>4911</v>
      </c>
      <c r="J1065" s="122" t="s">
        <v>7627</v>
      </c>
      <c r="K1065" s="32" t="s">
        <v>7628</v>
      </c>
      <c r="L1065" s="31" t="s">
        <v>13506</v>
      </c>
      <c r="M1065" s="4">
        <v>1063</v>
      </c>
      <c r="N1065" s="525">
        <v>37.380000000000003</v>
      </c>
      <c r="O1065" s="525">
        <v>138.580581</v>
      </c>
      <c r="P1065">
        <f t="shared" si="16"/>
        <v>5180.1421177800003</v>
      </c>
    </row>
    <row r="1066" spans="1:16">
      <c r="A1066" s="33" t="s">
        <v>6639</v>
      </c>
      <c r="B1066" s="33" t="s">
        <v>2641</v>
      </c>
      <c r="C1066" s="34" t="s">
        <v>4911</v>
      </c>
      <c r="D1066" s="35"/>
      <c r="E1066" s="27" t="s">
        <v>4911</v>
      </c>
      <c r="F1066" s="55" t="s">
        <v>4950</v>
      </c>
      <c r="G1066" s="56"/>
      <c r="H1066" s="36" t="s">
        <v>4911</v>
      </c>
      <c r="I1066" s="36" t="s">
        <v>4911</v>
      </c>
      <c r="J1066" s="122" t="s">
        <v>7629</v>
      </c>
      <c r="K1066" s="32" t="s">
        <v>7630</v>
      </c>
      <c r="L1066" s="31" t="s">
        <v>13507</v>
      </c>
      <c r="M1066" s="4">
        <v>1064</v>
      </c>
      <c r="N1066" s="525">
        <v>37.616616999999998</v>
      </c>
      <c r="O1066" s="525">
        <v>138.93693200000001</v>
      </c>
      <c r="P1066">
        <f t="shared" si="16"/>
        <v>5226.3373581990445</v>
      </c>
    </row>
    <row r="1067" spans="1:16">
      <c r="A1067" s="33" t="s">
        <v>6639</v>
      </c>
      <c r="B1067" s="33" t="s">
        <v>2641</v>
      </c>
      <c r="C1067" s="34" t="s">
        <v>4911</v>
      </c>
      <c r="D1067" s="35"/>
      <c r="E1067" s="27" t="s">
        <v>4911</v>
      </c>
      <c r="F1067" s="55" t="s">
        <v>4954</v>
      </c>
      <c r="G1067" s="56"/>
      <c r="H1067" s="36" t="s">
        <v>4911</v>
      </c>
      <c r="I1067" s="36" t="s">
        <v>4911</v>
      </c>
      <c r="J1067" s="122" t="s">
        <v>7631</v>
      </c>
      <c r="K1067" s="32" t="s">
        <v>7632</v>
      </c>
      <c r="L1067" s="31" t="s">
        <v>13508</v>
      </c>
      <c r="M1067" s="4">
        <v>1065</v>
      </c>
      <c r="N1067" s="525">
        <v>37.361590999999997</v>
      </c>
      <c r="O1067" s="525">
        <v>138.56723400000001</v>
      </c>
      <c r="P1067">
        <f t="shared" si="16"/>
        <v>5177.0923227092944</v>
      </c>
    </row>
    <row r="1068" spans="1:16">
      <c r="A1068" s="33" t="s">
        <v>6639</v>
      </c>
      <c r="B1068" s="33" t="s">
        <v>2641</v>
      </c>
      <c r="C1068" s="34" t="s">
        <v>4911</v>
      </c>
      <c r="D1068" s="35"/>
      <c r="E1068" s="27" t="s">
        <v>4911</v>
      </c>
      <c r="F1068" s="55" t="s">
        <v>4958</v>
      </c>
      <c r="G1068" s="56"/>
      <c r="H1068" s="36" t="s">
        <v>4911</v>
      </c>
      <c r="I1068" s="36" t="s">
        <v>4911</v>
      </c>
      <c r="J1068" s="122" t="s">
        <v>7633</v>
      </c>
      <c r="K1068" s="32" t="s">
        <v>7634</v>
      </c>
      <c r="L1068" s="31" t="s">
        <v>13509</v>
      </c>
      <c r="M1068" s="4">
        <v>1066</v>
      </c>
      <c r="N1068" s="525">
        <v>37.820417999999997</v>
      </c>
      <c r="O1068" s="525">
        <v>139.22714999999999</v>
      </c>
      <c r="P1068">
        <f t="shared" si="16"/>
        <v>5265.6290099486996</v>
      </c>
    </row>
    <row r="1069" spans="1:16">
      <c r="A1069" s="33" t="s">
        <v>6639</v>
      </c>
      <c r="B1069" s="33" t="s">
        <v>2641</v>
      </c>
      <c r="C1069" s="34" t="s">
        <v>4911</v>
      </c>
      <c r="D1069" s="35"/>
      <c r="E1069" s="27" t="s">
        <v>4911</v>
      </c>
      <c r="F1069" s="55" t="s">
        <v>4962</v>
      </c>
      <c r="G1069" s="56"/>
      <c r="H1069" s="36" t="s">
        <v>4911</v>
      </c>
      <c r="I1069" s="36" t="s">
        <v>4911</v>
      </c>
      <c r="J1069" s="122" t="s">
        <v>4963</v>
      </c>
      <c r="K1069" s="32" t="s">
        <v>7616</v>
      </c>
      <c r="L1069" s="31" t="s">
        <v>13500</v>
      </c>
      <c r="M1069" s="4">
        <v>1067</v>
      </c>
      <c r="N1069" s="525">
        <v>37.482354000000001</v>
      </c>
      <c r="O1069" s="525">
        <v>138.87189799999999</v>
      </c>
      <c r="P1069">
        <f t="shared" si="16"/>
        <v>5205.2456414878916</v>
      </c>
    </row>
    <row r="1070" spans="1:16">
      <c r="A1070" s="33" t="s">
        <v>6639</v>
      </c>
      <c r="B1070" s="33" t="s">
        <v>2641</v>
      </c>
      <c r="C1070" s="34" t="s">
        <v>4911</v>
      </c>
      <c r="D1070" s="35"/>
      <c r="E1070" s="27" t="s">
        <v>4911</v>
      </c>
      <c r="F1070" s="55" t="s">
        <v>4964</v>
      </c>
      <c r="G1070" s="56"/>
      <c r="H1070" s="36" t="s">
        <v>4911</v>
      </c>
      <c r="I1070" s="36" t="s">
        <v>4911</v>
      </c>
      <c r="J1070" s="122" t="s">
        <v>7635</v>
      </c>
      <c r="K1070" s="32" t="s">
        <v>7636</v>
      </c>
      <c r="L1070" s="31" t="s">
        <v>13510</v>
      </c>
      <c r="M1070" s="4">
        <v>1068</v>
      </c>
      <c r="N1070" s="525">
        <v>37.505817</v>
      </c>
      <c r="O1070" s="525">
        <v>138.866727</v>
      </c>
      <c r="P1070">
        <f t="shared" si="16"/>
        <v>5208.3100502509587</v>
      </c>
    </row>
    <row r="1071" spans="1:16">
      <c r="A1071" s="33" t="s">
        <v>6639</v>
      </c>
      <c r="B1071" s="33" t="s">
        <v>2641</v>
      </c>
      <c r="C1071" s="34" t="s">
        <v>4911</v>
      </c>
      <c r="D1071" s="35"/>
      <c r="E1071" s="27" t="s">
        <v>4911</v>
      </c>
      <c r="F1071" s="55" t="s">
        <v>5102</v>
      </c>
      <c r="G1071" s="56"/>
      <c r="H1071" s="36" t="s">
        <v>4911</v>
      </c>
      <c r="I1071" s="36" t="s">
        <v>4911</v>
      </c>
      <c r="J1071" s="122" t="s">
        <v>7637</v>
      </c>
      <c r="K1071" s="32" t="s">
        <v>7616</v>
      </c>
      <c r="L1071" s="31" t="s">
        <v>13500</v>
      </c>
      <c r="M1071" s="4">
        <v>1069</v>
      </c>
      <c r="N1071" s="525">
        <v>37.482354000000001</v>
      </c>
      <c r="O1071" s="525">
        <v>138.87189799999999</v>
      </c>
      <c r="P1071">
        <f t="shared" si="16"/>
        <v>5205.2456414878916</v>
      </c>
    </row>
    <row r="1072" spans="1:16">
      <c r="A1072" s="33" t="s">
        <v>6639</v>
      </c>
      <c r="B1072" s="33" t="s">
        <v>2641</v>
      </c>
      <c r="C1072" s="34" t="s">
        <v>4911</v>
      </c>
      <c r="D1072" s="35"/>
      <c r="E1072" s="27" t="s">
        <v>4911</v>
      </c>
      <c r="F1072" s="102" t="s">
        <v>4968</v>
      </c>
      <c r="G1072" s="56"/>
      <c r="H1072" s="36" t="s">
        <v>4911</v>
      </c>
      <c r="I1072" s="36" t="s">
        <v>4911</v>
      </c>
      <c r="J1072" s="133" t="s">
        <v>7638</v>
      </c>
      <c r="K1072" s="61" t="s">
        <v>7639</v>
      </c>
      <c r="L1072" s="60" t="s">
        <v>13511</v>
      </c>
      <c r="M1072" s="4">
        <v>1070</v>
      </c>
      <c r="N1072" s="553">
        <v>37.408786999999997</v>
      </c>
      <c r="O1072" s="553">
        <v>138.83387200000001</v>
      </c>
      <c r="P1072">
        <f t="shared" si="16"/>
        <v>5193.6067460332642</v>
      </c>
    </row>
    <row r="1073" spans="1:16">
      <c r="A1073" s="33" t="s">
        <v>6639</v>
      </c>
      <c r="B1073" s="33" t="s">
        <v>2641</v>
      </c>
      <c r="C1073" s="34" t="s">
        <v>4911</v>
      </c>
      <c r="D1073" s="35"/>
      <c r="E1073" s="27" t="s">
        <v>4911</v>
      </c>
      <c r="F1073" s="102" t="s">
        <v>5259</v>
      </c>
      <c r="G1073" s="56"/>
      <c r="H1073" s="36" t="s">
        <v>4911</v>
      </c>
      <c r="I1073" s="36" t="s">
        <v>4911</v>
      </c>
      <c r="J1073" s="133" t="s">
        <v>7640</v>
      </c>
      <c r="K1073" s="61" t="s">
        <v>7620</v>
      </c>
      <c r="L1073" s="60" t="s">
        <v>13512</v>
      </c>
      <c r="M1073" s="4">
        <v>1071</v>
      </c>
      <c r="N1073" s="553">
        <v>37.145682999999998</v>
      </c>
      <c r="O1073" s="553">
        <v>138.23941500000001</v>
      </c>
      <c r="P1073">
        <f t="shared" si="16"/>
        <v>5134.9974876954448</v>
      </c>
    </row>
    <row r="1074" spans="1:16">
      <c r="A1074" s="33" t="s">
        <v>6639</v>
      </c>
      <c r="B1074" s="33" t="s">
        <v>2641</v>
      </c>
      <c r="C1074" s="34" t="s">
        <v>4911</v>
      </c>
      <c r="D1074" s="35"/>
      <c r="E1074" s="27" t="s">
        <v>4911</v>
      </c>
      <c r="F1074" s="102" t="s">
        <v>5252</v>
      </c>
      <c r="G1074" s="56"/>
      <c r="H1074" s="36" t="s">
        <v>4911</v>
      </c>
      <c r="I1074" s="36" t="s">
        <v>4911</v>
      </c>
      <c r="J1074" s="133" t="s">
        <v>5353</v>
      </c>
      <c r="K1074" s="61" t="s">
        <v>7639</v>
      </c>
      <c r="L1074" s="60" t="s">
        <v>13511</v>
      </c>
      <c r="M1074" s="4">
        <v>1072</v>
      </c>
      <c r="N1074" s="553">
        <v>37.408786999999997</v>
      </c>
      <c r="O1074" s="553">
        <v>138.83387200000001</v>
      </c>
      <c r="P1074">
        <f t="shared" si="16"/>
        <v>5193.6067460332642</v>
      </c>
    </row>
    <row r="1075" spans="1:16">
      <c r="A1075" s="33" t="s">
        <v>6639</v>
      </c>
      <c r="B1075" s="33" t="s">
        <v>2641</v>
      </c>
      <c r="C1075" s="34" t="s">
        <v>4911</v>
      </c>
      <c r="D1075" s="35"/>
      <c r="E1075" s="27" t="s">
        <v>4974</v>
      </c>
      <c r="F1075" s="55" t="s">
        <v>4975</v>
      </c>
      <c r="G1075" s="56"/>
      <c r="H1075" s="36" t="s">
        <v>4911</v>
      </c>
      <c r="I1075" s="36" t="s">
        <v>4911</v>
      </c>
      <c r="J1075" s="122" t="s">
        <v>4491</v>
      </c>
      <c r="K1075" s="32" t="s">
        <v>7616</v>
      </c>
      <c r="L1075" s="31" t="s">
        <v>13500</v>
      </c>
      <c r="M1075" s="4">
        <v>1073</v>
      </c>
      <c r="N1075" s="525">
        <v>37.482354000000001</v>
      </c>
      <c r="O1075" s="525">
        <v>138.87189799999999</v>
      </c>
      <c r="P1075">
        <f t="shared" si="16"/>
        <v>5205.2456414878916</v>
      </c>
    </row>
    <row r="1076" spans="1:16">
      <c r="A1076" s="33" t="s">
        <v>6639</v>
      </c>
      <c r="B1076" s="33" t="s">
        <v>2641</v>
      </c>
      <c r="C1076" s="39" t="s">
        <v>4911</v>
      </c>
      <c r="D1076" s="40"/>
      <c r="E1076" s="93" t="s">
        <v>4911</v>
      </c>
      <c r="F1076" s="92" t="s">
        <v>4979</v>
      </c>
      <c r="G1076" s="92"/>
      <c r="H1076" s="41" t="s">
        <v>4911</v>
      </c>
      <c r="I1076" s="41" t="s">
        <v>4911</v>
      </c>
      <c r="J1076" s="127" t="s">
        <v>7641</v>
      </c>
      <c r="K1076" s="43" t="s">
        <v>7616</v>
      </c>
      <c r="L1076" s="42" t="s">
        <v>13500</v>
      </c>
      <c r="M1076" s="4">
        <v>1074</v>
      </c>
      <c r="N1076" s="560">
        <v>37.482354000000001</v>
      </c>
      <c r="O1076" s="560">
        <v>138.87189799999999</v>
      </c>
      <c r="P1076">
        <f t="shared" si="16"/>
        <v>5205.2456414878916</v>
      </c>
    </row>
    <row r="1077" spans="1:16">
      <c r="A1077" s="33" t="s">
        <v>6639</v>
      </c>
      <c r="B1077" s="33" t="s">
        <v>2641</v>
      </c>
      <c r="C1077" s="51">
        <v>4</v>
      </c>
      <c r="D1077" s="52">
        <v>1953001</v>
      </c>
      <c r="E1077" s="74" t="s">
        <v>4974</v>
      </c>
      <c r="F1077" s="100" t="s">
        <v>4981</v>
      </c>
      <c r="G1077" s="29" t="s">
        <v>4913</v>
      </c>
      <c r="H1077" s="53" t="s">
        <v>7642</v>
      </c>
      <c r="I1077" s="53" t="s">
        <v>7643</v>
      </c>
      <c r="J1077" s="120" t="s">
        <v>7644</v>
      </c>
      <c r="K1077" s="77" t="s">
        <v>7645</v>
      </c>
      <c r="L1077" s="76" t="s">
        <v>13513</v>
      </c>
      <c r="M1077" s="4">
        <v>1075</v>
      </c>
      <c r="N1077" s="559">
        <v>37.118909000000002</v>
      </c>
      <c r="O1077" s="559">
        <v>138.26287500000001</v>
      </c>
      <c r="P1077">
        <f t="shared" si="16"/>
        <v>5132.167075203376</v>
      </c>
    </row>
    <row r="1078" spans="1:16">
      <c r="A1078" s="33" t="s">
        <v>6639</v>
      </c>
      <c r="B1078" s="33" t="s">
        <v>2641</v>
      </c>
      <c r="C1078" s="34" t="s">
        <v>4911</v>
      </c>
      <c r="D1078" s="35"/>
      <c r="E1078" s="62" t="s">
        <v>4911</v>
      </c>
      <c r="F1078" s="55" t="s">
        <v>4912</v>
      </c>
      <c r="G1078" s="56"/>
      <c r="H1078" s="36" t="s">
        <v>4911</v>
      </c>
      <c r="I1078" s="36" t="s">
        <v>4911</v>
      </c>
      <c r="J1078" s="122" t="s">
        <v>7646</v>
      </c>
      <c r="K1078" s="32" t="s">
        <v>7647</v>
      </c>
      <c r="L1078" s="31" t="s">
        <v>13514</v>
      </c>
      <c r="M1078" s="4">
        <v>1076</v>
      </c>
      <c r="N1078" s="525">
        <v>37.436436</v>
      </c>
      <c r="O1078" s="525">
        <v>138.793678</v>
      </c>
      <c r="P1078">
        <f t="shared" si="16"/>
        <v>5195.9406436516083</v>
      </c>
    </row>
    <row r="1079" spans="1:16">
      <c r="A1079" s="33" t="s">
        <v>6639</v>
      </c>
      <c r="B1079" s="33" t="s">
        <v>2641</v>
      </c>
      <c r="C1079" s="34" t="s">
        <v>4911</v>
      </c>
      <c r="D1079" s="35"/>
      <c r="E1079" s="62" t="s">
        <v>4911</v>
      </c>
      <c r="F1079" s="55" t="s">
        <v>4987</v>
      </c>
      <c r="G1079" s="56"/>
      <c r="H1079" s="36" t="s">
        <v>4911</v>
      </c>
      <c r="I1079" s="36" t="s">
        <v>4911</v>
      </c>
      <c r="J1079" s="122" t="s">
        <v>7648</v>
      </c>
      <c r="K1079" s="32" t="s">
        <v>7649</v>
      </c>
      <c r="L1079" s="31" t="s">
        <v>13515</v>
      </c>
      <c r="M1079" s="4">
        <v>1077</v>
      </c>
      <c r="N1079" s="525">
        <v>37.368890999999998</v>
      </c>
      <c r="O1079" s="525">
        <v>138.56133700000001</v>
      </c>
      <c r="P1079">
        <f t="shared" si="16"/>
        <v>5177.8834991672675</v>
      </c>
    </row>
    <row r="1080" spans="1:16">
      <c r="A1080" s="33" t="s">
        <v>6639</v>
      </c>
      <c r="B1080" s="33" t="s">
        <v>2641</v>
      </c>
      <c r="C1080" s="34" t="s">
        <v>4911</v>
      </c>
      <c r="D1080" s="35"/>
      <c r="E1080" s="62" t="s">
        <v>4911</v>
      </c>
      <c r="F1080" s="55" t="s">
        <v>4962</v>
      </c>
      <c r="G1080" s="56"/>
      <c r="H1080" s="36" t="s">
        <v>4911</v>
      </c>
      <c r="I1080" s="36" t="s">
        <v>4911</v>
      </c>
      <c r="J1080" s="122" t="s">
        <v>4963</v>
      </c>
      <c r="K1080" s="32" t="s">
        <v>7645</v>
      </c>
      <c r="L1080" s="31" t="s">
        <v>13513</v>
      </c>
      <c r="M1080" s="4">
        <v>1078</v>
      </c>
      <c r="N1080" s="525">
        <v>37.118909000000002</v>
      </c>
      <c r="O1080" s="525">
        <v>138.26287500000001</v>
      </c>
      <c r="P1080">
        <f t="shared" si="16"/>
        <v>5132.167075203376</v>
      </c>
    </row>
    <row r="1081" spans="1:16">
      <c r="A1081" s="33" t="s">
        <v>6639</v>
      </c>
      <c r="B1081" s="33" t="s">
        <v>2641</v>
      </c>
      <c r="C1081" s="39" t="s">
        <v>4911</v>
      </c>
      <c r="D1081" s="40"/>
      <c r="E1081" s="123" t="s">
        <v>4911</v>
      </c>
      <c r="F1081" s="124" t="s">
        <v>4964</v>
      </c>
      <c r="G1081" s="56"/>
      <c r="H1081" s="41" t="s">
        <v>4911</v>
      </c>
      <c r="I1081" s="41" t="s">
        <v>4911</v>
      </c>
      <c r="J1081" s="125" t="s">
        <v>7650</v>
      </c>
      <c r="K1081" s="38" t="s">
        <v>7651</v>
      </c>
      <c r="L1081" s="37" t="s">
        <v>13516</v>
      </c>
      <c r="M1081" s="4">
        <v>1079</v>
      </c>
      <c r="N1081" s="554">
        <v>37.160173999999998</v>
      </c>
      <c r="O1081" s="554">
        <v>138.23839899999999</v>
      </c>
      <c r="P1081">
        <f t="shared" si="16"/>
        <v>5136.9629603214253</v>
      </c>
    </row>
    <row r="1082" spans="1:16">
      <c r="A1082" s="33" t="s">
        <v>6639</v>
      </c>
      <c r="B1082" s="33" t="s">
        <v>2641</v>
      </c>
      <c r="C1082" s="51">
        <v>5</v>
      </c>
      <c r="D1082" s="52">
        <v>1953065</v>
      </c>
      <c r="E1082" s="74" t="s">
        <v>4974</v>
      </c>
      <c r="F1082" s="100" t="s">
        <v>4981</v>
      </c>
      <c r="G1082" s="29" t="s">
        <v>4913</v>
      </c>
      <c r="H1082" s="53" t="s">
        <v>7652</v>
      </c>
      <c r="I1082" s="53" t="s">
        <v>7653</v>
      </c>
      <c r="J1082" s="120" t="s">
        <v>7449</v>
      </c>
      <c r="K1082" s="77" t="s">
        <v>7654</v>
      </c>
      <c r="L1082" s="76" t="s">
        <v>13517</v>
      </c>
      <c r="M1082" s="4">
        <v>1080</v>
      </c>
      <c r="N1082" s="559">
        <v>37.08681</v>
      </c>
      <c r="O1082" s="559">
        <v>138.24951200000001</v>
      </c>
      <c r="P1082">
        <f t="shared" si="16"/>
        <v>5127.2333841367199</v>
      </c>
    </row>
    <row r="1083" spans="1:16">
      <c r="A1083" s="33" t="s">
        <v>6639</v>
      </c>
      <c r="B1083" s="33" t="s">
        <v>2641</v>
      </c>
      <c r="C1083" s="34" t="s">
        <v>4911</v>
      </c>
      <c r="D1083" s="35"/>
      <c r="E1083" s="27" t="s">
        <v>4911</v>
      </c>
      <c r="F1083" s="102" t="s">
        <v>4962</v>
      </c>
      <c r="G1083" s="56"/>
      <c r="H1083" s="36" t="s">
        <v>4911</v>
      </c>
      <c r="I1083" s="36" t="s">
        <v>4911</v>
      </c>
      <c r="J1083" s="133" t="s">
        <v>4963</v>
      </c>
      <c r="K1083" s="61" t="s">
        <v>7654</v>
      </c>
      <c r="L1083" s="60" t="s">
        <v>13517</v>
      </c>
      <c r="M1083" s="4">
        <v>1081</v>
      </c>
      <c r="N1083" s="553">
        <v>37.08681</v>
      </c>
      <c r="O1083" s="553">
        <v>138.24951200000001</v>
      </c>
      <c r="P1083">
        <f t="shared" si="16"/>
        <v>5127.2333841367199</v>
      </c>
    </row>
    <row r="1084" spans="1:16">
      <c r="A1084" s="33" t="s">
        <v>6639</v>
      </c>
      <c r="B1084" s="33" t="s">
        <v>2641</v>
      </c>
      <c r="C1084" s="34" t="s">
        <v>4911</v>
      </c>
      <c r="D1084" s="35"/>
      <c r="E1084" s="27" t="s">
        <v>4911</v>
      </c>
      <c r="F1084" s="102" t="s">
        <v>4968</v>
      </c>
      <c r="G1084" s="56"/>
      <c r="H1084" s="36" t="s">
        <v>4911</v>
      </c>
      <c r="I1084" s="36" t="s">
        <v>4911</v>
      </c>
      <c r="J1084" s="133" t="s">
        <v>7655</v>
      </c>
      <c r="K1084" s="61" t="s">
        <v>7656</v>
      </c>
      <c r="L1084" s="60" t="s">
        <v>13518</v>
      </c>
      <c r="M1084" s="4">
        <v>1082</v>
      </c>
      <c r="N1084" s="553">
        <v>37.136454000000001</v>
      </c>
      <c r="O1084" s="553">
        <v>138.23047199999999</v>
      </c>
      <c r="P1084">
        <f t="shared" si="16"/>
        <v>5133.3895648262878</v>
      </c>
    </row>
    <row r="1085" spans="1:16">
      <c r="A1085" s="33" t="s">
        <v>6639</v>
      </c>
      <c r="B1085" s="33" t="s">
        <v>2641</v>
      </c>
      <c r="C1085" s="97" t="s">
        <v>4911</v>
      </c>
      <c r="D1085" s="40"/>
      <c r="E1085" s="93" t="s">
        <v>4911</v>
      </c>
      <c r="F1085" s="63" t="s">
        <v>5252</v>
      </c>
      <c r="G1085" s="92"/>
      <c r="H1085" s="41" t="s">
        <v>4911</v>
      </c>
      <c r="I1085" s="41" t="s">
        <v>4911</v>
      </c>
      <c r="J1085" s="121" t="s">
        <v>5353</v>
      </c>
      <c r="K1085" s="65" t="s">
        <v>7654</v>
      </c>
      <c r="L1085" s="64" t="s">
        <v>13517</v>
      </c>
      <c r="M1085" s="4">
        <v>1083</v>
      </c>
      <c r="N1085" s="552">
        <v>37.08681</v>
      </c>
      <c r="O1085" s="552">
        <v>138.24951200000001</v>
      </c>
      <c r="P1085">
        <f t="shared" si="16"/>
        <v>5127.2333841367199</v>
      </c>
    </row>
    <row r="1086" spans="1:16">
      <c r="A1086" s="33" t="s">
        <v>6639</v>
      </c>
      <c r="B1086" s="33" t="s">
        <v>2641</v>
      </c>
      <c r="C1086" s="51">
        <v>6</v>
      </c>
      <c r="D1086" s="52">
        <v>1953082</v>
      </c>
      <c r="E1086" s="74" t="s">
        <v>4974</v>
      </c>
      <c r="F1086" s="131" t="s">
        <v>4981</v>
      </c>
      <c r="G1086" s="29" t="s">
        <v>4913</v>
      </c>
      <c r="H1086" s="53" t="s">
        <v>7657</v>
      </c>
      <c r="I1086" s="53" t="s">
        <v>7658</v>
      </c>
      <c r="J1086" s="132" t="s">
        <v>7659</v>
      </c>
      <c r="K1086" s="96" t="s">
        <v>7660</v>
      </c>
      <c r="L1086" s="95" t="s">
        <v>7661</v>
      </c>
      <c r="M1086" s="4">
        <v>1084</v>
      </c>
      <c r="N1086" s="558">
        <v>37.168152999999997</v>
      </c>
      <c r="O1086" s="558">
        <v>138.25652199999999</v>
      </c>
      <c r="P1086">
        <f t="shared" si="16"/>
        <v>5138.7395629438652</v>
      </c>
    </row>
    <row r="1087" spans="1:16">
      <c r="A1087" s="33" t="s">
        <v>6639</v>
      </c>
      <c r="B1087" s="33" t="s">
        <v>2641</v>
      </c>
      <c r="C1087" s="39" t="s">
        <v>4911</v>
      </c>
      <c r="D1087" s="40"/>
      <c r="E1087" s="93" t="s">
        <v>4911</v>
      </c>
      <c r="F1087" s="63" t="s">
        <v>4962</v>
      </c>
      <c r="G1087" s="92"/>
      <c r="H1087" s="41" t="s">
        <v>4911</v>
      </c>
      <c r="I1087" s="41" t="s">
        <v>4911</v>
      </c>
      <c r="J1087" s="121" t="s">
        <v>4963</v>
      </c>
      <c r="K1087" s="65" t="s">
        <v>7660</v>
      </c>
      <c r="L1087" s="64" t="s">
        <v>7661</v>
      </c>
      <c r="M1087" s="4">
        <v>1085</v>
      </c>
      <c r="N1087" s="552">
        <v>37.168152999999997</v>
      </c>
      <c r="O1087" s="552">
        <v>138.25652199999999</v>
      </c>
      <c r="P1087">
        <f t="shared" si="16"/>
        <v>5138.7395629438652</v>
      </c>
    </row>
    <row r="1088" spans="1:16">
      <c r="A1088" s="33" t="s">
        <v>6639</v>
      </c>
      <c r="B1088" s="33" t="s">
        <v>2641</v>
      </c>
      <c r="C1088" s="51">
        <v>7</v>
      </c>
      <c r="D1088" s="52">
        <v>1954117</v>
      </c>
      <c r="E1088" s="74" t="s">
        <v>4911</v>
      </c>
      <c r="F1088" s="100" t="s">
        <v>4981</v>
      </c>
      <c r="G1088" s="29" t="s">
        <v>4913</v>
      </c>
      <c r="H1088" s="53" t="s">
        <v>7662</v>
      </c>
      <c r="I1088" s="53" t="s">
        <v>7663</v>
      </c>
      <c r="J1088" s="120" t="s">
        <v>7664</v>
      </c>
      <c r="K1088" s="77" t="s">
        <v>7665</v>
      </c>
      <c r="L1088" s="76" t="s">
        <v>7670</v>
      </c>
      <c r="M1088" s="4">
        <v>1086</v>
      </c>
      <c r="N1088" s="559">
        <v>37.637853</v>
      </c>
      <c r="O1088" s="559">
        <v>138.977113</v>
      </c>
      <c r="P1088">
        <f t="shared" si="16"/>
        <v>5230.8001494583887</v>
      </c>
    </row>
    <row r="1089" spans="1:16">
      <c r="A1089" s="33" t="s">
        <v>6639</v>
      </c>
      <c r="B1089" s="33" t="s">
        <v>2641</v>
      </c>
      <c r="C1089" s="34" t="s">
        <v>4911</v>
      </c>
      <c r="D1089" s="35"/>
      <c r="E1089" s="27" t="s">
        <v>4911</v>
      </c>
      <c r="F1089" s="55" t="s">
        <v>4912</v>
      </c>
      <c r="G1089" s="56"/>
      <c r="H1089" s="36" t="s">
        <v>4911</v>
      </c>
      <c r="I1089" s="36" t="s">
        <v>4911</v>
      </c>
      <c r="J1089" s="133" t="s">
        <v>7666</v>
      </c>
      <c r="K1089" s="61" t="s">
        <v>7667</v>
      </c>
      <c r="L1089" s="60" t="s">
        <v>13519</v>
      </c>
      <c r="M1089" s="4">
        <v>1087</v>
      </c>
      <c r="N1089" s="553">
        <v>37.795887999999998</v>
      </c>
      <c r="O1089" s="553">
        <v>139.01834700000001</v>
      </c>
      <c r="P1089">
        <f t="shared" si="16"/>
        <v>5254.321873157136</v>
      </c>
    </row>
    <row r="1090" spans="1:16">
      <c r="A1090" s="33" t="s">
        <v>6639</v>
      </c>
      <c r="B1090" s="33" t="s">
        <v>2641</v>
      </c>
      <c r="C1090" s="34" t="s">
        <v>4911</v>
      </c>
      <c r="D1090" s="35"/>
      <c r="E1090" s="27" t="s">
        <v>4911</v>
      </c>
      <c r="F1090" s="124" t="s">
        <v>4987</v>
      </c>
      <c r="G1090" s="56"/>
      <c r="H1090" s="36" t="s">
        <v>4911</v>
      </c>
      <c r="I1090" s="36" t="s">
        <v>4911</v>
      </c>
      <c r="J1090" s="122" t="s">
        <v>7668</v>
      </c>
      <c r="K1090" s="32" t="s">
        <v>7669</v>
      </c>
      <c r="L1090" s="31" t="s">
        <v>13520</v>
      </c>
      <c r="M1090" s="4">
        <v>1088</v>
      </c>
      <c r="N1090" s="525">
        <v>37.653959</v>
      </c>
      <c r="O1090" s="525">
        <v>138.93821700000001</v>
      </c>
      <c r="P1090">
        <f t="shared" si="16"/>
        <v>5231.573926451103</v>
      </c>
    </row>
    <row r="1091" spans="1:16">
      <c r="A1091" s="33" t="s">
        <v>6639</v>
      </c>
      <c r="B1091" s="33" t="s">
        <v>2641</v>
      </c>
      <c r="C1091" s="34" t="s">
        <v>4911</v>
      </c>
      <c r="D1091" s="35"/>
      <c r="E1091" s="27" t="s">
        <v>4911</v>
      </c>
      <c r="F1091" s="56" t="s">
        <v>4962</v>
      </c>
      <c r="G1091" s="56"/>
      <c r="H1091" s="36" t="s">
        <v>4911</v>
      </c>
      <c r="I1091" s="36" t="s">
        <v>4911</v>
      </c>
      <c r="J1091" s="144" t="s">
        <v>4963</v>
      </c>
      <c r="K1091" s="58" t="s">
        <v>7665</v>
      </c>
      <c r="L1091" s="57" t="s">
        <v>7670</v>
      </c>
      <c r="M1091" s="4">
        <v>1089</v>
      </c>
      <c r="N1091" s="556">
        <v>37.637853</v>
      </c>
      <c r="O1091" s="556">
        <v>138.977113</v>
      </c>
      <c r="P1091">
        <f t="shared" si="16"/>
        <v>5230.8001494583887</v>
      </c>
    </row>
    <row r="1092" spans="1:16">
      <c r="A1092" s="33" t="s">
        <v>6639</v>
      </c>
      <c r="B1092" s="33" t="s">
        <v>2641</v>
      </c>
      <c r="C1092" s="34" t="s">
        <v>4911</v>
      </c>
      <c r="D1092" s="35"/>
      <c r="E1092" s="27" t="s">
        <v>4911</v>
      </c>
      <c r="F1092" s="102" t="s">
        <v>5102</v>
      </c>
      <c r="G1092" s="56"/>
      <c r="H1092" s="36" t="s">
        <v>4911</v>
      </c>
      <c r="I1092" s="36" t="s">
        <v>4911</v>
      </c>
      <c r="J1092" s="133" t="s">
        <v>7635</v>
      </c>
      <c r="K1092" s="61" t="s">
        <v>7665</v>
      </c>
      <c r="L1092" s="60" t="s">
        <v>7670</v>
      </c>
      <c r="M1092" s="4">
        <v>1090</v>
      </c>
      <c r="N1092" s="553">
        <v>37.637853</v>
      </c>
      <c r="O1092" s="553">
        <v>138.977113</v>
      </c>
      <c r="P1092">
        <f t="shared" ref="P1092:P1155" si="17">N1092*O1092</f>
        <v>5230.8001494583887</v>
      </c>
    </row>
    <row r="1093" spans="1:16">
      <c r="A1093" s="33" t="s">
        <v>6639</v>
      </c>
      <c r="B1093" s="33" t="s">
        <v>2641</v>
      </c>
      <c r="C1093" s="34" t="s">
        <v>4911</v>
      </c>
      <c r="D1093" s="35"/>
      <c r="E1093" s="27" t="s">
        <v>4911</v>
      </c>
      <c r="F1093" s="102" t="s">
        <v>5106</v>
      </c>
      <c r="G1093" s="56"/>
      <c r="H1093" s="36" t="s">
        <v>4911</v>
      </c>
      <c r="I1093" s="36" t="s">
        <v>4911</v>
      </c>
      <c r="J1093" s="133" t="s">
        <v>6975</v>
      </c>
      <c r="K1093" s="61" t="s">
        <v>7665</v>
      </c>
      <c r="L1093" s="60" t="s">
        <v>7670</v>
      </c>
      <c r="M1093" s="4">
        <v>1091</v>
      </c>
      <c r="N1093" s="553">
        <v>37.637853</v>
      </c>
      <c r="O1093" s="553">
        <v>138.977113</v>
      </c>
      <c r="P1093">
        <f t="shared" si="17"/>
        <v>5230.8001494583887</v>
      </c>
    </row>
    <row r="1094" spans="1:16">
      <c r="A1094" s="33" t="s">
        <v>6639</v>
      </c>
      <c r="B1094" s="33" t="s">
        <v>2641</v>
      </c>
      <c r="C1094" s="34" t="s">
        <v>4911</v>
      </c>
      <c r="D1094" s="35"/>
      <c r="E1094" s="27" t="s">
        <v>4911</v>
      </c>
      <c r="F1094" s="102" t="s">
        <v>5255</v>
      </c>
      <c r="G1094" s="56"/>
      <c r="H1094" s="36" t="s">
        <v>4911</v>
      </c>
      <c r="I1094" s="36" t="s">
        <v>4911</v>
      </c>
      <c r="J1094" s="133" t="s">
        <v>7671</v>
      </c>
      <c r="K1094" s="61" t="s">
        <v>7669</v>
      </c>
      <c r="L1094" s="60" t="s">
        <v>13521</v>
      </c>
      <c r="M1094" s="4">
        <v>1092</v>
      </c>
      <c r="N1094" s="553">
        <v>37.653429000000003</v>
      </c>
      <c r="O1094" s="553">
        <v>138.938785</v>
      </c>
      <c r="P1094">
        <f t="shared" si="17"/>
        <v>5231.5216763437656</v>
      </c>
    </row>
    <row r="1095" spans="1:16">
      <c r="A1095" s="33" t="s">
        <v>6639</v>
      </c>
      <c r="B1095" s="33" t="s">
        <v>2641</v>
      </c>
      <c r="C1095" s="34" t="s">
        <v>4911</v>
      </c>
      <c r="D1095" s="35"/>
      <c r="E1095" s="27" t="s">
        <v>4974</v>
      </c>
      <c r="F1095" s="102" t="s">
        <v>4975</v>
      </c>
      <c r="G1095" s="56"/>
      <c r="H1095" s="36" t="s">
        <v>4911</v>
      </c>
      <c r="I1095" s="36" t="s">
        <v>4911</v>
      </c>
      <c r="J1095" s="133" t="s">
        <v>4976</v>
      </c>
      <c r="K1095" s="61" t="s">
        <v>7665</v>
      </c>
      <c r="L1095" s="60" t="s">
        <v>7670</v>
      </c>
      <c r="M1095" s="4">
        <v>1093</v>
      </c>
      <c r="N1095" s="553">
        <v>37.637853</v>
      </c>
      <c r="O1095" s="553">
        <v>138.977113</v>
      </c>
      <c r="P1095">
        <f t="shared" si="17"/>
        <v>5230.8001494583887</v>
      </c>
    </row>
    <row r="1096" spans="1:16">
      <c r="A1096" s="33" t="s">
        <v>6639</v>
      </c>
      <c r="B1096" s="33" t="s">
        <v>2641</v>
      </c>
      <c r="C1096" s="39" t="s">
        <v>4911</v>
      </c>
      <c r="D1096" s="40"/>
      <c r="E1096" s="27" t="s">
        <v>4911</v>
      </c>
      <c r="F1096" s="63" t="s">
        <v>4979</v>
      </c>
      <c r="G1096" s="92"/>
      <c r="H1096" s="41" t="s">
        <v>4911</v>
      </c>
      <c r="I1096" s="41" t="s">
        <v>4911</v>
      </c>
      <c r="J1096" s="121" t="s">
        <v>7672</v>
      </c>
      <c r="K1096" s="65" t="s">
        <v>7665</v>
      </c>
      <c r="L1096" s="64" t="s">
        <v>7670</v>
      </c>
      <c r="M1096" s="4">
        <v>1094</v>
      </c>
      <c r="N1096" s="552">
        <v>37.637853</v>
      </c>
      <c r="O1096" s="552">
        <v>138.977113</v>
      </c>
      <c r="P1096">
        <f t="shared" si="17"/>
        <v>5230.8001494583887</v>
      </c>
    </row>
    <row r="1097" spans="1:16">
      <c r="A1097" s="33" t="s">
        <v>6639</v>
      </c>
      <c r="B1097" s="33" t="s">
        <v>2641</v>
      </c>
      <c r="C1097" s="51">
        <v>8</v>
      </c>
      <c r="D1097" s="52">
        <v>1956041</v>
      </c>
      <c r="E1097" s="74" t="s">
        <v>4911</v>
      </c>
      <c r="F1097" s="100" t="s">
        <v>4981</v>
      </c>
      <c r="G1097" s="29" t="s">
        <v>4913</v>
      </c>
      <c r="H1097" s="53" t="s">
        <v>7673</v>
      </c>
      <c r="I1097" s="53" t="s">
        <v>7674</v>
      </c>
      <c r="J1097" s="120" t="s">
        <v>7675</v>
      </c>
      <c r="K1097" s="77" t="s">
        <v>7676</v>
      </c>
      <c r="L1097" s="76" t="s">
        <v>13522</v>
      </c>
      <c r="M1097" s="4">
        <v>1095</v>
      </c>
      <c r="N1097" s="559">
        <v>37.964275999999998</v>
      </c>
      <c r="O1097" s="559">
        <v>139.31374400000001</v>
      </c>
      <c r="P1097">
        <f t="shared" si="17"/>
        <v>5288.9454278093444</v>
      </c>
    </row>
    <row r="1098" spans="1:16">
      <c r="A1098" s="33" t="s">
        <v>6639</v>
      </c>
      <c r="B1098" s="33" t="s">
        <v>2641</v>
      </c>
      <c r="C1098" s="34" t="s">
        <v>4911</v>
      </c>
      <c r="D1098" s="35"/>
      <c r="E1098" s="27" t="s">
        <v>4911</v>
      </c>
      <c r="F1098" s="102" t="s">
        <v>4912</v>
      </c>
      <c r="G1098" s="56"/>
      <c r="H1098" s="36" t="s">
        <v>4911</v>
      </c>
      <c r="I1098" s="36" t="s">
        <v>4911</v>
      </c>
      <c r="J1098" s="133" t="s">
        <v>7677</v>
      </c>
      <c r="K1098" s="61" t="s">
        <v>7678</v>
      </c>
      <c r="L1098" s="60" t="s">
        <v>13523</v>
      </c>
      <c r="M1098" s="4">
        <v>1096</v>
      </c>
      <c r="N1098" s="553">
        <v>37.790021000000003</v>
      </c>
      <c r="O1098" s="553">
        <v>139.142439</v>
      </c>
      <c r="P1098">
        <f t="shared" si="17"/>
        <v>5258.1956918012193</v>
      </c>
    </row>
    <row r="1099" spans="1:16">
      <c r="A1099" s="33" t="s">
        <v>6639</v>
      </c>
      <c r="B1099" s="33" t="s">
        <v>2641</v>
      </c>
      <c r="C1099" s="34" t="s">
        <v>4911</v>
      </c>
      <c r="D1099" s="35"/>
      <c r="E1099" s="27" t="s">
        <v>4911</v>
      </c>
      <c r="F1099" s="55" t="s">
        <v>4987</v>
      </c>
      <c r="G1099" s="56"/>
      <c r="H1099" s="36" t="s">
        <v>4911</v>
      </c>
      <c r="I1099" s="36" t="s">
        <v>4911</v>
      </c>
      <c r="J1099" s="122" t="s">
        <v>7679</v>
      </c>
      <c r="K1099" s="32" t="s">
        <v>7676</v>
      </c>
      <c r="L1099" s="31" t="s">
        <v>13524</v>
      </c>
      <c r="M1099" s="4">
        <v>1097</v>
      </c>
      <c r="N1099" s="525">
        <v>37.95429</v>
      </c>
      <c r="O1099" s="525">
        <v>139.292562</v>
      </c>
      <c r="P1099">
        <f t="shared" si="17"/>
        <v>5286.7502929909806</v>
      </c>
    </row>
    <row r="1100" spans="1:16">
      <c r="A1100" s="33" t="s">
        <v>6639</v>
      </c>
      <c r="B1100" s="33" t="s">
        <v>2641</v>
      </c>
      <c r="C1100" s="34" t="s">
        <v>4911</v>
      </c>
      <c r="D1100" s="35"/>
      <c r="E1100" s="27" t="s">
        <v>4911</v>
      </c>
      <c r="F1100" s="55" t="s">
        <v>4922</v>
      </c>
      <c r="G1100" s="56"/>
      <c r="H1100" s="36" t="s">
        <v>4911</v>
      </c>
      <c r="I1100" s="36" t="s">
        <v>4911</v>
      </c>
      <c r="J1100" s="122" t="s">
        <v>7680</v>
      </c>
      <c r="K1100" s="32" t="s">
        <v>7681</v>
      </c>
      <c r="L1100" s="31" t="s">
        <v>13525</v>
      </c>
      <c r="M1100" s="4">
        <v>1098</v>
      </c>
      <c r="N1100" s="525">
        <v>37.809519999999999</v>
      </c>
      <c r="O1100" s="525">
        <v>139.12633500000001</v>
      </c>
      <c r="P1100">
        <f t="shared" si="17"/>
        <v>5260.2999457092001</v>
      </c>
    </row>
    <row r="1101" spans="1:16">
      <c r="A1101" s="33" t="s">
        <v>6639</v>
      </c>
      <c r="B1101" s="33" t="s">
        <v>2641</v>
      </c>
      <c r="C1101" s="34" t="s">
        <v>4911</v>
      </c>
      <c r="D1101" s="35"/>
      <c r="E1101" s="27" t="s">
        <v>4911</v>
      </c>
      <c r="F1101" s="55" t="s">
        <v>4926</v>
      </c>
      <c r="G1101" s="56"/>
      <c r="H1101" s="36" t="s">
        <v>4911</v>
      </c>
      <c r="I1101" s="36" t="s">
        <v>4911</v>
      </c>
      <c r="J1101" s="122" t="s">
        <v>7682</v>
      </c>
      <c r="K1101" s="32" t="s">
        <v>7683</v>
      </c>
      <c r="L1101" s="31" t="s">
        <v>13526</v>
      </c>
      <c r="M1101" s="4">
        <v>1099</v>
      </c>
      <c r="N1101" s="525">
        <v>38.197563000000002</v>
      </c>
      <c r="O1101" s="525">
        <v>139.470383</v>
      </c>
      <c r="P1101">
        <f t="shared" si="17"/>
        <v>5327.4287412766289</v>
      </c>
    </row>
    <row r="1102" spans="1:16">
      <c r="A1102" s="33" t="s">
        <v>6639</v>
      </c>
      <c r="B1102" s="33" t="s">
        <v>2641</v>
      </c>
      <c r="C1102" s="34" t="s">
        <v>4911</v>
      </c>
      <c r="D1102" s="35"/>
      <c r="E1102" s="27" t="s">
        <v>4911</v>
      </c>
      <c r="F1102" s="55" t="s">
        <v>4962</v>
      </c>
      <c r="G1102" s="56"/>
      <c r="H1102" s="36" t="s">
        <v>4911</v>
      </c>
      <c r="I1102" s="36" t="s">
        <v>4911</v>
      </c>
      <c r="J1102" s="122" t="s">
        <v>4963</v>
      </c>
      <c r="K1102" s="32" t="s">
        <v>7676</v>
      </c>
      <c r="L1102" s="31" t="s">
        <v>7684</v>
      </c>
      <c r="M1102" s="4">
        <v>1100</v>
      </c>
      <c r="N1102" s="525">
        <v>37.964174</v>
      </c>
      <c r="O1102" s="525">
        <v>139.31370999999999</v>
      </c>
      <c r="P1102">
        <f t="shared" si="17"/>
        <v>5288.9299270255397</v>
      </c>
    </row>
    <row r="1103" spans="1:16">
      <c r="A1103" s="33" t="s">
        <v>6639</v>
      </c>
      <c r="B1103" s="33" t="s">
        <v>2641</v>
      </c>
      <c r="C1103" s="34" t="s">
        <v>4911</v>
      </c>
      <c r="D1103" s="35"/>
      <c r="E1103" s="27" t="s">
        <v>4911</v>
      </c>
      <c r="F1103" s="55" t="s">
        <v>4964</v>
      </c>
      <c r="G1103" s="56"/>
      <c r="H1103" s="36" t="s">
        <v>4911</v>
      </c>
      <c r="I1103" s="36" t="s">
        <v>4911</v>
      </c>
      <c r="J1103" s="122" t="s">
        <v>6975</v>
      </c>
      <c r="K1103" s="32" t="s">
        <v>7676</v>
      </c>
      <c r="L1103" s="31" t="s">
        <v>7684</v>
      </c>
      <c r="M1103" s="4">
        <v>1101</v>
      </c>
      <c r="N1103" s="525">
        <v>37.964174</v>
      </c>
      <c r="O1103" s="525">
        <v>139.31370999999999</v>
      </c>
      <c r="P1103">
        <f t="shared" si="17"/>
        <v>5288.9299270255397</v>
      </c>
    </row>
    <row r="1104" spans="1:16">
      <c r="A1104" s="33" t="s">
        <v>6639</v>
      </c>
      <c r="B1104" s="33" t="s">
        <v>2641</v>
      </c>
      <c r="C1104" s="34" t="s">
        <v>4911</v>
      </c>
      <c r="D1104" s="35"/>
      <c r="E1104" s="27" t="s">
        <v>4911</v>
      </c>
      <c r="F1104" s="124" t="s">
        <v>5102</v>
      </c>
      <c r="G1104" s="56"/>
      <c r="H1104" s="36" t="s">
        <v>4911</v>
      </c>
      <c r="I1104" s="36" t="s">
        <v>4911</v>
      </c>
      <c r="J1104" s="125" t="s">
        <v>7685</v>
      </c>
      <c r="K1104" s="38" t="s">
        <v>7686</v>
      </c>
      <c r="L1104" s="37" t="s">
        <v>13527</v>
      </c>
      <c r="M1104" s="4">
        <v>1102</v>
      </c>
      <c r="N1104" s="554">
        <v>38.080854000000002</v>
      </c>
      <c r="O1104" s="554">
        <v>139.40440000000001</v>
      </c>
      <c r="P1104">
        <f t="shared" si="17"/>
        <v>5308.6386033576009</v>
      </c>
    </row>
    <row r="1105" spans="1:16">
      <c r="A1105" s="33" t="s">
        <v>6639</v>
      </c>
      <c r="B1105" s="33" t="s">
        <v>2641</v>
      </c>
      <c r="C1105" s="39" t="s">
        <v>4911</v>
      </c>
      <c r="D1105" s="40"/>
      <c r="E1105" s="27" t="s">
        <v>4974</v>
      </c>
      <c r="F1105" s="124" t="s">
        <v>4975</v>
      </c>
      <c r="G1105" s="56"/>
      <c r="H1105" s="41" t="s">
        <v>4911</v>
      </c>
      <c r="I1105" s="41" t="s">
        <v>4911</v>
      </c>
      <c r="J1105" s="125" t="s">
        <v>4976</v>
      </c>
      <c r="K1105" s="38" t="s">
        <v>7676</v>
      </c>
      <c r="L1105" s="37" t="s">
        <v>7684</v>
      </c>
      <c r="M1105" s="4">
        <v>1103</v>
      </c>
      <c r="N1105" s="554">
        <v>37.964174</v>
      </c>
      <c r="O1105" s="554">
        <v>139.31370999999999</v>
      </c>
      <c r="P1105">
        <f t="shared" si="17"/>
        <v>5288.9299270255397</v>
      </c>
    </row>
    <row r="1106" spans="1:16">
      <c r="A1106" s="33" t="s">
        <v>6639</v>
      </c>
      <c r="B1106" s="33" t="s">
        <v>2641</v>
      </c>
      <c r="C1106" s="51">
        <v>9</v>
      </c>
      <c r="D1106" s="52">
        <v>1960022</v>
      </c>
      <c r="E1106" s="74" t="s">
        <v>4974</v>
      </c>
      <c r="F1106" s="100" t="s">
        <v>4981</v>
      </c>
      <c r="G1106" s="29" t="s">
        <v>4913</v>
      </c>
      <c r="H1106" s="53" t="s">
        <v>7687</v>
      </c>
      <c r="I1106" s="53" t="s">
        <v>7688</v>
      </c>
      <c r="J1106" s="120" t="s">
        <v>7689</v>
      </c>
      <c r="K1106" s="77" t="s">
        <v>7690</v>
      </c>
      <c r="L1106" s="76" t="s">
        <v>13528</v>
      </c>
      <c r="M1106" s="4">
        <v>1104</v>
      </c>
      <c r="N1106" s="559">
        <v>37.099352000000003</v>
      </c>
      <c r="O1106" s="559">
        <v>138.73434399999999</v>
      </c>
      <c r="P1106">
        <f t="shared" si="17"/>
        <v>5146.9542625450886</v>
      </c>
    </row>
    <row r="1107" spans="1:16">
      <c r="A1107" s="33" t="s">
        <v>6639</v>
      </c>
      <c r="B1107" s="33" t="s">
        <v>2641</v>
      </c>
      <c r="C1107" s="39" t="s">
        <v>4911</v>
      </c>
      <c r="D1107" s="40"/>
      <c r="E1107" s="93" t="s">
        <v>4911</v>
      </c>
      <c r="F1107" s="63" t="s">
        <v>4962</v>
      </c>
      <c r="G1107" s="92"/>
      <c r="H1107" s="41" t="s">
        <v>4911</v>
      </c>
      <c r="I1107" s="41" t="s">
        <v>4911</v>
      </c>
      <c r="J1107" s="121" t="s">
        <v>4963</v>
      </c>
      <c r="K1107" s="65" t="s">
        <v>7690</v>
      </c>
      <c r="L1107" s="64" t="s">
        <v>13529</v>
      </c>
      <c r="M1107" s="4">
        <v>1105</v>
      </c>
      <c r="N1107" s="552">
        <v>37.099352000000003</v>
      </c>
      <c r="O1107" s="552">
        <v>138.73434399999999</v>
      </c>
      <c r="P1107">
        <f t="shared" si="17"/>
        <v>5146.9542625450886</v>
      </c>
    </row>
    <row r="1108" spans="1:16">
      <c r="A1108" s="33" t="s">
        <v>6639</v>
      </c>
      <c r="B1108" s="33" t="s">
        <v>2641</v>
      </c>
      <c r="C1108" s="51">
        <v>10</v>
      </c>
      <c r="D1108" s="52">
        <v>1961014</v>
      </c>
      <c r="E1108" s="74" t="s">
        <v>4911</v>
      </c>
      <c r="F1108" s="100" t="s">
        <v>4981</v>
      </c>
      <c r="G1108" s="29" t="s">
        <v>4913</v>
      </c>
      <c r="H1108" s="53" t="s">
        <v>7691</v>
      </c>
      <c r="I1108" s="53" t="s">
        <v>7692</v>
      </c>
      <c r="J1108" s="120" t="s">
        <v>7693</v>
      </c>
      <c r="K1108" s="77" t="s">
        <v>7694</v>
      </c>
      <c r="L1108" s="76" t="s">
        <v>7697</v>
      </c>
      <c r="M1108" s="4">
        <v>1106</v>
      </c>
      <c r="N1108" s="559">
        <v>37.534305000000003</v>
      </c>
      <c r="O1108" s="559">
        <v>138.891504</v>
      </c>
      <c r="P1108">
        <f t="shared" si="17"/>
        <v>5213.1960730447199</v>
      </c>
    </row>
    <row r="1109" spans="1:16">
      <c r="A1109" s="33" t="s">
        <v>6639</v>
      </c>
      <c r="B1109" s="33" t="s">
        <v>2641</v>
      </c>
      <c r="C1109" s="34" t="s">
        <v>4911</v>
      </c>
      <c r="D1109" s="35"/>
      <c r="E1109" s="27" t="s">
        <v>4911</v>
      </c>
      <c r="F1109" s="55" t="s">
        <v>4912</v>
      </c>
      <c r="G1109" s="56"/>
      <c r="H1109" s="36" t="s">
        <v>4911</v>
      </c>
      <c r="I1109" s="36" t="s">
        <v>4911</v>
      </c>
      <c r="J1109" s="122" t="s">
        <v>7695</v>
      </c>
      <c r="K1109" s="32" t="s">
        <v>7696</v>
      </c>
      <c r="L1109" s="31" t="s">
        <v>13530</v>
      </c>
      <c r="M1109" s="4">
        <v>1107</v>
      </c>
      <c r="N1109" s="525">
        <v>37.496726000000002</v>
      </c>
      <c r="O1109" s="525">
        <v>138.87211099999999</v>
      </c>
      <c r="P1109">
        <f t="shared" si="17"/>
        <v>5207.2494952085863</v>
      </c>
    </row>
    <row r="1110" spans="1:16">
      <c r="A1110" s="33" t="s">
        <v>6639</v>
      </c>
      <c r="B1110" s="33" t="s">
        <v>2641</v>
      </c>
      <c r="C1110" s="34" t="s">
        <v>4911</v>
      </c>
      <c r="D1110" s="35"/>
      <c r="E1110" s="27" t="s">
        <v>4911</v>
      </c>
      <c r="F1110" s="56" t="s">
        <v>4962</v>
      </c>
      <c r="G1110" s="56"/>
      <c r="H1110" s="36" t="s">
        <v>4911</v>
      </c>
      <c r="I1110" s="36" t="s">
        <v>4911</v>
      </c>
      <c r="J1110" s="144" t="s">
        <v>4963</v>
      </c>
      <c r="K1110" s="58" t="s">
        <v>7694</v>
      </c>
      <c r="L1110" s="57" t="s">
        <v>7697</v>
      </c>
      <c r="M1110" s="4">
        <v>1108</v>
      </c>
      <c r="N1110" s="556">
        <v>37.534305000000003</v>
      </c>
      <c r="O1110" s="556">
        <v>138.891504</v>
      </c>
      <c r="P1110">
        <f t="shared" si="17"/>
        <v>5213.1960730447199</v>
      </c>
    </row>
    <row r="1111" spans="1:16">
      <c r="A1111" s="33" t="s">
        <v>6639</v>
      </c>
      <c r="B1111" s="33" t="s">
        <v>2641</v>
      </c>
      <c r="C1111" s="39" t="s">
        <v>4911</v>
      </c>
      <c r="D1111" s="40"/>
      <c r="E1111" s="27" t="s">
        <v>4974</v>
      </c>
      <c r="F1111" s="63" t="s">
        <v>4975</v>
      </c>
      <c r="G1111" s="92"/>
      <c r="H1111" s="41" t="s">
        <v>4911</v>
      </c>
      <c r="I1111" s="41" t="s">
        <v>4911</v>
      </c>
      <c r="J1111" s="121" t="s">
        <v>4976</v>
      </c>
      <c r="K1111" s="65" t="s">
        <v>7694</v>
      </c>
      <c r="L1111" s="64" t="s">
        <v>7697</v>
      </c>
      <c r="M1111" s="4">
        <v>1109</v>
      </c>
      <c r="N1111" s="552">
        <v>37.534305000000003</v>
      </c>
      <c r="O1111" s="552">
        <v>138.891504</v>
      </c>
      <c r="P1111">
        <f t="shared" si="17"/>
        <v>5213.1960730447199</v>
      </c>
    </row>
    <row r="1112" spans="1:16">
      <c r="A1112" s="33" t="s">
        <v>6639</v>
      </c>
      <c r="B1112" s="33" t="s">
        <v>2641</v>
      </c>
      <c r="C1112" s="51">
        <v>11</v>
      </c>
      <c r="D1112" s="52">
        <v>1961049</v>
      </c>
      <c r="E1112" s="74" t="s">
        <v>4911</v>
      </c>
      <c r="F1112" s="100" t="s">
        <v>4981</v>
      </c>
      <c r="G1112" s="29" t="s">
        <v>4913</v>
      </c>
      <c r="H1112" s="53" t="s">
        <v>7698</v>
      </c>
      <c r="I1112" s="53" t="s">
        <v>7699</v>
      </c>
      <c r="J1112" s="120" t="s">
        <v>7700</v>
      </c>
      <c r="K1112" s="77" t="s">
        <v>7701</v>
      </c>
      <c r="L1112" s="76" t="s">
        <v>13531</v>
      </c>
      <c r="M1112" s="4">
        <v>1110</v>
      </c>
      <c r="N1112" s="559">
        <v>37.554001999999997</v>
      </c>
      <c r="O1112" s="559">
        <v>138.89249000000001</v>
      </c>
      <c r="P1112">
        <f t="shared" si="17"/>
        <v>5215.9688472449798</v>
      </c>
    </row>
    <row r="1113" spans="1:16">
      <c r="A1113" s="33" t="s">
        <v>6639</v>
      </c>
      <c r="B1113" s="33" t="s">
        <v>2641</v>
      </c>
      <c r="C1113" s="34" t="s">
        <v>4911</v>
      </c>
      <c r="D1113" s="35"/>
      <c r="E1113" s="27" t="s">
        <v>4911</v>
      </c>
      <c r="F1113" s="55" t="s">
        <v>4912</v>
      </c>
      <c r="G1113" s="56"/>
      <c r="H1113" s="36" t="s">
        <v>4911</v>
      </c>
      <c r="I1113" s="36" t="s">
        <v>4911</v>
      </c>
      <c r="J1113" s="122" t="s">
        <v>7702</v>
      </c>
      <c r="K1113" s="32" t="s">
        <v>7703</v>
      </c>
      <c r="L1113" s="31" t="s">
        <v>13532</v>
      </c>
      <c r="M1113" s="4">
        <v>1111</v>
      </c>
      <c r="N1113" s="525">
        <v>37.702281999999997</v>
      </c>
      <c r="O1113" s="525">
        <v>138.88446099999999</v>
      </c>
      <c r="P1113">
        <f t="shared" si="17"/>
        <v>5236.2611140400013</v>
      </c>
    </row>
    <row r="1114" spans="1:16">
      <c r="A1114" s="33" t="s">
        <v>6639</v>
      </c>
      <c r="B1114" s="33" t="s">
        <v>2641</v>
      </c>
      <c r="C1114" s="34" t="s">
        <v>4911</v>
      </c>
      <c r="D1114" s="35"/>
      <c r="E1114" s="27" t="s">
        <v>4911</v>
      </c>
      <c r="F1114" s="55" t="s">
        <v>4987</v>
      </c>
      <c r="G1114" s="56"/>
      <c r="H1114" s="36" t="s">
        <v>4911</v>
      </c>
      <c r="I1114" s="36" t="s">
        <v>4911</v>
      </c>
      <c r="J1114" s="122" t="s">
        <v>7704</v>
      </c>
      <c r="K1114" s="32" t="s">
        <v>7705</v>
      </c>
      <c r="L1114" s="31" t="s">
        <v>13533</v>
      </c>
      <c r="M1114" s="4">
        <v>1112</v>
      </c>
      <c r="N1114" s="525">
        <v>37.306845000000003</v>
      </c>
      <c r="O1114" s="525">
        <v>138.783827</v>
      </c>
      <c r="P1114">
        <f t="shared" si="17"/>
        <v>5177.5867223958157</v>
      </c>
    </row>
    <row r="1115" spans="1:16">
      <c r="A1115" s="33" t="s">
        <v>6639</v>
      </c>
      <c r="B1115" s="33" t="s">
        <v>2641</v>
      </c>
      <c r="C1115" s="34" t="s">
        <v>4911</v>
      </c>
      <c r="D1115" s="35"/>
      <c r="E1115" s="27" t="s">
        <v>4911</v>
      </c>
      <c r="F1115" s="55" t="s">
        <v>4918</v>
      </c>
      <c r="G1115" s="56"/>
      <c r="H1115" s="36" t="s">
        <v>4911</v>
      </c>
      <c r="I1115" s="36" t="s">
        <v>4911</v>
      </c>
      <c r="J1115" s="122" t="s">
        <v>7706</v>
      </c>
      <c r="K1115" s="32" t="s">
        <v>7707</v>
      </c>
      <c r="L1115" s="31" t="s">
        <v>13534</v>
      </c>
      <c r="M1115" s="4">
        <v>1113</v>
      </c>
      <c r="N1115" s="525">
        <v>37.849922999999997</v>
      </c>
      <c r="O1115" s="525">
        <v>138.939663</v>
      </c>
      <c r="P1115">
        <f t="shared" si="17"/>
        <v>5258.8555461959486</v>
      </c>
    </row>
    <row r="1116" spans="1:16">
      <c r="A1116" s="33" t="s">
        <v>6639</v>
      </c>
      <c r="B1116" s="33" t="s">
        <v>2641</v>
      </c>
      <c r="C1116" s="34" t="s">
        <v>4911</v>
      </c>
      <c r="D1116" s="35"/>
      <c r="E1116" s="27" t="s">
        <v>4911</v>
      </c>
      <c r="F1116" s="56" t="s">
        <v>4962</v>
      </c>
      <c r="G1116" s="56"/>
      <c r="H1116" s="36" t="s">
        <v>4911</v>
      </c>
      <c r="I1116" s="36" t="s">
        <v>4911</v>
      </c>
      <c r="J1116" s="144" t="s">
        <v>4963</v>
      </c>
      <c r="K1116" s="58" t="s">
        <v>7701</v>
      </c>
      <c r="L1116" s="57" t="s">
        <v>13531</v>
      </c>
      <c r="M1116" s="4">
        <v>1114</v>
      </c>
      <c r="N1116" s="556">
        <v>37.554001999999997</v>
      </c>
      <c r="O1116" s="556">
        <v>138.89249000000001</v>
      </c>
      <c r="P1116">
        <f t="shared" si="17"/>
        <v>5215.9688472449798</v>
      </c>
    </row>
    <row r="1117" spans="1:16">
      <c r="A1117" s="33" t="s">
        <v>6639</v>
      </c>
      <c r="B1117" s="33" t="s">
        <v>2641</v>
      </c>
      <c r="C1117" s="34" t="s">
        <v>4911</v>
      </c>
      <c r="D1117" s="35"/>
      <c r="E1117" s="27" t="s">
        <v>4911</v>
      </c>
      <c r="F1117" s="102" t="s">
        <v>4968</v>
      </c>
      <c r="G1117" s="56"/>
      <c r="H1117" s="36" t="s">
        <v>4911</v>
      </c>
      <c r="I1117" s="36" t="s">
        <v>4911</v>
      </c>
      <c r="J1117" s="133" t="s">
        <v>7708</v>
      </c>
      <c r="K1117" s="61" t="s">
        <v>7701</v>
      </c>
      <c r="L1117" s="60" t="s">
        <v>13535</v>
      </c>
      <c r="M1117" s="4">
        <v>1115</v>
      </c>
      <c r="N1117" s="553">
        <v>37.554299999999998</v>
      </c>
      <c r="O1117" s="553">
        <v>138.89247800000001</v>
      </c>
      <c r="P1117">
        <f t="shared" si="17"/>
        <v>5216.0097865553998</v>
      </c>
    </row>
    <row r="1118" spans="1:16">
      <c r="A1118" s="33" t="s">
        <v>6639</v>
      </c>
      <c r="B1118" s="33" t="s">
        <v>2641</v>
      </c>
      <c r="C1118" s="39" t="s">
        <v>4911</v>
      </c>
      <c r="D1118" s="40"/>
      <c r="E1118" s="27" t="s">
        <v>4974</v>
      </c>
      <c r="F1118" s="63" t="s">
        <v>4975</v>
      </c>
      <c r="G1118" s="92"/>
      <c r="H1118" s="41" t="s">
        <v>4911</v>
      </c>
      <c r="I1118" s="41" t="s">
        <v>4911</v>
      </c>
      <c r="J1118" s="121" t="s">
        <v>4976</v>
      </c>
      <c r="K1118" s="65" t="s">
        <v>7701</v>
      </c>
      <c r="L1118" s="64" t="s">
        <v>13531</v>
      </c>
      <c r="M1118" s="4">
        <v>1116</v>
      </c>
      <c r="N1118" s="552">
        <v>37.554001999999997</v>
      </c>
      <c r="O1118" s="552">
        <v>138.89249000000001</v>
      </c>
      <c r="P1118">
        <f t="shared" si="17"/>
        <v>5215.9688472449798</v>
      </c>
    </row>
    <row r="1119" spans="1:16">
      <c r="A1119" s="33" t="s">
        <v>6639</v>
      </c>
      <c r="B1119" s="33" t="s">
        <v>2641</v>
      </c>
      <c r="C1119" s="51">
        <v>12</v>
      </c>
      <c r="D1119" s="52">
        <v>1966034</v>
      </c>
      <c r="E1119" s="74" t="s">
        <v>4974</v>
      </c>
      <c r="F1119" s="100" t="s">
        <v>4981</v>
      </c>
      <c r="G1119" s="29" t="s">
        <v>4913</v>
      </c>
      <c r="H1119" s="53" t="s">
        <v>7709</v>
      </c>
      <c r="I1119" s="53" t="s">
        <v>7710</v>
      </c>
      <c r="J1119" s="120" t="s">
        <v>7711</v>
      </c>
      <c r="K1119" s="77" t="s">
        <v>7712</v>
      </c>
      <c r="L1119" s="76" t="s">
        <v>7714</v>
      </c>
      <c r="M1119" s="4">
        <v>1117</v>
      </c>
      <c r="N1119" s="559">
        <v>37.036068999999998</v>
      </c>
      <c r="O1119" s="559">
        <v>137.842915</v>
      </c>
      <c r="P1119">
        <f t="shared" si="17"/>
        <v>5105.1597111011351</v>
      </c>
    </row>
    <row r="1120" spans="1:16">
      <c r="A1120" s="33" t="s">
        <v>6639</v>
      </c>
      <c r="B1120" s="33" t="s">
        <v>2641</v>
      </c>
      <c r="C1120" s="163" t="s">
        <v>4911</v>
      </c>
      <c r="D1120" s="35"/>
      <c r="E1120" s="27" t="s">
        <v>4911</v>
      </c>
      <c r="F1120" s="55" t="s">
        <v>4964</v>
      </c>
      <c r="G1120" s="56"/>
      <c r="H1120" s="36" t="s">
        <v>4911</v>
      </c>
      <c r="I1120" s="36" t="s">
        <v>4911</v>
      </c>
      <c r="J1120" s="133" t="s">
        <v>7713</v>
      </c>
      <c r="K1120" s="61" t="s">
        <v>7712</v>
      </c>
      <c r="L1120" s="60" t="s">
        <v>7714</v>
      </c>
      <c r="M1120" s="4">
        <v>1118</v>
      </c>
      <c r="N1120" s="553">
        <v>37.036068999999998</v>
      </c>
      <c r="O1120" s="553">
        <v>137.842915</v>
      </c>
      <c r="P1120">
        <f t="shared" si="17"/>
        <v>5105.1597111011351</v>
      </c>
    </row>
    <row r="1121" spans="1:16">
      <c r="A1121" s="33" t="s">
        <v>6639</v>
      </c>
      <c r="B1121" s="33" t="s">
        <v>2641</v>
      </c>
      <c r="C1121" s="34" t="s">
        <v>4911</v>
      </c>
      <c r="D1121" s="40"/>
      <c r="E1121" s="93" t="s">
        <v>4911</v>
      </c>
      <c r="F1121" s="92" t="s">
        <v>4962</v>
      </c>
      <c r="G1121" s="92"/>
      <c r="H1121" s="41" t="s">
        <v>4911</v>
      </c>
      <c r="I1121" s="41" t="s">
        <v>4911</v>
      </c>
      <c r="J1121" s="121" t="s">
        <v>4963</v>
      </c>
      <c r="K1121" s="65" t="s">
        <v>7712</v>
      </c>
      <c r="L1121" s="64" t="s">
        <v>7714</v>
      </c>
      <c r="M1121" s="4">
        <v>1119</v>
      </c>
      <c r="N1121" s="552">
        <v>37.036068999999998</v>
      </c>
      <c r="O1121" s="552">
        <v>137.842915</v>
      </c>
      <c r="P1121">
        <f t="shared" si="17"/>
        <v>5105.1597111011351</v>
      </c>
    </row>
    <row r="1122" spans="1:16">
      <c r="A1122" s="33" t="s">
        <v>6639</v>
      </c>
      <c r="B1122" s="33" t="s">
        <v>2641</v>
      </c>
      <c r="C1122" s="51">
        <v>13</v>
      </c>
      <c r="D1122" s="52">
        <v>1988010</v>
      </c>
      <c r="E1122" s="74" t="s">
        <v>4974</v>
      </c>
      <c r="F1122" s="100" t="s">
        <v>4981</v>
      </c>
      <c r="G1122" s="29" t="s">
        <v>4913</v>
      </c>
      <c r="H1122" s="53" t="s">
        <v>7715</v>
      </c>
      <c r="I1122" s="53" t="s">
        <v>7716</v>
      </c>
      <c r="J1122" s="120" t="s">
        <v>7717</v>
      </c>
      <c r="K1122" s="77" t="s">
        <v>7718</v>
      </c>
      <c r="L1122" s="76" t="s">
        <v>13536</v>
      </c>
      <c r="M1122" s="4">
        <v>1120</v>
      </c>
      <c r="N1122" s="559">
        <v>37.232076999999997</v>
      </c>
      <c r="O1122" s="559">
        <v>138.970372</v>
      </c>
      <c r="P1122">
        <f t="shared" si="17"/>
        <v>5174.1555910226434</v>
      </c>
    </row>
    <row r="1123" spans="1:16">
      <c r="A1123" s="33" t="s">
        <v>6639</v>
      </c>
      <c r="B1123" s="33" t="s">
        <v>2641</v>
      </c>
      <c r="C1123" s="34" t="s">
        <v>4911</v>
      </c>
      <c r="D1123" s="35"/>
      <c r="E1123" s="27" t="s">
        <v>4911</v>
      </c>
      <c r="F1123" s="102" t="s">
        <v>4912</v>
      </c>
      <c r="G1123" s="56"/>
      <c r="H1123" s="36" t="s">
        <v>4911</v>
      </c>
      <c r="I1123" s="36" t="s">
        <v>4911</v>
      </c>
      <c r="J1123" s="133" t="s">
        <v>7719</v>
      </c>
      <c r="K1123" s="61" t="s">
        <v>7720</v>
      </c>
      <c r="L1123" s="60" t="s">
        <v>13537</v>
      </c>
      <c r="M1123" s="4">
        <v>1121</v>
      </c>
      <c r="N1123" s="553">
        <v>37.085625</v>
      </c>
      <c r="O1123" s="553">
        <v>138.88704200000001</v>
      </c>
      <c r="P1123">
        <f t="shared" si="17"/>
        <v>5150.7127569712502</v>
      </c>
    </row>
    <row r="1124" spans="1:16">
      <c r="A1124" s="33" t="s">
        <v>6639</v>
      </c>
      <c r="B1124" s="33" t="s">
        <v>2641</v>
      </c>
      <c r="C1124" s="39" t="s">
        <v>4911</v>
      </c>
      <c r="D1124" s="40"/>
      <c r="E1124" s="93" t="s">
        <v>4911</v>
      </c>
      <c r="F1124" s="63" t="s">
        <v>4962</v>
      </c>
      <c r="G1124" s="92"/>
      <c r="H1124" s="41" t="s">
        <v>4911</v>
      </c>
      <c r="I1124" s="41" t="s">
        <v>4911</v>
      </c>
      <c r="J1124" s="121" t="s">
        <v>4963</v>
      </c>
      <c r="K1124" s="65" t="s">
        <v>7721</v>
      </c>
      <c r="L1124" s="64" t="s">
        <v>13536</v>
      </c>
      <c r="M1124" s="4">
        <v>1122</v>
      </c>
      <c r="N1124" s="552">
        <v>37.232076999999997</v>
      </c>
      <c r="O1124" s="552">
        <v>138.970372</v>
      </c>
      <c r="P1124">
        <f t="shared" si="17"/>
        <v>5174.1555910226434</v>
      </c>
    </row>
    <row r="1125" spans="1:16">
      <c r="A1125" s="33" t="s">
        <v>6639</v>
      </c>
      <c r="B1125" s="33" t="s">
        <v>2641</v>
      </c>
      <c r="C1125" s="51">
        <v>14</v>
      </c>
      <c r="D1125" s="52">
        <v>1996006</v>
      </c>
      <c r="E1125" s="74" t="s">
        <v>4974</v>
      </c>
      <c r="F1125" s="131" t="s">
        <v>4981</v>
      </c>
      <c r="G1125" s="29" t="s">
        <v>4913</v>
      </c>
      <c r="H1125" s="53" t="s">
        <v>7722</v>
      </c>
      <c r="I1125" s="53" t="s">
        <v>7723</v>
      </c>
      <c r="J1125" s="132" t="s">
        <v>7724</v>
      </c>
      <c r="K1125" s="96" t="s">
        <v>7725</v>
      </c>
      <c r="L1125" s="95" t="s">
        <v>7726</v>
      </c>
      <c r="M1125" s="4">
        <v>1123</v>
      </c>
      <c r="N1125" s="558">
        <v>37.823244000000003</v>
      </c>
      <c r="O1125" s="558">
        <v>138.28788299999999</v>
      </c>
      <c r="P1125">
        <f t="shared" si="17"/>
        <v>5230.4963409524526</v>
      </c>
    </row>
    <row r="1126" spans="1:16">
      <c r="A1126" s="33" t="s">
        <v>6639</v>
      </c>
      <c r="B1126" s="33" t="s">
        <v>2641</v>
      </c>
      <c r="C1126" s="39" t="s">
        <v>4911</v>
      </c>
      <c r="D1126" s="40"/>
      <c r="E1126" s="93" t="s">
        <v>4911</v>
      </c>
      <c r="F1126" s="63" t="s">
        <v>4962</v>
      </c>
      <c r="G1126" s="92"/>
      <c r="H1126" s="41" t="s">
        <v>4911</v>
      </c>
      <c r="I1126" s="41" t="s">
        <v>4911</v>
      </c>
      <c r="J1126" s="121" t="s">
        <v>4963</v>
      </c>
      <c r="K1126" s="65" t="s">
        <v>7725</v>
      </c>
      <c r="L1126" s="64" t="s">
        <v>7726</v>
      </c>
      <c r="M1126" s="4">
        <v>1124</v>
      </c>
      <c r="N1126" s="552">
        <v>37.823244000000003</v>
      </c>
      <c r="O1126" s="552">
        <v>138.28788299999999</v>
      </c>
      <c r="P1126">
        <f t="shared" si="17"/>
        <v>5230.4963409524526</v>
      </c>
    </row>
    <row r="1127" spans="1:16">
      <c r="A1127" s="33" t="s">
        <v>6639</v>
      </c>
      <c r="B1127" s="33" t="s">
        <v>2641</v>
      </c>
      <c r="C1127" s="51">
        <v>15</v>
      </c>
      <c r="D1127" s="52">
        <v>1996008</v>
      </c>
      <c r="E1127" s="74" t="s">
        <v>4974</v>
      </c>
      <c r="F1127" s="100" t="s">
        <v>4981</v>
      </c>
      <c r="G1127" s="29" t="s">
        <v>4913</v>
      </c>
      <c r="H1127" s="53" t="s">
        <v>7727</v>
      </c>
      <c r="I1127" s="53" t="s">
        <v>7728</v>
      </c>
      <c r="J1127" s="120" t="s">
        <v>7729</v>
      </c>
      <c r="K1127" s="77" t="s">
        <v>7730</v>
      </c>
      <c r="L1127" s="76" t="s">
        <v>7731</v>
      </c>
      <c r="M1127" s="4">
        <v>1125</v>
      </c>
      <c r="N1127" s="559">
        <v>38.005256000000003</v>
      </c>
      <c r="O1127" s="559">
        <v>138.33250100000001</v>
      </c>
      <c r="P1127">
        <f t="shared" si="17"/>
        <v>5257.3621136252568</v>
      </c>
    </row>
    <row r="1128" spans="1:16" ht="19.5" thickBot="1">
      <c r="A1128" s="164" t="s">
        <v>6639</v>
      </c>
      <c r="B1128" s="164" t="s">
        <v>2641</v>
      </c>
      <c r="C1128" s="165" t="s">
        <v>4911</v>
      </c>
      <c r="D1128" s="166"/>
      <c r="E1128" s="167" t="s">
        <v>4911</v>
      </c>
      <c r="F1128" s="168" t="s">
        <v>4962</v>
      </c>
      <c r="G1128" s="168"/>
      <c r="H1128" s="169" t="s">
        <v>4911</v>
      </c>
      <c r="I1128" s="169" t="s">
        <v>4911</v>
      </c>
      <c r="J1128" s="170" t="s">
        <v>4963</v>
      </c>
      <c r="K1128" s="171" t="s">
        <v>7730</v>
      </c>
      <c r="L1128" s="172" t="s">
        <v>7731</v>
      </c>
      <c r="M1128" s="4">
        <v>1126</v>
      </c>
      <c r="N1128" s="559">
        <v>38.005256000000003</v>
      </c>
      <c r="O1128" s="565">
        <v>138.33250100000001</v>
      </c>
      <c r="P1128">
        <f t="shared" si="17"/>
        <v>5257.3621136252568</v>
      </c>
    </row>
    <row r="1129" spans="1:16" ht="19.5" thickTop="1">
      <c r="A1129" s="110" t="s">
        <v>7732</v>
      </c>
      <c r="B1129" s="110" t="s">
        <v>2381</v>
      </c>
      <c r="C1129" s="173">
        <v>1</v>
      </c>
      <c r="D1129" s="174">
        <v>2101114</v>
      </c>
      <c r="E1129" s="175" t="s">
        <v>4911</v>
      </c>
      <c r="F1129" s="176" t="s">
        <v>4981</v>
      </c>
      <c r="G1129" s="29" t="s">
        <v>4913</v>
      </c>
      <c r="H1129" s="177" t="s">
        <v>7733</v>
      </c>
      <c r="I1129" s="177" t="s">
        <v>7734</v>
      </c>
      <c r="J1129" s="178" t="s">
        <v>7735</v>
      </c>
      <c r="K1129" s="179" t="s">
        <v>7736</v>
      </c>
      <c r="L1129" s="180" t="s">
        <v>7741</v>
      </c>
      <c r="M1129" s="4">
        <v>1127</v>
      </c>
      <c r="N1129" s="628">
        <v>35.164752</v>
      </c>
      <c r="O1129" s="628">
        <v>137.017346</v>
      </c>
      <c r="P1129">
        <f t="shared" si="17"/>
        <v>4818.1809917881919</v>
      </c>
    </row>
    <row r="1130" spans="1:16">
      <c r="A1130" s="33" t="s">
        <v>7732</v>
      </c>
      <c r="B1130" s="33" t="s">
        <v>2381</v>
      </c>
      <c r="C1130" s="163" t="s">
        <v>4911</v>
      </c>
      <c r="D1130" s="35"/>
      <c r="E1130" s="27" t="s">
        <v>4911</v>
      </c>
      <c r="F1130" s="55" t="s">
        <v>4918</v>
      </c>
      <c r="G1130" s="56"/>
      <c r="H1130" s="36" t="s">
        <v>4911</v>
      </c>
      <c r="I1130" s="36" t="s">
        <v>4911</v>
      </c>
      <c r="J1130" s="31" t="s">
        <v>7737</v>
      </c>
      <c r="K1130" s="32" t="s">
        <v>7738</v>
      </c>
      <c r="L1130" s="181" t="s">
        <v>13538</v>
      </c>
      <c r="M1130" s="4">
        <v>1128</v>
      </c>
      <c r="N1130" s="574">
        <v>35.091453000000001</v>
      </c>
      <c r="O1130" s="574">
        <v>136.99618799999999</v>
      </c>
      <c r="P1130">
        <f t="shared" si="17"/>
        <v>4807.3952923811639</v>
      </c>
    </row>
    <row r="1131" spans="1:16">
      <c r="A1131" s="33" t="s">
        <v>7732</v>
      </c>
      <c r="B1131" s="33" t="s">
        <v>2381</v>
      </c>
      <c r="C1131" s="163" t="s">
        <v>4911</v>
      </c>
      <c r="D1131" s="35"/>
      <c r="E1131" s="27" t="s">
        <v>4911</v>
      </c>
      <c r="F1131" s="55" t="s">
        <v>4922</v>
      </c>
      <c r="G1131" s="56"/>
      <c r="H1131" s="36" t="s">
        <v>4911</v>
      </c>
      <c r="I1131" s="36" t="s">
        <v>4911</v>
      </c>
      <c r="J1131" s="31" t="s">
        <v>7739</v>
      </c>
      <c r="K1131" s="32" t="s">
        <v>7740</v>
      </c>
      <c r="L1131" s="181" t="s">
        <v>13539</v>
      </c>
      <c r="M1131" s="4">
        <v>1129</v>
      </c>
      <c r="N1131" s="574">
        <v>35.126666</v>
      </c>
      <c r="O1131" s="574">
        <v>137.046142</v>
      </c>
      <c r="P1131">
        <f t="shared" si="17"/>
        <v>4813.9740566225719</v>
      </c>
    </row>
    <row r="1132" spans="1:16">
      <c r="A1132" s="33" t="s">
        <v>7732</v>
      </c>
      <c r="B1132" s="33" t="s">
        <v>2381</v>
      </c>
      <c r="C1132" s="163" t="s">
        <v>4911</v>
      </c>
      <c r="D1132" s="35"/>
      <c r="E1132" s="27" t="s">
        <v>4911</v>
      </c>
      <c r="F1132" s="55" t="s">
        <v>4962</v>
      </c>
      <c r="G1132" s="56"/>
      <c r="H1132" s="36" t="s">
        <v>4911</v>
      </c>
      <c r="I1132" s="36" t="s">
        <v>4911</v>
      </c>
      <c r="J1132" s="31" t="s">
        <v>4963</v>
      </c>
      <c r="K1132" s="32" t="s">
        <v>7736</v>
      </c>
      <c r="L1132" s="181" t="s">
        <v>7741</v>
      </c>
      <c r="M1132" s="4">
        <v>1130</v>
      </c>
      <c r="N1132" s="574">
        <v>35.164752</v>
      </c>
      <c r="O1132" s="574">
        <v>137.017346</v>
      </c>
      <c r="P1132">
        <f t="shared" si="17"/>
        <v>4818.1809917881919</v>
      </c>
    </row>
    <row r="1133" spans="1:16">
      <c r="A1133" s="33" t="s">
        <v>7732</v>
      </c>
      <c r="B1133" s="33" t="s">
        <v>2381</v>
      </c>
      <c r="C1133" s="97" t="s">
        <v>4911</v>
      </c>
      <c r="D1133" s="40"/>
      <c r="E1133" s="93" t="s">
        <v>4974</v>
      </c>
      <c r="F1133" s="63" t="s">
        <v>4979</v>
      </c>
      <c r="G1133" s="92"/>
      <c r="H1133" s="41" t="s">
        <v>4911</v>
      </c>
      <c r="I1133" s="41" t="s">
        <v>4911</v>
      </c>
      <c r="J1133" s="64" t="s">
        <v>4976</v>
      </c>
      <c r="K1133" s="65" t="s">
        <v>7736</v>
      </c>
      <c r="L1133" s="182" t="s">
        <v>7741</v>
      </c>
      <c r="M1133" s="4">
        <v>1131</v>
      </c>
      <c r="N1133" s="572">
        <v>35.164752</v>
      </c>
      <c r="O1133" s="572">
        <v>137.017346</v>
      </c>
      <c r="P1133">
        <f t="shared" si="17"/>
        <v>4818.1809917881919</v>
      </c>
    </row>
    <row r="1134" spans="1:16">
      <c r="A1134" s="33" t="s">
        <v>7732</v>
      </c>
      <c r="B1134" s="33" t="s">
        <v>2381</v>
      </c>
      <c r="C1134" s="51">
        <v>2</v>
      </c>
      <c r="D1134" s="52">
        <v>2102022</v>
      </c>
      <c r="E1134" s="74" t="s">
        <v>4974</v>
      </c>
      <c r="F1134" s="131" t="s">
        <v>4981</v>
      </c>
      <c r="G1134" s="29" t="s">
        <v>4913</v>
      </c>
      <c r="H1134" s="53" t="s">
        <v>7742</v>
      </c>
      <c r="I1134" s="53" t="s">
        <v>7743</v>
      </c>
      <c r="J1134" s="95" t="s">
        <v>7744</v>
      </c>
      <c r="K1134" s="96" t="s">
        <v>7745</v>
      </c>
      <c r="L1134" s="183" t="s">
        <v>13540</v>
      </c>
      <c r="M1134" s="4">
        <v>1132</v>
      </c>
      <c r="N1134" s="573">
        <v>35.190282000000003</v>
      </c>
      <c r="O1134" s="573">
        <v>136.95535000000001</v>
      </c>
      <c r="P1134">
        <f t="shared" si="17"/>
        <v>4819.4973879087011</v>
      </c>
    </row>
    <row r="1135" spans="1:16">
      <c r="A1135" s="33" t="s">
        <v>7732</v>
      </c>
      <c r="B1135" s="33" t="s">
        <v>2381</v>
      </c>
      <c r="C1135" s="34" t="s">
        <v>4911</v>
      </c>
      <c r="D1135" s="35"/>
      <c r="E1135" s="27" t="s">
        <v>4911</v>
      </c>
      <c r="F1135" s="102" t="s">
        <v>4912</v>
      </c>
      <c r="G1135" s="56"/>
      <c r="H1135" s="36" t="s">
        <v>4911</v>
      </c>
      <c r="I1135" s="36" t="s">
        <v>4911</v>
      </c>
      <c r="J1135" s="60" t="s">
        <v>7746</v>
      </c>
      <c r="K1135" s="61" t="s">
        <v>7747</v>
      </c>
      <c r="L1135" s="185" t="s">
        <v>13541</v>
      </c>
      <c r="M1135" s="4">
        <v>1133</v>
      </c>
      <c r="N1135" s="575">
        <v>35.195397</v>
      </c>
      <c r="O1135" s="575">
        <v>137.029956</v>
      </c>
      <c r="P1135">
        <f t="shared" si="17"/>
        <v>4822.8237023125321</v>
      </c>
    </row>
    <row r="1136" spans="1:16">
      <c r="A1136" s="33" t="s">
        <v>7732</v>
      </c>
      <c r="B1136" s="33" t="s">
        <v>2381</v>
      </c>
      <c r="C1136" s="39" t="s">
        <v>4911</v>
      </c>
      <c r="D1136" s="40"/>
      <c r="E1136" s="93" t="s">
        <v>4911</v>
      </c>
      <c r="F1136" s="63" t="s">
        <v>4962</v>
      </c>
      <c r="G1136" s="92"/>
      <c r="H1136" s="41" t="s">
        <v>4911</v>
      </c>
      <c r="I1136" s="41" t="s">
        <v>4911</v>
      </c>
      <c r="J1136" s="64" t="s">
        <v>4963</v>
      </c>
      <c r="K1136" s="65" t="s">
        <v>7745</v>
      </c>
      <c r="L1136" s="182" t="s">
        <v>13540</v>
      </c>
      <c r="M1136" s="4">
        <v>1134</v>
      </c>
      <c r="N1136" s="572">
        <v>35.190282000000003</v>
      </c>
      <c r="O1136" s="572">
        <v>136.95535000000001</v>
      </c>
      <c r="P1136">
        <f t="shared" si="17"/>
        <v>4819.4973879087011</v>
      </c>
    </row>
    <row r="1137" spans="1:16">
      <c r="A1137" s="33" t="s">
        <v>7732</v>
      </c>
      <c r="B1137" s="33" t="s">
        <v>2381</v>
      </c>
      <c r="C1137" s="51">
        <v>3</v>
      </c>
      <c r="D1137" s="52">
        <v>2112022</v>
      </c>
      <c r="E1137" s="74" t="s">
        <v>4974</v>
      </c>
      <c r="F1137" s="131" t="s">
        <v>4981</v>
      </c>
      <c r="G1137" s="29" t="s">
        <v>4913</v>
      </c>
      <c r="H1137" s="53" t="s">
        <v>7748</v>
      </c>
      <c r="I1137" s="53" t="s">
        <v>7749</v>
      </c>
      <c r="J1137" s="95" t="s">
        <v>7750</v>
      </c>
      <c r="K1137" s="96" t="s">
        <v>7751</v>
      </c>
      <c r="L1137" s="183" t="s">
        <v>13542</v>
      </c>
      <c r="M1137" s="4">
        <v>1135</v>
      </c>
      <c r="N1137" s="573">
        <v>35.106178</v>
      </c>
      <c r="O1137" s="573">
        <v>136.92619300000001</v>
      </c>
      <c r="P1137">
        <f t="shared" si="17"/>
        <v>4806.9553043203541</v>
      </c>
    </row>
    <row r="1138" spans="1:16">
      <c r="A1138" s="33" t="s">
        <v>7732</v>
      </c>
      <c r="B1138" s="33" t="s">
        <v>2381</v>
      </c>
      <c r="C1138" s="34" t="s">
        <v>4911</v>
      </c>
      <c r="D1138" s="35"/>
      <c r="E1138" s="27" t="s">
        <v>4911</v>
      </c>
      <c r="F1138" s="102" t="s">
        <v>4912</v>
      </c>
      <c r="G1138" s="56"/>
      <c r="H1138" s="36" t="s">
        <v>4911</v>
      </c>
      <c r="I1138" s="36" t="s">
        <v>4911</v>
      </c>
      <c r="J1138" s="60" t="s">
        <v>7752</v>
      </c>
      <c r="K1138" s="61" t="s">
        <v>7753</v>
      </c>
      <c r="L1138" s="185" t="s">
        <v>13543</v>
      </c>
      <c r="M1138" s="4">
        <v>1136</v>
      </c>
      <c r="N1138" s="575">
        <v>35.103383999999998</v>
      </c>
      <c r="O1138" s="575">
        <v>136.95294999999999</v>
      </c>
      <c r="P1138">
        <f t="shared" si="17"/>
        <v>4807.5119937827994</v>
      </c>
    </row>
    <row r="1139" spans="1:16">
      <c r="A1139" s="33" t="s">
        <v>7732</v>
      </c>
      <c r="B1139" s="33" t="s">
        <v>2381</v>
      </c>
      <c r="C1139" s="39" t="s">
        <v>4911</v>
      </c>
      <c r="D1139" s="40"/>
      <c r="E1139" s="93" t="s">
        <v>4911</v>
      </c>
      <c r="F1139" s="63" t="s">
        <v>4962</v>
      </c>
      <c r="G1139" s="92"/>
      <c r="H1139" s="41" t="s">
        <v>4911</v>
      </c>
      <c r="I1139" s="41" t="s">
        <v>4911</v>
      </c>
      <c r="J1139" s="64" t="s">
        <v>4963</v>
      </c>
      <c r="K1139" s="65" t="s">
        <v>7751</v>
      </c>
      <c r="L1139" s="182" t="s">
        <v>13542</v>
      </c>
      <c r="M1139" s="4">
        <v>1137</v>
      </c>
      <c r="N1139" s="572">
        <v>35.106178</v>
      </c>
      <c r="O1139" s="572">
        <v>136.92619300000001</v>
      </c>
      <c r="P1139">
        <f t="shared" si="17"/>
        <v>4806.9553043203541</v>
      </c>
    </row>
    <row r="1140" spans="1:16">
      <c r="A1140" s="33" t="s">
        <v>7732</v>
      </c>
      <c r="B1140" s="33" t="s">
        <v>2381</v>
      </c>
      <c r="C1140" s="51">
        <v>4</v>
      </c>
      <c r="D1140" s="52">
        <v>2113002</v>
      </c>
      <c r="E1140" s="74" t="s">
        <v>4911</v>
      </c>
      <c r="F1140" s="131" t="s">
        <v>4981</v>
      </c>
      <c r="G1140" s="29" t="s">
        <v>4913</v>
      </c>
      <c r="H1140" s="53" t="s">
        <v>7754</v>
      </c>
      <c r="I1140" s="53" t="s">
        <v>7755</v>
      </c>
      <c r="J1140" s="95" t="s">
        <v>7756</v>
      </c>
      <c r="K1140" s="96" t="s">
        <v>7757</v>
      </c>
      <c r="L1140" s="183" t="s">
        <v>7764</v>
      </c>
      <c r="M1140" s="4">
        <v>1138</v>
      </c>
      <c r="N1140" s="573">
        <v>35.194049999999997</v>
      </c>
      <c r="O1140" s="573">
        <v>136.95851099999999</v>
      </c>
      <c r="P1140">
        <f t="shared" si="17"/>
        <v>4820.1246840595495</v>
      </c>
    </row>
    <row r="1141" spans="1:16">
      <c r="A1141" s="33" t="s">
        <v>7732</v>
      </c>
      <c r="B1141" s="33" t="s">
        <v>2381</v>
      </c>
      <c r="C1141" s="34" t="s">
        <v>4911</v>
      </c>
      <c r="D1141" s="35"/>
      <c r="E1141" s="27" t="s">
        <v>4911</v>
      </c>
      <c r="F1141" s="102" t="s">
        <v>4912</v>
      </c>
      <c r="G1141" s="56"/>
      <c r="H1141" s="36" t="s">
        <v>4911</v>
      </c>
      <c r="I1141" s="36" t="s">
        <v>4911</v>
      </c>
      <c r="J1141" s="60" t="s">
        <v>7758</v>
      </c>
      <c r="K1141" s="61" t="s">
        <v>7759</v>
      </c>
      <c r="L1141" s="185" t="s">
        <v>13544</v>
      </c>
      <c r="M1141" s="4">
        <v>1139</v>
      </c>
      <c r="N1141" s="575">
        <v>35.200992999999997</v>
      </c>
      <c r="O1141" s="575">
        <v>136.99372</v>
      </c>
      <c r="P1141">
        <f t="shared" si="17"/>
        <v>4822.3149787639595</v>
      </c>
    </row>
    <row r="1142" spans="1:16">
      <c r="A1142" s="33" t="s">
        <v>7732</v>
      </c>
      <c r="B1142" s="33" t="s">
        <v>2381</v>
      </c>
      <c r="C1142" s="34" t="s">
        <v>4911</v>
      </c>
      <c r="D1142" s="35"/>
      <c r="E1142" s="27" t="s">
        <v>4911</v>
      </c>
      <c r="F1142" s="102" t="s">
        <v>4987</v>
      </c>
      <c r="G1142" s="56"/>
      <c r="H1142" s="36" t="s">
        <v>4911</v>
      </c>
      <c r="I1142" s="36" t="s">
        <v>4911</v>
      </c>
      <c r="J1142" s="60" t="s">
        <v>7760</v>
      </c>
      <c r="K1142" s="61" t="s">
        <v>7761</v>
      </c>
      <c r="L1142" s="185" t="s">
        <v>13545</v>
      </c>
      <c r="M1142" s="4">
        <v>1140</v>
      </c>
      <c r="N1142" s="575">
        <v>35.222088999999997</v>
      </c>
      <c r="O1142" s="575">
        <v>137.088379</v>
      </c>
      <c r="P1142">
        <f t="shared" si="17"/>
        <v>4828.5390860037305</v>
      </c>
    </row>
    <row r="1143" spans="1:16">
      <c r="A1143" s="33" t="s">
        <v>7732</v>
      </c>
      <c r="B1143" s="33" t="s">
        <v>2381</v>
      </c>
      <c r="C1143" s="34" t="s">
        <v>4911</v>
      </c>
      <c r="D1143" s="35"/>
      <c r="E1143" s="27" t="s">
        <v>4911</v>
      </c>
      <c r="F1143" s="102" t="s">
        <v>4918</v>
      </c>
      <c r="G1143" s="56"/>
      <c r="H1143" s="36" t="s">
        <v>4911</v>
      </c>
      <c r="I1143" s="36" t="s">
        <v>4911</v>
      </c>
      <c r="J1143" s="60" t="s">
        <v>7762</v>
      </c>
      <c r="K1143" s="61" t="s">
        <v>7763</v>
      </c>
      <c r="L1143" s="185" t="s">
        <v>13546</v>
      </c>
      <c r="M1143" s="4">
        <v>1141</v>
      </c>
      <c r="N1143" s="575">
        <v>35.210380999999998</v>
      </c>
      <c r="O1143" s="575">
        <v>137.08623</v>
      </c>
      <c r="P1143">
        <f t="shared" si="17"/>
        <v>4826.8583881536297</v>
      </c>
    </row>
    <row r="1144" spans="1:16">
      <c r="A1144" s="33" t="s">
        <v>7732</v>
      </c>
      <c r="B1144" s="33" t="s">
        <v>2381</v>
      </c>
      <c r="C1144" s="34" t="s">
        <v>4911</v>
      </c>
      <c r="D1144" s="35"/>
      <c r="E1144" s="27" t="s">
        <v>4911</v>
      </c>
      <c r="F1144" s="102" t="s">
        <v>4962</v>
      </c>
      <c r="G1144" s="56"/>
      <c r="H1144" s="36" t="s">
        <v>4911</v>
      </c>
      <c r="I1144" s="36" t="s">
        <v>4911</v>
      </c>
      <c r="J1144" s="60" t="s">
        <v>4963</v>
      </c>
      <c r="K1144" s="61" t="s">
        <v>7757</v>
      </c>
      <c r="L1144" s="185" t="s">
        <v>7764</v>
      </c>
      <c r="M1144" s="4">
        <v>1142</v>
      </c>
      <c r="N1144" s="575">
        <v>35.194049999999997</v>
      </c>
      <c r="O1144" s="575">
        <v>136.95851099999999</v>
      </c>
      <c r="P1144">
        <f t="shared" si="17"/>
        <v>4820.1246840595495</v>
      </c>
    </row>
    <row r="1145" spans="1:16">
      <c r="A1145" s="33" t="s">
        <v>7732</v>
      </c>
      <c r="B1145" s="33" t="s">
        <v>2381</v>
      </c>
      <c r="C1145" s="163" t="s">
        <v>4911</v>
      </c>
      <c r="D1145" s="35"/>
      <c r="E1145" s="27" t="s">
        <v>4974</v>
      </c>
      <c r="F1145" s="63" t="s">
        <v>4975</v>
      </c>
      <c r="G1145" s="56"/>
      <c r="H1145" s="36" t="s">
        <v>4911</v>
      </c>
      <c r="I1145" s="36" t="s">
        <v>4911</v>
      </c>
      <c r="J1145" s="64" t="s">
        <v>4976</v>
      </c>
      <c r="K1145" s="65" t="s">
        <v>7757</v>
      </c>
      <c r="L1145" s="182" t="s">
        <v>7764</v>
      </c>
      <c r="M1145" s="4">
        <v>1143</v>
      </c>
      <c r="N1145" s="572">
        <v>35.194049999999997</v>
      </c>
      <c r="O1145" s="572">
        <v>136.95851099999999</v>
      </c>
      <c r="P1145">
        <f t="shared" si="17"/>
        <v>4820.1246840595495</v>
      </c>
    </row>
    <row r="1146" spans="1:16">
      <c r="A1146" s="33" t="s">
        <v>7732</v>
      </c>
      <c r="B1146" s="33" t="s">
        <v>2381</v>
      </c>
      <c r="C1146" s="51">
        <v>5</v>
      </c>
      <c r="D1146" s="52">
        <v>2151020</v>
      </c>
      <c r="E1146" s="74" t="s">
        <v>4974</v>
      </c>
      <c r="F1146" s="100" t="s">
        <v>4981</v>
      </c>
      <c r="G1146" s="29" t="s">
        <v>4913</v>
      </c>
      <c r="H1146" s="53" t="s">
        <v>7765</v>
      </c>
      <c r="I1146" s="53" t="s">
        <v>7766</v>
      </c>
      <c r="J1146" s="95" t="s">
        <v>7767</v>
      </c>
      <c r="K1146" s="96" t="s">
        <v>7768</v>
      </c>
      <c r="L1146" s="184" t="s">
        <v>7771</v>
      </c>
      <c r="M1146" s="4">
        <v>1144</v>
      </c>
      <c r="N1146" s="573">
        <v>34.771084000000002</v>
      </c>
      <c r="O1146" s="573">
        <v>137.35362699999999</v>
      </c>
      <c r="P1146">
        <f t="shared" si="17"/>
        <v>4775.9345021216677</v>
      </c>
    </row>
    <row r="1147" spans="1:16">
      <c r="A1147" s="33" t="s">
        <v>7732</v>
      </c>
      <c r="B1147" s="33" t="s">
        <v>2381</v>
      </c>
      <c r="C1147" s="34" t="s">
        <v>4911</v>
      </c>
      <c r="D1147" s="35"/>
      <c r="E1147" s="27" t="s">
        <v>4911</v>
      </c>
      <c r="F1147" s="56" t="s">
        <v>4912</v>
      </c>
      <c r="G1147" s="56"/>
      <c r="H1147" s="36" t="s">
        <v>4911</v>
      </c>
      <c r="I1147" s="36" t="s">
        <v>4911</v>
      </c>
      <c r="J1147" s="31" t="s">
        <v>7769</v>
      </c>
      <c r="K1147" s="32" t="s">
        <v>7770</v>
      </c>
      <c r="L1147" s="181" t="s">
        <v>13547</v>
      </c>
      <c r="M1147" s="4">
        <v>1145</v>
      </c>
      <c r="N1147" s="574">
        <v>34.906590000000001</v>
      </c>
      <c r="O1147" s="574">
        <v>137.496556</v>
      </c>
      <c r="P1147">
        <f t="shared" si="17"/>
        <v>4799.5359067040399</v>
      </c>
    </row>
    <row r="1148" spans="1:16">
      <c r="A1148" s="33" t="s">
        <v>7732</v>
      </c>
      <c r="B1148" s="33" t="s">
        <v>2381</v>
      </c>
      <c r="C1148" s="34" t="s">
        <v>4911</v>
      </c>
      <c r="D1148" s="35"/>
      <c r="E1148" s="27" t="s">
        <v>4911</v>
      </c>
      <c r="F1148" s="102" t="s">
        <v>4962</v>
      </c>
      <c r="G1148" s="56"/>
      <c r="H1148" s="36" t="s">
        <v>4911</v>
      </c>
      <c r="I1148" s="36" t="s">
        <v>4911</v>
      </c>
      <c r="J1148" s="57" t="s">
        <v>4963</v>
      </c>
      <c r="K1148" s="58" t="s">
        <v>7768</v>
      </c>
      <c r="L1148" s="186" t="s">
        <v>7771</v>
      </c>
      <c r="M1148" s="4">
        <v>1146</v>
      </c>
      <c r="N1148" s="592">
        <v>34.771084000000002</v>
      </c>
      <c r="O1148" s="592">
        <v>137.35362699999999</v>
      </c>
      <c r="P1148">
        <f t="shared" si="17"/>
        <v>4775.9345021216677</v>
      </c>
    </row>
    <row r="1149" spans="1:16">
      <c r="A1149" s="33" t="s">
        <v>7732</v>
      </c>
      <c r="B1149" s="33" t="s">
        <v>2381</v>
      </c>
      <c r="C1149" s="97" t="s">
        <v>4911</v>
      </c>
      <c r="D1149" s="40"/>
      <c r="E1149" s="93" t="s">
        <v>4911</v>
      </c>
      <c r="F1149" s="63" t="s">
        <v>5252</v>
      </c>
      <c r="G1149" s="92"/>
      <c r="H1149" s="41" t="s">
        <v>4911</v>
      </c>
      <c r="I1149" s="41" t="s">
        <v>4911</v>
      </c>
      <c r="J1149" s="64" t="s">
        <v>5353</v>
      </c>
      <c r="K1149" s="65" t="s">
        <v>7768</v>
      </c>
      <c r="L1149" s="182" t="s">
        <v>7771</v>
      </c>
      <c r="M1149" s="4">
        <v>1147</v>
      </c>
      <c r="N1149" s="572">
        <v>34.771084000000002</v>
      </c>
      <c r="O1149" s="572">
        <v>137.35362699999999</v>
      </c>
      <c r="P1149">
        <f t="shared" si="17"/>
        <v>4775.9345021216677</v>
      </c>
    </row>
    <row r="1150" spans="1:16">
      <c r="A1150" s="33" t="s">
        <v>7732</v>
      </c>
      <c r="B1150" s="33" t="s">
        <v>2381</v>
      </c>
      <c r="C1150" s="51">
        <v>6</v>
      </c>
      <c r="D1150" s="52">
        <v>2151222</v>
      </c>
      <c r="E1150" s="74" t="s">
        <v>4974</v>
      </c>
      <c r="F1150" s="131" t="s">
        <v>4981</v>
      </c>
      <c r="G1150" s="29" t="s">
        <v>4913</v>
      </c>
      <c r="H1150" s="53" t="s">
        <v>7772</v>
      </c>
      <c r="I1150" s="53" t="s">
        <v>7773</v>
      </c>
      <c r="J1150" s="95" t="s">
        <v>5696</v>
      </c>
      <c r="K1150" s="96" t="s">
        <v>7774</v>
      </c>
      <c r="L1150" s="183" t="s">
        <v>13548</v>
      </c>
      <c r="M1150" s="4">
        <v>1148</v>
      </c>
      <c r="N1150" s="573">
        <v>34.742690000000003</v>
      </c>
      <c r="O1150" s="573">
        <v>137.36906099999999</v>
      </c>
      <c r="P1150">
        <f t="shared" si="17"/>
        <v>4772.57070191409</v>
      </c>
    </row>
    <row r="1151" spans="1:16">
      <c r="A1151" s="33" t="s">
        <v>7732</v>
      </c>
      <c r="B1151" s="33" t="s">
        <v>2381</v>
      </c>
      <c r="C1151" s="34" t="s">
        <v>4911</v>
      </c>
      <c r="D1151" s="35"/>
      <c r="E1151" s="62" t="s">
        <v>4911</v>
      </c>
      <c r="F1151" s="55" t="s">
        <v>4987</v>
      </c>
      <c r="G1151" s="56"/>
      <c r="H1151" s="36" t="s">
        <v>4911</v>
      </c>
      <c r="I1151" s="36" t="s">
        <v>4911</v>
      </c>
      <c r="J1151" s="31" t="s">
        <v>7775</v>
      </c>
      <c r="K1151" s="32" t="s">
        <v>7776</v>
      </c>
      <c r="L1151" s="181" t="s">
        <v>13549</v>
      </c>
      <c r="M1151" s="4">
        <v>1149</v>
      </c>
      <c r="N1151" s="574">
        <v>34.716271999999996</v>
      </c>
      <c r="O1151" s="574">
        <v>137.40547900000001</v>
      </c>
      <c r="P1151">
        <f t="shared" si="17"/>
        <v>4770.2059832542882</v>
      </c>
    </row>
    <row r="1152" spans="1:16">
      <c r="A1152" s="33" t="s">
        <v>7732</v>
      </c>
      <c r="B1152" s="33" t="s">
        <v>2381</v>
      </c>
      <c r="C1152" s="39" t="s">
        <v>4911</v>
      </c>
      <c r="D1152" s="40"/>
      <c r="E1152" s="62" t="s">
        <v>4911</v>
      </c>
      <c r="F1152" s="55" t="s">
        <v>4962</v>
      </c>
      <c r="G1152" s="56"/>
      <c r="H1152" s="41" t="s">
        <v>4911</v>
      </c>
      <c r="I1152" s="41" t="s">
        <v>4911</v>
      </c>
      <c r="J1152" s="31" t="s">
        <v>4963</v>
      </c>
      <c r="K1152" s="32" t="s">
        <v>7774</v>
      </c>
      <c r="L1152" s="181" t="s">
        <v>13548</v>
      </c>
      <c r="M1152" s="4">
        <v>1150</v>
      </c>
      <c r="N1152" s="574">
        <v>34.742690000000003</v>
      </c>
      <c r="O1152" s="574">
        <v>137.36906099999999</v>
      </c>
      <c r="P1152">
        <f t="shared" si="17"/>
        <v>4772.57070191409</v>
      </c>
    </row>
    <row r="1153" spans="1:16">
      <c r="A1153" s="33" t="s">
        <v>7732</v>
      </c>
      <c r="B1153" s="33" t="s">
        <v>2381</v>
      </c>
      <c r="C1153" s="51">
        <v>7</v>
      </c>
      <c r="D1153" s="52">
        <v>2151277</v>
      </c>
      <c r="E1153" s="74" t="s">
        <v>4974</v>
      </c>
      <c r="F1153" s="131" t="s">
        <v>4981</v>
      </c>
      <c r="G1153" s="29" t="s">
        <v>4913</v>
      </c>
      <c r="H1153" s="53" t="s">
        <v>7777</v>
      </c>
      <c r="I1153" s="53" t="s">
        <v>7778</v>
      </c>
      <c r="J1153" s="95" t="s">
        <v>7779</v>
      </c>
      <c r="K1153" s="96" t="s">
        <v>7780</v>
      </c>
      <c r="L1153" s="183" t="s">
        <v>13550</v>
      </c>
      <c r="M1153" s="4">
        <v>1151</v>
      </c>
      <c r="N1153" s="573">
        <v>34.787655000000001</v>
      </c>
      <c r="O1153" s="573">
        <v>137.375665</v>
      </c>
      <c r="P1153">
        <f t="shared" si="17"/>
        <v>4778.9772394155752</v>
      </c>
    </row>
    <row r="1154" spans="1:16">
      <c r="A1154" s="33" t="s">
        <v>7732</v>
      </c>
      <c r="B1154" s="33" t="s">
        <v>2381</v>
      </c>
      <c r="C1154" s="34" t="s">
        <v>4911</v>
      </c>
      <c r="D1154" s="35"/>
      <c r="E1154" s="62" t="s">
        <v>4911</v>
      </c>
      <c r="F1154" s="55" t="s">
        <v>4912</v>
      </c>
      <c r="G1154" s="56"/>
      <c r="H1154" s="36" t="s">
        <v>4911</v>
      </c>
      <c r="I1154" s="36" t="s">
        <v>4911</v>
      </c>
      <c r="J1154" s="31" t="s">
        <v>7781</v>
      </c>
      <c r="K1154" s="32" t="s">
        <v>7782</v>
      </c>
      <c r="L1154" s="181" t="s">
        <v>13551</v>
      </c>
      <c r="M1154" s="4">
        <v>1152</v>
      </c>
      <c r="N1154" s="574">
        <v>34.833919999999999</v>
      </c>
      <c r="O1154" s="574">
        <v>137.409718</v>
      </c>
      <c r="P1154">
        <f t="shared" si="17"/>
        <v>4786.5191240345594</v>
      </c>
    </row>
    <row r="1155" spans="1:16">
      <c r="A1155" s="33" t="s">
        <v>7732</v>
      </c>
      <c r="B1155" s="33" t="s">
        <v>2381</v>
      </c>
      <c r="C1155" s="39" t="s">
        <v>4911</v>
      </c>
      <c r="D1155" s="40"/>
      <c r="E1155" s="62" t="s">
        <v>4911</v>
      </c>
      <c r="F1155" s="55" t="s">
        <v>4962</v>
      </c>
      <c r="G1155" s="56"/>
      <c r="H1155" s="41" t="s">
        <v>4911</v>
      </c>
      <c r="I1155" s="41" t="s">
        <v>4911</v>
      </c>
      <c r="J1155" s="31" t="s">
        <v>4963</v>
      </c>
      <c r="K1155" s="32" t="s">
        <v>7780</v>
      </c>
      <c r="L1155" s="181" t="s">
        <v>13550</v>
      </c>
      <c r="M1155" s="4">
        <v>1153</v>
      </c>
      <c r="N1155" s="574">
        <v>34.787655000000001</v>
      </c>
      <c r="O1155" s="574">
        <v>137.375665</v>
      </c>
      <c r="P1155">
        <f t="shared" si="17"/>
        <v>4778.9772394155752</v>
      </c>
    </row>
    <row r="1156" spans="1:16">
      <c r="A1156" s="33" t="s">
        <v>7732</v>
      </c>
      <c r="B1156" s="33" t="s">
        <v>2381</v>
      </c>
      <c r="C1156" s="51">
        <v>8</v>
      </c>
      <c r="D1156" s="52">
        <v>2152001</v>
      </c>
      <c r="E1156" s="74" t="s">
        <v>4911</v>
      </c>
      <c r="F1156" s="131" t="s">
        <v>4981</v>
      </c>
      <c r="G1156" s="29" t="s">
        <v>4913</v>
      </c>
      <c r="H1156" s="53" t="s">
        <v>7783</v>
      </c>
      <c r="I1156" s="53" t="s">
        <v>7784</v>
      </c>
      <c r="J1156" s="95" t="s">
        <v>7785</v>
      </c>
      <c r="K1156" s="96" t="s">
        <v>7786</v>
      </c>
      <c r="L1156" s="183" t="s">
        <v>7797</v>
      </c>
      <c r="M1156" s="4">
        <v>1154</v>
      </c>
      <c r="N1156" s="573">
        <v>34.943939999999998</v>
      </c>
      <c r="O1156" s="573">
        <v>137.15671499999999</v>
      </c>
      <c r="P1156">
        <f t="shared" ref="P1156:P1219" si="18">N1156*O1156</f>
        <v>4792.7960195570995</v>
      </c>
    </row>
    <row r="1157" spans="1:16">
      <c r="A1157" s="33" t="s">
        <v>7732</v>
      </c>
      <c r="B1157" s="33" t="s">
        <v>2381</v>
      </c>
      <c r="C1157" s="34" t="s">
        <v>4911</v>
      </c>
      <c r="D1157" s="35"/>
      <c r="E1157" s="27" t="s">
        <v>4911</v>
      </c>
      <c r="F1157" s="55" t="s">
        <v>4912</v>
      </c>
      <c r="G1157" s="56"/>
      <c r="H1157" s="36" t="s">
        <v>4911</v>
      </c>
      <c r="I1157" s="36" t="s">
        <v>4911</v>
      </c>
      <c r="J1157" s="31" t="s">
        <v>7787</v>
      </c>
      <c r="K1157" s="32" t="s">
        <v>7788</v>
      </c>
      <c r="L1157" s="181" t="s">
        <v>13552</v>
      </c>
      <c r="M1157" s="4">
        <v>1155</v>
      </c>
      <c r="N1157" s="574">
        <v>34.983564999999999</v>
      </c>
      <c r="O1157" s="574">
        <v>137.16236000000001</v>
      </c>
      <c r="P1157">
        <f t="shared" si="18"/>
        <v>4798.4283366134005</v>
      </c>
    </row>
    <row r="1158" spans="1:16">
      <c r="A1158" s="33" t="s">
        <v>7732</v>
      </c>
      <c r="B1158" s="33" t="s">
        <v>2381</v>
      </c>
      <c r="C1158" s="34" t="s">
        <v>4911</v>
      </c>
      <c r="D1158" s="35"/>
      <c r="E1158" s="27" t="s">
        <v>4911</v>
      </c>
      <c r="F1158" s="55" t="s">
        <v>4987</v>
      </c>
      <c r="G1158" s="56"/>
      <c r="H1158" s="36" t="s">
        <v>4911</v>
      </c>
      <c r="I1158" s="36" t="s">
        <v>4911</v>
      </c>
      <c r="J1158" s="31" t="s">
        <v>7789</v>
      </c>
      <c r="K1158" s="32" t="s">
        <v>7790</v>
      </c>
      <c r="L1158" s="181" t="s">
        <v>13553</v>
      </c>
      <c r="M1158" s="4">
        <v>1156</v>
      </c>
      <c r="N1158" s="574">
        <v>34.970846999999999</v>
      </c>
      <c r="O1158" s="574">
        <v>137.05203</v>
      </c>
      <c r="P1158">
        <f t="shared" si="18"/>
        <v>4792.8255721694095</v>
      </c>
    </row>
    <row r="1159" spans="1:16">
      <c r="A1159" s="33" t="s">
        <v>7732</v>
      </c>
      <c r="B1159" s="33" t="s">
        <v>2381</v>
      </c>
      <c r="C1159" s="34" t="s">
        <v>4911</v>
      </c>
      <c r="D1159" s="35"/>
      <c r="E1159" s="27" t="s">
        <v>4911</v>
      </c>
      <c r="F1159" s="55" t="s">
        <v>4918</v>
      </c>
      <c r="G1159" s="56"/>
      <c r="H1159" s="36" t="s">
        <v>4911</v>
      </c>
      <c r="I1159" s="36" t="s">
        <v>4911</v>
      </c>
      <c r="J1159" s="31" t="s">
        <v>7791</v>
      </c>
      <c r="K1159" s="32" t="s">
        <v>7792</v>
      </c>
      <c r="L1159" s="181" t="s">
        <v>13554</v>
      </c>
      <c r="M1159" s="4">
        <v>1157</v>
      </c>
      <c r="N1159" s="574">
        <v>35.057282000000001</v>
      </c>
      <c r="O1159" s="574">
        <v>137.14045999999999</v>
      </c>
      <c r="P1159">
        <f t="shared" si="18"/>
        <v>4807.7717798297199</v>
      </c>
    </row>
    <row r="1160" spans="1:16">
      <c r="A1160" s="33" t="s">
        <v>7732</v>
      </c>
      <c r="B1160" s="33" t="s">
        <v>2381</v>
      </c>
      <c r="C1160" s="34" t="s">
        <v>4911</v>
      </c>
      <c r="D1160" s="35"/>
      <c r="E1160" s="27" t="s">
        <v>4911</v>
      </c>
      <c r="F1160" s="55" t="s">
        <v>4922</v>
      </c>
      <c r="G1160" s="56"/>
      <c r="H1160" s="36" t="s">
        <v>4911</v>
      </c>
      <c r="I1160" s="36" t="s">
        <v>4911</v>
      </c>
      <c r="J1160" s="31" t="s">
        <v>7793</v>
      </c>
      <c r="K1160" s="32" t="s">
        <v>7794</v>
      </c>
      <c r="L1160" s="181" t="s">
        <v>13555</v>
      </c>
      <c r="M1160" s="4">
        <v>1158</v>
      </c>
      <c r="N1160" s="574">
        <v>35.081296999999999</v>
      </c>
      <c r="O1160" s="574">
        <v>137.131406</v>
      </c>
      <c r="P1160">
        <f t="shared" si="18"/>
        <v>4810.7475819135816</v>
      </c>
    </row>
    <row r="1161" spans="1:16">
      <c r="A1161" s="33" t="s">
        <v>7732</v>
      </c>
      <c r="B1161" s="33" t="s">
        <v>2381</v>
      </c>
      <c r="C1161" s="34" t="s">
        <v>4911</v>
      </c>
      <c r="D1161" s="35"/>
      <c r="E1161" s="27" t="s">
        <v>4911</v>
      </c>
      <c r="F1161" s="55" t="s">
        <v>4926</v>
      </c>
      <c r="G1161" s="56"/>
      <c r="H1161" s="36" t="s">
        <v>4911</v>
      </c>
      <c r="I1161" s="36" t="s">
        <v>4911</v>
      </c>
      <c r="J1161" s="31" t="s">
        <v>7795</v>
      </c>
      <c r="K1161" s="32" t="s">
        <v>7796</v>
      </c>
      <c r="L1161" s="181" t="s">
        <v>13556</v>
      </c>
      <c r="M1161" s="4">
        <v>1159</v>
      </c>
      <c r="N1161" s="574">
        <v>34.945483000000003</v>
      </c>
      <c r="O1161" s="574">
        <v>137.19683900000001</v>
      </c>
      <c r="P1161">
        <f t="shared" si="18"/>
        <v>4794.4098049282375</v>
      </c>
    </row>
    <row r="1162" spans="1:16">
      <c r="A1162" s="33" t="s">
        <v>7732</v>
      </c>
      <c r="B1162" s="33" t="s">
        <v>2381</v>
      </c>
      <c r="C1162" s="34" t="s">
        <v>4911</v>
      </c>
      <c r="D1162" s="35"/>
      <c r="E1162" s="27" t="s">
        <v>4911</v>
      </c>
      <c r="F1162" s="55" t="s">
        <v>4962</v>
      </c>
      <c r="G1162" s="56"/>
      <c r="H1162" s="36" t="s">
        <v>4911</v>
      </c>
      <c r="I1162" s="36" t="s">
        <v>4911</v>
      </c>
      <c r="J1162" s="31" t="s">
        <v>4963</v>
      </c>
      <c r="K1162" s="32" t="s">
        <v>7786</v>
      </c>
      <c r="L1162" s="181" t="s">
        <v>7797</v>
      </c>
      <c r="M1162" s="4">
        <v>1160</v>
      </c>
      <c r="N1162" s="574">
        <v>34.943939999999998</v>
      </c>
      <c r="O1162" s="574">
        <v>137.15671499999999</v>
      </c>
      <c r="P1162">
        <f t="shared" si="18"/>
        <v>4792.7960195570995</v>
      </c>
    </row>
    <row r="1163" spans="1:16">
      <c r="A1163" s="33" t="s">
        <v>7732</v>
      </c>
      <c r="B1163" s="33" t="s">
        <v>2381</v>
      </c>
      <c r="C1163" s="39" t="s">
        <v>4911</v>
      </c>
      <c r="D1163" s="40"/>
      <c r="E1163" s="93" t="s">
        <v>4974</v>
      </c>
      <c r="F1163" s="63" t="s">
        <v>4975</v>
      </c>
      <c r="G1163" s="92"/>
      <c r="H1163" s="41" t="s">
        <v>4911</v>
      </c>
      <c r="I1163" s="41" t="s">
        <v>4911</v>
      </c>
      <c r="J1163" s="64" t="s">
        <v>4491</v>
      </c>
      <c r="K1163" s="65" t="s">
        <v>7786</v>
      </c>
      <c r="L1163" s="182" t="s">
        <v>7797</v>
      </c>
      <c r="M1163" s="4">
        <v>1161</v>
      </c>
      <c r="N1163" s="572">
        <v>34.943939999999998</v>
      </c>
      <c r="O1163" s="572">
        <v>137.15671499999999</v>
      </c>
      <c r="P1163">
        <f t="shared" si="18"/>
        <v>4792.7960195570995</v>
      </c>
    </row>
    <row r="1164" spans="1:16">
      <c r="A1164" s="33" t="s">
        <v>7732</v>
      </c>
      <c r="B1164" s="33" t="s">
        <v>2381</v>
      </c>
      <c r="C1164" s="51">
        <v>9</v>
      </c>
      <c r="D1164" s="52">
        <v>2152024</v>
      </c>
      <c r="E1164" s="123" t="s">
        <v>4911</v>
      </c>
      <c r="F1164" s="55" t="s">
        <v>4981</v>
      </c>
      <c r="G1164" s="29" t="s">
        <v>4913</v>
      </c>
      <c r="H1164" s="53" t="s">
        <v>7798</v>
      </c>
      <c r="I1164" s="53" t="s">
        <v>7799</v>
      </c>
      <c r="J1164" s="31" t="s">
        <v>7800</v>
      </c>
      <c r="K1164" s="32" t="s">
        <v>7801</v>
      </c>
      <c r="L1164" s="31" t="s">
        <v>7813</v>
      </c>
      <c r="M1164" s="4">
        <v>1162</v>
      </c>
      <c r="N1164" s="525">
        <v>34.939714000000002</v>
      </c>
      <c r="O1164" s="525">
        <v>137.15031500000001</v>
      </c>
      <c r="P1164">
        <f t="shared" si="18"/>
        <v>4791.9927811099105</v>
      </c>
    </row>
    <row r="1165" spans="1:16">
      <c r="A1165" s="33" t="s">
        <v>7732</v>
      </c>
      <c r="B1165" s="33" t="s">
        <v>2381</v>
      </c>
      <c r="C1165" s="34" t="s">
        <v>4911</v>
      </c>
      <c r="D1165" s="35"/>
      <c r="E1165" s="123" t="s">
        <v>4911</v>
      </c>
      <c r="F1165" s="55" t="s">
        <v>4987</v>
      </c>
      <c r="G1165" s="56"/>
      <c r="H1165" s="36" t="s">
        <v>4911</v>
      </c>
      <c r="I1165" s="36" t="s">
        <v>4911</v>
      </c>
      <c r="J1165" s="31" t="s">
        <v>7802</v>
      </c>
      <c r="K1165" s="32" t="s">
        <v>7803</v>
      </c>
      <c r="L1165" s="31" t="s">
        <v>13557</v>
      </c>
      <c r="M1165" s="4">
        <v>1163</v>
      </c>
      <c r="N1165" s="525">
        <v>35.077840000000002</v>
      </c>
      <c r="O1165" s="525">
        <v>137.161439</v>
      </c>
      <c r="P1165">
        <f t="shared" si="18"/>
        <v>4811.3270114117604</v>
      </c>
    </row>
    <row r="1166" spans="1:16">
      <c r="A1166" s="33" t="s">
        <v>7732</v>
      </c>
      <c r="B1166" s="33" t="s">
        <v>2381</v>
      </c>
      <c r="C1166" s="34" t="s">
        <v>4911</v>
      </c>
      <c r="D1166" s="35"/>
      <c r="E1166" s="123" t="s">
        <v>4911</v>
      </c>
      <c r="F1166" s="55" t="s">
        <v>4918</v>
      </c>
      <c r="G1166" s="56"/>
      <c r="H1166" s="36" t="s">
        <v>4911</v>
      </c>
      <c r="I1166" s="36" t="s">
        <v>4911</v>
      </c>
      <c r="J1166" s="31" t="s">
        <v>7804</v>
      </c>
      <c r="K1166" s="32" t="s">
        <v>7805</v>
      </c>
      <c r="L1166" s="31" t="s">
        <v>13558</v>
      </c>
      <c r="M1166" s="4">
        <v>1164</v>
      </c>
      <c r="N1166" s="525">
        <v>34.966574999999999</v>
      </c>
      <c r="O1166" s="525">
        <v>137.064651</v>
      </c>
      <c r="P1166">
        <f t="shared" si="18"/>
        <v>4792.6813990403243</v>
      </c>
    </row>
    <row r="1167" spans="1:16">
      <c r="A1167" s="33" t="s">
        <v>7732</v>
      </c>
      <c r="B1167" s="33" t="s">
        <v>2381</v>
      </c>
      <c r="C1167" s="34" t="s">
        <v>4911</v>
      </c>
      <c r="D1167" s="35"/>
      <c r="E1167" s="123" t="s">
        <v>4911</v>
      </c>
      <c r="F1167" s="55" t="s">
        <v>4926</v>
      </c>
      <c r="G1167" s="56"/>
      <c r="H1167" s="36" t="s">
        <v>4911</v>
      </c>
      <c r="I1167" s="36" t="s">
        <v>4911</v>
      </c>
      <c r="J1167" s="31" t="s">
        <v>7806</v>
      </c>
      <c r="K1167" s="32" t="s">
        <v>7807</v>
      </c>
      <c r="L1167" s="31" t="s">
        <v>13559</v>
      </c>
      <c r="M1167" s="4">
        <v>1165</v>
      </c>
      <c r="N1167" s="525">
        <v>34.923996000000002</v>
      </c>
      <c r="O1167" s="525">
        <v>137.17897300000001</v>
      </c>
      <c r="P1167">
        <f t="shared" si="18"/>
        <v>4790.8379043361092</v>
      </c>
    </row>
    <row r="1168" spans="1:16">
      <c r="A1168" s="33" t="s">
        <v>7732</v>
      </c>
      <c r="B1168" s="33" t="s">
        <v>2381</v>
      </c>
      <c r="C1168" s="34" t="s">
        <v>4911</v>
      </c>
      <c r="D1168" s="35"/>
      <c r="E1168" s="123" t="s">
        <v>4911</v>
      </c>
      <c r="F1168" s="55" t="s">
        <v>4942</v>
      </c>
      <c r="G1168" s="56"/>
      <c r="H1168" s="36" t="s">
        <v>4911</v>
      </c>
      <c r="I1168" s="36" t="s">
        <v>4911</v>
      </c>
      <c r="J1168" s="31" t="s">
        <v>7808</v>
      </c>
      <c r="K1168" s="32" t="s">
        <v>7809</v>
      </c>
      <c r="L1168" s="31" t="s">
        <v>13560</v>
      </c>
      <c r="M1168" s="4">
        <v>1166</v>
      </c>
      <c r="N1168" s="525">
        <v>34.904997000000002</v>
      </c>
      <c r="O1168" s="525">
        <v>137.146762</v>
      </c>
      <c r="P1168">
        <f t="shared" si="18"/>
        <v>4787.1073161697141</v>
      </c>
    </row>
    <row r="1169" spans="1:16">
      <c r="A1169" s="33" t="s">
        <v>7732</v>
      </c>
      <c r="B1169" s="33" t="s">
        <v>2381</v>
      </c>
      <c r="C1169" s="34" t="s">
        <v>4911</v>
      </c>
      <c r="D1169" s="35"/>
      <c r="E1169" s="123" t="s">
        <v>4911</v>
      </c>
      <c r="F1169" s="55" t="s">
        <v>4946</v>
      </c>
      <c r="G1169" s="56"/>
      <c r="H1169" s="36" t="s">
        <v>4911</v>
      </c>
      <c r="I1169" s="36" t="s">
        <v>4911</v>
      </c>
      <c r="J1169" s="31" t="s">
        <v>7810</v>
      </c>
      <c r="K1169" s="32" t="s">
        <v>7811</v>
      </c>
      <c r="L1169" s="31" t="s">
        <v>13561</v>
      </c>
      <c r="M1169" s="4">
        <v>1167</v>
      </c>
      <c r="N1169" s="525">
        <v>34.958199999999998</v>
      </c>
      <c r="O1169" s="525">
        <v>137.14431300000001</v>
      </c>
      <c r="P1169">
        <f t="shared" si="18"/>
        <v>4794.3183227166001</v>
      </c>
    </row>
    <row r="1170" spans="1:16">
      <c r="A1170" s="33" t="s">
        <v>7732</v>
      </c>
      <c r="B1170" s="33" t="s">
        <v>2381</v>
      </c>
      <c r="C1170" s="34" t="s">
        <v>4911</v>
      </c>
      <c r="D1170" s="35"/>
      <c r="E1170" s="27" t="s">
        <v>4911</v>
      </c>
      <c r="F1170" s="55" t="s">
        <v>4962</v>
      </c>
      <c r="G1170" s="56"/>
      <c r="H1170" s="36" t="s">
        <v>4911</v>
      </c>
      <c r="I1170" s="36" t="s">
        <v>4911</v>
      </c>
      <c r="J1170" s="31" t="s">
        <v>4963</v>
      </c>
      <c r="K1170" s="32" t="s">
        <v>7801</v>
      </c>
      <c r="L1170" s="181" t="s">
        <v>7813</v>
      </c>
      <c r="M1170" s="4">
        <v>1168</v>
      </c>
      <c r="N1170" s="574">
        <v>34.939714000000002</v>
      </c>
      <c r="O1170" s="574">
        <v>137.15031500000001</v>
      </c>
      <c r="P1170">
        <f t="shared" si="18"/>
        <v>4791.9927811099105</v>
      </c>
    </row>
    <row r="1171" spans="1:16">
      <c r="A1171" s="33" t="s">
        <v>7732</v>
      </c>
      <c r="B1171" s="33" t="s">
        <v>2381</v>
      </c>
      <c r="C1171" s="34" t="s">
        <v>4911</v>
      </c>
      <c r="D1171" s="35"/>
      <c r="E1171" s="27" t="s">
        <v>4911</v>
      </c>
      <c r="F1171" s="55" t="s">
        <v>5255</v>
      </c>
      <c r="G1171" s="56"/>
      <c r="H1171" s="36" t="s">
        <v>4911</v>
      </c>
      <c r="I1171" s="36" t="s">
        <v>4911</v>
      </c>
      <c r="J1171" s="31" t="s">
        <v>7812</v>
      </c>
      <c r="K1171" s="32" t="s">
        <v>7809</v>
      </c>
      <c r="L1171" s="181" t="s">
        <v>13562</v>
      </c>
      <c r="M1171" s="4">
        <v>1169</v>
      </c>
      <c r="N1171" s="574">
        <v>34.901184000000001</v>
      </c>
      <c r="O1171" s="574">
        <v>137.14807200000001</v>
      </c>
      <c r="P1171">
        <f t="shared" si="18"/>
        <v>4786.6300961172483</v>
      </c>
    </row>
    <row r="1172" spans="1:16">
      <c r="A1172" s="33" t="s">
        <v>7732</v>
      </c>
      <c r="B1172" s="33" t="s">
        <v>2381</v>
      </c>
      <c r="C1172" s="34" t="s">
        <v>4911</v>
      </c>
      <c r="D1172" s="35"/>
      <c r="E1172" s="27" t="s">
        <v>4911</v>
      </c>
      <c r="F1172" s="55" t="s">
        <v>5259</v>
      </c>
      <c r="G1172" s="56"/>
      <c r="H1172" s="36" t="s">
        <v>4911</v>
      </c>
      <c r="I1172" s="36" t="s">
        <v>4911</v>
      </c>
      <c r="J1172" s="31" t="s">
        <v>7569</v>
      </c>
      <c r="K1172" s="32" t="s">
        <v>7801</v>
      </c>
      <c r="L1172" s="181" t="s">
        <v>7813</v>
      </c>
      <c r="M1172" s="4">
        <v>1170</v>
      </c>
      <c r="N1172" s="574">
        <v>34.939714000000002</v>
      </c>
      <c r="O1172" s="574">
        <v>137.15031500000001</v>
      </c>
      <c r="P1172">
        <f t="shared" si="18"/>
        <v>4791.9927811099105</v>
      </c>
    </row>
    <row r="1173" spans="1:16">
      <c r="A1173" s="33" t="s">
        <v>7732</v>
      </c>
      <c r="B1173" s="33" t="s">
        <v>2381</v>
      </c>
      <c r="C1173" s="34" t="s">
        <v>4911</v>
      </c>
      <c r="D1173" s="35"/>
      <c r="E1173" s="27" t="s">
        <v>4911</v>
      </c>
      <c r="F1173" s="55" t="s">
        <v>5252</v>
      </c>
      <c r="G1173" s="56"/>
      <c r="H1173" s="36" t="s">
        <v>4911</v>
      </c>
      <c r="I1173" s="36" t="s">
        <v>4911</v>
      </c>
      <c r="J1173" s="31" t="s">
        <v>5353</v>
      </c>
      <c r="K1173" s="32" t="s">
        <v>7801</v>
      </c>
      <c r="L1173" s="181" t="s">
        <v>7813</v>
      </c>
      <c r="M1173" s="4">
        <v>1171</v>
      </c>
      <c r="N1173" s="574">
        <v>34.939714000000002</v>
      </c>
      <c r="O1173" s="574">
        <v>137.15031500000001</v>
      </c>
      <c r="P1173">
        <f t="shared" si="18"/>
        <v>4791.9927811099105</v>
      </c>
    </row>
    <row r="1174" spans="1:16">
      <c r="A1174" s="33" t="s">
        <v>7732</v>
      </c>
      <c r="B1174" s="33" t="s">
        <v>2381</v>
      </c>
      <c r="C1174" s="34" t="s">
        <v>4911</v>
      </c>
      <c r="D1174" s="35"/>
      <c r="E1174" s="27" t="s">
        <v>4974</v>
      </c>
      <c r="F1174" s="55" t="s">
        <v>4975</v>
      </c>
      <c r="G1174" s="56"/>
      <c r="H1174" s="36" t="s">
        <v>4911</v>
      </c>
      <c r="I1174" s="36" t="s">
        <v>4911</v>
      </c>
      <c r="J1174" s="57" t="s">
        <v>4491</v>
      </c>
      <c r="K1174" s="58" t="s">
        <v>7801</v>
      </c>
      <c r="L1174" s="57" t="s">
        <v>7813</v>
      </c>
      <c r="M1174" s="4">
        <v>1172</v>
      </c>
      <c r="N1174" s="556">
        <v>34.939714000000002</v>
      </c>
      <c r="O1174" s="556">
        <v>137.15031500000001</v>
      </c>
      <c r="P1174">
        <f t="shared" si="18"/>
        <v>4791.9927811099105</v>
      </c>
    </row>
    <row r="1175" spans="1:16">
      <c r="A1175" s="33" t="s">
        <v>7732</v>
      </c>
      <c r="B1175" s="33" t="s">
        <v>2381</v>
      </c>
      <c r="C1175" s="39" t="s">
        <v>4911</v>
      </c>
      <c r="D1175" s="40"/>
      <c r="E1175" s="27" t="s">
        <v>4911</v>
      </c>
      <c r="F1175" s="102" t="s">
        <v>4979</v>
      </c>
      <c r="G1175" s="56"/>
      <c r="H1175" s="41" t="s">
        <v>4911</v>
      </c>
      <c r="I1175" s="41" t="s">
        <v>4911</v>
      </c>
      <c r="J1175" s="64" t="s">
        <v>7814</v>
      </c>
      <c r="K1175" s="65" t="s">
        <v>7801</v>
      </c>
      <c r="L1175" s="64" t="s">
        <v>13563</v>
      </c>
      <c r="M1175" s="4">
        <v>1173</v>
      </c>
      <c r="N1175" s="552">
        <v>34.940412000000002</v>
      </c>
      <c r="O1175" s="552">
        <v>137.15094199999999</v>
      </c>
      <c r="P1175">
        <f t="shared" si="18"/>
        <v>4792.1104196681035</v>
      </c>
    </row>
    <row r="1176" spans="1:16">
      <c r="A1176" s="33" t="s">
        <v>7732</v>
      </c>
      <c r="B1176" s="33" t="s">
        <v>2381</v>
      </c>
      <c r="C1176" s="51">
        <v>10</v>
      </c>
      <c r="D1176" s="52">
        <v>2153801</v>
      </c>
      <c r="E1176" s="187" t="s">
        <v>4911</v>
      </c>
      <c r="F1176" s="100" t="s">
        <v>4981</v>
      </c>
      <c r="G1176" s="29" t="s">
        <v>13454</v>
      </c>
      <c r="H1176" s="53" t="s">
        <v>7815</v>
      </c>
      <c r="I1176" s="53" t="s">
        <v>7816</v>
      </c>
      <c r="J1176" s="37" t="s">
        <v>7817</v>
      </c>
      <c r="K1176" s="38" t="s">
        <v>7818</v>
      </c>
      <c r="L1176" s="37" t="s">
        <v>13564</v>
      </c>
      <c r="M1176" s="4">
        <v>1174</v>
      </c>
      <c r="N1176" s="554">
        <v>35.298284000000002</v>
      </c>
      <c r="O1176" s="554">
        <v>136.82014899999999</v>
      </c>
      <c r="P1176">
        <f t="shared" si="18"/>
        <v>4829.5164763243156</v>
      </c>
    </row>
    <row r="1177" spans="1:16">
      <c r="A1177" s="33" t="s">
        <v>7732</v>
      </c>
      <c r="B1177" s="33" t="s">
        <v>2381</v>
      </c>
      <c r="C1177" s="34" t="s">
        <v>4911</v>
      </c>
      <c r="D1177" s="35"/>
      <c r="E1177" s="147" t="s">
        <v>4911</v>
      </c>
      <c r="F1177" s="55" t="s">
        <v>4918</v>
      </c>
      <c r="G1177" s="56"/>
      <c r="H1177" s="36" t="s">
        <v>4911</v>
      </c>
      <c r="I1177" s="36" t="s">
        <v>4911</v>
      </c>
      <c r="J1177" s="31" t="s">
        <v>7819</v>
      </c>
      <c r="K1177" s="32" t="s">
        <v>7820</v>
      </c>
      <c r="L1177" s="31" t="s">
        <v>13565</v>
      </c>
      <c r="M1177" s="4">
        <v>1175</v>
      </c>
      <c r="N1177" s="525">
        <v>35.218077999999998</v>
      </c>
      <c r="O1177" s="525">
        <v>136.89236700000001</v>
      </c>
      <c r="P1177">
        <f t="shared" si="18"/>
        <v>4821.0860586106264</v>
      </c>
    </row>
    <row r="1178" spans="1:16">
      <c r="A1178" s="33" t="s">
        <v>7732</v>
      </c>
      <c r="B1178" s="33" t="s">
        <v>2381</v>
      </c>
      <c r="C1178" s="34" t="s">
        <v>4911</v>
      </c>
      <c r="D1178" s="35"/>
      <c r="E1178" s="147" t="s">
        <v>4911</v>
      </c>
      <c r="F1178" s="55" t="s">
        <v>4922</v>
      </c>
      <c r="G1178" s="56"/>
      <c r="H1178" s="36" t="s">
        <v>4911</v>
      </c>
      <c r="I1178" s="36" t="s">
        <v>4911</v>
      </c>
      <c r="J1178" s="31" t="s">
        <v>7821</v>
      </c>
      <c r="K1178" s="32" t="s">
        <v>7822</v>
      </c>
      <c r="L1178" s="31" t="s">
        <v>13566</v>
      </c>
      <c r="M1178" s="4">
        <v>1176</v>
      </c>
      <c r="N1178" s="525">
        <v>35.310178000000001</v>
      </c>
      <c r="O1178" s="525">
        <v>136.77564799999999</v>
      </c>
      <c r="P1178">
        <f t="shared" si="18"/>
        <v>4829.5724769453436</v>
      </c>
    </row>
    <row r="1179" spans="1:16">
      <c r="A1179" s="33" t="s">
        <v>7732</v>
      </c>
      <c r="B1179" s="33" t="s">
        <v>2381</v>
      </c>
      <c r="C1179" s="34" t="s">
        <v>4911</v>
      </c>
      <c r="D1179" s="35"/>
      <c r="E1179" s="147" t="s">
        <v>4911</v>
      </c>
      <c r="F1179" s="55" t="s">
        <v>4926</v>
      </c>
      <c r="G1179" s="56"/>
      <c r="H1179" s="36" t="s">
        <v>4911</v>
      </c>
      <c r="I1179" s="36" t="s">
        <v>4911</v>
      </c>
      <c r="J1179" s="31" t="s">
        <v>7823</v>
      </c>
      <c r="K1179" s="32" t="s">
        <v>7824</v>
      </c>
      <c r="L1179" s="31" t="s">
        <v>13567</v>
      </c>
      <c r="M1179" s="4">
        <v>1177</v>
      </c>
      <c r="N1179" s="525">
        <v>35.266661999999997</v>
      </c>
      <c r="O1179" s="525">
        <v>136.99322000000001</v>
      </c>
      <c r="P1179">
        <f t="shared" si="18"/>
        <v>4831.2935860316402</v>
      </c>
    </row>
    <row r="1180" spans="1:16">
      <c r="A1180" s="33" t="s">
        <v>7732</v>
      </c>
      <c r="B1180" s="33" t="s">
        <v>2381</v>
      </c>
      <c r="C1180" s="34" t="s">
        <v>4911</v>
      </c>
      <c r="D1180" s="35"/>
      <c r="E1180" s="147" t="s">
        <v>4911</v>
      </c>
      <c r="F1180" s="55" t="s">
        <v>4930</v>
      </c>
      <c r="G1180" s="56"/>
      <c r="H1180" s="36" t="s">
        <v>4911</v>
      </c>
      <c r="I1180" s="36" t="s">
        <v>4911</v>
      </c>
      <c r="J1180" s="31" t="s">
        <v>7825</v>
      </c>
      <c r="K1180" s="32" t="s">
        <v>7826</v>
      </c>
      <c r="L1180" s="31" t="s">
        <v>13568</v>
      </c>
      <c r="M1180" s="4">
        <v>1178</v>
      </c>
      <c r="N1180" s="525">
        <v>35.177222</v>
      </c>
      <c r="O1180" s="525">
        <v>136.87267700000001</v>
      </c>
      <c r="P1180">
        <f t="shared" si="18"/>
        <v>4814.8005445632944</v>
      </c>
    </row>
    <row r="1181" spans="1:16">
      <c r="A1181" s="33" t="s">
        <v>7732</v>
      </c>
      <c r="B1181" s="33" t="s">
        <v>2381</v>
      </c>
      <c r="C1181" s="34" t="s">
        <v>4911</v>
      </c>
      <c r="D1181" s="35"/>
      <c r="E1181" s="147" t="s">
        <v>4911</v>
      </c>
      <c r="F1181" s="55" t="s">
        <v>4934</v>
      </c>
      <c r="G1181" s="56"/>
      <c r="H1181" s="36" t="s">
        <v>4911</v>
      </c>
      <c r="I1181" s="36" t="s">
        <v>4911</v>
      </c>
      <c r="J1181" s="31" t="s">
        <v>7827</v>
      </c>
      <c r="K1181" s="32" t="s">
        <v>7828</v>
      </c>
      <c r="L1181" s="31" t="s">
        <v>13569</v>
      </c>
      <c r="M1181" s="4">
        <v>1179</v>
      </c>
      <c r="N1181" s="525">
        <v>35.177222</v>
      </c>
      <c r="O1181" s="525">
        <v>136.87267700000001</v>
      </c>
      <c r="P1181">
        <f t="shared" si="18"/>
        <v>4814.8005445632944</v>
      </c>
    </row>
    <row r="1182" spans="1:16">
      <c r="A1182" s="33" t="s">
        <v>7732</v>
      </c>
      <c r="B1182" s="33" t="s">
        <v>2381</v>
      </c>
      <c r="C1182" s="34" t="s">
        <v>4911</v>
      </c>
      <c r="D1182" s="35"/>
      <c r="E1182" s="147" t="s">
        <v>4911</v>
      </c>
      <c r="F1182" s="55" t="s">
        <v>4938</v>
      </c>
      <c r="G1182" s="56"/>
      <c r="H1182" s="36" t="s">
        <v>4911</v>
      </c>
      <c r="I1182" s="36" t="s">
        <v>4911</v>
      </c>
      <c r="J1182" s="31" t="s">
        <v>7829</v>
      </c>
      <c r="K1182" s="32" t="s">
        <v>7830</v>
      </c>
      <c r="L1182" s="31" t="s">
        <v>13570</v>
      </c>
      <c r="M1182" s="4">
        <v>1180</v>
      </c>
      <c r="N1182" s="525">
        <v>35.160631000000002</v>
      </c>
      <c r="O1182" s="525">
        <v>136.915243</v>
      </c>
      <c r="P1182">
        <f t="shared" si="18"/>
        <v>4814.0263373983335</v>
      </c>
    </row>
    <row r="1183" spans="1:16">
      <c r="A1183" s="33" t="s">
        <v>7732</v>
      </c>
      <c r="B1183" s="33" t="s">
        <v>2381</v>
      </c>
      <c r="C1183" s="34" t="s">
        <v>4911</v>
      </c>
      <c r="D1183" s="35"/>
      <c r="E1183" s="147" t="s">
        <v>4911</v>
      </c>
      <c r="F1183" s="55" t="s">
        <v>4946</v>
      </c>
      <c r="G1183" s="56"/>
      <c r="H1183" s="36" t="s">
        <v>4911</v>
      </c>
      <c r="I1183" s="36" t="s">
        <v>4911</v>
      </c>
      <c r="J1183" s="31" t="s">
        <v>7831</v>
      </c>
      <c r="K1183" s="32" t="s">
        <v>7832</v>
      </c>
      <c r="L1183" s="31" t="s">
        <v>13571</v>
      </c>
      <c r="M1183" s="4">
        <v>1181</v>
      </c>
      <c r="N1183" s="525">
        <v>35.329658999999999</v>
      </c>
      <c r="O1183" s="525">
        <v>136.86341999999999</v>
      </c>
      <c r="P1183">
        <f t="shared" si="18"/>
        <v>4835.33795817378</v>
      </c>
    </row>
    <row r="1184" spans="1:16">
      <c r="A1184" s="33" t="s">
        <v>7732</v>
      </c>
      <c r="B1184" s="33" t="s">
        <v>2381</v>
      </c>
      <c r="C1184" s="34" t="s">
        <v>4911</v>
      </c>
      <c r="D1184" s="35"/>
      <c r="E1184" s="147" t="s">
        <v>4911</v>
      </c>
      <c r="F1184" s="55" t="s">
        <v>4950</v>
      </c>
      <c r="G1184" s="56"/>
      <c r="H1184" s="36" t="s">
        <v>4911</v>
      </c>
      <c r="I1184" s="36" t="s">
        <v>4911</v>
      </c>
      <c r="J1184" s="31" t="s">
        <v>7833</v>
      </c>
      <c r="K1184" s="32" t="s">
        <v>7834</v>
      </c>
      <c r="L1184" s="31" t="s">
        <v>13572</v>
      </c>
      <c r="M1184" s="4">
        <v>1182</v>
      </c>
      <c r="N1184" s="525">
        <v>34.901639000000003</v>
      </c>
      <c r="O1184" s="525">
        <v>136.93722199999999</v>
      </c>
      <c r="P1184">
        <f t="shared" si="18"/>
        <v>4779.333487906858</v>
      </c>
    </row>
    <row r="1185" spans="1:16">
      <c r="A1185" s="33" t="s">
        <v>7732</v>
      </c>
      <c r="B1185" s="33" t="s">
        <v>2381</v>
      </c>
      <c r="C1185" s="34" t="s">
        <v>4911</v>
      </c>
      <c r="D1185" s="35"/>
      <c r="E1185" s="147" t="s">
        <v>4911</v>
      </c>
      <c r="F1185" s="55" t="s">
        <v>4954</v>
      </c>
      <c r="G1185" s="56"/>
      <c r="H1185" s="36" t="s">
        <v>4911</v>
      </c>
      <c r="I1185" s="36" t="s">
        <v>4911</v>
      </c>
      <c r="J1185" s="31" t="s">
        <v>7835</v>
      </c>
      <c r="K1185" s="32" t="s">
        <v>7836</v>
      </c>
      <c r="L1185" s="31" t="s">
        <v>13573</v>
      </c>
      <c r="M1185" s="4">
        <v>1183</v>
      </c>
      <c r="N1185" s="525">
        <v>35.085428999999998</v>
      </c>
      <c r="O1185" s="525">
        <v>136.94780600000001</v>
      </c>
      <c r="P1185">
        <f t="shared" si="18"/>
        <v>4804.872524118774</v>
      </c>
    </row>
    <row r="1186" spans="1:16">
      <c r="A1186" s="33" t="s">
        <v>7732</v>
      </c>
      <c r="B1186" s="33" t="s">
        <v>2381</v>
      </c>
      <c r="C1186" s="34" t="s">
        <v>4911</v>
      </c>
      <c r="D1186" s="35"/>
      <c r="E1186" s="147" t="s">
        <v>4911</v>
      </c>
      <c r="F1186" s="55" t="s">
        <v>4958</v>
      </c>
      <c r="G1186" s="56"/>
      <c r="H1186" s="36" t="s">
        <v>4911</v>
      </c>
      <c r="I1186" s="36" t="s">
        <v>4911</v>
      </c>
      <c r="J1186" s="31" t="s">
        <v>7837</v>
      </c>
      <c r="K1186" s="32" t="s">
        <v>7838</v>
      </c>
      <c r="L1186" s="31" t="s">
        <v>13574</v>
      </c>
      <c r="M1186" s="4">
        <v>1184</v>
      </c>
      <c r="N1186" s="525">
        <v>35.045999000000002</v>
      </c>
      <c r="O1186" s="525">
        <v>137.004921</v>
      </c>
      <c r="P1186">
        <f t="shared" si="18"/>
        <v>4801.4743243610792</v>
      </c>
    </row>
    <row r="1187" spans="1:16">
      <c r="A1187" s="33" t="s">
        <v>7732</v>
      </c>
      <c r="B1187" s="33" t="s">
        <v>2381</v>
      </c>
      <c r="C1187" s="34" t="s">
        <v>4911</v>
      </c>
      <c r="D1187" s="35"/>
      <c r="E1187" s="147" t="s">
        <v>4911</v>
      </c>
      <c r="F1187" s="55" t="s">
        <v>5394</v>
      </c>
      <c r="G1187" s="56"/>
      <c r="H1187" s="36" t="s">
        <v>4911</v>
      </c>
      <c r="I1187" s="36" t="s">
        <v>4911</v>
      </c>
      <c r="J1187" s="31" t="s">
        <v>7839</v>
      </c>
      <c r="K1187" s="32" t="s">
        <v>7840</v>
      </c>
      <c r="L1187" s="31" t="s">
        <v>13575</v>
      </c>
      <c r="M1187" s="4">
        <v>1185</v>
      </c>
      <c r="N1187" s="525">
        <v>34.978600999999998</v>
      </c>
      <c r="O1187" s="525">
        <v>137.08412000000001</v>
      </c>
      <c r="P1187">
        <f t="shared" si="18"/>
        <v>4795.0107369161205</v>
      </c>
    </row>
    <row r="1188" spans="1:16">
      <c r="A1188" s="33" t="s">
        <v>7732</v>
      </c>
      <c r="B1188" s="33" t="s">
        <v>2381</v>
      </c>
      <c r="C1188" s="34" t="s">
        <v>4911</v>
      </c>
      <c r="D1188" s="35"/>
      <c r="E1188" s="147" t="s">
        <v>4911</v>
      </c>
      <c r="F1188" s="55" t="s">
        <v>5398</v>
      </c>
      <c r="G1188" s="56"/>
      <c r="H1188" s="36" t="s">
        <v>4911</v>
      </c>
      <c r="I1188" s="36" t="s">
        <v>4911</v>
      </c>
      <c r="J1188" s="31" t="s">
        <v>7841</v>
      </c>
      <c r="K1188" s="32" t="s">
        <v>7842</v>
      </c>
      <c r="L1188" s="31" t="s">
        <v>13576</v>
      </c>
      <c r="M1188" s="4">
        <v>1186</v>
      </c>
      <c r="N1188" s="525">
        <v>35.147419999999997</v>
      </c>
      <c r="O1188" s="525">
        <v>136.947329</v>
      </c>
      <c r="P1188">
        <f t="shared" si="18"/>
        <v>4813.3452902411791</v>
      </c>
    </row>
    <row r="1189" spans="1:16">
      <c r="A1189" s="33" t="s">
        <v>7732</v>
      </c>
      <c r="B1189" s="33" t="s">
        <v>2381</v>
      </c>
      <c r="C1189" s="34" t="s">
        <v>4911</v>
      </c>
      <c r="D1189" s="35"/>
      <c r="E1189" s="147" t="s">
        <v>4911</v>
      </c>
      <c r="F1189" s="55" t="s">
        <v>5402</v>
      </c>
      <c r="G1189" s="56"/>
      <c r="H1189" s="36" t="s">
        <v>4911</v>
      </c>
      <c r="I1189" s="36" t="s">
        <v>4911</v>
      </c>
      <c r="J1189" s="31" t="s">
        <v>7843</v>
      </c>
      <c r="K1189" s="32" t="s">
        <v>7844</v>
      </c>
      <c r="L1189" s="31" t="s">
        <v>13577</v>
      </c>
      <c r="M1189" s="4">
        <v>1187</v>
      </c>
      <c r="N1189" s="525">
        <v>35.160902999999998</v>
      </c>
      <c r="O1189" s="525">
        <v>136.99525299999999</v>
      </c>
      <c r="P1189">
        <f t="shared" si="18"/>
        <v>4816.8768021934584</v>
      </c>
    </row>
    <row r="1190" spans="1:16">
      <c r="A1190" s="33" t="s">
        <v>7732</v>
      </c>
      <c r="B1190" s="33" t="s">
        <v>2381</v>
      </c>
      <c r="C1190" s="34" t="s">
        <v>4911</v>
      </c>
      <c r="D1190" s="35"/>
      <c r="E1190" s="147" t="s">
        <v>4911</v>
      </c>
      <c r="F1190" s="124" t="s">
        <v>5008</v>
      </c>
      <c r="G1190" s="56"/>
      <c r="H1190" s="36" t="s">
        <v>4911</v>
      </c>
      <c r="I1190" s="36" t="s">
        <v>4911</v>
      </c>
      <c r="J1190" s="37" t="s">
        <v>7845</v>
      </c>
      <c r="K1190" s="38" t="s">
        <v>7846</v>
      </c>
      <c r="L1190" s="37" t="s">
        <v>13578</v>
      </c>
      <c r="M1190" s="4">
        <v>1188</v>
      </c>
      <c r="N1190" s="554">
        <v>35.120204000000001</v>
      </c>
      <c r="O1190" s="554">
        <v>136.98107300000001</v>
      </c>
      <c r="P1190">
        <f t="shared" si="18"/>
        <v>4810.8032278988921</v>
      </c>
    </row>
    <row r="1191" spans="1:16">
      <c r="A1191" s="33" t="s">
        <v>7732</v>
      </c>
      <c r="B1191" s="33" t="s">
        <v>2381</v>
      </c>
      <c r="C1191" s="34" t="s">
        <v>4911</v>
      </c>
      <c r="D1191" s="35"/>
      <c r="E1191" s="147" t="s">
        <v>4911</v>
      </c>
      <c r="F1191" s="55" t="s">
        <v>5409</v>
      </c>
      <c r="G1191" s="56"/>
      <c r="H1191" s="36" t="s">
        <v>4911</v>
      </c>
      <c r="I1191" s="36" t="s">
        <v>4911</v>
      </c>
      <c r="J1191" s="31" t="s">
        <v>7847</v>
      </c>
      <c r="K1191" s="32" t="s">
        <v>7848</v>
      </c>
      <c r="L1191" s="31" t="s">
        <v>13579</v>
      </c>
      <c r="M1191" s="4">
        <v>1189</v>
      </c>
      <c r="N1191" s="525">
        <v>35.198093999999998</v>
      </c>
      <c r="O1191" s="525">
        <v>136.98343299999999</v>
      </c>
      <c r="P1191">
        <f t="shared" si="18"/>
        <v>4821.5557511767011</v>
      </c>
    </row>
    <row r="1192" spans="1:16">
      <c r="A1192" s="33" t="s">
        <v>7732</v>
      </c>
      <c r="B1192" s="33" t="s">
        <v>2381</v>
      </c>
      <c r="C1192" s="34" t="s">
        <v>4911</v>
      </c>
      <c r="D1192" s="35"/>
      <c r="E1192" s="188" t="s">
        <v>4911</v>
      </c>
      <c r="F1192" s="55" t="s">
        <v>5413</v>
      </c>
      <c r="G1192" s="56"/>
      <c r="H1192" s="36" t="s">
        <v>4911</v>
      </c>
      <c r="I1192" s="36" t="s">
        <v>4911</v>
      </c>
      <c r="J1192" s="31" t="s">
        <v>7849</v>
      </c>
      <c r="K1192" s="32" t="s">
        <v>7850</v>
      </c>
      <c r="L1192" s="31" t="s">
        <v>13580</v>
      </c>
      <c r="M1192" s="4">
        <v>1190</v>
      </c>
      <c r="N1192" s="525">
        <v>35.197405000000003</v>
      </c>
      <c r="O1192" s="525">
        <v>137.03823499999999</v>
      </c>
      <c r="P1192">
        <f t="shared" si="18"/>
        <v>4823.3902577801746</v>
      </c>
    </row>
    <row r="1193" spans="1:16">
      <c r="A1193" s="33" t="s">
        <v>7732</v>
      </c>
      <c r="B1193" s="33" t="s">
        <v>2381</v>
      </c>
      <c r="C1193" s="34" t="s">
        <v>4911</v>
      </c>
      <c r="D1193" s="35"/>
      <c r="E1193" s="147" t="s">
        <v>4911</v>
      </c>
      <c r="F1193" s="124" t="s">
        <v>5012</v>
      </c>
      <c r="G1193" s="56"/>
      <c r="H1193" s="36" t="s">
        <v>4911</v>
      </c>
      <c r="I1193" s="36" t="s">
        <v>4911</v>
      </c>
      <c r="J1193" s="37" t="s">
        <v>7851</v>
      </c>
      <c r="K1193" s="38" t="s">
        <v>7852</v>
      </c>
      <c r="L1193" s="37" t="s">
        <v>13581</v>
      </c>
      <c r="M1193" s="4">
        <v>1191</v>
      </c>
      <c r="N1193" s="554">
        <v>34.796840000000003</v>
      </c>
      <c r="O1193" s="554">
        <v>137.36771100000001</v>
      </c>
      <c r="P1193">
        <f t="shared" si="18"/>
        <v>4779.9622608332411</v>
      </c>
    </row>
    <row r="1194" spans="1:16">
      <c r="A1194" s="33" t="s">
        <v>7732</v>
      </c>
      <c r="B1194" s="33" t="s">
        <v>2381</v>
      </c>
      <c r="C1194" s="34" t="s">
        <v>4911</v>
      </c>
      <c r="D1194" s="35"/>
      <c r="E1194" s="188" t="s">
        <v>4911</v>
      </c>
      <c r="F1194" s="55" t="s">
        <v>5016</v>
      </c>
      <c r="G1194" s="56"/>
      <c r="H1194" s="36" t="s">
        <v>4911</v>
      </c>
      <c r="I1194" s="36" t="s">
        <v>4911</v>
      </c>
      <c r="J1194" s="31" t="s">
        <v>7853</v>
      </c>
      <c r="K1194" s="32" t="s">
        <v>7854</v>
      </c>
      <c r="L1194" s="31" t="s">
        <v>13582</v>
      </c>
      <c r="M1194" s="4">
        <v>1192</v>
      </c>
      <c r="N1194" s="525">
        <v>34.745688999999999</v>
      </c>
      <c r="O1194" s="525">
        <v>137.41417100000001</v>
      </c>
      <c r="P1194">
        <f t="shared" si="18"/>
        <v>4774.5500497588191</v>
      </c>
    </row>
    <row r="1195" spans="1:16">
      <c r="A1195" s="33" t="s">
        <v>7732</v>
      </c>
      <c r="B1195" s="33" t="s">
        <v>2381</v>
      </c>
      <c r="C1195" s="34" t="s">
        <v>4911</v>
      </c>
      <c r="D1195" s="35"/>
      <c r="E1195" s="147" t="s">
        <v>4911</v>
      </c>
      <c r="F1195" s="55" t="s">
        <v>5423</v>
      </c>
      <c r="G1195" s="56"/>
      <c r="H1195" s="36" t="s">
        <v>4911</v>
      </c>
      <c r="I1195" s="36" t="s">
        <v>4911</v>
      </c>
      <c r="J1195" s="37" t="s">
        <v>7855</v>
      </c>
      <c r="K1195" s="38" t="s">
        <v>7856</v>
      </c>
      <c r="L1195" s="37" t="s">
        <v>13583</v>
      </c>
      <c r="M1195" s="4">
        <v>1193</v>
      </c>
      <c r="N1195" s="554">
        <v>35.177554000000001</v>
      </c>
      <c r="O1195" s="554">
        <v>136.774756</v>
      </c>
      <c r="P1195">
        <f t="shared" si="18"/>
        <v>4811.4013650268244</v>
      </c>
    </row>
    <row r="1196" spans="1:16">
      <c r="A1196" s="33" t="s">
        <v>7732</v>
      </c>
      <c r="B1196" s="33" t="s">
        <v>2381</v>
      </c>
      <c r="C1196" s="34" t="s">
        <v>4911</v>
      </c>
      <c r="D1196" s="35"/>
      <c r="E1196" s="147" t="s">
        <v>4911</v>
      </c>
      <c r="F1196" s="124" t="s">
        <v>5427</v>
      </c>
      <c r="G1196" s="56"/>
      <c r="H1196" s="36" t="s">
        <v>4911</v>
      </c>
      <c r="I1196" s="36" t="s">
        <v>4911</v>
      </c>
      <c r="J1196" s="37" t="s">
        <v>7857</v>
      </c>
      <c r="K1196" s="38" t="s">
        <v>7858</v>
      </c>
      <c r="L1196" s="37" t="s">
        <v>13584</v>
      </c>
      <c r="M1196" s="4">
        <v>1194</v>
      </c>
      <c r="N1196" s="554">
        <v>35.158616000000002</v>
      </c>
      <c r="O1196" s="554">
        <v>137.03985</v>
      </c>
      <c r="P1196">
        <f t="shared" si="18"/>
        <v>4818.1314628476002</v>
      </c>
    </row>
    <row r="1197" spans="1:16">
      <c r="A1197" s="33" t="s">
        <v>7732</v>
      </c>
      <c r="B1197" s="33" t="s">
        <v>2381</v>
      </c>
      <c r="C1197" s="34" t="s">
        <v>4911</v>
      </c>
      <c r="D1197" s="35"/>
      <c r="E1197" s="123" t="s">
        <v>4911</v>
      </c>
      <c r="F1197" s="55" t="s">
        <v>5020</v>
      </c>
      <c r="G1197" s="56"/>
      <c r="H1197" s="36" t="s">
        <v>4911</v>
      </c>
      <c r="I1197" s="36" t="s">
        <v>4911</v>
      </c>
      <c r="J1197" s="31" t="s">
        <v>7859</v>
      </c>
      <c r="K1197" s="32" t="s">
        <v>7860</v>
      </c>
      <c r="L1197" s="31" t="s">
        <v>13585</v>
      </c>
      <c r="M1197" s="4">
        <v>1195</v>
      </c>
      <c r="N1197" s="525">
        <v>35.005924</v>
      </c>
      <c r="O1197" s="525">
        <v>136.91653199999999</v>
      </c>
      <c r="P1197">
        <f t="shared" si="18"/>
        <v>4792.8897135355674</v>
      </c>
    </row>
    <row r="1198" spans="1:16">
      <c r="A1198" s="33" t="s">
        <v>7732</v>
      </c>
      <c r="B1198" s="33" t="s">
        <v>2381</v>
      </c>
      <c r="C1198" s="34" t="s">
        <v>4911</v>
      </c>
      <c r="D1198" s="35"/>
      <c r="E1198" s="147" t="s">
        <v>4911</v>
      </c>
      <c r="F1198" s="55" t="s">
        <v>5443</v>
      </c>
      <c r="G1198" s="56"/>
      <c r="H1198" s="36" t="s">
        <v>4911</v>
      </c>
      <c r="I1198" s="36" t="s">
        <v>4911</v>
      </c>
      <c r="J1198" s="31" t="s">
        <v>7861</v>
      </c>
      <c r="K1198" s="32" t="s">
        <v>7862</v>
      </c>
      <c r="L1198" s="31" t="s">
        <v>13586</v>
      </c>
      <c r="M1198" s="4">
        <v>1196</v>
      </c>
      <c r="N1198" s="525">
        <v>35.005764999999997</v>
      </c>
      <c r="O1198" s="525">
        <v>137.004921</v>
      </c>
      <c r="P1198">
        <f t="shared" si="18"/>
        <v>4795.9620683695648</v>
      </c>
    </row>
    <row r="1199" spans="1:16">
      <c r="A1199" s="33" t="s">
        <v>7732</v>
      </c>
      <c r="B1199" s="33" t="s">
        <v>2381</v>
      </c>
      <c r="C1199" s="34" t="s">
        <v>4911</v>
      </c>
      <c r="D1199" s="35"/>
      <c r="E1199" s="123" t="s">
        <v>4911</v>
      </c>
      <c r="F1199" s="55" t="s">
        <v>5024</v>
      </c>
      <c r="G1199" s="56"/>
      <c r="H1199" s="36" t="s">
        <v>4911</v>
      </c>
      <c r="I1199" s="36" t="s">
        <v>4911</v>
      </c>
      <c r="J1199" s="31" t="s">
        <v>7863</v>
      </c>
      <c r="K1199" s="32" t="s">
        <v>7864</v>
      </c>
      <c r="L1199" s="31" t="s">
        <v>13587</v>
      </c>
      <c r="M1199" s="4">
        <v>1197</v>
      </c>
      <c r="N1199" s="525">
        <v>35.077483000000001</v>
      </c>
      <c r="O1199" s="525">
        <v>136.94613200000001</v>
      </c>
      <c r="P1199">
        <f t="shared" si="18"/>
        <v>4803.7256171457566</v>
      </c>
    </row>
    <row r="1200" spans="1:16">
      <c r="A1200" s="33" t="s">
        <v>7732</v>
      </c>
      <c r="B1200" s="33" t="s">
        <v>2381</v>
      </c>
      <c r="C1200" s="34" t="s">
        <v>4911</v>
      </c>
      <c r="D1200" s="35"/>
      <c r="E1200" s="123" t="s">
        <v>4911</v>
      </c>
      <c r="F1200" s="55" t="s">
        <v>5028</v>
      </c>
      <c r="G1200" s="56"/>
      <c r="H1200" s="36" t="s">
        <v>4911</v>
      </c>
      <c r="I1200" s="36" t="s">
        <v>4911</v>
      </c>
      <c r="J1200" s="31" t="s">
        <v>5115</v>
      </c>
      <c r="K1200" s="32" t="s">
        <v>7865</v>
      </c>
      <c r="L1200" s="31" t="s">
        <v>13588</v>
      </c>
      <c r="M1200" s="4">
        <v>1198</v>
      </c>
      <c r="N1200" s="525">
        <v>35.113675999999998</v>
      </c>
      <c r="O1200" s="525">
        <v>136.880022</v>
      </c>
      <c r="P1200">
        <f t="shared" si="18"/>
        <v>4806.360743380872</v>
      </c>
    </row>
    <row r="1201" spans="1:16">
      <c r="A1201" s="33" t="s">
        <v>7732</v>
      </c>
      <c r="B1201" s="33" t="s">
        <v>2381</v>
      </c>
      <c r="C1201" s="34" t="s">
        <v>4911</v>
      </c>
      <c r="D1201" s="35"/>
      <c r="E1201" s="123" t="s">
        <v>4911</v>
      </c>
      <c r="F1201" s="55" t="s">
        <v>5032</v>
      </c>
      <c r="G1201" s="56"/>
      <c r="H1201" s="36" t="s">
        <v>4911</v>
      </c>
      <c r="I1201" s="36" t="s">
        <v>4911</v>
      </c>
      <c r="J1201" s="31" t="s">
        <v>7866</v>
      </c>
      <c r="K1201" s="32" t="s">
        <v>7867</v>
      </c>
      <c r="L1201" s="31" t="s">
        <v>13589</v>
      </c>
      <c r="M1201" s="4">
        <v>1199</v>
      </c>
      <c r="N1201" s="525">
        <v>35.140433999999999</v>
      </c>
      <c r="O1201" s="525">
        <v>136.87110899999999</v>
      </c>
      <c r="P1201">
        <f t="shared" si="18"/>
        <v>4809.7101723213054</v>
      </c>
    </row>
    <row r="1202" spans="1:16">
      <c r="A1202" s="33" t="s">
        <v>7732</v>
      </c>
      <c r="B1202" s="33" t="s">
        <v>2381</v>
      </c>
      <c r="C1202" s="34" t="s">
        <v>4911</v>
      </c>
      <c r="D1202" s="35"/>
      <c r="E1202" s="123" t="s">
        <v>4911</v>
      </c>
      <c r="F1202" s="55" t="s">
        <v>5455</v>
      </c>
      <c r="G1202" s="56"/>
      <c r="H1202" s="36" t="s">
        <v>4911</v>
      </c>
      <c r="I1202" s="36" t="s">
        <v>4911</v>
      </c>
      <c r="J1202" s="31" t="s">
        <v>7868</v>
      </c>
      <c r="K1202" s="32" t="s">
        <v>7869</v>
      </c>
      <c r="L1202" s="31" t="s">
        <v>13590</v>
      </c>
      <c r="M1202" s="4">
        <v>1200</v>
      </c>
      <c r="N1202" s="525">
        <v>35.149597</v>
      </c>
      <c r="O1202" s="525">
        <v>136.91682900000001</v>
      </c>
      <c r="P1202">
        <f t="shared" si="18"/>
        <v>4812.5713618679129</v>
      </c>
    </row>
    <row r="1203" spans="1:16">
      <c r="A1203" s="33" t="s">
        <v>7732</v>
      </c>
      <c r="B1203" s="33" t="s">
        <v>2381</v>
      </c>
      <c r="C1203" s="34" t="s">
        <v>4911</v>
      </c>
      <c r="D1203" s="35"/>
      <c r="E1203" s="123" t="s">
        <v>4911</v>
      </c>
      <c r="F1203" s="55" t="s">
        <v>6161</v>
      </c>
      <c r="G1203" s="56"/>
      <c r="H1203" s="36" t="s">
        <v>4911</v>
      </c>
      <c r="I1203" s="36" t="s">
        <v>4911</v>
      </c>
      <c r="J1203" s="31" t="s">
        <v>7870</v>
      </c>
      <c r="K1203" s="32" t="s">
        <v>7871</v>
      </c>
      <c r="L1203" s="31" t="s">
        <v>13591</v>
      </c>
      <c r="M1203" s="4">
        <v>1201</v>
      </c>
      <c r="N1203" s="525">
        <v>35.126345000000001</v>
      </c>
      <c r="O1203" s="525">
        <v>136.99163200000001</v>
      </c>
      <c r="P1203">
        <f t="shared" si="18"/>
        <v>4812.0153277450408</v>
      </c>
    </row>
    <row r="1204" spans="1:16">
      <c r="A1204" s="33" t="s">
        <v>7732</v>
      </c>
      <c r="B1204" s="33" t="s">
        <v>2381</v>
      </c>
      <c r="C1204" s="34" t="s">
        <v>4911</v>
      </c>
      <c r="D1204" s="35"/>
      <c r="E1204" s="123" t="s">
        <v>4911</v>
      </c>
      <c r="F1204" s="55" t="s">
        <v>5040</v>
      </c>
      <c r="G1204" s="56"/>
      <c r="H1204" s="36" t="s">
        <v>4911</v>
      </c>
      <c r="I1204" s="36" t="s">
        <v>4911</v>
      </c>
      <c r="J1204" s="31" t="s">
        <v>7872</v>
      </c>
      <c r="K1204" s="32" t="s">
        <v>7873</v>
      </c>
      <c r="L1204" s="31" t="s">
        <v>13592</v>
      </c>
      <c r="M1204" s="4">
        <v>1202</v>
      </c>
      <c r="N1204" s="525">
        <v>35.239946000000003</v>
      </c>
      <c r="O1204" s="525">
        <v>136.96159299999999</v>
      </c>
      <c r="P1204">
        <f t="shared" si="18"/>
        <v>4826.5191413939783</v>
      </c>
    </row>
    <row r="1205" spans="1:16">
      <c r="A1205" s="33" t="s">
        <v>7732</v>
      </c>
      <c r="B1205" s="33" t="s">
        <v>2381</v>
      </c>
      <c r="C1205" s="34" t="s">
        <v>4911</v>
      </c>
      <c r="D1205" s="35"/>
      <c r="E1205" s="123" t="s">
        <v>4911</v>
      </c>
      <c r="F1205" s="55" t="s">
        <v>5044</v>
      </c>
      <c r="G1205" s="56"/>
      <c r="H1205" s="36" t="s">
        <v>4911</v>
      </c>
      <c r="I1205" s="36" t="s">
        <v>4911</v>
      </c>
      <c r="J1205" s="31" t="s">
        <v>7874</v>
      </c>
      <c r="K1205" s="32" t="s">
        <v>7875</v>
      </c>
      <c r="L1205" s="31" t="s">
        <v>13593</v>
      </c>
      <c r="M1205" s="4">
        <v>1203</v>
      </c>
      <c r="N1205" s="525">
        <v>34.780405999999999</v>
      </c>
      <c r="O1205" s="525">
        <v>137.38721799999999</v>
      </c>
      <c r="P1205">
        <f t="shared" si="18"/>
        <v>4778.3832212505076</v>
      </c>
    </row>
    <row r="1206" spans="1:16">
      <c r="A1206" s="33" t="s">
        <v>7732</v>
      </c>
      <c r="B1206" s="33" t="s">
        <v>2381</v>
      </c>
      <c r="C1206" s="34" t="s">
        <v>4911</v>
      </c>
      <c r="D1206" s="35"/>
      <c r="E1206" s="123" t="s">
        <v>4911</v>
      </c>
      <c r="F1206" s="55" t="s">
        <v>6333</v>
      </c>
      <c r="G1206" s="56"/>
      <c r="H1206" s="36" t="s">
        <v>4911</v>
      </c>
      <c r="I1206" s="36" t="s">
        <v>4911</v>
      </c>
      <c r="J1206" s="31" t="s">
        <v>7876</v>
      </c>
      <c r="K1206" s="32" t="s">
        <v>7877</v>
      </c>
      <c r="L1206" s="31" t="s">
        <v>13594</v>
      </c>
      <c r="M1206" s="4">
        <v>1204</v>
      </c>
      <c r="N1206" s="525">
        <v>35.169364000000002</v>
      </c>
      <c r="O1206" s="525">
        <v>137.00262699999999</v>
      </c>
      <c r="P1206">
        <f t="shared" si="18"/>
        <v>4818.2952579192279</v>
      </c>
    </row>
    <row r="1207" spans="1:16">
      <c r="A1207" s="33" t="s">
        <v>7732</v>
      </c>
      <c r="B1207" s="33" t="s">
        <v>2381</v>
      </c>
      <c r="C1207" s="34" t="s">
        <v>4911</v>
      </c>
      <c r="D1207" s="35"/>
      <c r="E1207" s="123" t="s">
        <v>4911</v>
      </c>
      <c r="F1207" s="55" t="s">
        <v>5052</v>
      </c>
      <c r="G1207" s="56"/>
      <c r="H1207" s="36" t="s">
        <v>4911</v>
      </c>
      <c r="I1207" s="36" t="s">
        <v>4911</v>
      </c>
      <c r="J1207" s="31" t="s">
        <v>7878</v>
      </c>
      <c r="K1207" s="32" t="s">
        <v>7879</v>
      </c>
      <c r="L1207" s="31" t="s">
        <v>13595</v>
      </c>
      <c r="M1207" s="4">
        <v>1205</v>
      </c>
      <c r="N1207" s="525">
        <v>35.158261000000003</v>
      </c>
      <c r="O1207" s="525">
        <v>136.84343200000001</v>
      </c>
      <c r="P1207">
        <f t="shared" si="18"/>
        <v>4811.1770983917522</v>
      </c>
    </row>
    <row r="1208" spans="1:16">
      <c r="A1208" s="33" t="s">
        <v>7732</v>
      </c>
      <c r="B1208" s="33" t="s">
        <v>2381</v>
      </c>
      <c r="C1208" s="34" t="s">
        <v>4911</v>
      </c>
      <c r="D1208" s="35"/>
      <c r="E1208" s="123" t="s">
        <v>4911</v>
      </c>
      <c r="F1208" s="55" t="s">
        <v>5056</v>
      </c>
      <c r="G1208" s="56"/>
      <c r="H1208" s="36" t="s">
        <v>4911</v>
      </c>
      <c r="I1208" s="36" t="s">
        <v>4911</v>
      </c>
      <c r="J1208" s="31" t="s">
        <v>7880</v>
      </c>
      <c r="K1208" s="32" t="s">
        <v>7881</v>
      </c>
      <c r="L1208" s="31" t="s">
        <v>13596</v>
      </c>
      <c r="M1208" s="4">
        <v>1206</v>
      </c>
      <c r="N1208" s="525">
        <v>35.307634999999998</v>
      </c>
      <c r="O1208" s="525">
        <v>136.81741400000001</v>
      </c>
      <c r="P1208">
        <f t="shared" si="18"/>
        <v>4830.69931515589</v>
      </c>
    </row>
    <row r="1209" spans="1:16">
      <c r="A1209" s="33" t="s">
        <v>7732</v>
      </c>
      <c r="B1209" s="33" t="s">
        <v>2381</v>
      </c>
      <c r="C1209" s="34" t="s">
        <v>4911</v>
      </c>
      <c r="D1209" s="35"/>
      <c r="E1209" s="123" t="s">
        <v>4911</v>
      </c>
      <c r="F1209" s="55" t="s">
        <v>5060</v>
      </c>
      <c r="G1209" s="56"/>
      <c r="H1209" s="36" t="s">
        <v>4911</v>
      </c>
      <c r="I1209" s="36" t="s">
        <v>4911</v>
      </c>
      <c r="J1209" s="31" t="s">
        <v>7882</v>
      </c>
      <c r="K1209" s="32" t="s">
        <v>7883</v>
      </c>
      <c r="L1209" s="31" t="s">
        <v>13597</v>
      </c>
      <c r="M1209" s="4">
        <v>1207</v>
      </c>
      <c r="N1209" s="525">
        <v>35.189286000000003</v>
      </c>
      <c r="O1209" s="525">
        <v>136.98046299999999</v>
      </c>
      <c r="P1209">
        <f t="shared" si="18"/>
        <v>4820.244688919418</v>
      </c>
    </row>
    <row r="1210" spans="1:16">
      <c r="A1210" s="33" t="s">
        <v>7732</v>
      </c>
      <c r="B1210" s="33" t="s">
        <v>2381</v>
      </c>
      <c r="C1210" s="34" t="s">
        <v>4911</v>
      </c>
      <c r="D1210" s="35"/>
      <c r="E1210" s="123" t="s">
        <v>4911</v>
      </c>
      <c r="F1210" s="55" t="s">
        <v>6349</v>
      </c>
      <c r="G1210" s="56"/>
      <c r="H1210" s="36" t="s">
        <v>4911</v>
      </c>
      <c r="I1210" s="36" t="s">
        <v>4911</v>
      </c>
      <c r="J1210" s="31" t="s">
        <v>7884</v>
      </c>
      <c r="K1210" s="32" t="s">
        <v>7885</v>
      </c>
      <c r="L1210" s="31" t="s">
        <v>13598</v>
      </c>
      <c r="M1210" s="4">
        <v>1208</v>
      </c>
      <c r="N1210" s="525">
        <v>35.197462999999999</v>
      </c>
      <c r="O1210" s="525">
        <v>136.90740299999999</v>
      </c>
      <c r="P1210">
        <f t="shared" si="18"/>
        <v>4818.7932515185885</v>
      </c>
    </row>
    <row r="1211" spans="1:16">
      <c r="A1211" s="33" t="s">
        <v>7732</v>
      </c>
      <c r="B1211" s="33" t="s">
        <v>2381</v>
      </c>
      <c r="C1211" s="34" t="s">
        <v>4911</v>
      </c>
      <c r="D1211" s="35"/>
      <c r="E1211" s="123" t="s">
        <v>4911</v>
      </c>
      <c r="F1211" s="55" t="s">
        <v>5064</v>
      </c>
      <c r="G1211" s="56"/>
      <c r="H1211" s="36" t="s">
        <v>4911</v>
      </c>
      <c r="I1211" s="36" t="s">
        <v>4911</v>
      </c>
      <c r="J1211" s="31" t="s">
        <v>7886</v>
      </c>
      <c r="K1211" s="32" t="s">
        <v>7887</v>
      </c>
      <c r="L1211" s="31" t="s">
        <v>13599</v>
      </c>
      <c r="M1211" s="4">
        <v>1209</v>
      </c>
      <c r="N1211" s="525">
        <v>35.161197999999999</v>
      </c>
      <c r="O1211" s="525">
        <v>136.95426900000001</v>
      </c>
      <c r="P1211">
        <f t="shared" si="18"/>
        <v>4815.4761692542625</v>
      </c>
    </row>
    <row r="1212" spans="1:16">
      <c r="A1212" s="33" t="s">
        <v>7732</v>
      </c>
      <c r="B1212" s="33" t="s">
        <v>2381</v>
      </c>
      <c r="C1212" s="34" t="s">
        <v>4911</v>
      </c>
      <c r="D1212" s="35"/>
      <c r="E1212" s="123" t="s">
        <v>4911</v>
      </c>
      <c r="F1212" s="55" t="s">
        <v>6353</v>
      </c>
      <c r="G1212" s="56"/>
      <c r="H1212" s="36" t="s">
        <v>4911</v>
      </c>
      <c r="I1212" s="36" t="s">
        <v>4911</v>
      </c>
      <c r="J1212" s="31" t="s">
        <v>7888</v>
      </c>
      <c r="K1212" s="32" t="s">
        <v>7889</v>
      </c>
      <c r="L1212" s="31" t="s">
        <v>13600</v>
      </c>
      <c r="M1212" s="4">
        <v>1210</v>
      </c>
      <c r="N1212" s="525">
        <v>35.284660000000002</v>
      </c>
      <c r="O1212" s="525">
        <v>136.905756</v>
      </c>
      <c r="P1212">
        <f t="shared" si="18"/>
        <v>4830.6730525029598</v>
      </c>
    </row>
    <row r="1213" spans="1:16">
      <c r="A1213" s="33" t="s">
        <v>7732</v>
      </c>
      <c r="B1213" s="33" t="s">
        <v>2381</v>
      </c>
      <c r="C1213" s="34" t="s">
        <v>4911</v>
      </c>
      <c r="D1213" s="35"/>
      <c r="E1213" s="123" t="s">
        <v>4911</v>
      </c>
      <c r="F1213" s="55" t="s">
        <v>5068</v>
      </c>
      <c r="G1213" s="56"/>
      <c r="H1213" s="36" t="s">
        <v>4911</v>
      </c>
      <c r="I1213" s="36" t="s">
        <v>4911</v>
      </c>
      <c r="J1213" s="31" t="s">
        <v>7890</v>
      </c>
      <c r="K1213" s="32" t="s">
        <v>7891</v>
      </c>
      <c r="L1213" s="31" t="s">
        <v>13601</v>
      </c>
      <c r="M1213" s="4">
        <v>1211</v>
      </c>
      <c r="N1213" s="525">
        <v>35.213594999999998</v>
      </c>
      <c r="O1213" s="525">
        <v>137.02224000000001</v>
      </c>
      <c r="P1213">
        <f t="shared" si="18"/>
        <v>4825.0456653527999</v>
      </c>
    </row>
    <row r="1214" spans="1:16">
      <c r="A1214" s="33" t="s">
        <v>7732</v>
      </c>
      <c r="B1214" s="33" t="s">
        <v>2381</v>
      </c>
      <c r="C1214" s="34" t="s">
        <v>4911</v>
      </c>
      <c r="D1214" s="35"/>
      <c r="E1214" s="123" t="s">
        <v>4911</v>
      </c>
      <c r="F1214" s="55" t="s">
        <v>6360</v>
      </c>
      <c r="G1214" s="56"/>
      <c r="H1214" s="36" t="s">
        <v>4911</v>
      </c>
      <c r="I1214" s="36" t="s">
        <v>4911</v>
      </c>
      <c r="J1214" s="31" t="s">
        <v>7892</v>
      </c>
      <c r="K1214" s="32" t="s">
        <v>7893</v>
      </c>
      <c r="L1214" s="31" t="s">
        <v>13602</v>
      </c>
      <c r="M1214" s="4">
        <v>1212</v>
      </c>
      <c r="N1214" s="525">
        <v>34.725678000000002</v>
      </c>
      <c r="O1214" s="525">
        <v>137.37951000000001</v>
      </c>
      <c r="P1214">
        <f t="shared" si="18"/>
        <v>4770.5966280577804</v>
      </c>
    </row>
    <row r="1215" spans="1:16">
      <c r="A1215" s="33" t="s">
        <v>7732</v>
      </c>
      <c r="B1215" s="33" t="s">
        <v>2381</v>
      </c>
      <c r="C1215" s="34" t="s">
        <v>4911</v>
      </c>
      <c r="D1215" s="35"/>
      <c r="E1215" s="189" t="s">
        <v>4911</v>
      </c>
      <c r="F1215" s="55" t="s">
        <v>6364</v>
      </c>
      <c r="G1215" s="56"/>
      <c r="H1215" s="36" t="s">
        <v>4911</v>
      </c>
      <c r="I1215" s="36" t="s">
        <v>4911</v>
      </c>
      <c r="J1215" s="31" t="s">
        <v>7894</v>
      </c>
      <c r="K1215" s="32" t="s">
        <v>7895</v>
      </c>
      <c r="L1215" s="31" t="s">
        <v>13603</v>
      </c>
      <c r="M1215" s="4">
        <v>1213</v>
      </c>
      <c r="N1215" s="525">
        <v>34.884157000000002</v>
      </c>
      <c r="O1215" s="525">
        <v>137.05908099999999</v>
      </c>
      <c r="P1215">
        <f t="shared" si="18"/>
        <v>4781.1904998797172</v>
      </c>
    </row>
    <row r="1216" spans="1:16">
      <c r="A1216" s="33" t="s">
        <v>7732</v>
      </c>
      <c r="B1216" s="33" t="s">
        <v>2381</v>
      </c>
      <c r="C1216" s="34" t="s">
        <v>4911</v>
      </c>
      <c r="D1216" s="35"/>
      <c r="E1216" s="123" t="s">
        <v>4911</v>
      </c>
      <c r="F1216" s="124" t="s">
        <v>6368</v>
      </c>
      <c r="G1216" s="56"/>
      <c r="H1216" s="36" t="s">
        <v>4911</v>
      </c>
      <c r="I1216" s="36" t="s">
        <v>4911</v>
      </c>
      <c r="J1216" s="37" t="s">
        <v>7896</v>
      </c>
      <c r="K1216" s="38" t="s">
        <v>7897</v>
      </c>
      <c r="L1216" s="37" t="s">
        <v>13604</v>
      </c>
      <c r="M1216" s="4">
        <v>1214</v>
      </c>
      <c r="N1216" s="554">
        <v>35.005999000000003</v>
      </c>
      <c r="O1216" s="554">
        <v>136.99178699999999</v>
      </c>
      <c r="P1216">
        <f t="shared" si="18"/>
        <v>4795.5343587302132</v>
      </c>
    </row>
    <row r="1217" spans="1:16">
      <c r="A1217" s="33" t="s">
        <v>7732</v>
      </c>
      <c r="B1217" s="33" t="s">
        <v>2381</v>
      </c>
      <c r="C1217" s="34" t="s">
        <v>4911</v>
      </c>
      <c r="D1217" s="35"/>
      <c r="E1217" s="123" t="s">
        <v>4911</v>
      </c>
      <c r="F1217" s="55" t="s">
        <v>5072</v>
      </c>
      <c r="G1217" s="56"/>
      <c r="H1217" s="36" t="s">
        <v>4911</v>
      </c>
      <c r="I1217" s="36" t="s">
        <v>4911</v>
      </c>
      <c r="J1217" s="31" t="s">
        <v>7898</v>
      </c>
      <c r="K1217" s="32" t="s">
        <v>7899</v>
      </c>
      <c r="L1217" s="31" t="s">
        <v>13605</v>
      </c>
      <c r="M1217" s="4">
        <v>1215</v>
      </c>
      <c r="N1217" s="525">
        <v>35.164059999999999</v>
      </c>
      <c r="O1217" s="525">
        <v>137.03804500000001</v>
      </c>
      <c r="P1217">
        <f t="shared" si="18"/>
        <v>4818.8140366627003</v>
      </c>
    </row>
    <row r="1218" spans="1:16">
      <c r="A1218" s="33" t="s">
        <v>7732</v>
      </c>
      <c r="B1218" s="33" t="s">
        <v>2381</v>
      </c>
      <c r="C1218" s="34" t="s">
        <v>4911</v>
      </c>
      <c r="D1218" s="35"/>
      <c r="E1218" s="123" t="s">
        <v>4911</v>
      </c>
      <c r="F1218" s="55" t="s">
        <v>5076</v>
      </c>
      <c r="G1218" s="56"/>
      <c r="H1218" s="36" t="s">
        <v>4911</v>
      </c>
      <c r="I1218" s="36" t="s">
        <v>4911</v>
      </c>
      <c r="J1218" s="60" t="s">
        <v>7900</v>
      </c>
      <c r="K1218" s="61" t="s">
        <v>7901</v>
      </c>
      <c r="L1218" s="60" t="s">
        <v>13606</v>
      </c>
      <c r="M1218" s="4">
        <v>1216</v>
      </c>
      <c r="N1218" s="553">
        <v>35.094576000000004</v>
      </c>
      <c r="O1218" s="553">
        <v>137.068983</v>
      </c>
      <c r="P1218">
        <f t="shared" si="18"/>
        <v>4810.3778411362082</v>
      </c>
    </row>
    <row r="1219" spans="1:16">
      <c r="A1219" s="33" t="s">
        <v>7732</v>
      </c>
      <c r="B1219" s="33" t="s">
        <v>2381</v>
      </c>
      <c r="C1219" s="34" t="s">
        <v>4911</v>
      </c>
      <c r="D1219" s="35"/>
      <c r="E1219" s="123" t="s">
        <v>4911</v>
      </c>
      <c r="F1219" s="56" t="s">
        <v>4962</v>
      </c>
      <c r="G1219" s="56"/>
      <c r="H1219" s="36" t="s">
        <v>4911</v>
      </c>
      <c r="I1219" s="36" t="s">
        <v>4911</v>
      </c>
      <c r="J1219" s="31" t="s">
        <v>5349</v>
      </c>
      <c r="K1219" s="32" t="s">
        <v>7830</v>
      </c>
      <c r="L1219" s="31" t="s">
        <v>13570</v>
      </c>
      <c r="M1219" s="4">
        <v>1217</v>
      </c>
      <c r="N1219" s="525">
        <v>35.160631000000002</v>
      </c>
      <c r="O1219" s="525">
        <v>136.915243</v>
      </c>
      <c r="P1219">
        <f t="shared" si="18"/>
        <v>4814.0263373983335</v>
      </c>
    </row>
    <row r="1220" spans="1:16">
      <c r="A1220" s="33" t="s">
        <v>7732</v>
      </c>
      <c r="B1220" s="33" t="s">
        <v>2381</v>
      </c>
      <c r="C1220" s="34" t="s">
        <v>4911</v>
      </c>
      <c r="D1220" s="35"/>
      <c r="E1220" s="123" t="s">
        <v>4911</v>
      </c>
      <c r="F1220" s="55" t="s">
        <v>5141</v>
      </c>
      <c r="G1220" s="56"/>
      <c r="H1220" s="36" t="s">
        <v>4911</v>
      </c>
      <c r="I1220" s="36" t="s">
        <v>4911</v>
      </c>
      <c r="J1220" s="31" t="s">
        <v>7902</v>
      </c>
      <c r="K1220" s="32" t="s">
        <v>7903</v>
      </c>
      <c r="L1220" s="31" t="s">
        <v>13607</v>
      </c>
      <c r="M1220" s="4">
        <v>1218</v>
      </c>
      <c r="N1220" s="525">
        <v>35.283476999999998</v>
      </c>
      <c r="O1220" s="525">
        <v>136.808897</v>
      </c>
      <c r="P1220">
        <f t="shared" ref="P1220:P1283" si="19">N1220*O1220</f>
        <v>4827.0935706948685</v>
      </c>
    </row>
    <row r="1221" spans="1:16">
      <c r="A1221" s="33" t="s">
        <v>7732</v>
      </c>
      <c r="B1221" s="33" t="s">
        <v>2381</v>
      </c>
      <c r="C1221" s="34" t="s">
        <v>4911</v>
      </c>
      <c r="D1221" s="35"/>
      <c r="E1221" s="123" t="s">
        <v>4911</v>
      </c>
      <c r="F1221" s="55" t="s">
        <v>5153</v>
      </c>
      <c r="G1221" s="56"/>
      <c r="H1221" s="36" t="s">
        <v>4911</v>
      </c>
      <c r="I1221" s="36" t="s">
        <v>4911</v>
      </c>
      <c r="J1221" s="31" t="s">
        <v>7904</v>
      </c>
      <c r="K1221" s="32" t="s">
        <v>7905</v>
      </c>
      <c r="L1221" s="31" t="s">
        <v>13608</v>
      </c>
      <c r="M1221" s="4">
        <v>1219</v>
      </c>
      <c r="N1221" s="525">
        <v>35.139352000000002</v>
      </c>
      <c r="O1221" s="525">
        <v>136.98841400000001</v>
      </c>
      <c r="P1221">
        <f t="shared" si="19"/>
        <v>4813.6840994677286</v>
      </c>
    </row>
    <row r="1222" spans="1:16">
      <c r="A1222" s="33" t="s">
        <v>7732</v>
      </c>
      <c r="B1222" s="33" t="s">
        <v>2381</v>
      </c>
      <c r="C1222" s="34" t="s">
        <v>4911</v>
      </c>
      <c r="D1222" s="35"/>
      <c r="E1222" s="123" t="s">
        <v>4911</v>
      </c>
      <c r="F1222" s="55" t="s">
        <v>5157</v>
      </c>
      <c r="G1222" s="56"/>
      <c r="H1222" s="36" t="s">
        <v>4911</v>
      </c>
      <c r="I1222" s="36" t="s">
        <v>4911</v>
      </c>
      <c r="J1222" s="31" t="s">
        <v>7906</v>
      </c>
      <c r="K1222" s="32" t="s">
        <v>7907</v>
      </c>
      <c r="L1222" s="31" t="s">
        <v>13609</v>
      </c>
      <c r="M1222" s="4">
        <v>1220</v>
      </c>
      <c r="N1222" s="525">
        <v>35.092112</v>
      </c>
      <c r="O1222" s="525">
        <v>136.92184399999999</v>
      </c>
      <c r="P1222">
        <f t="shared" si="19"/>
        <v>4804.8766848945279</v>
      </c>
    </row>
    <row r="1223" spans="1:16">
      <c r="A1223" s="33" t="s">
        <v>7732</v>
      </c>
      <c r="B1223" s="33" t="s">
        <v>2381</v>
      </c>
      <c r="C1223" s="34" t="s">
        <v>4911</v>
      </c>
      <c r="D1223" s="35"/>
      <c r="E1223" s="123" t="s">
        <v>4911</v>
      </c>
      <c r="F1223" s="55" t="s">
        <v>7908</v>
      </c>
      <c r="G1223" s="56"/>
      <c r="H1223" s="36" t="s">
        <v>4911</v>
      </c>
      <c r="I1223" s="36" t="s">
        <v>4911</v>
      </c>
      <c r="J1223" s="31" t="s">
        <v>7909</v>
      </c>
      <c r="K1223" s="32" t="s">
        <v>7910</v>
      </c>
      <c r="L1223" s="31" t="s">
        <v>13610</v>
      </c>
      <c r="M1223" s="4">
        <v>1221</v>
      </c>
      <c r="N1223" s="525">
        <v>35.196742999999998</v>
      </c>
      <c r="O1223" s="525">
        <v>136.885321</v>
      </c>
      <c r="P1223">
        <f t="shared" si="19"/>
        <v>4817.917463709503</v>
      </c>
    </row>
    <row r="1224" spans="1:16">
      <c r="A1224" s="33" t="s">
        <v>7732</v>
      </c>
      <c r="B1224" s="33" t="s">
        <v>2381</v>
      </c>
      <c r="C1224" s="34" t="s">
        <v>4911</v>
      </c>
      <c r="D1224" s="35"/>
      <c r="E1224" s="123" t="s">
        <v>4911</v>
      </c>
      <c r="F1224" s="55" t="s">
        <v>5161</v>
      </c>
      <c r="G1224" s="56"/>
      <c r="H1224" s="36" t="s">
        <v>4911</v>
      </c>
      <c r="I1224" s="36" t="s">
        <v>4911</v>
      </c>
      <c r="J1224" s="31" t="s">
        <v>7911</v>
      </c>
      <c r="K1224" s="32" t="s">
        <v>7912</v>
      </c>
      <c r="L1224" s="31" t="s">
        <v>13611</v>
      </c>
      <c r="M1224" s="4">
        <v>1222</v>
      </c>
      <c r="N1224" s="525">
        <v>35.119200999999997</v>
      </c>
      <c r="O1224" s="525">
        <v>136.95386400000001</v>
      </c>
      <c r="P1224">
        <f t="shared" si="19"/>
        <v>4809.7102775426638</v>
      </c>
    </row>
    <row r="1225" spans="1:16">
      <c r="A1225" s="33" t="s">
        <v>7732</v>
      </c>
      <c r="B1225" s="33" t="s">
        <v>2381</v>
      </c>
      <c r="C1225" s="34" t="s">
        <v>4911</v>
      </c>
      <c r="D1225" s="35"/>
      <c r="E1225" s="123" t="s">
        <v>4911</v>
      </c>
      <c r="F1225" s="55" t="s">
        <v>5165</v>
      </c>
      <c r="G1225" s="56"/>
      <c r="H1225" s="36" t="s">
        <v>4911</v>
      </c>
      <c r="I1225" s="36" t="s">
        <v>4911</v>
      </c>
      <c r="J1225" s="31" t="s">
        <v>7913</v>
      </c>
      <c r="K1225" s="32" t="s">
        <v>7914</v>
      </c>
      <c r="L1225" s="31" t="s">
        <v>13612</v>
      </c>
      <c r="M1225" s="4">
        <v>1223</v>
      </c>
      <c r="N1225" s="525">
        <v>35.080697000000001</v>
      </c>
      <c r="O1225" s="525">
        <v>136.967671</v>
      </c>
      <c r="P1225">
        <f t="shared" si="19"/>
        <v>4804.9213651466871</v>
      </c>
    </row>
    <row r="1226" spans="1:16">
      <c r="A1226" s="33" t="s">
        <v>7732</v>
      </c>
      <c r="B1226" s="33" t="s">
        <v>2381</v>
      </c>
      <c r="C1226" s="34" t="s">
        <v>4911</v>
      </c>
      <c r="D1226" s="35"/>
      <c r="E1226" s="123" t="s">
        <v>4911</v>
      </c>
      <c r="F1226" s="55" t="s">
        <v>5169</v>
      </c>
      <c r="G1226" s="56"/>
      <c r="H1226" s="36" t="s">
        <v>4911</v>
      </c>
      <c r="I1226" s="36" t="s">
        <v>4911</v>
      </c>
      <c r="J1226" s="31" t="s">
        <v>7915</v>
      </c>
      <c r="K1226" s="32" t="s">
        <v>7916</v>
      </c>
      <c r="L1226" s="31" t="s">
        <v>13613</v>
      </c>
      <c r="M1226" s="4">
        <v>1224</v>
      </c>
      <c r="N1226" s="525">
        <v>35.317734999999999</v>
      </c>
      <c r="O1226" s="525">
        <v>136.77144100000001</v>
      </c>
      <c r="P1226">
        <f t="shared" si="19"/>
        <v>4830.4575088061356</v>
      </c>
    </row>
    <row r="1227" spans="1:16">
      <c r="A1227" s="33" t="s">
        <v>7732</v>
      </c>
      <c r="B1227" s="33" t="s">
        <v>2381</v>
      </c>
      <c r="C1227" s="34" t="s">
        <v>4911</v>
      </c>
      <c r="D1227" s="35"/>
      <c r="E1227" s="123" t="s">
        <v>4911</v>
      </c>
      <c r="F1227" s="55" t="s">
        <v>5185</v>
      </c>
      <c r="G1227" s="56"/>
      <c r="H1227" s="36" t="s">
        <v>4911</v>
      </c>
      <c r="I1227" s="36" t="s">
        <v>4911</v>
      </c>
      <c r="J1227" s="31" t="s">
        <v>7917</v>
      </c>
      <c r="K1227" s="32" t="s">
        <v>7918</v>
      </c>
      <c r="L1227" s="31" t="s">
        <v>13614</v>
      </c>
      <c r="M1227" s="4">
        <v>1225</v>
      </c>
      <c r="N1227" s="525">
        <v>35.268048</v>
      </c>
      <c r="O1227" s="525">
        <v>137.02632700000001</v>
      </c>
      <c r="P1227">
        <f t="shared" si="19"/>
        <v>4832.6510778996962</v>
      </c>
    </row>
    <row r="1228" spans="1:16">
      <c r="A1228" s="33" t="s">
        <v>7732</v>
      </c>
      <c r="B1228" s="33" t="s">
        <v>2381</v>
      </c>
      <c r="C1228" s="34" t="s">
        <v>4911</v>
      </c>
      <c r="D1228" s="35"/>
      <c r="E1228" s="123" t="s">
        <v>4911</v>
      </c>
      <c r="F1228" s="55" t="s">
        <v>5189</v>
      </c>
      <c r="G1228" s="56"/>
      <c r="H1228" s="36" t="s">
        <v>4911</v>
      </c>
      <c r="I1228" s="36" t="s">
        <v>4911</v>
      </c>
      <c r="J1228" s="31" t="s">
        <v>7919</v>
      </c>
      <c r="K1228" s="32" t="s">
        <v>7920</v>
      </c>
      <c r="L1228" s="31" t="s">
        <v>13615</v>
      </c>
      <c r="M1228" s="4">
        <v>1226</v>
      </c>
      <c r="N1228" s="525">
        <v>35.173935999999998</v>
      </c>
      <c r="O1228" s="525">
        <v>137.03000900000001</v>
      </c>
      <c r="P1228">
        <f t="shared" si="19"/>
        <v>4819.884766645424</v>
      </c>
    </row>
    <row r="1229" spans="1:16">
      <c r="A1229" s="33" t="s">
        <v>7732</v>
      </c>
      <c r="B1229" s="33" t="s">
        <v>2381</v>
      </c>
      <c r="C1229" s="34" t="s">
        <v>4911</v>
      </c>
      <c r="D1229" s="35"/>
      <c r="E1229" s="123" t="s">
        <v>4911</v>
      </c>
      <c r="F1229" s="55" t="s">
        <v>5197</v>
      </c>
      <c r="G1229" s="56"/>
      <c r="H1229" s="36" t="s">
        <v>4911</v>
      </c>
      <c r="I1229" s="36" t="s">
        <v>4911</v>
      </c>
      <c r="J1229" s="31" t="s">
        <v>7921</v>
      </c>
      <c r="K1229" s="32" t="s">
        <v>7922</v>
      </c>
      <c r="L1229" s="31" t="s">
        <v>13616</v>
      </c>
      <c r="M1229" s="4">
        <v>1227</v>
      </c>
      <c r="N1229" s="525">
        <v>34.827627999999997</v>
      </c>
      <c r="O1229" s="525">
        <v>137.338731</v>
      </c>
      <c r="P1229">
        <f t="shared" si="19"/>
        <v>4783.1822332600677</v>
      </c>
    </row>
    <row r="1230" spans="1:16">
      <c r="A1230" s="33" t="s">
        <v>7732</v>
      </c>
      <c r="B1230" s="33" t="s">
        <v>2381</v>
      </c>
      <c r="C1230" s="34" t="s">
        <v>4911</v>
      </c>
      <c r="D1230" s="35"/>
      <c r="E1230" s="123" t="s">
        <v>4911</v>
      </c>
      <c r="F1230" s="55" t="s">
        <v>5201</v>
      </c>
      <c r="G1230" s="56"/>
      <c r="H1230" s="36" t="s">
        <v>4911</v>
      </c>
      <c r="I1230" s="36" t="s">
        <v>4911</v>
      </c>
      <c r="J1230" s="31" t="s">
        <v>7923</v>
      </c>
      <c r="K1230" s="32" t="s">
        <v>7924</v>
      </c>
      <c r="L1230" s="31" t="s">
        <v>13617</v>
      </c>
      <c r="M1230" s="4">
        <v>1228</v>
      </c>
      <c r="N1230" s="525">
        <v>35.228839999999998</v>
      </c>
      <c r="O1230" s="525">
        <v>136.94794899999999</v>
      </c>
      <c r="P1230">
        <f t="shared" si="19"/>
        <v>4824.5173836491595</v>
      </c>
    </row>
    <row r="1231" spans="1:16">
      <c r="A1231" s="33" t="s">
        <v>7732</v>
      </c>
      <c r="B1231" s="33" t="s">
        <v>2381</v>
      </c>
      <c r="C1231" s="34" t="s">
        <v>4911</v>
      </c>
      <c r="D1231" s="35"/>
      <c r="E1231" s="123" t="s">
        <v>4911</v>
      </c>
      <c r="F1231" s="55" t="s">
        <v>5205</v>
      </c>
      <c r="G1231" s="56"/>
      <c r="H1231" s="36" t="s">
        <v>4911</v>
      </c>
      <c r="I1231" s="36" t="s">
        <v>4911</v>
      </c>
      <c r="J1231" s="31" t="s">
        <v>7925</v>
      </c>
      <c r="K1231" s="32" t="s">
        <v>7926</v>
      </c>
      <c r="L1231" s="31" t="s">
        <v>13618</v>
      </c>
      <c r="M1231" s="4">
        <v>1229</v>
      </c>
      <c r="N1231" s="525">
        <v>34.743209</v>
      </c>
      <c r="O1231" s="525">
        <v>137.417091</v>
      </c>
      <c r="P1231">
        <f t="shared" si="19"/>
        <v>4774.3107127850189</v>
      </c>
    </row>
    <row r="1232" spans="1:16">
      <c r="A1232" s="33" t="s">
        <v>7732</v>
      </c>
      <c r="B1232" s="33" t="s">
        <v>2381</v>
      </c>
      <c r="C1232" s="34" t="s">
        <v>4911</v>
      </c>
      <c r="D1232" s="35"/>
      <c r="E1232" s="123" t="s">
        <v>4911</v>
      </c>
      <c r="F1232" s="55" t="s">
        <v>5209</v>
      </c>
      <c r="G1232" s="56"/>
      <c r="H1232" s="36" t="s">
        <v>4911</v>
      </c>
      <c r="I1232" s="36" t="s">
        <v>4911</v>
      </c>
      <c r="J1232" s="31" t="s">
        <v>7927</v>
      </c>
      <c r="K1232" s="32" t="s">
        <v>7928</v>
      </c>
      <c r="L1232" s="31" t="s">
        <v>13619</v>
      </c>
      <c r="M1232" s="4">
        <v>1230</v>
      </c>
      <c r="N1232" s="525">
        <v>34.853687999999998</v>
      </c>
      <c r="O1232" s="525">
        <v>137.04914199999999</v>
      </c>
      <c r="P1232">
        <f t="shared" si="19"/>
        <v>4776.6680359356951</v>
      </c>
    </row>
    <row r="1233" spans="1:16">
      <c r="A1233" s="33" t="s">
        <v>7732</v>
      </c>
      <c r="B1233" s="33" t="s">
        <v>2381</v>
      </c>
      <c r="C1233" s="34" t="s">
        <v>4911</v>
      </c>
      <c r="D1233" s="35"/>
      <c r="E1233" s="123" t="s">
        <v>4911</v>
      </c>
      <c r="F1233" s="55" t="s">
        <v>5213</v>
      </c>
      <c r="G1233" s="56"/>
      <c r="H1233" s="36" t="s">
        <v>4911</v>
      </c>
      <c r="I1233" s="36" t="s">
        <v>4911</v>
      </c>
      <c r="J1233" s="31" t="s">
        <v>7929</v>
      </c>
      <c r="K1233" s="32" t="s">
        <v>7930</v>
      </c>
      <c r="L1233" s="31" t="s">
        <v>13620</v>
      </c>
      <c r="M1233" s="4">
        <v>1231</v>
      </c>
      <c r="N1233" s="525">
        <v>34.896901999999997</v>
      </c>
      <c r="O1233" s="525">
        <v>137.00340199999999</v>
      </c>
      <c r="P1233">
        <f t="shared" si="19"/>
        <v>4780.9942932606036</v>
      </c>
    </row>
    <row r="1234" spans="1:16">
      <c r="A1234" s="33" t="s">
        <v>7732</v>
      </c>
      <c r="B1234" s="33" t="s">
        <v>2381</v>
      </c>
      <c r="C1234" s="34" t="s">
        <v>4911</v>
      </c>
      <c r="D1234" s="35"/>
      <c r="E1234" s="123" t="s">
        <v>4911</v>
      </c>
      <c r="F1234" s="55" t="s">
        <v>5217</v>
      </c>
      <c r="G1234" s="56"/>
      <c r="H1234" s="36" t="s">
        <v>4911</v>
      </c>
      <c r="I1234" s="36" t="s">
        <v>4911</v>
      </c>
      <c r="J1234" s="31" t="s">
        <v>7931</v>
      </c>
      <c r="K1234" s="32" t="s">
        <v>7932</v>
      </c>
      <c r="L1234" s="31" t="s">
        <v>13621</v>
      </c>
      <c r="M1234" s="4">
        <v>1232</v>
      </c>
      <c r="N1234" s="525">
        <v>34.961924000000003</v>
      </c>
      <c r="O1234" s="525">
        <v>137.07012599999999</v>
      </c>
      <c r="P1234">
        <f t="shared" si="19"/>
        <v>4792.2353278824239</v>
      </c>
    </row>
    <row r="1235" spans="1:16">
      <c r="A1235" s="33" t="s">
        <v>7732</v>
      </c>
      <c r="B1235" s="33" t="s">
        <v>2381</v>
      </c>
      <c r="C1235" s="34" t="s">
        <v>4911</v>
      </c>
      <c r="D1235" s="35"/>
      <c r="E1235" s="123" t="s">
        <v>4911</v>
      </c>
      <c r="F1235" s="55" t="s">
        <v>5221</v>
      </c>
      <c r="G1235" s="56"/>
      <c r="H1235" s="36" t="s">
        <v>4911</v>
      </c>
      <c r="I1235" s="36" t="s">
        <v>4911</v>
      </c>
      <c r="J1235" s="31" t="s">
        <v>7933</v>
      </c>
      <c r="K1235" s="32" t="s">
        <v>7934</v>
      </c>
      <c r="L1235" s="31" t="s">
        <v>13622</v>
      </c>
      <c r="M1235" s="4">
        <v>1233</v>
      </c>
      <c r="N1235" s="525">
        <v>34.925375000000003</v>
      </c>
      <c r="O1235" s="525">
        <v>137.16703799999999</v>
      </c>
      <c r="P1235">
        <f t="shared" si="19"/>
        <v>4790.61023978925</v>
      </c>
    </row>
    <row r="1236" spans="1:16">
      <c r="A1236" s="33" t="s">
        <v>7732</v>
      </c>
      <c r="B1236" s="33" t="s">
        <v>2381</v>
      </c>
      <c r="C1236" s="34" t="s">
        <v>4911</v>
      </c>
      <c r="D1236" s="35"/>
      <c r="E1236" s="123" t="s">
        <v>4911</v>
      </c>
      <c r="F1236" s="55" t="s">
        <v>5225</v>
      </c>
      <c r="G1236" s="56"/>
      <c r="H1236" s="36" t="s">
        <v>4911</v>
      </c>
      <c r="I1236" s="36" t="s">
        <v>4911</v>
      </c>
      <c r="J1236" s="31" t="s">
        <v>7935</v>
      </c>
      <c r="K1236" s="32" t="s">
        <v>7936</v>
      </c>
      <c r="L1236" s="31" t="s">
        <v>13623</v>
      </c>
      <c r="M1236" s="4">
        <v>1234</v>
      </c>
      <c r="N1236" s="525">
        <v>34.947498000000003</v>
      </c>
      <c r="O1236" s="525">
        <v>137.005054</v>
      </c>
      <c r="P1236">
        <f t="shared" si="19"/>
        <v>4787.9838506548922</v>
      </c>
    </row>
    <row r="1237" spans="1:16">
      <c r="A1237" s="33" t="s">
        <v>7732</v>
      </c>
      <c r="B1237" s="33" t="s">
        <v>2381</v>
      </c>
      <c r="C1237" s="34" t="s">
        <v>4911</v>
      </c>
      <c r="D1237" s="35"/>
      <c r="E1237" s="123" t="s">
        <v>4911</v>
      </c>
      <c r="F1237" s="102" t="s">
        <v>7937</v>
      </c>
      <c r="G1237" s="56"/>
      <c r="H1237" s="36" t="s">
        <v>4911</v>
      </c>
      <c r="I1237" s="36" t="s">
        <v>4911</v>
      </c>
      <c r="J1237" s="60" t="s">
        <v>7938</v>
      </c>
      <c r="K1237" s="61" t="s">
        <v>7939</v>
      </c>
      <c r="L1237" s="60" t="s">
        <v>13624</v>
      </c>
      <c r="M1237" s="4">
        <v>1235</v>
      </c>
      <c r="N1237" s="553">
        <v>35.101554</v>
      </c>
      <c r="O1237" s="553">
        <v>136.82343399999999</v>
      </c>
      <c r="P1237">
        <f t="shared" si="19"/>
        <v>4802.715157016436</v>
      </c>
    </row>
    <row r="1238" spans="1:16">
      <c r="A1238" s="33" t="s">
        <v>7732</v>
      </c>
      <c r="B1238" s="33" t="s">
        <v>2381</v>
      </c>
      <c r="C1238" s="34" t="s">
        <v>4911</v>
      </c>
      <c r="D1238" s="35"/>
      <c r="E1238" s="147" t="s">
        <v>4911</v>
      </c>
      <c r="F1238" s="55" t="s">
        <v>4964</v>
      </c>
      <c r="G1238" s="56"/>
      <c r="H1238" s="36" t="s">
        <v>4911</v>
      </c>
      <c r="I1238" s="36" t="s">
        <v>4911</v>
      </c>
      <c r="J1238" s="31" t="s">
        <v>7940</v>
      </c>
      <c r="K1238" s="32" t="s">
        <v>7941</v>
      </c>
      <c r="L1238" s="31" t="s">
        <v>13625</v>
      </c>
      <c r="M1238" s="4">
        <v>1236</v>
      </c>
      <c r="N1238" s="525">
        <v>35.295926999999999</v>
      </c>
      <c r="O1238" s="525">
        <v>136.88751099999999</v>
      </c>
      <c r="P1238">
        <f t="shared" si="19"/>
        <v>4831.5715954676962</v>
      </c>
    </row>
    <row r="1239" spans="1:16">
      <c r="A1239" s="33" t="s">
        <v>7732</v>
      </c>
      <c r="B1239" s="33" t="s">
        <v>2381</v>
      </c>
      <c r="C1239" s="34" t="s">
        <v>4911</v>
      </c>
      <c r="D1239" s="35"/>
      <c r="E1239" s="147" t="s">
        <v>4911</v>
      </c>
      <c r="F1239" s="124" t="s">
        <v>5102</v>
      </c>
      <c r="G1239" s="56"/>
      <c r="H1239" s="36" t="s">
        <v>4911</v>
      </c>
      <c r="I1239" s="36" t="s">
        <v>4911</v>
      </c>
      <c r="J1239" s="37" t="s">
        <v>7942</v>
      </c>
      <c r="K1239" s="38" t="s">
        <v>7943</v>
      </c>
      <c r="L1239" s="37" t="s">
        <v>13626</v>
      </c>
      <c r="M1239" s="4">
        <v>1237</v>
      </c>
      <c r="N1239" s="554">
        <v>34.904299999999999</v>
      </c>
      <c r="O1239" s="554">
        <v>137.25861399999999</v>
      </c>
      <c r="P1239">
        <f t="shared" si="19"/>
        <v>4790.9158406401993</v>
      </c>
    </row>
    <row r="1240" spans="1:16">
      <c r="A1240" s="33" t="s">
        <v>7732</v>
      </c>
      <c r="B1240" s="33" t="s">
        <v>2381</v>
      </c>
      <c r="C1240" s="34" t="s">
        <v>4911</v>
      </c>
      <c r="D1240" s="35"/>
      <c r="E1240" s="147" t="s">
        <v>4911</v>
      </c>
      <c r="F1240" s="124" t="s">
        <v>5106</v>
      </c>
      <c r="G1240" s="56"/>
      <c r="H1240" s="36" t="s">
        <v>4911</v>
      </c>
      <c r="I1240" s="36" t="s">
        <v>4911</v>
      </c>
      <c r="J1240" s="37" t="s">
        <v>7944</v>
      </c>
      <c r="K1240" s="38" t="s">
        <v>7945</v>
      </c>
      <c r="L1240" s="37" t="s">
        <v>13627</v>
      </c>
      <c r="M1240" s="4">
        <v>1238</v>
      </c>
      <c r="N1240" s="554">
        <v>35.123702999999999</v>
      </c>
      <c r="O1240" s="554">
        <v>136.84364299999999</v>
      </c>
      <c r="P1240">
        <f t="shared" si="19"/>
        <v>4806.4554741700285</v>
      </c>
    </row>
    <row r="1241" spans="1:16">
      <c r="A1241" s="33" t="s">
        <v>7732</v>
      </c>
      <c r="B1241" s="33" t="s">
        <v>2381</v>
      </c>
      <c r="C1241" s="34" t="s">
        <v>4911</v>
      </c>
      <c r="D1241" s="35"/>
      <c r="E1241" s="147" t="s">
        <v>4911</v>
      </c>
      <c r="F1241" s="124" t="s">
        <v>4968</v>
      </c>
      <c r="G1241" s="56"/>
      <c r="H1241" s="36" t="s">
        <v>4911</v>
      </c>
      <c r="I1241" s="36" t="s">
        <v>4911</v>
      </c>
      <c r="J1241" s="37" t="s">
        <v>7946</v>
      </c>
      <c r="K1241" s="38" t="s">
        <v>7947</v>
      </c>
      <c r="L1241" s="37" t="s">
        <v>13628</v>
      </c>
      <c r="M1241" s="4">
        <v>1239</v>
      </c>
      <c r="N1241" s="554">
        <v>35.247152999999997</v>
      </c>
      <c r="O1241" s="554">
        <v>136.82796999999999</v>
      </c>
      <c r="P1241">
        <f t="shared" si="19"/>
        <v>4822.7963932694092</v>
      </c>
    </row>
    <row r="1242" spans="1:16">
      <c r="A1242" s="33" t="s">
        <v>7732</v>
      </c>
      <c r="B1242" s="33" t="s">
        <v>2381</v>
      </c>
      <c r="C1242" s="34" t="s">
        <v>4911</v>
      </c>
      <c r="D1242" s="35"/>
      <c r="E1242" s="147" t="s">
        <v>4911</v>
      </c>
      <c r="F1242" s="55" t="s">
        <v>5255</v>
      </c>
      <c r="G1242" s="56"/>
      <c r="H1242" s="36" t="s">
        <v>4911</v>
      </c>
      <c r="I1242" s="36" t="s">
        <v>4911</v>
      </c>
      <c r="J1242" s="31" t="s">
        <v>7948</v>
      </c>
      <c r="K1242" s="32" t="s">
        <v>7949</v>
      </c>
      <c r="L1242" s="31" t="s">
        <v>13629</v>
      </c>
      <c r="M1242" s="4">
        <v>1240</v>
      </c>
      <c r="N1242" s="525">
        <v>35.240580999999999</v>
      </c>
      <c r="O1242" s="525">
        <v>136.96338700000001</v>
      </c>
      <c r="P1242">
        <f t="shared" si="19"/>
        <v>4826.669333607847</v>
      </c>
    </row>
    <row r="1243" spans="1:16">
      <c r="A1243" s="33" t="s">
        <v>7732</v>
      </c>
      <c r="B1243" s="33" t="s">
        <v>2381</v>
      </c>
      <c r="C1243" s="34" t="s">
        <v>4911</v>
      </c>
      <c r="D1243" s="35"/>
      <c r="E1243" s="147" t="s">
        <v>4911</v>
      </c>
      <c r="F1243" s="55" t="s">
        <v>5259</v>
      </c>
      <c r="G1243" s="56"/>
      <c r="H1243" s="36" t="s">
        <v>4911</v>
      </c>
      <c r="I1243" s="36" t="s">
        <v>4911</v>
      </c>
      <c r="J1243" s="31" t="s">
        <v>7950</v>
      </c>
      <c r="K1243" s="32" t="s">
        <v>7951</v>
      </c>
      <c r="L1243" s="31" t="s">
        <v>13630</v>
      </c>
      <c r="M1243" s="4">
        <v>1241</v>
      </c>
      <c r="N1243" s="525">
        <v>35.324061</v>
      </c>
      <c r="O1243" s="525">
        <v>136.86840100000001</v>
      </c>
      <c r="P1243">
        <f t="shared" si="19"/>
        <v>4834.7477458964613</v>
      </c>
    </row>
    <row r="1244" spans="1:16">
      <c r="A1244" s="33" t="s">
        <v>7732</v>
      </c>
      <c r="B1244" s="33" t="s">
        <v>2381</v>
      </c>
      <c r="C1244" s="34" t="s">
        <v>4911</v>
      </c>
      <c r="D1244" s="35"/>
      <c r="E1244" s="147" t="s">
        <v>4911</v>
      </c>
      <c r="F1244" s="55" t="s">
        <v>4972</v>
      </c>
      <c r="G1244" s="56"/>
      <c r="H1244" s="36" t="s">
        <v>4911</v>
      </c>
      <c r="I1244" s="36" t="s">
        <v>4911</v>
      </c>
      <c r="J1244" s="31" t="s">
        <v>7952</v>
      </c>
      <c r="K1244" s="32" t="s">
        <v>7953</v>
      </c>
      <c r="L1244" s="31" t="s">
        <v>13631</v>
      </c>
      <c r="M1244" s="4">
        <v>1242</v>
      </c>
      <c r="N1244" s="525">
        <v>35.134928000000002</v>
      </c>
      <c r="O1244" s="525">
        <v>136.98402100000001</v>
      </c>
      <c r="P1244">
        <f t="shared" si="19"/>
        <v>4812.9237149854889</v>
      </c>
    </row>
    <row r="1245" spans="1:16">
      <c r="A1245" s="33" t="s">
        <v>7732</v>
      </c>
      <c r="B1245" s="33" t="s">
        <v>2381</v>
      </c>
      <c r="C1245" s="34" t="s">
        <v>4911</v>
      </c>
      <c r="D1245" s="35"/>
      <c r="E1245" s="123" t="s">
        <v>4911</v>
      </c>
      <c r="F1245" s="102" t="s">
        <v>5466</v>
      </c>
      <c r="G1245" s="56"/>
      <c r="H1245" s="36" t="s">
        <v>4911</v>
      </c>
      <c r="I1245" s="36" t="s">
        <v>4911</v>
      </c>
      <c r="J1245" s="60" t="s">
        <v>7954</v>
      </c>
      <c r="K1245" s="61" t="s">
        <v>7955</v>
      </c>
      <c r="L1245" s="60" t="s">
        <v>13632</v>
      </c>
      <c r="M1245" s="4">
        <v>1243</v>
      </c>
      <c r="N1245" s="553">
        <v>34.777501000000001</v>
      </c>
      <c r="O1245" s="553">
        <v>137.38564199999999</v>
      </c>
      <c r="P1245">
        <f t="shared" si="19"/>
        <v>4777.9293020406421</v>
      </c>
    </row>
    <row r="1246" spans="1:16">
      <c r="A1246" s="33" t="s">
        <v>7732</v>
      </c>
      <c r="B1246" s="33" t="s">
        <v>2381</v>
      </c>
      <c r="C1246" s="34" t="s">
        <v>4911</v>
      </c>
      <c r="D1246" s="35"/>
      <c r="E1246" s="123" t="s">
        <v>4911</v>
      </c>
      <c r="F1246" s="55" t="s">
        <v>5470</v>
      </c>
      <c r="G1246" s="56"/>
      <c r="H1246" s="36" t="s">
        <v>4911</v>
      </c>
      <c r="I1246" s="36" t="s">
        <v>4911</v>
      </c>
      <c r="J1246" s="31" t="s">
        <v>7956</v>
      </c>
      <c r="K1246" s="32" t="s">
        <v>7834</v>
      </c>
      <c r="L1246" s="31" t="s">
        <v>13633</v>
      </c>
      <c r="M1246" s="4">
        <v>1244</v>
      </c>
      <c r="N1246" s="525">
        <v>34.901605000000004</v>
      </c>
      <c r="O1246" s="525">
        <v>136.93858700000001</v>
      </c>
      <c r="P1246">
        <f t="shared" si="19"/>
        <v>4779.3764727321359</v>
      </c>
    </row>
    <row r="1247" spans="1:16">
      <c r="A1247" s="33" t="s">
        <v>7732</v>
      </c>
      <c r="B1247" s="33" t="s">
        <v>2381</v>
      </c>
      <c r="C1247" s="34" t="s">
        <v>4911</v>
      </c>
      <c r="D1247" s="35"/>
      <c r="E1247" s="123" t="s">
        <v>4911</v>
      </c>
      <c r="F1247" s="55" t="s">
        <v>5263</v>
      </c>
      <c r="G1247" s="56"/>
      <c r="H1247" s="36" t="s">
        <v>4911</v>
      </c>
      <c r="I1247" s="36" t="s">
        <v>4911</v>
      </c>
      <c r="J1247" s="31" t="s">
        <v>7957</v>
      </c>
      <c r="K1247" s="32" t="s">
        <v>7958</v>
      </c>
      <c r="L1247" s="31" t="s">
        <v>13634</v>
      </c>
      <c r="M1247" s="4">
        <v>1245</v>
      </c>
      <c r="N1247" s="525">
        <v>34.817863000000003</v>
      </c>
      <c r="O1247" s="525">
        <v>137.40095400000001</v>
      </c>
      <c r="P1247">
        <f t="shared" si="19"/>
        <v>4784.0075924413031</v>
      </c>
    </row>
    <row r="1248" spans="1:16">
      <c r="A1248" s="33" t="s">
        <v>7732</v>
      </c>
      <c r="B1248" s="33" t="s">
        <v>2381</v>
      </c>
      <c r="C1248" s="34" t="s">
        <v>4911</v>
      </c>
      <c r="D1248" s="35"/>
      <c r="E1248" s="123" t="s">
        <v>4911</v>
      </c>
      <c r="F1248" s="55" t="s">
        <v>6190</v>
      </c>
      <c r="G1248" s="56"/>
      <c r="H1248" s="36" t="s">
        <v>4911</v>
      </c>
      <c r="I1248" s="36" t="s">
        <v>4911</v>
      </c>
      <c r="J1248" s="31" t="s">
        <v>7959</v>
      </c>
      <c r="K1248" s="32" t="s">
        <v>7910</v>
      </c>
      <c r="L1248" s="31" t="s">
        <v>13635</v>
      </c>
      <c r="M1248" s="4">
        <v>1246</v>
      </c>
      <c r="N1248" s="525">
        <v>35.196581999999999</v>
      </c>
      <c r="O1248" s="525">
        <v>136.882271</v>
      </c>
      <c r="P1248">
        <f t="shared" si="19"/>
        <v>4817.7880755977221</v>
      </c>
    </row>
    <row r="1249" spans="1:16">
      <c r="A1249" s="33" t="s">
        <v>7732</v>
      </c>
      <c r="B1249" s="33" t="s">
        <v>2381</v>
      </c>
      <c r="C1249" s="34" t="s">
        <v>4911</v>
      </c>
      <c r="D1249" s="35"/>
      <c r="E1249" s="123" t="s">
        <v>4911</v>
      </c>
      <c r="F1249" s="102" t="s">
        <v>5252</v>
      </c>
      <c r="G1249" s="56"/>
      <c r="H1249" s="36" t="s">
        <v>4911</v>
      </c>
      <c r="I1249" s="36" t="s">
        <v>4911</v>
      </c>
      <c r="J1249" s="60" t="s">
        <v>5353</v>
      </c>
      <c r="K1249" s="61" t="s">
        <v>7830</v>
      </c>
      <c r="L1249" s="60" t="s">
        <v>13636</v>
      </c>
      <c r="M1249" s="4">
        <v>1247</v>
      </c>
      <c r="N1249" s="553">
        <v>35.160604999999997</v>
      </c>
      <c r="O1249" s="553">
        <v>136.914965</v>
      </c>
      <c r="P1249">
        <f t="shared" si="19"/>
        <v>4814.0130029538241</v>
      </c>
    </row>
    <row r="1250" spans="1:16">
      <c r="A1250" s="33" t="s">
        <v>7732</v>
      </c>
      <c r="B1250" s="33" t="s">
        <v>2381</v>
      </c>
      <c r="C1250" s="34" t="s">
        <v>4911</v>
      </c>
      <c r="D1250" s="35"/>
      <c r="E1250" s="123" t="s">
        <v>4911</v>
      </c>
      <c r="F1250" s="102" t="s">
        <v>5137</v>
      </c>
      <c r="G1250" s="56"/>
      <c r="H1250" s="36" t="s">
        <v>4911</v>
      </c>
      <c r="I1250" s="36" t="s">
        <v>4911</v>
      </c>
      <c r="J1250" s="60" t="s">
        <v>7960</v>
      </c>
      <c r="K1250" s="61" t="s">
        <v>7961</v>
      </c>
      <c r="L1250" s="60" t="s">
        <v>13637</v>
      </c>
      <c r="M1250" s="4">
        <v>1248</v>
      </c>
      <c r="N1250" s="553">
        <v>35.074080000000002</v>
      </c>
      <c r="O1250" s="553">
        <v>136.928282</v>
      </c>
      <c r="P1250">
        <f t="shared" si="19"/>
        <v>4802.63351713056</v>
      </c>
    </row>
    <row r="1251" spans="1:16">
      <c r="A1251" s="33" t="s">
        <v>7732</v>
      </c>
      <c r="B1251" s="33" t="s">
        <v>2381</v>
      </c>
      <c r="C1251" s="34" t="s">
        <v>4911</v>
      </c>
      <c r="D1251" s="35"/>
      <c r="E1251" s="27" t="s">
        <v>4974</v>
      </c>
      <c r="F1251" s="55" t="s">
        <v>4975</v>
      </c>
      <c r="G1251" s="56"/>
      <c r="H1251" s="36" t="s">
        <v>4911</v>
      </c>
      <c r="I1251" s="36" t="s">
        <v>4911</v>
      </c>
      <c r="J1251" s="31" t="s">
        <v>4976</v>
      </c>
      <c r="K1251" s="32" t="s">
        <v>7830</v>
      </c>
      <c r="L1251" s="31" t="s">
        <v>13570</v>
      </c>
      <c r="M1251" s="4">
        <v>1249</v>
      </c>
      <c r="N1251" s="525">
        <v>35.160631000000002</v>
      </c>
      <c r="O1251" s="525">
        <v>136.915243</v>
      </c>
      <c r="P1251">
        <f t="shared" si="19"/>
        <v>4814.0263373983335</v>
      </c>
    </row>
    <row r="1252" spans="1:16">
      <c r="A1252" s="33" t="s">
        <v>7732</v>
      </c>
      <c r="B1252" s="33" t="s">
        <v>2381</v>
      </c>
      <c r="C1252" s="34" t="s">
        <v>4911</v>
      </c>
      <c r="D1252" s="35"/>
      <c r="E1252" s="123" t="s">
        <v>4911</v>
      </c>
      <c r="F1252" s="102" t="s">
        <v>4979</v>
      </c>
      <c r="G1252" s="56"/>
      <c r="H1252" s="36" t="s">
        <v>4911</v>
      </c>
      <c r="I1252" s="36" t="s">
        <v>4911</v>
      </c>
      <c r="J1252" s="60" t="s">
        <v>7962</v>
      </c>
      <c r="K1252" s="61" t="s">
        <v>7899</v>
      </c>
      <c r="L1252" s="60" t="s">
        <v>13605</v>
      </c>
      <c r="M1252" s="4">
        <v>1250</v>
      </c>
      <c r="N1252" s="553">
        <v>35.164059999999999</v>
      </c>
      <c r="O1252" s="553">
        <v>137.03804500000001</v>
      </c>
      <c r="P1252">
        <f t="shared" si="19"/>
        <v>4818.8140366627003</v>
      </c>
    </row>
    <row r="1253" spans="1:16">
      <c r="A1253" s="33" t="s">
        <v>7732</v>
      </c>
      <c r="B1253" s="33" t="s">
        <v>2381</v>
      </c>
      <c r="C1253" s="39" t="s">
        <v>4911</v>
      </c>
      <c r="D1253" s="40"/>
      <c r="E1253" s="123" t="s">
        <v>4911</v>
      </c>
      <c r="F1253" s="102" t="s">
        <v>5355</v>
      </c>
      <c r="G1253" s="56"/>
      <c r="H1253" s="41" t="s">
        <v>4911</v>
      </c>
      <c r="I1253" s="41" t="s">
        <v>4911</v>
      </c>
      <c r="J1253" s="60" t="s">
        <v>6200</v>
      </c>
      <c r="K1253" s="61" t="s">
        <v>7830</v>
      </c>
      <c r="L1253" s="60" t="s">
        <v>13570</v>
      </c>
      <c r="M1253" s="4">
        <v>1251</v>
      </c>
      <c r="N1253" s="553">
        <v>35.160631000000002</v>
      </c>
      <c r="O1253" s="553">
        <v>136.915243</v>
      </c>
      <c r="P1253">
        <f t="shared" si="19"/>
        <v>4814.0263373983335</v>
      </c>
    </row>
    <row r="1254" spans="1:16">
      <c r="A1254" s="33" t="s">
        <v>7732</v>
      </c>
      <c r="B1254" s="33" t="s">
        <v>2381</v>
      </c>
      <c r="C1254" s="51">
        <v>11</v>
      </c>
      <c r="D1254" s="52">
        <v>2155075</v>
      </c>
      <c r="E1254" s="74" t="s">
        <v>4974</v>
      </c>
      <c r="F1254" s="131" t="s">
        <v>4981</v>
      </c>
      <c r="G1254" s="29" t="s">
        <v>4913</v>
      </c>
      <c r="H1254" s="53" t="s">
        <v>7963</v>
      </c>
      <c r="I1254" s="53" t="s">
        <v>7964</v>
      </c>
      <c r="J1254" s="95" t="s">
        <v>7965</v>
      </c>
      <c r="K1254" s="96" t="s">
        <v>7966</v>
      </c>
      <c r="L1254" s="190" t="s">
        <v>13638</v>
      </c>
      <c r="M1254" s="4">
        <v>1252</v>
      </c>
      <c r="N1254" s="573">
        <v>34.876151</v>
      </c>
      <c r="O1254" s="573">
        <v>136.921998</v>
      </c>
      <c r="P1254">
        <f t="shared" si="19"/>
        <v>4775.3122774696985</v>
      </c>
    </row>
    <row r="1255" spans="1:16">
      <c r="A1255" s="33" t="s">
        <v>7732</v>
      </c>
      <c r="B1255" s="33" t="s">
        <v>2381</v>
      </c>
      <c r="C1255" s="51">
        <v>12</v>
      </c>
      <c r="D1255" s="52">
        <v>2157019</v>
      </c>
      <c r="E1255" s="74" t="s">
        <v>4911</v>
      </c>
      <c r="F1255" s="131" t="s">
        <v>4981</v>
      </c>
      <c r="G1255" s="29" t="s">
        <v>4913</v>
      </c>
      <c r="H1255" s="53" t="s">
        <v>7967</v>
      </c>
      <c r="I1255" s="53" t="s">
        <v>7968</v>
      </c>
      <c r="J1255" s="95" t="s">
        <v>7969</v>
      </c>
      <c r="K1255" s="96" t="s">
        <v>7970</v>
      </c>
      <c r="L1255" s="183" t="s">
        <v>13639</v>
      </c>
      <c r="M1255" s="4">
        <v>1253</v>
      </c>
      <c r="N1255" s="573">
        <v>34.821215000000002</v>
      </c>
      <c r="O1255" s="573">
        <v>137.39265800000001</v>
      </c>
      <c r="P1255">
        <f t="shared" si="19"/>
        <v>4784.1792836394707</v>
      </c>
    </row>
    <row r="1256" spans="1:16">
      <c r="A1256" s="33" t="s">
        <v>7732</v>
      </c>
      <c r="B1256" s="33" t="s">
        <v>2381</v>
      </c>
      <c r="C1256" s="34" t="s">
        <v>4911</v>
      </c>
      <c r="D1256" s="35"/>
      <c r="E1256" s="27" t="s">
        <v>4911</v>
      </c>
      <c r="F1256" s="102" t="s">
        <v>4912</v>
      </c>
      <c r="G1256" s="56"/>
      <c r="H1256" s="36" t="s">
        <v>4911</v>
      </c>
      <c r="I1256" s="36" t="s">
        <v>4911</v>
      </c>
      <c r="J1256" s="60" t="s">
        <v>7971</v>
      </c>
      <c r="K1256" s="61" t="s">
        <v>7972</v>
      </c>
      <c r="L1256" s="181" t="s">
        <v>13640</v>
      </c>
      <c r="M1256" s="4">
        <v>1254</v>
      </c>
      <c r="N1256" s="575">
        <v>34.747920000000001</v>
      </c>
      <c r="O1256" s="575">
        <v>137.43207799999999</v>
      </c>
      <c r="P1256">
        <f t="shared" si="19"/>
        <v>4775.4788517777597</v>
      </c>
    </row>
    <row r="1257" spans="1:16">
      <c r="A1257" s="33" t="s">
        <v>7732</v>
      </c>
      <c r="B1257" s="33" t="s">
        <v>2381</v>
      </c>
      <c r="C1257" s="34" t="s">
        <v>4911</v>
      </c>
      <c r="D1257" s="35"/>
      <c r="E1257" s="27" t="s">
        <v>4911</v>
      </c>
      <c r="F1257" s="55" t="s">
        <v>4987</v>
      </c>
      <c r="G1257" s="56"/>
      <c r="H1257" s="36" t="s">
        <v>4911</v>
      </c>
      <c r="I1257" s="36" t="s">
        <v>4911</v>
      </c>
      <c r="J1257" s="31" t="s">
        <v>7973</v>
      </c>
      <c r="K1257" s="32" t="s">
        <v>7974</v>
      </c>
      <c r="L1257" s="181" t="s">
        <v>13641</v>
      </c>
      <c r="M1257" s="4">
        <v>1255</v>
      </c>
      <c r="N1257" s="574">
        <v>34.813147999999998</v>
      </c>
      <c r="O1257" s="574">
        <v>137.371229</v>
      </c>
      <c r="P1257">
        <f t="shared" si="19"/>
        <v>4782.3249261188921</v>
      </c>
    </row>
    <row r="1258" spans="1:16">
      <c r="A1258" s="33" t="s">
        <v>7732</v>
      </c>
      <c r="B1258" s="33" t="s">
        <v>2381</v>
      </c>
      <c r="C1258" s="34" t="s">
        <v>4911</v>
      </c>
      <c r="D1258" s="35"/>
      <c r="E1258" s="27" t="s">
        <v>4911</v>
      </c>
      <c r="F1258" s="55" t="s">
        <v>4918</v>
      </c>
      <c r="G1258" s="56"/>
      <c r="H1258" s="36" t="s">
        <v>4911</v>
      </c>
      <c r="I1258" s="36" t="s">
        <v>4911</v>
      </c>
      <c r="J1258" s="31" t="s">
        <v>7975</v>
      </c>
      <c r="K1258" s="32" t="s">
        <v>7976</v>
      </c>
      <c r="L1258" s="181" t="s">
        <v>13642</v>
      </c>
      <c r="M1258" s="4">
        <v>1256</v>
      </c>
      <c r="N1258" s="574">
        <v>34.743929999999999</v>
      </c>
      <c r="O1258" s="574">
        <v>137.40604999999999</v>
      </c>
      <c r="P1258">
        <f t="shared" si="19"/>
        <v>4774.0261827764998</v>
      </c>
    </row>
    <row r="1259" spans="1:16">
      <c r="A1259" s="33" t="s">
        <v>7732</v>
      </c>
      <c r="B1259" s="33" t="s">
        <v>2381</v>
      </c>
      <c r="C1259" s="34" t="s">
        <v>4911</v>
      </c>
      <c r="D1259" s="35"/>
      <c r="E1259" s="27" t="s">
        <v>4911</v>
      </c>
      <c r="F1259" s="55" t="s">
        <v>4922</v>
      </c>
      <c r="G1259" s="56"/>
      <c r="H1259" s="36" t="s">
        <v>4911</v>
      </c>
      <c r="I1259" s="36" t="s">
        <v>4911</v>
      </c>
      <c r="J1259" s="31" t="s">
        <v>5968</v>
      </c>
      <c r="K1259" s="32" t="s">
        <v>7977</v>
      </c>
      <c r="L1259" s="181" t="s">
        <v>13643</v>
      </c>
      <c r="M1259" s="4">
        <v>1257</v>
      </c>
      <c r="N1259" s="574">
        <v>34.854782999999998</v>
      </c>
      <c r="O1259" s="574">
        <v>137.42188300000001</v>
      </c>
      <c r="P1259">
        <f t="shared" si="19"/>
        <v>4789.8099114163888</v>
      </c>
    </row>
    <row r="1260" spans="1:16">
      <c r="A1260" s="33" t="s">
        <v>7732</v>
      </c>
      <c r="B1260" s="33" t="s">
        <v>2381</v>
      </c>
      <c r="C1260" s="34" t="s">
        <v>4911</v>
      </c>
      <c r="D1260" s="35"/>
      <c r="E1260" s="27" t="s">
        <v>4911</v>
      </c>
      <c r="F1260" s="56" t="s">
        <v>4962</v>
      </c>
      <c r="G1260" s="56"/>
      <c r="H1260" s="36" t="s">
        <v>4911</v>
      </c>
      <c r="I1260" s="36" t="s">
        <v>4911</v>
      </c>
      <c r="J1260" s="57" t="s">
        <v>4963</v>
      </c>
      <c r="K1260" s="58" t="s">
        <v>7970</v>
      </c>
      <c r="L1260" s="186" t="s">
        <v>7978</v>
      </c>
      <c r="M1260" s="4">
        <v>1258</v>
      </c>
      <c r="N1260" s="592">
        <v>34.821418999999999</v>
      </c>
      <c r="O1260" s="592">
        <v>137.392054</v>
      </c>
      <c r="P1260">
        <f t="shared" si="19"/>
        <v>4784.1862796046262</v>
      </c>
    </row>
    <row r="1261" spans="1:16">
      <c r="A1261" s="33" t="s">
        <v>7732</v>
      </c>
      <c r="B1261" s="33" t="s">
        <v>2381</v>
      </c>
      <c r="C1261" s="34" t="s">
        <v>4911</v>
      </c>
      <c r="D1261" s="35"/>
      <c r="E1261" s="27" t="s">
        <v>4911</v>
      </c>
      <c r="F1261" s="55" t="s">
        <v>5252</v>
      </c>
      <c r="G1261" s="56"/>
      <c r="H1261" s="36" t="s">
        <v>4911</v>
      </c>
      <c r="I1261" s="36" t="s">
        <v>4911</v>
      </c>
      <c r="J1261" s="31" t="s">
        <v>5353</v>
      </c>
      <c r="K1261" s="32" t="s">
        <v>7970</v>
      </c>
      <c r="L1261" s="181" t="s">
        <v>7978</v>
      </c>
      <c r="M1261" s="4">
        <v>1259</v>
      </c>
      <c r="N1261" s="574">
        <v>34.821418999999999</v>
      </c>
      <c r="O1261" s="574">
        <v>137.392054</v>
      </c>
      <c r="P1261">
        <f t="shared" si="19"/>
        <v>4784.1862796046262</v>
      </c>
    </row>
    <row r="1262" spans="1:16">
      <c r="A1262" s="33" t="s">
        <v>7732</v>
      </c>
      <c r="B1262" s="33" t="s">
        <v>2381</v>
      </c>
      <c r="C1262" s="39" t="s">
        <v>4911</v>
      </c>
      <c r="D1262" s="40"/>
      <c r="E1262" s="70" t="s">
        <v>4974</v>
      </c>
      <c r="F1262" s="63" t="s">
        <v>4975</v>
      </c>
      <c r="G1262" s="92"/>
      <c r="H1262" s="41" t="s">
        <v>4911</v>
      </c>
      <c r="I1262" s="41" t="s">
        <v>4911</v>
      </c>
      <c r="J1262" s="64" t="s">
        <v>4976</v>
      </c>
      <c r="K1262" s="65" t="s">
        <v>7970</v>
      </c>
      <c r="L1262" s="182" t="s">
        <v>7978</v>
      </c>
      <c r="M1262" s="4">
        <v>1260</v>
      </c>
      <c r="N1262" s="572">
        <v>34.821418999999999</v>
      </c>
      <c r="O1262" s="572">
        <v>137.392054</v>
      </c>
      <c r="P1262">
        <f t="shared" si="19"/>
        <v>4784.1862796046262</v>
      </c>
    </row>
    <row r="1263" spans="1:16">
      <c r="A1263" s="33" t="s">
        <v>7732</v>
      </c>
      <c r="B1263" s="33" t="s">
        <v>2381</v>
      </c>
      <c r="C1263" s="51">
        <v>13</v>
      </c>
      <c r="D1263" s="52">
        <v>2160029</v>
      </c>
      <c r="E1263" s="74" t="s">
        <v>4974</v>
      </c>
      <c r="F1263" s="131" t="s">
        <v>4981</v>
      </c>
      <c r="G1263" s="29" t="s">
        <v>4913</v>
      </c>
      <c r="H1263" s="53" t="s">
        <v>7979</v>
      </c>
      <c r="I1263" s="53" t="s">
        <v>7980</v>
      </c>
      <c r="J1263" s="95" t="s">
        <v>7981</v>
      </c>
      <c r="K1263" s="96" t="s">
        <v>7982</v>
      </c>
      <c r="L1263" s="183" t="s">
        <v>13644</v>
      </c>
      <c r="M1263" s="4">
        <v>1261</v>
      </c>
      <c r="N1263" s="573">
        <v>34.990302999999997</v>
      </c>
      <c r="O1263" s="573">
        <v>136.99235400000001</v>
      </c>
      <c r="P1263">
        <f t="shared" si="19"/>
        <v>4793.403975143262</v>
      </c>
    </row>
    <row r="1264" spans="1:16">
      <c r="A1264" s="33" t="s">
        <v>7732</v>
      </c>
      <c r="B1264" s="33" t="s">
        <v>2381</v>
      </c>
      <c r="C1264" s="34" t="s">
        <v>4911</v>
      </c>
      <c r="D1264" s="35"/>
      <c r="E1264" s="27" t="s">
        <v>4911</v>
      </c>
      <c r="F1264" s="102" t="s">
        <v>4912</v>
      </c>
      <c r="G1264" s="56"/>
      <c r="H1264" s="36" t="s">
        <v>4911</v>
      </c>
      <c r="I1264" s="36" t="s">
        <v>4911</v>
      </c>
      <c r="J1264" s="60" t="s">
        <v>7983</v>
      </c>
      <c r="K1264" s="61" t="s">
        <v>7984</v>
      </c>
      <c r="L1264" s="185" t="s">
        <v>13645</v>
      </c>
      <c r="M1264" s="4">
        <v>1262</v>
      </c>
      <c r="N1264" s="575">
        <v>35.080855999999997</v>
      </c>
      <c r="O1264" s="575">
        <v>137.181049</v>
      </c>
      <c r="P1264">
        <f t="shared" si="19"/>
        <v>4812.4286258979437</v>
      </c>
    </row>
    <row r="1265" spans="1:16">
      <c r="A1265" s="33" t="s">
        <v>7732</v>
      </c>
      <c r="B1265" s="33" t="s">
        <v>2381</v>
      </c>
      <c r="C1265" s="39" t="s">
        <v>4911</v>
      </c>
      <c r="D1265" s="40"/>
      <c r="E1265" s="93" t="s">
        <v>4911</v>
      </c>
      <c r="F1265" s="63" t="s">
        <v>4962</v>
      </c>
      <c r="G1265" s="92"/>
      <c r="H1265" s="41" t="s">
        <v>4911</v>
      </c>
      <c r="I1265" s="41" t="s">
        <v>4911</v>
      </c>
      <c r="J1265" s="64" t="s">
        <v>4963</v>
      </c>
      <c r="K1265" s="65" t="s">
        <v>7982</v>
      </c>
      <c r="L1265" s="182" t="s">
        <v>13644</v>
      </c>
      <c r="M1265" s="4">
        <v>1263</v>
      </c>
      <c r="N1265" s="572">
        <v>34.990302999999997</v>
      </c>
      <c r="O1265" s="572">
        <v>136.99235400000001</v>
      </c>
      <c r="P1265">
        <f t="shared" si="19"/>
        <v>4793.403975143262</v>
      </c>
    </row>
    <row r="1266" spans="1:16">
      <c r="A1266" s="33" t="s">
        <v>7732</v>
      </c>
      <c r="B1266" s="33" t="s">
        <v>2381</v>
      </c>
      <c r="C1266" s="51">
        <v>14</v>
      </c>
      <c r="D1266" s="52">
        <v>2161044</v>
      </c>
      <c r="E1266" s="74" t="s">
        <v>4974</v>
      </c>
      <c r="F1266" s="131" t="s">
        <v>4981</v>
      </c>
      <c r="G1266" s="29" t="s">
        <v>4913</v>
      </c>
      <c r="H1266" s="53" t="s">
        <v>7985</v>
      </c>
      <c r="I1266" s="53" t="s">
        <v>7986</v>
      </c>
      <c r="J1266" s="95" t="s">
        <v>7987</v>
      </c>
      <c r="K1266" s="96" t="s">
        <v>7988</v>
      </c>
      <c r="L1266" s="183" t="s">
        <v>13646</v>
      </c>
      <c r="M1266" s="4">
        <v>1264</v>
      </c>
      <c r="N1266" s="573">
        <v>35.141928999999998</v>
      </c>
      <c r="O1266" s="573">
        <v>137.22493399999999</v>
      </c>
      <c r="P1266">
        <f t="shared" si="19"/>
        <v>4822.3488876576857</v>
      </c>
    </row>
    <row r="1267" spans="1:16">
      <c r="A1267" s="33" t="s">
        <v>7732</v>
      </c>
      <c r="B1267" s="33" t="s">
        <v>2381</v>
      </c>
      <c r="C1267" s="34" t="s">
        <v>4911</v>
      </c>
      <c r="D1267" s="35"/>
      <c r="E1267" s="27" t="s">
        <v>4911</v>
      </c>
      <c r="F1267" s="102" t="s">
        <v>4912</v>
      </c>
      <c r="G1267" s="56"/>
      <c r="H1267" s="36" t="s">
        <v>4911</v>
      </c>
      <c r="I1267" s="36" t="s">
        <v>4911</v>
      </c>
      <c r="J1267" s="60" t="s">
        <v>7989</v>
      </c>
      <c r="K1267" s="61" t="s">
        <v>7901</v>
      </c>
      <c r="L1267" s="185" t="s">
        <v>13647</v>
      </c>
      <c r="M1267" s="4">
        <v>1265</v>
      </c>
      <c r="N1267" s="575">
        <v>35.091807000000003</v>
      </c>
      <c r="O1267" s="575">
        <v>137.080906</v>
      </c>
      <c r="P1267">
        <f t="shared" si="19"/>
        <v>4810.416696737142</v>
      </c>
    </row>
    <row r="1268" spans="1:16">
      <c r="A1268" s="33" t="s">
        <v>7732</v>
      </c>
      <c r="B1268" s="33" t="s">
        <v>2381</v>
      </c>
      <c r="C1268" s="39" t="s">
        <v>4911</v>
      </c>
      <c r="D1268" s="40"/>
      <c r="E1268" s="93" t="s">
        <v>4911</v>
      </c>
      <c r="F1268" s="63" t="s">
        <v>4962</v>
      </c>
      <c r="G1268" s="92"/>
      <c r="H1268" s="41" t="s">
        <v>4911</v>
      </c>
      <c r="I1268" s="41" t="s">
        <v>4911</v>
      </c>
      <c r="J1268" s="64" t="s">
        <v>4963</v>
      </c>
      <c r="K1268" s="65" t="s">
        <v>7988</v>
      </c>
      <c r="L1268" s="182" t="s">
        <v>13646</v>
      </c>
      <c r="M1268" s="4">
        <v>1266</v>
      </c>
      <c r="N1268" s="572">
        <v>35.141928999999998</v>
      </c>
      <c r="O1268" s="572">
        <v>137.22493399999999</v>
      </c>
      <c r="P1268">
        <f t="shared" si="19"/>
        <v>4822.3488876576857</v>
      </c>
    </row>
    <row r="1269" spans="1:16">
      <c r="A1269" s="33" t="s">
        <v>7732</v>
      </c>
      <c r="B1269" s="33" t="s">
        <v>2381</v>
      </c>
      <c r="C1269" s="51">
        <v>15</v>
      </c>
      <c r="D1269" s="52">
        <v>2164035</v>
      </c>
      <c r="E1269" s="74" t="s">
        <v>4911</v>
      </c>
      <c r="F1269" s="131" t="s">
        <v>4981</v>
      </c>
      <c r="G1269" s="29" t="s">
        <v>4913</v>
      </c>
      <c r="H1269" s="53" t="s">
        <v>7990</v>
      </c>
      <c r="I1269" s="53" t="s">
        <v>7991</v>
      </c>
      <c r="J1269" s="95" t="s">
        <v>7992</v>
      </c>
      <c r="K1269" s="96" t="s">
        <v>7993</v>
      </c>
      <c r="L1269" s="183" t="s">
        <v>7998</v>
      </c>
      <c r="M1269" s="4">
        <v>1267</v>
      </c>
      <c r="N1269" s="573">
        <v>34.827123</v>
      </c>
      <c r="O1269" s="573">
        <v>137.217197</v>
      </c>
      <c r="P1269">
        <f t="shared" si="19"/>
        <v>4778.8801976342311</v>
      </c>
    </row>
    <row r="1270" spans="1:16">
      <c r="A1270" s="33" t="s">
        <v>7732</v>
      </c>
      <c r="B1270" s="33" t="s">
        <v>2381</v>
      </c>
      <c r="C1270" s="34" t="s">
        <v>4911</v>
      </c>
      <c r="D1270" s="35"/>
      <c r="E1270" s="27" t="s">
        <v>4911</v>
      </c>
      <c r="F1270" s="102" t="s">
        <v>4912</v>
      </c>
      <c r="G1270" s="56"/>
      <c r="H1270" s="36" t="s">
        <v>4911</v>
      </c>
      <c r="I1270" s="36" t="s">
        <v>4911</v>
      </c>
      <c r="J1270" s="60" t="s">
        <v>7994</v>
      </c>
      <c r="K1270" s="61" t="s">
        <v>7995</v>
      </c>
      <c r="L1270" s="185" t="s">
        <v>13648</v>
      </c>
      <c r="M1270" s="4">
        <v>1268</v>
      </c>
      <c r="N1270" s="575">
        <v>34.820331000000003</v>
      </c>
      <c r="O1270" s="575">
        <v>137.24540300000001</v>
      </c>
      <c r="P1270">
        <f t="shared" si="19"/>
        <v>4778.9303606883941</v>
      </c>
    </row>
    <row r="1271" spans="1:16">
      <c r="A1271" s="33" t="s">
        <v>7732</v>
      </c>
      <c r="B1271" s="33" t="s">
        <v>2381</v>
      </c>
      <c r="C1271" s="34" t="s">
        <v>4911</v>
      </c>
      <c r="D1271" s="35"/>
      <c r="E1271" s="27" t="s">
        <v>4911</v>
      </c>
      <c r="F1271" s="102" t="s">
        <v>4987</v>
      </c>
      <c r="G1271" s="56"/>
      <c r="H1271" s="36" t="s">
        <v>4911</v>
      </c>
      <c r="I1271" s="36" t="s">
        <v>4911</v>
      </c>
      <c r="J1271" s="60" t="s">
        <v>7996</v>
      </c>
      <c r="K1271" s="61" t="s">
        <v>7997</v>
      </c>
      <c r="L1271" s="185" t="s">
        <v>13649</v>
      </c>
      <c r="M1271" s="4">
        <v>1269</v>
      </c>
      <c r="N1271" s="575">
        <v>34.875613999999999</v>
      </c>
      <c r="O1271" s="575">
        <v>137.17582200000001</v>
      </c>
      <c r="P1271">
        <f t="shared" si="19"/>
        <v>4784.0910182047082</v>
      </c>
    </row>
    <row r="1272" spans="1:16">
      <c r="A1272" s="33" t="s">
        <v>7732</v>
      </c>
      <c r="B1272" s="33" t="s">
        <v>2381</v>
      </c>
      <c r="C1272" s="34" t="s">
        <v>4911</v>
      </c>
      <c r="D1272" s="35"/>
      <c r="E1272" s="27" t="s">
        <v>4911</v>
      </c>
      <c r="F1272" s="102" t="s">
        <v>4962</v>
      </c>
      <c r="G1272" s="56"/>
      <c r="H1272" s="36" t="s">
        <v>4911</v>
      </c>
      <c r="I1272" s="36" t="s">
        <v>4911</v>
      </c>
      <c r="J1272" s="60" t="s">
        <v>4963</v>
      </c>
      <c r="K1272" s="61" t="s">
        <v>7993</v>
      </c>
      <c r="L1272" s="185" t="s">
        <v>7998</v>
      </c>
      <c r="M1272" s="4">
        <v>1270</v>
      </c>
      <c r="N1272" s="575">
        <v>34.827123</v>
      </c>
      <c r="O1272" s="575">
        <v>137.217197</v>
      </c>
      <c r="P1272">
        <f t="shared" si="19"/>
        <v>4778.8801976342311</v>
      </c>
    </row>
    <row r="1273" spans="1:16">
      <c r="A1273" s="33" t="s">
        <v>7732</v>
      </c>
      <c r="B1273" s="33" t="s">
        <v>2381</v>
      </c>
      <c r="C1273" s="34" t="s">
        <v>4911</v>
      </c>
      <c r="D1273" s="35"/>
      <c r="E1273" s="27" t="s">
        <v>4911</v>
      </c>
      <c r="F1273" s="102" t="s">
        <v>5252</v>
      </c>
      <c r="G1273" s="56"/>
      <c r="H1273" s="36" t="s">
        <v>4911</v>
      </c>
      <c r="I1273" s="36" t="s">
        <v>4911</v>
      </c>
      <c r="J1273" s="60" t="s">
        <v>5353</v>
      </c>
      <c r="K1273" s="61" t="s">
        <v>7993</v>
      </c>
      <c r="L1273" s="185" t="s">
        <v>7998</v>
      </c>
      <c r="M1273" s="4">
        <v>1271</v>
      </c>
      <c r="N1273" s="575">
        <v>34.827123</v>
      </c>
      <c r="O1273" s="575">
        <v>137.217197</v>
      </c>
      <c r="P1273">
        <f t="shared" si="19"/>
        <v>4778.8801976342311</v>
      </c>
    </row>
    <row r="1274" spans="1:16">
      <c r="A1274" s="33" t="s">
        <v>7732</v>
      </c>
      <c r="B1274" s="33" t="s">
        <v>2381</v>
      </c>
      <c r="C1274" s="39" t="s">
        <v>4911</v>
      </c>
      <c r="D1274" s="40"/>
      <c r="E1274" s="93" t="s">
        <v>4974</v>
      </c>
      <c r="F1274" s="63" t="s">
        <v>4975</v>
      </c>
      <c r="G1274" s="92"/>
      <c r="H1274" s="41" t="s">
        <v>4911</v>
      </c>
      <c r="I1274" s="41" t="s">
        <v>4911</v>
      </c>
      <c r="J1274" s="64" t="s">
        <v>4976</v>
      </c>
      <c r="K1274" s="65" t="s">
        <v>7993</v>
      </c>
      <c r="L1274" s="182" t="s">
        <v>7998</v>
      </c>
      <c r="M1274" s="4">
        <v>1272</v>
      </c>
      <c r="N1274" s="572">
        <v>34.827123</v>
      </c>
      <c r="O1274" s="572">
        <v>137.217197</v>
      </c>
      <c r="P1274">
        <f t="shared" si="19"/>
        <v>4778.8801976342311</v>
      </c>
    </row>
    <row r="1275" spans="1:16">
      <c r="A1275" s="33" t="s">
        <v>7732</v>
      </c>
      <c r="B1275" s="33" t="s">
        <v>2381</v>
      </c>
      <c r="C1275" s="51">
        <v>16</v>
      </c>
      <c r="D1275" s="52">
        <v>2167014</v>
      </c>
      <c r="E1275" s="27" t="s">
        <v>4974</v>
      </c>
      <c r="F1275" s="56" t="s">
        <v>4981</v>
      </c>
      <c r="G1275" s="29" t="s">
        <v>4913</v>
      </c>
      <c r="H1275" s="53" t="s">
        <v>7999</v>
      </c>
      <c r="I1275" s="53" t="s">
        <v>8000</v>
      </c>
      <c r="J1275" s="57" t="s">
        <v>8001</v>
      </c>
      <c r="K1275" s="58" t="s">
        <v>8002</v>
      </c>
      <c r="L1275" s="191" t="s">
        <v>8003</v>
      </c>
      <c r="M1275" s="4">
        <v>1273</v>
      </c>
      <c r="N1275" s="592">
        <v>35.341977</v>
      </c>
      <c r="O1275" s="592">
        <v>136.868268</v>
      </c>
      <c r="P1275">
        <f t="shared" si="19"/>
        <v>4837.1951796858357</v>
      </c>
    </row>
    <row r="1276" spans="1:16">
      <c r="A1276" s="33" t="s">
        <v>7732</v>
      </c>
      <c r="B1276" s="33" t="s">
        <v>2381</v>
      </c>
      <c r="C1276" s="39" t="s">
        <v>4911</v>
      </c>
      <c r="D1276" s="40"/>
      <c r="E1276" s="93" t="s">
        <v>4911</v>
      </c>
      <c r="F1276" s="63" t="s">
        <v>4962</v>
      </c>
      <c r="G1276" s="92"/>
      <c r="H1276" s="41" t="s">
        <v>4911</v>
      </c>
      <c r="I1276" s="41" t="s">
        <v>4911</v>
      </c>
      <c r="J1276" s="64" t="s">
        <v>4963</v>
      </c>
      <c r="K1276" s="65" t="s">
        <v>8002</v>
      </c>
      <c r="L1276" s="182" t="s">
        <v>8003</v>
      </c>
      <c r="M1276" s="4">
        <v>1274</v>
      </c>
      <c r="N1276" s="572">
        <v>35.341977</v>
      </c>
      <c r="O1276" s="572">
        <v>136.868268</v>
      </c>
      <c r="P1276">
        <f t="shared" si="19"/>
        <v>4837.1951796858357</v>
      </c>
    </row>
    <row r="1277" spans="1:16">
      <c r="A1277" s="33" t="s">
        <v>7732</v>
      </c>
      <c r="B1277" s="33" t="s">
        <v>2381</v>
      </c>
      <c r="C1277" s="51">
        <v>17</v>
      </c>
      <c r="D1277" s="52">
        <v>2169055</v>
      </c>
      <c r="E1277" s="74" t="s">
        <v>4974</v>
      </c>
      <c r="F1277" s="100" t="s">
        <v>4981</v>
      </c>
      <c r="G1277" s="29" t="s">
        <v>4913</v>
      </c>
      <c r="H1277" s="53" t="s">
        <v>8004</v>
      </c>
      <c r="I1277" s="53" t="s">
        <v>8005</v>
      </c>
      <c r="J1277" s="76" t="s">
        <v>8006</v>
      </c>
      <c r="K1277" s="77" t="s">
        <v>8007</v>
      </c>
      <c r="L1277" s="183" t="s">
        <v>13650</v>
      </c>
      <c r="M1277" s="4">
        <v>1275</v>
      </c>
      <c r="N1277" s="640">
        <v>35.303010999999998</v>
      </c>
      <c r="O1277" s="640">
        <v>136.92137500000001</v>
      </c>
      <c r="P1277">
        <f t="shared" si="19"/>
        <v>4833.736807760125</v>
      </c>
    </row>
    <row r="1278" spans="1:16">
      <c r="A1278" s="33" t="s">
        <v>7732</v>
      </c>
      <c r="B1278" s="33" t="s">
        <v>2381</v>
      </c>
      <c r="C1278" s="34" t="s">
        <v>4911</v>
      </c>
      <c r="D1278" s="35"/>
      <c r="E1278" s="27" t="s">
        <v>4911</v>
      </c>
      <c r="F1278" s="102" t="s">
        <v>4987</v>
      </c>
      <c r="G1278" s="56"/>
      <c r="H1278" s="36" t="s">
        <v>4911</v>
      </c>
      <c r="I1278" s="36" t="s">
        <v>4911</v>
      </c>
      <c r="J1278" s="60" t="s">
        <v>8008</v>
      </c>
      <c r="K1278" s="61" t="s">
        <v>8009</v>
      </c>
      <c r="L1278" s="181" t="s">
        <v>13651</v>
      </c>
      <c r="M1278" s="4">
        <v>1276</v>
      </c>
      <c r="N1278" s="575">
        <v>35.240788000000002</v>
      </c>
      <c r="O1278" s="575">
        <v>136.86605900000001</v>
      </c>
      <c r="P1278">
        <f t="shared" si="19"/>
        <v>4823.2677696144929</v>
      </c>
    </row>
    <row r="1279" spans="1:16">
      <c r="A1279" s="33" t="s">
        <v>7732</v>
      </c>
      <c r="B1279" s="33" t="s">
        <v>2381</v>
      </c>
      <c r="C1279" s="34" t="s">
        <v>4911</v>
      </c>
      <c r="D1279" s="35"/>
      <c r="E1279" s="27" t="s">
        <v>4911</v>
      </c>
      <c r="F1279" s="55" t="s">
        <v>4926</v>
      </c>
      <c r="G1279" s="56"/>
      <c r="H1279" s="36" t="s">
        <v>4911</v>
      </c>
      <c r="I1279" s="36" t="s">
        <v>4911</v>
      </c>
      <c r="J1279" s="31" t="s">
        <v>8010</v>
      </c>
      <c r="K1279" s="32" t="s">
        <v>8011</v>
      </c>
      <c r="L1279" s="181" t="s">
        <v>13652</v>
      </c>
      <c r="M1279" s="4">
        <v>1277</v>
      </c>
      <c r="N1279" s="574">
        <v>35.243633000000003</v>
      </c>
      <c r="O1279" s="574">
        <v>137.017663</v>
      </c>
      <c r="P1279">
        <f t="shared" si="19"/>
        <v>4829.0002292896797</v>
      </c>
    </row>
    <row r="1280" spans="1:16">
      <c r="A1280" s="33" t="s">
        <v>7732</v>
      </c>
      <c r="B1280" s="33" t="s">
        <v>2381</v>
      </c>
      <c r="C1280" s="34" t="s">
        <v>4911</v>
      </c>
      <c r="D1280" s="35"/>
      <c r="E1280" s="27" t="s">
        <v>4911</v>
      </c>
      <c r="F1280" s="55" t="s">
        <v>4930</v>
      </c>
      <c r="G1280" s="56"/>
      <c r="H1280" s="36" t="s">
        <v>4911</v>
      </c>
      <c r="I1280" s="36" t="s">
        <v>4911</v>
      </c>
      <c r="J1280" s="31" t="s">
        <v>8012</v>
      </c>
      <c r="K1280" s="32" t="s">
        <v>8013</v>
      </c>
      <c r="L1280" s="181" t="s">
        <v>13653</v>
      </c>
      <c r="M1280" s="4">
        <v>1278</v>
      </c>
      <c r="N1280" s="574">
        <v>35.262214999999998</v>
      </c>
      <c r="O1280" s="574">
        <v>136.966499</v>
      </c>
      <c r="P1280">
        <f t="shared" si="19"/>
        <v>4829.7421355352844</v>
      </c>
    </row>
    <row r="1281" spans="1:16">
      <c r="A1281" s="33" t="s">
        <v>7732</v>
      </c>
      <c r="B1281" s="33" t="s">
        <v>2381</v>
      </c>
      <c r="C1281" s="34" t="s">
        <v>4911</v>
      </c>
      <c r="D1281" s="35"/>
      <c r="E1281" s="27" t="s">
        <v>4911</v>
      </c>
      <c r="F1281" s="55" t="s">
        <v>4962</v>
      </c>
      <c r="G1281" s="56"/>
      <c r="H1281" s="36" t="s">
        <v>4911</v>
      </c>
      <c r="I1281" s="36" t="s">
        <v>4911</v>
      </c>
      <c r="J1281" s="37" t="s">
        <v>4963</v>
      </c>
      <c r="K1281" s="38" t="s">
        <v>8007</v>
      </c>
      <c r="L1281" s="181" t="s">
        <v>13650</v>
      </c>
      <c r="M1281" s="4">
        <v>1279</v>
      </c>
      <c r="N1281" s="578">
        <v>35.303010999999998</v>
      </c>
      <c r="O1281" s="578">
        <v>136.92137500000001</v>
      </c>
      <c r="P1281">
        <f t="shared" si="19"/>
        <v>4833.736807760125</v>
      </c>
    </row>
    <row r="1282" spans="1:16">
      <c r="A1282" s="33" t="s">
        <v>7732</v>
      </c>
      <c r="B1282" s="33" t="s">
        <v>2381</v>
      </c>
      <c r="C1282" s="34" t="s">
        <v>4911</v>
      </c>
      <c r="D1282" s="35"/>
      <c r="E1282" s="27" t="s">
        <v>4911</v>
      </c>
      <c r="F1282" s="55" t="s">
        <v>5252</v>
      </c>
      <c r="G1282" s="56"/>
      <c r="H1282" s="36" t="s">
        <v>4911</v>
      </c>
      <c r="I1282" s="36" t="s">
        <v>4911</v>
      </c>
      <c r="J1282" s="37" t="s">
        <v>5353</v>
      </c>
      <c r="K1282" s="38" t="s">
        <v>8007</v>
      </c>
      <c r="L1282" s="181" t="s">
        <v>13654</v>
      </c>
      <c r="M1282" s="4">
        <v>1280</v>
      </c>
      <c r="N1282" s="578">
        <v>35.303013999999997</v>
      </c>
      <c r="O1282" s="578">
        <v>136.92164500000001</v>
      </c>
      <c r="P1282">
        <f t="shared" si="19"/>
        <v>4833.7467503380303</v>
      </c>
    </row>
    <row r="1283" spans="1:16">
      <c r="A1283" s="33" t="s">
        <v>7732</v>
      </c>
      <c r="B1283" s="33" t="s">
        <v>2381</v>
      </c>
      <c r="C1283" s="39" t="s">
        <v>4911</v>
      </c>
      <c r="D1283" s="40"/>
      <c r="E1283" s="93" t="s">
        <v>4911</v>
      </c>
      <c r="F1283" s="63" t="s">
        <v>4968</v>
      </c>
      <c r="G1283" s="92"/>
      <c r="H1283" s="41" t="s">
        <v>4911</v>
      </c>
      <c r="I1283" s="41" t="s">
        <v>4911</v>
      </c>
      <c r="J1283" s="42" t="s">
        <v>8014</v>
      </c>
      <c r="K1283" s="43" t="s">
        <v>8015</v>
      </c>
      <c r="L1283" s="182" t="s">
        <v>13655</v>
      </c>
      <c r="M1283" s="4">
        <v>1281</v>
      </c>
      <c r="N1283" s="591">
        <v>35.356656000000001</v>
      </c>
      <c r="O1283" s="591">
        <v>136.95006000000001</v>
      </c>
      <c r="P1283">
        <f t="shared" si="19"/>
        <v>4842.0961605993607</v>
      </c>
    </row>
    <row r="1284" spans="1:16">
      <c r="A1284" s="33" t="s">
        <v>7732</v>
      </c>
      <c r="B1284" s="33" t="s">
        <v>2381</v>
      </c>
      <c r="C1284" s="51">
        <v>18</v>
      </c>
      <c r="D1284" s="52">
        <v>2186006</v>
      </c>
      <c r="E1284" s="27" t="s">
        <v>4974</v>
      </c>
      <c r="F1284" s="56" t="s">
        <v>4981</v>
      </c>
      <c r="G1284" s="29" t="s">
        <v>4913</v>
      </c>
      <c r="H1284" s="53" t="s">
        <v>8016</v>
      </c>
      <c r="I1284" s="53" t="s">
        <v>8017</v>
      </c>
      <c r="J1284" s="57" t="s">
        <v>8018</v>
      </c>
      <c r="K1284" s="58" t="s">
        <v>8019</v>
      </c>
      <c r="L1284" s="191" t="s">
        <v>8020</v>
      </c>
      <c r="M1284" s="4">
        <v>1282</v>
      </c>
      <c r="N1284" s="592">
        <v>35.217207999999999</v>
      </c>
      <c r="O1284" s="592">
        <v>136.73997299999999</v>
      </c>
      <c r="P1284">
        <f t="shared" ref="P1284:P1347" si="20">N1284*O1284</f>
        <v>4815.6000710553835</v>
      </c>
    </row>
    <row r="1285" spans="1:16">
      <c r="A1285" s="33" t="s">
        <v>7732</v>
      </c>
      <c r="B1285" s="33" t="s">
        <v>2381</v>
      </c>
      <c r="C1285" s="39" t="s">
        <v>4911</v>
      </c>
      <c r="D1285" s="40"/>
      <c r="E1285" s="93" t="s">
        <v>4911</v>
      </c>
      <c r="F1285" s="63" t="s">
        <v>4962</v>
      </c>
      <c r="G1285" s="92"/>
      <c r="H1285" s="41" t="s">
        <v>4911</v>
      </c>
      <c r="I1285" s="41" t="s">
        <v>4911</v>
      </c>
      <c r="J1285" s="64" t="s">
        <v>4963</v>
      </c>
      <c r="K1285" s="65" t="s">
        <v>8019</v>
      </c>
      <c r="L1285" s="182" t="s">
        <v>8020</v>
      </c>
      <c r="M1285" s="4">
        <v>1283</v>
      </c>
      <c r="N1285" s="572">
        <v>35.217207999999999</v>
      </c>
      <c r="O1285" s="572">
        <v>136.73997299999999</v>
      </c>
      <c r="P1285">
        <f t="shared" si="20"/>
        <v>4815.6000710553835</v>
      </c>
    </row>
    <row r="1286" spans="1:16">
      <c r="A1286" s="33" t="s">
        <v>7732</v>
      </c>
      <c r="B1286" s="33" t="s">
        <v>2381</v>
      </c>
      <c r="C1286" s="44">
        <v>19</v>
      </c>
      <c r="D1286" s="45">
        <v>2188029</v>
      </c>
      <c r="E1286" s="46" t="s">
        <v>4974</v>
      </c>
      <c r="F1286" s="128" t="s">
        <v>4981</v>
      </c>
      <c r="G1286" s="29" t="s">
        <v>4913</v>
      </c>
      <c r="H1286" s="48" t="s">
        <v>8021</v>
      </c>
      <c r="I1286" s="48" t="s">
        <v>8022</v>
      </c>
      <c r="J1286" s="49" t="s">
        <v>8023</v>
      </c>
      <c r="K1286" s="50" t="s">
        <v>8024</v>
      </c>
      <c r="L1286" s="190" t="s">
        <v>13656</v>
      </c>
      <c r="M1286" s="4">
        <v>1284</v>
      </c>
      <c r="N1286" s="579">
        <v>35.017235999999997</v>
      </c>
      <c r="O1286" s="579">
        <v>136.88851</v>
      </c>
      <c r="P1286">
        <f t="shared" si="20"/>
        <v>4793.4572603583592</v>
      </c>
    </row>
    <row r="1287" spans="1:16">
      <c r="A1287" s="33" t="s">
        <v>7732</v>
      </c>
      <c r="B1287" s="33" t="s">
        <v>2381</v>
      </c>
      <c r="C1287" s="44">
        <v>20</v>
      </c>
      <c r="D1287" s="45">
        <v>2189022</v>
      </c>
      <c r="E1287" s="46" t="s">
        <v>4974</v>
      </c>
      <c r="F1287" s="128" t="s">
        <v>4981</v>
      </c>
      <c r="G1287" s="29" t="s">
        <v>4913</v>
      </c>
      <c r="H1287" s="48" t="s">
        <v>8025</v>
      </c>
      <c r="I1287" s="48" t="s">
        <v>8026</v>
      </c>
      <c r="J1287" s="49" t="s">
        <v>8027</v>
      </c>
      <c r="K1287" s="50" t="s">
        <v>8028</v>
      </c>
      <c r="L1287" s="190" t="s">
        <v>13657</v>
      </c>
      <c r="M1287" s="4">
        <v>1285</v>
      </c>
      <c r="N1287" s="579">
        <v>35.005155999999999</v>
      </c>
      <c r="O1287" s="579">
        <v>137.07474500000001</v>
      </c>
      <c r="P1287">
        <f t="shared" si="20"/>
        <v>4798.32283238522</v>
      </c>
    </row>
    <row r="1288" spans="1:16">
      <c r="A1288" s="33" t="s">
        <v>7732</v>
      </c>
      <c r="B1288" s="33" t="s">
        <v>2381</v>
      </c>
      <c r="C1288" s="51">
        <v>21</v>
      </c>
      <c r="D1288" s="52">
        <v>8822103</v>
      </c>
      <c r="E1288" s="123" t="s">
        <v>4911</v>
      </c>
      <c r="F1288" s="124" t="s">
        <v>4981</v>
      </c>
      <c r="G1288" s="29" t="s">
        <v>4913</v>
      </c>
      <c r="H1288" s="53" t="s">
        <v>8029</v>
      </c>
      <c r="I1288" s="53" t="s">
        <v>8030</v>
      </c>
      <c r="J1288" s="37" t="s">
        <v>8031</v>
      </c>
      <c r="K1288" s="38" t="s">
        <v>8032</v>
      </c>
      <c r="L1288" s="37" t="s">
        <v>13658</v>
      </c>
      <c r="M1288" s="4">
        <v>1286</v>
      </c>
      <c r="N1288" s="554">
        <v>34.969977999999998</v>
      </c>
      <c r="O1288" s="554">
        <v>136.91461899999999</v>
      </c>
      <c r="P1288">
        <f t="shared" si="20"/>
        <v>4787.901214308381</v>
      </c>
    </row>
    <row r="1289" spans="1:16">
      <c r="A1289" s="33" t="s">
        <v>7732</v>
      </c>
      <c r="B1289" s="33" t="s">
        <v>2381</v>
      </c>
      <c r="C1289" s="34" t="s">
        <v>4911</v>
      </c>
      <c r="D1289" s="35"/>
      <c r="E1289" s="123" t="s">
        <v>4911</v>
      </c>
      <c r="F1289" s="55" t="s">
        <v>4912</v>
      </c>
      <c r="G1289" s="56"/>
      <c r="H1289" s="36" t="s">
        <v>4911</v>
      </c>
      <c r="I1289" s="36" t="s">
        <v>4911</v>
      </c>
      <c r="J1289" s="31" t="s">
        <v>8033</v>
      </c>
      <c r="K1289" s="32" t="s">
        <v>8034</v>
      </c>
      <c r="L1289" s="31" t="s">
        <v>13659</v>
      </c>
      <c r="M1289" s="4">
        <v>1287</v>
      </c>
      <c r="N1289" s="525">
        <v>34.879683</v>
      </c>
      <c r="O1289" s="525">
        <v>136.91909799999999</v>
      </c>
      <c r="P1289">
        <f t="shared" si="20"/>
        <v>4775.6947348859339</v>
      </c>
    </row>
    <row r="1290" spans="1:16">
      <c r="A1290" s="33" t="s">
        <v>7732</v>
      </c>
      <c r="B1290" s="33" t="s">
        <v>2381</v>
      </c>
      <c r="C1290" s="34" t="s">
        <v>4911</v>
      </c>
      <c r="D1290" s="35"/>
      <c r="E1290" s="123" t="s">
        <v>4911</v>
      </c>
      <c r="F1290" s="55" t="s">
        <v>4918</v>
      </c>
      <c r="G1290" s="56"/>
      <c r="H1290" s="36" t="s">
        <v>4911</v>
      </c>
      <c r="I1290" s="36" t="s">
        <v>4911</v>
      </c>
      <c r="J1290" s="31" t="s">
        <v>8035</v>
      </c>
      <c r="K1290" s="32" t="s">
        <v>8036</v>
      </c>
      <c r="L1290" s="31" t="s">
        <v>13660</v>
      </c>
      <c r="M1290" s="4">
        <v>1288</v>
      </c>
      <c r="N1290" s="525">
        <v>35.217303000000001</v>
      </c>
      <c r="O1290" s="525">
        <v>136.87208999999999</v>
      </c>
      <c r="P1290">
        <f t="shared" si="20"/>
        <v>4820.26586577327</v>
      </c>
    </row>
    <row r="1291" spans="1:16">
      <c r="A1291" s="33" t="s">
        <v>7732</v>
      </c>
      <c r="B1291" s="33" t="s">
        <v>2381</v>
      </c>
      <c r="C1291" s="34" t="s">
        <v>4911</v>
      </c>
      <c r="D1291" s="35"/>
      <c r="E1291" s="123" t="s">
        <v>4911</v>
      </c>
      <c r="F1291" s="55" t="s">
        <v>4922</v>
      </c>
      <c r="G1291" s="56"/>
      <c r="H1291" s="36" t="s">
        <v>4911</v>
      </c>
      <c r="I1291" s="36" t="s">
        <v>4911</v>
      </c>
      <c r="J1291" s="31" t="s">
        <v>8037</v>
      </c>
      <c r="K1291" s="32" t="s">
        <v>8038</v>
      </c>
      <c r="L1291" s="31" t="s">
        <v>13661</v>
      </c>
      <c r="M1291" s="4">
        <v>1289</v>
      </c>
      <c r="N1291" s="525">
        <v>35.061760999999997</v>
      </c>
      <c r="O1291" s="525">
        <v>136.914008</v>
      </c>
      <c r="P1291">
        <f t="shared" si="20"/>
        <v>4800.4462260480877</v>
      </c>
    </row>
    <row r="1292" spans="1:16">
      <c r="A1292" s="33" t="s">
        <v>7732</v>
      </c>
      <c r="B1292" s="33" t="s">
        <v>2381</v>
      </c>
      <c r="C1292" s="34" t="s">
        <v>4911</v>
      </c>
      <c r="D1292" s="35"/>
      <c r="E1292" s="123" t="s">
        <v>4911</v>
      </c>
      <c r="F1292" s="55" t="s">
        <v>4926</v>
      </c>
      <c r="G1292" s="56"/>
      <c r="H1292" s="36" t="s">
        <v>4911</v>
      </c>
      <c r="I1292" s="36" t="s">
        <v>4911</v>
      </c>
      <c r="J1292" s="31" t="s">
        <v>8039</v>
      </c>
      <c r="K1292" s="32" t="s">
        <v>8040</v>
      </c>
      <c r="L1292" s="31" t="s">
        <v>13662</v>
      </c>
      <c r="M1292" s="4">
        <v>1290</v>
      </c>
      <c r="N1292" s="525">
        <v>35.249949999999998</v>
      </c>
      <c r="O1292" s="525">
        <v>136.80595199999999</v>
      </c>
      <c r="P1292">
        <f t="shared" si="20"/>
        <v>4822.4029677023991</v>
      </c>
    </row>
    <row r="1293" spans="1:16">
      <c r="A1293" s="33" t="s">
        <v>7732</v>
      </c>
      <c r="B1293" s="33" t="s">
        <v>2381</v>
      </c>
      <c r="C1293" s="34" t="s">
        <v>4911</v>
      </c>
      <c r="D1293" s="35"/>
      <c r="E1293" s="123" t="s">
        <v>4911</v>
      </c>
      <c r="F1293" s="55" t="s">
        <v>4930</v>
      </c>
      <c r="G1293" s="56"/>
      <c r="H1293" s="36" t="s">
        <v>4911</v>
      </c>
      <c r="I1293" s="36" t="s">
        <v>4911</v>
      </c>
      <c r="J1293" s="31" t="s">
        <v>8041</v>
      </c>
      <c r="K1293" s="32" t="s">
        <v>8042</v>
      </c>
      <c r="L1293" s="31" t="s">
        <v>13663</v>
      </c>
      <c r="M1293" s="4">
        <v>1291</v>
      </c>
      <c r="N1293" s="525">
        <v>35.122548000000002</v>
      </c>
      <c r="O1293" s="525">
        <v>136.773222</v>
      </c>
      <c r="P1293">
        <f t="shared" si="20"/>
        <v>4803.8240548096564</v>
      </c>
    </row>
    <row r="1294" spans="1:16">
      <c r="A1294" s="33" t="s">
        <v>7732</v>
      </c>
      <c r="B1294" s="33" t="s">
        <v>2381</v>
      </c>
      <c r="C1294" s="34" t="s">
        <v>4911</v>
      </c>
      <c r="D1294" s="35"/>
      <c r="E1294" s="123" t="s">
        <v>4911</v>
      </c>
      <c r="F1294" s="55" t="s">
        <v>4934</v>
      </c>
      <c r="G1294" s="56"/>
      <c r="H1294" s="36" t="s">
        <v>4911</v>
      </c>
      <c r="I1294" s="36" t="s">
        <v>4911</v>
      </c>
      <c r="J1294" s="31" t="s">
        <v>8043</v>
      </c>
      <c r="K1294" s="32" t="s">
        <v>8044</v>
      </c>
      <c r="L1294" s="31" t="s">
        <v>13664</v>
      </c>
      <c r="M1294" s="4">
        <v>1292</v>
      </c>
      <c r="N1294" s="525">
        <v>35.368000000000002</v>
      </c>
      <c r="O1294" s="525">
        <v>136.74635699999999</v>
      </c>
      <c r="P1294">
        <f t="shared" si="20"/>
        <v>4836.4451543759997</v>
      </c>
    </row>
    <row r="1295" spans="1:16">
      <c r="A1295" s="33" t="s">
        <v>7732</v>
      </c>
      <c r="B1295" s="33" t="s">
        <v>2381</v>
      </c>
      <c r="C1295" s="34" t="s">
        <v>4911</v>
      </c>
      <c r="D1295" s="35"/>
      <c r="E1295" s="123" t="s">
        <v>4911</v>
      </c>
      <c r="F1295" s="55" t="s">
        <v>4938</v>
      </c>
      <c r="G1295" s="56"/>
      <c r="H1295" s="36" t="s">
        <v>4911</v>
      </c>
      <c r="I1295" s="36" t="s">
        <v>4911</v>
      </c>
      <c r="J1295" s="31" t="s">
        <v>8045</v>
      </c>
      <c r="K1295" s="32" t="s">
        <v>8046</v>
      </c>
      <c r="L1295" s="31" t="s">
        <v>13665</v>
      </c>
      <c r="M1295" s="4">
        <v>1293</v>
      </c>
      <c r="N1295" s="525">
        <v>35.411079000000001</v>
      </c>
      <c r="O1295" s="525">
        <v>136.785315</v>
      </c>
      <c r="P1295">
        <f t="shared" si="20"/>
        <v>4843.7155955048847</v>
      </c>
    </row>
    <row r="1296" spans="1:16">
      <c r="A1296" s="33" t="s">
        <v>7732</v>
      </c>
      <c r="B1296" s="33" t="s">
        <v>2381</v>
      </c>
      <c r="C1296" s="34" t="s">
        <v>4911</v>
      </c>
      <c r="D1296" s="35"/>
      <c r="E1296" s="123" t="s">
        <v>4911</v>
      </c>
      <c r="F1296" s="55" t="s">
        <v>4942</v>
      </c>
      <c r="G1296" s="56"/>
      <c r="H1296" s="36" t="s">
        <v>4911</v>
      </c>
      <c r="I1296" s="36" t="s">
        <v>4911</v>
      </c>
      <c r="J1296" s="31" t="s">
        <v>8047</v>
      </c>
      <c r="K1296" s="32" t="s">
        <v>8048</v>
      </c>
      <c r="L1296" s="31" t="s">
        <v>13666</v>
      </c>
      <c r="M1296" s="4">
        <v>1294</v>
      </c>
      <c r="N1296" s="525">
        <v>35.454472000000003</v>
      </c>
      <c r="O1296" s="525">
        <v>136.76623000000001</v>
      </c>
      <c r="P1296">
        <f t="shared" si="20"/>
        <v>4848.9744720805602</v>
      </c>
    </row>
    <row r="1297" spans="1:16">
      <c r="A1297" s="33" t="s">
        <v>7732</v>
      </c>
      <c r="B1297" s="33" t="s">
        <v>2381</v>
      </c>
      <c r="C1297" s="34" t="s">
        <v>4911</v>
      </c>
      <c r="D1297" s="35"/>
      <c r="E1297" s="123" t="s">
        <v>4911</v>
      </c>
      <c r="F1297" s="55" t="s">
        <v>4946</v>
      </c>
      <c r="G1297" s="56"/>
      <c r="H1297" s="36" t="s">
        <v>4911</v>
      </c>
      <c r="I1297" s="36" t="s">
        <v>4911</v>
      </c>
      <c r="J1297" s="31" t="s">
        <v>8049</v>
      </c>
      <c r="K1297" s="32" t="s">
        <v>8050</v>
      </c>
      <c r="L1297" s="31" t="s">
        <v>8051</v>
      </c>
      <c r="M1297" s="4">
        <v>1295</v>
      </c>
      <c r="N1297" s="525">
        <v>35.454472000000003</v>
      </c>
      <c r="O1297" s="525">
        <v>136.76623000000001</v>
      </c>
      <c r="P1297">
        <f t="shared" si="20"/>
        <v>4848.9744720805602</v>
      </c>
    </row>
    <row r="1298" spans="1:16">
      <c r="A1298" s="33" t="s">
        <v>7732</v>
      </c>
      <c r="B1298" s="33" t="s">
        <v>2381</v>
      </c>
      <c r="C1298" s="34" t="s">
        <v>4911</v>
      </c>
      <c r="D1298" s="35"/>
      <c r="E1298" s="123" t="s">
        <v>4911</v>
      </c>
      <c r="F1298" s="55" t="s">
        <v>4950</v>
      </c>
      <c r="G1298" s="56"/>
      <c r="H1298" s="36" t="s">
        <v>4911</v>
      </c>
      <c r="I1298" s="36" t="s">
        <v>4911</v>
      </c>
      <c r="J1298" s="31" t="s">
        <v>8052</v>
      </c>
      <c r="K1298" s="32" t="s">
        <v>8053</v>
      </c>
      <c r="L1298" s="31" t="s">
        <v>13667</v>
      </c>
      <c r="M1298" s="4">
        <v>1296</v>
      </c>
      <c r="N1298" s="525">
        <v>35.412112</v>
      </c>
      <c r="O1298" s="525">
        <v>136.69846100000001</v>
      </c>
      <c r="P1298">
        <f t="shared" si="20"/>
        <v>4840.7812111596322</v>
      </c>
    </row>
    <row r="1299" spans="1:16">
      <c r="A1299" s="33" t="s">
        <v>7732</v>
      </c>
      <c r="B1299" s="33" t="s">
        <v>2381</v>
      </c>
      <c r="C1299" s="34" t="s">
        <v>4911</v>
      </c>
      <c r="D1299" s="35"/>
      <c r="E1299" s="123" t="s">
        <v>4911</v>
      </c>
      <c r="F1299" s="55" t="s">
        <v>4954</v>
      </c>
      <c r="G1299" s="56"/>
      <c r="H1299" s="36" t="s">
        <v>4911</v>
      </c>
      <c r="I1299" s="36" t="s">
        <v>4911</v>
      </c>
      <c r="J1299" s="31" t="s">
        <v>8054</v>
      </c>
      <c r="K1299" s="32" t="s">
        <v>8055</v>
      </c>
      <c r="L1299" s="31" t="s">
        <v>13668</v>
      </c>
      <c r="M1299" s="4">
        <v>1297</v>
      </c>
      <c r="N1299" s="525">
        <v>35.403193000000002</v>
      </c>
      <c r="O1299" s="525">
        <v>136.93661499999999</v>
      </c>
      <c r="P1299">
        <f t="shared" si="20"/>
        <v>4847.9934096116949</v>
      </c>
    </row>
    <row r="1300" spans="1:16">
      <c r="A1300" s="33" t="s">
        <v>7732</v>
      </c>
      <c r="B1300" s="33" t="s">
        <v>2381</v>
      </c>
      <c r="C1300" s="34" t="s">
        <v>4911</v>
      </c>
      <c r="D1300" s="35"/>
      <c r="E1300" s="123" t="s">
        <v>4911</v>
      </c>
      <c r="F1300" s="55" t="s">
        <v>4958</v>
      </c>
      <c r="G1300" s="56"/>
      <c r="H1300" s="36" t="s">
        <v>4911</v>
      </c>
      <c r="I1300" s="36" t="s">
        <v>4911</v>
      </c>
      <c r="J1300" s="31" t="s">
        <v>8056</v>
      </c>
      <c r="K1300" s="32" t="s">
        <v>8057</v>
      </c>
      <c r="L1300" s="31" t="s">
        <v>13669</v>
      </c>
      <c r="M1300" s="4">
        <v>1298</v>
      </c>
      <c r="N1300" s="525">
        <v>35.498604999999998</v>
      </c>
      <c r="O1300" s="525">
        <v>136.90227300000001</v>
      </c>
      <c r="P1300">
        <f t="shared" si="20"/>
        <v>4859.8397128291654</v>
      </c>
    </row>
    <row r="1301" spans="1:16">
      <c r="A1301" s="33" t="s">
        <v>7732</v>
      </c>
      <c r="B1301" s="33" t="s">
        <v>2381</v>
      </c>
      <c r="C1301" s="34" t="s">
        <v>4911</v>
      </c>
      <c r="D1301" s="35"/>
      <c r="E1301" s="27" t="s">
        <v>4911</v>
      </c>
      <c r="F1301" s="56" t="s">
        <v>5394</v>
      </c>
      <c r="G1301" s="56"/>
      <c r="H1301" s="36" t="s">
        <v>4911</v>
      </c>
      <c r="I1301" s="36" t="s">
        <v>4911</v>
      </c>
      <c r="J1301" s="57" t="s">
        <v>8058</v>
      </c>
      <c r="K1301" s="58" t="s">
        <v>8059</v>
      </c>
      <c r="L1301" s="191" t="s">
        <v>13670</v>
      </c>
      <c r="M1301" s="4">
        <v>1299</v>
      </c>
      <c r="N1301" s="592">
        <v>35.058205000000001</v>
      </c>
      <c r="O1301" s="592">
        <v>137.017741</v>
      </c>
      <c r="P1301">
        <f t="shared" si="20"/>
        <v>4803.5960526149056</v>
      </c>
    </row>
    <row r="1302" spans="1:16">
      <c r="A1302" s="33" t="s">
        <v>7732</v>
      </c>
      <c r="B1302" s="33" t="s">
        <v>2381</v>
      </c>
      <c r="C1302" s="34" t="s">
        <v>4911</v>
      </c>
      <c r="D1302" s="35"/>
      <c r="E1302" s="27" t="s">
        <v>4911</v>
      </c>
      <c r="F1302" s="55" t="s">
        <v>5398</v>
      </c>
      <c r="G1302" s="56"/>
      <c r="H1302" s="36" t="s">
        <v>4911</v>
      </c>
      <c r="I1302" s="36" t="s">
        <v>4911</v>
      </c>
      <c r="J1302" s="31" t="s">
        <v>8060</v>
      </c>
      <c r="K1302" s="32" t="s">
        <v>8061</v>
      </c>
      <c r="L1302" s="181" t="s">
        <v>13671</v>
      </c>
      <c r="M1302" s="4">
        <v>1300</v>
      </c>
      <c r="N1302" s="574">
        <v>35.113008999999998</v>
      </c>
      <c r="O1302" s="574">
        <v>136.81985399999999</v>
      </c>
      <c r="P1302">
        <f t="shared" si="20"/>
        <v>4804.1567648806858</v>
      </c>
    </row>
    <row r="1303" spans="1:16">
      <c r="A1303" s="33" t="s">
        <v>7732</v>
      </c>
      <c r="B1303" s="33" t="s">
        <v>2381</v>
      </c>
      <c r="C1303" s="34" t="s">
        <v>4911</v>
      </c>
      <c r="D1303" s="35"/>
      <c r="E1303" s="27" t="s">
        <v>4911</v>
      </c>
      <c r="F1303" s="55" t="s">
        <v>5402</v>
      </c>
      <c r="G1303" s="56"/>
      <c r="H1303" s="36" t="s">
        <v>4911</v>
      </c>
      <c r="I1303" s="36" t="s">
        <v>4911</v>
      </c>
      <c r="J1303" s="31" t="s">
        <v>8062</v>
      </c>
      <c r="K1303" s="32" t="s">
        <v>8063</v>
      </c>
      <c r="L1303" s="181" t="s">
        <v>13672</v>
      </c>
      <c r="M1303" s="4">
        <v>1301</v>
      </c>
      <c r="N1303" s="574">
        <v>35.039169000000001</v>
      </c>
      <c r="O1303" s="574">
        <v>136.955083</v>
      </c>
      <c r="P1303">
        <f t="shared" si="20"/>
        <v>4798.7922986460271</v>
      </c>
    </row>
    <row r="1304" spans="1:16">
      <c r="A1304" s="33" t="s">
        <v>7732</v>
      </c>
      <c r="B1304" s="33" t="s">
        <v>2381</v>
      </c>
      <c r="C1304" s="34" t="s">
        <v>4911</v>
      </c>
      <c r="D1304" s="35"/>
      <c r="E1304" s="27" t="s">
        <v>4911</v>
      </c>
      <c r="F1304" s="55" t="s">
        <v>5008</v>
      </c>
      <c r="G1304" s="56"/>
      <c r="H1304" s="36" t="s">
        <v>4911</v>
      </c>
      <c r="I1304" s="36" t="s">
        <v>4911</v>
      </c>
      <c r="J1304" s="31" t="s">
        <v>8064</v>
      </c>
      <c r="K1304" s="32" t="s">
        <v>8065</v>
      </c>
      <c r="L1304" s="181" t="s">
        <v>13673</v>
      </c>
      <c r="M1304" s="4">
        <v>1302</v>
      </c>
      <c r="N1304" s="574">
        <v>35.141908000000001</v>
      </c>
      <c r="O1304" s="574">
        <v>136.957536</v>
      </c>
      <c r="P1304">
        <f t="shared" si="20"/>
        <v>4812.9491300186883</v>
      </c>
    </row>
    <row r="1305" spans="1:16">
      <c r="A1305" s="33" t="s">
        <v>7732</v>
      </c>
      <c r="B1305" s="33" t="s">
        <v>2381</v>
      </c>
      <c r="C1305" s="34" t="s">
        <v>4911</v>
      </c>
      <c r="D1305" s="35"/>
      <c r="E1305" s="27" t="s">
        <v>4911</v>
      </c>
      <c r="F1305" s="55" t="s">
        <v>5409</v>
      </c>
      <c r="G1305" s="56"/>
      <c r="H1305" s="36" t="s">
        <v>4911</v>
      </c>
      <c r="I1305" s="36" t="s">
        <v>4911</v>
      </c>
      <c r="J1305" s="31" t="s">
        <v>8066</v>
      </c>
      <c r="K1305" s="32" t="s">
        <v>8067</v>
      </c>
      <c r="L1305" s="181" t="s">
        <v>13674</v>
      </c>
      <c r="M1305" s="4">
        <v>1303</v>
      </c>
      <c r="N1305" s="574">
        <v>35.262535</v>
      </c>
      <c r="O1305" s="574">
        <v>136.77995899999999</v>
      </c>
      <c r="P1305">
        <f t="shared" si="20"/>
        <v>4823.2080915360648</v>
      </c>
    </row>
    <row r="1306" spans="1:16">
      <c r="A1306" s="33" t="s">
        <v>7732</v>
      </c>
      <c r="B1306" s="33" t="s">
        <v>2381</v>
      </c>
      <c r="C1306" s="34" t="s">
        <v>4911</v>
      </c>
      <c r="D1306" s="35"/>
      <c r="E1306" s="27" t="s">
        <v>4911</v>
      </c>
      <c r="F1306" s="55" t="s">
        <v>5413</v>
      </c>
      <c r="G1306" s="56"/>
      <c r="H1306" s="36" t="s">
        <v>4911</v>
      </c>
      <c r="I1306" s="36" t="s">
        <v>4911</v>
      </c>
      <c r="J1306" s="31" t="s">
        <v>8068</v>
      </c>
      <c r="K1306" s="32" t="s">
        <v>7834</v>
      </c>
      <c r="L1306" s="181" t="s">
        <v>13675</v>
      </c>
      <c r="M1306" s="4">
        <v>1304</v>
      </c>
      <c r="N1306" s="574">
        <v>34.903486000000001</v>
      </c>
      <c r="O1306" s="574">
        <v>136.94865100000001</v>
      </c>
      <c r="P1306">
        <f t="shared" si="20"/>
        <v>4779.9853228973861</v>
      </c>
    </row>
    <row r="1307" spans="1:16">
      <c r="A1307" s="33" t="s">
        <v>7732</v>
      </c>
      <c r="B1307" s="33" t="s">
        <v>2381</v>
      </c>
      <c r="C1307" s="34" t="s">
        <v>4911</v>
      </c>
      <c r="D1307" s="35"/>
      <c r="E1307" s="27" t="s">
        <v>4911</v>
      </c>
      <c r="F1307" s="55" t="s">
        <v>5012</v>
      </c>
      <c r="G1307" s="56"/>
      <c r="H1307" s="36" t="s">
        <v>4911</v>
      </c>
      <c r="I1307" s="36" t="s">
        <v>4911</v>
      </c>
      <c r="J1307" s="31" t="s">
        <v>8069</v>
      </c>
      <c r="K1307" s="32" t="s">
        <v>8070</v>
      </c>
      <c r="L1307" s="181" t="s">
        <v>13676</v>
      </c>
      <c r="M1307" s="4">
        <v>1305</v>
      </c>
      <c r="N1307" s="574">
        <v>35.236919</v>
      </c>
      <c r="O1307" s="574">
        <v>136.90983</v>
      </c>
      <c r="P1307">
        <f t="shared" si="20"/>
        <v>4824.2805900137701</v>
      </c>
    </row>
    <row r="1308" spans="1:16">
      <c r="A1308" s="33" t="s">
        <v>7732</v>
      </c>
      <c r="B1308" s="33" t="s">
        <v>2381</v>
      </c>
      <c r="C1308" s="34" t="s">
        <v>4911</v>
      </c>
      <c r="D1308" s="35"/>
      <c r="E1308" s="27" t="s">
        <v>4911</v>
      </c>
      <c r="F1308" s="55" t="s">
        <v>5016</v>
      </c>
      <c r="G1308" s="56"/>
      <c r="H1308" s="36" t="s">
        <v>4911</v>
      </c>
      <c r="I1308" s="36" t="s">
        <v>4911</v>
      </c>
      <c r="J1308" s="31" t="s">
        <v>8071</v>
      </c>
      <c r="K1308" s="32" t="s">
        <v>8036</v>
      </c>
      <c r="L1308" s="181" t="s">
        <v>13677</v>
      </c>
      <c r="M1308" s="4">
        <v>1306</v>
      </c>
      <c r="N1308" s="574">
        <v>35.213354000000002</v>
      </c>
      <c r="O1308" s="574">
        <v>136.870091</v>
      </c>
      <c r="P1308">
        <f t="shared" si="20"/>
        <v>4819.6549663952146</v>
      </c>
    </row>
    <row r="1309" spans="1:16">
      <c r="A1309" s="33" t="s">
        <v>7732</v>
      </c>
      <c r="B1309" s="33" t="s">
        <v>2381</v>
      </c>
      <c r="C1309" s="34" t="s">
        <v>4911</v>
      </c>
      <c r="D1309" s="35"/>
      <c r="E1309" s="27" t="s">
        <v>4911</v>
      </c>
      <c r="F1309" s="55" t="s">
        <v>5423</v>
      </c>
      <c r="G1309" s="56"/>
      <c r="H1309" s="36" t="s">
        <v>4911</v>
      </c>
      <c r="I1309" s="36" t="s">
        <v>4911</v>
      </c>
      <c r="J1309" s="31" t="s">
        <v>8072</v>
      </c>
      <c r="K1309" s="32" t="s">
        <v>8073</v>
      </c>
      <c r="L1309" s="181" t="s">
        <v>13678</v>
      </c>
      <c r="M1309" s="4">
        <v>1307</v>
      </c>
      <c r="N1309" s="574">
        <v>35.358899000000001</v>
      </c>
      <c r="O1309" s="574">
        <v>136.94875200000001</v>
      </c>
      <c r="P1309">
        <f t="shared" si="20"/>
        <v>4842.3570901440489</v>
      </c>
    </row>
    <row r="1310" spans="1:16">
      <c r="A1310" s="33" t="s">
        <v>7732</v>
      </c>
      <c r="B1310" s="33" t="s">
        <v>2381</v>
      </c>
      <c r="C1310" s="34" t="s">
        <v>4911</v>
      </c>
      <c r="D1310" s="35"/>
      <c r="E1310" s="27" t="s">
        <v>4911</v>
      </c>
      <c r="F1310" s="55" t="s">
        <v>5427</v>
      </c>
      <c r="G1310" s="56"/>
      <c r="H1310" s="36" t="s">
        <v>4911</v>
      </c>
      <c r="I1310" s="36" t="s">
        <v>4911</v>
      </c>
      <c r="J1310" s="31" t="s">
        <v>8074</v>
      </c>
      <c r="K1310" s="32" t="s">
        <v>8075</v>
      </c>
      <c r="L1310" s="181" t="s">
        <v>13679</v>
      </c>
      <c r="M1310" s="4">
        <v>1308</v>
      </c>
      <c r="N1310" s="574">
        <v>34.988064000000001</v>
      </c>
      <c r="O1310" s="574">
        <v>137.074502</v>
      </c>
      <c r="P1310">
        <f t="shared" si="20"/>
        <v>4795.9714487441279</v>
      </c>
    </row>
    <row r="1311" spans="1:16">
      <c r="A1311" s="33" t="s">
        <v>7732</v>
      </c>
      <c r="B1311" s="33" t="s">
        <v>2381</v>
      </c>
      <c r="C1311" s="34" t="s">
        <v>4911</v>
      </c>
      <c r="D1311" s="35"/>
      <c r="E1311" s="27" t="s">
        <v>4911</v>
      </c>
      <c r="F1311" s="55" t="s">
        <v>5020</v>
      </c>
      <c r="G1311" s="56"/>
      <c r="H1311" s="36" t="s">
        <v>4911</v>
      </c>
      <c r="I1311" s="36" t="s">
        <v>4911</v>
      </c>
      <c r="J1311" s="31" t="s">
        <v>8076</v>
      </c>
      <c r="K1311" s="32" t="s">
        <v>7860</v>
      </c>
      <c r="L1311" s="181" t="s">
        <v>13680</v>
      </c>
      <c r="M1311" s="4">
        <v>1309</v>
      </c>
      <c r="N1311" s="574">
        <v>35.010022999999997</v>
      </c>
      <c r="O1311" s="574">
        <v>136.905832</v>
      </c>
      <c r="P1311">
        <f t="shared" si="20"/>
        <v>4793.0763271541355</v>
      </c>
    </row>
    <row r="1312" spans="1:16">
      <c r="A1312" s="33" t="s">
        <v>7732</v>
      </c>
      <c r="B1312" s="33" t="s">
        <v>2381</v>
      </c>
      <c r="C1312" s="34" t="s">
        <v>4911</v>
      </c>
      <c r="D1312" s="35"/>
      <c r="E1312" s="27" t="s">
        <v>4911</v>
      </c>
      <c r="F1312" s="55" t="s">
        <v>5431</v>
      </c>
      <c r="G1312" s="56"/>
      <c r="H1312" s="36" t="s">
        <v>4911</v>
      </c>
      <c r="I1312" s="36" t="s">
        <v>4911</v>
      </c>
      <c r="J1312" s="31" t="s">
        <v>8077</v>
      </c>
      <c r="K1312" s="32" t="s">
        <v>8078</v>
      </c>
      <c r="L1312" s="181" t="s">
        <v>13681</v>
      </c>
      <c r="M1312" s="4">
        <v>1310</v>
      </c>
      <c r="N1312" s="574">
        <v>35.183985999999997</v>
      </c>
      <c r="O1312" s="574">
        <v>136.804382</v>
      </c>
      <c r="P1312">
        <f t="shared" si="20"/>
        <v>4813.3234610266518</v>
      </c>
    </row>
    <row r="1313" spans="1:16">
      <c r="A1313" s="33" t="s">
        <v>7732</v>
      </c>
      <c r="B1313" s="33" t="s">
        <v>2381</v>
      </c>
      <c r="C1313" s="34" t="s">
        <v>4911</v>
      </c>
      <c r="D1313" s="35"/>
      <c r="E1313" s="27" t="s">
        <v>4911</v>
      </c>
      <c r="F1313" s="55" t="s">
        <v>5435</v>
      </c>
      <c r="G1313" s="56"/>
      <c r="H1313" s="36" t="s">
        <v>4911</v>
      </c>
      <c r="I1313" s="36" t="s">
        <v>4911</v>
      </c>
      <c r="J1313" s="31" t="s">
        <v>8079</v>
      </c>
      <c r="K1313" s="32" t="s">
        <v>8080</v>
      </c>
      <c r="L1313" s="181" t="s">
        <v>13682</v>
      </c>
      <c r="M1313" s="4">
        <v>1311</v>
      </c>
      <c r="N1313" s="574">
        <v>34.898577000000003</v>
      </c>
      <c r="O1313" s="574">
        <v>136.83921000000001</v>
      </c>
      <c r="P1313">
        <f t="shared" si="20"/>
        <v>4775.4937068041709</v>
      </c>
    </row>
    <row r="1314" spans="1:16">
      <c r="A1314" s="33" t="s">
        <v>7732</v>
      </c>
      <c r="B1314" s="33" t="s">
        <v>2381</v>
      </c>
      <c r="C1314" s="34" t="s">
        <v>4911</v>
      </c>
      <c r="D1314" s="35"/>
      <c r="E1314" s="27" t="s">
        <v>4911</v>
      </c>
      <c r="F1314" s="55" t="s">
        <v>5439</v>
      </c>
      <c r="G1314" s="56"/>
      <c r="H1314" s="36" t="s">
        <v>4911</v>
      </c>
      <c r="I1314" s="36" t="s">
        <v>4911</v>
      </c>
      <c r="J1314" s="31" t="s">
        <v>8081</v>
      </c>
      <c r="K1314" s="32" t="s">
        <v>8082</v>
      </c>
      <c r="L1314" s="181" t="s">
        <v>13683</v>
      </c>
      <c r="M1314" s="4">
        <v>1312</v>
      </c>
      <c r="N1314" s="574">
        <v>35.310127000000001</v>
      </c>
      <c r="O1314" s="574">
        <v>136.75366500000001</v>
      </c>
      <c r="P1314">
        <f t="shared" si="20"/>
        <v>4828.7892788654553</v>
      </c>
    </row>
    <row r="1315" spans="1:16">
      <c r="A1315" s="33" t="s">
        <v>7732</v>
      </c>
      <c r="B1315" s="33" t="s">
        <v>2381</v>
      </c>
      <c r="C1315" s="34" t="s">
        <v>4911</v>
      </c>
      <c r="D1315" s="35"/>
      <c r="E1315" s="27" t="s">
        <v>4911</v>
      </c>
      <c r="F1315" s="55" t="s">
        <v>5443</v>
      </c>
      <c r="G1315" s="56"/>
      <c r="H1315" s="36" t="s">
        <v>4911</v>
      </c>
      <c r="I1315" s="36" t="s">
        <v>4911</v>
      </c>
      <c r="J1315" s="31" t="s">
        <v>8083</v>
      </c>
      <c r="K1315" s="32" t="s">
        <v>8084</v>
      </c>
      <c r="L1315" s="181" t="s">
        <v>13684</v>
      </c>
      <c r="M1315" s="4">
        <v>1313</v>
      </c>
      <c r="N1315" s="574">
        <v>35.160032999999999</v>
      </c>
      <c r="O1315" s="574">
        <v>136.77577700000001</v>
      </c>
      <c r="P1315">
        <f t="shared" si="20"/>
        <v>4809.0408329206412</v>
      </c>
    </row>
    <row r="1316" spans="1:16">
      <c r="A1316" s="33" t="s">
        <v>7732</v>
      </c>
      <c r="B1316" s="33" t="s">
        <v>2381</v>
      </c>
      <c r="C1316" s="34" t="s">
        <v>4911</v>
      </c>
      <c r="D1316" s="35"/>
      <c r="E1316" s="27" t="s">
        <v>4911</v>
      </c>
      <c r="F1316" s="55" t="s">
        <v>5024</v>
      </c>
      <c r="G1316" s="56"/>
      <c r="H1316" s="36" t="s">
        <v>4911</v>
      </c>
      <c r="I1316" s="36" t="s">
        <v>4911</v>
      </c>
      <c r="J1316" s="31" t="s">
        <v>8085</v>
      </c>
      <c r="K1316" s="32" t="s">
        <v>8086</v>
      </c>
      <c r="L1316" s="181" t="s">
        <v>13685</v>
      </c>
      <c r="M1316" s="4">
        <v>1314</v>
      </c>
      <c r="N1316" s="574">
        <v>35.176054999999998</v>
      </c>
      <c r="O1316" s="574">
        <v>136.74507299999999</v>
      </c>
      <c r="P1316">
        <f t="shared" si="20"/>
        <v>4810.152208827014</v>
      </c>
    </row>
    <row r="1317" spans="1:16">
      <c r="A1317" s="33" t="s">
        <v>7732</v>
      </c>
      <c r="B1317" s="33" t="s">
        <v>2381</v>
      </c>
      <c r="C1317" s="34" t="s">
        <v>4911</v>
      </c>
      <c r="D1317" s="35"/>
      <c r="E1317" s="27" t="s">
        <v>4911</v>
      </c>
      <c r="F1317" s="55" t="s">
        <v>5028</v>
      </c>
      <c r="G1317" s="56"/>
      <c r="H1317" s="36" t="s">
        <v>4911</v>
      </c>
      <c r="I1317" s="36" t="s">
        <v>4911</v>
      </c>
      <c r="J1317" s="31" t="s">
        <v>8087</v>
      </c>
      <c r="K1317" s="32" t="s">
        <v>8088</v>
      </c>
      <c r="L1317" s="181" t="s">
        <v>13686</v>
      </c>
      <c r="M1317" s="4">
        <v>1315</v>
      </c>
      <c r="N1317" s="574">
        <v>35.344797</v>
      </c>
      <c r="O1317" s="574">
        <v>136.62274500000001</v>
      </c>
      <c r="P1317">
        <f t="shared" si="20"/>
        <v>4828.9031876077652</v>
      </c>
    </row>
    <row r="1318" spans="1:16">
      <c r="A1318" s="33" t="s">
        <v>7732</v>
      </c>
      <c r="B1318" s="33" t="s">
        <v>2381</v>
      </c>
      <c r="C1318" s="34" t="s">
        <v>4911</v>
      </c>
      <c r="D1318" s="35"/>
      <c r="E1318" s="27" t="s">
        <v>4911</v>
      </c>
      <c r="F1318" s="55" t="s">
        <v>5032</v>
      </c>
      <c r="G1318" s="56"/>
      <c r="H1318" s="36" t="s">
        <v>4911</v>
      </c>
      <c r="I1318" s="36" t="s">
        <v>4911</v>
      </c>
      <c r="J1318" s="31" t="s">
        <v>8089</v>
      </c>
      <c r="K1318" s="32" t="s">
        <v>8090</v>
      </c>
      <c r="L1318" s="181" t="s">
        <v>13687</v>
      </c>
      <c r="M1318" s="4">
        <v>1316</v>
      </c>
      <c r="N1318" s="574">
        <v>35.359197000000002</v>
      </c>
      <c r="O1318" s="574">
        <v>136.58570399999999</v>
      </c>
      <c r="P1318">
        <f t="shared" si="20"/>
        <v>4829.5608151196884</v>
      </c>
    </row>
    <row r="1319" spans="1:16">
      <c r="A1319" s="33" t="s">
        <v>7732</v>
      </c>
      <c r="B1319" s="33" t="s">
        <v>2381</v>
      </c>
      <c r="C1319" s="34" t="s">
        <v>4911</v>
      </c>
      <c r="D1319" s="35"/>
      <c r="E1319" s="27" t="s">
        <v>4911</v>
      </c>
      <c r="F1319" s="55" t="s">
        <v>5036</v>
      </c>
      <c r="G1319" s="56"/>
      <c r="H1319" s="36" t="s">
        <v>4911</v>
      </c>
      <c r="I1319" s="36" t="s">
        <v>4911</v>
      </c>
      <c r="J1319" s="31" t="s">
        <v>8091</v>
      </c>
      <c r="K1319" s="32" t="s">
        <v>8092</v>
      </c>
      <c r="L1319" s="181" t="s">
        <v>13688</v>
      </c>
      <c r="M1319" s="4">
        <v>1317</v>
      </c>
      <c r="N1319" s="574">
        <v>35.376511999999998</v>
      </c>
      <c r="O1319" s="574">
        <v>136.613832</v>
      </c>
      <c r="P1319">
        <f t="shared" si="20"/>
        <v>4832.9208671139841</v>
      </c>
    </row>
    <row r="1320" spans="1:16">
      <c r="A1320" s="33" t="s">
        <v>7732</v>
      </c>
      <c r="B1320" s="33" t="s">
        <v>2381</v>
      </c>
      <c r="C1320" s="34" t="s">
        <v>4911</v>
      </c>
      <c r="D1320" s="35"/>
      <c r="E1320" s="27" t="s">
        <v>4911</v>
      </c>
      <c r="F1320" s="55" t="s">
        <v>4962</v>
      </c>
      <c r="G1320" s="56"/>
      <c r="H1320" s="36" t="s">
        <v>4911</v>
      </c>
      <c r="I1320" s="36" t="s">
        <v>4911</v>
      </c>
      <c r="J1320" s="31" t="s">
        <v>6168</v>
      </c>
      <c r="K1320" s="32" t="s">
        <v>8093</v>
      </c>
      <c r="L1320" s="181" t="s">
        <v>8095</v>
      </c>
      <c r="M1320" s="4">
        <v>1318</v>
      </c>
      <c r="N1320" s="574">
        <v>35.053561000000002</v>
      </c>
      <c r="O1320" s="574">
        <v>136.78906599999999</v>
      </c>
      <c r="P1320">
        <f t="shared" si="20"/>
        <v>4794.9438691640262</v>
      </c>
    </row>
    <row r="1321" spans="1:16">
      <c r="A1321" s="33" t="s">
        <v>7732</v>
      </c>
      <c r="B1321" s="33" t="s">
        <v>2381</v>
      </c>
      <c r="C1321" s="34" t="s">
        <v>4911</v>
      </c>
      <c r="D1321" s="35"/>
      <c r="E1321" s="27" t="s">
        <v>4911</v>
      </c>
      <c r="F1321" s="55" t="s">
        <v>5102</v>
      </c>
      <c r="G1321" s="56"/>
      <c r="H1321" s="36" t="s">
        <v>4911</v>
      </c>
      <c r="I1321" s="36" t="s">
        <v>4911</v>
      </c>
      <c r="J1321" s="31" t="s">
        <v>8094</v>
      </c>
      <c r="K1321" s="32" t="s">
        <v>8093</v>
      </c>
      <c r="L1321" s="181" t="s">
        <v>8095</v>
      </c>
      <c r="M1321" s="4">
        <v>1319</v>
      </c>
      <c r="N1321" s="574">
        <v>35.053561000000002</v>
      </c>
      <c r="O1321" s="574">
        <v>136.78906599999999</v>
      </c>
      <c r="P1321">
        <f t="shared" si="20"/>
        <v>4794.9438691640262</v>
      </c>
    </row>
    <row r="1322" spans="1:16">
      <c r="A1322" s="33" t="s">
        <v>7732</v>
      </c>
      <c r="B1322" s="33" t="s">
        <v>2381</v>
      </c>
      <c r="C1322" s="34" t="s">
        <v>4911</v>
      </c>
      <c r="D1322" s="35"/>
      <c r="E1322" s="27" t="s">
        <v>4911</v>
      </c>
      <c r="F1322" s="55" t="s">
        <v>5466</v>
      </c>
      <c r="G1322" s="56"/>
      <c r="H1322" s="36" t="s">
        <v>4911</v>
      </c>
      <c r="I1322" s="36" t="s">
        <v>4911</v>
      </c>
      <c r="J1322" s="31" t="s">
        <v>8096</v>
      </c>
      <c r="K1322" s="32" t="s">
        <v>8097</v>
      </c>
      <c r="L1322" s="181" t="s">
        <v>13689</v>
      </c>
      <c r="M1322" s="4">
        <v>1320</v>
      </c>
      <c r="N1322" s="574">
        <v>35.359451</v>
      </c>
      <c r="O1322" s="574">
        <v>136.64449400000001</v>
      </c>
      <c r="P1322">
        <f t="shared" si="20"/>
        <v>4831.6742900127947</v>
      </c>
    </row>
    <row r="1323" spans="1:16">
      <c r="A1323" s="33" t="s">
        <v>7732</v>
      </c>
      <c r="B1323" s="33" t="s">
        <v>2381</v>
      </c>
      <c r="C1323" s="34" t="s">
        <v>4911</v>
      </c>
      <c r="D1323" s="35"/>
      <c r="E1323" s="123" t="s">
        <v>4974</v>
      </c>
      <c r="F1323" s="55" t="s">
        <v>4975</v>
      </c>
      <c r="G1323" s="56"/>
      <c r="H1323" s="36" t="s">
        <v>4911</v>
      </c>
      <c r="I1323" s="36" t="s">
        <v>4911</v>
      </c>
      <c r="J1323" s="31" t="s">
        <v>4491</v>
      </c>
      <c r="K1323" s="32" t="s">
        <v>8065</v>
      </c>
      <c r="L1323" s="31" t="s">
        <v>13673</v>
      </c>
      <c r="M1323" s="4">
        <v>1321</v>
      </c>
      <c r="N1323" s="525">
        <v>35.141908000000001</v>
      </c>
      <c r="O1323" s="525">
        <v>136.957536</v>
      </c>
      <c r="P1323">
        <f t="shared" si="20"/>
        <v>4812.9491300186883</v>
      </c>
    </row>
    <row r="1324" spans="1:16" ht="19.5" thickBot="1">
      <c r="A1324" s="33" t="s">
        <v>7732</v>
      </c>
      <c r="B1324" s="82" t="s">
        <v>2381</v>
      </c>
      <c r="C1324" s="83" t="s">
        <v>4911</v>
      </c>
      <c r="D1324" s="84"/>
      <c r="E1324" s="136" t="s">
        <v>4911</v>
      </c>
      <c r="F1324" s="138" t="s">
        <v>5355</v>
      </c>
      <c r="G1324" s="138"/>
      <c r="H1324" s="87" t="s">
        <v>4911</v>
      </c>
      <c r="I1324" s="87" t="s">
        <v>4911</v>
      </c>
      <c r="J1324" s="88" t="s">
        <v>8098</v>
      </c>
      <c r="K1324" s="89" t="s">
        <v>8088</v>
      </c>
      <c r="L1324" s="88" t="s">
        <v>13686</v>
      </c>
      <c r="M1324" s="4">
        <v>1322</v>
      </c>
      <c r="N1324" s="563">
        <v>35.344797</v>
      </c>
      <c r="O1324" s="563">
        <v>136.62274500000001</v>
      </c>
      <c r="P1324">
        <f t="shared" si="20"/>
        <v>4828.9031876077652</v>
      </c>
    </row>
    <row r="1325" spans="1:16">
      <c r="A1325" s="33" t="s">
        <v>7732</v>
      </c>
      <c r="B1325" s="24" t="s">
        <v>1937</v>
      </c>
      <c r="C1325" s="25">
        <v>1</v>
      </c>
      <c r="D1325" s="26">
        <v>2251144</v>
      </c>
      <c r="E1325" s="74" t="s">
        <v>4974</v>
      </c>
      <c r="F1325" s="131" t="s">
        <v>4981</v>
      </c>
      <c r="G1325" s="29" t="s">
        <v>4913</v>
      </c>
      <c r="H1325" s="30" t="s">
        <v>8099</v>
      </c>
      <c r="I1325" s="30" t="s">
        <v>8100</v>
      </c>
      <c r="J1325" s="95" t="s">
        <v>8101</v>
      </c>
      <c r="K1325" s="96" t="s">
        <v>8102</v>
      </c>
      <c r="L1325" s="95" t="s">
        <v>8103</v>
      </c>
      <c r="M1325" s="4">
        <v>1323</v>
      </c>
      <c r="N1325" s="558">
        <v>34.949128999999999</v>
      </c>
      <c r="O1325" s="558">
        <v>138.358666</v>
      </c>
      <c r="P1325">
        <f t="shared" si="20"/>
        <v>4835.5148663019136</v>
      </c>
    </row>
    <row r="1326" spans="1:16">
      <c r="A1326" s="33" t="s">
        <v>7732</v>
      </c>
      <c r="B1326" s="33" t="s">
        <v>1937</v>
      </c>
      <c r="C1326" s="39" t="s">
        <v>4911</v>
      </c>
      <c r="D1326" s="40"/>
      <c r="E1326" s="93" t="s">
        <v>4911</v>
      </c>
      <c r="F1326" s="63" t="s">
        <v>4962</v>
      </c>
      <c r="G1326" s="92"/>
      <c r="H1326" s="41" t="s">
        <v>4911</v>
      </c>
      <c r="I1326" s="41" t="s">
        <v>4911</v>
      </c>
      <c r="J1326" s="64" t="s">
        <v>4963</v>
      </c>
      <c r="K1326" s="65" t="s">
        <v>8102</v>
      </c>
      <c r="L1326" s="64" t="s">
        <v>8103</v>
      </c>
      <c r="M1326" s="4">
        <v>1324</v>
      </c>
      <c r="N1326" s="552">
        <v>34.949128999999999</v>
      </c>
      <c r="O1326" s="552">
        <v>138.358666</v>
      </c>
      <c r="P1326">
        <f t="shared" si="20"/>
        <v>4835.5148663019136</v>
      </c>
    </row>
    <row r="1327" spans="1:16">
      <c r="A1327" s="33" t="s">
        <v>7732</v>
      </c>
      <c r="B1327" s="33" t="s">
        <v>1937</v>
      </c>
      <c r="C1327" s="51">
        <v>2</v>
      </c>
      <c r="D1327" s="52">
        <v>2251222</v>
      </c>
      <c r="E1327" s="74" t="s">
        <v>4974</v>
      </c>
      <c r="F1327" s="131" t="s">
        <v>4912</v>
      </c>
      <c r="G1327" s="29" t="s">
        <v>4913</v>
      </c>
      <c r="H1327" s="53" t="s">
        <v>8104</v>
      </c>
      <c r="I1327" s="53" t="s">
        <v>8105</v>
      </c>
      <c r="J1327" s="95" t="s">
        <v>8106</v>
      </c>
      <c r="K1327" s="96" t="s">
        <v>8107</v>
      </c>
      <c r="L1327" s="95" t="s">
        <v>8108</v>
      </c>
      <c r="M1327" s="4">
        <v>1325</v>
      </c>
      <c r="N1327" s="558">
        <v>34.942892000000001</v>
      </c>
      <c r="O1327" s="558">
        <v>138.376463</v>
      </c>
      <c r="P1327">
        <f t="shared" si="20"/>
        <v>4835.2738019509961</v>
      </c>
    </row>
    <row r="1328" spans="1:16">
      <c r="A1328" s="33" t="s">
        <v>7732</v>
      </c>
      <c r="B1328" s="33" t="s">
        <v>1937</v>
      </c>
      <c r="C1328" s="34" t="s">
        <v>4911</v>
      </c>
      <c r="D1328" s="35"/>
      <c r="E1328" s="27" t="s">
        <v>4911</v>
      </c>
      <c r="F1328" s="55" t="s">
        <v>4962</v>
      </c>
      <c r="G1328" s="56"/>
      <c r="H1328" s="36" t="s">
        <v>4911</v>
      </c>
      <c r="I1328" s="36" t="s">
        <v>4911</v>
      </c>
      <c r="J1328" s="31" t="s">
        <v>4963</v>
      </c>
      <c r="K1328" s="32" t="s">
        <v>8107</v>
      </c>
      <c r="L1328" s="31" t="s">
        <v>8108</v>
      </c>
      <c r="M1328" s="4">
        <v>1326</v>
      </c>
      <c r="N1328" s="525">
        <v>34.942892000000001</v>
      </c>
      <c r="O1328" s="525">
        <v>138.376463</v>
      </c>
      <c r="P1328">
        <f t="shared" si="20"/>
        <v>4835.2738019509961</v>
      </c>
    </row>
    <row r="1329" spans="1:16">
      <c r="A1329" s="33" t="s">
        <v>7732</v>
      </c>
      <c r="B1329" s="33" t="s">
        <v>1937</v>
      </c>
      <c r="C1329" s="39" t="s">
        <v>4911</v>
      </c>
      <c r="D1329" s="40"/>
      <c r="E1329" s="27" t="s">
        <v>4911</v>
      </c>
      <c r="F1329" s="55" t="s">
        <v>4964</v>
      </c>
      <c r="G1329" s="56"/>
      <c r="H1329" s="41" t="s">
        <v>4911</v>
      </c>
      <c r="I1329" s="41" t="s">
        <v>4911</v>
      </c>
      <c r="J1329" s="31" t="s">
        <v>8109</v>
      </c>
      <c r="K1329" s="32" t="s">
        <v>8110</v>
      </c>
      <c r="L1329" s="31" t="s">
        <v>13690</v>
      </c>
      <c r="M1329" s="4">
        <v>1327</v>
      </c>
      <c r="N1329" s="525">
        <v>34.98021</v>
      </c>
      <c r="O1329" s="525">
        <v>138.37662900000001</v>
      </c>
      <c r="P1329">
        <f t="shared" si="20"/>
        <v>4840.4435415120906</v>
      </c>
    </row>
    <row r="1330" spans="1:16">
      <c r="A1330" s="33" t="s">
        <v>7732</v>
      </c>
      <c r="B1330" s="33" t="s">
        <v>1937</v>
      </c>
      <c r="C1330" s="51">
        <v>3</v>
      </c>
      <c r="D1330" s="52">
        <v>2251443</v>
      </c>
      <c r="E1330" s="74" t="s">
        <v>4974</v>
      </c>
      <c r="F1330" s="131" t="s">
        <v>4981</v>
      </c>
      <c r="G1330" s="29" t="s">
        <v>4913</v>
      </c>
      <c r="H1330" s="53" t="s">
        <v>8111</v>
      </c>
      <c r="I1330" s="53" t="s">
        <v>8112</v>
      </c>
      <c r="J1330" s="95" t="s">
        <v>8113</v>
      </c>
      <c r="K1330" s="96" t="s">
        <v>8114</v>
      </c>
      <c r="L1330" s="95" t="s">
        <v>8115</v>
      </c>
      <c r="M1330" s="4">
        <v>1328</v>
      </c>
      <c r="N1330" s="558">
        <v>34.992485000000002</v>
      </c>
      <c r="O1330" s="558">
        <v>138.41596699999999</v>
      </c>
      <c r="P1330">
        <f t="shared" si="20"/>
        <v>4843.518649007995</v>
      </c>
    </row>
    <row r="1331" spans="1:16">
      <c r="A1331" s="33" t="s">
        <v>7732</v>
      </c>
      <c r="B1331" s="33" t="s">
        <v>1937</v>
      </c>
      <c r="C1331" s="39" t="s">
        <v>4911</v>
      </c>
      <c r="D1331" s="40"/>
      <c r="E1331" s="93" t="s">
        <v>4911</v>
      </c>
      <c r="F1331" s="63" t="s">
        <v>4962</v>
      </c>
      <c r="G1331" s="92"/>
      <c r="H1331" s="41" t="s">
        <v>4911</v>
      </c>
      <c r="I1331" s="41" t="s">
        <v>4911</v>
      </c>
      <c r="J1331" s="64" t="s">
        <v>4963</v>
      </c>
      <c r="K1331" s="65" t="s">
        <v>8114</v>
      </c>
      <c r="L1331" s="64" t="s">
        <v>8115</v>
      </c>
      <c r="M1331" s="4">
        <v>1329</v>
      </c>
      <c r="N1331" s="552">
        <v>34.992485000000002</v>
      </c>
      <c r="O1331" s="552">
        <v>138.41596699999999</v>
      </c>
      <c r="P1331">
        <f t="shared" si="20"/>
        <v>4843.518649007995</v>
      </c>
    </row>
    <row r="1332" spans="1:16">
      <c r="A1332" s="33" t="s">
        <v>7732</v>
      </c>
      <c r="B1332" s="33" t="s">
        <v>1937</v>
      </c>
      <c r="C1332" s="51">
        <v>4</v>
      </c>
      <c r="D1332" s="52">
        <v>2252902</v>
      </c>
      <c r="E1332" s="147" t="s">
        <v>4911</v>
      </c>
      <c r="F1332" s="55" t="s">
        <v>4981</v>
      </c>
      <c r="G1332" s="29" t="s">
        <v>4913</v>
      </c>
      <c r="H1332" s="53" t="s">
        <v>8116</v>
      </c>
      <c r="I1332" s="53" t="s">
        <v>8117</v>
      </c>
      <c r="J1332" s="31" t="s">
        <v>8118</v>
      </c>
      <c r="K1332" s="32" t="s">
        <v>8119</v>
      </c>
      <c r="L1332" s="31" t="s">
        <v>8147</v>
      </c>
      <c r="M1332" s="4">
        <v>1330</v>
      </c>
      <c r="N1332" s="525">
        <v>34.722548000000003</v>
      </c>
      <c r="O1332" s="525">
        <v>137.76927800000001</v>
      </c>
      <c r="P1332">
        <f t="shared" si="20"/>
        <v>4783.7003682803452</v>
      </c>
    </row>
    <row r="1333" spans="1:16">
      <c r="A1333" s="33" t="s">
        <v>7732</v>
      </c>
      <c r="B1333" s="33" t="s">
        <v>1937</v>
      </c>
      <c r="C1333" s="34" t="s">
        <v>4911</v>
      </c>
      <c r="D1333" s="35"/>
      <c r="E1333" s="147" t="s">
        <v>4911</v>
      </c>
      <c r="F1333" s="55" t="s">
        <v>4987</v>
      </c>
      <c r="G1333" s="56"/>
      <c r="H1333" s="36" t="s">
        <v>4911</v>
      </c>
      <c r="I1333" s="36" t="s">
        <v>4911</v>
      </c>
      <c r="J1333" s="31" t="s">
        <v>8120</v>
      </c>
      <c r="K1333" s="32" t="s">
        <v>8121</v>
      </c>
      <c r="L1333" s="31" t="s">
        <v>13691</v>
      </c>
      <c r="M1333" s="4">
        <v>1331</v>
      </c>
      <c r="N1333" s="525">
        <v>35.108598999999998</v>
      </c>
      <c r="O1333" s="525">
        <v>138.89089200000001</v>
      </c>
      <c r="P1333">
        <f t="shared" si="20"/>
        <v>4876.264631980308</v>
      </c>
    </row>
    <row r="1334" spans="1:16">
      <c r="A1334" s="33" t="s">
        <v>7732</v>
      </c>
      <c r="B1334" s="33" t="s">
        <v>1937</v>
      </c>
      <c r="C1334" s="34" t="s">
        <v>4911</v>
      </c>
      <c r="D1334" s="35"/>
      <c r="E1334" s="147" t="s">
        <v>4911</v>
      </c>
      <c r="F1334" s="55" t="s">
        <v>4918</v>
      </c>
      <c r="G1334" s="56"/>
      <c r="H1334" s="36" t="s">
        <v>4911</v>
      </c>
      <c r="I1334" s="36" t="s">
        <v>4911</v>
      </c>
      <c r="J1334" s="31" t="s">
        <v>8122</v>
      </c>
      <c r="K1334" s="32" t="s">
        <v>8123</v>
      </c>
      <c r="L1334" s="31" t="s">
        <v>13692</v>
      </c>
      <c r="M1334" s="4">
        <v>1332</v>
      </c>
      <c r="N1334" s="525">
        <v>34.721223999999999</v>
      </c>
      <c r="O1334" s="525">
        <v>137.858306</v>
      </c>
      <c r="P1334">
        <f t="shared" si="20"/>
        <v>4786.6091228865434</v>
      </c>
    </row>
    <row r="1335" spans="1:16">
      <c r="A1335" s="33" t="s">
        <v>7732</v>
      </c>
      <c r="B1335" s="33" t="s">
        <v>1937</v>
      </c>
      <c r="C1335" s="34" t="s">
        <v>4911</v>
      </c>
      <c r="D1335" s="35"/>
      <c r="E1335" s="147" t="s">
        <v>4911</v>
      </c>
      <c r="F1335" s="55" t="s">
        <v>4922</v>
      </c>
      <c r="G1335" s="56"/>
      <c r="H1335" s="36" t="s">
        <v>4911</v>
      </c>
      <c r="I1335" s="36" t="s">
        <v>4911</v>
      </c>
      <c r="J1335" s="31" t="s">
        <v>7829</v>
      </c>
      <c r="K1335" s="32" t="s">
        <v>8124</v>
      </c>
      <c r="L1335" s="31" t="s">
        <v>13693</v>
      </c>
      <c r="M1335" s="4">
        <v>1333</v>
      </c>
      <c r="N1335" s="525">
        <v>34.999253000000003</v>
      </c>
      <c r="O1335" s="525">
        <v>138.409674</v>
      </c>
      <c r="P1335">
        <f t="shared" si="20"/>
        <v>4844.2351979735222</v>
      </c>
    </row>
    <row r="1336" spans="1:16">
      <c r="A1336" s="33" t="s">
        <v>7732</v>
      </c>
      <c r="B1336" s="33" t="s">
        <v>1937</v>
      </c>
      <c r="C1336" s="34" t="s">
        <v>4911</v>
      </c>
      <c r="D1336" s="35"/>
      <c r="E1336" s="147" t="s">
        <v>4911</v>
      </c>
      <c r="F1336" s="55" t="s">
        <v>4930</v>
      </c>
      <c r="G1336" s="56"/>
      <c r="H1336" s="36" t="s">
        <v>4911</v>
      </c>
      <c r="I1336" s="36" t="s">
        <v>4911</v>
      </c>
      <c r="J1336" s="31" t="s">
        <v>8125</v>
      </c>
      <c r="K1336" s="32" t="s">
        <v>8126</v>
      </c>
      <c r="L1336" s="31" t="s">
        <v>13694</v>
      </c>
      <c r="M1336" s="4">
        <v>1334</v>
      </c>
      <c r="N1336" s="525">
        <v>35.161209999999997</v>
      </c>
      <c r="O1336" s="525">
        <v>138.904169</v>
      </c>
      <c r="P1336">
        <f t="shared" si="20"/>
        <v>4884.038656084489</v>
      </c>
    </row>
    <row r="1337" spans="1:16">
      <c r="A1337" s="33" t="s">
        <v>7732</v>
      </c>
      <c r="B1337" s="33" t="s">
        <v>1937</v>
      </c>
      <c r="C1337" s="34" t="s">
        <v>4911</v>
      </c>
      <c r="D1337" s="35"/>
      <c r="E1337" s="147" t="s">
        <v>4911</v>
      </c>
      <c r="F1337" s="55" t="s">
        <v>4934</v>
      </c>
      <c r="G1337" s="56"/>
      <c r="H1337" s="36" t="s">
        <v>4911</v>
      </c>
      <c r="I1337" s="36" t="s">
        <v>4911</v>
      </c>
      <c r="J1337" s="31" t="s">
        <v>8127</v>
      </c>
      <c r="K1337" s="32" t="s">
        <v>8128</v>
      </c>
      <c r="L1337" s="31" t="s">
        <v>13695</v>
      </c>
      <c r="M1337" s="4">
        <v>1335</v>
      </c>
      <c r="N1337" s="525">
        <v>34.751116000000003</v>
      </c>
      <c r="O1337" s="525">
        <v>137.908489</v>
      </c>
      <c r="P1337">
        <f t="shared" si="20"/>
        <v>4792.4738986237244</v>
      </c>
    </row>
    <row r="1338" spans="1:16">
      <c r="A1338" s="33" t="s">
        <v>7732</v>
      </c>
      <c r="B1338" s="33" t="s">
        <v>1937</v>
      </c>
      <c r="C1338" s="34" t="s">
        <v>4911</v>
      </c>
      <c r="D1338" s="35"/>
      <c r="E1338" s="147" t="s">
        <v>4911</v>
      </c>
      <c r="F1338" s="55" t="s">
        <v>4938</v>
      </c>
      <c r="G1338" s="56"/>
      <c r="H1338" s="36" t="s">
        <v>4911</v>
      </c>
      <c r="I1338" s="36" t="s">
        <v>4911</v>
      </c>
      <c r="J1338" s="31" t="s">
        <v>8129</v>
      </c>
      <c r="K1338" s="32" t="s">
        <v>8130</v>
      </c>
      <c r="L1338" s="31" t="s">
        <v>13696</v>
      </c>
      <c r="M1338" s="4">
        <v>1336</v>
      </c>
      <c r="N1338" s="525">
        <v>34.808011</v>
      </c>
      <c r="O1338" s="525">
        <v>137.836749</v>
      </c>
      <c r="P1338">
        <f t="shared" si="20"/>
        <v>4797.8230753962389</v>
      </c>
    </row>
    <row r="1339" spans="1:16">
      <c r="A1339" s="33" t="s">
        <v>7732</v>
      </c>
      <c r="B1339" s="33" t="s">
        <v>1937</v>
      </c>
      <c r="C1339" s="34" t="s">
        <v>4911</v>
      </c>
      <c r="D1339" s="35"/>
      <c r="E1339" s="147" t="s">
        <v>4911</v>
      </c>
      <c r="F1339" s="55" t="s">
        <v>4942</v>
      </c>
      <c r="G1339" s="56"/>
      <c r="H1339" s="36" t="s">
        <v>4911</v>
      </c>
      <c r="I1339" s="36" t="s">
        <v>4911</v>
      </c>
      <c r="J1339" s="31" t="s">
        <v>8131</v>
      </c>
      <c r="K1339" s="32" t="s">
        <v>8132</v>
      </c>
      <c r="L1339" s="31" t="s">
        <v>13697</v>
      </c>
      <c r="M1339" s="4">
        <v>1337</v>
      </c>
      <c r="N1339" s="525">
        <v>34.696404999999999</v>
      </c>
      <c r="O1339" s="525">
        <v>137.64337499999999</v>
      </c>
      <c r="P1339">
        <f t="shared" si="20"/>
        <v>4775.7302845668746</v>
      </c>
    </row>
    <row r="1340" spans="1:16">
      <c r="A1340" s="33" t="s">
        <v>7732</v>
      </c>
      <c r="B1340" s="33" t="s">
        <v>1937</v>
      </c>
      <c r="C1340" s="34" t="s">
        <v>4911</v>
      </c>
      <c r="D1340" s="35"/>
      <c r="E1340" s="147" t="s">
        <v>4911</v>
      </c>
      <c r="F1340" s="55" t="s">
        <v>4946</v>
      </c>
      <c r="G1340" s="56"/>
      <c r="H1340" s="36" t="s">
        <v>4911</v>
      </c>
      <c r="I1340" s="36" t="s">
        <v>4911</v>
      </c>
      <c r="J1340" s="31" t="s">
        <v>8133</v>
      </c>
      <c r="K1340" s="32" t="s">
        <v>8134</v>
      </c>
      <c r="L1340" s="31" t="s">
        <v>13698</v>
      </c>
      <c r="M1340" s="4">
        <v>1338</v>
      </c>
      <c r="N1340" s="525">
        <v>34.687657000000002</v>
      </c>
      <c r="O1340" s="525">
        <v>137.679967</v>
      </c>
      <c r="P1340">
        <f t="shared" si="20"/>
        <v>4775.7954710673193</v>
      </c>
    </row>
    <row r="1341" spans="1:16">
      <c r="A1341" s="33" t="s">
        <v>7732</v>
      </c>
      <c r="B1341" s="33" t="s">
        <v>1937</v>
      </c>
      <c r="C1341" s="34" t="s">
        <v>4911</v>
      </c>
      <c r="D1341" s="35"/>
      <c r="E1341" s="147" t="s">
        <v>4911</v>
      </c>
      <c r="F1341" s="55" t="s">
        <v>4950</v>
      </c>
      <c r="G1341" s="56"/>
      <c r="H1341" s="36" t="s">
        <v>4911</v>
      </c>
      <c r="I1341" s="36" t="s">
        <v>4911</v>
      </c>
      <c r="J1341" s="31" t="s">
        <v>8135</v>
      </c>
      <c r="K1341" s="32" t="s">
        <v>8136</v>
      </c>
      <c r="L1341" s="31" t="s">
        <v>8137</v>
      </c>
      <c r="M1341" s="4">
        <v>1339</v>
      </c>
      <c r="N1341" s="525">
        <v>34.699272000000001</v>
      </c>
      <c r="O1341" s="525">
        <v>137.679192</v>
      </c>
      <c r="P1341">
        <f t="shared" si="20"/>
        <v>4777.367731948224</v>
      </c>
    </row>
    <row r="1342" spans="1:16">
      <c r="A1342" s="33" t="s">
        <v>7732</v>
      </c>
      <c r="B1342" s="33" t="s">
        <v>1937</v>
      </c>
      <c r="C1342" s="34" t="s">
        <v>4911</v>
      </c>
      <c r="D1342" s="35"/>
      <c r="E1342" s="147" t="s">
        <v>4911</v>
      </c>
      <c r="F1342" s="55" t="s">
        <v>4954</v>
      </c>
      <c r="G1342" s="56"/>
      <c r="H1342" s="36" t="s">
        <v>4911</v>
      </c>
      <c r="I1342" s="36" t="s">
        <v>4911</v>
      </c>
      <c r="J1342" s="31" t="s">
        <v>8138</v>
      </c>
      <c r="K1342" s="32" t="s">
        <v>8139</v>
      </c>
      <c r="L1342" s="31" t="s">
        <v>8140</v>
      </c>
      <c r="M1342" s="4">
        <v>1340</v>
      </c>
      <c r="N1342" s="525">
        <v>34.705967000000001</v>
      </c>
      <c r="O1342" s="525">
        <v>137.54192900000001</v>
      </c>
      <c r="P1342">
        <f t="shared" si="20"/>
        <v>4773.5256489903431</v>
      </c>
    </row>
    <row r="1343" spans="1:16">
      <c r="A1343" s="33" t="s">
        <v>7732</v>
      </c>
      <c r="B1343" s="33" t="s">
        <v>1937</v>
      </c>
      <c r="C1343" s="34" t="s">
        <v>4911</v>
      </c>
      <c r="D1343" s="35"/>
      <c r="E1343" s="147" t="s">
        <v>4911</v>
      </c>
      <c r="F1343" s="55" t="s">
        <v>4958</v>
      </c>
      <c r="G1343" s="56"/>
      <c r="H1343" s="36" t="s">
        <v>4911</v>
      </c>
      <c r="I1343" s="36" t="s">
        <v>4911</v>
      </c>
      <c r="J1343" s="31" t="s">
        <v>8141</v>
      </c>
      <c r="K1343" s="32" t="s">
        <v>8142</v>
      </c>
      <c r="L1343" s="31" t="s">
        <v>8143</v>
      </c>
      <c r="M1343" s="4">
        <v>1341</v>
      </c>
      <c r="N1343" s="525">
        <v>34.766222999999997</v>
      </c>
      <c r="O1343" s="525">
        <v>137.72854100000001</v>
      </c>
      <c r="P1343">
        <f t="shared" si="20"/>
        <v>4788.3011698706432</v>
      </c>
    </row>
    <row r="1344" spans="1:16">
      <c r="A1344" s="33" t="s">
        <v>7732</v>
      </c>
      <c r="B1344" s="33" t="s">
        <v>1937</v>
      </c>
      <c r="C1344" s="34" t="s">
        <v>4911</v>
      </c>
      <c r="D1344" s="35"/>
      <c r="E1344" s="147" t="s">
        <v>4911</v>
      </c>
      <c r="F1344" s="55" t="s">
        <v>5394</v>
      </c>
      <c r="G1344" s="56"/>
      <c r="H1344" s="36" t="s">
        <v>4911</v>
      </c>
      <c r="I1344" s="36" t="s">
        <v>4911</v>
      </c>
      <c r="J1344" s="31" t="s">
        <v>8144</v>
      </c>
      <c r="K1344" s="32" t="s">
        <v>8145</v>
      </c>
      <c r="L1344" s="31" t="s">
        <v>8146</v>
      </c>
      <c r="M1344" s="4">
        <v>1342</v>
      </c>
      <c r="N1344" s="525">
        <v>34.760857000000001</v>
      </c>
      <c r="O1344" s="525">
        <v>137.75314399999999</v>
      </c>
      <c r="P1344">
        <f t="shared" si="20"/>
        <v>4788.4173398844077</v>
      </c>
    </row>
    <row r="1345" spans="1:16">
      <c r="A1345" s="33" t="s">
        <v>7732</v>
      </c>
      <c r="B1345" s="33" t="s">
        <v>1937</v>
      </c>
      <c r="C1345" s="34" t="s">
        <v>4911</v>
      </c>
      <c r="D1345" s="35"/>
      <c r="E1345" s="147" t="s">
        <v>4911</v>
      </c>
      <c r="F1345" s="55" t="s">
        <v>4962</v>
      </c>
      <c r="G1345" s="56"/>
      <c r="H1345" s="36" t="s">
        <v>4911</v>
      </c>
      <c r="I1345" s="36" t="s">
        <v>4911</v>
      </c>
      <c r="J1345" s="31" t="s">
        <v>4963</v>
      </c>
      <c r="K1345" s="32" t="s">
        <v>8119</v>
      </c>
      <c r="L1345" s="31" t="s">
        <v>8147</v>
      </c>
      <c r="M1345" s="4">
        <v>1343</v>
      </c>
      <c r="N1345" s="525">
        <v>34.722548000000003</v>
      </c>
      <c r="O1345" s="525">
        <v>137.76927800000001</v>
      </c>
      <c r="P1345">
        <f t="shared" si="20"/>
        <v>4783.7003682803452</v>
      </c>
    </row>
    <row r="1346" spans="1:16">
      <c r="A1346" s="33" t="s">
        <v>7732</v>
      </c>
      <c r="B1346" s="33" t="s">
        <v>1937</v>
      </c>
      <c r="C1346" s="34" t="s">
        <v>4911</v>
      </c>
      <c r="D1346" s="35"/>
      <c r="E1346" s="147" t="s">
        <v>4911</v>
      </c>
      <c r="F1346" s="55" t="s">
        <v>4964</v>
      </c>
      <c r="G1346" s="56"/>
      <c r="H1346" s="36" t="s">
        <v>4911</v>
      </c>
      <c r="I1346" s="36" t="s">
        <v>4911</v>
      </c>
      <c r="J1346" s="31" t="s">
        <v>8148</v>
      </c>
      <c r="K1346" s="32" t="s">
        <v>8149</v>
      </c>
      <c r="L1346" s="31" t="s">
        <v>8150</v>
      </c>
      <c r="M1346" s="4">
        <v>1344</v>
      </c>
      <c r="N1346" s="525">
        <v>34.924742999999999</v>
      </c>
      <c r="O1346" s="525">
        <v>137.687344</v>
      </c>
      <c r="P1346">
        <f t="shared" si="20"/>
        <v>4808.6951035525917</v>
      </c>
    </row>
    <row r="1347" spans="1:16">
      <c r="A1347" s="33" t="s">
        <v>7732</v>
      </c>
      <c r="B1347" s="33" t="s">
        <v>1937</v>
      </c>
      <c r="C1347" s="34" t="s">
        <v>4911</v>
      </c>
      <c r="D1347" s="35"/>
      <c r="E1347" s="147" t="s">
        <v>4911</v>
      </c>
      <c r="F1347" s="55" t="s">
        <v>4968</v>
      </c>
      <c r="G1347" s="56"/>
      <c r="H1347" s="36" t="s">
        <v>4911</v>
      </c>
      <c r="I1347" s="36" t="s">
        <v>4911</v>
      </c>
      <c r="J1347" s="31" t="s">
        <v>8151</v>
      </c>
      <c r="K1347" s="32" t="s">
        <v>8119</v>
      </c>
      <c r="L1347" s="31" t="s">
        <v>8152</v>
      </c>
      <c r="M1347" s="4">
        <v>1345</v>
      </c>
      <c r="N1347" s="525">
        <v>34.721972000000001</v>
      </c>
      <c r="O1347" s="525">
        <v>137.76999799999999</v>
      </c>
      <c r="P1347">
        <f t="shared" si="20"/>
        <v>4783.646012996056</v>
      </c>
    </row>
    <row r="1348" spans="1:16">
      <c r="A1348" s="33" t="s">
        <v>7732</v>
      </c>
      <c r="B1348" s="33" t="s">
        <v>1937</v>
      </c>
      <c r="C1348" s="34" t="s">
        <v>4911</v>
      </c>
      <c r="D1348" s="35"/>
      <c r="E1348" s="147" t="s">
        <v>4911</v>
      </c>
      <c r="F1348" s="55" t="s">
        <v>5252</v>
      </c>
      <c r="G1348" s="56"/>
      <c r="H1348" s="36" t="s">
        <v>4911</v>
      </c>
      <c r="I1348" s="36" t="s">
        <v>4911</v>
      </c>
      <c r="J1348" s="31" t="s">
        <v>5353</v>
      </c>
      <c r="K1348" s="32" t="s">
        <v>8119</v>
      </c>
      <c r="L1348" s="31" t="s">
        <v>8147</v>
      </c>
      <c r="M1348" s="4">
        <v>1346</v>
      </c>
      <c r="N1348" s="525">
        <v>34.722548000000003</v>
      </c>
      <c r="O1348" s="525">
        <v>137.76927800000001</v>
      </c>
      <c r="P1348">
        <f t="shared" ref="P1348:P1411" si="21">N1348*O1348</f>
        <v>4783.7003682803452</v>
      </c>
    </row>
    <row r="1349" spans="1:16">
      <c r="A1349" s="33" t="s">
        <v>7732</v>
      </c>
      <c r="B1349" s="33" t="s">
        <v>1937</v>
      </c>
      <c r="C1349" s="34" t="s">
        <v>4911</v>
      </c>
      <c r="D1349" s="35"/>
      <c r="E1349" s="147" t="s">
        <v>4974</v>
      </c>
      <c r="F1349" s="55" t="s">
        <v>4975</v>
      </c>
      <c r="G1349" s="56"/>
      <c r="H1349" s="36" t="s">
        <v>4911</v>
      </c>
      <c r="I1349" s="36" t="s">
        <v>4911</v>
      </c>
      <c r="J1349" s="31" t="s">
        <v>4491</v>
      </c>
      <c r="K1349" s="32" t="s">
        <v>8119</v>
      </c>
      <c r="L1349" s="31" t="s">
        <v>8147</v>
      </c>
      <c r="M1349" s="4">
        <v>1347</v>
      </c>
      <c r="N1349" s="525">
        <v>34.722548000000003</v>
      </c>
      <c r="O1349" s="525">
        <v>137.76927800000001</v>
      </c>
      <c r="P1349">
        <f t="shared" si="21"/>
        <v>4783.7003682803452</v>
      </c>
    </row>
    <row r="1350" spans="1:16">
      <c r="A1350" s="33" t="s">
        <v>7732</v>
      </c>
      <c r="B1350" s="33" t="s">
        <v>1937</v>
      </c>
      <c r="C1350" s="39" t="s">
        <v>4911</v>
      </c>
      <c r="D1350" s="40"/>
      <c r="E1350" s="147" t="s">
        <v>4911</v>
      </c>
      <c r="F1350" s="55" t="s">
        <v>4979</v>
      </c>
      <c r="G1350" s="56"/>
      <c r="H1350" s="41" t="s">
        <v>4911</v>
      </c>
      <c r="I1350" s="41" t="s">
        <v>4911</v>
      </c>
      <c r="J1350" s="31" t="s">
        <v>8153</v>
      </c>
      <c r="K1350" s="32" t="s">
        <v>8142</v>
      </c>
      <c r="L1350" s="31" t="s">
        <v>8143</v>
      </c>
      <c r="M1350" s="4">
        <v>1348</v>
      </c>
      <c r="N1350" s="525">
        <v>34.766222999999997</v>
      </c>
      <c r="O1350" s="525">
        <v>137.72854100000001</v>
      </c>
      <c r="P1350">
        <f t="shared" si="21"/>
        <v>4788.3011698706432</v>
      </c>
    </row>
    <row r="1351" spans="1:16">
      <c r="A1351" s="33" t="s">
        <v>7732</v>
      </c>
      <c r="B1351" s="33" t="s">
        <v>1937</v>
      </c>
      <c r="C1351" s="51">
        <v>5</v>
      </c>
      <c r="D1351" s="52">
        <v>2255037</v>
      </c>
      <c r="E1351" s="74" t="s">
        <v>4974</v>
      </c>
      <c r="F1351" s="131" t="s">
        <v>4981</v>
      </c>
      <c r="G1351" s="29" t="s">
        <v>4913</v>
      </c>
      <c r="H1351" s="53" t="s">
        <v>8154</v>
      </c>
      <c r="I1351" s="53" t="s">
        <v>8155</v>
      </c>
      <c r="J1351" s="95" t="s">
        <v>8156</v>
      </c>
      <c r="K1351" s="96" t="s">
        <v>8157</v>
      </c>
      <c r="L1351" s="95" t="s">
        <v>8158</v>
      </c>
      <c r="M1351" s="4">
        <v>1349</v>
      </c>
      <c r="N1351" s="558">
        <v>35.046233000000001</v>
      </c>
      <c r="O1351" s="558">
        <v>139.074352</v>
      </c>
      <c r="P1351">
        <f t="shared" si="21"/>
        <v>4874.0321445160162</v>
      </c>
    </row>
    <row r="1352" spans="1:16">
      <c r="A1352" s="33" t="s">
        <v>7732</v>
      </c>
      <c r="B1352" s="33" t="s">
        <v>1937</v>
      </c>
      <c r="C1352" s="39" t="s">
        <v>4911</v>
      </c>
      <c r="D1352" s="40"/>
      <c r="E1352" s="93" t="s">
        <v>4911</v>
      </c>
      <c r="F1352" s="63" t="s">
        <v>4962</v>
      </c>
      <c r="G1352" s="92"/>
      <c r="H1352" s="41" t="s">
        <v>4911</v>
      </c>
      <c r="I1352" s="41" t="s">
        <v>4911</v>
      </c>
      <c r="J1352" s="64" t="s">
        <v>4963</v>
      </c>
      <c r="K1352" s="65" t="s">
        <v>8157</v>
      </c>
      <c r="L1352" s="64" t="s">
        <v>8158</v>
      </c>
      <c r="M1352" s="4">
        <v>1350</v>
      </c>
      <c r="N1352" s="552">
        <v>35.046233000000001</v>
      </c>
      <c r="O1352" s="552">
        <v>139.074352</v>
      </c>
      <c r="P1352">
        <f t="shared" si="21"/>
        <v>4874.0321445160162</v>
      </c>
    </row>
    <row r="1353" spans="1:16">
      <c r="A1353" s="33" t="s">
        <v>7732</v>
      </c>
      <c r="B1353" s="33" t="s">
        <v>1937</v>
      </c>
      <c r="C1353" s="51">
        <v>6</v>
      </c>
      <c r="D1353" s="52">
        <v>2257018</v>
      </c>
      <c r="E1353" s="147" t="s">
        <v>4911</v>
      </c>
      <c r="F1353" s="124" t="s">
        <v>4981</v>
      </c>
      <c r="G1353" s="29" t="s">
        <v>4913</v>
      </c>
      <c r="H1353" s="53" t="s">
        <v>8159</v>
      </c>
      <c r="I1353" s="53" t="s">
        <v>8160</v>
      </c>
      <c r="J1353" s="37" t="s">
        <v>8161</v>
      </c>
      <c r="K1353" s="38" t="s">
        <v>8162</v>
      </c>
      <c r="L1353" s="37" t="s">
        <v>8163</v>
      </c>
      <c r="M1353" s="4">
        <v>1351</v>
      </c>
      <c r="N1353" s="554">
        <v>35.200012999999998</v>
      </c>
      <c r="O1353" s="554">
        <v>138.645071</v>
      </c>
      <c r="P1353">
        <f t="shared" si="21"/>
        <v>4880.3083015859229</v>
      </c>
    </row>
    <row r="1354" spans="1:16">
      <c r="A1354" s="33" t="s">
        <v>7732</v>
      </c>
      <c r="B1354" s="33" t="s">
        <v>1937</v>
      </c>
      <c r="C1354" s="34" t="s">
        <v>4911</v>
      </c>
      <c r="D1354" s="35"/>
      <c r="E1354" s="147" t="s">
        <v>4911</v>
      </c>
      <c r="F1354" s="55" t="s">
        <v>4912</v>
      </c>
      <c r="G1354" s="56"/>
      <c r="H1354" s="36" t="s">
        <v>4911</v>
      </c>
      <c r="I1354" s="36" t="s">
        <v>4911</v>
      </c>
      <c r="J1354" s="31" t="s">
        <v>8164</v>
      </c>
      <c r="K1354" s="32" t="s">
        <v>8165</v>
      </c>
      <c r="L1354" s="31" t="s">
        <v>8166</v>
      </c>
      <c r="M1354" s="4">
        <v>1352</v>
      </c>
      <c r="N1354" s="525">
        <v>35.164307000000001</v>
      </c>
      <c r="O1354" s="525">
        <v>138.67026899999999</v>
      </c>
      <c r="P1354">
        <f t="shared" si="21"/>
        <v>4876.2439108885828</v>
      </c>
    </row>
    <row r="1355" spans="1:16">
      <c r="A1355" s="33" t="s">
        <v>7732</v>
      </c>
      <c r="B1355" s="33" t="s">
        <v>1937</v>
      </c>
      <c r="C1355" s="34" t="s">
        <v>4911</v>
      </c>
      <c r="D1355" s="35"/>
      <c r="E1355" s="147" t="s">
        <v>4911</v>
      </c>
      <c r="F1355" s="55" t="s">
        <v>4987</v>
      </c>
      <c r="G1355" s="56"/>
      <c r="H1355" s="36" t="s">
        <v>4911</v>
      </c>
      <c r="I1355" s="36" t="s">
        <v>4911</v>
      </c>
      <c r="J1355" s="31" t="s">
        <v>8167</v>
      </c>
      <c r="K1355" s="32" t="s">
        <v>8168</v>
      </c>
      <c r="L1355" s="31" t="s">
        <v>8169</v>
      </c>
      <c r="M1355" s="4">
        <v>1353</v>
      </c>
      <c r="N1355" s="525">
        <v>35.234071999999998</v>
      </c>
      <c r="O1355" s="525">
        <v>138.618549</v>
      </c>
      <c r="P1355">
        <f t="shared" si="21"/>
        <v>4884.0959360015277</v>
      </c>
    </row>
    <row r="1356" spans="1:16">
      <c r="A1356" s="33" t="s">
        <v>7732</v>
      </c>
      <c r="B1356" s="33" t="s">
        <v>1937</v>
      </c>
      <c r="C1356" s="34" t="s">
        <v>4911</v>
      </c>
      <c r="D1356" s="35"/>
      <c r="E1356" s="147" t="s">
        <v>4911</v>
      </c>
      <c r="F1356" s="124" t="s">
        <v>4962</v>
      </c>
      <c r="G1356" s="56"/>
      <c r="H1356" s="36" t="s">
        <v>4911</v>
      </c>
      <c r="I1356" s="36" t="s">
        <v>4911</v>
      </c>
      <c r="J1356" s="37" t="s">
        <v>4963</v>
      </c>
      <c r="K1356" s="38" t="s">
        <v>8162</v>
      </c>
      <c r="L1356" s="37" t="s">
        <v>8163</v>
      </c>
      <c r="M1356" s="4">
        <v>1354</v>
      </c>
      <c r="N1356" s="554">
        <v>35.200012999999998</v>
      </c>
      <c r="O1356" s="554">
        <v>138.645071</v>
      </c>
      <c r="P1356">
        <f t="shared" si="21"/>
        <v>4880.3083015859229</v>
      </c>
    </row>
    <row r="1357" spans="1:16">
      <c r="A1357" s="33" t="s">
        <v>7732</v>
      </c>
      <c r="B1357" s="33" t="s">
        <v>1937</v>
      </c>
      <c r="C1357" s="34" t="s">
        <v>4911</v>
      </c>
      <c r="D1357" s="35"/>
      <c r="E1357" s="147" t="s">
        <v>4911</v>
      </c>
      <c r="F1357" s="124" t="s">
        <v>4964</v>
      </c>
      <c r="G1357" s="56"/>
      <c r="H1357" s="36" t="s">
        <v>4911</v>
      </c>
      <c r="I1357" s="36" t="s">
        <v>4911</v>
      </c>
      <c r="J1357" s="37" t="s">
        <v>6975</v>
      </c>
      <c r="K1357" s="38" t="s">
        <v>8162</v>
      </c>
      <c r="L1357" s="37" t="s">
        <v>8170</v>
      </c>
      <c r="M1357" s="4">
        <v>1355</v>
      </c>
      <c r="N1357" s="554">
        <v>35.202452000000001</v>
      </c>
      <c r="O1357" s="554">
        <v>138.64267000000001</v>
      </c>
      <c r="P1357">
        <f t="shared" si="21"/>
        <v>4880.5619358268405</v>
      </c>
    </row>
    <row r="1358" spans="1:16">
      <c r="A1358" s="33" t="s">
        <v>7732</v>
      </c>
      <c r="B1358" s="33" t="s">
        <v>1937</v>
      </c>
      <c r="C1358" s="34" t="s">
        <v>4911</v>
      </c>
      <c r="D1358" s="35"/>
      <c r="E1358" s="147" t="s">
        <v>4911</v>
      </c>
      <c r="F1358" s="55" t="s">
        <v>4968</v>
      </c>
      <c r="G1358" s="56"/>
      <c r="H1358" s="36" t="s">
        <v>4911</v>
      </c>
      <c r="I1358" s="36" t="s">
        <v>4911</v>
      </c>
      <c r="J1358" s="31" t="s">
        <v>8171</v>
      </c>
      <c r="K1358" s="32" t="s">
        <v>8172</v>
      </c>
      <c r="L1358" s="31" t="s">
        <v>8173</v>
      </c>
      <c r="M1358" s="4">
        <v>1356</v>
      </c>
      <c r="N1358" s="525">
        <v>35.219732</v>
      </c>
      <c r="O1358" s="525">
        <v>138.64758399999999</v>
      </c>
      <c r="P1358">
        <f t="shared" si="21"/>
        <v>4883.1307509274875</v>
      </c>
    </row>
    <row r="1359" spans="1:16">
      <c r="A1359" s="33" t="s">
        <v>7732</v>
      </c>
      <c r="B1359" s="33" t="s">
        <v>1937</v>
      </c>
      <c r="C1359" s="34" t="s">
        <v>4911</v>
      </c>
      <c r="D1359" s="35"/>
      <c r="E1359" s="147" t="s">
        <v>4911</v>
      </c>
      <c r="F1359" s="55" t="s">
        <v>5252</v>
      </c>
      <c r="G1359" s="56"/>
      <c r="H1359" s="36" t="s">
        <v>4911</v>
      </c>
      <c r="I1359" s="36" t="s">
        <v>4911</v>
      </c>
      <c r="J1359" s="31" t="s">
        <v>5353</v>
      </c>
      <c r="K1359" s="32" t="s">
        <v>8162</v>
      </c>
      <c r="L1359" s="31" t="s">
        <v>8163</v>
      </c>
      <c r="M1359" s="4">
        <v>1357</v>
      </c>
      <c r="N1359" s="525">
        <v>35.200012999999998</v>
      </c>
      <c r="O1359" s="525">
        <v>138.645071</v>
      </c>
      <c r="P1359">
        <f t="shared" si="21"/>
        <v>4880.3083015859229</v>
      </c>
    </row>
    <row r="1360" spans="1:16">
      <c r="A1360" s="33" t="s">
        <v>7732</v>
      </c>
      <c r="B1360" s="33" t="s">
        <v>1937</v>
      </c>
      <c r="C1360" s="39" t="s">
        <v>4911</v>
      </c>
      <c r="D1360" s="40"/>
      <c r="E1360" s="27" t="s">
        <v>4974</v>
      </c>
      <c r="F1360" s="124" t="s">
        <v>4975</v>
      </c>
      <c r="G1360" s="56"/>
      <c r="H1360" s="41" t="s">
        <v>4911</v>
      </c>
      <c r="I1360" s="41" t="s">
        <v>4911</v>
      </c>
      <c r="J1360" s="37" t="s">
        <v>4976</v>
      </c>
      <c r="K1360" s="38" t="s">
        <v>8162</v>
      </c>
      <c r="L1360" s="37" t="s">
        <v>8163</v>
      </c>
      <c r="M1360" s="4">
        <v>1358</v>
      </c>
      <c r="N1360" s="554">
        <v>35.200012999999998</v>
      </c>
      <c r="O1360" s="554">
        <v>138.645071</v>
      </c>
      <c r="P1360">
        <f t="shared" si="21"/>
        <v>4880.3083015859229</v>
      </c>
    </row>
    <row r="1361" spans="1:16">
      <c r="A1361" s="33" t="s">
        <v>7732</v>
      </c>
      <c r="B1361" s="33" t="s">
        <v>1937</v>
      </c>
      <c r="C1361" s="51">
        <v>7</v>
      </c>
      <c r="D1361" s="52">
        <v>2258019</v>
      </c>
      <c r="E1361" s="74" t="s">
        <v>4974</v>
      </c>
      <c r="F1361" s="131" t="s">
        <v>4981</v>
      </c>
      <c r="G1361" s="29" t="s">
        <v>4913</v>
      </c>
      <c r="H1361" s="53" t="s">
        <v>8174</v>
      </c>
      <c r="I1361" s="53" t="s">
        <v>8175</v>
      </c>
      <c r="J1361" s="95" t="s">
        <v>8176</v>
      </c>
      <c r="K1361" s="96" t="s">
        <v>8177</v>
      </c>
      <c r="L1361" s="95" t="s">
        <v>8178</v>
      </c>
      <c r="M1361" s="4">
        <v>1359</v>
      </c>
      <c r="N1361" s="558">
        <v>34.958688000000002</v>
      </c>
      <c r="O1361" s="558">
        <v>139.102417</v>
      </c>
      <c r="P1361">
        <f t="shared" si="21"/>
        <v>4862.8379959488966</v>
      </c>
    </row>
    <row r="1362" spans="1:16">
      <c r="A1362" s="33" t="s">
        <v>7732</v>
      </c>
      <c r="B1362" s="33" t="s">
        <v>1937</v>
      </c>
      <c r="C1362" s="39" t="s">
        <v>4911</v>
      </c>
      <c r="D1362" s="40"/>
      <c r="E1362" s="27" t="s">
        <v>4911</v>
      </c>
      <c r="F1362" s="55" t="s">
        <v>4962</v>
      </c>
      <c r="G1362" s="56"/>
      <c r="H1362" s="41" t="s">
        <v>4911</v>
      </c>
      <c r="I1362" s="41" t="s">
        <v>4911</v>
      </c>
      <c r="J1362" s="31" t="s">
        <v>4963</v>
      </c>
      <c r="K1362" s="32" t="s">
        <v>8177</v>
      </c>
      <c r="L1362" s="31" t="s">
        <v>8178</v>
      </c>
      <c r="M1362" s="4">
        <v>1360</v>
      </c>
      <c r="N1362" s="525">
        <v>34.958688000000002</v>
      </c>
      <c r="O1362" s="525">
        <v>139.102417</v>
      </c>
      <c r="P1362">
        <f t="shared" si="21"/>
        <v>4862.8379959488966</v>
      </c>
    </row>
    <row r="1363" spans="1:16">
      <c r="A1363" s="33" t="s">
        <v>7732</v>
      </c>
      <c r="B1363" s="33" t="s">
        <v>1937</v>
      </c>
      <c r="C1363" s="51">
        <v>8</v>
      </c>
      <c r="D1363" s="52">
        <v>2258045</v>
      </c>
      <c r="E1363" s="74" t="s">
        <v>4974</v>
      </c>
      <c r="F1363" s="131" t="s">
        <v>4981</v>
      </c>
      <c r="G1363" s="29" t="s">
        <v>4913</v>
      </c>
      <c r="H1363" s="53" t="s">
        <v>8179</v>
      </c>
      <c r="I1363" s="53" t="s">
        <v>8180</v>
      </c>
      <c r="J1363" s="95" t="s">
        <v>8181</v>
      </c>
      <c r="K1363" s="96" t="s">
        <v>8182</v>
      </c>
      <c r="L1363" s="95" t="s">
        <v>8183</v>
      </c>
      <c r="M1363" s="4">
        <v>1361</v>
      </c>
      <c r="N1363" s="558">
        <v>34.929499</v>
      </c>
      <c r="O1363" s="558">
        <v>139.09329700000001</v>
      </c>
      <c r="P1363">
        <f t="shared" si="21"/>
        <v>4858.4591784682034</v>
      </c>
    </row>
    <row r="1364" spans="1:16">
      <c r="A1364" s="33" t="s">
        <v>7732</v>
      </c>
      <c r="B1364" s="33" t="s">
        <v>1937</v>
      </c>
      <c r="C1364" s="34" t="s">
        <v>4911</v>
      </c>
      <c r="D1364" s="35"/>
      <c r="E1364" s="27" t="s">
        <v>4911</v>
      </c>
      <c r="F1364" s="55" t="s">
        <v>4962</v>
      </c>
      <c r="G1364" s="56"/>
      <c r="H1364" s="36" t="s">
        <v>4911</v>
      </c>
      <c r="I1364" s="36" t="s">
        <v>4911</v>
      </c>
      <c r="J1364" s="31" t="s">
        <v>4963</v>
      </c>
      <c r="K1364" s="32" t="s">
        <v>8182</v>
      </c>
      <c r="L1364" s="31" t="s">
        <v>8183</v>
      </c>
      <c r="M1364" s="4">
        <v>1362</v>
      </c>
      <c r="N1364" s="525">
        <v>34.929499</v>
      </c>
      <c r="O1364" s="525">
        <v>139.09329700000001</v>
      </c>
      <c r="P1364">
        <f t="shared" si="21"/>
        <v>4858.4591784682034</v>
      </c>
    </row>
    <row r="1365" spans="1:16">
      <c r="A1365" s="33" t="s">
        <v>7732</v>
      </c>
      <c r="B1365" s="33" t="s">
        <v>1937</v>
      </c>
      <c r="C1365" s="39" t="s">
        <v>4911</v>
      </c>
      <c r="D1365" s="40"/>
      <c r="E1365" s="27" t="s">
        <v>4911</v>
      </c>
      <c r="F1365" s="55" t="s">
        <v>5255</v>
      </c>
      <c r="G1365" s="56"/>
      <c r="H1365" s="41" t="s">
        <v>4911</v>
      </c>
      <c r="I1365" s="41" t="s">
        <v>4911</v>
      </c>
      <c r="J1365" s="31" t="s">
        <v>8184</v>
      </c>
      <c r="K1365" s="32" t="s">
        <v>8185</v>
      </c>
      <c r="L1365" s="31" t="s">
        <v>8186</v>
      </c>
      <c r="M1365" s="4">
        <v>1363</v>
      </c>
      <c r="N1365" s="525">
        <v>35.019266000000002</v>
      </c>
      <c r="O1365" s="525">
        <v>138.94553500000001</v>
      </c>
      <c r="P1365">
        <f t="shared" si="21"/>
        <v>4865.7706496773108</v>
      </c>
    </row>
    <row r="1366" spans="1:16">
      <c r="A1366" s="33" t="s">
        <v>7732</v>
      </c>
      <c r="B1366" s="33" t="s">
        <v>1937</v>
      </c>
      <c r="C1366" s="44">
        <v>9</v>
      </c>
      <c r="D1366" s="45">
        <v>2259088</v>
      </c>
      <c r="E1366" s="46" t="s">
        <v>4974</v>
      </c>
      <c r="F1366" s="128" t="s">
        <v>4981</v>
      </c>
      <c r="G1366" s="29" t="s">
        <v>4913</v>
      </c>
      <c r="H1366" s="48" t="s">
        <v>8187</v>
      </c>
      <c r="I1366" s="48" t="s">
        <v>8188</v>
      </c>
      <c r="J1366" s="49" t="s">
        <v>8189</v>
      </c>
      <c r="K1366" s="50" t="s">
        <v>8190</v>
      </c>
      <c r="L1366" s="49" t="s">
        <v>8191</v>
      </c>
      <c r="M1366" s="4">
        <v>1364</v>
      </c>
      <c r="N1366" s="557">
        <v>34.835155</v>
      </c>
      <c r="O1366" s="557">
        <v>138.22619499999999</v>
      </c>
      <c r="P1366">
        <f t="shared" si="21"/>
        <v>4815.130927885225</v>
      </c>
    </row>
    <row r="1367" spans="1:16">
      <c r="A1367" s="33" t="s">
        <v>7732</v>
      </c>
      <c r="B1367" s="33" t="s">
        <v>1937</v>
      </c>
      <c r="C1367" s="51">
        <v>10</v>
      </c>
      <c r="D1367" s="52">
        <v>2260036</v>
      </c>
      <c r="E1367" s="74" t="s">
        <v>4911</v>
      </c>
      <c r="F1367" s="131" t="s">
        <v>4981</v>
      </c>
      <c r="G1367" s="29" t="s">
        <v>4913</v>
      </c>
      <c r="H1367" s="53" t="s">
        <v>8192</v>
      </c>
      <c r="I1367" s="53" t="s">
        <v>8193</v>
      </c>
      <c r="J1367" s="95" t="s">
        <v>8194</v>
      </c>
      <c r="K1367" s="96" t="s">
        <v>8195</v>
      </c>
      <c r="L1367" s="95" t="s">
        <v>8196</v>
      </c>
      <c r="M1367" s="4">
        <v>1365</v>
      </c>
      <c r="N1367" s="558">
        <v>35.149928000000003</v>
      </c>
      <c r="O1367" s="558">
        <v>138.699399</v>
      </c>
      <c r="P1367">
        <f t="shared" si="21"/>
        <v>4875.2738884932724</v>
      </c>
    </row>
    <row r="1368" spans="1:16">
      <c r="A1368" s="33" t="s">
        <v>7732</v>
      </c>
      <c r="B1368" s="33" t="s">
        <v>1937</v>
      </c>
      <c r="C1368" s="34" t="s">
        <v>4911</v>
      </c>
      <c r="D1368" s="35"/>
      <c r="E1368" s="27" t="s">
        <v>4911</v>
      </c>
      <c r="F1368" s="102" t="s">
        <v>4912</v>
      </c>
      <c r="G1368" s="56"/>
      <c r="H1368" s="36" t="s">
        <v>4911</v>
      </c>
      <c r="I1368" s="36" t="s">
        <v>4911</v>
      </c>
      <c r="J1368" s="60" t="s">
        <v>8197</v>
      </c>
      <c r="K1368" s="61" t="s">
        <v>8198</v>
      </c>
      <c r="L1368" s="60" t="s">
        <v>8199</v>
      </c>
      <c r="M1368" s="4">
        <v>1366</v>
      </c>
      <c r="N1368" s="553">
        <v>34.951585999999999</v>
      </c>
      <c r="O1368" s="553">
        <v>138.39109099999999</v>
      </c>
      <c r="P1368">
        <f t="shared" si="21"/>
        <v>4836.9881187203255</v>
      </c>
    </row>
    <row r="1369" spans="1:16">
      <c r="A1369" s="33" t="s">
        <v>7732</v>
      </c>
      <c r="B1369" s="33" t="s">
        <v>1937</v>
      </c>
      <c r="C1369" s="34" t="s">
        <v>4911</v>
      </c>
      <c r="D1369" s="35"/>
      <c r="E1369" s="27" t="s">
        <v>4911</v>
      </c>
      <c r="F1369" s="102" t="s">
        <v>4987</v>
      </c>
      <c r="G1369" s="56"/>
      <c r="H1369" s="36" t="s">
        <v>4911</v>
      </c>
      <c r="I1369" s="36" t="s">
        <v>4911</v>
      </c>
      <c r="J1369" s="60" t="s">
        <v>8200</v>
      </c>
      <c r="K1369" s="61" t="s">
        <v>8201</v>
      </c>
      <c r="L1369" s="60" t="s">
        <v>8202</v>
      </c>
      <c r="M1369" s="4">
        <v>1367</v>
      </c>
      <c r="N1369" s="553">
        <v>35.214917999999997</v>
      </c>
      <c r="O1369" s="553">
        <v>138.63070400000001</v>
      </c>
      <c r="P1369">
        <f t="shared" si="21"/>
        <v>4881.8688736422719</v>
      </c>
    </row>
    <row r="1370" spans="1:16">
      <c r="A1370" s="33" t="s">
        <v>7732</v>
      </c>
      <c r="B1370" s="33" t="s">
        <v>1937</v>
      </c>
      <c r="C1370" s="34" t="s">
        <v>4911</v>
      </c>
      <c r="D1370" s="35"/>
      <c r="E1370" s="27" t="s">
        <v>4911</v>
      </c>
      <c r="F1370" s="55" t="s">
        <v>4962</v>
      </c>
      <c r="G1370" s="56"/>
      <c r="H1370" s="36" t="s">
        <v>4911</v>
      </c>
      <c r="I1370" s="36" t="s">
        <v>4911</v>
      </c>
      <c r="J1370" s="60" t="s">
        <v>4963</v>
      </c>
      <c r="K1370" s="61" t="s">
        <v>8195</v>
      </c>
      <c r="L1370" s="60" t="s">
        <v>8203</v>
      </c>
      <c r="M1370" s="4">
        <v>1368</v>
      </c>
      <c r="N1370" s="553">
        <v>35.149979000000002</v>
      </c>
      <c r="O1370" s="553">
        <v>138.69975600000001</v>
      </c>
      <c r="P1370">
        <f t="shared" si="21"/>
        <v>4875.2935107051244</v>
      </c>
    </row>
    <row r="1371" spans="1:16">
      <c r="A1371" s="33" t="s">
        <v>7732</v>
      </c>
      <c r="B1371" s="33" t="s">
        <v>1937</v>
      </c>
      <c r="C1371" s="34" t="s">
        <v>4911</v>
      </c>
      <c r="D1371" s="35"/>
      <c r="E1371" s="27" t="s">
        <v>4911</v>
      </c>
      <c r="F1371" s="55" t="s">
        <v>5252</v>
      </c>
      <c r="G1371" s="56"/>
      <c r="H1371" s="36" t="s">
        <v>4911</v>
      </c>
      <c r="I1371" s="36" t="s">
        <v>4911</v>
      </c>
      <c r="J1371" s="60" t="s">
        <v>5353</v>
      </c>
      <c r="K1371" s="61" t="s">
        <v>8195</v>
      </c>
      <c r="L1371" s="60" t="s">
        <v>8196</v>
      </c>
      <c r="M1371" s="4">
        <v>1369</v>
      </c>
      <c r="N1371" s="553">
        <v>35.149928000000003</v>
      </c>
      <c r="O1371" s="553">
        <v>138.699399</v>
      </c>
      <c r="P1371">
        <f t="shared" si="21"/>
        <v>4875.2738884932724</v>
      </c>
    </row>
    <row r="1372" spans="1:16">
      <c r="A1372" s="33" t="s">
        <v>7732</v>
      </c>
      <c r="B1372" s="33" t="s">
        <v>1937</v>
      </c>
      <c r="C1372" s="39" t="s">
        <v>4911</v>
      </c>
      <c r="D1372" s="40"/>
      <c r="E1372" s="93" t="s">
        <v>4974</v>
      </c>
      <c r="F1372" s="92" t="s">
        <v>4975</v>
      </c>
      <c r="G1372" s="92"/>
      <c r="H1372" s="41" t="s">
        <v>4911</v>
      </c>
      <c r="I1372" s="41" t="s">
        <v>4911</v>
      </c>
      <c r="J1372" s="64" t="s">
        <v>4491</v>
      </c>
      <c r="K1372" s="65" t="s">
        <v>8195</v>
      </c>
      <c r="L1372" s="64" t="s">
        <v>8196</v>
      </c>
      <c r="M1372" s="4">
        <v>1370</v>
      </c>
      <c r="N1372" s="552">
        <v>35.149928000000003</v>
      </c>
      <c r="O1372" s="552">
        <v>138.699399</v>
      </c>
      <c r="P1372">
        <f t="shared" si="21"/>
        <v>4875.2738884932724</v>
      </c>
    </row>
    <row r="1373" spans="1:16">
      <c r="A1373" s="33" t="s">
        <v>7732</v>
      </c>
      <c r="B1373" s="33" t="s">
        <v>1937</v>
      </c>
      <c r="C1373" s="44">
        <v>11</v>
      </c>
      <c r="D1373" s="45">
        <v>2262115</v>
      </c>
      <c r="E1373" s="46" t="s">
        <v>4974</v>
      </c>
      <c r="F1373" s="128" t="s">
        <v>4981</v>
      </c>
      <c r="G1373" s="29" t="s">
        <v>4913</v>
      </c>
      <c r="H1373" s="48" t="s">
        <v>8204</v>
      </c>
      <c r="I1373" s="48" t="s">
        <v>8205</v>
      </c>
      <c r="J1373" s="49" t="s">
        <v>8206</v>
      </c>
      <c r="K1373" s="50" t="s">
        <v>8207</v>
      </c>
      <c r="L1373" s="49" t="s">
        <v>8208</v>
      </c>
      <c r="M1373" s="4">
        <v>1371</v>
      </c>
      <c r="N1373" s="557">
        <v>34.859056000000002</v>
      </c>
      <c r="O1373" s="557">
        <v>138.291977</v>
      </c>
      <c r="P1373">
        <f t="shared" si="21"/>
        <v>4820.7277705937122</v>
      </c>
    </row>
    <row r="1374" spans="1:16">
      <c r="A1374" s="33" t="s">
        <v>7732</v>
      </c>
      <c r="B1374" s="33" t="s">
        <v>1937</v>
      </c>
      <c r="C1374" s="51">
        <v>12</v>
      </c>
      <c r="D1374" s="52">
        <v>2263053</v>
      </c>
      <c r="E1374" s="74" t="s">
        <v>4974</v>
      </c>
      <c r="F1374" s="100" t="s">
        <v>4981</v>
      </c>
      <c r="G1374" s="29" t="s">
        <v>4913</v>
      </c>
      <c r="H1374" s="53" t="s">
        <v>8209</v>
      </c>
      <c r="I1374" s="53" t="s">
        <v>8210</v>
      </c>
      <c r="J1374" s="95" t="s">
        <v>8211</v>
      </c>
      <c r="K1374" s="96" t="s">
        <v>8212</v>
      </c>
      <c r="L1374" s="95" t="s">
        <v>8213</v>
      </c>
      <c r="M1374" s="4">
        <v>1372</v>
      </c>
      <c r="N1374" s="558">
        <v>35.178193</v>
      </c>
      <c r="O1374" s="558">
        <v>138.66531599999999</v>
      </c>
      <c r="P1374">
        <f t="shared" si="21"/>
        <v>4877.9952486539878</v>
      </c>
    </row>
    <row r="1375" spans="1:16">
      <c r="A1375" s="33" t="s">
        <v>7732</v>
      </c>
      <c r="B1375" s="33" t="s">
        <v>1937</v>
      </c>
      <c r="C1375" s="39" t="s">
        <v>4911</v>
      </c>
      <c r="D1375" s="40"/>
      <c r="E1375" s="93" t="s">
        <v>4911</v>
      </c>
      <c r="F1375" s="92" t="s">
        <v>4962</v>
      </c>
      <c r="G1375" s="92"/>
      <c r="H1375" s="41" t="s">
        <v>4911</v>
      </c>
      <c r="I1375" s="41" t="s">
        <v>4911</v>
      </c>
      <c r="J1375" s="64" t="s">
        <v>4963</v>
      </c>
      <c r="K1375" s="65" t="s">
        <v>8212</v>
      </c>
      <c r="L1375" s="64" t="s">
        <v>8213</v>
      </c>
      <c r="M1375" s="4">
        <v>1373</v>
      </c>
      <c r="N1375" s="552">
        <v>35.178193</v>
      </c>
      <c r="O1375" s="552">
        <v>138.66531599999999</v>
      </c>
      <c r="P1375">
        <f t="shared" si="21"/>
        <v>4877.9952486539878</v>
      </c>
    </row>
    <row r="1376" spans="1:16">
      <c r="A1376" s="33" t="s">
        <v>7732</v>
      </c>
      <c r="B1376" s="33" t="s">
        <v>1937</v>
      </c>
      <c r="C1376" s="51">
        <v>13</v>
      </c>
      <c r="D1376" s="52">
        <v>2265060</v>
      </c>
      <c r="E1376" s="74" t="s">
        <v>4974</v>
      </c>
      <c r="F1376" s="131" t="s">
        <v>4981</v>
      </c>
      <c r="G1376" s="29" t="s">
        <v>4913</v>
      </c>
      <c r="H1376" s="53" t="s">
        <v>8214</v>
      </c>
      <c r="I1376" s="53" t="s">
        <v>8215</v>
      </c>
      <c r="J1376" s="95" t="s">
        <v>8216</v>
      </c>
      <c r="K1376" s="96" t="s">
        <v>8217</v>
      </c>
      <c r="L1376" s="95" t="s">
        <v>8218</v>
      </c>
      <c r="M1376" s="4">
        <v>1374</v>
      </c>
      <c r="N1376" s="558">
        <v>34.878737000000001</v>
      </c>
      <c r="O1376" s="558">
        <v>138.27114</v>
      </c>
      <c r="P1376">
        <f t="shared" si="21"/>
        <v>4822.7227267501803</v>
      </c>
    </row>
    <row r="1377" spans="1:16">
      <c r="A1377" s="33" t="s">
        <v>7732</v>
      </c>
      <c r="B1377" s="33" t="s">
        <v>1937</v>
      </c>
      <c r="C1377" s="34" t="s">
        <v>4911</v>
      </c>
      <c r="D1377" s="35"/>
      <c r="E1377" s="27" t="s">
        <v>4911</v>
      </c>
      <c r="F1377" s="102" t="s">
        <v>4912</v>
      </c>
      <c r="G1377" s="56"/>
      <c r="H1377" s="36" t="s">
        <v>4911</v>
      </c>
      <c r="I1377" s="36" t="s">
        <v>4911</v>
      </c>
      <c r="J1377" s="60" t="s">
        <v>8219</v>
      </c>
      <c r="K1377" s="61" t="s">
        <v>8220</v>
      </c>
      <c r="L1377" s="60" t="s">
        <v>8221</v>
      </c>
      <c r="M1377" s="4">
        <v>1375</v>
      </c>
      <c r="N1377" s="553">
        <v>34.834304000000003</v>
      </c>
      <c r="O1377" s="553">
        <v>138.26606699999999</v>
      </c>
      <c r="P1377">
        <f t="shared" si="21"/>
        <v>4816.4022107623678</v>
      </c>
    </row>
    <row r="1378" spans="1:16">
      <c r="A1378" s="33" t="s">
        <v>7732</v>
      </c>
      <c r="B1378" s="33" t="s">
        <v>1937</v>
      </c>
      <c r="C1378" s="39" t="s">
        <v>4911</v>
      </c>
      <c r="D1378" s="40"/>
      <c r="E1378" s="93" t="s">
        <v>4911</v>
      </c>
      <c r="F1378" s="63" t="s">
        <v>4962</v>
      </c>
      <c r="G1378" s="92"/>
      <c r="H1378" s="41" t="s">
        <v>4911</v>
      </c>
      <c r="I1378" s="41" t="s">
        <v>4911</v>
      </c>
      <c r="J1378" s="64" t="s">
        <v>4963</v>
      </c>
      <c r="K1378" s="65" t="s">
        <v>8217</v>
      </c>
      <c r="L1378" s="64" t="s">
        <v>8218</v>
      </c>
      <c r="M1378" s="4">
        <v>1376</v>
      </c>
      <c r="N1378" s="552">
        <v>34.878737000000001</v>
      </c>
      <c r="O1378" s="552">
        <v>138.27114</v>
      </c>
      <c r="P1378">
        <f t="shared" si="21"/>
        <v>4822.7227267501803</v>
      </c>
    </row>
    <row r="1379" spans="1:16">
      <c r="A1379" s="33" t="s">
        <v>7732</v>
      </c>
      <c r="B1379" s="33" t="s">
        <v>1937</v>
      </c>
      <c r="C1379" s="51">
        <v>14</v>
      </c>
      <c r="D1379" s="52">
        <v>2265135</v>
      </c>
      <c r="E1379" s="74" t="s">
        <v>4974</v>
      </c>
      <c r="F1379" s="100" t="s">
        <v>4981</v>
      </c>
      <c r="G1379" s="29" t="s">
        <v>4913</v>
      </c>
      <c r="H1379" s="53" t="s">
        <v>8222</v>
      </c>
      <c r="I1379" s="53" t="s">
        <v>8223</v>
      </c>
      <c r="J1379" s="95" t="s">
        <v>8224</v>
      </c>
      <c r="K1379" s="96" t="s">
        <v>8225</v>
      </c>
      <c r="L1379" s="95" t="s">
        <v>8226</v>
      </c>
      <c r="M1379" s="4">
        <v>1377</v>
      </c>
      <c r="N1379" s="558">
        <v>34.858497999999997</v>
      </c>
      <c r="O1379" s="558">
        <v>138.269645</v>
      </c>
      <c r="P1379">
        <f t="shared" si="21"/>
        <v>4819.8721436932092</v>
      </c>
    </row>
    <row r="1380" spans="1:16">
      <c r="A1380" s="33" t="s">
        <v>7732</v>
      </c>
      <c r="B1380" s="33" t="s">
        <v>1937</v>
      </c>
      <c r="C1380" s="39" t="s">
        <v>4911</v>
      </c>
      <c r="D1380" s="40"/>
      <c r="E1380" s="93" t="s">
        <v>4911</v>
      </c>
      <c r="F1380" s="92" t="s">
        <v>4962</v>
      </c>
      <c r="G1380" s="92"/>
      <c r="H1380" s="41" t="s">
        <v>4911</v>
      </c>
      <c r="I1380" s="41" t="s">
        <v>4911</v>
      </c>
      <c r="J1380" s="64" t="s">
        <v>4963</v>
      </c>
      <c r="K1380" s="65" t="s">
        <v>8225</v>
      </c>
      <c r="L1380" s="64" t="s">
        <v>8226</v>
      </c>
      <c r="M1380" s="4">
        <v>1378</v>
      </c>
      <c r="N1380" s="552">
        <v>34.858497999999997</v>
      </c>
      <c r="O1380" s="552">
        <v>138.269645</v>
      </c>
      <c r="P1380">
        <f t="shared" si="21"/>
        <v>4819.8721436932092</v>
      </c>
    </row>
    <row r="1381" spans="1:16">
      <c r="A1381" s="33" t="s">
        <v>7732</v>
      </c>
      <c r="B1381" s="33" t="s">
        <v>1937</v>
      </c>
      <c r="C1381" s="51">
        <v>15</v>
      </c>
      <c r="D1381" s="52">
        <v>2267027</v>
      </c>
      <c r="E1381" s="74" t="s">
        <v>4974</v>
      </c>
      <c r="F1381" s="131" t="s">
        <v>4981</v>
      </c>
      <c r="G1381" s="29" t="s">
        <v>4913</v>
      </c>
      <c r="H1381" s="53" t="s">
        <v>8227</v>
      </c>
      <c r="I1381" s="53" t="s">
        <v>8228</v>
      </c>
      <c r="J1381" s="95" t="s">
        <v>8229</v>
      </c>
      <c r="K1381" s="96" t="s">
        <v>8230</v>
      </c>
      <c r="L1381" s="95" t="s">
        <v>8231</v>
      </c>
      <c r="M1381" s="4">
        <v>1379</v>
      </c>
      <c r="N1381" s="558">
        <v>34.743090000000002</v>
      </c>
      <c r="O1381" s="558">
        <v>137.90987999999999</v>
      </c>
      <c r="P1381">
        <f t="shared" si="21"/>
        <v>4791.4153727291996</v>
      </c>
    </row>
    <row r="1382" spans="1:16">
      <c r="A1382" s="33" t="s">
        <v>7732</v>
      </c>
      <c r="B1382" s="33" t="s">
        <v>1937</v>
      </c>
      <c r="C1382" s="97" t="s">
        <v>4911</v>
      </c>
      <c r="D1382" s="40"/>
      <c r="E1382" s="70" t="s">
        <v>4911</v>
      </c>
      <c r="F1382" s="63" t="s">
        <v>4962</v>
      </c>
      <c r="G1382" s="92"/>
      <c r="H1382" s="41" t="s">
        <v>4911</v>
      </c>
      <c r="I1382" s="41" t="s">
        <v>4911</v>
      </c>
      <c r="J1382" s="64" t="s">
        <v>4963</v>
      </c>
      <c r="K1382" s="65" t="s">
        <v>8230</v>
      </c>
      <c r="L1382" s="64" t="s">
        <v>8231</v>
      </c>
      <c r="M1382" s="4">
        <v>1380</v>
      </c>
      <c r="N1382" s="552">
        <v>34.743090000000002</v>
      </c>
      <c r="O1382" s="552">
        <v>137.90987999999999</v>
      </c>
      <c r="P1382">
        <f t="shared" si="21"/>
        <v>4791.4153727291996</v>
      </c>
    </row>
    <row r="1383" spans="1:16">
      <c r="A1383" s="33" t="s">
        <v>7732</v>
      </c>
      <c r="B1383" s="33" t="s">
        <v>1937</v>
      </c>
      <c r="C1383" s="44">
        <v>16</v>
      </c>
      <c r="D1383" s="45">
        <v>2269017</v>
      </c>
      <c r="E1383" s="46" t="s">
        <v>4974</v>
      </c>
      <c r="F1383" s="128" t="s">
        <v>4981</v>
      </c>
      <c r="G1383" s="29" t="s">
        <v>4913</v>
      </c>
      <c r="H1383" s="48" t="s">
        <v>8232</v>
      </c>
      <c r="I1383" s="48" t="s">
        <v>8233</v>
      </c>
      <c r="J1383" s="49" t="s">
        <v>8234</v>
      </c>
      <c r="K1383" s="50" t="s">
        <v>8235</v>
      </c>
      <c r="L1383" s="49" t="s">
        <v>8236</v>
      </c>
      <c r="M1383" s="4">
        <v>1381</v>
      </c>
      <c r="N1383" s="557">
        <v>34.797383000000004</v>
      </c>
      <c r="O1383" s="557">
        <v>137.77468099999999</v>
      </c>
      <c r="P1383">
        <f t="shared" si="21"/>
        <v>4794.1983424598229</v>
      </c>
    </row>
    <row r="1384" spans="1:16">
      <c r="A1384" s="33" t="s">
        <v>7732</v>
      </c>
      <c r="B1384" s="33" t="s">
        <v>1937</v>
      </c>
      <c r="C1384" s="51">
        <v>17</v>
      </c>
      <c r="D1384" s="52">
        <v>2288179</v>
      </c>
      <c r="E1384" s="74" t="s">
        <v>4974</v>
      </c>
      <c r="F1384" s="100" t="s">
        <v>4981</v>
      </c>
      <c r="G1384" s="29" t="s">
        <v>4913</v>
      </c>
      <c r="H1384" s="53" t="s">
        <v>8237</v>
      </c>
      <c r="I1384" s="53" t="s">
        <v>8238</v>
      </c>
      <c r="J1384" s="95" t="s">
        <v>8239</v>
      </c>
      <c r="K1384" s="96" t="s">
        <v>8240</v>
      </c>
      <c r="L1384" s="95" t="s">
        <v>8241</v>
      </c>
      <c r="M1384" s="4">
        <v>1382</v>
      </c>
      <c r="N1384" s="558">
        <v>34.624327000000001</v>
      </c>
      <c r="O1384" s="558">
        <v>138.17942099999999</v>
      </c>
      <c r="P1384">
        <f t="shared" si="21"/>
        <v>4784.369457374667</v>
      </c>
    </row>
    <row r="1385" spans="1:16">
      <c r="A1385" s="33" t="s">
        <v>7732</v>
      </c>
      <c r="B1385" s="33" t="s">
        <v>1937</v>
      </c>
      <c r="C1385" s="39" t="s">
        <v>4911</v>
      </c>
      <c r="D1385" s="193"/>
      <c r="E1385" s="93" t="s">
        <v>4911</v>
      </c>
      <c r="F1385" s="92" t="s">
        <v>4962</v>
      </c>
      <c r="G1385" s="92"/>
      <c r="H1385" s="41" t="s">
        <v>4911</v>
      </c>
      <c r="I1385" s="41" t="s">
        <v>4911</v>
      </c>
      <c r="J1385" s="64" t="s">
        <v>4963</v>
      </c>
      <c r="K1385" s="65" t="s">
        <v>8240</v>
      </c>
      <c r="L1385" s="64" t="s">
        <v>8241</v>
      </c>
      <c r="M1385" s="4">
        <v>1383</v>
      </c>
      <c r="N1385" s="552">
        <v>34.624327000000001</v>
      </c>
      <c r="O1385" s="552">
        <v>138.17942099999999</v>
      </c>
      <c r="P1385">
        <f t="shared" si="21"/>
        <v>4784.369457374667</v>
      </c>
    </row>
    <row r="1386" spans="1:16">
      <c r="A1386" s="33" t="s">
        <v>7732</v>
      </c>
      <c r="B1386" s="33" t="s">
        <v>1937</v>
      </c>
      <c r="C1386" s="51">
        <v>18</v>
      </c>
      <c r="D1386" s="52">
        <v>2288194</v>
      </c>
      <c r="E1386" s="74" t="s">
        <v>4974</v>
      </c>
      <c r="F1386" s="131" t="s">
        <v>4981</v>
      </c>
      <c r="G1386" s="29" t="s">
        <v>4913</v>
      </c>
      <c r="H1386" s="53" t="s">
        <v>8242</v>
      </c>
      <c r="I1386" s="53" t="s">
        <v>8243</v>
      </c>
      <c r="J1386" s="95" t="s">
        <v>8244</v>
      </c>
      <c r="K1386" s="96" t="s">
        <v>8245</v>
      </c>
      <c r="L1386" s="95" t="s">
        <v>8246</v>
      </c>
      <c r="M1386" s="4">
        <v>1384</v>
      </c>
      <c r="N1386" s="558">
        <v>34.828426</v>
      </c>
      <c r="O1386" s="558">
        <v>138.13903099999999</v>
      </c>
      <c r="P1386">
        <f t="shared" si="21"/>
        <v>4811.1650188952053</v>
      </c>
    </row>
    <row r="1387" spans="1:16">
      <c r="A1387" s="33" t="s">
        <v>7732</v>
      </c>
      <c r="B1387" s="33" t="s">
        <v>1937</v>
      </c>
      <c r="C1387" s="34" t="s">
        <v>4911</v>
      </c>
      <c r="D1387" s="35"/>
      <c r="E1387" s="27" t="s">
        <v>4911</v>
      </c>
      <c r="F1387" s="55" t="s">
        <v>4912</v>
      </c>
      <c r="G1387" s="56"/>
      <c r="H1387" s="36" t="s">
        <v>4911</v>
      </c>
      <c r="I1387" s="36" t="s">
        <v>4911</v>
      </c>
      <c r="J1387" s="60" t="s">
        <v>8247</v>
      </c>
      <c r="K1387" s="61" t="s">
        <v>8248</v>
      </c>
      <c r="L1387" s="60" t="s">
        <v>8249</v>
      </c>
      <c r="M1387" s="4">
        <v>1385</v>
      </c>
      <c r="N1387" s="553">
        <v>34.840539</v>
      </c>
      <c r="O1387" s="553">
        <v>138.16821899999999</v>
      </c>
      <c r="P1387">
        <f t="shared" si="21"/>
        <v>4813.8552226300408</v>
      </c>
    </row>
    <row r="1388" spans="1:16">
      <c r="A1388" s="33" t="s">
        <v>7732</v>
      </c>
      <c r="B1388" s="33" t="s">
        <v>1937</v>
      </c>
      <c r="C1388" s="39" t="s">
        <v>4911</v>
      </c>
      <c r="D1388" s="40"/>
      <c r="E1388" s="27" t="s">
        <v>4911</v>
      </c>
      <c r="F1388" s="55" t="s">
        <v>4962</v>
      </c>
      <c r="G1388" s="56"/>
      <c r="H1388" s="41" t="s">
        <v>4911</v>
      </c>
      <c r="I1388" s="41" t="s">
        <v>4911</v>
      </c>
      <c r="J1388" s="60" t="s">
        <v>4963</v>
      </c>
      <c r="K1388" s="61" t="s">
        <v>8245</v>
      </c>
      <c r="L1388" s="60" t="s">
        <v>8246</v>
      </c>
      <c r="M1388" s="4">
        <v>1386</v>
      </c>
      <c r="N1388" s="553">
        <v>34.828426</v>
      </c>
      <c r="O1388" s="553">
        <v>138.13903099999999</v>
      </c>
      <c r="P1388">
        <f t="shared" si="21"/>
        <v>4811.1650188952053</v>
      </c>
    </row>
    <row r="1389" spans="1:16">
      <c r="A1389" s="33" t="s">
        <v>7732</v>
      </c>
      <c r="B1389" s="33" t="s">
        <v>1937</v>
      </c>
      <c r="C1389" s="44">
        <v>19</v>
      </c>
      <c r="D1389" s="45">
        <v>2288195</v>
      </c>
      <c r="E1389" s="46" t="s">
        <v>4974</v>
      </c>
      <c r="F1389" s="128" t="s">
        <v>4981</v>
      </c>
      <c r="G1389" s="29" t="s">
        <v>4913</v>
      </c>
      <c r="H1389" s="48" t="s">
        <v>8250</v>
      </c>
      <c r="I1389" s="48" t="s">
        <v>8251</v>
      </c>
      <c r="J1389" s="49" t="s">
        <v>7357</v>
      </c>
      <c r="K1389" s="50" t="s">
        <v>8252</v>
      </c>
      <c r="L1389" s="49" t="s">
        <v>8253</v>
      </c>
      <c r="M1389" s="4">
        <v>1387</v>
      </c>
      <c r="N1389" s="557">
        <v>34.789745000000003</v>
      </c>
      <c r="O1389" s="557">
        <v>138.253075</v>
      </c>
      <c r="P1389">
        <f t="shared" si="21"/>
        <v>4809.7892247158752</v>
      </c>
    </row>
    <row r="1390" spans="1:16">
      <c r="A1390" s="33" t="s">
        <v>7732</v>
      </c>
      <c r="B1390" s="33" t="s">
        <v>1937</v>
      </c>
      <c r="C1390" s="51">
        <v>20</v>
      </c>
      <c r="D1390" s="52">
        <v>2289009</v>
      </c>
      <c r="E1390" s="27" t="s">
        <v>4911</v>
      </c>
      <c r="F1390" s="124" t="s">
        <v>4981</v>
      </c>
      <c r="G1390" s="29" t="s">
        <v>4913</v>
      </c>
      <c r="H1390" s="53" t="s">
        <v>8254</v>
      </c>
      <c r="I1390" s="53" t="s">
        <v>8255</v>
      </c>
      <c r="J1390" s="37" t="s">
        <v>8256</v>
      </c>
      <c r="K1390" s="38" t="s">
        <v>8257</v>
      </c>
      <c r="L1390" s="37" t="s">
        <v>8258</v>
      </c>
      <c r="M1390" s="4">
        <v>1388</v>
      </c>
      <c r="N1390" s="554">
        <v>34.751175000000003</v>
      </c>
      <c r="O1390" s="554">
        <v>138.07907399999999</v>
      </c>
      <c r="P1390">
        <f t="shared" si="21"/>
        <v>4798.4100644119499</v>
      </c>
    </row>
    <row r="1391" spans="1:16">
      <c r="A1391" s="33" t="s">
        <v>7732</v>
      </c>
      <c r="B1391" s="33" t="s">
        <v>1937</v>
      </c>
      <c r="C1391" s="34" t="s">
        <v>4911</v>
      </c>
      <c r="D1391" s="35"/>
      <c r="E1391" s="27" t="s">
        <v>4911</v>
      </c>
      <c r="F1391" s="102" t="s">
        <v>4987</v>
      </c>
      <c r="G1391" s="56"/>
      <c r="H1391" s="36" t="s">
        <v>4911</v>
      </c>
      <c r="I1391" s="36" t="s">
        <v>4911</v>
      </c>
      <c r="J1391" s="60" t="s">
        <v>8259</v>
      </c>
      <c r="K1391" s="61" t="s">
        <v>8260</v>
      </c>
      <c r="L1391" s="60" t="s">
        <v>8261</v>
      </c>
      <c r="M1391" s="4">
        <v>1389</v>
      </c>
      <c r="N1391" s="553">
        <v>34.762022000000002</v>
      </c>
      <c r="O1391" s="553">
        <v>138.02220399999999</v>
      </c>
      <c r="P1391">
        <f t="shared" si="21"/>
        <v>4797.9308919364876</v>
      </c>
    </row>
    <row r="1392" spans="1:16">
      <c r="A1392" s="33" t="s">
        <v>7732</v>
      </c>
      <c r="B1392" s="33" t="s">
        <v>1937</v>
      </c>
      <c r="C1392" s="34" t="s">
        <v>4911</v>
      </c>
      <c r="D1392" s="35"/>
      <c r="E1392" s="27" t="s">
        <v>4911</v>
      </c>
      <c r="F1392" s="102" t="s">
        <v>4918</v>
      </c>
      <c r="G1392" s="56"/>
      <c r="H1392" s="36" t="s">
        <v>4911</v>
      </c>
      <c r="I1392" s="36" t="s">
        <v>4911</v>
      </c>
      <c r="J1392" s="60" t="s">
        <v>8262</v>
      </c>
      <c r="K1392" s="61" t="s">
        <v>8263</v>
      </c>
      <c r="L1392" s="60" t="s">
        <v>8264</v>
      </c>
      <c r="M1392" s="4">
        <v>1390</v>
      </c>
      <c r="N1392" s="553">
        <v>34.740769999999998</v>
      </c>
      <c r="O1392" s="553">
        <v>138.23449400000001</v>
      </c>
      <c r="P1392">
        <f t="shared" si="21"/>
        <v>4802.3727621203798</v>
      </c>
    </row>
    <row r="1393" spans="1:16">
      <c r="A1393" s="33" t="s">
        <v>7732</v>
      </c>
      <c r="B1393" s="33" t="s">
        <v>1937</v>
      </c>
      <c r="C1393" s="34" t="s">
        <v>4911</v>
      </c>
      <c r="D1393" s="35"/>
      <c r="E1393" s="27" t="s">
        <v>4911</v>
      </c>
      <c r="F1393" s="102" t="s">
        <v>4922</v>
      </c>
      <c r="G1393" s="56"/>
      <c r="H1393" s="36" t="s">
        <v>4911</v>
      </c>
      <c r="I1393" s="36" t="s">
        <v>4911</v>
      </c>
      <c r="J1393" s="60" t="s">
        <v>8265</v>
      </c>
      <c r="K1393" s="61" t="s">
        <v>8266</v>
      </c>
      <c r="L1393" s="60" t="s">
        <v>8267</v>
      </c>
      <c r="M1393" s="4">
        <v>1391</v>
      </c>
      <c r="N1393" s="553">
        <v>34.780434</v>
      </c>
      <c r="O1393" s="553">
        <v>138.037272</v>
      </c>
      <c r="P1393">
        <f t="shared" si="21"/>
        <v>4800.9962283360483</v>
      </c>
    </row>
    <row r="1394" spans="1:16">
      <c r="A1394" s="33" t="s">
        <v>7732</v>
      </c>
      <c r="B1394" s="33" t="s">
        <v>1937</v>
      </c>
      <c r="C1394" s="34" t="s">
        <v>4911</v>
      </c>
      <c r="D1394" s="35"/>
      <c r="E1394" s="27" t="s">
        <v>4911</v>
      </c>
      <c r="F1394" s="102" t="s">
        <v>4962</v>
      </c>
      <c r="G1394" s="56"/>
      <c r="H1394" s="36" t="s">
        <v>4911</v>
      </c>
      <c r="I1394" s="36" t="s">
        <v>4911</v>
      </c>
      <c r="J1394" s="60" t="s">
        <v>4963</v>
      </c>
      <c r="K1394" s="61" t="s">
        <v>8257</v>
      </c>
      <c r="L1394" s="60" t="s">
        <v>8258</v>
      </c>
      <c r="M1394" s="4">
        <v>1392</v>
      </c>
      <c r="N1394" s="553">
        <v>34.751175000000003</v>
      </c>
      <c r="O1394" s="553">
        <v>138.07907399999999</v>
      </c>
      <c r="P1394">
        <f t="shared" si="21"/>
        <v>4798.4100644119499</v>
      </c>
    </row>
    <row r="1395" spans="1:16">
      <c r="A1395" s="33" t="s">
        <v>7732</v>
      </c>
      <c r="B1395" s="33" t="s">
        <v>1937</v>
      </c>
      <c r="C1395" s="34" t="s">
        <v>4911</v>
      </c>
      <c r="D1395" s="35"/>
      <c r="E1395" s="27" t="s">
        <v>4911</v>
      </c>
      <c r="F1395" s="102" t="s">
        <v>4968</v>
      </c>
      <c r="G1395" s="56"/>
      <c r="H1395" s="36" t="s">
        <v>4911</v>
      </c>
      <c r="I1395" s="36" t="s">
        <v>4911</v>
      </c>
      <c r="J1395" s="60" t="s">
        <v>8268</v>
      </c>
      <c r="K1395" s="61" t="s">
        <v>8269</v>
      </c>
      <c r="L1395" s="60" t="s">
        <v>8270</v>
      </c>
      <c r="M1395" s="4">
        <v>1393</v>
      </c>
      <c r="N1395" s="553">
        <v>34.751368999999997</v>
      </c>
      <c r="O1395" s="553">
        <v>138.08882299999999</v>
      </c>
      <c r="P1395">
        <f t="shared" si="21"/>
        <v>4798.7756428486864</v>
      </c>
    </row>
    <row r="1396" spans="1:16">
      <c r="A1396" s="33" t="s">
        <v>7732</v>
      </c>
      <c r="B1396" s="33" t="s">
        <v>1937</v>
      </c>
      <c r="C1396" s="39" t="s">
        <v>4911</v>
      </c>
      <c r="D1396" s="40"/>
      <c r="E1396" s="93" t="s">
        <v>4974</v>
      </c>
      <c r="F1396" s="63" t="s">
        <v>4975</v>
      </c>
      <c r="G1396" s="92"/>
      <c r="H1396" s="41" t="s">
        <v>4911</v>
      </c>
      <c r="I1396" s="41" t="s">
        <v>4911</v>
      </c>
      <c r="J1396" s="64" t="s">
        <v>4976</v>
      </c>
      <c r="K1396" s="65" t="s">
        <v>8257</v>
      </c>
      <c r="L1396" s="64" t="s">
        <v>8258</v>
      </c>
      <c r="M1396" s="4">
        <v>1394</v>
      </c>
      <c r="N1396" s="552">
        <v>34.751175000000003</v>
      </c>
      <c r="O1396" s="552">
        <v>138.07907399999999</v>
      </c>
      <c r="P1396">
        <f t="shared" si="21"/>
        <v>4798.4100644119499</v>
      </c>
    </row>
    <row r="1397" spans="1:16">
      <c r="A1397" s="33" t="s">
        <v>7732</v>
      </c>
      <c r="B1397" s="33" t="s">
        <v>1937</v>
      </c>
      <c r="C1397" s="44">
        <v>21</v>
      </c>
      <c r="D1397" s="45">
        <v>2289030</v>
      </c>
      <c r="E1397" s="46" t="s">
        <v>4974</v>
      </c>
      <c r="F1397" s="128" t="s">
        <v>4981</v>
      </c>
      <c r="G1397" s="29" t="s">
        <v>4913</v>
      </c>
      <c r="H1397" s="48" t="s">
        <v>8271</v>
      </c>
      <c r="I1397" s="48" t="s">
        <v>8272</v>
      </c>
      <c r="J1397" s="49" t="s">
        <v>8273</v>
      </c>
      <c r="K1397" s="50" t="s">
        <v>8274</v>
      </c>
      <c r="L1397" s="49" t="s">
        <v>8275</v>
      </c>
      <c r="M1397" s="4">
        <v>1395</v>
      </c>
      <c r="N1397" s="557">
        <v>34.624237000000001</v>
      </c>
      <c r="O1397" s="557">
        <v>138.16101699999999</v>
      </c>
      <c r="P1397">
        <f t="shared" si="21"/>
        <v>4783.719796769029</v>
      </c>
    </row>
    <row r="1398" spans="1:16">
      <c r="A1398" s="33" t="s">
        <v>7732</v>
      </c>
      <c r="B1398" s="33" t="s">
        <v>1937</v>
      </c>
      <c r="C1398" s="44">
        <v>22</v>
      </c>
      <c r="D1398" s="45">
        <v>2291097</v>
      </c>
      <c r="E1398" s="46" t="s">
        <v>4974</v>
      </c>
      <c r="F1398" s="128" t="s">
        <v>4981</v>
      </c>
      <c r="G1398" s="29" t="s">
        <v>4913</v>
      </c>
      <c r="H1398" s="48" t="s">
        <v>8276</v>
      </c>
      <c r="I1398" s="48" t="s">
        <v>8277</v>
      </c>
      <c r="J1398" s="49" t="s">
        <v>8278</v>
      </c>
      <c r="K1398" s="50" t="s">
        <v>8279</v>
      </c>
      <c r="L1398" s="49" t="s">
        <v>8280</v>
      </c>
      <c r="M1398" s="4">
        <v>1396</v>
      </c>
      <c r="N1398" s="557">
        <v>34.695079999999997</v>
      </c>
      <c r="O1398" s="557">
        <v>137.85208900000001</v>
      </c>
      <c r="P1398">
        <f t="shared" si="21"/>
        <v>4782.7892560221198</v>
      </c>
    </row>
    <row r="1399" spans="1:16">
      <c r="A1399" s="33" t="s">
        <v>7732</v>
      </c>
      <c r="B1399" s="33" t="s">
        <v>1937</v>
      </c>
      <c r="C1399" s="51">
        <v>23</v>
      </c>
      <c r="D1399" s="52">
        <v>8822203</v>
      </c>
      <c r="E1399" s="123" t="s">
        <v>4911</v>
      </c>
      <c r="F1399" s="55" t="s">
        <v>4981</v>
      </c>
      <c r="G1399" s="29" t="s">
        <v>4913</v>
      </c>
      <c r="H1399" s="53" t="s">
        <v>8281</v>
      </c>
      <c r="I1399" s="53" t="s">
        <v>8282</v>
      </c>
      <c r="J1399" s="31" t="s">
        <v>8283</v>
      </c>
      <c r="K1399" s="32" t="s">
        <v>8284</v>
      </c>
      <c r="L1399" s="31" t="s">
        <v>8285</v>
      </c>
      <c r="M1399" s="4">
        <v>1397</v>
      </c>
      <c r="N1399" s="525">
        <v>35.014018999999998</v>
      </c>
      <c r="O1399" s="525">
        <v>138.453879</v>
      </c>
      <c r="P1399">
        <f t="shared" si="21"/>
        <v>4847.8267499297008</v>
      </c>
    </row>
    <row r="1400" spans="1:16">
      <c r="A1400" s="33" t="s">
        <v>7732</v>
      </c>
      <c r="B1400" s="33" t="s">
        <v>1937</v>
      </c>
      <c r="C1400" s="34" t="s">
        <v>4911</v>
      </c>
      <c r="D1400" s="35"/>
      <c r="E1400" s="123" t="s">
        <v>4911</v>
      </c>
      <c r="F1400" s="55" t="s">
        <v>4918</v>
      </c>
      <c r="G1400" s="56"/>
      <c r="H1400" s="36" t="s">
        <v>4911</v>
      </c>
      <c r="I1400" s="36" t="s">
        <v>4911</v>
      </c>
      <c r="J1400" s="31" t="s">
        <v>8286</v>
      </c>
      <c r="K1400" s="32" t="s">
        <v>8287</v>
      </c>
      <c r="L1400" s="31" t="s">
        <v>8288</v>
      </c>
      <c r="M1400" s="4">
        <v>1398</v>
      </c>
      <c r="N1400" s="525">
        <v>34.986192000000003</v>
      </c>
      <c r="O1400" s="525">
        <v>138.41173800000001</v>
      </c>
      <c r="P1400">
        <f t="shared" si="21"/>
        <v>4842.4996407216968</v>
      </c>
    </row>
    <row r="1401" spans="1:16">
      <c r="A1401" s="33" t="s">
        <v>7732</v>
      </c>
      <c r="B1401" s="33" t="s">
        <v>1937</v>
      </c>
      <c r="C1401" s="34" t="s">
        <v>4911</v>
      </c>
      <c r="D1401" s="35"/>
      <c r="E1401" s="123" t="s">
        <v>4911</v>
      </c>
      <c r="F1401" s="55" t="s">
        <v>4922</v>
      </c>
      <c r="G1401" s="56"/>
      <c r="H1401" s="36" t="s">
        <v>4911</v>
      </c>
      <c r="I1401" s="36" t="s">
        <v>4911</v>
      </c>
      <c r="J1401" s="31" t="s">
        <v>8289</v>
      </c>
      <c r="K1401" s="32" t="s">
        <v>8290</v>
      </c>
      <c r="L1401" s="31" t="s">
        <v>8291</v>
      </c>
      <c r="M1401" s="4">
        <v>1399</v>
      </c>
      <c r="N1401" s="525">
        <v>35.107976000000001</v>
      </c>
      <c r="O1401" s="525">
        <v>138.902458</v>
      </c>
      <c r="P1401">
        <f t="shared" si="21"/>
        <v>4876.5841618050081</v>
      </c>
    </row>
    <row r="1402" spans="1:16">
      <c r="A1402" s="33" t="s">
        <v>7732</v>
      </c>
      <c r="B1402" s="33" t="s">
        <v>1937</v>
      </c>
      <c r="C1402" s="34" t="s">
        <v>4911</v>
      </c>
      <c r="D1402" s="35"/>
      <c r="E1402" s="123" t="s">
        <v>4911</v>
      </c>
      <c r="F1402" s="55" t="s">
        <v>4926</v>
      </c>
      <c r="G1402" s="56"/>
      <c r="H1402" s="36" t="s">
        <v>4911</v>
      </c>
      <c r="I1402" s="36" t="s">
        <v>4911</v>
      </c>
      <c r="J1402" s="31" t="s">
        <v>8292</v>
      </c>
      <c r="K1402" s="32" t="s">
        <v>8165</v>
      </c>
      <c r="L1402" s="31" t="s">
        <v>8293</v>
      </c>
      <c r="M1402" s="4">
        <v>1400</v>
      </c>
      <c r="N1402" s="525">
        <v>35.161887999999998</v>
      </c>
      <c r="O1402" s="525">
        <v>138.67042900000001</v>
      </c>
      <c r="P1402">
        <f t="shared" si="21"/>
        <v>4875.9140934099523</v>
      </c>
    </row>
    <row r="1403" spans="1:16">
      <c r="A1403" s="33" t="s">
        <v>7732</v>
      </c>
      <c r="B1403" s="33" t="s">
        <v>1937</v>
      </c>
      <c r="C1403" s="34" t="s">
        <v>4911</v>
      </c>
      <c r="D1403" s="35"/>
      <c r="E1403" s="123" t="s">
        <v>4911</v>
      </c>
      <c r="F1403" s="55" t="s">
        <v>4930</v>
      </c>
      <c r="G1403" s="56"/>
      <c r="H1403" s="36" t="s">
        <v>4911</v>
      </c>
      <c r="I1403" s="36" t="s">
        <v>4911</v>
      </c>
      <c r="J1403" s="31" t="s">
        <v>8294</v>
      </c>
      <c r="K1403" s="32" t="s">
        <v>8295</v>
      </c>
      <c r="L1403" s="31" t="s">
        <v>8296</v>
      </c>
      <c r="M1403" s="4">
        <v>1401</v>
      </c>
      <c r="N1403" s="525">
        <v>35.238056999999998</v>
      </c>
      <c r="O1403" s="525">
        <v>138.61942999999999</v>
      </c>
      <c r="P1403">
        <f t="shared" si="21"/>
        <v>4884.6793756475099</v>
      </c>
    </row>
    <row r="1404" spans="1:16">
      <c r="A1404" s="33" t="s">
        <v>7732</v>
      </c>
      <c r="B1404" s="33" t="s">
        <v>1937</v>
      </c>
      <c r="C1404" s="34" t="s">
        <v>4911</v>
      </c>
      <c r="D1404" s="35"/>
      <c r="E1404" s="123" t="s">
        <v>4911</v>
      </c>
      <c r="F1404" s="55" t="s">
        <v>4938</v>
      </c>
      <c r="G1404" s="56"/>
      <c r="H1404" s="36" t="s">
        <v>4911</v>
      </c>
      <c r="I1404" s="36" t="s">
        <v>4911</v>
      </c>
      <c r="J1404" s="31" t="s">
        <v>8297</v>
      </c>
      <c r="K1404" s="32" t="s">
        <v>8298</v>
      </c>
      <c r="L1404" s="31" t="s">
        <v>8299</v>
      </c>
      <c r="M1404" s="4">
        <v>1402</v>
      </c>
      <c r="N1404" s="525">
        <v>35.003104</v>
      </c>
      <c r="O1404" s="525">
        <v>138.940653</v>
      </c>
      <c r="P1404">
        <f t="shared" si="21"/>
        <v>4863.3541267869123</v>
      </c>
    </row>
    <row r="1405" spans="1:16">
      <c r="A1405" s="33" t="s">
        <v>7732</v>
      </c>
      <c r="B1405" s="33" t="s">
        <v>1937</v>
      </c>
      <c r="C1405" s="34" t="s">
        <v>4911</v>
      </c>
      <c r="D1405" s="35"/>
      <c r="E1405" s="27" t="s">
        <v>4911</v>
      </c>
      <c r="F1405" s="102" t="s">
        <v>4942</v>
      </c>
      <c r="G1405" s="56"/>
      <c r="H1405" s="36" t="s">
        <v>4911</v>
      </c>
      <c r="I1405" s="36" t="s">
        <v>4911</v>
      </c>
      <c r="J1405" s="60" t="s">
        <v>8300</v>
      </c>
      <c r="K1405" s="61" t="s">
        <v>8301</v>
      </c>
      <c r="L1405" s="60" t="s">
        <v>8302</v>
      </c>
      <c r="M1405" s="4">
        <v>1403</v>
      </c>
      <c r="N1405" s="553">
        <v>35.120068000000003</v>
      </c>
      <c r="O1405" s="553">
        <v>138.85129900000001</v>
      </c>
      <c r="P1405">
        <f t="shared" si="21"/>
        <v>4876.4670627683327</v>
      </c>
    </row>
    <row r="1406" spans="1:16">
      <c r="A1406" s="33" t="s">
        <v>7732</v>
      </c>
      <c r="B1406" s="33" t="s">
        <v>1937</v>
      </c>
      <c r="C1406" s="34" t="s">
        <v>4911</v>
      </c>
      <c r="D1406" s="35"/>
      <c r="E1406" s="27" t="s">
        <v>4911</v>
      </c>
      <c r="F1406" s="55" t="s">
        <v>4946</v>
      </c>
      <c r="G1406" s="56"/>
      <c r="H1406" s="36" t="s">
        <v>4911</v>
      </c>
      <c r="I1406" s="36" t="s">
        <v>4911</v>
      </c>
      <c r="J1406" s="31" t="s">
        <v>8303</v>
      </c>
      <c r="K1406" s="32" t="s">
        <v>8304</v>
      </c>
      <c r="L1406" s="31" t="s">
        <v>8305</v>
      </c>
      <c r="M1406" s="4">
        <v>1404</v>
      </c>
      <c r="N1406" s="525">
        <v>35.017446</v>
      </c>
      <c r="O1406" s="525">
        <v>138.4708</v>
      </c>
      <c r="P1406">
        <f t="shared" si="21"/>
        <v>4848.8937615768</v>
      </c>
    </row>
    <row r="1407" spans="1:16">
      <c r="A1407" s="33" t="s">
        <v>7732</v>
      </c>
      <c r="B1407" s="33" t="s">
        <v>1937</v>
      </c>
      <c r="C1407" s="34" t="s">
        <v>4911</v>
      </c>
      <c r="D1407" s="35"/>
      <c r="E1407" s="147" t="s">
        <v>4911</v>
      </c>
      <c r="F1407" s="55" t="s">
        <v>4950</v>
      </c>
      <c r="G1407" s="56"/>
      <c r="H1407" s="36" t="s">
        <v>4911</v>
      </c>
      <c r="I1407" s="36" t="s">
        <v>4911</v>
      </c>
      <c r="J1407" s="31" t="s">
        <v>8306</v>
      </c>
      <c r="K1407" s="32" t="s">
        <v>8307</v>
      </c>
      <c r="L1407" s="31" t="s">
        <v>8308</v>
      </c>
      <c r="M1407" s="4">
        <v>1405</v>
      </c>
      <c r="N1407" s="525">
        <v>34.988002999999999</v>
      </c>
      <c r="O1407" s="525">
        <v>138.42492300000001</v>
      </c>
      <c r="P1407">
        <f t="shared" si="21"/>
        <v>4843.2116211987695</v>
      </c>
    </row>
    <row r="1408" spans="1:16">
      <c r="A1408" s="33" t="s">
        <v>7732</v>
      </c>
      <c r="B1408" s="33" t="s">
        <v>1937</v>
      </c>
      <c r="C1408" s="34" t="s">
        <v>4911</v>
      </c>
      <c r="D1408" s="35"/>
      <c r="E1408" s="27" t="s">
        <v>4911</v>
      </c>
      <c r="F1408" s="55" t="s">
        <v>4954</v>
      </c>
      <c r="G1408" s="56"/>
      <c r="H1408" s="36" t="s">
        <v>4911</v>
      </c>
      <c r="I1408" s="36" t="s">
        <v>4911</v>
      </c>
      <c r="J1408" s="31" t="s">
        <v>8309</v>
      </c>
      <c r="K1408" s="32" t="s">
        <v>8310</v>
      </c>
      <c r="L1408" s="31" t="s">
        <v>8311</v>
      </c>
      <c r="M1408" s="4">
        <v>1406</v>
      </c>
      <c r="N1408" s="525">
        <v>34.963056000000002</v>
      </c>
      <c r="O1408" s="525">
        <v>138.37721400000001</v>
      </c>
      <c r="P1408">
        <f t="shared" si="21"/>
        <v>4838.0902822059843</v>
      </c>
    </row>
    <row r="1409" spans="1:16">
      <c r="A1409" s="33" t="s">
        <v>7732</v>
      </c>
      <c r="B1409" s="33" t="s">
        <v>1937</v>
      </c>
      <c r="C1409" s="34" t="s">
        <v>4911</v>
      </c>
      <c r="D1409" s="35"/>
      <c r="E1409" s="27" t="s">
        <v>4911</v>
      </c>
      <c r="F1409" s="55" t="s">
        <v>4958</v>
      </c>
      <c r="G1409" s="56"/>
      <c r="H1409" s="36" t="s">
        <v>4911</v>
      </c>
      <c r="I1409" s="36" t="s">
        <v>4911</v>
      </c>
      <c r="J1409" s="31" t="s">
        <v>8312</v>
      </c>
      <c r="K1409" s="32" t="s">
        <v>8313</v>
      </c>
      <c r="L1409" s="31" t="s">
        <v>8314</v>
      </c>
      <c r="M1409" s="4">
        <v>1407</v>
      </c>
      <c r="N1409" s="525">
        <v>34.997509999999998</v>
      </c>
      <c r="O1409" s="525">
        <v>138.39557500000001</v>
      </c>
      <c r="P1409">
        <f t="shared" si="21"/>
        <v>4843.5005200182504</v>
      </c>
    </row>
    <row r="1410" spans="1:16">
      <c r="A1410" s="33" t="s">
        <v>7732</v>
      </c>
      <c r="B1410" s="33" t="s">
        <v>1937</v>
      </c>
      <c r="C1410" s="34" t="s">
        <v>4911</v>
      </c>
      <c r="D1410" s="35"/>
      <c r="E1410" s="27" t="s">
        <v>4911</v>
      </c>
      <c r="F1410" s="102" t="s">
        <v>5394</v>
      </c>
      <c r="G1410" s="56"/>
      <c r="H1410" s="36" t="s">
        <v>4911</v>
      </c>
      <c r="I1410" s="36" t="s">
        <v>4911</v>
      </c>
      <c r="J1410" s="60" t="s">
        <v>8315</v>
      </c>
      <c r="K1410" s="61" t="s">
        <v>8316</v>
      </c>
      <c r="L1410" s="60" t="s">
        <v>8317</v>
      </c>
      <c r="M1410" s="4">
        <v>1408</v>
      </c>
      <c r="N1410" s="553">
        <v>35.083767000000002</v>
      </c>
      <c r="O1410" s="553">
        <v>138.93583000000001</v>
      </c>
      <c r="P1410">
        <f t="shared" si="21"/>
        <v>4874.3922876716106</v>
      </c>
    </row>
    <row r="1411" spans="1:16">
      <c r="A1411" s="33" t="s">
        <v>7732</v>
      </c>
      <c r="B1411" s="33" t="s">
        <v>1937</v>
      </c>
      <c r="C1411" s="34" t="s">
        <v>4911</v>
      </c>
      <c r="D1411" s="35"/>
      <c r="E1411" s="27" t="s">
        <v>4911</v>
      </c>
      <c r="F1411" s="55" t="s">
        <v>5398</v>
      </c>
      <c r="G1411" s="56"/>
      <c r="H1411" s="36" t="s">
        <v>4911</v>
      </c>
      <c r="I1411" s="36" t="s">
        <v>4911</v>
      </c>
      <c r="J1411" s="31" t="s">
        <v>8318</v>
      </c>
      <c r="K1411" s="32" t="s">
        <v>8319</v>
      </c>
      <c r="L1411" s="31" t="s">
        <v>8320</v>
      </c>
      <c r="M1411" s="4">
        <v>1409</v>
      </c>
      <c r="N1411" s="525">
        <v>35.150367000000003</v>
      </c>
      <c r="O1411" s="525">
        <v>138.90717900000001</v>
      </c>
      <c r="P1411">
        <f t="shared" si="21"/>
        <v>4882.6383207846939</v>
      </c>
    </row>
    <row r="1412" spans="1:16">
      <c r="A1412" s="33" t="s">
        <v>7732</v>
      </c>
      <c r="B1412" s="33" t="s">
        <v>1937</v>
      </c>
      <c r="C1412" s="34" t="s">
        <v>4911</v>
      </c>
      <c r="D1412" s="35"/>
      <c r="E1412" s="27" t="s">
        <v>4911</v>
      </c>
      <c r="F1412" s="55" t="s">
        <v>5402</v>
      </c>
      <c r="G1412" s="56"/>
      <c r="H1412" s="36" t="s">
        <v>4911</v>
      </c>
      <c r="I1412" s="36" t="s">
        <v>4911</v>
      </c>
      <c r="J1412" s="31" t="s">
        <v>8321</v>
      </c>
      <c r="K1412" s="32" t="s">
        <v>8322</v>
      </c>
      <c r="L1412" s="31" t="s">
        <v>8323</v>
      </c>
      <c r="M1412" s="4">
        <v>1410</v>
      </c>
      <c r="N1412" s="525">
        <v>35.164154000000003</v>
      </c>
      <c r="O1412" s="525">
        <v>138.905136</v>
      </c>
      <c r="P1412">
        <f t="shared" ref="P1412:P1475" si="22">N1412*O1412</f>
        <v>4884.4815936949444</v>
      </c>
    </row>
    <row r="1413" spans="1:16">
      <c r="A1413" s="33" t="s">
        <v>7732</v>
      </c>
      <c r="B1413" s="33" t="s">
        <v>1937</v>
      </c>
      <c r="C1413" s="34" t="s">
        <v>4911</v>
      </c>
      <c r="D1413" s="35"/>
      <c r="E1413" s="27" t="s">
        <v>4911</v>
      </c>
      <c r="F1413" s="55" t="s">
        <v>5008</v>
      </c>
      <c r="G1413" s="56"/>
      <c r="H1413" s="36" t="s">
        <v>4911</v>
      </c>
      <c r="I1413" s="36" t="s">
        <v>4911</v>
      </c>
      <c r="J1413" s="31" t="s">
        <v>8324</v>
      </c>
      <c r="K1413" s="32" t="s">
        <v>8325</v>
      </c>
      <c r="L1413" s="31" t="s">
        <v>8326</v>
      </c>
      <c r="M1413" s="4">
        <v>1411</v>
      </c>
      <c r="N1413" s="525">
        <v>35.305591</v>
      </c>
      <c r="O1413" s="525">
        <v>138.921662</v>
      </c>
      <c r="P1413">
        <f t="shared" si="22"/>
        <v>4904.7113796122421</v>
      </c>
    </row>
    <row r="1414" spans="1:16">
      <c r="A1414" s="33" t="s">
        <v>7732</v>
      </c>
      <c r="B1414" s="33" t="s">
        <v>1937</v>
      </c>
      <c r="C1414" s="34" t="s">
        <v>4911</v>
      </c>
      <c r="D1414" s="35"/>
      <c r="E1414" s="27" t="s">
        <v>4911</v>
      </c>
      <c r="F1414" s="124" t="s">
        <v>5413</v>
      </c>
      <c r="G1414" s="56"/>
      <c r="H1414" s="36" t="s">
        <v>4911</v>
      </c>
      <c r="I1414" s="36" t="s">
        <v>4911</v>
      </c>
      <c r="J1414" s="37" t="s">
        <v>8327</v>
      </c>
      <c r="K1414" s="38" t="s">
        <v>8328</v>
      </c>
      <c r="L1414" s="37" t="s">
        <v>8329</v>
      </c>
      <c r="M1414" s="4">
        <v>1412</v>
      </c>
      <c r="N1414" s="554">
        <v>35.098393000000002</v>
      </c>
      <c r="O1414" s="554">
        <v>138.84378699999999</v>
      </c>
      <c r="P1414">
        <f t="shared" si="22"/>
        <v>4873.1938017342909</v>
      </c>
    </row>
    <row r="1415" spans="1:16">
      <c r="A1415" s="33" t="s">
        <v>7732</v>
      </c>
      <c r="B1415" s="33" t="s">
        <v>1937</v>
      </c>
      <c r="C1415" s="34" t="s">
        <v>4911</v>
      </c>
      <c r="D1415" s="35"/>
      <c r="E1415" s="27" t="s">
        <v>4911</v>
      </c>
      <c r="F1415" s="124" t="s">
        <v>5012</v>
      </c>
      <c r="G1415" s="56"/>
      <c r="H1415" s="36" t="s">
        <v>4911</v>
      </c>
      <c r="I1415" s="36" t="s">
        <v>4911</v>
      </c>
      <c r="J1415" s="37" t="s">
        <v>8330</v>
      </c>
      <c r="K1415" s="38" t="s">
        <v>8331</v>
      </c>
      <c r="L1415" s="37" t="s">
        <v>8332</v>
      </c>
      <c r="M1415" s="4">
        <v>1413</v>
      </c>
      <c r="N1415" s="554">
        <v>35.132691999999999</v>
      </c>
      <c r="O1415" s="554">
        <v>138.873727</v>
      </c>
      <c r="P1415">
        <f t="shared" si="22"/>
        <v>4879.0078775830843</v>
      </c>
    </row>
    <row r="1416" spans="1:16">
      <c r="A1416" s="33" t="s">
        <v>7732</v>
      </c>
      <c r="B1416" s="33" t="s">
        <v>1937</v>
      </c>
      <c r="C1416" s="34" t="s">
        <v>4911</v>
      </c>
      <c r="D1416" s="35"/>
      <c r="E1416" s="27" t="s">
        <v>4911</v>
      </c>
      <c r="F1416" s="124" t="s">
        <v>5016</v>
      </c>
      <c r="G1416" s="56"/>
      <c r="H1416" s="36" t="s">
        <v>4911</v>
      </c>
      <c r="I1416" s="36" t="s">
        <v>4911</v>
      </c>
      <c r="J1416" s="37" t="s">
        <v>8333</v>
      </c>
      <c r="K1416" s="38" t="s">
        <v>8162</v>
      </c>
      <c r="L1416" s="37" t="s">
        <v>8334</v>
      </c>
      <c r="M1416" s="4">
        <v>1414</v>
      </c>
      <c r="N1416" s="554">
        <v>35.202052000000002</v>
      </c>
      <c r="O1416" s="554">
        <v>138.64319399999999</v>
      </c>
      <c r="P1416">
        <f t="shared" si="22"/>
        <v>4880.5249246340882</v>
      </c>
    </row>
    <row r="1417" spans="1:16">
      <c r="A1417" s="33" t="s">
        <v>7732</v>
      </c>
      <c r="B1417" s="33" t="s">
        <v>1937</v>
      </c>
      <c r="C1417" s="34" t="s">
        <v>4911</v>
      </c>
      <c r="D1417" s="35"/>
      <c r="E1417" s="27" t="s">
        <v>4911</v>
      </c>
      <c r="F1417" s="124" t="s">
        <v>4962</v>
      </c>
      <c r="G1417" s="56"/>
      <c r="H1417" s="36" t="s">
        <v>4911</v>
      </c>
      <c r="I1417" s="36" t="s">
        <v>4911</v>
      </c>
      <c r="J1417" s="37" t="s">
        <v>5319</v>
      </c>
      <c r="K1417" s="38" t="s">
        <v>8335</v>
      </c>
      <c r="L1417" s="37" t="s">
        <v>8336</v>
      </c>
      <c r="M1417" s="4">
        <v>1415</v>
      </c>
      <c r="N1417" s="554">
        <v>35.014220000000002</v>
      </c>
      <c r="O1417" s="554">
        <v>138.45435000000001</v>
      </c>
      <c r="P1417">
        <f t="shared" si="22"/>
        <v>4847.8710708570006</v>
      </c>
    </row>
    <row r="1418" spans="1:16">
      <c r="A1418" s="33" t="s">
        <v>7732</v>
      </c>
      <c r="B1418" s="33" t="s">
        <v>1937</v>
      </c>
      <c r="C1418" s="34" t="s">
        <v>4911</v>
      </c>
      <c r="D1418" s="35"/>
      <c r="E1418" s="123" t="s">
        <v>4911</v>
      </c>
      <c r="F1418" s="55" t="s">
        <v>4964</v>
      </c>
      <c r="G1418" s="56"/>
      <c r="H1418" s="36" t="s">
        <v>4911</v>
      </c>
      <c r="I1418" s="36" t="s">
        <v>4911</v>
      </c>
      <c r="J1418" s="31" t="s">
        <v>8337</v>
      </c>
      <c r="K1418" s="32" t="s">
        <v>8338</v>
      </c>
      <c r="L1418" s="31" t="s">
        <v>8339</v>
      </c>
      <c r="M1418" s="4">
        <v>1416</v>
      </c>
      <c r="N1418" s="525">
        <v>35.292839000000001</v>
      </c>
      <c r="O1418" s="525">
        <v>138.89918499999999</v>
      </c>
      <c r="P1418">
        <f t="shared" si="22"/>
        <v>4902.1465734362146</v>
      </c>
    </row>
    <row r="1419" spans="1:16">
      <c r="A1419" s="33" t="s">
        <v>7732</v>
      </c>
      <c r="B1419" s="33" t="s">
        <v>1937</v>
      </c>
      <c r="C1419" s="34" t="s">
        <v>4911</v>
      </c>
      <c r="D1419" s="35"/>
      <c r="E1419" s="123" t="s">
        <v>4911</v>
      </c>
      <c r="F1419" s="55" t="s">
        <v>5102</v>
      </c>
      <c r="G1419" s="56"/>
      <c r="H1419" s="36" t="s">
        <v>4911</v>
      </c>
      <c r="I1419" s="36" t="s">
        <v>4911</v>
      </c>
      <c r="J1419" s="31" t="s">
        <v>8340</v>
      </c>
      <c r="K1419" s="32" t="s">
        <v>8341</v>
      </c>
      <c r="L1419" s="31" t="s">
        <v>8342</v>
      </c>
      <c r="M1419" s="4">
        <v>1417</v>
      </c>
      <c r="N1419" s="525">
        <v>34.948805999999998</v>
      </c>
      <c r="O1419" s="525">
        <v>138.35113699999999</v>
      </c>
      <c r="P1419">
        <f t="shared" si="22"/>
        <v>4835.2070468924212</v>
      </c>
    </row>
    <row r="1420" spans="1:16">
      <c r="A1420" s="33" t="s">
        <v>7732</v>
      </c>
      <c r="B1420" s="33" t="s">
        <v>1937</v>
      </c>
      <c r="C1420" s="34" t="s">
        <v>4911</v>
      </c>
      <c r="D1420" s="35"/>
      <c r="E1420" s="123" t="s">
        <v>4911</v>
      </c>
      <c r="F1420" s="55" t="s">
        <v>5255</v>
      </c>
      <c r="G1420" s="56"/>
      <c r="H1420" s="36" t="s">
        <v>4911</v>
      </c>
      <c r="I1420" s="36" t="s">
        <v>4911</v>
      </c>
      <c r="J1420" s="31" t="s">
        <v>8343</v>
      </c>
      <c r="K1420" s="32" t="s">
        <v>8335</v>
      </c>
      <c r="L1420" s="31" t="s">
        <v>8336</v>
      </c>
      <c r="M1420" s="4">
        <v>1418</v>
      </c>
      <c r="N1420" s="525">
        <v>35.014220000000002</v>
      </c>
      <c r="O1420" s="525">
        <v>138.45435000000001</v>
      </c>
      <c r="P1420">
        <f t="shared" si="22"/>
        <v>4847.8710708570006</v>
      </c>
    </row>
    <row r="1421" spans="1:16">
      <c r="A1421" s="33" t="s">
        <v>7732</v>
      </c>
      <c r="B1421" s="33" t="s">
        <v>1937</v>
      </c>
      <c r="C1421" s="34" t="s">
        <v>4911</v>
      </c>
      <c r="D1421" s="35"/>
      <c r="E1421" s="27" t="s">
        <v>4911</v>
      </c>
      <c r="F1421" s="102" t="s">
        <v>5259</v>
      </c>
      <c r="G1421" s="56"/>
      <c r="H1421" s="36" t="s">
        <v>4911</v>
      </c>
      <c r="I1421" s="36" t="s">
        <v>4911</v>
      </c>
      <c r="J1421" s="60" t="s">
        <v>8344</v>
      </c>
      <c r="K1421" s="61" t="s">
        <v>8345</v>
      </c>
      <c r="L1421" s="60" t="s">
        <v>8346</v>
      </c>
      <c r="M1421" s="4">
        <v>1419</v>
      </c>
      <c r="N1421" s="553">
        <v>35.109099000000001</v>
      </c>
      <c r="O1421" s="553">
        <v>138.86652900000001</v>
      </c>
      <c r="P1421">
        <f t="shared" si="22"/>
        <v>4875.4787144473712</v>
      </c>
    </row>
    <row r="1422" spans="1:16">
      <c r="A1422" s="33" t="s">
        <v>7732</v>
      </c>
      <c r="B1422" s="33" t="s">
        <v>1937</v>
      </c>
      <c r="C1422" s="34" t="s">
        <v>4911</v>
      </c>
      <c r="D1422" s="35"/>
      <c r="E1422" s="27" t="s">
        <v>4911</v>
      </c>
      <c r="F1422" s="102" t="s">
        <v>5466</v>
      </c>
      <c r="G1422" s="56"/>
      <c r="H1422" s="36" t="s">
        <v>4911</v>
      </c>
      <c r="I1422" s="36" t="s">
        <v>4911</v>
      </c>
      <c r="J1422" s="60" t="s">
        <v>8347</v>
      </c>
      <c r="K1422" s="61" t="s">
        <v>8348</v>
      </c>
      <c r="L1422" s="60" t="s">
        <v>8349</v>
      </c>
      <c r="M1422" s="4">
        <v>1420</v>
      </c>
      <c r="N1422" s="553">
        <v>35.262701</v>
      </c>
      <c r="O1422" s="553">
        <v>138.90139500000001</v>
      </c>
      <c r="P1422">
        <f t="shared" si="22"/>
        <v>4898.0383603678956</v>
      </c>
    </row>
    <row r="1423" spans="1:16">
      <c r="A1423" s="33" t="s">
        <v>7732</v>
      </c>
      <c r="B1423" s="33" t="s">
        <v>1937</v>
      </c>
      <c r="C1423" s="34" t="s">
        <v>4911</v>
      </c>
      <c r="D1423" s="35"/>
      <c r="E1423" s="27" t="s">
        <v>4911</v>
      </c>
      <c r="F1423" s="102" t="s">
        <v>5252</v>
      </c>
      <c r="G1423" s="56"/>
      <c r="H1423" s="36" t="s">
        <v>4911</v>
      </c>
      <c r="I1423" s="36" t="s">
        <v>4911</v>
      </c>
      <c r="J1423" s="60" t="s">
        <v>5353</v>
      </c>
      <c r="K1423" s="61" t="s">
        <v>8287</v>
      </c>
      <c r="L1423" s="60" t="s">
        <v>8288</v>
      </c>
      <c r="M1423" s="4">
        <v>1421</v>
      </c>
      <c r="N1423" s="553">
        <v>34.986192000000003</v>
      </c>
      <c r="O1423" s="553">
        <v>138.41173800000001</v>
      </c>
      <c r="P1423">
        <f t="shared" si="22"/>
        <v>4842.4996407216968</v>
      </c>
    </row>
    <row r="1424" spans="1:16">
      <c r="A1424" s="33" t="s">
        <v>7732</v>
      </c>
      <c r="B1424" s="33" t="s">
        <v>1937</v>
      </c>
      <c r="C1424" s="34" t="s">
        <v>4911</v>
      </c>
      <c r="D1424" s="35"/>
      <c r="E1424" s="123" t="s">
        <v>4974</v>
      </c>
      <c r="F1424" s="55" t="s">
        <v>4975</v>
      </c>
      <c r="G1424" s="56"/>
      <c r="H1424" s="36" t="s">
        <v>4911</v>
      </c>
      <c r="I1424" s="36" t="s">
        <v>4911</v>
      </c>
      <c r="J1424" s="31" t="s">
        <v>4491</v>
      </c>
      <c r="K1424" s="32" t="s">
        <v>8287</v>
      </c>
      <c r="L1424" s="31" t="s">
        <v>8288</v>
      </c>
      <c r="M1424" s="4">
        <v>1422</v>
      </c>
      <c r="N1424" s="525">
        <v>34.986192000000003</v>
      </c>
      <c r="O1424" s="525">
        <v>138.41173800000001</v>
      </c>
      <c r="P1424">
        <f t="shared" si="22"/>
        <v>4842.4996407216968</v>
      </c>
    </row>
    <row r="1425" spans="1:16">
      <c r="A1425" s="33" t="s">
        <v>7732</v>
      </c>
      <c r="B1425" s="33" t="s">
        <v>1937</v>
      </c>
      <c r="C1425" s="34" t="s">
        <v>4911</v>
      </c>
      <c r="D1425" s="35"/>
      <c r="E1425" s="123" t="s">
        <v>4911</v>
      </c>
      <c r="F1425" s="55" t="s">
        <v>4979</v>
      </c>
      <c r="G1425" s="56"/>
      <c r="H1425" s="36" t="s">
        <v>4911</v>
      </c>
      <c r="I1425" s="36" t="s">
        <v>4911</v>
      </c>
      <c r="J1425" s="31" t="s">
        <v>8350</v>
      </c>
      <c r="K1425" s="32" t="s">
        <v>8310</v>
      </c>
      <c r="L1425" s="31" t="s">
        <v>8311</v>
      </c>
      <c r="M1425" s="4">
        <v>1423</v>
      </c>
      <c r="N1425" s="525">
        <v>34.963056000000002</v>
      </c>
      <c r="O1425" s="525">
        <v>138.37721400000001</v>
      </c>
      <c r="P1425">
        <f t="shared" si="22"/>
        <v>4838.0902822059843</v>
      </c>
    </row>
    <row r="1426" spans="1:16">
      <c r="A1426" s="33" t="s">
        <v>7732</v>
      </c>
      <c r="B1426" s="33" t="s">
        <v>1937</v>
      </c>
      <c r="C1426" s="34" t="s">
        <v>4911</v>
      </c>
      <c r="D1426" s="35"/>
      <c r="E1426" s="123" t="s">
        <v>4911</v>
      </c>
      <c r="F1426" s="55" t="s">
        <v>5355</v>
      </c>
      <c r="G1426" s="56"/>
      <c r="H1426" s="36" t="s">
        <v>4911</v>
      </c>
      <c r="I1426" s="36" t="s">
        <v>4911</v>
      </c>
      <c r="J1426" s="31" t="s">
        <v>8351</v>
      </c>
      <c r="K1426" s="32" t="s">
        <v>8287</v>
      </c>
      <c r="L1426" s="31" t="s">
        <v>8288</v>
      </c>
      <c r="M1426" s="4">
        <v>1424</v>
      </c>
      <c r="N1426" s="525">
        <v>34.986192000000003</v>
      </c>
      <c r="O1426" s="525">
        <v>138.41173800000001</v>
      </c>
      <c r="P1426">
        <f t="shared" si="22"/>
        <v>4842.4996407216968</v>
      </c>
    </row>
    <row r="1427" spans="1:16">
      <c r="A1427" s="33" t="s">
        <v>7732</v>
      </c>
      <c r="B1427" s="33" t="s">
        <v>1937</v>
      </c>
      <c r="C1427" s="39" t="s">
        <v>4911</v>
      </c>
      <c r="D1427" s="40"/>
      <c r="E1427" s="93" t="s">
        <v>4911</v>
      </c>
      <c r="F1427" s="63" t="s">
        <v>5270</v>
      </c>
      <c r="G1427" s="92"/>
      <c r="H1427" s="41" t="s">
        <v>4911</v>
      </c>
      <c r="I1427" s="41" t="s">
        <v>4911</v>
      </c>
      <c r="J1427" s="64" t="s">
        <v>8352</v>
      </c>
      <c r="K1427" s="65" t="s">
        <v>8335</v>
      </c>
      <c r="L1427" s="64" t="s">
        <v>8336</v>
      </c>
      <c r="M1427" s="4">
        <v>1425</v>
      </c>
      <c r="N1427" s="552">
        <v>35.014220000000002</v>
      </c>
      <c r="O1427" s="552">
        <v>138.45435000000001</v>
      </c>
      <c r="P1427">
        <f t="shared" si="22"/>
        <v>4847.8710708570006</v>
      </c>
    </row>
    <row r="1428" spans="1:16">
      <c r="A1428" s="33" t="s">
        <v>7732</v>
      </c>
      <c r="B1428" s="33" t="s">
        <v>1937</v>
      </c>
      <c r="C1428" s="51">
        <v>24</v>
      </c>
      <c r="D1428" s="52">
        <v>8822291</v>
      </c>
      <c r="E1428" s="123" t="s">
        <v>4911</v>
      </c>
      <c r="F1428" s="124" t="s">
        <v>4981</v>
      </c>
      <c r="G1428" s="29" t="s">
        <v>13454</v>
      </c>
      <c r="H1428" s="53" t="s">
        <v>8353</v>
      </c>
      <c r="I1428" s="53" t="s">
        <v>8354</v>
      </c>
      <c r="J1428" s="37" t="s">
        <v>8355</v>
      </c>
      <c r="K1428" s="38" t="s">
        <v>8356</v>
      </c>
      <c r="L1428" s="37" t="s">
        <v>8357</v>
      </c>
      <c r="M1428" s="4">
        <v>1426</v>
      </c>
      <c r="N1428" s="554">
        <v>34.722741999999997</v>
      </c>
      <c r="O1428" s="554">
        <v>137.731765</v>
      </c>
      <c r="P1428">
        <f t="shared" si="22"/>
        <v>4782.4245412996297</v>
      </c>
    </row>
    <row r="1429" spans="1:16">
      <c r="A1429" s="33" t="s">
        <v>7732</v>
      </c>
      <c r="B1429" s="33" t="s">
        <v>1937</v>
      </c>
      <c r="C1429" s="34" t="s">
        <v>4911</v>
      </c>
      <c r="D1429" s="35"/>
      <c r="E1429" s="123" t="s">
        <v>4911</v>
      </c>
      <c r="F1429" s="55" t="s">
        <v>4987</v>
      </c>
      <c r="G1429" s="56"/>
      <c r="H1429" s="36" t="s">
        <v>4911</v>
      </c>
      <c r="I1429" s="36" t="s">
        <v>4911</v>
      </c>
      <c r="J1429" s="31" t="s">
        <v>8358</v>
      </c>
      <c r="K1429" s="32" t="s">
        <v>8359</v>
      </c>
      <c r="L1429" s="31" t="s">
        <v>8360</v>
      </c>
      <c r="M1429" s="4">
        <v>1427</v>
      </c>
      <c r="N1429" s="525">
        <v>34.725442999999999</v>
      </c>
      <c r="O1429" s="525">
        <v>137.82100800000001</v>
      </c>
      <c r="P1429">
        <f t="shared" si="22"/>
        <v>4785.8955575065438</v>
      </c>
    </row>
    <row r="1430" spans="1:16">
      <c r="A1430" s="33" t="s">
        <v>7732</v>
      </c>
      <c r="B1430" s="33" t="s">
        <v>1937</v>
      </c>
      <c r="C1430" s="34" t="s">
        <v>4911</v>
      </c>
      <c r="D1430" s="35"/>
      <c r="E1430" s="123" t="s">
        <v>4911</v>
      </c>
      <c r="F1430" s="55" t="s">
        <v>4922</v>
      </c>
      <c r="G1430" s="56"/>
      <c r="H1430" s="36" t="s">
        <v>4911</v>
      </c>
      <c r="I1430" s="36" t="s">
        <v>4911</v>
      </c>
      <c r="J1430" s="31" t="s">
        <v>8361</v>
      </c>
      <c r="K1430" s="32" t="s">
        <v>8362</v>
      </c>
      <c r="L1430" s="31" t="s">
        <v>8363</v>
      </c>
      <c r="M1430" s="4">
        <v>1428</v>
      </c>
      <c r="N1430" s="525">
        <v>34.823836</v>
      </c>
      <c r="O1430" s="525">
        <v>137.80831900000001</v>
      </c>
      <c r="P1430">
        <f t="shared" si="22"/>
        <v>4799.0143002916848</v>
      </c>
    </row>
    <row r="1431" spans="1:16">
      <c r="A1431" s="33" t="s">
        <v>7732</v>
      </c>
      <c r="B1431" s="33" t="s">
        <v>1937</v>
      </c>
      <c r="C1431" s="34" t="s">
        <v>4911</v>
      </c>
      <c r="D1431" s="35"/>
      <c r="E1431" s="123" t="s">
        <v>4911</v>
      </c>
      <c r="F1431" s="55" t="s">
        <v>4926</v>
      </c>
      <c r="G1431" s="56"/>
      <c r="H1431" s="36" t="s">
        <v>4911</v>
      </c>
      <c r="I1431" s="36" t="s">
        <v>4911</v>
      </c>
      <c r="J1431" s="31" t="s">
        <v>8364</v>
      </c>
      <c r="K1431" s="32" t="s">
        <v>8142</v>
      </c>
      <c r="L1431" s="31" t="s">
        <v>8365</v>
      </c>
      <c r="M1431" s="4">
        <v>1429</v>
      </c>
      <c r="N1431" s="525">
        <v>34.767632999999996</v>
      </c>
      <c r="O1431" s="525">
        <v>137.71814800000001</v>
      </c>
      <c r="P1431">
        <f t="shared" si="22"/>
        <v>4788.1340271036843</v>
      </c>
    </row>
    <row r="1432" spans="1:16">
      <c r="A1432" s="33" t="s">
        <v>7732</v>
      </c>
      <c r="B1432" s="33" t="s">
        <v>1937</v>
      </c>
      <c r="C1432" s="34" t="s">
        <v>4911</v>
      </c>
      <c r="D1432" s="35"/>
      <c r="E1432" s="123" t="s">
        <v>4911</v>
      </c>
      <c r="F1432" s="55" t="s">
        <v>4934</v>
      </c>
      <c r="G1432" s="56"/>
      <c r="H1432" s="36" t="s">
        <v>4911</v>
      </c>
      <c r="I1432" s="36" t="s">
        <v>4911</v>
      </c>
      <c r="J1432" s="31" t="s">
        <v>8366</v>
      </c>
      <c r="K1432" s="32" t="s">
        <v>8367</v>
      </c>
      <c r="L1432" s="31" t="s">
        <v>8368</v>
      </c>
      <c r="M1432" s="4">
        <v>1430</v>
      </c>
      <c r="N1432" s="525">
        <v>34.845058000000002</v>
      </c>
      <c r="O1432" s="525">
        <v>138.226798</v>
      </c>
      <c r="P1432">
        <f t="shared" si="22"/>
        <v>4816.520793464284</v>
      </c>
    </row>
    <row r="1433" spans="1:16">
      <c r="A1433" s="33" t="s">
        <v>7732</v>
      </c>
      <c r="B1433" s="33" t="s">
        <v>1937</v>
      </c>
      <c r="C1433" s="34" t="s">
        <v>4911</v>
      </c>
      <c r="D1433" s="35"/>
      <c r="E1433" s="123" t="s">
        <v>4911</v>
      </c>
      <c r="F1433" s="55" t="s">
        <v>4938</v>
      </c>
      <c r="G1433" s="56"/>
      <c r="H1433" s="36" t="s">
        <v>4911</v>
      </c>
      <c r="I1433" s="36" t="s">
        <v>4911</v>
      </c>
      <c r="J1433" s="31" t="s">
        <v>8369</v>
      </c>
      <c r="K1433" s="32" t="s">
        <v>8370</v>
      </c>
      <c r="L1433" s="31" t="s">
        <v>8371</v>
      </c>
      <c r="M1433" s="4">
        <v>1431</v>
      </c>
      <c r="N1433" s="525">
        <v>34.878706999999999</v>
      </c>
      <c r="O1433" s="525">
        <v>138.30862500000001</v>
      </c>
      <c r="P1433">
        <f t="shared" si="22"/>
        <v>4824.0260069478754</v>
      </c>
    </row>
    <row r="1434" spans="1:16">
      <c r="A1434" s="33" t="s">
        <v>7732</v>
      </c>
      <c r="B1434" s="33" t="s">
        <v>1937</v>
      </c>
      <c r="C1434" s="34" t="s">
        <v>4911</v>
      </c>
      <c r="D1434" s="35"/>
      <c r="E1434" s="27" t="s">
        <v>4911</v>
      </c>
      <c r="F1434" s="55" t="s">
        <v>4942</v>
      </c>
      <c r="G1434" s="56"/>
      <c r="H1434" s="36" t="s">
        <v>4911</v>
      </c>
      <c r="I1434" s="36" t="s">
        <v>4911</v>
      </c>
      <c r="J1434" s="31" t="s">
        <v>8372</v>
      </c>
      <c r="K1434" s="32" t="s">
        <v>8373</v>
      </c>
      <c r="L1434" s="31" t="s">
        <v>8374</v>
      </c>
      <c r="M1434" s="4">
        <v>1432</v>
      </c>
      <c r="N1434" s="525">
        <v>34.737434</v>
      </c>
      <c r="O1434" s="525">
        <v>137.789726</v>
      </c>
      <c r="P1434">
        <f t="shared" si="22"/>
        <v>4786.4615128030837</v>
      </c>
    </row>
    <row r="1435" spans="1:16">
      <c r="A1435" s="33" t="s">
        <v>7732</v>
      </c>
      <c r="B1435" s="33" t="s">
        <v>1937</v>
      </c>
      <c r="C1435" s="34" t="s">
        <v>4911</v>
      </c>
      <c r="D1435" s="35"/>
      <c r="E1435" s="147" t="s">
        <v>4911</v>
      </c>
      <c r="F1435" s="55" t="s">
        <v>4950</v>
      </c>
      <c r="G1435" s="56"/>
      <c r="H1435" s="36" t="s">
        <v>4911</v>
      </c>
      <c r="I1435" s="36" t="s">
        <v>4911</v>
      </c>
      <c r="J1435" s="31" t="s">
        <v>8375</v>
      </c>
      <c r="K1435" s="32" t="s">
        <v>8376</v>
      </c>
      <c r="L1435" s="31" t="s">
        <v>8377</v>
      </c>
      <c r="M1435" s="4">
        <v>1433</v>
      </c>
      <c r="N1435" s="525">
        <v>34.744582000000001</v>
      </c>
      <c r="O1435" s="525">
        <v>137.72632200000001</v>
      </c>
      <c r="P1435">
        <f t="shared" si="22"/>
        <v>4785.2434882874049</v>
      </c>
    </row>
    <row r="1436" spans="1:16">
      <c r="A1436" s="33" t="s">
        <v>7732</v>
      </c>
      <c r="B1436" s="33" t="s">
        <v>1937</v>
      </c>
      <c r="C1436" s="34" t="s">
        <v>4911</v>
      </c>
      <c r="D1436" s="35"/>
      <c r="E1436" s="147" t="s">
        <v>4911</v>
      </c>
      <c r="F1436" s="55" t="s">
        <v>4954</v>
      </c>
      <c r="G1436" s="56"/>
      <c r="H1436" s="36" t="s">
        <v>4911</v>
      </c>
      <c r="I1436" s="36" t="s">
        <v>4911</v>
      </c>
      <c r="J1436" s="31" t="s">
        <v>8378</v>
      </c>
      <c r="K1436" s="32" t="s">
        <v>8136</v>
      </c>
      <c r="L1436" s="31" t="s">
        <v>8379</v>
      </c>
      <c r="M1436" s="4">
        <v>1434</v>
      </c>
      <c r="N1436" s="525">
        <v>34.699381000000002</v>
      </c>
      <c r="O1436" s="525">
        <v>137.698792</v>
      </c>
      <c r="P1436">
        <f t="shared" si="22"/>
        <v>4778.0628468477526</v>
      </c>
    </row>
    <row r="1437" spans="1:16">
      <c r="A1437" s="33" t="s">
        <v>7732</v>
      </c>
      <c r="B1437" s="33" t="s">
        <v>1937</v>
      </c>
      <c r="C1437" s="34" t="s">
        <v>4911</v>
      </c>
      <c r="D1437" s="35"/>
      <c r="E1437" s="147" t="s">
        <v>4911</v>
      </c>
      <c r="F1437" s="55" t="s">
        <v>5394</v>
      </c>
      <c r="G1437" s="56"/>
      <c r="H1437" s="36" t="s">
        <v>4911</v>
      </c>
      <c r="I1437" s="36" t="s">
        <v>4911</v>
      </c>
      <c r="J1437" s="31" t="s">
        <v>8380</v>
      </c>
      <c r="K1437" s="32" t="s">
        <v>8381</v>
      </c>
      <c r="L1437" s="31" t="s">
        <v>8382</v>
      </c>
      <c r="M1437" s="4">
        <v>1435</v>
      </c>
      <c r="N1437" s="525">
        <v>34.771213000000003</v>
      </c>
      <c r="O1437" s="525">
        <v>137.98048</v>
      </c>
      <c r="P1437">
        <f t="shared" si="22"/>
        <v>4797.7486599222402</v>
      </c>
    </row>
    <row r="1438" spans="1:16">
      <c r="A1438" s="33" t="s">
        <v>7732</v>
      </c>
      <c r="B1438" s="33" t="s">
        <v>1937</v>
      </c>
      <c r="C1438" s="34" t="s">
        <v>4911</v>
      </c>
      <c r="D1438" s="35"/>
      <c r="E1438" s="147" t="s">
        <v>4911</v>
      </c>
      <c r="F1438" s="55" t="s">
        <v>5398</v>
      </c>
      <c r="G1438" s="56"/>
      <c r="H1438" s="36" t="s">
        <v>4911</v>
      </c>
      <c r="I1438" s="36" t="s">
        <v>4911</v>
      </c>
      <c r="J1438" s="60" t="s">
        <v>8383</v>
      </c>
      <c r="K1438" s="61" t="s">
        <v>8384</v>
      </c>
      <c r="L1438" s="60" t="s">
        <v>8385</v>
      </c>
      <c r="M1438" s="4">
        <v>1436</v>
      </c>
      <c r="N1438" s="553">
        <v>34.843026000000002</v>
      </c>
      <c r="O1438" s="553">
        <v>138.31062900000001</v>
      </c>
      <c r="P1438">
        <f t="shared" si="22"/>
        <v>4819.1608423233547</v>
      </c>
    </row>
    <row r="1439" spans="1:16">
      <c r="A1439" s="33" t="s">
        <v>7732</v>
      </c>
      <c r="B1439" s="33" t="s">
        <v>1937</v>
      </c>
      <c r="C1439" s="34" t="s">
        <v>4911</v>
      </c>
      <c r="D1439" s="35"/>
      <c r="E1439" s="147" t="s">
        <v>4911</v>
      </c>
      <c r="F1439" s="55" t="s">
        <v>5402</v>
      </c>
      <c r="G1439" s="56"/>
      <c r="H1439" s="36" t="s">
        <v>4911</v>
      </c>
      <c r="I1439" s="36" t="s">
        <v>4911</v>
      </c>
      <c r="J1439" s="31" t="s">
        <v>8386</v>
      </c>
      <c r="K1439" s="32" t="s">
        <v>8387</v>
      </c>
      <c r="L1439" s="31" t="s">
        <v>8388</v>
      </c>
      <c r="M1439" s="4">
        <v>1437</v>
      </c>
      <c r="N1439" s="525">
        <v>34.752527999999998</v>
      </c>
      <c r="O1439" s="525">
        <v>137.72179499999999</v>
      </c>
      <c r="P1439">
        <f t="shared" si="22"/>
        <v>4786.1805369477588</v>
      </c>
    </row>
    <row r="1440" spans="1:16">
      <c r="A1440" s="33" t="s">
        <v>7732</v>
      </c>
      <c r="B1440" s="33" t="s">
        <v>1937</v>
      </c>
      <c r="C1440" s="34" t="s">
        <v>4911</v>
      </c>
      <c r="D1440" s="35"/>
      <c r="E1440" s="147" t="s">
        <v>4911</v>
      </c>
      <c r="F1440" s="55" t="s">
        <v>5008</v>
      </c>
      <c r="G1440" s="56"/>
      <c r="H1440" s="36" t="s">
        <v>4911</v>
      </c>
      <c r="I1440" s="36" t="s">
        <v>4911</v>
      </c>
      <c r="J1440" s="31" t="s">
        <v>8389</v>
      </c>
      <c r="K1440" s="32" t="s">
        <v>8390</v>
      </c>
      <c r="L1440" s="31" t="s">
        <v>8391</v>
      </c>
      <c r="M1440" s="4">
        <v>1438</v>
      </c>
      <c r="N1440" s="525">
        <v>34.68629</v>
      </c>
      <c r="O1440" s="525">
        <v>137.75472099999999</v>
      </c>
      <c r="P1440">
        <f t="shared" si="22"/>
        <v>4778.2002014750897</v>
      </c>
    </row>
    <row r="1441" spans="1:16">
      <c r="A1441" s="33" t="s">
        <v>7732</v>
      </c>
      <c r="B1441" s="33" t="s">
        <v>1937</v>
      </c>
      <c r="C1441" s="34" t="s">
        <v>4911</v>
      </c>
      <c r="D1441" s="35"/>
      <c r="E1441" s="147" t="s">
        <v>4911</v>
      </c>
      <c r="F1441" s="55" t="s">
        <v>4962</v>
      </c>
      <c r="G1441" s="56"/>
      <c r="H1441" s="36" t="s">
        <v>4911</v>
      </c>
      <c r="I1441" s="36" t="s">
        <v>4911</v>
      </c>
      <c r="J1441" s="60" t="s">
        <v>5349</v>
      </c>
      <c r="K1441" s="32" t="s">
        <v>8373</v>
      </c>
      <c r="L1441" s="31" t="s">
        <v>8374</v>
      </c>
      <c r="M1441" s="4">
        <v>1439</v>
      </c>
      <c r="N1441" s="525">
        <v>34.737434</v>
      </c>
      <c r="O1441" s="525">
        <v>137.789726</v>
      </c>
      <c r="P1441">
        <f t="shared" si="22"/>
        <v>4786.4615128030837</v>
      </c>
    </row>
    <row r="1442" spans="1:16">
      <c r="A1442" s="33" t="s">
        <v>7732</v>
      </c>
      <c r="B1442" s="33" t="s">
        <v>1937</v>
      </c>
      <c r="C1442" s="34" t="s">
        <v>4911</v>
      </c>
      <c r="D1442" s="35"/>
      <c r="E1442" s="123" t="s">
        <v>4911</v>
      </c>
      <c r="F1442" s="55" t="s">
        <v>4968</v>
      </c>
      <c r="G1442" s="56"/>
      <c r="H1442" s="36" t="s">
        <v>4911</v>
      </c>
      <c r="I1442" s="36" t="s">
        <v>4911</v>
      </c>
      <c r="J1442" s="31" t="s">
        <v>8392</v>
      </c>
      <c r="K1442" s="32" t="s">
        <v>8359</v>
      </c>
      <c r="L1442" s="31" t="s">
        <v>8393</v>
      </c>
      <c r="M1442" s="4">
        <v>1440</v>
      </c>
      <c r="N1442" s="525">
        <v>34.725383000000001</v>
      </c>
      <c r="O1442" s="525">
        <v>137.82048700000001</v>
      </c>
      <c r="P1442">
        <f t="shared" si="22"/>
        <v>4785.8691963215215</v>
      </c>
    </row>
    <row r="1443" spans="1:16">
      <c r="A1443" s="33" t="s">
        <v>7732</v>
      </c>
      <c r="B1443" s="33" t="s">
        <v>1937</v>
      </c>
      <c r="C1443" s="34" t="s">
        <v>4911</v>
      </c>
      <c r="D1443" s="35"/>
      <c r="E1443" s="147" t="s">
        <v>4911</v>
      </c>
      <c r="F1443" s="102" t="s">
        <v>5255</v>
      </c>
      <c r="G1443" s="56"/>
      <c r="H1443" s="36" t="s">
        <v>4911</v>
      </c>
      <c r="I1443" s="36" t="s">
        <v>4911</v>
      </c>
      <c r="J1443" s="60" t="s">
        <v>8394</v>
      </c>
      <c r="K1443" s="61" t="s">
        <v>8395</v>
      </c>
      <c r="L1443" s="60" t="s">
        <v>8396</v>
      </c>
      <c r="M1443" s="4">
        <v>1441</v>
      </c>
      <c r="N1443" s="553">
        <v>34.751029000000003</v>
      </c>
      <c r="O1443" s="553">
        <v>137.726744</v>
      </c>
      <c r="P1443">
        <f t="shared" si="22"/>
        <v>4786.1460748195759</v>
      </c>
    </row>
    <row r="1444" spans="1:16">
      <c r="A1444" s="33" t="s">
        <v>7732</v>
      </c>
      <c r="B1444" s="33" t="s">
        <v>1937</v>
      </c>
      <c r="C1444" s="34" t="s">
        <v>4911</v>
      </c>
      <c r="D1444" s="35"/>
      <c r="E1444" s="147" t="s">
        <v>4911</v>
      </c>
      <c r="F1444" s="102" t="s">
        <v>5252</v>
      </c>
      <c r="G1444" s="56"/>
      <c r="H1444" s="36" t="s">
        <v>4911</v>
      </c>
      <c r="I1444" s="36" t="s">
        <v>4911</v>
      </c>
      <c r="J1444" s="60" t="s">
        <v>5353</v>
      </c>
      <c r="K1444" s="61" t="s">
        <v>8373</v>
      </c>
      <c r="L1444" s="60" t="s">
        <v>8374</v>
      </c>
      <c r="M1444" s="4">
        <v>1442</v>
      </c>
      <c r="N1444" s="553">
        <v>34.737434</v>
      </c>
      <c r="O1444" s="553">
        <v>137.789726</v>
      </c>
      <c r="P1444">
        <f t="shared" si="22"/>
        <v>4786.4615128030837</v>
      </c>
    </row>
    <row r="1445" spans="1:16">
      <c r="A1445" s="33" t="s">
        <v>7732</v>
      </c>
      <c r="B1445" s="33" t="s">
        <v>1937</v>
      </c>
      <c r="C1445" s="34" t="s">
        <v>4911</v>
      </c>
      <c r="D1445" s="35"/>
      <c r="E1445" s="123" t="s">
        <v>4974</v>
      </c>
      <c r="F1445" s="102" t="s">
        <v>4975</v>
      </c>
      <c r="G1445" s="56"/>
      <c r="H1445" s="36" t="s">
        <v>4911</v>
      </c>
      <c r="I1445" s="36" t="s">
        <v>4911</v>
      </c>
      <c r="J1445" s="60" t="s">
        <v>4491</v>
      </c>
      <c r="K1445" s="61" t="s">
        <v>8373</v>
      </c>
      <c r="L1445" s="60" t="s">
        <v>8374</v>
      </c>
      <c r="M1445" s="4">
        <v>1443</v>
      </c>
      <c r="N1445" s="553">
        <v>34.737434</v>
      </c>
      <c r="O1445" s="553">
        <v>137.789726</v>
      </c>
      <c r="P1445">
        <f t="shared" si="22"/>
        <v>4786.4615128030837</v>
      </c>
    </row>
    <row r="1446" spans="1:16">
      <c r="A1446" s="33" t="s">
        <v>7732</v>
      </c>
      <c r="B1446" s="104" t="s">
        <v>1937</v>
      </c>
      <c r="C1446" s="39" t="s">
        <v>4911</v>
      </c>
      <c r="D1446" s="40"/>
      <c r="E1446" s="145" t="s">
        <v>4911</v>
      </c>
      <c r="F1446" s="63" t="s">
        <v>5270</v>
      </c>
      <c r="G1446" s="92"/>
      <c r="H1446" s="41" t="s">
        <v>4911</v>
      </c>
      <c r="I1446" s="41" t="s">
        <v>4911</v>
      </c>
      <c r="J1446" s="64" t="s">
        <v>6200</v>
      </c>
      <c r="K1446" s="65" t="s">
        <v>8395</v>
      </c>
      <c r="L1446" s="64" t="s">
        <v>8397</v>
      </c>
      <c r="M1446" s="4">
        <v>1444</v>
      </c>
      <c r="N1446" s="552">
        <v>34.751432000000001</v>
      </c>
      <c r="O1446" s="552">
        <v>137.72702100000001</v>
      </c>
      <c r="P1446">
        <f t="shared" si="22"/>
        <v>4786.2112048440722</v>
      </c>
    </row>
    <row r="1447" spans="1:16">
      <c r="A1447" s="33" t="s">
        <v>7732</v>
      </c>
      <c r="B1447" s="105" t="s">
        <v>2567</v>
      </c>
      <c r="C1447" s="51">
        <v>1</v>
      </c>
      <c r="D1447" s="52">
        <v>2351061</v>
      </c>
      <c r="E1447" s="27" t="s">
        <v>4974</v>
      </c>
      <c r="F1447" s="56" t="s">
        <v>4981</v>
      </c>
      <c r="G1447" s="29" t="s">
        <v>4913</v>
      </c>
      <c r="H1447" s="53" t="s">
        <v>8398</v>
      </c>
      <c r="I1447" s="53" t="s">
        <v>8399</v>
      </c>
      <c r="J1447" s="57" t="s">
        <v>8400</v>
      </c>
      <c r="K1447" s="58" t="s">
        <v>8401</v>
      </c>
      <c r="L1447" s="57" t="s">
        <v>8402</v>
      </c>
      <c r="M1447" s="4">
        <v>1445</v>
      </c>
      <c r="N1447" s="556">
        <v>34.721304000000003</v>
      </c>
      <c r="O1447" s="556">
        <v>136.489498</v>
      </c>
      <c r="P1447">
        <f t="shared" si="22"/>
        <v>4739.0933528653923</v>
      </c>
    </row>
    <row r="1448" spans="1:16">
      <c r="A1448" s="33" t="s">
        <v>7732</v>
      </c>
      <c r="B1448" s="33" t="s">
        <v>2567</v>
      </c>
      <c r="C1448" s="34" t="s">
        <v>4911</v>
      </c>
      <c r="D1448" s="35"/>
      <c r="E1448" s="27" t="s">
        <v>4911</v>
      </c>
      <c r="F1448" s="102" t="s">
        <v>4912</v>
      </c>
      <c r="G1448" s="56"/>
      <c r="H1448" s="36" t="s">
        <v>4911</v>
      </c>
      <c r="I1448" s="36" t="s">
        <v>4911</v>
      </c>
      <c r="J1448" s="60" t="s">
        <v>8403</v>
      </c>
      <c r="K1448" s="61" t="s">
        <v>8404</v>
      </c>
      <c r="L1448" s="60" t="s">
        <v>8405</v>
      </c>
      <c r="M1448" s="4">
        <v>1446</v>
      </c>
      <c r="N1448" s="553">
        <v>34.659139000000003</v>
      </c>
      <c r="O1448" s="553">
        <v>136.44174100000001</v>
      </c>
      <c r="P1448">
        <f t="shared" si="22"/>
        <v>4728.9532667209996</v>
      </c>
    </row>
    <row r="1449" spans="1:16">
      <c r="A1449" s="33" t="s">
        <v>7732</v>
      </c>
      <c r="B1449" s="33" t="s">
        <v>2567</v>
      </c>
      <c r="C1449" s="39" t="s">
        <v>4911</v>
      </c>
      <c r="D1449" s="40"/>
      <c r="E1449" s="93" t="s">
        <v>4911</v>
      </c>
      <c r="F1449" s="102" t="s">
        <v>4962</v>
      </c>
      <c r="G1449" s="56"/>
      <c r="H1449" s="41" t="s">
        <v>4911</v>
      </c>
      <c r="I1449" s="41" t="s">
        <v>4911</v>
      </c>
      <c r="J1449" s="60" t="s">
        <v>4963</v>
      </c>
      <c r="K1449" s="61" t="s">
        <v>8401</v>
      </c>
      <c r="L1449" s="60" t="s">
        <v>8402</v>
      </c>
      <c r="M1449" s="4">
        <v>1447</v>
      </c>
      <c r="N1449" s="553">
        <v>34.721304000000003</v>
      </c>
      <c r="O1449" s="553">
        <v>136.489498</v>
      </c>
      <c r="P1449">
        <f t="shared" si="22"/>
        <v>4739.0933528653923</v>
      </c>
    </row>
    <row r="1450" spans="1:16">
      <c r="A1450" s="33" t="s">
        <v>7732</v>
      </c>
      <c r="B1450" s="33" t="s">
        <v>2567</v>
      </c>
      <c r="C1450" s="51">
        <v>2</v>
      </c>
      <c r="D1450" s="52">
        <v>2351093</v>
      </c>
      <c r="E1450" s="74" t="s">
        <v>4911</v>
      </c>
      <c r="F1450" s="131" t="s">
        <v>4981</v>
      </c>
      <c r="G1450" s="29" t="s">
        <v>4913</v>
      </c>
      <c r="H1450" s="53" t="s">
        <v>8406</v>
      </c>
      <c r="I1450" s="53" t="s">
        <v>8407</v>
      </c>
      <c r="J1450" s="95" t="s">
        <v>8408</v>
      </c>
      <c r="K1450" s="96" t="s">
        <v>8409</v>
      </c>
      <c r="L1450" s="95" t="s">
        <v>8410</v>
      </c>
      <c r="M1450" s="4">
        <v>1448</v>
      </c>
      <c r="N1450" s="558">
        <v>34.688439000000002</v>
      </c>
      <c r="O1450" s="558">
        <v>136.51578599999999</v>
      </c>
      <c r="P1450">
        <f t="shared" si="22"/>
        <v>4735.5195151980543</v>
      </c>
    </row>
    <row r="1451" spans="1:16">
      <c r="A1451" s="33" t="s">
        <v>7732</v>
      </c>
      <c r="B1451" s="33" t="s">
        <v>2567</v>
      </c>
      <c r="C1451" s="34" t="s">
        <v>4911</v>
      </c>
      <c r="D1451" s="35"/>
      <c r="E1451" s="27" t="s">
        <v>4911</v>
      </c>
      <c r="F1451" s="55" t="s">
        <v>4912</v>
      </c>
      <c r="G1451" s="56"/>
      <c r="H1451" s="36" t="s">
        <v>4911</v>
      </c>
      <c r="I1451" s="36" t="s">
        <v>4911</v>
      </c>
      <c r="J1451" s="31" t="s">
        <v>8411</v>
      </c>
      <c r="K1451" s="32" t="s">
        <v>8412</v>
      </c>
      <c r="L1451" s="31" t="s">
        <v>8413</v>
      </c>
      <c r="M1451" s="4">
        <v>1449</v>
      </c>
      <c r="N1451" s="525">
        <v>34.754342000000001</v>
      </c>
      <c r="O1451" s="525">
        <v>136.52214000000001</v>
      </c>
      <c r="P1451">
        <f t="shared" si="22"/>
        <v>4744.7371441318801</v>
      </c>
    </row>
    <row r="1452" spans="1:16">
      <c r="A1452" s="33" t="s">
        <v>7732</v>
      </c>
      <c r="B1452" s="33" t="s">
        <v>2567</v>
      </c>
      <c r="C1452" s="34" t="s">
        <v>4911</v>
      </c>
      <c r="D1452" s="35"/>
      <c r="E1452" s="27" t="s">
        <v>4911</v>
      </c>
      <c r="F1452" s="102" t="s">
        <v>4987</v>
      </c>
      <c r="G1452" s="56"/>
      <c r="H1452" s="36" t="s">
        <v>4911</v>
      </c>
      <c r="I1452" s="36" t="s">
        <v>4911</v>
      </c>
      <c r="J1452" s="60" t="s">
        <v>8414</v>
      </c>
      <c r="K1452" s="61" t="s">
        <v>8415</v>
      </c>
      <c r="L1452" s="60" t="s">
        <v>8416</v>
      </c>
      <c r="M1452" s="4">
        <v>1450</v>
      </c>
      <c r="N1452" s="553">
        <v>34.851520999999998</v>
      </c>
      <c r="O1452" s="553">
        <v>136.466835</v>
      </c>
      <c r="P1452">
        <f t="shared" si="22"/>
        <v>4756.0767658060349</v>
      </c>
    </row>
    <row r="1453" spans="1:16">
      <c r="A1453" s="33" t="s">
        <v>7732</v>
      </c>
      <c r="B1453" s="33" t="s">
        <v>2567</v>
      </c>
      <c r="C1453" s="34" t="s">
        <v>4911</v>
      </c>
      <c r="D1453" s="35"/>
      <c r="E1453" s="27" t="s">
        <v>4911</v>
      </c>
      <c r="F1453" s="55" t="s">
        <v>4918</v>
      </c>
      <c r="G1453" s="56"/>
      <c r="H1453" s="36" t="s">
        <v>4911</v>
      </c>
      <c r="I1453" s="36" t="s">
        <v>4911</v>
      </c>
      <c r="J1453" s="31" t="s">
        <v>8417</v>
      </c>
      <c r="K1453" s="32" t="s">
        <v>8418</v>
      </c>
      <c r="L1453" s="31" t="s">
        <v>8419</v>
      </c>
      <c r="M1453" s="4">
        <v>1451</v>
      </c>
      <c r="N1453" s="525">
        <v>34.658306000000003</v>
      </c>
      <c r="O1453" s="525">
        <v>136.114734</v>
      </c>
      <c r="P1453">
        <f t="shared" si="22"/>
        <v>4717.5061020806043</v>
      </c>
    </row>
    <row r="1454" spans="1:16">
      <c r="A1454" s="33" t="s">
        <v>7732</v>
      </c>
      <c r="B1454" s="33" t="s">
        <v>2567</v>
      </c>
      <c r="C1454" s="34" t="s">
        <v>4911</v>
      </c>
      <c r="D1454" s="35"/>
      <c r="E1454" s="27" t="s">
        <v>4911</v>
      </c>
      <c r="F1454" s="55" t="s">
        <v>4922</v>
      </c>
      <c r="G1454" s="56"/>
      <c r="H1454" s="36" t="s">
        <v>4911</v>
      </c>
      <c r="I1454" s="36" t="s">
        <v>4911</v>
      </c>
      <c r="J1454" s="31" t="s">
        <v>8420</v>
      </c>
      <c r="K1454" s="32" t="s">
        <v>8421</v>
      </c>
      <c r="L1454" s="31" t="s">
        <v>8422</v>
      </c>
      <c r="M1454" s="4">
        <v>1452</v>
      </c>
      <c r="N1454" s="525">
        <v>34.700876000000001</v>
      </c>
      <c r="O1454" s="525">
        <v>136.50908200000001</v>
      </c>
      <c r="P1454">
        <f t="shared" si="22"/>
        <v>4736.9847273558325</v>
      </c>
    </row>
    <row r="1455" spans="1:16">
      <c r="A1455" s="33" t="s">
        <v>7732</v>
      </c>
      <c r="B1455" s="33" t="s">
        <v>2567</v>
      </c>
      <c r="C1455" s="34" t="s">
        <v>4911</v>
      </c>
      <c r="D1455" s="35"/>
      <c r="E1455" s="27" t="s">
        <v>4911</v>
      </c>
      <c r="F1455" s="56" t="s">
        <v>4926</v>
      </c>
      <c r="G1455" s="56"/>
      <c r="H1455" s="36" t="s">
        <v>4911</v>
      </c>
      <c r="I1455" s="36" t="s">
        <v>4911</v>
      </c>
      <c r="J1455" s="57" t="s">
        <v>8423</v>
      </c>
      <c r="K1455" s="58" t="s">
        <v>8424</v>
      </c>
      <c r="L1455" s="57" t="s">
        <v>8425</v>
      </c>
      <c r="M1455" s="4">
        <v>1453</v>
      </c>
      <c r="N1455" s="556">
        <v>34.710374000000002</v>
      </c>
      <c r="O1455" s="556">
        <v>136.51253</v>
      </c>
      <c r="P1455">
        <f t="shared" si="22"/>
        <v>4738.4009719862206</v>
      </c>
    </row>
    <row r="1456" spans="1:16">
      <c r="A1456" s="33" t="s">
        <v>7732</v>
      </c>
      <c r="B1456" s="33" t="s">
        <v>2567</v>
      </c>
      <c r="C1456" s="34" t="s">
        <v>4911</v>
      </c>
      <c r="D1456" s="35"/>
      <c r="E1456" s="27" t="s">
        <v>4911</v>
      </c>
      <c r="F1456" s="102" t="s">
        <v>4962</v>
      </c>
      <c r="G1456" s="56"/>
      <c r="H1456" s="36" t="s">
        <v>4911</v>
      </c>
      <c r="I1456" s="36" t="s">
        <v>4911</v>
      </c>
      <c r="J1456" s="60" t="s">
        <v>5349</v>
      </c>
      <c r="K1456" s="61" t="s">
        <v>8426</v>
      </c>
      <c r="L1456" s="60" t="s">
        <v>8427</v>
      </c>
      <c r="M1456" s="4">
        <v>1454</v>
      </c>
      <c r="N1456" s="553">
        <v>34.677263000000004</v>
      </c>
      <c r="O1456" s="553">
        <v>136.52152000000001</v>
      </c>
      <c r="P1456">
        <f t="shared" si="22"/>
        <v>4734.1926541997609</v>
      </c>
    </row>
    <row r="1457" spans="1:16">
      <c r="A1457" s="33" t="s">
        <v>7732</v>
      </c>
      <c r="B1457" s="33" t="s">
        <v>2567</v>
      </c>
      <c r="C1457" s="34" t="s">
        <v>4911</v>
      </c>
      <c r="D1457" s="35"/>
      <c r="E1457" s="27" t="s">
        <v>4911</v>
      </c>
      <c r="F1457" s="55" t="s">
        <v>4964</v>
      </c>
      <c r="G1457" s="56"/>
      <c r="H1457" s="36" t="s">
        <v>4911</v>
      </c>
      <c r="I1457" s="36" t="s">
        <v>4911</v>
      </c>
      <c r="J1457" s="31" t="s">
        <v>8428</v>
      </c>
      <c r="K1457" s="32" t="s">
        <v>8429</v>
      </c>
      <c r="L1457" s="31" t="s">
        <v>8430</v>
      </c>
      <c r="M1457" s="4">
        <v>1455</v>
      </c>
      <c r="N1457" s="525">
        <v>34.706910000000001</v>
      </c>
      <c r="O1457" s="525">
        <v>136.50949600000001</v>
      </c>
      <c r="P1457">
        <f t="shared" si="22"/>
        <v>4737.8227918173607</v>
      </c>
    </row>
    <row r="1458" spans="1:16">
      <c r="A1458" s="33" t="s">
        <v>7732</v>
      </c>
      <c r="B1458" s="33" t="s">
        <v>2567</v>
      </c>
      <c r="C1458" s="34" t="s">
        <v>4911</v>
      </c>
      <c r="D1458" s="35"/>
      <c r="E1458" s="27" t="s">
        <v>4911</v>
      </c>
      <c r="F1458" s="55" t="s">
        <v>5102</v>
      </c>
      <c r="G1458" s="56"/>
      <c r="H1458" s="36" t="s">
        <v>4911</v>
      </c>
      <c r="I1458" s="36" t="s">
        <v>4911</v>
      </c>
      <c r="J1458" s="31" t="s">
        <v>8431</v>
      </c>
      <c r="K1458" s="32" t="s">
        <v>8432</v>
      </c>
      <c r="L1458" s="31" t="s">
        <v>8433</v>
      </c>
      <c r="M1458" s="4">
        <v>1456</v>
      </c>
      <c r="N1458" s="525">
        <v>34.671756999999999</v>
      </c>
      <c r="O1458" s="525">
        <v>136.50018800000001</v>
      </c>
      <c r="P1458">
        <f t="shared" si="22"/>
        <v>4732.7013487903159</v>
      </c>
    </row>
    <row r="1459" spans="1:16">
      <c r="A1459" s="33" t="s">
        <v>7732</v>
      </c>
      <c r="B1459" s="33" t="s">
        <v>2567</v>
      </c>
      <c r="C1459" s="34" t="s">
        <v>4911</v>
      </c>
      <c r="D1459" s="35"/>
      <c r="E1459" s="27" t="s">
        <v>4911</v>
      </c>
      <c r="F1459" s="102" t="s">
        <v>4968</v>
      </c>
      <c r="G1459" s="56"/>
      <c r="H1459" s="36" t="s">
        <v>4911</v>
      </c>
      <c r="I1459" s="36" t="s">
        <v>4911</v>
      </c>
      <c r="J1459" s="60" t="s">
        <v>8434</v>
      </c>
      <c r="K1459" s="61" t="s">
        <v>8435</v>
      </c>
      <c r="L1459" s="60" t="s">
        <v>8436</v>
      </c>
      <c r="M1459" s="4">
        <v>1457</v>
      </c>
      <c r="N1459" s="553">
        <v>34.734547999999997</v>
      </c>
      <c r="O1459" s="553">
        <v>136.47077300000001</v>
      </c>
      <c r="P1459">
        <f t="shared" si="22"/>
        <v>4740.2506153656041</v>
      </c>
    </row>
    <row r="1460" spans="1:16">
      <c r="A1460" s="33" t="s">
        <v>7732</v>
      </c>
      <c r="B1460" s="33" t="s">
        <v>2567</v>
      </c>
      <c r="C1460" s="34" t="s">
        <v>4911</v>
      </c>
      <c r="D1460" s="35"/>
      <c r="E1460" s="27" t="s">
        <v>4974</v>
      </c>
      <c r="F1460" s="102" t="s">
        <v>4975</v>
      </c>
      <c r="G1460" s="56"/>
      <c r="H1460" s="36" t="s">
        <v>4911</v>
      </c>
      <c r="I1460" s="36" t="s">
        <v>4911</v>
      </c>
      <c r="J1460" s="60" t="s">
        <v>8437</v>
      </c>
      <c r="K1460" s="61" t="s">
        <v>8426</v>
      </c>
      <c r="L1460" s="60" t="s">
        <v>8427</v>
      </c>
      <c r="M1460" s="4">
        <v>1458</v>
      </c>
      <c r="N1460" s="553">
        <v>34.677263000000004</v>
      </c>
      <c r="O1460" s="553">
        <v>136.52152000000001</v>
      </c>
      <c r="P1460">
        <f t="shared" si="22"/>
        <v>4734.1926541997609</v>
      </c>
    </row>
    <row r="1461" spans="1:16">
      <c r="A1461" s="33" t="s">
        <v>7732</v>
      </c>
      <c r="B1461" s="33" t="s">
        <v>2567</v>
      </c>
      <c r="C1461" s="39" t="s">
        <v>4911</v>
      </c>
      <c r="D1461" s="40"/>
      <c r="E1461" s="27" t="s">
        <v>4911</v>
      </c>
      <c r="F1461" s="102" t="s">
        <v>4979</v>
      </c>
      <c r="G1461" s="56"/>
      <c r="H1461" s="41" t="s">
        <v>4911</v>
      </c>
      <c r="I1461" s="41" t="s">
        <v>4911</v>
      </c>
      <c r="J1461" s="60" t="s">
        <v>8438</v>
      </c>
      <c r="K1461" s="61" t="s">
        <v>8439</v>
      </c>
      <c r="L1461" s="60" t="s">
        <v>8440</v>
      </c>
      <c r="M1461" s="4">
        <v>1459</v>
      </c>
      <c r="N1461" s="553">
        <v>34.483190999999998</v>
      </c>
      <c r="O1461" s="553">
        <v>136.70930899999999</v>
      </c>
      <c r="P1461">
        <f t="shared" si="22"/>
        <v>4714.1732137250183</v>
      </c>
    </row>
    <row r="1462" spans="1:16">
      <c r="A1462" s="33" t="s">
        <v>7732</v>
      </c>
      <c r="B1462" s="33" t="s">
        <v>2567</v>
      </c>
      <c r="C1462" s="51">
        <v>3</v>
      </c>
      <c r="D1462" s="52">
        <v>2352052</v>
      </c>
      <c r="E1462" s="74" t="s">
        <v>4974</v>
      </c>
      <c r="F1462" s="131" t="s">
        <v>4981</v>
      </c>
      <c r="G1462" s="29" t="s">
        <v>4913</v>
      </c>
      <c r="H1462" s="53" t="s">
        <v>8441</v>
      </c>
      <c r="I1462" s="53" t="s">
        <v>8442</v>
      </c>
      <c r="J1462" s="95" t="s">
        <v>8443</v>
      </c>
      <c r="K1462" s="96" t="s">
        <v>8444</v>
      </c>
      <c r="L1462" s="95" t="s">
        <v>8445</v>
      </c>
      <c r="M1462" s="4">
        <v>1460</v>
      </c>
      <c r="N1462" s="558">
        <v>34.929049999999997</v>
      </c>
      <c r="O1462" s="558">
        <v>136.59784099999999</v>
      </c>
      <c r="P1462">
        <f t="shared" si="22"/>
        <v>4771.232818181049</v>
      </c>
    </row>
    <row r="1463" spans="1:16">
      <c r="A1463" s="33" t="s">
        <v>7732</v>
      </c>
      <c r="B1463" s="33" t="s">
        <v>2567</v>
      </c>
      <c r="C1463" s="39" t="s">
        <v>4911</v>
      </c>
      <c r="D1463" s="40"/>
      <c r="E1463" s="93" t="s">
        <v>4911</v>
      </c>
      <c r="F1463" s="63" t="s">
        <v>4962</v>
      </c>
      <c r="G1463" s="92"/>
      <c r="H1463" s="41" t="s">
        <v>4911</v>
      </c>
      <c r="I1463" s="41" t="s">
        <v>4911</v>
      </c>
      <c r="J1463" s="64" t="s">
        <v>4963</v>
      </c>
      <c r="K1463" s="65" t="s">
        <v>8444</v>
      </c>
      <c r="L1463" s="64" t="s">
        <v>8445</v>
      </c>
      <c r="M1463" s="4">
        <v>1461</v>
      </c>
      <c r="N1463" s="552">
        <v>34.929049999999997</v>
      </c>
      <c r="O1463" s="552">
        <v>136.59784099999999</v>
      </c>
      <c r="P1463">
        <f t="shared" si="22"/>
        <v>4771.232818181049</v>
      </c>
    </row>
    <row r="1464" spans="1:16">
      <c r="A1464" s="33" t="s">
        <v>7732</v>
      </c>
      <c r="B1464" s="33" t="s">
        <v>2567</v>
      </c>
      <c r="C1464" s="51">
        <v>4</v>
      </c>
      <c r="D1464" s="52">
        <v>2352054</v>
      </c>
      <c r="E1464" s="98" t="s">
        <v>4974</v>
      </c>
      <c r="F1464" s="100" t="s">
        <v>4981</v>
      </c>
      <c r="G1464" s="29" t="s">
        <v>4913</v>
      </c>
      <c r="H1464" s="53" t="s">
        <v>8446</v>
      </c>
      <c r="I1464" s="53" t="s">
        <v>8447</v>
      </c>
      <c r="J1464" s="76" t="s">
        <v>8448</v>
      </c>
      <c r="K1464" s="77" t="s">
        <v>8449</v>
      </c>
      <c r="L1464" s="76" t="s">
        <v>8450</v>
      </c>
      <c r="M1464" s="4">
        <v>1462</v>
      </c>
      <c r="N1464" s="559">
        <v>34.974386000000003</v>
      </c>
      <c r="O1464" s="559">
        <v>136.62469300000001</v>
      </c>
      <c r="P1464">
        <f t="shared" si="22"/>
        <v>4778.3647501134983</v>
      </c>
    </row>
    <row r="1465" spans="1:16">
      <c r="A1465" s="33" t="s">
        <v>7732</v>
      </c>
      <c r="B1465" s="33" t="s">
        <v>2567</v>
      </c>
      <c r="C1465" s="39" t="s">
        <v>4911</v>
      </c>
      <c r="D1465" s="40"/>
      <c r="E1465" s="93" t="s">
        <v>4911</v>
      </c>
      <c r="F1465" s="92" t="s">
        <v>4962</v>
      </c>
      <c r="G1465" s="92"/>
      <c r="H1465" s="41" t="s">
        <v>4911</v>
      </c>
      <c r="I1465" s="41" t="s">
        <v>4911</v>
      </c>
      <c r="J1465" s="42" t="s">
        <v>4963</v>
      </c>
      <c r="K1465" s="43" t="s">
        <v>8449</v>
      </c>
      <c r="L1465" s="192" t="s">
        <v>8450</v>
      </c>
      <c r="M1465" s="4">
        <v>1463</v>
      </c>
      <c r="N1465" s="591">
        <v>34.974386000000003</v>
      </c>
      <c r="O1465" s="591">
        <v>136.62469300000001</v>
      </c>
      <c r="P1465">
        <f t="shared" si="22"/>
        <v>4778.3647501134983</v>
      </c>
    </row>
    <row r="1466" spans="1:16">
      <c r="A1466" s="33" t="s">
        <v>7732</v>
      </c>
      <c r="B1466" s="33" t="s">
        <v>2567</v>
      </c>
      <c r="C1466" s="51">
        <v>5</v>
      </c>
      <c r="D1466" s="52">
        <v>2352143</v>
      </c>
      <c r="E1466" s="74" t="s">
        <v>4911</v>
      </c>
      <c r="F1466" s="131" t="s">
        <v>4981</v>
      </c>
      <c r="G1466" s="29" t="s">
        <v>4913</v>
      </c>
      <c r="H1466" s="53" t="s">
        <v>8451</v>
      </c>
      <c r="I1466" s="53" t="s">
        <v>8452</v>
      </c>
      <c r="J1466" s="95" t="s">
        <v>8453</v>
      </c>
      <c r="K1466" s="96" t="s">
        <v>8454</v>
      </c>
      <c r="L1466" s="95" t="s">
        <v>8455</v>
      </c>
      <c r="M1466" s="4">
        <v>1464</v>
      </c>
      <c r="N1466" s="558">
        <v>34.998626999999999</v>
      </c>
      <c r="O1466" s="558">
        <v>136.64420999999999</v>
      </c>
      <c r="P1466">
        <f t="shared" si="22"/>
        <v>4782.3597374996698</v>
      </c>
    </row>
    <row r="1467" spans="1:16">
      <c r="A1467" s="33" t="s">
        <v>7732</v>
      </c>
      <c r="B1467" s="33" t="s">
        <v>2567</v>
      </c>
      <c r="C1467" s="34" t="s">
        <v>4911</v>
      </c>
      <c r="D1467" s="35"/>
      <c r="E1467" s="27" t="s">
        <v>4911</v>
      </c>
      <c r="F1467" s="55" t="s">
        <v>4912</v>
      </c>
      <c r="G1467" s="56"/>
      <c r="H1467" s="36" t="s">
        <v>4911</v>
      </c>
      <c r="I1467" s="36" t="s">
        <v>4911</v>
      </c>
      <c r="J1467" s="31" t="s">
        <v>8456</v>
      </c>
      <c r="K1467" s="32" t="s">
        <v>8457</v>
      </c>
      <c r="L1467" s="31" t="s">
        <v>8458</v>
      </c>
      <c r="M1467" s="4">
        <v>1465</v>
      </c>
      <c r="N1467" s="525">
        <v>35.07582</v>
      </c>
      <c r="O1467" s="525">
        <v>136.61258799999999</v>
      </c>
      <c r="P1467">
        <f t="shared" si="22"/>
        <v>4791.7985464221592</v>
      </c>
    </row>
    <row r="1468" spans="1:16">
      <c r="A1468" s="33" t="s">
        <v>7732</v>
      </c>
      <c r="B1468" s="33" t="s">
        <v>2567</v>
      </c>
      <c r="C1468" s="34" t="s">
        <v>4911</v>
      </c>
      <c r="D1468" s="35"/>
      <c r="E1468" s="27" t="s">
        <v>4911</v>
      </c>
      <c r="F1468" s="55" t="s">
        <v>4918</v>
      </c>
      <c r="G1468" s="56"/>
      <c r="H1468" s="36" t="s">
        <v>4911</v>
      </c>
      <c r="I1468" s="36" t="s">
        <v>4911</v>
      </c>
      <c r="J1468" s="31" t="s">
        <v>8459</v>
      </c>
      <c r="K1468" s="32" t="s">
        <v>8460</v>
      </c>
      <c r="L1468" s="31" t="s">
        <v>8461</v>
      </c>
      <c r="M1468" s="4">
        <v>1466</v>
      </c>
      <c r="N1468" s="525">
        <v>35.036264000000003</v>
      </c>
      <c r="O1468" s="525">
        <v>136.531419</v>
      </c>
      <c r="P1468">
        <f t="shared" si="22"/>
        <v>4783.5508403786162</v>
      </c>
    </row>
    <row r="1469" spans="1:16">
      <c r="A1469" s="33" t="s">
        <v>7732</v>
      </c>
      <c r="B1469" s="33" t="s">
        <v>2567</v>
      </c>
      <c r="C1469" s="34" t="s">
        <v>4911</v>
      </c>
      <c r="D1469" s="35"/>
      <c r="E1469" s="27" t="s">
        <v>4911</v>
      </c>
      <c r="F1469" s="55" t="s">
        <v>4922</v>
      </c>
      <c r="G1469" s="56"/>
      <c r="H1469" s="36" t="s">
        <v>4911</v>
      </c>
      <c r="I1469" s="36" t="s">
        <v>4911</v>
      </c>
      <c r="J1469" s="31" t="s">
        <v>8462</v>
      </c>
      <c r="K1469" s="32" t="s">
        <v>8463</v>
      </c>
      <c r="L1469" s="31" t="s">
        <v>8464</v>
      </c>
      <c r="M1469" s="4">
        <v>1467</v>
      </c>
      <c r="N1469" s="525">
        <v>34.946505000000002</v>
      </c>
      <c r="O1469" s="525">
        <v>136.60612599999999</v>
      </c>
      <c r="P1469">
        <f t="shared" si="22"/>
        <v>4773.9066652896299</v>
      </c>
    </row>
    <row r="1470" spans="1:16">
      <c r="A1470" s="33" t="s">
        <v>7732</v>
      </c>
      <c r="B1470" s="33" t="s">
        <v>2567</v>
      </c>
      <c r="C1470" s="34" t="s">
        <v>4911</v>
      </c>
      <c r="D1470" s="35"/>
      <c r="E1470" s="27" t="s">
        <v>4911</v>
      </c>
      <c r="F1470" s="55" t="s">
        <v>4926</v>
      </c>
      <c r="G1470" s="56"/>
      <c r="H1470" s="36" t="s">
        <v>4911</v>
      </c>
      <c r="I1470" s="36" t="s">
        <v>4911</v>
      </c>
      <c r="J1470" s="31" t="s">
        <v>8465</v>
      </c>
      <c r="K1470" s="32" t="s">
        <v>8466</v>
      </c>
      <c r="L1470" s="31" t="s">
        <v>8467</v>
      </c>
      <c r="M1470" s="4">
        <v>1468</v>
      </c>
      <c r="N1470" s="525">
        <v>35.055200999999997</v>
      </c>
      <c r="O1470" s="525">
        <v>136.69573099999999</v>
      </c>
      <c r="P1470">
        <f t="shared" si="22"/>
        <v>4791.89632604693</v>
      </c>
    </row>
    <row r="1471" spans="1:16">
      <c r="A1471" s="33" t="s">
        <v>7732</v>
      </c>
      <c r="B1471" s="33" t="s">
        <v>2567</v>
      </c>
      <c r="C1471" s="34" t="s">
        <v>4911</v>
      </c>
      <c r="D1471" s="35"/>
      <c r="E1471" s="27" t="s">
        <v>4911</v>
      </c>
      <c r="F1471" s="55" t="s">
        <v>4930</v>
      </c>
      <c r="G1471" s="56"/>
      <c r="H1471" s="36" t="s">
        <v>4911</v>
      </c>
      <c r="I1471" s="36" t="s">
        <v>4911</v>
      </c>
      <c r="J1471" s="31" t="s">
        <v>8468</v>
      </c>
      <c r="K1471" s="32" t="s">
        <v>8469</v>
      </c>
      <c r="L1471" s="31" t="s">
        <v>8470</v>
      </c>
      <c r="M1471" s="4">
        <v>1469</v>
      </c>
      <c r="N1471" s="525">
        <v>34.984324999999998</v>
      </c>
      <c r="O1471" s="525">
        <v>136.60853700000001</v>
      </c>
      <c r="P1471">
        <f t="shared" si="22"/>
        <v>4779.1574561825255</v>
      </c>
    </row>
    <row r="1472" spans="1:16">
      <c r="A1472" s="33" t="s">
        <v>7732</v>
      </c>
      <c r="B1472" s="33" t="s">
        <v>2567</v>
      </c>
      <c r="C1472" s="34" t="s">
        <v>4911</v>
      </c>
      <c r="D1472" s="35"/>
      <c r="E1472" s="27" t="s">
        <v>4911</v>
      </c>
      <c r="F1472" s="55" t="s">
        <v>4934</v>
      </c>
      <c r="G1472" s="56"/>
      <c r="H1472" s="36" t="s">
        <v>4911</v>
      </c>
      <c r="I1472" s="36" t="s">
        <v>4911</v>
      </c>
      <c r="J1472" s="31" t="s">
        <v>8471</v>
      </c>
      <c r="K1472" s="32" t="s">
        <v>8472</v>
      </c>
      <c r="L1472" s="31" t="s">
        <v>8473</v>
      </c>
      <c r="M1472" s="4">
        <v>1470</v>
      </c>
      <c r="N1472" s="525">
        <v>35.028320000000001</v>
      </c>
      <c r="O1472" s="525">
        <v>136.67208099999999</v>
      </c>
      <c r="P1472">
        <f t="shared" si="22"/>
        <v>4787.3933883339196</v>
      </c>
    </row>
    <row r="1473" spans="1:16">
      <c r="A1473" s="33" t="s">
        <v>7732</v>
      </c>
      <c r="B1473" s="33" t="s">
        <v>2567</v>
      </c>
      <c r="C1473" s="34" t="s">
        <v>4911</v>
      </c>
      <c r="D1473" s="35"/>
      <c r="E1473" s="27" t="s">
        <v>4911</v>
      </c>
      <c r="F1473" s="55" t="s">
        <v>4938</v>
      </c>
      <c r="G1473" s="56"/>
      <c r="H1473" s="36" t="s">
        <v>4911</v>
      </c>
      <c r="I1473" s="36" t="s">
        <v>4911</v>
      </c>
      <c r="J1473" s="31" t="s">
        <v>8474</v>
      </c>
      <c r="K1473" s="32" t="s">
        <v>8475</v>
      </c>
      <c r="L1473" s="31" t="s">
        <v>8476</v>
      </c>
      <c r="M1473" s="4">
        <v>1471</v>
      </c>
      <c r="N1473" s="525">
        <v>34.990223</v>
      </c>
      <c r="O1473" s="525">
        <v>136.54940400000001</v>
      </c>
      <c r="P1473">
        <f t="shared" si="22"/>
        <v>4777.8940964770927</v>
      </c>
    </row>
    <row r="1474" spans="1:16">
      <c r="A1474" s="33" t="s">
        <v>7732</v>
      </c>
      <c r="B1474" s="33" t="s">
        <v>2567</v>
      </c>
      <c r="C1474" s="34" t="s">
        <v>4911</v>
      </c>
      <c r="D1474" s="35"/>
      <c r="E1474" s="27" t="s">
        <v>4911</v>
      </c>
      <c r="F1474" s="55" t="s">
        <v>4942</v>
      </c>
      <c r="G1474" s="56"/>
      <c r="H1474" s="36" t="s">
        <v>4911</v>
      </c>
      <c r="I1474" s="36" t="s">
        <v>4911</v>
      </c>
      <c r="J1474" s="31" t="s">
        <v>8477</v>
      </c>
      <c r="K1474" s="32" t="s">
        <v>8478</v>
      </c>
      <c r="L1474" s="31" t="s">
        <v>8479</v>
      </c>
      <c r="M1474" s="4">
        <v>1472</v>
      </c>
      <c r="N1474" s="525">
        <v>35.106169999999999</v>
      </c>
      <c r="O1474" s="525">
        <v>136.52517499999999</v>
      </c>
      <c r="P1474">
        <f t="shared" si="22"/>
        <v>4792.8760028297493</v>
      </c>
    </row>
    <row r="1475" spans="1:16">
      <c r="A1475" s="33" t="s">
        <v>7732</v>
      </c>
      <c r="B1475" s="33" t="s">
        <v>2567</v>
      </c>
      <c r="C1475" s="34" t="s">
        <v>4911</v>
      </c>
      <c r="D1475" s="35"/>
      <c r="E1475" s="27" t="s">
        <v>4911</v>
      </c>
      <c r="F1475" s="55" t="s">
        <v>4962</v>
      </c>
      <c r="G1475" s="56"/>
      <c r="H1475" s="36" t="s">
        <v>4911</v>
      </c>
      <c r="I1475" s="36" t="s">
        <v>4911</v>
      </c>
      <c r="J1475" s="31" t="s">
        <v>4963</v>
      </c>
      <c r="K1475" s="32" t="s">
        <v>8480</v>
      </c>
      <c r="L1475" s="31" t="s">
        <v>8481</v>
      </c>
      <c r="M1475" s="4">
        <v>1473</v>
      </c>
      <c r="N1475" s="525">
        <v>34.995339000000001</v>
      </c>
      <c r="O1475" s="525">
        <v>136.646962</v>
      </c>
      <c r="P1475">
        <f t="shared" si="22"/>
        <v>4782.0067585101178</v>
      </c>
    </row>
    <row r="1476" spans="1:16">
      <c r="A1476" s="33" t="s">
        <v>7732</v>
      </c>
      <c r="B1476" s="33" t="s">
        <v>2567</v>
      </c>
      <c r="C1476" s="34" t="s">
        <v>4911</v>
      </c>
      <c r="D1476" s="35"/>
      <c r="E1476" s="27" t="s">
        <v>4911</v>
      </c>
      <c r="F1476" s="55" t="s">
        <v>4964</v>
      </c>
      <c r="G1476" s="56"/>
      <c r="H1476" s="36" t="s">
        <v>4911</v>
      </c>
      <c r="I1476" s="36" t="s">
        <v>4911</v>
      </c>
      <c r="J1476" s="31" t="s">
        <v>6975</v>
      </c>
      <c r="K1476" s="32" t="s">
        <v>8480</v>
      </c>
      <c r="L1476" s="31" t="s">
        <v>8481</v>
      </c>
      <c r="M1476" s="4">
        <v>1474</v>
      </c>
      <c r="N1476" s="525">
        <v>34.995339000000001</v>
      </c>
      <c r="O1476" s="525">
        <v>136.646962</v>
      </c>
      <c r="P1476">
        <f t="shared" ref="P1476:P1539" si="23">N1476*O1476</f>
        <v>4782.0067585101178</v>
      </c>
    </row>
    <row r="1477" spans="1:16">
      <c r="A1477" s="33" t="s">
        <v>7732</v>
      </c>
      <c r="B1477" s="33" t="s">
        <v>2567</v>
      </c>
      <c r="C1477" s="34" t="s">
        <v>4911</v>
      </c>
      <c r="D1477" s="35"/>
      <c r="E1477" s="27" t="s">
        <v>4911</v>
      </c>
      <c r="F1477" s="55" t="s">
        <v>5102</v>
      </c>
      <c r="G1477" s="56"/>
      <c r="H1477" s="36" t="s">
        <v>4911</v>
      </c>
      <c r="I1477" s="36" t="s">
        <v>4911</v>
      </c>
      <c r="J1477" s="31" t="s">
        <v>8482</v>
      </c>
      <c r="K1477" s="32" t="s">
        <v>8483</v>
      </c>
      <c r="L1477" s="31" t="s">
        <v>8484</v>
      </c>
      <c r="M1477" s="4">
        <v>1475</v>
      </c>
      <c r="N1477" s="525">
        <v>35.035454000000001</v>
      </c>
      <c r="O1477" s="525">
        <v>136.46334200000001</v>
      </c>
      <c r="P1477">
        <f t="shared" si="23"/>
        <v>4781.0551413272688</v>
      </c>
    </row>
    <row r="1478" spans="1:16">
      <c r="A1478" s="33" t="s">
        <v>7732</v>
      </c>
      <c r="B1478" s="33" t="s">
        <v>2567</v>
      </c>
      <c r="C1478" s="34" t="s">
        <v>4911</v>
      </c>
      <c r="D1478" s="35"/>
      <c r="E1478" s="27" t="s">
        <v>4911</v>
      </c>
      <c r="F1478" s="102" t="s">
        <v>4972</v>
      </c>
      <c r="G1478" s="56"/>
      <c r="H1478" s="36" t="s">
        <v>4911</v>
      </c>
      <c r="I1478" s="36" t="s">
        <v>4911</v>
      </c>
      <c r="J1478" s="60" t="s">
        <v>8485</v>
      </c>
      <c r="K1478" s="61" t="s">
        <v>8486</v>
      </c>
      <c r="L1478" s="60" t="s">
        <v>8487</v>
      </c>
      <c r="M1478" s="4">
        <v>1476</v>
      </c>
      <c r="N1478" s="553">
        <v>34.965181000000001</v>
      </c>
      <c r="O1478" s="553">
        <v>136.60018400000001</v>
      </c>
      <c r="P1478">
        <f t="shared" si="23"/>
        <v>4776.2501581933047</v>
      </c>
    </row>
    <row r="1479" spans="1:16">
      <c r="A1479" s="33" t="s">
        <v>7732</v>
      </c>
      <c r="B1479" s="33" t="s">
        <v>2567</v>
      </c>
      <c r="C1479" s="34" t="s">
        <v>4911</v>
      </c>
      <c r="D1479" s="35"/>
      <c r="E1479" s="27" t="s">
        <v>4911</v>
      </c>
      <c r="F1479" s="102" t="s">
        <v>5252</v>
      </c>
      <c r="G1479" s="56"/>
      <c r="H1479" s="36" t="s">
        <v>4911</v>
      </c>
      <c r="I1479" s="36" t="s">
        <v>4911</v>
      </c>
      <c r="J1479" s="60" t="s">
        <v>5353</v>
      </c>
      <c r="K1479" s="61" t="s">
        <v>8480</v>
      </c>
      <c r="L1479" s="60" t="s">
        <v>8481</v>
      </c>
      <c r="M1479" s="4">
        <v>1477</v>
      </c>
      <c r="N1479" s="553">
        <v>34.995339000000001</v>
      </c>
      <c r="O1479" s="553">
        <v>136.646962</v>
      </c>
      <c r="P1479">
        <f t="shared" si="23"/>
        <v>4782.0067585101178</v>
      </c>
    </row>
    <row r="1480" spans="1:16">
      <c r="A1480" s="33" t="s">
        <v>7732</v>
      </c>
      <c r="B1480" s="33" t="s">
        <v>2567</v>
      </c>
      <c r="C1480" s="39" t="s">
        <v>4911</v>
      </c>
      <c r="D1480" s="40"/>
      <c r="E1480" s="93" t="s">
        <v>4974</v>
      </c>
      <c r="F1480" s="63" t="s">
        <v>4975</v>
      </c>
      <c r="G1480" s="92"/>
      <c r="H1480" s="41" t="s">
        <v>4911</v>
      </c>
      <c r="I1480" s="41" t="s">
        <v>4911</v>
      </c>
      <c r="J1480" s="64" t="s">
        <v>4976</v>
      </c>
      <c r="K1480" s="65" t="s">
        <v>8480</v>
      </c>
      <c r="L1480" s="64" t="s">
        <v>8481</v>
      </c>
      <c r="M1480" s="4">
        <v>1478</v>
      </c>
      <c r="N1480" s="552">
        <v>34.995339000000001</v>
      </c>
      <c r="O1480" s="552">
        <v>136.646962</v>
      </c>
      <c r="P1480">
        <f t="shared" si="23"/>
        <v>4782.0067585101178</v>
      </c>
    </row>
    <row r="1481" spans="1:16">
      <c r="A1481" s="33" t="s">
        <v>7732</v>
      </c>
      <c r="B1481" s="33" t="s">
        <v>2567</v>
      </c>
      <c r="C1481" s="51">
        <v>6</v>
      </c>
      <c r="D1481" s="52">
        <v>2357050</v>
      </c>
      <c r="E1481" s="74" t="s">
        <v>4911</v>
      </c>
      <c r="F1481" s="131" t="s">
        <v>4912</v>
      </c>
      <c r="G1481" s="29" t="s">
        <v>4913</v>
      </c>
      <c r="H1481" s="53" t="s">
        <v>8488</v>
      </c>
      <c r="I1481" s="53" t="s">
        <v>8489</v>
      </c>
      <c r="J1481" s="95" t="s">
        <v>8490</v>
      </c>
      <c r="K1481" s="96" t="s">
        <v>8491</v>
      </c>
      <c r="L1481" s="95" t="s">
        <v>8492</v>
      </c>
      <c r="M1481" s="4">
        <v>1479</v>
      </c>
      <c r="N1481" s="558">
        <v>34.799844999999998</v>
      </c>
      <c r="O1481" s="558">
        <v>136.55697000000001</v>
      </c>
      <c r="P1481">
        <f t="shared" si="23"/>
        <v>4752.1613896696499</v>
      </c>
    </row>
    <row r="1482" spans="1:16">
      <c r="A1482" s="33" t="s">
        <v>7732</v>
      </c>
      <c r="B1482" s="33" t="s">
        <v>2567</v>
      </c>
      <c r="C1482" s="34" t="s">
        <v>4911</v>
      </c>
      <c r="D1482" s="35"/>
      <c r="E1482" s="27" t="s">
        <v>4911</v>
      </c>
      <c r="F1482" s="55" t="s">
        <v>4987</v>
      </c>
      <c r="G1482" s="56"/>
      <c r="H1482" s="36" t="s">
        <v>4911</v>
      </c>
      <c r="I1482" s="36" t="s">
        <v>4911</v>
      </c>
      <c r="J1482" s="31" t="s">
        <v>8493</v>
      </c>
      <c r="K1482" s="32" t="s">
        <v>8494</v>
      </c>
      <c r="L1482" s="31" t="s">
        <v>8495</v>
      </c>
      <c r="M1482" s="4">
        <v>1480</v>
      </c>
      <c r="N1482" s="525">
        <v>34.861955000000002</v>
      </c>
      <c r="O1482" s="525">
        <v>136.59891300000001</v>
      </c>
      <c r="P1482">
        <f t="shared" si="23"/>
        <v>4762.1051580549156</v>
      </c>
    </row>
    <row r="1483" spans="1:16">
      <c r="A1483" s="33" t="s">
        <v>7732</v>
      </c>
      <c r="B1483" s="33" t="s">
        <v>2567</v>
      </c>
      <c r="C1483" s="34" t="s">
        <v>4911</v>
      </c>
      <c r="D1483" s="35"/>
      <c r="E1483" s="27" t="s">
        <v>4911</v>
      </c>
      <c r="F1483" s="55" t="s">
        <v>4962</v>
      </c>
      <c r="G1483" s="56"/>
      <c r="H1483" s="36" t="s">
        <v>4911</v>
      </c>
      <c r="I1483" s="36" t="s">
        <v>4911</v>
      </c>
      <c r="J1483" s="31" t="s">
        <v>4963</v>
      </c>
      <c r="K1483" s="32" t="s">
        <v>8494</v>
      </c>
      <c r="L1483" s="31" t="s">
        <v>8495</v>
      </c>
      <c r="M1483" s="4">
        <v>1481</v>
      </c>
      <c r="N1483" s="525">
        <v>34.861955000000002</v>
      </c>
      <c r="O1483" s="525">
        <v>136.59891300000001</v>
      </c>
      <c r="P1483">
        <f t="shared" si="23"/>
        <v>4762.1051580549156</v>
      </c>
    </row>
    <row r="1484" spans="1:16">
      <c r="A1484" s="33" t="s">
        <v>7732</v>
      </c>
      <c r="B1484" s="33" t="s">
        <v>2567</v>
      </c>
      <c r="C1484" s="34" t="s">
        <v>4911</v>
      </c>
      <c r="D1484" s="35"/>
      <c r="E1484" s="27" t="s">
        <v>4911</v>
      </c>
      <c r="F1484" s="56" t="s">
        <v>4968</v>
      </c>
      <c r="G1484" s="56"/>
      <c r="H1484" s="36" t="s">
        <v>4911</v>
      </c>
      <c r="I1484" s="36" t="s">
        <v>4911</v>
      </c>
      <c r="J1484" s="57" t="s">
        <v>8496</v>
      </c>
      <c r="K1484" s="58" t="s">
        <v>8497</v>
      </c>
      <c r="L1484" s="57" t="s">
        <v>8498</v>
      </c>
      <c r="M1484" s="4">
        <v>1482</v>
      </c>
      <c r="N1484" s="556">
        <v>34.831817999999998</v>
      </c>
      <c r="O1484" s="556">
        <v>136.576336</v>
      </c>
      <c r="P1484">
        <f t="shared" si="23"/>
        <v>4757.2020786588473</v>
      </c>
    </row>
    <row r="1485" spans="1:16">
      <c r="A1485" s="33" t="s">
        <v>7732</v>
      </c>
      <c r="B1485" s="33" t="s">
        <v>2567</v>
      </c>
      <c r="C1485" s="39" t="s">
        <v>4911</v>
      </c>
      <c r="D1485" s="40"/>
      <c r="E1485" s="93" t="s">
        <v>4974</v>
      </c>
      <c r="F1485" s="63" t="s">
        <v>4975</v>
      </c>
      <c r="G1485" s="92"/>
      <c r="H1485" s="41" t="s">
        <v>4911</v>
      </c>
      <c r="I1485" s="41" t="s">
        <v>4911</v>
      </c>
      <c r="J1485" s="64" t="s">
        <v>4976</v>
      </c>
      <c r="K1485" s="65" t="s">
        <v>8494</v>
      </c>
      <c r="L1485" s="64" t="s">
        <v>8495</v>
      </c>
      <c r="M1485" s="4">
        <v>1483</v>
      </c>
      <c r="N1485" s="552">
        <v>34.861955000000002</v>
      </c>
      <c r="O1485" s="552">
        <v>136.59891300000001</v>
      </c>
      <c r="P1485">
        <f t="shared" si="23"/>
        <v>4762.1051580549156</v>
      </c>
    </row>
    <row r="1486" spans="1:16">
      <c r="A1486" s="33" t="s">
        <v>7732</v>
      </c>
      <c r="B1486" s="33" t="s">
        <v>2567</v>
      </c>
      <c r="C1486" s="51">
        <v>7</v>
      </c>
      <c r="D1486" s="52">
        <v>2357067</v>
      </c>
      <c r="E1486" s="147" t="s">
        <v>4911</v>
      </c>
      <c r="F1486" s="124" t="s">
        <v>4981</v>
      </c>
      <c r="G1486" s="29" t="s">
        <v>4913</v>
      </c>
      <c r="H1486" s="53" t="s">
        <v>8499</v>
      </c>
      <c r="I1486" s="53" t="s">
        <v>8500</v>
      </c>
      <c r="J1486" s="37" t="s">
        <v>8501</v>
      </c>
      <c r="K1486" s="38" t="s">
        <v>8502</v>
      </c>
      <c r="L1486" s="37" t="s">
        <v>8503</v>
      </c>
      <c r="M1486" s="4">
        <v>1484</v>
      </c>
      <c r="N1486" s="554">
        <v>34.860202000000001</v>
      </c>
      <c r="O1486" s="554">
        <v>136.54310100000001</v>
      </c>
      <c r="P1486">
        <f t="shared" si="23"/>
        <v>4759.920082566402</v>
      </c>
    </row>
    <row r="1487" spans="1:16">
      <c r="A1487" s="33" t="s">
        <v>7732</v>
      </c>
      <c r="B1487" s="33" t="s">
        <v>2567</v>
      </c>
      <c r="C1487" s="34" t="s">
        <v>4911</v>
      </c>
      <c r="D1487" s="35"/>
      <c r="E1487" s="123" t="s">
        <v>4911</v>
      </c>
      <c r="F1487" s="55" t="s">
        <v>4987</v>
      </c>
      <c r="G1487" s="56"/>
      <c r="H1487" s="36" t="s">
        <v>4911</v>
      </c>
      <c r="I1487" s="36" t="s">
        <v>4911</v>
      </c>
      <c r="J1487" s="31" t="s">
        <v>8504</v>
      </c>
      <c r="K1487" s="32" t="s">
        <v>8505</v>
      </c>
      <c r="L1487" s="31" t="s">
        <v>8506</v>
      </c>
      <c r="M1487" s="4">
        <v>1485</v>
      </c>
      <c r="N1487" s="525">
        <v>35.088121000000001</v>
      </c>
      <c r="O1487" s="525">
        <v>136.63113000000001</v>
      </c>
      <c r="P1487">
        <f t="shared" si="23"/>
        <v>4794.1296218067309</v>
      </c>
    </row>
    <row r="1488" spans="1:16">
      <c r="A1488" s="33" t="s">
        <v>7732</v>
      </c>
      <c r="B1488" s="33" t="s">
        <v>2567</v>
      </c>
      <c r="C1488" s="34" t="s">
        <v>4911</v>
      </c>
      <c r="D1488" s="35"/>
      <c r="E1488" s="147" t="s">
        <v>4911</v>
      </c>
      <c r="F1488" s="55" t="s">
        <v>4918</v>
      </c>
      <c r="G1488" s="56"/>
      <c r="H1488" s="36" t="s">
        <v>4911</v>
      </c>
      <c r="I1488" s="36" t="s">
        <v>4911</v>
      </c>
      <c r="J1488" s="31" t="s">
        <v>8507</v>
      </c>
      <c r="K1488" s="32" t="s">
        <v>8508</v>
      </c>
      <c r="L1488" s="31" t="s">
        <v>8509</v>
      </c>
      <c r="M1488" s="4">
        <v>1486</v>
      </c>
      <c r="N1488" s="525">
        <v>34.967509999999997</v>
      </c>
      <c r="O1488" s="525">
        <v>136.61300900000001</v>
      </c>
      <c r="P1488">
        <f t="shared" si="23"/>
        <v>4777.0167583375896</v>
      </c>
    </row>
    <row r="1489" spans="1:16">
      <c r="A1489" s="33" t="s">
        <v>7732</v>
      </c>
      <c r="B1489" s="33" t="s">
        <v>2567</v>
      </c>
      <c r="C1489" s="34" t="s">
        <v>4911</v>
      </c>
      <c r="D1489" s="35"/>
      <c r="E1489" s="147" t="s">
        <v>4911</v>
      </c>
      <c r="F1489" s="55" t="s">
        <v>4922</v>
      </c>
      <c r="G1489" s="56"/>
      <c r="H1489" s="36" t="s">
        <v>4911</v>
      </c>
      <c r="I1489" s="36" t="s">
        <v>4911</v>
      </c>
      <c r="J1489" s="31" t="s">
        <v>8510</v>
      </c>
      <c r="K1489" s="32" t="s">
        <v>8409</v>
      </c>
      <c r="L1489" s="31" t="s">
        <v>8511</v>
      </c>
      <c r="M1489" s="4">
        <v>1487</v>
      </c>
      <c r="N1489" s="525">
        <v>34.685606999999997</v>
      </c>
      <c r="O1489" s="525">
        <v>136.51738599999999</v>
      </c>
      <c r="P1489">
        <f t="shared" si="23"/>
        <v>4735.1883994633008</v>
      </c>
    </row>
    <row r="1490" spans="1:16">
      <c r="A1490" s="33" t="s">
        <v>7732</v>
      </c>
      <c r="B1490" s="33" t="s">
        <v>2567</v>
      </c>
      <c r="C1490" s="34" t="s">
        <v>4911</v>
      </c>
      <c r="D1490" s="35"/>
      <c r="E1490" s="147" t="s">
        <v>4911</v>
      </c>
      <c r="F1490" s="55" t="s">
        <v>4926</v>
      </c>
      <c r="G1490" s="56"/>
      <c r="H1490" s="36" t="s">
        <v>4911</v>
      </c>
      <c r="I1490" s="36" t="s">
        <v>4911</v>
      </c>
      <c r="J1490" s="31" t="s">
        <v>8512</v>
      </c>
      <c r="K1490" s="32" t="s">
        <v>8513</v>
      </c>
      <c r="L1490" s="31" t="s">
        <v>8514</v>
      </c>
      <c r="M1490" s="4">
        <v>1488</v>
      </c>
      <c r="N1490" s="525">
        <v>34.874766999999999</v>
      </c>
      <c r="O1490" s="525">
        <v>136.55753300000001</v>
      </c>
      <c r="P1490">
        <f t="shared" si="23"/>
        <v>4762.4121454698106</v>
      </c>
    </row>
    <row r="1491" spans="1:16">
      <c r="A1491" s="33" t="s">
        <v>7732</v>
      </c>
      <c r="B1491" s="33" t="s">
        <v>2567</v>
      </c>
      <c r="C1491" s="34" t="s">
        <v>4911</v>
      </c>
      <c r="D1491" s="35"/>
      <c r="E1491" s="123" t="s">
        <v>4911</v>
      </c>
      <c r="F1491" s="55" t="s">
        <v>4930</v>
      </c>
      <c r="G1491" s="56"/>
      <c r="H1491" s="36" t="s">
        <v>4911</v>
      </c>
      <c r="I1491" s="36" t="s">
        <v>4911</v>
      </c>
      <c r="J1491" s="31" t="s">
        <v>8515</v>
      </c>
      <c r="K1491" s="32" t="s">
        <v>8463</v>
      </c>
      <c r="L1491" s="31" t="s">
        <v>8516</v>
      </c>
      <c r="M1491" s="4">
        <v>1489</v>
      </c>
      <c r="N1491" s="525">
        <v>34.942722000000003</v>
      </c>
      <c r="O1491" s="525">
        <v>136.60330099999999</v>
      </c>
      <c r="P1491">
        <f t="shared" si="23"/>
        <v>4773.2911711253219</v>
      </c>
    </row>
    <row r="1492" spans="1:16">
      <c r="A1492" s="33" t="s">
        <v>7732</v>
      </c>
      <c r="B1492" s="33" t="s">
        <v>2567</v>
      </c>
      <c r="C1492" s="34" t="s">
        <v>4911</v>
      </c>
      <c r="D1492" s="35"/>
      <c r="E1492" s="123" t="s">
        <v>4911</v>
      </c>
      <c r="F1492" s="55" t="s">
        <v>4934</v>
      </c>
      <c r="G1492" s="56"/>
      <c r="H1492" s="36" t="s">
        <v>4911</v>
      </c>
      <c r="I1492" s="36" t="s">
        <v>4911</v>
      </c>
      <c r="J1492" s="31" t="s">
        <v>8517</v>
      </c>
      <c r="K1492" s="32" t="s">
        <v>8518</v>
      </c>
      <c r="L1492" s="31" t="s">
        <v>8519</v>
      </c>
      <c r="M1492" s="4">
        <v>1490</v>
      </c>
      <c r="N1492" s="525">
        <v>34.828073000000003</v>
      </c>
      <c r="O1492" s="525">
        <v>136.579838</v>
      </c>
      <c r="P1492">
        <f t="shared" si="23"/>
        <v>4756.8125681921747</v>
      </c>
    </row>
    <row r="1493" spans="1:16">
      <c r="A1493" s="33" t="s">
        <v>7732</v>
      </c>
      <c r="B1493" s="33" t="s">
        <v>2567</v>
      </c>
      <c r="C1493" s="34" t="s">
        <v>4911</v>
      </c>
      <c r="D1493" s="35"/>
      <c r="E1493" s="123" t="s">
        <v>4911</v>
      </c>
      <c r="F1493" s="55" t="s">
        <v>4942</v>
      </c>
      <c r="G1493" s="56"/>
      <c r="H1493" s="36" t="s">
        <v>4911</v>
      </c>
      <c r="I1493" s="36" t="s">
        <v>4911</v>
      </c>
      <c r="J1493" s="31" t="s">
        <v>8520</v>
      </c>
      <c r="K1493" s="32" t="s">
        <v>8521</v>
      </c>
      <c r="L1493" s="31" t="s">
        <v>8522</v>
      </c>
      <c r="M1493" s="4">
        <v>1491</v>
      </c>
      <c r="N1493" s="525">
        <v>35.025570000000002</v>
      </c>
      <c r="O1493" s="525">
        <v>136.61011099999999</v>
      </c>
      <c r="P1493">
        <f t="shared" si="23"/>
        <v>4784.8470055382695</v>
      </c>
    </row>
    <row r="1494" spans="1:16">
      <c r="A1494" s="33" t="s">
        <v>7732</v>
      </c>
      <c r="B1494" s="33" t="s">
        <v>2567</v>
      </c>
      <c r="C1494" s="34" t="s">
        <v>4911</v>
      </c>
      <c r="D1494" s="35"/>
      <c r="E1494" s="123" t="s">
        <v>4911</v>
      </c>
      <c r="F1494" s="55" t="s">
        <v>4950</v>
      </c>
      <c r="G1494" s="56"/>
      <c r="H1494" s="36" t="s">
        <v>4911</v>
      </c>
      <c r="I1494" s="36" t="s">
        <v>4911</v>
      </c>
      <c r="J1494" s="31" t="s">
        <v>8523</v>
      </c>
      <c r="K1494" s="32" t="s">
        <v>8524</v>
      </c>
      <c r="L1494" s="31" t="s">
        <v>8525</v>
      </c>
      <c r="M1494" s="4">
        <v>1492</v>
      </c>
      <c r="N1494" s="525">
        <v>34.875500000000002</v>
      </c>
      <c r="O1494" s="525">
        <v>136.57631699999999</v>
      </c>
      <c r="P1494">
        <f t="shared" si="23"/>
        <v>4763.1673435334997</v>
      </c>
    </row>
    <row r="1495" spans="1:16">
      <c r="A1495" s="33" t="s">
        <v>7732</v>
      </c>
      <c r="B1495" s="33" t="s">
        <v>2567</v>
      </c>
      <c r="C1495" s="34" t="s">
        <v>4911</v>
      </c>
      <c r="D1495" s="35"/>
      <c r="E1495" s="123" t="s">
        <v>4911</v>
      </c>
      <c r="F1495" s="55" t="s">
        <v>4954</v>
      </c>
      <c r="G1495" s="56"/>
      <c r="H1495" s="36" t="s">
        <v>4911</v>
      </c>
      <c r="I1495" s="36" t="s">
        <v>4911</v>
      </c>
      <c r="J1495" s="31" t="s">
        <v>8526</v>
      </c>
      <c r="K1495" s="32" t="s">
        <v>8527</v>
      </c>
      <c r="L1495" s="31" t="s">
        <v>8528</v>
      </c>
      <c r="M1495" s="4">
        <v>1493</v>
      </c>
      <c r="N1495" s="525">
        <v>35.056134999999998</v>
      </c>
      <c r="O1495" s="525">
        <v>136.67253299999999</v>
      </c>
      <c r="P1495">
        <f t="shared" si="23"/>
        <v>4791.2107676399546</v>
      </c>
    </row>
    <row r="1496" spans="1:16">
      <c r="A1496" s="33" t="s">
        <v>7732</v>
      </c>
      <c r="B1496" s="33" t="s">
        <v>2567</v>
      </c>
      <c r="C1496" s="34" t="s">
        <v>4911</v>
      </c>
      <c r="D1496" s="35"/>
      <c r="E1496" s="123" t="s">
        <v>4911</v>
      </c>
      <c r="F1496" s="55" t="s">
        <v>4958</v>
      </c>
      <c r="G1496" s="56"/>
      <c r="H1496" s="36" t="s">
        <v>4911</v>
      </c>
      <c r="I1496" s="36" t="s">
        <v>4911</v>
      </c>
      <c r="J1496" s="31" t="s">
        <v>8529</v>
      </c>
      <c r="K1496" s="32" t="s">
        <v>8530</v>
      </c>
      <c r="L1496" s="31" t="s">
        <v>8531</v>
      </c>
      <c r="M1496" s="4">
        <v>1494</v>
      </c>
      <c r="N1496" s="525">
        <v>34.968074000000001</v>
      </c>
      <c r="O1496" s="525">
        <v>136.59448699999999</v>
      </c>
      <c r="P1496">
        <f t="shared" si="23"/>
        <v>4776.4461294080375</v>
      </c>
    </row>
    <row r="1497" spans="1:16">
      <c r="A1497" s="33" t="s">
        <v>7732</v>
      </c>
      <c r="B1497" s="33" t="s">
        <v>2567</v>
      </c>
      <c r="C1497" s="34" t="s">
        <v>4911</v>
      </c>
      <c r="D1497" s="35"/>
      <c r="E1497" s="123" t="s">
        <v>4911</v>
      </c>
      <c r="F1497" s="55" t="s">
        <v>5394</v>
      </c>
      <c r="G1497" s="56"/>
      <c r="H1497" s="36" t="s">
        <v>4911</v>
      </c>
      <c r="I1497" s="36" t="s">
        <v>4911</v>
      </c>
      <c r="J1497" s="37" t="s">
        <v>8532</v>
      </c>
      <c r="K1497" s="38" t="s">
        <v>8533</v>
      </c>
      <c r="L1497" s="37" t="s">
        <v>8534</v>
      </c>
      <c r="M1497" s="4">
        <v>1495</v>
      </c>
      <c r="N1497" s="554">
        <v>34.875802999999998</v>
      </c>
      <c r="O1497" s="554">
        <v>136.47265899999999</v>
      </c>
      <c r="P1497">
        <f t="shared" si="23"/>
        <v>4759.5935701701765</v>
      </c>
    </row>
    <row r="1498" spans="1:16">
      <c r="A1498" s="33" t="s">
        <v>7732</v>
      </c>
      <c r="B1498" s="33" t="s">
        <v>2567</v>
      </c>
      <c r="C1498" s="34" t="s">
        <v>4911</v>
      </c>
      <c r="D1498" s="35"/>
      <c r="E1498" s="123" t="s">
        <v>4911</v>
      </c>
      <c r="F1498" s="124" t="s">
        <v>4962</v>
      </c>
      <c r="G1498" s="56"/>
      <c r="H1498" s="36" t="s">
        <v>4911</v>
      </c>
      <c r="I1498" s="36" t="s">
        <v>4911</v>
      </c>
      <c r="J1498" s="37" t="s">
        <v>4963</v>
      </c>
      <c r="K1498" s="38" t="s">
        <v>8524</v>
      </c>
      <c r="L1498" s="37" t="s">
        <v>8525</v>
      </c>
      <c r="M1498" s="4">
        <v>1496</v>
      </c>
      <c r="N1498" s="554">
        <v>34.875500000000002</v>
      </c>
      <c r="O1498" s="554">
        <v>136.57631699999999</v>
      </c>
      <c r="P1498">
        <f t="shared" si="23"/>
        <v>4763.1673435334997</v>
      </c>
    </row>
    <row r="1499" spans="1:16">
      <c r="A1499" s="33" t="s">
        <v>7732</v>
      </c>
      <c r="B1499" s="33" t="s">
        <v>2567</v>
      </c>
      <c r="C1499" s="34" t="s">
        <v>4911</v>
      </c>
      <c r="D1499" s="35"/>
      <c r="E1499" s="123" t="s">
        <v>4911</v>
      </c>
      <c r="F1499" s="124" t="s">
        <v>5102</v>
      </c>
      <c r="G1499" s="56"/>
      <c r="H1499" s="36" t="s">
        <v>4911</v>
      </c>
      <c r="I1499" s="36" t="s">
        <v>4911</v>
      </c>
      <c r="J1499" s="37" t="s">
        <v>8535</v>
      </c>
      <c r="K1499" s="38" t="s">
        <v>8536</v>
      </c>
      <c r="L1499" s="37" t="s">
        <v>8537</v>
      </c>
      <c r="M1499" s="4">
        <v>1497</v>
      </c>
      <c r="N1499" s="554">
        <v>34.855392000000002</v>
      </c>
      <c r="O1499" s="554">
        <v>136.55799099999999</v>
      </c>
      <c r="P1499">
        <f t="shared" si="23"/>
        <v>4759.7823070374716</v>
      </c>
    </row>
    <row r="1500" spans="1:16">
      <c r="A1500" s="33" t="s">
        <v>7732</v>
      </c>
      <c r="B1500" s="33" t="s">
        <v>2567</v>
      </c>
      <c r="C1500" s="34" t="s">
        <v>4911</v>
      </c>
      <c r="D1500" s="35"/>
      <c r="E1500" s="123" t="s">
        <v>4911</v>
      </c>
      <c r="F1500" s="124" t="s">
        <v>5255</v>
      </c>
      <c r="G1500" s="56"/>
      <c r="H1500" s="36" t="s">
        <v>4911</v>
      </c>
      <c r="I1500" s="36" t="s">
        <v>4911</v>
      </c>
      <c r="J1500" s="37" t="s">
        <v>8538</v>
      </c>
      <c r="K1500" s="38" t="s">
        <v>8502</v>
      </c>
      <c r="L1500" s="37" t="s">
        <v>8539</v>
      </c>
      <c r="M1500" s="4">
        <v>1498</v>
      </c>
      <c r="N1500" s="554">
        <v>34.861479000000003</v>
      </c>
      <c r="O1500" s="554">
        <v>136.54609199999999</v>
      </c>
      <c r="P1500">
        <f t="shared" si="23"/>
        <v>4760.1987187900677</v>
      </c>
    </row>
    <row r="1501" spans="1:16">
      <c r="A1501" s="33" t="s">
        <v>7732</v>
      </c>
      <c r="B1501" s="33" t="s">
        <v>2567</v>
      </c>
      <c r="C1501" s="34" t="s">
        <v>4911</v>
      </c>
      <c r="D1501" s="35"/>
      <c r="E1501" s="123" t="s">
        <v>4911</v>
      </c>
      <c r="F1501" s="124" t="s">
        <v>5466</v>
      </c>
      <c r="G1501" s="56"/>
      <c r="H1501" s="36" t="s">
        <v>4911</v>
      </c>
      <c r="I1501" s="36" t="s">
        <v>4911</v>
      </c>
      <c r="J1501" s="37" t="s">
        <v>8540</v>
      </c>
      <c r="K1501" s="38" t="s">
        <v>8463</v>
      </c>
      <c r="L1501" s="37" t="s">
        <v>8541</v>
      </c>
      <c r="M1501" s="4">
        <v>1499</v>
      </c>
      <c r="N1501" s="554">
        <v>34.947145999999996</v>
      </c>
      <c r="O1501" s="554">
        <v>136.60789800000001</v>
      </c>
      <c r="P1501">
        <f t="shared" si="23"/>
        <v>4774.0561561591076</v>
      </c>
    </row>
    <row r="1502" spans="1:16">
      <c r="A1502" s="33" t="s">
        <v>7732</v>
      </c>
      <c r="B1502" s="33" t="s">
        <v>2567</v>
      </c>
      <c r="C1502" s="34" t="s">
        <v>4911</v>
      </c>
      <c r="D1502" s="35"/>
      <c r="E1502" s="123" t="s">
        <v>4911</v>
      </c>
      <c r="F1502" s="55" t="s">
        <v>5470</v>
      </c>
      <c r="G1502" s="56"/>
      <c r="H1502" s="36" t="s">
        <v>4911</v>
      </c>
      <c r="I1502" s="36" t="s">
        <v>4911</v>
      </c>
      <c r="J1502" s="31" t="s">
        <v>8542</v>
      </c>
      <c r="K1502" s="32" t="s">
        <v>8513</v>
      </c>
      <c r="L1502" s="31" t="s">
        <v>8543</v>
      </c>
      <c r="M1502" s="4">
        <v>1500</v>
      </c>
      <c r="N1502" s="525">
        <v>34.859158000000001</v>
      </c>
      <c r="O1502" s="525">
        <v>136.556524</v>
      </c>
      <c r="P1502">
        <f t="shared" si="23"/>
        <v>4760.2454460467916</v>
      </c>
    </row>
    <row r="1503" spans="1:16">
      <c r="A1503" s="33" t="s">
        <v>7732</v>
      </c>
      <c r="B1503" s="33" t="s">
        <v>2567</v>
      </c>
      <c r="C1503" s="34" t="s">
        <v>4911</v>
      </c>
      <c r="D1503" s="35"/>
      <c r="E1503" s="123" t="s">
        <v>4911</v>
      </c>
      <c r="F1503" s="55" t="s">
        <v>5474</v>
      </c>
      <c r="G1503" s="56"/>
      <c r="H1503" s="36" t="s">
        <v>4911</v>
      </c>
      <c r="I1503" s="36" t="s">
        <v>4911</v>
      </c>
      <c r="J1503" s="31" t="s">
        <v>8544</v>
      </c>
      <c r="K1503" s="32" t="s">
        <v>8502</v>
      </c>
      <c r="L1503" s="31" t="s">
        <v>8503</v>
      </c>
      <c r="M1503" s="4">
        <v>1501</v>
      </c>
      <c r="N1503" s="525">
        <v>34.860202000000001</v>
      </c>
      <c r="O1503" s="525">
        <v>136.54310100000001</v>
      </c>
      <c r="P1503">
        <f t="shared" si="23"/>
        <v>4759.920082566402</v>
      </c>
    </row>
    <row r="1504" spans="1:16">
      <c r="A1504" s="33" t="s">
        <v>7732</v>
      </c>
      <c r="B1504" s="33" t="s">
        <v>2567</v>
      </c>
      <c r="C1504" s="34" t="s">
        <v>4911</v>
      </c>
      <c r="D1504" s="35"/>
      <c r="E1504" s="123" t="s">
        <v>4911</v>
      </c>
      <c r="F1504" s="55" t="s">
        <v>5267</v>
      </c>
      <c r="G1504" s="56"/>
      <c r="H1504" s="36" t="s">
        <v>4911</v>
      </c>
      <c r="I1504" s="36" t="s">
        <v>4911</v>
      </c>
      <c r="J1504" s="31" t="s">
        <v>8545</v>
      </c>
      <c r="K1504" s="32" t="s">
        <v>8505</v>
      </c>
      <c r="L1504" s="31" t="s">
        <v>8506</v>
      </c>
      <c r="M1504" s="4">
        <v>1502</v>
      </c>
      <c r="N1504" s="525">
        <v>35.088121000000001</v>
      </c>
      <c r="O1504" s="525">
        <v>136.63113000000001</v>
      </c>
      <c r="P1504">
        <f t="shared" si="23"/>
        <v>4794.1296218067309</v>
      </c>
    </row>
    <row r="1505" spans="1:16">
      <c r="A1505" s="33" t="s">
        <v>7732</v>
      </c>
      <c r="B1505" s="33" t="s">
        <v>2567</v>
      </c>
      <c r="C1505" s="34" t="s">
        <v>4911</v>
      </c>
      <c r="D1505" s="35"/>
      <c r="E1505" s="123" t="s">
        <v>4911</v>
      </c>
      <c r="F1505" s="55" t="s">
        <v>8546</v>
      </c>
      <c r="G1505" s="56"/>
      <c r="H1505" s="36" t="s">
        <v>4911</v>
      </c>
      <c r="I1505" s="36" t="s">
        <v>4911</v>
      </c>
      <c r="J1505" s="31" t="s">
        <v>8547</v>
      </c>
      <c r="K1505" s="32" t="s">
        <v>8530</v>
      </c>
      <c r="L1505" s="31" t="s">
        <v>8548</v>
      </c>
      <c r="M1505" s="4">
        <v>1503</v>
      </c>
      <c r="N1505" s="525">
        <v>34.967869999999998</v>
      </c>
      <c r="O1505" s="525">
        <v>136.59460200000001</v>
      </c>
      <c r="P1505">
        <f t="shared" si="23"/>
        <v>4776.4222854377404</v>
      </c>
    </row>
    <row r="1506" spans="1:16">
      <c r="A1506" s="33" t="s">
        <v>7732</v>
      </c>
      <c r="B1506" s="33" t="s">
        <v>2567</v>
      </c>
      <c r="C1506" s="34" t="s">
        <v>4911</v>
      </c>
      <c r="D1506" s="35"/>
      <c r="E1506" s="123" t="s">
        <v>4911</v>
      </c>
      <c r="F1506" s="55" t="s">
        <v>8549</v>
      </c>
      <c r="G1506" s="56"/>
      <c r="H1506" s="36" t="s">
        <v>4911</v>
      </c>
      <c r="I1506" s="36" t="s">
        <v>4911</v>
      </c>
      <c r="J1506" s="31" t="s">
        <v>8550</v>
      </c>
      <c r="K1506" s="32" t="s">
        <v>8533</v>
      </c>
      <c r="L1506" s="31" t="s">
        <v>8534</v>
      </c>
      <c r="M1506" s="4">
        <v>1504</v>
      </c>
      <c r="N1506" s="525">
        <v>34.875802999999998</v>
      </c>
      <c r="O1506" s="525">
        <v>136.47265899999999</v>
      </c>
      <c r="P1506">
        <f t="shared" si="23"/>
        <v>4759.5935701701765</v>
      </c>
    </row>
    <row r="1507" spans="1:16">
      <c r="A1507" s="33" t="s">
        <v>7732</v>
      </c>
      <c r="B1507" s="33" t="s">
        <v>2567</v>
      </c>
      <c r="C1507" s="34" t="s">
        <v>4911</v>
      </c>
      <c r="D1507" s="35"/>
      <c r="E1507" s="123" t="s">
        <v>4911</v>
      </c>
      <c r="F1507" s="55" t="s">
        <v>5252</v>
      </c>
      <c r="G1507" s="56"/>
      <c r="H1507" s="36" t="s">
        <v>4911</v>
      </c>
      <c r="I1507" s="36" t="s">
        <v>4911</v>
      </c>
      <c r="J1507" s="31" t="s">
        <v>5353</v>
      </c>
      <c r="K1507" s="32" t="s">
        <v>8524</v>
      </c>
      <c r="L1507" s="31" t="s">
        <v>8525</v>
      </c>
      <c r="M1507" s="4">
        <v>1505</v>
      </c>
      <c r="N1507" s="525">
        <v>34.875500000000002</v>
      </c>
      <c r="O1507" s="525">
        <v>136.57631699999999</v>
      </c>
      <c r="P1507">
        <f t="shared" si="23"/>
        <v>4763.1673435334997</v>
      </c>
    </row>
    <row r="1508" spans="1:16">
      <c r="A1508" s="33" t="s">
        <v>7732</v>
      </c>
      <c r="B1508" s="33" t="s">
        <v>2567</v>
      </c>
      <c r="C1508" s="34" t="s">
        <v>4911</v>
      </c>
      <c r="D1508" s="35"/>
      <c r="E1508" s="27" t="s">
        <v>4974</v>
      </c>
      <c r="F1508" s="56" t="s">
        <v>4975</v>
      </c>
      <c r="G1508" s="56"/>
      <c r="H1508" s="36" t="s">
        <v>4911</v>
      </c>
      <c r="I1508" s="36" t="s">
        <v>4911</v>
      </c>
      <c r="J1508" s="57" t="s">
        <v>8551</v>
      </c>
      <c r="K1508" s="58" t="s">
        <v>8524</v>
      </c>
      <c r="L1508" s="57" t="s">
        <v>8525</v>
      </c>
      <c r="M1508" s="4">
        <v>1506</v>
      </c>
      <c r="N1508" s="556">
        <v>34.875500000000002</v>
      </c>
      <c r="O1508" s="556">
        <v>136.57631699999999</v>
      </c>
      <c r="P1508">
        <f t="shared" si="23"/>
        <v>4763.1673435334997</v>
      </c>
    </row>
    <row r="1509" spans="1:16">
      <c r="A1509" s="33" t="s">
        <v>7732</v>
      </c>
      <c r="B1509" s="33" t="s">
        <v>2567</v>
      </c>
      <c r="C1509" s="34" t="s">
        <v>4911</v>
      </c>
      <c r="D1509" s="35"/>
      <c r="E1509" s="123" t="s">
        <v>4911</v>
      </c>
      <c r="F1509" s="55" t="s">
        <v>4979</v>
      </c>
      <c r="G1509" s="56"/>
      <c r="H1509" s="36" t="s">
        <v>4911</v>
      </c>
      <c r="I1509" s="36" t="s">
        <v>4911</v>
      </c>
      <c r="J1509" s="31" t="s">
        <v>8552</v>
      </c>
      <c r="K1509" s="32" t="s">
        <v>8524</v>
      </c>
      <c r="L1509" s="31" t="s">
        <v>8525</v>
      </c>
      <c r="M1509" s="4">
        <v>1507</v>
      </c>
      <c r="N1509" s="525">
        <v>34.875500000000002</v>
      </c>
      <c r="O1509" s="525">
        <v>136.57631699999999</v>
      </c>
      <c r="P1509">
        <f t="shared" si="23"/>
        <v>4763.1673435334997</v>
      </c>
    </row>
    <row r="1510" spans="1:16">
      <c r="A1510" s="33" t="s">
        <v>7732</v>
      </c>
      <c r="B1510" s="33" t="s">
        <v>2567</v>
      </c>
      <c r="C1510" s="39" t="s">
        <v>4911</v>
      </c>
      <c r="D1510" s="40"/>
      <c r="E1510" s="126" t="s">
        <v>4911</v>
      </c>
      <c r="F1510" s="92" t="s">
        <v>5355</v>
      </c>
      <c r="G1510" s="92"/>
      <c r="H1510" s="41" t="s">
        <v>4911</v>
      </c>
      <c r="I1510" s="41" t="s">
        <v>4911</v>
      </c>
      <c r="J1510" s="64" t="s">
        <v>4963</v>
      </c>
      <c r="K1510" s="65" t="s">
        <v>8502</v>
      </c>
      <c r="L1510" s="64" t="s">
        <v>8539</v>
      </c>
      <c r="M1510" s="4">
        <v>1508</v>
      </c>
      <c r="N1510" s="552">
        <v>34.861479000000003</v>
      </c>
      <c r="O1510" s="552">
        <v>136.54609199999999</v>
      </c>
      <c r="P1510">
        <f t="shared" si="23"/>
        <v>4760.1987187900677</v>
      </c>
    </row>
    <row r="1511" spans="1:16">
      <c r="A1511" s="33" t="s">
        <v>7732</v>
      </c>
      <c r="B1511" s="33" t="s">
        <v>2567</v>
      </c>
      <c r="C1511" s="51">
        <v>8</v>
      </c>
      <c r="D1511" s="52">
        <v>2362004</v>
      </c>
      <c r="E1511" s="74" t="s">
        <v>4974</v>
      </c>
      <c r="F1511" s="131" t="s">
        <v>4981</v>
      </c>
      <c r="G1511" s="29" t="s">
        <v>4913</v>
      </c>
      <c r="H1511" s="53" t="s">
        <v>8553</v>
      </c>
      <c r="I1511" s="53" t="s">
        <v>8554</v>
      </c>
      <c r="J1511" s="95" t="s">
        <v>8555</v>
      </c>
      <c r="K1511" s="96" t="s">
        <v>8556</v>
      </c>
      <c r="L1511" s="95" t="s">
        <v>8557</v>
      </c>
      <c r="M1511" s="4">
        <v>1509</v>
      </c>
      <c r="N1511" s="558">
        <v>33.855919999999998</v>
      </c>
      <c r="O1511" s="558">
        <v>136.07266000000001</v>
      </c>
      <c r="P1511">
        <f t="shared" si="23"/>
        <v>4606.8650911472005</v>
      </c>
    </row>
    <row r="1512" spans="1:16">
      <c r="A1512" s="33" t="s">
        <v>7732</v>
      </c>
      <c r="B1512" s="33" t="s">
        <v>2567</v>
      </c>
      <c r="C1512" s="39" t="s">
        <v>4911</v>
      </c>
      <c r="D1512" s="40"/>
      <c r="E1512" s="93" t="s">
        <v>4911</v>
      </c>
      <c r="F1512" s="63" t="s">
        <v>4962</v>
      </c>
      <c r="G1512" s="92"/>
      <c r="H1512" s="41" t="s">
        <v>4911</v>
      </c>
      <c r="I1512" s="41" t="s">
        <v>4911</v>
      </c>
      <c r="J1512" s="64" t="s">
        <v>4963</v>
      </c>
      <c r="K1512" s="65" t="s">
        <v>8556</v>
      </c>
      <c r="L1512" s="64" t="s">
        <v>8557</v>
      </c>
      <c r="M1512" s="4">
        <v>1510</v>
      </c>
      <c r="N1512" s="552">
        <v>33.855919999999998</v>
      </c>
      <c r="O1512" s="552">
        <v>136.07266000000001</v>
      </c>
      <c r="P1512">
        <f t="shared" si="23"/>
        <v>4606.8650911472005</v>
      </c>
    </row>
    <row r="1513" spans="1:16">
      <c r="A1513" s="33" t="s">
        <v>7732</v>
      </c>
      <c r="B1513" s="33" t="s">
        <v>2567</v>
      </c>
      <c r="C1513" s="51">
        <v>9</v>
      </c>
      <c r="D1513" s="52">
        <v>2386002</v>
      </c>
      <c r="E1513" s="74" t="s">
        <v>4974</v>
      </c>
      <c r="F1513" s="100" t="s">
        <v>4981</v>
      </c>
      <c r="G1513" s="29" t="s">
        <v>4913</v>
      </c>
      <c r="H1513" s="53" t="s">
        <v>8558</v>
      </c>
      <c r="I1513" s="53" t="s">
        <v>8559</v>
      </c>
      <c r="J1513" s="76" t="s">
        <v>8560</v>
      </c>
      <c r="K1513" s="77" t="s">
        <v>8561</v>
      </c>
      <c r="L1513" s="76" t="s">
        <v>8562</v>
      </c>
      <c r="M1513" s="4">
        <v>1511</v>
      </c>
      <c r="N1513" s="559">
        <v>34.671450999999998</v>
      </c>
      <c r="O1513" s="559">
        <v>136.48610300000001</v>
      </c>
      <c r="P1513">
        <f t="shared" si="23"/>
        <v>4732.1712323454531</v>
      </c>
    </row>
    <row r="1514" spans="1:16">
      <c r="A1514" s="33" t="s">
        <v>7732</v>
      </c>
      <c r="B1514" s="33" t="s">
        <v>2567</v>
      </c>
      <c r="C1514" s="39" t="s">
        <v>4911</v>
      </c>
      <c r="D1514" s="40"/>
      <c r="E1514" s="93" t="s">
        <v>4911</v>
      </c>
      <c r="F1514" s="92" t="s">
        <v>4968</v>
      </c>
      <c r="G1514" s="92"/>
      <c r="H1514" s="41" t="s">
        <v>4911</v>
      </c>
      <c r="I1514" s="41" t="s">
        <v>4911</v>
      </c>
      <c r="J1514" s="42" t="s">
        <v>8563</v>
      </c>
      <c r="K1514" s="43" t="s">
        <v>8564</v>
      </c>
      <c r="L1514" s="42" t="s">
        <v>8565</v>
      </c>
      <c r="M1514" s="4">
        <v>1512</v>
      </c>
      <c r="N1514" s="560">
        <v>34.634579000000002</v>
      </c>
      <c r="O1514" s="560">
        <v>136.48440099999999</v>
      </c>
      <c r="P1514">
        <f t="shared" si="23"/>
        <v>4727.0797687021786</v>
      </c>
    </row>
    <row r="1515" spans="1:16">
      <c r="A1515" s="33" t="s">
        <v>7732</v>
      </c>
      <c r="B1515" s="33" t="s">
        <v>2567</v>
      </c>
      <c r="C1515" s="51">
        <v>10</v>
      </c>
      <c r="D1515" s="52">
        <v>2386045</v>
      </c>
      <c r="E1515" s="74" t="s">
        <v>4974</v>
      </c>
      <c r="F1515" s="131" t="s">
        <v>4981</v>
      </c>
      <c r="G1515" s="29" t="s">
        <v>4913</v>
      </c>
      <c r="H1515" s="53" t="s">
        <v>8566</v>
      </c>
      <c r="I1515" s="53" t="s">
        <v>8567</v>
      </c>
      <c r="J1515" s="95" t="s">
        <v>8568</v>
      </c>
      <c r="K1515" s="96" t="s">
        <v>8569</v>
      </c>
      <c r="L1515" s="95" t="s">
        <v>8570</v>
      </c>
      <c r="M1515" s="4">
        <v>1513</v>
      </c>
      <c r="N1515" s="558">
        <v>34.619770000000003</v>
      </c>
      <c r="O1515" s="558">
        <v>136.460825</v>
      </c>
      <c r="P1515">
        <f t="shared" si="23"/>
        <v>4724.24237551025</v>
      </c>
    </row>
    <row r="1516" spans="1:16">
      <c r="A1516" s="33" t="s">
        <v>7732</v>
      </c>
      <c r="B1516" s="33" t="s">
        <v>2567</v>
      </c>
      <c r="C1516" s="39" t="s">
        <v>4911</v>
      </c>
      <c r="D1516" s="40"/>
      <c r="E1516" s="70" t="s">
        <v>4911</v>
      </c>
      <c r="F1516" s="63" t="s">
        <v>4962</v>
      </c>
      <c r="G1516" s="92"/>
      <c r="H1516" s="41" t="s">
        <v>4911</v>
      </c>
      <c r="I1516" s="41" t="s">
        <v>4911</v>
      </c>
      <c r="J1516" s="64" t="s">
        <v>4963</v>
      </c>
      <c r="K1516" s="65" t="s">
        <v>8569</v>
      </c>
      <c r="L1516" s="64" t="s">
        <v>8570</v>
      </c>
      <c r="M1516" s="4">
        <v>1514</v>
      </c>
      <c r="N1516" s="552">
        <v>34.619770000000003</v>
      </c>
      <c r="O1516" s="552">
        <v>136.460825</v>
      </c>
      <c r="P1516">
        <f t="shared" si="23"/>
        <v>4724.24237551025</v>
      </c>
    </row>
    <row r="1517" spans="1:16">
      <c r="A1517" s="33" t="s">
        <v>7732</v>
      </c>
      <c r="B1517" s="33" t="s">
        <v>2567</v>
      </c>
      <c r="C1517" s="51">
        <v>11</v>
      </c>
      <c r="D1517" s="52">
        <v>2386085</v>
      </c>
      <c r="E1517" s="74" t="s">
        <v>4974</v>
      </c>
      <c r="F1517" s="131" t="s">
        <v>4981</v>
      </c>
      <c r="G1517" s="29" t="s">
        <v>4913</v>
      </c>
      <c r="H1517" s="53" t="s">
        <v>8571</v>
      </c>
      <c r="I1517" s="53" t="s">
        <v>8572</v>
      </c>
      <c r="J1517" s="95" t="s">
        <v>8573</v>
      </c>
      <c r="K1517" s="96" t="s">
        <v>8574</v>
      </c>
      <c r="L1517" s="95" t="s">
        <v>8575</v>
      </c>
      <c r="M1517" s="4">
        <v>1515</v>
      </c>
      <c r="N1517" s="558">
        <v>34.684902999999998</v>
      </c>
      <c r="O1517" s="558">
        <v>136.484692</v>
      </c>
      <c r="P1517">
        <f t="shared" si="23"/>
        <v>4733.9583030048752</v>
      </c>
    </row>
    <row r="1518" spans="1:16">
      <c r="A1518" s="33" t="s">
        <v>7732</v>
      </c>
      <c r="B1518" s="33" t="s">
        <v>2567</v>
      </c>
      <c r="C1518" s="101">
        <v>12</v>
      </c>
      <c r="D1518" s="52">
        <v>2392004</v>
      </c>
      <c r="E1518" s="74" t="s">
        <v>4911</v>
      </c>
      <c r="F1518" s="100" t="s">
        <v>4912</v>
      </c>
      <c r="G1518" s="29" t="s">
        <v>4913</v>
      </c>
      <c r="H1518" s="53" t="s">
        <v>8576</v>
      </c>
      <c r="I1518" s="53" t="s">
        <v>8577</v>
      </c>
      <c r="J1518" s="76" t="s">
        <v>8578</v>
      </c>
      <c r="K1518" s="77" t="s">
        <v>8579</v>
      </c>
      <c r="L1518" s="76" t="s">
        <v>8580</v>
      </c>
      <c r="M1518" s="4">
        <v>1516</v>
      </c>
      <c r="N1518" s="559">
        <v>34.324395000000003</v>
      </c>
      <c r="O1518" s="559">
        <v>136.844548</v>
      </c>
      <c r="P1518">
        <f t="shared" si="23"/>
        <v>4697.1063191484609</v>
      </c>
    </row>
    <row r="1519" spans="1:16">
      <c r="A1519" s="33" t="s">
        <v>7732</v>
      </c>
      <c r="B1519" s="33" t="s">
        <v>2567</v>
      </c>
      <c r="C1519" s="34" t="s">
        <v>4911</v>
      </c>
      <c r="D1519" s="35"/>
      <c r="E1519" s="27" t="s">
        <v>4911</v>
      </c>
      <c r="F1519" s="55" t="s">
        <v>4987</v>
      </c>
      <c r="G1519" s="56"/>
      <c r="H1519" s="36" t="s">
        <v>4911</v>
      </c>
      <c r="I1519" s="36" t="s">
        <v>4911</v>
      </c>
      <c r="J1519" s="31" t="s">
        <v>8581</v>
      </c>
      <c r="K1519" s="32" t="s">
        <v>8582</v>
      </c>
      <c r="L1519" s="31" t="s">
        <v>8583</v>
      </c>
      <c r="M1519" s="4">
        <v>1517</v>
      </c>
      <c r="N1519" s="525">
        <v>34.509863000000003</v>
      </c>
      <c r="O1519" s="525">
        <v>136.71948399999999</v>
      </c>
      <c r="P1519">
        <f t="shared" si="23"/>
        <v>4718.1706622706924</v>
      </c>
    </row>
    <row r="1520" spans="1:16">
      <c r="A1520" s="33" t="s">
        <v>7732</v>
      </c>
      <c r="B1520" s="33" t="s">
        <v>2567</v>
      </c>
      <c r="C1520" s="34" t="s">
        <v>4911</v>
      </c>
      <c r="D1520" s="35"/>
      <c r="E1520" s="27" t="s">
        <v>4911</v>
      </c>
      <c r="F1520" s="55" t="s">
        <v>4922</v>
      </c>
      <c r="G1520" s="56"/>
      <c r="H1520" s="36" t="s">
        <v>4911</v>
      </c>
      <c r="I1520" s="36" t="s">
        <v>4911</v>
      </c>
      <c r="J1520" s="31" t="s">
        <v>8584</v>
      </c>
      <c r="K1520" s="32" t="s">
        <v>8585</v>
      </c>
      <c r="L1520" s="31" t="s">
        <v>8586</v>
      </c>
      <c r="M1520" s="4">
        <v>1518</v>
      </c>
      <c r="N1520" s="525">
        <v>34.790438000000002</v>
      </c>
      <c r="O1520" s="525">
        <v>136.144508</v>
      </c>
      <c r="P1520">
        <f t="shared" si="23"/>
        <v>4736.5270646145045</v>
      </c>
    </row>
    <row r="1521" spans="1:16">
      <c r="A1521" s="33" t="s">
        <v>7732</v>
      </c>
      <c r="B1521" s="33" t="s">
        <v>2567</v>
      </c>
      <c r="C1521" s="34" t="s">
        <v>4911</v>
      </c>
      <c r="D1521" s="35"/>
      <c r="E1521" s="27" t="s">
        <v>4911</v>
      </c>
      <c r="F1521" s="102" t="s">
        <v>4962</v>
      </c>
      <c r="G1521" s="56"/>
      <c r="H1521" s="36" t="s">
        <v>4911</v>
      </c>
      <c r="I1521" s="36" t="s">
        <v>4911</v>
      </c>
      <c r="J1521" s="31" t="s">
        <v>4963</v>
      </c>
      <c r="K1521" s="32" t="s">
        <v>8579</v>
      </c>
      <c r="L1521" s="31" t="s">
        <v>8580</v>
      </c>
      <c r="M1521" s="4">
        <v>1519</v>
      </c>
      <c r="N1521" s="525">
        <v>34.324395000000003</v>
      </c>
      <c r="O1521" s="525">
        <v>136.844548</v>
      </c>
      <c r="P1521">
        <f t="shared" si="23"/>
        <v>4697.1063191484609</v>
      </c>
    </row>
    <row r="1522" spans="1:16">
      <c r="A1522" s="33" t="s">
        <v>7732</v>
      </c>
      <c r="B1522" s="33" t="s">
        <v>2567</v>
      </c>
      <c r="C1522" s="34" t="s">
        <v>4911</v>
      </c>
      <c r="D1522" s="35"/>
      <c r="E1522" s="27" t="s">
        <v>4911</v>
      </c>
      <c r="F1522" s="102" t="s">
        <v>4968</v>
      </c>
      <c r="G1522" s="56"/>
      <c r="H1522" s="36" t="s">
        <v>4911</v>
      </c>
      <c r="I1522" s="36" t="s">
        <v>4911</v>
      </c>
      <c r="J1522" s="60" t="s">
        <v>7569</v>
      </c>
      <c r="K1522" s="61" t="s">
        <v>8579</v>
      </c>
      <c r="L1522" s="60" t="s">
        <v>8580</v>
      </c>
      <c r="M1522" s="4">
        <v>1520</v>
      </c>
      <c r="N1522" s="553">
        <v>34.324395000000003</v>
      </c>
      <c r="O1522" s="553">
        <v>136.844548</v>
      </c>
      <c r="P1522">
        <f t="shared" si="23"/>
        <v>4697.1063191484609</v>
      </c>
    </row>
    <row r="1523" spans="1:16">
      <c r="A1523" s="33" t="s">
        <v>7732</v>
      </c>
      <c r="B1523" s="33" t="s">
        <v>2567</v>
      </c>
      <c r="C1523" s="39" t="s">
        <v>4911</v>
      </c>
      <c r="D1523" s="40"/>
      <c r="E1523" s="93" t="s">
        <v>4974</v>
      </c>
      <c r="F1523" s="63" t="s">
        <v>4975</v>
      </c>
      <c r="G1523" s="92"/>
      <c r="H1523" s="41" t="s">
        <v>4911</v>
      </c>
      <c r="I1523" s="41" t="s">
        <v>4911</v>
      </c>
      <c r="J1523" s="64" t="s">
        <v>4976</v>
      </c>
      <c r="K1523" s="65" t="s">
        <v>8579</v>
      </c>
      <c r="L1523" s="64" t="s">
        <v>8580</v>
      </c>
      <c r="M1523" s="4">
        <v>1521</v>
      </c>
      <c r="N1523" s="552">
        <v>34.324395000000003</v>
      </c>
      <c r="O1523" s="552">
        <v>136.844548</v>
      </c>
      <c r="P1523">
        <f t="shared" si="23"/>
        <v>4697.1063191484609</v>
      </c>
    </row>
    <row r="1524" spans="1:16">
      <c r="A1524" s="33" t="s">
        <v>7732</v>
      </c>
      <c r="B1524" s="33" t="s">
        <v>2567</v>
      </c>
      <c r="C1524" s="51">
        <v>13</v>
      </c>
      <c r="D1524" s="52">
        <v>8822301</v>
      </c>
      <c r="E1524" s="27" t="s">
        <v>4911</v>
      </c>
      <c r="F1524" s="56" t="s">
        <v>4981</v>
      </c>
      <c r="G1524" s="29" t="s">
        <v>4913</v>
      </c>
      <c r="H1524" s="53" t="s">
        <v>8587</v>
      </c>
      <c r="I1524" s="53" t="s">
        <v>8588</v>
      </c>
      <c r="J1524" s="57" t="s">
        <v>8589</v>
      </c>
      <c r="K1524" s="58" t="s">
        <v>8590</v>
      </c>
      <c r="L1524" s="57" t="s">
        <v>8591</v>
      </c>
      <c r="M1524" s="4">
        <v>1522</v>
      </c>
      <c r="N1524" s="556">
        <v>34.586885000000002</v>
      </c>
      <c r="O1524" s="556">
        <v>136.52794800000001</v>
      </c>
      <c r="P1524">
        <f t="shared" si="23"/>
        <v>4722.0764367619804</v>
      </c>
    </row>
    <row r="1525" spans="1:16">
      <c r="A1525" s="33" t="s">
        <v>7732</v>
      </c>
      <c r="B1525" s="33" t="s">
        <v>2567</v>
      </c>
      <c r="C1525" s="34" t="s">
        <v>4911</v>
      </c>
      <c r="D1525" s="35"/>
      <c r="E1525" s="27" t="s">
        <v>4911</v>
      </c>
      <c r="F1525" s="55" t="s">
        <v>4912</v>
      </c>
      <c r="G1525" s="56"/>
      <c r="H1525" s="36" t="s">
        <v>4911</v>
      </c>
      <c r="I1525" s="36" t="s">
        <v>4911</v>
      </c>
      <c r="J1525" s="31" t="s">
        <v>8592</v>
      </c>
      <c r="K1525" s="32" t="s">
        <v>8593</v>
      </c>
      <c r="L1525" s="31" t="s">
        <v>8594</v>
      </c>
      <c r="M1525" s="4">
        <v>1523</v>
      </c>
      <c r="N1525" s="525">
        <v>34.512006999999997</v>
      </c>
      <c r="O1525" s="525">
        <v>136.64206200000001</v>
      </c>
      <c r="P1525">
        <f t="shared" si="23"/>
        <v>4715.791800238434</v>
      </c>
    </row>
    <row r="1526" spans="1:16">
      <c r="A1526" s="33" t="s">
        <v>7732</v>
      </c>
      <c r="B1526" s="33" t="s">
        <v>2567</v>
      </c>
      <c r="C1526" s="34" t="s">
        <v>4911</v>
      </c>
      <c r="D1526" s="35"/>
      <c r="E1526" s="27" t="s">
        <v>4911</v>
      </c>
      <c r="F1526" s="55" t="s">
        <v>4918</v>
      </c>
      <c r="G1526" s="56"/>
      <c r="H1526" s="36" t="s">
        <v>4911</v>
      </c>
      <c r="I1526" s="36" t="s">
        <v>4911</v>
      </c>
      <c r="J1526" s="31" t="s">
        <v>8595</v>
      </c>
      <c r="K1526" s="32" t="s">
        <v>8596</v>
      </c>
      <c r="L1526" s="31" t="s">
        <v>8597</v>
      </c>
      <c r="M1526" s="4">
        <v>1524</v>
      </c>
      <c r="N1526" s="525">
        <v>34.873593</v>
      </c>
      <c r="O1526" s="525">
        <v>136.52555100000001</v>
      </c>
      <c r="P1526">
        <f t="shared" si="23"/>
        <v>4761.1364996747434</v>
      </c>
    </row>
    <row r="1527" spans="1:16">
      <c r="A1527" s="33" t="s">
        <v>7732</v>
      </c>
      <c r="B1527" s="33" t="s">
        <v>2567</v>
      </c>
      <c r="C1527" s="34" t="s">
        <v>4911</v>
      </c>
      <c r="D1527" s="35"/>
      <c r="E1527" s="123" t="s">
        <v>4911</v>
      </c>
      <c r="F1527" s="55" t="s">
        <v>4922</v>
      </c>
      <c r="G1527" s="56"/>
      <c r="H1527" s="36" t="s">
        <v>4911</v>
      </c>
      <c r="I1527" s="36" t="s">
        <v>4911</v>
      </c>
      <c r="J1527" s="31" t="s">
        <v>8598</v>
      </c>
      <c r="K1527" s="32" t="s">
        <v>8599</v>
      </c>
      <c r="L1527" s="31" t="s">
        <v>8600</v>
      </c>
      <c r="M1527" s="4">
        <v>1525</v>
      </c>
      <c r="N1527" s="525">
        <v>34.535905</v>
      </c>
      <c r="O1527" s="525">
        <v>136.52946299999999</v>
      </c>
      <c r="P1527">
        <f t="shared" si="23"/>
        <v>4715.1685638690151</v>
      </c>
    </row>
    <row r="1528" spans="1:16">
      <c r="A1528" s="33" t="s">
        <v>7732</v>
      </c>
      <c r="B1528" s="33" t="s">
        <v>2567</v>
      </c>
      <c r="C1528" s="34" t="s">
        <v>4911</v>
      </c>
      <c r="D1528" s="35"/>
      <c r="E1528" s="123" t="s">
        <v>4911</v>
      </c>
      <c r="F1528" s="55" t="s">
        <v>4926</v>
      </c>
      <c r="G1528" s="56"/>
      <c r="H1528" s="36" t="s">
        <v>4911</v>
      </c>
      <c r="I1528" s="36" t="s">
        <v>4911</v>
      </c>
      <c r="J1528" s="31" t="s">
        <v>8601</v>
      </c>
      <c r="K1528" s="32" t="s">
        <v>8602</v>
      </c>
      <c r="L1528" s="31" t="s">
        <v>8603</v>
      </c>
      <c r="M1528" s="4">
        <v>1526</v>
      </c>
      <c r="N1528" s="525">
        <v>34.671061000000002</v>
      </c>
      <c r="O1528" s="525">
        <v>136.51906399999999</v>
      </c>
      <c r="P1528">
        <f t="shared" si="23"/>
        <v>4733.2607956069041</v>
      </c>
    </row>
    <row r="1529" spans="1:16">
      <c r="A1529" s="33" t="s">
        <v>7732</v>
      </c>
      <c r="B1529" s="33" t="s">
        <v>2567</v>
      </c>
      <c r="C1529" s="34" t="s">
        <v>4911</v>
      </c>
      <c r="D1529" s="35"/>
      <c r="E1529" s="123" t="s">
        <v>4911</v>
      </c>
      <c r="F1529" s="55" t="s">
        <v>4930</v>
      </c>
      <c r="G1529" s="56"/>
      <c r="H1529" s="36" t="s">
        <v>4911</v>
      </c>
      <c r="I1529" s="36" t="s">
        <v>4911</v>
      </c>
      <c r="J1529" s="31" t="s">
        <v>8604</v>
      </c>
      <c r="K1529" s="32" t="s">
        <v>8605</v>
      </c>
      <c r="L1529" s="31" t="s">
        <v>8606</v>
      </c>
      <c r="M1529" s="4">
        <v>1527</v>
      </c>
      <c r="N1529" s="525">
        <v>34.507550000000002</v>
      </c>
      <c r="O1529" s="525">
        <v>136.72545</v>
      </c>
      <c r="P1529">
        <f t="shared" si="23"/>
        <v>4718.0603021474999</v>
      </c>
    </row>
    <row r="1530" spans="1:16">
      <c r="A1530" s="33" t="s">
        <v>7732</v>
      </c>
      <c r="B1530" s="33" t="s">
        <v>2567</v>
      </c>
      <c r="C1530" s="34" t="s">
        <v>4911</v>
      </c>
      <c r="D1530" s="35"/>
      <c r="E1530" s="27" t="s">
        <v>4911</v>
      </c>
      <c r="F1530" s="55" t="s">
        <v>4934</v>
      </c>
      <c r="G1530" s="56"/>
      <c r="H1530" s="36" t="s">
        <v>4911</v>
      </c>
      <c r="I1530" s="36" t="s">
        <v>4911</v>
      </c>
      <c r="J1530" s="31" t="s">
        <v>8607</v>
      </c>
      <c r="K1530" s="32" t="s">
        <v>8608</v>
      </c>
      <c r="L1530" s="31" t="s">
        <v>8609</v>
      </c>
      <c r="M1530" s="4">
        <v>1528</v>
      </c>
      <c r="N1530" s="525">
        <v>34.059814000000003</v>
      </c>
      <c r="O1530" s="525">
        <v>136.197563</v>
      </c>
      <c r="P1530">
        <f t="shared" si="23"/>
        <v>4638.8636630332821</v>
      </c>
    </row>
    <row r="1531" spans="1:16">
      <c r="A1531" s="33" t="s">
        <v>7732</v>
      </c>
      <c r="B1531" s="33" t="s">
        <v>2567</v>
      </c>
      <c r="C1531" s="34" t="s">
        <v>4911</v>
      </c>
      <c r="D1531" s="35"/>
      <c r="E1531" s="27" t="s">
        <v>4911</v>
      </c>
      <c r="F1531" s="55" t="s">
        <v>4938</v>
      </c>
      <c r="G1531" s="56"/>
      <c r="H1531" s="36" t="s">
        <v>4911</v>
      </c>
      <c r="I1531" s="36" t="s">
        <v>4911</v>
      </c>
      <c r="J1531" s="31" t="s">
        <v>8610</v>
      </c>
      <c r="K1531" s="32" t="s">
        <v>8611</v>
      </c>
      <c r="L1531" s="31" t="s">
        <v>8612</v>
      </c>
      <c r="M1531" s="4">
        <v>1529</v>
      </c>
      <c r="N1531" s="525">
        <v>34.767341999999999</v>
      </c>
      <c r="O1531" s="525">
        <v>136.495024</v>
      </c>
      <c r="P1531">
        <f t="shared" si="23"/>
        <v>4745.5691807062076</v>
      </c>
    </row>
    <row r="1532" spans="1:16">
      <c r="A1532" s="33" t="s">
        <v>7732</v>
      </c>
      <c r="B1532" s="33" t="s">
        <v>2567</v>
      </c>
      <c r="C1532" s="34" t="s">
        <v>4911</v>
      </c>
      <c r="D1532" s="35"/>
      <c r="E1532" s="27" t="s">
        <v>4911</v>
      </c>
      <c r="F1532" s="55" t="s">
        <v>4946</v>
      </c>
      <c r="G1532" s="56"/>
      <c r="H1532" s="36" t="s">
        <v>4911</v>
      </c>
      <c r="I1532" s="36" t="s">
        <v>4911</v>
      </c>
      <c r="J1532" s="31" t="s">
        <v>8613</v>
      </c>
      <c r="K1532" s="32" t="s">
        <v>8614</v>
      </c>
      <c r="L1532" s="31" t="s">
        <v>8615</v>
      </c>
      <c r="M1532" s="4">
        <v>1530</v>
      </c>
      <c r="N1532" s="525">
        <v>34.470342000000002</v>
      </c>
      <c r="O1532" s="525">
        <v>136.71468899999999</v>
      </c>
      <c r="P1532">
        <f t="shared" si="23"/>
        <v>4712.6020862536379</v>
      </c>
    </row>
    <row r="1533" spans="1:16">
      <c r="A1533" s="33" t="s">
        <v>7732</v>
      </c>
      <c r="B1533" s="33" t="s">
        <v>2567</v>
      </c>
      <c r="C1533" s="34" t="s">
        <v>4911</v>
      </c>
      <c r="D1533" s="35"/>
      <c r="E1533" s="27" t="s">
        <v>4911</v>
      </c>
      <c r="F1533" s="55" t="s">
        <v>4954</v>
      </c>
      <c r="G1533" s="56"/>
      <c r="H1533" s="36" t="s">
        <v>4911</v>
      </c>
      <c r="I1533" s="36" t="s">
        <v>4911</v>
      </c>
      <c r="J1533" s="31" t="s">
        <v>8616</v>
      </c>
      <c r="K1533" s="32" t="s">
        <v>8513</v>
      </c>
      <c r="L1533" s="31" t="s">
        <v>8617</v>
      </c>
      <c r="M1533" s="4">
        <v>1531</v>
      </c>
      <c r="N1533" s="525">
        <v>34.874952999999998</v>
      </c>
      <c r="O1533" s="525">
        <v>136.55909500000001</v>
      </c>
      <c r="P1533">
        <f t="shared" si="23"/>
        <v>4762.4920198475356</v>
      </c>
    </row>
    <row r="1534" spans="1:16">
      <c r="A1534" s="33" t="s">
        <v>7732</v>
      </c>
      <c r="B1534" s="33" t="s">
        <v>2567</v>
      </c>
      <c r="C1534" s="34" t="s">
        <v>4911</v>
      </c>
      <c r="D1534" s="35"/>
      <c r="E1534" s="123" t="s">
        <v>4911</v>
      </c>
      <c r="F1534" s="55" t="s">
        <v>4958</v>
      </c>
      <c r="G1534" s="56"/>
      <c r="H1534" s="36" t="s">
        <v>4911</v>
      </c>
      <c r="I1534" s="36" t="s">
        <v>4911</v>
      </c>
      <c r="J1534" s="31" t="s">
        <v>8618</v>
      </c>
      <c r="K1534" s="32" t="s">
        <v>8619</v>
      </c>
      <c r="L1534" s="31" t="s">
        <v>8620</v>
      </c>
      <c r="M1534" s="4">
        <v>1532</v>
      </c>
      <c r="N1534" s="525">
        <v>34.636944999999997</v>
      </c>
      <c r="O1534" s="525">
        <v>136.11227299999999</v>
      </c>
      <c r="P1534">
        <f t="shared" si="23"/>
        <v>4714.5133137259845</v>
      </c>
    </row>
    <row r="1535" spans="1:16">
      <c r="A1535" s="33" t="s">
        <v>7732</v>
      </c>
      <c r="B1535" s="33" t="s">
        <v>2567</v>
      </c>
      <c r="C1535" s="34" t="s">
        <v>4911</v>
      </c>
      <c r="D1535" s="35"/>
      <c r="E1535" s="123" t="s">
        <v>4911</v>
      </c>
      <c r="F1535" s="55" t="s">
        <v>5394</v>
      </c>
      <c r="G1535" s="56"/>
      <c r="H1535" s="36" t="s">
        <v>4911</v>
      </c>
      <c r="I1535" s="36" t="s">
        <v>4911</v>
      </c>
      <c r="J1535" s="31" t="s">
        <v>8621</v>
      </c>
      <c r="K1535" s="32" t="s">
        <v>8622</v>
      </c>
      <c r="L1535" s="31" t="s">
        <v>8623</v>
      </c>
      <c r="M1535" s="4">
        <v>1533</v>
      </c>
      <c r="N1535" s="525">
        <v>34.626658999999997</v>
      </c>
      <c r="O1535" s="525">
        <v>136.108971</v>
      </c>
      <c r="P1535">
        <f t="shared" si="23"/>
        <v>4712.9989256578883</v>
      </c>
    </row>
    <row r="1536" spans="1:16">
      <c r="A1536" s="33" t="s">
        <v>7732</v>
      </c>
      <c r="B1536" s="33" t="s">
        <v>2567</v>
      </c>
      <c r="C1536" s="34" t="s">
        <v>4911</v>
      </c>
      <c r="D1536" s="35"/>
      <c r="E1536" s="123" t="s">
        <v>4911</v>
      </c>
      <c r="F1536" s="55" t="s">
        <v>5398</v>
      </c>
      <c r="G1536" s="56"/>
      <c r="H1536" s="36" t="s">
        <v>4911</v>
      </c>
      <c r="I1536" s="36" t="s">
        <v>4911</v>
      </c>
      <c r="J1536" s="60" t="s">
        <v>8624</v>
      </c>
      <c r="K1536" s="61" t="s">
        <v>8625</v>
      </c>
      <c r="L1536" s="60" t="s">
        <v>8626</v>
      </c>
      <c r="M1536" s="4">
        <v>1534</v>
      </c>
      <c r="N1536" s="553">
        <v>34.650705000000002</v>
      </c>
      <c r="O1536" s="553">
        <v>136.10421700000001</v>
      </c>
      <c r="P1536">
        <f t="shared" si="23"/>
        <v>4716.1070725229856</v>
      </c>
    </row>
    <row r="1537" spans="1:16">
      <c r="A1537" s="33" t="s">
        <v>7732</v>
      </c>
      <c r="B1537" s="33" t="s">
        <v>2567</v>
      </c>
      <c r="C1537" s="34" t="s">
        <v>4911</v>
      </c>
      <c r="D1537" s="35"/>
      <c r="E1537" s="123" t="s">
        <v>4911</v>
      </c>
      <c r="F1537" s="55" t="s">
        <v>5402</v>
      </c>
      <c r="G1537" s="56"/>
      <c r="H1537" s="36" t="s">
        <v>4911</v>
      </c>
      <c r="I1537" s="36" t="s">
        <v>4911</v>
      </c>
      <c r="J1537" s="60" t="s">
        <v>8627</v>
      </c>
      <c r="K1537" s="61" t="s">
        <v>8628</v>
      </c>
      <c r="L1537" s="60" t="s">
        <v>8629</v>
      </c>
      <c r="M1537" s="4">
        <v>1535</v>
      </c>
      <c r="N1537" s="553">
        <v>34.876902999999999</v>
      </c>
      <c r="O1537" s="553">
        <v>136.583921</v>
      </c>
      <c r="P1537">
        <f t="shared" si="23"/>
        <v>4763.624164076663</v>
      </c>
    </row>
    <row r="1538" spans="1:16">
      <c r="A1538" s="33" t="s">
        <v>7732</v>
      </c>
      <c r="B1538" s="33" t="s">
        <v>2567</v>
      </c>
      <c r="C1538" s="34" t="s">
        <v>4911</v>
      </c>
      <c r="D1538" s="35"/>
      <c r="E1538" s="123" t="s">
        <v>4911</v>
      </c>
      <c r="F1538" s="55" t="s">
        <v>5008</v>
      </c>
      <c r="G1538" s="56"/>
      <c r="H1538" s="36" t="s">
        <v>4911</v>
      </c>
      <c r="I1538" s="36" t="s">
        <v>4911</v>
      </c>
      <c r="J1538" s="60" t="s">
        <v>8630</v>
      </c>
      <c r="K1538" s="61" t="s">
        <v>8480</v>
      </c>
      <c r="L1538" s="60" t="s">
        <v>8631</v>
      </c>
      <c r="M1538" s="4">
        <v>1536</v>
      </c>
      <c r="N1538" s="553">
        <v>34.992072</v>
      </c>
      <c r="O1538" s="553">
        <v>136.64295300000001</v>
      </c>
      <c r="P1538">
        <f t="shared" si="23"/>
        <v>4781.4200496686162</v>
      </c>
    </row>
    <row r="1539" spans="1:16">
      <c r="A1539" s="33" t="s">
        <v>7732</v>
      </c>
      <c r="B1539" s="33" t="s">
        <v>2567</v>
      </c>
      <c r="C1539" s="34" t="s">
        <v>4911</v>
      </c>
      <c r="D1539" s="35"/>
      <c r="E1539" s="123" t="s">
        <v>4911</v>
      </c>
      <c r="F1539" s="55" t="s">
        <v>5409</v>
      </c>
      <c r="G1539" s="56"/>
      <c r="H1539" s="36" t="s">
        <v>4911</v>
      </c>
      <c r="I1539" s="36" t="s">
        <v>4911</v>
      </c>
      <c r="J1539" s="60" t="s">
        <v>8632</v>
      </c>
      <c r="K1539" s="61" t="s">
        <v>8412</v>
      </c>
      <c r="L1539" s="60" t="s">
        <v>8633</v>
      </c>
      <c r="M1539" s="4">
        <v>1537</v>
      </c>
      <c r="N1539" s="553">
        <v>34.756977999999997</v>
      </c>
      <c r="O1539" s="553">
        <v>136.522929</v>
      </c>
      <c r="P1539">
        <f t="shared" si="23"/>
        <v>4745.1244397485616</v>
      </c>
    </row>
    <row r="1540" spans="1:16">
      <c r="A1540" s="33" t="s">
        <v>7732</v>
      </c>
      <c r="B1540" s="33" t="s">
        <v>2567</v>
      </c>
      <c r="C1540" s="34" t="s">
        <v>4911</v>
      </c>
      <c r="D1540" s="35"/>
      <c r="E1540" s="123" t="s">
        <v>4911</v>
      </c>
      <c r="F1540" s="55" t="s">
        <v>5413</v>
      </c>
      <c r="G1540" s="56"/>
      <c r="H1540" s="36" t="s">
        <v>4911</v>
      </c>
      <c r="I1540" s="36" t="s">
        <v>4911</v>
      </c>
      <c r="J1540" s="60" t="s">
        <v>8634</v>
      </c>
      <c r="K1540" s="61" t="s">
        <v>8635</v>
      </c>
      <c r="L1540" s="60" t="s">
        <v>8636</v>
      </c>
      <c r="M1540" s="4">
        <v>1538</v>
      </c>
      <c r="N1540" s="553">
        <v>34.493467000000003</v>
      </c>
      <c r="O1540" s="553">
        <v>136.672293</v>
      </c>
      <c r="P1540">
        <f t="shared" ref="P1540:P1603" si="24">N1540*O1540</f>
        <v>4714.3012284098313</v>
      </c>
    </row>
    <row r="1541" spans="1:16">
      <c r="A1541" s="33" t="s">
        <v>7732</v>
      </c>
      <c r="B1541" s="33" t="s">
        <v>2567</v>
      </c>
      <c r="C1541" s="34" t="s">
        <v>4911</v>
      </c>
      <c r="D1541" s="35"/>
      <c r="E1541" s="123" t="s">
        <v>4911</v>
      </c>
      <c r="F1541" s="55" t="s">
        <v>5012</v>
      </c>
      <c r="G1541" s="56"/>
      <c r="H1541" s="36" t="s">
        <v>4911</v>
      </c>
      <c r="I1541" s="36" t="s">
        <v>4911</v>
      </c>
      <c r="J1541" s="60" t="s">
        <v>8637</v>
      </c>
      <c r="K1541" s="61" t="s">
        <v>8638</v>
      </c>
      <c r="L1541" s="60" t="s">
        <v>8639</v>
      </c>
      <c r="M1541" s="4">
        <v>1539</v>
      </c>
      <c r="N1541" s="553">
        <v>34.603293999999998</v>
      </c>
      <c r="O1541" s="553">
        <v>136.51870600000001</v>
      </c>
      <c r="P1541">
        <f t="shared" si="24"/>
        <v>4723.9969202175644</v>
      </c>
    </row>
    <row r="1542" spans="1:16">
      <c r="A1542" s="33" t="s">
        <v>7732</v>
      </c>
      <c r="B1542" s="33" t="s">
        <v>2567</v>
      </c>
      <c r="C1542" s="34" t="s">
        <v>4911</v>
      </c>
      <c r="D1542" s="35"/>
      <c r="E1542" s="123" t="s">
        <v>4911</v>
      </c>
      <c r="F1542" s="55" t="s">
        <v>5423</v>
      </c>
      <c r="G1542" s="56"/>
      <c r="H1542" s="36" t="s">
        <v>4911</v>
      </c>
      <c r="I1542" s="36" t="s">
        <v>4911</v>
      </c>
      <c r="J1542" s="60" t="s">
        <v>8640</v>
      </c>
      <c r="K1542" s="61" t="s">
        <v>8641</v>
      </c>
      <c r="L1542" s="60" t="s">
        <v>8642</v>
      </c>
      <c r="M1542" s="4">
        <v>1540</v>
      </c>
      <c r="N1542" s="553">
        <v>34.805698999999997</v>
      </c>
      <c r="O1542" s="553">
        <v>136.44859</v>
      </c>
      <c r="P1542">
        <f t="shared" si="24"/>
        <v>4749.1885525144098</v>
      </c>
    </row>
    <row r="1543" spans="1:16">
      <c r="A1543" s="33" t="s">
        <v>7732</v>
      </c>
      <c r="B1543" s="33" t="s">
        <v>2567</v>
      </c>
      <c r="C1543" s="34" t="s">
        <v>4911</v>
      </c>
      <c r="D1543" s="35"/>
      <c r="E1543" s="123" t="s">
        <v>4911</v>
      </c>
      <c r="F1543" s="55" t="s">
        <v>4962</v>
      </c>
      <c r="G1543" s="56"/>
      <c r="H1543" s="36" t="s">
        <v>4911</v>
      </c>
      <c r="I1543" s="36" t="s">
        <v>4911</v>
      </c>
      <c r="J1543" s="60" t="s">
        <v>4963</v>
      </c>
      <c r="K1543" s="61" t="s">
        <v>8590</v>
      </c>
      <c r="L1543" s="60" t="s">
        <v>8591</v>
      </c>
      <c r="M1543" s="4">
        <v>1541</v>
      </c>
      <c r="N1543" s="553">
        <v>34.586885000000002</v>
      </c>
      <c r="O1543" s="553">
        <v>136.52794800000001</v>
      </c>
      <c r="P1543">
        <f t="shared" si="24"/>
        <v>4722.0764367619804</v>
      </c>
    </row>
    <row r="1544" spans="1:16">
      <c r="A1544" s="33" t="s">
        <v>7732</v>
      </c>
      <c r="B1544" s="33" t="s">
        <v>2567</v>
      </c>
      <c r="C1544" s="34" t="s">
        <v>4911</v>
      </c>
      <c r="D1544" s="35"/>
      <c r="E1544" s="123" t="s">
        <v>4911</v>
      </c>
      <c r="F1544" s="55" t="s">
        <v>4964</v>
      </c>
      <c r="G1544" s="56"/>
      <c r="H1544" s="36" t="s">
        <v>4911</v>
      </c>
      <c r="I1544" s="36" t="s">
        <v>4911</v>
      </c>
      <c r="J1544" s="60" t="s">
        <v>8643</v>
      </c>
      <c r="K1544" s="61" t="s">
        <v>8644</v>
      </c>
      <c r="L1544" s="60" t="s">
        <v>8645</v>
      </c>
      <c r="M1544" s="4">
        <v>1542</v>
      </c>
      <c r="N1544" s="553">
        <v>34.495333000000002</v>
      </c>
      <c r="O1544" s="553">
        <v>136.55181200000001</v>
      </c>
      <c r="P1544">
        <f t="shared" si="24"/>
        <v>4710.4002266933967</v>
      </c>
    </row>
    <row r="1545" spans="1:16">
      <c r="A1545" s="33" t="s">
        <v>7732</v>
      </c>
      <c r="B1545" s="33" t="s">
        <v>2567</v>
      </c>
      <c r="C1545" s="34" t="s">
        <v>4911</v>
      </c>
      <c r="D1545" s="35"/>
      <c r="E1545" s="123" t="s">
        <v>4911</v>
      </c>
      <c r="F1545" s="55" t="s">
        <v>5102</v>
      </c>
      <c r="G1545" s="56"/>
      <c r="H1545" s="36" t="s">
        <v>4911</v>
      </c>
      <c r="I1545" s="36" t="s">
        <v>4911</v>
      </c>
      <c r="J1545" s="60" t="s">
        <v>8646</v>
      </c>
      <c r="K1545" s="61" t="s">
        <v>8647</v>
      </c>
      <c r="L1545" s="60" t="s">
        <v>8648</v>
      </c>
      <c r="M1545" s="4">
        <v>1543</v>
      </c>
      <c r="N1545" s="553">
        <v>34.928221999999998</v>
      </c>
      <c r="O1545" s="553">
        <v>136.48958300000001</v>
      </c>
      <c r="P1545">
        <f t="shared" si="24"/>
        <v>4767.3384557114259</v>
      </c>
    </row>
    <row r="1546" spans="1:16">
      <c r="A1546" s="33" t="s">
        <v>7732</v>
      </c>
      <c r="B1546" s="33" t="s">
        <v>2567</v>
      </c>
      <c r="C1546" s="34" t="s">
        <v>4911</v>
      </c>
      <c r="D1546" s="35"/>
      <c r="E1546" s="27" t="s">
        <v>4911</v>
      </c>
      <c r="F1546" s="55" t="s">
        <v>4968</v>
      </c>
      <c r="G1546" s="56"/>
      <c r="H1546" s="36" t="s">
        <v>4911</v>
      </c>
      <c r="I1546" s="36" t="s">
        <v>4911</v>
      </c>
      <c r="J1546" s="31" t="s">
        <v>8649</v>
      </c>
      <c r="K1546" s="32" t="s">
        <v>8650</v>
      </c>
      <c r="L1546" s="31" t="s">
        <v>8651</v>
      </c>
      <c r="M1546" s="4">
        <v>1544</v>
      </c>
      <c r="N1546" s="525">
        <v>34.923850999999999</v>
      </c>
      <c r="O1546" s="525">
        <v>136.492839</v>
      </c>
      <c r="P1546">
        <f t="shared" si="24"/>
        <v>4766.8555718029893</v>
      </c>
    </row>
    <row r="1547" spans="1:16">
      <c r="A1547" s="33" t="s">
        <v>7732</v>
      </c>
      <c r="B1547" s="33" t="s">
        <v>2567</v>
      </c>
      <c r="C1547" s="34" t="s">
        <v>4911</v>
      </c>
      <c r="D1547" s="35"/>
      <c r="E1547" s="123" t="s">
        <v>4911</v>
      </c>
      <c r="F1547" s="55" t="s">
        <v>5259</v>
      </c>
      <c r="G1547" s="56"/>
      <c r="H1547" s="36" t="s">
        <v>4911</v>
      </c>
      <c r="I1547" s="36" t="s">
        <v>4911</v>
      </c>
      <c r="J1547" s="31" t="s">
        <v>8542</v>
      </c>
      <c r="K1547" s="32" t="s">
        <v>8644</v>
      </c>
      <c r="L1547" s="31" t="s">
        <v>8652</v>
      </c>
      <c r="M1547" s="4">
        <v>1545</v>
      </c>
      <c r="N1547" s="525">
        <v>34.494669999999999</v>
      </c>
      <c r="O1547" s="525">
        <v>136.55158599999999</v>
      </c>
      <c r="P1547">
        <f t="shared" si="24"/>
        <v>4710.3018970466192</v>
      </c>
    </row>
    <row r="1548" spans="1:16">
      <c r="A1548" s="33" t="s">
        <v>7732</v>
      </c>
      <c r="B1548" s="33" t="s">
        <v>2567</v>
      </c>
      <c r="C1548" s="34" t="s">
        <v>4911</v>
      </c>
      <c r="D1548" s="35"/>
      <c r="E1548" s="123" t="s">
        <v>4911</v>
      </c>
      <c r="F1548" s="55" t="s">
        <v>4972</v>
      </c>
      <c r="G1548" s="56"/>
      <c r="H1548" s="36" t="s">
        <v>4911</v>
      </c>
      <c r="I1548" s="36" t="s">
        <v>4911</v>
      </c>
      <c r="J1548" s="31" t="s">
        <v>8653</v>
      </c>
      <c r="K1548" s="32" t="s">
        <v>8654</v>
      </c>
      <c r="L1548" s="31" t="s">
        <v>8655</v>
      </c>
      <c r="M1548" s="4">
        <v>1546</v>
      </c>
      <c r="N1548" s="525">
        <v>35.041992999999998</v>
      </c>
      <c r="O1548" s="525">
        <v>136.53013999999999</v>
      </c>
      <c r="P1548">
        <f t="shared" si="24"/>
        <v>4784.2882101690193</v>
      </c>
    </row>
    <row r="1549" spans="1:16">
      <c r="A1549" s="33" t="s">
        <v>7732</v>
      </c>
      <c r="B1549" s="33" t="s">
        <v>2567</v>
      </c>
      <c r="C1549" s="34" t="s">
        <v>4911</v>
      </c>
      <c r="D1549" s="35"/>
      <c r="E1549" s="123" t="s">
        <v>4911</v>
      </c>
      <c r="F1549" s="55" t="s">
        <v>5466</v>
      </c>
      <c r="G1549" s="56"/>
      <c r="H1549" s="36" t="s">
        <v>4911</v>
      </c>
      <c r="I1549" s="36" t="s">
        <v>4911</v>
      </c>
      <c r="J1549" s="31" t="s">
        <v>8656</v>
      </c>
      <c r="K1549" s="32" t="s">
        <v>8644</v>
      </c>
      <c r="L1549" s="31" t="s">
        <v>8652</v>
      </c>
      <c r="M1549" s="4">
        <v>1547</v>
      </c>
      <c r="N1549" s="525">
        <v>34.494669999999999</v>
      </c>
      <c r="O1549" s="525">
        <v>136.55158599999999</v>
      </c>
      <c r="P1549">
        <f t="shared" si="24"/>
        <v>4710.3018970466192</v>
      </c>
    </row>
    <row r="1550" spans="1:16">
      <c r="A1550" s="33" t="s">
        <v>7732</v>
      </c>
      <c r="B1550" s="33" t="s">
        <v>2567</v>
      </c>
      <c r="C1550" s="34" t="s">
        <v>4911</v>
      </c>
      <c r="D1550" s="35"/>
      <c r="E1550" s="123" t="s">
        <v>4911</v>
      </c>
      <c r="F1550" s="55" t="s">
        <v>5470</v>
      </c>
      <c r="G1550" s="56"/>
      <c r="H1550" s="36" t="s">
        <v>4911</v>
      </c>
      <c r="I1550" s="36" t="s">
        <v>4911</v>
      </c>
      <c r="J1550" s="31" t="s">
        <v>8657</v>
      </c>
      <c r="K1550" s="32" t="s">
        <v>8426</v>
      </c>
      <c r="L1550" s="31" t="s">
        <v>8658</v>
      </c>
      <c r="M1550" s="4">
        <v>1548</v>
      </c>
      <c r="N1550" s="525">
        <v>34.677709</v>
      </c>
      <c r="O1550" s="525">
        <v>136.515997</v>
      </c>
      <c r="P1550">
        <f t="shared" si="24"/>
        <v>4734.0620178108729</v>
      </c>
    </row>
    <row r="1551" spans="1:16">
      <c r="A1551" s="33" t="s">
        <v>7732</v>
      </c>
      <c r="B1551" s="33" t="s">
        <v>2567</v>
      </c>
      <c r="C1551" s="34" t="s">
        <v>4911</v>
      </c>
      <c r="D1551" s="35"/>
      <c r="E1551" s="123" t="s">
        <v>4911</v>
      </c>
      <c r="F1551" s="55" t="s">
        <v>5252</v>
      </c>
      <c r="G1551" s="56"/>
      <c r="H1551" s="36" t="s">
        <v>4911</v>
      </c>
      <c r="I1551" s="36" t="s">
        <v>4911</v>
      </c>
      <c r="J1551" s="31" t="s">
        <v>5353</v>
      </c>
      <c r="K1551" s="32" t="s">
        <v>8590</v>
      </c>
      <c r="L1551" s="31" t="s">
        <v>8591</v>
      </c>
      <c r="M1551" s="4">
        <v>1549</v>
      </c>
      <c r="N1551" s="525">
        <v>34.586885000000002</v>
      </c>
      <c r="O1551" s="525">
        <v>136.52794800000001</v>
      </c>
      <c r="P1551">
        <f t="shared" si="24"/>
        <v>4722.0764367619804</v>
      </c>
    </row>
    <row r="1552" spans="1:16">
      <c r="A1552" s="33" t="s">
        <v>7732</v>
      </c>
      <c r="B1552" s="33" t="s">
        <v>2567</v>
      </c>
      <c r="C1552" s="34" t="s">
        <v>4911</v>
      </c>
      <c r="D1552" s="35"/>
      <c r="E1552" s="27" t="s">
        <v>4974</v>
      </c>
      <c r="F1552" s="55" t="s">
        <v>4975</v>
      </c>
      <c r="G1552" s="56"/>
      <c r="H1552" s="36" t="s">
        <v>4911</v>
      </c>
      <c r="I1552" s="36" t="s">
        <v>4911</v>
      </c>
      <c r="J1552" s="31" t="s">
        <v>8659</v>
      </c>
      <c r="K1552" s="32" t="s">
        <v>8590</v>
      </c>
      <c r="L1552" s="31" t="s">
        <v>8591</v>
      </c>
      <c r="M1552" s="4">
        <v>1550</v>
      </c>
      <c r="N1552" s="525">
        <v>34.586885000000002</v>
      </c>
      <c r="O1552" s="525">
        <v>136.52794800000001</v>
      </c>
      <c r="P1552">
        <f t="shared" si="24"/>
        <v>4722.0764367619804</v>
      </c>
    </row>
    <row r="1553" spans="1:16">
      <c r="A1553" s="33" t="s">
        <v>7732</v>
      </c>
      <c r="B1553" s="33" t="s">
        <v>2567</v>
      </c>
      <c r="C1553" s="34" t="s">
        <v>4911</v>
      </c>
      <c r="D1553" s="35"/>
      <c r="E1553" s="123" t="s">
        <v>4911</v>
      </c>
      <c r="F1553" s="124" t="s">
        <v>4979</v>
      </c>
      <c r="G1553" s="56"/>
      <c r="H1553" s="36" t="s">
        <v>4911</v>
      </c>
      <c r="I1553" s="36" t="s">
        <v>4911</v>
      </c>
      <c r="J1553" s="37" t="s">
        <v>8660</v>
      </c>
      <c r="K1553" s="38" t="s">
        <v>8590</v>
      </c>
      <c r="L1553" s="37" t="s">
        <v>8591</v>
      </c>
      <c r="M1553" s="4">
        <v>1551</v>
      </c>
      <c r="N1553" s="554">
        <v>34.586885000000002</v>
      </c>
      <c r="O1553" s="554">
        <v>136.52794800000001</v>
      </c>
      <c r="P1553">
        <f t="shared" si="24"/>
        <v>4722.0764367619804</v>
      </c>
    </row>
    <row r="1554" spans="1:16">
      <c r="A1554" s="33" t="s">
        <v>7732</v>
      </c>
      <c r="B1554" s="33" t="s">
        <v>2567</v>
      </c>
      <c r="C1554" s="34" t="s">
        <v>4911</v>
      </c>
      <c r="D1554" s="35"/>
      <c r="E1554" s="123" t="s">
        <v>4911</v>
      </c>
      <c r="F1554" s="102" t="s">
        <v>5355</v>
      </c>
      <c r="G1554" s="56"/>
      <c r="H1554" s="36" t="s">
        <v>4911</v>
      </c>
      <c r="I1554" s="36" t="s">
        <v>4911</v>
      </c>
      <c r="J1554" s="60" t="s">
        <v>5319</v>
      </c>
      <c r="K1554" s="61" t="s">
        <v>8590</v>
      </c>
      <c r="L1554" s="60" t="s">
        <v>8661</v>
      </c>
      <c r="M1554" s="4">
        <v>1552</v>
      </c>
      <c r="N1554" s="553">
        <v>34.587533999999998</v>
      </c>
      <c r="O1554" s="553">
        <v>136.528538</v>
      </c>
      <c r="P1554">
        <f t="shared" si="24"/>
        <v>4722.1854500452919</v>
      </c>
    </row>
    <row r="1555" spans="1:16">
      <c r="A1555" s="33" t="s">
        <v>7732</v>
      </c>
      <c r="B1555" s="33" t="s">
        <v>2567</v>
      </c>
      <c r="C1555" s="34" t="s">
        <v>4911</v>
      </c>
      <c r="D1555" s="35"/>
      <c r="E1555" s="123" t="s">
        <v>4911</v>
      </c>
      <c r="F1555" s="102" t="s">
        <v>5270</v>
      </c>
      <c r="G1555" s="56"/>
      <c r="H1555" s="36" t="s">
        <v>4911</v>
      </c>
      <c r="I1555" s="36" t="s">
        <v>4911</v>
      </c>
      <c r="J1555" s="60" t="s">
        <v>8662</v>
      </c>
      <c r="K1555" s="61" t="s">
        <v>8625</v>
      </c>
      <c r="L1555" s="60" t="s">
        <v>8663</v>
      </c>
      <c r="M1555" s="4">
        <v>1553</v>
      </c>
      <c r="N1555" s="553">
        <v>34.651271000000001</v>
      </c>
      <c r="O1555" s="553">
        <v>136.10434699999999</v>
      </c>
      <c r="P1555">
        <f t="shared" si="24"/>
        <v>4716.1886121750367</v>
      </c>
    </row>
    <row r="1556" spans="1:16" ht="19.5" thickBot="1">
      <c r="A1556" s="33" t="s">
        <v>7732</v>
      </c>
      <c r="B1556" s="82" t="s">
        <v>2567</v>
      </c>
      <c r="C1556" s="83" t="s">
        <v>4911</v>
      </c>
      <c r="D1556" s="84"/>
      <c r="E1556" s="136" t="s">
        <v>4911</v>
      </c>
      <c r="F1556" s="137" t="s">
        <v>5273</v>
      </c>
      <c r="G1556" s="138"/>
      <c r="H1556" s="87" t="s">
        <v>4911</v>
      </c>
      <c r="I1556" s="87" t="s">
        <v>4911</v>
      </c>
      <c r="J1556" s="141" t="s">
        <v>8664</v>
      </c>
      <c r="K1556" s="140" t="s">
        <v>8638</v>
      </c>
      <c r="L1556" s="141" t="s">
        <v>8665</v>
      </c>
      <c r="M1556" s="4">
        <v>1554</v>
      </c>
      <c r="N1556" s="562">
        <v>34.603990000000003</v>
      </c>
      <c r="O1556" s="562">
        <v>136.51857699999999</v>
      </c>
      <c r="P1556">
        <f t="shared" si="24"/>
        <v>4724.0874733222299</v>
      </c>
    </row>
    <row r="1557" spans="1:16">
      <c r="A1557" s="33" t="s">
        <v>7732</v>
      </c>
      <c r="B1557" s="24" t="s">
        <v>2454</v>
      </c>
      <c r="C1557" s="25">
        <v>1</v>
      </c>
      <c r="D1557" s="26">
        <v>2451064</v>
      </c>
      <c r="E1557" s="98" t="s">
        <v>4974</v>
      </c>
      <c r="F1557" s="100" t="s">
        <v>4981</v>
      </c>
      <c r="G1557" s="29" t="s">
        <v>4913</v>
      </c>
      <c r="H1557" s="30" t="s">
        <v>8666</v>
      </c>
      <c r="I1557" s="30" t="s">
        <v>8667</v>
      </c>
      <c r="J1557" s="76" t="s">
        <v>8668</v>
      </c>
      <c r="K1557" s="77" t="s">
        <v>8669</v>
      </c>
      <c r="L1557" s="76" t="s">
        <v>8670</v>
      </c>
      <c r="M1557" s="4">
        <v>1555</v>
      </c>
      <c r="N1557" s="559">
        <v>35.408721999999997</v>
      </c>
      <c r="O1557" s="559">
        <v>136.78373500000001</v>
      </c>
      <c r="P1557">
        <f t="shared" si="24"/>
        <v>4843.3372467366698</v>
      </c>
    </row>
    <row r="1558" spans="1:16">
      <c r="A1558" s="33" t="s">
        <v>7732</v>
      </c>
      <c r="B1558" s="33" t="s">
        <v>2454</v>
      </c>
      <c r="C1558" s="39" t="s">
        <v>4911</v>
      </c>
      <c r="D1558" s="40"/>
      <c r="E1558" s="93" t="s">
        <v>4911</v>
      </c>
      <c r="F1558" s="92" t="s">
        <v>4962</v>
      </c>
      <c r="G1558" s="92"/>
      <c r="H1558" s="41" t="s">
        <v>4911</v>
      </c>
      <c r="I1558" s="41" t="s">
        <v>4911</v>
      </c>
      <c r="J1558" s="42" t="s">
        <v>4963</v>
      </c>
      <c r="K1558" s="43" t="s">
        <v>8669</v>
      </c>
      <c r="L1558" s="42" t="s">
        <v>8670</v>
      </c>
      <c r="M1558" s="4">
        <v>1556</v>
      </c>
      <c r="N1558" s="560">
        <v>35.408721999999997</v>
      </c>
      <c r="O1558" s="560">
        <v>136.78373500000001</v>
      </c>
      <c r="P1558">
        <f t="shared" si="24"/>
        <v>4843.3372467366698</v>
      </c>
    </row>
    <row r="1559" spans="1:16">
      <c r="A1559" s="33" t="s">
        <v>7732</v>
      </c>
      <c r="B1559" s="33" t="s">
        <v>2454</v>
      </c>
      <c r="C1559" s="51">
        <v>2</v>
      </c>
      <c r="D1559" s="52">
        <v>2451901</v>
      </c>
      <c r="E1559" s="147" t="s">
        <v>4911</v>
      </c>
      <c r="F1559" s="124" t="s">
        <v>4981</v>
      </c>
      <c r="G1559" s="29" t="s">
        <v>4913</v>
      </c>
      <c r="H1559" s="53" t="s">
        <v>8671</v>
      </c>
      <c r="I1559" s="53" t="s">
        <v>8672</v>
      </c>
      <c r="J1559" s="37" t="s">
        <v>8673</v>
      </c>
      <c r="K1559" s="38" t="s">
        <v>8674</v>
      </c>
      <c r="L1559" s="37" t="s">
        <v>8675</v>
      </c>
      <c r="M1559" s="4">
        <v>1557</v>
      </c>
      <c r="N1559" s="554">
        <v>35.392516999999998</v>
      </c>
      <c r="O1559" s="554">
        <v>136.787856</v>
      </c>
      <c r="P1559">
        <f t="shared" si="24"/>
        <v>4841.2665188735518</v>
      </c>
    </row>
    <row r="1560" spans="1:16">
      <c r="A1560" s="33" t="s">
        <v>7732</v>
      </c>
      <c r="B1560" s="33" t="s">
        <v>2454</v>
      </c>
      <c r="C1560" s="34" t="s">
        <v>4911</v>
      </c>
      <c r="D1560" s="35"/>
      <c r="E1560" s="147" t="s">
        <v>4911</v>
      </c>
      <c r="F1560" s="55" t="s">
        <v>4912</v>
      </c>
      <c r="G1560" s="56"/>
      <c r="H1560" s="36" t="s">
        <v>4911</v>
      </c>
      <c r="I1560" s="36" t="s">
        <v>4911</v>
      </c>
      <c r="J1560" s="31" t="s">
        <v>8676</v>
      </c>
      <c r="K1560" s="32" t="s">
        <v>8677</v>
      </c>
      <c r="L1560" s="31" t="s">
        <v>8678</v>
      </c>
      <c r="M1560" s="4">
        <v>1558</v>
      </c>
      <c r="N1560" s="525">
        <v>35.489261999999997</v>
      </c>
      <c r="O1560" s="525">
        <v>136.92764700000001</v>
      </c>
      <c r="P1560">
        <f t="shared" si="24"/>
        <v>4859.4611394265139</v>
      </c>
    </row>
    <row r="1561" spans="1:16">
      <c r="A1561" s="33" t="s">
        <v>7732</v>
      </c>
      <c r="B1561" s="33" t="s">
        <v>2454</v>
      </c>
      <c r="C1561" s="34" t="s">
        <v>4911</v>
      </c>
      <c r="D1561" s="35"/>
      <c r="E1561" s="147" t="s">
        <v>4911</v>
      </c>
      <c r="F1561" s="55" t="s">
        <v>4987</v>
      </c>
      <c r="G1561" s="56"/>
      <c r="H1561" s="36" t="s">
        <v>4911</v>
      </c>
      <c r="I1561" s="36" t="s">
        <v>4911</v>
      </c>
      <c r="J1561" s="31" t="s">
        <v>8679</v>
      </c>
      <c r="K1561" s="32" t="s">
        <v>8680</v>
      </c>
      <c r="L1561" s="31" t="s">
        <v>8681</v>
      </c>
      <c r="M1561" s="4">
        <v>1559</v>
      </c>
      <c r="N1561" s="525">
        <v>35.489261999999997</v>
      </c>
      <c r="O1561" s="525">
        <v>136.92764700000001</v>
      </c>
      <c r="P1561">
        <f t="shared" si="24"/>
        <v>4859.4611394265139</v>
      </c>
    </row>
    <row r="1562" spans="1:16">
      <c r="A1562" s="33" t="s">
        <v>7732</v>
      </c>
      <c r="B1562" s="33" t="s">
        <v>2454</v>
      </c>
      <c r="C1562" s="34" t="s">
        <v>4911</v>
      </c>
      <c r="D1562" s="35"/>
      <c r="E1562" s="147" t="s">
        <v>4911</v>
      </c>
      <c r="F1562" s="55" t="s">
        <v>4918</v>
      </c>
      <c r="G1562" s="56"/>
      <c r="H1562" s="36" t="s">
        <v>4911</v>
      </c>
      <c r="I1562" s="36" t="s">
        <v>4911</v>
      </c>
      <c r="J1562" s="31" t="s">
        <v>8682</v>
      </c>
      <c r="K1562" s="32" t="s">
        <v>8683</v>
      </c>
      <c r="L1562" s="31" t="s">
        <v>8684</v>
      </c>
      <c r="M1562" s="4">
        <v>1560</v>
      </c>
      <c r="N1562" s="525">
        <v>35.452660999999999</v>
      </c>
      <c r="O1562" s="525">
        <v>136.77805900000001</v>
      </c>
      <c r="P1562">
        <f t="shared" si="24"/>
        <v>4849.1461579649995</v>
      </c>
    </row>
    <row r="1563" spans="1:16">
      <c r="A1563" s="33" t="s">
        <v>7732</v>
      </c>
      <c r="B1563" s="33" t="s">
        <v>2454</v>
      </c>
      <c r="C1563" s="34" t="s">
        <v>4911</v>
      </c>
      <c r="D1563" s="35"/>
      <c r="E1563" s="147" t="s">
        <v>4911</v>
      </c>
      <c r="F1563" s="55" t="s">
        <v>4922</v>
      </c>
      <c r="G1563" s="56"/>
      <c r="H1563" s="36" t="s">
        <v>4911</v>
      </c>
      <c r="I1563" s="36" t="s">
        <v>4911</v>
      </c>
      <c r="J1563" s="31" t="s">
        <v>8685</v>
      </c>
      <c r="K1563" s="32" t="s">
        <v>8055</v>
      </c>
      <c r="L1563" s="31" t="s">
        <v>8686</v>
      </c>
      <c r="M1563" s="4">
        <v>1561</v>
      </c>
      <c r="N1563" s="525">
        <v>35.402788000000001</v>
      </c>
      <c r="O1563" s="525">
        <v>136.93062399999999</v>
      </c>
      <c r="P1563">
        <f t="shared" si="24"/>
        <v>4847.7258521797121</v>
      </c>
    </row>
    <row r="1564" spans="1:16">
      <c r="A1564" s="33" t="s">
        <v>7732</v>
      </c>
      <c r="B1564" s="33" t="s">
        <v>2454</v>
      </c>
      <c r="C1564" s="34" t="s">
        <v>4911</v>
      </c>
      <c r="D1564" s="35"/>
      <c r="E1564" s="147" t="s">
        <v>4911</v>
      </c>
      <c r="F1564" s="55" t="s">
        <v>4926</v>
      </c>
      <c r="G1564" s="56"/>
      <c r="H1564" s="36" t="s">
        <v>4911</v>
      </c>
      <c r="I1564" s="36" t="s">
        <v>4911</v>
      </c>
      <c r="J1564" s="31" t="s">
        <v>8687</v>
      </c>
      <c r="K1564" s="32" t="s">
        <v>8688</v>
      </c>
      <c r="L1564" s="31" t="s">
        <v>8689</v>
      </c>
      <c r="M1564" s="4">
        <v>1562</v>
      </c>
      <c r="N1564" s="525">
        <v>35.389305</v>
      </c>
      <c r="O1564" s="525">
        <v>136.747906</v>
      </c>
      <c r="P1564">
        <f t="shared" si="24"/>
        <v>4839.4133535453302</v>
      </c>
    </row>
    <row r="1565" spans="1:16">
      <c r="A1565" s="33" t="s">
        <v>7732</v>
      </c>
      <c r="B1565" s="33" t="s">
        <v>2454</v>
      </c>
      <c r="C1565" s="34" t="s">
        <v>4911</v>
      </c>
      <c r="D1565" s="35"/>
      <c r="E1565" s="147" t="s">
        <v>4911</v>
      </c>
      <c r="F1565" s="55" t="s">
        <v>4938</v>
      </c>
      <c r="G1565" s="56"/>
      <c r="H1565" s="36" t="s">
        <v>4911</v>
      </c>
      <c r="I1565" s="36" t="s">
        <v>4911</v>
      </c>
      <c r="J1565" s="31" t="s">
        <v>8690</v>
      </c>
      <c r="K1565" s="32" t="s">
        <v>8691</v>
      </c>
      <c r="L1565" s="31" t="s">
        <v>8692</v>
      </c>
      <c r="M1565" s="4">
        <v>1563</v>
      </c>
      <c r="N1565" s="525">
        <v>35.417603</v>
      </c>
      <c r="O1565" s="525">
        <v>137.04942700000001</v>
      </c>
      <c r="P1565">
        <f t="shared" si="24"/>
        <v>4853.962196863481</v>
      </c>
    </row>
    <row r="1566" spans="1:16">
      <c r="A1566" s="33" t="s">
        <v>7732</v>
      </c>
      <c r="B1566" s="33" t="s">
        <v>2454</v>
      </c>
      <c r="C1566" s="34" t="s">
        <v>4911</v>
      </c>
      <c r="D1566" s="35"/>
      <c r="E1566" s="147" t="s">
        <v>4911</v>
      </c>
      <c r="F1566" s="55" t="s">
        <v>4942</v>
      </c>
      <c r="G1566" s="56"/>
      <c r="H1566" s="36" t="s">
        <v>4911</v>
      </c>
      <c r="I1566" s="36" t="s">
        <v>4911</v>
      </c>
      <c r="J1566" s="31" t="s">
        <v>8693</v>
      </c>
      <c r="K1566" s="32" t="s">
        <v>8694</v>
      </c>
      <c r="L1566" s="31" t="s">
        <v>8695</v>
      </c>
      <c r="M1566" s="4">
        <v>1564</v>
      </c>
      <c r="N1566" s="525">
        <v>35.367080999999999</v>
      </c>
      <c r="O1566" s="525">
        <v>137.190607</v>
      </c>
      <c r="P1566">
        <f t="shared" si="24"/>
        <v>4852.0313102081673</v>
      </c>
    </row>
    <row r="1567" spans="1:16">
      <c r="A1567" s="33" t="s">
        <v>7732</v>
      </c>
      <c r="B1567" s="33" t="s">
        <v>2454</v>
      </c>
      <c r="C1567" s="34" t="s">
        <v>4911</v>
      </c>
      <c r="D1567" s="35"/>
      <c r="E1567" s="147" t="s">
        <v>4911</v>
      </c>
      <c r="F1567" s="55" t="s">
        <v>4946</v>
      </c>
      <c r="G1567" s="56"/>
      <c r="H1567" s="36" t="s">
        <v>4911</v>
      </c>
      <c r="I1567" s="36" t="s">
        <v>4911</v>
      </c>
      <c r="J1567" s="31" t="s">
        <v>8696</v>
      </c>
      <c r="K1567" s="32" t="s">
        <v>8697</v>
      </c>
      <c r="L1567" s="31" t="s">
        <v>8698</v>
      </c>
      <c r="M1567" s="4">
        <v>1565</v>
      </c>
      <c r="N1567" s="525">
        <v>35.459727999999998</v>
      </c>
      <c r="O1567" s="525">
        <v>137.444166</v>
      </c>
      <c r="P1567">
        <f t="shared" si="24"/>
        <v>4873.732741546848</v>
      </c>
    </row>
    <row r="1568" spans="1:16">
      <c r="A1568" s="33" t="s">
        <v>7732</v>
      </c>
      <c r="B1568" s="33" t="s">
        <v>2454</v>
      </c>
      <c r="C1568" s="34" t="s">
        <v>4911</v>
      </c>
      <c r="D1568" s="35"/>
      <c r="E1568" s="27" t="s">
        <v>4911</v>
      </c>
      <c r="F1568" s="55" t="s">
        <v>4950</v>
      </c>
      <c r="G1568" s="56"/>
      <c r="H1568" s="36" t="s">
        <v>4911</v>
      </c>
      <c r="I1568" s="36" t="s">
        <v>4911</v>
      </c>
      <c r="J1568" s="31" t="s">
        <v>8699</v>
      </c>
      <c r="K1568" s="32" t="s">
        <v>8700</v>
      </c>
      <c r="L1568" s="31" t="s">
        <v>8701</v>
      </c>
      <c r="M1568" s="4">
        <v>1566</v>
      </c>
      <c r="N1568" s="525">
        <v>35.396711000000003</v>
      </c>
      <c r="O1568" s="525">
        <v>136.73321799999999</v>
      </c>
      <c r="P1568">
        <f t="shared" si="24"/>
        <v>4839.9062016459984</v>
      </c>
    </row>
    <row r="1569" spans="1:16">
      <c r="A1569" s="33" t="s">
        <v>7732</v>
      </c>
      <c r="B1569" s="33" t="s">
        <v>2454</v>
      </c>
      <c r="C1569" s="34" t="s">
        <v>4911</v>
      </c>
      <c r="D1569" s="35"/>
      <c r="E1569" s="27" t="s">
        <v>4911</v>
      </c>
      <c r="F1569" s="56" t="s">
        <v>4954</v>
      </c>
      <c r="G1569" s="56"/>
      <c r="H1569" s="36" t="s">
        <v>4911</v>
      </c>
      <c r="I1569" s="36" t="s">
        <v>4911</v>
      </c>
      <c r="J1569" s="31" t="s">
        <v>8702</v>
      </c>
      <c r="K1569" s="32" t="s">
        <v>8703</v>
      </c>
      <c r="L1569" s="31" t="s">
        <v>8704</v>
      </c>
      <c r="M1569" s="4">
        <v>1567</v>
      </c>
      <c r="N1569" s="525">
        <v>35.451852000000002</v>
      </c>
      <c r="O1569" s="525">
        <v>136.74275800000001</v>
      </c>
      <c r="P1569">
        <f t="shared" si="24"/>
        <v>4847.7840186878166</v>
      </c>
    </row>
    <row r="1570" spans="1:16">
      <c r="A1570" s="33" t="s">
        <v>7732</v>
      </c>
      <c r="B1570" s="33" t="s">
        <v>2454</v>
      </c>
      <c r="C1570" s="34" t="s">
        <v>4911</v>
      </c>
      <c r="D1570" s="35"/>
      <c r="E1570" s="27" t="s">
        <v>4911</v>
      </c>
      <c r="F1570" s="55" t="s">
        <v>4958</v>
      </c>
      <c r="G1570" s="56"/>
      <c r="H1570" s="36" t="s">
        <v>4911</v>
      </c>
      <c r="I1570" s="36" t="s">
        <v>4911</v>
      </c>
      <c r="J1570" s="37" t="s">
        <v>8705</v>
      </c>
      <c r="K1570" s="38" t="s">
        <v>8706</v>
      </c>
      <c r="L1570" s="37" t="s">
        <v>8707</v>
      </c>
      <c r="M1570" s="4">
        <v>1568</v>
      </c>
      <c r="N1570" s="554">
        <v>35.403180999999996</v>
      </c>
      <c r="O1570" s="554">
        <v>136.89641900000001</v>
      </c>
      <c r="P1570">
        <f t="shared" si="24"/>
        <v>4846.568700108839</v>
      </c>
    </row>
    <row r="1571" spans="1:16">
      <c r="A1571" s="33" t="s">
        <v>7732</v>
      </c>
      <c r="B1571" s="33" t="s">
        <v>2454</v>
      </c>
      <c r="C1571" s="34" t="s">
        <v>4911</v>
      </c>
      <c r="D1571" s="35"/>
      <c r="E1571" s="27" t="s">
        <v>4911</v>
      </c>
      <c r="F1571" s="55" t="s">
        <v>5394</v>
      </c>
      <c r="G1571" s="56"/>
      <c r="H1571" s="36" t="s">
        <v>4911</v>
      </c>
      <c r="I1571" s="36" t="s">
        <v>4911</v>
      </c>
      <c r="J1571" s="31" t="s">
        <v>8708</v>
      </c>
      <c r="K1571" s="32" t="s">
        <v>8709</v>
      </c>
      <c r="L1571" s="31" t="s">
        <v>8710</v>
      </c>
      <c r="M1571" s="4">
        <v>1569</v>
      </c>
      <c r="N1571" s="525">
        <v>35.413919</v>
      </c>
      <c r="O1571" s="525">
        <v>137.06088299999999</v>
      </c>
      <c r="P1571">
        <f t="shared" si="24"/>
        <v>4853.8630086304765</v>
      </c>
    </row>
    <row r="1572" spans="1:16">
      <c r="A1572" s="33" t="s">
        <v>7732</v>
      </c>
      <c r="B1572" s="33" t="s">
        <v>2454</v>
      </c>
      <c r="C1572" s="34" t="s">
        <v>4911</v>
      </c>
      <c r="D1572" s="35"/>
      <c r="E1572" s="27" t="s">
        <v>4911</v>
      </c>
      <c r="F1572" s="56" t="s">
        <v>5398</v>
      </c>
      <c r="G1572" s="56"/>
      <c r="H1572" s="36" t="s">
        <v>4911</v>
      </c>
      <c r="I1572" s="36" t="s">
        <v>4911</v>
      </c>
      <c r="J1572" s="31" t="s">
        <v>8711</v>
      </c>
      <c r="K1572" s="32" t="s">
        <v>8712</v>
      </c>
      <c r="L1572" s="31" t="s">
        <v>8713</v>
      </c>
      <c r="M1572" s="4">
        <v>1570</v>
      </c>
      <c r="N1572" s="525">
        <v>35.420395999999997</v>
      </c>
      <c r="O1572" s="525">
        <v>136.682885</v>
      </c>
      <c r="P1572">
        <f t="shared" si="24"/>
        <v>4841.3619131224596</v>
      </c>
    </row>
    <row r="1573" spans="1:16">
      <c r="A1573" s="33" t="s">
        <v>7732</v>
      </c>
      <c r="B1573" s="33" t="s">
        <v>2454</v>
      </c>
      <c r="C1573" s="34" t="s">
        <v>4911</v>
      </c>
      <c r="D1573" s="35"/>
      <c r="E1573" s="123" t="s">
        <v>4911</v>
      </c>
      <c r="F1573" s="102" t="s">
        <v>4962</v>
      </c>
      <c r="G1573" s="56"/>
      <c r="H1573" s="36" t="s">
        <v>4911</v>
      </c>
      <c r="I1573" s="36" t="s">
        <v>4911</v>
      </c>
      <c r="J1573" s="60" t="s">
        <v>4963</v>
      </c>
      <c r="K1573" s="61" t="s">
        <v>8674</v>
      </c>
      <c r="L1573" s="60" t="s">
        <v>8675</v>
      </c>
      <c r="M1573" s="4">
        <v>1571</v>
      </c>
      <c r="N1573" s="553">
        <v>35.392516999999998</v>
      </c>
      <c r="O1573" s="553">
        <v>136.787856</v>
      </c>
      <c r="P1573">
        <f t="shared" si="24"/>
        <v>4841.2665188735518</v>
      </c>
    </row>
    <row r="1574" spans="1:16">
      <c r="A1574" s="33" t="s">
        <v>7732</v>
      </c>
      <c r="B1574" s="33" t="s">
        <v>2454</v>
      </c>
      <c r="C1574" s="34" t="s">
        <v>4911</v>
      </c>
      <c r="D1574" s="35"/>
      <c r="E1574" s="147" t="s">
        <v>4911</v>
      </c>
      <c r="F1574" s="55" t="s">
        <v>4964</v>
      </c>
      <c r="G1574" s="56"/>
      <c r="H1574" s="36" t="s">
        <v>4911</v>
      </c>
      <c r="I1574" s="36" t="s">
        <v>4911</v>
      </c>
      <c r="J1574" s="60" t="s">
        <v>8714</v>
      </c>
      <c r="K1574" s="61" t="s">
        <v>8715</v>
      </c>
      <c r="L1574" s="60" t="s">
        <v>8716</v>
      </c>
      <c r="M1574" s="4">
        <v>1572</v>
      </c>
      <c r="N1574" s="553">
        <v>35.395949000000002</v>
      </c>
      <c r="O1574" s="553">
        <v>136.830409</v>
      </c>
      <c r="P1574">
        <f t="shared" si="24"/>
        <v>4843.2421786131417</v>
      </c>
    </row>
    <row r="1575" spans="1:16">
      <c r="A1575" s="33" t="s">
        <v>7732</v>
      </c>
      <c r="B1575" s="33" t="s">
        <v>2454</v>
      </c>
      <c r="C1575" s="34" t="s">
        <v>4911</v>
      </c>
      <c r="D1575" s="35"/>
      <c r="E1575" s="147" t="s">
        <v>4911</v>
      </c>
      <c r="F1575" s="55" t="s">
        <v>4968</v>
      </c>
      <c r="G1575" s="56"/>
      <c r="H1575" s="36" t="s">
        <v>4911</v>
      </c>
      <c r="I1575" s="36" t="s">
        <v>4911</v>
      </c>
      <c r="J1575" s="60" t="s">
        <v>6580</v>
      </c>
      <c r="K1575" s="61" t="s">
        <v>8046</v>
      </c>
      <c r="L1575" s="60" t="s">
        <v>8717</v>
      </c>
      <c r="M1575" s="4">
        <v>1573</v>
      </c>
      <c r="N1575" s="553">
        <v>35.410570999999997</v>
      </c>
      <c r="O1575" s="553">
        <v>136.78540899999999</v>
      </c>
      <c r="P1575">
        <f t="shared" si="24"/>
        <v>4843.6494371585386</v>
      </c>
    </row>
    <row r="1576" spans="1:16">
      <c r="A1576" s="33" t="s">
        <v>7732</v>
      </c>
      <c r="B1576" s="33" t="s">
        <v>2454</v>
      </c>
      <c r="C1576" s="34" t="s">
        <v>4911</v>
      </c>
      <c r="D1576" s="35"/>
      <c r="E1576" s="147" t="s">
        <v>4911</v>
      </c>
      <c r="F1576" s="55" t="s">
        <v>5259</v>
      </c>
      <c r="G1576" s="56"/>
      <c r="H1576" s="36" t="s">
        <v>4911</v>
      </c>
      <c r="I1576" s="36" t="s">
        <v>4911</v>
      </c>
      <c r="J1576" s="60" t="s">
        <v>8718</v>
      </c>
      <c r="K1576" s="61" t="s">
        <v>8046</v>
      </c>
      <c r="L1576" s="60" t="s">
        <v>8717</v>
      </c>
      <c r="M1576" s="4">
        <v>1574</v>
      </c>
      <c r="N1576" s="553">
        <v>35.410570999999997</v>
      </c>
      <c r="O1576" s="553">
        <v>136.78540899999999</v>
      </c>
      <c r="P1576">
        <f t="shared" si="24"/>
        <v>4843.6494371585386</v>
      </c>
    </row>
    <row r="1577" spans="1:16">
      <c r="A1577" s="33" t="s">
        <v>7732</v>
      </c>
      <c r="B1577" s="33" t="s">
        <v>2454</v>
      </c>
      <c r="C1577" s="34" t="s">
        <v>4911</v>
      </c>
      <c r="D1577" s="35"/>
      <c r="E1577" s="147" t="s">
        <v>4911</v>
      </c>
      <c r="F1577" s="102" t="s">
        <v>5466</v>
      </c>
      <c r="G1577" s="56"/>
      <c r="H1577" s="36" t="s">
        <v>4911</v>
      </c>
      <c r="I1577" s="36" t="s">
        <v>4911</v>
      </c>
      <c r="J1577" s="60" t="s">
        <v>8719</v>
      </c>
      <c r="K1577" s="61" t="s">
        <v>8720</v>
      </c>
      <c r="L1577" s="60" t="s">
        <v>8721</v>
      </c>
      <c r="M1577" s="4">
        <v>1575</v>
      </c>
      <c r="N1577" s="553">
        <v>35.399928000000003</v>
      </c>
      <c r="O1577" s="553">
        <v>136.725877</v>
      </c>
      <c r="P1577">
        <f t="shared" si="24"/>
        <v>4840.0862015368566</v>
      </c>
    </row>
    <row r="1578" spans="1:16">
      <c r="A1578" s="33" t="s">
        <v>7732</v>
      </c>
      <c r="B1578" s="33" t="s">
        <v>2454</v>
      </c>
      <c r="C1578" s="34" t="s">
        <v>4911</v>
      </c>
      <c r="D1578" s="35"/>
      <c r="E1578" s="147" t="s">
        <v>4911</v>
      </c>
      <c r="F1578" s="102" t="s">
        <v>5252</v>
      </c>
      <c r="G1578" s="56"/>
      <c r="H1578" s="36" t="s">
        <v>4911</v>
      </c>
      <c r="I1578" s="36" t="s">
        <v>4911</v>
      </c>
      <c r="J1578" s="60" t="s">
        <v>5353</v>
      </c>
      <c r="K1578" s="61" t="s">
        <v>8674</v>
      </c>
      <c r="L1578" s="60" t="s">
        <v>8722</v>
      </c>
      <c r="M1578" s="4">
        <v>1576</v>
      </c>
      <c r="N1578" s="553">
        <v>35.39273</v>
      </c>
      <c r="O1578" s="553">
        <v>136.78745000000001</v>
      </c>
      <c r="P1578">
        <f t="shared" si="24"/>
        <v>4841.2812852385005</v>
      </c>
    </row>
    <row r="1579" spans="1:16">
      <c r="A1579" s="33" t="s">
        <v>7732</v>
      </c>
      <c r="B1579" s="33" t="s">
        <v>2454</v>
      </c>
      <c r="C1579" s="39" t="s">
        <v>4911</v>
      </c>
      <c r="D1579" s="40"/>
      <c r="E1579" s="27" t="s">
        <v>4974</v>
      </c>
      <c r="F1579" s="63" t="s">
        <v>4975</v>
      </c>
      <c r="G1579" s="92"/>
      <c r="H1579" s="41" t="s">
        <v>4911</v>
      </c>
      <c r="I1579" s="41" t="s">
        <v>4911</v>
      </c>
      <c r="J1579" s="64" t="s">
        <v>4491</v>
      </c>
      <c r="K1579" s="65" t="s">
        <v>8674</v>
      </c>
      <c r="L1579" s="64" t="s">
        <v>8722</v>
      </c>
      <c r="M1579" s="4">
        <v>1577</v>
      </c>
      <c r="N1579" s="552">
        <v>35.39273</v>
      </c>
      <c r="O1579" s="552">
        <v>136.78745000000001</v>
      </c>
      <c r="P1579">
        <f t="shared" si="24"/>
        <v>4841.2812852385005</v>
      </c>
    </row>
    <row r="1580" spans="1:16">
      <c r="A1580" s="33" t="s">
        <v>7732</v>
      </c>
      <c r="B1580" s="33" t="s">
        <v>2454</v>
      </c>
      <c r="C1580" s="44">
        <v>3</v>
      </c>
      <c r="D1580" s="45">
        <v>2452011</v>
      </c>
      <c r="E1580" s="46" t="s">
        <v>4974</v>
      </c>
      <c r="F1580" s="128" t="s">
        <v>4981</v>
      </c>
      <c r="G1580" s="29" t="s">
        <v>4913</v>
      </c>
      <c r="H1580" s="48" t="s">
        <v>8723</v>
      </c>
      <c r="I1580" s="48" t="s">
        <v>8724</v>
      </c>
      <c r="J1580" s="49" t="s">
        <v>8725</v>
      </c>
      <c r="K1580" s="50" t="s">
        <v>8726</v>
      </c>
      <c r="L1580" s="49" t="s">
        <v>8727</v>
      </c>
      <c r="M1580" s="4">
        <v>1578</v>
      </c>
      <c r="N1580" s="557">
        <v>35.354680999999999</v>
      </c>
      <c r="O1580" s="557">
        <v>136.607257</v>
      </c>
      <c r="P1580">
        <f t="shared" si="24"/>
        <v>4829.7059935200168</v>
      </c>
    </row>
    <row r="1581" spans="1:16">
      <c r="A1581" s="33" t="s">
        <v>7732</v>
      </c>
      <c r="B1581" s="33" t="s">
        <v>2454</v>
      </c>
      <c r="C1581" s="51">
        <v>4</v>
      </c>
      <c r="D1581" s="52">
        <v>2452020</v>
      </c>
      <c r="E1581" s="74" t="s">
        <v>4974</v>
      </c>
      <c r="F1581" s="131" t="s">
        <v>4981</v>
      </c>
      <c r="G1581" s="29" t="s">
        <v>4913</v>
      </c>
      <c r="H1581" s="53" t="s">
        <v>8728</v>
      </c>
      <c r="I1581" s="53" t="s">
        <v>8729</v>
      </c>
      <c r="J1581" s="95" t="s">
        <v>8730</v>
      </c>
      <c r="K1581" s="96" t="s">
        <v>8731</v>
      </c>
      <c r="L1581" s="95" t="s">
        <v>8732</v>
      </c>
      <c r="M1581" s="4">
        <v>1579</v>
      </c>
      <c r="N1581" s="558">
        <v>35.342075000000001</v>
      </c>
      <c r="O1581" s="558">
        <v>136.60806700000001</v>
      </c>
      <c r="P1581">
        <f t="shared" si="24"/>
        <v>4828.012549519025</v>
      </c>
    </row>
    <row r="1582" spans="1:16">
      <c r="A1582" s="33" t="s">
        <v>7732</v>
      </c>
      <c r="B1582" s="33" t="s">
        <v>2454</v>
      </c>
      <c r="C1582" s="39" t="s">
        <v>4911</v>
      </c>
      <c r="D1582" s="40"/>
      <c r="E1582" s="147" t="s">
        <v>4911</v>
      </c>
      <c r="F1582" s="55" t="s">
        <v>4962</v>
      </c>
      <c r="G1582" s="56"/>
      <c r="H1582" s="41" t="s">
        <v>4911</v>
      </c>
      <c r="I1582" s="41" t="s">
        <v>4911</v>
      </c>
      <c r="J1582" s="64" t="s">
        <v>4963</v>
      </c>
      <c r="K1582" s="65" t="s">
        <v>8731</v>
      </c>
      <c r="L1582" s="64" t="s">
        <v>8732</v>
      </c>
      <c r="M1582" s="4">
        <v>1580</v>
      </c>
      <c r="N1582" s="552">
        <v>35.342075000000001</v>
      </c>
      <c r="O1582" s="552">
        <v>136.60806700000001</v>
      </c>
      <c r="P1582">
        <f t="shared" si="24"/>
        <v>4828.012549519025</v>
      </c>
    </row>
    <row r="1583" spans="1:16">
      <c r="A1583" s="33" t="s">
        <v>7732</v>
      </c>
      <c r="B1583" s="33" t="s">
        <v>2454</v>
      </c>
      <c r="C1583" s="51">
        <v>5</v>
      </c>
      <c r="D1583" s="52">
        <v>2453041</v>
      </c>
      <c r="E1583" s="74" t="s">
        <v>4974</v>
      </c>
      <c r="F1583" s="131" t="s">
        <v>4981</v>
      </c>
      <c r="G1583" s="29" t="s">
        <v>4913</v>
      </c>
      <c r="H1583" s="53" t="s">
        <v>8733</v>
      </c>
      <c r="I1583" s="53" t="s">
        <v>8734</v>
      </c>
      <c r="J1583" s="95" t="s">
        <v>8735</v>
      </c>
      <c r="K1583" s="96" t="s">
        <v>8736</v>
      </c>
      <c r="L1583" s="95" t="s">
        <v>8737</v>
      </c>
      <c r="M1583" s="4">
        <v>1581</v>
      </c>
      <c r="N1583" s="558">
        <v>36.148319000000001</v>
      </c>
      <c r="O1583" s="558">
        <v>137.24902700000001</v>
      </c>
      <c r="P1583">
        <f t="shared" si="24"/>
        <v>4961.3216104356134</v>
      </c>
    </row>
    <row r="1584" spans="1:16">
      <c r="A1584" s="33" t="s">
        <v>7732</v>
      </c>
      <c r="B1584" s="33" t="s">
        <v>2454</v>
      </c>
      <c r="C1584" s="39" t="s">
        <v>4911</v>
      </c>
      <c r="D1584" s="40"/>
      <c r="E1584" s="147" t="s">
        <v>4911</v>
      </c>
      <c r="F1584" s="55" t="s">
        <v>4962</v>
      </c>
      <c r="G1584" s="56"/>
      <c r="H1584" s="41" t="s">
        <v>4911</v>
      </c>
      <c r="I1584" s="41" t="s">
        <v>4911</v>
      </c>
      <c r="J1584" s="31" t="s">
        <v>4963</v>
      </c>
      <c r="K1584" s="32" t="s">
        <v>8736</v>
      </c>
      <c r="L1584" s="31" t="s">
        <v>8737</v>
      </c>
      <c r="M1584" s="4">
        <v>1582</v>
      </c>
      <c r="N1584" s="525">
        <v>36.148319000000001</v>
      </c>
      <c r="O1584" s="525">
        <v>137.24902700000001</v>
      </c>
      <c r="P1584">
        <f t="shared" si="24"/>
        <v>4961.3216104356134</v>
      </c>
    </row>
    <row r="1585" spans="1:16">
      <c r="A1585" s="33" t="s">
        <v>7732</v>
      </c>
      <c r="B1585" s="33" t="s">
        <v>2454</v>
      </c>
      <c r="C1585" s="51">
        <v>6</v>
      </c>
      <c r="D1585" s="52">
        <v>2454029</v>
      </c>
      <c r="E1585" s="98" t="s">
        <v>4974</v>
      </c>
      <c r="F1585" s="100" t="s">
        <v>4981</v>
      </c>
      <c r="G1585" s="29" t="s">
        <v>4913</v>
      </c>
      <c r="H1585" s="53" t="s">
        <v>8738</v>
      </c>
      <c r="I1585" s="53" t="s">
        <v>8739</v>
      </c>
      <c r="J1585" s="76" t="s">
        <v>8740</v>
      </c>
      <c r="K1585" s="77" t="s">
        <v>8741</v>
      </c>
      <c r="L1585" s="76" t="s">
        <v>8742</v>
      </c>
      <c r="M1585" s="4">
        <v>1583</v>
      </c>
      <c r="N1585" s="559">
        <v>35.347653000000001</v>
      </c>
      <c r="O1585" s="559">
        <v>137.110635</v>
      </c>
      <c r="P1585">
        <f t="shared" si="24"/>
        <v>4846.5391485896553</v>
      </c>
    </row>
    <row r="1586" spans="1:16">
      <c r="A1586" s="33" t="s">
        <v>7732</v>
      </c>
      <c r="B1586" s="33" t="s">
        <v>2454</v>
      </c>
      <c r="C1586" s="39" t="s">
        <v>4911</v>
      </c>
      <c r="D1586" s="40"/>
      <c r="E1586" s="27" t="s">
        <v>4911</v>
      </c>
      <c r="F1586" s="56" t="s">
        <v>4962</v>
      </c>
      <c r="G1586" s="56"/>
      <c r="H1586" s="41" t="s">
        <v>4911</v>
      </c>
      <c r="I1586" s="41" t="s">
        <v>4911</v>
      </c>
      <c r="J1586" s="57" t="s">
        <v>8743</v>
      </c>
      <c r="K1586" s="58" t="s">
        <v>8741</v>
      </c>
      <c r="L1586" s="57" t="s">
        <v>8742</v>
      </c>
      <c r="M1586" s="4">
        <v>1584</v>
      </c>
      <c r="N1586" s="556">
        <v>35.347653000000001</v>
      </c>
      <c r="O1586" s="556">
        <v>137.110635</v>
      </c>
      <c r="P1586">
        <f t="shared" si="24"/>
        <v>4846.5391485896553</v>
      </c>
    </row>
    <row r="1587" spans="1:16">
      <c r="A1587" s="33" t="s">
        <v>7732</v>
      </c>
      <c r="B1587" s="33" t="s">
        <v>2454</v>
      </c>
      <c r="C1587" s="51">
        <v>7</v>
      </c>
      <c r="D1587" s="52">
        <v>2455019</v>
      </c>
      <c r="E1587" s="74" t="s">
        <v>4911</v>
      </c>
      <c r="F1587" s="131" t="s">
        <v>4981</v>
      </c>
      <c r="G1587" s="29" t="s">
        <v>4913</v>
      </c>
      <c r="H1587" s="53" t="s">
        <v>8744</v>
      </c>
      <c r="I1587" s="53" t="s">
        <v>8745</v>
      </c>
      <c r="J1587" s="95" t="s">
        <v>8746</v>
      </c>
      <c r="K1587" s="96" t="s">
        <v>8057</v>
      </c>
      <c r="L1587" s="95" t="s">
        <v>8747</v>
      </c>
      <c r="M1587" s="4">
        <v>1585</v>
      </c>
      <c r="N1587" s="558">
        <v>35.501443000000002</v>
      </c>
      <c r="O1587" s="558">
        <v>136.90933699999999</v>
      </c>
      <c r="P1587">
        <f t="shared" si="24"/>
        <v>4860.4790236732906</v>
      </c>
    </row>
    <row r="1588" spans="1:16">
      <c r="A1588" s="33" t="s">
        <v>7732</v>
      </c>
      <c r="B1588" s="33" t="s">
        <v>2454</v>
      </c>
      <c r="C1588" s="34" t="s">
        <v>4911</v>
      </c>
      <c r="D1588" s="35"/>
      <c r="E1588" s="62" t="s">
        <v>4911</v>
      </c>
      <c r="F1588" s="55" t="s">
        <v>4912</v>
      </c>
      <c r="G1588" s="56"/>
      <c r="H1588" s="36" t="s">
        <v>4911</v>
      </c>
      <c r="I1588" s="36" t="s">
        <v>4911</v>
      </c>
      <c r="J1588" s="31" t="s">
        <v>8748</v>
      </c>
      <c r="K1588" s="32" t="s">
        <v>8749</v>
      </c>
      <c r="L1588" s="31" t="s">
        <v>8750</v>
      </c>
      <c r="M1588" s="4">
        <v>1586</v>
      </c>
      <c r="N1588" s="525">
        <v>35.481952999999997</v>
      </c>
      <c r="O1588" s="525">
        <v>136.93674799999999</v>
      </c>
      <c r="P1588">
        <f t="shared" si="24"/>
        <v>4858.7832565088438</v>
      </c>
    </row>
    <row r="1589" spans="1:16">
      <c r="A1589" s="33" t="s">
        <v>7732</v>
      </c>
      <c r="B1589" s="33" t="s">
        <v>2454</v>
      </c>
      <c r="C1589" s="34" t="s">
        <v>4911</v>
      </c>
      <c r="D1589" s="35"/>
      <c r="E1589" s="62" t="s">
        <v>4911</v>
      </c>
      <c r="F1589" s="55" t="s">
        <v>4918</v>
      </c>
      <c r="G1589" s="56"/>
      <c r="H1589" s="36" t="s">
        <v>4911</v>
      </c>
      <c r="I1589" s="36" t="s">
        <v>4911</v>
      </c>
      <c r="J1589" s="31" t="s">
        <v>8751</v>
      </c>
      <c r="K1589" s="32" t="s">
        <v>8752</v>
      </c>
      <c r="L1589" s="31" t="s">
        <v>8753</v>
      </c>
      <c r="M1589" s="4">
        <v>1587</v>
      </c>
      <c r="N1589" s="525">
        <v>35.409292000000001</v>
      </c>
      <c r="O1589" s="525">
        <v>136.72673800000001</v>
      </c>
      <c r="P1589">
        <f t="shared" si="24"/>
        <v>4841.3969900494967</v>
      </c>
    </row>
    <row r="1590" spans="1:16">
      <c r="A1590" s="33" t="s">
        <v>7732</v>
      </c>
      <c r="B1590" s="33" t="s">
        <v>2454</v>
      </c>
      <c r="C1590" s="34" t="s">
        <v>4911</v>
      </c>
      <c r="D1590" s="35"/>
      <c r="E1590" s="62" t="s">
        <v>4911</v>
      </c>
      <c r="F1590" s="55" t="s">
        <v>4922</v>
      </c>
      <c r="G1590" s="56"/>
      <c r="H1590" s="36" t="s">
        <v>4911</v>
      </c>
      <c r="I1590" s="36" t="s">
        <v>4911</v>
      </c>
      <c r="J1590" s="31" t="s">
        <v>8754</v>
      </c>
      <c r="K1590" s="32" t="s">
        <v>8755</v>
      </c>
      <c r="L1590" s="31" t="s">
        <v>8756</v>
      </c>
      <c r="M1590" s="4">
        <v>1588</v>
      </c>
      <c r="N1590" s="525">
        <v>35.397880999999998</v>
      </c>
      <c r="O1590" s="525">
        <v>136.85026400000001</v>
      </c>
      <c r="P1590">
        <f t="shared" si="24"/>
        <v>4844.209359890584</v>
      </c>
    </row>
    <row r="1591" spans="1:16">
      <c r="A1591" s="33" t="s">
        <v>7732</v>
      </c>
      <c r="B1591" s="33" t="s">
        <v>2454</v>
      </c>
      <c r="C1591" s="34" t="s">
        <v>4911</v>
      </c>
      <c r="D1591" s="35"/>
      <c r="E1591" s="27" t="s">
        <v>4911</v>
      </c>
      <c r="F1591" s="55" t="s">
        <v>4926</v>
      </c>
      <c r="G1591" s="56"/>
      <c r="H1591" s="36" t="s">
        <v>4911</v>
      </c>
      <c r="I1591" s="36" t="s">
        <v>4911</v>
      </c>
      <c r="J1591" s="31" t="s">
        <v>8757</v>
      </c>
      <c r="K1591" s="32" t="s">
        <v>8758</v>
      </c>
      <c r="L1591" s="31" t="s">
        <v>8759</v>
      </c>
      <c r="M1591" s="4">
        <v>1589</v>
      </c>
      <c r="N1591" s="525">
        <v>35.451771000000001</v>
      </c>
      <c r="O1591" s="525">
        <v>137.02431100000001</v>
      </c>
      <c r="P1591">
        <f t="shared" si="24"/>
        <v>4857.7544950047813</v>
      </c>
    </row>
    <row r="1592" spans="1:16">
      <c r="A1592" s="33" t="s">
        <v>7732</v>
      </c>
      <c r="B1592" s="33" t="s">
        <v>2454</v>
      </c>
      <c r="C1592" s="34" t="s">
        <v>4911</v>
      </c>
      <c r="D1592" s="35"/>
      <c r="E1592" s="27" t="s">
        <v>4911</v>
      </c>
      <c r="F1592" s="55" t="s">
        <v>4962</v>
      </c>
      <c r="G1592" s="56"/>
      <c r="H1592" s="36" t="s">
        <v>4911</v>
      </c>
      <c r="I1592" s="36" t="s">
        <v>4911</v>
      </c>
      <c r="J1592" s="31" t="s">
        <v>4963</v>
      </c>
      <c r="K1592" s="32" t="s">
        <v>8057</v>
      </c>
      <c r="L1592" s="31" t="s">
        <v>8747</v>
      </c>
      <c r="M1592" s="4">
        <v>1590</v>
      </c>
      <c r="N1592" s="525">
        <v>35.501443000000002</v>
      </c>
      <c r="O1592" s="525">
        <v>136.90933699999999</v>
      </c>
      <c r="P1592">
        <f t="shared" si="24"/>
        <v>4860.4790236732906</v>
      </c>
    </row>
    <row r="1593" spans="1:16">
      <c r="A1593" s="33" t="s">
        <v>7732</v>
      </c>
      <c r="B1593" s="33" t="s">
        <v>2454</v>
      </c>
      <c r="C1593" s="34" t="s">
        <v>4911</v>
      </c>
      <c r="D1593" s="35"/>
      <c r="E1593" s="27" t="s">
        <v>4911</v>
      </c>
      <c r="F1593" s="55" t="s">
        <v>4964</v>
      </c>
      <c r="G1593" s="56"/>
      <c r="H1593" s="36" t="s">
        <v>4911</v>
      </c>
      <c r="I1593" s="36" t="s">
        <v>4911</v>
      </c>
      <c r="J1593" s="31" t="s">
        <v>6975</v>
      </c>
      <c r="K1593" s="32" t="s">
        <v>8057</v>
      </c>
      <c r="L1593" s="31" t="s">
        <v>8760</v>
      </c>
      <c r="M1593" s="4">
        <v>1591</v>
      </c>
      <c r="N1593" s="525">
        <v>35.510413</v>
      </c>
      <c r="O1593" s="525">
        <v>136.907689</v>
      </c>
      <c r="P1593">
        <f t="shared" si="24"/>
        <v>4861.6485792655567</v>
      </c>
    </row>
    <row r="1594" spans="1:16">
      <c r="A1594" s="33" t="s">
        <v>7732</v>
      </c>
      <c r="B1594" s="33" t="s">
        <v>2454</v>
      </c>
      <c r="C1594" s="39" t="s">
        <v>4911</v>
      </c>
      <c r="D1594" s="40"/>
      <c r="E1594" s="93" t="s">
        <v>4974</v>
      </c>
      <c r="F1594" s="92" t="s">
        <v>4975</v>
      </c>
      <c r="G1594" s="92"/>
      <c r="H1594" s="41" t="s">
        <v>4911</v>
      </c>
      <c r="I1594" s="41" t="s">
        <v>4911</v>
      </c>
      <c r="J1594" s="42" t="s">
        <v>4491</v>
      </c>
      <c r="K1594" s="43" t="s">
        <v>8752</v>
      </c>
      <c r="L1594" s="42" t="s">
        <v>8753</v>
      </c>
      <c r="M1594" s="4">
        <v>1592</v>
      </c>
      <c r="N1594" s="560">
        <v>35.409292000000001</v>
      </c>
      <c r="O1594" s="560">
        <v>136.72673800000001</v>
      </c>
      <c r="P1594">
        <f t="shared" si="24"/>
        <v>4841.3969900494967</v>
      </c>
    </row>
    <row r="1595" spans="1:16">
      <c r="A1595" s="33" t="s">
        <v>7732</v>
      </c>
      <c r="B1595" s="33" t="s">
        <v>2454</v>
      </c>
      <c r="C1595" s="51">
        <v>8</v>
      </c>
      <c r="D1595" s="52">
        <v>2456008</v>
      </c>
      <c r="E1595" s="74" t="s">
        <v>4911</v>
      </c>
      <c r="F1595" s="131" t="s">
        <v>4981</v>
      </c>
      <c r="G1595" s="29" t="s">
        <v>4913</v>
      </c>
      <c r="H1595" s="53" t="s">
        <v>8761</v>
      </c>
      <c r="I1595" s="53" t="s">
        <v>8762</v>
      </c>
      <c r="J1595" s="95" t="s">
        <v>8763</v>
      </c>
      <c r="K1595" s="96" t="s">
        <v>8764</v>
      </c>
      <c r="L1595" s="95" t="s">
        <v>8765</v>
      </c>
      <c r="M1595" s="4">
        <v>1593</v>
      </c>
      <c r="N1595" s="558">
        <v>35.491489999999999</v>
      </c>
      <c r="O1595" s="558">
        <v>137.49429499999999</v>
      </c>
      <c r="P1595">
        <f t="shared" si="24"/>
        <v>4879.87739604955</v>
      </c>
    </row>
    <row r="1596" spans="1:16">
      <c r="A1596" s="33" t="s">
        <v>7732</v>
      </c>
      <c r="B1596" s="33" t="s">
        <v>2454</v>
      </c>
      <c r="C1596" s="34" t="s">
        <v>4911</v>
      </c>
      <c r="D1596" s="35"/>
      <c r="E1596" s="62" t="s">
        <v>4911</v>
      </c>
      <c r="F1596" s="55" t="s">
        <v>4912</v>
      </c>
      <c r="G1596" s="56"/>
      <c r="H1596" s="36" t="s">
        <v>4911</v>
      </c>
      <c r="I1596" s="36" t="s">
        <v>4911</v>
      </c>
      <c r="J1596" s="31" t="s">
        <v>8766</v>
      </c>
      <c r="K1596" s="32" t="s">
        <v>8697</v>
      </c>
      <c r="L1596" s="31" t="s">
        <v>8767</v>
      </c>
      <c r="M1596" s="4">
        <v>1594</v>
      </c>
      <c r="N1596" s="525">
        <v>35.460715999999998</v>
      </c>
      <c r="O1596" s="525">
        <v>137.447316</v>
      </c>
      <c r="P1596">
        <f t="shared" si="24"/>
        <v>4873.9802376382559</v>
      </c>
    </row>
    <row r="1597" spans="1:16">
      <c r="A1597" s="33" t="s">
        <v>7732</v>
      </c>
      <c r="B1597" s="33" t="s">
        <v>2454</v>
      </c>
      <c r="C1597" s="34" t="s">
        <v>4911</v>
      </c>
      <c r="D1597" s="35"/>
      <c r="E1597" s="62" t="s">
        <v>4911</v>
      </c>
      <c r="F1597" s="55" t="s">
        <v>4962</v>
      </c>
      <c r="G1597" s="56"/>
      <c r="H1597" s="36" t="s">
        <v>4911</v>
      </c>
      <c r="I1597" s="36" t="s">
        <v>4911</v>
      </c>
      <c r="J1597" s="31" t="s">
        <v>4963</v>
      </c>
      <c r="K1597" s="32" t="s">
        <v>8768</v>
      </c>
      <c r="L1597" s="31" t="s">
        <v>8769</v>
      </c>
      <c r="M1597" s="4">
        <v>1595</v>
      </c>
      <c r="N1597" s="525">
        <v>35.486187000000001</v>
      </c>
      <c r="O1597" s="525">
        <v>137.487088</v>
      </c>
      <c r="P1597">
        <f t="shared" si="24"/>
        <v>4878.8925148534563</v>
      </c>
    </row>
    <row r="1598" spans="1:16">
      <c r="A1598" s="33" t="s">
        <v>7732</v>
      </c>
      <c r="B1598" s="33" t="s">
        <v>2454</v>
      </c>
      <c r="C1598" s="34" t="s">
        <v>4911</v>
      </c>
      <c r="D1598" s="35"/>
      <c r="E1598" s="62" t="s">
        <v>4911</v>
      </c>
      <c r="F1598" s="55" t="s">
        <v>5252</v>
      </c>
      <c r="G1598" s="56"/>
      <c r="H1598" s="36" t="s">
        <v>4911</v>
      </c>
      <c r="I1598" s="36" t="s">
        <v>4911</v>
      </c>
      <c r="J1598" s="31" t="s">
        <v>5353</v>
      </c>
      <c r="K1598" s="32" t="s">
        <v>8764</v>
      </c>
      <c r="L1598" s="31" t="s">
        <v>8770</v>
      </c>
      <c r="M1598" s="4">
        <v>1596</v>
      </c>
      <c r="N1598" s="525">
        <v>35.490926999999999</v>
      </c>
      <c r="O1598" s="525">
        <v>137.49465900000001</v>
      </c>
      <c r="P1598">
        <f t="shared" si="24"/>
        <v>4879.8129054588935</v>
      </c>
    </row>
    <row r="1599" spans="1:16">
      <c r="A1599" s="33" t="s">
        <v>7732</v>
      </c>
      <c r="B1599" s="33" t="s">
        <v>2454</v>
      </c>
      <c r="C1599" s="39" t="s">
        <v>4911</v>
      </c>
      <c r="D1599" s="40"/>
      <c r="E1599" s="62" t="s">
        <v>4974</v>
      </c>
      <c r="F1599" s="92" t="s">
        <v>4975</v>
      </c>
      <c r="G1599" s="92"/>
      <c r="H1599" s="41" t="s">
        <v>4911</v>
      </c>
      <c r="I1599" s="41" t="s">
        <v>4911</v>
      </c>
      <c r="J1599" s="42" t="s">
        <v>4976</v>
      </c>
      <c r="K1599" s="43" t="s">
        <v>8768</v>
      </c>
      <c r="L1599" s="42" t="s">
        <v>8769</v>
      </c>
      <c r="M1599" s="4">
        <v>1597</v>
      </c>
      <c r="N1599" s="560">
        <v>35.490926999999999</v>
      </c>
      <c r="O1599" s="560">
        <v>137.49465900000001</v>
      </c>
      <c r="P1599">
        <f t="shared" si="24"/>
        <v>4879.8129054588935</v>
      </c>
    </row>
    <row r="1600" spans="1:16">
      <c r="A1600" s="33" t="s">
        <v>7732</v>
      </c>
      <c r="B1600" s="33" t="s">
        <v>2454</v>
      </c>
      <c r="C1600" s="51">
        <v>9</v>
      </c>
      <c r="D1600" s="52">
        <v>2457009</v>
      </c>
      <c r="E1600" s="74" t="s">
        <v>4911</v>
      </c>
      <c r="F1600" s="55" t="s">
        <v>4912</v>
      </c>
      <c r="G1600" s="29" t="s">
        <v>4913</v>
      </c>
      <c r="H1600" s="53" t="s">
        <v>8771</v>
      </c>
      <c r="I1600" s="53" t="s">
        <v>8772</v>
      </c>
      <c r="J1600" s="31" t="s">
        <v>8773</v>
      </c>
      <c r="K1600" s="32" t="s">
        <v>8774</v>
      </c>
      <c r="L1600" s="31" t="s">
        <v>8775</v>
      </c>
      <c r="M1600" s="4">
        <v>1598</v>
      </c>
      <c r="N1600" s="525">
        <v>35.531227000000001</v>
      </c>
      <c r="O1600" s="525">
        <v>136.88665800000001</v>
      </c>
      <c r="P1600">
        <f t="shared" si="24"/>
        <v>4863.7509186693669</v>
      </c>
    </row>
    <row r="1601" spans="1:16">
      <c r="A1601" s="33" t="s">
        <v>7732</v>
      </c>
      <c r="B1601" s="33" t="s">
        <v>2454</v>
      </c>
      <c r="C1601" s="34" t="s">
        <v>4911</v>
      </c>
      <c r="D1601" s="35"/>
      <c r="E1601" s="27" t="s">
        <v>4911</v>
      </c>
      <c r="F1601" s="55" t="s">
        <v>4987</v>
      </c>
      <c r="G1601" s="56"/>
      <c r="H1601" s="36" t="s">
        <v>4911</v>
      </c>
      <c r="I1601" s="36" t="s">
        <v>4911</v>
      </c>
      <c r="J1601" s="31" t="s">
        <v>8776</v>
      </c>
      <c r="K1601" s="32" t="s">
        <v>8777</v>
      </c>
      <c r="L1601" s="31" t="s">
        <v>8778</v>
      </c>
      <c r="M1601" s="4">
        <v>1599</v>
      </c>
      <c r="N1601" s="525">
        <v>35.442394</v>
      </c>
      <c r="O1601" s="525">
        <v>136.838044</v>
      </c>
      <c r="P1601">
        <f t="shared" si="24"/>
        <v>4849.8678696373363</v>
      </c>
    </row>
    <row r="1602" spans="1:16">
      <c r="A1602" s="33" t="s">
        <v>7732</v>
      </c>
      <c r="B1602" s="33" t="s">
        <v>2454</v>
      </c>
      <c r="C1602" s="34" t="s">
        <v>4911</v>
      </c>
      <c r="D1602" s="35"/>
      <c r="E1602" s="27" t="s">
        <v>4911</v>
      </c>
      <c r="F1602" s="55" t="s">
        <v>4962</v>
      </c>
      <c r="G1602" s="56"/>
      <c r="H1602" s="36" t="s">
        <v>4911</v>
      </c>
      <c r="I1602" s="36" t="s">
        <v>4911</v>
      </c>
      <c r="J1602" s="31" t="s">
        <v>4963</v>
      </c>
      <c r="K1602" s="32" t="s">
        <v>8774</v>
      </c>
      <c r="L1602" s="31" t="s">
        <v>8775</v>
      </c>
      <c r="M1602" s="4">
        <v>1600</v>
      </c>
      <c r="N1602" s="525">
        <v>35.531227000000001</v>
      </c>
      <c r="O1602" s="525">
        <v>136.88665800000001</v>
      </c>
      <c r="P1602">
        <f t="shared" si="24"/>
        <v>4863.7509186693669</v>
      </c>
    </row>
    <row r="1603" spans="1:16">
      <c r="A1603" s="33" t="s">
        <v>7732</v>
      </c>
      <c r="B1603" s="33" t="s">
        <v>2454</v>
      </c>
      <c r="C1603" s="34" t="s">
        <v>4911</v>
      </c>
      <c r="D1603" s="35"/>
      <c r="E1603" s="27" t="s">
        <v>4911</v>
      </c>
      <c r="F1603" s="102" t="s">
        <v>4964</v>
      </c>
      <c r="G1603" s="56"/>
      <c r="H1603" s="36" t="s">
        <v>4911</v>
      </c>
      <c r="I1603" s="36" t="s">
        <v>4911</v>
      </c>
      <c r="J1603" s="60" t="s">
        <v>8779</v>
      </c>
      <c r="K1603" s="61" t="s">
        <v>8780</v>
      </c>
      <c r="L1603" s="60" t="s">
        <v>8781</v>
      </c>
      <c r="M1603" s="4">
        <v>1601</v>
      </c>
      <c r="N1603" s="553">
        <v>35.593919</v>
      </c>
      <c r="O1603" s="553">
        <v>136.856167</v>
      </c>
      <c r="P1603">
        <f t="shared" si="24"/>
        <v>4871.2473228484732</v>
      </c>
    </row>
    <row r="1604" spans="1:16">
      <c r="A1604" s="33" t="s">
        <v>7732</v>
      </c>
      <c r="B1604" s="33" t="s">
        <v>2454</v>
      </c>
      <c r="C1604" s="34" t="s">
        <v>4911</v>
      </c>
      <c r="D1604" s="35"/>
      <c r="E1604" s="27" t="s">
        <v>4911</v>
      </c>
      <c r="F1604" s="102" t="s">
        <v>5252</v>
      </c>
      <c r="G1604" s="56"/>
      <c r="H1604" s="36" t="s">
        <v>4911</v>
      </c>
      <c r="I1604" s="36" t="s">
        <v>4911</v>
      </c>
      <c r="J1604" s="60" t="s">
        <v>5353</v>
      </c>
      <c r="K1604" s="61" t="s">
        <v>8774</v>
      </c>
      <c r="L1604" s="60" t="s">
        <v>8775</v>
      </c>
      <c r="M1604" s="4">
        <v>1602</v>
      </c>
      <c r="N1604" s="553">
        <v>35.531227000000001</v>
      </c>
      <c r="O1604" s="553">
        <v>136.88665800000001</v>
      </c>
      <c r="P1604">
        <f t="shared" ref="P1604:P1667" si="25">N1604*O1604</f>
        <v>4863.7509186693669</v>
      </c>
    </row>
    <row r="1605" spans="1:16">
      <c r="A1605" s="33" t="s">
        <v>7732</v>
      </c>
      <c r="B1605" s="33" t="s">
        <v>2454</v>
      </c>
      <c r="C1605" s="39" t="s">
        <v>4911</v>
      </c>
      <c r="D1605" s="40"/>
      <c r="E1605" s="93" t="s">
        <v>4974</v>
      </c>
      <c r="F1605" s="63" t="s">
        <v>4975</v>
      </c>
      <c r="G1605" s="92"/>
      <c r="H1605" s="41" t="s">
        <v>4911</v>
      </c>
      <c r="I1605" s="41" t="s">
        <v>4911</v>
      </c>
      <c r="J1605" s="64" t="s">
        <v>4976</v>
      </c>
      <c r="K1605" s="65" t="s">
        <v>8774</v>
      </c>
      <c r="L1605" s="64" t="s">
        <v>8775</v>
      </c>
      <c r="M1605" s="4">
        <v>1603</v>
      </c>
      <c r="N1605" s="552">
        <v>35.531227000000001</v>
      </c>
      <c r="O1605" s="552">
        <v>136.88665800000001</v>
      </c>
      <c r="P1605">
        <f t="shared" si="25"/>
        <v>4863.7509186693669</v>
      </c>
    </row>
    <row r="1606" spans="1:16">
      <c r="A1606" s="33" t="s">
        <v>7732</v>
      </c>
      <c r="B1606" s="33" t="s">
        <v>2454</v>
      </c>
      <c r="C1606" s="51">
        <v>10</v>
      </c>
      <c r="D1606" s="52">
        <v>2458023</v>
      </c>
      <c r="E1606" s="74" t="s">
        <v>4974</v>
      </c>
      <c r="F1606" s="131" t="s">
        <v>4981</v>
      </c>
      <c r="G1606" s="29" t="s">
        <v>4913</v>
      </c>
      <c r="H1606" s="53" t="s">
        <v>8782</v>
      </c>
      <c r="I1606" s="53" t="s">
        <v>8783</v>
      </c>
      <c r="J1606" s="95" t="s">
        <v>8784</v>
      </c>
      <c r="K1606" s="96" t="s">
        <v>8785</v>
      </c>
      <c r="L1606" s="95" t="s">
        <v>8786</v>
      </c>
      <c r="M1606" s="4">
        <v>1604</v>
      </c>
      <c r="N1606" s="558">
        <v>35.356088</v>
      </c>
      <c r="O1606" s="558">
        <v>137.246972</v>
      </c>
      <c r="P1606">
        <f t="shared" si="25"/>
        <v>4852.5160197655359</v>
      </c>
    </row>
    <row r="1607" spans="1:16">
      <c r="A1607" s="33" t="s">
        <v>7732</v>
      </c>
      <c r="B1607" s="33" t="s">
        <v>2454</v>
      </c>
      <c r="C1607" s="39" t="s">
        <v>4911</v>
      </c>
      <c r="D1607" s="40"/>
      <c r="E1607" s="93" t="s">
        <v>4911</v>
      </c>
      <c r="F1607" s="63" t="s">
        <v>4962</v>
      </c>
      <c r="G1607" s="92"/>
      <c r="H1607" s="41" t="s">
        <v>4911</v>
      </c>
      <c r="I1607" s="41" t="s">
        <v>4911</v>
      </c>
      <c r="J1607" s="64" t="s">
        <v>4963</v>
      </c>
      <c r="K1607" s="65" t="s">
        <v>8785</v>
      </c>
      <c r="L1607" s="64" t="s">
        <v>8786</v>
      </c>
      <c r="M1607" s="4">
        <v>1605</v>
      </c>
      <c r="N1607" s="552">
        <v>35.356088</v>
      </c>
      <c r="O1607" s="552">
        <v>137.246972</v>
      </c>
      <c r="P1607">
        <f t="shared" si="25"/>
        <v>4852.5160197655359</v>
      </c>
    </row>
    <row r="1608" spans="1:16">
      <c r="A1608" s="33" t="s">
        <v>7732</v>
      </c>
      <c r="B1608" s="33" t="s">
        <v>2454</v>
      </c>
      <c r="C1608" s="51">
        <v>11</v>
      </c>
      <c r="D1608" s="52">
        <v>8822403</v>
      </c>
      <c r="E1608" s="123" t="s">
        <v>4911</v>
      </c>
      <c r="F1608" s="55" t="s">
        <v>4981</v>
      </c>
      <c r="G1608" s="29" t="s">
        <v>4913</v>
      </c>
      <c r="H1608" s="53" t="s">
        <v>8787</v>
      </c>
      <c r="I1608" s="53" t="s">
        <v>8788</v>
      </c>
      <c r="J1608" s="31" t="s">
        <v>8789</v>
      </c>
      <c r="K1608" s="32" t="s">
        <v>8790</v>
      </c>
      <c r="L1608" s="31" t="s">
        <v>8791</v>
      </c>
      <c r="M1608" s="4">
        <v>1606</v>
      </c>
      <c r="N1608" s="525">
        <v>35.443976999999997</v>
      </c>
      <c r="O1608" s="525">
        <v>136.99933999999999</v>
      </c>
      <c r="P1608">
        <f t="shared" si="25"/>
        <v>4855.8014559751791</v>
      </c>
    </row>
    <row r="1609" spans="1:16">
      <c r="A1609" s="33" t="s">
        <v>7732</v>
      </c>
      <c r="B1609" s="33" t="s">
        <v>2454</v>
      </c>
      <c r="C1609" s="34" t="s">
        <v>4911</v>
      </c>
      <c r="D1609" s="35"/>
      <c r="E1609" s="123" t="s">
        <v>4911</v>
      </c>
      <c r="F1609" s="55" t="s">
        <v>4912</v>
      </c>
      <c r="G1609" s="56"/>
      <c r="H1609" s="36" t="s">
        <v>4911</v>
      </c>
      <c r="I1609" s="36" t="s">
        <v>4911</v>
      </c>
      <c r="J1609" s="31" t="s">
        <v>8792</v>
      </c>
      <c r="K1609" s="32" t="s">
        <v>8793</v>
      </c>
      <c r="L1609" s="31" t="s">
        <v>8794</v>
      </c>
      <c r="M1609" s="4">
        <v>1607</v>
      </c>
      <c r="N1609" s="525">
        <v>35.345064999999998</v>
      </c>
      <c r="O1609" s="525">
        <v>137.118157</v>
      </c>
      <c r="P1609">
        <f t="shared" si="25"/>
        <v>4846.4501718452047</v>
      </c>
    </row>
    <row r="1610" spans="1:16">
      <c r="A1610" s="33" t="s">
        <v>7732</v>
      </c>
      <c r="B1610" s="33" t="s">
        <v>2454</v>
      </c>
      <c r="C1610" s="34" t="s">
        <v>4911</v>
      </c>
      <c r="D1610" s="35"/>
      <c r="E1610" s="123" t="s">
        <v>4911</v>
      </c>
      <c r="F1610" s="102" t="s">
        <v>4922</v>
      </c>
      <c r="G1610" s="56"/>
      <c r="H1610" s="36" t="s">
        <v>4911</v>
      </c>
      <c r="I1610" s="36" t="s">
        <v>4911</v>
      </c>
      <c r="J1610" s="60" t="s">
        <v>8795</v>
      </c>
      <c r="K1610" s="61" t="s">
        <v>8796</v>
      </c>
      <c r="L1610" s="60" t="s">
        <v>8797</v>
      </c>
      <c r="M1610" s="4">
        <v>1608</v>
      </c>
      <c r="N1610" s="553">
        <v>35.882466999999998</v>
      </c>
      <c r="O1610" s="553">
        <v>137.20546899999999</v>
      </c>
      <c r="P1610">
        <f t="shared" si="25"/>
        <v>4923.2707136120225</v>
      </c>
    </row>
    <row r="1611" spans="1:16">
      <c r="A1611" s="33" t="s">
        <v>7732</v>
      </c>
      <c r="B1611" s="33" t="s">
        <v>2454</v>
      </c>
      <c r="C1611" s="34" t="s">
        <v>4911</v>
      </c>
      <c r="D1611" s="35"/>
      <c r="E1611" s="123" t="s">
        <v>4911</v>
      </c>
      <c r="F1611" s="102" t="s">
        <v>4962</v>
      </c>
      <c r="G1611" s="56"/>
      <c r="H1611" s="36" t="s">
        <v>4911</v>
      </c>
      <c r="I1611" s="36" t="s">
        <v>4911</v>
      </c>
      <c r="J1611" s="60" t="s">
        <v>4963</v>
      </c>
      <c r="K1611" s="61" t="s">
        <v>8790</v>
      </c>
      <c r="L1611" s="60" t="s">
        <v>8798</v>
      </c>
      <c r="M1611" s="4">
        <v>1609</v>
      </c>
      <c r="N1611" s="553">
        <v>35.445754000000001</v>
      </c>
      <c r="O1611" s="553">
        <v>137.00146599999999</v>
      </c>
      <c r="P1611">
        <f t="shared" si="25"/>
        <v>4856.1202614753638</v>
      </c>
    </row>
    <row r="1612" spans="1:16">
      <c r="A1612" s="33" t="s">
        <v>7732</v>
      </c>
      <c r="B1612" s="33" t="s">
        <v>2454</v>
      </c>
      <c r="C1612" s="34" t="s">
        <v>4911</v>
      </c>
      <c r="D1612" s="35"/>
      <c r="E1612" s="123" t="s">
        <v>4911</v>
      </c>
      <c r="F1612" s="102" t="s">
        <v>4968</v>
      </c>
      <c r="G1612" s="56"/>
      <c r="H1612" s="36" t="s">
        <v>4911</v>
      </c>
      <c r="I1612" s="36" t="s">
        <v>4911</v>
      </c>
      <c r="J1612" s="60" t="s">
        <v>6527</v>
      </c>
      <c r="K1612" s="61" t="s">
        <v>8790</v>
      </c>
      <c r="L1612" s="60" t="s">
        <v>8798</v>
      </c>
      <c r="M1612" s="4">
        <v>1610</v>
      </c>
      <c r="N1612" s="553">
        <v>35.445754000000001</v>
      </c>
      <c r="O1612" s="553">
        <v>137.00146599999999</v>
      </c>
      <c r="P1612">
        <f t="shared" si="25"/>
        <v>4856.1202614753638</v>
      </c>
    </row>
    <row r="1613" spans="1:16">
      <c r="A1613" s="33" t="s">
        <v>7732</v>
      </c>
      <c r="B1613" s="33" t="s">
        <v>2454</v>
      </c>
      <c r="C1613" s="34" t="s">
        <v>4911</v>
      </c>
      <c r="D1613" s="35"/>
      <c r="E1613" s="123" t="s">
        <v>4911</v>
      </c>
      <c r="F1613" s="102" t="s">
        <v>5252</v>
      </c>
      <c r="G1613" s="56"/>
      <c r="H1613" s="36" t="s">
        <v>4911</v>
      </c>
      <c r="I1613" s="36" t="s">
        <v>4911</v>
      </c>
      <c r="J1613" s="60" t="s">
        <v>5353</v>
      </c>
      <c r="K1613" s="61" t="s">
        <v>8790</v>
      </c>
      <c r="L1613" s="60" t="s">
        <v>8798</v>
      </c>
      <c r="M1613" s="4">
        <v>1611</v>
      </c>
      <c r="N1613" s="553">
        <v>35.445754000000001</v>
      </c>
      <c r="O1613" s="553">
        <v>137.00146599999999</v>
      </c>
      <c r="P1613">
        <f t="shared" si="25"/>
        <v>4856.1202614753638</v>
      </c>
    </row>
    <row r="1614" spans="1:16" ht="19.5" thickBot="1">
      <c r="A1614" s="33" t="s">
        <v>7732</v>
      </c>
      <c r="B1614" s="82" t="s">
        <v>2454</v>
      </c>
      <c r="C1614" s="83" t="s">
        <v>4911</v>
      </c>
      <c r="D1614" s="84"/>
      <c r="E1614" s="136" t="s">
        <v>4974</v>
      </c>
      <c r="F1614" s="137" t="s">
        <v>4975</v>
      </c>
      <c r="G1614" s="138"/>
      <c r="H1614" s="87" t="s">
        <v>4911</v>
      </c>
      <c r="I1614" s="87" t="s">
        <v>4911</v>
      </c>
      <c r="J1614" s="141" t="s">
        <v>4976</v>
      </c>
      <c r="K1614" s="140" t="s">
        <v>8790</v>
      </c>
      <c r="L1614" s="141" t="s">
        <v>8798</v>
      </c>
      <c r="M1614" s="4">
        <v>1612</v>
      </c>
      <c r="N1614" s="562">
        <v>35.445754000000001</v>
      </c>
      <c r="O1614" s="562">
        <v>137.00146599999999</v>
      </c>
      <c r="P1614">
        <f t="shared" si="25"/>
        <v>4856.1202614753638</v>
      </c>
    </row>
    <row r="1615" spans="1:16">
      <c r="A1615" s="33" t="s">
        <v>7732</v>
      </c>
      <c r="B1615" s="24" t="s">
        <v>2895</v>
      </c>
      <c r="C1615" s="25">
        <v>1</v>
      </c>
      <c r="D1615" s="26">
        <v>2551099</v>
      </c>
      <c r="E1615" s="147" t="s">
        <v>4911</v>
      </c>
      <c r="F1615" s="124" t="s">
        <v>4981</v>
      </c>
      <c r="G1615" s="29" t="s">
        <v>4913</v>
      </c>
      <c r="H1615" s="30" t="s">
        <v>8799</v>
      </c>
      <c r="I1615" s="30" t="s">
        <v>8800</v>
      </c>
      <c r="J1615" s="37" t="s">
        <v>6884</v>
      </c>
      <c r="K1615" s="38" t="s">
        <v>8801</v>
      </c>
      <c r="L1615" s="37" t="s">
        <v>8802</v>
      </c>
      <c r="M1615" s="4">
        <v>1613</v>
      </c>
      <c r="N1615" s="554">
        <v>36.053064999999997</v>
      </c>
      <c r="O1615" s="554">
        <v>136.241568</v>
      </c>
      <c r="P1615">
        <f t="shared" si="25"/>
        <v>4911.9261068059195</v>
      </c>
    </row>
    <row r="1616" spans="1:16">
      <c r="A1616" s="33" t="s">
        <v>7732</v>
      </c>
      <c r="B1616" s="33" t="s">
        <v>2895</v>
      </c>
      <c r="C1616" s="34" t="s">
        <v>4911</v>
      </c>
      <c r="D1616" s="35"/>
      <c r="E1616" s="147" t="s">
        <v>4911</v>
      </c>
      <c r="F1616" s="55" t="s">
        <v>4912</v>
      </c>
      <c r="G1616" s="56"/>
      <c r="H1616" s="36" t="s">
        <v>4911</v>
      </c>
      <c r="I1616" s="36" t="s">
        <v>4911</v>
      </c>
      <c r="J1616" s="31" t="s">
        <v>8803</v>
      </c>
      <c r="K1616" s="32" t="s">
        <v>8804</v>
      </c>
      <c r="L1616" s="31" t="s">
        <v>8805</v>
      </c>
      <c r="M1616" s="4">
        <v>1614</v>
      </c>
      <c r="N1616" s="525">
        <v>35.921329999999998</v>
      </c>
      <c r="O1616" s="525">
        <v>136.15783099999999</v>
      </c>
      <c r="P1616">
        <f t="shared" si="25"/>
        <v>4890.970379435229</v>
      </c>
    </row>
    <row r="1617" spans="1:16">
      <c r="A1617" s="33" t="s">
        <v>7732</v>
      </c>
      <c r="B1617" s="33" t="s">
        <v>2895</v>
      </c>
      <c r="C1617" s="34" t="s">
        <v>4911</v>
      </c>
      <c r="D1617" s="35"/>
      <c r="E1617" s="147" t="s">
        <v>4911</v>
      </c>
      <c r="F1617" s="55" t="s">
        <v>4987</v>
      </c>
      <c r="G1617" s="56"/>
      <c r="H1617" s="36" t="s">
        <v>4911</v>
      </c>
      <c r="I1617" s="36" t="s">
        <v>4911</v>
      </c>
      <c r="J1617" s="31" t="s">
        <v>8806</v>
      </c>
      <c r="K1617" s="32" t="s">
        <v>8807</v>
      </c>
      <c r="L1617" s="31" t="s">
        <v>8808</v>
      </c>
      <c r="M1617" s="4">
        <v>1615</v>
      </c>
      <c r="N1617" s="525">
        <v>35.635401000000002</v>
      </c>
      <c r="O1617" s="525">
        <v>136.05732699999999</v>
      </c>
      <c r="P1617">
        <f t="shared" si="25"/>
        <v>4848.457406633127</v>
      </c>
    </row>
    <row r="1618" spans="1:16">
      <c r="A1618" s="33" t="s">
        <v>7732</v>
      </c>
      <c r="B1618" s="33" t="s">
        <v>2895</v>
      </c>
      <c r="C1618" s="34" t="s">
        <v>4911</v>
      </c>
      <c r="D1618" s="35"/>
      <c r="E1618" s="147" t="s">
        <v>4911</v>
      </c>
      <c r="F1618" s="55" t="s">
        <v>4962</v>
      </c>
      <c r="G1618" s="56"/>
      <c r="H1618" s="36" t="s">
        <v>4911</v>
      </c>
      <c r="I1618" s="36" t="s">
        <v>4911</v>
      </c>
      <c r="J1618" s="31" t="s">
        <v>5349</v>
      </c>
      <c r="K1618" s="32" t="s">
        <v>8801</v>
      </c>
      <c r="L1618" s="31" t="s">
        <v>8809</v>
      </c>
      <c r="M1618" s="4">
        <v>1616</v>
      </c>
      <c r="N1618" s="525">
        <v>36.053064999999997</v>
      </c>
      <c r="O1618" s="525">
        <v>136.241568</v>
      </c>
      <c r="P1618">
        <f t="shared" si="25"/>
        <v>4911.9261068059195</v>
      </c>
    </row>
    <row r="1619" spans="1:16">
      <c r="A1619" s="33" t="s">
        <v>7732</v>
      </c>
      <c r="B1619" s="33" t="s">
        <v>2895</v>
      </c>
      <c r="C1619" s="34" t="s">
        <v>4911</v>
      </c>
      <c r="D1619" s="35"/>
      <c r="E1619" s="147" t="s">
        <v>4911</v>
      </c>
      <c r="F1619" s="55" t="s">
        <v>4968</v>
      </c>
      <c r="G1619" s="56"/>
      <c r="H1619" s="36" t="s">
        <v>4911</v>
      </c>
      <c r="I1619" s="36" t="s">
        <v>4911</v>
      </c>
      <c r="J1619" s="31" t="s">
        <v>8810</v>
      </c>
      <c r="K1619" s="32" t="s">
        <v>8811</v>
      </c>
      <c r="L1619" s="31" t="s">
        <v>8812</v>
      </c>
      <c r="M1619" s="4">
        <v>1617</v>
      </c>
      <c r="N1619" s="525">
        <v>36.051932000000001</v>
      </c>
      <c r="O1619" s="525">
        <v>136.24230800000001</v>
      </c>
      <c r="P1619">
        <f t="shared" si="25"/>
        <v>4911.7984235390568</v>
      </c>
    </row>
    <row r="1620" spans="1:16">
      <c r="A1620" s="33" t="s">
        <v>7732</v>
      </c>
      <c r="B1620" s="33" t="s">
        <v>2895</v>
      </c>
      <c r="C1620" s="34" t="s">
        <v>4911</v>
      </c>
      <c r="D1620" s="35"/>
      <c r="E1620" s="147" t="s">
        <v>4911</v>
      </c>
      <c r="F1620" s="124" t="s">
        <v>5255</v>
      </c>
      <c r="G1620" s="56"/>
      <c r="H1620" s="36" t="s">
        <v>4911</v>
      </c>
      <c r="I1620" s="36" t="s">
        <v>4911</v>
      </c>
      <c r="J1620" s="31" t="s">
        <v>8813</v>
      </c>
      <c r="K1620" s="32" t="s">
        <v>8814</v>
      </c>
      <c r="L1620" s="31" t="s">
        <v>8815</v>
      </c>
      <c r="M1620" s="4">
        <v>1618</v>
      </c>
      <c r="N1620" s="525">
        <v>36.085731000000003</v>
      </c>
      <c r="O1620" s="525">
        <v>136.245633</v>
      </c>
      <c r="P1620">
        <f t="shared" si="25"/>
        <v>4916.5232623627235</v>
      </c>
    </row>
    <row r="1621" spans="1:16">
      <c r="A1621" s="33" t="s">
        <v>7732</v>
      </c>
      <c r="B1621" s="33" t="s">
        <v>2895</v>
      </c>
      <c r="C1621" s="39" t="s">
        <v>4911</v>
      </c>
      <c r="D1621" s="40"/>
      <c r="E1621" s="27" t="s">
        <v>4974</v>
      </c>
      <c r="F1621" s="124" t="s">
        <v>4975</v>
      </c>
      <c r="G1621" s="56"/>
      <c r="H1621" s="41" t="s">
        <v>4911</v>
      </c>
      <c r="I1621" s="41" t="s">
        <v>4911</v>
      </c>
      <c r="J1621" s="37" t="s">
        <v>4491</v>
      </c>
      <c r="K1621" s="38" t="s">
        <v>8801</v>
      </c>
      <c r="L1621" s="37" t="s">
        <v>8802</v>
      </c>
      <c r="M1621" s="4">
        <v>1619</v>
      </c>
      <c r="N1621" s="554">
        <v>36.053064999999997</v>
      </c>
      <c r="O1621" s="554">
        <v>136.241568</v>
      </c>
      <c r="P1621">
        <f t="shared" si="25"/>
        <v>4911.9261068059195</v>
      </c>
    </row>
    <row r="1622" spans="1:16">
      <c r="A1622" s="33" t="s">
        <v>7732</v>
      </c>
      <c r="B1622" s="33" t="s">
        <v>2895</v>
      </c>
      <c r="C1622" s="51">
        <v>2</v>
      </c>
      <c r="D1622" s="52">
        <v>2551145</v>
      </c>
      <c r="E1622" s="98" t="s">
        <v>4974</v>
      </c>
      <c r="F1622" s="100" t="s">
        <v>4981</v>
      </c>
      <c r="G1622" s="29" t="s">
        <v>4913</v>
      </c>
      <c r="H1622" s="53" t="s">
        <v>5564</v>
      </c>
      <c r="I1622" s="53" t="s">
        <v>8816</v>
      </c>
      <c r="J1622" s="76" t="s">
        <v>8817</v>
      </c>
      <c r="K1622" s="77" t="s">
        <v>8818</v>
      </c>
      <c r="L1622" s="76" t="s">
        <v>8819</v>
      </c>
      <c r="M1622" s="4">
        <v>1620</v>
      </c>
      <c r="N1622" s="559">
        <v>36.082659999999997</v>
      </c>
      <c r="O1622" s="559">
        <v>136.24658099999999</v>
      </c>
      <c r="P1622">
        <f t="shared" si="25"/>
        <v>4916.1390583854591</v>
      </c>
    </row>
    <row r="1623" spans="1:16">
      <c r="A1623" s="33" t="s">
        <v>7732</v>
      </c>
      <c r="B1623" s="33" t="s">
        <v>2895</v>
      </c>
      <c r="C1623" s="39" t="s">
        <v>4911</v>
      </c>
      <c r="D1623" s="40"/>
      <c r="E1623" s="27" t="s">
        <v>4911</v>
      </c>
      <c r="F1623" s="56" t="s">
        <v>4962</v>
      </c>
      <c r="G1623" s="56"/>
      <c r="H1623" s="41" t="s">
        <v>4911</v>
      </c>
      <c r="I1623" s="41" t="s">
        <v>4911</v>
      </c>
      <c r="J1623" s="57" t="s">
        <v>4963</v>
      </c>
      <c r="K1623" s="58" t="s">
        <v>8818</v>
      </c>
      <c r="L1623" s="57" t="s">
        <v>8819</v>
      </c>
      <c r="M1623" s="4">
        <v>1621</v>
      </c>
      <c r="N1623" s="556">
        <v>36.082659999999997</v>
      </c>
      <c r="O1623" s="556">
        <v>136.24658099999999</v>
      </c>
      <c r="P1623">
        <f t="shared" si="25"/>
        <v>4916.1390583854591</v>
      </c>
    </row>
    <row r="1624" spans="1:16">
      <c r="A1624" s="33" t="s">
        <v>7732</v>
      </c>
      <c r="B1624" s="33" t="s">
        <v>2895</v>
      </c>
      <c r="C1624" s="51">
        <v>3</v>
      </c>
      <c r="D1624" s="52">
        <v>2551227</v>
      </c>
      <c r="E1624" s="98" t="s">
        <v>4974</v>
      </c>
      <c r="F1624" s="100" t="s">
        <v>4981</v>
      </c>
      <c r="G1624" s="29" t="s">
        <v>4913</v>
      </c>
      <c r="H1624" s="53" t="s">
        <v>8820</v>
      </c>
      <c r="I1624" s="53" t="s">
        <v>8821</v>
      </c>
      <c r="J1624" s="76" t="s">
        <v>8822</v>
      </c>
      <c r="K1624" s="77" t="s">
        <v>8823</v>
      </c>
      <c r="L1624" s="76" t="s">
        <v>8824</v>
      </c>
      <c r="M1624" s="4">
        <v>1622</v>
      </c>
      <c r="N1624" s="559">
        <v>36.088081000000003</v>
      </c>
      <c r="O1624" s="559">
        <v>136.197441</v>
      </c>
      <c r="P1624">
        <f t="shared" si="25"/>
        <v>4915.1042828007212</v>
      </c>
    </row>
    <row r="1625" spans="1:16">
      <c r="A1625" s="33" t="s">
        <v>7732</v>
      </c>
      <c r="B1625" s="33" t="s">
        <v>2895</v>
      </c>
      <c r="C1625" s="39" t="s">
        <v>4911</v>
      </c>
      <c r="D1625" s="40"/>
      <c r="E1625" s="27" t="s">
        <v>4911</v>
      </c>
      <c r="F1625" s="56" t="s">
        <v>4962</v>
      </c>
      <c r="G1625" s="56"/>
      <c r="H1625" s="41" t="s">
        <v>4911</v>
      </c>
      <c r="I1625" s="41" t="s">
        <v>4911</v>
      </c>
      <c r="J1625" s="57" t="s">
        <v>4963</v>
      </c>
      <c r="K1625" s="58" t="s">
        <v>8823</v>
      </c>
      <c r="L1625" s="57" t="s">
        <v>8824</v>
      </c>
      <c r="M1625" s="4">
        <v>1623</v>
      </c>
      <c r="N1625" s="556">
        <v>36.088081000000003</v>
      </c>
      <c r="O1625" s="556">
        <v>136.197441</v>
      </c>
      <c r="P1625">
        <f t="shared" si="25"/>
        <v>4915.1042828007212</v>
      </c>
    </row>
    <row r="1626" spans="1:16">
      <c r="A1626" s="33" t="s">
        <v>7732</v>
      </c>
      <c r="B1626" s="33" t="s">
        <v>2895</v>
      </c>
      <c r="C1626" s="51">
        <v>4</v>
      </c>
      <c r="D1626" s="52">
        <v>2552010</v>
      </c>
      <c r="E1626" s="74" t="s">
        <v>4974</v>
      </c>
      <c r="F1626" s="131" t="s">
        <v>4981</v>
      </c>
      <c r="G1626" s="29" t="s">
        <v>4913</v>
      </c>
      <c r="H1626" s="53" t="s">
        <v>8825</v>
      </c>
      <c r="I1626" s="53" t="s">
        <v>8826</v>
      </c>
      <c r="J1626" s="95" t="s">
        <v>8827</v>
      </c>
      <c r="K1626" s="96" t="s">
        <v>8828</v>
      </c>
      <c r="L1626" s="95" t="s">
        <v>8829</v>
      </c>
      <c r="M1626" s="4">
        <v>1624</v>
      </c>
      <c r="N1626" s="558">
        <v>35.646608000000001</v>
      </c>
      <c r="O1626" s="558">
        <v>136.06187199999999</v>
      </c>
      <c r="P1626">
        <f t="shared" si="25"/>
        <v>4850.1442149301756</v>
      </c>
    </row>
    <row r="1627" spans="1:16">
      <c r="A1627" s="33" t="s">
        <v>7732</v>
      </c>
      <c r="B1627" s="33" t="s">
        <v>2895</v>
      </c>
      <c r="C1627" s="39" t="s">
        <v>4911</v>
      </c>
      <c r="D1627" s="40"/>
      <c r="E1627" s="70" t="s">
        <v>4911</v>
      </c>
      <c r="F1627" s="63" t="s">
        <v>4962</v>
      </c>
      <c r="G1627" s="92"/>
      <c r="H1627" s="41" t="s">
        <v>4911</v>
      </c>
      <c r="I1627" s="41" t="s">
        <v>4911</v>
      </c>
      <c r="J1627" s="64" t="s">
        <v>4963</v>
      </c>
      <c r="K1627" s="65" t="s">
        <v>8828</v>
      </c>
      <c r="L1627" s="64" t="s">
        <v>8829</v>
      </c>
      <c r="M1627" s="4">
        <v>1625</v>
      </c>
      <c r="N1627" s="552">
        <v>35.646608000000001</v>
      </c>
      <c r="O1627" s="552">
        <v>136.06187199999999</v>
      </c>
      <c r="P1627">
        <f t="shared" si="25"/>
        <v>4850.1442149301756</v>
      </c>
    </row>
    <row r="1628" spans="1:16">
      <c r="A1628" s="33" t="s">
        <v>7732</v>
      </c>
      <c r="B1628" s="33" t="s">
        <v>2895</v>
      </c>
      <c r="C1628" s="51">
        <v>5</v>
      </c>
      <c r="D1628" s="52">
        <v>2553050</v>
      </c>
      <c r="E1628" s="98" t="s">
        <v>4974</v>
      </c>
      <c r="F1628" s="100" t="s">
        <v>4981</v>
      </c>
      <c r="G1628" s="29" t="s">
        <v>4913</v>
      </c>
      <c r="H1628" s="53" t="s">
        <v>8830</v>
      </c>
      <c r="I1628" s="53" t="s">
        <v>8831</v>
      </c>
      <c r="J1628" s="76" t="s">
        <v>5714</v>
      </c>
      <c r="K1628" s="77" t="s">
        <v>8832</v>
      </c>
      <c r="L1628" s="76" t="s">
        <v>8833</v>
      </c>
      <c r="M1628" s="4">
        <v>1626</v>
      </c>
      <c r="N1628" s="559">
        <v>35.90343</v>
      </c>
      <c r="O1628" s="559">
        <v>136.154876</v>
      </c>
      <c r="P1628">
        <f t="shared" si="25"/>
        <v>4888.4270596246797</v>
      </c>
    </row>
    <row r="1629" spans="1:16">
      <c r="A1629" s="33" t="s">
        <v>7732</v>
      </c>
      <c r="B1629" s="33" t="s">
        <v>2895</v>
      </c>
      <c r="C1629" s="39" t="s">
        <v>4911</v>
      </c>
      <c r="D1629" s="40"/>
      <c r="E1629" s="27" t="s">
        <v>4911</v>
      </c>
      <c r="F1629" s="56" t="s">
        <v>4962</v>
      </c>
      <c r="G1629" s="56"/>
      <c r="H1629" s="41" t="s">
        <v>4911</v>
      </c>
      <c r="I1629" s="41" t="s">
        <v>4911</v>
      </c>
      <c r="J1629" s="57" t="s">
        <v>4963</v>
      </c>
      <c r="K1629" s="58" t="s">
        <v>8832</v>
      </c>
      <c r="L1629" s="57" t="s">
        <v>8833</v>
      </c>
      <c r="M1629" s="4">
        <v>1627</v>
      </c>
      <c r="N1629" s="556">
        <v>35.90343</v>
      </c>
      <c r="O1629" s="556">
        <v>136.154876</v>
      </c>
      <c r="P1629">
        <f t="shared" si="25"/>
        <v>4888.4270596246797</v>
      </c>
    </row>
    <row r="1630" spans="1:16">
      <c r="A1630" s="33" t="s">
        <v>7732</v>
      </c>
      <c r="B1630" s="33" t="s">
        <v>2895</v>
      </c>
      <c r="C1630" s="51">
        <v>6</v>
      </c>
      <c r="D1630" s="52">
        <v>2554004</v>
      </c>
      <c r="E1630" s="98" t="s">
        <v>4974</v>
      </c>
      <c r="F1630" s="100" t="s">
        <v>4981</v>
      </c>
      <c r="G1630" s="29" t="s">
        <v>4913</v>
      </c>
      <c r="H1630" s="53" t="s">
        <v>8834</v>
      </c>
      <c r="I1630" s="53" t="s">
        <v>8835</v>
      </c>
      <c r="J1630" s="76" t="s">
        <v>8836</v>
      </c>
      <c r="K1630" s="77" t="s">
        <v>8837</v>
      </c>
      <c r="L1630" s="76" t="s">
        <v>8838</v>
      </c>
      <c r="M1630" s="4">
        <v>1628</v>
      </c>
      <c r="N1630" s="559">
        <v>35.482635999999999</v>
      </c>
      <c r="O1630" s="559">
        <v>135.775834</v>
      </c>
      <c r="P1630">
        <f t="shared" si="25"/>
        <v>4817.6844954184244</v>
      </c>
    </row>
    <row r="1631" spans="1:16">
      <c r="A1631" s="33" t="s">
        <v>7732</v>
      </c>
      <c r="B1631" s="33" t="s">
        <v>2895</v>
      </c>
      <c r="C1631" s="34" t="s">
        <v>4911</v>
      </c>
      <c r="D1631" s="35"/>
      <c r="E1631" s="27" t="s">
        <v>4911</v>
      </c>
      <c r="F1631" s="56" t="s">
        <v>4962</v>
      </c>
      <c r="G1631" s="56"/>
      <c r="H1631" s="36" t="s">
        <v>4911</v>
      </c>
      <c r="I1631" s="36" t="s">
        <v>4911</v>
      </c>
      <c r="J1631" s="57" t="s">
        <v>4963</v>
      </c>
      <c r="K1631" s="58" t="s">
        <v>8837</v>
      </c>
      <c r="L1631" s="57" t="s">
        <v>8838</v>
      </c>
      <c r="M1631" s="4">
        <v>1629</v>
      </c>
      <c r="N1631" s="556">
        <v>35.482635999999999</v>
      </c>
      <c r="O1631" s="556">
        <v>135.775834</v>
      </c>
      <c r="P1631">
        <f t="shared" si="25"/>
        <v>4817.6844954184244</v>
      </c>
    </row>
    <row r="1632" spans="1:16">
      <c r="A1632" s="33" t="s">
        <v>7732</v>
      </c>
      <c r="B1632" s="33" t="s">
        <v>2895</v>
      </c>
      <c r="C1632" s="39" t="s">
        <v>4911</v>
      </c>
      <c r="D1632" s="40"/>
      <c r="E1632" s="27" t="s">
        <v>4911</v>
      </c>
      <c r="F1632" s="63" t="s">
        <v>4979</v>
      </c>
      <c r="G1632" s="92"/>
      <c r="H1632" s="41" t="s">
        <v>4911</v>
      </c>
      <c r="I1632" s="41" t="s">
        <v>4911</v>
      </c>
      <c r="J1632" s="64" t="s">
        <v>8839</v>
      </c>
      <c r="K1632" s="65" t="s">
        <v>8840</v>
      </c>
      <c r="L1632" s="64" t="s">
        <v>8841</v>
      </c>
      <c r="M1632" s="4">
        <v>1630</v>
      </c>
      <c r="N1632" s="552">
        <v>35.484654999999997</v>
      </c>
      <c r="O1632" s="552">
        <v>135.768056</v>
      </c>
      <c r="P1632">
        <f t="shared" si="25"/>
        <v>4817.6826271806794</v>
      </c>
    </row>
    <row r="1633" spans="1:16">
      <c r="A1633" s="33" t="s">
        <v>7732</v>
      </c>
      <c r="B1633" s="33" t="s">
        <v>2895</v>
      </c>
      <c r="C1633" s="51">
        <v>7</v>
      </c>
      <c r="D1633" s="52">
        <v>2555013</v>
      </c>
      <c r="E1633" s="98" t="s">
        <v>4974</v>
      </c>
      <c r="F1633" s="131" t="s">
        <v>4981</v>
      </c>
      <c r="G1633" s="29" t="s">
        <v>4913</v>
      </c>
      <c r="H1633" s="53" t="s">
        <v>8842</v>
      </c>
      <c r="I1633" s="53" t="s">
        <v>8843</v>
      </c>
      <c r="J1633" s="95" t="s">
        <v>8844</v>
      </c>
      <c r="K1633" s="96" t="s">
        <v>8845</v>
      </c>
      <c r="L1633" s="95" t="s">
        <v>8846</v>
      </c>
      <c r="M1633" s="4">
        <v>1631</v>
      </c>
      <c r="N1633" s="558">
        <v>35.994371000000001</v>
      </c>
      <c r="O1633" s="558">
        <v>136.49911700000001</v>
      </c>
      <c r="P1633">
        <f t="shared" si="25"/>
        <v>4913.1998584704079</v>
      </c>
    </row>
    <row r="1634" spans="1:16">
      <c r="A1634" s="33" t="s">
        <v>7732</v>
      </c>
      <c r="B1634" s="33" t="s">
        <v>2895</v>
      </c>
      <c r="C1634" s="39" t="s">
        <v>4911</v>
      </c>
      <c r="D1634" s="40"/>
      <c r="E1634" s="27" t="s">
        <v>4911</v>
      </c>
      <c r="F1634" s="63" t="s">
        <v>4962</v>
      </c>
      <c r="G1634" s="92"/>
      <c r="H1634" s="41" t="s">
        <v>4911</v>
      </c>
      <c r="I1634" s="41" t="s">
        <v>4911</v>
      </c>
      <c r="J1634" s="64" t="s">
        <v>4963</v>
      </c>
      <c r="K1634" s="65" t="s">
        <v>8845</v>
      </c>
      <c r="L1634" s="64" t="s">
        <v>8846</v>
      </c>
      <c r="M1634" s="4">
        <v>1632</v>
      </c>
      <c r="N1634" s="552">
        <v>35.994371000000001</v>
      </c>
      <c r="O1634" s="552">
        <v>136.49911700000001</v>
      </c>
      <c r="P1634">
        <f t="shared" si="25"/>
        <v>4913.1998584704079</v>
      </c>
    </row>
    <row r="1635" spans="1:16">
      <c r="A1635" s="33" t="s">
        <v>7732</v>
      </c>
      <c r="B1635" s="33" t="s">
        <v>2895</v>
      </c>
      <c r="C1635" s="51">
        <v>8</v>
      </c>
      <c r="D1635" s="52">
        <v>2557010</v>
      </c>
      <c r="E1635" s="98" t="s">
        <v>4974</v>
      </c>
      <c r="F1635" s="100" t="s">
        <v>4981</v>
      </c>
      <c r="G1635" s="29" t="s">
        <v>4913</v>
      </c>
      <c r="H1635" s="53" t="s">
        <v>8847</v>
      </c>
      <c r="I1635" s="53" t="s">
        <v>8848</v>
      </c>
      <c r="J1635" s="76" t="s">
        <v>8849</v>
      </c>
      <c r="K1635" s="77" t="s">
        <v>8850</v>
      </c>
      <c r="L1635" s="76" t="s">
        <v>8851</v>
      </c>
      <c r="M1635" s="4">
        <v>1633</v>
      </c>
      <c r="N1635" s="559">
        <v>35.950560000000003</v>
      </c>
      <c r="O1635" s="559">
        <v>136.24479500000001</v>
      </c>
      <c r="P1635">
        <f t="shared" si="25"/>
        <v>4898.0766773352007</v>
      </c>
    </row>
    <row r="1636" spans="1:16">
      <c r="A1636" s="33" t="s">
        <v>7732</v>
      </c>
      <c r="B1636" s="33" t="s">
        <v>2895</v>
      </c>
      <c r="C1636" s="39" t="s">
        <v>4911</v>
      </c>
      <c r="D1636" s="40"/>
      <c r="E1636" s="27" t="s">
        <v>4911</v>
      </c>
      <c r="F1636" s="56" t="s">
        <v>4962</v>
      </c>
      <c r="G1636" s="56"/>
      <c r="H1636" s="41" t="s">
        <v>4911</v>
      </c>
      <c r="I1636" s="41" t="s">
        <v>4911</v>
      </c>
      <c r="J1636" s="57" t="s">
        <v>4963</v>
      </c>
      <c r="K1636" s="58" t="s">
        <v>8850</v>
      </c>
      <c r="L1636" s="57" t="s">
        <v>8851</v>
      </c>
      <c r="M1636" s="4">
        <v>1634</v>
      </c>
      <c r="N1636" s="556">
        <v>35.950560000000003</v>
      </c>
      <c r="O1636" s="556">
        <v>136.24479500000001</v>
      </c>
      <c r="P1636">
        <f t="shared" si="25"/>
        <v>4898.0766773352007</v>
      </c>
    </row>
    <row r="1637" spans="1:16">
      <c r="A1637" s="33" t="s">
        <v>7732</v>
      </c>
      <c r="B1637" s="33" t="s">
        <v>2895</v>
      </c>
      <c r="C1637" s="51">
        <v>9</v>
      </c>
      <c r="D1637" s="52">
        <v>2588004</v>
      </c>
      <c r="E1637" s="74" t="s">
        <v>4974</v>
      </c>
      <c r="F1637" s="131" t="s">
        <v>4981</v>
      </c>
      <c r="G1637" s="29" t="s">
        <v>4913</v>
      </c>
      <c r="H1637" s="53" t="s">
        <v>8852</v>
      </c>
      <c r="I1637" s="53" t="s">
        <v>8853</v>
      </c>
      <c r="J1637" s="95" t="s">
        <v>8854</v>
      </c>
      <c r="K1637" s="96" t="s">
        <v>8855</v>
      </c>
      <c r="L1637" s="95" t="s">
        <v>8856</v>
      </c>
      <c r="M1637" s="4">
        <v>1635</v>
      </c>
      <c r="N1637" s="558">
        <v>35.607177999999998</v>
      </c>
      <c r="O1637" s="558">
        <v>135.94740200000001</v>
      </c>
      <c r="P1637">
        <f t="shared" si="25"/>
        <v>4840.703341651556</v>
      </c>
    </row>
    <row r="1638" spans="1:16">
      <c r="A1638" s="33" t="s">
        <v>7732</v>
      </c>
      <c r="B1638" s="33" t="s">
        <v>2895</v>
      </c>
      <c r="C1638" s="34" t="s">
        <v>4911</v>
      </c>
      <c r="D1638" s="35"/>
      <c r="E1638" s="27" t="s">
        <v>4911</v>
      </c>
      <c r="F1638" s="102" t="s">
        <v>4912</v>
      </c>
      <c r="G1638" s="56"/>
      <c r="H1638" s="36" t="s">
        <v>4911</v>
      </c>
      <c r="I1638" s="36" t="s">
        <v>4911</v>
      </c>
      <c r="J1638" s="60" t="s">
        <v>8857</v>
      </c>
      <c r="K1638" s="61" t="s">
        <v>8858</v>
      </c>
      <c r="L1638" s="60" t="s">
        <v>8859</v>
      </c>
      <c r="M1638" s="4">
        <v>1636</v>
      </c>
      <c r="N1638" s="553">
        <v>35.632250999999997</v>
      </c>
      <c r="O1638" s="553">
        <v>136.05095700000001</v>
      </c>
      <c r="P1638">
        <f t="shared" si="25"/>
        <v>4847.8018486142073</v>
      </c>
    </row>
    <row r="1639" spans="1:16">
      <c r="A1639" s="33" t="s">
        <v>7732</v>
      </c>
      <c r="B1639" s="33" t="s">
        <v>2895</v>
      </c>
      <c r="C1639" s="39" t="s">
        <v>4911</v>
      </c>
      <c r="D1639" s="40"/>
      <c r="E1639" s="27" t="s">
        <v>4911</v>
      </c>
      <c r="F1639" s="102" t="s">
        <v>4962</v>
      </c>
      <c r="G1639" s="56"/>
      <c r="H1639" s="41" t="s">
        <v>4911</v>
      </c>
      <c r="I1639" s="41" t="s">
        <v>4911</v>
      </c>
      <c r="J1639" s="60" t="s">
        <v>4963</v>
      </c>
      <c r="K1639" s="61" t="s">
        <v>8855</v>
      </c>
      <c r="L1639" s="60" t="s">
        <v>8856</v>
      </c>
      <c r="M1639" s="4">
        <v>1637</v>
      </c>
      <c r="N1639" s="553">
        <v>35.607177999999998</v>
      </c>
      <c r="O1639" s="553">
        <v>135.94740200000001</v>
      </c>
      <c r="P1639">
        <f t="shared" si="25"/>
        <v>4840.703341651556</v>
      </c>
    </row>
    <row r="1640" spans="1:16">
      <c r="A1640" s="33" t="s">
        <v>7732</v>
      </c>
      <c r="B1640" s="33" t="s">
        <v>2895</v>
      </c>
      <c r="C1640" s="51">
        <v>10</v>
      </c>
      <c r="D1640" s="52">
        <v>8822503</v>
      </c>
      <c r="E1640" s="134" t="s">
        <v>4911</v>
      </c>
      <c r="F1640" s="100" t="s">
        <v>4981</v>
      </c>
      <c r="G1640" s="29" t="s">
        <v>4913</v>
      </c>
      <c r="H1640" s="53" t="s">
        <v>8860</v>
      </c>
      <c r="I1640" s="53" t="s">
        <v>8861</v>
      </c>
      <c r="J1640" s="76" t="s">
        <v>8862</v>
      </c>
      <c r="K1640" s="77" t="s">
        <v>8863</v>
      </c>
      <c r="L1640" s="76" t="s">
        <v>8864</v>
      </c>
      <c r="M1640" s="4">
        <v>1638</v>
      </c>
      <c r="N1640" s="559">
        <v>36.021706000000002</v>
      </c>
      <c r="O1640" s="559">
        <v>136.20865900000001</v>
      </c>
      <c r="P1640">
        <f t="shared" si="25"/>
        <v>4906.4682691522548</v>
      </c>
    </row>
    <row r="1641" spans="1:16">
      <c r="A1641" s="33" t="s">
        <v>7732</v>
      </c>
      <c r="B1641" s="33" t="s">
        <v>2895</v>
      </c>
      <c r="C1641" s="34" t="s">
        <v>4911</v>
      </c>
      <c r="D1641" s="35"/>
      <c r="E1641" s="123" t="s">
        <v>4911</v>
      </c>
      <c r="F1641" s="55" t="s">
        <v>4918</v>
      </c>
      <c r="G1641" s="56"/>
      <c r="H1641" s="36" t="s">
        <v>4911</v>
      </c>
      <c r="I1641" s="36" t="s">
        <v>4911</v>
      </c>
      <c r="J1641" s="31" t="s">
        <v>8865</v>
      </c>
      <c r="K1641" s="32" t="s">
        <v>8866</v>
      </c>
      <c r="L1641" s="31" t="s">
        <v>8867</v>
      </c>
      <c r="M1641" s="4">
        <v>1639</v>
      </c>
      <c r="N1641" s="525">
        <v>35.924629000000003</v>
      </c>
      <c r="O1641" s="525">
        <v>136.15950900000001</v>
      </c>
      <c r="P1641">
        <f t="shared" si="25"/>
        <v>4891.4798456471617</v>
      </c>
    </row>
    <row r="1642" spans="1:16">
      <c r="A1642" s="33" t="s">
        <v>7732</v>
      </c>
      <c r="B1642" s="33" t="s">
        <v>2895</v>
      </c>
      <c r="C1642" s="34" t="s">
        <v>4911</v>
      </c>
      <c r="D1642" s="35"/>
      <c r="E1642" s="123" t="s">
        <v>4911</v>
      </c>
      <c r="F1642" s="102" t="s">
        <v>4922</v>
      </c>
      <c r="G1642" s="56"/>
      <c r="H1642" s="36" t="s">
        <v>4911</v>
      </c>
      <c r="I1642" s="36" t="s">
        <v>4911</v>
      </c>
      <c r="J1642" s="60" t="s">
        <v>8868</v>
      </c>
      <c r="K1642" s="61" t="s">
        <v>8818</v>
      </c>
      <c r="L1642" s="60" t="s">
        <v>8869</v>
      </c>
      <c r="M1642" s="4">
        <v>1640</v>
      </c>
      <c r="N1642" s="553">
        <v>36.085987000000003</v>
      </c>
      <c r="O1642" s="553">
        <v>136.25089700000001</v>
      </c>
      <c r="P1642">
        <f t="shared" si="25"/>
        <v>4916.7480978803396</v>
      </c>
    </row>
    <row r="1643" spans="1:16">
      <c r="A1643" s="33" t="s">
        <v>7732</v>
      </c>
      <c r="B1643" s="33" t="s">
        <v>2895</v>
      </c>
      <c r="C1643" s="34" t="s">
        <v>4911</v>
      </c>
      <c r="D1643" s="35"/>
      <c r="E1643" s="123" t="s">
        <v>4911</v>
      </c>
      <c r="F1643" s="102" t="s">
        <v>4962</v>
      </c>
      <c r="G1643" s="56"/>
      <c r="H1643" s="36" t="s">
        <v>4911</v>
      </c>
      <c r="I1643" s="36" t="s">
        <v>4911</v>
      </c>
      <c r="J1643" s="60" t="s">
        <v>4963</v>
      </c>
      <c r="K1643" s="61" t="s">
        <v>8818</v>
      </c>
      <c r="L1643" s="60" t="s">
        <v>8869</v>
      </c>
      <c r="M1643" s="4">
        <v>1641</v>
      </c>
      <c r="N1643" s="553">
        <v>36.085987000000003</v>
      </c>
      <c r="O1643" s="553">
        <v>136.25089700000001</v>
      </c>
      <c r="P1643">
        <f t="shared" si="25"/>
        <v>4916.7480978803396</v>
      </c>
    </row>
    <row r="1644" spans="1:16" ht="19.5" thickBot="1">
      <c r="A1644" s="33" t="s">
        <v>7732</v>
      </c>
      <c r="B1644" s="82" t="s">
        <v>2895</v>
      </c>
      <c r="C1644" s="83" t="s">
        <v>4911</v>
      </c>
      <c r="D1644" s="84"/>
      <c r="E1644" s="85" t="s">
        <v>4974</v>
      </c>
      <c r="F1644" s="137" t="s">
        <v>4975</v>
      </c>
      <c r="G1644" s="138"/>
      <c r="H1644" s="87" t="s">
        <v>4911</v>
      </c>
      <c r="I1644" s="87" t="s">
        <v>4911</v>
      </c>
      <c r="J1644" s="141" t="s">
        <v>4976</v>
      </c>
      <c r="K1644" s="140" t="s">
        <v>8818</v>
      </c>
      <c r="L1644" s="141" t="s">
        <v>8869</v>
      </c>
      <c r="M1644" s="4">
        <v>1642</v>
      </c>
      <c r="N1644" s="562">
        <v>36.085987000000003</v>
      </c>
      <c r="O1644" s="562">
        <v>136.25089700000001</v>
      </c>
      <c r="P1644">
        <f t="shared" si="25"/>
        <v>4916.7480978803396</v>
      </c>
    </row>
    <row r="1645" spans="1:16">
      <c r="A1645" s="33" t="s">
        <v>7732</v>
      </c>
      <c r="B1645" s="24" t="s">
        <v>1556</v>
      </c>
      <c r="C1645" s="25">
        <v>1</v>
      </c>
      <c r="D1645" s="26">
        <v>2651277</v>
      </c>
      <c r="E1645" s="74" t="s">
        <v>4974</v>
      </c>
      <c r="F1645" s="131" t="s">
        <v>4981</v>
      </c>
      <c r="G1645" s="29" t="s">
        <v>4913</v>
      </c>
      <c r="H1645" s="30" t="s">
        <v>8870</v>
      </c>
      <c r="I1645" s="30" t="s">
        <v>8871</v>
      </c>
      <c r="J1645" s="95" t="s">
        <v>8872</v>
      </c>
      <c r="K1645" s="96" t="s">
        <v>8873</v>
      </c>
      <c r="L1645" s="95" t="s">
        <v>8874</v>
      </c>
      <c r="M1645" s="4">
        <v>1643</v>
      </c>
      <c r="N1645" s="558">
        <v>36.604909999999997</v>
      </c>
      <c r="O1645" s="558">
        <v>136.63475</v>
      </c>
      <c r="P1645">
        <f t="shared" si="25"/>
        <v>5001.5027266224997</v>
      </c>
    </row>
    <row r="1646" spans="1:16">
      <c r="A1646" s="33" t="s">
        <v>7732</v>
      </c>
      <c r="B1646" s="33" t="s">
        <v>1556</v>
      </c>
      <c r="C1646" s="39" t="s">
        <v>4911</v>
      </c>
      <c r="D1646" s="40"/>
      <c r="E1646" s="93" t="s">
        <v>4911</v>
      </c>
      <c r="F1646" s="63" t="s">
        <v>4962</v>
      </c>
      <c r="G1646" s="92"/>
      <c r="H1646" s="41" t="s">
        <v>4911</v>
      </c>
      <c r="I1646" s="41" t="s">
        <v>4911</v>
      </c>
      <c r="J1646" s="64" t="s">
        <v>4963</v>
      </c>
      <c r="K1646" s="65" t="s">
        <v>8873</v>
      </c>
      <c r="L1646" s="64" t="s">
        <v>8874</v>
      </c>
      <c r="M1646" s="4">
        <v>1644</v>
      </c>
      <c r="N1646" s="552">
        <v>36.604909999999997</v>
      </c>
      <c r="O1646" s="552">
        <v>136.63475</v>
      </c>
      <c r="P1646">
        <f t="shared" si="25"/>
        <v>5001.5027266224997</v>
      </c>
    </row>
    <row r="1647" spans="1:16">
      <c r="A1647" s="33" t="s">
        <v>7732</v>
      </c>
      <c r="B1647" s="33" t="s">
        <v>1556</v>
      </c>
      <c r="C1647" s="51">
        <v>2</v>
      </c>
      <c r="D1647" s="52">
        <v>2651801</v>
      </c>
      <c r="E1647" s="147" t="s">
        <v>4911</v>
      </c>
      <c r="F1647" s="124" t="s">
        <v>4981</v>
      </c>
      <c r="G1647" s="29" t="s">
        <v>13454</v>
      </c>
      <c r="H1647" s="53" t="s">
        <v>8875</v>
      </c>
      <c r="I1647" s="53" t="s">
        <v>8876</v>
      </c>
      <c r="J1647" s="37" t="s">
        <v>8877</v>
      </c>
      <c r="K1647" s="38" t="s">
        <v>8878</v>
      </c>
      <c r="L1647" s="37" t="s">
        <v>8879</v>
      </c>
      <c r="M1647" s="4">
        <v>1645</v>
      </c>
      <c r="N1647" s="554">
        <v>36.536223</v>
      </c>
      <c r="O1647" s="554">
        <v>136.61677599999999</v>
      </c>
      <c r="P1647">
        <f t="shared" si="25"/>
        <v>4991.4609934770479</v>
      </c>
    </row>
    <row r="1648" spans="1:16">
      <c r="A1648" s="33" t="s">
        <v>7732</v>
      </c>
      <c r="B1648" s="33" t="s">
        <v>1556</v>
      </c>
      <c r="C1648" s="34" t="s">
        <v>4911</v>
      </c>
      <c r="D1648" s="35"/>
      <c r="E1648" s="147" t="s">
        <v>4911</v>
      </c>
      <c r="F1648" s="55" t="s">
        <v>4912</v>
      </c>
      <c r="G1648" s="56"/>
      <c r="H1648" s="36" t="s">
        <v>4911</v>
      </c>
      <c r="I1648" s="36" t="s">
        <v>4911</v>
      </c>
      <c r="J1648" s="31" t="s">
        <v>8880</v>
      </c>
      <c r="K1648" s="32" t="s">
        <v>8881</v>
      </c>
      <c r="L1648" s="31" t="s">
        <v>8882</v>
      </c>
      <c r="M1648" s="4">
        <v>1646</v>
      </c>
      <c r="N1648" s="525">
        <v>36.562162999999998</v>
      </c>
      <c r="O1648" s="525">
        <v>136.64184</v>
      </c>
      <c r="P1648">
        <f t="shared" si="25"/>
        <v>4995.9212266999202</v>
      </c>
    </row>
    <row r="1649" spans="1:16">
      <c r="A1649" s="33" t="s">
        <v>7732</v>
      </c>
      <c r="B1649" s="33" t="s">
        <v>1556</v>
      </c>
      <c r="C1649" s="34" t="s">
        <v>4911</v>
      </c>
      <c r="D1649" s="35"/>
      <c r="E1649" s="147" t="s">
        <v>4911</v>
      </c>
      <c r="F1649" s="55" t="s">
        <v>4987</v>
      </c>
      <c r="G1649" s="56"/>
      <c r="H1649" s="36" t="s">
        <v>4911</v>
      </c>
      <c r="I1649" s="36" t="s">
        <v>4911</v>
      </c>
      <c r="J1649" s="31" t="s">
        <v>8883</v>
      </c>
      <c r="K1649" s="32" t="s">
        <v>8884</v>
      </c>
      <c r="L1649" s="31" t="s">
        <v>8885</v>
      </c>
      <c r="M1649" s="4">
        <v>1647</v>
      </c>
      <c r="N1649" s="525">
        <v>36.602372000000003</v>
      </c>
      <c r="O1649" s="525">
        <v>136.681847</v>
      </c>
      <c r="P1649">
        <f t="shared" si="25"/>
        <v>5002.8798095410848</v>
      </c>
    </row>
    <row r="1650" spans="1:16">
      <c r="A1650" s="33" t="s">
        <v>7732</v>
      </c>
      <c r="B1650" s="33" t="s">
        <v>1556</v>
      </c>
      <c r="C1650" s="34" t="s">
        <v>4911</v>
      </c>
      <c r="D1650" s="35"/>
      <c r="E1650" s="147" t="s">
        <v>4911</v>
      </c>
      <c r="F1650" s="55" t="s">
        <v>4918</v>
      </c>
      <c r="G1650" s="56"/>
      <c r="H1650" s="36" t="s">
        <v>4911</v>
      </c>
      <c r="I1650" s="36" t="s">
        <v>4911</v>
      </c>
      <c r="J1650" s="31" t="s">
        <v>8886</v>
      </c>
      <c r="K1650" s="32" t="s">
        <v>8887</v>
      </c>
      <c r="L1650" s="31" t="s">
        <v>8888</v>
      </c>
      <c r="M1650" s="4">
        <v>1648</v>
      </c>
      <c r="N1650" s="525">
        <v>36.374903000000003</v>
      </c>
      <c r="O1650" s="525">
        <v>136.43857700000001</v>
      </c>
      <c r="P1650">
        <f t="shared" si="25"/>
        <v>4962.9400038330314</v>
      </c>
    </row>
    <row r="1651" spans="1:16">
      <c r="A1651" s="33" t="s">
        <v>7732</v>
      </c>
      <c r="B1651" s="33" t="s">
        <v>1556</v>
      </c>
      <c r="C1651" s="34" t="s">
        <v>4911</v>
      </c>
      <c r="D1651" s="35"/>
      <c r="E1651" s="147" t="s">
        <v>4911</v>
      </c>
      <c r="F1651" s="55" t="s">
        <v>4922</v>
      </c>
      <c r="G1651" s="56"/>
      <c r="H1651" s="36" t="s">
        <v>4911</v>
      </c>
      <c r="I1651" s="36" t="s">
        <v>4911</v>
      </c>
      <c r="J1651" s="31" t="s">
        <v>8889</v>
      </c>
      <c r="K1651" s="32" t="s">
        <v>8890</v>
      </c>
      <c r="L1651" s="31" t="s">
        <v>8891</v>
      </c>
      <c r="M1651" s="4">
        <v>1649</v>
      </c>
      <c r="N1651" s="525">
        <v>36.572499999999998</v>
      </c>
      <c r="O1651" s="525">
        <v>136.63254900000001</v>
      </c>
      <c r="P1651">
        <f t="shared" si="25"/>
        <v>4996.9938983025004</v>
      </c>
    </row>
    <row r="1652" spans="1:16">
      <c r="A1652" s="33" t="s">
        <v>7732</v>
      </c>
      <c r="B1652" s="33" t="s">
        <v>1556</v>
      </c>
      <c r="C1652" s="34" t="s">
        <v>4911</v>
      </c>
      <c r="D1652" s="35"/>
      <c r="E1652" s="147" t="s">
        <v>4911</v>
      </c>
      <c r="F1652" s="55" t="s">
        <v>4926</v>
      </c>
      <c r="G1652" s="56"/>
      <c r="H1652" s="36" t="s">
        <v>4911</v>
      </c>
      <c r="I1652" s="36" t="s">
        <v>4911</v>
      </c>
      <c r="J1652" s="31" t="s">
        <v>8892</v>
      </c>
      <c r="K1652" s="32" t="s">
        <v>8893</v>
      </c>
      <c r="L1652" s="31" t="s">
        <v>8894</v>
      </c>
      <c r="M1652" s="4">
        <v>1650</v>
      </c>
      <c r="N1652" s="525">
        <v>37.018261000000003</v>
      </c>
      <c r="O1652" s="525">
        <v>136.95546999999999</v>
      </c>
      <c r="P1652">
        <f t="shared" si="25"/>
        <v>5069.8533338376701</v>
      </c>
    </row>
    <row r="1653" spans="1:16">
      <c r="A1653" s="33" t="s">
        <v>7732</v>
      </c>
      <c r="B1653" s="33" t="s">
        <v>1556</v>
      </c>
      <c r="C1653" s="34" t="s">
        <v>4911</v>
      </c>
      <c r="D1653" s="35"/>
      <c r="E1653" s="147" t="s">
        <v>4911</v>
      </c>
      <c r="F1653" s="55" t="s">
        <v>4930</v>
      </c>
      <c r="G1653" s="56"/>
      <c r="H1653" s="36" t="s">
        <v>4911</v>
      </c>
      <c r="I1653" s="36" t="s">
        <v>4911</v>
      </c>
      <c r="J1653" s="31" t="s">
        <v>8895</v>
      </c>
      <c r="K1653" s="32" t="s">
        <v>8896</v>
      </c>
      <c r="L1653" s="31" t="s">
        <v>8897</v>
      </c>
      <c r="M1653" s="4">
        <v>1651</v>
      </c>
      <c r="N1653" s="525">
        <v>36.746101000000003</v>
      </c>
      <c r="O1653" s="525">
        <v>136.99440100000001</v>
      </c>
      <c r="P1653">
        <f t="shared" si="25"/>
        <v>5034.0100955805019</v>
      </c>
    </row>
    <row r="1654" spans="1:16">
      <c r="A1654" s="33" t="s">
        <v>7732</v>
      </c>
      <c r="B1654" s="33" t="s">
        <v>1556</v>
      </c>
      <c r="C1654" s="34" t="s">
        <v>4911</v>
      </c>
      <c r="D1654" s="35"/>
      <c r="E1654" s="147" t="s">
        <v>4911</v>
      </c>
      <c r="F1654" s="102" t="s">
        <v>4934</v>
      </c>
      <c r="G1654" s="56"/>
      <c r="H1654" s="36" t="s">
        <v>4911</v>
      </c>
      <c r="I1654" s="36" t="s">
        <v>4911</v>
      </c>
      <c r="J1654" s="31" t="s">
        <v>8898</v>
      </c>
      <c r="K1654" s="32" t="s">
        <v>8899</v>
      </c>
      <c r="L1654" s="31" t="s">
        <v>8900</v>
      </c>
      <c r="M1654" s="4">
        <v>1652</v>
      </c>
      <c r="N1654" s="525">
        <v>36.718465000000002</v>
      </c>
      <c r="O1654" s="525">
        <v>137.116423</v>
      </c>
      <c r="P1654">
        <f t="shared" si="25"/>
        <v>5034.7045788506948</v>
      </c>
    </row>
    <row r="1655" spans="1:16">
      <c r="A1655" s="33" t="s">
        <v>7732</v>
      </c>
      <c r="B1655" s="33" t="s">
        <v>1556</v>
      </c>
      <c r="C1655" s="34" t="s">
        <v>4911</v>
      </c>
      <c r="D1655" s="35"/>
      <c r="E1655" s="147" t="s">
        <v>4911</v>
      </c>
      <c r="F1655" s="55" t="s">
        <v>4938</v>
      </c>
      <c r="G1655" s="56"/>
      <c r="H1655" s="36" t="s">
        <v>4911</v>
      </c>
      <c r="I1655" s="36" t="s">
        <v>4911</v>
      </c>
      <c r="J1655" s="31" t="s">
        <v>8901</v>
      </c>
      <c r="K1655" s="32" t="s">
        <v>8902</v>
      </c>
      <c r="L1655" s="31" t="s">
        <v>8903</v>
      </c>
      <c r="M1655" s="4">
        <v>1653</v>
      </c>
      <c r="N1655" s="525">
        <v>36.701737000000001</v>
      </c>
      <c r="O1655" s="525">
        <v>137.25850299999999</v>
      </c>
      <c r="P1655">
        <f t="shared" si="25"/>
        <v>5037.6254781197113</v>
      </c>
    </row>
    <row r="1656" spans="1:16">
      <c r="A1656" s="33" t="s">
        <v>7732</v>
      </c>
      <c r="B1656" s="33" t="s">
        <v>1556</v>
      </c>
      <c r="C1656" s="34" t="s">
        <v>4911</v>
      </c>
      <c r="D1656" s="35"/>
      <c r="E1656" s="147" t="s">
        <v>4911</v>
      </c>
      <c r="F1656" s="55" t="s">
        <v>4942</v>
      </c>
      <c r="G1656" s="56"/>
      <c r="H1656" s="36" t="s">
        <v>4911</v>
      </c>
      <c r="I1656" s="36" t="s">
        <v>4911</v>
      </c>
      <c r="J1656" s="31" t="s">
        <v>8904</v>
      </c>
      <c r="K1656" s="32" t="s">
        <v>8905</v>
      </c>
      <c r="L1656" s="31" t="s">
        <v>8906</v>
      </c>
      <c r="M1656" s="4">
        <v>1654</v>
      </c>
      <c r="N1656" s="525">
        <v>36.832371000000002</v>
      </c>
      <c r="O1656" s="525">
        <v>137.41770700000001</v>
      </c>
      <c r="P1656">
        <f t="shared" si="25"/>
        <v>5061.4199661932971</v>
      </c>
    </row>
    <row r="1657" spans="1:16">
      <c r="A1657" s="33" t="s">
        <v>7732</v>
      </c>
      <c r="B1657" s="33" t="s">
        <v>1556</v>
      </c>
      <c r="C1657" s="34" t="s">
        <v>4911</v>
      </c>
      <c r="D1657" s="35"/>
      <c r="E1657" s="123" t="s">
        <v>4911</v>
      </c>
      <c r="F1657" s="55" t="s">
        <v>4946</v>
      </c>
      <c r="G1657" s="56"/>
      <c r="H1657" s="36" t="s">
        <v>4911</v>
      </c>
      <c r="I1657" s="36" t="s">
        <v>4911</v>
      </c>
      <c r="J1657" s="31" t="s">
        <v>8907</v>
      </c>
      <c r="K1657" s="32" t="s">
        <v>8908</v>
      </c>
      <c r="L1657" s="31" t="s">
        <v>8909</v>
      </c>
      <c r="M1657" s="4">
        <v>1655</v>
      </c>
      <c r="N1657" s="525">
        <v>36.650728000000001</v>
      </c>
      <c r="O1657" s="525">
        <v>137.20924500000001</v>
      </c>
      <c r="P1657">
        <f t="shared" si="25"/>
        <v>5028.8187175803605</v>
      </c>
    </row>
    <row r="1658" spans="1:16">
      <c r="A1658" s="33" t="s">
        <v>7732</v>
      </c>
      <c r="B1658" s="33" t="s">
        <v>1556</v>
      </c>
      <c r="C1658" s="34" t="s">
        <v>4911</v>
      </c>
      <c r="D1658" s="35"/>
      <c r="E1658" s="123" t="s">
        <v>4911</v>
      </c>
      <c r="F1658" s="55" t="s">
        <v>4954</v>
      </c>
      <c r="G1658" s="56"/>
      <c r="H1658" s="36" t="s">
        <v>4911</v>
      </c>
      <c r="I1658" s="36" t="s">
        <v>4911</v>
      </c>
      <c r="J1658" s="31" t="s">
        <v>8910</v>
      </c>
      <c r="K1658" s="32" t="s">
        <v>8911</v>
      </c>
      <c r="L1658" s="31" t="s">
        <v>8912</v>
      </c>
      <c r="M1658" s="4">
        <v>1656</v>
      </c>
      <c r="N1658" s="525">
        <v>36.761018</v>
      </c>
      <c r="O1658" s="525">
        <v>137.01415700000001</v>
      </c>
      <c r="P1658">
        <f t="shared" si="25"/>
        <v>5036.7798917318269</v>
      </c>
    </row>
    <row r="1659" spans="1:16">
      <c r="A1659" s="33" t="s">
        <v>7732</v>
      </c>
      <c r="B1659" s="33" t="s">
        <v>1556</v>
      </c>
      <c r="C1659" s="34" t="s">
        <v>4911</v>
      </c>
      <c r="D1659" s="35"/>
      <c r="E1659" s="123" t="s">
        <v>4911</v>
      </c>
      <c r="F1659" s="55" t="s">
        <v>5394</v>
      </c>
      <c r="G1659" s="56"/>
      <c r="H1659" s="36" t="s">
        <v>4911</v>
      </c>
      <c r="I1659" s="36" t="s">
        <v>4911</v>
      </c>
      <c r="J1659" s="31" t="s">
        <v>8913</v>
      </c>
      <c r="K1659" s="32" t="s">
        <v>8914</v>
      </c>
      <c r="L1659" s="31" t="s">
        <v>8915</v>
      </c>
      <c r="M1659" s="4">
        <v>1657</v>
      </c>
      <c r="N1659" s="525">
        <v>36.663153000000001</v>
      </c>
      <c r="O1659" s="525">
        <v>136.972331</v>
      </c>
      <c r="P1659">
        <f t="shared" si="25"/>
        <v>5021.837528219643</v>
      </c>
    </row>
    <row r="1660" spans="1:16">
      <c r="A1660" s="33" t="s">
        <v>7732</v>
      </c>
      <c r="B1660" s="33" t="s">
        <v>1556</v>
      </c>
      <c r="C1660" s="34" t="s">
        <v>4911</v>
      </c>
      <c r="D1660" s="35"/>
      <c r="E1660" s="123" t="s">
        <v>4911</v>
      </c>
      <c r="F1660" s="55" t="s">
        <v>5398</v>
      </c>
      <c r="G1660" s="56"/>
      <c r="H1660" s="36" t="s">
        <v>4911</v>
      </c>
      <c r="I1660" s="36" t="s">
        <v>4911</v>
      </c>
      <c r="J1660" s="31" t="s">
        <v>8916</v>
      </c>
      <c r="K1660" s="32" t="s">
        <v>8917</v>
      </c>
      <c r="L1660" s="31" t="s">
        <v>8918</v>
      </c>
      <c r="M1660" s="4">
        <v>1658</v>
      </c>
      <c r="N1660" s="525">
        <v>36.029910999999998</v>
      </c>
      <c r="O1660" s="525">
        <v>136.21291299999999</v>
      </c>
      <c r="P1660">
        <f t="shared" si="25"/>
        <v>4907.7391324407427</v>
      </c>
    </row>
    <row r="1661" spans="1:16">
      <c r="A1661" s="33" t="s">
        <v>7732</v>
      </c>
      <c r="B1661" s="33" t="s">
        <v>1556</v>
      </c>
      <c r="C1661" s="34" t="s">
        <v>4911</v>
      </c>
      <c r="D1661" s="35"/>
      <c r="E1661" s="27" t="s">
        <v>4911</v>
      </c>
      <c r="F1661" s="55" t="s">
        <v>5402</v>
      </c>
      <c r="G1661" s="56"/>
      <c r="H1661" s="36" t="s">
        <v>4911</v>
      </c>
      <c r="I1661" s="36" t="s">
        <v>4911</v>
      </c>
      <c r="J1661" s="31" t="s">
        <v>8919</v>
      </c>
      <c r="K1661" s="32" t="s">
        <v>8920</v>
      </c>
      <c r="L1661" s="31" t="s">
        <v>8921</v>
      </c>
      <c r="M1661" s="4">
        <v>1659</v>
      </c>
      <c r="N1661" s="525">
        <v>36.085411000000001</v>
      </c>
      <c r="O1661" s="525">
        <v>136.22670099999999</v>
      </c>
      <c r="P1661">
        <f t="shared" si="25"/>
        <v>4915.7964947591108</v>
      </c>
    </row>
    <row r="1662" spans="1:16">
      <c r="A1662" s="33" t="s">
        <v>7732</v>
      </c>
      <c r="B1662" s="33" t="s">
        <v>1556</v>
      </c>
      <c r="C1662" s="34" t="s">
        <v>4911</v>
      </c>
      <c r="D1662" s="35"/>
      <c r="E1662" s="27" t="s">
        <v>4911</v>
      </c>
      <c r="F1662" s="55" t="s">
        <v>5008</v>
      </c>
      <c r="G1662" s="56"/>
      <c r="H1662" s="36" t="s">
        <v>4911</v>
      </c>
      <c r="I1662" s="36" t="s">
        <v>4911</v>
      </c>
      <c r="J1662" s="31" t="s">
        <v>8922</v>
      </c>
      <c r="K1662" s="32" t="s">
        <v>8923</v>
      </c>
      <c r="L1662" s="31" t="s">
        <v>8924</v>
      </c>
      <c r="M1662" s="4">
        <v>1660</v>
      </c>
      <c r="N1662" s="525">
        <v>36.146388999999999</v>
      </c>
      <c r="O1662" s="525">
        <v>136.26503</v>
      </c>
      <c r="P1662">
        <f t="shared" si="25"/>
        <v>4925.4887814766698</v>
      </c>
    </row>
    <row r="1663" spans="1:16">
      <c r="A1663" s="33" t="s">
        <v>7732</v>
      </c>
      <c r="B1663" s="33" t="s">
        <v>1556</v>
      </c>
      <c r="C1663" s="34" t="s">
        <v>4911</v>
      </c>
      <c r="D1663" s="35"/>
      <c r="E1663" s="123" t="s">
        <v>4911</v>
      </c>
      <c r="F1663" s="55" t="s">
        <v>5413</v>
      </c>
      <c r="G1663" s="56"/>
      <c r="H1663" s="36" t="s">
        <v>4911</v>
      </c>
      <c r="I1663" s="36" t="s">
        <v>4911</v>
      </c>
      <c r="J1663" s="31" t="s">
        <v>8925</v>
      </c>
      <c r="K1663" s="32" t="s">
        <v>8926</v>
      </c>
      <c r="L1663" s="31" t="s">
        <v>8927</v>
      </c>
      <c r="M1663" s="4">
        <v>1661</v>
      </c>
      <c r="N1663" s="525">
        <v>36.142688999999997</v>
      </c>
      <c r="O1663" s="525">
        <v>136.22026099999999</v>
      </c>
      <c r="P1663">
        <f t="shared" si="25"/>
        <v>4923.3665288218281</v>
      </c>
    </row>
    <row r="1664" spans="1:16">
      <c r="A1664" s="33" t="s">
        <v>7732</v>
      </c>
      <c r="B1664" s="33" t="s">
        <v>1556</v>
      </c>
      <c r="C1664" s="34" t="s">
        <v>4911</v>
      </c>
      <c r="D1664" s="35"/>
      <c r="E1664" s="27" t="s">
        <v>4911</v>
      </c>
      <c r="F1664" s="55" t="s">
        <v>5012</v>
      </c>
      <c r="G1664" s="56"/>
      <c r="H1664" s="36" t="s">
        <v>4911</v>
      </c>
      <c r="I1664" s="36" t="s">
        <v>4911</v>
      </c>
      <c r="J1664" s="31" t="s">
        <v>8928</v>
      </c>
      <c r="K1664" s="32" t="s">
        <v>8929</v>
      </c>
      <c r="L1664" s="31" t="s">
        <v>8930</v>
      </c>
      <c r="M1664" s="4">
        <v>1662</v>
      </c>
      <c r="N1664" s="525">
        <v>36.391134000000001</v>
      </c>
      <c r="O1664" s="525">
        <v>136.45268300000001</v>
      </c>
      <c r="P1664">
        <f t="shared" si="25"/>
        <v>4965.6678717125224</v>
      </c>
    </row>
    <row r="1665" spans="1:16">
      <c r="A1665" s="33" t="s">
        <v>7732</v>
      </c>
      <c r="B1665" s="33" t="s">
        <v>1556</v>
      </c>
      <c r="C1665" s="34" t="s">
        <v>4911</v>
      </c>
      <c r="D1665" s="35"/>
      <c r="E1665" s="27" t="s">
        <v>4911</v>
      </c>
      <c r="F1665" s="102" t="s">
        <v>5016</v>
      </c>
      <c r="G1665" s="56"/>
      <c r="H1665" s="36" t="s">
        <v>4911</v>
      </c>
      <c r="I1665" s="36" t="s">
        <v>4911</v>
      </c>
      <c r="J1665" s="60" t="s">
        <v>8931</v>
      </c>
      <c r="K1665" s="61" t="s">
        <v>8932</v>
      </c>
      <c r="L1665" s="60" t="s">
        <v>8933</v>
      </c>
      <c r="M1665" s="4">
        <v>1663</v>
      </c>
      <c r="N1665" s="553">
        <v>36.523260999999998</v>
      </c>
      <c r="O1665" s="553">
        <v>136.628512</v>
      </c>
      <c r="P1665">
        <f t="shared" si="25"/>
        <v>4990.1188038176315</v>
      </c>
    </row>
    <row r="1666" spans="1:16">
      <c r="A1666" s="33" t="s">
        <v>7732</v>
      </c>
      <c r="B1666" s="33" t="s">
        <v>1556</v>
      </c>
      <c r="C1666" s="34" t="s">
        <v>4911</v>
      </c>
      <c r="D1666" s="35"/>
      <c r="E1666" s="27" t="s">
        <v>4911</v>
      </c>
      <c r="F1666" s="102" t="s">
        <v>5423</v>
      </c>
      <c r="G1666" s="56"/>
      <c r="H1666" s="36" t="s">
        <v>4911</v>
      </c>
      <c r="I1666" s="36" t="s">
        <v>4911</v>
      </c>
      <c r="J1666" s="60" t="s">
        <v>8934</v>
      </c>
      <c r="K1666" s="61" t="s">
        <v>8935</v>
      </c>
      <c r="L1666" s="60" t="s">
        <v>8936</v>
      </c>
      <c r="M1666" s="4">
        <v>1664</v>
      </c>
      <c r="N1666" s="553">
        <v>36.507917999999997</v>
      </c>
      <c r="O1666" s="553">
        <v>136.555159</v>
      </c>
      <c r="P1666">
        <f t="shared" si="25"/>
        <v>4985.344547248962</v>
      </c>
    </row>
    <row r="1667" spans="1:16">
      <c r="A1667" s="33" t="s">
        <v>7732</v>
      </c>
      <c r="B1667" s="33" t="s">
        <v>1556</v>
      </c>
      <c r="C1667" s="34" t="s">
        <v>4911</v>
      </c>
      <c r="D1667" s="35"/>
      <c r="E1667" s="123" t="s">
        <v>4911</v>
      </c>
      <c r="F1667" s="55" t="s">
        <v>4962</v>
      </c>
      <c r="G1667" s="56"/>
      <c r="H1667" s="36" t="s">
        <v>4911</v>
      </c>
      <c r="I1667" s="36" t="s">
        <v>4911</v>
      </c>
      <c r="J1667" s="31" t="s">
        <v>5349</v>
      </c>
      <c r="K1667" s="32" t="s">
        <v>8899</v>
      </c>
      <c r="L1667" s="31" t="s">
        <v>8937</v>
      </c>
      <c r="M1667" s="4">
        <v>1665</v>
      </c>
      <c r="N1667" s="525">
        <v>36.718612</v>
      </c>
      <c r="O1667" s="525">
        <v>137.11703299999999</v>
      </c>
      <c r="P1667">
        <f t="shared" si="25"/>
        <v>5034.7471333181957</v>
      </c>
    </row>
    <row r="1668" spans="1:16">
      <c r="A1668" s="33" t="s">
        <v>7732</v>
      </c>
      <c r="B1668" s="33" t="s">
        <v>1556</v>
      </c>
      <c r="C1668" s="34" t="s">
        <v>4911</v>
      </c>
      <c r="D1668" s="35"/>
      <c r="E1668" s="123" t="s">
        <v>4911</v>
      </c>
      <c r="F1668" s="55" t="s">
        <v>4964</v>
      </c>
      <c r="G1668" s="56"/>
      <c r="H1668" s="36" t="s">
        <v>4911</v>
      </c>
      <c r="I1668" s="36" t="s">
        <v>4911</v>
      </c>
      <c r="J1668" s="31" t="s">
        <v>8938</v>
      </c>
      <c r="K1668" s="32" t="s">
        <v>8939</v>
      </c>
      <c r="L1668" s="31" t="s">
        <v>8940</v>
      </c>
      <c r="M1668" s="4">
        <v>1666</v>
      </c>
      <c r="N1668" s="525">
        <v>36.695096999999997</v>
      </c>
      <c r="O1668" s="525">
        <v>137.07007400000001</v>
      </c>
      <c r="P1668">
        <f t="shared" ref="P1668:P1731" si="26">N1668*O1668</f>
        <v>5029.7996612271781</v>
      </c>
    </row>
    <row r="1669" spans="1:16">
      <c r="A1669" s="33" t="s">
        <v>7732</v>
      </c>
      <c r="B1669" s="33" t="s">
        <v>1556</v>
      </c>
      <c r="C1669" s="34" t="s">
        <v>4911</v>
      </c>
      <c r="D1669" s="35"/>
      <c r="E1669" s="147" t="s">
        <v>4911</v>
      </c>
      <c r="F1669" s="55" t="s">
        <v>4968</v>
      </c>
      <c r="G1669" s="56"/>
      <c r="H1669" s="36" t="s">
        <v>4911</v>
      </c>
      <c r="I1669" s="36" t="s">
        <v>4911</v>
      </c>
      <c r="J1669" s="31" t="s">
        <v>8941</v>
      </c>
      <c r="K1669" s="32" t="s">
        <v>8942</v>
      </c>
      <c r="L1669" s="31" t="s">
        <v>8943</v>
      </c>
      <c r="M1669" s="4">
        <v>1667</v>
      </c>
      <c r="N1669" s="525">
        <v>36.566521000000002</v>
      </c>
      <c r="O1669" s="525">
        <v>136.60596699999999</v>
      </c>
      <c r="P1669">
        <f t="shared" si="26"/>
        <v>4995.2049610308068</v>
      </c>
    </row>
    <row r="1670" spans="1:16">
      <c r="A1670" s="33" t="s">
        <v>7732</v>
      </c>
      <c r="B1670" s="33" t="s">
        <v>1556</v>
      </c>
      <c r="C1670" s="34" t="s">
        <v>4911</v>
      </c>
      <c r="D1670" s="35"/>
      <c r="E1670" s="123" t="s">
        <v>4911</v>
      </c>
      <c r="F1670" s="102" t="s">
        <v>5255</v>
      </c>
      <c r="G1670" s="56"/>
      <c r="H1670" s="36" t="s">
        <v>4911</v>
      </c>
      <c r="I1670" s="36" t="s">
        <v>4911</v>
      </c>
      <c r="J1670" s="60" t="s">
        <v>8944</v>
      </c>
      <c r="K1670" s="61" t="s">
        <v>8945</v>
      </c>
      <c r="L1670" s="60" t="s">
        <v>8946</v>
      </c>
      <c r="M1670" s="4">
        <v>1668</v>
      </c>
      <c r="N1670" s="553">
        <v>36.668883000000001</v>
      </c>
      <c r="O1670" s="553">
        <v>137.20980499999999</v>
      </c>
      <c r="P1670">
        <f t="shared" si="26"/>
        <v>5031.3302859978148</v>
      </c>
    </row>
    <row r="1671" spans="1:16">
      <c r="A1671" s="33" t="s">
        <v>7732</v>
      </c>
      <c r="B1671" s="33" t="s">
        <v>1556</v>
      </c>
      <c r="C1671" s="34" t="s">
        <v>4911</v>
      </c>
      <c r="D1671" s="35"/>
      <c r="E1671" s="123" t="s">
        <v>4911</v>
      </c>
      <c r="F1671" s="55" t="s">
        <v>5259</v>
      </c>
      <c r="G1671" s="56"/>
      <c r="H1671" s="36" t="s">
        <v>4911</v>
      </c>
      <c r="I1671" s="36" t="s">
        <v>4911</v>
      </c>
      <c r="J1671" s="31" t="s">
        <v>8947</v>
      </c>
      <c r="K1671" s="32" t="s">
        <v>8948</v>
      </c>
      <c r="L1671" s="31" t="s">
        <v>8949</v>
      </c>
      <c r="M1671" s="4">
        <v>1669</v>
      </c>
      <c r="N1671" s="525">
        <v>36.726799999999997</v>
      </c>
      <c r="O1671" s="525">
        <v>137.020184</v>
      </c>
      <c r="P1671">
        <f t="shared" si="26"/>
        <v>5032.3128937311994</v>
      </c>
    </row>
    <row r="1672" spans="1:16">
      <c r="A1672" s="33" t="s">
        <v>7732</v>
      </c>
      <c r="B1672" s="33" t="s">
        <v>1556</v>
      </c>
      <c r="C1672" s="34" t="s">
        <v>4911</v>
      </c>
      <c r="D1672" s="35"/>
      <c r="E1672" s="123" t="s">
        <v>4911</v>
      </c>
      <c r="F1672" s="55" t="s">
        <v>5466</v>
      </c>
      <c r="G1672" s="56"/>
      <c r="H1672" s="36" t="s">
        <v>4911</v>
      </c>
      <c r="I1672" s="36" t="s">
        <v>4911</v>
      </c>
      <c r="J1672" s="31" t="s">
        <v>6189</v>
      </c>
      <c r="K1672" s="32" t="s">
        <v>8899</v>
      </c>
      <c r="L1672" s="31" t="s">
        <v>8937</v>
      </c>
      <c r="M1672" s="4">
        <v>1670</v>
      </c>
      <c r="N1672" s="525">
        <v>36.718612</v>
      </c>
      <c r="O1672" s="525">
        <v>137.11703299999999</v>
      </c>
      <c r="P1672">
        <f t="shared" si="26"/>
        <v>5034.7471333181957</v>
      </c>
    </row>
    <row r="1673" spans="1:16">
      <c r="A1673" s="33" t="s">
        <v>7732</v>
      </c>
      <c r="B1673" s="33" t="s">
        <v>1556</v>
      </c>
      <c r="C1673" s="34" t="s">
        <v>4911</v>
      </c>
      <c r="D1673" s="35"/>
      <c r="E1673" s="123" t="s">
        <v>4911</v>
      </c>
      <c r="F1673" s="55" t="s">
        <v>5252</v>
      </c>
      <c r="G1673" s="56"/>
      <c r="H1673" s="36" t="s">
        <v>4911</v>
      </c>
      <c r="I1673" s="36" t="s">
        <v>4911</v>
      </c>
      <c r="J1673" s="31" t="s">
        <v>5353</v>
      </c>
      <c r="K1673" s="32" t="s">
        <v>8899</v>
      </c>
      <c r="L1673" s="31" t="s">
        <v>8937</v>
      </c>
      <c r="M1673" s="4">
        <v>1671</v>
      </c>
      <c r="N1673" s="525">
        <v>36.718612</v>
      </c>
      <c r="O1673" s="525">
        <v>137.11703299999999</v>
      </c>
      <c r="P1673">
        <f t="shared" si="26"/>
        <v>5034.7471333181957</v>
      </c>
    </row>
    <row r="1674" spans="1:16">
      <c r="A1674" s="33" t="s">
        <v>7732</v>
      </c>
      <c r="B1674" s="33" t="s">
        <v>1556</v>
      </c>
      <c r="C1674" s="34" t="s">
        <v>4911</v>
      </c>
      <c r="D1674" s="35"/>
      <c r="E1674" s="123" t="s">
        <v>4974</v>
      </c>
      <c r="F1674" s="55" t="s">
        <v>4975</v>
      </c>
      <c r="G1674" s="56"/>
      <c r="H1674" s="36" t="s">
        <v>4911</v>
      </c>
      <c r="I1674" s="36" t="s">
        <v>4911</v>
      </c>
      <c r="J1674" s="31" t="s">
        <v>4976</v>
      </c>
      <c r="K1674" s="32" t="s">
        <v>8884</v>
      </c>
      <c r="L1674" s="31" t="s">
        <v>8885</v>
      </c>
      <c r="M1674" s="4">
        <v>1672</v>
      </c>
      <c r="N1674" s="525">
        <v>36.602372000000003</v>
      </c>
      <c r="O1674" s="525">
        <v>136.681847</v>
      </c>
      <c r="P1674">
        <f t="shared" si="26"/>
        <v>5002.8798095410848</v>
      </c>
    </row>
    <row r="1675" spans="1:16">
      <c r="A1675" s="33" t="s">
        <v>7732</v>
      </c>
      <c r="B1675" s="33" t="s">
        <v>1556</v>
      </c>
      <c r="C1675" s="34" t="s">
        <v>4911</v>
      </c>
      <c r="D1675" s="35"/>
      <c r="E1675" s="123" t="s">
        <v>4911</v>
      </c>
      <c r="F1675" s="102" t="s">
        <v>4979</v>
      </c>
      <c r="G1675" s="56"/>
      <c r="H1675" s="36" t="s">
        <v>4911</v>
      </c>
      <c r="I1675" s="36" t="s">
        <v>4911</v>
      </c>
      <c r="J1675" s="60" t="s">
        <v>8950</v>
      </c>
      <c r="K1675" s="61" t="s">
        <v>8890</v>
      </c>
      <c r="L1675" s="60" t="s">
        <v>8891</v>
      </c>
      <c r="M1675" s="4">
        <v>1673</v>
      </c>
      <c r="N1675" s="553">
        <v>36.572499999999998</v>
      </c>
      <c r="O1675" s="553">
        <v>136.63254900000001</v>
      </c>
      <c r="P1675">
        <f t="shared" si="26"/>
        <v>4996.9938983025004</v>
      </c>
    </row>
    <row r="1676" spans="1:16">
      <c r="A1676" s="33" t="s">
        <v>7732</v>
      </c>
      <c r="B1676" s="33" t="s">
        <v>1556</v>
      </c>
      <c r="C1676" s="34" t="s">
        <v>4911</v>
      </c>
      <c r="D1676" s="35"/>
      <c r="E1676" s="189" t="s">
        <v>4911</v>
      </c>
      <c r="F1676" s="55" t="s">
        <v>5270</v>
      </c>
      <c r="G1676" s="56"/>
      <c r="H1676" s="36" t="s">
        <v>4911</v>
      </c>
      <c r="I1676" s="36" t="s">
        <v>4911</v>
      </c>
      <c r="J1676" s="31" t="s">
        <v>8951</v>
      </c>
      <c r="K1676" s="32" t="s">
        <v>8899</v>
      </c>
      <c r="L1676" s="31" t="s">
        <v>8937</v>
      </c>
      <c r="M1676" s="4">
        <v>1674</v>
      </c>
      <c r="N1676" s="525">
        <v>36.718612</v>
      </c>
      <c r="O1676" s="525">
        <v>137.11703299999999</v>
      </c>
      <c r="P1676">
        <f t="shared" si="26"/>
        <v>5034.7471333181957</v>
      </c>
    </row>
    <row r="1677" spans="1:16">
      <c r="A1677" s="33" t="s">
        <v>7732</v>
      </c>
      <c r="B1677" s="33" t="s">
        <v>1556</v>
      </c>
      <c r="C1677" s="39" t="s">
        <v>4911</v>
      </c>
      <c r="D1677" s="40"/>
      <c r="E1677" s="145" t="s">
        <v>4911</v>
      </c>
      <c r="F1677" s="63" t="s">
        <v>5273</v>
      </c>
      <c r="G1677" s="92"/>
      <c r="H1677" s="41" t="s">
        <v>4911</v>
      </c>
      <c r="I1677" s="41" t="s">
        <v>4911</v>
      </c>
      <c r="J1677" s="64" t="s">
        <v>8952</v>
      </c>
      <c r="K1677" s="65" t="s">
        <v>8920</v>
      </c>
      <c r="L1677" s="64" t="s">
        <v>8921</v>
      </c>
      <c r="M1677" s="4">
        <v>1675</v>
      </c>
      <c r="N1677" s="552">
        <v>36.085411000000001</v>
      </c>
      <c r="O1677" s="552">
        <v>136.22670099999999</v>
      </c>
      <c r="P1677">
        <f t="shared" si="26"/>
        <v>4915.7964947591108</v>
      </c>
    </row>
    <row r="1678" spans="1:16">
      <c r="A1678" s="33" t="s">
        <v>7732</v>
      </c>
      <c r="B1678" s="33" t="s">
        <v>1556</v>
      </c>
      <c r="C1678" s="39">
        <v>3</v>
      </c>
      <c r="D1678" s="40">
        <v>2652001</v>
      </c>
      <c r="E1678" s="93" t="s">
        <v>4974</v>
      </c>
      <c r="F1678" s="92" t="s">
        <v>4981</v>
      </c>
      <c r="G1678" s="29" t="s">
        <v>4913</v>
      </c>
      <c r="H1678" s="41" t="s">
        <v>8953</v>
      </c>
      <c r="I1678" s="41" t="s">
        <v>8954</v>
      </c>
      <c r="J1678" s="42" t="s">
        <v>8955</v>
      </c>
      <c r="K1678" s="43" t="s">
        <v>8956</v>
      </c>
      <c r="L1678" s="42" t="s">
        <v>8957</v>
      </c>
      <c r="M1678" s="4">
        <v>1676</v>
      </c>
      <c r="N1678" s="560">
        <v>37.038136000000002</v>
      </c>
      <c r="O1678" s="560">
        <v>136.96994100000001</v>
      </c>
      <c r="P1678">
        <f t="shared" si="26"/>
        <v>5073.1113026699768</v>
      </c>
    </row>
    <row r="1679" spans="1:16">
      <c r="A1679" s="33" t="s">
        <v>7732</v>
      </c>
      <c r="B1679" s="33" t="s">
        <v>1556</v>
      </c>
      <c r="C1679" s="51">
        <v>4</v>
      </c>
      <c r="D1679" s="52">
        <v>2652005</v>
      </c>
      <c r="E1679" s="74" t="s">
        <v>4974</v>
      </c>
      <c r="F1679" s="131" t="s">
        <v>4981</v>
      </c>
      <c r="G1679" s="29" t="s">
        <v>4913</v>
      </c>
      <c r="H1679" s="53" t="s">
        <v>8958</v>
      </c>
      <c r="I1679" s="53" t="s">
        <v>8959</v>
      </c>
      <c r="J1679" s="95" t="s">
        <v>8960</v>
      </c>
      <c r="K1679" s="96" t="s">
        <v>8961</v>
      </c>
      <c r="L1679" s="95" t="s">
        <v>8962</v>
      </c>
      <c r="M1679" s="4">
        <v>1677</v>
      </c>
      <c r="N1679" s="558">
        <v>37.025359999999999</v>
      </c>
      <c r="O1679" s="558">
        <v>136.94007099999999</v>
      </c>
      <c r="P1679">
        <f t="shared" si="26"/>
        <v>5070.2554272005591</v>
      </c>
    </row>
    <row r="1680" spans="1:16">
      <c r="A1680" s="33" t="s">
        <v>7732</v>
      </c>
      <c r="B1680" s="33" t="s">
        <v>1556</v>
      </c>
      <c r="C1680" s="51">
        <v>5</v>
      </c>
      <c r="D1680" s="52">
        <v>2652029</v>
      </c>
      <c r="E1680" s="74" t="s">
        <v>4974</v>
      </c>
      <c r="F1680" s="131" t="s">
        <v>4981</v>
      </c>
      <c r="G1680" s="29" t="s">
        <v>4913</v>
      </c>
      <c r="H1680" s="53" t="s">
        <v>8963</v>
      </c>
      <c r="I1680" s="53" t="s">
        <v>8964</v>
      </c>
      <c r="J1680" s="95" t="s">
        <v>8965</v>
      </c>
      <c r="K1680" s="96" t="s">
        <v>8966</v>
      </c>
      <c r="L1680" s="95" t="s">
        <v>8967</v>
      </c>
      <c r="M1680" s="4">
        <v>1678</v>
      </c>
      <c r="N1680" s="558">
        <v>37.014012000000001</v>
      </c>
      <c r="O1680" s="558">
        <v>136.95217099999999</v>
      </c>
      <c r="P1680">
        <f t="shared" si="26"/>
        <v>5069.1493008200523</v>
      </c>
    </row>
    <row r="1681" spans="1:16">
      <c r="A1681" s="33" t="s">
        <v>7732</v>
      </c>
      <c r="B1681" s="33" t="s">
        <v>1556</v>
      </c>
      <c r="C1681" s="34" t="s">
        <v>4911</v>
      </c>
      <c r="D1681" s="35"/>
      <c r="E1681" s="27" t="s">
        <v>4911</v>
      </c>
      <c r="F1681" s="55" t="s">
        <v>4912</v>
      </c>
      <c r="G1681" s="56"/>
      <c r="H1681" s="36" t="s">
        <v>4911</v>
      </c>
      <c r="I1681" s="36" t="s">
        <v>4911</v>
      </c>
      <c r="J1681" s="31" t="s">
        <v>8968</v>
      </c>
      <c r="K1681" s="32" t="s">
        <v>8969</v>
      </c>
      <c r="L1681" s="31" t="s">
        <v>8970</v>
      </c>
      <c r="M1681" s="4">
        <v>1679</v>
      </c>
      <c r="N1681" s="525">
        <v>37.068362999999998</v>
      </c>
      <c r="O1681" s="525">
        <v>136.855909</v>
      </c>
      <c r="P1681">
        <f t="shared" si="26"/>
        <v>5073.0245135069663</v>
      </c>
    </row>
    <row r="1682" spans="1:16">
      <c r="A1682" s="33" t="s">
        <v>7732</v>
      </c>
      <c r="B1682" s="33" t="s">
        <v>1556</v>
      </c>
      <c r="C1682" s="39" t="s">
        <v>4911</v>
      </c>
      <c r="D1682" s="40"/>
      <c r="E1682" s="93" t="s">
        <v>4911</v>
      </c>
      <c r="F1682" s="63" t="s">
        <v>4962</v>
      </c>
      <c r="G1682" s="92"/>
      <c r="H1682" s="41" t="s">
        <v>4911</v>
      </c>
      <c r="I1682" s="41" t="s">
        <v>4911</v>
      </c>
      <c r="J1682" s="64" t="s">
        <v>4963</v>
      </c>
      <c r="K1682" s="65" t="s">
        <v>8966</v>
      </c>
      <c r="L1682" s="64" t="s">
        <v>8967</v>
      </c>
      <c r="M1682" s="4">
        <v>1680</v>
      </c>
      <c r="N1682" s="552">
        <v>37.014012000000001</v>
      </c>
      <c r="O1682" s="552">
        <v>136.95217099999999</v>
      </c>
      <c r="P1682">
        <f t="shared" si="26"/>
        <v>5069.1493008200523</v>
      </c>
    </row>
    <row r="1683" spans="1:16">
      <c r="A1683" s="33" t="s">
        <v>7732</v>
      </c>
      <c r="B1683" s="33" t="s">
        <v>1556</v>
      </c>
      <c r="C1683" s="51">
        <v>6</v>
      </c>
      <c r="D1683" s="52">
        <v>2654008</v>
      </c>
      <c r="E1683" s="74" t="s">
        <v>4974</v>
      </c>
      <c r="F1683" s="131" t="s">
        <v>4981</v>
      </c>
      <c r="G1683" s="29" t="s">
        <v>4913</v>
      </c>
      <c r="H1683" s="53" t="s">
        <v>8971</v>
      </c>
      <c r="I1683" s="53" t="s">
        <v>8972</v>
      </c>
      <c r="J1683" s="95" t="s">
        <v>8973</v>
      </c>
      <c r="K1683" s="96" t="s">
        <v>8974</v>
      </c>
      <c r="L1683" s="95" t="s">
        <v>8975</v>
      </c>
      <c r="M1683" s="4">
        <v>1681</v>
      </c>
      <c r="N1683" s="558">
        <v>37.390019000000002</v>
      </c>
      <c r="O1683" s="558">
        <v>136.89933500000001</v>
      </c>
      <c r="P1683">
        <f t="shared" si="26"/>
        <v>5118.6687367373652</v>
      </c>
    </row>
    <row r="1684" spans="1:16">
      <c r="A1684" s="33" t="s">
        <v>7732</v>
      </c>
      <c r="B1684" s="33" t="s">
        <v>1556</v>
      </c>
      <c r="C1684" s="39" t="s">
        <v>4911</v>
      </c>
      <c r="D1684" s="40"/>
      <c r="E1684" s="93" t="s">
        <v>4911</v>
      </c>
      <c r="F1684" s="63" t="s">
        <v>4962</v>
      </c>
      <c r="G1684" s="92"/>
      <c r="H1684" s="41" t="s">
        <v>4911</v>
      </c>
      <c r="I1684" s="41" t="s">
        <v>4911</v>
      </c>
      <c r="J1684" s="64" t="s">
        <v>4963</v>
      </c>
      <c r="K1684" s="65" t="s">
        <v>8974</v>
      </c>
      <c r="L1684" s="64" t="s">
        <v>8975</v>
      </c>
      <c r="M1684" s="4">
        <v>1682</v>
      </c>
      <c r="N1684" s="552">
        <v>37.390019000000002</v>
      </c>
      <c r="O1684" s="552">
        <v>136.89933500000001</v>
      </c>
      <c r="P1684">
        <f t="shared" si="26"/>
        <v>5118.6687367373652</v>
      </c>
    </row>
    <row r="1685" spans="1:16">
      <c r="A1685" s="33" t="s">
        <v>7732</v>
      </c>
      <c r="B1685" s="33" t="s">
        <v>1556</v>
      </c>
      <c r="C1685" s="51">
        <v>7</v>
      </c>
      <c r="D1685" s="52">
        <v>2656015</v>
      </c>
      <c r="E1685" s="74" t="s">
        <v>4974</v>
      </c>
      <c r="F1685" s="131" t="s">
        <v>4912</v>
      </c>
      <c r="G1685" s="29" t="s">
        <v>4913</v>
      </c>
      <c r="H1685" s="53" t="s">
        <v>8976</v>
      </c>
      <c r="I1685" s="53" t="s">
        <v>8977</v>
      </c>
      <c r="J1685" s="95" t="s">
        <v>8978</v>
      </c>
      <c r="K1685" s="96" t="s">
        <v>8979</v>
      </c>
      <c r="L1685" s="95" t="s">
        <v>8980</v>
      </c>
      <c r="M1685" s="4">
        <v>1683</v>
      </c>
      <c r="N1685" s="558">
        <v>36.313600000000001</v>
      </c>
      <c r="O1685" s="558">
        <v>136.385244</v>
      </c>
      <c r="P1685">
        <f t="shared" si="26"/>
        <v>4952.6391965184002</v>
      </c>
    </row>
    <row r="1686" spans="1:16">
      <c r="A1686" s="33" t="s">
        <v>7732</v>
      </c>
      <c r="B1686" s="33" t="s">
        <v>1556</v>
      </c>
      <c r="C1686" s="39" t="s">
        <v>4911</v>
      </c>
      <c r="D1686" s="40"/>
      <c r="E1686" s="27" t="s">
        <v>4911</v>
      </c>
      <c r="F1686" s="55" t="s">
        <v>4962</v>
      </c>
      <c r="G1686" s="56"/>
      <c r="H1686" s="41" t="s">
        <v>4911</v>
      </c>
      <c r="I1686" s="41" t="s">
        <v>4911</v>
      </c>
      <c r="J1686" s="60" t="s">
        <v>4963</v>
      </c>
      <c r="K1686" s="61" t="s">
        <v>8979</v>
      </c>
      <c r="L1686" s="60" t="s">
        <v>8980</v>
      </c>
      <c r="M1686" s="4">
        <v>1684</v>
      </c>
      <c r="N1686" s="553">
        <v>36.313600000000001</v>
      </c>
      <c r="O1686" s="553">
        <v>136.385244</v>
      </c>
      <c r="P1686">
        <f t="shared" si="26"/>
        <v>4952.6391965184002</v>
      </c>
    </row>
    <row r="1687" spans="1:16">
      <c r="A1687" s="33" t="s">
        <v>7732</v>
      </c>
      <c r="B1687" s="33" t="s">
        <v>1556</v>
      </c>
      <c r="C1687" s="51">
        <v>8</v>
      </c>
      <c r="D1687" s="52">
        <v>2683024</v>
      </c>
      <c r="E1687" s="74" t="s">
        <v>4911</v>
      </c>
      <c r="F1687" s="131" t="s">
        <v>4981</v>
      </c>
      <c r="G1687" s="29" t="s">
        <v>4913</v>
      </c>
      <c r="H1687" s="53" t="s">
        <v>8981</v>
      </c>
      <c r="I1687" s="53" t="s">
        <v>8982</v>
      </c>
      <c r="J1687" s="95" t="s">
        <v>8983</v>
      </c>
      <c r="K1687" s="96" t="s">
        <v>8984</v>
      </c>
      <c r="L1687" s="95" t="s">
        <v>8985</v>
      </c>
      <c r="M1687" s="4">
        <v>1685</v>
      </c>
      <c r="N1687" s="558">
        <v>36.557993000000003</v>
      </c>
      <c r="O1687" s="558">
        <v>136.59908300000001</v>
      </c>
      <c r="P1687">
        <f t="shared" si="26"/>
        <v>4993.7883201204195</v>
      </c>
    </row>
    <row r="1688" spans="1:16">
      <c r="A1688" s="33" t="s">
        <v>7732</v>
      </c>
      <c r="B1688" s="33" t="s">
        <v>1556</v>
      </c>
      <c r="C1688" s="34" t="s">
        <v>4911</v>
      </c>
      <c r="D1688" s="35"/>
      <c r="E1688" s="27" t="s">
        <v>4911</v>
      </c>
      <c r="F1688" s="102" t="s">
        <v>4912</v>
      </c>
      <c r="G1688" s="56"/>
      <c r="H1688" s="36" t="s">
        <v>4911</v>
      </c>
      <c r="I1688" s="36" t="s">
        <v>4911</v>
      </c>
      <c r="J1688" s="60" t="s">
        <v>8986</v>
      </c>
      <c r="K1688" s="61" t="s">
        <v>8987</v>
      </c>
      <c r="L1688" s="60" t="s">
        <v>8988</v>
      </c>
      <c r="M1688" s="4">
        <v>1686</v>
      </c>
      <c r="N1688" s="553">
        <v>36.522306999999998</v>
      </c>
      <c r="O1688" s="553">
        <v>136.58094199999999</v>
      </c>
      <c r="P1688">
        <f t="shared" si="26"/>
        <v>4988.2510940731936</v>
      </c>
    </row>
    <row r="1689" spans="1:16">
      <c r="A1689" s="33" t="s">
        <v>7732</v>
      </c>
      <c r="B1689" s="33" t="s">
        <v>1556</v>
      </c>
      <c r="C1689" s="34" t="s">
        <v>4911</v>
      </c>
      <c r="D1689" s="35"/>
      <c r="E1689" s="27" t="s">
        <v>4911</v>
      </c>
      <c r="F1689" s="55" t="s">
        <v>4987</v>
      </c>
      <c r="G1689" s="56"/>
      <c r="H1689" s="36" t="s">
        <v>4911</v>
      </c>
      <c r="I1689" s="36" t="s">
        <v>4911</v>
      </c>
      <c r="J1689" s="31" t="s">
        <v>8989</v>
      </c>
      <c r="K1689" s="32" t="s">
        <v>8990</v>
      </c>
      <c r="L1689" s="31" t="s">
        <v>8991</v>
      </c>
      <c r="M1689" s="4">
        <v>1687</v>
      </c>
      <c r="N1689" s="525">
        <v>36.566246999999997</v>
      </c>
      <c r="O1689" s="525">
        <v>136.62360200000001</v>
      </c>
      <c r="P1689">
        <f t="shared" si="26"/>
        <v>4995.8123767616935</v>
      </c>
    </row>
    <row r="1690" spans="1:16">
      <c r="A1690" s="33" t="s">
        <v>7732</v>
      </c>
      <c r="B1690" s="33" t="s">
        <v>1556</v>
      </c>
      <c r="C1690" s="34" t="s">
        <v>4911</v>
      </c>
      <c r="D1690" s="35"/>
      <c r="E1690" s="27" t="s">
        <v>4911</v>
      </c>
      <c r="F1690" s="56" t="s">
        <v>4962</v>
      </c>
      <c r="G1690" s="56"/>
      <c r="H1690" s="36" t="s">
        <v>4911</v>
      </c>
      <c r="I1690" s="36" t="s">
        <v>4911</v>
      </c>
      <c r="J1690" s="57" t="s">
        <v>4963</v>
      </c>
      <c r="K1690" s="58" t="s">
        <v>8984</v>
      </c>
      <c r="L1690" s="57" t="s">
        <v>8985</v>
      </c>
      <c r="M1690" s="4">
        <v>1688</v>
      </c>
      <c r="N1690" s="556">
        <v>36.557993000000003</v>
      </c>
      <c r="O1690" s="556">
        <v>136.59908300000001</v>
      </c>
      <c r="P1690">
        <f t="shared" si="26"/>
        <v>4993.7883201204195</v>
      </c>
    </row>
    <row r="1691" spans="1:16">
      <c r="A1691" s="33" t="s">
        <v>7732</v>
      </c>
      <c r="B1691" s="33" t="s">
        <v>1556</v>
      </c>
      <c r="C1691" s="34" t="s">
        <v>4911</v>
      </c>
      <c r="D1691" s="35"/>
      <c r="E1691" s="27" t="s">
        <v>4911</v>
      </c>
      <c r="F1691" s="55" t="s">
        <v>5252</v>
      </c>
      <c r="G1691" s="56"/>
      <c r="H1691" s="36" t="s">
        <v>4911</v>
      </c>
      <c r="I1691" s="36" t="s">
        <v>4911</v>
      </c>
      <c r="J1691" s="31" t="s">
        <v>5353</v>
      </c>
      <c r="K1691" s="32" t="s">
        <v>8984</v>
      </c>
      <c r="L1691" s="31" t="s">
        <v>8985</v>
      </c>
      <c r="M1691" s="4">
        <v>1689</v>
      </c>
      <c r="N1691" s="525">
        <v>36.557993000000003</v>
      </c>
      <c r="O1691" s="525">
        <v>136.59908300000001</v>
      </c>
      <c r="P1691">
        <f t="shared" si="26"/>
        <v>4993.7883201204195</v>
      </c>
    </row>
    <row r="1692" spans="1:16">
      <c r="A1692" s="33" t="s">
        <v>7732</v>
      </c>
      <c r="B1692" s="33" t="s">
        <v>1556</v>
      </c>
      <c r="C1692" s="39" t="s">
        <v>4911</v>
      </c>
      <c r="D1692" s="40"/>
      <c r="E1692" s="93" t="s">
        <v>4974</v>
      </c>
      <c r="F1692" s="63" t="s">
        <v>4975</v>
      </c>
      <c r="G1692" s="92"/>
      <c r="H1692" s="41" t="s">
        <v>4911</v>
      </c>
      <c r="I1692" s="41" t="s">
        <v>4911</v>
      </c>
      <c r="J1692" s="64" t="s">
        <v>4491</v>
      </c>
      <c r="K1692" s="65" t="s">
        <v>8984</v>
      </c>
      <c r="L1692" s="64" t="s">
        <v>8985</v>
      </c>
      <c r="M1692" s="4">
        <v>1690</v>
      </c>
      <c r="N1692" s="552">
        <v>36.557993000000003</v>
      </c>
      <c r="O1692" s="552">
        <v>136.59908300000001</v>
      </c>
      <c r="P1692">
        <f t="shared" si="26"/>
        <v>4993.7883201204195</v>
      </c>
    </row>
    <row r="1693" spans="1:16">
      <c r="A1693" s="33" t="s">
        <v>7732</v>
      </c>
      <c r="B1693" s="33" t="s">
        <v>1556</v>
      </c>
      <c r="C1693" s="51">
        <v>9</v>
      </c>
      <c r="D1693" s="52">
        <v>8822601</v>
      </c>
      <c r="E1693" s="123" t="s">
        <v>4911</v>
      </c>
      <c r="F1693" s="55" t="s">
        <v>4981</v>
      </c>
      <c r="G1693" s="29" t="s">
        <v>4913</v>
      </c>
      <c r="H1693" s="53" t="s">
        <v>8992</v>
      </c>
      <c r="I1693" s="53" t="s">
        <v>8993</v>
      </c>
      <c r="J1693" s="31" t="s">
        <v>8994</v>
      </c>
      <c r="K1693" s="32" t="s">
        <v>8942</v>
      </c>
      <c r="L1693" s="31" t="s">
        <v>8995</v>
      </c>
      <c r="M1693" s="4">
        <v>1691</v>
      </c>
      <c r="N1693" s="525">
        <v>36.567729</v>
      </c>
      <c r="O1693" s="525">
        <v>136.604904</v>
      </c>
      <c r="P1693">
        <f t="shared" si="26"/>
        <v>4995.3311095430163</v>
      </c>
    </row>
    <row r="1694" spans="1:16">
      <c r="A1694" s="33" t="s">
        <v>7732</v>
      </c>
      <c r="B1694" s="33" t="s">
        <v>1556</v>
      </c>
      <c r="C1694" s="34" t="s">
        <v>4911</v>
      </c>
      <c r="D1694" s="35"/>
      <c r="E1694" s="123" t="s">
        <v>4911</v>
      </c>
      <c r="F1694" s="55" t="s">
        <v>4912</v>
      </c>
      <c r="G1694" s="56"/>
      <c r="H1694" s="36" t="s">
        <v>4911</v>
      </c>
      <c r="I1694" s="36" t="s">
        <v>4911</v>
      </c>
      <c r="J1694" s="31" t="s">
        <v>8996</v>
      </c>
      <c r="K1694" s="32" t="s">
        <v>8997</v>
      </c>
      <c r="L1694" s="31" t="s">
        <v>8998</v>
      </c>
      <c r="M1694" s="4">
        <v>1692</v>
      </c>
      <c r="N1694" s="525">
        <v>36.411620999999997</v>
      </c>
      <c r="O1694" s="525">
        <v>136.46698000000001</v>
      </c>
      <c r="P1694">
        <f t="shared" si="26"/>
        <v>4968.9839547745796</v>
      </c>
    </row>
    <row r="1695" spans="1:16">
      <c r="A1695" s="33" t="s">
        <v>7732</v>
      </c>
      <c r="B1695" s="33" t="s">
        <v>1556</v>
      </c>
      <c r="C1695" s="34" t="s">
        <v>4911</v>
      </c>
      <c r="D1695" s="35"/>
      <c r="E1695" s="123" t="s">
        <v>4911</v>
      </c>
      <c r="F1695" s="55" t="s">
        <v>4922</v>
      </c>
      <c r="G1695" s="56"/>
      <c r="H1695" s="36" t="s">
        <v>4911</v>
      </c>
      <c r="I1695" s="36" t="s">
        <v>4911</v>
      </c>
      <c r="J1695" s="60" t="s">
        <v>8999</v>
      </c>
      <c r="K1695" s="61" t="s">
        <v>9000</v>
      </c>
      <c r="L1695" s="60" t="s">
        <v>9001</v>
      </c>
      <c r="M1695" s="4">
        <v>1693</v>
      </c>
      <c r="N1695" s="553">
        <v>37.023843999999997</v>
      </c>
      <c r="O1695" s="553">
        <v>136.95951199999999</v>
      </c>
      <c r="P1695">
        <f t="shared" si="26"/>
        <v>5070.7676066041267</v>
      </c>
    </row>
    <row r="1696" spans="1:16">
      <c r="A1696" s="33" t="s">
        <v>7732</v>
      </c>
      <c r="B1696" s="33" t="s">
        <v>1556</v>
      </c>
      <c r="C1696" s="34" t="s">
        <v>4911</v>
      </c>
      <c r="D1696" s="35"/>
      <c r="E1696" s="123" t="s">
        <v>4911</v>
      </c>
      <c r="F1696" s="55" t="s">
        <v>4926</v>
      </c>
      <c r="G1696" s="56"/>
      <c r="H1696" s="36" t="s">
        <v>4911</v>
      </c>
      <c r="I1696" s="36" t="s">
        <v>4911</v>
      </c>
      <c r="J1696" s="31" t="s">
        <v>9002</v>
      </c>
      <c r="K1696" s="32" t="s">
        <v>8878</v>
      </c>
      <c r="L1696" s="31" t="s">
        <v>9003</v>
      </c>
      <c r="M1696" s="4">
        <v>1694</v>
      </c>
      <c r="N1696" s="525">
        <v>36.537294000000003</v>
      </c>
      <c r="O1696" s="525">
        <v>136.61711600000001</v>
      </c>
      <c r="P1696">
        <f t="shared" si="26"/>
        <v>4991.6197327241043</v>
      </c>
    </row>
    <row r="1697" spans="1:16">
      <c r="A1697" s="33" t="s">
        <v>7732</v>
      </c>
      <c r="B1697" s="33" t="s">
        <v>1556</v>
      </c>
      <c r="C1697" s="34" t="s">
        <v>4911</v>
      </c>
      <c r="D1697" s="35"/>
      <c r="E1697" s="123" t="s">
        <v>4911</v>
      </c>
      <c r="F1697" s="55" t="s">
        <v>4930</v>
      </c>
      <c r="G1697" s="56"/>
      <c r="H1697" s="36" t="s">
        <v>4911</v>
      </c>
      <c r="I1697" s="36" t="s">
        <v>4911</v>
      </c>
      <c r="J1697" s="31" t="s">
        <v>9004</v>
      </c>
      <c r="K1697" s="32" t="s">
        <v>9005</v>
      </c>
      <c r="L1697" s="31" t="s">
        <v>9006</v>
      </c>
      <c r="M1697" s="4">
        <v>1695</v>
      </c>
      <c r="N1697" s="525">
        <v>36.599362999999997</v>
      </c>
      <c r="O1697" s="525">
        <v>136.681106</v>
      </c>
      <c r="P1697">
        <f t="shared" si="26"/>
        <v>5002.4414137354779</v>
      </c>
    </row>
    <row r="1698" spans="1:16">
      <c r="A1698" s="33" t="s">
        <v>7732</v>
      </c>
      <c r="B1698" s="33" t="s">
        <v>1556</v>
      </c>
      <c r="C1698" s="34" t="s">
        <v>4911</v>
      </c>
      <c r="D1698" s="35"/>
      <c r="E1698" s="27" t="s">
        <v>4911</v>
      </c>
      <c r="F1698" s="56" t="s">
        <v>4934</v>
      </c>
      <c r="G1698" s="56"/>
      <c r="H1698" s="36" t="s">
        <v>4911</v>
      </c>
      <c r="I1698" s="36" t="s">
        <v>4911</v>
      </c>
      <c r="J1698" s="57" t="s">
        <v>9007</v>
      </c>
      <c r="K1698" s="58" t="s">
        <v>9008</v>
      </c>
      <c r="L1698" s="57" t="s">
        <v>9009</v>
      </c>
      <c r="M1698" s="4">
        <v>1696</v>
      </c>
      <c r="N1698" s="556">
        <v>36.589336000000003</v>
      </c>
      <c r="O1698" s="556">
        <v>136.65512899999999</v>
      </c>
      <c r="P1698">
        <f t="shared" si="26"/>
        <v>5000.1204311043439</v>
      </c>
    </row>
    <row r="1699" spans="1:16">
      <c r="A1699" s="33" t="s">
        <v>7732</v>
      </c>
      <c r="B1699" s="33" t="s">
        <v>1556</v>
      </c>
      <c r="C1699" s="34" t="s">
        <v>4911</v>
      </c>
      <c r="D1699" s="35"/>
      <c r="E1699" s="27" t="s">
        <v>4911</v>
      </c>
      <c r="F1699" s="102" t="s">
        <v>4938</v>
      </c>
      <c r="G1699" s="56"/>
      <c r="H1699" s="36" t="s">
        <v>4911</v>
      </c>
      <c r="I1699" s="36" t="s">
        <v>4911</v>
      </c>
      <c r="J1699" s="60" t="s">
        <v>9010</v>
      </c>
      <c r="K1699" s="61" t="s">
        <v>9011</v>
      </c>
      <c r="L1699" s="60" t="s">
        <v>9012</v>
      </c>
      <c r="M1699" s="4">
        <v>1697</v>
      </c>
      <c r="N1699" s="553">
        <v>36.587929000000003</v>
      </c>
      <c r="O1699" s="553">
        <v>136.63411400000001</v>
      </c>
      <c r="P1699">
        <f t="shared" si="26"/>
        <v>4999.1592620099063</v>
      </c>
    </row>
    <row r="1700" spans="1:16">
      <c r="A1700" s="33" t="s">
        <v>7732</v>
      </c>
      <c r="B1700" s="33" t="s">
        <v>1556</v>
      </c>
      <c r="C1700" s="34" t="s">
        <v>4911</v>
      </c>
      <c r="D1700" s="35"/>
      <c r="E1700" s="27" t="s">
        <v>4911</v>
      </c>
      <c r="F1700" s="102" t="s">
        <v>4942</v>
      </c>
      <c r="G1700" s="56"/>
      <c r="H1700" s="36" t="s">
        <v>4911</v>
      </c>
      <c r="I1700" s="36" t="s">
        <v>4911</v>
      </c>
      <c r="J1700" s="60" t="s">
        <v>9013</v>
      </c>
      <c r="K1700" s="61" t="s">
        <v>9014</v>
      </c>
      <c r="L1700" s="60" t="s">
        <v>9015</v>
      </c>
      <c r="M1700" s="4">
        <v>1698</v>
      </c>
      <c r="N1700" s="553">
        <v>36.722251999999997</v>
      </c>
      <c r="O1700" s="553">
        <v>136.69890899999999</v>
      </c>
      <c r="P1700">
        <f t="shared" si="26"/>
        <v>5019.8917844230673</v>
      </c>
    </row>
    <row r="1701" spans="1:16">
      <c r="A1701" s="33" t="s">
        <v>7732</v>
      </c>
      <c r="B1701" s="33" t="s">
        <v>1556</v>
      </c>
      <c r="C1701" s="34" t="s">
        <v>4911</v>
      </c>
      <c r="D1701" s="35"/>
      <c r="E1701" s="123" t="s">
        <v>4911</v>
      </c>
      <c r="F1701" s="55" t="s">
        <v>4962</v>
      </c>
      <c r="G1701" s="56"/>
      <c r="H1701" s="36" t="s">
        <v>4911</v>
      </c>
      <c r="I1701" s="36" t="s">
        <v>4911</v>
      </c>
      <c r="J1701" s="31" t="s">
        <v>4963</v>
      </c>
      <c r="K1701" s="32" t="s">
        <v>8942</v>
      </c>
      <c r="L1701" s="31" t="s">
        <v>8995</v>
      </c>
      <c r="M1701" s="4">
        <v>1699</v>
      </c>
      <c r="N1701" s="525">
        <v>36.567729</v>
      </c>
      <c r="O1701" s="525">
        <v>136.604904</v>
      </c>
      <c r="P1701">
        <f t="shared" si="26"/>
        <v>4995.3311095430163</v>
      </c>
    </row>
    <row r="1702" spans="1:16">
      <c r="A1702" s="33" t="s">
        <v>7732</v>
      </c>
      <c r="B1702" s="33" t="s">
        <v>1556</v>
      </c>
      <c r="C1702" s="34" t="s">
        <v>4911</v>
      </c>
      <c r="D1702" s="35"/>
      <c r="E1702" s="123" t="s">
        <v>4911</v>
      </c>
      <c r="F1702" s="55" t="s">
        <v>4964</v>
      </c>
      <c r="G1702" s="56"/>
      <c r="H1702" s="36" t="s">
        <v>4911</v>
      </c>
      <c r="I1702" s="36" t="s">
        <v>4911</v>
      </c>
      <c r="J1702" s="31" t="s">
        <v>7635</v>
      </c>
      <c r="K1702" s="32" t="s">
        <v>9016</v>
      </c>
      <c r="L1702" s="31" t="s">
        <v>9017</v>
      </c>
      <c r="M1702" s="4">
        <v>1700</v>
      </c>
      <c r="N1702" s="525">
        <v>36.582673</v>
      </c>
      <c r="O1702" s="525">
        <v>136.597477</v>
      </c>
      <c r="P1702">
        <f t="shared" si="26"/>
        <v>4997.100833716021</v>
      </c>
    </row>
    <row r="1703" spans="1:16">
      <c r="A1703" s="33" t="s">
        <v>7732</v>
      </c>
      <c r="B1703" s="33" t="s">
        <v>1556</v>
      </c>
      <c r="C1703" s="34" t="s">
        <v>4911</v>
      </c>
      <c r="D1703" s="35"/>
      <c r="E1703" s="123" t="s">
        <v>4911</v>
      </c>
      <c r="F1703" s="56" t="s">
        <v>5259</v>
      </c>
      <c r="G1703" s="56"/>
      <c r="H1703" s="36" t="s">
        <v>4911</v>
      </c>
      <c r="I1703" s="36" t="s">
        <v>4911</v>
      </c>
      <c r="J1703" s="57" t="s">
        <v>7569</v>
      </c>
      <c r="K1703" s="58" t="s">
        <v>9018</v>
      </c>
      <c r="L1703" s="57" t="s">
        <v>9019</v>
      </c>
      <c r="M1703" s="4">
        <v>1701</v>
      </c>
      <c r="N1703" s="556">
        <v>36.537474000000003</v>
      </c>
      <c r="O1703" s="556">
        <v>136.61509699999999</v>
      </c>
      <c r="P1703">
        <f t="shared" si="26"/>
        <v>4991.5705546449781</v>
      </c>
    </row>
    <row r="1704" spans="1:16">
      <c r="A1704" s="33" t="s">
        <v>7732</v>
      </c>
      <c r="B1704" s="33" t="s">
        <v>1556</v>
      </c>
      <c r="C1704" s="34" t="s">
        <v>4911</v>
      </c>
      <c r="D1704" s="35"/>
      <c r="E1704" s="123" t="s">
        <v>4911</v>
      </c>
      <c r="F1704" s="55" t="s">
        <v>5252</v>
      </c>
      <c r="G1704" s="56"/>
      <c r="H1704" s="36" t="s">
        <v>4911</v>
      </c>
      <c r="I1704" s="36" t="s">
        <v>4911</v>
      </c>
      <c r="J1704" s="31" t="s">
        <v>5353</v>
      </c>
      <c r="K1704" s="32" t="s">
        <v>8942</v>
      </c>
      <c r="L1704" s="31" t="s">
        <v>8995</v>
      </c>
      <c r="M1704" s="4">
        <v>1702</v>
      </c>
      <c r="N1704" s="525">
        <v>36.567729</v>
      </c>
      <c r="O1704" s="525">
        <v>136.604904</v>
      </c>
      <c r="P1704">
        <f t="shared" si="26"/>
        <v>4995.3311095430163</v>
      </c>
    </row>
    <row r="1705" spans="1:16" ht="19.5" thickBot="1">
      <c r="A1705" s="33" t="s">
        <v>7732</v>
      </c>
      <c r="B1705" s="82" t="s">
        <v>1556</v>
      </c>
      <c r="C1705" s="83" t="s">
        <v>4911</v>
      </c>
      <c r="D1705" s="84"/>
      <c r="E1705" s="136" t="s">
        <v>4974</v>
      </c>
      <c r="F1705" s="137" t="s">
        <v>4975</v>
      </c>
      <c r="G1705" s="138"/>
      <c r="H1705" s="87" t="s">
        <v>4911</v>
      </c>
      <c r="I1705" s="87" t="s">
        <v>4911</v>
      </c>
      <c r="J1705" s="141" t="s">
        <v>4491</v>
      </c>
      <c r="K1705" s="140" t="s">
        <v>8942</v>
      </c>
      <c r="L1705" s="141" t="s">
        <v>8995</v>
      </c>
      <c r="M1705" s="4">
        <v>1703</v>
      </c>
      <c r="N1705" s="562">
        <v>36.567729</v>
      </c>
      <c r="O1705" s="562">
        <v>136.604904</v>
      </c>
      <c r="P1705">
        <f t="shared" si="26"/>
        <v>4995.3311095430163</v>
      </c>
    </row>
    <row r="1706" spans="1:16">
      <c r="A1706" s="33" t="s">
        <v>7732</v>
      </c>
      <c r="B1706" s="24" t="s">
        <v>2787</v>
      </c>
      <c r="C1706" s="25">
        <v>1</v>
      </c>
      <c r="D1706" s="26">
        <v>2751042</v>
      </c>
      <c r="E1706" s="27" t="s">
        <v>4911</v>
      </c>
      <c r="F1706" s="56" t="s">
        <v>4981</v>
      </c>
      <c r="G1706" s="29" t="s">
        <v>4913</v>
      </c>
      <c r="H1706" s="30" t="s">
        <v>9020</v>
      </c>
      <c r="I1706" s="30" t="s">
        <v>9021</v>
      </c>
      <c r="J1706" s="57" t="s">
        <v>9022</v>
      </c>
      <c r="K1706" s="58" t="s">
        <v>9023</v>
      </c>
      <c r="L1706" s="57" t="s">
        <v>9024</v>
      </c>
      <c r="M1706" s="4">
        <v>1704</v>
      </c>
      <c r="N1706" s="556">
        <v>36.634548000000002</v>
      </c>
      <c r="O1706" s="556">
        <v>137.20942600000001</v>
      </c>
      <c r="P1706">
        <f t="shared" si="26"/>
        <v>5026.6053028494489</v>
      </c>
    </row>
    <row r="1707" spans="1:16">
      <c r="A1707" s="33" t="s">
        <v>7732</v>
      </c>
      <c r="B1707" s="33" t="s">
        <v>2787</v>
      </c>
      <c r="C1707" s="34" t="s">
        <v>4911</v>
      </c>
      <c r="D1707" s="35"/>
      <c r="E1707" s="27" t="s">
        <v>4911</v>
      </c>
      <c r="F1707" s="55" t="s">
        <v>4912</v>
      </c>
      <c r="G1707" s="56"/>
      <c r="H1707" s="36" t="s">
        <v>4911</v>
      </c>
      <c r="I1707" s="36" t="s">
        <v>4911</v>
      </c>
      <c r="J1707" s="31" t="s">
        <v>9025</v>
      </c>
      <c r="K1707" s="32" t="s">
        <v>9026</v>
      </c>
      <c r="L1707" s="31" t="s">
        <v>9027</v>
      </c>
      <c r="M1707" s="4">
        <v>1705</v>
      </c>
      <c r="N1707" s="525">
        <v>36.805976999999999</v>
      </c>
      <c r="O1707" s="525">
        <v>137.40322800000001</v>
      </c>
      <c r="P1707">
        <f t="shared" si="26"/>
        <v>5057.260049493756</v>
      </c>
    </row>
    <row r="1708" spans="1:16">
      <c r="A1708" s="33" t="s">
        <v>7732</v>
      </c>
      <c r="B1708" s="33" t="s">
        <v>2787</v>
      </c>
      <c r="C1708" s="34" t="s">
        <v>4911</v>
      </c>
      <c r="D1708" s="35"/>
      <c r="E1708" s="27" t="s">
        <v>4911</v>
      </c>
      <c r="F1708" s="102" t="s">
        <v>4987</v>
      </c>
      <c r="G1708" s="56"/>
      <c r="H1708" s="36" t="s">
        <v>4911</v>
      </c>
      <c r="I1708" s="36" t="s">
        <v>4911</v>
      </c>
      <c r="J1708" s="60" t="s">
        <v>9028</v>
      </c>
      <c r="K1708" s="61" t="s">
        <v>9029</v>
      </c>
      <c r="L1708" s="60" t="s">
        <v>9030</v>
      </c>
      <c r="M1708" s="4">
        <v>1706</v>
      </c>
      <c r="N1708" s="553">
        <v>36.718468999999999</v>
      </c>
      <c r="O1708" s="553">
        <v>137.13006100000001</v>
      </c>
      <c r="P1708">
        <f t="shared" si="26"/>
        <v>5035.2058937966094</v>
      </c>
    </row>
    <row r="1709" spans="1:16">
      <c r="A1709" s="33" t="s">
        <v>7732</v>
      </c>
      <c r="B1709" s="33" t="s">
        <v>2787</v>
      </c>
      <c r="C1709" s="34" t="s">
        <v>4911</v>
      </c>
      <c r="D1709" s="35"/>
      <c r="E1709" s="27" t="s">
        <v>4911</v>
      </c>
      <c r="F1709" s="55" t="s">
        <v>4962</v>
      </c>
      <c r="G1709" s="56"/>
      <c r="H1709" s="36" t="s">
        <v>4911</v>
      </c>
      <c r="I1709" s="36" t="s">
        <v>4911</v>
      </c>
      <c r="J1709" s="60" t="s">
        <v>4963</v>
      </c>
      <c r="K1709" s="61" t="s">
        <v>9023</v>
      </c>
      <c r="L1709" s="60" t="s">
        <v>9024</v>
      </c>
      <c r="M1709" s="4">
        <v>1707</v>
      </c>
      <c r="N1709" s="553">
        <v>36.634548000000002</v>
      </c>
      <c r="O1709" s="553">
        <v>137.20942600000001</v>
      </c>
      <c r="P1709">
        <f t="shared" si="26"/>
        <v>5026.6053028494489</v>
      </c>
    </row>
    <row r="1710" spans="1:16">
      <c r="A1710" s="33" t="s">
        <v>7732</v>
      </c>
      <c r="B1710" s="33" t="s">
        <v>2787</v>
      </c>
      <c r="C1710" s="34" t="s">
        <v>4911</v>
      </c>
      <c r="D1710" s="35"/>
      <c r="E1710" s="27" t="s">
        <v>4911</v>
      </c>
      <c r="F1710" s="55" t="s">
        <v>5252</v>
      </c>
      <c r="G1710" s="56"/>
      <c r="H1710" s="36" t="s">
        <v>4911</v>
      </c>
      <c r="I1710" s="36" t="s">
        <v>4911</v>
      </c>
      <c r="J1710" s="60" t="s">
        <v>5353</v>
      </c>
      <c r="K1710" s="61" t="s">
        <v>9023</v>
      </c>
      <c r="L1710" s="60" t="s">
        <v>9031</v>
      </c>
      <c r="M1710" s="4">
        <v>1708</v>
      </c>
      <c r="N1710" s="553">
        <v>36.634548000000002</v>
      </c>
      <c r="O1710" s="553">
        <v>137.20942600000001</v>
      </c>
      <c r="P1710">
        <f t="shared" si="26"/>
        <v>5026.6053028494489</v>
      </c>
    </row>
    <row r="1711" spans="1:16">
      <c r="A1711" s="33" t="s">
        <v>7732</v>
      </c>
      <c r="B1711" s="33" t="s">
        <v>2787</v>
      </c>
      <c r="C1711" s="39" t="s">
        <v>4911</v>
      </c>
      <c r="D1711" s="40"/>
      <c r="E1711" s="93" t="s">
        <v>4974</v>
      </c>
      <c r="F1711" s="92" t="s">
        <v>4975</v>
      </c>
      <c r="G1711" s="92"/>
      <c r="H1711" s="41" t="s">
        <v>4911</v>
      </c>
      <c r="I1711" s="41" t="s">
        <v>4911</v>
      </c>
      <c r="J1711" s="64" t="s">
        <v>4976</v>
      </c>
      <c r="K1711" s="65" t="s">
        <v>9023</v>
      </c>
      <c r="L1711" s="64" t="s">
        <v>9024</v>
      </c>
      <c r="M1711" s="4">
        <v>1709</v>
      </c>
      <c r="N1711" s="552">
        <v>36.634548000000002</v>
      </c>
      <c r="O1711" s="552">
        <v>137.20942600000001</v>
      </c>
      <c r="P1711">
        <f t="shared" si="26"/>
        <v>5026.6053028494489</v>
      </c>
    </row>
    <row r="1712" spans="1:16">
      <c r="A1712" s="33" t="s">
        <v>7732</v>
      </c>
      <c r="B1712" s="33" t="s">
        <v>2787</v>
      </c>
      <c r="C1712" s="51">
        <v>2</v>
      </c>
      <c r="D1712" s="52">
        <v>2751154</v>
      </c>
      <c r="E1712" s="27" t="s">
        <v>4911</v>
      </c>
      <c r="F1712" s="194" t="s">
        <v>4981</v>
      </c>
      <c r="G1712" s="29" t="s">
        <v>4913</v>
      </c>
      <c r="H1712" s="53" t="s">
        <v>9032</v>
      </c>
      <c r="I1712" s="53" t="s">
        <v>9033</v>
      </c>
      <c r="J1712" s="195" t="s">
        <v>9034</v>
      </c>
      <c r="K1712" s="196" t="s">
        <v>9035</v>
      </c>
      <c r="L1712" s="195" t="s">
        <v>9036</v>
      </c>
      <c r="M1712" s="4">
        <v>1710</v>
      </c>
      <c r="N1712" s="569">
        <v>36.687257000000002</v>
      </c>
      <c r="O1712" s="569">
        <v>137.23101299999999</v>
      </c>
      <c r="P1712">
        <f t="shared" si="26"/>
        <v>5034.6294423013405</v>
      </c>
    </row>
    <row r="1713" spans="1:16">
      <c r="A1713" s="33" t="s">
        <v>7732</v>
      </c>
      <c r="B1713" s="33" t="s">
        <v>2787</v>
      </c>
      <c r="C1713" s="34" t="s">
        <v>4911</v>
      </c>
      <c r="D1713" s="35"/>
      <c r="E1713" s="27" t="s">
        <v>4911</v>
      </c>
      <c r="F1713" s="55" t="s">
        <v>4912</v>
      </c>
      <c r="G1713" s="56"/>
      <c r="H1713" s="36" t="s">
        <v>4911</v>
      </c>
      <c r="I1713" s="36" t="s">
        <v>4911</v>
      </c>
      <c r="J1713" s="31" t="s">
        <v>9037</v>
      </c>
      <c r="K1713" s="32" t="s">
        <v>9038</v>
      </c>
      <c r="L1713" s="31" t="s">
        <v>9039</v>
      </c>
      <c r="M1713" s="4">
        <v>1711</v>
      </c>
      <c r="N1713" s="525">
        <v>36.663708999999997</v>
      </c>
      <c r="O1713" s="525">
        <v>137.209585</v>
      </c>
      <c r="P1713">
        <f t="shared" si="26"/>
        <v>5030.6122964507649</v>
      </c>
    </row>
    <row r="1714" spans="1:16">
      <c r="A1714" s="33" t="s">
        <v>7732</v>
      </c>
      <c r="B1714" s="33" t="s">
        <v>2787</v>
      </c>
      <c r="C1714" s="34" t="s">
        <v>4911</v>
      </c>
      <c r="D1714" s="35"/>
      <c r="E1714" s="27" t="s">
        <v>4911</v>
      </c>
      <c r="F1714" s="55" t="s">
        <v>4987</v>
      </c>
      <c r="G1714" s="56"/>
      <c r="H1714" s="36" t="s">
        <v>4911</v>
      </c>
      <c r="I1714" s="36" t="s">
        <v>4911</v>
      </c>
      <c r="J1714" s="31" t="s">
        <v>9040</v>
      </c>
      <c r="K1714" s="32" t="s">
        <v>9041</v>
      </c>
      <c r="L1714" s="31" t="s">
        <v>9042</v>
      </c>
      <c r="M1714" s="4">
        <v>1712</v>
      </c>
      <c r="N1714" s="525">
        <v>36.704045999999998</v>
      </c>
      <c r="O1714" s="525">
        <v>137.25948700000001</v>
      </c>
      <c r="P1714">
        <f t="shared" si="26"/>
        <v>5037.978524784402</v>
      </c>
    </row>
    <row r="1715" spans="1:16">
      <c r="A1715" s="33" t="s">
        <v>7732</v>
      </c>
      <c r="B1715" s="33" t="s">
        <v>2787</v>
      </c>
      <c r="C1715" s="34" t="s">
        <v>4911</v>
      </c>
      <c r="D1715" s="35"/>
      <c r="E1715" s="27" t="s">
        <v>4911</v>
      </c>
      <c r="F1715" s="55" t="s">
        <v>4918</v>
      </c>
      <c r="G1715" s="56"/>
      <c r="H1715" s="36" t="s">
        <v>4911</v>
      </c>
      <c r="I1715" s="36" t="s">
        <v>4911</v>
      </c>
      <c r="J1715" s="31" t="s">
        <v>9043</v>
      </c>
      <c r="K1715" s="32" t="s">
        <v>9044</v>
      </c>
      <c r="L1715" s="31" t="s">
        <v>9045</v>
      </c>
      <c r="M1715" s="4">
        <v>1713</v>
      </c>
      <c r="N1715" s="525">
        <v>36.715018000000001</v>
      </c>
      <c r="O1715" s="525">
        <v>137.23306199999999</v>
      </c>
      <c r="P1715">
        <f t="shared" si="26"/>
        <v>5038.5143415251159</v>
      </c>
    </row>
    <row r="1716" spans="1:16">
      <c r="A1716" s="33" t="s">
        <v>7732</v>
      </c>
      <c r="B1716" s="33" t="s">
        <v>2787</v>
      </c>
      <c r="C1716" s="34" t="s">
        <v>4911</v>
      </c>
      <c r="D1716" s="35"/>
      <c r="E1716" s="27" t="s">
        <v>4911</v>
      </c>
      <c r="F1716" s="55" t="s">
        <v>4922</v>
      </c>
      <c r="G1716" s="56"/>
      <c r="H1716" s="36" t="s">
        <v>4911</v>
      </c>
      <c r="I1716" s="36" t="s">
        <v>4911</v>
      </c>
      <c r="J1716" s="31" t="s">
        <v>9046</v>
      </c>
      <c r="K1716" s="32" t="s">
        <v>9047</v>
      </c>
      <c r="L1716" s="31" t="s">
        <v>9048</v>
      </c>
      <c r="M1716" s="4">
        <v>1714</v>
      </c>
      <c r="N1716" s="525">
        <v>36.666310000000003</v>
      </c>
      <c r="O1716" s="525">
        <v>137.17982599999999</v>
      </c>
      <c r="P1716">
        <f t="shared" si="26"/>
        <v>5029.87802586206</v>
      </c>
    </row>
    <row r="1717" spans="1:16">
      <c r="A1717" s="33" t="s">
        <v>7732</v>
      </c>
      <c r="B1717" s="33" t="s">
        <v>2787</v>
      </c>
      <c r="C1717" s="34" t="s">
        <v>4911</v>
      </c>
      <c r="D1717" s="35"/>
      <c r="E1717" s="27" t="s">
        <v>4911</v>
      </c>
      <c r="F1717" s="55" t="s">
        <v>4926</v>
      </c>
      <c r="G1717" s="56"/>
      <c r="H1717" s="36" t="s">
        <v>4911</v>
      </c>
      <c r="I1717" s="36" t="s">
        <v>4911</v>
      </c>
      <c r="J1717" s="31" t="s">
        <v>9049</v>
      </c>
      <c r="K1717" s="32" t="s">
        <v>9050</v>
      </c>
      <c r="L1717" s="31" t="s">
        <v>9051</v>
      </c>
      <c r="M1717" s="4">
        <v>1715</v>
      </c>
      <c r="N1717" s="525">
        <v>36.837235</v>
      </c>
      <c r="O1717" s="525">
        <v>136.988833</v>
      </c>
      <c r="P1717">
        <f t="shared" si="26"/>
        <v>5046.2898335967548</v>
      </c>
    </row>
    <row r="1718" spans="1:16">
      <c r="A1718" s="33" t="s">
        <v>7732</v>
      </c>
      <c r="B1718" s="33" t="s">
        <v>2787</v>
      </c>
      <c r="C1718" s="34" t="s">
        <v>4911</v>
      </c>
      <c r="D1718" s="35"/>
      <c r="E1718" s="27" t="s">
        <v>4911</v>
      </c>
      <c r="F1718" s="55" t="s">
        <v>4930</v>
      </c>
      <c r="G1718" s="56"/>
      <c r="H1718" s="36" t="s">
        <v>4911</v>
      </c>
      <c r="I1718" s="36" t="s">
        <v>4911</v>
      </c>
      <c r="J1718" s="31" t="s">
        <v>9052</v>
      </c>
      <c r="K1718" s="32" t="s">
        <v>8948</v>
      </c>
      <c r="L1718" s="31" t="s">
        <v>9053</v>
      </c>
      <c r="M1718" s="4">
        <v>1716</v>
      </c>
      <c r="N1718" s="525">
        <v>36.727007</v>
      </c>
      <c r="O1718" s="525">
        <v>137.01827299999999</v>
      </c>
      <c r="P1718">
        <f t="shared" si="26"/>
        <v>5032.2710715989106</v>
      </c>
    </row>
    <row r="1719" spans="1:16">
      <c r="A1719" s="33" t="s">
        <v>7732</v>
      </c>
      <c r="B1719" s="33" t="s">
        <v>2787</v>
      </c>
      <c r="C1719" s="34" t="s">
        <v>4911</v>
      </c>
      <c r="D1719" s="35"/>
      <c r="E1719" s="27" t="s">
        <v>4911</v>
      </c>
      <c r="F1719" s="55" t="s">
        <v>4934</v>
      </c>
      <c r="G1719" s="56"/>
      <c r="H1719" s="36" t="s">
        <v>4911</v>
      </c>
      <c r="I1719" s="36" t="s">
        <v>4911</v>
      </c>
      <c r="J1719" s="31" t="s">
        <v>9054</v>
      </c>
      <c r="K1719" s="32" t="s">
        <v>9055</v>
      </c>
      <c r="L1719" s="31" t="s">
        <v>9056</v>
      </c>
      <c r="M1719" s="4">
        <v>1717</v>
      </c>
      <c r="N1719" s="525">
        <v>36.635198000000003</v>
      </c>
      <c r="O1719" s="525">
        <v>136.95731000000001</v>
      </c>
      <c r="P1719">
        <f t="shared" si="26"/>
        <v>5017.4581693973805</v>
      </c>
    </row>
    <row r="1720" spans="1:16">
      <c r="A1720" s="33" t="s">
        <v>7732</v>
      </c>
      <c r="B1720" s="33" t="s">
        <v>2787</v>
      </c>
      <c r="C1720" s="34" t="s">
        <v>4911</v>
      </c>
      <c r="D1720" s="35"/>
      <c r="E1720" s="27" t="s">
        <v>4911</v>
      </c>
      <c r="F1720" s="56" t="s">
        <v>4962</v>
      </c>
      <c r="G1720" s="56"/>
      <c r="H1720" s="36" t="s">
        <v>4911</v>
      </c>
      <c r="I1720" s="36" t="s">
        <v>4911</v>
      </c>
      <c r="J1720" s="57" t="s">
        <v>4963</v>
      </c>
      <c r="K1720" s="58" t="s">
        <v>9044</v>
      </c>
      <c r="L1720" s="57" t="s">
        <v>9045</v>
      </c>
      <c r="M1720" s="4">
        <v>1718</v>
      </c>
      <c r="N1720" s="556">
        <v>36.715018000000001</v>
      </c>
      <c r="O1720" s="556">
        <v>137.23306199999999</v>
      </c>
      <c r="P1720">
        <f t="shared" si="26"/>
        <v>5038.5143415251159</v>
      </c>
    </row>
    <row r="1721" spans="1:16">
      <c r="A1721" s="33" t="s">
        <v>7732</v>
      </c>
      <c r="B1721" s="33" t="s">
        <v>2787</v>
      </c>
      <c r="C1721" s="34" t="s">
        <v>4911</v>
      </c>
      <c r="D1721" s="35"/>
      <c r="E1721" s="27" t="s">
        <v>4911</v>
      </c>
      <c r="F1721" s="55" t="s">
        <v>4964</v>
      </c>
      <c r="G1721" s="56"/>
      <c r="H1721" s="36" t="s">
        <v>4911</v>
      </c>
      <c r="I1721" s="36" t="s">
        <v>4911</v>
      </c>
      <c r="J1721" s="31" t="s">
        <v>9057</v>
      </c>
      <c r="K1721" s="32" t="s">
        <v>9041</v>
      </c>
      <c r="L1721" s="31" t="s">
        <v>9058</v>
      </c>
      <c r="M1721" s="4">
        <v>1719</v>
      </c>
      <c r="N1721" s="525">
        <v>36.708021000000002</v>
      </c>
      <c r="O1721" s="525">
        <v>137.26047399999999</v>
      </c>
      <c r="P1721">
        <f t="shared" si="26"/>
        <v>5038.560362061954</v>
      </c>
    </row>
    <row r="1722" spans="1:16">
      <c r="A1722" s="33" t="s">
        <v>7732</v>
      </c>
      <c r="B1722" s="33" t="s">
        <v>2787</v>
      </c>
      <c r="C1722" s="34" t="s">
        <v>4911</v>
      </c>
      <c r="D1722" s="35"/>
      <c r="E1722" s="27" t="s">
        <v>4974</v>
      </c>
      <c r="F1722" s="56" t="s">
        <v>4975</v>
      </c>
      <c r="G1722" s="56"/>
      <c r="H1722" s="36" t="s">
        <v>4911</v>
      </c>
      <c r="I1722" s="36" t="s">
        <v>4911</v>
      </c>
      <c r="J1722" s="57" t="s">
        <v>6229</v>
      </c>
      <c r="K1722" s="58" t="s">
        <v>9041</v>
      </c>
      <c r="L1722" s="57" t="s">
        <v>9042</v>
      </c>
      <c r="M1722" s="4">
        <v>1720</v>
      </c>
      <c r="N1722" s="556">
        <v>36.704045999999998</v>
      </c>
      <c r="O1722" s="556">
        <v>137.25948700000001</v>
      </c>
      <c r="P1722">
        <f t="shared" si="26"/>
        <v>5037.978524784402</v>
      </c>
    </row>
    <row r="1723" spans="1:16">
      <c r="A1723" s="33" t="s">
        <v>7732</v>
      </c>
      <c r="B1723" s="33" t="s">
        <v>2787</v>
      </c>
      <c r="C1723" s="39" t="s">
        <v>4911</v>
      </c>
      <c r="D1723" s="40"/>
      <c r="E1723" s="27" t="s">
        <v>4911</v>
      </c>
      <c r="F1723" s="63" t="s">
        <v>4979</v>
      </c>
      <c r="G1723" s="92"/>
      <c r="H1723" s="41" t="s">
        <v>4911</v>
      </c>
      <c r="I1723" s="41" t="s">
        <v>4911</v>
      </c>
      <c r="J1723" s="64" t="s">
        <v>9059</v>
      </c>
      <c r="K1723" s="65" t="s">
        <v>9035</v>
      </c>
      <c r="L1723" s="64" t="s">
        <v>9036</v>
      </c>
      <c r="M1723" s="4">
        <v>1721</v>
      </c>
      <c r="N1723" s="552">
        <v>36.687257000000002</v>
      </c>
      <c r="O1723" s="552">
        <v>137.23101299999999</v>
      </c>
      <c r="P1723">
        <f t="shared" si="26"/>
        <v>5034.6294423013405</v>
      </c>
    </row>
    <row r="1724" spans="1:16">
      <c r="A1724" s="33" t="s">
        <v>7732</v>
      </c>
      <c r="B1724" s="33" t="s">
        <v>2787</v>
      </c>
      <c r="C1724" s="51">
        <v>3</v>
      </c>
      <c r="D1724" s="52">
        <v>2752021</v>
      </c>
      <c r="E1724" s="74" t="s">
        <v>4974</v>
      </c>
      <c r="F1724" s="131" t="s">
        <v>4981</v>
      </c>
      <c r="G1724" s="29" t="s">
        <v>4913</v>
      </c>
      <c r="H1724" s="53" t="s">
        <v>9060</v>
      </c>
      <c r="I1724" s="53" t="s">
        <v>9061</v>
      </c>
      <c r="J1724" s="95" t="s">
        <v>9062</v>
      </c>
      <c r="K1724" s="96" t="s">
        <v>9063</v>
      </c>
      <c r="L1724" s="95" t="s">
        <v>9064</v>
      </c>
      <c r="M1724" s="4">
        <v>1722</v>
      </c>
      <c r="N1724" s="558">
        <v>36.768183000000001</v>
      </c>
      <c r="O1724" s="558">
        <v>137.037485</v>
      </c>
      <c r="P1724">
        <f t="shared" si="26"/>
        <v>5038.6193263397554</v>
      </c>
    </row>
    <row r="1725" spans="1:16">
      <c r="A1725" s="33" t="s">
        <v>7732</v>
      </c>
      <c r="B1725" s="33" t="s">
        <v>2787</v>
      </c>
      <c r="C1725" s="34" t="s">
        <v>4911</v>
      </c>
      <c r="D1725" s="35"/>
      <c r="E1725" s="27" t="s">
        <v>4911</v>
      </c>
      <c r="F1725" s="102" t="s">
        <v>4912</v>
      </c>
      <c r="G1725" s="56"/>
      <c r="H1725" s="36" t="s">
        <v>4911</v>
      </c>
      <c r="I1725" s="36" t="s">
        <v>4911</v>
      </c>
      <c r="J1725" s="60" t="s">
        <v>9065</v>
      </c>
      <c r="K1725" s="61" t="s">
        <v>9066</v>
      </c>
      <c r="L1725" s="60" t="s">
        <v>9067</v>
      </c>
      <c r="M1725" s="4">
        <v>1723</v>
      </c>
      <c r="N1725" s="553">
        <v>36.741563999999997</v>
      </c>
      <c r="O1725" s="553">
        <v>136.98433700000001</v>
      </c>
      <c r="P1725">
        <f t="shared" si="26"/>
        <v>5033.0187848830683</v>
      </c>
    </row>
    <row r="1726" spans="1:16">
      <c r="A1726" s="33" t="s">
        <v>7732</v>
      </c>
      <c r="B1726" s="33" t="s">
        <v>2787</v>
      </c>
      <c r="C1726" s="34" t="s">
        <v>4911</v>
      </c>
      <c r="D1726" s="35"/>
      <c r="E1726" s="27" t="s">
        <v>4911</v>
      </c>
      <c r="F1726" s="55" t="s">
        <v>4987</v>
      </c>
      <c r="G1726" s="56"/>
      <c r="H1726" s="36" t="s">
        <v>4911</v>
      </c>
      <c r="I1726" s="36" t="s">
        <v>4911</v>
      </c>
      <c r="J1726" s="31" t="s">
        <v>9068</v>
      </c>
      <c r="K1726" s="32" t="s">
        <v>9069</v>
      </c>
      <c r="L1726" s="31" t="s">
        <v>9070</v>
      </c>
      <c r="M1726" s="4">
        <v>1724</v>
      </c>
      <c r="N1726" s="525">
        <v>36.720168999999999</v>
      </c>
      <c r="O1726" s="525">
        <v>137.07711699999999</v>
      </c>
      <c r="P1726">
        <f t="shared" si="26"/>
        <v>5033.4949022727724</v>
      </c>
    </row>
    <row r="1727" spans="1:16">
      <c r="A1727" s="33" t="s">
        <v>7732</v>
      </c>
      <c r="B1727" s="33" t="s">
        <v>2787</v>
      </c>
      <c r="C1727" s="34" t="s">
        <v>4911</v>
      </c>
      <c r="D1727" s="35"/>
      <c r="E1727" s="27" t="s">
        <v>4911</v>
      </c>
      <c r="F1727" s="55" t="s">
        <v>4918</v>
      </c>
      <c r="G1727" s="56"/>
      <c r="H1727" s="36" t="s">
        <v>4911</v>
      </c>
      <c r="I1727" s="36" t="s">
        <v>4911</v>
      </c>
      <c r="J1727" s="31" t="s">
        <v>9071</v>
      </c>
      <c r="K1727" s="32" t="s">
        <v>9072</v>
      </c>
      <c r="L1727" s="31" t="s">
        <v>9073</v>
      </c>
      <c r="M1727" s="4">
        <v>1725</v>
      </c>
      <c r="N1727" s="525">
        <v>36.693621</v>
      </c>
      <c r="O1727" s="525">
        <v>136.973108</v>
      </c>
      <c r="P1727">
        <f t="shared" si="26"/>
        <v>5026.0393121440675</v>
      </c>
    </row>
    <row r="1728" spans="1:16">
      <c r="A1728" s="33" t="s">
        <v>7732</v>
      </c>
      <c r="B1728" s="33" t="s">
        <v>2787</v>
      </c>
      <c r="C1728" s="39" t="s">
        <v>4911</v>
      </c>
      <c r="D1728" s="40"/>
      <c r="E1728" s="27" t="s">
        <v>4911</v>
      </c>
      <c r="F1728" s="56" t="s">
        <v>4962</v>
      </c>
      <c r="G1728" s="56"/>
      <c r="H1728" s="41" t="s">
        <v>4911</v>
      </c>
      <c r="I1728" s="41" t="s">
        <v>4911</v>
      </c>
      <c r="J1728" s="57" t="s">
        <v>4963</v>
      </c>
      <c r="K1728" s="58" t="s">
        <v>9063</v>
      </c>
      <c r="L1728" s="57" t="s">
        <v>9064</v>
      </c>
      <c r="M1728" s="4">
        <v>1726</v>
      </c>
      <c r="N1728" s="556">
        <v>36.768183000000001</v>
      </c>
      <c r="O1728" s="556">
        <v>137.037485</v>
      </c>
      <c r="P1728">
        <f t="shared" si="26"/>
        <v>5038.6193263397554</v>
      </c>
    </row>
    <row r="1729" spans="1:16">
      <c r="A1729" s="33" t="s">
        <v>7732</v>
      </c>
      <c r="B1729" s="33" t="s">
        <v>2787</v>
      </c>
      <c r="C1729" s="51">
        <v>4</v>
      </c>
      <c r="D1729" s="52">
        <v>2782005</v>
      </c>
      <c r="E1729" s="74" t="s">
        <v>4974</v>
      </c>
      <c r="F1729" s="100" t="s">
        <v>4981</v>
      </c>
      <c r="G1729" s="29" t="s">
        <v>4913</v>
      </c>
      <c r="H1729" s="53" t="s">
        <v>9074</v>
      </c>
      <c r="I1729" s="53" t="s">
        <v>9075</v>
      </c>
      <c r="J1729" s="95" t="s">
        <v>9076</v>
      </c>
      <c r="K1729" s="96" t="s">
        <v>9077</v>
      </c>
      <c r="L1729" s="95" t="s">
        <v>9078</v>
      </c>
      <c r="M1729" s="4">
        <v>1727</v>
      </c>
      <c r="N1729" s="558">
        <v>36.663876999999999</v>
      </c>
      <c r="O1729" s="558">
        <v>137.32500999999999</v>
      </c>
      <c r="P1729">
        <f t="shared" si="26"/>
        <v>5034.8672756637698</v>
      </c>
    </row>
    <row r="1730" spans="1:16">
      <c r="A1730" s="33" t="s">
        <v>7732</v>
      </c>
      <c r="B1730" s="33" t="s">
        <v>2787</v>
      </c>
      <c r="C1730" s="51">
        <v>5</v>
      </c>
      <c r="D1730" s="52">
        <v>2782009</v>
      </c>
      <c r="E1730" s="74" t="s">
        <v>4911</v>
      </c>
      <c r="F1730" s="131" t="s">
        <v>4981</v>
      </c>
      <c r="G1730" s="29" t="s">
        <v>4913</v>
      </c>
      <c r="H1730" s="53" t="s">
        <v>9079</v>
      </c>
      <c r="I1730" s="53" t="s">
        <v>9080</v>
      </c>
      <c r="J1730" s="95" t="s">
        <v>9081</v>
      </c>
      <c r="K1730" s="96" t="s">
        <v>9082</v>
      </c>
      <c r="L1730" s="95" t="s">
        <v>9083</v>
      </c>
      <c r="M1730" s="4">
        <v>1728</v>
      </c>
      <c r="N1730" s="558">
        <v>36.704050000000002</v>
      </c>
      <c r="O1730" s="558">
        <v>137.34518399999999</v>
      </c>
      <c r="P1730">
        <f t="shared" si="26"/>
        <v>5041.1245007952002</v>
      </c>
    </row>
    <row r="1731" spans="1:16">
      <c r="A1731" s="33" t="s">
        <v>7732</v>
      </c>
      <c r="B1731" s="33" t="s">
        <v>2787</v>
      </c>
      <c r="C1731" s="34" t="s">
        <v>4911</v>
      </c>
      <c r="D1731" s="35"/>
      <c r="E1731" s="27" t="s">
        <v>4974</v>
      </c>
      <c r="F1731" s="55" t="s">
        <v>4912</v>
      </c>
      <c r="G1731" s="56"/>
      <c r="H1731" s="36" t="s">
        <v>4911</v>
      </c>
      <c r="I1731" s="36" t="s">
        <v>4911</v>
      </c>
      <c r="J1731" s="31" t="s">
        <v>9084</v>
      </c>
      <c r="K1731" s="32" t="s">
        <v>9085</v>
      </c>
      <c r="L1731" s="31" t="s">
        <v>9086</v>
      </c>
      <c r="M1731" s="4">
        <v>1729</v>
      </c>
      <c r="N1731" s="525">
        <v>36.697634999999998</v>
      </c>
      <c r="O1731" s="525">
        <v>137.237504</v>
      </c>
      <c r="P1731">
        <f t="shared" si="26"/>
        <v>5036.2918301030395</v>
      </c>
    </row>
    <row r="1732" spans="1:16">
      <c r="A1732" s="33" t="s">
        <v>7732</v>
      </c>
      <c r="B1732" s="33" t="s">
        <v>2787</v>
      </c>
      <c r="C1732" s="39" t="s">
        <v>4911</v>
      </c>
      <c r="D1732" s="40"/>
      <c r="E1732" s="27" t="s">
        <v>4911</v>
      </c>
      <c r="F1732" s="55" t="s">
        <v>4962</v>
      </c>
      <c r="G1732" s="56"/>
      <c r="H1732" s="41" t="s">
        <v>4911</v>
      </c>
      <c r="I1732" s="41" t="s">
        <v>4911</v>
      </c>
      <c r="J1732" s="31" t="s">
        <v>4963</v>
      </c>
      <c r="K1732" s="32" t="s">
        <v>9082</v>
      </c>
      <c r="L1732" s="31" t="s">
        <v>9083</v>
      </c>
      <c r="M1732" s="4">
        <v>1730</v>
      </c>
      <c r="N1732" s="525">
        <v>36.704050000000002</v>
      </c>
      <c r="O1732" s="525">
        <v>137.34518399999999</v>
      </c>
      <c r="P1732">
        <f t="shared" ref="P1732:P1795" si="27">N1732*O1732</f>
        <v>5041.1245007952002</v>
      </c>
    </row>
    <row r="1733" spans="1:16">
      <c r="A1733" s="33" t="s">
        <v>7732</v>
      </c>
      <c r="B1733" s="33" t="s">
        <v>2787</v>
      </c>
      <c r="C1733" s="51">
        <v>6</v>
      </c>
      <c r="D1733" s="52">
        <v>2783016</v>
      </c>
      <c r="E1733" s="74" t="s">
        <v>4974</v>
      </c>
      <c r="F1733" s="100" t="s">
        <v>4981</v>
      </c>
      <c r="G1733" s="29" t="s">
        <v>4913</v>
      </c>
      <c r="H1733" s="53" t="s">
        <v>9087</v>
      </c>
      <c r="I1733" s="53" t="s">
        <v>9088</v>
      </c>
      <c r="J1733" s="95" t="s">
        <v>9089</v>
      </c>
      <c r="K1733" s="96" t="s">
        <v>9090</v>
      </c>
      <c r="L1733" s="95" t="s">
        <v>9091</v>
      </c>
      <c r="M1733" s="4">
        <v>1731</v>
      </c>
      <c r="N1733" s="558">
        <v>36.932796000000003</v>
      </c>
      <c r="O1733" s="558">
        <v>137.502736</v>
      </c>
      <c r="P1733">
        <f t="shared" si="27"/>
        <v>5078.3604981298568</v>
      </c>
    </row>
    <row r="1734" spans="1:16" ht="19.5" thickBot="1">
      <c r="A1734" s="164" t="s">
        <v>7732</v>
      </c>
      <c r="B1734" s="164" t="s">
        <v>2787</v>
      </c>
      <c r="C1734" s="165" t="s">
        <v>4911</v>
      </c>
      <c r="D1734" s="166"/>
      <c r="E1734" s="167" t="s">
        <v>4911</v>
      </c>
      <c r="F1734" s="197" t="s">
        <v>4962</v>
      </c>
      <c r="G1734" s="168"/>
      <c r="H1734" s="169" t="s">
        <v>4911</v>
      </c>
      <c r="I1734" s="169" t="s">
        <v>4911</v>
      </c>
      <c r="J1734" s="198" t="s">
        <v>4963</v>
      </c>
      <c r="K1734" s="199" t="s">
        <v>9090</v>
      </c>
      <c r="L1734" s="198" t="s">
        <v>9091</v>
      </c>
      <c r="M1734" s="4">
        <v>1732</v>
      </c>
      <c r="N1734" s="570">
        <v>36.932796000000003</v>
      </c>
      <c r="O1734" s="570">
        <v>137.502736</v>
      </c>
      <c r="P1734">
        <f t="shared" si="27"/>
        <v>5078.3604981298568</v>
      </c>
    </row>
    <row r="1735" spans="1:16" ht="19.5" thickTop="1">
      <c r="A1735" s="110" t="s">
        <v>9092</v>
      </c>
      <c r="B1735" s="110" t="s">
        <v>2944</v>
      </c>
      <c r="C1735" s="200">
        <v>1</v>
      </c>
      <c r="D1735" s="174">
        <v>3151102</v>
      </c>
      <c r="E1735" s="201" t="s">
        <v>4911</v>
      </c>
      <c r="F1735" s="202" t="s">
        <v>4981</v>
      </c>
      <c r="G1735" s="29" t="s">
        <v>4913</v>
      </c>
      <c r="H1735" s="177" t="s">
        <v>9093</v>
      </c>
      <c r="I1735" s="177" t="s">
        <v>9094</v>
      </c>
      <c r="J1735" s="203" t="s">
        <v>9095</v>
      </c>
      <c r="K1735" s="204" t="s">
        <v>9096</v>
      </c>
      <c r="L1735" s="205" t="s">
        <v>9097</v>
      </c>
      <c r="M1735" s="4">
        <v>1733</v>
      </c>
      <c r="N1735" s="571">
        <v>35.046346999999997</v>
      </c>
      <c r="O1735" s="571">
        <v>135.866693</v>
      </c>
      <c r="P1735">
        <f t="shared" si="27"/>
        <v>4761.6312686204701</v>
      </c>
    </row>
    <row r="1736" spans="1:16">
      <c r="A1736" s="33" t="s">
        <v>9092</v>
      </c>
      <c r="B1736" s="33" t="s">
        <v>2944</v>
      </c>
      <c r="C1736" s="34" t="s">
        <v>4911</v>
      </c>
      <c r="D1736" s="35"/>
      <c r="E1736" s="62" t="s">
        <v>4911</v>
      </c>
      <c r="F1736" s="206" t="s">
        <v>4912</v>
      </c>
      <c r="G1736" s="56"/>
      <c r="H1736" s="36" t="s">
        <v>4911</v>
      </c>
      <c r="I1736" s="36" t="s">
        <v>4911</v>
      </c>
      <c r="J1736" s="207" t="s">
        <v>9098</v>
      </c>
      <c r="K1736" s="32" t="s">
        <v>9099</v>
      </c>
      <c r="L1736" s="31" t="s">
        <v>9100</v>
      </c>
      <c r="M1736" s="4">
        <v>1734</v>
      </c>
      <c r="N1736" s="525">
        <v>35.326861000000001</v>
      </c>
      <c r="O1736" s="525">
        <v>136.02455399999999</v>
      </c>
      <c r="P1736">
        <f t="shared" si="27"/>
        <v>4805.3205117449943</v>
      </c>
    </row>
    <row r="1737" spans="1:16">
      <c r="A1737" s="33" t="s">
        <v>9092</v>
      </c>
      <c r="B1737" s="33" t="s">
        <v>2944</v>
      </c>
      <c r="C1737" s="34" t="s">
        <v>4911</v>
      </c>
      <c r="D1737" s="35"/>
      <c r="E1737" s="62" t="s">
        <v>4911</v>
      </c>
      <c r="F1737" s="206" t="s">
        <v>4987</v>
      </c>
      <c r="G1737" s="56"/>
      <c r="H1737" s="36" t="s">
        <v>4911</v>
      </c>
      <c r="I1737" s="36" t="s">
        <v>4911</v>
      </c>
      <c r="J1737" s="207" t="s">
        <v>9101</v>
      </c>
      <c r="K1737" s="32" t="s">
        <v>9102</v>
      </c>
      <c r="L1737" s="31" t="s">
        <v>9103</v>
      </c>
      <c r="M1737" s="4">
        <v>1735</v>
      </c>
      <c r="N1737" s="525">
        <v>35.007111999999999</v>
      </c>
      <c r="O1737" s="525">
        <v>135.95536300000001</v>
      </c>
      <c r="P1737">
        <f t="shared" si="27"/>
        <v>4759.4046195416558</v>
      </c>
    </row>
    <row r="1738" spans="1:16">
      <c r="A1738" s="33" t="s">
        <v>9092</v>
      </c>
      <c r="B1738" s="33" t="s">
        <v>2944</v>
      </c>
      <c r="C1738" s="34" t="s">
        <v>4911</v>
      </c>
      <c r="D1738" s="35"/>
      <c r="E1738" s="62" t="s">
        <v>4911</v>
      </c>
      <c r="F1738" s="206" t="s">
        <v>4918</v>
      </c>
      <c r="G1738" s="56"/>
      <c r="H1738" s="36" t="s">
        <v>4911</v>
      </c>
      <c r="I1738" s="36" t="s">
        <v>4911</v>
      </c>
      <c r="J1738" s="207" t="s">
        <v>9104</v>
      </c>
      <c r="K1738" s="32" t="s">
        <v>9105</v>
      </c>
      <c r="L1738" s="31" t="s">
        <v>9106</v>
      </c>
      <c r="M1738" s="4">
        <v>1736</v>
      </c>
      <c r="N1738" s="525">
        <v>34.993544999999997</v>
      </c>
      <c r="O1738" s="525">
        <v>135.88466500000001</v>
      </c>
      <c r="P1738">
        <f t="shared" si="27"/>
        <v>4755.0861394874255</v>
      </c>
    </row>
    <row r="1739" spans="1:16">
      <c r="A1739" s="33" t="s">
        <v>9092</v>
      </c>
      <c r="B1739" s="33" t="s">
        <v>2944</v>
      </c>
      <c r="C1739" s="34" t="s">
        <v>4911</v>
      </c>
      <c r="D1739" s="35"/>
      <c r="E1739" s="62" t="s">
        <v>4911</v>
      </c>
      <c r="F1739" s="206" t="s">
        <v>4922</v>
      </c>
      <c r="G1739" s="56"/>
      <c r="H1739" s="36" t="s">
        <v>4911</v>
      </c>
      <c r="I1739" s="36" t="s">
        <v>4911</v>
      </c>
      <c r="J1739" s="207" t="s">
        <v>9107</v>
      </c>
      <c r="K1739" s="32" t="s">
        <v>9108</v>
      </c>
      <c r="L1739" s="31" t="s">
        <v>9109</v>
      </c>
      <c r="M1739" s="4">
        <v>1737</v>
      </c>
      <c r="N1739" s="525">
        <v>35.037832000000002</v>
      </c>
      <c r="O1739" s="525">
        <v>135.96056400000001</v>
      </c>
      <c r="P1739">
        <f t="shared" si="27"/>
        <v>4763.763400057248</v>
      </c>
    </row>
    <row r="1740" spans="1:16">
      <c r="A1740" s="33" t="s">
        <v>9092</v>
      </c>
      <c r="B1740" s="33" t="s">
        <v>2944</v>
      </c>
      <c r="C1740" s="34" t="s">
        <v>4911</v>
      </c>
      <c r="D1740" s="35"/>
      <c r="E1740" s="62" t="s">
        <v>4911</v>
      </c>
      <c r="F1740" s="206" t="s">
        <v>4926</v>
      </c>
      <c r="G1740" s="56"/>
      <c r="H1740" s="36" t="s">
        <v>4911</v>
      </c>
      <c r="I1740" s="36" t="s">
        <v>4911</v>
      </c>
      <c r="J1740" s="207" t="s">
        <v>9110</v>
      </c>
      <c r="K1740" s="32" t="s">
        <v>9111</v>
      </c>
      <c r="L1740" s="31" t="s">
        <v>9112</v>
      </c>
      <c r="M1740" s="4">
        <v>1738</v>
      </c>
      <c r="N1740" s="525">
        <v>35.073107999999998</v>
      </c>
      <c r="O1740" s="525">
        <v>136.02637100000001</v>
      </c>
      <c r="P1740">
        <f t="shared" si="27"/>
        <v>4770.8676009310684</v>
      </c>
    </row>
    <row r="1741" spans="1:16">
      <c r="A1741" s="33" t="s">
        <v>9092</v>
      </c>
      <c r="B1741" s="33" t="s">
        <v>2944</v>
      </c>
      <c r="C1741" s="34" t="s">
        <v>4911</v>
      </c>
      <c r="D1741" s="35"/>
      <c r="E1741" s="62" t="s">
        <v>4911</v>
      </c>
      <c r="F1741" s="206" t="s">
        <v>4930</v>
      </c>
      <c r="G1741" s="56"/>
      <c r="H1741" s="36" t="s">
        <v>4911</v>
      </c>
      <c r="I1741" s="36" t="s">
        <v>4911</v>
      </c>
      <c r="J1741" s="207" t="s">
        <v>9113</v>
      </c>
      <c r="K1741" s="32" t="s">
        <v>9114</v>
      </c>
      <c r="L1741" s="31" t="s">
        <v>9115</v>
      </c>
      <c r="M1741" s="4">
        <v>1739</v>
      </c>
      <c r="N1741" s="525">
        <v>35.066774000000002</v>
      </c>
      <c r="O1741" s="525">
        <v>135.99074300000001</v>
      </c>
      <c r="P1741">
        <f t="shared" si="27"/>
        <v>4768.7566508730824</v>
      </c>
    </row>
    <row r="1742" spans="1:16">
      <c r="A1742" s="33" t="s">
        <v>9092</v>
      </c>
      <c r="B1742" s="33" t="s">
        <v>2944</v>
      </c>
      <c r="C1742" s="34" t="s">
        <v>4911</v>
      </c>
      <c r="D1742" s="35"/>
      <c r="E1742" s="62" t="s">
        <v>4911</v>
      </c>
      <c r="F1742" s="206" t="s">
        <v>4934</v>
      </c>
      <c r="G1742" s="56"/>
      <c r="H1742" s="36" t="s">
        <v>4911</v>
      </c>
      <c r="I1742" s="36" t="s">
        <v>4911</v>
      </c>
      <c r="J1742" s="207" t="s">
        <v>9116</v>
      </c>
      <c r="K1742" s="32" t="s">
        <v>9117</v>
      </c>
      <c r="L1742" s="31" t="s">
        <v>9118</v>
      </c>
      <c r="M1742" s="4">
        <v>1740</v>
      </c>
      <c r="N1742" s="525">
        <v>35.104568999999998</v>
      </c>
      <c r="O1742" s="525">
        <v>135.905137</v>
      </c>
      <c r="P1742">
        <f t="shared" si="27"/>
        <v>4770.891259270953</v>
      </c>
    </row>
    <row r="1743" spans="1:16">
      <c r="A1743" s="33" t="s">
        <v>9092</v>
      </c>
      <c r="B1743" s="33" t="s">
        <v>2944</v>
      </c>
      <c r="C1743" s="34" t="s">
        <v>4911</v>
      </c>
      <c r="D1743" s="35"/>
      <c r="E1743" s="62" t="s">
        <v>4911</v>
      </c>
      <c r="F1743" s="206" t="s">
        <v>4962</v>
      </c>
      <c r="G1743" s="56"/>
      <c r="H1743" s="36" t="s">
        <v>4911</v>
      </c>
      <c r="I1743" s="36" t="s">
        <v>4911</v>
      </c>
      <c r="J1743" s="207" t="s">
        <v>5319</v>
      </c>
      <c r="K1743" s="32" t="s">
        <v>9102</v>
      </c>
      <c r="L1743" s="31" t="s">
        <v>9103</v>
      </c>
      <c r="M1743" s="4">
        <v>1741</v>
      </c>
      <c r="N1743" s="553">
        <v>35.007111999999999</v>
      </c>
      <c r="O1743" s="553">
        <v>135.95536300000001</v>
      </c>
      <c r="P1743">
        <f t="shared" si="27"/>
        <v>4759.4046195416558</v>
      </c>
    </row>
    <row r="1744" spans="1:16">
      <c r="A1744" s="33" t="s">
        <v>9092</v>
      </c>
      <c r="B1744" s="33" t="s">
        <v>2944</v>
      </c>
      <c r="C1744" s="34" t="s">
        <v>4911</v>
      </c>
      <c r="D1744" s="35"/>
      <c r="E1744" s="62" t="s">
        <v>4911</v>
      </c>
      <c r="F1744" s="206" t="s">
        <v>4968</v>
      </c>
      <c r="G1744" s="56"/>
      <c r="H1744" s="36" t="s">
        <v>4911</v>
      </c>
      <c r="I1744" s="36" t="s">
        <v>4911</v>
      </c>
      <c r="J1744" s="207" t="s">
        <v>9119</v>
      </c>
      <c r="K1744" s="32" t="s">
        <v>9120</v>
      </c>
      <c r="L1744" s="31" t="s">
        <v>9121</v>
      </c>
      <c r="M1744" s="4">
        <v>1742</v>
      </c>
      <c r="N1744" s="553">
        <v>35.016168</v>
      </c>
      <c r="O1744" s="553">
        <v>136.01361</v>
      </c>
      <c r="P1744">
        <f t="shared" si="27"/>
        <v>4762.6754180464804</v>
      </c>
    </row>
    <row r="1745" spans="1:16">
      <c r="A1745" s="33" t="s">
        <v>9092</v>
      </c>
      <c r="B1745" s="33" t="s">
        <v>2944</v>
      </c>
      <c r="C1745" s="39" t="s">
        <v>4911</v>
      </c>
      <c r="D1745" s="40"/>
      <c r="E1745" s="70" t="s">
        <v>4974</v>
      </c>
      <c r="F1745" s="208" t="s">
        <v>4975</v>
      </c>
      <c r="G1745" s="92"/>
      <c r="H1745" s="41" t="s">
        <v>4911</v>
      </c>
      <c r="I1745" s="41" t="s">
        <v>4911</v>
      </c>
      <c r="J1745" s="209" t="s">
        <v>4976</v>
      </c>
      <c r="K1745" s="61" t="s">
        <v>9102</v>
      </c>
      <c r="L1745" s="60" t="s">
        <v>9103</v>
      </c>
      <c r="M1745" s="4">
        <v>1743</v>
      </c>
      <c r="N1745" s="553">
        <v>35.007111999999999</v>
      </c>
      <c r="O1745" s="553">
        <v>135.95536300000001</v>
      </c>
      <c r="P1745">
        <f t="shared" si="27"/>
        <v>4759.4046195416558</v>
      </c>
    </row>
    <row r="1746" spans="1:16">
      <c r="A1746" s="33" t="s">
        <v>9092</v>
      </c>
      <c r="B1746" s="33" t="s">
        <v>2944</v>
      </c>
      <c r="C1746" s="51">
        <v>2</v>
      </c>
      <c r="D1746" s="52">
        <v>3152026</v>
      </c>
      <c r="E1746" s="62" t="s">
        <v>4911</v>
      </c>
      <c r="F1746" s="210" t="s">
        <v>4981</v>
      </c>
      <c r="G1746" s="29" t="s">
        <v>4913</v>
      </c>
      <c r="H1746" s="53" t="s">
        <v>9122</v>
      </c>
      <c r="I1746" s="53" t="s">
        <v>9123</v>
      </c>
      <c r="J1746" s="211" t="s">
        <v>9124</v>
      </c>
      <c r="K1746" s="77" t="s">
        <v>9125</v>
      </c>
      <c r="L1746" s="76" t="s">
        <v>9126</v>
      </c>
      <c r="M1746" s="4">
        <v>1744</v>
      </c>
      <c r="N1746" s="559">
        <v>35.264899999999997</v>
      </c>
      <c r="O1746" s="559">
        <v>136.24880300000001</v>
      </c>
      <c r="P1746">
        <f t="shared" si="27"/>
        <v>4804.8004129147002</v>
      </c>
    </row>
    <row r="1747" spans="1:16">
      <c r="A1747" s="33" t="s">
        <v>9092</v>
      </c>
      <c r="B1747" s="33" t="s">
        <v>2944</v>
      </c>
      <c r="C1747" s="34" t="s">
        <v>4911</v>
      </c>
      <c r="D1747" s="35"/>
      <c r="E1747" s="62" t="s">
        <v>4911</v>
      </c>
      <c r="F1747" s="206" t="s">
        <v>4912</v>
      </c>
      <c r="G1747" s="56"/>
      <c r="H1747" s="36" t="s">
        <v>4911</v>
      </c>
      <c r="I1747" s="36" t="s">
        <v>4911</v>
      </c>
      <c r="J1747" s="207" t="s">
        <v>9127</v>
      </c>
      <c r="K1747" s="32" t="s">
        <v>9128</v>
      </c>
      <c r="L1747" s="31" t="s">
        <v>9129</v>
      </c>
      <c r="M1747" s="4">
        <v>1745</v>
      </c>
      <c r="N1747" s="525">
        <v>35.136212999999998</v>
      </c>
      <c r="O1747" s="525">
        <v>136.10660300000001</v>
      </c>
      <c r="P1747">
        <f t="shared" si="27"/>
        <v>4782.2705937144392</v>
      </c>
    </row>
    <row r="1748" spans="1:16">
      <c r="A1748" s="33" t="s">
        <v>9092</v>
      </c>
      <c r="B1748" s="33" t="s">
        <v>2944</v>
      </c>
      <c r="C1748" s="34" t="s">
        <v>4911</v>
      </c>
      <c r="D1748" s="35"/>
      <c r="E1748" s="62" t="s">
        <v>4911</v>
      </c>
      <c r="F1748" s="206" t="s">
        <v>4962</v>
      </c>
      <c r="G1748" s="56"/>
      <c r="H1748" s="36" t="s">
        <v>4911</v>
      </c>
      <c r="I1748" s="36" t="s">
        <v>4911</v>
      </c>
      <c r="J1748" s="212" t="s">
        <v>9130</v>
      </c>
      <c r="K1748" s="32" t="s">
        <v>9125</v>
      </c>
      <c r="L1748" s="31" t="s">
        <v>9126</v>
      </c>
      <c r="M1748" s="4">
        <v>1746</v>
      </c>
      <c r="N1748" s="525">
        <v>35.264899999999997</v>
      </c>
      <c r="O1748" s="525">
        <v>136.24880300000001</v>
      </c>
      <c r="P1748">
        <f t="shared" si="27"/>
        <v>4804.8004129147002</v>
      </c>
    </row>
    <row r="1749" spans="1:16">
      <c r="A1749" s="33" t="s">
        <v>9092</v>
      </c>
      <c r="B1749" s="33" t="s">
        <v>2944</v>
      </c>
      <c r="C1749" s="39" t="s">
        <v>4911</v>
      </c>
      <c r="D1749" s="40"/>
      <c r="E1749" s="70" t="s">
        <v>4974</v>
      </c>
      <c r="F1749" s="213" t="s">
        <v>4975</v>
      </c>
      <c r="G1749" s="214"/>
      <c r="H1749" s="41" t="s">
        <v>4911</v>
      </c>
      <c r="I1749" s="41" t="s">
        <v>4911</v>
      </c>
      <c r="J1749" s="42" t="s">
        <v>6229</v>
      </c>
      <c r="K1749" s="43" t="s">
        <v>9125</v>
      </c>
      <c r="L1749" s="42" t="s">
        <v>9126</v>
      </c>
      <c r="M1749" s="4">
        <v>1747</v>
      </c>
      <c r="N1749" s="560">
        <v>35.264899999999997</v>
      </c>
      <c r="O1749" s="560">
        <v>136.24880300000001</v>
      </c>
      <c r="P1749">
        <f t="shared" si="27"/>
        <v>4804.8004129147002</v>
      </c>
    </row>
    <row r="1750" spans="1:16">
      <c r="A1750" s="33" t="s">
        <v>9092</v>
      </c>
      <c r="B1750" s="33" t="s">
        <v>2944</v>
      </c>
      <c r="C1750" s="51">
        <v>3</v>
      </c>
      <c r="D1750" s="52">
        <v>3152052</v>
      </c>
      <c r="E1750" s="98" t="s">
        <v>4974</v>
      </c>
      <c r="F1750" s="131" t="s">
        <v>4981</v>
      </c>
      <c r="G1750" s="29" t="s">
        <v>4913</v>
      </c>
      <c r="H1750" s="53" t="s">
        <v>9131</v>
      </c>
      <c r="I1750" s="53" t="s">
        <v>9132</v>
      </c>
      <c r="J1750" s="95" t="s">
        <v>9133</v>
      </c>
      <c r="K1750" s="96" t="s">
        <v>9134</v>
      </c>
      <c r="L1750" s="95" t="s">
        <v>9135</v>
      </c>
      <c r="M1750" s="4">
        <v>1748</v>
      </c>
      <c r="N1750" s="558">
        <v>35.248196999999998</v>
      </c>
      <c r="O1750" s="558">
        <v>136.26095100000001</v>
      </c>
      <c r="P1750">
        <f t="shared" si="27"/>
        <v>4802.9528442553465</v>
      </c>
    </row>
    <row r="1751" spans="1:16">
      <c r="A1751" s="33" t="s">
        <v>9092</v>
      </c>
      <c r="B1751" s="33" t="s">
        <v>2944</v>
      </c>
      <c r="C1751" s="39" t="s">
        <v>4911</v>
      </c>
      <c r="D1751" s="40"/>
      <c r="E1751" s="62" t="s">
        <v>4911</v>
      </c>
      <c r="F1751" s="63" t="s">
        <v>4962</v>
      </c>
      <c r="G1751" s="92"/>
      <c r="H1751" s="41" t="s">
        <v>4911</v>
      </c>
      <c r="I1751" s="41" t="s">
        <v>4911</v>
      </c>
      <c r="J1751" s="64" t="s">
        <v>4963</v>
      </c>
      <c r="K1751" s="65" t="s">
        <v>9134</v>
      </c>
      <c r="L1751" s="64" t="s">
        <v>9135</v>
      </c>
      <c r="M1751" s="4">
        <v>1749</v>
      </c>
      <c r="N1751" s="552">
        <v>35.248196999999998</v>
      </c>
      <c r="O1751" s="552">
        <v>136.26095100000001</v>
      </c>
      <c r="P1751">
        <f t="shared" si="27"/>
        <v>4802.9528442553465</v>
      </c>
    </row>
    <row r="1752" spans="1:16">
      <c r="A1752" s="33" t="s">
        <v>9092</v>
      </c>
      <c r="B1752" s="33" t="s">
        <v>2944</v>
      </c>
      <c r="C1752" s="51">
        <v>4</v>
      </c>
      <c r="D1752" s="52">
        <v>3153032</v>
      </c>
      <c r="E1752" s="98" t="s">
        <v>4974</v>
      </c>
      <c r="F1752" s="100" t="s">
        <v>4981</v>
      </c>
      <c r="G1752" s="29" t="s">
        <v>4913</v>
      </c>
      <c r="H1752" s="53" t="s">
        <v>9136</v>
      </c>
      <c r="I1752" s="53" t="s">
        <v>9137</v>
      </c>
      <c r="J1752" s="95" t="s">
        <v>9138</v>
      </c>
      <c r="K1752" s="96" t="s">
        <v>9139</v>
      </c>
      <c r="L1752" s="95" t="s">
        <v>9140</v>
      </c>
      <c r="M1752" s="4">
        <v>1750</v>
      </c>
      <c r="N1752" s="558">
        <v>35.380349000000002</v>
      </c>
      <c r="O1752" s="558">
        <v>136.28538699999999</v>
      </c>
      <c r="P1752">
        <f t="shared" si="27"/>
        <v>4821.8245556600632</v>
      </c>
    </row>
    <row r="1753" spans="1:16">
      <c r="A1753" s="33" t="s">
        <v>9092</v>
      </c>
      <c r="B1753" s="33" t="s">
        <v>2944</v>
      </c>
      <c r="C1753" s="39" t="s">
        <v>4911</v>
      </c>
      <c r="D1753" s="40"/>
      <c r="E1753" s="70" t="s">
        <v>4911</v>
      </c>
      <c r="F1753" s="92" t="s">
        <v>4962</v>
      </c>
      <c r="G1753" s="92"/>
      <c r="H1753" s="41" t="s">
        <v>4911</v>
      </c>
      <c r="I1753" s="41" t="s">
        <v>4911</v>
      </c>
      <c r="J1753" s="64" t="s">
        <v>6200</v>
      </c>
      <c r="K1753" s="65" t="s">
        <v>9139</v>
      </c>
      <c r="L1753" s="64" t="s">
        <v>9140</v>
      </c>
      <c r="M1753" s="4">
        <v>1751</v>
      </c>
      <c r="N1753" s="552">
        <v>35.380349000000002</v>
      </c>
      <c r="O1753" s="552">
        <v>136.28538699999999</v>
      </c>
      <c r="P1753">
        <f t="shared" si="27"/>
        <v>4821.8245556600632</v>
      </c>
    </row>
    <row r="1754" spans="1:16">
      <c r="A1754" s="33" t="s">
        <v>9092</v>
      </c>
      <c r="B1754" s="33" t="s">
        <v>2944</v>
      </c>
      <c r="C1754" s="51">
        <v>5</v>
      </c>
      <c r="D1754" s="52">
        <v>3153074</v>
      </c>
      <c r="E1754" s="62" t="s">
        <v>4911</v>
      </c>
      <c r="F1754" s="210" t="s">
        <v>4981</v>
      </c>
      <c r="G1754" s="29" t="s">
        <v>4913</v>
      </c>
      <c r="H1754" s="53" t="s">
        <v>9141</v>
      </c>
      <c r="I1754" s="53" t="s">
        <v>9142</v>
      </c>
      <c r="J1754" s="211" t="s">
        <v>9143</v>
      </c>
      <c r="K1754" s="38" t="s">
        <v>9144</v>
      </c>
      <c r="L1754" s="37" t="s">
        <v>9145</v>
      </c>
      <c r="M1754" s="4">
        <v>1752</v>
      </c>
      <c r="N1754" s="554">
        <v>35.395195999999999</v>
      </c>
      <c r="O1754" s="554">
        <v>136.289219</v>
      </c>
      <c r="P1754">
        <f t="shared" si="27"/>
        <v>4823.9836191919239</v>
      </c>
    </row>
    <row r="1755" spans="1:16">
      <c r="A1755" s="33" t="s">
        <v>9092</v>
      </c>
      <c r="B1755" s="33" t="s">
        <v>2944</v>
      </c>
      <c r="C1755" s="34" t="s">
        <v>4911</v>
      </c>
      <c r="D1755" s="35"/>
      <c r="E1755" s="62" t="s">
        <v>4911</v>
      </c>
      <c r="F1755" s="215" t="s">
        <v>4912</v>
      </c>
      <c r="G1755" s="214"/>
      <c r="H1755" s="36" t="s">
        <v>4911</v>
      </c>
      <c r="I1755" s="36" t="s">
        <v>4911</v>
      </c>
      <c r="J1755" s="207" t="s">
        <v>9146</v>
      </c>
      <c r="K1755" s="32" t="s">
        <v>9147</v>
      </c>
      <c r="L1755" s="31" t="s">
        <v>9148</v>
      </c>
      <c r="M1755" s="4">
        <v>1753</v>
      </c>
      <c r="N1755" s="525">
        <v>35.346839000000003</v>
      </c>
      <c r="O1755" s="525">
        <v>136.29490699999999</v>
      </c>
      <c r="P1755">
        <f t="shared" si="27"/>
        <v>4817.5941342489732</v>
      </c>
    </row>
    <row r="1756" spans="1:16">
      <c r="A1756" s="33" t="s">
        <v>9092</v>
      </c>
      <c r="B1756" s="33" t="s">
        <v>2944</v>
      </c>
      <c r="C1756" s="34" t="s">
        <v>4911</v>
      </c>
      <c r="D1756" s="35"/>
      <c r="E1756" s="62" t="s">
        <v>4911</v>
      </c>
      <c r="F1756" s="215" t="s">
        <v>4962</v>
      </c>
      <c r="G1756" s="214"/>
      <c r="H1756" s="36" t="s">
        <v>4911</v>
      </c>
      <c r="I1756" s="36" t="s">
        <v>4911</v>
      </c>
      <c r="J1756" s="207" t="s">
        <v>4963</v>
      </c>
      <c r="K1756" s="32" t="s">
        <v>9149</v>
      </c>
      <c r="L1756" s="31" t="s">
        <v>9150</v>
      </c>
      <c r="M1756" s="4">
        <v>1754</v>
      </c>
      <c r="N1756" s="525">
        <v>35.371206999999998</v>
      </c>
      <c r="O1756" s="525">
        <v>136.31371999999999</v>
      </c>
      <c r="P1756">
        <f t="shared" si="27"/>
        <v>4821.5808070600397</v>
      </c>
    </row>
    <row r="1757" spans="1:16">
      <c r="A1757" s="33" t="s">
        <v>9092</v>
      </c>
      <c r="B1757" s="33" t="s">
        <v>2944</v>
      </c>
      <c r="C1757" s="34" t="s">
        <v>4911</v>
      </c>
      <c r="D1757" s="35"/>
      <c r="E1757" s="62" t="s">
        <v>4911</v>
      </c>
      <c r="F1757" s="215" t="s">
        <v>4964</v>
      </c>
      <c r="G1757" s="214"/>
      <c r="H1757" s="36" t="s">
        <v>4911</v>
      </c>
      <c r="I1757" s="36" t="s">
        <v>4911</v>
      </c>
      <c r="J1757" s="207" t="s">
        <v>9151</v>
      </c>
      <c r="K1757" s="32" t="s">
        <v>9149</v>
      </c>
      <c r="L1757" s="31" t="s">
        <v>9150</v>
      </c>
      <c r="M1757" s="4">
        <v>1755</v>
      </c>
      <c r="N1757" s="525">
        <v>35.371206999999998</v>
      </c>
      <c r="O1757" s="525">
        <v>136.31371999999999</v>
      </c>
      <c r="P1757">
        <f t="shared" si="27"/>
        <v>4821.5808070600397</v>
      </c>
    </row>
    <row r="1758" spans="1:16">
      <c r="A1758" s="33" t="s">
        <v>9092</v>
      </c>
      <c r="B1758" s="33" t="s">
        <v>2944</v>
      </c>
      <c r="C1758" s="34" t="s">
        <v>4911</v>
      </c>
      <c r="D1758" s="35"/>
      <c r="E1758" s="62" t="s">
        <v>4911</v>
      </c>
      <c r="F1758" s="215" t="s">
        <v>5102</v>
      </c>
      <c r="G1758" s="214"/>
      <c r="H1758" s="36" t="s">
        <v>4911</v>
      </c>
      <c r="I1758" s="36" t="s">
        <v>4911</v>
      </c>
      <c r="J1758" s="207" t="s">
        <v>9152</v>
      </c>
      <c r="K1758" s="32" t="s">
        <v>9153</v>
      </c>
      <c r="L1758" s="31" t="s">
        <v>9154</v>
      </c>
      <c r="M1758" s="4">
        <v>1756</v>
      </c>
      <c r="N1758" s="525">
        <v>35.424123000000002</v>
      </c>
      <c r="O1758" s="525">
        <v>136.279912</v>
      </c>
      <c r="P1758">
        <f t="shared" si="27"/>
        <v>4827.596365117176</v>
      </c>
    </row>
    <row r="1759" spans="1:16">
      <c r="A1759" s="33" t="s">
        <v>9092</v>
      </c>
      <c r="B1759" s="33" t="s">
        <v>2944</v>
      </c>
      <c r="C1759" s="39" t="s">
        <v>4911</v>
      </c>
      <c r="D1759" s="40"/>
      <c r="E1759" s="70" t="s">
        <v>4974</v>
      </c>
      <c r="F1759" s="208" t="s">
        <v>4975</v>
      </c>
      <c r="G1759" s="92"/>
      <c r="H1759" s="41" t="s">
        <v>4911</v>
      </c>
      <c r="I1759" s="41" t="s">
        <v>4911</v>
      </c>
      <c r="J1759" s="209" t="s">
        <v>4976</v>
      </c>
      <c r="K1759" s="65" t="s">
        <v>9149</v>
      </c>
      <c r="L1759" s="64" t="s">
        <v>9150</v>
      </c>
      <c r="M1759" s="4">
        <v>1757</v>
      </c>
      <c r="N1759" s="552">
        <v>35.371206999999998</v>
      </c>
      <c r="O1759" s="552">
        <v>136.31371999999999</v>
      </c>
      <c r="P1759">
        <f t="shared" si="27"/>
        <v>4821.5808070600397</v>
      </c>
    </row>
    <row r="1760" spans="1:16">
      <c r="A1760" s="33" t="s">
        <v>9092</v>
      </c>
      <c r="B1760" s="33" t="s">
        <v>2944</v>
      </c>
      <c r="C1760" s="51">
        <v>6</v>
      </c>
      <c r="D1760" s="52">
        <v>3183030</v>
      </c>
      <c r="E1760" s="62" t="s">
        <v>4911</v>
      </c>
      <c r="F1760" s="210" t="s">
        <v>4981</v>
      </c>
      <c r="G1760" s="29" t="s">
        <v>4913</v>
      </c>
      <c r="H1760" s="53" t="s">
        <v>9155</v>
      </c>
      <c r="I1760" s="53" t="s">
        <v>9156</v>
      </c>
      <c r="J1760" s="211" t="s">
        <v>9157</v>
      </c>
      <c r="K1760" s="38" t="s">
        <v>9158</v>
      </c>
      <c r="L1760" s="37" t="s">
        <v>9159</v>
      </c>
      <c r="M1760" s="4">
        <v>1758</v>
      </c>
      <c r="N1760" s="554">
        <v>35.074857000000002</v>
      </c>
      <c r="O1760" s="554">
        <v>135.992053</v>
      </c>
      <c r="P1760">
        <f t="shared" si="27"/>
        <v>4769.9018121114213</v>
      </c>
    </row>
    <row r="1761" spans="1:16">
      <c r="A1761" s="33" t="s">
        <v>9092</v>
      </c>
      <c r="B1761" s="33" t="s">
        <v>2944</v>
      </c>
      <c r="C1761" s="34" t="s">
        <v>4911</v>
      </c>
      <c r="D1761" s="35"/>
      <c r="E1761" s="62" t="s">
        <v>4911</v>
      </c>
      <c r="F1761" s="206" t="s">
        <v>4987</v>
      </c>
      <c r="G1761" s="56"/>
      <c r="H1761" s="36" t="s">
        <v>4911</v>
      </c>
      <c r="I1761" s="36" t="s">
        <v>4911</v>
      </c>
      <c r="J1761" s="207" t="s">
        <v>9160</v>
      </c>
      <c r="K1761" s="32" t="s">
        <v>9161</v>
      </c>
      <c r="L1761" s="31" t="s">
        <v>9162</v>
      </c>
      <c r="M1761" s="4">
        <v>1759</v>
      </c>
      <c r="N1761" s="525">
        <v>34.985278000000001</v>
      </c>
      <c r="O1761" s="525">
        <v>136.114361</v>
      </c>
      <c r="P1761">
        <f t="shared" si="27"/>
        <v>4761.9987593773585</v>
      </c>
    </row>
    <row r="1762" spans="1:16">
      <c r="A1762" s="33" t="s">
        <v>9092</v>
      </c>
      <c r="B1762" s="33" t="s">
        <v>2944</v>
      </c>
      <c r="C1762" s="34" t="s">
        <v>4911</v>
      </c>
      <c r="D1762" s="35"/>
      <c r="E1762" s="62" t="s">
        <v>4911</v>
      </c>
      <c r="F1762" s="206" t="s">
        <v>4918</v>
      </c>
      <c r="G1762" s="56"/>
      <c r="H1762" s="36" t="s">
        <v>4911</v>
      </c>
      <c r="I1762" s="36" t="s">
        <v>4911</v>
      </c>
      <c r="J1762" s="207" t="s">
        <v>9163</v>
      </c>
      <c r="K1762" s="32" t="s">
        <v>9164</v>
      </c>
      <c r="L1762" s="31" t="s">
        <v>9165</v>
      </c>
      <c r="M1762" s="4">
        <v>1760</v>
      </c>
      <c r="N1762" s="525">
        <v>35.001913000000002</v>
      </c>
      <c r="O1762" s="525">
        <v>135.88879499999999</v>
      </c>
      <c r="P1762">
        <f t="shared" si="27"/>
        <v>4756.3677802648344</v>
      </c>
    </row>
    <row r="1763" spans="1:16">
      <c r="A1763" s="33" t="s">
        <v>9092</v>
      </c>
      <c r="B1763" s="33" t="s">
        <v>2944</v>
      </c>
      <c r="C1763" s="34" t="s">
        <v>4911</v>
      </c>
      <c r="D1763" s="35"/>
      <c r="E1763" s="62" t="s">
        <v>4911</v>
      </c>
      <c r="F1763" s="206" t="s">
        <v>4922</v>
      </c>
      <c r="G1763" s="56"/>
      <c r="H1763" s="36" t="s">
        <v>4911</v>
      </c>
      <c r="I1763" s="36" t="s">
        <v>4911</v>
      </c>
      <c r="J1763" s="207" t="s">
        <v>9166</v>
      </c>
      <c r="K1763" s="32" t="s">
        <v>9167</v>
      </c>
      <c r="L1763" s="31" t="s">
        <v>9168</v>
      </c>
      <c r="M1763" s="4">
        <v>1761</v>
      </c>
      <c r="N1763" s="525">
        <v>34.978521999999998</v>
      </c>
      <c r="O1763" s="525">
        <v>135.91113799999999</v>
      </c>
      <c r="P1763">
        <f t="shared" si="27"/>
        <v>4753.9707305780357</v>
      </c>
    </row>
    <row r="1764" spans="1:16">
      <c r="A1764" s="33" t="s">
        <v>9092</v>
      </c>
      <c r="B1764" s="33" t="s">
        <v>2944</v>
      </c>
      <c r="C1764" s="34" t="s">
        <v>4911</v>
      </c>
      <c r="D1764" s="35"/>
      <c r="E1764" s="62" t="s">
        <v>4911</v>
      </c>
      <c r="F1764" s="206" t="s">
        <v>4926</v>
      </c>
      <c r="G1764" s="56"/>
      <c r="H1764" s="36" t="s">
        <v>4911</v>
      </c>
      <c r="I1764" s="36" t="s">
        <v>4911</v>
      </c>
      <c r="J1764" s="207" t="s">
        <v>9169</v>
      </c>
      <c r="K1764" s="32" t="s">
        <v>9170</v>
      </c>
      <c r="L1764" s="60" t="s">
        <v>9171</v>
      </c>
      <c r="M1764" s="4">
        <v>1762</v>
      </c>
      <c r="N1764" s="553">
        <v>35.036085</v>
      </c>
      <c r="O1764" s="553">
        <v>136.00810100000001</v>
      </c>
      <c r="P1764">
        <f t="shared" si="27"/>
        <v>4765.1913873245858</v>
      </c>
    </row>
    <row r="1765" spans="1:16">
      <c r="A1765" s="33" t="s">
        <v>9092</v>
      </c>
      <c r="B1765" s="33" t="s">
        <v>2944</v>
      </c>
      <c r="C1765" s="34" t="s">
        <v>4911</v>
      </c>
      <c r="D1765" s="35"/>
      <c r="E1765" s="62" t="s">
        <v>4911</v>
      </c>
      <c r="F1765" s="206" t="s">
        <v>4962</v>
      </c>
      <c r="G1765" s="56"/>
      <c r="H1765" s="36" t="s">
        <v>4911</v>
      </c>
      <c r="I1765" s="36" t="s">
        <v>4911</v>
      </c>
      <c r="J1765" s="207" t="s">
        <v>4963</v>
      </c>
      <c r="K1765" s="32" t="s">
        <v>9164</v>
      </c>
      <c r="L1765" s="31" t="s">
        <v>9165</v>
      </c>
      <c r="M1765" s="4">
        <v>1763</v>
      </c>
      <c r="N1765" s="525">
        <v>35.001913000000002</v>
      </c>
      <c r="O1765" s="525">
        <v>135.88879499999999</v>
      </c>
      <c r="P1765">
        <f t="shared" si="27"/>
        <v>4756.3677802648344</v>
      </c>
    </row>
    <row r="1766" spans="1:16">
      <c r="A1766" s="33" t="s">
        <v>9092</v>
      </c>
      <c r="B1766" s="33" t="s">
        <v>2944</v>
      </c>
      <c r="C1766" s="34" t="s">
        <v>4911</v>
      </c>
      <c r="D1766" s="35"/>
      <c r="E1766" s="62" t="s">
        <v>4911</v>
      </c>
      <c r="F1766" s="206" t="s">
        <v>5102</v>
      </c>
      <c r="G1766" s="56"/>
      <c r="H1766" s="36" t="s">
        <v>4911</v>
      </c>
      <c r="I1766" s="36" t="s">
        <v>4911</v>
      </c>
      <c r="J1766" s="207" t="s">
        <v>9172</v>
      </c>
      <c r="K1766" s="32" t="s">
        <v>9173</v>
      </c>
      <c r="L1766" s="31" t="s">
        <v>9174</v>
      </c>
      <c r="M1766" s="4">
        <v>1764</v>
      </c>
      <c r="N1766" s="525">
        <v>35.084319999999998</v>
      </c>
      <c r="O1766" s="525">
        <v>135.98097300000001</v>
      </c>
      <c r="P1766">
        <f t="shared" si="27"/>
        <v>4770.7999706433602</v>
      </c>
    </row>
    <row r="1767" spans="1:16">
      <c r="A1767" s="33" t="s">
        <v>9092</v>
      </c>
      <c r="B1767" s="33" t="s">
        <v>2944</v>
      </c>
      <c r="C1767" s="34" t="s">
        <v>4911</v>
      </c>
      <c r="D1767" s="35"/>
      <c r="E1767" s="62" t="s">
        <v>4911</v>
      </c>
      <c r="F1767" s="206" t="s">
        <v>4968</v>
      </c>
      <c r="G1767" s="56"/>
      <c r="H1767" s="36" t="s">
        <v>4911</v>
      </c>
      <c r="I1767" s="36" t="s">
        <v>4911</v>
      </c>
      <c r="J1767" s="207" t="s">
        <v>9175</v>
      </c>
      <c r="K1767" s="32" t="s">
        <v>9170</v>
      </c>
      <c r="L1767" s="37" t="s">
        <v>9176</v>
      </c>
      <c r="M1767" s="4">
        <v>1765</v>
      </c>
      <c r="N1767" s="554">
        <v>35.036543000000002</v>
      </c>
      <c r="O1767" s="554">
        <v>136.00773799999999</v>
      </c>
      <c r="P1767">
        <f t="shared" si="27"/>
        <v>4765.2409607697336</v>
      </c>
    </row>
    <row r="1768" spans="1:16">
      <c r="A1768" s="33" t="s">
        <v>9092</v>
      </c>
      <c r="B1768" s="33" t="s">
        <v>2944</v>
      </c>
      <c r="C1768" s="34" t="s">
        <v>4911</v>
      </c>
      <c r="D1768" s="35"/>
      <c r="E1768" s="62" t="s">
        <v>4911</v>
      </c>
      <c r="F1768" s="206" t="s">
        <v>5255</v>
      </c>
      <c r="G1768" s="56"/>
      <c r="H1768" s="36" t="s">
        <v>4911</v>
      </c>
      <c r="I1768" s="36" t="s">
        <v>4911</v>
      </c>
      <c r="J1768" s="207" t="s">
        <v>6580</v>
      </c>
      <c r="K1768" s="32" t="s">
        <v>9173</v>
      </c>
      <c r="L1768" s="37" t="s">
        <v>9174</v>
      </c>
      <c r="M1768" s="4">
        <v>1766</v>
      </c>
      <c r="N1768" s="554">
        <v>35.084319999999998</v>
      </c>
      <c r="O1768" s="554">
        <v>135.98097300000001</v>
      </c>
      <c r="P1768">
        <f t="shared" si="27"/>
        <v>4770.7999706433602</v>
      </c>
    </row>
    <row r="1769" spans="1:16">
      <c r="A1769" s="33" t="s">
        <v>9092</v>
      </c>
      <c r="B1769" s="33" t="s">
        <v>2944</v>
      </c>
      <c r="C1769" s="34" t="s">
        <v>4911</v>
      </c>
      <c r="D1769" s="35"/>
      <c r="E1769" s="62" t="s">
        <v>4911</v>
      </c>
      <c r="F1769" s="206" t="s">
        <v>5252</v>
      </c>
      <c r="G1769" s="56"/>
      <c r="H1769" s="36" t="s">
        <v>4911</v>
      </c>
      <c r="I1769" s="36" t="s">
        <v>4911</v>
      </c>
      <c r="J1769" s="207" t="s">
        <v>5353</v>
      </c>
      <c r="K1769" s="32" t="s">
        <v>9170</v>
      </c>
      <c r="L1769" s="37" t="s">
        <v>9171</v>
      </c>
      <c r="M1769" s="4">
        <v>1767</v>
      </c>
      <c r="N1769" s="554">
        <v>35.036085</v>
      </c>
      <c r="O1769" s="554">
        <v>136.00810100000001</v>
      </c>
      <c r="P1769">
        <f t="shared" si="27"/>
        <v>4765.1913873245858</v>
      </c>
    </row>
    <row r="1770" spans="1:16">
      <c r="A1770" s="33" t="s">
        <v>9092</v>
      </c>
      <c r="B1770" s="33" t="s">
        <v>2944</v>
      </c>
      <c r="C1770" s="39" t="s">
        <v>4911</v>
      </c>
      <c r="D1770" s="40"/>
      <c r="E1770" s="62" t="s">
        <v>4974</v>
      </c>
      <c r="F1770" s="216" t="s">
        <v>4975</v>
      </c>
      <c r="G1770" s="56"/>
      <c r="H1770" s="41" t="s">
        <v>4911</v>
      </c>
      <c r="I1770" s="41" t="s">
        <v>4911</v>
      </c>
      <c r="J1770" s="217" t="s">
        <v>4976</v>
      </c>
      <c r="K1770" s="61" t="s">
        <v>9170</v>
      </c>
      <c r="L1770" s="60" t="s">
        <v>9171</v>
      </c>
      <c r="M1770" s="4">
        <v>1768</v>
      </c>
      <c r="N1770" s="553">
        <v>35.036085</v>
      </c>
      <c r="O1770" s="553">
        <v>136.00810100000001</v>
      </c>
      <c r="P1770">
        <f t="shared" si="27"/>
        <v>4765.1913873245858</v>
      </c>
    </row>
    <row r="1771" spans="1:16">
      <c r="A1771" s="33" t="s">
        <v>9092</v>
      </c>
      <c r="B1771" s="33" t="s">
        <v>2944</v>
      </c>
      <c r="C1771" s="51">
        <v>7</v>
      </c>
      <c r="D1771" s="52">
        <v>3184010</v>
      </c>
      <c r="E1771" s="98" t="s">
        <v>4974</v>
      </c>
      <c r="F1771" s="100" t="s">
        <v>4981</v>
      </c>
      <c r="G1771" s="29" t="s">
        <v>4913</v>
      </c>
      <c r="H1771" s="53" t="s">
        <v>9177</v>
      </c>
      <c r="I1771" s="53" t="s">
        <v>9178</v>
      </c>
      <c r="J1771" s="95" t="s">
        <v>9179</v>
      </c>
      <c r="K1771" s="96" t="s">
        <v>9180</v>
      </c>
      <c r="L1771" s="95" t="s">
        <v>9181</v>
      </c>
      <c r="M1771" s="4">
        <v>1769</v>
      </c>
      <c r="N1771" s="558">
        <v>34.981974000000001</v>
      </c>
      <c r="O1771" s="558">
        <v>136.14719500000001</v>
      </c>
      <c r="P1771">
        <f t="shared" si="27"/>
        <v>4762.6976356629302</v>
      </c>
    </row>
    <row r="1772" spans="1:16">
      <c r="A1772" s="33" t="s">
        <v>9092</v>
      </c>
      <c r="B1772" s="33" t="s">
        <v>2944</v>
      </c>
      <c r="C1772" s="39" t="s">
        <v>4911</v>
      </c>
      <c r="D1772" s="40"/>
      <c r="E1772" s="62" t="s">
        <v>4911</v>
      </c>
      <c r="F1772" s="56" t="s">
        <v>4962</v>
      </c>
      <c r="G1772" s="56"/>
      <c r="H1772" s="41" t="s">
        <v>4911</v>
      </c>
      <c r="I1772" s="41" t="s">
        <v>4911</v>
      </c>
      <c r="J1772" s="60" t="s">
        <v>4963</v>
      </c>
      <c r="K1772" s="61" t="s">
        <v>9180</v>
      </c>
      <c r="L1772" s="60" t="s">
        <v>9181</v>
      </c>
      <c r="M1772" s="4">
        <v>1770</v>
      </c>
      <c r="N1772" s="553">
        <v>34.981974000000001</v>
      </c>
      <c r="O1772" s="553">
        <v>136.14719500000001</v>
      </c>
      <c r="P1772">
        <f t="shared" si="27"/>
        <v>4762.6976356629302</v>
      </c>
    </row>
    <row r="1773" spans="1:16">
      <c r="A1773" s="33" t="s">
        <v>9092</v>
      </c>
      <c r="B1773" s="33" t="s">
        <v>2944</v>
      </c>
      <c r="C1773" s="51">
        <v>8</v>
      </c>
      <c r="D1773" s="52">
        <v>3184080</v>
      </c>
      <c r="E1773" s="98" t="s">
        <v>4974</v>
      </c>
      <c r="F1773" s="218" t="s">
        <v>4981</v>
      </c>
      <c r="G1773" s="29" t="s">
        <v>4913</v>
      </c>
      <c r="H1773" s="53" t="s">
        <v>9182</v>
      </c>
      <c r="I1773" s="53" t="s">
        <v>9183</v>
      </c>
      <c r="J1773" s="219" t="s">
        <v>9184</v>
      </c>
      <c r="K1773" s="77" t="s">
        <v>9185</v>
      </c>
      <c r="L1773" s="76" t="s">
        <v>9186</v>
      </c>
      <c r="M1773" s="4">
        <v>1771</v>
      </c>
      <c r="N1773" s="559">
        <v>34.953698000000003</v>
      </c>
      <c r="O1773" s="559">
        <v>136.22262900000001</v>
      </c>
      <c r="P1773">
        <f t="shared" si="27"/>
        <v>4761.4846348320425</v>
      </c>
    </row>
    <row r="1774" spans="1:16">
      <c r="A1774" s="33" t="s">
        <v>9092</v>
      </c>
      <c r="B1774" s="33" t="s">
        <v>2944</v>
      </c>
      <c r="C1774" s="34" t="s">
        <v>4911</v>
      </c>
      <c r="D1774" s="35"/>
      <c r="E1774" s="62" t="s">
        <v>4911</v>
      </c>
      <c r="F1774" s="216" t="s">
        <v>4912</v>
      </c>
      <c r="G1774" s="56"/>
      <c r="H1774" s="36" t="s">
        <v>4911</v>
      </c>
      <c r="I1774" s="36" t="s">
        <v>4911</v>
      </c>
      <c r="J1774" s="217" t="s">
        <v>9187</v>
      </c>
      <c r="K1774" s="61" t="s">
        <v>9188</v>
      </c>
      <c r="L1774" s="60" t="s">
        <v>9189</v>
      </c>
      <c r="M1774" s="4">
        <v>1772</v>
      </c>
      <c r="N1774" s="553">
        <v>34.978445999999998</v>
      </c>
      <c r="O1774" s="553">
        <v>136.164154</v>
      </c>
      <c r="P1774">
        <f t="shared" si="27"/>
        <v>4762.8105078246836</v>
      </c>
    </row>
    <row r="1775" spans="1:16">
      <c r="A1775" s="33" t="s">
        <v>9092</v>
      </c>
      <c r="B1775" s="33" t="s">
        <v>2944</v>
      </c>
      <c r="C1775" s="39" t="s">
        <v>4911</v>
      </c>
      <c r="D1775" s="40"/>
      <c r="E1775" s="62" t="s">
        <v>4911</v>
      </c>
      <c r="F1775" s="216" t="s">
        <v>4962</v>
      </c>
      <c r="G1775" s="56"/>
      <c r="H1775" s="41" t="s">
        <v>4911</v>
      </c>
      <c r="I1775" s="41" t="s">
        <v>4911</v>
      </c>
      <c r="J1775" s="217" t="s">
        <v>4963</v>
      </c>
      <c r="K1775" s="61" t="s">
        <v>9185</v>
      </c>
      <c r="L1775" s="60" t="s">
        <v>9186</v>
      </c>
      <c r="M1775" s="4">
        <v>1773</v>
      </c>
      <c r="N1775" s="553">
        <v>34.953698000000003</v>
      </c>
      <c r="O1775" s="553">
        <v>136.22262900000001</v>
      </c>
      <c r="P1775">
        <f t="shared" si="27"/>
        <v>4761.4846348320425</v>
      </c>
    </row>
    <row r="1776" spans="1:16">
      <c r="A1776" s="33" t="s">
        <v>9092</v>
      </c>
      <c r="B1776" s="33" t="s">
        <v>2944</v>
      </c>
      <c r="C1776" s="51">
        <v>9</v>
      </c>
      <c r="D1776" s="52">
        <v>3185025</v>
      </c>
      <c r="E1776" s="98" t="s">
        <v>4911</v>
      </c>
      <c r="F1776" s="218" t="s">
        <v>4981</v>
      </c>
      <c r="G1776" s="29" t="s">
        <v>4913</v>
      </c>
      <c r="H1776" s="53" t="s">
        <v>9190</v>
      </c>
      <c r="I1776" s="53" t="s">
        <v>9191</v>
      </c>
      <c r="J1776" s="219" t="s">
        <v>9192</v>
      </c>
      <c r="K1776" s="77" t="s">
        <v>9193</v>
      </c>
      <c r="L1776" s="76" t="s">
        <v>9194</v>
      </c>
      <c r="M1776" s="4">
        <v>1774</v>
      </c>
      <c r="N1776" s="559">
        <v>35.059857999999998</v>
      </c>
      <c r="O1776" s="559">
        <v>136.18102200000001</v>
      </c>
      <c r="P1776">
        <f t="shared" si="27"/>
        <v>4774.4872936148759</v>
      </c>
    </row>
    <row r="1777" spans="1:16">
      <c r="A1777" s="33" t="s">
        <v>9092</v>
      </c>
      <c r="B1777" s="33" t="s">
        <v>2944</v>
      </c>
      <c r="C1777" s="34" t="s">
        <v>4911</v>
      </c>
      <c r="D1777" s="35"/>
      <c r="E1777" s="62" t="s">
        <v>4911</v>
      </c>
      <c r="F1777" s="206" t="s">
        <v>4912</v>
      </c>
      <c r="G1777" s="56"/>
      <c r="H1777" s="36" t="s">
        <v>4911</v>
      </c>
      <c r="I1777" s="36" t="s">
        <v>4911</v>
      </c>
      <c r="J1777" s="207" t="s">
        <v>9195</v>
      </c>
      <c r="K1777" s="32" t="s">
        <v>9196</v>
      </c>
      <c r="L1777" s="31" t="s">
        <v>9197</v>
      </c>
      <c r="M1777" s="4">
        <v>1775</v>
      </c>
      <c r="N1777" s="525">
        <v>35.098486000000001</v>
      </c>
      <c r="O1777" s="525">
        <v>136.10369399999999</v>
      </c>
      <c r="P1777">
        <f t="shared" si="27"/>
        <v>4777.0335984072835</v>
      </c>
    </row>
    <row r="1778" spans="1:16">
      <c r="A1778" s="33" t="s">
        <v>9092</v>
      </c>
      <c r="B1778" s="33" t="s">
        <v>2944</v>
      </c>
      <c r="C1778" s="34" t="s">
        <v>4911</v>
      </c>
      <c r="D1778" s="35"/>
      <c r="E1778" s="62" t="s">
        <v>4911</v>
      </c>
      <c r="F1778" s="216" t="s">
        <v>4987</v>
      </c>
      <c r="G1778" s="56"/>
      <c r="H1778" s="36" t="s">
        <v>4911</v>
      </c>
      <c r="I1778" s="36" t="s">
        <v>4911</v>
      </c>
      <c r="J1778" s="217" t="s">
        <v>9198</v>
      </c>
      <c r="K1778" s="61" t="s">
        <v>9199</v>
      </c>
      <c r="L1778" s="60" t="s">
        <v>9200</v>
      </c>
      <c r="M1778" s="4">
        <v>1776</v>
      </c>
      <c r="N1778" s="553">
        <v>35.091233000000003</v>
      </c>
      <c r="O1778" s="553">
        <v>136.19482500000001</v>
      </c>
      <c r="P1778">
        <f t="shared" si="27"/>
        <v>4779.2443374692257</v>
      </c>
    </row>
    <row r="1779" spans="1:16">
      <c r="A1779" s="33" t="s">
        <v>9092</v>
      </c>
      <c r="B1779" s="33" t="s">
        <v>2944</v>
      </c>
      <c r="C1779" s="34" t="s">
        <v>4911</v>
      </c>
      <c r="D1779" s="35"/>
      <c r="E1779" s="62" t="s">
        <v>4911</v>
      </c>
      <c r="F1779" s="102" t="s">
        <v>4962</v>
      </c>
      <c r="G1779" s="56"/>
      <c r="H1779" s="36" t="s">
        <v>4911</v>
      </c>
      <c r="I1779" s="36" t="s">
        <v>4911</v>
      </c>
      <c r="J1779" s="60" t="s">
        <v>4963</v>
      </c>
      <c r="K1779" s="61" t="s">
        <v>9193</v>
      </c>
      <c r="L1779" s="60" t="s">
        <v>9194</v>
      </c>
      <c r="M1779" s="4">
        <v>1777</v>
      </c>
      <c r="N1779" s="553">
        <v>35.059857999999998</v>
      </c>
      <c r="O1779" s="553">
        <v>136.18102200000001</v>
      </c>
      <c r="P1779">
        <f t="shared" si="27"/>
        <v>4774.4872936148759</v>
      </c>
    </row>
    <row r="1780" spans="1:16">
      <c r="A1780" s="33" t="s">
        <v>9092</v>
      </c>
      <c r="B1780" s="33" t="s">
        <v>2944</v>
      </c>
      <c r="C1780" s="39" t="s">
        <v>4911</v>
      </c>
      <c r="D1780" s="40"/>
      <c r="E1780" s="62" t="s">
        <v>4974</v>
      </c>
      <c r="F1780" s="63" t="s">
        <v>4975</v>
      </c>
      <c r="G1780" s="92"/>
      <c r="H1780" s="41" t="s">
        <v>4911</v>
      </c>
      <c r="I1780" s="41" t="s">
        <v>4911</v>
      </c>
      <c r="J1780" s="64" t="s">
        <v>4976</v>
      </c>
      <c r="K1780" s="65" t="s">
        <v>9193</v>
      </c>
      <c r="L1780" s="64" t="s">
        <v>9194</v>
      </c>
      <c r="M1780" s="4">
        <v>1778</v>
      </c>
      <c r="N1780" s="552">
        <v>35.059857999999998</v>
      </c>
      <c r="O1780" s="552">
        <v>136.18102200000001</v>
      </c>
      <c r="P1780">
        <f t="shared" si="27"/>
        <v>4774.4872936148759</v>
      </c>
    </row>
    <row r="1781" spans="1:16">
      <c r="A1781" s="33" t="s">
        <v>9092</v>
      </c>
      <c r="B1781" s="33" t="s">
        <v>2944</v>
      </c>
      <c r="C1781" s="51">
        <v>10</v>
      </c>
      <c r="D1781" s="52">
        <v>3187901</v>
      </c>
      <c r="E1781" s="98" t="s">
        <v>4911</v>
      </c>
      <c r="F1781" s="218" t="s">
        <v>4981</v>
      </c>
      <c r="G1781" s="29" t="s">
        <v>4913</v>
      </c>
      <c r="H1781" s="53" t="s">
        <v>9201</v>
      </c>
      <c r="I1781" s="53" t="s">
        <v>9202</v>
      </c>
      <c r="J1781" s="219" t="s">
        <v>9203</v>
      </c>
      <c r="K1781" s="77" t="s">
        <v>9204</v>
      </c>
      <c r="L1781" s="37" t="s">
        <v>9205</v>
      </c>
      <c r="M1781" s="4">
        <v>1779</v>
      </c>
      <c r="N1781" s="554">
        <v>35.257815000000001</v>
      </c>
      <c r="O1781" s="554">
        <v>136.26612299999999</v>
      </c>
      <c r="P1781">
        <f t="shared" si="27"/>
        <v>4804.445755501245</v>
      </c>
    </row>
    <row r="1782" spans="1:16">
      <c r="A1782" s="33" t="s">
        <v>9092</v>
      </c>
      <c r="B1782" s="33" t="s">
        <v>2944</v>
      </c>
      <c r="C1782" s="34" t="s">
        <v>4911</v>
      </c>
      <c r="D1782" s="35"/>
      <c r="E1782" s="62" t="s">
        <v>4911</v>
      </c>
      <c r="F1782" s="206" t="s">
        <v>4912</v>
      </c>
      <c r="G1782" s="56"/>
      <c r="H1782" s="36" t="s">
        <v>4911</v>
      </c>
      <c r="I1782" s="36" t="s">
        <v>4911</v>
      </c>
      <c r="J1782" s="207" t="s">
        <v>9206</v>
      </c>
      <c r="K1782" s="32" t="s">
        <v>9207</v>
      </c>
      <c r="L1782" s="31" t="s">
        <v>9208</v>
      </c>
      <c r="M1782" s="4">
        <v>1780</v>
      </c>
      <c r="N1782" s="525">
        <v>35.107433999999998</v>
      </c>
      <c r="O1782" s="525">
        <v>136.116051</v>
      </c>
      <c r="P1782">
        <f t="shared" si="27"/>
        <v>4778.6852768231338</v>
      </c>
    </row>
    <row r="1783" spans="1:16">
      <c r="A1783" s="33" t="s">
        <v>9092</v>
      </c>
      <c r="B1783" s="33" t="s">
        <v>2944</v>
      </c>
      <c r="C1783" s="34" t="s">
        <v>4911</v>
      </c>
      <c r="D1783" s="35"/>
      <c r="E1783" s="62" t="s">
        <v>4911</v>
      </c>
      <c r="F1783" s="206" t="s">
        <v>4987</v>
      </c>
      <c r="G1783" s="56"/>
      <c r="H1783" s="36" t="s">
        <v>4911</v>
      </c>
      <c r="I1783" s="36" t="s">
        <v>4911</v>
      </c>
      <c r="J1783" s="207" t="s">
        <v>9209</v>
      </c>
      <c r="K1783" s="32" t="s">
        <v>9210</v>
      </c>
      <c r="L1783" s="31" t="s">
        <v>9211</v>
      </c>
      <c r="M1783" s="4">
        <v>1781</v>
      </c>
      <c r="N1783" s="525">
        <v>35.184995000000001</v>
      </c>
      <c r="O1783" s="525">
        <v>136.212537</v>
      </c>
      <c r="P1783">
        <f t="shared" si="27"/>
        <v>4792.6374332823152</v>
      </c>
    </row>
    <row r="1784" spans="1:16">
      <c r="A1784" s="33" t="s">
        <v>9092</v>
      </c>
      <c r="B1784" s="33" t="s">
        <v>2944</v>
      </c>
      <c r="C1784" s="34" t="s">
        <v>4911</v>
      </c>
      <c r="D1784" s="35"/>
      <c r="E1784" s="62" t="s">
        <v>4911</v>
      </c>
      <c r="F1784" s="206" t="s">
        <v>4962</v>
      </c>
      <c r="G1784" s="56"/>
      <c r="H1784" s="36" t="s">
        <v>4911</v>
      </c>
      <c r="I1784" s="36" t="s">
        <v>4911</v>
      </c>
      <c r="J1784" s="207" t="s">
        <v>4963</v>
      </c>
      <c r="K1784" s="32" t="s">
        <v>9210</v>
      </c>
      <c r="L1784" s="31" t="s">
        <v>9211</v>
      </c>
      <c r="M1784" s="4">
        <v>1782</v>
      </c>
      <c r="N1784" s="525">
        <v>35.184995000000001</v>
      </c>
      <c r="O1784" s="525">
        <v>136.212537</v>
      </c>
      <c r="P1784">
        <f t="shared" si="27"/>
        <v>4792.6374332823152</v>
      </c>
    </row>
    <row r="1785" spans="1:16">
      <c r="A1785" s="33" t="s">
        <v>9092</v>
      </c>
      <c r="B1785" s="33" t="s">
        <v>2944</v>
      </c>
      <c r="C1785" s="34" t="s">
        <v>4911</v>
      </c>
      <c r="D1785" s="35"/>
      <c r="E1785" s="62" t="s">
        <v>4911</v>
      </c>
      <c r="F1785" s="206" t="s">
        <v>4964</v>
      </c>
      <c r="G1785" s="56"/>
      <c r="H1785" s="36" t="s">
        <v>4911</v>
      </c>
      <c r="I1785" s="36" t="s">
        <v>4911</v>
      </c>
      <c r="J1785" s="207" t="s">
        <v>9212</v>
      </c>
      <c r="K1785" s="32" t="s">
        <v>9213</v>
      </c>
      <c r="L1785" s="31" t="s">
        <v>9214</v>
      </c>
      <c r="M1785" s="4">
        <v>1783</v>
      </c>
      <c r="N1785" s="525">
        <v>35.170673999999998</v>
      </c>
      <c r="O1785" s="525">
        <v>136.20617999999999</v>
      </c>
      <c r="P1785">
        <f t="shared" si="27"/>
        <v>4790.4631535653198</v>
      </c>
    </row>
    <row r="1786" spans="1:16">
      <c r="A1786" s="33" t="s">
        <v>9092</v>
      </c>
      <c r="B1786" s="33" t="s">
        <v>2944</v>
      </c>
      <c r="C1786" s="39" t="s">
        <v>4911</v>
      </c>
      <c r="D1786" s="40"/>
      <c r="E1786" s="62" t="s">
        <v>4974</v>
      </c>
      <c r="F1786" s="216" t="s">
        <v>4975</v>
      </c>
      <c r="G1786" s="56"/>
      <c r="H1786" s="41" t="s">
        <v>4911</v>
      </c>
      <c r="I1786" s="41" t="s">
        <v>4911</v>
      </c>
      <c r="J1786" s="217" t="s">
        <v>4976</v>
      </c>
      <c r="K1786" s="61" t="s">
        <v>9213</v>
      </c>
      <c r="L1786" s="60" t="s">
        <v>9214</v>
      </c>
      <c r="M1786" s="4">
        <v>1784</v>
      </c>
      <c r="N1786" s="553">
        <v>35.170673999999998</v>
      </c>
      <c r="O1786" s="553">
        <v>136.20617999999999</v>
      </c>
      <c r="P1786">
        <f t="shared" si="27"/>
        <v>4790.4631535653198</v>
      </c>
    </row>
    <row r="1787" spans="1:16">
      <c r="A1787" s="33" t="s">
        <v>9092</v>
      </c>
      <c r="B1787" s="33" t="s">
        <v>2944</v>
      </c>
      <c r="C1787" s="51">
        <v>11</v>
      </c>
      <c r="D1787" s="52">
        <v>3191014</v>
      </c>
      <c r="E1787" s="98" t="s">
        <v>4974</v>
      </c>
      <c r="F1787" s="100" t="s">
        <v>4981</v>
      </c>
      <c r="G1787" s="29" t="s">
        <v>4913</v>
      </c>
      <c r="H1787" s="53" t="s">
        <v>9215</v>
      </c>
      <c r="I1787" s="53" t="s">
        <v>9216</v>
      </c>
      <c r="J1787" s="95" t="s">
        <v>9217</v>
      </c>
      <c r="K1787" s="96" t="s">
        <v>9218</v>
      </c>
      <c r="L1787" s="95" t="s">
        <v>9219</v>
      </c>
      <c r="M1787" s="4">
        <v>1785</v>
      </c>
      <c r="N1787" s="558">
        <v>35.477946000000003</v>
      </c>
      <c r="O1787" s="558">
        <v>136.23245499999999</v>
      </c>
      <c r="P1787">
        <f t="shared" si="27"/>
        <v>4833.2476819374297</v>
      </c>
    </row>
    <row r="1788" spans="1:16">
      <c r="A1788" s="33" t="s">
        <v>9092</v>
      </c>
      <c r="B1788" s="33" t="s">
        <v>2944</v>
      </c>
      <c r="C1788" s="39" t="s">
        <v>4911</v>
      </c>
      <c r="D1788" s="40"/>
      <c r="E1788" s="62" t="s">
        <v>4911</v>
      </c>
      <c r="F1788" s="56" t="s">
        <v>4962</v>
      </c>
      <c r="G1788" s="56"/>
      <c r="H1788" s="41" t="s">
        <v>4911</v>
      </c>
      <c r="I1788" s="41" t="s">
        <v>4911</v>
      </c>
      <c r="J1788" s="60" t="s">
        <v>4963</v>
      </c>
      <c r="K1788" s="61" t="s">
        <v>9218</v>
      </c>
      <c r="L1788" s="60" t="s">
        <v>9219</v>
      </c>
      <c r="M1788" s="4">
        <v>1786</v>
      </c>
      <c r="N1788" s="553">
        <v>35.477946000000003</v>
      </c>
      <c r="O1788" s="553">
        <v>136.23245499999999</v>
      </c>
      <c r="P1788">
        <f t="shared" si="27"/>
        <v>4833.2476819374297</v>
      </c>
    </row>
    <row r="1789" spans="1:16">
      <c r="A1789" s="33" t="s">
        <v>9092</v>
      </c>
      <c r="B1789" s="33" t="s">
        <v>2944</v>
      </c>
      <c r="C1789" s="51">
        <v>12</v>
      </c>
      <c r="D1789" s="52">
        <v>8832102</v>
      </c>
      <c r="E1789" s="98" t="s">
        <v>4911</v>
      </c>
      <c r="F1789" s="218" t="s">
        <v>4981</v>
      </c>
      <c r="G1789" s="29" t="s">
        <v>4913</v>
      </c>
      <c r="H1789" s="53" t="s">
        <v>9220</v>
      </c>
      <c r="I1789" s="53" t="s">
        <v>9221</v>
      </c>
      <c r="J1789" s="219" t="s">
        <v>9222</v>
      </c>
      <c r="K1789" s="77" t="s">
        <v>9223</v>
      </c>
      <c r="L1789" s="76" t="s">
        <v>9224</v>
      </c>
      <c r="M1789" s="4">
        <v>1787</v>
      </c>
      <c r="N1789" s="559">
        <v>35.002460999999997</v>
      </c>
      <c r="O1789" s="559">
        <v>135.886865</v>
      </c>
      <c r="P1789">
        <f t="shared" si="27"/>
        <v>4756.3746925747646</v>
      </c>
    </row>
    <row r="1790" spans="1:16">
      <c r="A1790" s="33" t="s">
        <v>9092</v>
      </c>
      <c r="B1790" s="33" t="s">
        <v>2944</v>
      </c>
      <c r="C1790" s="34" t="s">
        <v>4911</v>
      </c>
      <c r="D1790" s="35"/>
      <c r="E1790" s="62" t="s">
        <v>4911</v>
      </c>
      <c r="F1790" s="206" t="s">
        <v>4912</v>
      </c>
      <c r="G1790" s="56"/>
      <c r="H1790" s="36" t="s">
        <v>4911</v>
      </c>
      <c r="I1790" s="36" t="s">
        <v>4911</v>
      </c>
      <c r="J1790" s="207" t="s">
        <v>9225</v>
      </c>
      <c r="K1790" s="32" t="s">
        <v>9226</v>
      </c>
      <c r="L1790" s="31" t="s">
        <v>9227</v>
      </c>
      <c r="M1790" s="4">
        <v>1788</v>
      </c>
      <c r="N1790" s="525">
        <v>34.985115</v>
      </c>
      <c r="O1790" s="525">
        <v>136.13376</v>
      </c>
      <c r="P1790">
        <f t="shared" si="27"/>
        <v>4762.6552489823998</v>
      </c>
    </row>
    <row r="1791" spans="1:16">
      <c r="A1791" s="33" t="s">
        <v>9092</v>
      </c>
      <c r="B1791" s="33" t="s">
        <v>2944</v>
      </c>
      <c r="C1791" s="34" t="s">
        <v>4911</v>
      </c>
      <c r="D1791" s="35"/>
      <c r="E1791" s="62" t="s">
        <v>4911</v>
      </c>
      <c r="F1791" s="206" t="s">
        <v>4987</v>
      </c>
      <c r="G1791" s="56"/>
      <c r="H1791" s="36" t="s">
        <v>4911</v>
      </c>
      <c r="I1791" s="36" t="s">
        <v>4911</v>
      </c>
      <c r="J1791" s="207" t="s">
        <v>9228</v>
      </c>
      <c r="K1791" s="32" t="s">
        <v>9229</v>
      </c>
      <c r="L1791" s="31" t="s">
        <v>9230</v>
      </c>
      <c r="M1791" s="4">
        <v>1789</v>
      </c>
      <c r="N1791" s="525">
        <v>35.373424999999997</v>
      </c>
      <c r="O1791" s="525">
        <v>136.288409</v>
      </c>
      <c r="P1791">
        <f t="shared" si="27"/>
        <v>4820.9878141308245</v>
      </c>
    </row>
    <row r="1792" spans="1:16">
      <c r="A1792" s="33" t="s">
        <v>9092</v>
      </c>
      <c r="B1792" s="33" t="s">
        <v>2944</v>
      </c>
      <c r="C1792" s="34" t="s">
        <v>4911</v>
      </c>
      <c r="D1792" s="35"/>
      <c r="E1792" s="62" t="s">
        <v>4911</v>
      </c>
      <c r="F1792" s="206" t="s">
        <v>4918</v>
      </c>
      <c r="G1792" s="56"/>
      <c r="H1792" s="36" t="s">
        <v>4911</v>
      </c>
      <c r="I1792" s="36" t="s">
        <v>4911</v>
      </c>
      <c r="J1792" s="207" t="s">
        <v>9231</v>
      </c>
      <c r="K1792" s="32" t="s">
        <v>9207</v>
      </c>
      <c r="L1792" s="31" t="s">
        <v>9232</v>
      </c>
      <c r="M1792" s="4">
        <v>1790</v>
      </c>
      <c r="N1792" s="525">
        <v>35.107008999999998</v>
      </c>
      <c r="O1792" s="525">
        <v>136.115871</v>
      </c>
      <c r="P1792">
        <f t="shared" si="27"/>
        <v>4778.6211082398386</v>
      </c>
    </row>
    <row r="1793" spans="1:16">
      <c r="A1793" s="33" t="s">
        <v>9092</v>
      </c>
      <c r="B1793" s="33" t="s">
        <v>2944</v>
      </c>
      <c r="C1793" s="34" t="s">
        <v>4911</v>
      </c>
      <c r="D1793" s="35"/>
      <c r="E1793" s="62" t="s">
        <v>4911</v>
      </c>
      <c r="F1793" s="206" t="s">
        <v>4922</v>
      </c>
      <c r="G1793" s="56"/>
      <c r="H1793" s="36" t="s">
        <v>4911</v>
      </c>
      <c r="I1793" s="36" t="s">
        <v>4911</v>
      </c>
      <c r="J1793" s="207" t="s">
        <v>9233</v>
      </c>
      <c r="K1793" s="32" t="s">
        <v>9234</v>
      </c>
      <c r="L1793" s="31" t="s">
        <v>9235</v>
      </c>
      <c r="M1793" s="4">
        <v>1791</v>
      </c>
      <c r="N1793" s="525">
        <v>35.025018000000003</v>
      </c>
      <c r="O1793" s="525">
        <v>135.990668</v>
      </c>
      <c r="P1793">
        <f t="shared" si="27"/>
        <v>4763.0755945320243</v>
      </c>
    </row>
    <row r="1794" spans="1:16">
      <c r="A1794" s="33" t="s">
        <v>9092</v>
      </c>
      <c r="B1794" s="33" t="s">
        <v>2944</v>
      </c>
      <c r="C1794" s="34" t="s">
        <v>4911</v>
      </c>
      <c r="D1794" s="35"/>
      <c r="E1794" s="62" t="s">
        <v>4911</v>
      </c>
      <c r="F1794" s="206" t="s">
        <v>4962</v>
      </c>
      <c r="G1794" s="56"/>
      <c r="H1794" s="36" t="s">
        <v>4911</v>
      </c>
      <c r="I1794" s="36" t="s">
        <v>4911</v>
      </c>
      <c r="J1794" s="207" t="s">
        <v>4963</v>
      </c>
      <c r="K1794" s="32" t="s">
        <v>9223</v>
      </c>
      <c r="L1794" s="31" t="s">
        <v>9224</v>
      </c>
      <c r="M1794" s="4">
        <v>1792</v>
      </c>
      <c r="N1794" s="525">
        <v>35.002460999999997</v>
      </c>
      <c r="O1794" s="525">
        <v>135.886865</v>
      </c>
      <c r="P1794">
        <f t="shared" si="27"/>
        <v>4756.3746925747646</v>
      </c>
    </row>
    <row r="1795" spans="1:16" ht="19.5" thickBot="1">
      <c r="A1795" s="33" t="s">
        <v>9092</v>
      </c>
      <c r="B1795" s="82" t="s">
        <v>2944</v>
      </c>
      <c r="C1795" s="83" t="s">
        <v>4911</v>
      </c>
      <c r="D1795" s="84"/>
      <c r="E1795" s="220" t="s">
        <v>4974</v>
      </c>
      <c r="F1795" s="221" t="s">
        <v>4975</v>
      </c>
      <c r="G1795" s="138"/>
      <c r="H1795" s="87" t="s">
        <v>4911</v>
      </c>
      <c r="I1795" s="87" t="s">
        <v>4911</v>
      </c>
      <c r="J1795" s="222" t="s">
        <v>4491</v>
      </c>
      <c r="K1795" s="140" t="s">
        <v>9223</v>
      </c>
      <c r="L1795" s="141" t="s">
        <v>9224</v>
      </c>
      <c r="M1795" s="4">
        <v>1793</v>
      </c>
      <c r="N1795" s="562">
        <v>35.002460999999997</v>
      </c>
      <c r="O1795" s="562">
        <v>135.886865</v>
      </c>
      <c r="P1795">
        <f t="shared" si="27"/>
        <v>4756.3746925747646</v>
      </c>
    </row>
    <row r="1796" spans="1:16">
      <c r="A1796" s="33" t="s">
        <v>9092</v>
      </c>
      <c r="B1796" s="24" t="s">
        <v>2984</v>
      </c>
      <c r="C1796" s="25">
        <v>1</v>
      </c>
      <c r="D1796" s="26">
        <v>3202096</v>
      </c>
      <c r="E1796" s="223" t="s">
        <v>4974</v>
      </c>
      <c r="F1796" s="224" t="s">
        <v>4981</v>
      </c>
      <c r="G1796" s="29" t="s">
        <v>4913</v>
      </c>
      <c r="H1796" s="30" t="s">
        <v>9236</v>
      </c>
      <c r="I1796" s="30" t="s">
        <v>9237</v>
      </c>
      <c r="J1796" s="225" t="s">
        <v>9238</v>
      </c>
      <c r="K1796" s="161" t="s">
        <v>9239</v>
      </c>
      <c r="L1796" s="162" t="s">
        <v>9240</v>
      </c>
      <c r="M1796" s="4">
        <v>1794</v>
      </c>
      <c r="N1796" s="564">
        <v>35.021467000000001</v>
      </c>
      <c r="O1796" s="564">
        <v>135.74717899999999</v>
      </c>
      <c r="P1796">
        <f t="shared" ref="P1796:P1859" si="28">N1796*O1796</f>
        <v>4754.0653496915929</v>
      </c>
    </row>
    <row r="1797" spans="1:16">
      <c r="A1797" s="33" t="s">
        <v>9092</v>
      </c>
      <c r="B1797" s="33" t="s">
        <v>2984</v>
      </c>
      <c r="C1797" s="39" t="s">
        <v>4911</v>
      </c>
      <c r="D1797" s="40"/>
      <c r="E1797" s="62" t="s">
        <v>4911</v>
      </c>
      <c r="F1797" s="216" t="s">
        <v>4962</v>
      </c>
      <c r="G1797" s="56"/>
      <c r="H1797" s="41" t="s">
        <v>4911</v>
      </c>
      <c r="I1797" s="41" t="s">
        <v>4911</v>
      </c>
      <c r="J1797" s="217" t="s">
        <v>4963</v>
      </c>
      <c r="K1797" s="61" t="s">
        <v>9239</v>
      </c>
      <c r="L1797" s="60" t="s">
        <v>9240</v>
      </c>
      <c r="M1797" s="4">
        <v>1795</v>
      </c>
      <c r="N1797" s="553">
        <v>35.021467000000001</v>
      </c>
      <c r="O1797" s="553">
        <v>135.74717899999999</v>
      </c>
      <c r="P1797">
        <f t="shared" si="28"/>
        <v>4754.0653496915929</v>
      </c>
    </row>
    <row r="1798" spans="1:16">
      <c r="A1798" s="33" t="s">
        <v>9092</v>
      </c>
      <c r="B1798" s="33" t="s">
        <v>2984</v>
      </c>
      <c r="C1798" s="51">
        <v>2</v>
      </c>
      <c r="D1798" s="52">
        <v>3203021</v>
      </c>
      <c r="E1798" s="98" t="s">
        <v>4974</v>
      </c>
      <c r="F1798" s="131" t="s">
        <v>4981</v>
      </c>
      <c r="G1798" s="29" t="s">
        <v>4913</v>
      </c>
      <c r="H1798" s="53" t="s">
        <v>9241</v>
      </c>
      <c r="I1798" s="53" t="s">
        <v>9242</v>
      </c>
      <c r="J1798" s="95" t="s">
        <v>9243</v>
      </c>
      <c r="K1798" s="96" t="s">
        <v>9244</v>
      </c>
      <c r="L1798" s="95" t="s">
        <v>9245</v>
      </c>
      <c r="M1798" s="4">
        <v>1796</v>
      </c>
      <c r="N1798" s="558">
        <v>35.04081</v>
      </c>
      <c r="O1798" s="558">
        <v>135.783288</v>
      </c>
      <c r="P1798">
        <f t="shared" si="28"/>
        <v>4757.9563959832803</v>
      </c>
    </row>
    <row r="1799" spans="1:16">
      <c r="A1799" s="33" t="s">
        <v>9092</v>
      </c>
      <c r="B1799" s="33" t="s">
        <v>2984</v>
      </c>
      <c r="C1799" s="39" t="s">
        <v>4911</v>
      </c>
      <c r="D1799" s="40"/>
      <c r="E1799" s="70" t="s">
        <v>4911</v>
      </c>
      <c r="F1799" s="63" t="s">
        <v>4962</v>
      </c>
      <c r="G1799" s="92"/>
      <c r="H1799" s="41" t="s">
        <v>4911</v>
      </c>
      <c r="I1799" s="41" t="s">
        <v>4911</v>
      </c>
      <c r="J1799" s="64" t="s">
        <v>4963</v>
      </c>
      <c r="K1799" s="65" t="s">
        <v>9244</v>
      </c>
      <c r="L1799" s="64" t="s">
        <v>9245</v>
      </c>
      <c r="M1799" s="4">
        <v>1797</v>
      </c>
      <c r="N1799" s="552">
        <v>35.04081</v>
      </c>
      <c r="O1799" s="552">
        <v>135.783288</v>
      </c>
      <c r="P1799">
        <f t="shared" si="28"/>
        <v>4757.9563959832803</v>
      </c>
    </row>
    <row r="1800" spans="1:16">
      <c r="A1800" s="33" t="s">
        <v>9092</v>
      </c>
      <c r="B1800" s="33" t="s">
        <v>2984</v>
      </c>
      <c r="C1800" s="51">
        <v>3</v>
      </c>
      <c r="D1800" s="52">
        <v>3205112</v>
      </c>
      <c r="E1800" s="98" t="s">
        <v>4911</v>
      </c>
      <c r="F1800" s="218" t="s">
        <v>4981</v>
      </c>
      <c r="G1800" s="29" t="s">
        <v>4913</v>
      </c>
      <c r="H1800" s="53" t="s">
        <v>9246</v>
      </c>
      <c r="I1800" s="53" t="s">
        <v>9247</v>
      </c>
      <c r="J1800" s="219" t="s">
        <v>9248</v>
      </c>
      <c r="K1800" s="77" t="s">
        <v>9249</v>
      </c>
      <c r="L1800" s="76" t="s">
        <v>9250</v>
      </c>
      <c r="M1800" s="4">
        <v>1798</v>
      </c>
      <c r="N1800" s="559">
        <v>34.991112999999999</v>
      </c>
      <c r="O1800" s="559">
        <v>135.808966</v>
      </c>
      <c r="P1800">
        <f t="shared" si="28"/>
        <v>4752.1068757191579</v>
      </c>
    </row>
    <row r="1801" spans="1:16">
      <c r="A1801" s="33" t="s">
        <v>9092</v>
      </c>
      <c r="B1801" s="33" t="s">
        <v>2984</v>
      </c>
      <c r="C1801" s="34" t="s">
        <v>4911</v>
      </c>
      <c r="D1801" s="35"/>
      <c r="E1801" s="62" t="s">
        <v>4911</v>
      </c>
      <c r="F1801" s="206" t="s">
        <v>4912</v>
      </c>
      <c r="G1801" s="56"/>
      <c r="H1801" s="36" t="s">
        <v>4911</v>
      </c>
      <c r="I1801" s="36" t="s">
        <v>4911</v>
      </c>
      <c r="J1801" s="207" t="s">
        <v>9251</v>
      </c>
      <c r="K1801" s="32" t="s">
        <v>9252</v>
      </c>
      <c r="L1801" s="31" t="s">
        <v>9253</v>
      </c>
      <c r="M1801" s="4">
        <v>1799</v>
      </c>
      <c r="N1801" s="525">
        <v>34.900376999999999</v>
      </c>
      <c r="O1801" s="525">
        <v>135.783297</v>
      </c>
      <c r="P1801">
        <f t="shared" si="28"/>
        <v>4738.8882556029694</v>
      </c>
    </row>
    <row r="1802" spans="1:16">
      <c r="A1802" s="33" t="s">
        <v>9092</v>
      </c>
      <c r="B1802" s="33" t="s">
        <v>2984</v>
      </c>
      <c r="C1802" s="34" t="s">
        <v>4911</v>
      </c>
      <c r="D1802" s="35"/>
      <c r="E1802" s="62" t="s">
        <v>4911</v>
      </c>
      <c r="F1802" s="206" t="s">
        <v>4962</v>
      </c>
      <c r="G1802" s="56"/>
      <c r="H1802" s="36" t="s">
        <v>4911</v>
      </c>
      <c r="I1802" s="36" t="s">
        <v>4911</v>
      </c>
      <c r="J1802" s="207" t="s">
        <v>5349</v>
      </c>
      <c r="K1802" s="32" t="s">
        <v>9249</v>
      </c>
      <c r="L1802" s="31" t="s">
        <v>9250</v>
      </c>
      <c r="M1802" s="4">
        <v>1800</v>
      </c>
      <c r="N1802" s="525">
        <v>34.991112999999999</v>
      </c>
      <c r="O1802" s="525">
        <v>135.808966</v>
      </c>
      <c r="P1802">
        <f t="shared" si="28"/>
        <v>4752.1068757191579</v>
      </c>
    </row>
    <row r="1803" spans="1:16">
      <c r="A1803" s="33" t="s">
        <v>9092</v>
      </c>
      <c r="B1803" s="33" t="s">
        <v>2984</v>
      </c>
      <c r="C1803" s="34" t="s">
        <v>4911</v>
      </c>
      <c r="D1803" s="35"/>
      <c r="E1803" s="62" t="s">
        <v>4911</v>
      </c>
      <c r="F1803" s="215" t="s">
        <v>5259</v>
      </c>
      <c r="G1803" s="214"/>
      <c r="H1803" s="36" t="s">
        <v>4911</v>
      </c>
      <c r="I1803" s="36" t="s">
        <v>4911</v>
      </c>
      <c r="J1803" s="207" t="s">
        <v>9254</v>
      </c>
      <c r="K1803" s="32" t="s">
        <v>9255</v>
      </c>
      <c r="L1803" s="31" t="s">
        <v>9256</v>
      </c>
      <c r="M1803" s="4">
        <v>1801</v>
      </c>
      <c r="N1803" s="525">
        <v>34.935378</v>
      </c>
      <c r="O1803" s="525">
        <v>135.744629</v>
      </c>
      <c r="P1803">
        <f t="shared" si="28"/>
        <v>4742.2899255847624</v>
      </c>
    </row>
    <row r="1804" spans="1:16">
      <c r="A1804" s="33" t="s">
        <v>9092</v>
      </c>
      <c r="B1804" s="33" t="s">
        <v>2984</v>
      </c>
      <c r="C1804" s="39" t="s">
        <v>4911</v>
      </c>
      <c r="D1804" s="40"/>
      <c r="E1804" s="62" t="s">
        <v>4974</v>
      </c>
      <c r="F1804" s="213" t="s">
        <v>4975</v>
      </c>
      <c r="G1804" s="214"/>
      <c r="H1804" s="41" t="s">
        <v>4911</v>
      </c>
      <c r="I1804" s="41" t="s">
        <v>4911</v>
      </c>
      <c r="J1804" s="217" t="s">
        <v>4976</v>
      </c>
      <c r="K1804" s="61" t="s">
        <v>9249</v>
      </c>
      <c r="L1804" s="60" t="s">
        <v>9250</v>
      </c>
      <c r="M1804" s="4">
        <v>1802</v>
      </c>
      <c r="N1804" s="553">
        <v>34.991112999999999</v>
      </c>
      <c r="O1804" s="553">
        <v>135.808966</v>
      </c>
      <c r="P1804">
        <f t="shared" si="28"/>
        <v>4752.1068757191579</v>
      </c>
    </row>
    <row r="1805" spans="1:16">
      <c r="A1805" s="33" t="s">
        <v>9092</v>
      </c>
      <c r="B1805" s="33" t="s">
        <v>2984</v>
      </c>
      <c r="C1805" s="51">
        <v>4</v>
      </c>
      <c r="D1805" s="52">
        <v>3207202</v>
      </c>
      <c r="E1805" s="98" t="s">
        <v>4911</v>
      </c>
      <c r="F1805" s="218" t="s">
        <v>4981</v>
      </c>
      <c r="G1805" s="29" t="s">
        <v>4913</v>
      </c>
      <c r="H1805" s="53" t="s">
        <v>9257</v>
      </c>
      <c r="I1805" s="53" t="s">
        <v>9258</v>
      </c>
      <c r="J1805" s="219" t="s">
        <v>9259</v>
      </c>
      <c r="K1805" s="77" t="s">
        <v>9260</v>
      </c>
      <c r="L1805" s="76" t="s">
        <v>9261</v>
      </c>
      <c r="M1805" s="4">
        <v>1803</v>
      </c>
      <c r="N1805" s="559">
        <v>34.975496999999997</v>
      </c>
      <c r="O1805" s="559">
        <v>135.726394</v>
      </c>
      <c r="P1805">
        <f t="shared" si="28"/>
        <v>4747.0980861678172</v>
      </c>
    </row>
    <row r="1806" spans="1:16">
      <c r="A1806" s="33" t="s">
        <v>9092</v>
      </c>
      <c r="B1806" s="33" t="s">
        <v>2984</v>
      </c>
      <c r="C1806" s="34" t="s">
        <v>4911</v>
      </c>
      <c r="D1806" s="35"/>
      <c r="E1806" s="62" t="s">
        <v>4911</v>
      </c>
      <c r="F1806" s="206" t="s">
        <v>4918</v>
      </c>
      <c r="G1806" s="56"/>
      <c r="H1806" s="36" t="s">
        <v>4911</v>
      </c>
      <c r="I1806" s="36" t="s">
        <v>4911</v>
      </c>
      <c r="J1806" s="207" t="s">
        <v>9262</v>
      </c>
      <c r="K1806" s="32" t="s">
        <v>9263</v>
      </c>
      <c r="L1806" s="31" t="s">
        <v>9264</v>
      </c>
      <c r="M1806" s="4">
        <v>1804</v>
      </c>
      <c r="N1806" s="525">
        <v>34.933534000000002</v>
      </c>
      <c r="O1806" s="525">
        <v>135.79092700000001</v>
      </c>
      <c r="P1806">
        <f t="shared" si="28"/>
        <v>4743.6569652460184</v>
      </c>
    </row>
    <row r="1807" spans="1:16">
      <c r="A1807" s="33" t="s">
        <v>9092</v>
      </c>
      <c r="B1807" s="33" t="s">
        <v>2984</v>
      </c>
      <c r="C1807" s="34" t="s">
        <v>4911</v>
      </c>
      <c r="D1807" s="35"/>
      <c r="E1807" s="62" t="s">
        <v>4911</v>
      </c>
      <c r="F1807" s="206" t="s">
        <v>4922</v>
      </c>
      <c r="G1807" s="56"/>
      <c r="H1807" s="36" t="s">
        <v>4911</v>
      </c>
      <c r="I1807" s="36" t="s">
        <v>4911</v>
      </c>
      <c r="J1807" s="207" t="s">
        <v>9265</v>
      </c>
      <c r="K1807" s="32" t="s">
        <v>9266</v>
      </c>
      <c r="L1807" s="31" t="s">
        <v>9267</v>
      </c>
      <c r="M1807" s="4">
        <v>1805</v>
      </c>
      <c r="N1807" s="525">
        <v>34.937010000000001</v>
      </c>
      <c r="O1807" s="525">
        <v>135.68758099999999</v>
      </c>
      <c r="P1807">
        <f t="shared" si="28"/>
        <v>4740.5183742728095</v>
      </c>
    </row>
    <row r="1808" spans="1:16">
      <c r="A1808" s="33" t="s">
        <v>9092</v>
      </c>
      <c r="B1808" s="33" t="s">
        <v>2984</v>
      </c>
      <c r="C1808" s="34" t="s">
        <v>4911</v>
      </c>
      <c r="D1808" s="35"/>
      <c r="E1808" s="62" t="s">
        <v>4911</v>
      </c>
      <c r="F1808" s="206" t="s">
        <v>4962</v>
      </c>
      <c r="G1808" s="56"/>
      <c r="H1808" s="36" t="s">
        <v>4911</v>
      </c>
      <c r="I1808" s="36" t="s">
        <v>4911</v>
      </c>
      <c r="J1808" s="207" t="s">
        <v>4963</v>
      </c>
      <c r="K1808" s="32" t="s">
        <v>9260</v>
      </c>
      <c r="L1808" s="31" t="s">
        <v>9268</v>
      </c>
      <c r="M1808" s="4">
        <v>1806</v>
      </c>
      <c r="N1808" s="525">
        <v>34.975541999999997</v>
      </c>
      <c r="O1808" s="525">
        <v>135.72646800000001</v>
      </c>
      <c r="P1808">
        <f t="shared" si="28"/>
        <v>4747.1067820456556</v>
      </c>
    </row>
    <row r="1809" spans="1:16">
      <c r="A1809" s="33" t="s">
        <v>9092</v>
      </c>
      <c r="B1809" s="33" t="s">
        <v>2984</v>
      </c>
      <c r="C1809" s="34" t="s">
        <v>4911</v>
      </c>
      <c r="D1809" s="35"/>
      <c r="E1809" s="62" t="s">
        <v>4911</v>
      </c>
      <c r="F1809" s="206" t="s">
        <v>5255</v>
      </c>
      <c r="G1809" s="56"/>
      <c r="H1809" s="36" t="s">
        <v>4911</v>
      </c>
      <c r="I1809" s="36" t="s">
        <v>4911</v>
      </c>
      <c r="J1809" s="31" t="s">
        <v>9269</v>
      </c>
      <c r="K1809" s="32" t="s">
        <v>9270</v>
      </c>
      <c r="L1809" s="31" t="s">
        <v>9271</v>
      </c>
      <c r="M1809" s="4">
        <v>1807</v>
      </c>
      <c r="N1809" s="525">
        <v>34.866278000000001</v>
      </c>
      <c r="O1809" s="525">
        <v>135.762576</v>
      </c>
      <c r="P1809">
        <f t="shared" si="28"/>
        <v>4733.5357168121282</v>
      </c>
    </row>
    <row r="1810" spans="1:16">
      <c r="A1810" s="33" t="s">
        <v>9092</v>
      </c>
      <c r="B1810" s="33" t="s">
        <v>2984</v>
      </c>
      <c r="C1810" s="39" t="s">
        <v>4911</v>
      </c>
      <c r="D1810" s="40"/>
      <c r="E1810" s="62" t="s">
        <v>4974</v>
      </c>
      <c r="F1810" s="208" t="s">
        <v>4975</v>
      </c>
      <c r="G1810" s="92"/>
      <c r="H1810" s="41" t="s">
        <v>4911</v>
      </c>
      <c r="I1810" s="41" t="s">
        <v>4911</v>
      </c>
      <c r="J1810" s="209" t="s">
        <v>6229</v>
      </c>
      <c r="K1810" s="65" t="s">
        <v>9260</v>
      </c>
      <c r="L1810" s="64" t="s">
        <v>9268</v>
      </c>
      <c r="M1810" s="4">
        <v>1808</v>
      </c>
      <c r="N1810" s="552">
        <v>34.975541999999997</v>
      </c>
      <c r="O1810" s="552">
        <v>135.72646800000001</v>
      </c>
      <c r="P1810">
        <f t="shared" si="28"/>
        <v>4747.1067820456556</v>
      </c>
    </row>
    <row r="1811" spans="1:16">
      <c r="A1811" s="33" t="s">
        <v>9092</v>
      </c>
      <c r="B1811" s="33" t="s">
        <v>2984</v>
      </c>
      <c r="C1811" s="51">
        <v>5</v>
      </c>
      <c r="D1811" s="52">
        <v>3251011</v>
      </c>
      <c r="E1811" s="98" t="s">
        <v>4974</v>
      </c>
      <c r="F1811" s="100" t="s">
        <v>4981</v>
      </c>
      <c r="G1811" s="29" t="s">
        <v>4913</v>
      </c>
      <c r="H1811" s="53" t="s">
        <v>9272</v>
      </c>
      <c r="I1811" s="53" t="s">
        <v>9273</v>
      </c>
      <c r="J1811" s="95" t="s">
        <v>9274</v>
      </c>
      <c r="K1811" s="96" t="s">
        <v>9275</v>
      </c>
      <c r="L1811" s="95" t="s">
        <v>9276</v>
      </c>
      <c r="M1811" s="4">
        <v>1809</v>
      </c>
      <c r="N1811" s="558">
        <v>35.293211999999997</v>
      </c>
      <c r="O1811" s="558">
        <v>135.116388</v>
      </c>
      <c r="P1811">
        <f t="shared" si="28"/>
        <v>4768.6913263582555</v>
      </c>
    </row>
    <row r="1812" spans="1:16">
      <c r="A1812" s="33" t="s">
        <v>9092</v>
      </c>
      <c r="B1812" s="33" t="s">
        <v>2984</v>
      </c>
      <c r="C1812" s="39" t="s">
        <v>4911</v>
      </c>
      <c r="D1812" s="40"/>
      <c r="E1812" s="70" t="s">
        <v>4911</v>
      </c>
      <c r="F1812" s="92" t="s">
        <v>4962</v>
      </c>
      <c r="G1812" s="92"/>
      <c r="H1812" s="41" t="s">
        <v>4911</v>
      </c>
      <c r="I1812" s="41" t="s">
        <v>4911</v>
      </c>
      <c r="J1812" s="64" t="s">
        <v>4963</v>
      </c>
      <c r="K1812" s="65" t="s">
        <v>9275</v>
      </c>
      <c r="L1812" s="64" t="s">
        <v>9276</v>
      </c>
      <c r="M1812" s="4">
        <v>1810</v>
      </c>
      <c r="N1812" s="552">
        <v>35.293211999999997</v>
      </c>
      <c r="O1812" s="552">
        <v>135.116388</v>
      </c>
      <c r="P1812">
        <f t="shared" si="28"/>
        <v>4768.6913263582555</v>
      </c>
    </row>
    <row r="1813" spans="1:16">
      <c r="A1813" s="33" t="s">
        <v>9092</v>
      </c>
      <c r="B1813" s="33" t="s">
        <v>2984</v>
      </c>
      <c r="C1813" s="51">
        <v>6</v>
      </c>
      <c r="D1813" s="52">
        <v>3251028</v>
      </c>
      <c r="E1813" s="98" t="s">
        <v>4974</v>
      </c>
      <c r="F1813" s="100" t="s">
        <v>4981</v>
      </c>
      <c r="G1813" s="29" t="s">
        <v>4913</v>
      </c>
      <c r="H1813" s="53" t="s">
        <v>9277</v>
      </c>
      <c r="I1813" s="53" t="s">
        <v>9278</v>
      </c>
      <c r="J1813" s="95" t="s">
        <v>9279</v>
      </c>
      <c r="K1813" s="96" t="s">
        <v>9280</v>
      </c>
      <c r="L1813" s="95" t="s">
        <v>9281</v>
      </c>
      <c r="M1813" s="4">
        <v>1811</v>
      </c>
      <c r="N1813" s="558">
        <v>35.294922999999997</v>
      </c>
      <c r="O1813" s="558">
        <v>135.14224200000001</v>
      </c>
      <c r="P1813">
        <f t="shared" si="28"/>
        <v>4769.8350254373663</v>
      </c>
    </row>
    <row r="1814" spans="1:16">
      <c r="A1814" s="33" t="s">
        <v>9092</v>
      </c>
      <c r="B1814" s="33" t="s">
        <v>2984</v>
      </c>
      <c r="C1814" s="39" t="s">
        <v>4911</v>
      </c>
      <c r="D1814" s="40"/>
      <c r="E1814" s="70" t="s">
        <v>4911</v>
      </c>
      <c r="F1814" s="92" t="s">
        <v>4962</v>
      </c>
      <c r="G1814" s="56"/>
      <c r="H1814" s="226" t="s">
        <v>4911</v>
      </c>
      <c r="I1814" s="41" t="s">
        <v>4911</v>
      </c>
      <c r="J1814" s="64" t="s">
        <v>4963</v>
      </c>
      <c r="K1814" s="65" t="s">
        <v>9280</v>
      </c>
      <c r="L1814" s="64" t="s">
        <v>9281</v>
      </c>
      <c r="M1814" s="4">
        <v>1812</v>
      </c>
      <c r="N1814" s="552">
        <v>35.294922999999997</v>
      </c>
      <c r="O1814" s="552">
        <v>135.14224200000001</v>
      </c>
      <c r="P1814">
        <f t="shared" si="28"/>
        <v>4769.8350254373663</v>
      </c>
    </row>
    <row r="1815" spans="1:16">
      <c r="A1815" s="33" t="s">
        <v>9092</v>
      </c>
      <c r="B1815" s="33" t="s">
        <v>2984</v>
      </c>
      <c r="C1815" s="44">
        <v>7</v>
      </c>
      <c r="D1815" s="45">
        <v>3252011</v>
      </c>
      <c r="E1815" s="227" t="s">
        <v>4974</v>
      </c>
      <c r="F1815" s="128" t="s">
        <v>4981</v>
      </c>
      <c r="G1815" s="29" t="s">
        <v>4913</v>
      </c>
      <c r="H1815" s="228" t="s">
        <v>9282</v>
      </c>
      <c r="I1815" s="48" t="s">
        <v>9283</v>
      </c>
      <c r="J1815" s="49" t="s">
        <v>9284</v>
      </c>
      <c r="K1815" s="50" t="s">
        <v>9285</v>
      </c>
      <c r="L1815" s="49" t="s">
        <v>9286</v>
      </c>
      <c r="M1815" s="4">
        <v>1813</v>
      </c>
      <c r="N1815" s="557">
        <v>35.471733</v>
      </c>
      <c r="O1815" s="557">
        <v>135.36569700000001</v>
      </c>
      <c r="P1815">
        <f t="shared" si="28"/>
        <v>4801.6558613429015</v>
      </c>
    </row>
    <row r="1816" spans="1:16">
      <c r="A1816" s="33" t="s">
        <v>9092</v>
      </c>
      <c r="B1816" s="33" t="s">
        <v>2984</v>
      </c>
      <c r="C1816" s="51">
        <v>8</v>
      </c>
      <c r="D1816" s="52">
        <v>3252046</v>
      </c>
      <c r="E1816" s="98" t="s">
        <v>4974</v>
      </c>
      <c r="F1816" s="131" t="s">
        <v>4981</v>
      </c>
      <c r="G1816" s="29" t="s">
        <v>4913</v>
      </c>
      <c r="H1816" s="229" t="s">
        <v>9287</v>
      </c>
      <c r="I1816" s="53" t="s">
        <v>9288</v>
      </c>
      <c r="J1816" s="95" t="s">
        <v>9289</v>
      </c>
      <c r="K1816" s="96" t="s">
        <v>9290</v>
      </c>
      <c r="L1816" s="95" t="s">
        <v>9291</v>
      </c>
      <c r="M1816" s="4">
        <v>1814</v>
      </c>
      <c r="N1816" s="558">
        <v>35.448120000000003</v>
      </c>
      <c r="O1816" s="558">
        <v>135.30711199999999</v>
      </c>
      <c r="P1816">
        <f t="shared" si="28"/>
        <v>4796.3827430294405</v>
      </c>
    </row>
    <row r="1817" spans="1:16">
      <c r="A1817" s="33" t="s">
        <v>9092</v>
      </c>
      <c r="B1817" s="33" t="s">
        <v>2984</v>
      </c>
      <c r="C1817" s="39" t="s">
        <v>4911</v>
      </c>
      <c r="D1817" s="40"/>
      <c r="E1817" s="70" t="s">
        <v>4911</v>
      </c>
      <c r="F1817" s="63" t="s">
        <v>4962</v>
      </c>
      <c r="G1817" s="92"/>
      <c r="H1817" s="41" t="s">
        <v>4911</v>
      </c>
      <c r="I1817" s="41" t="s">
        <v>4911</v>
      </c>
      <c r="J1817" s="64" t="s">
        <v>4963</v>
      </c>
      <c r="K1817" s="65" t="s">
        <v>9290</v>
      </c>
      <c r="L1817" s="64" t="s">
        <v>9291</v>
      </c>
      <c r="M1817" s="4">
        <v>1815</v>
      </c>
      <c r="N1817" s="552">
        <v>35.448120000000003</v>
      </c>
      <c r="O1817" s="552">
        <v>135.30711199999999</v>
      </c>
      <c r="P1817">
        <f t="shared" si="28"/>
        <v>4796.3827430294405</v>
      </c>
    </row>
    <row r="1818" spans="1:16">
      <c r="A1818" s="33" t="s">
        <v>9092</v>
      </c>
      <c r="B1818" s="33" t="s">
        <v>2984</v>
      </c>
      <c r="C1818" s="51">
        <v>9</v>
      </c>
      <c r="D1818" s="52">
        <v>3253010</v>
      </c>
      <c r="E1818" s="98" t="s">
        <v>4974</v>
      </c>
      <c r="F1818" s="131" t="s">
        <v>4981</v>
      </c>
      <c r="G1818" s="29" t="s">
        <v>4913</v>
      </c>
      <c r="H1818" s="53" t="s">
        <v>9292</v>
      </c>
      <c r="I1818" s="53" t="s">
        <v>9293</v>
      </c>
      <c r="J1818" s="95" t="s">
        <v>9294</v>
      </c>
      <c r="K1818" s="96" t="s">
        <v>9295</v>
      </c>
      <c r="L1818" s="95" t="s">
        <v>9296</v>
      </c>
      <c r="M1818" s="4">
        <v>1816</v>
      </c>
      <c r="N1818" s="558">
        <v>35.303372000000003</v>
      </c>
      <c r="O1818" s="558">
        <v>135.20199700000001</v>
      </c>
      <c r="P1818">
        <f t="shared" si="28"/>
        <v>4773.086395233885</v>
      </c>
    </row>
    <row r="1819" spans="1:16">
      <c r="A1819" s="33" t="s">
        <v>9092</v>
      </c>
      <c r="B1819" s="33" t="s">
        <v>2984</v>
      </c>
      <c r="C1819" s="34" t="s">
        <v>4911</v>
      </c>
      <c r="D1819" s="35"/>
      <c r="E1819" s="62" t="s">
        <v>4911</v>
      </c>
      <c r="F1819" s="215" t="s">
        <v>4912</v>
      </c>
      <c r="G1819" s="214"/>
      <c r="H1819" s="36" t="s">
        <v>4911</v>
      </c>
      <c r="I1819" s="36" t="s">
        <v>4911</v>
      </c>
      <c r="J1819" s="207" t="s">
        <v>9297</v>
      </c>
      <c r="K1819" s="32" t="s">
        <v>9298</v>
      </c>
      <c r="L1819" s="31" t="s">
        <v>9299</v>
      </c>
      <c r="M1819" s="4">
        <v>1817</v>
      </c>
      <c r="N1819" s="525">
        <v>35.031213999999999</v>
      </c>
      <c r="O1819" s="525">
        <v>135.55250599999999</v>
      </c>
      <c r="P1819">
        <f t="shared" si="28"/>
        <v>4748.5688459222838</v>
      </c>
    </row>
    <row r="1820" spans="1:16">
      <c r="A1820" s="33" t="s">
        <v>9092</v>
      </c>
      <c r="B1820" s="33" t="s">
        <v>2984</v>
      </c>
      <c r="C1820" s="34" t="s">
        <v>4911</v>
      </c>
      <c r="D1820" s="35"/>
      <c r="E1820" s="62" t="s">
        <v>4911</v>
      </c>
      <c r="F1820" s="215" t="s">
        <v>4987</v>
      </c>
      <c r="G1820" s="214"/>
      <c r="H1820" s="36" t="s">
        <v>4911</v>
      </c>
      <c r="I1820" s="36" t="s">
        <v>4911</v>
      </c>
      <c r="J1820" s="207" t="s">
        <v>9300</v>
      </c>
      <c r="K1820" s="32" t="s">
        <v>9298</v>
      </c>
      <c r="L1820" s="31" t="s">
        <v>9301</v>
      </c>
      <c r="M1820" s="4">
        <v>1818</v>
      </c>
      <c r="N1820" s="525">
        <v>35.029339999999998</v>
      </c>
      <c r="O1820" s="525">
        <v>135.55396200000001</v>
      </c>
      <c r="P1820">
        <f t="shared" si="28"/>
        <v>4748.3658232450798</v>
      </c>
    </row>
    <row r="1821" spans="1:16">
      <c r="A1821" s="33" t="s">
        <v>9092</v>
      </c>
      <c r="B1821" s="33" t="s">
        <v>2984</v>
      </c>
      <c r="C1821" s="39" t="s">
        <v>4911</v>
      </c>
      <c r="D1821" s="40"/>
      <c r="E1821" s="62" t="s">
        <v>4911</v>
      </c>
      <c r="F1821" s="216" t="s">
        <v>4962</v>
      </c>
      <c r="G1821" s="56"/>
      <c r="H1821" s="41" t="s">
        <v>4911</v>
      </c>
      <c r="I1821" s="41" t="s">
        <v>4911</v>
      </c>
      <c r="J1821" s="217" t="s">
        <v>4963</v>
      </c>
      <c r="K1821" s="61" t="s">
        <v>9295</v>
      </c>
      <c r="L1821" s="60" t="s">
        <v>9296</v>
      </c>
      <c r="M1821" s="4">
        <v>1819</v>
      </c>
      <c r="N1821" s="553">
        <v>35.303372000000003</v>
      </c>
      <c r="O1821" s="553">
        <v>135.20199700000001</v>
      </c>
      <c r="P1821">
        <f t="shared" si="28"/>
        <v>4773.086395233885</v>
      </c>
    </row>
    <row r="1822" spans="1:16">
      <c r="A1822" s="33" t="s">
        <v>9092</v>
      </c>
      <c r="B1822" s="33" t="s">
        <v>2984</v>
      </c>
      <c r="C1822" s="51">
        <v>10</v>
      </c>
      <c r="D1822" s="52">
        <v>3256021</v>
      </c>
      <c r="E1822" s="98" t="s">
        <v>4974</v>
      </c>
      <c r="F1822" s="131" t="s">
        <v>4981</v>
      </c>
      <c r="G1822" s="29" t="s">
        <v>4913</v>
      </c>
      <c r="H1822" s="53" t="s">
        <v>9302</v>
      </c>
      <c r="I1822" s="53" t="s">
        <v>9303</v>
      </c>
      <c r="J1822" s="95" t="s">
        <v>9304</v>
      </c>
      <c r="K1822" s="96" t="s">
        <v>9305</v>
      </c>
      <c r="L1822" s="95" t="s">
        <v>9306</v>
      </c>
      <c r="M1822" s="4">
        <v>1820</v>
      </c>
      <c r="N1822" s="558">
        <v>34.993569999999998</v>
      </c>
      <c r="O1822" s="558">
        <v>135.54797500000001</v>
      </c>
      <c r="P1822">
        <f t="shared" si="28"/>
        <v>4743.3075515207502</v>
      </c>
    </row>
    <row r="1823" spans="1:16">
      <c r="A1823" s="33" t="s">
        <v>9092</v>
      </c>
      <c r="B1823" s="33" t="s">
        <v>2984</v>
      </c>
      <c r="C1823" s="39" t="s">
        <v>4911</v>
      </c>
      <c r="D1823" s="40"/>
      <c r="E1823" s="70" t="s">
        <v>4911</v>
      </c>
      <c r="F1823" s="63" t="s">
        <v>4962</v>
      </c>
      <c r="G1823" s="92"/>
      <c r="H1823" s="41" t="s">
        <v>4911</v>
      </c>
      <c r="I1823" s="41" t="s">
        <v>4911</v>
      </c>
      <c r="J1823" s="64" t="s">
        <v>4963</v>
      </c>
      <c r="K1823" s="65" t="s">
        <v>9305</v>
      </c>
      <c r="L1823" s="64" t="s">
        <v>9306</v>
      </c>
      <c r="M1823" s="4">
        <v>1821</v>
      </c>
      <c r="N1823" s="552">
        <v>34.993569999999998</v>
      </c>
      <c r="O1823" s="552">
        <v>135.54797500000001</v>
      </c>
      <c r="P1823">
        <f t="shared" si="28"/>
        <v>4743.3075515207502</v>
      </c>
    </row>
    <row r="1824" spans="1:16">
      <c r="A1824" s="33" t="s">
        <v>9092</v>
      </c>
      <c r="B1824" s="33" t="s">
        <v>2984</v>
      </c>
      <c r="C1824" s="44">
        <v>11</v>
      </c>
      <c r="D1824" s="45">
        <v>3281014</v>
      </c>
      <c r="E1824" s="227" t="s">
        <v>4974</v>
      </c>
      <c r="F1824" s="128" t="s">
        <v>4981</v>
      </c>
      <c r="G1824" s="29" t="s">
        <v>4913</v>
      </c>
      <c r="H1824" s="48" t="s">
        <v>9307</v>
      </c>
      <c r="I1824" s="48" t="s">
        <v>9308</v>
      </c>
      <c r="J1824" s="49" t="s">
        <v>9309</v>
      </c>
      <c r="K1824" s="50" t="s">
        <v>9310</v>
      </c>
      <c r="L1824" s="49" t="s">
        <v>9311</v>
      </c>
      <c r="M1824" s="4">
        <v>1822</v>
      </c>
      <c r="N1824" s="557">
        <v>34.931556</v>
      </c>
      <c r="O1824" s="557">
        <v>135.70974899999999</v>
      </c>
      <c r="P1824">
        <f t="shared" si="28"/>
        <v>4740.5526969394432</v>
      </c>
    </row>
    <row r="1825" spans="1:16">
      <c r="A1825" s="33" t="s">
        <v>9092</v>
      </c>
      <c r="B1825" s="33" t="s">
        <v>2984</v>
      </c>
      <c r="C1825" s="51">
        <v>12</v>
      </c>
      <c r="D1825" s="52">
        <v>3284001</v>
      </c>
      <c r="E1825" s="98" t="s">
        <v>4974</v>
      </c>
      <c r="F1825" s="131" t="s">
        <v>4981</v>
      </c>
      <c r="G1825" s="29" t="s">
        <v>4913</v>
      </c>
      <c r="H1825" s="53" t="s">
        <v>9312</v>
      </c>
      <c r="I1825" s="53" t="s">
        <v>9313</v>
      </c>
      <c r="J1825" s="95" t="s">
        <v>9314</v>
      </c>
      <c r="K1825" s="96" t="s">
        <v>9315</v>
      </c>
      <c r="L1825" s="95" t="s">
        <v>9316</v>
      </c>
      <c r="M1825" s="4">
        <v>1823</v>
      </c>
      <c r="N1825" s="558">
        <v>34.804386999999998</v>
      </c>
      <c r="O1825" s="558">
        <v>135.912465</v>
      </c>
      <c r="P1825">
        <f t="shared" si="28"/>
        <v>4730.3500299839543</v>
      </c>
    </row>
    <row r="1826" spans="1:16">
      <c r="A1826" s="33" t="s">
        <v>9092</v>
      </c>
      <c r="B1826" s="33" t="s">
        <v>2984</v>
      </c>
      <c r="C1826" s="39" t="s">
        <v>4911</v>
      </c>
      <c r="D1826" s="230"/>
      <c r="E1826" s="70" t="s">
        <v>4911</v>
      </c>
      <c r="F1826" s="63" t="s">
        <v>4962</v>
      </c>
      <c r="G1826" s="56"/>
      <c r="H1826" s="226" t="s">
        <v>4911</v>
      </c>
      <c r="I1826" s="226" t="s">
        <v>4911</v>
      </c>
      <c r="J1826" s="64" t="s">
        <v>4963</v>
      </c>
      <c r="K1826" s="65" t="s">
        <v>9315</v>
      </c>
      <c r="L1826" s="64" t="s">
        <v>9316</v>
      </c>
      <c r="M1826" s="4">
        <v>1824</v>
      </c>
      <c r="N1826" s="552">
        <v>34.804386999999998</v>
      </c>
      <c r="O1826" s="552">
        <v>135.912465</v>
      </c>
      <c r="P1826">
        <f t="shared" si="28"/>
        <v>4730.3500299839543</v>
      </c>
    </row>
    <row r="1827" spans="1:16">
      <c r="A1827" s="33" t="s">
        <v>9092</v>
      </c>
      <c r="B1827" s="33" t="s">
        <v>2984</v>
      </c>
      <c r="C1827" s="34">
        <v>13</v>
      </c>
      <c r="D1827" s="231">
        <v>3284008</v>
      </c>
      <c r="E1827" s="232" t="s">
        <v>4974</v>
      </c>
      <c r="F1827" s="233" t="s">
        <v>4981</v>
      </c>
      <c r="G1827" s="29" t="s">
        <v>4913</v>
      </c>
      <c r="H1827" s="228" t="s">
        <v>9317</v>
      </c>
      <c r="I1827" s="228" t="s">
        <v>9318</v>
      </c>
      <c r="J1827" s="234" t="s">
        <v>9319</v>
      </c>
      <c r="K1827" s="235" t="s">
        <v>9320</v>
      </c>
      <c r="L1827" s="234" t="s">
        <v>9321</v>
      </c>
      <c r="M1827" s="4">
        <v>1825</v>
      </c>
      <c r="N1827" s="576">
        <v>34.737113000000001</v>
      </c>
      <c r="O1827" s="576">
        <v>135.80360099999999</v>
      </c>
      <c r="P1827">
        <f t="shared" si="28"/>
        <v>4717.4250337439125</v>
      </c>
    </row>
    <row r="1828" spans="1:16">
      <c r="A1828" s="33" t="s">
        <v>9092</v>
      </c>
      <c r="B1828" s="33" t="s">
        <v>2984</v>
      </c>
      <c r="C1828" s="236">
        <v>14</v>
      </c>
      <c r="D1828" s="237">
        <v>3291006</v>
      </c>
      <c r="E1828" s="238" t="s">
        <v>4974</v>
      </c>
      <c r="F1828" s="239" t="s">
        <v>4981</v>
      </c>
      <c r="G1828" s="29" t="s">
        <v>4913</v>
      </c>
      <c r="H1828" s="229" t="s">
        <v>9322</v>
      </c>
      <c r="I1828" s="229" t="s">
        <v>9323</v>
      </c>
      <c r="J1828" s="240" t="s">
        <v>9324</v>
      </c>
      <c r="K1828" s="241" t="s">
        <v>9325</v>
      </c>
      <c r="L1828" s="240" t="s">
        <v>9326</v>
      </c>
      <c r="M1828" s="4">
        <v>1826</v>
      </c>
      <c r="N1828" s="577">
        <v>35.740456999999999</v>
      </c>
      <c r="O1828" s="577">
        <v>135.09535099999999</v>
      </c>
      <c r="P1828">
        <f t="shared" si="28"/>
        <v>4828.369583315407</v>
      </c>
    </row>
    <row r="1829" spans="1:16">
      <c r="A1829" s="33" t="s">
        <v>9092</v>
      </c>
      <c r="B1829" s="33" t="s">
        <v>2984</v>
      </c>
      <c r="C1829" s="39" t="s">
        <v>4911</v>
      </c>
      <c r="D1829" s="40"/>
      <c r="E1829" s="70" t="s">
        <v>4911</v>
      </c>
      <c r="F1829" s="63" t="s">
        <v>4962</v>
      </c>
      <c r="G1829" s="92"/>
      <c r="H1829" s="41" t="s">
        <v>4911</v>
      </c>
      <c r="I1829" s="41" t="s">
        <v>4911</v>
      </c>
      <c r="J1829" s="64" t="s">
        <v>4963</v>
      </c>
      <c r="K1829" s="65" t="s">
        <v>9325</v>
      </c>
      <c r="L1829" s="64" t="s">
        <v>9326</v>
      </c>
      <c r="M1829" s="4">
        <v>1827</v>
      </c>
      <c r="N1829" s="552">
        <v>35.740456999999999</v>
      </c>
      <c r="O1829" s="552">
        <v>135.09535099999999</v>
      </c>
      <c r="P1829">
        <f t="shared" si="28"/>
        <v>4828.369583315407</v>
      </c>
    </row>
    <row r="1830" spans="1:16">
      <c r="A1830" s="33" t="s">
        <v>9092</v>
      </c>
      <c r="B1830" s="33" t="s">
        <v>2984</v>
      </c>
      <c r="C1830" s="51">
        <v>15</v>
      </c>
      <c r="D1830" s="52">
        <v>3291010</v>
      </c>
      <c r="E1830" s="62" t="s">
        <v>4911</v>
      </c>
      <c r="F1830" s="210" t="s">
        <v>4981</v>
      </c>
      <c r="G1830" s="29" t="s">
        <v>4913</v>
      </c>
      <c r="H1830" s="53" t="s">
        <v>9327</v>
      </c>
      <c r="I1830" s="53" t="s">
        <v>9328</v>
      </c>
      <c r="J1830" s="211" t="s">
        <v>9329</v>
      </c>
      <c r="K1830" s="38" t="s">
        <v>9330</v>
      </c>
      <c r="L1830" s="37" t="s">
        <v>9331</v>
      </c>
      <c r="M1830" s="4">
        <v>1828</v>
      </c>
      <c r="N1830" s="554">
        <v>35.677242999999997</v>
      </c>
      <c r="O1830" s="554">
        <v>135.02453</v>
      </c>
      <c r="P1830">
        <f t="shared" si="28"/>
        <v>4817.30296777079</v>
      </c>
    </row>
    <row r="1831" spans="1:16">
      <c r="A1831" s="33" t="s">
        <v>9092</v>
      </c>
      <c r="B1831" s="33" t="s">
        <v>2984</v>
      </c>
      <c r="C1831" s="34" t="s">
        <v>4911</v>
      </c>
      <c r="D1831" s="35"/>
      <c r="E1831" s="62" t="s">
        <v>4974</v>
      </c>
      <c r="F1831" s="215" t="s">
        <v>4912</v>
      </c>
      <c r="G1831" s="214"/>
      <c r="H1831" s="36" t="s">
        <v>4911</v>
      </c>
      <c r="I1831" s="36" t="s">
        <v>4911</v>
      </c>
      <c r="J1831" s="207" t="s">
        <v>9332</v>
      </c>
      <c r="K1831" s="32" t="s">
        <v>9333</v>
      </c>
      <c r="L1831" s="31" t="s">
        <v>9334</v>
      </c>
      <c r="M1831" s="4">
        <v>1829</v>
      </c>
      <c r="N1831" s="525">
        <v>35.621167999999997</v>
      </c>
      <c r="O1831" s="525">
        <v>135.07279800000001</v>
      </c>
      <c r="P1831">
        <f t="shared" si="28"/>
        <v>4811.4508297880639</v>
      </c>
    </row>
    <row r="1832" spans="1:16">
      <c r="A1832" s="33" t="s">
        <v>9092</v>
      </c>
      <c r="B1832" s="33" t="s">
        <v>2984</v>
      </c>
      <c r="C1832" s="39" t="s">
        <v>4911</v>
      </c>
      <c r="D1832" s="40"/>
      <c r="E1832" s="62" t="s">
        <v>4911</v>
      </c>
      <c r="F1832" s="216" t="s">
        <v>4962</v>
      </c>
      <c r="G1832" s="56"/>
      <c r="H1832" s="41" t="s">
        <v>4911</v>
      </c>
      <c r="I1832" s="41" t="s">
        <v>4911</v>
      </c>
      <c r="J1832" s="217" t="s">
        <v>4963</v>
      </c>
      <c r="K1832" s="61" t="s">
        <v>9330</v>
      </c>
      <c r="L1832" s="60" t="s">
        <v>9331</v>
      </c>
      <c r="M1832" s="4">
        <v>1830</v>
      </c>
      <c r="N1832" s="553">
        <v>35.677242999999997</v>
      </c>
      <c r="O1832" s="553">
        <v>135.02453</v>
      </c>
      <c r="P1832">
        <f t="shared" si="28"/>
        <v>4817.30296777079</v>
      </c>
    </row>
    <row r="1833" spans="1:16">
      <c r="A1833" s="33" t="s">
        <v>9092</v>
      </c>
      <c r="B1833" s="33" t="s">
        <v>2984</v>
      </c>
      <c r="C1833" s="44">
        <v>16</v>
      </c>
      <c r="D1833" s="45">
        <v>3294004</v>
      </c>
      <c r="E1833" s="227" t="s">
        <v>4974</v>
      </c>
      <c r="F1833" s="128" t="s">
        <v>4981</v>
      </c>
      <c r="G1833" s="29" t="s">
        <v>4913</v>
      </c>
      <c r="H1833" s="48" t="s">
        <v>9335</v>
      </c>
      <c r="I1833" s="48" t="s">
        <v>9336</v>
      </c>
      <c r="J1833" s="49" t="s">
        <v>9337</v>
      </c>
      <c r="K1833" s="50" t="s">
        <v>9338</v>
      </c>
      <c r="L1833" s="49" t="s">
        <v>9339</v>
      </c>
      <c r="M1833" s="4">
        <v>1831</v>
      </c>
      <c r="N1833" s="557">
        <v>35.373252000000001</v>
      </c>
      <c r="O1833" s="557">
        <v>135.13057900000001</v>
      </c>
      <c r="P1833">
        <f t="shared" si="28"/>
        <v>4780.0080238729088</v>
      </c>
    </row>
    <row r="1834" spans="1:16">
      <c r="A1834" s="33" t="s">
        <v>9092</v>
      </c>
      <c r="B1834" s="33" t="s">
        <v>2984</v>
      </c>
      <c r="C1834" s="51">
        <v>17</v>
      </c>
      <c r="D1834" s="52">
        <v>3295006</v>
      </c>
      <c r="E1834" s="98" t="s">
        <v>4974</v>
      </c>
      <c r="F1834" s="131" t="s">
        <v>4981</v>
      </c>
      <c r="G1834" s="29" t="s">
        <v>4913</v>
      </c>
      <c r="H1834" s="53" t="s">
        <v>9340</v>
      </c>
      <c r="I1834" s="53" t="s">
        <v>9341</v>
      </c>
      <c r="J1834" s="95" t="s">
        <v>9342</v>
      </c>
      <c r="K1834" s="96" t="s">
        <v>9343</v>
      </c>
      <c r="L1834" s="95" t="s">
        <v>9344</v>
      </c>
      <c r="M1834" s="4">
        <v>1832</v>
      </c>
      <c r="N1834" s="558">
        <v>35.629128000000001</v>
      </c>
      <c r="O1834" s="558">
        <v>134.926289</v>
      </c>
      <c r="P1834">
        <f t="shared" si="28"/>
        <v>4807.3060213459921</v>
      </c>
    </row>
    <row r="1835" spans="1:16">
      <c r="A1835" s="33" t="s">
        <v>9092</v>
      </c>
      <c r="B1835" s="33" t="s">
        <v>2984</v>
      </c>
      <c r="C1835" s="39" t="s">
        <v>4911</v>
      </c>
      <c r="D1835" s="40"/>
      <c r="E1835" s="70" t="s">
        <v>4911</v>
      </c>
      <c r="F1835" s="63" t="s">
        <v>4962</v>
      </c>
      <c r="G1835" s="92"/>
      <c r="H1835" s="41" t="s">
        <v>4911</v>
      </c>
      <c r="I1835" s="41" t="s">
        <v>4911</v>
      </c>
      <c r="J1835" s="64" t="s">
        <v>4963</v>
      </c>
      <c r="K1835" s="65" t="s">
        <v>9343</v>
      </c>
      <c r="L1835" s="64" t="s">
        <v>9344</v>
      </c>
      <c r="M1835" s="4">
        <v>1833</v>
      </c>
      <c r="N1835" s="552">
        <v>35.629128000000001</v>
      </c>
      <c r="O1835" s="552">
        <v>134.926289</v>
      </c>
      <c r="P1835">
        <f t="shared" si="28"/>
        <v>4807.3060213459921</v>
      </c>
    </row>
    <row r="1836" spans="1:16">
      <c r="A1836" s="33" t="s">
        <v>9092</v>
      </c>
      <c r="B1836" s="33" t="s">
        <v>2984</v>
      </c>
      <c r="C1836" s="51">
        <v>18</v>
      </c>
      <c r="D1836" s="52">
        <v>8832271</v>
      </c>
      <c r="E1836" s="62" t="s">
        <v>4911</v>
      </c>
      <c r="F1836" s="210" t="s">
        <v>4981</v>
      </c>
      <c r="G1836" s="29" t="s">
        <v>13454</v>
      </c>
      <c r="H1836" s="53" t="s">
        <v>9345</v>
      </c>
      <c r="I1836" s="53" t="s">
        <v>9346</v>
      </c>
      <c r="J1836" s="211" t="s">
        <v>9347</v>
      </c>
      <c r="K1836" s="38" t="s">
        <v>9348</v>
      </c>
      <c r="L1836" s="37" t="s">
        <v>9349</v>
      </c>
      <c r="M1836" s="4">
        <v>1834</v>
      </c>
      <c r="N1836" s="554">
        <v>35.001818</v>
      </c>
      <c r="O1836" s="554">
        <v>135.71926300000001</v>
      </c>
      <c r="P1836">
        <f t="shared" si="28"/>
        <v>4750.4209426201342</v>
      </c>
    </row>
    <row r="1837" spans="1:16">
      <c r="A1837" s="33" t="s">
        <v>9092</v>
      </c>
      <c r="B1837" s="33" t="s">
        <v>2984</v>
      </c>
      <c r="C1837" s="34" t="s">
        <v>4911</v>
      </c>
      <c r="D1837" s="35"/>
      <c r="E1837" s="62" t="s">
        <v>4911</v>
      </c>
      <c r="F1837" s="206" t="s">
        <v>4912</v>
      </c>
      <c r="G1837" s="56"/>
      <c r="H1837" s="36" t="s">
        <v>4911</v>
      </c>
      <c r="I1837" s="36" t="s">
        <v>4911</v>
      </c>
      <c r="J1837" s="207" t="s">
        <v>9350</v>
      </c>
      <c r="K1837" s="32" t="s">
        <v>9351</v>
      </c>
      <c r="L1837" s="31" t="s">
        <v>9352</v>
      </c>
      <c r="M1837" s="4">
        <v>1835</v>
      </c>
      <c r="N1837" s="525">
        <v>35.049546999999997</v>
      </c>
      <c r="O1837" s="525">
        <v>135.75219999999999</v>
      </c>
      <c r="P1837">
        <f t="shared" si="28"/>
        <v>4758.0531142533991</v>
      </c>
    </row>
    <row r="1838" spans="1:16">
      <c r="A1838" s="33" t="s">
        <v>9092</v>
      </c>
      <c r="B1838" s="33" t="s">
        <v>2984</v>
      </c>
      <c r="C1838" s="34" t="s">
        <v>4911</v>
      </c>
      <c r="D1838" s="35"/>
      <c r="E1838" s="62" t="s">
        <v>4911</v>
      </c>
      <c r="F1838" s="206" t="s">
        <v>4987</v>
      </c>
      <c r="G1838" s="56"/>
      <c r="H1838" s="36" t="s">
        <v>4911</v>
      </c>
      <c r="I1838" s="36" t="s">
        <v>4911</v>
      </c>
      <c r="J1838" s="207" t="s">
        <v>9353</v>
      </c>
      <c r="K1838" s="32" t="s">
        <v>9354</v>
      </c>
      <c r="L1838" s="31" t="s">
        <v>9355</v>
      </c>
      <c r="M1838" s="4">
        <v>1836</v>
      </c>
      <c r="N1838" s="525">
        <v>34.981904999999998</v>
      </c>
      <c r="O1838" s="525">
        <v>135.80022399999999</v>
      </c>
      <c r="P1838">
        <f t="shared" si="28"/>
        <v>4750.5505349467194</v>
      </c>
    </row>
    <row r="1839" spans="1:16">
      <c r="A1839" s="33" t="s">
        <v>9092</v>
      </c>
      <c r="B1839" s="33" t="s">
        <v>2984</v>
      </c>
      <c r="C1839" s="34" t="s">
        <v>4911</v>
      </c>
      <c r="D1839" s="35"/>
      <c r="E1839" s="62" t="s">
        <v>4911</v>
      </c>
      <c r="F1839" s="206" t="s">
        <v>4922</v>
      </c>
      <c r="G1839" s="56"/>
      <c r="H1839" s="36" t="s">
        <v>4911</v>
      </c>
      <c r="I1839" s="36" t="s">
        <v>4911</v>
      </c>
      <c r="J1839" s="207" t="s">
        <v>9356</v>
      </c>
      <c r="K1839" s="32" t="s">
        <v>9357</v>
      </c>
      <c r="L1839" s="31" t="s">
        <v>9358</v>
      </c>
      <c r="M1839" s="4">
        <v>1837</v>
      </c>
      <c r="N1839" s="525">
        <v>34.970187000000003</v>
      </c>
      <c r="O1839" s="525">
        <v>135.67972599999999</v>
      </c>
      <c r="P1839">
        <f t="shared" si="28"/>
        <v>4744.7453903287624</v>
      </c>
    </row>
    <row r="1840" spans="1:16">
      <c r="A1840" s="33" t="s">
        <v>9092</v>
      </c>
      <c r="B1840" s="33" t="s">
        <v>2984</v>
      </c>
      <c r="C1840" s="34" t="s">
        <v>4911</v>
      </c>
      <c r="D1840" s="35"/>
      <c r="E1840" s="62" t="s">
        <v>4911</v>
      </c>
      <c r="F1840" s="206" t="s">
        <v>4926</v>
      </c>
      <c r="G1840" s="56"/>
      <c r="H1840" s="36" t="s">
        <v>4911</v>
      </c>
      <c r="I1840" s="36" t="s">
        <v>4911</v>
      </c>
      <c r="J1840" s="207" t="s">
        <v>9359</v>
      </c>
      <c r="K1840" s="32" t="s">
        <v>9360</v>
      </c>
      <c r="L1840" s="31" t="s">
        <v>9361</v>
      </c>
      <c r="M1840" s="4">
        <v>1838</v>
      </c>
      <c r="N1840" s="525">
        <v>35.424551000000001</v>
      </c>
      <c r="O1840" s="525">
        <v>135.329284</v>
      </c>
      <c r="P1840">
        <f t="shared" si="28"/>
        <v>4793.9791228514841</v>
      </c>
    </row>
    <row r="1841" spans="1:16">
      <c r="A1841" s="33" t="s">
        <v>9092</v>
      </c>
      <c r="B1841" s="33" t="s">
        <v>2984</v>
      </c>
      <c r="C1841" s="34" t="s">
        <v>4911</v>
      </c>
      <c r="D1841" s="35"/>
      <c r="E1841" s="62" t="s">
        <v>4911</v>
      </c>
      <c r="F1841" s="206" t="s">
        <v>4930</v>
      </c>
      <c r="G1841" s="56"/>
      <c r="H1841" s="36" t="s">
        <v>4911</v>
      </c>
      <c r="I1841" s="36" t="s">
        <v>4911</v>
      </c>
      <c r="J1841" s="207" t="s">
        <v>9362</v>
      </c>
      <c r="K1841" s="32" t="s">
        <v>9363</v>
      </c>
      <c r="L1841" s="31" t="s">
        <v>9364</v>
      </c>
      <c r="M1841" s="4">
        <v>1839</v>
      </c>
      <c r="N1841" s="525">
        <v>34.996631999999998</v>
      </c>
      <c r="O1841" s="525">
        <v>135.73616000000001</v>
      </c>
      <c r="P1841">
        <f t="shared" si="28"/>
        <v>4750.3084406131202</v>
      </c>
    </row>
    <row r="1842" spans="1:16">
      <c r="A1842" s="33" t="s">
        <v>9092</v>
      </c>
      <c r="B1842" s="33" t="s">
        <v>2984</v>
      </c>
      <c r="C1842" s="34" t="s">
        <v>4911</v>
      </c>
      <c r="D1842" s="35"/>
      <c r="E1842" s="62" t="s">
        <v>4911</v>
      </c>
      <c r="F1842" s="206" t="s">
        <v>4934</v>
      </c>
      <c r="G1842" s="56"/>
      <c r="H1842" s="36" t="s">
        <v>4911</v>
      </c>
      <c r="I1842" s="36" t="s">
        <v>4911</v>
      </c>
      <c r="J1842" s="207" t="s">
        <v>9365</v>
      </c>
      <c r="K1842" s="32" t="s">
        <v>9366</v>
      </c>
      <c r="L1842" s="31" t="s">
        <v>9367</v>
      </c>
      <c r="M1842" s="4">
        <v>1840</v>
      </c>
      <c r="N1842" s="525">
        <v>34.986114999999998</v>
      </c>
      <c r="O1842" s="525">
        <v>135.69655299999999</v>
      </c>
      <c r="P1842">
        <f t="shared" si="28"/>
        <v>4747.4952083615945</v>
      </c>
    </row>
    <row r="1843" spans="1:16">
      <c r="A1843" s="33" t="s">
        <v>9092</v>
      </c>
      <c r="B1843" s="33" t="s">
        <v>2984</v>
      </c>
      <c r="C1843" s="34" t="s">
        <v>4911</v>
      </c>
      <c r="D1843" s="35"/>
      <c r="E1843" s="62" t="s">
        <v>4911</v>
      </c>
      <c r="F1843" s="206" t="s">
        <v>4938</v>
      </c>
      <c r="G1843" s="56"/>
      <c r="H1843" s="36" t="s">
        <v>4911</v>
      </c>
      <c r="I1843" s="36" t="s">
        <v>4911</v>
      </c>
      <c r="J1843" s="207" t="s">
        <v>7239</v>
      </c>
      <c r="K1843" s="32" t="s">
        <v>9368</v>
      </c>
      <c r="L1843" s="31" t="s">
        <v>9369</v>
      </c>
      <c r="M1843" s="4">
        <v>1841</v>
      </c>
      <c r="N1843" s="525">
        <v>34.880195000000001</v>
      </c>
      <c r="O1843" s="525">
        <v>135.76198400000001</v>
      </c>
      <c r="P1843">
        <f t="shared" si="28"/>
        <v>4735.4044755068808</v>
      </c>
    </row>
    <row r="1844" spans="1:16">
      <c r="A1844" s="33" t="s">
        <v>9092</v>
      </c>
      <c r="B1844" s="33" t="s">
        <v>2984</v>
      </c>
      <c r="C1844" s="34" t="s">
        <v>4911</v>
      </c>
      <c r="D1844" s="35"/>
      <c r="E1844" s="62" t="s">
        <v>4911</v>
      </c>
      <c r="F1844" s="206" t="s">
        <v>4942</v>
      </c>
      <c r="G1844" s="56"/>
      <c r="H1844" s="36" t="s">
        <v>4911</v>
      </c>
      <c r="I1844" s="36" t="s">
        <v>4911</v>
      </c>
      <c r="J1844" s="207" t="s">
        <v>9370</v>
      </c>
      <c r="K1844" s="32" t="s">
        <v>9371</v>
      </c>
      <c r="L1844" s="31" t="s">
        <v>9372</v>
      </c>
      <c r="M1844" s="4">
        <v>1842</v>
      </c>
      <c r="N1844" s="525">
        <v>34.961654000000003</v>
      </c>
      <c r="O1844" s="525">
        <v>135.76192</v>
      </c>
      <c r="P1844">
        <f t="shared" si="28"/>
        <v>4746.4612734156808</v>
      </c>
    </row>
    <row r="1845" spans="1:16">
      <c r="A1845" s="33" t="s">
        <v>9092</v>
      </c>
      <c r="B1845" s="33" t="s">
        <v>2984</v>
      </c>
      <c r="C1845" s="34" t="s">
        <v>4911</v>
      </c>
      <c r="D1845" s="35"/>
      <c r="E1845" s="62" t="s">
        <v>4911</v>
      </c>
      <c r="F1845" s="206" t="s">
        <v>4946</v>
      </c>
      <c r="G1845" s="56"/>
      <c r="H1845" s="36" t="s">
        <v>4911</v>
      </c>
      <c r="I1845" s="36" t="s">
        <v>4911</v>
      </c>
      <c r="J1845" s="207" t="s">
        <v>9373</v>
      </c>
      <c r="K1845" s="32" t="s">
        <v>9374</v>
      </c>
      <c r="L1845" s="31" t="s">
        <v>9375</v>
      </c>
      <c r="M1845" s="4">
        <v>1843</v>
      </c>
      <c r="N1845" s="525">
        <v>35.040528999999999</v>
      </c>
      <c r="O1845" s="525">
        <v>135.789626</v>
      </c>
      <c r="P1845">
        <f t="shared" si="28"/>
        <v>4758.140327752154</v>
      </c>
    </row>
    <row r="1846" spans="1:16">
      <c r="A1846" s="33" t="s">
        <v>9092</v>
      </c>
      <c r="B1846" s="33" t="s">
        <v>2984</v>
      </c>
      <c r="C1846" s="34" t="s">
        <v>4911</v>
      </c>
      <c r="D1846" s="35"/>
      <c r="E1846" s="62" t="s">
        <v>4911</v>
      </c>
      <c r="F1846" s="206" t="s">
        <v>4950</v>
      </c>
      <c r="G1846" s="56"/>
      <c r="H1846" s="36" t="s">
        <v>4911</v>
      </c>
      <c r="I1846" s="36" t="s">
        <v>4911</v>
      </c>
      <c r="J1846" s="207" t="s">
        <v>9376</v>
      </c>
      <c r="K1846" s="32" t="s">
        <v>9377</v>
      </c>
      <c r="L1846" s="31" t="s">
        <v>9378</v>
      </c>
      <c r="M1846" s="4">
        <v>1844</v>
      </c>
      <c r="N1846" s="525">
        <v>34.968629</v>
      </c>
      <c r="O1846" s="525">
        <v>135.81374600000001</v>
      </c>
      <c r="P1846">
        <f t="shared" si="28"/>
        <v>4749.2204969742343</v>
      </c>
    </row>
    <row r="1847" spans="1:16">
      <c r="A1847" s="33" t="s">
        <v>9092</v>
      </c>
      <c r="B1847" s="33" t="s">
        <v>2984</v>
      </c>
      <c r="C1847" s="34" t="s">
        <v>4911</v>
      </c>
      <c r="D1847" s="35"/>
      <c r="E1847" s="62" t="s">
        <v>4911</v>
      </c>
      <c r="F1847" s="206" t="s">
        <v>4954</v>
      </c>
      <c r="G1847" s="56"/>
      <c r="H1847" s="36" t="s">
        <v>4911</v>
      </c>
      <c r="I1847" s="36" t="s">
        <v>4911</v>
      </c>
      <c r="J1847" s="207" t="s">
        <v>9379</v>
      </c>
      <c r="K1847" s="32" t="s">
        <v>9380</v>
      </c>
      <c r="L1847" s="31" t="s">
        <v>9381</v>
      </c>
      <c r="M1847" s="4">
        <v>1845</v>
      </c>
      <c r="N1847" s="525">
        <v>34.936171999999999</v>
      </c>
      <c r="O1847" s="525">
        <v>135.74451999999999</v>
      </c>
      <c r="P1847">
        <f t="shared" si="28"/>
        <v>4742.39389877744</v>
      </c>
    </row>
    <row r="1848" spans="1:16">
      <c r="A1848" s="33" t="s">
        <v>9092</v>
      </c>
      <c r="B1848" s="33" t="s">
        <v>2984</v>
      </c>
      <c r="C1848" s="34" t="s">
        <v>4911</v>
      </c>
      <c r="D1848" s="35"/>
      <c r="E1848" s="62" t="s">
        <v>4911</v>
      </c>
      <c r="F1848" s="206" t="s">
        <v>4958</v>
      </c>
      <c r="G1848" s="56"/>
      <c r="H1848" s="36" t="s">
        <v>4911</v>
      </c>
      <c r="I1848" s="36" t="s">
        <v>4911</v>
      </c>
      <c r="J1848" s="207" t="s">
        <v>9382</v>
      </c>
      <c r="K1848" s="32" t="s">
        <v>9383</v>
      </c>
      <c r="L1848" s="31" t="s">
        <v>9384</v>
      </c>
      <c r="M1848" s="4">
        <v>1846</v>
      </c>
      <c r="N1848" s="525">
        <v>34.847588999999999</v>
      </c>
      <c r="O1848" s="525">
        <v>135.78472300000001</v>
      </c>
      <c r="P1848">
        <f t="shared" si="28"/>
        <v>4731.7702195828469</v>
      </c>
    </row>
    <row r="1849" spans="1:16">
      <c r="A1849" s="33" t="s">
        <v>9092</v>
      </c>
      <c r="B1849" s="33" t="s">
        <v>2984</v>
      </c>
      <c r="C1849" s="34" t="s">
        <v>4911</v>
      </c>
      <c r="D1849" s="35"/>
      <c r="E1849" s="62" t="s">
        <v>4911</v>
      </c>
      <c r="F1849" s="206" t="s">
        <v>5394</v>
      </c>
      <c r="G1849" s="56"/>
      <c r="H1849" s="36" t="s">
        <v>4911</v>
      </c>
      <c r="I1849" s="36" t="s">
        <v>4911</v>
      </c>
      <c r="J1849" s="207" t="s">
        <v>9385</v>
      </c>
      <c r="K1849" s="32" t="s">
        <v>9386</v>
      </c>
      <c r="L1849" s="31" t="s">
        <v>9387</v>
      </c>
      <c r="M1849" s="4">
        <v>1847</v>
      </c>
      <c r="N1849" s="525">
        <v>35.014000000000003</v>
      </c>
      <c r="O1849" s="525">
        <v>135.732192</v>
      </c>
      <c r="P1849">
        <f t="shared" si="28"/>
        <v>4752.5269706879999</v>
      </c>
    </row>
    <row r="1850" spans="1:16">
      <c r="A1850" s="33" t="s">
        <v>9092</v>
      </c>
      <c r="B1850" s="33" t="s">
        <v>2984</v>
      </c>
      <c r="C1850" s="34" t="s">
        <v>4911</v>
      </c>
      <c r="D1850" s="35"/>
      <c r="E1850" s="62" t="s">
        <v>4911</v>
      </c>
      <c r="F1850" s="206" t="s">
        <v>5402</v>
      </c>
      <c r="G1850" s="56"/>
      <c r="H1850" s="36" t="s">
        <v>4911</v>
      </c>
      <c r="I1850" s="36" t="s">
        <v>4911</v>
      </c>
      <c r="J1850" s="207" t="s">
        <v>8965</v>
      </c>
      <c r="K1850" s="32" t="s">
        <v>9388</v>
      </c>
      <c r="L1850" s="31" t="s">
        <v>9389</v>
      </c>
      <c r="M1850" s="4">
        <v>1848</v>
      </c>
      <c r="N1850" s="525">
        <v>34.859389</v>
      </c>
      <c r="O1850" s="525">
        <v>135.71388400000001</v>
      </c>
      <c r="P1850">
        <f t="shared" si="28"/>
        <v>4730.9030750568763</v>
      </c>
    </row>
    <row r="1851" spans="1:16">
      <c r="A1851" s="33" t="s">
        <v>9092</v>
      </c>
      <c r="B1851" s="33" t="s">
        <v>2984</v>
      </c>
      <c r="C1851" s="34" t="s">
        <v>4911</v>
      </c>
      <c r="D1851" s="35"/>
      <c r="E1851" s="62" t="s">
        <v>4911</v>
      </c>
      <c r="F1851" s="206" t="s">
        <v>4962</v>
      </c>
      <c r="G1851" s="56"/>
      <c r="H1851" s="36" t="s">
        <v>4911</v>
      </c>
      <c r="I1851" s="36" t="s">
        <v>4911</v>
      </c>
      <c r="J1851" s="207" t="s">
        <v>4963</v>
      </c>
      <c r="K1851" s="32" t="s">
        <v>9354</v>
      </c>
      <c r="L1851" s="31" t="s">
        <v>9355</v>
      </c>
      <c r="M1851" s="4">
        <v>1849</v>
      </c>
      <c r="N1851" s="556">
        <v>34.981904999999998</v>
      </c>
      <c r="O1851" s="556">
        <v>135.80022399999999</v>
      </c>
      <c r="P1851">
        <f t="shared" si="28"/>
        <v>4750.5505349467194</v>
      </c>
    </row>
    <row r="1852" spans="1:16">
      <c r="A1852" s="33" t="s">
        <v>9092</v>
      </c>
      <c r="B1852" s="33" t="s">
        <v>2984</v>
      </c>
      <c r="C1852" s="34" t="s">
        <v>4911</v>
      </c>
      <c r="D1852" s="35"/>
      <c r="E1852" s="62" t="s">
        <v>4911</v>
      </c>
      <c r="F1852" s="206" t="s">
        <v>4964</v>
      </c>
      <c r="G1852" s="56"/>
      <c r="H1852" s="36" t="s">
        <v>4911</v>
      </c>
      <c r="I1852" s="36" t="s">
        <v>4911</v>
      </c>
      <c r="J1852" s="207" t="s">
        <v>9390</v>
      </c>
      <c r="K1852" s="32" t="s">
        <v>9391</v>
      </c>
      <c r="L1852" s="31" t="s">
        <v>9392</v>
      </c>
      <c r="M1852" s="4">
        <v>1850</v>
      </c>
      <c r="N1852" s="525">
        <v>34.878076999999998</v>
      </c>
      <c r="O1852" s="525">
        <v>135.74694400000001</v>
      </c>
      <c r="P1852">
        <f t="shared" si="28"/>
        <v>4734.592365346688</v>
      </c>
    </row>
    <row r="1853" spans="1:16">
      <c r="A1853" s="33" t="s">
        <v>9092</v>
      </c>
      <c r="B1853" s="33" t="s">
        <v>2984</v>
      </c>
      <c r="C1853" s="34" t="s">
        <v>4911</v>
      </c>
      <c r="D1853" s="35"/>
      <c r="E1853" s="62" t="s">
        <v>4911</v>
      </c>
      <c r="F1853" s="206" t="s">
        <v>5102</v>
      </c>
      <c r="G1853" s="56"/>
      <c r="H1853" s="36" t="s">
        <v>4911</v>
      </c>
      <c r="I1853" s="36" t="s">
        <v>4911</v>
      </c>
      <c r="J1853" s="207" t="s">
        <v>9393</v>
      </c>
      <c r="K1853" s="32" t="s">
        <v>9394</v>
      </c>
      <c r="L1853" s="31" t="s">
        <v>9395</v>
      </c>
      <c r="M1853" s="4">
        <v>1851</v>
      </c>
      <c r="N1853" s="525">
        <v>34.982405999999997</v>
      </c>
      <c r="O1853" s="525">
        <v>135.80091400000001</v>
      </c>
      <c r="P1853">
        <f t="shared" si="28"/>
        <v>4750.6427087190841</v>
      </c>
    </row>
    <row r="1854" spans="1:16">
      <c r="A1854" s="33" t="s">
        <v>9092</v>
      </c>
      <c r="B1854" s="33" t="s">
        <v>2984</v>
      </c>
      <c r="C1854" s="34" t="s">
        <v>4911</v>
      </c>
      <c r="D1854" s="35"/>
      <c r="E1854" s="62" t="s">
        <v>4911</v>
      </c>
      <c r="F1854" s="206" t="s">
        <v>5252</v>
      </c>
      <c r="G1854" s="56"/>
      <c r="H1854" s="36" t="s">
        <v>4911</v>
      </c>
      <c r="I1854" s="36" t="s">
        <v>4911</v>
      </c>
      <c r="J1854" s="207" t="s">
        <v>5353</v>
      </c>
      <c r="K1854" s="32" t="s">
        <v>9396</v>
      </c>
      <c r="L1854" s="31" t="s">
        <v>9397</v>
      </c>
      <c r="M1854" s="4">
        <v>1852</v>
      </c>
      <c r="N1854" s="525">
        <v>34.966594000000001</v>
      </c>
      <c r="O1854" s="525">
        <v>135.72585900000001</v>
      </c>
      <c r="P1854">
        <f t="shared" si="28"/>
        <v>4745.8710069542467</v>
      </c>
    </row>
    <row r="1855" spans="1:16">
      <c r="A1855" s="33" t="s">
        <v>9092</v>
      </c>
      <c r="B1855" s="33" t="s">
        <v>2984</v>
      </c>
      <c r="C1855" s="34" t="s">
        <v>4911</v>
      </c>
      <c r="D1855" s="35"/>
      <c r="E1855" s="62" t="s">
        <v>4911</v>
      </c>
      <c r="F1855" s="206" t="s">
        <v>4972</v>
      </c>
      <c r="G1855" s="56"/>
      <c r="H1855" s="36" t="s">
        <v>4911</v>
      </c>
      <c r="I1855" s="36" t="s">
        <v>4911</v>
      </c>
      <c r="J1855" s="207" t="s">
        <v>9398</v>
      </c>
      <c r="K1855" s="32" t="s">
        <v>9396</v>
      </c>
      <c r="L1855" s="31" t="s">
        <v>9397</v>
      </c>
      <c r="M1855" s="4">
        <v>1853</v>
      </c>
      <c r="N1855" s="525">
        <v>34.966594000000001</v>
      </c>
      <c r="O1855" s="525">
        <v>135.72585900000001</v>
      </c>
      <c r="P1855">
        <f t="shared" si="28"/>
        <v>4745.8710069542467</v>
      </c>
    </row>
    <row r="1856" spans="1:16">
      <c r="A1856" s="33" t="s">
        <v>9092</v>
      </c>
      <c r="B1856" s="33" t="s">
        <v>2984</v>
      </c>
      <c r="C1856" s="34" t="s">
        <v>4911</v>
      </c>
      <c r="D1856" s="35"/>
      <c r="E1856" s="62" t="s">
        <v>4974</v>
      </c>
      <c r="F1856" s="215" t="s">
        <v>4975</v>
      </c>
      <c r="G1856" s="214"/>
      <c r="H1856" s="36" t="s">
        <v>4911</v>
      </c>
      <c r="I1856" s="36" t="s">
        <v>4911</v>
      </c>
      <c r="J1856" s="207" t="s">
        <v>4976</v>
      </c>
      <c r="K1856" s="32" t="s">
        <v>9354</v>
      </c>
      <c r="L1856" s="31" t="s">
        <v>9355</v>
      </c>
      <c r="M1856" s="4">
        <v>1854</v>
      </c>
      <c r="N1856" s="525">
        <v>34.981904999999998</v>
      </c>
      <c r="O1856" s="525">
        <v>135.80022399999999</v>
      </c>
      <c r="P1856">
        <f t="shared" si="28"/>
        <v>4750.5505349467194</v>
      </c>
    </row>
    <row r="1857" spans="1:16" ht="19.5" thickBot="1">
      <c r="A1857" s="33" t="s">
        <v>9092</v>
      </c>
      <c r="B1857" s="82" t="s">
        <v>2984</v>
      </c>
      <c r="C1857" s="83" t="s">
        <v>4911</v>
      </c>
      <c r="D1857" s="84"/>
      <c r="E1857" s="220" t="s">
        <v>4911</v>
      </c>
      <c r="F1857" s="242" t="s">
        <v>5273</v>
      </c>
      <c r="G1857" s="243"/>
      <c r="H1857" s="87" t="s">
        <v>4911</v>
      </c>
      <c r="I1857" s="87" t="s">
        <v>4911</v>
      </c>
      <c r="J1857" s="222" t="s">
        <v>5483</v>
      </c>
      <c r="K1857" s="140" t="s">
        <v>9354</v>
      </c>
      <c r="L1857" s="141" t="s">
        <v>9355</v>
      </c>
      <c r="M1857" s="4">
        <v>1855</v>
      </c>
      <c r="N1857" s="562">
        <v>34.981904999999998</v>
      </c>
      <c r="O1857" s="562">
        <v>135.80022399999999</v>
      </c>
      <c r="P1857">
        <f t="shared" si="28"/>
        <v>4750.5505349467194</v>
      </c>
    </row>
    <row r="1858" spans="1:16">
      <c r="A1858" s="33" t="s">
        <v>9092</v>
      </c>
      <c r="B1858" s="24" t="s">
        <v>3043</v>
      </c>
      <c r="C1858" s="25">
        <v>1</v>
      </c>
      <c r="D1858" s="26">
        <v>3301076</v>
      </c>
      <c r="E1858" s="62" t="s">
        <v>4911</v>
      </c>
      <c r="F1858" s="210" t="s">
        <v>4981</v>
      </c>
      <c r="G1858" s="29" t="s">
        <v>4913</v>
      </c>
      <c r="H1858" s="30" t="s">
        <v>9399</v>
      </c>
      <c r="I1858" s="30" t="s">
        <v>9400</v>
      </c>
      <c r="J1858" s="211" t="s">
        <v>9401</v>
      </c>
      <c r="K1858" s="38" t="s">
        <v>9402</v>
      </c>
      <c r="L1858" s="37" t="s">
        <v>9403</v>
      </c>
      <c r="M1858" s="4">
        <v>1856</v>
      </c>
      <c r="N1858" s="554">
        <v>34.709190999999997</v>
      </c>
      <c r="O1858" s="554">
        <v>135.608451</v>
      </c>
      <c r="P1858">
        <f t="shared" si="28"/>
        <v>4706.8596269731406</v>
      </c>
    </row>
    <row r="1859" spans="1:16">
      <c r="A1859" s="33" t="s">
        <v>9092</v>
      </c>
      <c r="B1859" s="33" t="s">
        <v>3043</v>
      </c>
      <c r="C1859" s="34" t="s">
        <v>4911</v>
      </c>
      <c r="D1859" s="35"/>
      <c r="E1859" s="62" t="s">
        <v>4911</v>
      </c>
      <c r="F1859" s="206" t="s">
        <v>4987</v>
      </c>
      <c r="G1859" s="56"/>
      <c r="H1859" s="36" t="s">
        <v>4911</v>
      </c>
      <c r="I1859" s="36" t="s">
        <v>4911</v>
      </c>
      <c r="J1859" s="207" t="s">
        <v>9404</v>
      </c>
      <c r="K1859" s="32" t="s">
        <v>9405</v>
      </c>
      <c r="L1859" s="31" t="s">
        <v>9406</v>
      </c>
      <c r="M1859" s="4">
        <v>1857</v>
      </c>
      <c r="N1859" s="525">
        <v>34.843387999999997</v>
      </c>
      <c r="O1859" s="525">
        <v>135.682455</v>
      </c>
      <c r="P1859">
        <f t="shared" si="28"/>
        <v>4727.6364243575399</v>
      </c>
    </row>
    <row r="1860" spans="1:16">
      <c r="A1860" s="33" t="s">
        <v>9092</v>
      </c>
      <c r="B1860" s="33" t="s">
        <v>3043</v>
      </c>
      <c r="C1860" s="34" t="s">
        <v>4911</v>
      </c>
      <c r="D1860" s="35"/>
      <c r="E1860" s="62" t="s">
        <v>4911</v>
      </c>
      <c r="F1860" s="206" t="s">
        <v>4918</v>
      </c>
      <c r="G1860" s="56"/>
      <c r="H1860" s="36" t="s">
        <v>4911</v>
      </c>
      <c r="I1860" s="36" t="s">
        <v>4911</v>
      </c>
      <c r="J1860" s="207" t="s">
        <v>9407</v>
      </c>
      <c r="K1860" s="32" t="s">
        <v>9408</v>
      </c>
      <c r="L1860" s="31" t="s">
        <v>9409</v>
      </c>
      <c r="M1860" s="4">
        <v>1858</v>
      </c>
      <c r="N1860" s="525">
        <v>34.816028000000003</v>
      </c>
      <c r="O1860" s="525">
        <v>135.672021</v>
      </c>
      <c r="P1860">
        <f t="shared" ref="P1860:P1923" si="29">N1860*O1860</f>
        <v>4723.5608819525887</v>
      </c>
    </row>
    <row r="1861" spans="1:16">
      <c r="A1861" s="33" t="s">
        <v>9092</v>
      </c>
      <c r="B1861" s="33" t="s">
        <v>3043</v>
      </c>
      <c r="C1861" s="34" t="s">
        <v>4911</v>
      </c>
      <c r="D1861" s="35"/>
      <c r="E1861" s="62" t="s">
        <v>4911</v>
      </c>
      <c r="F1861" s="206" t="s">
        <v>4922</v>
      </c>
      <c r="G1861" s="56"/>
      <c r="H1861" s="36" t="s">
        <v>4911</v>
      </c>
      <c r="I1861" s="36" t="s">
        <v>4911</v>
      </c>
      <c r="J1861" s="207" t="s">
        <v>9410</v>
      </c>
      <c r="K1861" s="32" t="s">
        <v>9411</v>
      </c>
      <c r="L1861" s="31" t="s">
        <v>9412</v>
      </c>
      <c r="M1861" s="4">
        <v>1859</v>
      </c>
      <c r="N1861" s="525">
        <v>34.816262000000002</v>
      </c>
      <c r="O1861" s="525">
        <v>135.64584400000001</v>
      </c>
      <c r="P1861">
        <f t="shared" si="29"/>
        <v>4722.681243915129</v>
      </c>
    </row>
    <row r="1862" spans="1:16">
      <c r="A1862" s="33" t="s">
        <v>9092</v>
      </c>
      <c r="B1862" s="33" t="s">
        <v>3043</v>
      </c>
      <c r="C1862" s="34" t="s">
        <v>4911</v>
      </c>
      <c r="D1862" s="35"/>
      <c r="E1862" s="62" t="s">
        <v>4911</v>
      </c>
      <c r="F1862" s="210" t="s">
        <v>4926</v>
      </c>
      <c r="G1862" s="56"/>
      <c r="H1862" s="36" t="s">
        <v>4911</v>
      </c>
      <c r="I1862" s="36" t="s">
        <v>4911</v>
      </c>
      <c r="J1862" s="211" t="s">
        <v>9413</v>
      </c>
      <c r="K1862" s="38" t="s">
        <v>9414</v>
      </c>
      <c r="L1862" s="37" t="s">
        <v>9415</v>
      </c>
      <c r="M1862" s="4">
        <v>1860</v>
      </c>
      <c r="N1862" s="554">
        <v>34.853335000000001</v>
      </c>
      <c r="O1862" s="554">
        <v>135.63392899999999</v>
      </c>
      <c r="P1862">
        <f t="shared" si="29"/>
        <v>4727.294764803215</v>
      </c>
    </row>
    <row r="1863" spans="1:16">
      <c r="A1863" s="33" t="s">
        <v>9092</v>
      </c>
      <c r="B1863" s="33" t="s">
        <v>3043</v>
      </c>
      <c r="C1863" s="34" t="s">
        <v>4911</v>
      </c>
      <c r="D1863" s="35"/>
      <c r="E1863" s="62" t="s">
        <v>4911</v>
      </c>
      <c r="F1863" s="206" t="s">
        <v>4930</v>
      </c>
      <c r="G1863" s="56"/>
      <c r="H1863" s="36" t="s">
        <v>4911</v>
      </c>
      <c r="I1863" s="36" t="s">
        <v>4911</v>
      </c>
      <c r="J1863" s="207" t="s">
        <v>9416</v>
      </c>
      <c r="K1863" s="32" t="s">
        <v>9417</v>
      </c>
      <c r="L1863" s="31" t="s">
        <v>9418</v>
      </c>
      <c r="M1863" s="4">
        <v>1861</v>
      </c>
      <c r="N1863" s="525">
        <v>34.845820000000003</v>
      </c>
      <c r="O1863" s="525">
        <v>135.600551</v>
      </c>
      <c r="P1863">
        <f t="shared" si="29"/>
        <v>4725.1123920468199</v>
      </c>
    </row>
    <row r="1864" spans="1:16">
      <c r="A1864" s="33" t="s">
        <v>9092</v>
      </c>
      <c r="B1864" s="33" t="s">
        <v>3043</v>
      </c>
      <c r="C1864" s="34" t="s">
        <v>4911</v>
      </c>
      <c r="D1864" s="35"/>
      <c r="E1864" s="62" t="s">
        <v>4911</v>
      </c>
      <c r="F1864" s="210" t="s">
        <v>4934</v>
      </c>
      <c r="G1864" s="56"/>
      <c r="H1864" s="36" t="s">
        <v>4911</v>
      </c>
      <c r="I1864" s="36" t="s">
        <v>4911</v>
      </c>
      <c r="J1864" s="211" t="s">
        <v>9419</v>
      </c>
      <c r="K1864" s="38" t="s">
        <v>9420</v>
      </c>
      <c r="L1864" s="37" t="s">
        <v>9421</v>
      </c>
      <c r="M1864" s="4">
        <v>1862</v>
      </c>
      <c r="N1864" s="554">
        <v>34.820836</v>
      </c>
      <c r="O1864" s="554">
        <v>135.55921599999999</v>
      </c>
      <c r="P1864">
        <f t="shared" si="29"/>
        <v>4720.2852286245761</v>
      </c>
    </row>
    <row r="1865" spans="1:16">
      <c r="A1865" s="33" t="s">
        <v>9092</v>
      </c>
      <c r="B1865" s="33" t="s">
        <v>3043</v>
      </c>
      <c r="C1865" s="34" t="s">
        <v>4911</v>
      </c>
      <c r="D1865" s="35"/>
      <c r="E1865" s="62" t="s">
        <v>4911</v>
      </c>
      <c r="F1865" s="206" t="s">
        <v>4938</v>
      </c>
      <c r="G1865" s="56"/>
      <c r="H1865" s="36" t="s">
        <v>4911</v>
      </c>
      <c r="I1865" s="36" t="s">
        <v>4911</v>
      </c>
      <c r="J1865" s="207" t="s">
        <v>9422</v>
      </c>
      <c r="K1865" s="32" t="s">
        <v>9423</v>
      </c>
      <c r="L1865" s="31" t="s">
        <v>9424</v>
      </c>
      <c r="M1865" s="4">
        <v>1863</v>
      </c>
      <c r="N1865" s="525">
        <v>34.801448999999998</v>
      </c>
      <c r="O1865" s="525">
        <v>135.52262200000001</v>
      </c>
      <c r="P1865">
        <f t="shared" si="29"/>
        <v>4716.3836178792781</v>
      </c>
    </row>
    <row r="1866" spans="1:16">
      <c r="A1866" s="33" t="s">
        <v>9092</v>
      </c>
      <c r="B1866" s="33" t="s">
        <v>3043</v>
      </c>
      <c r="C1866" s="34" t="s">
        <v>4911</v>
      </c>
      <c r="D1866" s="35"/>
      <c r="E1866" s="62" t="s">
        <v>4911</v>
      </c>
      <c r="F1866" s="206" t="s">
        <v>4942</v>
      </c>
      <c r="G1866" s="56"/>
      <c r="H1866" s="36" t="s">
        <v>4911</v>
      </c>
      <c r="I1866" s="36" t="s">
        <v>4911</v>
      </c>
      <c r="J1866" s="207" t="s">
        <v>9425</v>
      </c>
      <c r="K1866" s="32" t="s">
        <v>9426</v>
      </c>
      <c r="L1866" s="31" t="s">
        <v>9427</v>
      </c>
      <c r="M1866" s="4">
        <v>1864</v>
      </c>
      <c r="N1866" s="525">
        <v>34.835921999999997</v>
      </c>
      <c r="O1866" s="525">
        <v>135.53323</v>
      </c>
      <c r="P1866">
        <f t="shared" si="29"/>
        <v>4721.4250286880597</v>
      </c>
    </row>
    <row r="1867" spans="1:16">
      <c r="A1867" s="33" t="s">
        <v>9092</v>
      </c>
      <c r="B1867" s="33" t="s">
        <v>3043</v>
      </c>
      <c r="C1867" s="34" t="s">
        <v>4911</v>
      </c>
      <c r="D1867" s="35"/>
      <c r="E1867" s="62" t="s">
        <v>4911</v>
      </c>
      <c r="F1867" s="206" t="s">
        <v>4962</v>
      </c>
      <c r="G1867" s="56"/>
      <c r="H1867" s="36" t="s">
        <v>4911</v>
      </c>
      <c r="I1867" s="36" t="s">
        <v>4911</v>
      </c>
      <c r="J1867" s="207" t="s">
        <v>4963</v>
      </c>
      <c r="K1867" s="32" t="s">
        <v>9408</v>
      </c>
      <c r="L1867" s="31" t="s">
        <v>9409</v>
      </c>
      <c r="M1867" s="4">
        <v>1865</v>
      </c>
      <c r="N1867" s="525">
        <v>34.816028000000003</v>
      </c>
      <c r="O1867" s="525">
        <v>135.672021</v>
      </c>
      <c r="P1867">
        <f t="shared" si="29"/>
        <v>4723.5608819525887</v>
      </c>
    </row>
    <row r="1868" spans="1:16">
      <c r="A1868" s="33" t="s">
        <v>9092</v>
      </c>
      <c r="B1868" s="33" t="s">
        <v>3043</v>
      </c>
      <c r="C1868" s="34" t="s">
        <v>4911</v>
      </c>
      <c r="D1868" s="35"/>
      <c r="E1868" s="62" t="s">
        <v>4911</v>
      </c>
      <c r="F1868" s="206" t="s">
        <v>4968</v>
      </c>
      <c r="G1868" s="56"/>
      <c r="H1868" s="36" t="s">
        <v>4911</v>
      </c>
      <c r="I1868" s="36" t="s">
        <v>4911</v>
      </c>
      <c r="J1868" s="207" t="s">
        <v>9428</v>
      </c>
      <c r="K1868" s="32" t="s">
        <v>9429</v>
      </c>
      <c r="L1868" s="31" t="s">
        <v>9430</v>
      </c>
      <c r="M1868" s="4">
        <v>1866</v>
      </c>
      <c r="N1868" s="525">
        <v>34.835875000000001</v>
      </c>
      <c r="O1868" s="525">
        <v>135.505751</v>
      </c>
      <c r="P1868">
        <f t="shared" si="29"/>
        <v>4720.4614036171251</v>
      </c>
    </row>
    <row r="1869" spans="1:16">
      <c r="A1869" s="33" t="s">
        <v>9092</v>
      </c>
      <c r="B1869" s="33" t="s">
        <v>3043</v>
      </c>
      <c r="C1869" s="34" t="s">
        <v>4911</v>
      </c>
      <c r="D1869" s="35"/>
      <c r="E1869" s="62" t="s">
        <v>4911</v>
      </c>
      <c r="F1869" s="206" t="s">
        <v>5252</v>
      </c>
      <c r="G1869" s="56"/>
      <c r="H1869" s="36" t="s">
        <v>4911</v>
      </c>
      <c r="I1869" s="36" t="s">
        <v>4911</v>
      </c>
      <c r="J1869" s="207" t="s">
        <v>5353</v>
      </c>
      <c r="K1869" s="32" t="s">
        <v>9420</v>
      </c>
      <c r="L1869" s="31" t="s">
        <v>9421</v>
      </c>
      <c r="M1869" s="4">
        <v>1867</v>
      </c>
      <c r="N1869" s="525">
        <v>34.820836</v>
      </c>
      <c r="O1869" s="525">
        <v>135.55921599999999</v>
      </c>
      <c r="P1869">
        <f t="shared" si="29"/>
        <v>4720.2852286245761</v>
      </c>
    </row>
    <row r="1870" spans="1:16">
      <c r="A1870" s="33" t="s">
        <v>9092</v>
      </c>
      <c r="B1870" s="33" t="s">
        <v>3043</v>
      </c>
      <c r="C1870" s="39" t="s">
        <v>4911</v>
      </c>
      <c r="D1870" s="40"/>
      <c r="E1870" s="62" t="s">
        <v>4974</v>
      </c>
      <c r="F1870" s="216" t="s">
        <v>4975</v>
      </c>
      <c r="G1870" s="56"/>
      <c r="H1870" s="41" t="s">
        <v>4911</v>
      </c>
      <c r="I1870" s="41" t="s">
        <v>4911</v>
      </c>
      <c r="J1870" s="217" t="s">
        <v>4976</v>
      </c>
      <c r="K1870" s="61" t="s">
        <v>9420</v>
      </c>
      <c r="L1870" s="60" t="s">
        <v>9421</v>
      </c>
      <c r="M1870" s="4">
        <v>1868</v>
      </c>
      <c r="N1870" s="553">
        <v>34.820836</v>
      </c>
      <c r="O1870" s="553">
        <v>135.55921599999999</v>
      </c>
      <c r="P1870">
        <f t="shared" si="29"/>
        <v>4720.2852286245761</v>
      </c>
    </row>
    <row r="1871" spans="1:16">
      <c r="A1871" s="33" t="s">
        <v>9092</v>
      </c>
      <c r="B1871" s="33" t="s">
        <v>3043</v>
      </c>
      <c r="C1871" s="51">
        <v>2</v>
      </c>
      <c r="D1871" s="52">
        <v>3303003</v>
      </c>
      <c r="E1871" s="98" t="s">
        <v>4974</v>
      </c>
      <c r="F1871" s="131" t="s">
        <v>4981</v>
      </c>
      <c r="G1871" s="29" t="s">
        <v>4913</v>
      </c>
      <c r="H1871" s="53" t="s">
        <v>9431</v>
      </c>
      <c r="I1871" s="53" t="s">
        <v>9432</v>
      </c>
      <c r="J1871" s="95" t="s">
        <v>9433</v>
      </c>
      <c r="K1871" s="96" t="s">
        <v>9434</v>
      </c>
      <c r="L1871" s="95" t="s">
        <v>9435</v>
      </c>
      <c r="M1871" s="4">
        <v>1869</v>
      </c>
      <c r="N1871" s="558">
        <v>34.691732000000002</v>
      </c>
      <c r="O1871" s="558">
        <v>135.47694000000001</v>
      </c>
      <c r="P1871">
        <f t="shared" si="29"/>
        <v>4699.9296946600807</v>
      </c>
    </row>
    <row r="1872" spans="1:16">
      <c r="A1872" s="33" t="s">
        <v>9092</v>
      </c>
      <c r="B1872" s="33" t="s">
        <v>3043</v>
      </c>
      <c r="C1872" s="39" t="s">
        <v>4911</v>
      </c>
      <c r="D1872" s="40"/>
      <c r="E1872" s="70" t="s">
        <v>4911</v>
      </c>
      <c r="F1872" s="63" t="s">
        <v>4962</v>
      </c>
      <c r="G1872" s="92"/>
      <c r="H1872" s="41" t="s">
        <v>4911</v>
      </c>
      <c r="I1872" s="41" t="s">
        <v>4911</v>
      </c>
      <c r="J1872" s="64" t="s">
        <v>4963</v>
      </c>
      <c r="K1872" s="65" t="s">
        <v>9434</v>
      </c>
      <c r="L1872" s="64" t="s">
        <v>9435</v>
      </c>
      <c r="M1872" s="4">
        <v>1870</v>
      </c>
      <c r="N1872" s="552">
        <v>34.691732000000002</v>
      </c>
      <c r="O1872" s="552">
        <v>135.47694000000001</v>
      </c>
      <c r="P1872">
        <f t="shared" si="29"/>
        <v>4699.9296946600807</v>
      </c>
    </row>
    <row r="1873" spans="1:16">
      <c r="A1873" s="33" t="s">
        <v>9092</v>
      </c>
      <c r="B1873" s="33" t="s">
        <v>3043</v>
      </c>
      <c r="C1873" s="51">
        <v>3</v>
      </c>
      <c r="D1873" s="52">
        <v>3306057</v>
      </c>
      <c r="E1873" s="62" t="s">
        <v>4974</v>
      </c>
      <c r="F1873" s="56" t="s">
        <v>4981</v>
      </c>
      <c r="G1873" s="29" t="s">
        <v>4913</v>
      </c>
      <c r="H1873" s="53" t="s">
        <v>9436</v>
      </c>
      <c r="I1873" s="53" t="s">
        <v>9437</v>
      </c>
      <c r="J1873" s="57" t="s">
        <v>9438</v>
      </c>
      <c r="K1873" s="58" t="s">
        <v>9439</v>
      </c>
      <c r="L1873" s="57" t="s">
        <v>9440</v>
      </c>
      <c r="M1873" s="4">
        <v>1871</v>
      </c>
      <c r="N1873" s="556">
        <v>34.674877000000002</v>
      </c>
      <c r="O1873" s="556">
        <v>135.47391300000001</v>
      </c>
      <c r="P1873">
        <f t="shared" si="29"/>
        <v>4697.5412699837016</v>
      </c>
    </row>
    <row r="1874" spans="1:16">
      <c r="A1874" s="33" t="s">
        <v>9092</v>
      </c>
      <c r="B1874" s="33" t="s">
        <v>3043</v>
      </c>
      <c r="C1874" s="39" t="s">
        <v>4911</v>
      </c>
      <c r="D1874" s="40"/>
      <c r="E1874" s="70" t="s">
        <v>4911</v>
      </c>
      <c r="F1874" s="244" t="s">
        <v>4962</v>
      </c>
      <c r="G1874" s="245"/>
      <c r="H1874" s="41" t="s">
        <v>4911</v>
      </c>
      <c r="I1874" s="41" t="s">
        <v>4911</v>
      </c>
      <c r="J1874" s="64" t="s">
        <v>4963</v>
      </c>
      <c r="K1874" s="65" t="s">
        <v>9439</v>
      </c>
      <c r="L1874" s="64" t="s">
        <v>9440</v>
      </c>
      <c r="M1874" s="4">
        <v>1872</v>
      </c>
      <c r="N1874" s="552">
        <v>34.674877000000002</v>
      </c>
      <c r="O1874" s="552">
        <v>135.47391300000001</v>
      </c>
      <c r="P1874">
        <f t="shared" si="29"/>
        <v>4697.5412699837016</v>
      </c>
    </row>
    <row r="1875" spans="1:16">
      <c r="A1875" s="33" t="s">
        <v>9092</v>
      </c>
      <c r="B1875" s="33" t="s">
        <v>3043</v>
      </c>
      <c r="C1875" s="51">
        <v>4</v>
      </c>
      <c r="D1875" s="52">
        <v>3310091</v>
      </c>
      <c r="E1875" s="62" t="s">
        <v>4974</v>
      </c>
      <c r="F1875" s="56" t="s">
        <v>4981</v>
      </c>
      <c r="G1875" s="29" t="s">
        <v>4913</v>
      </c>
      <c r="H1875" s="53" t="s">
        <v>9441</v>
      </c>
      <c r="I1875" s="53" t="s">
        <v>9442</v>
      </c>
      <c r="J1875" s="57" t="s">
        <v>5714</v>
      </c>
      <c r="K1875" s="58" t="s">
        <v>9443</v>
      </c>
      <c r="L1875" s="57" t="s">
        <v>9444</v>
      </c>
      <c r="M1875" s="4">
        <v>1873</v>
      </c>
      <c r="N1875" s="556">
        <v>34.676699999999997</v>
      </c>
      <c r="O1875" s="556">
        <v>135.51395099999999</v>
      </c>
      <c r="P1875">
        <f t="shared" si="29"/>
        <v>4699.1766246416992</v>
      </c>
    </row>
    <row r="1876" spans="1:16">
      <c r="A1876" s="33" t="s">
        <v>9092</v>
      </c>
      <c r="B1876" s="33" t="s">
        <v>3043</v>
      </c>
      <c r="C1876" s="39" t="s">
        <v>4911</v>
      </c>
      <c r="D1876" s="40"/>
      <c r="E1876" s="70" t="s">
        <v>4911</v>
      </c>
      <c r="F1876" s="63" t="s">
        <v>4962</v>
      </c>
      <c r="G1876" s="92"/>
      <c r="H1876" s="41" t="s">
        <v>4911</v>
      </c>
      <c r="I1876" s="41" t="s">
        <v>4911</v>
      </c>
      <c r="J1876" s="64" t="s">
        <v>4963</v>
      </c>
      <c r="K1876" s="65" t="s">
        <v>9443</v>
      </c>
      <c r="L1876" s="64" t="s">
        <v>9444</v>
      </c>
      <c r="M1876" s="4">
        <v>1874</v>
      </c>
      <c r="N1876" s="552">
        <v>34.676699999999997</v>
      </c>
      <c r="O1876" s="552">
        <v>135.51395099999999</v>
      </c>
      <c r="P1876">
        <f t="shared" si="29"/>
        <v>4699.1766246416992</v>
      </c>
    </row>
    <row r="1877" spans="1:16">
      <c r="A1877" s="33" t="s">
        <v>9092</v>
      </c>
      <c r="B1877" s="33" t="s">
        <v>3043</v>
      </c>
      <c r="C1877" s="44">
        <v>5</v>
      </c>
      <c r="D1877" s="45">
        <v>3314190</v>
      </c>
      <c r="E1877" s="227" t="s">
        <v>4974</v>
      </c>
      <c r="F1877" s="128" t="s">
        <v>4981</v>
      </c>
      <c r="G1877" s="29" t="s">
        <v>4913</v>
      </c>
      <c r="H1877" s="48" t="s">
        <v>9445</v>
      </c>
      <c r="I1877" s="48" t="s">
        <v>9446</v>
      </c>
      <c r="J1877" s="49" t="s">
        <v>9447</v>
      </c>
      <c r="K1877" s="50" t="s">
        <v>9448</v>
      </c>
      <c r="L1877" s="49" t="s">
        <v>9449</v>
      </c>
      <c r="M1877" s="4">
        <v>1875</v>
      </c>
      <c r="N1877" s="557">
        <v>34.750078999999999</v>
      </c>
      <c r="O1877" s="557">
        <v>135.527221</v>
      </c>
      <c r="P1877">
        <f t="shared" si="29"/>
        <v>4709.5816364004586</v>
      </c>
    </row>
    <row r="1878" spans="1:16">
      <c r="A1878" s="33" t="s">
        <v>9092</v>
      </c>
      <c r="B1878" s="33" t="s">
        <v>3043</v>
      </c>
      <c r="C1878" s="51">
        <v>6</v>
      </c>
      <c r="D1878" s="52">
        <v>3320003</v>
      </c>
      <c r="E1878" s="98" t="s">
        <v>4911</v>
      </c>
      <c r="F1878" s="131" t="s">
        <v>4981</v>
      </c>
      <c r="G1878" s="29" t="s">
        <v>4913</v>
      </c>
      <c r="H1878" s="53" t="s">
        <v>9450</v>
      </c>
      <c r="I1878" s="53" t="s">
        <v>9451</v>
      </c>
      <c r="J1878" s="95" t="s">
        <v>9452</v>
      </c>
      <c r="K1878" s="96" t="s">
        <v>9453</v>
      </c>
      <c r="L1878" s="95" t="s">
        <v>9454</v>
      </c>
      <c r="M1878" s="4">
        <v>1876</v>
      </c>
      <c r="N1878" s="558">
        <v>34.613031999999997</v>
      </c>
      <c r="O1878" s="558">
        <v>135.50172699999999</v>
      </c>
      <c r="P1878">
        <f t="shared" si="29"/>
        <v>4690.1256127062634</v>
      </c>
    </row>
    <row r="1879" spans="1:16">
      <c r="A1879" s="33" t="s">
        <v>9092</v>
      </c>
      <c r="B1879" s="33" t="s">
        <v>3043</v>
      </c>
      <c r="C1879" s="39" t="s">
        <v>4911</v>
      </c>
      <c r="D1879" s="40"/>
      <c r="E1879" s="70" t="s">
        <v>4974</v>
      </c>
      <c r="F1879" s="244" t="s">
        <v>4975</v>
      </c>
      <c r="G1879" s="245"/>
      <c r="H1879" s="41" t="s">
        <v>4911</v>
      </c>
      <c r="I1879" s="41" t="s">
        <v>4911</v>
      </c>
      <c r="J1879" s="64" t="s">
        <v>4976</v>
      </c>
      <c r="K1879" s="65" t="s">
        <v>9453</v>
      </c>
      <c r="L1879" s="64" t="s">
        <v>9455</v>
      </c>
      <c r="M1879" s="4">
        <v>1877</v>
      </c>
      <c r="N1879" s="552">
        <v>34.612298000000003</v>
      </c>
      <c r="O1879" s="552">
        <v>135.501386</v>
      </c>
      <c r="P1879">
        <f t="shared" si="29"/>
        <v>4690.014351645028</v>
      </c>
    </row>
    <row r="1880" spans="1:16">
      <c r="A1880" s="33" t="s">
        <v>9092</v>
      </c>
      <c r="B1880" s="33" t="s">
        <v>3043</v>
      </c>
      <c r="C1880" s="51">
        <v>7</v>
      </c>
      <c r="D1880" s="52">
        <v>3322036</v>
      </c>
      <c r="E1880" s="98" t="s">
        <v>4974</v>
      </c>
      <c r="F1880" s="131" t="s">
        <v>4981</v>
      </c>
      <c r="G1880" s="29" t="s">
        <v>4913</v>
      </c>
      <c r="H1880" s="53" t="s">
        <v>9456</v>
      </c>
      <c r="I1880" s="53" t="s">
        <v>9457</v>
      </c>
      <c r="J1880" s="95" t="s">
        <v>9458</v>
      </c>
      <c r="K1880" s="96" t="s">
        <v>9459</v>
      </c>
      <c r="L1880" s="95" t="s">
        <v>9460</v>
      </c>
      <c r="M1880" s="4">
        <v>1878</v>
      </c>
      <c r="N1880" s="558">
        <v>34.634267000000001</v>
      </c>
      <c r="O1880" s="558">
        <v>135.49776800000001</v>
      </c>
      <c r="P1880">
        <f t="shared" si="29"/>
        <v>4692.865874816056</v>
      </c>
    </row>
    <row r="1881" spans="1:16">
      <c r="A1881" s="33" t="s">
        <v>9092</v>
      </c>
      <c r="B1881" s="33" t="s">
        <v>3043</v>
      </c>
      <c r="C1881" s="39" t="s">
        <v>4911</v>
      </c>
      <c r="D1881" s="40"/>
      <c r="E1881" s="70" t="s">
        <v>4911</v>
      </c>
      <c r="F1881" s="63" t="s">
        <v>4962</v>
      </c>
      <c r="G1881" s="92"/>
      <c r="H1881" s="41" t="s">
        <v>4911</v>
      </c>
      <c r="I1881" s="41" t="s">
        <v>4911</v>
      </c>
      <c r="J1881" s="64" t="s">
        <v>4963</v>
      </c>
      <c r="K1881" s="65" t="s">
        <v>9459</v>
      </c>
      <c r="L1881" s="64" t="s">
        <v>9460</v>
      </c>
      <c r="M1881" s="4">
        <v>1879</v>
      </c>
      <c r="N1881" s="552">
        <v>34.634267000000001</v>
      </c>
      <c r="O1881" s="552">
        <v>135.49776800000001</v>
      </c>
      <c r="P1881">
        <f t="shared" si="29"/>
        <v>4692.865874816056</v>
      </c>
    </row>
    <row r="1882" spans="1:16">
      <c r="A1882" s="33" t="s">
        <v>9092</v>
      </c>
      <c r="B1882" s="33" t="s">
        <v>3043</v>
      </c>
      <c r="C1882" s="51">
        <v>8</v>
      </c>
      <c r="D1882" s="52">
        <v>3351105</v>
      </c>
      <c r="E1882" s="98" t="s">
        <v>4911</v>
      </c>
      <c r="F1882" s="131" t="s">
        <v>4981</v>
      </c>
      <c r="G1882" s="29" t="s">
        <v>4913</v>
      </c>
      <c r="H1882" s="53" t="s">
        <v>9461</v>
      </c>
      <c r="I1882" s="53" t="s">
        <v>9462</v>
      </c>
      <c r="J1882" s="95" t="s">
        <v>9463</v>
      </c>
      <c r="K1882" s="96" t="s">
        <v>9464</v>
      </c>
      <c r="L1882" s="95" t="s">
        <v>9465</v>
      </c>
      <c r="M1882" s="4">
        <v>1880</v>
      </c>
      <c r="N1882" s="558">
        <v>34.51934</v>
      </c>
      <c r="O1882" s="558">
        <v>135.44602499999999</v>
      </c>
      <c r="P1882">
        <f t="shared" si="29"/>
        <v>4675.5073886234995</v>
      </c>
    </row>
    <row r="1883" spans="1:16">
      <c r="A1883" s="33" t="s">
        <v>9092</v>
      </c>
      <c r="B1883" s="33" t="s">
        <v>3043</v>
      </c>
      <c r="C1883" s="34" t="s">
        <v>4911</v>
      </c>
      <c r="D1883" s="35"/>
      <c r="E1883" s="62" t="s">
        <v>4911</v>
      </c>
      <c r="F1883" s="206" t="s">
        <v>4962</v>
      </c>
      <c r="G1883" s="56"/>
      <c r="H1883" s="36" t="s">
        <v>4911</v>
      </c>
      <c r="I1883" s="36" t="s">
        <v>4911</v>
      </c>
      <c r="J1883" s="207" t="s">
        <v>4963</v>
      </c>
      <c r="K1883" s="32" t="s">
        <v>9464</v>
      </c>
      <c r="L1883" s="31" t="s">
        <v>9465</v>
      </c>
      <c r="M1883" s="4">
        <v>1881</v>
      </c>
      <c r="N1883" s="525">
        <v>34.51934</v>
      </c>
      <c r="O1883" s="525">
        <v>135.44602499999999</v>
      </c>
      <c r="P1883">
        <f t="shared" si="29"/>
        <v>4675.5073886234995</v>
      </c>
    </row>
    <row r="1884" spans="1:16">
      <c r="A1884" s="33" t="s">
        <v>9092</v>
      </c>
      <c r="B1884" s="33" t="s">
        <v>3043</v>
      </c>
      <c r="C1884" s="246" t="s">
        <v>4911</v>
      </c>
      <c r="D1884" s="230"/>
      <c r="E1884" s="62" t="s">
        <v>4974</v>
      </c>
      <c r="F1884" s="247" t="s">
        <v>4975</v>
      </c>
      <c r="G1884" s="248"/>
      <c r="H1884" s="226" t="s">
        <v>4911</v>
      </c>
      <c r="I1884" s="226" t="s">
        <v>4911</v>
      </c>
      <c r="J1884" s="60" t="s">
        <v>4976</v>
      </c>
      <c r="K1884" s="61" t="s">
        <v>9466</v>
      </c>
      <c r="L1884" s="60" t="s">
        <v>9467</v>
      </c>
      <c r="M1884" s="4">
        <v>1882</v>
      </c>
      <c r="N1884" s="553">
        <v>34.518729</v>
      </c>
      <c r="O1884" s="553">
        <v>135.46774199999999</v>
      </c>
      <c r="P1884">
        <f t="shared" si="29"/>
        <v>4676.1742743399172</v>
      </c>
    </row>
    <row r="1885" spans="1:16">
      <c r="A1885" s="33" t="s">
        <v>9092</v>
      </c>
      <c r="B1885" s="33" t="s">
        <v>3043</v>
      </c>
      <c r="C1885" s="236">
        <v>9</v>
      </c>
      <c r="D1885" s="237">
        <v>3351284</v>
      </c>
      <c r="E1885" s="238" t="s">
        <v>4911</v>
      </c>
      <c r="F1885" s="239" t="s">
        <v>4981</v>
      </c>
      <c r="G1885" s="29" t="s">
        <v>4913</v>
      </c>
      <c r="H1885" s="229" t="s">
        <v>9468</v>
      </c>
      <c r="I1885" s="229" t="s">
        <v>9469</v>
      </c>
      <c r="J1885" s="240" t="s">
        <v>9470</v>
      </c>
      <c r="K1885" s="241" t="s">
        <v>9471</v>
      </c>
      <c r="L1885" s="240" t="s">
        <v>9472</v>
      </c>
      <c r="M1885" s="4">
        <v>1883</v>
      </c>
      <c r="N1885" s="577">
        <v>34.567740999999998</v>
      </c>
      <c r="O1885" s="577">
        <v>135.49122299999999</v>
      </c>
      <c r="P1885">
        <f t="shared" si="29"/>
        <v>4683.6255044372429</v>
      </c>
    </row>
    <row r="1886" spans="1:16">
      <c r="A1886" s="33" t="s">
        <v>9092</v>
      </c>
      <c r="B1886" s="33" t="s">
        <v>3043</v>
      </c>
      <c r="C1886" s="34" t="s">
        <v>4911</v>
      </c>
      <c r="D1886" s="35"/>
      <c r="E1886" s="62" t="s">
        <v>4911</v>
      </c>
      <c r="F1886" s="249" t="s">
        <v>4912</v>
      </c>
      <c r="G1886" s="56"/>
      <c r="H1886" s="36" t="s">
        <v>4911</v>
      </c>
      <c r="I1886" s="36" t="s">
        <v>4911</v>
      </c>
      <c r="J1886" s="250" t="s">
        <v>9473</v>
      </c>
      <c r="K1886" s="32" t="s">
        <v>9474</v>
      </c>
      <c r="L1886" s="31" t="s">
        <v>9475</v>
      </c>
      <c r="M1886" s="4">
        <v>1884</v>
      </c>
      <c r="N1886" s="525">
        <v>34.482443000000004</v>
      </c>
      <c r="O1886" s="525">
        <v>135.555824</v>
      </c>
      <c r="P1886">
        <f t="shared" si="29"/>
        <v>4674.2959743980327</v>
      </c>
    </row>
    <row r="1887" spans="1:16">
      <c r="A1887" s="33" t="s">
        <v>9092</v>
      </c>
      <c r="B1887" s="33" t="s">
        <v>3043</v>
      </c>
      <c r="C1887" s="34" t="s">
        <v>4911</v>
      </c>
      <c r="D1887" s="35"/>
      <c r="E1887" s="62" t="s">
        <v>4911</v>
      </c>
      <c r="F1887" s="206" t="s">
        <v>4987</v>
      </c>
      <c r="G1887" s="56"/>
      <c r="H1887" s="36" t="s">
        <v>4911</v>
      </c>
      <c r="I1887" s="36" t="s">
        <v>4911</v>
      </c>
      <c r="J1887" s="207" t="s">
        <v>9476</v>
      </c>
      <c r="K1887" s="32" t="s">
        <v>9477</v>
      </c>
      <c r="L1887" s="31" t="s">
        <v>9478</v>
      </c>
      <c r="M1887" s="4">
        <v>1885</v>
      </c>
      <c r="N1887" s="525">
        <v>34.482807000000001</v>
      </c>
      <c r="O1887" s="525">
        <v>135.46730500000001</v>
      </c>
      <c r="P1887">
        <f t="shared" si="29"/>
        <v>4671.2929331251353</v>
      </c>
    </row>
    <row r="1888" spans="1:16">
      <c r="A1888" s="33" t="s">
        <v>9092</v>
      </c>
      <c r="B1888" s="33" t="s">
        <v>3043</v>
      </c>
      <c r="C1888" s="34" t="s">
        <v>4911</v>
      </c>
      <c r="D1888" s="35"/>
      <c r="E1888" s="62" t="s">
        <v>4911</v>
      </c>
      <c r="F1888" s="206" t="s">
        <v>4922</v>
      </c>
      <c r="G1888" s="56"/>
      <c r="H1888" s="36" t="s">
        <v>4911</v>
      </c>
      <c r="I1888" s="36" t="s">
        <v>4911</v>
      </c>
      <c r="J1888" s="207" t="s">
        <v>9479</v>
      </c>
      <c r="K1888" s="32" t="s">
        <v>9480</v>
      </c>
      <c r="L1888" s="31" t="s">
        <v>9481</v>
      </c>
      <c r="M1888" s="4">
        <v>1886</v>
      </c>
      <c r="N1888" s="525">
        <v>34.514024999999997</v>
      </c>
      <c r="O1888" s="525">
        <v>135.438489</v>
      </c>
      <c r="P1888">
        <f t="shared" si="29"/>
        <v>4674.5273953082251</v>
      </c>
    </row>
    <row r="1889" spans="1:16">
      <c r="A1889" s="33" t="s">
        <v>9092</v>
      </c>
      <c r="B1889" s="33" t="s">
        <v>3043</v>
      </c>
      <c r="C1889" s="34" t="s">
        <v>4911</v>
      </c>
      <c r="D1889" s="35"/>
      <c r="E1889" s="62" t="s">
        <v>4911</v>
      </c>
      <c r="F1889" s="206" t="s">
        <v>4926</v>
      </c>
      <c r="G1889" s="56"/>
      <c r="H1889" s="36" t="s">
        <v>4911</v>
      </c>
      <c r="I1889" s="36" t="s">
        <v>4911</v>
      </c>
      <c r="J1889" s="207" t="s">
        <v>9482</v>
      </c>
      <c r="K1889" s="32" t="s">
        <v>9483</v>
      </c>
      <c r="L1889" s="31" t="s">
        <v>9484</v>
      </c>
      <c r="M1889" s="4">
        <v>1887</v>
      </c>
      <c r="N1889" s="525">
        <v>34.574299000000003</v>
      </c>
      <c r="O1889" s="525">
        <v>135.59126699999999</v>
      </c>
      <c r="P1889">
        <f t="shared" si="29"/>
        <v>4687.9730070468331</v>
      </c>
    </row>
    <row r="1890" spans="1:16">
      <c r="A1890" s="33" t="s">
        <v>9092</v>
      </c>
      <c r="B1890" s="33" t="s">
        <v>3043</v>
      </c>
      <c r="C1890" s="34" t="s">
        <v>4911</v>
      </c>
      <c r="D1890" s="35"/>
      <c r="E1890" s="62" t="s">
        <v>4911</v>
      </c>
      <c r="F1890" s="206" t="s">
        <v>4930</v>
      </c>
      <c r="G1890" s="56"/>
      <c r="H1890" s="36" t="s">
        <v>4911</v>
      </c>
      <c r="I1890" s="36" t="s">
        <v>4911</v>
      </c>
      <c r="J1890" s="31" t="s">
        <v>9485</v>
      </c>
      <c r="K1890" s="32" t="s">
        <v>9486</v>
      </c>
      <c r="L1890" s="31" t="s">
        <v>9487</v>
      </c>
      <c r="M1890" s="4">
        <v>1888</v>
      </c>
      <c r="N1890" s="525">
        <v>34.511389999999999</v>
      </c>
      <c r="O1890" s="525">
        <v>135.465855</v>
      </c>
      <c r="P1890">
        <f t="shared" si="29"/>
        <v>4675.1149535884497</v>
      </c>
    </row>
    <row r="1891" spans="1:16">
      <c r="A1891" s="33" t="s">
        <v>9092</v>
      </c>
      <c r="B1891" s="33" t="s">
        <v>3043</v>
      </c>
      <c r="C1891" s="34" t="s">
        <v>4911</v>
      </c>
      <c r="D1891" s="35"/>
      <c r="E1891" s="62" t="s">
        <v>4911</v>
      </c>
      <c r="F1891" s="206" t="s">
        <v>4962</v>
      </c>
      <c r="G1891" s="56"/>
      <c r="H1891" s="36" t="s">
        <v>4911</v>
      </c>
      <c r="I1891" s="36" t="s">
        <v>4911</v>
      </c>
      <c r="J1891" s="31" t="s">
        <v>4963</v>
      </c>
      <c r="K1891" s="32" t="s">
        <v>9477</v>
      </c>
      <c r="L1891" s="31" t="s">
        <v>9478</v>
      </c>
      <c r="M1891" s="4">
        <v>1889</v>
      </c>
      <c r="N1891" s="525">
        <v>34.482807000000001</v>
      </c>
      <c r="O1891" s="525">
        <v>135.46730500000001</v>
      </c>
      <c r="P1891">
        <f t="shared" si="29"/>
        <v>4671.2929331251353</v>
      </c>
    </row>
    <row r="1892" spans="1:16">
      <c r="A1892" s="33" t="s">
        <v>9092</v>
      </c>
      <c r="B1892" s="33" t="s">
        <v>3043</v>
      </c>
      <c r="C1892" s="34" t="s">
        <v>4911</v>
      </c>
      <c r="D1892" s="35"/>
      <c r="E1892" s="62" t="s">
        <v>4911</v>
      </c>
      <c r="F1892" s="206" t="s">
        <v>5252</v>
      </c>
      <c r="G1892" s="56"/>
      <c r="H1892" s="36" t="s">
        <v>4911</v>
      </c>
      <c r="I1892" s="36" t="s">
        <v>4911</v>
      </c>
      <c r="J1892" s="31" t="s">
        <v>5353</v>
      </c>
      <c r="K1892" s="32" t="s">
        <v>9477</v>
      </c>
      <c r="L1892" s="31" t="s">
        <v>9478</v>
      </c>
      <c r="M1892" s="4">
        <v>1890</v>
      </c>
      <c r="N1892" s="525">
        <v>34.482807000000001</v>
      </c>
      <c r="O1892" s="525">
        <v>135.46730500000001</v>
      </c>
      <c r="P1892">
        <f t="shared" si="29"/>
        <v>4671.2929331251353</v>
      </c>
    </row>
    <row r="1893" spans="1:16">
      <c r="A1893" s="33" t="s">
        <v>9092</v>
      </c>
      <c r="B1893" s="33" t="s">
        <v>3043</v>
      </c>
      <c r="C1893" s="246" t="s">
        <v>4911</v>
      </c>
      <c r="D1893" s="230"/>
      <c r="E1893" s="62" t="s">
        <v>4974</v>
      </c>
      <c r="F1893" s="216" t="s">
        <v>4975</v>
      </c>
      <c r="G1893" s="56"/>
      <c r="H1893" s="226" t="s">
        <v>4911</v>
      </c>
      <c r="I1893" s="226" t="s">
        <v>4911</v>
      </c>
      <c r="J1893" s="217" t="s">
        <v>4976</v>
      </c>
      <c r="K1893" s="61" t="s">
        <v>9477</v>
      </c>
      <c r="L1893" s="60" t="s">
        <v>9478</v>
      </c>
      <c r="M1893" s="4">
        <v>1891</v>
      </c>
      <c r="N1893" s="553">
        <v>34.482807000000001</v>
      </c>
      <c r="O1893" s="553">
        <v>135.46730500000001</v>
      </c>
      <c r="P1893">
        <f t="shared" si="29"/>
        <v>4671.2929331251353</v>
      </c>
    </row>
    <row r="1894" spans="1:16">
      <c r="A1894" s="33" t="s">
        <v>9092</v>
      </c>
      <c r="B1894" s="33" t="s">
        <v>3043</v>
      </c>
      <c r="C1894" s="236">
        <v>10</v>
      </c>
      <c r="D1894" s="237">
        <v>3351313</v>
      </c>
      <c r="E1894" s="238" t="s">
        <v>4911</v>
      </c>
      <c r="F1894" s="239" t="s">
        <v>4981</v>
      </c>
      <c r="G1894" s="29" t="s">
        <v>4913</v>
      </c>
      <c r="H1894" s="229" t="s">
        <v>9488</v>
      </c>
      <c r="I1894" s="229" t="s">
        <v>9489</v>
      </c>
      <c r="J1894" s="240" t="s">
        <v>9490</v>
      </c>
      <c r="K1894" s="241" t="s">
        <v>9491</v>
      </c>
      <c r="L1894" s="240" t="s">
        <v>9492</v>
      </c>
      <c r="M1894" s="4">
        <v>1892</v>
      </c>
      <c r="N1894" s="577">
        <v>34.531697000000001</v>
      </c>
      <c r="O1894" s="577">
        <v>135.56591399999999</v>
      </c>
      <c r="P1894">
        <f t="shared" si="29"/>
        <v>4681.3210657760583</v>
      </c>
    </row>
    <row r="1895" spans="1:16">
      <c r="A1895" s="33" t="s">
        <v>9092</v>
      </c>
      <c r="B1895" s="33" t="s">
        <v>3043</v>
      </c>
      <c r="C1895" s="34" t="s">
        <v>4911</v>
      </c>
      <c r="D1895" s="35"/>
      <c r="E1895" s="62" t="s">
        <v>4911</v>
      </c>
      <c r="F1895" s="55" t="s">
        <v>4912</v>
      </c>
      <c r="G1895" s="56"/>
      <c r="H1895" s="36" t="s">
        <v>4911</v>
      </c>
      <c r="I1895" s="36" t="s">
        <v>4911</v>
      </c>
      <c r="J1895" s="250" t="s">
        <v>9493</v>
      </c>
      <c r="K1895" s="32" t="s">
        <v>9494</v>
      </c>
      <c r="L1895" s="31" t="s">
        <v>9495</v>
      </c>
      <c r="M1895" s="4">
        <v>1893</v>
      </c>
      <c r="N1895" s="525">
        <v>34.496986</v>
      </c>
      <c r="O1895" s="525">
        <v>135.54741899999999</v>
      </c>
      <c r="P1895">
        <f t="shared" si="29"/>
        <v>4675.9774155791338</v>
      </c>
    </row>
    <row r="1896" spans="1:16">
      <c r="A1896" s="33" t="s">
        <v>9092</v>
      </c>
      <c r="B1896" s="33" t="s">
        <v>3043</v>
      </c>
      <c r="C1896" s="34" t="s">
        <v>4911</v>
      </c>
      <c r="D1896" s="35"/>
      <c r="E1896" s="62" t="s">
        <v>4911</v>
      </c>
      <c r="F1896" s="251" t="s">
        <v>4987</v>
      </c>
      <c r="G1896" s="214"/>
      <c r="H1896" s="36" t="s">
        <v>4911</v>
      </c>
      <c r="I1896" s="36" t="s">
        <v>4911</v>
      </c>
      <c r="J1896" s="207" t="s">
        <v>9496</v>
      </c>
      <c r="K1896" s="252" t="s">
        <v>9497</v>
      </c>
      <c r="L1896" s="31" t="s">
        <v>9498</v>
      </c>
      <c r="M1896" s="4">
        <v>1894</v>
      </c>
      <c r="N1896" s="525">
        <v>34.507196</v>
      </c>
      <c r="O1896" s="525">
        <v>135.59927200000001</v>
      </c>
      <c r="P1896">
        <f t="shared" si="29"/>
        <v>4679.1506563613129</v>
      </c>
    </row>
    <row r="1897" spans="1:16">
      <c r="A1897" s="33" t="s">
        <v>9092</v>
      </c>
      <c r="B1897" s="33" t="s">
        <v>3043</v>
      </c>
      <c r="C1897" s="34" t="s">
        <v>4911</v>
      </c>
      <c r="D1897" s="35"/>
      <c r="E1897" s="62" t="s">
        <v>4911</v>
      </c>
      <c r="F1897" s="251" t="s">
        <v>4962</v>
      </c>
      <c r="G1897" s="214"/>
      <c r="H1897" s="36" t="s">
        <v>4911</v>
      </c>
      <c r="I1897" s="36" t="s">
        <v>4911</v>
      </c>
      <c r="J1897" s="207" t="s">
        <v>4963</v>
      </c>
      <c r="K1897" s="252" t="s">
        <v>9497</v>
      </c>
      <c r="L1897" s="31" t="s">
        <v>9498</v>
      </c>
      <c r="M1897" s="4">
        <v>1895</v>
      </c>
      <c r="N1897" s="525">
        <v>34.507196</v>
      </c>
      <c r="O1897" s="525">
        <v>135.59927200000001</v>
      </c>
      <c r="P1897">
        <f t="shared" si="29"/>
        <v>4679.1506563613129</v>
      </c>
    </row>
    <row r="1898" spans="1:16">
      <c r="A1898" s="33" t="s">
        <v>9092</v>
      </c>
      <c r="B1898" s="33" t="s">
        <v>3043</v>
      </c>
      <c r="C1898" s="34" t="s">
        <v>4911</v>
      </c>
      <c r="D1898" s="35"/>
      <c r="E1898" s="62" t="s">
        <v>4911</v>
      </c>
      <c r="F1898" s="251" t="s">
        <v>5252</v>
      </c>
      <c r="G1898" s="214"/>
      <c r="H1898" s="36" t="s">
        <v>4911</v>
      </c>
      <c r="I1898" s="36" t="s">
        <v>4911</v>
      </c>
      <c r="J1898" s="207" t="s">
        <v>5353</v>
      </c>
      <c r="K1898" s="252" t="s">
        <v>9497</v>
      </c>
      <c r="L1898" s="31" t="s">
        <v>9498</v>
      </c>
      <c r="M1898" s="4">
        <v>1896</v>
      </c>
      <c r="N1898" s="525">
        <v>34.507196</v>
      </c>
      <c r="O1898" s="525">
        <v>135.59927200000001</v>
      </c>
      <c r="P1898">
        <f t="shared" si="29"/>
        <v>4679.1506563613129</v>
      </c>
    </row>
    <row r="1899" spans="1:16">
      <c r="A1899" s="33" t="s">
        <v>9092</v>
      </c>
      <c r="B1899" s="33" t="s">
        <v>3043</v>
      </c>
      <c r="C1899" s="246" t="s">
        <v>4911</v>
      </c>
      <c r="D1899" s="230"/>
      <c r="E1899" s="62" t="s">
        <v>4974</v>
      </c>
      <c r="F1899" s="213" t="s">
        <v>4975</v>
      </c>
      <c r="G1899" s="214"/>
      <c r="H1899" s="226" t="s">
        <v>4911</v>
      </c>
      <c r="I1899" s="226" t="s">
        <v>4911</v>
      </c>
      <c r="J1899" s="217" t="s">
        <v>4491</v>
      </c>
      <c r="K1899" s="61" t="s">
        <v>9497</v>
      </c>
      <c r="L1899" s="60" t="s">
        <v>9498</v>
      </c>
      <c r="M1899" s="4">
        <v>1897</v>
      </c>
      <c r="N1899" s="553">
        <v>34.507196</v>
      </c>
      <c r="O1899" s="553">
        <v>135.59927200000001</v>
      </c>
      <c r="P1899">
        <f t="shared" si="29"/>
        <v>4679.1506563613129</v>
      </c>
    </row>
    <row r="1900" spans="1:16">
      <c r="A1900" s="33" t="s">
        <v>9092</v>
      </c>
      <c r="B1900" s="33" t="s">
        <v>3043</v>
      </c>
      <c r="C1900" s="236">
        <v>11</v>
      </c>
      <c r="D1900" s="237">
        <v>3351451</v>
      </c>
      <c r="E1900" s="238" t="s">
        <v>4911</v>
      </c>
      <c r="F1900" s="239" t="s">
        <v>4987</v>
      </c>
      <c r="G1900" s="29" t="s">
        <v>4913</v>
      </c>
      <c r="H1900" s="229" t="s">
        <v>9499</v>
      </c>
      <c r="I1900" s="229" t="s">
        <v>9500</v>
      </c>
      <c r="J1900" s="240" t="s">
        <v>9501</v>
      </c>
      <c r="K1900" s="241" t="s">
        <v>9502</v>
      </c>
      <c r="L1900" s="240" t="s">
        <v>9503</v>
      </c>
      <c r="M1900" s="4">
        <v>1898</v>
      </c>
      <c r="N1900" s="577">
        <v>34.555173000000003</v>
      </c>
      <c r="O1900" s="577">
        <v>135.467862</v>
      </c>
      <c r="P1900">
        <f t="shared" si="29"/>
        <v>4681.1154073501266</v>
      </c>
    </row>
    <row r="1901" spans="1:16">
      <c r="A1901" s="33" t="s">
        <v>9092</v>
      </c>
      <c r="B1901" s="33" t="s">
        <v>3043</v>
      </c>
      <c r="C1901" s="34" t="s">
        <v>4911</v>
      </c>
      <c r="D1901" s="35"/>
      <c r="E1901" s="62" t="s">
        <v>4911</v>
      </c>
      <c r="F1901" s="249" t="s">
        <v>4918</v>
      </c>
      <c r="G1901" s="56"/>
      <c r="H1901" s="36" t="s">
        <v>4911</v>
      </c>
      <c r="I1901" s="36" t="s">
        <v>4911</v>
      </c>
      <c r="J1901" s="250" t="s">
        <v>9504</v>
      </c>
      <c r="K1901" s="32" t="s">
        <v>9505</v>
      </c>
      <c r="L1901" s="31" t="s">
        <v>9506</v>
      </c>
      <c r="M1901" s="4">
        <v>1899</v>
      </c>
      <c r="N1901" s="525">
        <v>34.552087</v>
      </c>
      <c r="O1901" s="525">
        <v>135.499968</v>
      </c>
      <c r="P1901">
        <f t="shared" si="29"/>
        <v>4681.8066828332157</v>
      </c>
    </row>
    <row r="1902" spans="1:16">
      <c r="A1902" s="33" t="s">
        <v>9092</v>
      </c>
      <c r="B1902" s="33" t="s">
        <v>3043</v>
      </c>
      <c r="C1902" s="34" t="s">
        <v>4911</v>
      </c>
      <c r="D1902" s="35"/>
      <c r="E1902" s="62" t="s">
        <v>4911</v>
      </c>
      <c r="F1902" s="206" t="s">
        <v>4922</v>
      </c>
      <c r="G1902" s="56"/>
      <c r="H1902" s="36" t="s">
        <v>4911</v>
      </c>
      <c r="I1902" s="36" t="s">
        <v>4911</v>
      </c>
      <c r="J1902" s="207" t="s">
        <v>9507</v>
      </c>
      <c r="K1902" s="32" t="s">
        <v>9508</v>
      </c>
      <c r="L1902" s="31" t="s">
        <v>9509</v>
      </c>
      <c r="M1902" s="4">
        <v>1900</v>
      </c>
      <c r="N1902" s="525">
        <v>34.578921999999999</v>
      </c>
      <c r="O1902" s="525">
        <v>135.51663300000001</v>
      </c>
      <c r="P1902">
        <f t="shared" si="29"/>
        <v>4686.0190822096265</v>
      </c>
    </row>
    <row r="1903" spans="1:16">
      <c r="A1903" s="33" t="s">
        <v>9092</v>
      </c>
      <c r="B1903" s="33" t="s">
        <v>3043</v>
      </c>
      <c r="C1903" s="34" t="s">
        <v>4911</v>
      </c>
      <c r="D1903" s="35"/>
      <c r="E1903" s="62" t="s">
        <v>4911</v>
      </c>
      <c r="F1903" s="206" t="s">
        <v>4926</v>
      </c>
      <c r="G1903" s="56"/>
      <c r="H1903" s="36" t="s">
        <v>4911</v>
      </c>
      <c r="I1903" s="36" t="s">
        <v>4911</v>
      </c>
      <c r="J1903" s="207" t="s">
        <v>9510</v>
      </c>
      <c r="K1903" s="32" t="s">
        <v>9511</v>
      </c>
      <c r="L1903" s="31" t="s">
        <v>9512</v>
      </c>
      <c r="M1903" s="4">
        <v>1901</v>
      </c>
      <c r="N1903" s="525">
        <v>34.619421000000003</v>
      </c>
      <c r="O1903" s="525">
        <v>135.475786</v>
      </c>
      <c r="P1903">
        <f t="shared" si="29"/>
        <v>4690.0932708399059</v>
      </c>
    </row>
    <row r="1904" spans="1:16">
      <c r="A1904" s="33" t="s">
        <v>9092</v>
      </c>
      <c r="B1904" s="33" t="s">
        <v>3043</v>
      </c>
      <c r="C1904" s="39" t="s">
        <v>4911</v>
      </c>
      <c r="D1904" s="40"/>
      <c r="E1904" s="70" t="s">
        <v>4974</v>
      </c>
      <c r="F1904" s="253" t="s">
        <v>4975</v>
      </c>
      <c r="G1904" s="245"/>
      <c r="H1904" s="41" t="s">
        <v>4911</v>
      </c>
      <c r="I1904" s="41" t="s">
        <v>4911</v>
      </c>
      <c r="J1904" s="209" t="s">
        <v>4976</v>
      </c>
      <c r="K1904" s="65" t="s">
        <v>9513</v>
      </c>
      <c r="L1904" s="64" t="s">
        <v>9503</v>
      </c>
      <c r="M1904" s="4">
        <v>1902</v>
      </c>
      <c r="N1904" s="552">
        <v>34.555173000000003</v>
      </c>
      <c r="O1904" s="552">
        <v>135.467862</v>
      </c>
      <c r="P1904">
        <f t="shared" si="29"/>
        <v>4681.1154073501266</v>
      </c>
    </row>
    <row r="1905" spans="1:16">
      <c r="A1905" s="33" t="s">
        <v>9092</v>
      </c>
      <c r="B1905" s="33" t="s">
        <v>3043</v>
      </c>
      <c r="C1905" s="51">
        <v>12</v>
      </c>
      <c r="D1905" s="52">
        <v>3351452</v>
      </c>
      <c r="E1905" s="62" t="s">
        <v>4911</v>
      </c>
      <c r="F1905" s="56" t="s">
        <v>4981</v>
      </c>
      <c r="G1905" s="29" t="s">
        <v>4913</v>
      </c>
      <c r="H1905" s="53" t="s">
        <v>9514</v>
      </c>
      <c r="I1905" s="53" t="s">
        <v>9515</v>
      </c>
      <c r="J1905" s="37" t="s">
        <v>9516</v>
      </c>
      <c r="K1905" s="38" t="s">
        <v>9517</v>
      </c>
      <c r="L1905" s="37" t="s">
        <v>9518</v>
      </c>
      <c r="M1905" s="4">
        <v>1903</v>
      </c>
      <c r="N1905" s="554">
        <v>34.528326</v>
      </c>
      <c r="O1905" s="554">
        <v>135.47089099999999</v>
      </c>
      <c r="P1905">
        <f t="shared" si="29"/>
        <v>4677.5830879584655</v>
      </c>
    </row>
    <row r="1906" spans="1:16">
      <c r="A1906" s="33" t="s">
        <v>9092</v>
      </c>
      <c r="B1906" s="33" t="s">
        <v>3043</v>
      </c>
      <c r="C1906" s="34" t="s">
        <v>4911</v>
      </c>
      <c r="D1906" s="35"/>
      <c r="E1906" s="62" t="s">
        <v>4911</v>
      </c>
      <c r="F1906" s="206" t="s">
        <v>4987</v>
      </c>
      <c r="G1906" s="56"/>
      <c r="H1906" s="36" t="s">
        <v>4911</v>
      </c>
      <c r="I1906" s="36" t="s">
        <v>4911</v>
      </c>
      <c r="J1906" s="207" t="s">
        <v>9519</v>
      </c>
      <c r="K1906" s="32" t="s">
        <v>9520</v>
      </c>
      <c r="L1906" s="31" t="s">
        <v>9521</v>
      </c>
      <c r="M1906" s="4">
        <v>1904</v>
      </c>
      <c r="N1906" s="525">
        <v>34.485303999999999</v>
      </c>
      <c r="O1906" s="525">
        <v>135.41689199999999</v>
      </c>
      <c r="P1906">
        <f t="shared" si="29"/>
        <v>4669.8926873551673</v>
      </c>
    </row>
    <row r="1907" spans="1:16">
      <c r="A1907" s="33" t="s">
        <v>9092</v>
      </c>
      <c r="B1907" s="33" t="s">
        <v>3043</v>
      </c>
      <c r="C1907" s="34" t="s">
        <v>4911</v>
      </c>
      <c r="D1907" s="35"/>
      <c r="E1907" s="62" t="s">
        <v>4911</v>
      </c>
      <c r="F1907" s="206" t="s">
        <v>4918</v>
      </c>
      <c r="G1907" s="56"/>
      <c r="H1907" s="36" t="s">
        <v>4911</v>
      </c>
      <c r="I1907" s="36" t="s">
        <v>4911</v>
      </c>
      <c r="J1907" s="207" t="s">
        <v>9522</v>
      </c>
      <c r="K1907" s="32" t="s">
        <v>9523</v>
      </c>
      <c r="L1907" s="31" t="s">
        <v>9524</v>
      </c>
      <c r="M1907" s="4">
        <v>1905</v>
      </c>
      <c r="N1907" s="525">
        <v>34.434305000000002</v>
      </c>
      <c r="O1907" s="525">
        <v>135.35962799999999</v>
      </c>
      <c r="P1907">
        <f t="shared" si="29"/>
        <v>4661.0147152385398</v>
      </c>
    </row>
    <row r="1908" spans="1:16">
      <c r="A1908" s="33" t="s">
        <v>9092</v>
      </c>
      <c r="B1908" s="33" t="s">
        <v>3043</v>
      </c>
      <c r="C1908" s="34" t="s">
        <v>4911</v>
      </c>
      <c r="D1908" s="35"/>
      <c r="E1908" s="62" t="s">
        <v>4911</v>
      </c>
      <c r="F1908" s="206" t="s">
        <v>4922</v>
      </c>
      <c r="G1908" s="56"/>
      <c r="H1908" s="36" t="s">
        <v>4911</v>
      </c>
      <c r="I1908" s="36" t="s">
        <v>4911</v>
      </c>
      <c r="J1908" s="207" t="s">
        <v>9525</v>
      </c>
      <c r="K1908" s="32" t="s">
        <v>9526</v>
      </c>
      <c r="L1908" s="31" t="s">
        <v>9527</v>
      </c>
      <c r="M1908" s="4">
        <v>1906</v>
      </c>
      <c r="N1908" s="525">
        <v>34.408774000000001</v>
      </c>
      <c r="O1908" s="525">
        <v>135.32437100000001</v>
      </c>
      <c r="P1908">
        <f t="shared" si="29"/>
        <v>4656.3456984311542</v>
      </c>
    </row>
    <row r="1909" spans="1:16">
      <c r="A1909" s="33" t="s">
        <v>9092</v>
      </c>
      <c r="B1909" s="33" t="s">
        <v>3043</v>
      </c>
      <c r="C1909" s="34" t="s">
        <v>4911</v>
      </c>
      <c r="D1909" s="35"/>
      <c r="E1909" s="62" t="s">
        <v>4911</v>
      </c>
      <c r="F1909" s="206" t="s">
        <v>4926</v>
      </c>
      <c r="G1909" s="56"/>
      <c r="H1909" s="36" t="s">
        <v>4911</v>
      </c>
      <c r="I1909" s="36" t="s">
        <v>4911</v>
      </c>
      <c r="J1909" s="207" t="s">
        <v>9528</v>
      </c>
      <c r="K1909" s="32" t="s">
        <v>9529</v>
      </c>
      <c r="L1909" s="31" t="s">
        <v>9530</v>
      </c>
      <c r="M1909" s="4">
        <v>1907</v>
      </c>
      <c r="N1909" s="525">
        <v>34.449514999999998</v>
      </c>
      <c r="O1909" s="525">
        <v>135.37625399999999</v>
      </c>
      <c r="P1909">
        <f t="shared" si="29"/>
        <v>4663.6462928168094</v>
      </c>
    </row>
    <row r="1910" spans="1:16">
      <c r="A1910" s="33" t="s">
        <v>9092</v>
      </c>
      <c r="B1910" s="33" t="s">
        <v>3043</v>
      </c>
      <c r="C1910" s="34" t="s">
        <v>4911</v>
      </c>
      <c r="D1910" s="35"/>
      <c r="E1910" s="62" t="s">
        <v>4911</v>
      </c>
      <c r="F1910" s="215" t="s">
        <v>4930</v>
      </c>
      <c r="G1910" s="214"/>
      <c r="H1910" s="36" t="s">
        <v>4911</v>
      </c>
      <c r="I1910" s="36" t="s">
        <v>4911</v>
      </c>
      <c r="J1910" s="207" t="s">
        <v>9531</v>
      </c>
      <c r="K1910" s="32" t="s">
        <v>9532</v>
      </c>
      <c r="L1910" s="31" t="s">
        <v>9533</v>
      </c>
      <c r="M1910" s="4">
        <v>1908</v>
      </c>
      <c r="N1910" s="525">
        <v>34.422680999999997</v>
      </c>
      <c r="O1910" s="525">
        <v>135.33164400000001</v>
      </c>
      <c r="P1910">
        <f t="shared" si="29"/>
        <v>4658.478010617564</v>
      </c>
    </row>
    <row r="1911" spans="1:16">
      <c r="A1911" s="33" t="s">
        <v>9092</v>
      </c>
      <c r="B1911" s="33" t="s">
        <v>3043</v>
      </c>
      <c r="C1911" s="34" t="s">
        <v>4911</v>
      </c>
      <c r="D1911" s="35"/>
      <c r="E1911" s="62" t="s">
        <v>4911</v>
      </c>
      <c r="F1911" s="215" t="s">
        <v>4934</v>
      </c>
      <c r="G1911" s="214"/>
      <c r="H1911" s="36" t="s">
        <v>4911</v>
      </c>
      <c r="I1911" s="36" t="s">
        <v>4911</v>
      </c>
      <c r="J1911" s="207" t="s">
        <v>9534</v>
      </c>
      <c r="K1911" s="32" t="s">
        <v>9535</v>
      </c>
      <c r="L1911" s="31" t="s">
        <v>9536</v>
      </c>
      <c r="M1911" s="4">
        <v>1909</v>
      </c>
      <c r="N1911" s="525">
        <v>34.397970000000001</v>
      </c>
      <c r="O1911" s="525">
        <v>135.30983699999999</v>
      </c>
      <c r="P1911">
        <f t="shared" si="29"/>
        <v>4654.38371383089</v>
      </c>
    </row>
    <row r="1912" spans="1:16">
      <c r="A1912" s="33" t="s">
        <v>9092</v>
      </c>
      <c r="B1912" s="33" t="s">
        <v>3043</v>
      </c>
      <c r="C1912" s="34" t="s">
        <v>4911</v>
      </c>
      <c r="D1912" s="35"/>
      <c r="E1912" s="62" t="s">
        <v>4911</v>
      </c>
      <c r="F1912" s="216" t="s">
        <v>4946</v>
      </c>
      <c r="G1912" s="56"/>
      <c r="H1912" s="36" t="s">
        <v>4911</v>
      </c>
      <c r="I1912" s="36" t="s">
        <v>4911</v>
      </c>
      <c r="J1912" s="217" t="s">
        <v>9537</v>
      </c>
      <c r="K1912" s="61" t="s">
        <v>9538</v>
      </c>
      <c r="L1912" s="60" t="s">
        <v>9539</v>
      </c>
      <c r="M1912" s="4">
        <v>1910</v>
      </c>
      <c r="N1912" s="553">
        <v>34.490183999999999</v>
      </c>
      <c r="O1912" s="553">
        <v>135.49702300000001</v>
      </c>
      <c r="P1912">
        <f t="shared" si="29"/>
        <v>4673.3172547222321</v>
      </c>
    </row>
    <row r="1913" spans="1:16">
      <c r="A1913" s="33" t="s">
        <v>9092</v>
      </c>
      <c r="B1913" s="33" t="s">
        <v>3043</v>
      </c>
      <c r="C1913" s="34" t="s">
        <v>4911</v>
      </c>
      <c r="D1913" s="35"/>
      <c r="E1913" s="62" t="s">
        <v>4911</v>
      </c>
      <c r="F1913" s="249" t="s">
        <v>4954</v>
      </c>
      <c r="G1913" s="56"/>
      <c r="H1913" s="36" t="s">
        <v>4911</v>
      </c>
      <c r="I1913" s="36" t="s">
        <v>4911</v>
      </c>
      <c r="J1913" s="250" t="s">
        <v>9540</v>
      </c>
      <c r="K1913" s="32" t="s">
        <v>9541</v>
      </c>
      <c r="L1913" s="31" t="s">
        <v>9542</v>
      </c>
      <c r="M1913" s="4">
        <v>1911</v>
      </c>
      <c r="N1913" s="525">
        <v>34.446745999999997</v>
      </c>
      <c r="O1913" s="525">
        <v>135.55566899999999</v>
      </c>
      <c r="P1913">
        <f t="shared" si="29"/>
        <v>4669.4516989030735</v>
      </c>
    </row>
    <row r="1914" spans="1:16">
      <c r="A1914" s="33" t="s">
        <v>9092</v>
      </c>
      <c r="B1914" s="33" t="s">
        <v>3043</v>
      </c>
      <c r="C1914" s="34" t="s">
        <v>4911</v>
      </c>
      <c r="D1914" s="35"/>
      <c r="E1914" s="62" t="s">
        <v>4911</v>
      </c>
      <c r="F1914" s="206" t="s">
        <v>4958</v>
      </c>
      <c r="G1914" s="56"/>
      <c r="H1914" s="36" t="s">
        <v>4911</v>
      </c>
      <c r="I1914" s="36" t="s">
        <v>4911</v>
      </c>
      <c r="J1914" s="207" t="s">
        <v>9543</v>
      </c>
      <c r="K1914" s="32" t="s">
        <v>9544</v>
      </c>
      <c r="L1914" s="31" t="s">
        <v>9545</v>
      </c>
      <c r="M1914" s="4">
        <v>1912</v>
      </c>
      <c r="N1914" s="525">
        <v>34.460397</v>
      </c>
      <c r="O1914" s="525">
        <v>135.458966</v>
      </c>
      <c r="P1914">
        <f t="shared" si="29"/>
        <v>4667.9697455695023</v>
      </c>
    </row>
    <row r="1915" spans="1:16">
      <c r="A1915" s="33" t="s">
        <v>9092</v>
      </c>
      <c r="B1915" s="33" t="s">
        <v>3043</v>
      </c>
      <c r="C1915" s="34" t="s">
        <v>4911</v>
      </c>
      <c r="D1915" s="35"/>
      <c r="E1915" s="62" t="s">
        <v>4911</v>
      </c>
      <c r="F1915" s="206" t="s">
        <v>5394</v>
      </c>
      <c r="G1915" s="56"/>
      <c r="H1915" s="36" t="s">
        <v>4911</v>
      </c>
      <c r="I1915" s="36" t="s">
        <v>4911</v>
      </c>
      <c r="J1915" s="207" t="s">
        <v>9546</v>
      </c>
      <c r="K1915" s="32" t="s">
        <v>9547</v>
      </c>
      <c r="L1915" s="31" t="s">
        <v>9548</v>
      </c>
      <c r="M1915" s="4">
        <v>1913</v>
      </c>
      <c r="N1915" s="525">
        <v>34.470013999999999</v>
      </c>
      <c r="O1915" s="525">
        <v>135.399506</v>
      </c>
      <c r="P1915">
        <f t="shared" si="29"/>
        <v>4667.2228674130838</v>
      </c>
    </row>
    <row r="1916" spans="1:16">
      <c r="A1916" s="33" t="s">
        <v>9092</v>
      </c>
      <c r="B1916" s="33" t="s">
        <v>3043</v>
      </c>
      <c r="C1916" s="34" t="s">
        <v>4911</v>
      </c>
      <c r="D1916" s="35"/>
      <c r="E1916" s="62" t="s">
        <v>4911</v>
      </c>
      <c r="F1916" s="206" t="s">
        <v>5398</v>
      </c>
      <c r="G1916" s="56"/>
      <c r="H1916" s="36" t="s">
        <v>4911</v>
      </c>
      <c r="I1916" s="36" t="s">
        <v>4911</v>
      </c>
      <c r="J1916" s="207" t="s">
        <v>9549</v>
      </c>
      <c r="K1916" s="32" t="s">
        <v>9550</v>
      </c>
      <c r="L1916" s="31" t="s">
        <v>9551</v>
      </c>
      <c r="M1916" s="4">
        <v>1914</v>
      </c>
      <c r="N1916" s="525">
        <v>34.442905000000003</v>
      </c>
      <c r="O1916" s="525">
        <v>135.44814099999999</v>
      </c>
      <c r="P1916">
        <f t="shared" si="29"/>
        <v>4665.227452889605</v>
      </c>
    </row>
    <row r="1917" spans="1:16">
      <c r="A1917" s="33" t="s">
        <v>9092</v>
      </c>
      <c r="B1917" s="33" t="s">
        <v>3043</v>
      </c>
      <c r="C1917" s="34" t="s">
        <v>4911</v>
      </c>
      <c r="D1917" s="35"/>
      <c r="E1917" s="62" t="s">
        <v>4911</v>
      </c>
      <c r="F1917" s="206" t="s">
        <v>4964</v>
      </c>
      <c r="G1917" s="56"/>
      <c r="H1917" s="36" t="s">
        <v>4911</v>
      </c>
      <c r="I1917" s="36" t="s">
        <v>4911</v>
      </c>
      <c r="J1917" s="207" t="s">
        <v>9552</v>
      </c>
      <c r="K1917" s="32" t="s">
        <v>9550</v>
      </c>
      <c r="L1917" s="31" t="s">
        <v>9553</v>
      </c>
      <c r="M1917" s="4">
        <v>1915</v>
      </c>
      <c r="N1917" s="525">
        <v>34.444985000000003</v>
      </c>
      <c r="O1917" s="525">
        <v>135.446764</v>
      </c>
      <c r="P1917">
        <f t="shared" si="29"/>
        <v>4665.4617542785409</v>
      </c>
    </row>
    <row r="1918" spans="1:16">
      <c r="A1918" s="33" t="s">
        <v>9092</v>
      </c>
      <c r="B1918" s="33" t="s">
        <v>3043</v>
      </c>
      <c r="C1918" s="34" t="s">
        <v>4911</v>
      </c>
      <c r="D1918" s="35"/>
      <c r="E1918" s="62" t="s">
        <v>4911</v>
      </c>
      <c r="F1918" s="206" t="s">
        <v>4968</v>
      </c>
      <c r="G1918" s="56"/>
      <c r="H1918" s="36" t="s">
        <v>4911</v>
      </c>
      <c r="I1918" s="36" t="s">
        <v>4911</v>
      </c>
      <c r="J1918" s="207" t="s">
        <v>9554</v>
      </c>
      <c r="K1918" s="32" t="s">
        <v>9555</v>
      </c>
      <c r="L1918" s="31" t="s">
        <v>9556</v>
      </c>
      <c r="M1918" s="4">
        <v>1916</v>
      </c>
      <c r="N1918" s="525">
        <v>34.454065999999997</v>
      </c>
      <c r="O1918" s="525">
        <v>135.56336300000001</v>
      </c>
      <c r="P1918">
        <f t="shared" si="29"/>
        <v>4670.709055983958</v>
      </c>
    </row>
    <row r="1919" spans="1:16">
      <c r="A1919" s="33" t="s">
        <v>9092</v>
      </c>
      <c r="B1919" s="33" t="s">
        <v>3043</v>
      </c>
      <c r="C1919" s="34" t="s">
        <v>4911</v>
      </c>
      <c r="D1919" s="35"/>
      <c r="E1919" s="62" t="s">
        <v>4911</v>
      </c>
      <c r="F1919" s="206" t="s">
        <v>5259</v>
      </c>
      <c r="G1919" s="56"/>
      <c r="H1919" s="36" t="s">
        <v>4911</v>
      </c>
      <c r="I1919" s="36" t="s">
        <v>4911</v>
      </c>
      <c r="J1919" s="207" t="s">
        <v>9557</v>
      </c>
      <c r="K1919" s="32" t="s">
        <v>9523</v>
      </c>
      <c r="L1919" s="31" t="s">
        <v>9558</v>
      </c>
      <c r="M1919" s="4">
        <v>1917</v>
      </c>
      <c r="N1919" s="525">
        <v>34.435357000000003</v>
      </c>
      <c r="O1919" s="525">
        <v>135.36032599999999</v>
      </c>
      <c r="P1919">
        <f t="shared" si="29"/>
        <v>4661.1811494463818</v>
      </c>
    </row>
    <row r="1920" spans="1:16">
      <c r="A1920" s="33" t="s">
        <v>9092</v>
      </c>
      <c r="B1920" s="33" t="s">
        <v>3043</v>
      </c>
      <c r="C1920" s="34" t="s">
        <v>4911</v>
      </c>
      <c r="D1920" s="35"/>
      <c r="E1920" s="62" t="s">
        <v>4911</v>
      </c>
      <c r="F1920" s="206" t="s">
        <v>4972</v>
      </c>
      <c r="G1920" s="56"/>
      <c r="H1920" s="36" t="s">
        <v>4911</v>
      </c>
      <c r="I1920" s="36" t="s">
        <v>4911</v>
      </c>
      <c r="J1920" s="207" t="s">
        <v>9559</v>
      </c>
      <c r="K1920" s="32" t="s">
        <v>9560</v>
      </c>
      <c r="L1920" s="31" t="s">
        <v>9561</v>
      </c>
      <c r="M1920" s="4">
        <v>1918</v>
      </c>
      <c r="N1920" s="525">
        <v>34.463608999999998</v>
      </c>
      <c r="O1920" s="525">
        <v>135.426039</v>
      </c>
      <c r="P1920">
        <f t="shared" si="29"/>
        <v>4667.2700565147506</v>
      </c>
    </row>
    <row r="1921" spans="1:16">
      <c r="A1921" s="33" t="s">
        <v>9092</v>
      </c>
      <c r="B1921" s="33" t="s">
        <v>3043</v>
      </c>
      <c r="C1921" s="34" t="s">
        <v>4911</v>
      </c>
      <c r="D1921" s="35"/>
      <c r="E1921" s="62" t="s">
        <v>4911</v>
      </c>
      <c r="F1921" s="206" t="s">
        <v>5466</v>
      </c>
      <c r="G1921" s="56"/>
      <c r="H1921" s="36" t="s">
        <v>4911</v>
      </c>
      <c r="I1921" s="36" t="s">
        <v>4911</v>
      </c>
      <c r="J1921" s="207" t="s">
        <v>9562</v>
      </c>
      <c r="K1921" s="32" t="s">
        <v>9563</v>
      </c>
      <c r="L1921" s="31" t="s">
        <v>9564</v>
      </c>
      <c r="M1921" s="4">
        <v>1919</v>
      </c>
      <c r="N1921" s="525">
        <v>34.510334999999998</v>
      </c>
      <c r="O1921" s="525">
        <v>135.488213</v>
      </c>
      <c r="P1921">
        <f t="shared" si="29"/>
        <v>4675.7436191813549</v>
      </c>
    </row>
    <row r="1922" spans="1:16">
      <c r="A1922" s="33" t="s">
        <v>9092</v>
      </c>
      <c r="B1922" s="33" t="s">
        <v>3043</v>
      </c>
      <c r="C1922" s="34" t="s">
        <v>4911</v>
      </c>
      <c r="D1922" s="35"/>
      <c r="E1922" s="62" t="s">
        <v>4911</v>
      </c>
      <c r="F1922" s="206" t="s">
        <v>5252</v>
      </c>
      <c r="G1922" s="56"/>
      <c r="H1922" s="36" t="s">
        <v>4911</v>
      </c>
      <c r="I1922" s="36" t="s">
        <v>4911</v>
      </c>
      <c r="J1922" s="207" t="s">
        <v>5353</v>
      </c>
      <c r="K1922" s="32" t="s">
        <v>9520</v>
      </c>
      <c r="L1922" s="31" t="s">
        <v>9521</v>
      </c>
      <c r="M1922" s="4">
        <v>1920</v>
      </c>
      <c r="N1922" s="525">
        <v>34.485303999999999</v>
      </c>
      <c r="O1922" s="525">
        <v>135.41689199999999</v>
      </c>
      <c r="P1922">
        <f t="shared" si="29"/>
        <v>4669.8926873551673</v>
      </c>
    </row>
    <row r="1923" spans="1:16">
      <c r="A1923" s="33" t="s">
        <v>9092</v>
      </c>
      <c r="B1923" s="33" t="s">
        <v>3043</v>
      </c>
      <c r="C1923" s="39" t="s">
        <v>4911</v>
      </c>
      <c r="D1923" s="40"/>
      <c r="E1923" s="70" t="s">
        <v>4974</v>
      </c>
      <c r="F1923" s="253" t="s">
        <v>4975</v>
      </c>
      <c r="G1923" s="245"/>
      <c r="H1923" s="41" t="s">
        <v>4911</v>
      </c>
      <c r="I1923" s="41" t="s">
        <v>4911</v>
      </c>
      <c r="J1923" s="209" t="s">
        <v>4976</v>
      </c>
      <c r="K1923" s="65" t="s">
        <v>9520</v>
      </c>
      <c r="L1923" s="64" t="s">
        <v>9521</v>
      </c>
      <c r="M1923" s="4">
        <v>1921</v>
      </c>
      <c r="N1923" s="552">
        <v>34.485303999999999</v>
      </c>
      <c r="O1923" s="552">
        <v>135.41689199999999</v>
      </c>
      <c r="P1923">
        <f t="shared" si="29"/>
        <v>4669.8926873551673</v>
      </c>
    </row>
    <row r="1924" spans="1:16">
      <c r="A1924" s="33" t="s">
        <v>9092</v>
      </c>
      <c r="B1924" s="33" t="s">
        <v>3043</v>
      </c>
      <c r="C1924" s="51">
        <v>13</v>
      </c>
      <c r="D1924" s="52">
        <v>3353533</v>
      </c>
      <c r="E1924" s="62" t="s">
        <v>4911</v>
      </c>
      <c r="F1924" s="56" t="s">
        <v>4981</v>
      </c>
      <c r="G1924" s="29" t="s">
        <v>13454</v>
      </c>
      <c r="H1924" s="53" t="s">
        <v>9565</v>
      </c>
      <c r="I1924" s="53" t="s">
        <v>9566</v>
      </c>
      <c r="J1924" s="37" t="s">
        <v>9567</v>
      </c>
      <c r="K1924" s="38" t="s">
        <v>9568</v>
      </c>
      <c r="L1924" s="37" t="s">
        <v>9569</v>
      </c>
      <c r="M1924" s="4">
        <v>1922</v>
      </c>
      <c r="N1924" s="554">
        <v>34.806612999999999</v>
      </c>
      <c r="O1924" s="554">
        <v>135.50298900000001</v>
      </c>
      <c r="P1924">
        <f t="shared" ref="P1924:P1987" si="30">N1924*O1924</f>
        <v>4716.4000984662571</v>
      </c>
    </row>
    <row r="1925" spans="1:16">
      <c r="A1925" s="33" t="s">
        <v>9092</v>
      </c>
      <c r="B1925" s="33" t="s">
        <v>3043</v>
      </c>
      <c r="C1925" s="34" t="s">
        <v>4911</v>
      </c>
      <c r="D1925" s="35"/>
      <c r="E1925" s="62" t="s">
        <v>4911</v>
      </c>
      <c r="F1925" s="249" t="s">
        <v>4912</v>
      </c>
      <c r="G1925" s="56"/>
      <c r="H1925" s="36" t="s">
        <v>4911</v>
      </c>
      <c r="I1925" s="36" t="s">
        <v>4911</v>
      </c>
      <c r="J1925" s="211" t="s">
        <v>9570</v>
      </c>
      <c r="K1925" s="38" t="s">
        <v>9571</v>
      </c>
      <c r="L1925" s="37" t="s">
        <v>9572</v>
      </c>
      <c r="M1925" s="4">
        <v>1923</v>
      </c>
      <c r="N1925" s="554">
        <v>34.831209000000001</v>
      </c>
      <c r="O1925" s="554">
        <v>135.569278</v>
      </c>
      <c r="P1925">
        <f t="shared" si="30"/>
        <v>4722.0418559971022</v>
      </c>
    </row>
    <row r="1926" spans="1:16">
      <c r="A1926" s="33" t="s">
        <v>9092</v>
      </c>
      <c r="B1926" s="33" t="s">
        <v>3043</v>
      </c>
      <c r="C1926" s="34" t="s">
        <v>4911</v>
      </c>
      <c r="D1926" s="35"/>
      <c r="E1926" s="62" t="s">
        <v>4911</v>
      </c>
      <c r="F1926" s="206" t="s">
        <v>4987</v>
      </c>
      <c r="G1926" s="56"/>
      <c r="H1926" s="36" t="s">
        <v>4911</v>
      </c>
      <c r="I1926" s="36" t="s">
        <v>4911</v>
      </c>
      <c r="J1926" s="207" t="s">
        <v>9573</v>
      </c>
      <c r="K1926" s="32" t="s">
        <v>9574</v>
      </c>
      <c r="L1926" s="31" t="s">
        <v>9575</v>
      </c>
      <c r="M1926" s="4">
        <v>1924</v>
      </c>
      <c r="N1926" s="525">
        <v>34.823366</v>
      </c>
      <c r="O1926" s="525">
        <v>135.47423000000001</v>
      </c>
      <c r="P1926">
        <f t="shared" si="30"/>
        <v>4717.6686948581801</v>
      </c>
    </row>
    <row r="1927" spans="1:16">
      <c r="A1927" s="33" t="s">
        <v>9092</v>
      </c>
      <c r="B1927" s="33" t="s">
        <v>3043</v>
      </c>
      <c r="C1927" s="34" t="s">
        <v>4911</v>
      </c>
      <c r="D1927" s="35"/>
      <c r="E1927" s="62" t="s">
        <v>4911</v>
      </c>
      <c r="F1927" s="206" t="s">
        <v>4918</v>
      </c>
      <c r="G1927" s="56"/>
      <c r="H1927" s="36" t="s">
        <v>4911</v>
      </c>
      <c r="I1927" s="36" t="s">
        <v>4911</v>
      </c>
      <c r="J1927" s="207" t="s">
        <v>9576</v>
      </c>
      <c r="K1927" s="32" t="s">
        <v>9577</v>
      </c>
      <c r="L1927" s="31" t="s">
        <v>9578</v>
      </c>
      <c r="M1927" s="4">
        <v>1925</v>
      </c>
      <c r="N1927" s="525">
        <v>34.837414000000003</v>
      </c>
      <c r="O1927" s="525">
        <v>135.63023999999999</v>
      </c>
      <c r="P1927">
        <f t="shared" si="30"/>
        <v>4725.0068217993603</v>
      </c>
    </row>
    <row r="1928" spans="1:16">
      <c r="A1928" s="33" t="s">
        <v>9092</v>
      </c>
      <c r="B1928" s="33" t="s">
        <v>3043</v>
      </c>
      <c r="C1928" s="34" t="s">
        <v>4911</v>
      </c>
      <c r="D1928" s="35"/>
      <c r="E1928" s="62" t="s">
        <v>4911</v>
      </c>
      <c r="F1928" s="206" t="s">
        <v>4922</v>
      </c>
      <c r="G1928" s="56"/>
      <c r="H1928" s="36" t="s">
        <v>4911</v>
      </c>
      <c r="I1928" s="36" t="s">
        <v>4911</v>
      </c>
      <c r="J1928" s="207" t="s">
        <v>9579</v>
      </c>
      <c r="K1928" s="32" t="s">
        <v>9580</v>
      </c>
      <c r="L1928" s="31" t="s">
        <v>9581</v>
      </c>
      <c r="M1928" s="4">
        <v>1926</v>
      </c>
      <c r="N1928" s="525">
        <v>34.780374000000002</v>
      </c>
      <c r="O1928" s="525">
        <v>135.619013</v>
      </c>
      <c r="P1928">
        <f t="shared" si="30"/>
        <v>4716.8799936508622</v>
      </c>
    </row>
    <row r="1929" spans="1:16">
      <c r="A1929" s="33" t="s">
        <v>9092</v>
      </c>
      <c r="B1929" s="33" t="s">
        <v>3043</v>
      </c>
      <c r="C1929" s="34" t="s">
        <v>4911</v>
      </c>
      <c r="D1929" s="35"/>
      <c r="E1929" s="62" t="s">
        <v>4911</v>
      </c>
      <c r="F1929" s="206" t="s">
        <v>4926</v>
      </c>
      <c r="G1929" s="56"/>
      <c r="H1929" s="36" t="s">
        <v>4911</v>
      </c>
      <c r="I1929" s="36" t="s">
        <v>4911</v>
      </c>
      <c r="J1929" s="207" t="s">
        <v>9582</v>
      </c>
      <c r="K1929" s="32" t="s">
        <v>9583</v>
      </c>
      <c r="L1929" s="31" t="s">
        <v>9584</v>
      </c>
      <c r="M1929" s="4">
        <v>1927</v>
      </c>
      <c r="N1929" s="525">
        <v>34.842478999999997</v>
      </c>
      <c r="O1929" s="525">
        <v>135.69878600000001</v>
      </c>
      <c r="P1929">
        <f t="shared" si="30"/>
        <v>4728.0821015304937</v>
      </c>
    </row>
    <row r="1930" spans="1:16">
      <c r="A1930" s="33" t="s">
        <v>9092</v>
      </c>
      <c r="B1930" s="33" t="s">
        <v>3043</v>
      </c>
      <c r="C1930" s="34" t="s">
        <v>4911</v>
      </c>
      <c r="D1930" s="35"/>
      <c r="E1930" s="62" t="s">
        <v>4911</v>
      </c>
      <c r="F1930" s="206" t="s">
        <v>4946</v>
      </c>
      <c r="G1930" s="56"/>
      <c r="H1930" s="36" t="s">
        <v>4911</v>
      </c>
      <c r="I1930" s="36" t="s">
        <v>4911</v>
      </c>
      <c r="J1930" s="207" t="s">
        <v>9585</v>
      </c>
      <c r="K1930" s="32" t="s">
        <v>9586</v>
      </c>
      <c r="L1930" s="31" t="s">
        <v>9587</v>
      </c>
      <c r="M1930" s="4">
        <v>1928</v>
      </c>
      <c r="N1930" s="525">
        <v>34.813096999999999</v>
      </c>
      <c r="O1930" s="525">
        <v>135.680519</v>
      </c>
      <c r="P1930">
        <f t="shared" si="30"/>
        <v>4723.4590689573433</v>
      </c>
    </row>
    <row r="1931" spans="1:16">
      <c r="A1931" s="33" t="s">
        <v>9092</v>
      </c>
      <c r="B1931" s="33" t="s">
        <v>3043</v>
      </c>
      <c r="C1931" s="34" t="s">
        <v>4911</v>
      </c>
      <c r="D1931" s="35"/>
      <c r="E1931" s="62" t="s">
        <v>4911</v>
      </c>
      <c r="F1931" s="206" t="s">
        <v>4950</v>
      </c>
      <c r="G1931" s="56"/>
      <c r="H1931" s="36" t="s">
        <v>4911</v>
      </c>
      <c r="I1931" s="36" t="s">
        <v>4911</v>
      </c>
      <c r="J1931" s="207" t="s">
        <v>9588</v>
      </c>
      <c r="K1931" s="32" t="s">
        <v>9589</v>
      </c>
      <c r="L1931" s="31" t="s">
        <v>9590</v>
      </c>
      <c r="M1931" s="4">
        <v>1929</v>
      </c>
      <c r="N1931" s="525">
        <v>34.757711999999998</v>
      </c>
      <c r="O1931" s="525">
        <v>135.50156999999999</v>
      </c>
      <c r="P1931">
        <f t="shared" si="30"/>
        <v>4709.724545607839</v>
      </c>
    </row>
    <row r="1932" spans="1:16">
      <c r="A1932" s="33" t="s">
        <v>9092</v>
      </c>
      <c r="B1932" s="33" t="s">
        <v>3043</v>
      </c>
      <c r="C1932" s="34" t="s">
        <v>4911</v>
      </c>
      <c r="D1932" s="35"/>
      <c r="E1932" s="62" t="s">
        <v>4911</v>
      </c>
      <c r="F1932" s="206" t="s">
        <v>4954</v>
      </c>
      <c r="G1932" s="56"/>
      <c r="H1932" s="36" t="s">
        <v>4911</v>
      </c>
      <c r="I1932" s="36" t="s">
        <v>4911</v>
      </c>
      <c r="J1932" s="207" t="s">
        <v>9591</v>
      </c>
      <c r="K1932" s="32" t="s">
        <v>9592</v>
      </c>
      <c r="L1932" s="31" t="s">
        <v>9593</v>
      </c>
      <c r="M1932" s="4">
        <v>1930</v>
      </c>
      <c r="N1932" s="525">
        <v>34.766266000000002</v>
      </c>
      <c r="O1932" s="525">
        <v>135.564359</v>
      </c>
      <c r="P1932">
        <f t="shared" si="30"/>
        <v>4713.0665651134941</v>
      </c>
    </row>
    <row r="1933" spans="1:16">
      <c r="A1933" s="33" t="s">
        <v>9092</v>
      </c>
      <c r="B1933" s="33" t="s">
        <v>3043</v>
      </c>
      <c r="C1933" s="34" t="s">
        <v>4911</v>
      </c>
      <c r="D1933" s="35"/>
      <c r="E1933" s="62" t="s">
        <v>4911</v>
      </c>
      <c r="F1933" s="206" t="s">
        <v>4958</v>
      </c>
      <c r="G1933" s="56"/>
      <c r="H1933" s="36" t="s">
        <v>4911</v>
      </c>
      <c r="I1933" s="36" t="s">
        <v>4911</v>
      </c>
      <c r="J1933" s="207" t="s">
        <v>9594</v>
      </c>
      <c r="K1933" s="32" t="s">
        <v>9595</v>
      </c>
      <c r="L1933" s="31" t="s">
        <v>9596</v>
      </c>
      <c r="M1933" s="4">
        <v>1931</v>
      </c>
      <c r="N1933" s="525">
        <v>34.766266000000002</v>
      </c>
      <c r="O1933" s="525">
        <v>135.564359</v>
      </c>
      <c r="P1933">
        <f t="shared" si="30"/>
        <v>4713.0665651134941</v>
      </c>
    </row>
    <row r="1934" spans="1:16">
      <c r="A1934" s="33" t="s">
        <v>9092</v>
      </c>
      <c r="B1934" s="33" t="s">
        <v>3043</v>
      </c>
      <c r="C1934" s="34" t="s">
        <v>4911</v>
      </c>
      <c r="D1934" s="35"/>
      <c r="E1934" s="62" t="s">
        <v>4911</v>
      </c>
      <c r="F1934" s="206" t="s">
        <v>5394</v>
      </c>
      <c r="G1934" s="56"/>
      <c r="H1934" s="36" t="s">
        <v>4911</v>
      </c>
      <c r="I1934" s="36" t="s">
        <v>4911</v>
      </c>
      <c r="J1934" s="207" t="s">
        <v>9597</v>
      </c>
      <c r="K1934" s="32" t="s">
        <v>9598</v>
      </c>
      <c r="L1934" s="31" t="s">
        <v>9599</v>
      </c>
      <c r="M1934" s="4">
        <v>1932</v>
      </c>
      <c r="N1934" s="525">
        <v>34.588355999999997</v>
      </c>
      <c r="O1934" s="525">
        <v>135.488415</v>
      </c>
      <c r="P1934">
        <f t="shared" si="30"/>
        <v>4686.32153189574</v>
      </c>
    </row>
    <row r="1935" spans="1:16">
      <c r="A1935" s="33" t="s">
        <v>9092</v>
      </c>
      <c r="B1935" s="33" t="s">
        <v>3043</v>
      </c>
      <c r="C1935" s="34" t="s">
        <v>4911</v>
      </c>
      <c r="D1935" s="35"/>
      <c r="E1935" s="62" t="s">
        <v>4911</v>
      </c>
      <c r="F1935" s="206" t="s">
        <v>5398</v>
      </c>
      <c r="G1935" s="56"/>
      <c r="H1935" s="36" t="s">
        <v>4911</v>
      </c>
      <c r="I1935" s="36" t="s">
        <v>4911</v>
      </c>
      <c r="J1935" s="207" t="s">
        <v>9600</v>
      </c>
      <c r="K1935" s="32" t="s">
        <v>9601</v>
      </c>
      <c r="L1935" s="31" t="s">
        <v>9602</v>
      </c>
      <c r="M1935" s="4">
        <v>1933</v>
      </c>
      <c r="N1935" s="525">
        <v>34.539721999999998</v>
      </c>
      <c r="O1935" s="525">
        <v>135.49147199999999</v>
      </c>
      <c r="P1935">
        <f t="shared" si="30"/>
        <v>4679.8377762507835</v>
      </c>
    </row>
    <row r="1936" spans="1:16">
      <c r="A1936" s="33" t="s">
        <v>9092</v>
      </c>
      <c r="B1936" s="33" t="s">
        <v>3043</v>
      </c>
      <c r="C1936" s="34" t="s">
        <v>4911</v>
      </c>
      <c r="D1936" s="35"/>
      <c r="E1936" s="62" t="s">
        <v>4911</v>
      </c>
      <c r="F1936" s="206" t="s">
        <v>5008</v>
      </c>
      <c r="G1936" s="56"/>
      <c r="H1936" s="36" t="s">
        <v>4911</v>
      </c>
      <c r="I1936" s="36" t="s">
        <v>4911</v>
      </c>
      <c r="J1936" s="207" t="s">
        <v>9603</v>
      </c>
      <c r="K1936" s="32" t="s">
        <v>9604</v>
      </c>
      <c r="L1936" s="31" t="s">
        <v>9605</v>
      </c>
      <c r="M1936" s="4">
        <v>1934</v>
      </c>
      <c r="N1936" s="525">
        <v>34.494647000000001</v>
      </c>
      <c r="O1936" s="525">
        <v>135.58626599999999</v>
      </c>
      <c r="P1936">
        <f t="shared" si="30"/>
        <v>4677.0003837181021</v>
      </c>
    </row>
    <row r="1937" spans="1:16">
      <c r="A1937" s="33" t="s">
        <v>9092</v>
      </c>
      <c r="B1937" s="33" t="s">
        <v>3043</v>
      </c>
      <c r="C1937" s="34" t="s">
        <v>4911</v>
      </c>
      <c r="D1937" s="35"/>
      <c r="E1937" s="62" t="s">
        <v>4911</v>
      </c>
      <c r="F1937" s="206" t="s">
        <v>5409</v>
      </c>
      <c r="G1937" s="56"/>
      <c r="H1937" s="36" t="s">
        <v>4911</v>
      </c>
      <c r="I1937" s="36" t="s">
        <v>4911</v>
      </c>
      <c r="J1937" s="207" t="s">
        <v>9606</v>
      </c>
      <c r="K1937" s="32" t="s">
        <v>9607</v>
      </c>
      <c r="L1937" s="31" t="s">
        <v>9608</v>
      </c>
      <c r="M1937" s="4">
        <v>1935</v>
      </c>
      <c r="N1937" s="525">
        <v>34.631805</v>
      </c>
      <c r="O1937" s="525">
        <v>135.54517100000001</v>
      </c>
      <c r="P1937">
        <f t="shared" si="30"/>
        <v>4694.1739307636553</v>
      </c>
    </row>
    <row r="1938" spans="1:16">
      <c r="A1938" s="33" t="s">
        <v>9092</v>
      </c>
      <c r="B1938" s="33" t="s">
        <v>3043</v>
      </c>
      <c r="C1938" s="34" t="s">
        <v>4911</v>
      </c>
      <c r="D1938" s="35"/>
      <c r="E1938" s="62" t="s">
        <v>4911</v>
      </c>
      <c r="F1938" s="206" t="s">
        <v>5016</v>
      </c>
      <c r="G1938" s="56"/>
      <c r="H1938" s="36" t="s">
        <v>4911</v>
      </c>
      <c r="I1938" s="36" t="s">
        <v>4911</v>
      </c>
      <c r="J1938" s="207" t="s">
        <v>9609</v>
      </c>
      <c r="K1938" s="32" t="s">
        <v>9610</v>
      </c>
      <c r="L1938" s="31" t="s">
        <v>9611</v>
      </c>
      <c r="M1938" s="4">
        <v>1936</v>
      </c>
      <c r="N1938" s="525">
        <v>34.558315</v>
      </c>
      <c r="O1938" s="525">
        <v>135.543586</v>
      </c>
      <c r="P1938">
        <f t="shared" si="30"/>
        <v>4684.1579412175906</v>
      </c>
    </row>
    <row r="1939" spans="1:16">
      <c r="A1939" s="33" t="s">
        <v>9092</v>
      </c>
      <c r="B1939" s="33" t="s">
        <v>3043</v>
      </c>
      <c r="C1939" s="34" t="s">
        <v>4911</v>
      </c>
      <c r="D1939" s="35"/>
      <c r="E1939" s="62" t="s">
        <v>4911</v>
      </c>
      <c r="F1939" s="206" t="s">
        <v>5423</v>
      </c>
      <c r="G1939" s="56"/>
      <c r="H1939" s="36" t="s">
        <v>4911</v>
      </c>
      <c r="I1939" s="36" t="s">
        <v>4911</v>
      </c>
      <c r="J1939" s="207" t="s">
        <v>9612</v>
      </c>
      <c r="K1939" s="32" t="s">
        <v>9613</v>
      </c>
      <c r="L1939" s="31" t="s">
        <v>9614</v>
      </c>
      <c r="M1939" s="4">
        <v>1937</v>
      </c>
      <c r="N1939" s="525">
        <v>34.720126999999998</v>
      </c>
      <c r="O1939" s="525">
        <v>135.52375699999999</v>
      </c>
      <c r="P1939">
        <f t="shared" si="30"/>
        <v>4705.4020545571384</v>
      </c>
    </row>
    <row r="1940" spans="1:16">
      <c r="A1940" s="33" t="s">
        <v>9092</v>
      </c>
      <c r="B1940" s="33" t="s">
        <v>3043</v>
      </c>
      <c r="C1940" s="34" t="s">
        <v>4911</v>
      </c>
      <c r="D1940" s="35"/>
      <c r="E1940" s="62" t="s">
        <v>4911</v>
      </c>
      <c r="F1940" s="206" t="s">
        <v>5427</v>
      </c>
      <c r="G1940" s="56"/>
      <c r="H1940" s="36" t="s">
        <v>4911</v>
      </c>
      <c r="I1940" s="36" t="s">
        <v>4911</v>
      </c>
      <c r="J1940" s="207" t="s">
        <v>9615</v>
      </c>
      <c r="K1940" s="32" t="s">
        <v>9616</v>
      </c>
      <c r="L1940" s="31" t="s">
        <v>9617</v>
      </c>
      <c r="M1940" s="4">
        <v>1938</v>
      </c>
      <c r="N1940" s="525">
        <v>34.707811999999997</v>
      </c>
      <c r="O1940" s="525">
        <v>135.559932</v>
      </c>
      <c r="P1940">
        <f t="shared" si="30"/>
        <v>4704.9886345887835</v>
      </c>
    </row>
    <row r="1941" spans="1:16">
      <c r="A1941" s="33" t="s">
        <v>9092</v>
      </c>
      <c r="B1941" s="33" t="s">
        <v>3043</v>
      </c>
      <c r="C1941" s="34" t="s">
        <v>4911</v>
      </c>
      <c r="D1941" s="35"/>
      <c r="E1941" s="62" t="s">
        <v>4911</v>
      </c>
      <c r="F1941" s="206" t="s">
        <v>5431</v>
      </c>
      <c r="G1941" s="56"/>
      <c r="H1941" s="36" t="s">
        <v>4911</v>
      </c>
      <c r="I1941" s="36" t="s">
        <v>4911</v>
      </c>
      <c r="J1941" s="207" t="s">
        <v>9618</v>
      </c>
      <c r="K1941" s="32" t="s">
        <v>9619</v>
      </c>
      <c r="L1941" s="31" t="s">
        <v>9620</v>
      </c>
      <c r="M1941" s="4">
        <v>1939</v>
      </c>
      <c r="N1941" s="525">
        <v>34.644984000000001</v>
      </c>
      <c r="O1941" s="525">
        <v>135.520241</v>
      </c>
      <c r="P1941">
        <f t="shared" si="30"/>
        <v>4695.0965811211445</v>
      </c>
    </row>
    <row r="1942" spans="1:16">
      <c r="A1942" s="33" t="s">
        <v>9092</v>
      </c>
      <c r="B1942" s="33" t="s">
        <v>3043</v>
      </c>
      <c r="C1942" s="34" t="s">
        <v>4911</v>
      </c>
      <c r="D1942" s="35"/>
      <c r="E1942" s="62" t="s">
        <v>4911</v>
      </c>
      <c r="F1942" s="206" t="s">
        <v>5439</v>
      </c>
      <c r="G1942" s="56"/>
      <c r="H1942" s="36" t="s">
        <v>4911</v>
      </c>
      <c r="I1942" s="36" t="s">
        <v>4911</v>
      </c>
      <c r="J1942" s="207" t="s">
        <v>9621</v>
      </c>
      <c r="K1942" s="32" t="s">
        <v>9622</v>
      </c>
      <c r="L1942" s="31" t="s">
        <v>9623</v>
      </c>
      <c r="M1942" s="4">
        <v>1940</v>
      </c>
      <c r="N1942" s="525">
        <v>34.605074999999999</v>
      </c>
      <c r="O1942" s="525">
        <v>135.62388999999999</v>
      </c>
      <c r="P1942">
        <f t="shared" si="30"/>
        <v>4693.2748852417499</v>
      </c>
    </row>
    <row r="1943" spans="1:16">
      <c r="A1943" s="33" t="s">
        <v>9092</v>
      </c>
      <c r="B1943" s="33" t="s">
        <v>3043</v>
      </c>
      <c r="C1943" s="34" t="s">
        <v>4911</v>
      </c>
      <c r="D1943" s="35"/>
      <c r="E1943" s="62" t="s">
        <v>4911</v>
      </c>
      <c r="F1943" s="206" t="s">
        <v>5443</v>
      </c>
      <c r="G1943" s="56"/>
      <c r="H1943" s="36" t="s">
        <v>4911</v>
      </c>
      <c r="I1943" s="36" t="s">
        <v>4911</v>
      </c>
      <c r="J1943" s="207" t="s">
        <v>9624</v>
      </c>
      <c r="K1943" s="32" t="s">
        <v>9625</v>
      </c>
      <c r="L1943" s="31" t="s">
        <v>9626</v>
      </c>
      <c r="M1943" s="4">
        <v>1941</v>
      </c>
      <c r="N1943" s="525">
        <v>34.652783999999997</v>
      </c>
      <c r="O1943" s="525">
        <v>135.63548399999999</v>
      </c>
      <c r="P1943">
        <f t="shared" si="30"/>
        <v>4700.147129787455</v>
      </c>
    </row>
    <row r="1944" spans="1:16">
      <c r="A1944" s="33" t="s">
        <v>9092</v>
      </c>
      <c r="B1944" s="33" t="s">
        <v>3043</v>
      </c>
      <c r="C1944" s="34" t="s">
        <v>4911</v>
      </c>
      <c r="D1944" s="35"/>
      <c r="E1944" s="62" t="s">
        <v>4911</v>
      </c>
      <c r="F1944" s="206" t="s">
        <v>5024</v>
      </c>
      <c r="G1944" s="56"/>
      <c r="H1944" s="36" t="s">
        <v>4911</v>
      </c>
      <c r="I1944" s="36" t="s">
        <v>4911</v>
      </c>
      <c r="J1944" s="207" t="s">
        <v>9627</v>
      </c>
      <c r="K1944" s="32" t="s">
        <v>9628</v>
      </c>
      <c r="L1944" s="31" t="s">
        <v>9629</v>
      </c>
      <c r="M1944" s="4">
        <v>1942</v>
      </c>
      <c r="N1944" s="525">
        <v>34.710042000000001</v>
      </c>
      <c r="O1944" s="525">
        <v>135.63376</v>
      </c>
      <c r="P1944">
        <f t="shared" si="30"/>
        <v>4707.8535062179199</v>
      </c>
    </row>
    <row r="1945" spans="1:16">
      <c r="A1945" s="33" t="s">
        <v>9092</v>
      </c>
      <c r="B1945" s="33" t="s">
        <v>3043</v>
      </c>
      <c r="C1945" s="34" t="s">
        <v>4911</v>
      </c>
      <c r="D1945" s="35"/>
      <c r="E1945" s="62" t="s">
        <v>4911</v>
      </c>
      <c r="F1945" s="206" t="s">
        <v>5028</v>
      </c>
      <c r="G1945" s="56"/>
      <c r="H1945" s="36" t="s">
        <v>4911</v>
      </c>
      <c r="I1945" s="36" t="s">
        <v>4911</v>
      </c>
      <c r="J1945" s="207" t="s">
        <v>9630</v>
      </c>
      <c r="K1945" s="32" t="s">
        <v>9631</v>
      </c>
      <c r="L1945" s="31" t="s">
        <v>9632</v>
      </c>
      <c r="M1945" s="4">
        <v>1943</v>
      </c>
      <c r="N1945" s="525">
        <v>34.540655000000001</v>
      </c>
      <c r="O1945" s="525">
        <v>135.46302600000001</v>
      </c>
      <c r="P1945">
        <f t="shared" si="30"/>
        <v>4678.9816463220304</v>
      </c>
    </row>
    <row r="1946" spans="1:16">
      <c r="A1946" s="33" t="s">
        <v>9092</v>
      </c>
      <c r="B1946" s="33" t="s">
        <v>3043</v>
      </c>
      <c r="C1946" s="34" t="s">
        <v>4911</v>
      </c>
      <c r="D1946" s="35"/>
      <c r="E1946" s="62" t="s">
        <v>4911</v>
      </c>
      <c r="F1946" s="206" t="s">
        <v>5032</v>
      </c>
      <c r="G1946" s="56"/>
      <c r="H1946" s="36" t="s">
        <v>4911</v>
      </c>
      <c r="I1946" s="36" t="s">
        <v>4911</v>
      </c>
      <c r="J1946" s="207" t="s">
        <v>9633</v>
      </c>
      <c r="K1946" s="32" t="s">
        <v>9634</v>
      </c>
      <c r="L1946" s="31" t="s">
        <v>9635</v>
      </c>
      <c r="M1946" s="4">
        <v>1944</v>
      </c>
      <c r="N1946" s="525">
        <v>34.679806999999997</v>
      </c>
      <c r="O1946" s="525">
        <v>135.62983500000001</v>
      </c>
      <c r="P1946">
        <f t="shared" si="30"/>
        <v>4703.6165012418451</v>
      </c>
    </row>
    <row r="1947" spans="1:16">
      <c r="A1947" s="33" t="s">
        <v>9092</v>
      </c>
      <c r="B1947" s="33" t="s">
        <v>3043</v>
      </c>
      <c r="C1947" s="34" t="s">
        <v>4911</v>
      </c>
      <c r="D1947" s="35"/>
      <c r="E1947" s="62" t="s">
        <v>4911</v>
      </c>
      <c r="F1947" s="206" t="s">
        <v>5036</v>
      </c>
      <c r="G1947" s="56"/>
      <c r="H1947" s="36" t="s">
        <v>4911</v>
      </c>
      <c r="I1947" s="36" t="s">
        <v>4911</v>
      </c>
      <c r="J1947" s="207" t="s">
        <v>9636</v>
      </c>
      <c r="K1947" s="32" t="s">
        <v>9637</v>
      </c>
      <c r="L1947" s="31" t="s">
        <v>9638</v>
      </c>
      <c r="M1947" s="4">
        <v>1945</v>
      </c>
      <c r="N1947" s="525">
        <v>34.612324000000001</v>
      </c>
      <c r="O1947" s="525">
        <v>135.59506200000001</v>
      </c>
      <c r="P1947">
        <f t="shared" si="30"/>
        <v>4693.2602187440889</v>
      </c>
    </row>
    <row r="1948" spans="1:16">
      <c r="A1948" s="33" t="s">
        <v>9092</v>
      </c>
      <c r="B1948" s="33" t="s">
        <v>3043</v>
      </c>
      <c r="C1948" s="34" t="s">
        <v>4911</v>
      </c>
      <c r="D1948" s="35"/>
      <c r="E1948" s="62" t="s">
        <v>4911</v>
      </c>
      <c r="F1948" s="206" t="s">
        <v>5455</v>
      </c>
      <c r="G1948" s="56"/>
      <c r="H1948" s="36" t="s">
        <v>4911</v>
      </c>
      <c r="I1948" s="36" t="s">
        <v>4911</v>
      </c>
      <c r="J1948" s="207" t="s">
        <v>5609</v>
      </c>
      <c r="K1948" s="32" t="s">
        <v>9639</v>
      </c>
      <c r="L1948" s="31" t="s">
        <v>9640</v>
      </c>
      <c r="M1948" s="4">
        <v>1946</v>
      </c>
      <c r="N1948" s="525">
        <v>34.702651000000003</v>
      </c>
      <c r="O1948" s="525">
        <v>135.56769800000001</v>
      </c>
      <c r="P1948">
        <f t="shared" si="30"/>
        <v>4704.558510567399</v>
      </c>
    </row>
    <row r="1949" spans="1:16">
      <c r="A1949" s="33" t="s">
        <v>9092</v>
      </c>
      <c r="B1949" s="33" t="s">
        <v>3043</v>
      </c>
      <c r="C1949" s="34" t="s">
        <v>4911</v>
      </c>
      <c r="D1949" s="35"/>
      <c r="E1949" s="62" t="s">
        <v>4911</v>
      </c>
      <c r="F1949" s="206" t="s">
        <v>6161</v>
      </c>
      <c r="G1949" s="56"/>
      <c r="H1949" s="36" t="s">
        <v>4911</v>
      </c>
      <c r="I1949" s="36" t="s">
        <v>4911</v>
      </c>
      <c r="J1949" s="207" t="s">
        <v>9641</v>
      </c>
      <c r="K1949" s="32" t="s">
        <v>9642</v>
      </c>
      <c r="L1949" s="31" t="s">
        <v>9643</v>
      </c>
      <c r="M1949" s="4">
        <v>1947</v>
      </c>
      <c r="N1949" s="525">
        <v>34.498474000000002</v>
      </c>
      <c r="O1949" s="525">
        <v>135.544387</v>
      </c>
      <c r="P1949">
        <f t="shared" si="30"/>
        <v>4676.0745107654384</v>
      </c>
    </row>
    <row r="1950" spans="1:16">
      <c r="A1950" s="33" t="s">
        <v>9092</v>
      </c>
      <c r="B1950" s="33" t="s">
        <v>3043</v>
      </c>
      <c r="C1950" s="34" t="s">
        <v>4911</v>
      </c>
      <c r="D1950" s="35"/>
      <c r="E1950" s="62" t="s">
        <v>4911</v>
      </c>
      <c r="F1950" s="206" t="s">
        <v>5040</v>
      </c>
      <c r="G1950" s="56"/>
      <c r="H1950" s="36" t="s">
        <v>4911</v>
      </c>
      <c r="I1950" s="36" t="s">
        <v>4911</v>
      </c>
      <c r="J1950" s="207" t="s">
        <v>9644</v>
      </c>
      <c r="K1950" s="32" t="s">
        <v>9645</v>
      </c>
      <c r="L1950" s="31" t="s">
        <v>9646</v>
      </c>
      <c r="M1950" s="4">
        <v>1948</v>
      </c>
      <c r="N1950" s="525">
        <v>34.561182000000002</v>
      </c>
      <c r="O1950" s="525">
        <v>135.60142999999999</v>
      </c>
      <c r="P1950">
        <f t="shared" si="30"/>
        <v>4686.5457016902601</v>
      </c>
    </row>
    <row r="1951" spans="1:16">
      <c r="A1951" s="33" t="s">
        <v>9092</v>
      </c>
      <c r="B1951" s="33" t="s">
        <v>3043</v>
      </c>
      <c r="C1951" s="34" t="s">
        <v>4911</v>
      </c>
      <c r="D1951" s="35"/>
      <c r="E1951" s="62" t="s">
        <v>4911</v>
      </c>
      <c r="F1951" s="206" t="s">
        <v>5044</v>
      </c>
      <c r="G1951" s="56"/>
      <c r="H1951" s="36" t="s">
        <v>4911</v>
      </c>
      <c r="I1951" s="36" t="s">
        <v>4911</v>
      </c>
      <c r="J1951" s="207" t="s">
        <v>9647</v>
      </c>
      <c r="K1951" s="32" t="s">
        <v>9648</v>
      </c>
      <c r="L1951" s="31" t="s">
        <v>9649</v>
      </c>
      <c r="M1951" s="4">
        <v>1949</v>
      </c>
      <c r="N1951" s="525">
        <v>34.504781999999999</v>
      </c>
      <c r="O1951" s="525">
        <v>135.43088599999999</v>
      </c>
      <c r="P1951">
        <f t="shared" si="30"/>
        <v>4673.0131974968517</v>
      </c>
    </row>
    <row r="1952" spans="1:16">
      <c r="A1952" s="33" t="s">
        <v>9092</v>
      </c>
      <c r="B1952" s="33" t="s">
        <v>3043</v>
      </c>
      <c r="C1952" s="34" t="s">
        <v>4911</v>
      </c>
      <c r="D1952" s="35"/>
      <c r="E1952" s="62" t="s">
        <v>4911</v>
      </c>
      <c r="F1952" s="206" t="s">
        <v>6333</v>
      </c>
      <c r="G1952" s="56"/>
      <c r="H1952" s="36" t="s">
        <v>4911</v>
      </c>
      <c r="I1952" s="36" t="s">
        <v>4911</v>
      </c>
      <c r="J1952" s="207" t="s">
        <v>9650</v>
      </c>
      <c r="K1952" s="32" t="s">
        <v>9651</v>
      </c>
      <c r="L1952" s="31" t="s">
        <v>9652</v>
      </c>
      <c r="M1952" s="4">
        <v>1950</v>
      </c>
      <c r="N1952" s="525">
        <v>34.504781999999999</v>
      </c>
      <c r="O1952" s="525">
        <v>135.43088599999999</v>
      </c>
      <c r="P1952">
        <f t="shared" si="30"/>
        <v>4673.0131974968517</v>
      </c>
    </row>
    <row r="1953" spans="1:16">
      <c r="A1953" s="33" t="s">
        <v>9092</v>
      </c>
      <c r="B1953" s="33" t="s">
        <v>3043</v>
      </c>
      <c r="C1953" s="34" t="s">
        <v>4911</v>
      </c>
      <c r="D1953" s="35"/>
      <c r="E1953" s="62" t="s">
        <v>4911</v>
      </c>
      <c r="F1953" s="254" t="s">
        <v>5052</v>
      </c>
      <c r="G1953" s="214"/>
      <c r="H1953" s="36" t="s">
        <v>4911</v>
      </c>
      <c r="I1953" s="36" t="s">
        <v>4911</v>
      </c>
      <c r="J1953" s="212" t="s">
        <v>9653</v>
      </c>
      <c r="K1953" s="32" t="s">
        <v>9654</v>
      </c>
      <c r="L1953" s="31" t="s">
        <v>9655</v>
      </c>
      <c r="M1953" s="4">
        <v>1951</v>
      </c>
      <c r="N1953" s="525">
        <v>34.623354999999997</v>
      </c>
      <c r="O1953" s="525">
        <v>135.538106</v>
      </c>
      <c r="P1953">
        <f t="shared" si="30"/>
        <v>4692.7839600656298</v>
      </c>
    </row>
    <row r="1954" spans="1:16">
      <c r="A1954" s="33" t="s">
        <v>9092</v>
      </c>
      <c r="B1954" s="33" t="s">
        <v>3043</v>
      </c>
      <c r="C1954" s="34" t="s">
        <v>4911</v>
      </c>
      <c r="D1954" s="35"/>
      <c r="E1954" s="62" t="s">
        <v>4911</v>
      </c>
      <c r="F1954" s="124" t="s">
        <v>5056</v>
      </c>
      <c r="G1954" s="56"/>
      <c r="H1954" s="36" t="s">
        <v>4911</v>
      </c>
      <c r="I1954" s="36" t="s">
        <v>4911</v>
      </c>
      <c r="J1954" s="37" t="s">
        <v>9656</v>
      </c>
      <c r="K1954" s="38" t="s">
        <v>9657</v>
      </c>
      <c r="L1954" s="37" t="s">
        <v>9658</v>
      </c>
      <c r="M1954" s="4">
        <v>1952</v>
      </c>
      <c r="N1954" s="554">
        <v>34.674146</v>
      </c>
      <c r="O1954" s="554">
        <v>135.55717899999999</v>
      </c>
      <c r="P1954">
        <f t="shared" si="30"/>
        <v>4700.3294159941333</v>
      </c>
    </row>
    <row r="1955" spans="1:16">
      <c r="A1955" s="33" t="s">
        <v>9092</v>
      </c>
      <c r="B1955" s="33" t="s">
        <v>3043</v>
      </c>
      <c r="C1955" s="34" t="s">
        <v>4911</v>
      </c>
      <c r="D1955" s="35"/>
      <c r="E1955" s="62" t="s">
        <v>4911</v>
      </c>
      <c r="F1955" s="56" t="s">
        <v>5060</v>
      </c>
      <c r="G1955" s="56"/>
      <c r="H1955" s="36" t="s">
        <v>4911</v>
      </c>
      <c r="I1955" s="36" t="s">
        <v>4911</v>
      </c>
      <c r="J1955" s="57" t="s">
        <v>9659</v>
      </c>
      <c r="K1955" s="58" t="s">
        <v>9660</v>
      </c>
      <c r="L1955" s="57" t="s">
        <v>9661</v>
      </c>
      <c r="M1955" s="4">
        <v>1953</v>
      </c>
      <c r="N1955" s="556">
        <v>34.455236999999997</v>
      </c>
      <c r="O1955" s="556">
        <v>135.38603000000001</v>
      </c>
      <c r="P1955">
        <f t="shared" si="30"/>
        <v>4664.7577501391097</v>
      </c>
    </row>
    <row r="1956" spans="1:16">
      <c r="A1956" s="33" t="s">
        <v>9092</v>
      </c>
      <c r="B1956" s="33" t="s">
        <v>3043</v>
      </c>
      <c r="C1956" s="34" t="s">
        <v>4911</v>
      </c>
      <c r="D1956" s="35"/>
      <c r="E1956" s="62" t="s">
        <v>4911</v>
      </c>
      <c r="F1956" s="249" t="s">
        <v>6349</v>
      </c>
      <c r="G1956" s="56"/>
      <c r="H1956" s="36" t="s">
        <v>4911</v>
      </c>
      <c r="I1956" s="36" t="s">
        <v>4911</v>
      </c>
      <c r="J1956" s="250" t="s">
        <v>9662</v>
      </c>
      <c r="K1956" s="32" t="s">
        <v>9663</v>
      </c>
      <c r="L1956" s="31" t="s">
        <v>9664</v>
      </c>
      <c r="M1956" s="4">
        <v>1954</v>
      </c>
      <c r="N1956" s="525">
        <v>34.826549</v>
      </c>
      <c r="O1956" s="525">
        <v>135.47876400000001</v>
      </c>
      <c r="P1956">
        <f t="shared" si="30"/>
        <v>4718.2578129054364</v>
      </c>
    </row>
    <row r="1957" spans="1:16">
      <c r="A1957" s="33" t="s">
        <v>9092</v>
      </c>
      <c r="B1957" s="33" t="s">
        <v>3043</v>
      </c>
      <c r="C1957" s="34" t="s">
        <v>4911</v>
      </c>
      <c r="D1957" s="35"/>
      <c r="E1957" s="62" t="s">
        <v>4911</v>
      </c>
      <c r="F1957" s="206" t="s">
        <v>5064</v>
      </c>
      <c r="G1957" s="56"/>
      <c r="H1957" s="36" t="s">
        <v>4911</v>
      </c>
      <c r="I1957" s="36" t="s">
        <v>4911</v>
      </c>
      <c r="J1957" s="207" t="s">
        <v>9665</v>
      </c>
      <c r="K1957" s="32" t="s">
        <v>9666</v>
      </c>
      <c r="L1957" s="31" t="s">
        <v>9667</v>
      </c>
      <c r="M1957" s="4">
        <v>1955</v>
      </c>
      <c r="N1957" s="525">
        <v>34.757153000000002</v>
      </c>
      <c r="O1957" s="525">
        <v>135.508668</v>
      </c>
      <c r="P1957">
        <f t="shared" si="30"/>
        <v>4709.8955065022046</v>
      </c>
    </row>
    <row r="1958" spans="1:16">
      <c r="A1958" s="33" t="s">
        <v>9092</v>
      </c>
      <c r="B1958" s="33" t="s">
        <v>3043</v>
      </c>
      <c r="C1958" s="34" t="s">
        <v>4911</v>
      </c>
      <c r="D1958" s="35"/>
      <c r="E1958" s="62" t="s">
        <v>4911</v>
      </c>
      <c r="F1958" s="249" t="s">
        <v>6353</v>
      </c>
      <c r="G1958" s="56"/>
      <c r="H1958" s="36" t="s">
        <v>4911</v>
      </c>
      <c r="I1958" s="36" t="s">
        <v>4911</v>
      </c>
      <c r="J1958" s="250" t="s">
        <v>9668</v>
      </c>
      <c r="K1958" s="32" t="s">
        <v>9669</v>
      </c>
      <c r="L1958" s="31" t="s">
        <v>9670</v>
      </c>
      <c r="M1958" s="4">
        <v>1956</v>
      </c>
      <c r="N1958" s="525">
        <v>34.742973999999997</v>
      </c>
      <c r="O1958" s="525">
        <v>135.477273</v>
      </c>
      <c r="P1958">
        <f t="shared" si="30"/>
        <v>4706.8833734299014</v>
      </c>
    </row>
    <row r="1959" spans="1:16">
      <c r="A1959" s="33" t="s">
        <v>9092</v>
      </c>
      <c r="B1959" s="33" t="s">
        <v>3043</v>
      </c>
      <c r="C1959" s="34" t="s">
        <v>4911</v>
      </c>
      <c r="D1959" s="35"/>
      <c r="E1959" s="62" t="s">
        <v>4911</v>
      </c>
      <c r="F1959" s="249" t="s">
        <v>5068</v>
      </c>
      <c r="G1959" s="56"/>
      <c r="H1959" s="36" t="s">
        <v>4911</v>
      </c>
      <c r="I1959" s="36" t="s">
        <v>4911</v>
      </c>
      <c r="J1959" s="250" t="s">
        <v>9671</v>
      </c>
      <c r="K1959" s="32" t="s">
        <v>9672</v>
      </c>
      <c r="L1959" s="31" t="s">
        <v>9673</v>
      </c>
      <c r="M1959" s="4">
        <v>1957</v>
      </c>
      <c r="N1959" s="525">
        <v>34.817248999999997</v>
      </c>
      <c r="O1959" s="525">
        <v>135.43410299999999</v>
      </c>
      <c r="P1959">
        <f t="shared" si="30"/>
        <v>4715.4428872426461</v>
      </c>
    </row>
    <row r="1960" spans="1:16">
      <c r="A1960" s="33" t="s">
        <v>9092</v>
      </c>
      <c r="B1960" s="33" t="s">
        <v>3043</v>
      </c>
      <c r="C1960" s="34" t="s">
        <v>4911</v>
      </c>
      <c r="D1960" s="35"/>
      <c r="E1960" s="62" t="s">
        <v>4911</v>
      </c>
      <c r="F1960" s="56" t="s">
        <v>6360</v>
      </c>
      <c r="G1960" s="56"/>
      <c r="H1960" s="36" t="s">
        <v>4911</v>
      </c>
      <c r="I1960" s="36" t="s">
        <v>4911</v>
      </c>
      <c r="J1960" s="207" t="s">
        <v>9674</v>
      </c>
      <c r="K1960" s="32" t="s">
        <v>9675</v>
      </c>
      <c r="L1960" s="31" t="s">
        <v>9676</v>
      </c>
      <c r="M1960" s="4">
        <v>1958</v>
      </c>
      <c r="N1960" s="525">
        <v>34.790061000000001</v>
      </c>
      <c r="O1960" s="525">
        <v>135.62434099999999</v>
      </c>
      <c r="P1960">
        <f t="shared" si="30"/>
        <v>4718.3790964748005</v>
      </c>
    </row>
    <row r="1961" spans="1:16">
      <c r="A1961" s="33" t="s">
        <v>9092</v>
      </c>
      <c r="B1961" s="33" t="s">
        <v>3043</v>
      </c>
      <c r="C1961" s="34" t="s">
        <v>4911</v>
      </c>
      <c r="D1961" s="35"/>
      <c r="E1961" s="62" t="s">
        <v>4911</v>
      </c>
      <c r="F1961" s="206" t="s">
        <v>6364</v>
      </c>
      <c r="G1961" s="56"/>
      <c r="H1961" s="36" t="s">
        <v>4911</v>
      </c>
      <c r="I1961" s="36" t="s">
        <v>4911</v>
      </c>
      <c r="J1961" s="207" t="s">
        <v>9677</v>
      </c>
      <c r="K1961" s="32" t="s">
        <v>9678</v>
      </c>
      <c r="L1961" s="31" t="s">
        <v>9679</v>
      </c>
      <c r="M1961" s="4">
        <v>1959</v>
      </c>
      <c r="N1961" s="525">
        <v>34.853966999999997</v>
      </c>
      <c r="O1961" s="525">
        <v>135.636741</v>
      </c>
      <c r="P1961">
        <f t="shared" si="30"/>
        <v>4727.4784948015467</v>
      </c>
    </row>
    <row r="1962" spans="1:16">
      <c r="A1962" s="33" t="s">
        <v>9092</v>
      </c>
      <c r="B1962" s="33" t="s">
        <v>3043</v>
      </c>
      <c r="C1962" s="34" t="s">
        <v>4911</v>
      </c>
      <c r="D1962" s="35"/>
      <c r="E1962" s="62" t="s">
        <v>4911</v>
      </c>
      <c r="F1962" s="206" t="s">
        <v>6368</v>
      </c>
      <c r="G1962" s="56"/>
      <c r="H1962" s="36" t="s">
        <v>4911</v>
      </c>
      <c r="I1962" s="36" t="s">
        <v>4911</v>
      </c>
      <c r="J1962" s="207" t="s">
        <v>9680</v>
      </c>
      <c r="K1962" s="32" t="s">
        <v>9681</v>
      </c>
      <c r="L1962" s="31" t="s">
        <v>9682</v>
      </c>
      <c r="M1962" s="4">
        <v>1960</v>
      </c>
      <c r="N1962" s="525">
        <v>34.819642999999999</v>
      </c>
      <c r="O1962" s="525">
        <v>135.55971099999999</v>
      </c>
      <c r="P1962">
        <f t="shared" si="30"/>
        <v>4720.1407422031725</v>
      </c>
    </row>
    <row r="1963" spans="1:16">
      <c r="A1963" s="33" t="s">
        <v>9092</v>
      </c>
      <c r="B1963" s="33" t="s">
        <v>3043</v>
      </c>
      <c r="C1963" s="34" t="s">
        <v>4911</v>
      </c>
      <c r="D1963" s="35"/>
      <c r="E1963" s="62" t="s">
        <v>4911</v>
      </c>
      <c r="F1963" s="206" t="s">
        <v>5072</v>
      </c>
      <c r="G1963" s="56"/>
      <c r="H1963" s="36" t="s">
        <v>4911</v>
      </c>
      <c r="I1963" s="36" t="s">
        <v>4911</v>
      </c>
      <c r="J1963" s="207" t="s">
        <v>9683</v>
      </c>
      <c r="K1963" s="32" t="s">
        <v>9684</v>
      </c>
      <c r="L1963" s="31" t="s">
        <v>9685</v>
      </c>
      <c r="M1963" s="4">
        <v>1961</v>
      </c>
      <c r="N1963" s="525">
        <v>34.719867000000001</v>
      </c>
      <c r="O1963" s="525">
        <v>135.57035099999999</v>
      </c>
      <c r="P1963">
        <f t="shared" si="30"/>
        <v>4706.9845558633169</v>
      </c>
    </row>
    <row r="1964" spans="1:16">
      <c r="A1964" s="33" t="s">
        <v>9092</v>
      </c>
      <c r="B1964" s="33" t="s">
        <v>3043</v>
      </c>
      <c r="C1964" s="34" t="s">
        <v>4911</v>
      </c>
      <c r="D1964" s="35"/>
      <c r="E1964" s="62" t="s">
        <v>4911</v>
      </c>
      <c r="F1964" s="216" t="s">
        <v>5076</v>
      </c>
      <c r="G1964" s="56"/>
      <c r="H1964" s="36" t="s">
        <v>4911</v>
      </c>
      <c r="I1964" s="36" t="s">
        <v>4911</v>
      </c>
      <c r="J1964" s="217" t="s">
        <v>9686</v>
      </c>
      <c r="K1964" s="61" t="s">
        <v>9408</v>
      </c>
      <c r="L1964" s="60" t="s">
        <v>9687</v>
      </c>
      <c r="M1964" s="4">
        <v>1962</v>
      </c>
      <c r="N1964" s="553">
        <v>34.815595000000002</v>
      </c>
      <c r="O1964" s="553">
        <v>135.671493</v>
      </c>
      <c r="P1964">
        <f t="shared" si="30"/>
        <v>4723.4837533333348</v>
      </c>
    </row>
    <row r="1965" spans="1:16">
      <c r="A1965" s="33" t="s">
        <v>9092</v>
      </c>
      <c r="B1965" s="33" t="s">
        <v>3043</v>
      </c>
      <c r="C1965" s="34" t="s">
        <v>4911</v>
      </c>
      <c r="D1965" s="35"/>
      <c r="E1965" s="62" t="s">
        <v>4911</v>
      </c>
      <c r="F1965" s="249" t="s">
        <v>5080</v>
      </c>
      <c r="G1965" s="56"/>
      <c r="H1965" s="36" t="s">
        <v>4911</v>
      </c>
      <c r="I1965" s="36" t="s">
        <v>4911</v>
      </c>
      <c r="J1965" s="250" t="s">
        <v>9688</v>
      </c>
      <c r="K1965" s="32" t="s">
        <v>9689</v>
      </c>
      <c r="L1965" s="31" t="s">
        <v>9690</v>
      </c>
      <c r="M1965" s="4">
        <v>1963</v>
      </c>
      <c r="N1965" s="525">
        <v>34.773761</v>
      </c>
      <c r="O1965" s="525">
        <v>135.67177100000001</v>
      </c>
      <c r="P1965">
        <f t="shared" si="30"/>
        <v>4717.817739200731</v>
      </c>
    </row>
    <row r="1966" spans="1:16">
      <c r="A1966" s="33" t="s">
        <v>9092</v>
      </c>
      <c r="B1966" s="33" t="s">
        <v>3043</v>
      </c>
      <c r="C1966" s="34" t="s">
        <v>4911</v>
      </c>
      <c r="D1966" s="35"/>
      <c r="E1966" s="62" t="s">
        <v>4911</v>
      </c>
      <c r="F1966" s="206" t="s">
        <v>6378</v>
      </c>
      <c r="G1966" s="56"/>
      <c r="H1966" s="36" t="s">
        <v>4911</v>
      </c>
      <c r="I1966" s="36" t="s">
        <v>4911</v>
      </c>
      <c r="J1966" s="207" t="s">
        <v>9691</v>
      </c>
      <c r="K1966" s="32" t="s">
        <v>9692</v>
      </c>
      <c r="L1966" s="31" t="s">
        <v>9693</v>
      </c>
      <c r="M1966" s="4">
        <v>1964</v>
      </c>
      <c r="N1966" s="525">
        <v>34.730207</v>
      </c>
      <c r="O1966" s="525">
        <v>135.48135099999999</v>
      </c>
      <c r="P1966">
        <f t="shared" si="30"/>
        <v>4705.2953648696566</v>
      </c>
    </row>
    <row r="1967" spans="1:16">
      <c r="A1967" s="33" t="s">
        <v>9092</v>
      </c>
      <c r="B1967" s="33" t="s">
        <v>3043</v>
      </c>
      <c r="C1967" s="34" t="s">
        <v>4911</v>
      </c>
      <c r="D1967" s="35"/>
      <c r="E1967" s="62" t="s">
        <v>4911</v>
      </c>
      <c r="F1967" s="206" t="s">
        <v>5084</v>
      </c>
      <c r="G1967" s="56"/>
      <c r="H1967" s="36" t="s">
        <v>4911</v>
      </c>
      <c r="I1967" s="36" t="s">
        <v>4911</v>
      </c>
      <c r="J1967" s="207" t="s">
        <v>9694</v>
      </c>
      <c r="K1967" s="32" t="s">
        <v>9695</v>
      </c>
      <c r="L1967" s="31" t="s">
        <v>9696</v>
      </c>
      <c r="M1967" s="4">
        <v>1965</v>
      </c>
      <c r="N1967" s="525">
        <v>34.803671000000001</v>
      </c>
      <c r="O1967" s="525">
        <v>135.50418199999999</v>
      </c>
      <c r="P1967">
        <f t="shared" si="30"/>
        <v>4716.0429694521217</v>
      </c>
    </row>
    <row r="1968" spans="1:16">
      <c r="A1968" s="33" t="s">
        <v>9092</v>
      </c>
      <c r="B1968" s="33" t="s">
        <v>3043</v>
      </c>
      <c r="C1968" s="34" t="s">
        <v>4911</v>
      </c>
      <c r="D1968" s="35"/>
      <c r="E1968" s="62" t="s">
        <v>4911</v>
      </c>
      <c r="F1968" s="206" t="s">
        <v>5088</v>
      </c>
      <c r="G1968" s="56"/>
      <c r="H1968" s="36" t="s">
        <v>4911</v>
      </c>
      <c r="I1968" s="36" t="s">
        <v>4911</v>
      </c>
      <c r="J1968" s="207" t="s">
        <v>5519</v>
      </c>
      <c r="K1968" s="32" t="s">
        <v>9697</v>
      </c>
      <c r="L1968" s="31" t="s">
        <v>9698</v>
      </c>
      <c r="M1968" s="4">
        <v>1966</v>
      </c>
      <c r="N1968" s="525">
        <v>34.728234999999998</v>
      </c>
      <c r="O1968" s="525">
        <v>135.541201</v>
      </c>
      <c r="P1968">
        <f t="shared" si="30"/>
        <v>4707.1066805102346</v>
      </c>
    </row>
    <row r="1969" spans="1:16">
      <c r="A1969" s="33" t="s">
        <v>9092</v>
      </c>
      <c r="B1969" s="33" t="s">
        <v>3043</v>
      </c>
      <c r="C1969" s="34" t="s">
        <v>4911</v>
      </c>
      <c r="D1969" s="35"/>
      <c r="E1969" s="62" t="s">
        <v>4911</v>
      </c>
      <c r="F1969" s="206" t="s">
        <v>5091</v>
      </c>
      <c r="G1969" s="56"/>
      <c r="H1969" s="36" t="s">
        <v>4911</v>
      </c>
      <c r="I1969" s="36" t="s">
        <v>4911</v>
      </c>
      <c r="J1969" s="207" t="s">
        <v>9699</v>
      </c>
      <c r="K1969" s="32" t="s">
        <v>9700</v>
      </c>
      <c r="L1969" s="31" t="s">
        <v>9701</v>
      </c>
      <c r="M1969" s="4">
        <v>1967</v>
      </c>
      <c r="N1969" s="525">
        <v>34.669221</v>
      </c>
      <c r="O1969" s="525">
        <v>135.57005899999999</v>
      </c>
      <c r="P1969">
        <f t="shared" si="30"/>
        <v>4700.1083364540382</v>
      </c>
    </row>
    <row r="1970" spans="1:16">
      <c r="A1970" s="33" t="s">
        <v>9092</v>
      </c>
      <c r="B1970" s="33" t="s">
        <v>3043</v>
      </c>
      <c r="C1970" s="34" t="s">
        <v>4911</v>
      </c>
      <c r="D1970" s="35"/>
      <c r="E1970" s="62" t="s">
        <v>4911</v>
      </c>
      <c r="F1970" s="206" t="s">
        <v>5095</v>
      </c>
      <c r="G1970" s="56"/>
      <c r="H1970" s="36" t="s">
        <v>4911</v>
      </c>
      <c r="I1970" s="36" t="s">
        <v>4911</v>
      </c>
      <c r="J1970" s="207" t="s">
        <v>9702</v>
      </c>
      <c r="K1970" s="32" t="s">
        <v>9703</v>
      </c>
      <c r="L1970" s="31" t="s">
        <v>9704</v>
      </c>
      <c r="M1970" s="4">
        <v>1968</v>
      </c>
      <c r="N1970" s="525">
        <v>34.653674000000002</v>
      </c>
      <c r="O1970" s="525">
        <v>135.552819</v>
      </c>
      <c r="P1970">
        <f t="shared" si="30"/>
        <v>4697.4031994070065</v>
      </c>
    </row>
    <row r="1971" spans="1:16">
      <c r="A1971" s="33" t="s">
        <v>9092</v>
      </c>
      <c r="B1971" s="33" t="s">
        <v>3043</v>
      </c>
      <c r="C1971" s="34" t="s">
        <v>4911</v>
      </c>
      <c r="D1971" s="35"/>
      <c r="E1971" s="62" t="s">
        <v>4911</v>
      </c>
      <c r="F1971" s="206" t="s">
        <v>9705</v>
      </c>
      <c r="G1971" s="56"/>
      <c r="H1971" s="36" t="s">
        <v>4911</v>
      </c>
      <c r="I1971" s="36" t="s">
        <v>4911</v>
      </c>
      <c r="J1971" s="207" t="s">
        <v>9706</v>
      </c>
      <c r="K1971" s="32" t="s">
        <v>9707</v>
      </c>
      <c r="L1971" s="31" t="s">
        <v>9708</v>
      </c>
      <c r="M1971" s="4">
        <v>1969</v>
      </c>
      <c r="N1971" s="525">
        <v>34.612371000000003</v>
      </c>
      <c r="O1971" s="525">
        <v>135.591228</v>
      </c>
      <c r="P1971">
        <f t="shared" si="30"/>
        <v>4693.1338878815886</v>
      </c>
    </row>
    <row r="1972" spans="1:16">
      <c r="A1972" s="33" t="s">
        <v>9092</v>
      </c>
      <c r="B1972" s="33" t="s">
        <v>3043</v>
      </c>
      <c r="C1972" s="34" t="s">
        <v>4911</v>
      </c>
      <c r="D1972" s="35"/>
      <c r="E1972" s="62" t="s">
        <v>4911</v>
      </c>
      <c r="F1972" s="206" t="s">
        <v>5102</v>
      </c>
      <c r="G1972" s="56"/>
      <c r="H1972" s="36" t="s">
        <v>4911</v>
      </c>
      <c r="I1972" s="36" t="s">
        <v>4911</v>
      </c>
      <c r="J1972" s="207" t="s">
        <v>9709</v>
      </c>
      <c r="K1972" s="32" t="s">
        <v>9710</v>
      </c>
      <c r="L1972" s="31" t="s">
        <v>9711</v>
      </c>
      <c r="M1972" s="4">
        <v>1970</v>
      </c>
      <c r="N1972" s="525">
        <v>34.701161999999997</v>
      </c>
      <c r="O1972" s="525">
        <v>135.55148600000001</v>
      </c>
      <c r="P1972">
        <f t="shared" si="30"/>
        <v>4703.7940750267317</v>
      </c>
    </row>
    <row r="1973" spans="1:16">
      <c r="A1973" s="33" t="s">
        <v>9092</v>
      </c>
      <c r="B1973" s="33" t="s">
        <v>3043</v>
      </c>
      <c r="C1973" s="34" t="s">
        <v>4911</v>
      </c>
      <c r="D1973" s="35"/>
      <c r="E1973" s="62" t="s">
        <v>4911</v>
      </c>
      <c r="F1973" s="206" t="s">
        <v>6177</v>
      </c>
      <c r="G1973" s="56"/>
      <c r="H1973" s="36" t="s">
        <v>4911</v>
      </c>
      <c r="I1973" s="36" t="s">
        <v>4911</v>
      </c>
      <c r="J1973" s="207" t="s">
        <v>9712</v>
      </c>
      <c r="K1973" s="32" t="s">
        <v>9713</v>
      </c>
      <c r="L1973" s="31" t="s">
        <v>9714</v>
      </c>
      <c r="M1973" s="4">
        <v>1971</v>
      </c>
      <c r="N1973" s="525">
        <v>34.583739000000001</v>
      </c>
      <c r="O1973" s="525">
        <v>135.55310900000001</v>
      </c>
      <c r="P1973">
        <f t="shared" si="30"/>
        <v>4687.933342294551</v>
      </c>
    </row>
    <row r="1974" spans="1:16">
      <c r="A1974" s="33" t="s">
        <v>9092</v>
      </c>
      <c r="B1974" s="33" t="s">
        <v>3043</v>
      </c>
      <c r="C1974" s="34" t="s">
        <v>4911</v>
      </c>
      <c r="D1974" s="35"/>
      <c r="E1974" s="62" t="s">
        <v>4911</v>
      </c>
      <c r="F1974" s="255" t="s">
        <v>5110</v>
      </c>
      <c r="G1974" s="56"/>
      <c r="H1974" s="36" t="s">
        <v>4911</v>
      </c>
      <c r="I1974" s="36" t="s">
        <v>4911</v>
      </c>
      <c r="J1974" s="212" t="s">
        <v>9715</v>
      </c>
      <c r="K1974" s="32" t="s">
        <v>9716</v>
      </c>
      <c r="L1974" s="256" t="s">
        <v>9717</v>
      </c>
      <c r="M1974" s="4">
        <v>1972</v>
      </c>
      <c r="N1974" s="600">
        <v>34.567261999999999</v>
      </c>
      <c r="O1974" s="600">
        <v>135.60499300000001</v>
      </c>
      <c r="P1974">
        <f t="shared" si="30"/>
        <v>4687.4933215391666</v>
      </c>
    </row>
    <row r="1975" spans="1:16">
      <c r="A1975" s="33" t="s">
        <v>9092</v>
      </c>
      <c r="B1975" s="33" t="s">
        <v>3043</v>
      </c>
      <c r="C1975" s="34" t="s">
        <v>4911</v>
      </c>
      <c r="D1975" s="35"/>
      <c r="E1975" s="62" t="s">
        <v>4911</v>
      </c>
      <c r="F1975" s="210" t="s">
        <v>7142</v>
      </c>
      <c r="G1975" s="56"/>
      <c r="H1975" s="36" t="s">
        <v>4911</v>
      </c>
      <c r="I1975" s="36" t="s">
        <v>4911</v>
      </c>
      <c r="J1975" s="211" t="s">
        <v>9718</v>
      </c>
      <c r="K1975" s="38" t="s">
        <v>9719</v>
      </c>
      <c r="L1975" s="37" t="s">
        <v>9720</v>
      </c>
      <c r="M1975" s="4">
        <v>1973</v>
      </c>
      <c r="N1975" s="554">
        <v>34.737882999999997</v>
      </c>
      <c r="O1975" s="554">
        <v>135.60871900000001</v>
      </c>
      <c r="P1975">
        <f t="shared" si="30"/>
        <v>4710.7598144018766</v>
      </c>
    </row>
    <row r="1976" spans="1:16">
      <c r="A1976" s="33" t="s">
        <v>9092</v>
      </c>
      <c r="B1976" s="33" t="s">
        <v>3043</v>
      </c>
      <c r="C1976" s="34" t="s">
        <v>4911</v>
      </c>
      <c r="D1976" s="35"/>
      <c r="E1976" s="62" t="s">
        <v>4911</v>
      </c>
      <c r="F1976" s="249" t="s">
        <v>5114</v>
      </c>
      <c r="G1976" s="56"/>
      <c r="H1976" s="36" t="s">
        <v>4911</v>
      </c>
      <c r="I1976" s="36" t="s">
        <v>4911</v>
      </c>
      <c r="J1976" s="250" t="s">
        <v>9721</v>
      </c>
      <c r="K1976" s="32" t="s">
        <v>9722</v>
      </c>
      <c r="L1976" s="31" t="s">
        <v>9723</v>
      </c>
      <c r="M1976" s="4">
        <v>1974</v>
      </c>
      <c r="N1976" s="525">
        <v>34.758372000000001</v>
      </c>
      <c r="O1976" s="525">
        <v>135.62680599999999</v>
      </c>
      <c r="P1976">
        <f t="shared" si="30"/>
        <v>4714.1669761198318</v>
      </c>
    </row>
    <row r="1977" spans="1:16">
      <c r="A1977" s="33" t="s">
        <v>9092</v>
      </c>
      <c r="B1977" s="33" t="s">
        <v>3043</v>
      </c>
      <c r="C1977" s="34" t="s">
        <v>4911</v>
      </c>
      <c r="D1977" s="35"/>
      <c r="E1977" s="62" t="s">
        <v>4911</v>
      </c>
      <c r="F1977" s="206" t="s">
        <v>5122</v>
      </c>
      <c r="G1977" s="56"/>
      <c r="H1977" s="36" t="s">
        <v>4911</v>
      </c>
      <c r="I1977" s="36" t="s">
        <v>4911</v>
      </c>
      <c r="J1977" s="212" t="s">
        <v>9724</v>
      </c>
      <c r="K1977" s="32" t="s">
        <v>9725</v>
      </c>
      <c r="L1977" s="31" t="s">
        <v>9726</v>
      </c>
      <c r="M1977" s="4">
        <v>1975</v>
      </c>
      <c r="N1977" s="525">
        <v>34.748489999999997</v>
      </c>
      <c r="O1977" s="525">
        <v>135.576449</v>
      </c>
      <c r="P1977">
        <f t="shared" si="30"/>
        <v>4711.0768823120097</v>
      </c>
    </row>
    <row r="1978" spans="1:16">
      <c r="A1978" s="33" t="s">
        <v>9092</v>
      </c>
      <c r="B1978" s="33" t="s">
        <v>3043</v>
      </c>
      <c r="C1978" s="34" t="s">
        <v>4911</v>
      </c>
      <c r="D1978" s="35"/>
      <c r="E1978" s="62" t="s">
        <v>4911</v>
      </c>
      <c r="F1978" s="210" t="s">
        <v>5141</v>
      </c>
      <c r="G1978" s="56"/>
      <c r="H1978" s="36" t="s">
        <v>4911</v>
      </c>
      <c r="I1978" s="36" t="s">
        <v>4911</v>
      </c>
      <c r="J1978" s="257" t="s">
        <v>9727</v>
      </c>
      <c r="K1978" s="38" t="s">
        <v>9728</v>
      </c>
      <c r="L1978" s="37" t="s">
        <v>9729</v>
      </c>
      <c r="M1978" s="4">
        <v>1976</v>
      </c>
      <c r="N1978" s="554">
        <v>34.790056999999997</v>
      </c>
      <c r="O1978" s="554">
        <v>135.595237</v>
      </c>
      <c r="P1978">
        <f t="shared" si="30"/>
        <v>4717.3660241585085</v>
      </c>
    </row>
    <row r="1979" spans="1:16">
      <c r="A1979" s="33" t="s">
        <v>9092</v>
      </c>
      <c r="B1979" s="33" t="s">
        <v>3043</v>
      </c>
      <c r="C1979" s="34" t="s">
        <v>4911</v>
      </c>
      <c r="D1979" s="35"/>
      <c r="E1979" s="62" t="s">
        <v>4911</v>
      </c>
      <c r="F1979" s="210" t="s">
        <v>5145</v>
      </c>
      <c r="G1979" s="56"/>
      <c r="H1979" s="36" t="s">
        <v>4911</v>
      </c>
      <c r="I1979" s="36" t="s">
        <v>4911</v>
      </c>
      <c r="J1979" s="257" t="s">
        <v>9730</v>
      </c>
      <c r="K1979" s="38" t="s">
        <v>9731</v>
      </c>
      <c r="L1979" s="37" t="s">
        <v>9732</v>
      </c>
      <c r="M1979" s="4">
        <v>1977</v>
      </c>
      <c r="N1979" s="554">
        <v>34.709515000000003</v>
      </c>
      <c r="O1979" s="554">
        <v>135.457954</v>
      </c>
      <c r="P1979">
        <f t="shared" si="30"/>
        <v>4701.6798862323103</v>
      </c>
    </row>
    <row r="1980" spans="1:16">
      <c r="A1980" s="33" t="s">
        <v>9092</v>
      </c>
      <c r="B1980" s="33" t="s">
        <v>3043</v>
      </c>
      <c r="C1980" s="34" t="s">
        <v>4911</v>
      </c>
      <c r="D1980" s="35"/>
      <c r="E1980" s="62" t="s">
        <v>4911</v>
      </c>
      <c r="F1980" s="210" t="s">
        <v>5217</v>
      </c>
      <c r="G1980" s="56"/>
      <c r="H1980" s="36" t="s">
        <v>4911</v>
      </c>
      <c r="I1980" s="36" t="s">
        <v>4911</v>
      </c>
      <c r="J1980" s="257" t="s">
        <v>9733</v>
      </c>
      <c r="K1980" s="38" t="s">
        <v>9734</v>
      </c>
      <c r="L1980" s="37" t="s">
        <v>9735</v>
      </c>
      <c r="M1980" s="4">
        <v>1978</v>
      </c>
      <c r="N1980" s="554">
        <v>34.683866000000002</v>
      </c>
      <c r="O1980" s="554">
        <v>135.775533</v>
      </c>
      <c r="P1980">
        <f t="shared" si="30"/>
        <v>4709.2203926505781</v>
      </c>
    </row>
    <row r="1981" spans="1:16">
      <c r="A1981" s="33" t="s">
        <v>9092</v>
      </c>
      <c r="B1981" s="33" t="s">
        <v>3043</v>
      </c>
      <c r="C1981" s="34" t="s">
        <v>4911</v>
      </c>
      <c r="D1981" s="35"/>
      <c r="E1981" s="62" t="s">
        <v>4911</v>
      </c>
      <c r="F1981" s="210" t="s">
        <v>5221</v>
      </c>
      <c r="G1981" s="56"/>
      <c r="H1981" s="36" t="s">
        <v>4911</v>
      </c>
      <c r="I1981" s="36" t="s">
        <v>4911</v>
      </c>
      <c r="J1981" s="257" t="s">
        <v>9736</v>
      </c>
      <c r="K1981" s="38" t="s">
        <v>9737</v>
      </c>
      <c r="L1981" s="37" t="s">
        <v>9738</v>
      </c>
      <c r="M1981" s="4">
        <v>1979</v>
      </c>
      <c r="N1981" s="554">
        <v>34.586001000000003</v>
      </c>
      <c r="O1981" s="554">
        <v>135.718164</v>
      </c>
      <c r="P1981">
        <f t="shared" si="30"/>
        <v>4693.9485558221641</v>
      </c>
    </row>
    <row r="1982" spans="1:16">
      <c r="A1982" s="33" t="s">
        <v>9092</v>
      </c>
      <c r="B1982" s="33" t="s">
        <v>3043</v>
      </c>
      <c r="C1982" s="34" t="s">
        <v>4911</v>
      </c>
      <c r="D1982" s="35"/>
      <c r="E1982" s="62" t="s">
        <v>4911</v>
      </c>
      <c r="F1982" s="210" t="s">
        <v>5225</v>
      </c>
      <c r="G1982" s="56"/>
      <c r="H1982" s="36" t="s">
        <v>4911</v>
      </c>
      <c r="I1982" s="36" t="s">
        <v>4911</v>
      </c>
      <c r="J1982" s="257" t="s">
        <v>9739</v>
      </c>
      <c r="K1982" s="38" t="s">
        <v>9740</v>
      </c>
      <c r="L1982" s="37" t="s">
        <v>9741</v>
      </c>
      <c r="M1982" s="4">
        <v>1980</v>
      </c>
      <c r="N1982" s="554">
        <v>34.619134000000003</v>
      </c>
      <c r="O1982" s="554">
        <v>135.79554099999999</v>
      </c>
      <c r="P1982">
        <f t="shared" si="30"/>
        <v>4701.1240304814937</v>
      </c>
    </row>
    <row r="1983" spans="1:16">
      <c r="A1983" s="33" t="s">
        <v>9092</v>
      </c>
      <c r="B1983" s="33" t="s">
        <v>3043</v>
      </c>
      <c r="C1983" s="34" t="s">
        <v>4911</v>
      </c>
      <c r="D1983" s="35"/>
      <c r="E1983" s="62" t="s">
        <v>4911</v>
      </c>
      <c r="F1983" s="210" t="s">
        <v>7937</v>
      </c>
      <c r="G1983" s="56"/>
      <c r="H1983" s="36" t="s">
        <v>4911</v>
      </c>
      <c r="I1983" s="36" t="s">
        <v>4911</v>
      </c>
      <c r="J1983" s="257" t="s">
        <v>9742</v>
      </c>
      <c r="K1983" s="38" t="s">
        <v>9743</v>
      </c>
      <c r="L1983" s="37" t="s">
        <v>9744</v>
      </c>
      <c r="M1983" s="4">
        <v>1981</v>
      </c>
      <c r="N1983" s="554">
        <v>34.684007000000001</v>
      </c>
      <c r="O1983" s="554">
        <v>135.80750599999999</v>
      </c>
      <c r="P1983">
        <f t="shared" si="30"/>
        <v>4710.3484887565419</v>
      </c>
    </row>
    <row r="1984" spans="1:16">
      <c r="A1984" s="33" t="s">
        <v>9092</v>
      </c>
      <c r="B1984" s="33" t="s">
        <v>3043</v>
      </c>
      <c r="C1984" s="34" t="s">
        <v>4911</v>
      </c>
      <c r="D1984" s="35"/>
      <c r="E1984" s="62" t="s">
        <v>4911</v>
      </c>
      <c r="F1984" s="210" t="s">
        <v>9745</v>
      </c>
      <c r="G1984" s="56"/>
      <c r="H1984" s="36" t="s">
        <v>4911</v>
      </c>
      <c r="I1984" s="36" t="s">
        <v>4911</v>
      </c>
      <c r="J1984" s="257" t="s">
        <v>9746</v>
      </c>
      <c r="K1984" s="38" t="s">
        <v>9747</v>
      </c>
      <c r="L1984" s="37" t="s">
        <v>9748</v>
      </c>
      <c r="M1984" s="4">
        <v>1982</v>
      </c>
      <c r="N1984" s="554">
        <v>34.508057999999998</v>
      </c>
      <c r="O1984" s="554">
        <v>135.76787100000001</v>
      </c>
      <c r="P1984">
        <f t="shared" si="30"/>
        <v>4685.0855670045185</v>
      </c>
    </row>
    <row r="1985" spans="1:16">
      <c r="A1985" s="33" t="s">
        <v>9092</v>
      </c>
      <c r="B1985" s="33" t="s">
        <v>3043</v>
      </c>
      <c r="C1985" s="34" t="s">
        <v>4911</v>
      </c>
      <c r="D1985" s="35"/>
      <c r="E1985" s="62" t="s">
        <v>4911</v>
      </c>
      <c r="F1985" s="210" t="s">
        <v>9749</v>
      </c>
      <c r="G1985" s="56"/>
      <c r="H1985" s="36" t="s">
        <v>4911</v>
      </c>
      <c r="I1985" s="36" t="s">
        <v>4911</v>
      </c>
      <c r="J1985" s="257" t="s">
        <v>9750</v>
      </c>
      <c r="K1985" s="38" t="s">
        <v>9747</v>
      </c>
      <c r="L1985" s="37" t="s">
        <v>9751</v>
      </c>
      <c r="M1985" s="4">
        <v>1983</v>
      </c>
      <c r="N1985" s="554">
        <v>34.508150999999998</v>
      </c>
      <c r="O1985" s="554">
        <v>135.76792</v>
      </c>
      <c r="P1985">
        <f t="shared" si="30"/>
        <v>4685.0998843159196</v>
      </c>
    </row>
    <row r="1986" spans="1:16">
      <c r="A1986" s="33" t="s">
        <v>9092</v>
      </c>
      <c r="B1986" s="33" t="s">
        <v>3043</v>
      </c>
      <c r="C1986" s="34" t="s">
        <v>4911</v>
      </c>
      <c r="D1986" s="35"/>
      <c r="E1986" s="62" t="s">
        <v>4911</v>
      </c>
      <c r="F1986" s="210" t="s">
        <v>9752</v>
      </c>
      <c r="G1986" s="56"/>
      <c r="H1986" s="36" t="s">
        <v>4911</v>
      </c>
      <c r="I1986" s="36" t="s">
        <v>4911</v>
      </c>
      <c r="J1986" s="257" t="s">
        <v>9753</v>
      </c>
      <c r="K1986" s="38" t="s">
        <v>9754</v>
      </c>
      <c r="L1986" s="37" t="s">
        <v>9755</v>
      </c>
      <c r="M1986" s="4">
        <v>1984</v>
      </c>
      <c r="N1986" s="554">
        <v>34.217722000000002</v>
      </c>
      <c r="O1986" s="554">
        <v>135.15932900000001</v>
      </c>
      <c r="P1986">
        <f t="shared" si="30"/>
        <v>4624.8443454285389</v>
      </c>
    </row>
    <row r="1987" spans="1:16">
      <c r="A1987" s="33" t="s">
        <v>9092</v>
      </c>
      <c r="B1987" s="33" t="s">
        <v>3043</v>
      </c>
      <c r="C1987" s="34" t="s">
        <v>4911</v>
      </c>
      <c r="D1987" s="35"/>
      <c r="E1987" s="62" t="s">
        <v>4911</v>
      </c>
      <c r="F1987" s="210" t="s">
        <v>9756</v>
      </c>
      <c r="G1987" s="56"/>
      <c r="H1987" s="36" t="s">
        <v>4911</v>
      </c>
      <c r="I1987" s="36" t="s">
        <v>4911</v>
      </c>
      <c r="J1987" s="257" t="s">
        <v>9757</v>
      </c>
      <c r="K1987" s="38" t="s">
        <v>9758</v>
      </c>
      <c r="L1987" s="37" t="s">
        <v>9759</v>
      </c>
      <c r="M1987" s="4">
        <v>1985</v>
      </c>
      <c r="N1987" s="554">
        <v>34.206260999999998</v>
      </c>
      <c r="O1987" s="554">
        <v>135.18200999999999</v>
      </c>
      <c r="P1987">
        <f t="shared" si="30"/>
        <v>4624.0711165646098</v>
      </c>
    </row>
    <row r="1988" spans="1:16">
      <c r="A1988" s="33" t="s">
        <v>9092</v>
      </c>
      <c r="B1988" s="33" t="s">
        <v>3043</v>
      </c>
      <c r="C1988" s="34" t="s">
        <v>4911</v>
      </c>
      <c r="D1988" s="35"/>
      <c r="E1988" s="62" t="s">
        <v>4911</v>
      </c>
      <c r="F1988" s="210" t="s">
        <v>9760</v>
      </c>
      <c r="G1988" s="56"/>
      <c r="H1988" s="36" t="s">
        <v>4911</v>
      </c>
      <c r="I1988" s="36" t="s">
        <v>4911</v>
      </c>
      <c r="J1988" s="257" t="s">
        <v>9761</v>
      </c>
      <c r="K1988" s="38" t="s">
        <v>9762</v>
      </c>
      <c r="L1988" s="37" t="s">
        <v>9763</v>
      </c>
      <c r="M1988" s="4">
        <v>1986</v>
      </c>
      <c r="N1988" s="554">
        <v>34.305669000000002</v>
      </c>
      <c r="O1988" s="554">
        <v>135.53786299999999</v>
      </c>
      <c r="P1988">
        <f t="shared" ref="P1988:P2051" si="31">N1988*O1988</f>
        <v>4649.7170650453472</v>
      </c>
    </row>
    <row r="1989" spans="1:16">
      <c r="A1989" s="33" t="s">
        <v>9092</v>
      </c>
      <c r="B1989" s="33" t="s">
        <v>3043</v>
      </c>
      <c r="C1989" s="34" t="s">
        <v>4911</v>
      </c>
      <c r="D1989" s="35"/>
      <c r="E1989" s="62" t="s">
        <v>4911</v>
      </c>
      <c r="F1989" s="210" t="s">
        <v>9764</v>
      </c>
      <c r="G1989" s="56"/>
      <c r="H1989" s="36" t="s">
        <v>4911</v>
      </c>
      <c r="I1989" s="36" t="s">
        <v>4911</v>
      </c>
      <c r="J1989" s="257" t="s">
        <v>9765</v>
      </c>
      <c r="K1989" s="38" t="s">
        <v>9766</v>
      </c>
      <c r="L1989" s="37" t="s">
        <v>9767</v>
      </c>
      <c r="M1989" s="4">
        <v>1987</v>
      </c>
      <c r="N1989" s="554">
        <v>34.245181000000002</v>
      </c>
      <c r="O1989" s="554">
        <v>135.20987299999999</v>
      </c>
      <c r="P1989">
        <f t="shared" si="31"/>
        <v>4630.2865738720129</v>
      </c>
    </row>
    <row r="1990" spans="1:16">
      <c r="A1990" s="33" t="s">
        <v>9092</v>
      </c>
      <c r="B1990" s="33" t="s">
        <v>3043</v>
      </c>
      <c r="C1990" s="34" t="s">
        <v>4911</v>
      </c>
      <c r="D1990" s="35"/>
      <c r="E1990" s="62" t="s">
        <v>4911</v>
      </c>
      <c r="F1990" s="210" t="s">
        <v>9768</v>
      </c>
      <c r="G1990" s="56"/>
      <c r="H1990" s="36" t="s">
        <v>4911</v>
      </c>
      <c r="I1990" s="36" t="s">
        <v>4911</v>
      </c>
      <c r="J1990" s="257" t="s">
        <v>9769</v>
      </c>
      <c r="K1990" s="38" t="s">
        <v>9770</v>
      </c>
      <c r="L1990" s="37" t="s">
        <v>9771</v>
      </c>
      <c r="M1990" s="4">
        <v>1988</v>
      </c>
      <c r="N1990" s="554">
        <v>33.736544000000002</v>
      </c>
      <c r="O1990" s="554">
        <v>135.35885200000001</v>
      </c>
      <c r="P1990">
        <f t="shared" si="31"/>
        <v>4566.5398662874886</v>
      </c>
    </row>
    <row r="1991" spans="1:16">
      <c r="A1991" s="33" t="s">
        <v>9092</v>
      </c>
      <c r="B1991" s="33" t="s">
        <v>3043</v>
      </c>
      <c r="C1991" s="34" t="s">
        <v>4911</v>
      </c>
      <c r="D1991" s="35"/>
      <c r="E1991" s="62" t="s">
        <v>4911</v>
      </c>
      <c r="F1991" s="210" t="s">
        <v>9772</v>
      </c>
      <c r="G1991" s="56"/>
      <c r="H1991" s="36" t="s">
        <v>4911</v>
      </c>
      <c r="I1991" s="36" t="s">
        <v>4911</v>
      </c>
      <c r="J1991" s="257" t="s">
        <v>9773</v>
      </c>
      <c r="K1991" s="38" t="s">
        <v>9774</v>
      </c>
      <c r="L1991" s="37" t="s">
        <v>9775</v>
      </c>
      <c r="M1991" s="4">
        <v>1989</v>
      </c>
      <c r="N1991" s="554">
        <v>34.22222</v>
      </c>
      <c r="O1991" s="554">
        <v>135.19033899999999</v>
      </c>
      <c r="P1991">
        <f t="shared" si="31"/>
        <v>4626.5135231325794</v>
      </c>
    </row>
    <row r="1992" spans="1:16">
      <c r="A1992" s="33" t="s">
        <v>9092</v>
      </c>
      <c r="B1992" s="33" t="s">
        <v>3043</v>
      </c>
      <c r="C1992" s="34" t="s">
        <v>4911</v>
      </c>
      <c r="D1992" s="35"/>
      <c r="E1992" s="62" t="s">
        <v>4911</v>
      </c>
      <c r="F1992" s="210" t="s">
        <v>4962</v>
      </c>
      <c r="G1992" s="56"/>
      <c r="H1992" s="36" t="s">
        <v>4911</v>
      </c>
      <c r="I1992" s="36" t="s">
        <v>4911</v>
      </c>
      <c r="J1992" s="257" t="s">
        <v>5895</v>
      </c>
      <c r="K1992" s="38" t="s">
        <v>9776</v>
      </c>
      <c r="L1992" s="37" t="s">
        <v>9777</v>
      </c>
      <c r="M1992" s="4">
        <v>1990</v>
      </c>
      <c r="N1992" s="554">
        <v>34.612620999999997</v>
      </c>
      <c r="O1992" s="554">
        <v>135.546829</v>
      </c>
      <c r="P1992">
        <f t="shared" si="31"/>
        <v>4691.6310199288091</v>
      </c>
    </row>
    <row r="1993" spans="1:16">
      <c r="A1993" s="33" t="s">
        <v>9092</v>
      </c>
      <c r="B1993" s="33" t="s">
        <v>3043</v>
      </c>
      <c r="C1993" s="34" t="s">
        <v>4911</v>
      </c>
      <c r="D1993" s="35"/>
      <c r="E1993" s="62" t="s">
        <v>4911</v>
      </c>
      <c r="F1993" s="206" t="s">
        <v>4968</v>
      </c>
      <c r="G1993" s="56"/>
      <c r="H1993" s="36" t="s">
        <v>4911</v>
      </c>
      <c r="I1993" s="36" t="s">
        <v>4911</v>
      </c>
      <c r="J1993" s="207" t="s">
        <v>9778</v>
      </c>
      <c r="K1993" s="32" t="s">
        <v>9779</v>
      </c>
      <c r="L1993" s="31" t="s">
        <v>9780</v>
      </c>
      <c r="M1993" s="4">
        <v>1991</v>
      </c>
      <c r="N1993" s="525">
        <v>34.790723</v>
      </c>
      <c r="O1993" s="525">
        <v>135.625618</v>
      </c>
      <c r="P1993">
        <f t="shared" si="31"/>
        <v>4718.5133075418144</v>
      </c>
    </row>
    <row r="1994" spans="1:16">
      <c r="A1994" s="33" t="s">
        <v>9092</v>
      </c>
      <c r="B1994" s="33" t="s">
        <v>3043</v>
      </c>
      <c r="C1994" s="34" t="s">
        <v>4911</v>
      </c>
      <c r="D1994" s="35"/>
      <c r="E1994" s="62" t="s">
        <v>4911</v>
      </c>
      <c r="F1994" s="206" t="s">
        <v>5259</v>
      </c>
      <c r="G1994" s="56"/>
      <c r="H1994" s="36" t="s">
        <v>4911</v>
      </c>
      <c r="I1994" s="36" t="s">
        <v>4911</v>
      </c>
      <c r="J1994" s="207" t="s">
        <v>9781</v>
      </c>
      <c r="K1994" s="32" t="s">
        <v>9782</v>
      </c>
      <c r="L1994" s="31" t="s">
        <v>9783</v>
      </c>
      <c r="M1994" s="4">
        <v>1992</v>
      </c>
      <c r="N1994" s="525">
        <v>34.836477000000002</v>
      </c>
      <c r="O1994" s="525">
        <v>135.581729</v>
      </c>
      <c r="P1994">
        <f t="shared" si="31"/>
        <v>4723.189783928733</v>
      </c>
    </row>
    <row r="1995" spans="1:16">
      <c r="A1995" s="33" t="s">
        <v>9092</v>
      </c>
      <c r="B1995" s="33" t="s">
        <v>3043</v>
      </c>
      <c r="C1995" s="34" t="s">
        <v>4911</v>
      </c>
      <c r="D1995" s="35"/>
      <c r="E1995" s="62" t="s">
        <v>4911</v>
      </c>
      <c r="F1995" s="206" t="s">
        <v>4972</v>
      </c>
      <c r="G1995" s="56"/>
      <c r="H1995" s="36" t="s">
        <v>4911</v>
      </c>
      <c r="I1995" s="36" t="s">
        <v>4911</v>
      </c>
      <c r="J1995" s="207" t="s">
        <v>9784</v>
      </c>
      <c r="K1995" s="32" t="s">
        <v>9785</v>
      </c>
      <c r="L1995" s="31" t="s">
        <v>9786</v>
      </c>
      <c r="M1995" s="4">
        <v>1993</v>
      </c>
      <c r="N1995" s="525">
        <v>34.535445000000003</v>
      </c>
      <c r="O1995" s="525">
        <v>135.46301299999999</v>
      </c>
      <c r="P1995">
        <f t="shared" si="31"/>
        <v>4678.275434995785</v>
      </c>
    </row>
    <row r="1996" spans="1:16">
      <c r="A1996" s="33" t="s">
        <v>9092</v>
      </c>
      <c r="B1996" s="33" t="s">
        <v>3043</v>
      </c>
      <c r="C1996" s="34" t="s">
        <v>4911</v>
      </c>
      <c r="D1996" s="35"/>
      <c r="E1996" s="62" t="s">
        <v>4911</v>
      </c>
      <c r="F1996" s="206" t="s">
        <v>5470</v>
      </c>
      <c r="G1996" s="56"/>
      <c r="H1996" s="36" t="s">
        <v>4911</v>
      </c>
      <c r="I1996" s="36" t="s">
        <v>4911</v>
      </c>
      <c r="J1996" s="207" t="s">
        <v>9787</v>
      </c>
      <c r="K1996" s="32" t="s">
        <v>9788</v>
      </c>
      <c r="L1996" s="31" t="s">
        <v>9789</v>
      </c>
      <c r="M1996" s="4">
        <v>1994</v>
      </c>
      <c r="N1996" s="525">
        <v>34.681238</v>
      </c>
      <c r="O1996" s="525">
        <v>135.63565</v>
      </c>
      <c r="P1996">
        <f t="shared" si="31"/>
        <v>4704.0122589347002</v>
      </c>
    </row>
    <row r="1997" spans="1:16">
      <c r="A1997" s="33" t="s">
        <v>9092</v>
      </c>
      <c r="B1997" s="33" t="s">
        <v>3043</v>
      </c>
      <c r="C1997" s="34" t="s">
        <v>4911</v>
      </c>
      <c r="D1997" s="35"/>
      <c r="E1997" s="62" t="s">
        <v>4911</v>
      </c>
      <c r="F1997" s="215" t="s">
        <v>5478</v>
      </c>
      <c r="G1997" s="214"/>
      <c r="H1997" s="36" t="s">
        <v>4911</v>
      </c>
      <c r="I1997" s="36" t="s">
        <v>4911</v>
      </c>
      <c r="J1997" s="207" t="s">
        <v>9790</v>
      </c>
      <c r="K1997" s="32" t="s">
        <v>9663</v>
      </c>
      <c r="L1997" s="31" t="s">
        <v>9791</v>
      </c>
      <c r="M1997" s="4">
        <v>1995</v>
      </c>
      <c r="N1997" s="525">
        <v>34.826399000000002</v>
      </c>
      <c r="O1997" s="525">
        <v>135.47821999999999</v>
      </c>
      <c r="P1997">
        <f t="shared" si="31"/>
        <v>4718.2185455297804</v>
      </c>
    </row>
    <row r="1998" spans="1:16">
      <c r="A1998" s="33" t="s">
        <v>9092</v>
      </c>
      <c r="B1998" s="33" t="s">
        <v>3043</v>
      </c>
      <c r="C1998" s="34" t="s">
        <v>4911</v>
      </c>
      <c r="D1998" s="35"/>
      <c r="E1998" s="62" t="s">
        <v>4911</v>
      </c>
      <c r="F1998" s="206" t="s">
        <v>5267</v>
      </c>
      <c r="G1998" s="56"/>
      <c r="H1998" s="36" t="s">
        <v>4911</v>
      </c>
      <c r="I1998" s="36" t="s">
        <v>4911</v>
      </c>
      <c r="J1998" s="207" t="s">
        <v>9792</v>
      </c>
      <c r="K1998" s="32" t="s">
        <v>9793</v>
      </c>
      <c r="L1998" s="31" t="s">
        <v>9794</v>
      </c>
      <c r="M1998" s="4">
        <v>1996</v>
      </c>
      <c r="N1998" s="525">
        <v>34.841194000000002</v>
      </c>
      <c r="O1998" s="525">
        <v>135.55529200000001</v>
      </c>
      <c r="P1998">
        <f t="shared" si="31"/>
        <v>4722.9082262986485</v>
      </c>
    </row>
    <row r="1999" spans="1:16">
      <c r="A1999" s="33" t="s">
        <v>9092</v>
      </c>
      <c r="B1999" s="33" t="s">
        <v>3043</v>
      </c>
      <c r="C1999" s="34" t="s">
        <v>4911</v>
      </c>
      <c r="D1999" s="35"/>
      <c r="E1999" s="62" t="s">
        <v>4911</v>
      </c>
      <c r="F1999" s="206" t="s">
        <v>6404</v>
      </c>
      <c r="G1999" s="56"/>
      <c r="H1999" s="36" t="s">
        <v>4911</v>
      </c>
      <c r="I1999" s="36" t="s">
        <v>4911</v>
      </c>
      <c r="J1999" s="207" t="s">
        <v>9795</v>
      </c>
      <c r="K1999" s="32" t="s">
        <v>9796</v>
      </c>
      <c r="L1999" s="31" t="s">
        <v>9797</v>
      </c>
      <c r="M1999" s="4">
        <v>1997</v>
      </c>
      <c r="N1999" s="525">
        <v>34.774797999999997</v>
      </c>
      <c r="O1999" s="525">
        <v>135.61130299999999</v>
      </c>
      <c r="P1999">
        <f t="shared" si="31"/>
        <v>4715.8556683417937</v>
      </c>
    </row>
    <row r="2000" spans="1:16">
      <c r="A2000" s="33" t="s">
        <v>9092</v>
      </c>
      <c r="B2000" s="33" t="s">
        <v>3043</v>
      </c>
      <c r="C2000" s="34" t="s">
        <v>4911</v>
      </c>
      <c r="D2000" s="35"/>
      <c r="E2000" s="62" t="s">
        <v>4911</v>
      </c>
      <c r="F2000" s="206" t="s">
        <v>5281</v>
      </c>
      <c r="G2000" s="56"/>
      <c r="H2000" s="36" t="s">
        <v>4911</v>
      </c>
      <c r="I2000" s="36" t="s">
        <v>4911</v>
      </c>
      <c r="J2000" s="207" t="s">
        <v>9798</v>
      </c>
      <c r="K2000" s="32" t="s">
        <v>9799</v>
      </c>
      <c r="L2000" s="31" t="s">
        <v>9800</v>
      </c>
      <c r="M2000" s="4">
        <v>1998</v>
      </c>
      <c r="N2000" s="545">
        <v>34.511035</v>
      </c>
      <c r="O2000" s="545">
        <v>135.435408</v>
      </c>
      <c r="P2000">
        <f t="shared" si="31"/>
        <v>4674.0161057272799</v>
      </c>
    </row>
    <row r="2001" spans="1:16">
      <c r="A2001" s="33" t="s">
        <v>9092</v>
      </c>
      <c r="B2001" s="33" t="s">
        <v>3043</v>
      </c>
      <c r="C2001" s="34" t="s">
        <v>4911</v>
      </c>
      <c r="D2001" s="35"/>
      <c r="E2001" s="62" t="s">
        <v>4911</v>
      </c>
      <c r="F2001" s="206" t="s">
        <v>6193</v>
      </c>
      <c r="G2001" s="56"/>
      <c r="H2001" s="36" t="s">
        <v>4911</v>
      </c>
      <c r="I2001" s="36" t="s">
        <v>4911</v>
      </c>
      <c r="J2001" s="207" t="s">
        <v>9801</v>
      </c>
      <c r="K2001" s="32" t="s">
        <v>9802</v>
      </c>
      <c r="L2001" s="31" t="s">
        <v>9803</v>
      </c>
      <c r="M2001" s="4">
        <v>1999</v>
      </c>
      <c r="N2001" s="525">
        <v>34.652890999999997</v>
      </c>
      <c r="O2001" s="525">
        <v>135.81944899999999</v>
      </c>
      <c r="P2001">
        <f t="shared" si="31"/>
        <v>4706.5365618770584</v>
      </c>
    </row>
    <row r="2002" spans="1:16">
      <c r="A2002" s="33" t="s">
        <v>9092</v>
      </c>
      <c r="B2002" s="33" t="s">
        <v>3043</v>
      </c>
      <c r="C2002" s="34" t="s">
        <v>4911</v>
      </c>
      <c r="D2002" s="35"/>
      <c r="E2002" s="62" t="s">
        <v>4911</v>
      </c>
      <c r="F2002" s="206" t="s">
        <v>5284</v>
      </c>
      <c r="G2002" s="56"/>
      <c r="H2002" s="36" t="s">
        <v>4911</v>
      </c>
      <c r="I2002" s="36" t="s">
        <v>4911</v>
      </c>
      <c r="J2002" s="207" t="s">
        <v>9804</v>
      </c>
      <c r="K2002" s="32" t="s">
        <v>9747</v>
      </c>
      <c r="L2002" s="31" t="s">
        <v>9805</v>
      </c>
      <c r="M2002" s="4">
        <v>2000</v>
      </c>
      <c r="N2002" s="525">
        <v>34.507904000000003</v>
      </c>
      <c r="O2002" s="525">
        <v>135.76818599999999</v>
      </c>
      <c r="P2002">
        <f t="shared" si="31"/>
        <v>4685.0755287421443</v>
      </c>
    </row>
    <row r="2003" spans="1:16">
      <c r="A2003" s="33" t="s">
        <v>9092</v>
      </c>
      <c r="B2003" s="33" t="s">
        <v>3043</v>
      </c>
      <c r="C2003" s="34" t="s">
        <v>4911</v>
      </c>
      <c r="D2003" s="35"/>
      <c r="E2003" s="62" t="s">
        <v>4911</v>
      </c>
      <c r="F2003" s="206" t="s">
        <v>5286</v>
      </c>
      <c r="G2003" s="56"/>
      <c r="H2003" s="36" t="s">
        <v>4911</v>
      </c>
      <c r="I2003" s="36" t="s">
        <v>4911</v>
      </c>
      <c r="J2003" s="207" t="s">
        <v>9806</v>
      </c>
      <c r="K2003" s="32" t="s">
        <v>9807</v>
      </c>
      <c r="L2003" s="31" t="s">
        <v>9808</v>
      </c>
      <c r="M2003" s="4">
        <v>2001</v>
      </c>
      <c r="N2003" s="525">
        <v>34.209502000000001</v>
      </c>
      <c r="O2003" s="525">
        <v>135.15961799999999</v>
      </c>
      <c r="P2003">
        <f t="shared" si="31"/>
        <v>4623.7432222902362</v>
      </c>
    </row>
    <row r="2004" spans="1:16">
      <c r="A2004" s="33" t="s">
        <v>9092</v>
      </c>
      <c r="B2004" s="33" t="s">
        <v>3043</v>
      </c>
      <c r="C2004" s="34" t="s">
        <v>4911</v>
      </c>
      <c r="D2004" s="35"/>
      <c r="E2004" s="62" t="s">
        <v>4911</v>
      </c>
      <c r="F2004" s="206" t="s">
        <v>5252</v>
      </c>
      <c r="G2004" s="56"/>
      <c r="H2004" s="36" t="s">
        <v>4911</v>
      </c>
      <c r="I2004" s="36" t="s">
        <v>4911</v>
      </c>
      <c r="J2004" s="207" t="s">
        <v>5353</v>
      </c>
      <c r="K2004" s="32" t="s">
        <v>9809</v>
      </c>
      <c r="L2004" s="31" t="s">
        <v>9810</v>
      </c>
      <c r="M2004" s="4">
        <v>2002</v>
      </c>
      <c r="N2004" s="525">
        <v>34.702216999999997</v>
      </c>
      <c r="O2004" s="525">
        <v>135.50747000000001</v>
      </c>
      <c r="P2004">
        <f t="shared" si="31"/>
        <v>4702.4096290609905</v>
      </c>
    </row>
    <row r="2005" spans="1:16">
      <c r="A2005" s="33" t="s">
        <v>9092</v>
      </c>
      <c r="B2005" s="33" t="s">
        <v>3043</v>
      </c>
      <c r="C2005" s="34" t="s">
        <v>4911</v>
      </c>
      <c r="D2005" s="35"/>
      <c r="E2005" s="62" t="s">
        <v>4974</v>
      </c>
      <c r="F2005" s="206" t="s">
        <v>4975</v>
      </c>
      <c r="G2005" s="56"/>
      <c r="H2005" s="36" t="s">
        <v>4911</v>
      </c>
      <c r="I2005" s="36" t="s">
        <v>4911</v>
      </c>
      <c r="J2005" s="207" t="s">
        <v>4976</v>
      </c>
      <c r="K2005" s="32" t="s">
        <v>9809</v>
      </c>
      <c r="L2005" s="31" t="s">
        <v>9811</v>
      </c>
      <c r="M2005" s="4">
        <v>2003</v>
      </c>
      <c r="N2005" s="525">
        <v>34.702216999999997</v>
      </c>
      <c r="O2005" s="525">
        <v>135.50747000000001</v>
      </c>
      <c r="P2005">
        <f t="shared" si="31"/>
        <v>4702.4096290609905</v>
      </c>
    </row>
    <row r="2006" spans="1:16">
      <c r="A2006" s="33" t="s">
        <v>9092</v>
      </c>
      <c r="B2006" s="33" t="s">
        <v>3043</v>
      </c>
      <c r="C2006" s="34" t="s">
        <v>4911</v>
      </c>
      <c r="D2006" s="35"/>
      <c r="E2006" s="62" t="s">
        <v>4911</v>
      </c>
      <c r="F2006" s="216" t="s">
        <v>4979</v>
      </c>
      <c r="G2006" s="56"/>
      <c r="H2006" s="36" t="s">
        <v>4911</v>
      </c>
      <c r="I2006" s="36" t="s">
        <v>4911</v>
      </c>
      <c r="J2006" s="217" t="s">
        <v>9812</v>
      </c>
      <c r="K2006" s="61" t="s">
        <v>9776</v>
      </c>
      <c r="L2006" s="60" t="s">
        <v>9777</v>
      </c>
      <c r="M2006" s="4">
        <v>2004</v>
      </c>
      <c r="N2006" s="553">
        <v>34.612620999999997</v>
      </c>
      <c r="O2006" s="553">
        <v>135.546829</v>
      </c>
      <c r="P2006">
        <f t="shared" si="31"/>
        <v>4691.6310199288091</v>
      </c>
    </row>
    <row r="2007" spans="1:16">
      <c r="A2007" s="33" t="s">
        <v>9092</v>
      </c>
      <c r="B2007" s="33" t="s">
        <v>3043</v>
      </c>
      <c r="C2007" s="34" t="s">
        <v>4911</v>
      </c>
      <c r="D2007" s="35"/>
      <c r="E2007" s="62" t="s">
        <v>4911</v>
      </c>
      <c r="F2007" s="216" t="s">
        <v>5291</v>
      </c>
      <c r="G2007" s="56"/>
      <c r="H2007" s="36" t="s">
        <v>4911</v>
      </c>
      <c r="I2007" s="36" t="s">
        <v>4911</v>
      </c>
      <c r="J2007" s="217" t="s">
        <v>9813</v>
      </c>
      <c r="K2007" s="61" t="s">
        <v>9740</v>
      </c>
      <c r="L2007" s="60" t="s">
        <v>9741</v>
      </c>
      <c r="M2007" s="4">
        <v>2005</v>
      </c>
      <c r="N2007" s="553">
        <v>34.619134000000003</v>
      </c>
      <c r="O2007" s="553">
        <v>135.79554099999999</v>
      </c>
      <c r="P2007">
        <f t="shared" si="31"/>
        <v>4701.1240304814937</v>
      </c>
    </row>
    <row r="2008" spans="1:16">
      <c r="A2008" s="33" t="s">
        <v>9092</v>
      </c>
      <c r="B2008" s="33" t="s">
        <v>3043</v>
      </c>
      <c r="C2008" s="34" t="s">
        <v>4911</v>
      </c>
      <c r="D2008" s="35"/>
      <c r="E2008" s="62" t="s">
        <v>4911</v>
      </c>
      <c r="F2008" s="55" t="s">
        <v>9814</v>
      </c>
      <c r="G2008" s="56"/>
      <c r="H2008" s="36" t="s">
        <v>4911</v>
      </c>
      <c r="I2008" s="36" t="s">
        <v>4911</v>
      </c>
      <c r="J2008" s="31" t="s">
        <v>9815</v>
      </c>
      <c r="K2008" s="32" t="s">
        <v>9809</v>
      </c>
      <c r="L2008" s="31" t="s">
        <v>9811</v>
      </c>
      <c r="M2008" s="4">
        <v>2006</v>
      </c>
      <c r="N2008" s="525">
        <v>34.612620999999997</v>
      </c>
      <c r="O2008" s="525">
        <v>135.546829</v>
      </c>
      <c r="P2008">
        <f t="shared" si="31"/>
        <v>4691.6310199288091</v>
      </c>
    </row>
    <row r="2009" spans="1:16">
      <c r="A2009" s="33" t="s">
        <v>9092</v>
      </c>
      <c r="B2009" s="33" t="s">
        <v>3043</v>
      </c>
      <c r="C2009" s="34" t="s">
        <v>4911</v>
      </c>
      <c r="D2009" s="35"/>
      <c r="E2009" s="62" t="s">
        <v>4911</v>
      </c>
      <c r="F2009" s="55" t="s">
        <v>9816</v>
      </c>
      <c r="G2009" s="56"/>
      <c r="H2009" s="36" t="s">
        <v>4911</v>
      </c>
      <c r="I2009" s="36" t="s">
        <v>4911</v>
      </c>
      <c r="J2009" s="31" t="s">
        <v>9817</v>
      </c>
      <c r="K2009" s="32" t="s">
        <v>9793</v>
      </c>
      <c r="L2009" s="31" t="s">
        <v>9794</v>
      </c>
      <c r="M2009" s="4">
        <v>2007</v>
      </c>
      <c r="N2009" s="525">
        <v>34.841194000000002</v>
      </c>
      <c r="O2009" s="525">
        <v>135.55529200000001</v>
      </c>
      <c r="P2009">
        <f t="shared" si="31"/>
        <v>4722.9082262986485</v>
      </c>
    </row>
    <row r="2010" spans="1:16">
      <c r="A2010" s="33" t="s">
        <v>9092</v>
      </c>
      <c r="B2010" s="33" t="s">
        <v>3043</v>
      </c>
      <c r="C2010" s="34" t="s">
        <v>4911</v>
      </c>
      <c r="D2010" s="35"/>
      <c r="E2010" s="62" t="s">
        <v>4911</v>
      </c>
      <c r="F2010" s="56" t="s">
        <v>9818</v>
      </c>
      <c r="G2010" s="56"/>
      <c r="H2010" s="36" t="s">
        <v>4911</v>
      </c>
      <c r="I2010" s="36" t="s">
        <v>4911</v>
      </c>
      <c r="J2010" s="57" t="s">
        <v>9819</v>
      </c>
      <c r="K2010" s="58" t="s">
        <v>9820</v>
      </c>
      <c r="L2010" s="57" t="s">
        <v>9821</v>
      </c>
      <c r="M2010" s="4">
        <v>2008</v>
      </c>
      <c r="N2010" s="556">
        <v>34.503529</v>
      </c>
      <c r="O2010" s="556">
        <v>135.39471800000001</v>
      </c>
      <c r="P2010">
        <f t="shared" si="31"/>
        <v>4671.5955789598229</v>
      </c>
    </row>
    <row r="2011" spans="1:16">
      <c r="A2011" s="33" t="s">
        <v>9092</v>
      </c>
      <c r="B2011" s="33" t="s">
        <v>3043</v>
      </c>
      <c r="C2011" s="34" t="s">
        <v>4911</v>
      </c>
      <c r="D2011" s="35"/>
      <c r="E2011" s="62" t="s">
        <v>4911</v>
      </c>
      <c r="F2011" s="55" t="s">
        <v>9822</v>
      </c>
      <c r="G2011" s="56"/>
      <c r="H2011" s="36" t="s">
        <v>4911</v>
      </c>
      <c r="I2011" s="36" t="s">
        <v>4911</v>
      </c>
      <c r="J2011" s="31" t="s">
        <v>5621</v>
      </c>
      <c r="K2011" s="32" t="s">
        <v>9820</v>
      </c>
      <c r="L2011" s="31" t="s">
        <v>9821</v>
      </c>
      <c r="M2011" s="4">
        <v>2009</v>
      </c>
      <c r="N2011" s="525">
        <v>34.503529</v>
      </c>
      <c r="O2011" s="525">
        <v>135.39471800000001</v>
      </c>
      <c r="P2011">
        <f t="shared" si="31"/>
        <v>4671.5955789598229</v>
      </c>
    </row>
    <row r="2012" spans="1:16">
      <c r="A2012" s="33" t="s">
        <v>9092</v>
      </c>
      <c r="B2012" s="33" t="s">
        <v>3043</v>
      </c>
      <c r="C2012" s="34" t="s">
        <v>4911</v>
      </c>
      <c r="D2012" s="35"/>
      <c r="E2012" s="62" t="s">
        <v>4911</v>
      </c>
      <c r="F2012" s="56" t="s">
        <v>9823</v>
      </c>
      <c r="G2012" s="56"/>
      <c r="H2012" s="36" t="s">
        <v>4911</v>
      </c>
      <c r="I2012" s="36" t="s">
        <v>4911</v>
      </c>
      <c r="J2012" s="57" t="s">
        <v>9824</v>
      </c>
      <c r="K2012" s="58" t="s">
        <v>9809</v>
      </c>
      <c r="L2012" s="57" t="s">
        <v>9811</v>
      </c>
      <c r="M2012" s="4">
        <v>2010</v>
      </c>
      <c r="N2012" s="556">
        <v>34.612620999999997</v>
      </c>
      <c r="O2012" s="556">
        <v>135.546829</v>
      </c>
      <c r="P2012">
        <f t="shared" si="31"/>
        <v>4691.6310199288091</v>
      </c>
    </row>
    <row r="2013" spans="1:16">
      <c r="A2013" s="33" t="s">
        <v>9092</v>
      </c>
      <c r="B2013" s="33" t="s">
        <v>3043</v>
      </c>
      <c r="C2013" s="34" t="s">
        <v>4911</v>
      </c>
      <c r="D2013" s="35"/>
      <c r="E2013" s="62" t="s">
        <v>4911</v>
      </c>
      <c r="F2013" s="55" t="s">
        <v>9825</v>
      </c>
      <c r="G2013" s="56"/>
      <c r="H2013" s="36" t="s">
        <v>4911</v>
      </c>
      <c r="I2013" s="36" t="s">
        <v>4911</v>
      </c>
      <c r="J2013" s="31" t="s">
        <v>9826</v>
      </c>
      <c r="K2013" s="32" t="s">
        <v>9827</v>
      </c>
      <c r="L2013" s="31" t="s">
        <v>9828</v>
      </c>
      <c r="M2013" s="4">
        <v>2011</v>
      </c>
      <c r="N2013" s="525">
        <v>34.343038999999997</v>
      </c>
      <c r="O2013" s="525">
        <v>135.64267899999999</v>
      </c>
      <c r="P2013">
        <f t="shared" si="31"/>
        <v>4658.3818149614799</v>
      </c>
    </row>
    <row r="2014" spans="1:16">
      <c r="A2014" s="33" t="s">
        <v>9092</v>
      </c>
      <c r="B2014" s="33" t="s">
        <v>3043</v>
      </c>
      <c r="C2014" s="34" t="s">
        <v>4911</v>
      </c>
      <c r="D2014" s="35"/>
      <c r="E2014" s="62" t="s">
        <v>4911</v>
      </c>
      <c r="F2014" s="55" t="s">
        <v>9829</v>
      </c>
      <c r="G2014" s="56"/>
      <c r="H2014" s="36" t="s">
        <v>4911</v>
      </c>
      <c r="I2014" s="36" t="s">
        <v>4911</v>
      </c>
      <c r="J2014" s="31" t="s">
        <v>9830</v>
      </c>
      <c r="K2014" s="32" t="s">
        <v>9758</v>
      </c>
      <c r="L2014" s="31" t="s">
        <v>9759</v>
      </c>
      <c r="M2014" s="4">
        <v>2012</v>
      </c>
      <c r="N2014" s="525">
        <v>34.206260999999998</v>
      </c>
      <c r="O2014" s="525">
        <v>135.18200999999999</v>
      </c>
      <c r="P2014">
        <f t="shared" si="31"/>
        <v>4624.0711165646098</v>
      </c>
    </row>
    <row r="2015" spans="1:16">
      <c r="A2015" s="33" t="s">
        <v>9092</v>
      </c>
      <c r="B2015" s="33" t="s">
        <v>3043</v>
      </c>
      <c r="C2015" s="39" t="s">
        <v>4911</v>
      </c>
      <c r="D2015" s="40"/>
      <c r="E2015" s="62" t="s">
        <v>4911</v>
      </c>
      <c r="F2015" s="56" t="s">
        <v>9831</v>
      </c>
      <c r="G2015" s="56"/>
      <c r="H2015" s="41" t="s">
        <v>4911</v>
      </c>
      <c r="I2015" s="41" t="s">
        <v>4911</v>
      </c>
      <c r="J2015" s="57" t="s">
        <v>9832</v>
      </c>
      <c r="K2015" s="58" t="s">
        <v>9758</v>
      </c>
      <c r="L2015" s="57" t="s">
        <v>9759</v>
      </c>
      <c r="M2015" s="4">
        <v>2013</v>
      </c>
      <c r="N2015" s="525">
        <v>34.206260999999998</v>
      </c>
      <c r="O2015" s="525">
        <v>135.18200999999999</v>
      </c>
      <c r="P2015">
        <f t="shared" si="31"/>
        <v>4624.0711165646098</v>
      </c>
    </row>
    <row r="2016" spans="1:16">
      <c r="A2016" s="33" t="s">
        <v>9092</v>
      </c>
      <c r="B2016" s="33" t="s">
        <v>3043</v>
      </c>
      <c r="C2016" s="51">
        <v>14</v>
      </c>
      <c r="D2016" s="52">
        <v>3354042</v>
      </c>
      <c r="E2016" s="98" t="s">
        <v>4974</v>
      </c>
      <c r="F2016" s="131" t="s">
        <v>4981</v>
      </c>
      <c r="G2016" s="29" t="s">
        <v>4913</v>
      </c>
      <c r="H2016" s="53" t="s">
        <v>9833</v>
      </c>
      <c r="I2016" s="53" t="s">
        <v>9834</v>
      </c>
      <c r="J2016" s="95" t="s">
        <v>9835</v>
      </c>
      <c r="K2016" s="96" t="s">
        <v>9836</v>
      </c>
      <c r="L2016" s="95" t="s">
        <v>9837</v>
      </c>
      <c r="M2016" s="4">
        <v>2014</v>
      </c>
      <c r="N2016" s="558">
        <v>34.638983000000003</v>
      </c>
      <c r="O2016" s="558">
        <v>135.57943599999999</v>
      </c>
      <c r="P2016">
        <f t="shared" si="31"/>
        <v>4696.3337787535884</v>
      </c>
    </row>
    <row r="2017" spans="1:16">
      <c r="A2017" s="33" t="s">
        <v>9092</v>
      </c>
      <c r="B2017" s="33" t="s">
        <v>3043</v>
      </c>
      <c r="C2017" s="39" t="s">
        <v>4911</v>
      </c>
      <c r="D2017" s="40"/>
      <c r="E2017" s="62" t="s">
        <v>4911</v>
      </c>
      <c r="F2017" s="216" t="s">
        <v>4962</v>
      </c>
      <c r="G2017" s="56"/>
      <c r="H2017" s="41" t="s">
        <v>4911</v>
      </c>
      <c r="I2017" s="41" t="s">
        <v>4911</v>
      </c>
      <c r="J2017" s="217" t="s">
        <v>4963</v>
      </c>
      <c r="K2017" s="61" t="s">
        <v>9836</v>
      </c>
      <c r="L2017" s="60" t="s">
        <v>9837</v>
      </c>
      <c r="M2017" s="4">
        <v>2015</v>
      </c>
      <c r="N2017" s="553">
        <v>34.638983000000003</v>
      </c>
      <c r="O2017" s="553">
        <v>135.57943599999999</v>
      </c>
      <c r="P2017">
        <f t="shared" si="31"/>
        <v>4696.3337787535884</v>
      </c>
    </row>
    <row r="2018" spans="1:16">
      <c r="A2018" s="33" t="s">
        <v>9092</v>
      </c>
      <c r="B2018" s="33" t="s">
        <v>3043</v>
      </c>
      <c r="C2018" s="51">
        <v>15</v>
      </c>
      <c r="D2018" s="52">
        <v>3355035</v>
      </c>
      <c r="E2018" s="98" t="s">
        <v>4911</v>
      </c>
      <c r="F2018" s="218" t="s">
        <v>4981</v>
      </c>
      <c r="G2018" s="29" t="s">
        <v>4913</v>
      </c>
      <c r="H2018" s="53" t="s">
        <v>9838</v>
      </c>
      <c r="I2018" s="53" t="s">
        <v>9839</v>
      </c>
      <c r="J2018" s="219" t="s">
        <v>9840</v>
      </c>
      <c r="K2018" s="77" t="s">
        <v>9841</v>
      </c>
      <c r="L2018" s="76" t="s">
        <v>9842</v>
      </c>
      <c r="M2018" s="4">
        <v>2016</v>
      </c>
      <c r="N2018" s="559">
        <v>34.800237000000003</v>
      </c>
      <c r="O2018" s="559">
        <v>135.43431100000001</v>
      </c>
      <c r="P2018">
        <f t="shared" si="31"/>
        <v>4713.1461207317079</v>
      </c>
    </row>
    <row r="2019" spans="1:16">
      <c r="A2019" s="33" t="s">
        <v>9092</v>
      </c>
      <c r="B2019" s="33" t="s">
        <v>3043</v>
      </c>
      <c r="C2019" s="39" t="s">
        <v>4911</v>
      </c>
      <c r="D2019" s="40"/>
      <c r="E2019" s="62" t="s">
        <v>4974</v>
      </c>
      <c r="F2019" s="216" t="s">
        <v>4912</v>
      </c>
      <c r="G2019" s="56"/>
      <c r="H2019" s="41" t="s">
        <v>4911</v>
      </c>
      <c r="I2019" s="41" t="s">
        <v>4911</v>
      </c>
      <c r="J2019" s="217" t="s">
        <v>9843</v>
      </c>
      <c r="K2019" s="61" t="s">
        <v>9844</v>
      </c>
      <c r="L2019" s="60" t="s">
        <v>9845</v>
      </c>
      <c r="M2019" s="4">
        <v>2017</v>
      </c>
      <c r="N2019" s="553">
        <v>34.817225999999998</v>
      </c>
      <c r="O2019" s="553">
        <v>135.46525600000001</v>
      </c>
      <c r="P2019">
        <f t="shared" si="31"/>
        <v>4716.5244332998564</v>
      </c>
    </row>
    <row r="2020" spans="1:16">
      <c r="A2020" s="33" t="s">
        <v>9092</v>
      </c>
      <c r="B2020" s="33" t="s">
        <v>3043</v>
      </c>
      <c r="C2020" s="44">
        <v>16</v>
      </c>
      <c r="D2020" s="45">
        <v>3361012</v>
      </c>
      <c r="E2020" s="227" t="s">
        <v>4974</v>
      </c>
      <c r="F2020" s="128" t="s">
        <v>4981</v>
      </c>
      <c r="G2020" s="29" t="s">
        <v>4913</v>
      </c>
      <c r="H2020" s="48" t="s">
        <v>9846</v>
      </c>
      <c r="I2020" s="48" t="s">
        <v>9847</v>
      </c>
      <c r="J2020" s="49" t="s">
        <v>9848</v>
      </c>
      <c r="K2020" s="50" t="s">
        <v>9849</v>
      </c>
      <c r="L2020" s="49" t="s">
        <v>9850</v>
      </c>
      <c r="M2020" s="4">
        <v>2018</v>
      </c>
      <c r="N2020" s="557">
        <v>34.801122999999997</v>
      </c>
      <c r="O2020" s="557">
        <v>135.67543699999999</v>
      </c>
      <c r="P2020">
        <f t="shared" si="31"/>
        <v>4721.6575711157502</v>
      </c>
    </row>
    <row r="2021" spans="1:16">
      <c r="A2021" s="33" t="s">
        <v>9092</v>
      </c>
      <c r="B2021" s="33" t="s">
        <v>3043</v>
      </c>
      <c r="C2021" s="51">
        <v>17</v>
      </c>
      <c r="D2021" s="52">
        <v>3365044</v>
      </c>
      <c r="E2021" s="62" t="s">
        <v>4974</v>
      </c>
      <c r="F2021" s="210" t="s">
        <v>4981</v>
      </c>
      <c r="G2021" s="29" t="s">
        <v>4913</v>
      </c>
      <c r="H2021" s="53" t="s">
        <v>9851</v>
      </c>
      <c r="I2021" s="53" t="s">
        <v>9852</v>
      </c>
      <c r="J2021" s="211" t="s">
        <v>9853</v>
      </c>
      <c r="K2021" s="38" t="s">
        <v>9854</v>
      </c>
      <c r="L2021" s="37" t="s">
        <v>9855</v>
      </c>
      <c r="M2021" s="4">
        <v>2019</v>
      </c>
      <c r="N2021" s="554">
        <v>34.538136999999999</v>
      </c>
      <c r="O2021" s="554">
        <v>135.60933900000001</v>
      </c>
      <c r="P2021">
        <f t="shared" si="31"/>
        <v>4683.6939288614431</v>
      </c>
    </row>
    <row r="2022" spans="1:16">
      <c r="A2022" s="33" t="s">
        <v>9092</v>
      </c>
      <c r="B2022" s="33" t="s">
        <v>3043</v>
      </c>
      <c r="C2022" s="39" t="s">
        <v>4911</v>
      </c>
      <c r="D2022" s="40"/>
      <c r="E2022" s="62" t="s">
        <v>4911</v>
      </c>
      <c r="F2022" s="216" t="s">
        <v>4962</v>
      </c>
      <c r="G2022" s="56"/>
      <c r="H2022" s="41" t="s">
        <v>4911</v>
      </c>
      <c r="I2022" s="41" t="s">
        <v>4911</v>
      </c>
      <c r="J2022" s="217" t="s">
        <v>4963</v>
      </c>
      <c r="K2022" s="61" t="s">
        <v>9854</v>
      </c>
      <c r="L2022" s="60" t="s">
        <v>9855</v>
      </c>
      <c r="M2022" s="4">
        <v>2020</v>
      </c>
      <c r="N2022" s="554">
        <v>34.538136999999999</v>
      </c>
      <c r="O2022" s="554">
        <v>135.60933900000001</v>
      </c>
      <c r="P2022">
        <f t="shared" si="31"/>
        <v>4683.6939288614431</v>
      </c>
    </row>
    <row r="2023" spans="1:16">
      <c r="A2023" s="33" t="s">
        <v>9092</v>
      </c>
      <c r="B2023" s="33" t="s">
        <v>3043</v>
      </c>
      <c r="C2023" s="44">
        <v>18</v>
      </c>
      <c r="D2023" s="45">
        <v>3368802</v>
      </c>
      <c r="E2023" s="227" t="s">
        <v>4974</v>
      </c>
      <c r="F2023" s="128" t="s">
        <v>4981</v>
      </c>
      <c r="G2023" s="29" t="s">
        <v>4913</v>
      </c>
      <c r="H2023" s="48" t="s">
        <v>9856</v>
      </c>
      <c r="I2023" s="48" t="s">
        <v>9857</v>
      </c>
      <c r="J2023" s="49" t="s">
        <v>9858</v>
      </c>
      <c r="K2023" s="50" t="s">
        <v>9859</v>
      </c>
      <c r="L2023" s="49" t="s">
        <v>9860</v>
      </c>
      <c r="M2023" s="4">
        <v>2021</v>
      </c>
      <c r="N2023" s="557">
        <v>34.648324000000002</v>
      </c>
      <c r="O2023" s="557">
        <v>135.617042</v>
      </c>
      <c r="P2023">
        <f t="shared" si="31"/>
        <v>4698.9032111376082</v>
      </c>
    </row>
    <row r="2024" spans="1:16">
      <c r="A2024" s="33" t="s">
        <v>9092</v>
      </c>
      <c r="B2024" s="33" t="s">
        <v>3043</v>
      </c>
      <c r="C2024" s="44">
        <v>19</v>
      </c>
      <c r="D2024" s="45">
        <v>3381015</v>
      </c>
      <c r="E2024" s="227" t="s">
        <v>4974</v>
      </c>
      <c r="F2024" s="128" t="s">
        <v>4981</v>
      </c>
      <c r="G2024" s="29" t="s">
        <v>4913</v>
      </c>
      <c r="H2024" s="48" t="s">
        <v>9861</v>
      </c>
      <c r="I2024" s="48" t="s">
        <v>9862</v>
      </c>
      <c r="J2024" s="49" t="s">
        <v>9863</v>
      </c>
      <c r="K2024" s="50" t="s">
        <v>9864</v>
      </c>
      <c r="L2024" s="49" t="s">
        <v>9865</v>
      </c>
      <c r="M2024" s="4">
        <v>2022</v>
      </c>
      <c r="N2024" s="557">
        <v>34.804240999999998</v>
      </c>
      <c r="O2024" s="557">
        <v>135.56467799999999</v>
      </c>
      <c r="P2024">
        <f t="shared" si="31"/>
        <v>4718.2257241993975</v>
      </c>
    </row>
    <row r="2025" spans="1:16">
      <c r="A2025" s="33" t="s">
        <v>9092</v>
      </c>
      <c r="B2025" s="33" t="s">
        <v>3043</v>
      </c>
      <c r="C2025" s="44">
        <v>20</v>
      </c>
      <c r="D2025" s="45">
        <v>3383030</v>
      </c>
      <c r="E2025" s="227" t="s">
        <v>4974</v>
      </c>
      <c r="F2025" s="128" t="s">
        <v>4981</v>
      </c>
      <c r="G2025" s="29" t="s">
        <v>4913</v>
      </c>
      <c r="H2025" s="48" t="s">
        <v>9866</v>
      </c>
      <c r="I2025" s="48" t="s">
        <v>9867</v>
      </c>
      <c r="J2025" s="49" t="s">
        <v>9868</v>
      </c>
      <c r="K2025" s="50" t="s">
        <v>9869</v>
      </c>
      <c r="L2025" s="49" t="s">
        <v>9870</v>
      </c>
      <c r="M2025" s="4">
        <v>2023</v>
      </c>
      <c r="N2025" s="557">
        <v>34.526252999999997</v>
      </c>
      <c r="O2025" s="557">
        <v>135.432503</v>
      </c>
      <c r="P2025">
        <f t="shared" si="31"/>
        <v>4675.9768630012586</v>
      </c>
    </row>
    <row r="2026" spans="1:16">
      <c r="A2026" s="33" t="s">
        <v>9092</v>
      </c>
      <c r="B2026" s="33" t="s">
        <v>3043</v>
      </c>
      <c r="C2026" s="51">
        <v>21</v>
      </c>
      <c r="D2026" s="52">
        <v>3384008</v>
      </c>
      <c r="E2026" s="98" t="s">
        <v>4974</v>
      </c>
      <c r="F2026" s="100" t="s">
        <v>4981</v>
      </c>
      <c r="G2026" s="29" t="s">
        <v>4913</v>
      </c>
      <c r="H2026" s="53" t="s">
        <v>9871</v>
      </c>
      <c r="I2026" s="53" t="s">
        <v>9872</v>
      </c>
      <c r="J2026" s="95" t="s">
        <v>9873</v>
      </c>
      <c r="K2026" s="96" t="s">
        <v>9874</v>
      </c>
      <c r="L2026" s="95" t="s">
        <v>9875</v>
      </c>
      <c r="M2026" s="4">
        <v>2024</v>
      </c>
      <c r="N2026" s="558">
        <v>34.395885999999997</v>
      </c>
      <c r="O2026" s="558">
        <v>135.29284200000001</v>
      </c>
      <c r="P2026">
        <f t="shared" si="31"/>
        <v>4653.5171700480123</v>
      </c>
    </row>
    <row r="2027" spans="1:16">
      <c r="A2027" s="33" t="s">
        <v>9092</v>
      </c>
      <c r="B2027" s="33" t="s">
        <v>3043</v>
      </c>
      <c r="C2027" s="39" t="s">
        <v>4911</v>
      </c>
      <c r="D2027" s="40"/>
      <c r="E2027" s="70" t="s">
        <v>4911</v>
      </c>
      <c r="F2027" s="92" t="s">
        <v>4962</v>
      </c>
      <c r="G2027" s="92"/>
      <c r="H2027" s="41" t="s">
        <v>4911</v>
      </c>
      <c r="I2027" s="41" t="s">
        <v>4911</v>
      </c>
      <c r="J2027" s="64" t="s">
        <v>4963</v>
      </c>
      <c r="K2027" s="65" t="s">
        <v>9874</v>
      </c>
      <c r="L2027" s="64" t="s">
        <v>9875</v>
      </c>
      <c r="M2027" s="4">
        <v>2025</v>
      </c>
      <c r="N2027" s="552">
        <v>34.395885999999997</v>
      </c>
      <c r="O2027" s="552">
        <v>135.29284200000001</v>
      </c>
      <c r="P2027">
        <f t="shared" si="31"/>
        <v>4653.5171700480123</v>
      </c>
    </row>
    <row r="2028" spans="1:16">
      <c r="A2028" s="33" t="s">
        <v>9092</v>
      </c>
      <c r="B2028" s="33" t="s">
        <v>3043</v>
      </c>
      <c r="C2028" s="44">
        <v>22</v>
      </c>
      <c r="D2028" s="45">
        <v>3384036</v>
      </c>
      <c r="E2028" s="227" t="s">
        <v>4974</v>
      </c>
      <c r="F2028" s="128" t="s">
        <v>4981</v>
      </c>
      <c r="G2028" s="29" t="s">
        <v>4913</v>
      </c>
      <c r="H2028" s="48" t="s">
        <v>9876</v>
      </c>
      <c r="I2028" s="48" t="s">
        <v>9877</v>
      </c>
      <c r="J2028" s="49" t="s">
        <v>9878</v>
      </c>
      <c r="K2028" s="50" t="s">
        <v>9879</v>
      </c>
      <c r="L2028" s="49" t="s">
        <v>9880</v>
      </c>
      <c r="M2028" s="4">
        <v>2026</v>
      </c>
      <c r="N2028" s="557">
        <v>34.368412999999997</v>
      </c>
      <c r="O2028" s="557">
        <v>135.26416499999999</v>
      </c>
      <c r="P2028">
        <f t="shared" si="31"/>
        <v>4648.8146868201438</v>
      </c>
    </row>
    <row r="2029" spans="1:16">
      <c r="A2029" s="33" t="s">
        <v>9092</v>
      </c>
      <c r="B2029" s="33" t="s">
        <v>3043</v>
      </c>
      <c r="C2029" s="51">
        <v>23</v>
      </c>
      <c r="D2029" s="52">
        <v>3386018</v>
      </c>
      <c r="E2029" s="62" t="s">
        <v>4911</v>
      </c>
      <c r="F2029" s="210" t="s">
        <v>4981</v>
      </c>
      <c r="G2029" s="29" t="s">
        <v>4913</v>
      </c>
      <c r="H2029" s="53" t="s">
        <v>9881</v>
      </c>
      <c r="I2029" s="53" t="s">
        <v>9882</v>
      </c>
      <c r="J2029" s="211" t="s">
        <v>9883</v>
      </c>
      <c r="K2029" s="38" t="s">
        <v>9884</v>
      </c>
      <c r="L2029" s="37" t="s">
        <v>9885</v>
      </c>
      <c r="M2029" s="4">
        <v>2027</v>
      </c>
      <c r="N2029" s="554">
        <v>34.793367000000003</v>
      </c>
      <c r="O2029" s="554">
        <v>135.68633299999999</v>
      </c>
      <c r="P2029">
        <f t="shared" si="31"/>
        <v>4720.9843809532113</v>
      </c>
    </row>
    <row r="2030" spans="1:16">
      <c r="A2030" s="33" t="s">
        <v>9092</v>
      </c>
      <c r="B2030" s="33" t="s">
        <v>3043</v>
      </c>
      <c r="C2030" s="34" t="s">
        <v>4911</v>
      </c>
      <c r="D2030" s="35"/>
      <c r="E2030" s="62" t="s">
        <v>4911</v>
      </c>
      <c r="F2030" s="206" t="s">
        <v>4912</v>
      </c>
      <c r="G2030" s="56"/>
      <c r="H2030" s="36" t="s">
        <v>4911</v>
      </c>
      <c r="I2030" s="36" t="s">
        <v>4911</v>
      </c>
      <c r="J2030" s="207" t="s">
        <v>9886</v>
      </c>
      <c r="K2030" s="32" t="s">
        <v>9887</v>
      </c>
      <c r="L2030" s="31" t="s">
        <v>9888</v>
      </c>
      <c r="M2030" s="4">
        <v>2028</v>
      </c>
      <c r="N2030" s="525">
        <v>34.762901999999997</v>
      </c>
      <c r="O2030" s="525">
        <v>135.660799</v>
      </c>
      <c r="P2030">
        <f t="shared" si="31"/>
        <v>4715.9630608786974</v>
      </c>
    </row>
    <row r="2031" spans="1:16">
      <c r="A2031" s="33" t="s">
        <v>9092</v>
      </c>
      <c r="B2031" s="33" t="s">
        <v>3043</v>
      </c>
      <c r="C2031" s="34" t="s">
        <v>4911</v>
      </c>
      <c r="D2031" s="35"/>
      <c r="E2031" s="62" t="s">
        <v>4911</v>
      </c>
      <c r="F2031" s="206" t="s">
        <v>4987</v>
      </c>
      <c r="G2031" s="56"/>
      <c r="H2031" s="36" t="s">
        <v>4911</v>
      </c>
      <c r="I2031" s="36" t="s">
        <v>4911</v>
      </c>
      <c r="J2031" s="207" t="s">
        <v>9889</v>
      </c>
      <c r="K2031" s="32" t="s">
        <v>9890</v>
      </c>
      <c r="L2031" s="31" t="s">
        <v>9891</v>
      </c>
      <c r="M2031" s="4">
        <v>2029</v>
      </c>
      <c r="N2031" s="525">
        <v>34.678185999999997</v>
      </c>
      <c r="O2031" s="525">
        <v>135.61066099999999</v>
      </c>
      <c r="P2031">
        <f t="shared" si="31"/>
        <v>4702.731725740945</v>
      </c>
    </row>
    <row r="2032" spans="1:16">
      <c r="A2032" s="33" t="s">
        <v>9092</v>
      </c>
      <c r="B2032" s="33" t="s">
        <v>3043</v>
      </c>
      <c r="C2032" s="34" t="s">
        <v>4911</v>
      </c>
      <c r="D2032" s="35"/>
      <c r="E2032" s="62" t="s">
        <v>4911</v>
      </c>
      <c r="F2032" s="206" t="s">
        <v>4962</v>
      </c>
      <c r="G2032" s="56"/>
      <c r="H2032" s="36" t="s">
        <v>4911</v>
      </c>
      <c r="I2032" s="36" t="s">
        <v>4911</v>
      </c>
      <c r="J2032" s="207" t="s">
        <v>4963</v>
      </c>
      <c r="K2032" s="32" t="s">
        <v>9887</v>
      </c>
      <c r="L2032" s="31" t="s">
        <v>9888</v>
      </c>
      <c r="M2032" s="4">
        <v>2030</v>
      </c>
      <c r="N2032" s="525">
        <v>34.762901999999997</v>
      </c>
      <c r="O2032" s="525">
        <v>135.660799</v>
      </c>
      <c r="P2032">
        <f t="shared" si="31"/>
        <v>4715.9630608786974</v>
      </c>
    </row>
    <row r="2033" spans="1:16">
      <c r="A2033" s="33" t="s">
        <v>9092</v>
      </c>
      <c r="B2033" s="33" t="s">
        <v>3043</v>
      </c>
      <c r="C2033" s="34" t="s">
        <v>4911</v>
      </c>
      <c r="D2033" s="35"/>
      <c r="E2033" s="62" t="s">
        <v>4911</v>
      </c>
      <c r="F2033" s="206" t="s">
        <v>4968</v>
      </c>
      <c r="G2033" s="56"/>
      <c r="H2033" s="36" t="s">
        <v>4911</v>
      </c>
      <c r="I2033" s="36" t="s">
        <v>4911</v>
      </c>
      <c r="J2033" s="207" t="s">
        <v>9892</v>
      </c>
      <c r="K2033" s="32" t="s">
        <v>9849</v>
      </c>
      <c r="L2033" s="31" t="s">
        <v>9893</v>
      </c>
      <c r="M2033" s="4">
        <v>2031</v>
      </c>
      <c r="N2033" s="525">
        <v>34.802529</v>
      </c>
      <c r="O2033" s="525">
        <v>135.67638099999999</v>
      </c>
      <c r="P2033">
        <f t="shared" si="31"/>
        <v>4721.8811843675485</v>
      </c>
    </row>
    <row r="2034" spans="1:16">
      <c r="A2034" s="33" t="s">
        <v>9092</v>
      </c>
      <c r="B2034" s="33" t="s">
        <v>3043</v>
      </c>
      <c r="C2034" s="34" t="s">
        <v>4911</v>
      </c>
      <c r="D2034" s="35"/>
      <c r="E2034" s="62" t="s">
        <v>4911</v>
      </c>
      <c r="F2034" s="206" t="s">
        <v>5252</v>
      </c>
      <c r="G2034" s="56"/>
      <c r="H2034" s="36" t="s">
        <v>4911</v>
      </c>
      <c r="I2034" s="36" t="s">
        <v>4911</v>
      </c>
      <c r="J2034" s="207" t="s">
        <v>5353</v>
      </c>
      <c r="K2034" s="32" t="s">
        <v>9884</v>
      </c>
      <c r="L2034" s="31" t="s">
        <v>9885</v>
      </c>
      <c r="M2034" s="4">
        <v>2032</v>
      </c>
      <c r="N2034" s="525">
        <v>34.793367000000003</v>
      </c>
      <c r="O2034" s="525">
        <v>135.68633299999999</v>
      </c>
      <c r="P2034">
        <f t="shared" si="31"/>
        <v>4720.9843809532113</v>
      </c>
    </row>
    <row r="2035" spans="1:16" ht="19.5" thickBot="1">
      <c r="A2035" s="33" t="s">
        <v>9092</v>
      </c>
      <c r="B2035" s="82" t="s">
        <v>3043</v>
      </c>
      <c r="C2035" s="83" t="s">
        <v>4911</v>
      </c>
      <c r="D2035" s="84"/>
      <c r="E2035" s="220" t="s">
        <v>4974</v>
      </c>
      <c r="F2035" s="221" t="s">
        <v>4975</v>
      </c>
      <c r="G2035" s="138"/>
      <c r="H2035" s="87" t="s">
        <v>4911</v>
      </c>
      <c r="I2035" s="87" t="s">
        <v>4911</v>
      </c>
      <c r="J2035" s="222" t="s">
        <v>4976</v>
      </c>
      <c r="K2035" s="140" t="s">
        <v>9884</v>
      </c>
      <c r="L2035" s="141" t="s">
        <v>9885</v>
      </c>
      <c r="M2035" s="4">
        <v>2033</v>
      </c>
      <c r="N2035" s="562">
        <v>34.793367000000003</v>
      </c>
      <c r="O2035" s="562">
        <v>135.68633299999999</v>
      </c>
      <c r="P2035">
        <f t="shared" si="31"/>
        <v>4720.9843809532113</v>
      </c>
    </row>
    <row r="2036" spans="1:16">
      <c r="A2036" s="33" t="s">
        <v>9092</v>
      </c>
      <c r="B2036" s="24" t="s">
        <v>3177</v>
      </c>
      <c r="C2036" s="25">
        <v>1</v>
      </c>
      <c r="D2036" s="26">
        <v>3451053</v>
      </c>
      <c r="E2036" s="62" t="s">
        <v>4974</v>
      </c>
      <c r="F2036" s="56" t="s">
        <v>4981</v>
      </c>
      <c r="G2036" s="29" t="s">
        <v>4913</v>
      </c>
      <c r="H2036" s="30" t="s">
        <v>9894</v>
      </c>
      <c r="I2036" s="30" t="s">
        <v>9895</v>
      </c>
      <c r="J2036" s="57" t="s">
        <v>9896</v>
      </c>
      <c r="K2036" s="58" t="s">
        <v>9897</v>
      </c>
      <c r="L2036" s="57" t="s">
        <v>9898</v>
      </c>
      <c r="M2036" s="4">
        <v>2034</v>
      </c>
      <c r="N2036" s="556">
        <v>34.653722000000002</v>
      </c>
      <c r="O2036" s="556">
        <v>135.83246500000001</v>
      </c>
      <c r="P2036">
        <f t="shared" si="31"/>
        <v>4707.1004806847304</v>
      </c>
    </row>
    <row r="2037" spans="1:16">
      <c r="A2037" s="33" t="s">
        <v>9092</v>
      </c>
      <c r="B2037" s="33" t="s">
        <v>3177</v>
      </c>
      <c r="C2037" s="39" t="s">
        <v>4911</v>
      </c>
      <c r="D2037" s="40"/>
      <c r="E2037" s="62" t="s">
        <v>4911</v>
      </c>
      <c r="F2037" s="63" t="s">
        <v>4962</v>
      </c>
      <c r="G2037" s="92"/>
      <c r="H2037" s="41" t="s">
        <v>4911</v>
      </c>
      <c r="I2037" s="41" t="s">
        <v>4911</v>
      </c>
      <c r="J2037" s="64" t="s">
        <v>4963</v>
      </c>
      <c r="K2037" s="65" t="s">
        <v>9897</v>
      </c>
      <c r="L2037" s="64" t="s">
        <v>9899</v>
      </c>
      <c r="M2037" s="4">
        <v>2035</v>
      </c>
      <c r="N2037" s="552">
        <v>34.653722000000002</v>
      </c>
      <c r="O2037" s="552">
        <v>135.83246500000001</v>
      </c>
      <c r="P2037">
        <f t="shared" si="31"/>
        <v>4707.1004806847304</v>
      </c>
    </row>
    <row r="2038" spans="1:16">
      <c r="A2038" s="33" t="s">
        <v>9092</v>
      </c>
      <c r="B2038" s="33" t="s">
        <v>3177</v>
      </c>
      <c r="C2038" s="51">
        <v>2</v>
      </c>
      <c r="D2038" s="52">
        <v>3451253</v>
      </c>
      <c r="E2038" s="98" t="s">
        <v>4911</v>
      </c>
      <c r="F2038" s="210" t="s">
        <v>4981</v>
      </c>
      <c r="G2038" s="29" t="s">
        <v>4913</v>
      </c>
      <c r="H2038" s="53" t="s">
        <v>9900</v>
      </c>
      <c r="I2038" s="53" t="s">
        <v>9901</v>
      </c>
      <c r="J2038" s="211" t="s">
        <v>9902</v>
      </c>
      <c r="K2038" s="38" t="s">
        <v>9903</v>
      </c>
      <c r="L2038" s="37" t="s">
        <v>9904</v>
      </c>
      <c r="M2038" s="4">
        <v>2036</v>
      </c>
      <c r="N2038" s="554">
        <v>34.673726000000002</v>
      </c>
      <c r="O2038" s="554">
        <v>135.79864499999999</v>
      </c>
      <c r="P2038">
        <f t="shared" si="31"/>
        <v>4708.6450079012702</v>
      </c>
    </row>
    <row r="2039" spans="1:16">
      <c r="A2039" s="33" t="s">
        <v>9092</v>
      </c>
      <c r="B2039" s="33" t="s">
        <v>3177</v>
      </c>
      <c r="C2039" s="34" t="s">
        <v>4911</v>
      </c>
      <c r="D2039" s="35"/>
      <c r="E2039" s="62" t="s">
        <v>4911</v>
      </c>
      <c r="F2039" s="206" t="s">
        <v>4912</v>
      </c>
      <c r="G2039" s="56"/>
      <c r="H2039" s="36" t="s">
        <v>4911</v>
      </c>
      <c r="I2039" s="36" t="s">
        <v>4911</v>
      </c>
      <c r="J2039" s="207" t="s">
        <v>9905</v>
      </c>
      <c r="K2039" s="32" t="s">
        <v>9747</v>
      </c>
      <c r="L2039" s="31" t="s">
        <v>9906</v>
      </c>
      <c r="M2039" s="4">
        <v>2037</v>
      </c>
      <c r="N2039" s="525">
        <v>34.507759999999998</v>
      </c>
      <c r="O2039" s="525">
        <v>135.763261</v>
      </c>
      <c r="P2039">
        <f t="shared" si="31"/>
        <v>4684.8860274053595</v>
      </c>
    </row>
    <row r="2040" spans="1:16">
      <c r="A2040" s="33" t="s">
        <v>9092</v>
      </c>
      <c r="B2040" s="33" t="s">
        <v>3177</v>
      </c>
      <c r="C2040" s="34" t="s">
        <v>4911</v>
      </c>
      <c r="D2040" s="35"/>
      <c r="E2040" s="62" t="s">
        <v>4911</v>
      </c>
      <c r="F2040" s="206" t="s">
        <v>4987</v>
      </c>
      <c r="G2040" s="56"/>
      <c r="H2040" s="36" t="s">
        <v>4911</v>
      </c>
      <c r="I2040" s="36" t="s">
        <v>4911</v>
      </c>
      <c r="J2040" s="207" t="s">
        <v>9907</v>
      </c>
      <c r="K2040" s="32" t="s">
        <v>9908</v>
      </c>
      <c r="L2040" s="31" t="s">
        <v>9909</v>
      </c>
      <c r="M2040" s="4">
        <v>2038</v>
      </c>
      <c r="N2040" s="525">
        <v>34.723033999999998</v>
      </c>
      <c r="O2040" s="525">
        <v>135.70610600000001</v>
      </c>
      <c r="P2040">
        <f t="shared" si="31"/>
        <v>4712.1277326456038</v>
      </c>
    </row>
    <row r="2041" spans="1:16">
      <c r="A2041" s="33" t="s">
        <v>9092</v>
      </c>
      <c r="B2041" s="33" t="s">
        <v>3177</v>
      </c>
      <c r="C2041" s="34" t="s">
        <v>4911</v>
      </c>
      <c r="D2041" s="35"/>
      <c r="E2041" s="62" t="s">
        <v>4911</v>
      </c>
      <c r="F2041" s="206" t="s">
        <v>4918</v>
      </c>
      <c r="G2041" s="56"/>
      <c r="H2041" s="36" t="s">
        <v>4911</v>
      </c>
      <c r="I2041" s="36" t="s">
        <v>4911</v>
      </c>
      <c r="J2041" s="207" t="s">
        <v>9910</v>
      </c>
      <c r="K2041" s="32" t="s">
        <v>9911</v>
      </c>
      <c r="L2041" s="31" t="s">
        <v>9912</v>
      </c>
      <c r="M2041" s="4">
        <v>2039</v>
      </c>
      <c r="N2041" s="525">
        <v>34.555832000000002</v>
      </c>
      <c r="O2041" s="525">
        <v>135.700504</v>
      </c>
      <c r="P2041">
        <f t="shared" si="31"/>
        <v>4689.2438185393285</v>
      </c>
    </row>
    <row r="2042" spans="1:16">
      <c r="A2042" s="33" t="s">
        <v>9092</v>
      </c>
      <c r="B2042" s="33" t="s">
        <v>3177</v>
      </c>
      <c r="C2042" s="34" t="s">
        <v>4911</v>
      </c>
      <c r="D2042" s="35"/>
      <c r="E2042" s="62" t="s">
        <v>4911</v>
      </c>
      <c r="F2042" s="206" t="s">
        <v>4922</v>
      </c>
      <c r="G2042" s="56"/>
      <c r="H2042" s="36" t="s">
        <v>4911</v>
      </c>
      <c r="I2042" s="36" t="s">
        <v>4911</v>
      </c>
      <c r="J2042" s="207" t="s">
        <v>9913</v>
      </c>
      <c r="K2042" s="32" t="s">
        <v>9914</v>
      </c>
      <c r="L2042" s="31" t="s">
        <v>9915</v>
      </c>
      <c r="M2042" s="4">
        <v>2040</v>
      </c>
      <c r="N2042" s="525">
        <v>34.663173</v>
      </c>
      <c r="O2042" s="525">
        <v>135.819164</v>
      </c>
      <c r="P2042">
        <f t="shared" si="31"/>
        <v>4707.9231784473723</v>
      </c>
    </row>
    <row r="2043" spans="1:16">
      <c r="A2043" s="33" t="s">
        <v>9092</v>
      </c>
      <c r="B2043" s="33" t="s">
        <v>3177</v>
      </c>
      <c r="C2043" s="34" t="s">
        <v>4911</v>
      </c>
      <c r="D2043" s="35"/>
      <c r="E2043" s="62" t="s">
        <v>4911</v>
      </c>
      <c r="F2043" s="206" t="s">
        <v>4930</v>
      </c>
      <c r="G2043" s="56"/>
      <c r="H2043" s="36" t="s">
        <v>4911</v>
      </c>
      <c r="I2043" s="36" t="s">
        <v>4911</v>
      </c>
      <c r="J2043" s="207" t="s">
        <v>9916</v>
      </c>
      <c r="K2043" s="32" t="s">
        <v>9747</v>
      </c>
      <c r="L2043" s="31" t="s">
        <v>9917</v>
      </c>
      <c r="M2043" s="4">
        <v>2041</v>
      </c>
      <c r="N2043" s="525">
        <v>34.508377000000003</v>
      </c>
      <c r="O2043" s="525">
        <v>135.76235399999999</v>
      </c>
      <c r="P2043">
        <f t="shared" si="31"/>
        <v>4684.9384942394581</v>
      </c>
    </row>
    <row r="2044" spans="1:16">
      <c r="A2044" s="33" t="s">
        <v>9092</v>
      </c>
      <c r="B2044" s="33" t="s">
        <v>3177</v>
      </c>
      <c r="C2044" s="34" t="s">
        <v>4911</v>
      </c>
      <c r="D2044" s="35"/>
      <c r="E2044" s="62" t="s">
        <v>4974</v>
      </c>
      <c r="F2044" s="206" t="s">
        <v>4938</v>
      </c>
      <c r="G2044" s="56"/>
      <c r="H2044" s="36" t="s">
        <v>4911</v>
      </c>
      <c r="I2044" s="36" t="s">
        <v>4911</v>
      </c>
      <c r="J2044" s="207" t="s">
        <v>4976</v>
      </c>
      <c r="K2044" s="32" t="s">
        <v>9918</v>
      </c>
      <c r="L2044" s="31" t="s">
        <v>9919</v>
      </c>
      <c r="M2044" s="4">
        <v>2042</v>
      </c>
      <c r="N2044" s="525">
        <v>34.715321000000003</v>
      </c>
      <c r="O2044" s="525">
        <v>135.75191799999999</v>
      </c>
      <c r="P2044">
        <f t="shared" si="31"/>
        <v>4712.671409735678</v>
      </c>
    </row>
    <row r="2045" spans="1:16">
      <c r="A2045" s="33" t="s">
        <v>9092</v>
      </c>
      <c r="B2045" s="33" t="s">
        <v>3177</v>
      </c>
      <c r="C2045" s="34" t="s">
        <v>4911</v>
      </c>
      <c r="D2045" s="35"/>
      <c r="E2045" s="62" t="s">
        <v>4911</v>
      </c>
      <c r="F2045" s="206" t="s">
        <v>4942</v>
      </c>
      <c r="G2045" s="56"/>
      <c r="H2045" s="36" t="s">
        <v>4911</v>
      </c>
      <c r="I2045" s="36" t="s">
        <v>4911</v>
      </c>
      <c r="J2045" s="207" t="s">
        <v>9920</v>
      </c>
      <c r="K2045" s="32" t="s">
        <v>9918</v>
      </c>
      <c r="L2045" s="31" t="s">
        <v>9921</v>
      </c>
      <c r="M2045" s="4">
        <v>2043</v>
      </c>
      <c r="N2045" s="525">
        <v>34.715319999999998</v>
      </c>
      <c r="O2045" s="525">
        <v>135.751891</v>
      </c>
      <c r="P2045">
        <f t="shared" si="31"/>
        <v>4712.6703366701195</v>
      </c>
    </row>
    <row r="2046" spans="1:16">
      <c r="A2046" s="33" t="s">
        <v>9092</v>
      </c>
      <c r="B2046" s="33" t="s">
        <v>3177</v>
      </c>
      <c r="C2046" s="34" t="s">
        <v>4911</v>
      </c>
      <c r="D2046" s="35"/>
      <c r="E2046" s="62" t="s">
        <v>4911</v>
      </c>
      <c r="F2046" s="206" t="s">
        <v>4950</v>
      </c>
      <c r="G2046" s="56"/>
      <c r="H2046" s="36" t="s">
        <v>4911</v>
      </c>
      <c r="I2046" s="36" t="s">
        <v>4911</v>
      </c>
      <c r="J2046" s="207" t="s">
        <v>9922</v>
      </c>
      <c r="K2046" s="32" t="s">
        <v>9923</v>
      </c>
      <c r="L2046" s="31" t="s">
        <v>9924</v>
      </c>
      <c r="M2046" s="4">
        <v>2044</v>
      </c>
      <c r="N2046" s="525">
        <v>34.520854</v>
      </c>
      <c r="O2046" s="525">
        <v>135.815844</v>
      </c>
      <c r="P2046">
        <f t="shared" si="31"/>
        <v>4688.4789216107756</v>
      </c>
    </row>
    <row r="2047" spans="1:16">
      <c r="A2047" s="33" t="s">
        <v>9092</v>
      </c>
      <c r="B2047" s="33" t="s">
        <v>3177</v>
      </c>
      <c r="C2047" s="34" t="s">
        <v>4911</v>
      </c>
      <c r="D2047" s="35"/>
      <c r="E2047" s="62" t="s">
        <v>4911</v>
      </c>
      <c r="F2047" s="206" t="s">
        <v>4954</v>
      </c>
      <c r="G2047" s="56"/>
      <c r="H2047" s="36" t="s">
        <v>4911</v>
      </c>
      <c r="I2047" s="36" t="s">
        <v>4911</v>
      </c>
      <c r="J2047" s="207" t="s">
        <v>9925</v>
      </c>
      <c r="K2047" s="32" t="s">
        <v>9926</v>
      </c>
      <c r="L2047" s="31" t="s">
        <v>9927</v>
      </c>
      <c r="M2047" s="4">
        <v>2045</v>
      </c>
      <c r="N2047" s="525">
        <v>34.724570999999997</v>
      </c>
      <c r="O2047" s="525">
        <v>135.788872</v>
      </c>
      <c r="P2047">
        <f t="shared" si="31"/>
        <v>4715.2103267739112</v>
      </c>
    </row>
    <row r="2048" spans="1:16">
      <c r="A2048" s="33" t="s">
        <v>9092</v>
      </c>
      <c r="B2048" s="33" t="s">
        <v>3177</v>
      </c>
      <c r="C2048" s="34" t="s">
        <v>4911</v>
      </c>
      <c r="D2048" s="35"/>
      <c r="E2048" s="62" t="s">
        <v>4911</v>
      </c>
      <c r="F2048" s="206" t="s">
        <v>4958</v>
      </c>
      <c r="G2048" s="56"/>
      <c r="H2048" s="36" t="s">
        <v>4911</v>
      </c>
      <c r="I2048" s="36" t="s">
        <v>4911</v>
      </c>
      <c r="J2048" s="207" t="s">
        <v>9928</v>
      </c>
      <c r="K2048" s="32" t="s">
        <v>9929</v>
      </c>
      <c r="L2048" s="31" t="s">
        <v>9930</v>
      </c>
      <c r="M2048" s="4">
        <v>2046</v>
      </c>
      <c r="N2048" s="525">
        <v>34.945036999999999</v>
      </c>
      <c r="O2048" s="525">
        <v>135.71724</v>
      </c>
      <c r="P2048">
        <f t="shared" si="31"/>
        <v>4742.6439733378802</v>
      </c>
    </row>
    <row r="2049" spans="1:16">
      <c r="A2049" s="33" t="s">
        <v>9092</v>
      </c>
      <c r="B2049" s="33" t="s">
        <v>3177</v>
      </c>
      <c r="C2049" s="34" t="s">
        <v>4911</v>
      </c>
      <c r="D2049" s="35"/>
      <c r="E2049" s="62" t="s">
        <v>4911</v>
      </c>
      <c r="F2049" s="206" t="s">
        <v>5394</v>
      </c>
      <c r="G2049" s="56"/>
      <c r="H2049" s="36" t="s">
        <v>4911</v>
      </c>
      <c r="I2049" s="36" t="s">
        <v>4911</v>
      </c>
      <c r="J2049" s="207" t="s">
        <v>9931</v>
      </c>
      <c r="K2049" s="32" t="s">
        <v>9932</v>
      </c>
      <c r="L2049" s="31" t="s">
        <v>9933</v>
      </c>
      <c r="M2049" s="4">
        <v>2047</v>
      </c>
      <c r="N2049" s="525">
        <v>34.905278000000003</v>
      </c>
      <c r="O2049" s="525">
        <v>135.783445</v>
      </c>
      <c r="P2049">
        <f t="shared" si="31"/>
        <v>4739.5588955227104</v>
      </c>
    </row>
    <row r="2050" spans="1:16">
      <c r="A2050" s="33" t="s">
        <v>9092</v>
      </c>
      <c r="B2050" s="33" t="s">
        <v>3177</v>
      </c>
      <c r="C2050" s="34" t="s">
        <v>4911</v>
      </c>
      <c r="D2050" s="35"/>
      <c r="E2050" s="62" t="s">
        <v>4911</v>
      </c>
      <c r="F2050" s="206" t="s">
        <v>5398</v>
      </c>
      <c r="G2050" s="56"/>
      <c r="H2050" s="36" t="s">
        <v>4911</v>
      </c>
      <c r="I2050" s="36" t="s">
        <v>4911</v>
      </c>
      <c r="J2050" s="207" t="s">
        <v>9934</v>
      </c>
      <c r="K2050" s="32" t="s">
        <v>9935</v>
      </c>
      <c r="L2050" s="31" t="s">
        <v>9936</v>
      </c>
      <c r="M2050" s="4">
        <v>2048</v>
      </c>
      <c r="N2050" s="525">
        <v>34.798577000000002</v>
      </c>
      <c r="O2050" s="525">
        <v>135.78201899999999</v>
      </c>
      <c r="P2050">
        <f t="shared" si="31"/>
        <v>4725.0210433869634</v>
      </c>
    </row>
    <row r="2051" spans="1:16">
      <c r="A2051" s="33" t="s">
        <v>9092</v>
      </c>
      <c r="B2051" s="33" t="s">
        <v>3177</v>
      </c>
      <c r="C2051" s="34" t="s">
        <v>4911</v>
      </c>
      <c r="D2051" s="35"/>
      <c r="E2051" s="62" t="s">
        <v>4911</v>
      </c>
      <c r="F2051" s="206" t="s">
        <v>5402</v>
      </c>
      <c r="G2051" s="56"/>
      <c r="H2051" s="36" t="s">
        <v>4911</v>
      </c>
      <c r="I2051" s="36" t="s">
        <v>4911</v>
      </c>
      <c r="J2051" s="207" t="s">
        <v>9937</v>
      </c>
      <c r="K2051" s="32" t="s">
        <v>9938</v>
      </c>
      <c r="L2051" s="31" t="s">
        <v>9939</v>
      </c>
      <c r="M2051" s="4">
        <v>2049</v>
      </c>
      <c r="N2051" s="525">
        <v>34.684007000000001</v>
      </c>
      <c r="O2051" s="525">
        <v>135.75370899999999</v>
      </c>
      <c r="P2051">
        <f t="shared" si="31"/>
        <v>4708.4825932319627</v>
      </c>
    </row>
    <row r="2052" spans="1:16">
      <c r="A2052" s="33" t="s">
        <v>9092</v>
      </c>
      <c r="B2052" s="33" t="s">
        <v>3177</v>
      </c>
      <c r="C2052" s="34" t="s">
        <v>4911</v>
      </c>
      <c r="D2052" s="35"/>
      <c r="E2052" s="62" t="s">
        <v>4911</v>
      </c>
      <c r="F2052" s="206" t="s">
        <v>4962</v>
      </c>
      <c r="G2052" s="56"/>
      <c r="H2052" s="36" t="s">
        <v>4911</v>
      </c>
      <c r="I2052" s="36" t="s">
        <v>4911</v>
      </c>
      <c r="J2052" s="207" t="s">
        <v>4963</v>
      </c>
      <c r="K2052" s="32" t="s">
        <v>9918</v>
      </c>
      <c r="L2052" s="31" t="s">
        <v>9940</v>
      </c>
      <c r="M2052" s="4">
        <v>2050</v>
      </c>
      <c r="N2052" s="525">
        <v>34.715321000000003</v>
      </c>
      <c r="O2052" s="525">
        <v>135.75191799999999</v>
      </c>
      <c r="P2052">
        <f t="shared" ref="P2052:P2115" si="32">N2052*O2052</f>
        <v>4712.671409735678</v>
      </c>
    </row>
    <row r="2053" spans="1:16">
      <c r="A2053" s="33" t="s">
        <v>9092</v>
      </c>
      <c r="B2053" s="33" t="s">
        <v>3177</v>
      </c>
      <c r="C2053" s="34" t="s">
        <v>4911</v>
      </c>
      <c r="D2053" s="35"/>
      <c r="E2053" s="62" t="s">
        <v>4911</v>
      </c>
      <c r="F2053" s="206" t="s">
        <v>4964</v>
      </c>
      <c r="G2053" s="56"/>
      <c r="H2053" s="36" t="s">
        <v>4911</v>
      </c>
      <c r="I2053" s="36" t="s">
        <v>4911</v>
      </c>
      <c r="J2053" s="207" t="s">
        <v>9941</v>
      </c>
      <c r="K2053" s="32" t="s">
        <v>9903</v>
      </c>
      <c r="L2053" s="31" t="s">
        <v>9904</v>
      </c>
      <c r="M2053" s="4">
        <v>2051</v>
      </c>
      <c r="N2053" s="525">
        <v>34.673726000000002</v>
      </c>
      <c r="O2053" s="525">
        <v>135.79864499999999</v>
      </c>
      <c r="P2053">
        <f t="shared" si="32"/>
        <v>4708.6450079012702</v>
      </c>
    </row>
    <row r="2054" spans="1:16">
      <c r="A2054" s="33" t="s">
        <v>9092</v>
      </c>
      <c r="B2054" s="33" t="s">
        <v>3177</v>
      </c>
      <c r="C2054" s="34" t="s">
        <v>4911</v>
      </c>
      <c r="D2054" s="35"/>
      <c r="E2054" s="62" t="s">
        <v>4911</v>
      </c>
      <c r="F2054" s="215" t="s">
        <v>5255</v>
      </c>
      <c r="G2054" s="214"/>
      <c r="H2054" s="36" t="s">
        <v>4911</v>
      </c>
      <c r="I2054" s="36" t="s">
        <v>4911</v>
      </c>
      <c r="J2054" s="207" t="s">
        <v>9942</v>
      </c>
      <c r="K2054" s="32" t="s">
        <v>9943</v>
      </c>
      <c r="L2054" s="31" t="s">
        <v>9944</v>
      </c>
      <c r="M2054" s="4">
        <v>2052</v>
      </c>
      <c r="N2054" s="525">
        <v>34.677317000000002</v>
      </c>
      <c r="O2054" s="525">
        <v>135.80101500000001</v>
      </c>
      <c r="P2054">
        <f t="shared" si="32"/>
        <v>4709.2148460767557</v>
      </c>
    </row>
    <row r="2055" spans="1:16">
      <c r="A2055" s="33" t="s">
        <v>9092</v>
      </c>
      <c r="B2055" s="33" t="s">
        <v>3177</v>
      </c>
      <c r="C2055" s="34" t="s">
        <v>4911</v>
      </c>
      <c r="D2055" s="35"/>
      <c r="E2055" s="62" t="s">
        <v>4911</v>
      </c>
      <c r="F2055" s="215" t="s">
        <v>5259</v>
      </c>
      <c r="G2055" s="214"/>
      <c r="H2055" s="36" t="s">
        <v>4911</v>
      </c>
      <c r="I2055" s="36" t="s">
        <v>4911</v>
      </c>
      <c r="J2055" s="207" t="s">
        <v>9945</v>
      </c>
      <c r="K2055" s="32" t="s">
        <v>9747</v>
      </c>
      <c r="L2055" s="31" t="s">
        <v>9946</v>
      </c>
      <c r="M2055" s="4">
        <v>2053</v>
      </c>
      <c r="N2055" s="525">
        <v>34.507618999999998</v>
      </c>
      <c r="O2055" s="525">
        <v>135.760762</v>
      </c>
      <c r="P2055">
        <f t="shared" si="32"/>
        <v>4684.7806502456779</v>
      </c>
    </row>
    <row r="2056" spans="1:16">
      <c r="A2056" s="33" t="s">
        <v>9092</v>
      </c>
      <c r="B2056" s="33" t="s">
        <v>3177</v>
      </c>
      <c r="C2056" s="34" t="s">
        <v>4911</v>
      </c>
      <c r="D2056" s="35"/>
      <c r="E2056" s="62" t="s">
        <v>4911</v>
      </c>
      <c r="F2056" s="215" t="s">
        <v>4972</v>
      </c>
      <c r="G2056" s="214"/>
      <c r="H2056" s="36" t="s">
        <v>4911</v>
      </c>
      <c r="I2056" s="36" t="s">
        <v>4911</v>
      </c>
      <c r="J2056" s="207" t="s">
        <v>9947</v>
      </c>
      <c r="K2056" s="32" t="s">
        <v>9911</v>
      </c>
      <c r="L2056" s="31" t="s">
        <v>9948</v>
      </c>
      <c r="M2056" s="4">
        <v>2054</v>
      </c>
      <c r="N2056" s="525">
        <v>34.555809000000004</v>
      </c>
      <c r="O2056" s="525">
        <v>135.70083700000001</v>
      </c>
      <c r="P2056">
        <f t="shared" si="32"/>
        <v>4689.2522045121341</v>
      </c>
    </row>
    <row r="2057" spans="1:16">
      <c r="A2057" s="33" t="s">
        <v>9092</v>
      </c>
      <c r="B2057" s="33" t="s">
        <v>3177</v>
      </c>
      <c r="C2057" s="34" t="s">
        <v>4911</v>
      </c>
      <c r="D2057" s="35"/>
      <c r="E2057" s="62" t="s">
        <v>4911</v>
      </c>
      <c r="F2057" s="213" t="s">
        <v>5470</v>
      </c>
      <c r="G2057" s="214"/>
      <c r="H2057" s="36" t="s">
        <v>4911</v>
      </c>
      <c r="I2057" s="36" t="s">
        <v>4911</v>
      </c>
      <c r="J2057" s="217" t="s">
        <v>9949</v>
      </c>
      <c r="K2057" s="61" t="s">
        <v>9923</v>
      </c>
      <c r="L2057" s="60" t="s">
        <v>9950</v>
      </c>
      <c r="M2057" s="4">
        <v>2055</v>
      </c>
      <c r="N2057" s="553">
        <v>34.519902000000002</v>
      </c>
      <c r="O2057" s="553">
        <v>135.81255200000001</v>
      </c>
      <c r="P2057">
        <f t="shared" si="32"/>
        <v>4688.235985409905</v>
      </c>
    </row>
    <row r="2058" spans="1:16">
      <c r="A2058" s="33" t="s">
        <v>9092</v>
      </c>
      <c r="B2058" s="33" t="s">
        <v>3177</v>
      </c>
      <c r="C2058" s="34" t="s">
        <v>4911</v>
      </c>
      <c r="D2058" s="35"/>
      <c r="E2058" s="62" t="s">
        <v>4911</v>
      </c>
      <c r="F2058" s="213" t="s">
        <v>5474</v>
      </c>
      <c r="G2058" s="214"/>
      <c r="H2058" s="36" t="s">
        <v>4911</v>
      </c>
      <c r="I2058" s="36" t="s">
        <v>4911</v>
      </c>
      <c r="J2058" s="217" t="s">
        <v>9951</v>
      </c>
      <c r="K2058" s="61" t="s">
        <v>9952</v>
      </c>
      <c r="L2058" s="60" t="s">
        <v>9953</v>
      </c>
      <c r="M2058" s="4">
        <v>2056</v>
      </c>
      <c r="N2058" s="553">
        <v>34.619152999999997</v>
      </c>
      <c r="O2058" s="553">
        <v>135.77071599999999</v>
      </c>
      <c r="P2058">
        <f t="shared" si="32"/>
        <v>4700.2671901235472</v>
      </c>
    </row>
    <row r="2059" spans="1:16">
      <c r="A2059" s="33" t="s">
        <v>9092</v>
      </c>
      <c r="B2059" s="33" t="s">
        <v>3177</v>
      </c>
      <c r="C2059" s="34" t="s">
        <v>4911</v>
      </c>
      <c r="D2059" s="35"/>
      <c r="E2059" s="62" t="s">
        <v>4911</v>
      </c>
      <c r="F2059" s="213" t="s">
        <v>5478</v>
      </c>
      <c r="G2059" s="214"/>
      <c r="H2059" s="36" t="s">
        <v>4911</v>
      </c>
      <c r="I2059" s="36" t="s">
        <v>4911</v>
      </c>
      <c r="J2059" s="217" t="s">
        <v>9954</v>
      </c>
      <c r="K2059" s="61" t="s">
        <v>9903</v>
      </c>
      <c r="L2059" s="60" t="s">
        <v>9904</v>
      </c>
      <c r="M2059" s="4">
        <v>2057</v>
      </c>
      <c r="N2059" s="553">
        <v>34.673726000000002</v>
      </c>
      <c r="O2059" s="553">
        <v>135.79864499999999</v>
      </c>
      <c r="P2059">
        <f t="shared" si="32"/>
        <v>4708.6450079012702</v>
      </c>
    </row>
    <row r="2060" spans="1:16">
      <c r="A2060" s="33" t="s">
        <v>9092</v>
      </c>
      <c r="B2060" s="33" t="s">
        <v>3177</v>
      </c>
      <c r="C2060" s="39" t="s">
        <v>4911</v>
      </c>
      <c r="D2060" s="40"/>
      <c r="E2060" s="62" t="s">
        <v>4911</v>
      </c>
      <c r="F2060" s="213" t="s">
        <v>5252</v>
      </c>
      <c r="G2060" s="214"/>
      <c r="H2060" s="41" t="s">
        <v>4911</v>
      </c>
      <c r="I2060" s="41" t="s">
        <v>4911</v>
      </c>
      <c r="J2060" s="217" t="s">
        <v>5353</v>
      </c>
      <c r="K2060" s="61" t="s">
        <v>9918</v>
      </c>
      <c r="L2060" s="60" t="s">
        <v>9940</v>
      </c>
      <c r="M2060" s="4">
        <v>2058</v>
      </c>
      <c r="N2060" s="553">
        <v>34.715321000000003</v>
      </c>
      <c r="O2060" s="553">
        <v>135.75191799999999</v>
      </c>
      <c r="P2060">
        <f t="shared" si="32"/>
        <v>4712.671409735678</v>
      </c>
    </row>
    <row r="2061" spans="1:16">
      <c r="A2061" s="33" t="s">
        <v>9092</v>
      </c>
      <c r="B2061" s="33" t="s">
        <v>3177</v>
      </c>
      <c r="C2061" s="51">
        <v>3</v>
      </c>
      <c r="D2061" s="52">
        <v>3453054</v>
      </c>
      <c r="E2061" s="98" t="s">
        <v>4974</v>
      </c>
      <c r="F2061" s="131" t="s">
        <v>4981</v>
      </c>
      <c r="G2061" s="29" t="s">
        <v>4913</v>
      </c>
      <c r="H2061" s="53" t="s">
        <v>9955</v>
      </c>
      <c r="I2061" s="53" t="s">
        <v>9956</v>
      </c>
      <c r="J2061" s="95" t="s">
        <v>9957</v>
      </c>
      <c r="K2061" s="96" t="s">
        <v>9958</v>
      </c>
      <c r="L2061" s="95" t="s">
        <v>9959</v>
      </c>
      <c r="M2061" s="4">
        <v>2059</v>
      </c>
      <c r="N2061" s="558">
        <v>34.639060999999998</v>
      </c>
      <c r="O2061" s="558">
        <v>135.74767499999999</v>
      </c>
      <c r="P2061">
        <f t="shared" si="32"/>
        <v>4702.1719949331746</v>
      </c>
    </row>
    <row r="2062" spans="1:16">
      <c r="A2062" s="33" t="s">
        <v>9092</v>
      </c>
      <c r="B2062" s="33" t="s">
        <v>3177</v>
      </c>
      <c r="C2062" s="39" t="s">
        <v>4911</v>
      </c>
      <c r="D2062" s="40"/>
      <c r="E2062" s="70" t="s">
        <v>4911</v>
      </c>
      <c r="F2062" s="63" t="s">
        <v>4962</v>
      </c>
      <c r="G2062" s="92"/>
      <c r="H2062" s="41" t="s">
        <v>4911</v>
      </c>
      <c r="I2062" s="41" t="s">
        <v>4911</v>
      </c>
      <c r="J2062" s="64" t="s">
        <v>4963</v>
      </c>
      <c r="K2062" s="65" t="s">
        <v>9958</v>
      </c>
      <c r="L2062" s="64" t="s">
        <v>9959</v>
      </c>
      <c r="M2062" s="4">
        <v>2060</v>
      </c>
      <c r="N2062" s="552">
        <v>34.639060999999998</v>
      </c>
      <c r="O2062" s="552">
        <v>135.74767499999999</v>
      </c>
      <c r="P2062">
        <f t="shared" si="32"/>
        <v>4702.1719949331746</v>
      </c>
    </row>
    <row r="2063" spans="1:16">
      <c r="A2063" s="33" t="s">
        <v>9092</v>
      </c>
      <c r="B2063" s="33" t="s">
        <v>3177</v>
      </c>
      <c r="C2063" s="51">
        <v>4</v>
      </c>
      <c r="D2063" s="52">
        <v>3456005</v>
      </c>
      <c r="E2063" s="98" t="s">
        <v>4974</v>
      </c>
      <c r="F2063" s="131" t="s">
        <v>4981</v>
      </c>
      <c r="G2063" s="29" t="s">
        <v>4913</v>
      </c>
      <c r="H2063" s="53" t="s">
        <v>9960</v>
      </c>
      <c r="I2063" s="53" t="s">
        <v>9961</v>
      </c>
      <c r="J2063" s="95" t="s">
        <v>9843</v>
      </c>
      <c r="K2063" s="96" t="s">
        <v>9962</v>
      </c>
      <c r="L2063" s="95" t="s">
        <v>9963</v>
      </c>
      <c r="M2063" s="4">
        <v>2061</v>
      </c>
      <c r="N2063" s="558">
        <v>34.512137000000003</v>
      </c>
      <c r="O2063" s="558">
        <v>135.86606699999999</v>
      </c>
      <c r="P2063">
        <f t="shared" si="32"/>
        <v>4689.0283179551789</v>
      </c>
    </row>
    <row r="2064" spans="1:16">
      <c r="A2064" s="33" t="s">
        <v>9092</v>
      </c>
      <c r="B2064" s="33" t="s">
        <v>3177</v>
      </c>
      <c r="C2064" s="39" t="s">
        <v>4911</v>
      </c>
      <c r="D2064" s="40"/>
      <c r="E2064" s="70" t="s">
        <v>4911</v>
      </c>
      <c r="F2064" s="63" t="s">
        <v>4962</v>
      </c>
      <c r="G2064" s="92"/>
      <c r="H2064" s="41" t="s">
        <v>4911</v>
      </c>
      <c r="I2064" s="41" t="s">
        <v>4911</v>
      </c>
      <c r="J2064" s="64" t="s">
        <v>4963</v>
      </c>
      <c r="K2064" s="65" t="s">
        <v>9962</v>
      </c>
      <c r="L2064" s="64" t="s">
        <v>9963</v>
      </c>
      <c r="M2064" s="4">
        <v>2062</v>
      </c>
      <c r="N2064" s="552">
        <v>34.512137000000003</v>
      </c>
      <c r="O2064" s="552">
        <v>135.86606699999999</v>
      </c>
      <c r="P2064">
        <f t="shared" si="32"/>
        <v>4689.0283179551789</v>
      </c>
    </row>
    <row r="2065" spans="1:16">
      <c r="A2065" s="33" t="s">
        <v>9092</v>
      </c>
      <c r="B2065" s="33" t="s">
        <v>3177</v>
      </c>
      <c r="C2065" s="51">
        <v>5</v>
      </c>
      <c r="D2065" s="52">
        <v>3457003</v>
      </c>
      <c r="E2065" s="98" t="s">
        <v>4974</v>
      </c>
      <c r="F2065" s="131" t="s">
        <v>4981</v>
      </c>
      <c r="G2065" s="29" t="s">
        <v>4913</v>
      </c>
      <c r="H2065" s="53" t="s">
        <v>9964</v>
      </c>
      <c r="I2065" s="53" t="s">
        <v>9965</v>
      </c>
      <c r="J2065" s="95" t="s">
        <v>9966</v>
      </c>
      <c r="K2065" s="96" t="s">
        <v>9967</v>
      </c>
      <c r="L2065" s="95" t="s">
        <v>9968</v>
      </c>
      <c r="M2065" s="4">
        <v>2063</v>
      </c>
      <c r="N2065" s="558">
        <v>34.343322999999998</v>
      </c>
      <c r="O2065" s="558">
        <v>135.69722200000001</v>
      </c>
      <c r="P2065">
        <f t="shared" si="32"/>
        <v>4660.2935253487058</v>
      </c>
    </row>
    <row r="2066" spans="1:16">
      <c r="A2066" s="33" t="s">
        <v>9092</v>
      </c>
      <c r="B2066" s="33" t="s">
        <v>3177</v>
      </c>
      <c r="C2066" s="39" t="s">
        <v>4911</v>
      </c>
      <c r="D2066" s="40"/>
      <c r="E2066" s="70" t="s">
        <v>4911</v>
      </c>
      <c r="F2066" s="63" t="s">
        <v>4962</v>
      </c>
      <c r="G2066" s="92"/>
      <c r="H2066" s="41" t="s">
        <v>4911</v>
      </c>
      <c r="I2066" s="41" t="s">
        <v>4911</v>
      </c>
      <c r="J2066" s="64" t="s">
        <v>4963</v>
      </c>
      <c r="K2066" s="65" t="s">
        <v>9967</v>
      </c>
      <c r="L2066" s="64" t="s">
        <v>9969</v>
      </c>
      <c r="M2066" s="4">
        <v>2064</v>
      </c>
      <c r="N2066" s="552">
        <v>34.343159999999997</v>
      </c>
      <c r="O2066" s="552">
        <v>135.697767</v>
      </c>
      <c r="P2066">
        <f t="shared" si="32"/>
        <v>4660.2901237237193</v>
      </c>
    </row>
    <row r="2067" spans="1:16">
      <c r="A2067" s="33" t="s">
        <v>9092</v>
      </c>
      <c r="B2067" s="33" t="s">
        <v>3177</v>
      </c>
      <c r="C2067" s="51">
        <v>6</v>
      </c>
      <c r="D2067" s="52">
        <v>3484058</v>
      </c>
      <c r="E2067" s="98" t="s">
        <v>4974</v>
      </c>
      <c r="F2067" s="131" t="s">
        <v>4981</v>
      </c>
      <c r="G2067" s="29" t="s">
        <v>4913</v>
      </c>
      <c r="H2067" s="53" t="s">
        <v>9970</v>
      </c>
      <c r="I2067" s="53" t="s">
        <v>9971</v>
      </c>
      <c r="J2067" s="95" t="s">
        <v>9972</v>
      </c>
      <c r="K2067" s="96" t="s">
        <v>9973</v>
      </c>
      <c r="L2067" s="95" t="s">
        <v>9974</v>
      </c>
      <c r="M2067" s="4">
        <v>2065</v>
      </c>
      <c r="N2067" s="558">
        <v>34.582465999999997</v>
      </c>
      <c r="O2067" s="558">
        <v>135.759096</v>
      </c>
      <c r="P2067">
        <f t="shared" si="32"/>
        <v>4694.8843216107352</v>
      </c>
    </row>
    <row r="2068" spans="1:16">
      <c r="A2068" s="33" t="s">
        <v>9092</v>
      </c>
      <c r="B2068" s="33" t="s">
        <v>3177</v>
      </c>
      <c r="C2068" s="39" t="s">
        <v>4911</v>
      </c>
      <c r="D2068" s="40"/>
      <c r="E2068" s="70" t="s">
        <v>4911</v>
      </c>
      <c r="F2068" s="63" t="s">
        <v>4962</v>
      </c>
      <c r="G2068" s="92"/>
      <c r="H2068" s="41" t="s">
        <v>4911</v>
      </c>
      <c r="I2068" s="41" t="s">
        <v>4911</v>
      </c>
      <c r="J2068" s="64" t="s">
        <v>4963</v>
      </c>
      <c r="K2068" s="65" t="s">
        <v>9973</v>
      </c>
      <c r="L2068" s="64" t="s">
        <v>9974</v>
      </c>
      <c r="M2068" s="4">
        <v>2066</v>
      </c>
      <c r="N2068" s="552">
        <v>34.582465999999997</v>
      </c>
      <c r="O2068" s="552">
        <v>135.759096</v>
      </c>
      <c r="P2068">
        <f t="shared" si="32"/>
        <v>4694.8843216107352</v>
      </c>
    </row>
    <row r="2069" spans="1:16">
      <c r="A2069" s="33" t="s">
        <v>9092</v>
      </c>
      <c r="B2069" s="33" t="s">
        <v>3177</v>
      </c>
      <c r="C2069" s="51">
        <v>7</v>
      </c>
      <c r="D2069" s="52">
        <v>3487031</v>
      </c>
      <c r="E2069" s="98" t="s">
        <v>4911</v>
      </c>
      <c r="F2069" s="218" t="s">
        <v>4981</v>
      </c>
      <c r="G2069" s="29" t="s">
        <v>4913</v>
      </c>
      <c r="H2069" s="53" t="s">
        <v>9975</v>
      </c>
      <c r="I2069" s="53" t="s">
        <v>9976</v>
      </c>
      <c r="J2069" s="219" t="s">
        <v>9977</v>
      </c>
      <c r="K2069" s="77" t="s">
        <v>9978</v>
      </c>
      <c r="L2069" s="76" t="s">
        <v>9979</v>
      </c>
      <c r="M2069" s="4">
        <v>2067</v>
      </c>
      <c r="N2069" s="559">
        <v>34.489241999999997</v>
      </c>
      <c r="O2069" s="559">
        <v>135.73363000000001</v>
      </c>
      <c r="P2069">
        <f t="shared" si="32"/>
        <v>4681.35001260846</v>
      </c>
    </row>
    <row r="2070" spans="1:16">
      <c r="A2070" s="33" t="s">
        <v>9092</v>
      </c>
      <c r="B2070" s="33" t="s">
        <v>3177</v>
      </c>
      <c r="C2070" s="34" t="s">
        <v>4911</v>
      </c>
      <c r="D2070" s="35"/>
      <c r="E2070" s="62" t="s">
        <v>4911</v>
      </c>
      <c r="F2070" s="206" t="s">
        <v>4912</v>
      </c>
      <c r="G2070" s="56"/>
      <c r="H2070" s="36" t="s">
        <v>4911</v>
      </c>
      <c r="I2070" s="36" t="s">
        <v>4911</v>
      </c>
      <c r="J2070" s="207" t="s">
        <v>9980</v>
      </c>
      <c r="K2070" s="32" t="s">
        <v>9981</v>
      </c>
      <c r="L2070" s="31" t="s">
        <v>9982</v>
      </c>
      <c r="M2070" s="4">
        <v>2068</v>
      </c>
      <c r="N2070" s="525">
        <v>34.534494000000002</v>
      </c>
      <c r="O2070" s="525">
        <v>135.79774599999999</v>
      </c>
      <c r="P2070">
        <f t="shared" si="32"/>
        <v>4689.706444450524</v>
      </c>
    </row>
    <row r="2071" spans="1:16">
      <c r="A2071" s="33" t="s">
        <v>9092</v>
      </c>
      <c r="B2071" s="33" t="s">
        <v>3177</v>
      </c>
      <c r="C2071" s="34" t="s">
        <v>4911</v>
      </c>
      <c r="D2071" s="35"/>
      <c r="E2071" s="62" t="s">
        <v>4911</v>
      </c>
      <c r="F2071" s="206" t="s">
        <v>4987</v>
      </c>
      <c r="G2071" s="56"/>
      <c r="H2071" s="36" t="s">
        <v>4911</v>
      </c>
      <c r="I2071" s="36" t="s">
        <v>4911</v>
      </c>
      <c r="J2071" s="207" t="s">
        <v>9983</v>
      </c>
      <c r="K2071" s="32" t="s">
        <v>9984</v>
      </c>
      <c r="L2071" s="31" t="s">
        <v>9985</v>
      </c>
      <c r="M2071" s="4">
        <v>2069</v>
      </c>
      <c r="N2071" s="525">
        <v>34.615299</v>
      </c>
      <c r="O2071" s="525">
        <v>135.746509</v>
      </c>
      <c r="P2071">
        <f t="shared" si="32"/>
        <v>4698.9059972411915</v>
      </c>
    </row>
    <row r="2072" spans="1:16">
      <c r="A2072" s="33" t="s">
        <v>9092</v>
      </c>
      <c r="B2072" s="33" t="s">
        <v>3177</v>
      </c>
      <c r="C2072" s="34" t="s">
        <v>4911</v>
      </c>
      <c r="D2072" s="35"/>
      <c r="E2072" s="62" t="s">
        <v>4974</v>
      </c>
      <c r="F2072" s="206" t="s">
        <v>4918</v>
      </c>
      <c r="G2072" s="56"/>
      <c r="H2072" s="36" t="s">
        <v>4911</v>
      </c>
      <c r="I2072" s="36" t="s">
        <v>4911</v>
      </c>
      <c r="J2072" s="207" t="s">
        <v>9986</v>
      </c>
      <c r="K2072" s="32" t="s">
        <v>9987</v>
      </c>
      <c r="L2072" s="31" t="s">
        <v>9988</v>
      </c>
      <c r="M2072" s="4">
        <v>2070</v>
      </c>
      <c r="N2072" s="525">
        <v>34.556444999999997</v>
      </c>
      <c r="O2072" s="525">
        <v>135.779426</v>
      </c>
      <c r="P2072">
        <f t="shared" si="32"/>
        <v>4692.0542667005693</v>
      </c>
    </row>
    <row r="2073" spans="1:16">
      <c r="A2073" s="33" t="s">
        <v>9092</v>
      </c>
      <c r="B2073" s="33" t="s">
        <v>3177</v>
      </c>
      <c r="C2073" s="34" t="s">
        <v>4911</v>
      </c>
      <c r="D2073" s="35"/>
      <c r="E2073" s="62" t="s">
        <v>4911</v>
      </c>
      <c r="F2073" s="206" t="s">
        <v>4922</v>
      </c>
      <c r="G2073" s="56"/>
      <c r="H2073" s="36" t="s">
        <v>4911</v>
      </c>
      <c r="I2073" s="36" t="s">
        <v>4911</v>
      </c>
      <c r="J2073" s="207" t="s">
        <v>9989</v>
      </c>
      <c r="K2073" s="32" t="s">
        <v>9990</v>
      </c>
      <c r="L2073" s="31" t="s">
        <v>9991</v>
      </c>
      <c r="M2073" s="4">
        <v>2071</v>
      </c>
      <c r="N2073" s="525">
        <v>34.695734000000002</v>
      </c>
      <c r="O2073" s="525">
        <v>135.70913899999999</v>
      </c>
      <c r="P2073">
        <f t="shared" si="32"/>
        <v>4708.5281881130259</v>
      </c>
    </row>
    <row r="2074" spans="1:16">
      <c r="A2074" s="33" t="s">
        <v>9092</v>
      </c>
      <c r="B2074" s="33" t="s">
        <v>3177</v>
      </c>
      <c r="C2074" s="34" t="s">
        <v>4911</v>
      </c>
      <c r="D2074" s="35"/>
      <c r="E2074" s="62" t="s">
        <v>4911</v>
      </c>
      <c r="F2074" s="206" t="s">
        <v>4926</v>
      </c>
      <c r="G2074" s="56"/>
      <c r="H2074" s="36" t="s">
        <v>4911</v>
      </c>
      <c r="I2074" s="36" t="s">
        <v>4911</v>
      </c>
      <c r="J2074" s="207" t="s">
        <v>9992</v>
      </c>
      <c r="K2074" s="32" t="s">
        <v>9993</v>
      </c>
      <c r="L2074" s="31" t="s">
        <v>9994</v>
      </c>
      <c r="M2074" s="4">
        <v>2072</v>
      </c>
      <c r="N2074" s="525">
        <v>34.533600999999997</v>
      </c>
      <c r="O2074" s="525">
        <v>135.743696</v>
      </c>
      <c r="P2074">
        <f t="shared" si="32"/>
        <v>4687.7186359292955</v>
      </c>
    </row>
    <row r="2075" spans="1:16">
      <c r="A2075" s="33" t="s">
        <v>9092</v>
      </c>
      <c r="B2075" s="33" t="s">
        <v>3177</v>
      </c>
      <c r="C2075" s="34" t="s">
        <v>4911</v>
      </c>
      <c r="D2075" s="35"/>
      <c r="E2075" s="62" t="s">
        <v>4911</v>
      </c>
      <c r="F2075" s="216" t="s">
        <v>4962</v>
      </c>
      <c r="G2075" s="56"/>
      <c r="H2075" s="36" t="s">
        <v>4911</v>
      </c>
      <c r="I2075" s="36" t="s">
        <v>4911</v>
      </c>
      <c r="J2075" s="217" t="s">
        <v>5895</v>
      </c>
      <c r="K2075" s="32" t="s">
        <v>9987</v>
      </c>
      <c r="L2075" s="31" t="s">
        <v>9988</v>
      </c>
      <c r="M2075" s="4">
        <v>2073</v>
      </c>
      <c r="N2075" s="525">
        <v>34.556444999999997</v>
      </c>
      <c r="O2075" s="525">
        <v>135.779426</v>
      </c>
      <c r="P2075">
        <f t="shared" si="32"/>
        <v>4692.0542667005693</v>
      </c>
    </row>
    <row r="2076" spans="1:16">
      <c r="A2076" s="33" t="s">
        <v>9092</v>
      </c>
      <c r="B2076" s="33" t="s">
        <v>3177</v>
      </c>
      <c r="C2076" s="34" t="s">
        <v>4911</v>
      </c>
      <c r="D2076" s="35"/>
      <c r="E2076" s="62" t="s">
        <v>4911</v>
      </c>
      <c r="F2076" s="216" t="s">
        <v>4964</v>
      </c>
      <c r="G2076" s="56"/>
      <c r="H2076" s="36" t="s">
        <v>4911</v>
      </c>
      <c r="I2076" s="36" t="s">
        <v>4911</v>
      </c>
      <c r="J2076" s="217" t="s">
        <v>6975</v>
      </c>
      <c r="K2076" s="32" t="s">
        <v>9987</v>
      </c>
      <c r="L2076" s="31" t="s">
        <v>9988</v>
      </c>
      <c r="M2076" s="4">
        <v>2074</v>
      </c>
      <c r="N2076" s="525">
        <v>34.556444999999997</v>
      </c>
      <c r="O2076" s="525">
        <v>135.779426</v>
      </c>
      <c r="P2076">
        <f t="shared" si="32"/>
        <v>4692.0542667005693</v>
      </c>
    </row>
    <row r="2077" spans="1:16">
      <c r="A2077" s="33" t="s">
        <v>9092</v>
      </c>
      <c r="B2077" s="33" t="s">
        <v>3177</v>
      </c>
      <c r="C2077" s="34" t="s">
        <v>4911</v>
      </c>
      <c r="D2077" s="35"/>
      <c r="E2077" s="62" t="s">
        <v>4911</v>
      </c>
      <c r="F2077" s="216" t="s">
        <v>4968</v>
      </c>
      <c r="G2077" s="56"/>
      <c r="H2077" s="36" t="s">
        <v>4911</v>
      </c>
      <c r="I2077" s="36" t="s">
        <v>4911</v>
      </c>
      <c r="J2077" s="217" t="s">
        <v>9995</v>
      </c>
      <c r="K2077" s="61" t="s">
        <v>9996</v>
      </c>
      <c r="L2077" s="60" t="s">
        <v>9997</v>
      </c>
      <c r="M2077" s="4">
        <v>2075</v>
      </c>
      <c r="N2077" s="553">
        <v>34.646645999999997</v>
      </c>
      <c r="O2077" s="553">
        <v>135.70810399999999</v>
      </c>
      <c r="P2077">
        <f t="shared" si="32"/>
        <v>4701.8306386191834</v>
      </c>
    </row>
    <row r="2078" spans="1:16">
      <c r="A2078" s="33" t="s">
        <v>9092</v>
      </c>
      <c r="B2078" s="33" t="s">
        <v>3177</v>
      </c>
      <c r="C2078" s="39" t="s">
        <v>4911</v>
      </c>
      <c r="D2078" s="40"/>
      <c r="E2078" s="62" t="s">
        <v>4911</v>
      </c>
      <c r="F2078" s="216" t="s">
        <v>5252</v>
      </c>
      <c r="G2078" s="56"/>
      <c r="H2078" s="41" t="s">
        <v>4911</v>
      </c>
      <c r="I2078" s="41" t="s">
        <v>4911</v>
      </c>
      <c r="J2078" s="217" t="s">
        <v>5353</v>
      </c>
      <c r="K2078" s="61" t="s">
        <v>9987</v>
      </c>
      <c r="L2078" s="60" t="s">
        <v>9998</v>
      </c>
      <c r="M2078" s="4">
        <v>2076</v>
      </c>
      <c r="N2078" s="553">
        <v>34.556444999999997</v>
      </c>
      <c r="O2078" s="553">
        <v>135.779426</v>
      </c>
      <c r="P2078">
        <f t="shared" si="32"/>
        <v>4692.0542667005693</v>
      </c>
    </row>
    <row r="2079" spans="1:16">
      <c r="A2079" s="33" t="s">
        <v>9092</v>
      </c>
      <c r="B2079" s="33" t="s">
        <v>3177</v>
      </c>
      <c r="C2079" s="51">
        <v>8</v>
      </c>
      <c r="D2079" s="52">
        <v>3488032</v>
      </c>
      <c r="E2079" s="98" t="s">
        <v>4974</v>
      </c>
      <c r="F2079" s="131" t="s">
        <v>4981</v>
      </c>
      <c r="G2079" s="29" t="s">
        <v>4913</v>
      </c>
      <c r="H2079" s="53" t="s">
        <v>9999</v>
      </c>
      <c r="I2079" s="53" t="s">
        <v>10000</v>
      </c>
      <c r="J2079" s="95" t="s">
        <v>10001</v>
      </c>
      <c r="K2079" s="96" t="s">
        <v>10002</v>
      </c>
      <c r="L2079" s="95" t="s">
        <v>10003</v>
      </c>
      <c r="M2079" s="4">
        <v>2077</v>
      </c>
      <c r="N2079" s="558">
        <v>34.382261999999997</v>
      </c>
      <c r="O2079" s="558">
        <v>135.792948</v>
      </c>
      <c r="P2079">
        <f t="shared" si="32"/>
        <v>4668.8687158883758</v>
      </c>
    </row>
    <row r="2080" spans="1:16" ht="19.5" thickBot="1">
      <c r="A2080" s="33" t="s">
        <v>9092</v>
      </c>
      <c r="B2080" s="82" t="s">
        <v>3177</v>
      </c>
      <c r="C2080" s="83" t="s">
        <v>4911</v>
      </c>
      <c r="D2080" s="84"/>
      <c r="E2080" s="220" t="s">
        <v>4911</v>
      </c>
      <c r="F2080" s="137" t="s">
        <v>4962</v>
      </c>
      <c r="G2080" s="138"/>
      <c r="H2080" s="87" t="s">
        <v>4911</v>
      </c>
      <c r="I2080" s="87" t="s">
        <v>4911</v>
      </c>
      <c r="J2080" s="141" t="s">
        <v>4963</v>
      </c>
      <c r="K2080" s="140" t="s">
        <v>10002</v>
      </c>
      <c r="L2080" s="141" t="s">
        <v>10003</v>
      </c>
      <c r="M2080" s="4">
        <v>2078</v>
      </c>
      <c r="N2080" s="562">
        <v>34.382261999999997</v>
      </c>
      <c r="O2080" s="562">
        <v>135.792948</v>
      </c>
      <c r="P2080">
        <f t="shared" si="32"/>
        <v>4668.8687158883758</v>
      </c>
    </row>
    <row r="2081" spans="1:16">
      <c r="A2081" s="33" t="s">
        <v>9092</v>
      </c>
      <c r="B2081" s="24" t="s">
        <v>3223</v>
      </c>
      <c r="C2081" s="25">
        <v>1</v>
      </c>
      <c r="D2081" s="26">
        <v>3551302</v>
      </c>
      <c r="E2081" s="62" t="s">
        <v>4911</v>
      </c>
      <c r="F2081" s="210" t="s">
        <v>4981</v>
      </c>
      <c r="G2081" s="29" t="s">
        <v>4913</v>
      </c>
      <c r="H2081" s="30" t="s">
        <v>10004</v>
      </c>
      <c r="I2081" s="30" t="s">
        <v>10005</v>
      </c>
      <c r="J2081" s="211" t="s">
        <v>10006</v>
      </c>
      <c r="K2081" s="38" t="s">
        <v>10007</v>
      </c>
      <c r="L2081" s="37" t="s">
        <v>10008</v>
      </c>
      <c r="M2081" s="4">
        <v>2079</v>
      </c>
      <c r="N2081" s="554">
        <v>34.260291000000002</v>
      </c>
      <c r="O2081" s="554">
        <v>135.17790299999999</v>
      </c>
      <c r="P2081">
        <f t="shared" si="32"/>
        <v>4631.2342935497727</v>
      </c>
    </row>
    <row r="2082" spans="1:16">
      <c r="A2082" s="33" t="s">
        <v>9092</v>
      </c>
      <c r="B2082" s="33" t="s">
        <v>3223</v>
      </c>
      <c r="C2082" s="34" t="s">
        <v>4911</v>
      </c>
      <c r="D2082" s="35"/>
      <c r="E2082" s="62" t="s">
        <v>4911</v>
      </c>
      <c r="F2082" s="206" t="s">
        <v>4912</v>
      </c>
      <c r="G2082" s="56"/>
      <c r="H2082" s="36" t="s">
        <v>4911</v>
      </c>
      <c r="I2082" s="36" t="s">
        <v>4911</v>
      </c>
      <c r="J2082" s="207" t="s">
        <v>10009</v>
      </c>
      <c r="K2082" s="32" t="s">
        <v>10010</v>
      </c>
      <c r="L2082" s="31" t="s">
        <v>10011</v>
      </c>
      <c r="M2082" s="4">
        <v>2080</v>
      </c>
      <c r="N2082" s="525">
        <v>34.254454000000003</v>
      </c>
      <c r="O2082" s="525">
        <v>135.14698200000001</v>
      </c>
      <c r="P2082">
        <f t="shared" si="32"/>
        <v>4629.3860781578287</v>
      </c>
    </row>
    <row r="2083" spans="1:16">
      <c r="A2083" s="33" t="s">
        <v>9092</v>
      </c>
      <c r="B2083" s="33" t="s">
        <v>3223</v>
      </c>
      <c r="C2083" s="34" t="s">
        <v>4911</v>
      </c>
      <c r="D2083" s="35"/>
      <c r="E2083" s="62" t="s">
        <v>4911</v>
      </c>
      <c r="F2083" s="216" t="s">
        <v>4987</v>
      </c>
      <c r="G2083" s="56"/>
      <c r="H2083" s="36" t="s">
        <v>4911</v>
      </c>
      <c r="I2083" s="36" t="s">
        <v>4911</v>
      </c>
      <c r="J2083" s="217" t="s">
        <v>10012</v>
      </c>
      <c r="K2083" s="61" t="s">
        <v>10013</v>
      </c>
      <c r="L2083" s="60" t="s">
        <v>10014</v>
      </c>
      <c r="M2083" s="4">
        <v>2081</v>
      </c>
      <c r="N2083" s="553">
        <v>34.171439999999997</v>
      </c>
      <c r="O2083" s="553">
        <v>135.186644</v>
      </c>
      <c r="P2083">
        <f t="shared" si="32"/>
        <v>4619.5222942473592</v>
      </c>
    </row>
    <row r="2084" spans="1:16">
      <c r="A2084" s="33" t="s">
        <v>9092</v>
      </c>
      <c r="B2084" s="33" t="s">
        <v>3223</v>
      </c>
      <c r="C2084" s="34" t="s">
        <v>4911</v>
      </c>
      <c r="D2084" s="35"/>
      <c r="E2084" s="62" t="s">
        <v>4911</v>
      </c>
      <c r="F2084" s="216" t="s">
        <v>4918</v>
      </c>
      <c r="G2084" s="56"/>
      <c r="H2084" s="36" t="s">
        <v>4911</v>
      </c>
      <c r="I2084" s="36" t="s">
        <v>4911</v>
      </c>
      <c r="J2084" s="217" t="s">
        <v>10015</v>
      </c>
      <c r="K2084" s="61" t="s">
        <v>10016</v>
      </c>
      <c r="L2084" s="60" t="s">
        <v>10017</v>
      </c>
      <c r="M2084" s="4">
        <v>2082</v>
      </c>
      <c r="N2084" s="553">
        <v>34.262048999999998</v>
      </c>
      <c r="O2084" s="553">
        <v>135.36564000000001</v>
      </c>
      <c r="P2084">
        <f t="shared" si="32"/>
        <v>4637.9041905963604</v>
      </c>
    </row>
    <row r="2085" spans="1:16">
      <c r="A2085" s="33" t="s">
        <v>9092</v>
      </c>
      <c r="B2085" s="33" t="s">
        <v>3223</v>
      </c>
      <c r="C2085" s="34" t="s">
        <v>4911</v>
      </c>
      <c r="D2085" s="35"/>
      <c r="E2085" s="62" t="s">
        <v>4911</v>
      </c>
      <c r="F2085" s="216" t="s">
        <v>4922</v>
      </c>
      <c r="G2085" s="56"/>
      <c r="H2085" s="36" t="s">
        <v>4911</v>
      </c>
      <c r="I2085" s="36" t="s">
        <v>4911</v>
      </c>
      <c r="J2085" s="217" t="s">
        <v>10018</v>
      </c>
      <c r="K2085" s="61" t="s">
        <v>10019</v>
      </c>
      <c r="L2085" s="60" t="s">
        <v>10020</v>
      </c>
      <c r="M2085" s="4">
        <v>2083</v>
      </c>
      <c r="N2085" s="553">
        <v>33.694986999999998</v>
      </c>
      <c r="O2085" s="553">
        <v>135.41897399999999</v>
      </c>
      <c r="P2085">
        <f t="shared" si="32"/>
        <v>4562.9405684833373</v>
      </c>
    </row>
    <row r="2086" spans="1:16">
      <c r="A2086" s="33" t="s">
        <v>9092</v>
      </c>
      <c r="B2086" s="33" t="s">
        <v>3223</v>
      </c>
      <c r="C2086" s="34" t="s">
        <v>4911</v>
      </c>
      <c r="D2086" s="35"/>
      <c r="E2086" s="62" t="s">
        <v>4911</v>
      </c>
      <c r="F2086" s="216" t="s">
        <v>4926</v>
      </c>
      <c r="G2086" s="56"/>
      <c r="H2086" s="36" t="s">
        <v>4911</v>
      </c>
      <c r="I2086" s="36" t="s">
        <v>4911</v>
      </c>
      <c r="J2086" s="217" t="s">
        <v>10021</v>
      </c>
      <c r="K2086" s="61" t="s">
        <v>10022</v>
      </c>
      <c r="L2086" s="60" t="s">
        <v>10023</v>
      </c>
      <c r="M2086" s="4">
        <v>2084</v>
      </c>
      <c r="N2086" s="553">
        <v>33.734552000000001</v>
      </c>
      <c r="O2086" s="553">
        <v>135.386473</v>
      </c>
      <c r="P2086">
        <f t="shared" si="32"/>
        <v>4567.202013515096</v>
      </c>
    </row>
    <row r="2087" spans="1:16">
      <c r="A2087" s="33" t="s">
        <v>9092</v>
      </c>
      <c r="B2087" s="33" t="s">
        <v>3223</v>
      </c>
      <c r="C2087" s="34" t="s">
        <v>4911</v>
      </c>
      <c r="D2087" s="35"/>
      <c r="E2087" s="62" t="s">
        <v>4911</v>
      </c>
      <c r="F2087" s="216" t="s">
        <v>4962</v>
      </c>
      <c r="G2087" s="56"/>
      <c r="H2087" s="36" t="s">
        <v>4911</v>
      </c>
      <c r="I2087" s="36" t="s">
        <v>4911</v>
      </c>
      <c r="J2087" s="217" t="s">
        <v>4963</v>
      </c>
      <c r="K2087" s="61" t="s">
        <v>10007</v>
      </c>
      <c r="L2087" s="60" t="s">
        <v>10008</v>
      </c>
      <c r="M2087" s="4">
        <v>2085</v>
      </c>
      <c r="N2087" s="553">
        <v>34.260291000000002</v>
      </c>
      <c r="O2087" s="553">
        <v>135.17790299999999</v>
      </c>
      <c r="P2087">
        <f t="shared" si="32"/>
        <v>4631.2342935497727</v>
      </c>
    </row>
    <row r="2088" spans="1:16">
      <c r="A2088" s="33" t="s">
        <v>9092</v>
      </c>
      <c r="B2088" s="33" t="s">
        <v>3223</v>
      </c>
      <c r="C2088" s="34" t="s">
        <v>4911</v>
      </c>
      <c r="D2088" s="35"/>
      <c r="E2088" s="62" t="s">
        <v>4911</v>
      </c>
      <c r="F2088" s="216" t="s">
        <v>5252</v>
      </c>
      <c r="G2088" s="56"/>
      <c r="H2088" s="36" t="s">
        <v>4911</v>
      </c>
      <c r="I2088" s="36" t="s">
        <v>4911</v>
      </c>
      <c r="J2088" s="217" t="s">
        <v>5353</v>
      </c>
      <c r="K2088" s="61" t="s">
        <v>10007</v>
      </c>
      <c r="L2088" s="60" t="s">
        <v>10008</v>
      </c>
      <c r="M2088" s="4">
        <v>2086</v>
      </c>
      <c r="N2088" s="553">
        <v>34.260291000000002</v>
      </c>
      <c r="O2088" s="553">
        <v>135.17790299999999</v>
      </c>
      <c r="P2088">
        <f t="shared" si="32"/>
        <v>4631.2342935497727</v>
      </c>
    </row>
    <row r="2089" spans="1:16">
      <c r="A2089" s="33" t="s">
        <v>9092</v>
      </c>
      <c r="B2089" s="33" t="s">
        <v>3223</v>
      </c>
      <c r="C2089" s="39" t="s">
        <v>4911</v>
      </c>
      <c r="D2089" s="40"/>
      <c r="E2089" s="62" t="s">
        <v>4974</v>
      </c>
      <c r="F2089" s="216" t="s">
        <v>4975</v>
      </c>
      <c r="G2089" s="56"/>
      <c r="H2089" s="41" t="s">
        <v>4911</v>
      </c>
      <c r="I2089" s="41" t="s">
        <v>4911</v>
      </c>
      <c r="J2089" s="217" t="s">
        <v>4976</v>
      </c>
      <c r="K2089" s="65" t="s">
        <v>10007</v>
      </c>
      <c r="L2089" s="64" t="s">
        <v>10008</v>
      </c>
      <c r="M2089" s="4">
        <v>2087</v>
      </c>
      <c r="N2089" s="552">
        <v>34.260291000000002</v>
      </c>
      <c r="O2089" s="552">
        <v>135.17790299999999</v>
      </c>
      <c r="P2089">
        <f t="shared" si="32"/>
        <v>4631.2342935497727</v>
      </c>
    </row>
    <row r="2090" spans="1:16">
      <c r="A2090" s="33" t="s">
        <v>9092</v>
      </c>
      <c r="B2090" s="33" t="s">
        <v>3223</v>
      </c>
      <c r="C2090" s="51">
        <v>2</v>
      </c>
      <c r="D2090" s="52">
        <v>3551801</v>
      </c>
      <c r="E2090" s="98" t="s">
        <v>4911</v>
      </c>
      <c r="F2090" s="131" t="s">
        <v>4981</v>
      </c>
      <c r="G2090" s="29" t="s">
        <v>4913</v>
      </c>
      <c r="H2090" s="53" t="s">
        <v>10024</v>
      </c>
      <c r="I2090" s="53" t="s">
        <v>10025</v>
      </c>
      <c r="J2090" s="95" t="s">
        <v>10026</v>
      </c>
      <c r="K2090" s="96" t="s">
        <v>10027</v>
      </c>
      <c r="L2090" s="95" t="s">
        <v>10028</v>
      </c>
      <c r="M2090" s="4">
        <v>2088</v>
      </c>
      <c r="N2090" s="558">
        <v>34.193362</v>
      </c>
      <c r="O2090" s="558">
        <v>135.185587</v>
      </c>
      <c r="P2090">
        <f t="shared" si="32"/>
        <v>4622.4497134734938</v>
      </c>
    </row>
    <row r="2091" spans="1:16">
      <c r="A2091" s="33" t="s">
        <v>9092</v>
      </c>
      <c r="B2091" s="33" t="s">
        <v>3223</v>
      </c>
      <c r="C2091" s="34" t="s">
        <v>4911</v>
      </c>
      <c r="D2091" s="35"/>
      <c r="E2091" s="62" t="s">
        <v>4911</v>
      </c>
      <c r="F2091" s="102" t="s">
        <v>4912</v>
      </c>
      <c r="G2091" s="56"/>
      <c r="H2091" s="36" t="s">
        <v>4911</v>
      </c>
      <c r="I2091" s="36" t="s">
        <v>4911</v>
      </c>
      <c r="J2091" s="60" t="s">
        <v>10029</v>
      </c>
      <c r="K2091" s="61" t="s">
        <v>10030</v>
      </c>
      <c r="L2091" s="60" t="s">
        <v>10031</v>
      </c>
      <c r="M2091" s="4">
        <v>2089</v>
      </c>
      <c r="N2091" s="553">
        <v>34.079402999999999</v>
      </c>
      <c r="O2091" s="553">
        <v>135.12274300000001</v>
      </c>
      <c r="P2091">
        <f t="shared" si="32"/>
        <v>4604.9024131624292</v>
      </c>
    </row>
    <row r="2092" spans="1:16">
      <c r="A2092" s="33" t="s">
        <v>9092</v>
      </c>
      <c r="B2092" s="33" t="s">
        <v>3223</v>
      </c>
      <c r="C2092" s="34" t="s">
        <v>4911</v>
      </c>
      <c r="D2092" s="35"/>
      <c r="E2092" s="62" t="s">
        <v>4911</v>
      </c>
      <c r="F2092" s="102" t="s">
        <v>4962</v>
      </c>
      <c r="G2092" s="56"/>
      <c r="H2092" s="36" t="s">
        <v>4911</v>
      </c>
      <c r="I2092" s="36" t="s">
        <v>4911</v>
      </c>
      <c r="J2092" s="60" t="s">
        <v>4963</v>
      </c>
      <c r="K2092" s="61" t="s">
        <v>10027</v>
      </c>
      <c r="L2092" s="60" t="s">
        <v>10028</v>
      </c>
      <c r="M2092" s="4">
        <v>2090</v>
      </c>
      <c r="N2092" s="553">
        <v>34.193362</v>
      </c>
      <c r="O2092" s="553">
        <v>135.185587</v>
      </c>
      <c r="P2092">
        <f t="shared" si="32"/>
        <v>4622.4497134734938</v>
      </c>
    </row>
    <row r="2093" spans="1:16">
      <c r="A2093" s="33" t="s">
        <v>9092</v>
      </c>
      <c r="B2093" s="33" t="s">
        <v>3223</v>
      </c>
      <c r="C2093" s="39" t="s">
        <v>4911</v>
      </c>
      <c r="D2093" s="40"/>
      <c r="E2093" s="70" t="s">
        <v>4974</v>
      </c>
      <c r="F2093" s="63" t="s">
        <v>4975</v>
      </c>
      <c r="G2093" s="92"/>
      <c r="H2093" s="41" t="s">
        <v>4911</v>
      </c>
      <c r="I2093" s="41" t="s">
        <v>4911</v>
      </c>
      <c r="J2093" s="64" t="s">
        <v>4976</v>
      </c>
      <c r="K2093" s="65" t="s">
        <v>10027</v>
      </c>
      <c r="L2093" s="64" t="s">
        <v>10028</v>
      </c>
      <c r="M2093" s="4">
        <v>2091</v>
      </c>
      <c r="N2093" s="552">
        <v>34.193362</v>
      </c>
      <c r="O2093" s="552">
        <v>135.185587</v>
      </c>
      <c r="P2093">
        <f t="shared" si="32"/>
        <v>4622.4497134734938</v>
      </c>
    </row>
    <row r="2094" spans="1:16">
      <c r="A2094" s="33" t="s">
        <v>9092</v>
      </c>
      <c r="B2094" s="33" t="s">
        <v>3223</v>
      </c>
      <c r="C2094" s="51">
        <v>3</v>
      </c>
      <c r="D2094" s="52">
        <v>3555011</v>
      </c>
      <c r="E2094" s="98" t="s">
        <v>4974</v>
      </c>
      <c r="F2094" s="131" t="s">
        <v>4981</v>
      </c>
      <c r="G2094" s="29" t="s">
        <v>4913</v>
      </c>
      <c r="H2094" s="53" t="s">
        <v>10032</v>
      </c>
      <c r="I2094" s="53" t="s">
        <v>10033</v>
      </c>
      <c r="J2094" s="95" t="s">
        <v>10034</v>
      </c>
      <c r="K2094" s="96" t="s">
        <v>10035</v>
      </c>
      <c r="L2094" s="95" t="s">
        <v>10036</v>
      </c>
      <c r="M2094" s="4">
        <v>2092</v>
      </c>
      <c r="N2094" s="558">
        <v>33.902391000000001</v>
      </c>
      <c r="O2094" s="558">
        <v>135.16842199999999</v>
      </c>
      <c r="P2094">
        <f t="shared" si="32"/>
        <v>4582.5326934970017</v>
      </c>
    </row>
    <row r="2095" spans="1:16">
      <c r="A2095" s="33" t="s">
        <v>9092</v>
      </c>
      <c r="B2095" s="33" t="s">
        <v>3223</v>
      </c>
      <c r="C2095" s="39" t="s">
        <v>4911</v>
      </c>
      <c r="D2095" s="40"/>
      <c r="E2095" s="70" t="s">
        <v>4911</v>
      </c>
      <c r="F2095" s="63" t="s">
        <v>4962</v>
      </c>
      <c r="G2095" s="92"/>
      <c r="H2095" s="41" t="s">
        <v>4911</v>
      </c>
      <c r="I2095" s="41" t="s">
        <v>4911</v>
      </c>
      <c r="J2095" s="64" t="s">
        <v>4963</v>
      </c>
      <c r="K2095" s="65" t="s">
        <v>10035</v>
      </c>
      <c r="L2095" s="64" t="s">
        <v>10036</v>
      </c>
      <c r="M2095" s="4">
        <v>2093</v>
      </c>
      <c r="N2095" s="552">
        <v>33.902391000000001</v>
      </c>
      <c r="O2095" s="552">
        <v>135.16842199999999</v>
      </c>
      <c r="P2095">
        <f t="shared" si="32"/>
        <v>4582.5326934970017</v>
      </c>
    </row>
    <row r="2096" spans="1:16">
      <c r="A2096" s="33" t="s">
        <v>9092</v>
      </c>
      <c r="B2096" s="33" t="s">
        <v>3223</v>
      </c>
      <c r="C2096" s="44">
        <v>4</v>
      </c>
      <c r="D2096" s="45">
        <v>3556005</v>
      </c>
      <c r="E2096" s="227" t="s">
        <v>4974</v>
      </c>
      <c r="F2096" s="128" t="s">
        <v>4981</v>
      </c>
      <c r="G2096" s="29" t="s">
        <v>4913</v>
      </c>
      <c r="H2096" s="48" t="s">
        <v>10037</v>
      </c>
      <c r="I2096" s="48" t="s">
        <v>10038</v>
      </c>
      <c r="J2096" s="49" t="s">
        <v>10039</v>
      </c>
      <c r="K2096" s="50" t="s">
        <v>10040</v>
      </c>
      <c r="L2096" s="49" t="s">
        <v>10041</v>
      </c>
      <c r="M2096" s="4">
        <v>2094</v>
      </c>
      <c r="N2096" s="557">
        <v>33.739683999999997</v>
      </c>
      <c r="O2096" s="557">
        <v>135.37245300000001</v>
      </c>
      <c r="P2096">
        <f t="shared" si="32"/>
        <v>4567.4237865248515</v>
      </c>
    </row>
    <row r="2097" spans="1:16">
      <c r="A2097" s="33" t="s">
        <v>9092</v>
      </c>
      <c r="B2097" s="33" t="s">
        <v>3223</v>
      </c>
      <c r="C2097" s="51">
        <v>5</v>
      </c>
      <c r="D2097" s="52">
        <v>3557004</v>
      </c>
      <c r="E2097" s="98" t="s">
        <v>4974</v>
      </c>
      <c r="F2097" s="100" t="s">
        <v>4981</v>
      </c>
      <c r="G2097" s="29" t="s">
        <v>4913</v>
      </c>
      <c r="H2097" s="53" t="s">
        <v>10042</v>
      </c>
      <c r="I2097" s="53" t="s">
        <v>10043</v>
      </c>
      <c r="J2097" s="76" t="s">
        <v>10044</v>
      </c>
      <c r="K2097" s="77" t="s">
        <v>10045</v>
      </c>
      <c r="L2097" s="76" t="s">
        <v>10046</v>
      </c>
      <c r="M2097" s="4">
        <v>2095</v>
      </c>
      <c r="N2097" s="559">
        <v>33.719073999999999</v>
      </c>
      <c r="O2097" s="559">
        <v>135.98785899999999</v>
      </c>
      <c r="P2097">
        <f t="shared" si="32"/>
        <v>4585.3846807225655</v>
      </c>
    </row>
    <row r="2098" spans="1:16">
      <c r="A2098" s="33" t="s">
        <v>9092</v>
      </c>
      <c r="B2098" s="33" t="s">
        <v>3223</v>
      </c>
      <c r="C2098" s="163" t="s">
        <v>4911</v>
      </c>
      <c r="D2098" s="35"/>
      <c r="E2098" s="62" t="s">
        <v>4911</v>
      </c>
      <c r="F2098" s="55" t="s">
        <v>4912</v>
      </c>
      <c r="G2098" s="56"/>
      <c r="H2098" s="36" t="s">
        <v>4911</v>
      </c>
      <c r="I2098" s="36" t="s">
        <v>4911</v>
      </c>
      <c r="J2098" s="31" t="s">
        <v>10047</v>
      </c>
      <c r="K2098" s="32" t="s">
        <v>10048</v>
      </c>
      <c r="L2098" s="31" t="s">
        <v>10049</v>
      </c>
      <c r="M2098" s="4">
        <v>2096</v>
      </c>
      <c r="N2098" s="525">
        <v>33.719118999999999</v>
      </c>
      <c r="O2098" s="525">
        <v>135.983305</v>
      </c>
      <c r="P2098">
        <f t="shared" si="32"/>
        <v>4585.2372433082946</v>
      </c>
    </row>
    <row r="2099" spans="1:16">
      <c r="A2099" s="33" t="s">
        <v>9092</v>
      </c>
      <c r="B2099" s="33" t="s">
        <v>3223</v>
      </c>
      <c r="C2099" s="163" t="s">
        <v>4911</v>
      </c>
      <c r="D2099" s="35"/>
      <c r="E2099" s="62" t="s">
        <v>4911</v>
      </c>
      <c r="F2099" s="55" t="s">
        <v>4987</v>
      </c>
      <c r="G2099" s="56"/>
      <c r="H2099" s="36" t="s">
        <v>4911</v>
      </c>
      <c r="I2099" s="36" t="s">
        <v>4911</v>
      </c>
      <c r="J2099" s="31" t="s">
        <v>10050</v>
      </c>
      <c r="K2099" s="32" t="s">
        <v>10051</v>
      </c>
      <c r="L2099" s="31" t="s">
        <v>10052</v>
      </c>
      <c r="M2099" s="4">
        <v>2097</v>
      </c>
      <c r="N2099" s="525">
        <v>33.482844</v>
      </c>
      <c r="O2099" s="525">
        <v>135.788622</v>
      </c>
      <c r="P2099">
        <f t="shared" si="32"/>
        <v>4546.5892474009679</v>
      </c>
    </row>
    <row r="2100" spans="1:16">
      <c r="A2100" s="33" t="s">
        <v>9092</v>
      </c>
      <c r="B2100" s="33" t="s">
        <v>3223</v>
      </c>
      <c r="C2100" s="34" t="s">
        <v>4911</v>
      </c>
      <c r="D2100" s="35"/>
      <c r="E2100" s="62" t="s">
        <v>4911</v>
      </c>
      <c r="F2100" s="55" t="s">
        <v>4918</v>
      </c>
      <c r="G2100" s="56"/>
      <c r="H2100" s="36" t="s">
        <v>4911</v>
      </c>
      <c r="I2100" s="36" t="s">
        <v>4911</v>
      </c>
      <c r="J2100" s="31" t="s">
        <v>10053</v>
      </c>
      <c r="K2100" s="32" t="s">
        <v>10054</v>
      </c>
      <c r="L2100" s="31" t="s">
        <v>10055</v>
      </c>
      <c r="M2100" s="4">
        <v>2098</v>
      </c>
      <c r="N2100" s="525">
        <v>33.582489000000002</v>
      </c>
      <c r="O2100" s="525">
        <v>135.91987499999999</v>
      </c>
      <c r="P2100">
        <f t="shared" si="32"/>
        <v>4564.5277070688753</v>
      </c>
    </row>
    <row r="2101" spans="1:16">
      <c r="A2101" s="33" t="s">
        <v>9092</v>
      </c>
      <c r="B2101" s="33" t="s">
        <v>3223</v>
      </c>
      <c r="C2101" s="34" t="s">
        <v>4911</v>
      </c>
      <c r="D2101" s="35"/>
      <c r="E2101" s="62" t="s">
        <v>4911</v>
      </c>
      <c r="F2101" s="55" t="s">
        <v>4962</v>
      </c>
      <c r="G2101" s="56"/>
      <c r="H2101" s="36" t="s">
        <v>4911</v>
      </c>
      <c r="I2101" s="36" t="s">
        <v>4911</v>
      </c>
      <c r="J2101" s="31" t="s">
        <v>4963</v>
      </c>
      <c r="K2101" s="32" t="s">
        <v>10045</v>
      </c>
      <c r="L2101" s="31" t="s">
        <v>10046</v>
      </c>
      <c r="M2101" s="4">
        <v>2099</v>
      </c>
      <c r="N2101" s="525">
        <v>33.719073999999999</v>
      </c>
      <c r="O2101" s="525">
        <v>135.98785899999999</v>
      </c>
      <c r="P2101">
        <f t="shared" si="32"/>
        <v>4585.3846807225655</v>
      </c>
    </row>
    <row r="2102" spans="1:16">
      <c r="A2102" s="33" t="s">
        <v>9092</v>
      </c>
      <c r="B2102" s="33" t="s">
        <v>3223</v>
      </c>
      <c r="C2102" s="97" t="s">
        <v>4911</v>
      </c>
      <c r="D2102" s="40"/>
      <c r="E2102" s="70" t="s">
        <v>4911</v>
      </c>
      <c r="F2102" s="244" t="s">
        <v>4968</v>
      </c>
      <c r="G2102" s="245"/>
      <c r="H2102" s="41" t="s">
        <v>4911</v>
      </c>
      <c r="I2102" s="41" t="s">
        <v>4911</v>
      </c>
      <c r="J2102" s="64" t="s">
        <v>10056</v>
      </c>
      <c r="K2102" s="65" t="s">
        <v>10057</v>
      </c>
      <c r="L2102" s="64" t="s">
        <v>10058</v>
      </c>
      <c r="M2102" s="4">
        <v>2100</v>
      </c>
      <c r="N2102" s="552">
        <v>33.719405000000002</v>
      </c>
      <c r="O2102" s="552">
        <v>135.987515</v>
      </c>
      <c r="P2102">
        <f t="shared" si="32"/>
        <v>4585.4180932285753</v>
      </c>
    </row>
    <row r="2103" spans="1:16">
      <c r="A2103" s="33" t="s">
        <v>9092</v>
      </c>
      <c r="B2103" s="33" t="s">
        <v>3223</v>
      </c>
      <c r="C2103" s="34">
        <v>6</v>
      </c>
      <c r="D2103" s="35">
        <v>3582087</v>
      </c>
      <c r="E2103" s="62" t="s">
        <v>4911</v>
      </c>
      <c r="F2103" s="210" t="s">
        <v>4981</v>
      </c>
      <c r="G2103" s="29" t="s">
        <v>4913</v>
      </c>
      <c r="H2103" s="36" t="s">
        <v>10059</v>
      </c>
      <c r="I2103" s="36" t="s">
        <v>10060</v>
      </c>
      <c r="J2103" s="211" t="s">
        <v>10061</v>
      </c>
      <c r="K2103" s="38" t="s">
        <v>10062</v>
      </c>
      <c r="L2103" s="37" t="s">
        <v>10063</v>
      </c>
      <c r="M2103" s="4">
        <v>2101</v>
      </c>
      <c r="N2103" s="554">
        <v>34.233474000000001</v>
      </c>
      <c r="O2103" s="554">
        <v>135.32412299999999</v>
      </c>
      <c r="P2103">
        <f t="shared" si="32"/>
        <v>4632.6148462933015</v>
      </c>
    </row>
    <row r="2104" spans="1:16">
      <c r="A2104" s="33" t="s">
        <v>9092</v>
      </c>
      <c r="B2104" s="33" t="s">
        <v>3223</v>
      </c>
      <c r="C2104" s="34" t="s">
        <v>4911</v>
      </c>
      <c r="D2104" s="35"/>
      <c r="E2104" s="62" t="s">
        <v>4911</v>
      </c>
      <c r="F2104" s="206" t="s">
        <v>4912</v>
      </c>
      <c r="G2104" s="56"/>
      <c r="H2104" s="36" t="s">
        <v>4911</v>
      </c>
      <c r="I2104" s="36" t="s">
        <v>4911</v>
      </c>
      <c r="J2104" s="207" t="s">
        <v>10064</v>
      </c>
      <c r="K2104" s="32" t="s">
        <v>10065</v>
      </c>
      <c r="L2104" s="31" t="s">
        <v>10066</v>
      </c>
      <c r="M2104" s="4">
        <v>2102</v>
      </c>
      <c r="N2104" s="525">
        <v>34.260804</v>
      </c>
      <c r="O2104" s="525">
        <v>135.29418000000001</v>
      </c>
      <c r="P2104">
        <f t="shared" si="32"/>
        <v>4635.2873833207204</v>
      </c>
    </row>
    <row r="2105" spans="1:16">
      <c r="A2105" s="33" t="s">
        <v>9092</v>
      </c>
      <c r="B2105" s="33" t="s">
        <v>3223</v>
      </c>
      <c r="C2105" s="34" t="s">
        <v>4911</v>
      </c>
      <c r="D2105" s="35"/>
      <c r="E2105" s="62" t="s">
        <v>4911</v>
      </c>
      <c r="F2105" s="215" t="s">
        <v>4987</v>
      </c>
      <c r="G2105" s="214"/>
      <c r="H2105" s="36" t="s">
        <v>4911</v>
      </c>
      <c r="I2105" s="36" t="s">
        <v>4911</v>
      </c>
      <c r="J2105" s="207" t="s">
        <v>10067</v>
      </c>
      <c r="K2105" s="32" t="s">
        <v>10068</v>
      </c>
      <c r="L2105" s="31" t="s">
        <v>10069</v>
      </c>
      <c r="M2105" s="4">
        <v>2103</v>
      </c>
      <c r="N2105" s="525">
        <v>34.234729999999999</v>
      </c>
      <c r="O2105" s="525">
        <v>135.21441899999999</v>
      </c>
      <c r="P2105">
        <f t="shared" si="32"/>
        <v>4629.0291265718697</v>
      </c>
    </row>
    <row r="2106" spans="1:16">
      <c r="A2106" s="33" t="s">
        <v>9092</v>
      </c>
      <c r="B2106" s="33" t="s">
        <v>3223</v>
      </c>
      <c r="C2106" s="34" t="s">
        <v>4911</v>
      </c>
      <c r="D2106" s="35"/>
      <c r="E2106" s="62" t="s">
        <v>4911</v>
      </c>
      <c r="F2106" s="215" t="s">
        <v>4922</v>
      </c>
      <c r="G2106" s="214"/>
      <c r="H2106" s="36" t="s">
        <v>4911</v>
      </c>
      <c r="I2106" s="36" t="s">
        <v>4911</v>
      </c>
      <c r="J2106" s="207" t="s">
        <v>10070</v>
      </c>
      <c r="K2106" s="32" t="s">
        <v>10071</v>
      </c>
      <c r="L2106" s="31" t="s">
        <v>10072</v>
      </c>
      <c r="M2106" s="4">
        <v>2104</v>
      </c>
      <c r="N2106" s="525">
        <v>34.255212</v>
      </c>
      <c r="O2106" s="525">
        <v>135.247589</v>
      </c>
      <c r="P2106">
        <f t="shared" si="32"/>
        <v>4632.9348336838684</v>
      </c>
    </row>
    <row r="2107" spans="1:16">
      <c r="A2107" s="33" t="s">
        <v>9092</v>
      </c>
      <c r="B2107" s="33" t="s">
        <v>3223</v>
      </c>
      <c r="C2107" s="34" t="s">
        <v>4911</v>
      </c>
      <c r="D2107" s="35"/>
      <c r="E2107" s="62" t="s">
        <v>4911</v>
      </c>
      <c r="F2107" s="206" t="s">
        <v>4962</v>
      </c>
      <c r="G2107" s="56"/>
      <c r="H2107" s="36" t="s">
        <v>4911</v>
      </c>
      <c r="I2107" s="36" t="s">
        <v>4911</v>
      </c>
      <c r="J2107" s="207" t="s">
        <v>4963</v>
      </c>
      <c r="K2107" s="32" t="s">
        <v>10065</v>
      </c>
      <c r="L2107" s="31" t="s">
        <v>10066</v>
      </c>
      <c r="M2107" s="4">
        <v>2105</v>
      </c>
      <c r="N2107" s="525">
        <v>34.260804</v>
      </c>
      <c r="O2107" s="525">
        <v>135.29418000000001</v>
      </c>
      <c r="P2107">
        <f t="shared" si="32"/>
        <v>4635.2873833207204</v>
      </c>
    </row>
    <row r="2108" spans="1:16">
      <c r="A2108" s="33" t="s">
        <v>9092</v>
      </c>
      <c r="B2108" s="33" t="s">
        <v>3223</v>
      </c>
      <c r="C2108" s="34" t="s">
        <v>4911</v>
      </c>
      <c r="D2108" s="35"/>
      <c r="E2108" s="62" t="s">
        <v>4911</v>
      </c>
      <c r="F2108" s="213" t="s">
        <v>4968</v>
      </c>
      <c r="G2108" s="214"/>
      <c r="H2108" s="36" t="s">
        <v>4911</v>
      </c>
      <c r="I2108" s="36" t="s">
        <v>4911</v>
      </c>
      <c r="J2108" s="217" t="s">
        <v>10073</v>
      </c>
      <c r="K2108" s="61" t="s">
        <v>10065</v>
      </c>
      <c r="L2108" s="60" t="s">
        <v>10074</v>
      </c>
      <c r="M2108" s="4">
        <v>2106</v>
      </c>
      <c r="N2108" s="553">
        <v>34.260787000000001</v>
      </c>
      <c r="O2108" s="553">
        <v>135.29415900000001</v>
      </c>
      <c r="P2108">
        <f t="shared" si="32"/>
        <v>4635.2843638431332</v>
      </c>
    </row>
    <row r="2109" spans="1:16">
      <c r="A2109" s="33" t="s">
        <v>9092</v>
      </c>
      <c r="B2109" s="33" t="s">
        <v>3223</v>
      </c>
      <c r="C2109" s="34" t="s">
        <v>4911</v>
      </c>
      <c r="D2109" s="35"/>
      <c r="E2109" s="62" t="s">
        <v>4911</v>
      </c>
      <c r="F2109" s="213" t="s">
        <v>5255</v>
      </c>
      <c r="G2109" s="214"/>
      <c r="H2109" s="36" t="s">
        <v>4911</v>
      </c>
      <c r="I2109" s="36" t="s">
        <v>4911</v>
      </c>
      <c r="J2109" s="217" t="s">
        <v>10075</v>
      </c>
      <c r="K2109" s="61" t="s">
        <v>10076</v>
      </c>
      <c r="L2109" s="60" t="s">
        <v>10077</v>
      </c>
      <c r="M2109" s="4">
        <v>2107</v>
      </c>
      <c r="N2109" s="553">
        <v>34.255873000000001</v>
      </c>
      <c r="O2109" s="553">
        <v>135.22918100000001</v>
      </c>
      <c r="P2109">
        <f t="shared" si="32"/>
        <v>4632.3936502300139</v>
      </c>
    </row>
    <row r="2110" spans="1:16">
      <c r="A2110" s="33" t="s">
        <v>9092</v>
      </c>
      <c r="B2110" s="33" t="s">
        <v>3223</v>
      </c>
      <c r="C2110" s="34" t="s">
        <v>4911</v>
      </c>
      <c r="D2110" s="35"/>
      <c r="E2110" s="62" t="s">
        <v>4911</v>
      </c>
      <c r="F2110" s="213" t="s">
        <v>5252</v>
      </c>
      <c r="G2110" s="214"/>
      <c r="H2110" s="36" t="s">
        <v>4911</v>
      </c>
      <c r="I2110" s="36" t="s">
        <v>4911</v>
      </c>
      <c r="J2110" s="217" t="s">
        <v>5353</v>
      </c>
      <c r="K2110" s="61" t="s">
        <v>10065</v>
      </c>
      <c r="L2110" s="60" t="s">
        <v>10066</v>
      </c>
      <c r="M2110" s="4">
        <v>2108</v>
      </c>
      <c r="N2110" s="553">
        <v>34.260804</v>
      </c>
      <c r="O2110" s="553">
        <v>135.29418000000001</v>
      </c>
      <c r="P2110">
        <f t="shared" si="32"/>
        <v>4635.2873833207204</v>
      </c>
    </row>
    <row r="2111" spans="1:16">
      <c r="A2111" s="33" t="s">
        <v>9092</v>
      </c>
      <c r="B2111" s="33" t="s">
        <v>3223</v>
      </c>
      <c r="C2111" s="39" t="s">
        <v>4911</v>
      </c>
      <c r="D2111" s="40"/>
      <c r="E2111" s="62" t="s">
        <v>4974</v>
      </c>
      <c r="F2111" s="213" t="s">
        <v>4975</v>
      </c>
      <c r="G2111" s="214"/>
      <c r="H2111" s="41" t="s">
        <v>4911</v>
      </c>
      <c r="I2111" s="41" t="s">
        <v>4911</v>
      </c>
      <c r="J2111" s="217" t="s">
        <v>4976</v>
      </c>
      <c r="K2111" s="61" t="s">
        <v>10065</v>
      </c>
      <c r="L2111" s="60" t="s">
        <v>10066</v>
      </c>
      <c r="M2111" s="4">
        <v>2109</v>
      </c>
      <c r="N2111" s="553">
        <v>34.260804</v>
      </c>
      <c r="O2111" s="553">
        <v>135.29418000000001</v>
      </c>
      <c r="P2111">
        <f t="shared" si="32"/>
        <v>4635.2873833207204</v>
      </c>
    </row>
    <row r="2112" spans="1:16">
      <c r="A2112" s="33" t="s">
        <v>9092</v>
      </c>
      <c r="B2112" s="33" t="s">
        <v>3223</v>
      </c>
      <c r="C2112" s="51">
        <v>7</v>
      </c>
      <c r="D2112" s="52">
        <v>3583007</v>
      </c>
      <c r="E2112" s="98" t="s">
        <v>4974</v>
      </c>
      <c r="F2112" s="131" t="s">
        <v>4981</v>
      </c>
      <c r="G2112" s="29" t="s">
        <v>4913</v>
      </c>
      <c r="H2112" s="53" t="s">
        <v>10078</v>
      </c>
      <c r="I2112" s="53" t="s">
        <v>10079</v>
      </c>
      <c r="J2112" s="95" t="s">
        <v>10080</v>
      </c>
      <c r="K2112" s="96" t="s">
        <v>10081</v>
      </c>
      <c r="L2112" s="95" t="s">
        <v>10082</v>
      </c>
      <c r="M2112" s="4">
        <v>2110</v>
      </c>
      <c r="N2112" s="558">
        <v>34.293368999999998</v>
      </c>
      <c r="O2112" s="558">
        <v>135.57352299999999</v>
      </c>
      <c r="P2112">
        <f t="shared" si="32"/>
        <v>4649.272850868987</v>
      </c>
    </row>
    <row r="2113" spans="1:16">
      <c r="A2113" s="33" t="s">
        <v>9092</v>
      </c>
      <c r="B2113" s="33" t="s">
        <v>3223</v>
      </c>
      <c r="C2113" s="39" t="s">
        <v>4911</v>
      </c>
      <c r="D2113" s="40"/>
      <c r="E2113" s="70" t="s">
        <v>4911</v>
      </c>
      <c r="F2113" s="63" t="s">
        <v>4962</v>
      </c>
      <c r="G2113" s="92"/>
      <c r="H2113" s="41" t="s">
        <v>4911</v>
      </c>
      <c r="I2113" s="41" t="s">
        <v>4911</v>
      </c>
      <c r="J2113" s="64" t="s">
        <v>4963</v>
      </c>
      <c r="K2113" s="65" t="s">
        <v>10081</v>
      </c>
      <c r="L2113" s="64" t="s">
        <v>10082</v>
      </c>
      <c r="M2113" s="4">
        <v>2111</v>
      </c>
      <c r="N2113" s="552">
        <v>34.293368999999998</v>
      </c>
      <c r="O2113" s="552">
        <v>135.57352299999999</v>
      </c>
      <c r="P2113">
        <f t="shared" si="32"/>
        <v>4649.272850868987</v>
      </c>
    </row>
    <row r="2114" spans="1:16">
      <c r="A2114" s="33" t="s">
        <v>9092</v>
      </c>
      <c r="B2114" s="33" t="s">
        <v>3223</v>
      </c>
      <c r="C2114" s="51">
        <v>8</v>
      </c>
      <c r="D2114" s="52">
        <v>3585003</v>
      </c>
      <c r="E2114" s="98" t="s">
        <v>4974</v>
      </c>
      <c r="F2114" s="131" t="s">
        <v>4981</v>
      </c>
      <c r="G2114" s="29" t="s">
        <v>4913</v>
      </c>
      <c r="H2114" s="53" t="s">
        <v>10083</v>
      </c>
      <c r="I2114" s="53" t="s">
        <v>10084</v>
      </c>
      <c r="J2114" s="95" t="s">
        <v>10085</v>
      </c>
      <c r="K2114" s="96" t="s">
        <v>10086</v>
      </c>
      <c r="L2114" s="95" t="s">
        <v>10087</v>
      </c>
      <c r="M2114" s="4">
        <v>2112</v>
      </c>
      <c r="N2114" s="558">
        <v>33.968473000000003</v>
      </c>
      <c r="O2114" s="558">
        <v>135.127062</v>
      </c>
      <c r="P2114">
        <f t="shared" si="32"/>
        <v>4590.0599571163266</v>
      </c>
    </row>
    <row r="2115" spans="1:16" ht="19.5" thickBot="1">
      <c r="A2115" s="33" t="s">
        <v>9092</v>
      </c>
      <c r="B2115" s="33" t="s">
        <v>3223</v>
      </c>
      <c r="C2115" s="34" t="s">
        <v>4911</v>
      </c>
      <c r="D2115" s="35"/>
      <c r="E2115" s="62" t="s">
        <v>4911</v>
      </c>
      <c r="F2115" s="102" t="s">
        <v>4962</v>
      </c>
      <c r="G2115" s="56"/>
      <c r="H2115" s="36" t="s">
        <v>4911</v>
      </c>
      <c r="I2115" s="36" t="s">
        <v>4911</v>
      </c>
      <c r="J2115" s="60" t="s">
        <v>4963</v>
      </c>
      <c r="K2115" s="61" t="s">
        <v>10086</v>
      </c>
      <c r="L2115" s="60" t="s">
        <v>10087</v>
      </c>
      <c r="M2115" s="4">
        <v>2113</v>
      </c>
      <c r="N2115" s="553">
        <v>33.968473000000003</v>
      </c>
      <c r="O2115" s="553">
        <v>135.127062</v>
      </c>
      <c r="P2115">
        <f t="shared" si="32"/>
        <v>4590.0599571163266</v>
      </c>
    </row>
    <row r="2116" spans="1:16">
      <c r="A2116" s="33" t="s">
        <v>9092</v>
      </c>
      <c r="B2116" s="24" t="s">
        <v>3083</v>
      </c>
      <c r="C2116" s="25">
        <v>1</v>
      </c>
      <c r="D2116" s="26">
        <v>3602090</v>
      </c>
      <c r="E2116" s="223" t="s">
        <v>4911</v>
      </c>
      <c r="F2116" s="224" t="s">
        <v>4912</v>
      </c>
      <c r="G2116" s="29" t="s">
        <v>4913</v>
      </c>
      <c r="H2116" s="30" t="s">
        <v>10088</v>
      </c>
      <c r="I2116" s="30" t="s">
        <v>10089</v>
      </c>
      <c r="J2116" s="225" t="s">
        <v>10090</v>
      </c>
      <c r="K2116" s="161" t="s">
        <v>10091</v>
      </c>
      <c r="L2116" s="162" t="s">
        <v>10092</v>
      </c>
      <c r="M2116" s="4">
        <v>2114</v>
      </c>
      <c r="N2116" s="564">
        <v>34.670928000000004</v>
      </c>
      <c r="O2116" s="564">
        <v>135.16056900000001</v>
      </c>
      <c r="P2116">
        <f t="shared" ref="P2116:P2179" si="33">N2116*O2116</f>
        <v>4686.1423562380332</v>
      </c>
    </row>
    <row r="2117" spans="1:16">
      <c r="A2117" s="33" t="s">
        <v>9092</v>
      </c>
      <c r="B2117" s="33" t="s">
        <v>3083</v>
      </c>
      <c r="C2117" s="34" t="s">
        <v>4911</v>
      </c>
      <c r="D2117" s="35"/>
      <c r="E2117" s="62" t="s">
        <v>4911</v>
      </c>
      <c r="F2117" s="206" t="s">
        <v>4987</v>
      </c>
      <c r="G2117" s="56"/>
      <c r="H2117" s="36" t="s">
        <v>4911</v>
      </c>
      <c r="I2117" s="36" t="s">
        <v>4911</v>
      </c>
      <c r="J2117" s="207" t="s">
        <v>10093</v>
      </c>
      <c r="K2117" s="32" t="s">
        <v>10094</v>
      </c>
      <c r="L2117" s="31" t="s">
        <v>10095</v>
      </c>
      <c r="M2117" s="4">
        <v>2115</v>
      </c>
      <c r="N2117" s="525">
        <v>34.713634999999996</v>
      </c>
      <c r="O2117" s="525">
        <v>135.245406</v>
      </c>
      <c r="P2117">
        <f t="shared" si="33"/>
        <v>4694.8596593108095</v>
      </c>
    </row>
    <row r="2118" spans="1:16">
      <c r="A2118" s="33" t="s">
        <v>9092</v>
      </c>
      <c r="B2118" s="33" t="s">
        <v>3083</v>
      </c>
      <c r="C2118" s="34" t="s">
        <v>4911</v>
      </c>
      <c r="D2118" s="35"/>
      <c r="E2118" s="62" t="s">
        <v>4911</v>
      </c>
      <c r="F2118" s="206" t="s">
        <v>4962</v>
      </c>
      <c r="G2118" s="56"/>
      <c r="H2118" s="36" t="s">
        <v>4911</v>
      </c>
      <c r="I2118" s="36" t="s">
        <v>4911</v>
      </c>
      <c r="J2118" s="207" t="s">
        <v>4963</v>
      </c>
      <c r="K2118" s="32" t="s">
        <v>10094</v>
      </c>
      <c r="L2118" s="31" t="s">
        <v>10096</v>
      </c>
      <c r="M2118" s="4">
        <v>2116</v>
      </c>
      <c r="N2118" s="525">
        <v>34.713634999999996</v>
      </c>
      <c r="O2118" s="525">
        <v>135.245406</v>
      </c>
      <c r="P2118">
        <f t="shared" si="33"/>
        <v>4694.8596593108095</v>
      </c>
    </row>
    <row r="2119" spans="1:16">
      <c r="A2119" s="33" t="s">
        <v>9092</v>
      </c>
      <c r="B2119" s="33" t="s">
        <v>3083</v>
      </c>
      <c r="C2119" s="39" t="s">
        <v>4911</v>
      </c>
      <c r="D2119" s="40"/>
      <c r="E2119" s="62" t="s">
        <v>4974</v>
      </c>
      <c r="F2119" s="216" t="s">
        <v>4975</v>
      </c>
      <c r="G2119" s="56"/>
      <c r="H2119" s="41" t="s">
        <v>4911</v>
      </c>
      <c r="I2119" s="41" t="s">
        <v>4911</v>
      </c>
      <c r="J2119" s="217" t="s">
        <v>4491</v>
      </c>
      <c r="K2119" s="65" t="s">
        <v>10094</v>
      </c>
      <c r="L2119" s="60" t="s">
        <v>10096</v>
      </c>
      <c r="M2119" s="4">
        <v>2117</v>
      </c>
      <c r="N2119" s="553">
        <v>34.713634999999996</v>
      </c>
      <c r="O2119" s="553">
        <v>135.245406</v>
      </c>
      <c r="P2119">
        <f t="shared" si="33"/>
        <v>4694.8596593108095</v>
      </c>
    </row>
    <row r="2120" spans="1:16">
      <c r="A2120" s="33" t="s">
        <v>9092</v>
      </c>
      <c r="B2120" s="33" t="s">
        <v>3083</v>
      </c>
      <c r="C2120" s="51">
        <v>2</v>
      </c>
      <c r="D2120" s="52">
        <v>3604041</v>
      </c>
      <c r="E2120" s="98" t="s">
        <v>4911</v>
      </c>
      <c r="F2120" s="131" t="s">
        <v>4981</v>
      </c>
      <c r="G2120" s="29" t="s">
        <v>4913</v>
      </c>
      <c r="H2120" s="53" t="s">
        <v>10097</v>
      </c>
      <c r="I2120" s="53" t="s">
        <v>10098</v>
      </c>
      <c r="J2120" s="95" t="s">
        <v>10099</v>
      </c>
      <c r="K2120" s="38" t="s">
        <v>10100</v>
      </c>
      <c r="L2120" s="95" t="s">
        <v>10101</v>
      </c>
      <c r="M2120" s="4">
        <v>2118</v>
      </c>
      <c r="N2120" s="558">
        <v>34.721558000000002</v>
      </c>
      <c r="O2120" s="558">
        <v>135.129479</v>
      </c>
      <c r="P2120">
        <f t="shared" si="33"/>
        <v>4691.9060426082824</v>
      </c>
    </row>
    <row r="2121" spans="1:16">
      <c r="A2121" s="33" t="s">
        <v>9092</v>
      </c>
      <c r="B2121" s="33" t="s">
        <v>3083</v>
      </c>
      <c r="C2121" s="34" t="s">
        <v>4911</v>
      </c>
      <c r="D2121" s="35"/>
      <c r="E2121" s="62" t="s">
        <v>4911</v>
      </c>
      <c r="F2121" s="249" t="s">
        <v>4987</v>
      </c>
      <c r="G2121" s="56"/>
      <c r="H2121" s="36" t="s">
        <v>4911</v>
      </c>
      <c r="I2121" s="36" t="s">
        <v>4911</v>
      </c>
      <c r="J2121" s="250" t="s">
        <v>10102</v>
      </c>
      <c r="K2121" s="58" t="s">
        <v>10103</v>
      </c>
      <c r="L2121" s="31" t="s">
        <v>10104</v>
      </c>
      <c r="M2121" s="4">
        <v>2119</v>
      </c>
      <c r="N2121" s="525">
        <v>34.834847000000003</v>
      </c>
      <c r="O2121" s="525">
        <v>135.228621</v>
      </c>
      <c r="P2121">
        <f t="shared" si="33"/>
        <v>4710.6683225559873</v>
      </c>
    </row>
    <row r="2122" spans="1:16">
      <c r="A2122" s="33" t="s">
        <v>9092</v>
      </c>
      <c r="B2122" s="33" t="s">
        <v>3083</v>
      </c>
      <c r="C2122" s="34" t="s">
        <v>4911</v>
      </c>
      <c r="D2122" s="35"/>
      <c r="E2122" s="62" t="s">
        <v>4911</v>
      </c>
      <c r="F2122" s="215" t="s">
        <v>4918</v>
      </c>
      <c r="G2122" s="214"/>
      <c r="H2122" s="36" t="s">
        <v>4911</v>
      </c>
      <c r="I2122" s="36" t="s">
        <v>4911</v>
      </c>
      <c r="J2122" s="207" t="s">
        <v>10105</v>
      </c>
      <c r="K2122" s="32" t="s">
        <v>10106</v>
      </c>
      <c r="L2122" s="31" t="s">
        <v>10107</v>
      </c>
      <c r="M2122" s="4">
        <v>2120</v>
      </c>
      <c r="N2122" s="525">
        <v>34.877749000000001</v>
      </c>
      <c r="O2122" s="525">
        <v>135.22644399999999</v>
      </c>
      <c r="P2122">
        <f t="shared" si="33"/>
        <v>4716.3939719945556</v>
      </c>
    </row>
    <row r="2123" spans="1:16">
      <c r="A2123" s="33" t="s">
        <v>9092</v>
      </c>
      <c r="B2123" s="33" t="s">
        <v>3083</v>
      </c>
      <c r="C2123" s="34" t="s">
        <v>4911</v>
      </c>
      <c r="D2123" s="35"/>
      <c r="E2123" s="62" t="s">
        <v>4911</v>
      </c>
      <c r="F2123" s="215" t="s">
        <v>4922</v>
      </c>
      <c r="G2123" s="214"/>
      <c r="H2123" s="36" t="s">
        <v>4911</v>
      </c>
      <c r="I2123" s="36" t="s">
        <v>4911</v>
      </c>
      <c r="J2123" s="207" t="s">
        <v>10108</v>
      </c>
      <c r="K2123" s="32" t="s">
        <v>10109</v>
      </c>
      <c r="L2123" s="31" t="s">
        <v>10110</v>
      </c>
      <c r="M2123" s="4">
        <v>2121</v>
      </c>
      <c r="N2123" s="525">
        <v>34.893341999999997</v>
      </c>
      <c r="O2123" s="525">
        <v>135.07601500000001</v>
      </c>
      <c r="P2123">
        <f t="shared" si="33"/>
        <v>4713.2535873921297</v>
      </c>
    </row>
    <row r="2124" spans="1:16">
      <c r="A2124" s="33" t="s">
        <v>9092</v>
      </c>
      <c r="B2124" s="33" t="s">
        <v>3083</v>
      </c>
      <c r="C2124" s="34" t="s">
        <v>4911</v>
      </c>
      <c r="D2124" s="35"/>
      <c r="E2124" s="62" t="s">
        <v>4911</v>
      </c>
      <c r="F2124" s="206" t="s">
        <v>4962</v>
      </c>
      <c r="G2124" s="56"/>
      <c r="H2124" s="36" t="s">
        <v>4911</v>
      </c>
      <c r="I2124" s="36" t="s">
        <v>4911</v>
      </c>
      <c r="J2124" s="207" t="s">
        <v>4963</v>
      </c>
      <c r="K2124" s="32" t="s">
        <v>10100</v>
      </c>
      <c r="L2124" s="31" t="s">
        <v>10101</v>
      </c>
      <c r="M2124" s="4">
        <v>2122</v>
      </c>
      <c r="N2124" s="525">
        <v>34.721558000000002</v>
      </c>
      <c r="O2124" s="525">
        <v>135.129479</v>
      </c>
      <c r="P2124">
        <f t="shared" si="33"/>
        <v>4691.9060426082824</v>
      </c>
    </row>
    <row r="2125" spans="1:16">
      <c r="A2125" s="33" t="s">
        <v>9092</v>
      </c>
      <c r="B2125" s="33" t="s">
        <v>3083</v>
      </c>
      <c r="C2125" s="34" t="s">
        <v>4911</v>
      </c>
      <c r="D2125" s="35"/>
      <c r="E2125" s="62" t="s">
        <v>4911</v>
      </c>
      <c r="F2125" s="206" t="s">
        <v>5252</v>
      </c>
      <c r="G2125" s="56"/>
      <c r="H2125" s="36" t="s">
        <v>4911</v>
      </c>
      <c r="I2125" s="36" t="s">
        <v>4911</v>
      </c>
      <c r="J2125" s="207" t="s">
        <v>5353</v>
      </c>
      <c r="K2125" s="32" t="s">
        <v>10100</v>
      </c>
      <c r="L2125" s="31" t="s">
        <v>10101</v>
      </c>
      <c r="M2125" s="4">
        <v>2123</v>
      </c>
      <c r="N2125" s="525">
        <v>34.721558000000002</v>
      </c>
      <c r="O2125" s="525">
        <v>135.129479</v>
      </c>
      <c r="P2125">
        <f t="shared" si="33"/>
        <v>4691.9060426082824</v>
      </c>
    </row>
    <row r="2126" spans="1:16">
      <c r="A2126" s="33" t="s">
        <v>9092</v>
      </c>
      <c r="B2126" s="33" t="s">
        <v>3083</v>
      </c>
      <c r="C2126" s="39" t="s">
        <v>4911</v>
      </c>
      <c r="D2126" s="40"/>
      <c r="E2126" s="62" t="s">
        <v>4974</v>
      </c>
      <c r="F2126" s="216" t="s">
        <v>4975</v>
      </c>
      <c r="G2126" s="56"/>
      <c r="H2126" s="41" t="s">
        <v>4911</v>
      </c>
      <c r="I2126" s="41" t="s">
        <v>4911</v>
      </c>
      <c r="J2126" s="217" t="s">
        <v>4976</v>
      </c>
      <c r="K2126" s="58" t="s">
        <v>10100</v>
      </c>
      <c r="L2126" s="57" t="s">
        <v>10101</v>
      </c>
      <c r="M2126" s="4">
        <v>2124</v>
      </c>
      <c r="N2126" s="556">
        <v>34.721558000000002</v>
      </c>
      <c r="O2126" s="556">
        <v>135.129479</v>
      </c>
      <c r="P2126">
        <f t="shared" si="33"/>
        <v>4691.9060426082824</v>
      </c>
    </row>
    <row r="2127" spans="1:16">
      <c r="A2127" s="33" t="s">
        <v>9092</v>
      </c>
      <c r="B2127" s="33" t="s">
        <v>3083</v>
      </c>
      <c r="C2127" s="51">
        <v>3</v>
      </c>
      <c r="D2127" s="52">
        <v>3608801</v>
      </c>
      <c r="E2127" s="98" t="s">
        <v>4911</v>
      </c>
      <c r="F2127" s="131" t="s">
        <v>4987</v>
      </c>
      <c r="G2127" s="29" t="s">
        <v>4913</v>
      </c>
      <c r="H2127" s="53" t="s">
        <v>10111</v>
      </c>
      <c r="I2127" s="53" t="s">
        <v>10112</v>
      </c>
      <c r="J2127" s="76" t="s">
        <v>10113</v>
      </c>
      <c r="K2127" s="77" t="s">
        <v>10114</v>
      </c>
      <c r="L2127" s="76" t="s">
        <v>10115</v>
      </c>
      <c r="M2127" s="4">
        <v>2125</v>
      </c>
      <c r="N2127" s="559">
        <v>34.666752000000002</v>
      </c>
      <c r="O2127" s="559">
        <v>134.99378400000001</v>
      </c>
      <c r="P2127">
        <f t="shared" si="33"/>
        <v>4679.7960314695683</v>
      </c>
    </row>
    <row r="2128" spans="1:16">
      <c r="A2128" s="33" t="s">
        <v>9092</v>
      </c>
      <c r="B2128" s="33" t="s">
        <v>3083</v>
      </c>
      <c r="C2128" s="34" t="s">
        <v>4911</v>
      </c>
      <c r="D2128" s="35"/>
      <c r="E2128" s="62" t="s">
        <v>4911</v>
      </c>
      <c r="F2128" s="249" t="s">
        <v>4926</v>
      </c>
      <c r="G2128" s="56"/>
      <c r="H2128" s="36" t="s">
        <v>4911</v>
      </c>
      <c r="I2128" s="36" t="s">
        <v>4911</v>
      </c>
      <c r="J2128" s="211" t="s">
        <v>10116</v>
      </c>
      <c r="K2128" s="38" t="s">
        <v>10117</v>
      </c>
      <c r="L2128" s="37" t="s">
        <v>10118</v>
      </c>
      <c r="M2128" s="4">
        <v>2126</v>
      </c>
      <c r="N2128" s="554">
        <v>34.691080999999997</v>
      </c>
      <c r="O2128" s="554">
        <v>134.92643699999999</v>
      </c>
      <c r="P2128">
        <f t="shared" si="33"/>
        <v>4680.7439550083964</v>
      </c>
    </row>
    <row r="2129" spans="1:16">
      <c r="A2129" s="33" t="s">
        <v>9092</v>
      </c>
      <c r="B2129" s="33" t="s">
        <v>3083</v>
      </c>
      <c r="C2129" s="34" t="s">
        <v>4911</v>
      </c>
      <c r="D2129" s="35"/>
      <c r="E2129" s="62" t="s">
        <v>4911</v>
      </c>
      <c r="F2129" s="206" t="s">
        <v>4930</v>
      </c>
      <c r="G2129" s="56"/>
      <c r="H2129" s="36" t="s">
        <v>4911</v>
      </c>
      <c r="I2129" s="36" t="s">
        <v>4911</v>
      </c>
      <c r="J2129" s="207" t="s">
        <v>10119</v>
      </c>
      <c r="K2129" s="32" t="s">
        <v>10120</v>
      </c>
      <c r="L2129" s="31" t="s">
        <v>10121</v>
      </c>
      <c r="M2129" s="4">
        <v>2127</v>
      </c>
      <c r="N2129" s="525">
        <v>34.718758000000001</v>
      </c>
      <c r="O2129" s="525">
        <v>135.01921999999999</v>
      </c>
      <c r="P2129">
        <f t="shared" si="33"/>
        <v>4687.6996245287601</v>
      </c>
    </row>
    <row r="2130" spans="1:16">
      <c r="A2130" s="33" t="s">
        <v>9092</v>
      </c>
      <c r="B2130" s="33" t="s">
        <v>3083</v>
      </c>
      <c r="C2130" s="34" t="s">
        <v>4911</v>
      </c>
      <c r="D2130" s="35"/>
      <c r="E2130" s="62" t="s">
        <v>4911</v>
      </c>
      <c r="F2130" s="206" t="s">
        <v>4934</v>
      </c>
      <c r="G2130" s="56"/>
      <c r="H2130" s="36" t="s">
        <v>4911</v>
      </c>
      <c r="I2130" s="36" t="s">
        <v>4911</v>
      </c>
      <c r="J2130" s="207" t="s">
        <v>10122</v>
      </c>
      <c r="K2130" s="32" t="s">
        <v>10123</v>
      </c>
      <c r="L2130" s="31" t="s">
        <v>10124</v>
      </c>
      <c r="M2130" s="4">
        <v>2128</v>
      </c>
      <c r="N2130" s="525">
        <v>34.730482000000002</v>
      </c>
      <c r="O2130" s="525">
        <v>135.08295699999999</v>
      </c>
      <c r="P2130">
        <f t="shared" si="33"/>
        <v>4691.4962065952741</v>
      </c>
    </row>
    <row r="2131" spans="1:16">
      <c r="A2131" s="33" t="s">
        <v>9092</v>
      </c>
      <c r="B2131" s="33" t="s">
        <v>3083</v>
      </c>
      <c r="C2131" s="34" t="s">
        <v>4911</v>
      </c>
      <c r="D2131" s="35"/>
      <c r="E2131" s="62" t="s">
        <v>4911</v>
      </c>
      <c r="F2131" s="206" t="s">
        <v>4938</v>
      </c>
      <c r="G2131" s="56"/>
      <c r="H2131" s="36" t="s">
        <v>4911</v>
      </c>
      <c r="I2131" s="36" t="s">
        <v>4911</v>
      </c>
      <c r="J2131" s="207" t="s">
        <v>10125</v>
      </c>
      <c r="K2131" s="32" t="s">
        <v>10126</v>
      </c>
      <c r="L2131" s="31" t="s">
        <v>10127</v>
      </c>
      <c r="M2131" s="4">
        <v>2129</v>
      </c>
      <c r="N2131" s="525">
        <v>34.670696</v>
      </c>
      <c r="O2131" s="525">
        <v>135.05175700000001</v>
      </c>
      <c r="P2131">
        <f t="shared" si="33"/>
        <v>4682.3384112128724</v>
      </c>
    </row>
    <row r="2132" spans="1:16">
      <c r="A2132" s="33" t="s">
        <v>9092</v>
      </c>
      <c r="B2132" s="33" t="s">
        <v>3083</v>
      </c>
      <c r="C2132" s="34" t="s">
        <v>4911</v>
      </c>
      <c r="D2132" s="35"/>
      <c r="E2132" s="62" t="s">
        <v>4911</v>
      </c>
      <c r="F2132" s="206" t="s">
        <v>4962</v>
      </c>
      <c r="G2132" s="56"/>
      <c r="H2132" s="36" t="s">
        <v>4911</v>
      </c>
      <c r="I2132" s="36" t="s">
        <v>4911</v>
      </c>
      <c r="J2132" s="207" t="s">
        <v>4963</v>
      </c>
      <c r="K2132" s="32" t="s">
        <v>10128</v>
      </c>
      <c r="L2132" s="31" t="s">
        <v>10129</v>
      </c>
      <c r="M2132" s="4">
        <v>2130</v>
      </c>
      <c r="N2132" s="525">
        <v>34.644409000000003</v>
      </c>
      <c r="O2132" s="525">
        <v>135.032241</v>
      </c>
      <c r="P2132">
        <f t="shared" si="33"/>
        <v>4678.1121853905697</v>
      </c>
    </row>
    <row r="2133" spans="1:16">
      <c r="A2133" s="33" t="s">
        <v>9092</v>
      </c>
      <c r="B2133" s="33" t="s">
        <v>3083</v>
      </c>
      <c r="C2133" s="39" t="s">
        <v>4911</v>
      </c>
      <c r="D2133" s="40"/>
      <c r="E2133" s="62" t="s">
        <v>4974</v>
      </c>
      <c r="F2133" s="216" t="s">
        <v>4975</v>
      </c>
      <c r="G2133" s="56"/>
      <c r="H2133" s="41" t="s">
        <v>4911</v>
      </c>
      <c r="I2133" s="41" t="s">
        <v>4911</v>
      </c>
      <c r="J2133" s="217" t="s">
        <v>4976</v>
      </c>
      <c r="K2133" s="61" t="s">
        <v>10128</v>
      </c>
      <c r="L2133" s="60" t="s">
        <v>10129</v>
      </c>
      <c r="M2133" s="4">
        <v>2131</v>
      </c>
      <c r="N2133" s="553">
        <v>34.644409000000003</v>
      </c>
      <c r="O2133" s="553">
        <v>135.032241</v>
      </c>
      <c r="P2133">
        <f t="shared" si="33"/>
        <v>4678.1121853905697</v>
      </c>
    </row>
    <row r="2134" spans="1:16">
      <c r="A2134" s="33" t="s">
        <v>9092</v>
      </c>
      <c r="B2134" s="33" t="s">
        <v>3083</v>
      </c>
      <c r="C2134" s="51">
        <v>4</v>
      </c>
      <c r="D2134" s="52">
        <v>3651055</v>
      </c>
      <c r="E2134" s="98" t="s">
        <v>4974</v>
      </c>
      <c r="F2134" s="131" t="s">
        <v>4981</v>
      </c>
      <c r="G2134" s="29" t="s">
        <v>4913</v>
      </c>
      <c r="H2134" s="53" t="s">
        <v>10130</v>
      </c>
      <c r="I2134" s="53" t="s">
        <v>10131</v>
      </c>
      <c r="J2134" s="95" t="s">
        <v>8968</v>
      </c>
      <c r="K2134" s="96" t="s">
        <v>10132</v>
      </c>
      <c r="L2134" s="95" t="s">
        <v>10133</v>
      </c>
      <c r="M2134" s="4">
        <v>2132</v>
      </c>
      <c r="N2134" s="558">
        <v>34.802433999999998</v>
      </c>
      <c r="O2134" s="558">
        <v>134.606786</v>
      </c>
      <c r="P2134">
        <f t="shared" si="33"/>
        <v>4684.643785717124</v>
      </c>
    </row>
    <row r="2135" spans="1:16">
      <c r="A2135" s="33" t="s">
        <v>9092</v>
      </c>
      <c r="B2135" s="33" t="s">
        <v>3083</v>
      </c>
      <c r="C2135" s="34" t="s">
        <v>4911</v>
      </c>
      <c r="D2135" s="35"/>
      <c r="E2135" s="62" t="s">
        <v>4911</v>
      </c>
      <c r="F2135" s="249" t="s">
        <v>4912</v>
      </c>
      <c r="G2135" s="56"/>
      <c r="H2135" s="36" t="s">
        <v>4911</v>
      </c>
      <c r="I2135" s="36" t="s">
        <v>4911</v>
      </c>
      <c r="J2135" s="250" t="s">
        <v>10134</v>
      </c>
      <c r="K2135" s="32" t="s">
        <v>10135</v>
      </c>
      <c r="L2135" s="31" t="s">
        <v>10136</v>
      </c>
      <c r="M2135" s="4">
        <v>2133</v>
      </c>
      <c r="N2135" s="525">
        <v>34.797023000000003</v>
      </c>
      <c r="O2135" s="525">
        <v>134.62320600000001</v>
      </c>
      <c r="P2135">
        <f t="shared" si="33"/>
        <v>4684.4867955157388</v>
      </c>
    </row>
    <row r="2136" spans="1:16">
      <c r="A2136" s="33" t="s">
        <v>9092</v>
      </c>
      <c r="B2136" s="33" t="s">
        <v>3083</v>
      </c>
      <c r="C2136" s="34" t="s">
        <v>4911</v>
      </c>
      <c r="D2136" s="35"/>
      <c r="E2136" s="62" t="s">
        <v>4911</v>
      </c>
      <c r="F2136" s="249" t="s">
        <v>4987</v>
      </c>
      <c r="G2136" s="56"/>
      <c r="H2136" s="36" t="s">
        <v>4911</v>
      </c>
      <c r="I2136" s="36" t="s">
        <v>4911</v>
      </c>
      <c r="J2136" s="250" t="s">
        <v>10137</v>
      </c>
      <c r="K2136" s="32" t="s">
        <v>10138</v>
      </c>
      <c r="L2136" s="31" t="s">
        <v>10139</v>
      </c>
      <c r="M2136" s="4">
        <v>2134</v>
      </c>
      <c r="N2136" s="525">
        <v>34.832529000000001</v>
      </c>
      <c r="O2136" s="525">
        <v>134.598713</v>
      </c>
      <c r="P2136">
        <f t="shared" si="33"/>
        <v>4688.4135739351768</v>
      </c>
    </row>
    <row r="2137" spans="1:16">
      <c r="A2137" s="33" t="s">
        <v>9092</v>
      </c>
      <c r="B2137" s="33" t="s">
        <v>3083</v>
      </c>
      <c r="C2137" s="34" t="s">
        <v>4911</v>
      </c>
      <c r="D2137" s="35"/>
      <c r="E2137" s="62" t="s">
        <v>4911</v>
      </c>
      <c r="F2137" s="216" t="s">
        <v>4962</v>
      </c>
      <c r="G2137" s="56"/>
      <c r="H2137" s="36" t="s">
        <v>4911</v>
      </c>
      <c r="I2137" s="36" t="s">
        <v>4911</v>
      </c>
      <c r="J2137" s="217" t="s">
        <v>4963</v>
      </c>
      <c r="K2137" s="61" t="s">
        <v>10138</v>
      </c>
      <c r="L2137" s="60" t="s">
        <v>10139</v>
      </c>
      <c r="M2137" s="4">
        <v>2135</v>
      </c>
      <c r="N2137" s="553">
        <v>34.832529000000001</v>
      </c>
      <c r="O2137" s="553">
        <v>134.598713</v>
      </c>
      <c r="P2137">
        <f t="shared" si="33"/>
        <v>4688.4135739351768</v>
      </c>
    </row>
    <row r="2138" spans="1:16">
      <c r="A2138" s="33" t="s">
        <v>9092</v>
      </c>
      <c r="B2138" s="33" t="s">
        <v>3083</v>
      </c>
      <c r="C2138" s="39" t="s">
        <v>4911</v>
      </c>
      <c r="D2138" s="40"/>
      <c r="E2138" s="62" t="s">
        <v>4911</v>
      </c>
      <c r="F2138" s="216" t="s">
        <v>5252</v>
      </c>
      <c r="G2138" s="56"/>
      <c r="H2138" s="41" t="s">
        <v>4911</v>
      </c>
      <c r="I2138" s="41" t="s">
        <v>4911</v>
      </c>
      <c r="J2138" s="217" t="s">
        <v>5353</v>
      </c>
      <c r="K2138" s="61" t="s">
        <v>10138</v>
      </c>
      <c r="L2138" s="60" t="s">
        <v>10139</v>
      </c>
      <c r="M2138" s="4">
        <v>2136</v>
      </c>
      <c r="N2138" s="553">
        <v>34.832529000000001</v>
      </c>
      <c r="O2138" s="553">
        <v>134.598713</v>
      </c>
      <c r="P2138">
        <f t="shared" si="33"/>
        <v>4688.4135739351768</v>
      </c>
    </row>
    <row r="2139" spans="1:16">
      <c r="A2139" s="33" t="s">
        <v>9092</v>
      </c>
      <c r="B2139" s="33" t="s">
        <v>3083</v>
      </c>
      <c r="C2139" s="51">
        <v>5</v>
      </c>
      <c r="D2139" s="52">
        <v>3651117</v>
      </c>
      <c r="E2139" s="98" t="s">
        <v>4974</v>
      </c>
      <c r="F2139" s="131" t="s">
        <v>4981</v>
      </c>
      <c r="G2139" s="29" t="s">
        <v>4913</v>
      </c>
      <c r="H2139" s="53" t="s">
        <v>10140</v>
      </c>
      <c r="I2139" s="53" t="s">
        <v>10141</v>
      </c>
      <c r="J2139" s="95" t="s">
        <v>10142</v>
      </c>
      <c r="K2139" s="96" t="s">
        <v>10143</v>
      </c>
      <c r="L2139" s="95" t="s">
        <v>10144</v>
      </c>
      <c r="M2139" s="4">
        <v>2137</v>
      </c>
      <c r="N2139" s="558">
        <v>34.785842000000002</v>
      </c>
      <c r="O2139" s="558">
        <v>134.58834400000001</v>
      </c>
      <c r="P2139">
        <f t="shared" si="33"/>
        <v>4681.7688694256485</v>
      </c>
    </row>
    <row r="2140" spans="1:16">
      <c r="A2140" s="33" t="s">
        <v>9092</v>
      </c>
      <c r="B2140" s="33" t="s">
        <v>3083</v>
      </c>
      <c r="C2140" s="39" t="s">
        <v>4911</v>
      </c>
      <c r="D2140" s="40"/>
      <c r="E2140" s="70" t="s">
        <v>4911</v>
      </c>
      <c r="F2140" s="63" t="s">
        <v>4962</v>
      </c>
      <c r="G2140" s="92"/>
      <c r="H2140" s="41" t="s">
        <v>4911</v>
      </c>
      <c r="I2140" s="41" t="s">
        <v>4911</v>
      </c>
      <c r="J2140" s="64" t="s">
        <v>4963</v>
      </c>
      <c r="K2140" s="65" t="s">
        <v>10143</v>
      </c>
      <c r="L2140" s="64" t="s">
        <v>10144</v>
      </c>
      <c r="M2140" s="4">
        <v>2138</v>
      </c>
      <c r="N2140" s="552">
        <v>34.785842000000002</v>
      </c>
      <c r="O2140" s="552">
        <v>134.58834400000001</v>
      </c>
      <c r="P2140">
        <f t="shared" si="33"/>
        <v>4681.7688694256485</v>
      </c>
    </row>
    <row r="2141" spans="1:16">
      <c r="A2141" s="33" t="s">
        <v>9092</v>
      </c>
      <c r="B2141" s="33" t="s">
        <v>3083</v>
      </c>
      <c r="C2141" s="51">
        <v>6</v>
      </c>
      <c r="D2141" s="52">
        <v>3651130</v>
      </c>
      <c r="E2141" s="98" t="s">
        <v>4974</v>
      </c>
      <c r="F2141" s="131" t="s">
        <v>4981</v>
      </c>
      <c r="G2141" s="29" t="s">
        <v>4913</v>
      </c>
      <c r="H2141" s="53" t="s">
        <v>10145</v>
      </c>
      <c r="I2141" s="53" t="s">
        <v>10146</v>
      </c>
      <c r="J2141" s="95" t="s">
        <v>10147</v>
      </c>
      <c r="K2141" s="96" t="s">
        <v>10148</v>
      </c>
      <c r="L2141" s="95" t="s">
        <v>10149</v>
      </c>
      <c r="M2141" s="4">
        <v>2139</v>
      </c>
      <c r="N2141" s="558">
        <v>34.858648000000002</v>
      </c>
      <c r="O2141" s="558">
        <v>134.722442</v>
      </c>
      <c r="P2141">
        <f t="shared" si="33"/>
        <v>4696.2421833784165</v>
      </c>
    </row>
    <row r="2142" spans="1:16">
      <c r="A2142" s="33" t="s">
        <v>9092</v>
      </c>
      <c r="B2142" s="33" t="s">
        <v>3083</v>
      </c>
      <c r="C2142" s="39" t="s">
        <v>4911</v>
      </c>
      <c r="D2142" s="40"/>
      <c r="E2142" s="70" t="s">
        <v>4911</v>
      </c>
      <c r="F2142" s="63" t="s">
        <v>4962</v>
      </c>
      <c r="G2142" s="92"/>
      <c r="H2142" s="41" t="s">
        <v>4911</v>
      </c>
      <c r="I2142" s="41" t="s">
        <v>4911</v>
      </c>
      <c r="J2142" s="64" t="s">
        <v>4963</v>
      </c>
      <c r="K2142" s="65" t="s">
        <v>10148</v>
      </c>
      <c r="L2142" s="64" t="s">
        <v>10149</v>
      </c>
      <c r="M2142" s="4">
        <v>2140</v>
      </c>
      <c r="N2142" s="552">
        <v>34.858648000000002</v>
      </c>
      <c r="O2142" s="552">
        <v>134.722442</v>
      </c>
      <c r="P2142">
        <f t="shared" si="33"/>
        <v>4696.2421833784165</v>
      </c>
    </row>
    <row r="2143" spans="1:16">
      <c r="A2143" s="33" t="s">
        <v>9092</v>
      </c>
      <c r="B2143" s="33" t="s">
        <v>3083</v>
      </c>
      <c r="C2143" s="51">
        <v>7</v>
      </c>
      <c r="D2143" s="52">
        <v>3651259</v>
      </c>
      <c r="E2143" s="98" t="s">
        <v>4974</v>
      </c>
      <c r="F2143" s="218" t="s">
        <v>4981</v>
      </c>
      <c r="G2143" s="29" t="s">
        <v>4913</v>
      </c>
      <c r="H2143" s="53" t="s">
        <v>10150</v>
      </c>
      <c r="I2143" s="53" t="s">
        <v>10151</v>
      </c>
      <c r="J2143" s="219" t="s">
        <v>10152</v>
      </c>
      <c r="K2143" s="77" t="s">
        <v>10153</v>
      </c>
      <c r="L2143" s="76" t="s">
        <v>10154</v>
      </c>
      <c r="M2143" s="4">
        <v>2141</v>
      </c>
      <c r="N2143" s="559">
        <v>34.828755999999998</v>
      </c>
      <c r="O2143" s="559">
        <v>134.67287999999999</v>
      </c>
      <c r="P2143">
        <f t="shared" si="33"/>
        <v>4690.4888773372795</v>
      </c>
    </row>
    <row r="2144" spans="1:16">
      <c r="A2144" s="33" t="s">
        <v>9092</v>
      </c>
      <c r="B2144" s="33" t="s">
        <v>3083</v>
      </c>
      <c r="C2144" s="34" t="s">
        <v>4911</v>
      </c>
      <c r="D2144" s="35"/>
      <c r="E2144" s="62" t="s">
        <v>4911</v>
      </c>
      <c r="F2144" s="206" t="s">
        <v>4912</v>
      </c>
      <c r="G2144" s="56"/>
      <c r="H2144" s="36" t="s">
        <v>4911</v>
      </c>
      <c r="I2144" s="36" t="s">
        <v>4911</v>
      </c>
      <c r="J2144" s="207" t="s">
        <v>10155</v>
      </c>
      <c r="K2144" s="32" t="s">
        <v>10156</v>
      </c>
      <c r="L2144" s="31" t="s">
        <v>10157</v>
      </c>
      <c r="M2144" s="4">
        <v>2142</v>
      </c>
      <c r="N2144" s="525">
        <v>34.820157999999999</v>
      </c>
      <c r="O2144" s="525">
        <v>134.490498</v>
      </c>
      <c r="P2144">
        <f t="shared" si="33"/>
        <v>4682.9803898586842</v>
      </c>
    </row>
    <row r="2145" spans="1:16">
      <c r="A2145" s="33" t="s">
        <v>9092</v>
      </c>
      <c r="B2145" s="33" t="s">
        <v>3083</v>
      </c>
      <c r="C2145" s="39" t="s">
        <v>4911</v>
      </c>
      <c r="D2145" s="40"/>
      <c r="E2145" s="62" t="s">
        <v>4911</v>
      </c>
      <c r="F2145" s="216" t="s">
        <v>4962</v>
      </c>
      <c r="G2145" s="56"/>
      <c r="H2145" s="41" t="s">
        <v>4911</v>
      </c>
      <c r="I2145" s="41" t="s">
        <v>4911</v>
      </c>
      <c r="J2145" s="217" t="s">
        <v>4963</v>
      </c>
      <c r="K2145" s="61" t="s">
        <v>10153</v>
      </c>
      <c r="L2145" s="60" t="s">
        <v>10154</v>
      </c>
      <c r="M2145" s="4">
        <v>2143</v>
      </c>
      <c r="N2145" s="553">
        <v>34.828755999999998</v>
      </c>
      <c r="O2145" s="553">
        <v>134.67287999999999</v>
      </c>
      <c r="P2145">
        <f t="shared" si="33"/>
        <v>4690.4888773372795</v>
      </c>
    </row>
    <row r="2146" spans="1:16">
      <c r="A2146" s="33" t="s">
        <v>9092</v>
      </c>
      <c r="B2146" s="33" t="s">
        <v>3083</v>
      </c>
      <c r="C2146" s="44">
        <v>8</v>
      </c>
      <c r="D2146" s="45">
        <v>3651375</v>
      </c>
      <c r="E2146" s="227" t="s">
        <v>4974</v>
      </c>
      <c r="F2146" s="128" t="s">
        <v>4981</v>
      </c>
      <c r="G2146" s="29" t="s">
        <v>4913</v>
      </c>
      <c r="H2146" s="48" t="s">
        <v>10158</v>
      </c>
      <c r="I2146" s="48" t="s">
        <v>10159</v>
      </c>
      <c r="J2146" s="49" t="s">
        <v>10160</v>
      </c>
      <c r="K2146" s="50" t="s">
        <v>10161</v>
      </c>
      <c r="L2146" s="49" t="s">
        <v>10162</v>
      </c>
      <c r="M2146" s="4">
        <v>2144</v>
      </c>
      <c r="N2146" s="557">
        <v>34.839288000000003</v>
      </c>
      <c r="O2146" s="557">
        <v>134.72776999999999</v>
      </c>
      <c r="P2146">
        <f t="shared" si="33"/>
        <v>4693.8195806277599</v>
      </c>
    </row>
    <row r="2147" spans="1:16">
      <c r="A2147" s="33" t="s">
        <v>9092</v>
      </c>
      <c r="B2147" s="33" t="s">
        <v>3083</v>
      </c>
      <c r="C2147" s="51">
        <v>9</v>
      </c>
      <c r="D2147" s="52">
        <v>3652040</v>
      </c>
      <c r="E2147" s="98" t="s">
        <v>4911</v>
      </c>
      <c r="F2147" s="218" t="s">
        <v>4981</v>
      </c>
      <c r="G2147" s="29" t="s">
        <v>4913</v>
      </c>
      <c r="H2147" s="53" t="s">
        <v>10163</v>
      </c>
      <c r="I2147" s="53" t="s">
        <v>10164</v>
      </c>
      <c r="J2147" s="219" t="s">
        <v>10165</v>
      </c>
      <c r="K2147" s="77" t="s">
        <v>10166</v>
      </c>
      <c r="L2147" s="76" t="s">
        <v>10167</v>
      </c>
      <c r="M2147" s="4">
        <v>2145</v>
      </c>
      <c r="N2147" s="559">
        <v>34.743143000000003</v>
      </c>
      <c r="O2147" s="559">
        <v>135.43436299999999</v>
      </c>
      <c r="P2147">
        <f t="shared" si="33"/>
        <v>4705.4154408229087</v>
      </c>
    </row>
    <row r="2148" spans="1:16">
      <c r="A2148" s="33" t="s">
        <v>9092</v>
      </c>
      <c r="B2148" s="33" t="s">
        <v>3083</v>
      </c>
      <c r="C2148" s="34" t="s">
        <v>4911</v>
      </c>
      <c r="D2148" s="35"/>
      <c r="E2148" s="62" t="s">
        <v>4911</v>
      </c>
      <c r="F2148" s="206" t="s">
        <v>4912</v>
      </c>
      <c r="G2148" s="56"/>
      <c r="H2148" s="36" t="s">
        <v>4911</v>
      </c>
      <c r="I2148" s="36" t="s">
        <v>4911</v>
      </c>
      <c r="J2148" s="207" t="s">
        <v>5714</v>
      </c>
      <c r="K2148" s="32" t="s">
        <v>10168</v>
      </c>
      <c r="L2148" s="31" t="s">
        <v>10169</v>
      </c>
      <c r="M2148" s="4">
        <v>2146</v>
      </c>
      <c r="N2148" s="525">
        <v>34.719864000000001</v>
      </c>
      <c r="O2148" s="525">
        <v>135.424125</v>
      </c>
      <c r="P2148">
        <f t="shared" si="33"/>
        <v>4701.9072023190001</v>
      </c>
    </row>
    <row r="2149" spans="1:16">
      <c r="A2149" s="33" t="s">
        <v>9092</v>
      </c>
      <c r="B2149" s="33" t="s">
        <v>3083</v>
      </c>
      <c r="C2149" s="34" t="s">
        <v>4911</v>
      </c>
      <c r="D2149" s="35"/>
      <c r="E2149" s="62" t="s">
        <v>4911</v>
      </c>
      <c r="F2149" s="216" t="s">
        <v>4962</v>
      </c>
      <c r="G2149" s="56"/>
      <c r="H2149" s="36" t="s">
        <v>4911</v>
      </c>
      <c r="I2149" s="36" t="s">
        <v>4911</v>
      </c>
      <c r="J2149" s="217" t="s">
        <v>4963</v>
      </c>
      <c r="K2149" s="61" t="s">
        <v>10166</v>
      </c>
      <c r="L2149" s="60" t="s">
        <v>10167</v>
      </c>
      <c r="M2149" s="4">
        <v>2147</v>
      </c>
      <c r="N2149" s="553">
        <v>34.743143000000003</v>
      </c>
      <c r="O2149" s="553">
        <v>135.43436299999999</v>
      </c>
      <c r="P2149">
        <f t="shared" si="33"/>
        <v>4705.4154408229087</v>
      </c>
    </row>
    <row r="2150" spans="1:16">
      <c r="A2150" s="33" t="s">
        <v>9092</v>
      </c>
      <c r="B2150" s="33" t="s">
        <v>3083</v>
      </c>
      <c r="C2150" s="39" t="s">
        <v>4911</v>
      </c>
      <c r="D2150" s="40"/>
      <c r="E2150" s="70" t="s">
        <v>4974</v>
      </c>
      <c r="F2150" s="208" t="s">
        <v>4975</v>
      </c>
      <c r="G2150" s="92"/>
      <c r="H2150" s="41" t="s">
        <v>4911</v>
      </c>
      <c r="I2150" s="41" t="s">
        <v>4911</v>
      </c>
      <c r="J2150" s="64" t="s">
        <v>4976</v>
      </c>
      <c r="K2150" s="65" t="s">
        <v>10168</v>
      </c>
      <c r="L2150" s="64" t="s">
        <v>10169</v>
      </c>
      <c r="M2150" s="4">
        <v>2148</v>
      </c>
      <c r="N2150" s="552">
        <v>34.719864000000001</v>
      </c>
      <c r="O2150" s="552">
        <v>135.424125</v>
      </c>
      <c r="P2150">
        <f t="shared" si="33"/>
        <v>4701.9072023190001</v>
      </c>
    </row>
    <row r="2151" spans="1:16">
      <c r="A2151" s="33" t="s">
        <v>9092</v>
      </c>
      <c r="B2151" s="33" t="s">
        <v>3083</v>
      </c>
      <c r="C2151" s="51">
        <v>10</v>
      </c>
      <c r="D2151" s="52">
        <v>3653084</v>
      </c>
      <c r="E2151" s="62" t="s">
        <v>4974</v>
      </c>
      <c r="F2151" s="210" t="s">
        <v>4981</v>
      </c>
      <c r="G2151" s="29" t="s">
        <v>4913</v>
      </c>
      <c r="H2151" s="53" t="s">
        <v>10170</v>
      </c>
      <c r="I2151" s="53" t="s">
        <v>10171</v>
      </c>
      <c r="J2151" s="211" t="s">
        <v>10172</v>
      </c>
      <c r="K2151" s="38" t="s">
        <v>10173</v>
      </c>
      <c r="L2151" s="37" t="s">
        <v>10174</v>
      </c>
      <c r="M2151" s="4">
        <v>2149</v>
      </c>
      <c r="N2151" s="554">
        <v>34.672994000000003</v>
      </c>
      <c r="O2151" s="554">
        <v>134.95287500000001</v>
      </c>
      <c r="P2151">
        <f t="shared" si="33"/>
        <v>4679.220225157751</v>
      </c>
    </row>
    <row r="2152" spans="1:16">
      <c r="A2152" s="33" t="s">
        <v>9092</v>
      </c>
      <c r="B2152" s="33" t="s">
        <v>3083</v>
      </c>
      <c r="C2152" s="34" t="s">
        <v>4911</v>
      </c>
      <c r="D2152" s="35"/>
      <c r="E2152" s="62" t="s">
        <v>4911</v>
      </c>
      <c r="F2152" s="206" t="s">
        <v>4912</v>
      </c>
      <c r="G2152" s="56"/>
      <c r="H2152" s="36" t="s">
        <v>4911</v>
      </c>
      <c r="I2152" s="36" t="s">
        <v>4911</v>
      </c>
      <c r="J2152" s="207" t="s">
        <v>10175</v>
      </c>
      <c r="K2152" s="32" t="s">
        <v>10176</v>
      </c>
      <c r="L2152" s="31" t="s">
        <v>10177</v>
      </c>
      <c r="M2152" s="4">
        <v>2150</v>
      </c>
      <c r="N2152" s="525">
        <v>34.672984</v>
      </c>
      <c r="O2152" s="525">
        <v>135.07845900000001</v>
      </c>
      <c r="P2152">
        <f t="shared" si="33"/>
        <v>4683.5732476516559</v>
      </c>
    </row>
    <row r="2153" spans="1:16">
      <c r="A2153" s="33" t="s">
        <v>9092</v>
      </c>
      <c r="B2153" s="33" t="s">
        <v>3083</v>
      </c>
      <c r="C2153" s="39" t="s">
        <v>4911</v>
      </c>
      <c r="D2153" s="40"/>
      <c r="E2153" s="70" t="s">
        <v>4911</v>
      </c>
      <c r="F2153" s="208" t="s">
        <v>4962</v>
      </c>
      <c r="G2153" s="92"/>
      <c r="H2153" s="41" t="s">
        <v>4911</v>
      </c>
      <c r="I2153" s="41" t="s">
        <v>4911</v>
      </c>
      <c r="J2153" s="209" t="s">
        <v>4963</v>
      </c>
      <c r="K2153" s="65" t="s">
        <v>10173</v>
      </c>
      <c r="L2153" s="64" t="s">
        <v>10174</v>
      </c>
      <c r="M2153" s="4">
        <v>2151</v>
      </c>
      <c r="N2153" s="552">
        <v>34.672994000000003</v>
      </c>
      <c r="O2153" s="552">
        <v>134.95287500000001</v>
      </c>
      <c r="P2153">
        <f t="shared" si="33"/>
        <v>4679.220225157751</v>
      </c>
    </row>
    <row r="2154" spans="1:16">
      <c r="A2154" s="33" t="s">
        <v>9092</v>
      </c>
      <c r="B2154" s="33" t="s">
        <v>3083</v>
      </c>
      <c r="C2154" s="51">
        <v>11</v>
      </c>
      <c r="D2154" s="52">
        <v>3654037</v>
      </c>
      <c r="E2154" s="98" t="s">
        <v>4974</v>
      </c>
      <c r="F2154" s="131" t="s">
        <v>4981</v>
      </c>
      <c r="G2154" s="29" t="s">
        <v>4913</v>
      </c>
      <c r="H2154" s="53" t="s">
        <v>10178</v>
      </c>
      <c r="I2154" s="53" t="s">
        <v>10179</v>
      </c>
      <c r="J2154" s="95" t="s">
        <v>10180</v>
      </c>
      <c r="K2154" s="96" t="s">
        <v>10181</v>
      </c>
      <c r="L2154" s="95" t="s">
        <v>10182</v>
      </c>
      <c r="M2154" s="4">
        <v>2152</v>
      </c>
      <c r="N2154" s="558">
        <v>34.741852000000002</v>
      </c>
      <c r="O2154" s="558">
        <v>135.344842</v>
      </c>
      <c r="P2154">
        <f t="shared" si="33"/>
        <v>4702.1304697273845</v>
      </c>
    </row>
    <row r="2155" spans="1:16">
      <c r="A2155" s="33" t="s">
        <v>9092</v>
      </c>
      <c r="B2155" s="33" t="s">
        <v>3083</v>
      </c>
      <c r="C2155" s="39" t="s">
        <v>4911</v>
      </c>
      <c r="D2155" s="40"/>
      <c r="E2155" s="70" t="s">
        <v>4911</v>
      </c>
      <c r="F2155" s="63" t="s">
        <v>4962</v>
      </c>
      <c r="G2155" s="92"/>
      <c r="H2155" s="41" t="s">
        <v>4911</v>
      </c>
      <c r="I2155" s="41" t="s">
        <v>4911</v>
      </c>
      <c r="J2155" s="64" t="s">
        <v>4963</v>
      </c>
      <c r="K2155" s="65" t="s">
        <v>10181</v>
      </c>
      <c r="L2155" s="64" t="s">
        <v>10182</v>
      </c>
      <c r="M2155" s="4">
        <v>2153</v>
      </c>
      <c r="N2155" s="552">
        <v>34.741852000000002</v>
      </c>
      <c r="O2155" s="552">
        <v>135.344842</v>
      </c>
      <c r="P2155">
        <f t="shared" si="33"/>
        <v>4702.1304697273845</v>
      </c>
    </row>
    <row r="2156" spans="1:16">
      <c r="A2156" s="33" t="s">
        <v>9092</v>
      </c>
      <c r="B2156" s="33" t="s">
        <v>3083</v>
      </c>
      <c r="C2156" s="51">
        <v>12</v>
      </c>
      <c r="D2156" s="52">
        <v>3654096</v>
      </c>
      <c r="E2156" s="98" t="s">
        <v>4911</v>
      </c>
      <c r="F2156" s="218" t="s">
        <v>4912</v>
      </c>
      <c r="G2156" s="29" t="s">
        <v>4913</v>
      </c>
      <c r="H2156" s="53" t="s">
        <v>10183</v>
      </c>
      <c r="I2156" s="53" t="s">
        <v>10184</v>
      </c>
      <c r="J2156" s="219" t="s">
        <v>10185</v>
      </c>
      <c r="K2156" s="77" t="s">
        <v>10186</v>
      </c>
      <c r="L2156" s="76" t="s">
        <v>10187</v>
      </c>
      <c r="M2156" s="4">
        <v>2154</v>
      </c>
      <c r="N2156" s="559">
        <v>34.837860999999997</v>
      </c>
      <c r="O2156" s="559">
        <v>134.66537</v>
      </c>
      <c r="P2156">
        <f t="shared" si="33"/>
        <v>4691.4534415735698</v>
      </c>
    </row>
    <row r="2157" spans="1:16">
      <c r="A2157" s="33" t="s">
        <v>9092</v>
      </c>
      <c r="B2157" s="33" t="s">
        <v>3083</v>
      </c>
      <c r="C2157" s="34" t="s">
        <v>4911</v>
      </c>
      <c r="D2157" s="35"/>
      <c r="E2157" s="62" t="s">
        <v>4911</v>
      </c>
      <c r="F2157" s="206" t="s">
        <v>4987</v>
      </c>
      <c r="G2157" s="56"/>
      <c r="H2157" s="36" t="s">
        <v>4911</v>
      </c>
      <c r="I2157" s="36" t="s">
        <v>4911</v>
      </c>
      <c r="J2157" s="207" t="s">
        <v>10188</v>
      </c>
      <c r="K2157" s="32" t="s">
        <v>10189</v>
      </c>
      <c r="L2157" s="31" t="s">
        <v>10190</v>
      </c>
      <c r="M2157" s="4">
        <v>2155</v>
      </c>
      <c r="N2157" s="525">
        <v>34.758232999999997</v>
      </c>
      <c r="O2157" s="525">
        <v>134.8468</v>
      </c>
      <c r="P2157">
        <f t="shared" si="33"/>
        <v>4687.0364937043996</v>
      </c>
    </row>
    <row r="2158" spans="1:16">
      <c r="A2158" s="33" t="s">
        <v>9092</v>
      </c>
      <c r="B2158" s="33" t="s">
        <v>3083</v>
      </c>
      <c r="C2158" s="34" t="s">
        <v>4911</v>
      </c>
      <c r="D2158" s="35"/>
      <c r="E2158" s="62" t="s">
        <v>4911</v>
      </c>
      <c r="F2158" s="206" t="s">
        <v>4926</v>
      </c>
      <c r="G2158" s="56"/>
      <c r="H2158" s="36" t="s">
        <v>4911</v>
      </c>
      <c r="I2158" s="36" t="s">
        <v>4911</v>
      </c>
      <c r="J2158" s="207" t="s">
        <v>10191</v>
      </c>
      <c r="K2158" s="32" t="s">
        <v>10192</v>
      </c>
      <c r="L2158" s="31" t="s">
        <v>10193</v>
      </c>
      <c r="M2158" s="4">
        <v>2156</v>
      </c>
      <c r="N2158" s="525">
        <v>34.833537</v>
      </c>
      <c r="O2158" s="525">
        <v>134.58418800000001</v>
      </c>
      <c r="P2158">
        <f t="shared" si="33"/>
        <v>4688.0432923129565</v>
      </c>
    </row>
    <row r="2159" spans="1:16">
      <c r="A2159" s="33" t="s">
        <v>9092</v>
      </c>
      <c r="B2159" s="33" t="s">
        <v>3083</v>
      </c>
      <c r="C2159" s="34" t="s">
        <v>4911</v>
      </c>
      <c r="D2159" s="35"/>
      <c r="E2159" s="62" t="s">
        <v>4911</v>
      </c>
      <c r="F2159" s="206" t="s">
        <v>4930</v>
      </c>
      <c r="G2159" s="56"/>
      <c r="H2159" s="36" t="s">
        <v>4911</v>
      </c>
      <c r="I2159" s="36" t="s">
        <v>4911</v>
      </c>
      <c r="J2159" s="207" t="s">
        <v>10194</v>
      </c>
      <c r="K2159" s="32" t="s">
        <v>10195</v>
      </c>
      <c r="L2159" s="31" t="s">
        <v>10196</v>
      </c>
      <c r="M2159" s="4">
        <v>2157</v>
      </c>
      <c r="N2159" s="525">
        <v>34.752364</v>
      </c>
      <c r="O2159" s="525">
        <v>134.854164</v>
      </c>
      <c r="P2159">
        <f t="shared" si="33"/>
        <v>4686.5009942436955</v>
      </c>
    </row>
    <row r="2160" spans="1:16">
      <c r="A2160" s="33" t="s">
        <v>9092</v>
      </c>
      <c r="B2160" s="33" t="s">
        <v>3083</v>
      </c>
      <c r="C2160" s="34" t="s">
        <v>4911</v>
      </c>
      <c r="D2160" s="35"/>
      <c r="E2160" s="62" t="s">
        <v>4911</v>
      </c>
      <c r="F2160" s="206" t="s">
        <v>4934</v>
      </c>
      <c r="G2160" s="56"/>
      <c r="H2160" s="36" t="s">
        <v>4911</v>
      </c>
      <c r="I2160" s="36" t="s">
        <v>4911</v>
      </c>
      <c r="J2160" s="207" t="s">
        <v>10197</v>
      </c>
      <c r="K2160" s="32" t="s">
        <v>10198</v>
      </c>
      <c r="L2160" s="31" t="s">
        <v>10199</v>
      </c>
      <c r="M2160" s="4">
        <v>2158</v>
      </c>
      <c r="N2160" s="525">
        <v>34.854160999999998</v>
      </c>
      <c r="O2160" s="525">
        <v>134.665254</v>
      </c>
      <c r="P2160">
        <f t="shared" si="33"/>
        <v>4693.6444440218938</v>
      </c>
    </row>
    <row r="2161" spans="1:16">
      <c r="A2161" s="33" t="s">
        <v>9092</v>
      </c>
      <c r="B2161" s="33" t="s">
        <v>3083</v>
      </c>
      <c r="C2161" s="34" t="s">
        <v>4911</v>
      </c>
      <c r="D2161" s="35"/>
      <c r="E2161" s="62" t="s">
        <v>4911</v>
      </c>
      <c r="F2161" s="206" t="s">
        <v>4938</v>
      </c>
      <c r="G2161" s="56"/>
      <c r="H2161" s="36" t="s">
        <v>4911</v>
      </c>
      <c r="I2161" s="36" t="s">
        <v>4911</v>
      </c>
      <c r="J2161" s="207" t="s">
        <v>10200</v>
      </c>
      <c r="K2161" s="32" t="s">
        <v>10201</v>
      </c>
      <c r="L2161" s="31" t="s">
        <v>10202</v>
      </c>
      <c r="M2161" s="4">
        <v>2159</v>
      </c>
      <c r="N2161" s="525">
        <v>34.825122</v>
      </c>
      <c r="O2161" s="525">
        <v>134.72411</v>
      </c>
      <c r="P2161">
        <f t="shared" si="33"/>
        <v>4691.7835670914201</v>
      </c>
    </row>
    <row r="2162" spans="1:16">
      <c r="A2162" s="33" t="s">
        <v>9092</v>
      </c>
      <c r="B2162" s="33" t="s">
        <v>3083</v>
      </c>
      <c r="C2162" s="34" t="s">
        <v>4911</v>
      </c>
      <c r="D2162" s="35"/>
      <c r="E2162" s="62" t="s">
        <v>4911</v>
      </c>
      <c r="F2162" s="206" t="s">
        <v>4962</v>
      </c>
      <c r="G2162" s="56"/>
      <c r="H2162" s="36" t="s">
        <v>4911</v>
      </c>
      <c r="I2162" s="36" t="s">
        <v>4911</v>
      </c>
      <c r="J2162" s="207" t="s">
        <v>4963</v>
      </c>
      <c r="K2162" s="32" t="s">
        <v>10186</v>
      </c>
      <c r="L2162" s="31" t="s">
        <v>10187</v>
      </c>
      <c r="M2162" s="4">
        <v>2160</v>
      </c>
      <c r="N2162" s="525">
        <v>34.837860999999997</v>
      </c>
      <c r="O2162" s="525">
        <v>134.66537</v>
      </c>
      <c r="P2162">
        <f t="shared" si="33"/>
        <v>4691.4534415735698</v>
      </c>
    </row>
    <row r="2163" spans="1:16">
      <c r="A2163" s="33" t="s">
        <v>9092</v>
      </c>
      <c r="B2163" s="33" t="s">
        <v>3083</v>
      </c>
      <c r="C2163" s="34" t="s">
        <v>4911</v>
      </c>
      <c r="D2163" s="35"/>
      <c r="E2163" s="62" t="s">
        <v>4911</v>
      </c>
      <c r="F2163" s="206" t="s">
        <v>4968</v>
      </c>
      <c r="G2163" s="56"/>
      <c r="H2163" s="36" t="s">
        <v>4911</v>
      </c>
      <c r="I2163" s="36" t="s">
        <v>4911</v>
      </c>
      <c r="J2163" s="207" t="s">
        <v>10203</v>
      </c>
      <c r="K2163" s="32" t="s">
        <v>10195</v>
      </c>
      <c r="L2163" s="31" t="s">
        <v>10204</v>
      </c>
      <c r="M2163" s="4">
        <v>2161</v>
      </c>
      <c r="N2163" s="525">
        <v>34.751426000000002</v>
      </c>
      <c r="O2163" s="525">
        <v>134.85621399999999</v>
      </c>
      <c r="P2163">
        <f t="shared" si="33"/>
        <v>4686.4457414611643</v>
      </c>
    </row>
    <row r="2164" spans="1:16">
      <c r="A2164" s="33" t="s">
        <v>9092</v>
      </c>
      <c r="B2164" s="33" t="s">
        <v>3083</v>
      </c>
      <c r="C2164" s="34" t="s">
        <v>4911</v>
      </c>
      <c r="D2164" s="35"/>
      <c r="E2164" s="62" t="s">
        <v>4911</v>
      </c>
      <c r="F2164" s="206" t="s">
        <v>5252</v>
      </c>
      <c r="G2164" s="56"/>
      <c r="H2164" s="36" t="s">
        <v>4911</v>
      </c>
      <c r="I2164" s="36" t="s">
        <v>4911</v>
      </c>
      <c r="J2164" s="207" t="s">
        <v>5353</v>
      </c>
      <c r="K2164" s="32" t="s">
        <v>10186</v>
      </c>
      <c r="L2164" s="31" t="s">
        <v>10205</v>
      </c>
      <c r="M2164" s="4">
        <v>2162</v>
      </c>
      <c r="N2164" s="525">
        <v>34.837389999999999</v>
      </c>
      <c r="O2164" s="525">
        <v>134.66632000000001</v>
      </c>
      <c r="P2164">
        <f t="shared" si="33"/>
        <v>4691.4231097048005</v>
      </c>
    </row>
    <row r="2165" spans="1:16">
      <c r="A2165" s="33" t="s">
        <v>9092</v>
      </c>
      <c r="B2165" s="33" t="s">
        <v>3083</v>
      </c>
      <c r="C2165" s="34" t="s">
        <v>4911</v>
      </c>
      <c r="D2165" s="35"/>
      <c r="E2165" s="62" t="s">
        <v>4974</v>
      </c>
      <c r="F2165" s="206" t="s">
        <v>4975</v>
      </c>
      <c r="G2165" s="56"/>
      <c r="H2165" s="36" t="s">
        <v>4911</v>
      </c>
      <c r="I2165" s="36" t="s">
        <v>4911</v>
      </c>
      <c r="J2165" s="207" t="s">
        <v>4491</v>
      </c>
      <c r="K2165" s="32" t="s">
        <v>10186</v>
      </c>
      <c r="L2165" s="31" t="s">
        <v>10205</v>
      </c>
      <c r="M2165" s="4">
        <v>2163</v>
      </c>
      <c r="N2165" s="525">
        <v>34.837389999999999</v>
      </c>
      <c r="O2165" s="525">
        <v>134.66632000000001</v>
      </c>
      <c r="P2165">
        <f t="shared" si="33"/>
        <v>4691.4231097048005</v>
      </c>
    </row>
    <row r="2166" spans="1:16">
      <c r="A2166" s="33" t="s">
        <v>9092</v>
      </c>
      <c r="B2166" s="33" t="s">
        <v>3083</v>
      </c>
      <c r="C2166" s="39" t="s">
        <v>4911</v>
      </c>
      <c r="D2166" s="40"/>
      <c r="E2166" s="70" t="s">
        <v>4911</v>
      </c>
      <c r="F2166" s="208" t="s">
        <v>4979</v>
      </c>
      <c r="G2166" s="92"/>
      <c r="H2166" s="41" t="s">
        <v>4911</v>
      </c>
      <c r="I2166" s="41" t="s">
        <v>4911</v>
      </c>
      <c r="J2166" s="209" t="s">
        <v>8660</v>
      </c>
      <c r="K2166" s="65" t="s">
        <v>10186</v>
      </c>
      <c r="L2166" s="64" t="s">
        <v>10187</v>
      </c>
      <c r="M2166" s="4">
        <v>2164</v>
      </c>
      <c r="N2166" s="552">
        <v>34.837860999999997</v>
      </c>
      <c r="O2166" s="552">
        <v>134.66537</v>
      </c>
      <c r="P2166">
        <f t="shared" si="33"/>
        <v>4691.4534415735698</v>
      </c>
    </row>
    <row r="2167" spans="1:16">
      <c r="A2167" s="33" t="s">
        <v>9092</v>
      </c>
      <c r="B2167" s="33" t="s">
        <v>3083</v>
      </c>
      <c r="C2167" s="51">
        <v>13</v>
      </c>
      <c r="D2167" s="52">
        <v>3654803</v>
      </c>
      <c r="E2167" s="62" t="s">
        <v>4911</v>
      </c>
      <c r="F2167" s="210" t="s">
        <v>4981</v>
      </c>
      <c r="G2167" s="29" t="s">
        <v>13454</v>
      </c>
      <c r="H2167" s="53" t="s">
        <v>10206</v>
      </c>
      <c r="I2167" s="53" t="s">
        <v>10207</v>
      </c>
      <c r="J2167" s="211" t="s">
        <v>10208</v>
      </c>
      <c r="K2167" s="38" t="s">
        <v>10209</v>
      </c>
      <c r="L2167" s="37" t="s">
        <v>10210</v>
      </c>
      <c r="M2167" s="4">
        <v>2165</v>
      </c>
      <c r="N2167" s="554">
        <v>34.757883999999997</v>
      </c>
      <c r="O2167" s="554">
        <v>135.36043699999999</v>
      </c>
      <c r="P2167">
        <f t="shared" si="33"/>
        <v>4704.8423674353071</v>
      </c>
    </row>
    <row r="2168" spans="1:16">
      <c r="A2168" s="33" t="s">
        <v>9092</v>
      </c>
      <c r="B2168" s="33" t="s">
        <v>3083</v>
      </c>
      <c r="C2168" s="34" t="s">
        <v>4911</v>
      </c>
      <c r="D2168" s="35"/>
      <c r="E2168" s="62" t="s">
        <v>4911</v>
      </c>
      <c r="F2168" s="206" t="s">
        <v>4912</v>
      </c>
      <c r="G2168" s="56"/>
      <c r="H2168" s="36" t="s">
        <v>4911</v>
      </c>
      <c r="I2168" s="36" t="s">
        <v>4911</v>
      </c>
      <c r="J2168" s="207" t="s">
        <v>10211</v>
      </c>
      <c r="K2168" s="32" t="s">
        <v>10212</v>
      </c>
      <c r="L2168" s="31" t="s">
        <v>10213</v>
      </c>
      <c r="M2168" s="4">
        <v>2166</v>
      </c>
      <c r="N2168" s="525">
        <v>34.744438000000002</v>
      </c>
      <c r="O2168" s="525">
        <v>135.38959500000001</v>
      </c>
      <c r="P2168">
        <f t="shared" si="33"/>
        <v>4704.0353893226111</v>
      </c>
    </row>
    <row r="2169" spans="1:16">
      <c r="A2169" s="33" t="s">
        <v>9092</v>
      </c>
      <c r="B2169" s="33" t="s">
        <v>3083</v>
      </c>
      <c r="C2169" s="34" t="s">
        <v>4911</v>
      </c>
      <c r="D2169" s="35"/>
      <c r="E2169" s="62" t="s">
        <v>4911</v>
      </c>
      <c r="F2169" s="206" t="s">
        <v>4918</v>
      </c>
      <c r="G2169" s="56"/>
      <c r="H2169" s="36" t="s">
        <v>4911</v>
      </c>
      <c r="I2169" s="36" t="s">
        <v>4911</v>
      </c>
      <c r="J2169" s="207" t="s">
        <v>10214</v>
      </c>
      <c r="K2169" s="32" t="s">
        <v>10215</v>
      </c>
      <c r="L2169" s="31" t="s">
        <v>10216</v>
      </c>
      <c r="M2169" s="4">
        <v>2167</v>
      </c>
      <c r="N2169" s="525">
        <v>34.661951000000002</v>
      </c>
      <c r="O2169" s="525">
        <v>135.158402</v>
      </c>
      <c r="P2169">
        <f t="shared" si="33"/>
        <v>4684.8539073623024</v>
      </c>
    </row>
    <row r="2170" spans="1:16">
      <c r="A2170" s="33" t="s">
        <v>9092</v>
      </c>
      <c r="B2170" s="33" t="s">
        <v>3083</v>
      </c>
      <c r="C2170" s="34" t="s">
        <v>4911</v>
      </c>
      <c r="D2170" s="35"/>
      <c r="E2170" s="62" t="s">
        <v>4911</v>
      </c>
      <c r="F2170" s="206" t="s">
        <v>4930</v>
      </c>
      <c r="G2170" s="56"/>
      <c r="H2170" s="36" t="s">
        <v>4911</v>
      </c>
      <c r="I2170" s="36" t="s">
        <v>4911</v>
      </c>
      <c r="J2170" s="207" t="s">
        <v>10217</v>
      </c>
      <c r="K2170" s="32" t="s">
        <v>10218</v>
      </c>
      <c r="L2170" s="31" t="s">
        <v>10219</v>
      </c>
      <c r="M2170" s="4">
        <v>2168</v>
      </c>
      <c r="N2170" s="525">
        <v>34.690033</v>
      </c>
      <c r="O2170" s="525">
        <v>135.11013199999999</v>
      </c>
      <c r="P2170">
        <f t="shared" si="33"/>
        <v>4686.9749377143553</v>
      </c>
    </row>
    <row r="2171" spans="1:16">
      <c r="A2171" s="33" t="s">
        <v>9092</v>
      </c>
      <c r="B2171" s="33" t="s">
        <v>3083</v>
      </c>
      <c r="C2171" s="34" t="s">
        <v>4911</v>
      </c>
      <c r="D2171" s="35"/>
      <c r="E2171" s="62" t="s">
        <v>4911</v>
      </c>
      <c r="F2171" s="206" t="s">
        <v>4934</v>
      </c>
      <c r="G2171" s="56"/>
      <c r="H2171" s="36" t="s">
        <v>4911</v>
      </c>
      <c r="I2171" s="36" t="s">
        <v>4911</v>
      </c>
      <c r="J2171" s="207" t="s">
        <v>10220</v>
      </c>
      <c r="K2171" s="32" t="s">
        <v>10221</v>
      </c>
      <c r="L2171" s="31" t="s">
        <v>10222</v>
      </c>
      <c r="M2171" s="4">
        <v>2169</v>
      </c>
      <c r="N2171" s="525">
        <v>34.704540999999999</v>
      </c>
      <c r="O2171" s="525">
        <v>135.22893999999999</v>
      </c>
      <c r="P2171">
        <f t="shared" si="33"/>
        <v>4693.0582926165398</v>
      </c>
    </row>
    <row r="2172" spans="1:16">
      <c r="A2172" s="33" t="s">
        <v>9092</v>
      </c>
      <c r="B2172" s="33" t="s">
        <v>3083</v>
      </c>
      <c r="C2172" s="34" t="s">
        <v>4911</v>
      </c>
      <c r="D2172" s="35"/>
      <c r="E2172" s="62" t="s">
        <v>4911</v>
      </c>
      <c r="F2172" s="206" t="s">
        <v>4938</v>
      </c>
      <c r="G2172" s="56"/>
      <c r="H2172" s="36" t="s">
        <v>4911</v>
      </c>
      <c r="I2172" s="36" t="s">
        <v>4911</v>
      </c>
      <c r="J2172" s="207" t="s">
        <v>10223</v>
      </c>
      <c r="K2172" s="32" t="s">
        <v>10224</v>
      </c>
      <c r="L2172" s="31" t="s">
        <v>10225</v>
      </c>
      <c r="M2172" s="4">
        <v>2170</v>
      </c>
      <c r="N2172" s="525">
        <v>34.727880999999996</v>
      </c>
      <c r="O2172" s="525">
        <v>135.290356</v>
      </c>
      <c r="P2172">
        <f t="shared" si="33"/>
        <v>4698.3473836156354</v>
      </c>
    </row>
    <row r="2173" spans="1:16">
      <c r="A2173" s="33" t="s">
        <v>9092</v>
      </c>
      <c r="B2173" s="33" t="s">
        <v>3083</v>
      </c>
      <c r="C2173" s="34" t="s">
        <v>4911</v>
      </c>
      <c r="D2173" s="35"/>
      <c r="E2173" s="62" t="s">
        <v>4911</v>
      </c>
      <c r="F2173" s="206" t="s">
        <v>4946</v>
      </c>
      <c r="G2173" s="56"/>
      <c r="H2173" s="36" t="s">
        <v>4911</v>
      </c>
      <c r="I2173" s="36" t="s">
        <v>4911</v>
      </c>
      <c r="J2173" s="207" t="s">
        <v>10226</v>
      </c>
      <c r="K2173" s="32" t="s">
        <v>10227</v>
      </c>
      <c r="L2173" s="31" t="s">
        <v>10228</v>
      </c>
      <c r="M2173" s="4">
        <v>2171</v>
      </c>
      <c r="N2173" s="525">
        <v>34.732981000000002</v>
      </c>
      <c r="O2173" s="525">
        <v>135.32593600000001</v>
      </c>
      <c r="P2173">
        <f t="shared" si="33"/>
        <v>4700.2731638952164</v>
      </c>
    </row>
    <row r="2174" spans="1:16">
      <c r="A2174" s="33" t="s">
        <v>9092</v>
      </c>
      <c r="B2174" s="33" t="s">
        <v>3083</v>
      </c>
      <c r="C2174" s="34" t="s">
        <v>4911</v>
      </c>
      <c r="D2174" s="35"/>
      <c r="E2174" s="62" t="s">
        <v>4911</v>
      </c>
      <c r="F2174" s="206" t="s">
        <v>5394</v>
      </c>
      <c r="G2174" s="56"/>
      <c r="H2174" s="36" t="s">
        <v>4911</v>
      </c>
      <c r="I2174" s="36" t="s">
        <v>4911</v>
      </c>
      <c r="J2174" s="207" t="s">
        <v>10229</v>
      </c>
      <c r="K2174" s="32" t="s">
        <v>10230</v>
      </c>
      <c r="L2174" s="31" t="s">
        <v>10231</v>
      </c>
      <c r="M2174" s="4">
        <v>2172</v>
      </c>
      <c r="N2174" s="525">
        <v>34.698743999999998</v>
      </c>
      <c r="O2174" s="525">
        <v>135.205907</v>
      </c>
      <c r="P2174">
        <f t="shared" si="33"/>
        <v>4691.4751542808071</v>
      </c>
    </row>
    <row r="2175" spans="1:16">
      <c r="A2175" s="33" t="s">
        <v>9092</v>
      </c>
      <c r="B2175" s="33" t="s">
        <v>3083</v>
      </c>
      <c r="C2175" s="34" t="s">
        <v>4911</v>
      </c>
      <c r="D2175" s="35"/>
      <c r="E2175" s="62" t="s">
        <v>4911</v>
      </c>
      <c r="F2175" s="206" t="s">
        <v>5398</v>
      </c>
      <c r="G2175" s="56"/>
      <c r="H2175" s="36" t="s">
        <v>4911</v>
      </c>
      <c r="I2175" s="36" t="s">
        <v>4911</v>
      </c>
      <c r="J2175" s="207" t="s">
        <v>10232</v>
      </c>
      <c r="K2175" s="32" t="s">
        <v>10176</v>
      </c>
      <c r="L2175" s="31" t="s">
        <v>10233</v>
      </c>
      <c r="M2175" s="4">
        <v>2173</v>
      </c>
      <c r="N2175" s="525">
        <v>34.662292999999998</v>
      </c>
      <c r="O2175" s="525">
        <v>135.07243299999999</v>
      </c>
      <c r="P2175">
        <f t="shared" si="33"/>
        <v>4681.9202488688688</v>
      </c>
    </row>
    <row r="2176" spans="1:16">
      <c r="A2176" s="33" t="s">
        <v>9092</v>
      </c>
      <c r="B2176" s="33" t="s">
        <v>3083</v>
      </c>
      <c r="C2176" s="34" t="s">
        <v>4911</v>
      </c>
      <c r="D2176" s="35"/>
      <c r="E2176" s="62" t="s">
        <v>4911</v>
      </c>
      <c r="F2176" s="206" t="s">
        <v>5402</v>
      </c>
      <c r="G2176" s="56"/>
      <c r="H2176" s="36" t="s">
        <v>4911</v>
      </c>
      <c r="I2176" s="36" t="s">
        <v>4911</v>
      </c>
      <c r="J2176" s="207" t="s">
        <v>10234</v>
      </c>
      <c r="K2176" s="32" t="s">
        <v>10235</v>
      </c>
      <c r="L2176" s="31" t="s">
        <v>10236</v>
      </c>
      <c r="M2176" s="4">
        <v>2174</v>
      </c>
      <c r="N2176" s="525">
        <v>34.733880999999997</v>
      </c>
      <c r="O2176" s="525">
        <v>135.37218200000001</v>
      </c>
      <c r="P2176">
        <f t="shared" si="33"/>
        <v>4702.0012602983415</v>
      </c>
    </row>
    <row r="2177" spans="1:16">
      <c r="A2177" s="33" t="s">
        <v>9092</v>
      </c>
      <c r="B2177" s="33" t="s">
        <v>3083</v>
      </c>
      <c r="C2177" s="34" t="s">
        <v>4911</v>
      </c>
      <c r="D2177" s="35"/>
      <c r="E2177" s="62" t="s">
        <v>4911</v>
      </c>
      <c r="F2177" s="206" t="s">
        <v>5008</v>
      </c>
      <c r="G2177" s="56"/>
      <c r="H2177" s="36" t="s">
        <v>4911</v>
      </c>
      <c r="I2177" s="36" t="s">
        <v>4911</v>
      </c>
      <c r="J2177" s="207" t="s">
        <v>10237</v>
      </c>
      <c r="K2177" s="32" t="s">
        <v>10238</v>
      </c>
      <c r="L2177" s="31" t="s">
        <v>10239</v>
      </c>
      <c r="M2177" s="4">
        <v>2175</v>
      </c>
      <c r="N2177" s="525">
        <v>34.712730000000001</v>
      </c>
      <c r="O2177" s="525">
        <v>135.27639500000001</v>
      </c>
      <c r="P2177">
        <f t="shared" si="33"/>
        <v>4695.8129750083499</v>
      </c>
    </row>
    <row r="2178" spans="1:16">
      <c r="A2178" s="33" t="s">
        <v>9092</v>
      </c>
      <c r="B2178" s="33" t="s">
        <v>3083</v>
      </c>
      <c r="C2178" s="34" t="s">
        <v>4911</v>
      </c>
      <c r="D2178" s="35"/>
      <c r="E2178" s="62" t="s">
        <v>4911</v>
      </c>
      <c r="F2178" s="206" t="s">
        <v>5409</v>
      </c>
      <c r="G2178" s="56"/>
      <c r="H2178" s="36" t="s">
        <v>4911</v>
      </c>
      <c r="I2178" s="36" t="s">
        <v>4911</v>
      </c>
      <c r="J2178" s="207" t="s">
        <v>10240</v>
      </c>
      <c r="K2178" s="32" t="s">
        <v>10241</v>
      </c>
      <c r="L2178" s="31" t="s">
        <v>10242</v>
      </c>
      <c r="M2178" s="4">
        <v>2176</v>
      </c>
      <c r="N2178" s="525">
        <v>34.734116</v>
      </c>
      <c r="O2178" s="525">
        <v>135.36834099999999</v>
      </c>
      <c r="P2178">
        <f t="shared" si="33"/>
        <v>4701.8996590215556</v>
      </c>
    </row>
    <row r="2179" spans="1:16">
      <c r="A2179" s="33" t="s">
        <v>9092</v>
      </c>
      <c r="B2179" s="33" t="s">
        <v>3083</v>
      </c>
      <c r="C2179" s="34" t="s">
        <v>4911</v>
      </c>
      <c r="D2179" s="35"/>
      <c r="E2179" s="62" t="s">
        <v>4911</v>
      </c>
      <c r="F2179" s="206" t="s">
        <v>5413</v>
      </c>
      <c r="G2179" s="56"/>
      <c r="H2179" s="36" t="s">
        <v>4911</v>
      </c>
      <c r="I2179" s="36" t="s">
        <v>4911</v>
      </c>
      <c r="J2179" s="207" t="s">
        <v>10243</v>
      </c>
      <c r="K2179" s="32" t="s">
        <v>10244</v>
      </c>
      <c r="L2179" s="31" t="s">
        <v>10245</v>
      </c>
      <c r="M2179" s="4">
        <v>2177</v>
      </c>
      <c r="N2179" s="525">
        <v>34.663598</v>
      </c>
      <c r="O2179" s="525">
        <v>135.025417</v>
      </c>
      <c r="P2179">
        <f t="shared" si="33"/>
        <v>4680.4667746703662</v>
      </c>
    </row>
    <row r="2180" spans="1:16">
      <c r="A2180" s="33" t="s">
        <v>9092</v>
      </c>
      <c r="B2180" s="33" t="s">
        <v>3083</v>
      </c>
      <c r="C2180" s="34" t="s">
        <v>4911</v>
      </c>
      <c r="D2180" s="35"/>
      <c r="E2180" s="62" t="s">
        <v>4911</v>
      </c>
      <c r="F2180" s="249" t="s">
        <v>5012</v>
      </c>
      <c r="G2180" s="56"/>
      <c r="H2180" s="36" t="s">
        <v>4911</v>
      </c>
      <c r="I2180" s="36" t="s">
        <v>4911</v>
      </c>
      <c r="J2180" s="211" t="s">
        <v>10246</v>
      </c>
      <c r="K2180" s="38" t="s">
        <v>10247</v>
      </c>
      <c r="L2180" s="37" t="s">
        <v>10248</v>
      </c>
      <c r="M2180" s="4">
        <v>2178</v>
      </c>
      <c r="N2180" s="554">
        <v>34.648577000000003</v>
      </c>
      <c r="O2180" s="554">
        <v>134.98558600000001</v>
      </c>
      <c r="P2180">
        <f t="shared" ref="P2180:P2243" si="34">N2180*O2180</f>
        <v>4677.0584704111225</v>
      </c>
    </row>
    <row r="2181" spans="1:16">
      <c r="A2181" s="33" t="s">
        <v>9092</v>
      </c>
      <c r="B2181" s="33" t="s">
        <v>3083</v>
      </c>
      <c r="C2181" s="34" t="s">
        <v>4911</v>
      </c>
      <c r="D2181" s="35"/>
      <c r="E2181" s="62" t="s">
        <v>4911</v>
      </c>
      <c r="F2181" s="215" t="s">
        <v>5423</v>
      </c>
      <c r="G2181" s="214"/>
      <c r="H2181" s="36" t="s">
        <v>4911</v>
      </c>
      <c r="I2181" s="36" t="s">
        <v>4911</v>
      </c>
      <c r="J2181" s="207" t="s">
        <v>10249</v>
      </c>
      <c r="K2181" s="32" t="s">
        <v>10250</v>
      </c>
      <c r="L2181" s="31" t="s">
        <v>10251</v>
      </c>
      <c r="M2181" s="4">
        <v>2179</v>
      </c>
      <c r="N2181" s="525">
        <v>34.832951000000001</v>
      </c>
      <c r="O2181" s="525">
        <v>135.41849199999999</v>
      </c>
      <c r="P2181">
        <f t="shared" si="34"/>
        <v>4717.0256963298916</v>
      </c>
    </row>
    <row r="2182" spans="1:16">
      <c r="A2182" s="33" t="s">
        <v>9092</v>
      </c>
      <c r="B2182" s="33" t="s">
        <v>3083</v>
      </c>
      <c r="C2182" s="34" t="s">
        <v>4911</v>
      </c>
      <c r="D2182" s="35"/>
      <c r="E2182" s="62" t="s">
        <v>4911</v>
      </c>
      <c r="F2182" s="215" t="s">
        <v>5020</v>
      </c>
      <c r="G2182" s="214"/>
      <c r="H2182" s="36" t="s">
        <v>4911</v>
      </c>
      <c r="I2182" s="36" t="s">
        <v>4911</v>
      </c>
      <c r="J2182" s="207" t="s">
        <v>10252</v>
      </c>
      <c r="K2182" s="32" t="s">
        <v>10244</v>
      </c>
      <c r="L2182" s="31" t="s">
        <v>10253</v>
      </c>
      <c r="M2182" s="4">
        <v>2180</v>
      </c>
      <c r="N2182" s="525">
        <v>34.664189999999998</v>
      </c>
      <c r="O2182" s="525">
        <v>135.011538</v>
      </c>
      <c r="P2182">
        <f t="shared" si="34"/>
        <v>4680.0656054242199</v>
      </c>
    </row>
    <row r="2183" spans="1:16">
      <c r="A2183" s="33" t="s">
        <v>9092</v>
      </c>
      <c r="B2183" s="33" t="s">
        <v>3083</v>
      </c>
      <c r="C2183" s="34" t="s">
        <v>4911</v>
      </c>
      <c r="D2183" s="35"/>
      <c r="E2183" s="62" t="s">
        <v>4911</v>
      </c>
      <c r="F2183" s="215" t="s">
        <v>5431</v>
      </c>
      <c r="G2183" s="214"/>
      <c r="H2183" s="36" t="s">
        <v>4911</v>
      </c>
      <c r="I2183" s="36" t="s">
        <v>4911</v>
      </c>
      <c r="J2183" s="207" t="s">
        <v>10254</v>
      </c>
      <c r="K2183" s="32" t="s">
        <v>10255</v>
      </c>
      <c r="L2183" s="31" t="s">
        <v>10256</v>
      </c>
      <c r="M2183" s="4">
        <v>2181</v>
      </c>
      <c r="N2183" s="525">
        <v>34.782021999999998</v>
      </c>
      <c r="O2183" s="525">
        <v>135.00440399999999</v>
      </c>
      <c r="P2183">
        <f t="shared" si="34"/>
        <v>4695.7261500248878</v>
      </c>
    </row>
    <row r="2184" spans="1:16">
      <c r="A2184" s="33" t="s">
        <v>9092</v>
      </c>
      <c r="B2184" s="33" t="s">
        <v>3083</v>
      </c>
      <c r="C2184" s="34" t="s">
        <v>4911</v>
      </c>
      <c r="D2184" s="35"/>
      <c r="E2184" s="62" t="s">
        <v>4911</v>
      </c>
      <c r="F2184" s="215" t="s">
        <v>5435</v>
      </c>
      <c r="G2184" s="214"/>
      <c r="H2184" s="36" t="s">
        <v>4911</v>
      </c>
      <c r="I2184" s="36" t="s">
        <v>4911</v>
      </c>
      <c r="J2184" s="207" t="s">
        <v>10257</v>
      </c>
      <c r="K2184" s="32" t="s">
        <v>10258</v>
      </c>
      <c r="L2184" s="31" t="s">
        <v>10259</v>
      </c>
      <c r="M2184" s="4">
        <v>2182</v>
      </c>
      <c r="N2184" s="525">
        <v>34.743160000000003</v>
      </c>
      <c r="O2184" s="525">
        <v>135.41791900000001</v>
      </c>
      <c r="P2184">
        <f t="shared" si="34"/>
        <v>4704.846426684041</v>
      </c>
    </row>
    <row r="2185" spans="1:16">
      <c r="A2185" s="33" t="s">
        <v>9092</v>
      </c>
      <c r="B2185" s="33" t="s">
        <v>3083</v>
      </c>
      <c r="C2185" s="34" t="s">
        <v>4911</v>
      </c>
      <c r="D2185" s="35"/>
      <c r="E2185" s="62" t="s">
        <v>4911</v>
      </c>
      <c r="F2185" s="215" t="s">
        <v>5439</v>
      </c>
      <c r="G2185" s="214"/>
      <c r="H2185" s="36" t="s">
        <v>4911</v>
      </c>
      <c r="I2185" s="36" t="s">
        <v>4911</v>
      </c>
      <c r="J2185" s="207" t="s">
        <v>10260</v>
      </c>
      <c r="K2185" s="32" t="s">
        <v>10261</v>
      </c>
      <c r="L2185" s="31" t="s">
        <v>10262</v>
      </c>
      <c r="M2185" s="4">
        <v>2183</v>
      </c>
      <c r="N2185" s="525">
        <v>34.782338000000003</v>
      </c>
      <c r="O2185" s="525">
        <v>135.40895900000001</v>
      </c>
      <c r="P2185">
        <f t="shared" si="34"/>
        <v>4709.840180166143</v>
      </c>
    </row>
    <row r="2186" spans="1:16">
      <c r="A2186" s="33" t="s">
        <v>9092</v>
      </c>
      <c r="B2186" s="33" t="s">
        <v>3083</v>
      </c>
      <c r="C2186" s="34" t="s">
        <v>4911</v>
      </c>
      <c r="D2186" s="35"/>
      <c r="E2186" s="62" t="s">
        <v>4911</v>
      </c>
      <c r="F2186" s="215" t="s">
        <v>5443</v>
      </c>
      <c r="G2186" s="214"/>
      <c r="H2186" s="36" t="s">
        <v>4911</v>
      </c>
      <c r="I2186" s="36" t="s">
        <v>4911</v>
      </c>
      <c r="J2186" s="207" t="s">
        <v>10263</v>
      </c>
      <c r="K2186" s="32" t="s">
        <v>10264</v>
      </c>
      <c r="L2186" s="31" t="s">
        <v>10265</v>
      </c>
      <c r="M2186" s="4">
        <v>2184</v>
      </c>
      <c r="N2186" s="525">
        <v>34.804775999999997</v>
      </c>
      <c r="O2186" s="525">
        <v>135.37415799999999</v>
      </c>
      <c r="P2186">
        <f t="shared" si="34"/>
        <v>4711.6672453786077</v>
      </c>
    </row>
    <row r="2187" spans="1:16">
      <c r="A2187" s="33" t="s">
        <v>9092</v>
      </c>
      <c r="B2187" s="33" t="s">
        <v>3083</v>
      </c>
      <c r="C2187" s="34" t="s">
        <v>4911</v>
      </c>
      <c r="D2187" s="35"/>
      <c r="E2187" s="62" t="s">
        <v>4911</v>
      </c>
      <c r="F2187" s="215" t="s">
        <v>5024</v>
      </c>
      <c r="G2187" s="214"/>
      <c r="H2187" s="36" t="s">
        <v>4911</v>
      </c>
      <c r="I2187" s="36" t="s">
        <v>4911</v>
      </c>
      <c r="J2187" s="207" t="s">
        <v>10266</v>
      </c>
      <c r="K2187" s="32" t="s">
        <v>10267</v>
      </c>
      <c r="L2187" s="31" t="s">
        <v>10268</v>
      </c>
      <c r="M2187" s="4">
        <v>2185</v>
      </c>
      <c r="N2187" s="525">
        <v>34.882711</v>
      </c>
      <c r="O2187" s="525">
        <v>135.23209399999999</v>
      </c>
      <c r="P2187">
        <f t="shared" si="34"/>
        <v>4717.2620529268333</v>
      </c>
    </row>
    <row r="2188" spans="1:16">
      <c r="A2188" s="33" t="s">
        <v>9092</v>
      </c>
      <c r="B2188" s="33" t="s">
        <v>3083</v>
      </c>
      <c r="C2188" s="34" t="s">
        <v>4911</v>
      </c>
      <c r="D2188" s="35"/>
      <c r="E2188" s="62" t="s">
        <v>4911</v>
      </c>
      <c r="F2188" s="215" t="s">
        <v>5028</v>
      </c>
      <c r="G2188" s="214"/>
      <c r="H2188" s="36" t="s">
        <v>4911</v>
      </c>
      <c r="I2188" s="36" t="s">
        <v>4911</v>
      </c>
      <c r="J2188" s="207" t="s">
        <v>10269</v>
      </c>
      <c r="K2188" s="32" t="s">
        <v>10270</v>
      </c>
      <c r="L2188" s="31" t="s">
        <v>10271</v>
      </c>
      <c r="M2188" s="4">
        <v>2186</v>
      </c>
      <c r="N2188" s="525">
        <v>34.689349999999997</v>
      </c>
      <c r="O2188" s="525">
        <v>134.92983000000001</v>
      </c>
      <c r="P2188">
        <f t="shared" si="34"/>
        <v>4680.6280983104998</v>
      </c>
    </row>
    <row r="2189" spans="1:16">
      <c r="A2189" s="33" t="s">
        <v>9092</v>
      </c>
      <c r="B2189" s="33" t="s">
        <v>3083</v>
      </c>
      <c r="C2189" s="34" t="s">
        <v>4911</v>
      </c>
      <c r="D2189" s="35"/>
      <c r="E2189" s="62" t="s">
        <v>4911</v>
      </c>
      <c r="F2189" s="215" t="s">
        <v>5032</v>
      </c>
      <c r="G2189" s="214"/>
      <c r="H2189" s="36" t="s">
        <v>4911</v>
      </c>
      <c r="I2189" s="36" t="s">
        <v>4911</v>
      </c>
      <c r="J2189" s="207" t="s">
        <v>10272</v>
      </c>
      <c r="K2189" s="32" t="s">
        <v>10273</v>
      </c>
      <c r="L2189" s="31" t="s">
        <v>10274</v>
      </c>
      <c r="M2189" s="4">
        <v>2187</v>
      </c>
      <c r="N2189" s="525">
        <v>34.806559999999998</v>
      </c>
      <c r="O2189" s="525">
        <v>135.35828100000001</v>
      </c>
      <c r="P2189">
        <f t="shared" si="34"/>
        <v>4711.35612912336</v>
      </c>
    </row>
    <row r="2190" spans="1:16">
      <c r="A2190" s="33" t="s">
        <v>9092</v>
      </c>
      <c r="B2190" s="33" t="s">
        <v>3083</v>
      </c>
      <c r="C2190" s="34" t="s">
        <v>4911</v>
      </c>
      <c r="D2190" s="35"/>
      <c r="E2190" s="62" t="s">
        <v>4911</v>
      </c>
      <c r="F2190" s="215" t="s">
        <v>5036</v>
      </c>
      <c r="G2190" s="214"/>
      <c r="H2190" s="36" t="s">
        <v>4911</v>
      </c>
      <c r="I2190" s="36" t="s">
        <v>4911</v>
      </c>
      <c r="J2190" s="207" t="s">
        <v>10275</v>
      </c>
      <c r="K2190" s="32" t="s">
        <v>10103</v>
      </c>
      <c r="L2190" s="31" t="s">
        <v>10276</v>
      </c>
      <c r="M2190" s="4">
        <v>2188</v>
      </c>
      <c r="N2190" s="525">
        <v>34.828538999999999</v>
      </c>
      <c r="O2190" s="525">
        <v>135.225618</v>
      </c>
      <c r="P2190">
        <f t="shared" si="34"/>
        <v>4709.7107103121016</v>
      </c>
    </row>
    <row r="2191" spans="1:16">
      <c r="A2191" s="33" t="s">
        <v>9092</v>
      </c>
      <c r="B2191" s="33" t="s">
        <v>3083</v>
      </c>
      <c r="C2191" s="34" t="s">
        <v>4911</v>
      </c>
      <c r="D2191" s="35"/>
      <c r="E2191" s="62" t="s">
        <v>4911</v>
      </c>
      <c r="F2191" s="215" t="s">
        <v>5455</v>
      </c>
      <c r="G2191" s="214"/>
      <c r="H2191" s="36" t="s">
        <v>4911</v>
      </c>
      <c r="I2191" s="36" t="s">
        <v>4911</v>
      </c>
      <c r="J2191" s="207" t="s">
        <v>10277</v>
      </c>
      <c r="K2191" s="32" t="s">
        <v>10278</v>
      </c>
      <c r="L2191" s="31" t="s">
        <v>10279</v>
      </c>
      <c r="M2191" s="4">
        <v>2189</v>
      </c>
      <c r="N2191" s="525">
        <v>34.803848000000002</v>
      </c>
      <c r="O2191" s="525">
        <v>134.965925</v>
      </c>
      <c r="P2191">
        <f t="shared" si="34"/>
        <v>4697.3335388794003</v>
      </c>
    </row>
    <row r="2192" spans="1:16">
      <c r="A2192" s="33" t="s">
        <v>9092</v>
      </c>
      <c r="B2192" s="33" t="s">
        <v>3083</v>
      </c>
      <c r="C2192" s="34" t="s">
        <v>4911</v>
      </c>
      <c r="D2192" s="35"/>
      <c r="E2192" s="62" t="s">
        <v>4911</v>
      </c>
      <c r="F2192" s="215" t="s">
        <v>6161</v>
      </c>
      <c r="G2192" s="214"/>
      <c r="H2192" s="36" t="s">
        <v>4911</v>
      </c>
      <c r="I2192" s="36" t="s">
        <v>4911</v>
      </c>
      <c r="J2192" s="207" t="s">
        <v>10280</v>
      </c>
      <c r="K2192" s="32" t="s">
        <v>10281</v>
      </c>
      <c r="L2192" s="31" t="s">
        <v>10282</v>
      </c>
      <c r="M2192" s="4">
        <v>2190</v>
      </c>
      <c r="N2192" s="525">
        <v>34.793259999999997</v>
      </c>
      <c r="O2192" s="525">
        <v>135.41581300000001</v>
      </c>
      <c r="P2192">
        <f t="shared" si="34"/>
        <v>4711.5575898203797</v>
      </c>
    </row>
    <row r="2193" spans="1:16">
      <c r="A2193" s="33" t="s">
        <v>9092</v>
      </c>
      <c r="B2193" s="33" t="s">
        <v>3083</v>
      </c>
      <c r="C2193" s="34" t="s">
        <v>4911</v>
      </c>
      <c r="D2193" s="35"/>
      <c r="E2193" s="62" t="s">
        <v>4911</v>
      </c>
      <c r="F2193" s="215" t="s">
        <v>5040</v>
      </c>
      <c r="G2193" s="214"/>
      <c r="H2193" s="36" t="s">
        <v>4911</v>
      </c>
      <c r="I2193" s="36" t="s">
        <v>4911</v>
      </c>
      <c r="J2193" s="207" t="s">
        <v>10283</v>
      </c>
      <c r="K2193" s="32" t="s">
        <v>10284</v>
      </c>
      <c r="L2193" s="31" t="s">
        <v>10285</v>
      </c>
      <c r="M2193" s="4">
        <v>2191</v>
      </c>
      <c r="N2193" s="525">
        <v>34.86533</v>
      </c>
      <c r="O2193" s="525">
        <v>135.41540900000001</v>
      </c>
      <c r="P2193">
        <f t="shared" si="34"/>
        <v>4721.3029218699703</v>
      </c>
    </row>
    <row r="2194" spans="1:16">
      <c r="A2194" s="33" t="s">
        <v>9092</v>
      </c>
      <c r="B2194" s="33" t="s">
        <v>3083</v>
      </c>
      <c r="C2194" s="34" t="s">
        <v>4911</v>
      </c>
      <c r="D2194" s="35"/>
      <c r="E2194" s="62" t="s">
        <v>4911</v>
      </c>
      <c r="F2194" s="215" t="s">
        <v>5044</v>
      </c>
      <c r="G2194" s="214"/>
      <c r="H2194" s="36" t="s">
        <v>4911</v>
      </c>
      <c r="I2194" s="36" t="s">
        <v>4911</v>
      </c>
      <c r="J2194" s="207" t="s">
        <v>10286</v>
      </c>
      <c r="K2194" s="32" t="s">
        <v>10287</v>
      </c>
      <c r="L2194" s="31" t="s">
        <v>10288</v>
      </c>
      <c r="M2194" s="4">
        <v>2192</v>
      </c>
      <c r="N2194" s="525">
        <v>34.807749999999999</v>
      </c>
      <c r="O2194" s="525">
        <v>135.350818</v>
      </c>
      <c r="P2194">
        <f t="shared" si="34"/>
        <v>4711.2574352394995</v>
      </c>
    </row>
    <row r="2195" spans="1:16">
      <c r="A2195" s="33" t="s">
        <v>9092</v>
      </c>
      <c r="B2195" s="33" t="s">
        <v>3083</v>
      </c>
      <c r="C2195" s="34" t="s">
        <v>4911</v>
      </c>
      <c r="D2195" s="35"/>
      <c r="E2195" s="62" t="s">
        <v>4911</v>
      </c>
      <c r="F2195" s="216" t="s">
        <v>4962</v>
      </c>
      <c r="G2195" s="56"/>
      <c r="H2195" s="36" t="s">
        <v>4911</v>
      </c>
      <c r="I2195" s="36" t="s">
        <v>4911</v>
      </c>
      <c r="J2195" s="212" t="s">
        <v>7299</v>
      </c>
      <c r="K2195" s="32" t="s">
        <v>10264</v>
      </c>
      <c r="L2195" s="31" t="s">
        <v>10265</v>
      </c>
      <c r="M2195" s="4">
        <v>2193</v>
      </c>
      <c r="N2195" s="525">
        <v>34.804775999999997</v>
      </c>
      <c r="O2195" s="525">
        <v>135.37415799999999</v>
      </c>
      <c r="P2195">
        <f t="shared" si="34"/>
        <v>4711.6672453786077</v>
      </c>
    </row>
    <row r="2196" spans="1:16">
      <c r="A2196" s="33" t="s">
        <v>9092</v>
      </c>
      <c r="B2196" s="33" t="s">
        <v>3083</v>
      </c>
      <c r="C2196" s="34" t="s">
        <v>4911</v>
      </c>
      <c r="D2196" s="35"/>
      <c r="E2196" s="62" t="s">
        <v>4911</v>
      </c>
      <c r="F2196" s="206" t="s">
        <v>5102</v>
      </c>
      <c r="G2196" s="56"/>
      <c r="H2196" s="36" t="s">
        <v>4911</v>
      </c>
      <c r="I2196" s="36" t="s">
        <v>4911</v>
      </c>
      <c r="J2196" s="211" t="s">
        <v>10289</v>
      </c>
      <c r="K2196" s="38" t="s">
        <v>10290</v>
      </c>
      <c r="L2196" s="37" t="s">
        <v>10291</v>
      </c>
      <c r="M2196" s="4">
        <v>2194</v>
      </c>
      <c r="N2196" s="554">
        <v>34.870218999999999</v>
      </c>
      <c r="O2196" s="554">
        <v>135.09218200000001</v>
      </c>
      <c r="P2196">
        <f t="shared" si="34"/>
        <v>4710.6939715278577</v>
      </c>
    </row>
    <row r="2197" spans="1:16">
      <c r="A2197" s="33" t="s">
        <v>9092</v>
      </c>
      <c r="B2197" s="33" t="s">
        <v>3083</v>
      </c>
      <c r="C2197" s="34" t="s">
        <v>4911</v>
      </c>
      <c r="D2197" s="35"/>
      <c r="E2197" s="62" t="s">
        <v>4911</v>
      </c>
      <c r="F2197" s="206" t="s">
        <v>5259</v>
      </c>
      <c r="G2197" s="56"/>
      <c r="H2197" s="36" t="s">
        <v>4911</v>
      </c>
      <c r="I2197" s="36" t="s">
        <v>4911</v>
      </c>
      <c r="J2197" s="207" t="s">
        <v>10292</v>
      </c>
      <c r="K2197" s="32" t="s">
        <v>10114</v>
      </c>
      <c r="L2197" s="31" t="s">
        <v>10293</v>
      </c>
      <c r="M2197" s="4">
        <v>2195</v>
      </c>
      <c r="N2197" s="525">
        <v>34.666983999999999</v>
      </c>
      <c r="O2197" s="525">
        <v>134.992987</v>
      </c>
      <c r="P2197">
        <f t="shared" si="34"/>
        <v>4679.7997204412077</v>
      </c>
    </row>
    <row r="2198" spans="1:16">
      <c r="A2198" s="33" t="s">
        <v>9092</v>
      </c>
      <c r="B2198" s="33" t="s">
        <v>3083</v>
      </c>
      <c r="C2198" s="34" t="s">
        <v>4911</v>
      </c>
      <c r="D2198" s="35"/>
      <c r="E2198" s="62" t="s">
        <v>4911</v>
      </c>
      <c r="F2198" s="215" t="s">
        <v>5470</v>
      </c>
      <c r="G2198" s="214"/>
      <c r="H2198" s="36" t="s">
        <v>4911</v>
      </c>
      <c r="I2198" s="36" t="s">
        <v>4911</v>
      </c>
      <c r="J2198" s="207" t="s">
        <v>10294</v>
      </c>
      <c r="K2198" s="32" t="s">
        <v>10295</v>
      </c>
      <c r="L2198" s="31" t="s">
        <v>10296</v>
      </c>
      <c r="M2198" s="4">
        <v>2196</v>
      </c>
      <c r="N2198" s="525">
        <v>34.701844000000001</v>
      </c>
      <c r="O2198" s="525">
        <v>134.910483</v>
      </c>
      <c r="P2198">
        <f t="shared" si="34"/>
        <v>4681.6425350306517</v>
      </c>
    </row>
    <row r="2199" spans="1:16">
      <c r="A2199" s="33" t="s">
        <v>9092</v>
      </c>
      <c r="B2199" s="33" t="s">
        <v>3083</v>
      </c>
      <c r="C2199" s="34" t="s">
        <v>4911</v>
      </c>
      <c r="D2199" s="35"/>
      <c r="E2199" s="62" t="s">
        <v>4911</v>
      </c>
      <c r="F2199" s="215" t="s">
        <v>5478</v>
      </c>
      <c r="G2199" s="214"/>
      <c r="H2199" s="36" t="s">
        <v>4911</v>
      </c>
      <c r="I2199" s="36" t="s">
        <v>4911</v>
      </c>
      <c r="J2199" s="207" t="s">
        <v>10297</v>
      </c>
      <c r="K2199" s="32" t="s">
        <v>10258</v>
      </c>
      <c r="L2199" s="31" t="s">
        <v>10298</v>
      </c>
      <c r="M2199" s="4">
        <v>2197</v>
      </c>
      <c r="N2199" s="525">
        <v>34.743389000000001</v>
      </c>
      <c r="O2199" s="525">
        <v>135.415942</v>
      </c>
      <c r="P2199">
        <f t="shared" si="34"/>
        <v>4704.8087497074384</v>
      </c>
    </row>
    <row r="2200" spans="1:16">
      <c r="A2200" s="33" t="s">
        <v>9092</v>
      </c>
      <c r="B2200" s="33" t="s">
        <v>3083</v>
      </c>
      <c r="C2200" s="34" t="s">
        <v>4911</v>
      </c>
      <c r="D2200" s="35"/>
      <c r="E2200" s="62" t="s">
        <v>4911</v>
      </c>
      <c r="F2200" s="215" t="s">
        <v>5263</v>
      </c>
      <c r="G2200" s="214"/>
      <c r="H2200" s="36" t="s">
        <v>4911</v>
      </c>
      <c r="I2200" s="36" t="s">
        <v>4911</v>
      </c>
      <c r="J2200" s="207" t="s">
        <v>10299</v>
      </c>
      <c r="K2200" s="32" t="s">
        <v>10300</v>
      </c>
      <c r="L2200" s="31" t="s">
        <v>10301</v>
      </c>
      <c r="M2200" s="4">
        <v>2198</v>
      </c>
      <c r="N2200" s="525">
        <v>34.804112000000003</v>
      </c>
      <c r="O2200" s="525">
        <v>135.36429100000001</v>
      </c>
      <c r="P2200">
        <f t="shared" si="34"/>
        <v>4711.2339447645927</v>
      </c>
    </row>
    <row r="2201" spans="1:16">
      <c r="A2201" s="33" t="s">
        <v>9092</v>
      </c>
      <c r="B2201" s="33" t="s">
        <v>3083</v>
      </c>
      <c r="C2201" s="34" t="s">
        <v>4911</v>
      </c>
      <c r="D2201" s="35"/>
      <c r="E2201" s="62" t="s">
        <v>4911</v>
      </c>
      <c r="F2201" s="215" t="s">
        <v>5252</v>
      </c>
      <c r="G2201" s="214"/>
      <c r="H2201" s="36" t="s">
        <v>4911</v>
      </c>
      <c r="I2201" s="36" t="s">
        <v>4911</v>
      </c>
      <c r="J2201" s="207" t="s">
        <v>5353</v>
      </c>
      <c r="K2201" s="32" t="s">
        <v>10287</v>
      </c>
      <c r="L2201" s="31" t="s">
        <v>10302</v>
      </c>
      <c r="M2201" s="4">
        <v>2199</v>
      </c>
      <c r="N2201" s="525">
        <v>34.807749999999999</v>
      </c>
      <c r="O2201" s="525">
        <v>135.350818</v>
      </c>
      <c r="P2201">
        <f t="shared" si="34"/>
        <v>4711.2574352394995</v>
      </c>
    </row>
    <row r="2202" spans="1:16">
      <c r="A2202" s="33" t="s">
        <v>9092</v>
      </c>
      <c r="B2202" s="33" t="s">
        <v>3083</v>
      </c>
      <c r="C2202" s="34" t="s">
        <v>4911</v>
      </c>
      <c r="D2202" s="35"/>
      <c r="E2202" s="62" t="s">
        <v>4974</v>
      </c>
      <c r="F2202" s="215" t="s">
        <v>4975</v>
      </c>
      <c r="G2202" s="214"/>
      <c r="H2202" s="36" t="s">
        <v>4911</v>
      </c>
      <c r="I2202" s="36" t="s">
        <v>4911</v>
      </c>
      <c r="J2202" s="207" t="s">
        <v>4976</v>
      </c>
      <c r="K2202" s="32" t="s">
        <v>10287</v>
      </c>
      <c r="L2202" s="31" t="s">
        <v>10288</v>
      </c>
      <c r="M2202" s="4">
        <v>2200</v>
      </c>
      <c r="N2202" s="525">
        <v>34.807749999999999</v>
      </c>
      <c r="O2202" s="525">
        <v>135.350818</v>
      </c>
      <c r="P2202">
        <f t="shared" si="34"/>
        <v>4711.2574352394995</v>
      </c>
    </row>
    <row r="2203" spans="1:16">
      <c r="A2203" s="33" t="s">
        <v>9092</v>
      </c>
      <c r="B2203" s="33" t="s">
        <v>3083</v>
      </c>
      <c r="C2203" s="34" t="s">
        <v>4911</v>
      </c>
      <c r="D2203" s="35"/>
      <c r="E2203" s="62" t="s">
        <v>4911</v>
      </c>
      <c r="F2203" s="215" t="s">
        <v>4979</v>
      </c>
      <c r="G2203" s="214"/>
      <c r="H2203" s="36" t="s">
        <v>4911</v>
      </c>
      <c r="I2203" s="36" t="s">
        <v>4911</v>
      </c>
      <c r="J2203" s="207" t="s">
        <v>10303</v>
      </c>
      <c r="K2203" s="32" t="s">
        <v>10264</v>
      </c>
      <c r="L2203" s="31" t="s">
        <v>10265</v>
      </c>
      <c r="M2203" s="4">
        <v>2201</v>
      </c>
      <c r="N2203" s="525">
        <v>34.804775999999997</v>
      </c>
      <c r="O2203" s="525">
        <v>135.37415799999999</v>
      </c>
      <c r="P2203">
        <f t="shared" si="34"/>
        <v>4711.6672453786077</v>
      </c>
    </row>
    <row r="2204" spans="1:16">
      <c r="A2204" s="33" t="s">
        <v>9092</v>
      </c>
      <c r="B2204" s="33" t="s">
        <v>3083</v>
      </c>
      <c r="C2204" s="34" t="s">
        <v>4911</v>
      </c>
      <c r="D2204" s="35"/>
      <c r="E2204" s="62" t="s">
        <v>4911</v>
      </c>
      <c r="F2204" s="215" t="s">
        <v>5355</v>
      </c>
      <c r="G2204" s="214"/>
      <c r="H2204" s="36" t="s">
        <v>4911</v>
      </c>
      <c r="I2204" s="36" t="s">
        <v>4911</v>
      </c>
      <c r="J2204" s="207" t="s">
        <v>10304</v>
      </c>
      <c r="K2204" s="32" t="s">
        <v>10290</v>
      </c>
      <c r="L2204" s="31" t="s">
        <v>10291</v>
      </c>
      <c r="M2204" s="4">
        <v>2202</v>
      </c>
      <c r="N2204" s="525">
        <v>34.870218999999999</v>
      </c>
      <c r="O2204" s="525">
        <v>135.09218200000001</v>
      </c>
      <c r="P2204">
        <f t="shared" si="34"/>
        <v>4710.6939715278577</v>
      </c>
    </row>
    <row r="2205" spans="1:16">
      <c r="A2205" s="33" t="s">
        <v>9092</v>
      </c>
      <c r="B2205" s="33" t="s">
        <v>3083</v>
      </c>
      <c r="C2205" s="39" t="s">
        <v>4911</v>
      </c>
      <c r="D2205" s="40"/>
      <c r="E2205" s="62" t="s">
        <v>4911</v>
      </c>
      <c r="F2205" s="216" t="s">
        <v>5270</v>
      </c>
      <c r="G2205" s="56"/>
      <c r="H2205" s="41" t="s">
        <v>4911</v>
      </c>
      <c r="I2205" s="41" t="s">
        <v>4911</v>
      </c>
      <c r="J2205" s="217" t="s">
        <v>5484</v>
      </c>
      <c r="K2205" s="61" t="s">
        <v>10287</v>
      </c>
      <c r="L2205" s="60" t="s">
        <v>10288</v>
      </c>
      <c r="M2205" s="4">
        <v>2203</v>
      </c>
      <c r="N2205" s="553">
        <v>34.807749999999999</v>
      </c>
      <c r="O2205" s="553">
        <v>135.350818</v>
      </c>
      <c r="P2205">
        <f t="shared" si="34"/>
        <v>4711.2574352394995</v>
      </c>
    </row>
    <row r="2206" spans="1:16">
      <c r="A2206" s="33" t="s">
        <v>9092</v>
      </c>
      <c r="B2206" s="33" t="s">
        <v>3083</v>
      </c>
      <c r="C2206" s="51">
        <v>14</v>
      </c>
      <c r="D2206" s="52">
        <v>3655901</v>
      </c>
      <c r="E2206" s="98" t="s">
        <v>4974</v>
      </c>
      <c r="F2206" s="131" t="s">
        <v>4981</v>
      </c>
      <c r="G2206" s="29" t="s">
        <v>4913</v>
      </c>
      <c r="H2206" s="53" t="s">
        <v>10305</v>
      </c>
      <c r="I2206" s="53" t="s">
        <v>10306</v>
      </c>
      <c r="J2206" s="95" t="s">
        <v>10307</v>
      </c>
      <c r="K2206" s="96" t="s">
        <v>10308</v>
      </c>
      <c r="L2206" s="95" t="s">
        <v>10309</v>
      </c>
      <c r="M2206" s="4">
        <v>2204</v>
      </c>
      <c r="N2206" s="558">
        <v>34.343634000000002</v>
      </c>
      <c r="O2206" s="558">
        <v>134.863449</v>
      </c>
      <c r="P2206">
        <f t="shared" si="34"/>
        <v>4631.7009324336659</v>
      </c>
    </row>
    <row r="2207" spans="1:16">
      <c r="A2207" s="33" t="s">
        <v>9092</v>
      </c>
      <c r="B2207" s="33" t="s">
        <v>3083</v>
      </c>
      <c r="C2207" s="39" t="s">
        <v>4911</v>
      </c>
      <c r="D2207" s="40"/>
      <c r="E2207" s="70" t="s">
        <v>4911</v>
      </c>
      <c r="F2207" s="63" t="s">
        <v>4962</v>
      </c>
      <c r="G2207" s="92"/>
      <c r="H2207" s="41" t="s">
        <v>4911</v>
      </c>
      <c r="I2207" s="41" t="s">
        <v>4911</v>
      </c>
      <c r="J2207" s="64" t="s">
        <v>4963</v>
      </c>
      <c r="K2207" s="65" t="s">
        <v>10308</v>
      </c>
      <c r="L2207" s="64" t="s">
        <v>10309</v>
      </c>
      <c r="M2207" s="4">
        <v>2205</v>
      </c>
      <c r="N2207" s="552">
        <v>34.343634000000002</v>
      </c>
      <c r="O2207" s="552">
        <v>134.863449</v>
      </c>
      <c r="P2207">
        <f t="shared" si="34"/>
        <v>4631.7009324336659</v>
      </c>
    </row>
    <row r="2208" spans="1:16">
      <c r="A2208" s="33" t="s">
        <v>9092</v>
      </c>
      <c r="B2208" s="33" t="s">
        <v>3083</v>
      </c>
      <c r="C2208" s="51">
        <v>15</v>
      </c>
      <c r="D2208" s="52">
        <v>3656024</v>
      </c>
      <c r="E2208" s="98" t="s">
        <v>4974</v>
      </c>
      <c r="F2208" s="131" t="s">
        <v>4981</v>
      </c>
      <c r="G2208" s="29" t="s">
        <v>4913</v>
      </c>
      <c r="H2208" s="53" t="s">
        <v>10310</v>
      </c>
      <c r="I2208" s="53" t="s">
        <v>10311</v>
      </c>
      <c r="J2208" s="95" t="s">
        <v>10312</v>
      </c>
      <c r="K2208" s="96" t="s">
        <v>10313</v>
      </c>
      <c r="L2208" s="95" t="s">
        <v>10314</v>
      </c>
      <c r="M2208" s="4">
        <v>2206</v>
      </c>
      <c r="N2208" s="558">
        <v>34.763238999999999</v>
      </c>
      <c r="O2208" s="558">
        <v>135.38493800000001</v>
      </c>
      <c r="P2208">
        <f t="shared" si="34"/>
        <v>4706.4189566941823</v>
      </c>
    </row>
    <row r="2209" spans="1:16">
      <c r="A2209" s="33" t="s">
        <v>9092</v>
      </c>
      <c r="B2209" s="33" t="s">
        <v>3083</v>
      </c>
      <c r="C2209" s="39" t="s">
        <v>4911</v>
      </c>
      <c r="D2209" s="40"/>
      <c r="E2209" s="70" t="s">
        <v>4911</v>
      </c>
      <c r="F2209" s="63" t="s">
        <v>4962</v>
      </c>
      <c r="G2209" s="92"/>
      <c r="H2209" s="41" t="s">
        <v>4911</v>
      </c>
      <c r="I2209" s="41" t="s">
        <v>4911</v>
      </c>
      <c r="J2209" s="64" t="s">
        <v>4963</v>
      </c>
      <c r="K2209" s="65" t="s">
        <v>10313</v>
      </c>
      <c r="L2209" s="64" t="s">
        <v>10314</v>
      </c>
      <c r="M2209" s="4">
        <v>2207</v>
      </c>
      <c r="N2209" s="552">
        <v>34.763238999999999</v>
      </c>
      <c r="O2209" s="552">
        <v>135.38493800000001</v>
      </c>
      <c r="P2209">
        <f t="shared" si="34"/>
        <v>4706.4189566941823</v>
      </c>
    </row>
    <row r="2210" spans="1:16">
      <c r="A2210" s="33" t="s">
        <v>9092</v>
      </c>
      <c r="B2210" s="33" t="s">
        <v>3083</v>
      </c>
      <c r="C2210" s="51">
        <v>16</v>
      </c>
      <c r="D2210" s="52">
        <v>3659006</v>
      </c>
      <c r="E2210" s="98" t="s">
        <v>4974</v>
      </c>
      <c r="F2210" s="131" t="s">
        <v>4981</v>
      </c>
      <c r="G2210" s="29" t="s">
        <v>4913</v>
      </c>
      <c r="H2210" s="53" t="s">
        <v>10315</v>
      </c>
      <c r="I2210" s="53" t="s">
        <v>10316</v>
      </c>
      <c r="J2210" s="95" t="s">
        <v>10317</v>
      </c>
      <c r="K2210" s="96" t="s">
        <v>10318</v>
      </c>
      <c r="L2210" s="95" t="s">
        <v>10319</v>
      </c>
      <c r="M2210" s="4">
        <v>2208</v>
      </c>
      <c r="N2210" s="558">
        <v>35.533183999999999</v>
      </c>
      <c r="O2210" s="558">
        <v>134.81957700000001</v>
      </c>
      <c r="P2210">
        <f t="shared" si="34"/>
        <v>4790.5688363431682</v>
      </c>
    </row>
    <row r="2211" spans="1:16">
      <c r="A2211" s="33" t="s">
        <v>9092</v>
      </c>
      <c r="B2211" s="33" t="s">
        <v>3083</v>
      </c>
      <c r="C2211" s="39" t="s">
        <v>4911</v>
      </c>
      <c r="D2211" s="40"/>
      <c r="E2211" s="70" t="s">
        <v>4911</v>
      </c>
      <c r="F2211" s="63" t="s">
        <v>4962</v>
      </c>
      <c r="G2211" s="92"/>
      <c r="H2211" s="41" t="s">
        <v>4911</v>
      </c>
      <c r="I2211" s="41" t="s">
        <v>4911</v>
      </c>
      <c r="J2211" s="64" t="s">
        <v>4963</v>
      </c>
      <c r="K2211" s="65" t="s">
        <v>10318</v>
      </c>
      <c r="L2211" s="64" t="s">
        <v>10319</v>
      </c>
      <c r="M2211" s="4">
        <v>2209</v>
      </c>
      <c r="N2211" s="552">
        <v>35.533183999999999</v>
      </c>
      <c r="O2211" s="552">
        <v>134.81957700000001</v>
      </c>
      <c r="P2211">
        <f t="shared" si="34"/>
        <v>4790.5688363431682</v>
      </c>
    </row>
    <row r="2212" spans="1:16">
      <c r="A2212" s="33" t="s">
        <v>9092</v>
      </c>
      <c r="B2212" s="33" t="s">
        <v>3083</v>
      </c>
      <c r="C2212" s="34">
        <v>17</v>
      </c>
      <c r="D2212" s="35">
        <v>3660013</v>
      </c>
      <c r="E2212" s="62" t="s">
        <v>4974</v>
      </c>
      <c r="F2212" s="56" t="s">
        <v>4981</v>
      </c>
      <c r="G2212" s="29" t="s">
        <v>4913</v>
      </c>
      <c r="H2212" s="36" t="s">
        <v>10320</v>
      </c>
      <c r="I2212" s="36" t="s">
        <v>10321</v>
      </c>
      <c r="J2212" s="49" t="s">
        <v>10322</v>
      </c>
      <c r="K2212" s="50" t="s">
        <v>10323</v>
      </c>
      <c r="L2212" s="49" t="s">
        <v>10324</v>
      </c>
      <c r="M2212" s="4">
        <v>2210</v>
      </c>
      <c r="N2212" s="557">
        <v>34.745610999999997</v>
      </c>
      <c r="O2212" s="557">
        <v>134.818634</v>
      </c>
      <c r="P2212">
        <f t="shared" si="34"/>
        <v>4684.3558125153741</v>
      </c>
    </row>
    <row r="2213" spans="1:16">
      <c r="A2213" s="33" t="s">
        <v>9092</v>
      </c>
      <c r="B2213" s="33" t="s">
        <v>3083</v>
      </c>
      <c r="C2213" s="51">
        <v>18</v>
      </c>
      <c r="D2213" s="52">
        <v>3660136</v>
      </c>
      <c r="E2213" s="98" t="s">
        <v>4974</v>
      </c>
      <c r="F2213" s="131" t="s">
        <v>4912</v>
      </c>
      <c r="G2213" s="29" t="s">
        <v>4913</v>
      </c>
      <c r="H2213" s="53" t="s">
        <v>10325</v>
      </c>
      <c r="I2213" s="53" t="s">
        <v>10326</v>
      </c>
      <c r="J2213" s="95" t="s">
        <v>10327</v>
      </c>
      <c r="K2213" s="96" t="s">
        <v>10328</v>
      </c>
      <c r="L2213" s="95" t="s">
        <v>10329</v>
      </c>
      <c r="M2213" s="4">
        <v>2211</v>
      </c>
      <c r="N2213" s="558">
        <v>34.777507999999997</v>
      </c>
      <c r="O2213" s="558">
        <v>134.822</v>
      </c>
      <c r="P2213">
        <f t="shared" si="34"/>
        <v>4688.7731835759996</v>
      </c>
    </row>
    <row r="2214" spans="1:16">
      <c r="A2214" s="33" t="s">
        <v>9092</v>
      </c>
      <c r="B2214" s="33" t="s">
        <v>3083</v>
      </c>
      <c r="C2214" s="39" t="s">
        <v>4911</v>
      </c>
      <c r="D2214" s="40"/>
      <c r="E2214" s="70" t="s">
        <v>4911</v>
      </c>
      <c r="F2214" s="63" t="s">
        <v>4962</v>
      </c>
      <c r="G2214" s="92"/>
      <c r="H2214" s="41" t="s">
        <v>4911</v>
      </c>
      <c r="I2214" s="41" t="s">
        <v>4911</v>
      </c>
      <c r="J2214" s="64" t="s">
        <v>4963</v>
      </c>
      <c r="K2214" s="65" t="s">
        <v>10328</v>
      </c>
      <c r="L2214" s="64" t="s">
        <v>10329</v>
      </c>
      <c r="M2214" s="4">
        <v>2212</v>
      </c>
      <c r="N2214" s="552">
        <v>34.777507999999997</v>
      </c>
      <c r="O2214" s="552">
        <v>134.822</v>
      </c>
      <c r="P2214">
        <f t="shared" si="34"/>
        <v>4688.7731835759996</v>
      </c>
    </row>
    <row r="2215" spans="1:16">
      <c r="A2215" s="33" t="s">
        <v>9092</v>
      </c>
      <c r="B2215" s="33" t="s">
        <v>3083</v>
      </c>
      <c r="C2215" s="44">
        <v>19</v>
      </c>
      <c r="D2215" s="45">
        <v>3662018</v>
      </c>
      <c r="E2215" s="227" t="s">
        <v>4974</v>
      </c>
      <c r="F2215" s="128" t="s">
        <v>4981</v>
      </c>
      <c r="G2215" s="29" t="s">
        <v>4913</v>
      </c>
      <c r="H2215" s="48" t="s">
        <v>10330</v>
      </c>
      <c r="I2215" s="48" t="s">
        <v>10331</v>
      </c>
      <c r="J2215" s="49" t="s">
        <v>10332</v>
      </c>
      <c r="K2215" s="50" t="s">
        <v>10333</v>
      </c>
      <c r="L2215" s="49" t="s">
        <v>10334</v>
      </c>
      <c r="M2215" s="4">
        <v>2213</v>
      </c>
      <c r="N2215" s="557">
        <v>34.762901999999997</v>
      </c>
      <c r="O2215" s="557">
        <v>134.37713199999999</v>
      </c>
      <c r="P2215">
        <f t="shared" si="34"/>
        <v>4671.3390707570634</v>
      </c>
    </row>
    <row r="2216" spans="1:16">
      <c r="A2216" s="33" t="s">
        <v>9092</v>
      </c>
      <c r="B2216" s="33" t="s">
        <v>3083</v>
      </c>
      <c r="C2216" s="51">
        <v>20</v>
      </c>
      <c r="D2216" s="52">
        <v>3678068</v>
      </c>
      <c r="E2216" s="98" t="s">
        <v>4974</v>
      </c>
      <c r="F2216" s="131" t="s">
        <v>4981</v>
      </c>
      <c r="G2216" s="29" t="s">
        <v>4913</v>
      </c>
      <c r="H2216" s="53" t="s">
        <v>10335</v>
      </c>
      <c r="I2216" s="53" t="s">
        <v>10336</v>
      </c>
      <c r="J2216" s="95" t="s">
        <v>10337</v>
      </c>
      <c r="K2216" s="96" t="s">
        <v>10338</v>
      </c>
      <c r="L2216" s="95" t="s">
        <v>10339</v>
      </c>
      <c r="M2216" s="4">
        <v>2214</v>
      </c>
      <c r="N2216" s="558">
        <v>34.906652999999999</v>
      </c>
      <c r="O2216" s="558">
        <v>134.85548299999999</v>
      </c>
      <c r="P2216">
        <f t="shared" si="34"/>
        <v>4707.3535502283985</v>
      </c>
    </row>
    <row r="2217" spans="1:16">
      <c r="A2217" s="33" t="s">
        <v>9092</v>
      </c>
      <c r="B2217" s="33" t="s">
        <v>3083</v>
      </c>
      <c r="C2217" s="39" t="s">
        <v>4911</v>
      </c>
      <c r="D2217" s="40"/>
      <c r="E2217" s="70" t="s">
        <v>4911</v>
      </c>
      <c r="F2217" s="63" t="s">
        <v>4912</v>
      </c>
      <c r="G2217" s="92"/>
      <c r="H2217" s="41" t="s">
        <v>4911</v>
      </c>
      <c r="I2217" s="41" t="s">
        <v>4911</v>
      </c>
      <c r="J2217" s="64" t="s">
        <v>10340</v>
      </c>
      <c r="K2217" s="65" t="s">
        <v>10341</v>
      </c>
      <c r="L2217" s="64" t="s">
        <v>10342</v>
      </c>
      <c r="M2217" s="4">
        <v>2215</v>
      </c>
      <c r="N2217" s="552">
        <v>34.868029999999997</v>
      </c>
      <c r="O2217" s="552">
        <v>134.935079</v>
      </c>
      <c r="P2217">
        <f t="shared" si="34"/>
        <v>4704.9203826243693</v>
      </c>
    </row>
    <row r="2218" spans="1:16">
      <c r="A2218" s="33" t="s">
        <v>9092</v>
      </c>
      <c r="B2218" s="33" t="s">
        <v>3083</v>
      </c>
      <c r="C2218" s="51">
        <v>21</v>
      </c>
      <c r="D2218" s="52">
        <v>3679042</v>
      </c>
      <c r="E2218" s="62" t="s">
        <v>4974</v>
      </c>
      <c r="F2218" s="210" t="s">
        <v>4981</v>
      </c>
      <c r="G2218" s="29" t="s">
        <v>4913</v>
      </c>
      <c r="H2218" s="53" t="s">
        <v>10343</v>
      </c>
      <c r="I2218" s="53" t="s">
        <v>10344</v>
      </c>
      <c r="J2218" s="211" t="s">
        <v>10345</v>
      </c>
      <c r="K2218" s="38" t="s">
        <v>10346</v>
      </c>
      <c r="L2218" s="37" t="s">
        <v>10347</v>
      </c>
      <c r="M2218" s="4">
        <v>2216</v>
      </c>
      <c r="N2218" s="554">
        <v>34.725999999999999</v>
      </c>
      <c r="O2218" s="554">
        <v>134.866207</v>
      </c>
      <c r="P2218">
        <f t="shared" si="34"/>
        <v>4683.3639042819996</v>
      </c>
    </row>
    <row r="2219" spans="1:16">
      <c r="A2219" s="33" t="s">
        <v>9092</v>
      </c>
      <c r="B2219" s="33" t="s">
        <v>3083</v>
      </c>
      <c r="C2219" s="34" t="s">
        <v>4911</v>
      </c>
      <c r="D2219" s="35"/>
      <c r="E2219" s="62" t="s">
        <v>4911</v>
      </c>
      <c r="F2219" s="216" t="s">
        <v>4912</v>
      </c>
      <c r="G2219" s="56"/>
      <c r="H2219" s="36" t="s">
        <v>4911</v>
      </c>
      <c r="I2219" s="36" t="s">
        <v>4911</v>
      </c>
      <c r="J2219" s="217" t="s">
        <v>10348</v>
      </c>
      <c r="K2219" s="61" t="s">
        <v>10349</v>
      </c>
      <c r="L2219" s="60" t="s">
        <v>10350</v>
      </c>
      <c r="M2219" s="4">
        <v>2217</v>
      </c>
      <c r="N2219" s="553">
        <v>34.734512000000002</v>
      </c>
      <c r="O2219" s="553">
        <v>134.987966</v>
      </c>
      <c r="P2219">
        <f t="shared" si="34"/>
        <v>4688.741124882592</v>
      </c>
    </row>
    <row r="2220" spans="1:16">
      <c r="A2220" s="33" t="s">
        <v>9092</v>
      </c>
      <c r="B2220" s="33" t="s">
        <v>3083</v>
      </c>
      <c r="C2220" s="39" t="s">
        <v>4911</v>
      </c>
      <c r="D2220" s="40"/>
      <c r="E2220" s="62" t="s">
        <v>4911</v>
      </c>
      <c r="F2220" s="216" t="s">
        <v>4962</v>
      </c>
      <c r="G2220" s="56"/>
      <c r="H2220" s="41" t="s">
        <v>4911</v>
      </c>
      <c r="I2220" s="41" t="s">
        <v>4911</v>
      </c>
      <c r="J2220" s="217" t="s">
        <v>4963</v>
      </c>
      <c r="K2220" s="61" t="s">
        <v>10346</v>
      </c>
      <c r="L2220" s="60" t="s">
        <v>10347</v>
      </c>
      <c r="M2220" s="4">
        <v>2218</v>
      </c>
      <c r="N2220" s="553">
        <v>34.725999999999999</v>
      </c>
      <c r="O2220" s="553">
        <v>134.866207</v>
      </c>
      <c r="P2220">
        <f t="shared" si="34"/>
        <v>4683.3639042819996</v>
      </c>
    </row>
    <row r="2221" spans="1:16">
      <c r="A2221" s="33" t="s">
        <v>9092</v>
      </c>
      <c r="B2221" s="33" t="s">
        <v>3083</v>
      </c>
      <c r="C2221" s="51">
        <v>22</v>
      </c>
      <c r="D2221" s="52">
        <v>3686075</v>
      </c>
      <c r="E2221" s="98" t="s">
        <v>4974</v>
      </c>
      <c r="F2221" s="218" t="s">
        <v>4981</v>
      </c>
      <c r="G2221" s="29" t="s">
        <v>4913</v>
      </c>
      <c r="H2221" s="53" t="s">
        <v>10351</v>
      </c>
      <c r="I2221" s="53" t="s">
        <v>10352</v>
      </c>
      <c r="J2221" s="219" t="s">
        <v>10353</v>
      </c>
      <c r="K2221" s="77" t="s">
        <v>10354</v>
      </c>
      <c r="L2221" s="76" t="s">
        <v>10355</v>
      </c>
      <c r="M2221" s="4">
        <v>2219</v>
      </c>
      <c r="N2221" s="559">
        <v>35.011705999999997</v>
      </c>
      <c r="O2221" s="559">
        <v>134.54888800000001</v>
      </c>
      <c r="P2221">
        <f t="shared" si="34"/>
        <v>4710.786109282928</v>
      </c>
    </row>
    <row r="2222" spans="1:16">
      <c r="A2222" s="33" t="s">
        <v>9092</v>
      </c>
      <c r="B2222" s="33" t="s">
        <v>3083</v>
      </c>
      <c r="C2222" s="34" t="s">
        <v>4911</v>
      </c>
      <c r="D2222" s="35"/>
      <c r="E2222" s="62" t="s">
        <v>4911</v>
      </c>
      <c r="F2222" s="216" t="s">
        <v>4912</v>
      </c>
      <c r="G2222" s="56"/>
      <c r="H2222" s="36" t="s">
        <v>4911</v>
      </c>
      <c r="I2222" s="36" t="s">
        <v>4911</v>
      </c>
      <c r="J2222" s="217" t="s">
        <v>10356</v>
      </c>
      <c r="K2222" s="61" t="s">
        <v>10357</v>
      </c>
      <c r="L2222" s="60" t="s">
        <v>10358</v>
      </c>
      <c r="M2222" s="4">
        <v>2220</v>
      </c>
      <c r="N2222" s="553">
        <v>34.948441000000003</v>
      </c>
      <c r="O2222" s="553">
        <v>134.75993600000001</v>
      </c>
      <c r="P2222">
        <f t="shared" si="34"/>
        <v>4709.6496724597764</v>
      </c>
    </row>
    <row r="2223" spans="1:16">
      <c r="A2223" s="33" t="s">
        <v>9092</v>
      </c>
      <c r="B2223" s="33" t="s">
        <v>3083</v>
      </c>
      <c r="C2223" s="39" t="s">
        <v>4911</v>
      </c>
      <c r="D2223" s="40"/>
      <c r="E2223" s="70" t="s">
        <v>4911</v>
      </c>
      <c r="F2223" s="208" t="s">
        <v>4962</v>
      </c>
      <c r="G2223" s="92"/>
      <c r="H2223" s="41" t="s">
        <v>4911</v>
      </c>
      <c r="I2223" s="41" t="s">
        <v>4911</v>
      </c>
      <c r="J2223" s="209" t="s">
        <v>4963</v>
      </c>
      <c r="K2223" s="65" t="s">
        <v>10354</v>
      </c>
      <c r="L2223" s="64" t="s">
        <v>10355</v>
      </c>
      <c r="M2223" s="4">
        <v>2221</v>
      </c>
      <c r="N2223" s="552">
        <v>35.011705999999997</v>
      </c>
      <c r="O2223" s="552">
        <v>134.54888800000001</v>
      </c>
      <c r="P2223">
        <f t="shared" si="34"/>
        <v>4710.786109282928</v>
      </c>
    </row>
    <row r="2224" spans="1:16">
      <c r="A2224" s="33" t="s">
        <v>9092</v>
      </c>
      <c r="B2224" s="33" t="s">
        <v>3083</v>
      </c>
      <c r="C2224" s="51">
        <v>23</v>
      </c>
      <c r="D2224" s="52">
        <v>3689004</v>
      </c>
      <c r="E2224" s="62" t="s">
        <v>4974</v>
      </c>
      <c r="F2224" s="124" t="s">
        <v>4987</v>
      </c>
      <c r="G2224" s="29" t="s">
        <v>4913</v>
      </c>
      <c r="H2224" s="53" t="s">
        <v>10359</v>
      </c>
      <c r="I2224" s="53" t="s">
        <v>10360</v>
      </c>
      <c r="J2224" s="57" t="s">
        <v>6487</v>
      </c>
      <c r="K2224" s="58" t="s">
        <v>10361</v>
      </c>
      <c r="L2224" s="57" t="s">
        <v>10362</v>
      </c>
      <c r="M2224" s="4">
        <v>2222</v>
      </c>
      <c r="N2224" s="556">
        <v>35.481599000000003</v>
      </c>
      <c r="O2224" s="556">
        <v>134.784761</v>
      </c>
      <c r="P2224">
        <f t="shared" si="34"/>
        <v>4782.3788411128398</v>
      </c>
    </row>
    <row r="2225" spans="1:16">
      <c r="A2225" s="33" t="s">
        <v>9092</v>
      </c>
      <c r="B2225" s="33" t="s">
        <v>3083</v>
      </c>
      <c r="C2225" s="34" t="s">
        <v>4911</v>
      </c>
      <c r="D2225" s="35"/>
      <c r="E2225" s="62" t="s">
        <v>4911</v>
      </c>
      <c r="F2225" s="55" t="s">
        <v>4918</v>
      </c>
      <c r="G2225" s="56"/>
      <c r="H2225" s="36" t="s">
        <v>4911</v>
      </c>
      <c r="I2225" s="36" t="s">
        <v>4911</v>
      </c>
      <c r="J2225" s="60" t="s">
        <v>10363</v>
      </c>
      <c r="K2225" s="61" t="s">
        <v>10364</v>
      </c>
      <c r="L2225" s="60" t="s">
        <v>10365</v>
      </c>
      <c r="M2225" s="4">
        <v>2223</v>
      </c>
      <c r="N2225" s="553">
        <v>35.356493</v>
      </c>
      <c r="O2225" s="553">
        <v>134.82561100000001</v>
      </c>
      <c r="P2225">
        <f t="shared" si="34"/>
        <v>4766.9607715422235</v>
      </c>
    </row>
    <row r="2226" spans="1:16">
      <c r="A2226" s="33" t="s">
        <v>9092</v>
      </c>
      <c r="B2226" s="33" t="s">
        <v>3083</v>
      </c>
      <c r="C2226" s="34" t="s">
        <v>4911</v>
      </c>
      <c r="D2226" s="35"/>
      <c r="E2226" s="62" t="s">
        <v>4911</v>
      </c>
      <c r="F2226" s="55" t="s">
        <v>4922</v>
      </c>
      <c r="G2226" s="56"/>
      <c r="H2226" s="36" t="s">
        <v>4911</v>
      </c>
      <c r="I2226" s="36" t="s">
        <v>4911</v>
      </c>
      <c r="J2226" s="60" t="s">
        <v>10366</v>
      </c>
      <c r="K2226" s="61" t="s">
        <v>10367</v>
      </c>
      <c r="L2226" s="60" t="s">
        <v>10368</v>
      </c>
      <c r="M2226" s="4">
        <v>2224</v>
      </c>
      <c r="N2226" s="553">
        <v>35.549731999999999</v>
      </c>
      <c r="O2226" s="553">
        <v>134.81694999999999</v>
      </c>
      <c r="P2226">
        <f t="shared" si="34"/>
        <v>4792.7064415573996</v>
      </c>
    </row>
    <row r="2227" spans="1:16">
      <c r="A2227" s="33" t="s">
        <v>9092</v>
      </c>
      <c r="B2227" s="33" t="s">
        <v>3083</v>
      </c>
      <c r="C2227" s="34" t="s">
        <v>4911</v>
      </c>
      <c r="D2227" s="35"/>
      <c r="E2227" s="62" t="s">
        <v>4911</v>
      </c>
      <c r="F2227" s="55" t="s">
        <v>4962</v>
      </c>
      <c r="G2227" s="56"/>
      <c r="H2227" s="36" t="s">
        <v>4911</v>
      </c>
      <c r="I2227" s="36" t="s">
        <v>4911</v>
      </c>
      <c r="J2227" s="60" t="s">
        <v>4963</v>
      </c>
      <c r="K2227" s="61" t="s">
        <v>10361</v>
      </c>
      <c r="L2227" s="60" t="s">
        <v>10362</v>
      </c>
      <c r="M2227" s="4">
        <v>2225</v>
      </c>
      <c r="N2227" s="553">
        <v>35.481599000000003</v>
      </c>
      <c r="O2227" s="553">
        <v>134.784761</v>
      </c>
      <c r="P2227">
        <f t="shared" si="34"/>
        <v>4782.3788411128398</v>
      </c>
    </row>
    <row r="2228" spans="1:16">
      <c r="A2228" s="33" t="s">
        <v>9092</v>
      </c>
      <c r="B2228" s="33" t="s">
        <v>3083</v>
      </c>
      <c r="C2228" s="34" t="s">
        <v>4911</v>
      </c>
      <c r="D2228" s="35"/>
      <c r="E2228" s="62" t="s">
        <v>4911</v>
      </c>
      <c r="F2228" s="102" t="s">
        <v>4964</v>
      </c>
      <c r="G2228" s="56"/>
      <c r="H2228" s="36" t="s">
        <v>4911</v>
      </c>
      <c r="I2228" s="36" t="s">
        <v>4911</v>
      </c>
      <c r="J2228" s="60" t="s">
        <v>10369</v>
      </c>
      <c r="K2228" s="61" t="s">
        <v>10370</v>
      </c>
      <c r="L2228" s="60" t="s">
        <v>10371</v>
      </c>
      <c r="M2228" s="4">
        <v>2226</v>
      </c>
      <c r="N2228" s="553">
        <v>35.474879000000001</v>
      </c>
      <c r="O2228" s="553">
        <v>134.58958699999999</v>
      </c>
      <c r="P2228">
        <f t="shared" si="34"/>
        <v>4774.549313484973</v>
      </c>
    </row>
    <row r="2229" spans="1:16">
      <c r="A2229" s="33" t="s">
        <v>9092</v>
      </c>
      <c r="B2229" s="33" t="s">
        <v>3083</v>
      </c>
      <c r="C2229" s="39" t="s">
        <v>4911</v>
      </c>
      <c r="D2229" s="40"/>
      <c r="E2229" s="70" t="s">
        <v>4911</v>
      </c>
      <c r="F2229" s="63" t="s">
        <v>5102</v>
      </c>
      <c r="G2229" s="92"/>
      <c r="H2229" s="41" t="s">
        <v>4911</v>
      </c>
      <c r="I2229" s="41" t="s">
        <v>4911</v>
      </c>
      <c r="J2229" s="64" t="s">
        <v>10372</v>
      </c>
      <c r="K2229" s="65" t="s">
        <v>10373</v>
      </c>
      <c r="L2229" s="64" t="s">
        <v>10374</v>
      </c>
      <c r="M2229" s="4">
        <v>2227</v>
      </c>
      <c r="N2229" s="552">
        <v>35.583340999999997</v>
      </c>
      <c r="O2229" s="552">
        <v>134.48945599999999</v>
      </c>
      <c r="P2229">
        <f t="shared" si="34"/>
        <v>4785.5841737524952</v>
      </c>
    </row>
    <row r="2230" spans="1:16">
      <c r="A2230" s="33" t="s">
        <v>9092</v>
      </c>
      <c r="B2230" s="33" t="s">
        <v>3083</v>
      </c>
      <c r="C2230" s="51">
        <v>24</v>
      </c>
      <c r="D2230" s="52">
        <v>3693015</v>
      </c>
      <c r="E2230" s="98" t="s">
        <v>4974</v>
      </c>
      <c r="F2230" s="131" t="s">
        <v>4981</v>
      </c>
      <c r="G2230" s="29" t="s">
        <v>4913</v>
      </c>
      <c r="H2230" s="53" t="s">
        <v>10375</v>
      </c>
      <c r="I2230" s="53" t="s">
        <v>10376</v>
      </c>
      <c r="J2230" s="95" t="s">
        <v>10377</v>
      </c>
      <c r="K2230" s="96" t="s">
        <v>10378</v>
      </c>
      <c r="L2230" s="95" t="s">
        <v>10379</v>
      </c>
      <c r="M2230" s="4">
        <v>2228</v>
      </c>
      <c r="N2230" s="558">
        <v>35.053511999999998</v>
      </c>
      <c r="O2230" s="558">
        <v>135.17864499999999</v>
      </c>
      <c r="P2230">
        <f t="shared" si="34"/>
        <v>4738.4862546512395</v>
      </c>
    </row>
    <row r="2231" spans="1:16">
      <c r="A2231" s="33" t="s">
        <v>9092</v>
      </c>
      <c r="B2231" s="33" t="s">
        <v>3083</v>
      </c>
      <c r="C2231" s="39" t="s">
        <v>4911</v>
      </c>
      <c r="D2231" s="40"/>
      <c r="E2231" s="70" t="s">
        <v>4911</v>
      </c>
      <c r="F2231" s="63" t="s">
        <v>4962</v>
      </c>
      <c r="G2231" s="92"/>
      <c r="H2231" s="41" t="s">
        <v>4911</v>
      </c>
      <c r="I2231" s="41" t="s">
        <v>4911</v>
      </c>
      <c r="J2231" s="64" t="s">
        <v>4963</v>
      </c>
      <c r="K2231" s="65" t="s">
        <v>10378</v>
      </c>
      <c r="L2231" s="64" t="s">
        <v>10379</v>
      </c>
      <c r="M2231" s="4">
        <v>2229</v>
      </c>
      <c r="N2231" s="552">
        <v>35.053511999999998</v>
      </c>
      <c r="O2231" s="552">
        <v>135.17864499999999</v>
      </c>
      <c r="P2231">
        <f t="shared" si="34"/>
        <v>4738.4862546512395</v>
      </c>
    </row>
    <row r="2232" spans="1:16">
      <c r="A2232" s="33" t="s">
        <v>9092</v>
      </c>
      <c r="B2232" s="33" t="s">
        <v>3083</v>
      </c>
      <c r="C2232" s="51">
        <v>25</v>
      </c>
      <c r="D2232" s="52">
        <v>3694004</v>
      </c>
      <c r="E2232" s="98" t="s">
        <v>4974</v>
      </c>
      <c r="F2232" s="218" t="s">
        <v>4981</v>
      </c>
      <c r="G2232" s="29" t="s">
        <v>4913</v>
      </c>
      <c r="H2232" s="53" t="s">
        <v>10380</v>
      </c>
      <c r="I2232" s="53" t="s">
        <v>10381</v>
      </c>
      <c r="J2232" s="219" t="s">
        <v>5968</v>
      </c>
      <c r="K2232" s="77" t="s">
        <v>10382</v>
      </c>
      <c r="L2232" s="76" t="s">
        <v>10383</v>
      </c>
      <c r="M2232" s="4">
        <v>2230</v>
      </c>
      <c r="N2232" s="559">
        <v>34.469940000000001</v>
      </c>
      <c r="O2232" s="559">
        <v>134.84775400000001</v>
      </c>
      <c r="P2232">
        <f t="shared" si="34"/>
        <v>4648.1939895147607</v>
      </c>
    </row>
    <row r="2233" spans="1:16">
      <c r="A2233" s="33" t="s">
        <v>9092</v>
      </c>
      <c r="B2233" s="33" t="s">
        <v>3083</v>
      </c>
      <c r="C2233" s="34" t="s">
        <v>4911</v>
      </c>
      <c r="D2233" s="35"/>
      <c r="E2233" s="62" t="s">
        <v>4911</v>
      </c>
      <c r="F2233" s="206" t="s">
        <v>4912</v>
      </c>
      <c r="G2233" s="56"/>
      <c r="H2233" s="36" t="s">
        <v>4911</v>
      </c>
      <c r="I2233" s="36" t="s">
        <v>4911</v>
      </c>
      <c r="J2233" s="207" t="s">
        <v>10384</v>
      </c>
      <c r="K2233" s="32" t="s">
        <v>10385</v>
      </c>
      <c r="L2233" s="31" t="s">
        <v>10386</v>
      </c>
      <c r="M2233" s="4">
        <v>2231</v>
      </c>
      <c r="N2233" s="525">
        <v>34.340643999999998</v>
      </c>
      <c r="O2233" s="525">
        <v>134.852103</v>
      </c>
      <c r="P2233">
        <f t="shared" si="34"/>
        <v>4630.9080617743321</v>
      </c>
    </row>
    <row r="2234" spans="1:16">
      <c r="A2234" s="33" t="s">
        <v>9092</v>
      </c>
      <c r="B2234" s="33" t="s">
        <v>3083</v>
      </c>
      <c r="C2234" s="39" t="s">
        <v>4911</v>
      </c>
      <c r="D2234" s="40"/>
      <c r="E2234" s="62" t="s">
        <v>4911</v>
      </c>
      <c r="F2234" s="216" t="s">
        <v>4962</v>
      </c>
      <c r="G2234" s="56"/>
      <c r="H2234" s="41" t="s">
        <v>4911</v>
      </c>
      <c r="I2234" s="41" t="s">
        <v>4911</v>
      </c>
      <c r="J2234" s="217" t="s">
        <v>4963</v>
      </c>
      <c r="K2234" s="61" t="s">
        <v>10382</v>
      </c>
      <c r="L2234" s="60" t="s">
        <v>10383</v>
      </c>
      <c r="M2234" s="4">
        <v>2232</v>
      </c>
      <c r="N2234" s="553">
        <v>34.469940000000001</v>
      </c>
      <c r="O2234" s="553">
        <v>134.84775400000001</v>
      </c>
      <c r="P2234">
        <f t="shared" si="34"/>
        <v>4648.1939895147607</v>
      </c>
    </row>
    <row r="2235" spans="1:16">
      <c r="A2235" s="33" t="s">
        <v>9092</v>
      </c>
      <c r="B2235" s="33" t="s">
        <v>3083</v>
      </c>
      <c r="C2235" s="51">
        <v>26</v>
      </c>
      <c r="D2235" s="52">
        <v>3697008</v>
      </c>
      <c r="E2235" s="98" t="s">
        <v>4974</v>
      </c>
      <c r="F2235" s="218" t="s">
        <v>4981</v>
      </c>
      <c r="G2235" s="29" t="s">
        <v>4913</v>
      </c>
      <c r="H2235" s="53" t="s">
        <v>10387</v>
      </c>
      <c r="I2235" s="53" t="s">
        <v>10388</v>
      </c>
      <c r="J2235" s="219" t="s">
        <v>10389</v>
      </c>
      <c r="K2235" s="77" t="s">
        <v>10390</v>
      </c>
      <c r="L2235" s="76" t="s">
        <v>10391</v>
      </c>
      <c r="M2235" s="4">
        <v>2233</v>
      </c>
      <c r="N2235" s="559">
        <v>34.954188000000002</v>
      </c>
      <c r="O2235" s="559">
        <v>134.967513</v>
      </c>
      <c r="P2235">
        <f t="shared" si="34"/>
        <v>4717.6798232944438</v>
      </c>
    </row>
    <row r="2236" spans="1:16">
      <c r="A2236" s="33" t="s">
        <v>9092</v>
      </c>
      <c r="B2236" s="33" t="s">
        <v>3083</v>
      </c>
      <c r="C2236" s="34" t="s">
        <v>4911</v>
      </c>
      <c r="D2236" s="35"/>
      <c r="E2236" s="62" t="s">
        <v>4911</v>
      </c>
      <c r="F2236" s="206" t="s">
        <v>4912</v>
      </c>
      <c r="G2236" s="56"/>
      <c r="H2236" s="36" t="s">
        <v>4911</v>
      </c>
      <c r="I2236" s="36" t="s">
        <v>4911</v>
      </c>
      <c r="J2236" s="207" t="s">
        <v>10392</v>
      </c>
      <c r="K2236" s="32" t="s">
        <v>10393</v>
      </c>
      <c r="L2236" s="31" t="s">
        <v>10394</v>
      </c>
      <c r="M2236" s="4">
        <v>2234</v>
      </c>
      <c r="N2236" s="525">
        <v>34.987969999999997</v>
      </c>
      <c r="O2236" s="525">
        <v>134.967094</v>
      </c>
      <c r="P2236">
        <f t="shared" si="34"/>
        <v>4722.2246358591801</v>
      </c>
    </row>
    <row r="2237" spans="1:16">
      <c r="A2237" s="33" t="s">
        <v>9092</v>
      </c>
      <c r="B2237" s="33" t="s">
        <v>3083</v>
      </c>
      <c r="C2237" s="39" t="s">
        <v>4911</v>
      </c>
      <c r="D2237" s="40"/>
      <c r="E2237" s="70" t="s">
        <v>4911</v>
      </c>
      <c r="F2237" s="208" t="s">
        <v>4962</v>
      </c>
      <c r="G2237" s="92"/>
      <c r="H2237" s="41" t="s">
        <v>4911</v>
      </c>
      <c r="I2237" s="41" t="s">
        <v>4911</v>
      </c>
      <c r="J2237" s="209" t="s">
        <v>4963</v>
      </c>
      <c r="K2237" s="65" t="s">
        <v>10390</v>
      </c>
      <c r="L2237" s="64" t="s">
        <v>10391</v>
      </c>
      <c r="M2237" s="4">
        <v>2235</v>
      </c>
      <c r="N2237" s="552">
        <v>34.954188000000002</v>
      </c>
      <c r="O2237" s="552">
        <v>134.967513</v>
      </c>
      <c r="P2237">
        <f t="shared" si="34"/>
        <v>4717.6798232944438</v>
      </c>
    </row>
    <row r="2238" spans="1:16">
      <c r="A2238" s="33" t="s">
        <v>9092</v>
      </c>
      <c r="B2238" s="33" t="s">
        <v>3083</v>
      </c>
      <c r="C2238" s="51">
        <v>27</v>
      </c>
      <c r="D2238" s="52">
        <v>3697061</v>
      </c>
      <c r="E2238" s="62" t="s">
        <v>4974</v>
      </c>
      <c r="F2238" s="210" t="s">
        <v>4981</v>
      </c>
      <c r="G2238" s="29" t="s">
        <v>4913</v>
      </c>
      <c r="H2238" s="53" t="s">
        <v>10395</v>
      </c>
      <c r="I2238" s="53" t="s">
        <v>10396</v>
      </c>
      <c r="J2238" s="211" t="s">
        <v>10397</v>
      </c>
      <c r="K2238" s="38" t="s">
        <v>10398</v>
      </c>
      <c r="L2238" s="37" t="s">
        <v>10399</v>
      </c>
      <c r="M2238" s="4">
        <v>2236</v>
      </c>
      <c r="N2238" s="554">
        <v>35.027616000000002</v>
      </c>
      <c r="O2238" s="554">
        <v>134.93700999999999</v>
      </c>
      <c r="P2238">
        <f t="shared" si="34"/>
        <v>4726.52177046816</v>
      </c>
    </row>
    <row r="2239" spans="1:16">
      <c r="A2239" s="33" t="s">
        <v>9092</v>
      </c>
      <c r="B2239" s="33" t="s">
        <v>3083</v>
      </c>
      <c r="C2239" s="34" t="s">
        <v>4911</v>
      </c>
      <c r="D2239" s="35"/>
      <c r="E2239" s="62" t="s">
        <v>4911</v>
      </c>
      <c r="F2239" s="216" t="s">
        <v>4912</v>
      </c>
      <c r="G2239" s="56"/>
      <c r="H2239" s="36" t="s">
        <v>4911</v>
      </c>
      <c r="I2239" s="36" t="s">
        <v>4911</v>
      </c>
      <c r="J2239" s="217" t="s">
        <v>10400</v>
      </c>
      <c r="K2239" s="61" t="s">
        <v>10401</v>
      </c>
      <c r="L2239" s="60" t="s">
        <v>10402</v>
      </c>
      <c r="M2239" s="4">
        <v>2237</v>
      </c>
      <c r="N2239" s="553">
        <v>35.139420999999999</v>
      </c>
      <c r="O2239" s="553">
        <v>135.06481400000001</v>
      </c>
      <c r="P2239">
        <f t="shared" si="34"/>
        <v>4746.0993614326944</v>
      </c>
    </row>
    <row r="2240" spans="1:16" ht="19.5" thickBot="1">
      <c r="A2240" s="33" t="s">
        <v>9092</v>
      </c>
      <c r="B2240" s="33" t="s">
        <v>3083</v>
      </c>
      <c r="C2240" s="34" t="s">
        <v>4911</v>
      </c>
      <c r="D2240" s="35"/>
      <c r="E2240" s="62" t="s">
        <v>4911</v>
      </c>
      <c r="F2240" s="102" t="s">
        <v>4962</v>
      </c>
      <c r="G2240" s="56"/>
      <c r="H2240" s="36" t="s">
        <v>4911</v>
      </c>
      <c r="I2240" s="36" t="s">
        <v>4911</v>
      </c>
      <c r="J2240" s="60" t="s">
        <v>4963</v>
      </c>
      <c r="K2240" s="61" t="s">
        <v>10401</v>
      </c>
      <c r="L2240" s="60" t="s">
        <v>10402</v>
      </c>
      <c r="M2240" s="4">
        <v>2238</v>
      </c>
      <c r="N2240" s="553">
        <v>35.139420999999999</v>
      </c>
      <c r="O2240" s="553">
        <v>135.06481400000001</v>
      </c>
      <c r="P2240">
        <f t="shared" si="34"/>
        <v>4746.0993614326944</v>
      </c>
    </row>
    <row r="2241" spans="1:16" ht="19.5" thickTop="1">
      <c r="A2241" s="110" t="s">
        <v>10403</v>
      </c>
      <c r="B2241" s="110" t="s">
        <v>3290</v>
      </c>
      <c r="C2241" s="200">
        <v>1</v>
      </c>
      <c r="D2241" s="174">
        <v>3751804</v>
      </c>
      <c r="E2241" s="201" t="s">
        <v>4911</v>
      </c>
      <c r="F2241" s="258" t="s">
        <v>4981</v>
      </c>
      <c r="G2241" s="29" t="s">
        <v>13454</v>
      </c>
      <c r="H2241" s="259" t="s">
        <v>10404</v>
      </c>
      <c r="I2241" s="259" t="s">
        <v>10405</v>
      </c>
      <c r="J2241" s="203" t="s">
        <v>10406</v>
      </c>
      <c r="K2241" s="260" t="s">
        <v>10407</v>
      </c>
      <c r="L2241" s="203" t="s">
        <v>10408</v>
      </c>
      <c r="M2241" s="4">
        <v>2239</v>
      </c>
      <c r="N2241" s="580">
        <v>34.670406999999997</v>
      </c>
      <c r="O2241" s="580">
        <v>133.94650999999999</v>
      </c>
      <c r="P2241">
        <f t="shared" si="34"/>
        <v>4643.9800179295689</v>
      </c>
    </row>
    <row r="2242" spans="1:16">
      <c r="A2242" s="33" t="s">
        <v>10403</v>
      </c>
      <c r="B2242" s="33" t="s">
        <v>3290</v>
      </c>
      <c r="C2242" s="34" t="s">
        <v>4911</v>
      </c>
      <c r="D2242" s="35"/>
      <c r="E2242" s="62" t="s">
        <v>4911</v>
      </c>
      <c r="F2242" s="55" t="s">
        <v>4912</v>
      </c>
      <c r="G2242" s="56"/>
      <c r="H2242" s="261" t="s">
        <v>4911</v>
      </c>
      <c r="I2242" s="261" t="s">
        <v>4911</v>
      </c>
      <c r="J2242" s="207" t="s">
        <v>10409</v>
      </c>
      <c r="K2242" s="262" t="s">
        <v>10410</v>
      </c>
      <c r="L2242" s="207" t="s">
        <v>10411</v>
      </c>
      <c r="M2242" s="4">
        <v>2240</v>
      </c>
      <c r="N2242" s="581">
        <v>34.579490999999997</v>
      </c>
      <c r="O2242" s="581">
        <v>133.77000100000001</v>
      </c>
      <c r="P2242">
        <f t="shared" si="34"/>
        <v>4625.6985456494913</v>
      </c>
    </row>
    <row r="2243" spans="1:16">
      <c r="A2243" s="33" t="s">
        <v>10403</v>
      </c>
      <c r="B2243" s="33" t="s">
        <v>3290</v>
      </c>
      <c r="C2243" s="34" t="s">
        <v>4911</v>
      </c>
      <c r="D2243" s="35"/>
      <c r="E2243" s="62" t="s">
        <v>4911</v>
      </c>
      <c r="F2243" s="55" t="s">
        <v>4918</v>
      </c>
      <c r="G2243" s="56"/>
      <c r="H2243" s="261" t="s">
        <v>4911</v>
      </c>
      <c r="I2243" s="261" t="s">
        <v>4911</v>
      </c>
      <c r="J2243" s="207" t="s">
        <v>10412</v>
      </c>
      <c r="K2243" s="262" t="s">
        <v>10413</v>
      </c>
      <c r="L2243" s="207" t="s">
        <v>10414</v>
      </c>
      <c r="M2243" s="4">
        <v>2241</v>
      </c>
      <c r="N2243" s="581">
        <v>34.633406000000001</v>
      </c>
      <c r="O2243" s="581">
        <v>133.953384</v>
      </c>
      <c r="P2243">
        <f t="shared" si="34"/>
        <v>4639.2619331459045</v>
      </c>
    </row>
    <row r="2244" spans="1:16">
      <c r="A2244" s="33" t="s">
        <v>10403</v>
      </c>
      <c r="B2244" s="33" t="s">
        <v>3290</v>
      </c>
      <c r="C2244" s="34" t="s">
        <v>4911</v>
      </c>
      <c r="D2244" s="35"/>
      <c r="E2244" s="62" t="s">
        <v>4911</v>
      </c>
      <c r="F2244" s="55" t="s">
        <v>4926</v>
      </c>
      <c r="G2244" s="56"/>
      <c r="H2244" s="261" t="s">
        <v>4911</v>
      </c>
      <c r="I2244" s="261" t="s">
        <v>4911</v>
      </c>
      <c r="J2244" s="207" t="s">
        <v>10415</v>
      </c>
      <c r="K2244" s="262" t="s">
        <v>10416</v>
      </c>
      <c r="L2244" s="207" t="s">
        <v>10417</v>
      </c>
      <c r="M2244" s="4">
        <v>2242</v>
      </c>
      <c r="N2244" s="581">
        <v>34.579374999999999</v>
      </c>
      <c r="O2244" s="581">
        <v>133.73157599999999</v>
      </c>
      <c r="P2244">
        <f t="shared" ref="P2244:P2307" si="35">N2244*O2244</f>
        <v>4624.3543158449993</v>
      </c>
    </row>
    <row r="2245" spans="1:16">
      <c r="A2245" s="33" t="s">
        <v>10403</v>
      </c>
      <c r="B2245" s="33" t="s">
        <v>3290</v>
      </c>
      <c r="C2245" s="34" t="s">
        <v>4911</v>
      </c>
      <c r="D2245" s="35"/>
      <c r="E2245" s="62" t="s">
        <v>4911</v>
      </c>
      <c r="F2245" s="55" t="s">
        <v>4930</v>
      </c>
      <c r="G2245" s="56"/>
      <c r="H2245" s="261" t="s">
        <v>4911</v>
      </c>
      <c r="I2245" s="261" t="s">
        <v>4911</v>
      </c>
      <c r="J2245" s="207" t="s">
        <v>10418</v>
      </c>
      <c r="K2245" s="262" t="s">
        <v>10419</v>
      </c>
      <c r="L2245" s="207" t="s">
        <v>10420</v>
      </c>
      <c r="M2245" s="4">
        <v>2243</v>
      </c>
      <c r="N2245" s="581">
        <v>34.64696</v>
      </c>
      <c r="O2245" s="581">
        <v>133.87071499999999</v>
      </c>
      <c r="P2245">
        <f t="shared" si="35"/>
        <v>4638.2133077763992</v>
      </c>
    </row>
    <row r="2246" spans="1:16">
      <c r="A2246" s="33" t="s">
        <v>10403</v>
      </c>
      <c r="B2246" s="33" t="s">
        <v>3290</v>
      </c>
      <c r="C2246" s="34" t="s">
        <v>4911</v>
      </c>
      <c r="D2246" s="35"/>
      <c r="E2246" s="62" t="s">
        <v>4911</v>
      </c>
      <c r="F2246" s="55" t="s">
        <v>4934</v>
      </c>
      <c r="G2246" s="56"/>
      <c r="H2246" s="261" t="s">
        <v>4911</v>
      </c>
      <c r="I2246" s="261" t="s">
        <v>4911</v>
      </c>
      <c r="J2246" s="207" t="s">
        <v>10421</v>
      </c>
      <c r="K2246" s="262" t="s">
        <v>10422</v>
      </c>
      <c r="L2246" s="207" t="s">
        <v>10423</v>
      </c>
      <c r="M2246" s="4">
        <v>2244</v>
      </c>
      <c r="N2246" s="581">
        <v>34.62426</v>
      </c>
      <c r="O2246" s="581">
        <v>133.87731600000001</v>
      </c>
      <c r="P2246">
        <f t="shared" si="35"/>
        <v>4635.4029972861599</v>
      </c>
    </row>
    <row r="2247" spans="1:16">
      <c r="A2247" s="33" t="s">
        <v>10403</v>
      </c>
      <c r="B2247" s="33" t="s">
        <v>3290</v>
      </c>
      <c r="C2247" s="34" t="s">
        <v>4911</v>
      </c>
      <c r="D2247" s="35"/>
      <c r="E2247" s="62" t="s">
        <v>4911</v>
      </c>
      <c r="F2247" s="55" t="s">
        <v>4938</v>
      </c>
      <c r="G2247" s="56"/>
      <c r="H2247" s="261" t="s">
        <v>4911</v>
      </c>
      <c r="I2247" s="261" t="s">
        <v>4911</v>
      </c>
      <c r="J2247" s="207" t="s">
        <v>10424</v>
      </c>
      <c r="K2247" s="262" t="s">
        <v>10425</v>
      </c>
      <c r="L2247" s="207" t="s">
        <v>10426</v>
      </c>
      <c r="M2247" s="4">
        <v>2245</v>
      </c>
      <c r="N2247" s="581">
        <v>34.673833000000002</v>
      </c>
      <c r="O2247" s="581">
        <v>133.966883</v>
      </c>
      <c r="P2247">
        <f t="shared" si="35"/>
        <v>4645.1453286725391</v>
      </c>
    </row>
    <row r="2248" spans="1:16">
      <c r="A2248" s="33" t="s">
        <v>10403</v>
      </c>
      <c r="B2248" s="33" t="s">
        <v>3290</v>
      </c>
      <c r="C2248" s="34" t="s">
        <v>4911</v>
      </c>
      <c r="D2248" s="35"/>
      <c r="E2248" s="62" t="s">
        <v>4911</v>
      </c>
      <c r="F2248" s="263" t="s">
        <v>4942</v>
      </c>
      <c r="G2248" s="214"/>
      <c r="H2248" s="261" t="s">
        <v>4911</v>
      </c>
      <c r="I2248" s="261" t="s">
        <v>4911</v>
      </c>
      <c r="J2248" s="207" t="s">
        <v>10427</v>
      </c>
      <c r="K2248" s="262" t="s">
        <v>10416</v>
      </c>
      <c r="L2248" s="207" t="s">
        <v>10428</v>
      </c>
      <c r="M2248" s="4">
        <v>2246</v>
      </c>
      <c r="N2248" s="581">
        <v>34.583613999999997</v>
      </c>
      <c r="O2248" s="581">
        <v>133.73924600000001</v>
      </c>
      <c r="P2248">
        <f t="shared" si="35"/>
        <v>4625.1864603150443</v>
      </c>
    </row>
    <row r="2249" spans="1:16">
      <c r="A2249" s="33" t="s">
        <v>10403</v>
      </c>
      <c r="B2249" s="33" t="s">
        <v>3290</v>
      </c>
      <c r="C2249" s="34" t="s">
        <v>4911</v>
      </c>
      <c r="D2249" s="35"/>
      <c r="E2249" s="62" t="s">
        <v>4911</v>
      </c>
      <c r="F2249" s="263" t="s">
        <v>4950</v>
      </c>
      <c r="G2249" s="214"/>
      <c r="H2249" s="261" t="s">
        <v>4911</v>
      </c>
      <c r="I2249" s="261" t="s">
        <v>4911</v>
      </c>
      <c r="J2249" s="207" t="s">
        <v>10429</v>
      </c>
      <c r="K2249" s="262" t="s">
        <v>10430</v>
      </c>
      <c r="L2249" s="207" t="s">
        <v>10431</v>
      </c>
      <c r="M2249" s="4">
        <v>2247</v>
      </c>
      <c r="N2249" s="581">
        <v>34.523204999999997</v>
      </c>
      <c r="O2249" s="581">
        <v>133.75893400000001</v>
      </c>
      <c r="P2249">
        <f t="shared" si="35"/>
        <v>4617.7870990634701</v>
      </c>
    </row>
    <row r="2250" spans="1:16">
      <c r="A2250" s="33" t="s">
        <v>10403</v>
      </c>
      <c r="B2250" s="33" t="s">
        <v>3290</v>
      </c>
      <c r="C2250" s="34" t="s">
        <v>4911</v>
      </c>
      <c r="D2250" s="35"/>
      <c r="E2250" s="62" t="s">
        <v>4911</v>
      </c>
      <c r="F2250" s="55" t="s">
        <v>4954</v>
      </c>
      <c r="G2250" s="56"/>
      <c r="H2250" s="261" t="s">
        <v>4911</v>
      </c>
      <c r="I2250" s="261" t="s">
        <v>4911</v>
      </c>
      <c r="J2250" s="207" t="s">
        <v>10432</v>
      </c>
      <c r="K2250" s="262" t="s">
        <v>10433</v>
      </c>
      <c r="L2250" s="207" t="s">
        <v>10434</v>
      </c>
      <c r="M2250" s="4">
        <v>2248</v>
      </c>
      <c r="N2250" s="581">
        <v>34.632154999999997</v>
      </c>
      <c r="O2250" s="581">
        <v>133.91842199999999</v>
      </c>
      <c r="P2250">
        <f t="shared" si="35"/>
        <v>4637.8835480594098</v>
      </c>
    </row>
    <row r="2251" spans="1:16">
      <c r="A2251" s="33" t="s">
        <v>10403</v>
      </c>
      <c r="B2251" s="33" t="s">
        <v>3290</v>
      </c>
      <c r="C2251" s="34" t="s">
        <v>4911</v>
      </c>
      <c r="D2251" s="35"/>
      <c r="E2251" s="62" t="s">
        <v>4911</v>
      </c>
      <c r="F2251" s="55" t="s">
        <v>5394</v>
      </c>
      <c r="G2251" s="56"/>
      <c r="H2251" s="261" t="s">
        <v>4911</v>
      </c>
      <c r="I2251" s="261" t="s">
        <v>4911</v>
      </c>
      <c r="J2251" s="207" t="s">
        <v>10435</v>
      </c>
      <c r="K2251" s="262" t="s">
        <v>10436</v>
      </c>
      <c r="L2251" s="207" t="s">
        <v>10437</v>
      </c>
      <c r="M2251" s="4">
        <v>2249</v>
      </c>
      <c r="N2251" s="581">
        <v>34.626061</v>
      </c>
      <c r="O2251" s="581">
        <v>133.93852899999999</v>
      </c>
      <c r="P2251">
        <f t="shared" si="35"/>
        <v>4637.7636754042687</v>
      </c>
    </row>
    <row r="2252" spans="1:16">
      <c r="A2252" s="33" t="s">
        <v>10403</v>
      </c>
      <c r="B2252" s="33" t="s">
        <v>3290</v>
      </c>
      <c r="C2252" s="34" t="s">
        <v>4911</v>
      </c>
      <c r="D2252" s="35"/>
      <c r="E2252" s="62" t="s">
        <v>4911</v>
      </c>
      <c r="F2252" s="55" t="s">
        <v>5402</v>
      </c>
      <c r="G2252" s="56"/>
      <c r="H2252" s="261" t="s">
        <v>4911</v>
      </c>
      <c r="I2252" s="261" t="s">
        <v>4911</v>
      </c>
      <c r="J2252" s="207" t="s">
        <v>10438</v>
      </c>
      <c r="K2252" s="262" t="s">
        <v>10439</v>
      </c>
      <c r="L2252" s="207" t="s">
        <v>10440</v>
      </c>
      <c r="M2252" s="4">
        <v>2250</v>
      </c>
      <c r="N2252" s="581">
        <v>34.657792999999998</v>
      </c>
      <c r="O2252" s="581">
        <v>134.01865699999999</v>
      </c>
      <c r="P2252">
        <f t="shared" si="35"/>
        <v>4644.7908724440003</v>
      </c>
    </row>
    <row r="2253" spans="1:16">
      <c r="A2253" s="33" t="s">
        <v>10403</v>
      </c>
      <c r="B2253" s="33" t="s">
        <v>3290</v>
      </c>
      <c r="C2253" s="34" t="s">
        <v>4911</v>
      </c>
      <c r="D2253" s="35"/>
      <c r="E2253" s="62" t="s">
        <v>4911</v>
      </c>
      <c r="F2253" s="55" t="s">
        <v>5008</v>
      </c>
      <c r="G2253" s="56"/>
      <c r="H2253" s="261" t="s">
        <v>4911</v>
      </c>
      <c r="I2253" s="261" t="s">
        <v>4911</v>
      </c>
      <c r="J2253" s="207" t="s">
        <v>10441</v>
      </c>
      <c r="K2253" s="262" t="s">
        <v>10442</v>
      </c>
      <c r="L2253" s="207" t="s">
        <v>10443</v>
      </c>
      <c r="M2253" s="4">
        <v>2251</v>
      </c>
      <c r="N2253" s="581">
        <v>34.648449999999997</v>
      </c>
      <c r="O2253" s="581">
        <v>133.88476199999999</v>
      </c>
      <c r="P2253">
        <f t="shared" si="35"/>
        <v>4638.8994819188993</v>
      </c>
    </row>
    <row r="2254" spans="1:16">
      <c r="A2254" s="33" t="s">
        <v>10403</v>
      </c>
      <c r="B2254" s="33" t="s">
        <v>3290</v>
      </c>
      <c r="C2254" s="34" t="s">
        <v>4911</v>
      </c>
      <c r="D2254" s="35"/>
      <c r="E2254" s="62" t="s">
        <v>4911</v>
      </c>
      <c r="F2254" s="55" t="s">
        <v>5413</v>
      </c>
      <c r="G2254" s="56"/>
      <c r="H2254" s="261" t="s">
        <v>4911</v>
      </c>
      <c r="I2254" s="261" t="s">
        <v>4911</v>
      </c>
      <c r="J2254" s="207" t="s">
        <v>10444</v>
      </c>
      <c r="K2254" s="262" t="s">
        <v>10442</v>
      </c>
      <c r="L2254" s="207" t="s">
        <v>10445</v>
      </c>
      <c r="M2254" s="4">
        <v>2252</v>
      </c>
      <c r="N2254" s="581">
        <v>34.648069</v>
      </c>
      <c r="O2254" s="581">
        <v>133.88223400000001</v>
      </c>
      <c r="P2254">
        <f t="shared" si="35"/>
        <v>4638.7608815061467</v>
      </c>
    </row>
    <row r="2255" spans="1:16">
      <c r="A2255" s="33" t="s">
        <v>10403</v>
      </c>
      <c r="B2255" s="33" t="s">
        <v>3290</v>
      </c>
      <c r="C2255" s="34" t="s">
        <v>4911</v>
      </c>
      <c r="D2255" s="35"/>
      <c r="E2255" s="62" t="s">
        <v>4911</v>
      </c>
      <c r="F2255" s="55" t="s">
        <v>5012</v>
      </c>
      <c r="G2255" s="56"/>
      <c r="H2255" s="261" t="s">
        <v>4911</v>
      </c>
      <c r="I2255" s="261" t="s">
        <v>4911</v>
      </c>
      <c r="J2255" s="207" t="s">
        <v>10446</v>
      </c>
      <c r="K2255" s="262" t="s">
        <v>10447</v>
      </c>
      <c r="L2255" s="207" t="s">
        <v>10448</v>
      </c>
      <c r="M2255" s="4">
        <v>2253</v>
      </c>
      <c r="N2255" s="581">
        <v>34.698976999999999</v>
      </c>
      <c r="O2255" s="581">
        <v>134.00920199999999</v>
      </c>
      <c r="P2255">
        <f t="shared" si="35"/>
        <v>4649.9822179863531</v>
      </c>
    </row>
    <row r="2256" spans="1:16">
      <c r="A2256" s="33" t="s">
        <v>10403</v>
      </c>
      <c r="B2256" s="33" t="s">
        <v>3290</v>
      </c>
      <c r="C2256" s="34" t="s">
        <v>4911</v>
      </c>
      <c r="D2256" s="35"/>
      <c r="E2256" s="62" t="s">
        <v>4911</v>
      </c>
      <c r="F2256" s="55" t="s">
        <v>4962</v>
      </c>
      <c r="G2256" s="56"/>
      <c r="H2256" s="261" t="s">
        <v>4911</v>
      </c>
      <c r="I2256" s="261" t="s">
        <v>4911</v>
      </c>
      <c r="J2256" s="207" t="s">
        <v>7299</v>
      </c>
      <c r="K2256" s="262" t="s">
        <v>10449</v>
      </c>
      <c r="L2256" s="207" t="s">
        <v>10450</v>
      </c>
      <c r="M2256" s="4">
        <v>2254</v>
      </c>
      <c r="N2256" s="556">
        <v>34.638531</v>
      </c>
      <c r="O2256" s="556">
        <v>133.87027</v>
      </c>
      <c r="P2256">
        <f t="shared" si="35"/>
        <v>4637.0694973733698</v>
      </c>
    </row>
    <row r="2257" spans="1:16">
      <c r="A2257" s="33" t="s">
        <v>10403</v>
      </c>
      <c r="B2257" s="33" t="s">
        <v>3290</v>
      </c>
      <c r="C2257" s="34" t="s">
        <v>4911</v>
      </c>
      <c r="D2257" s="35"/>
      <c r="E2257" s="62" t="s">
        <v>4911</v>
      </c>
      <c r="F2257" s="263" t="s">
        <v>4968</v>
      </c>
      <c r="G2257" s="214"/>
      <c r="H2257" s="261" t="s">
        <v>4911</v>
      </c>
      <c r="I2257" s="261" t="s">
        <v>4911</v>
      </c>
      <c r="J2257" s="207" t="s">
        <v>10451</v>
      </c>
      <c r="K2257" s="262" t="s">
        <v>10452</v>
      </c>
      <c r="L2257" s="207" t="s">
        <v>10453</v>
      </c>
      <c r="M2257" s="4">
        <v>2255</v>
      </c>
      <c r="N2257" s="581">
        <v>34.647893000000003</v>
      </c>
      <c r="O2257" s="581">
        <v>133.880098</v>
      </c>
      <c r="P2257">
        <f t="shared" si="35"/>
        <v>4638.6633103335143</v>
      </c>
    </row>
    <row r="2258" spans="1:16">
      <c r="A2258" s="33" t="s">
        <v>10403</v>
      </c>
      <c r="B2258" s="33" t="s">
        <v>3290</v>
      </c>
      <c r="C2258" s="34" t="s">
        <v>4911</v>
      </c>
      <c r="D2258" s="35"/>
      <c r="E2258" s="62" t="s">
        <v>4911</v>
      </c>
      <c r="F2258" s="55" t="s">
        <v>5255</v>
      </c>
      <c r="G2258" s="56"/>
      <c r="H2258" s="261" t="s">
        <v>4911</v>
      </c>
      <c r="I2258" s="261" t="s">
        <v>4911</v>
      </c>
      <c r="J2258" s="217" t="s">
        <v>10454</v>
      </c>
      <c r="K2258" s="264" t="s">
        <v>10416</v>
      </c>
      <c r="L2258" s="60" t="s">
        <v>10455</v>
      </c>
      <c r="M2258" s="4">
        <v>2256</v>
      </c>
      <c r="N2258" s="556">
        <v>34.582278000000002</v>
      </c>
      <c r="O2258" s="556">
        <v>133.734578</v>
      </c>
      <c r="P2258">
        <f t="shared" si="35"/>
        <v>4624.8463546086841</v>
      </c>
    </row>
    <row r="2259" spans="1:16">
      <c r="A2259" s="33" t="s">
        <v>10403</v>
      </c>
      <c r="B2259" s="33" t="s">
        <v>3290</v>
      </c>
      <c r="C2259" s="34" t="s">
        <v>4911</v>
      </c>
      <c r="D2259" s="35"/>
      <c r="E2259" s="62" t="s">
        <v>4911</v>
      </c>
      <c r="F2259" s="55" t="s">
        <v>5259</v>
      </c>
      <c r="G2259" s="56"/>
      <c r="H2259" s="261" t="s">
        <v>4911</v>
      </c>
      <c r="I2259" s="261" t="s">
        <v>4911</v>
      </c>
      <c r="J2259" s="250" t="s">
        <v>6711</v>
      </c>
      <c r="K2259" s="265" t="s">
        <v>10449</v>
      </c>
      <c r="L2259" s="250" t="s">
        <v>10450</v>
      </c>
      <c r="M2259" s="4">
        <v>2257</v>
      </c>
      <c r="N2259" s="582">
        <v>34.638531</v>
      </c>
      <c r="O2259" s="582">
        <v>133.87027</v>
      </c>
      <c r="P2259">
        <f t="shared" si="35"/>
        <v>4637.0694973733698</v>
      </c>
    </row>
    <row r="2260" spans="1:16">
      <c r="A2260" s="33" t="s">
        <v>10403</v>
      </c>
      <c r="B2260" s="33" t="s">
        <v>3290</v>
      </c>
      <c r="C2260" s="34" t="s">
        <v>4911</v>
      </c>
      <c r="D2260" s="35"/>
      <c r="E2260" s="62" t="s">
        <v>4911</v>
      </c>
      <c r="F2260" s="55" t="s">
        <v>4972</v>
      </c>
      <c r="G2260" s="56"/>
      <c r="H2260" s="261" t="s">
        <v>4911</v>
      </c>
      <c r="I2260" s="261" t="s">
        <v>4911</v>
      </c>
      <c r="J2260" s="250" t="s">
        <v>10456</v>
      </c>
      <c r="K2260" s="265" t="s">
        <v>10457</v>
      </c>
      <c r="L2260" s="250" t="s">
        <v>10458</v>
      </c>
      <c r="M2260" s="4">
        <v>2258</v>
      </c>
      <c r="N2260" s="582">
        <v>34.706276000000003</v>
      </c>
      <c r="O2260" s="582">
        <v>134.05163200000001</v>
      </c>
      <c r="P2260">
        <f t="shared" si="35"/>
        <v>4652.4329384424327</v>
      </c>
    </row>
    <row r="2261" spans="1:16">
      <c r="A2261" s="33" t="s">
        <v>10403</v>
      </c>
      <c r="B2261" s="33" t="s">
        <v>3290</v>
      </c>
      <c r="C2261" s="34" t="s">
        <v>4911</v>
      </c>
      <c r="D2261" s="35"/>
      <c r="E2261" s="62" t="s">
        <v>4911</v>
      </c>
      <c r="F2261" s="55" t="s">
        <v>5252</v>
      </c>
      <c r="G2261" s="56"/>
      <c r="H2261" s="261" t="s">
        <v>4911</v>
      </c>
      <c r="I2261" s="261" t="s">
        <v>4911</v>
      </c>
      <c r="J2261" s="250" t="s">
        <v>5353</v>
      </c>
      <c r="K2261" s="265" t="s">
        <v>10442</v>
      </c>
      <c r="L2261" s="250" t="s">
        <v>10445</v>
      </c>
      <c r="M2261" s="4">
        <v>2259</v>
      </c>
      <c r="N2261" s="582">
        <v>34.648069</v>
      </c>
      <c r="O2261" s="582">
        <v>133.88223400000001</v>
      </c>
      <c r="P2261">
        <f t="shared" si="35"/>
        <v>4638.7608815061467</v>
      </c>
    </row>
    <row r="2262" spans="1:16">
      <c r="A2262" s="33" t="s">
        <v>10403</v>
      </c>
      <c r="B2262" s="33" t="s">
        <v>3290</v>
      </c>
      <c r="C2262" s="34" t="s">
        <v>4911</v>
      </c>
      <c r="D2262" s="35"/>
      <c r="E2262" s="62" t="s">
        <v>4974</v>
      </c>
      <c r="F2262" s="55" t="s">
        <v>4979</v>
      </c>
      <c r="G2262" s="56"/>
      <c r="H2262" s="261" t="s">
        <v>4911</v>
      </c>
      <c r="I2262" s="261" t="s">
        <v>4911</v>
      </c>
      <c r="J2262" s="250" t="s">
        <v>4976</v>
      </c>
      <c r="K2262" s="265" t="s">
        <v>10442</v>
      </c>
      <c r="L2262" s="250" t="s">
        <v>10445</v>
      </c>
      <c r="M2262" s="4">
        <v>2260</v>
      </c>
      <c r="N2262" s="582">
        <v>34.648069</v>
      </c>
      <c r="O2262" s="582">
        <v>133.88223400000001</v>
      </c>
      <c r="P2262">
        <f t="shared" si="35"/>
        <v>4638.7608815061467</v>
      </c>
    </row>
    <row r="2263" spans="1:16">
      <c r="A2263" s="33" t="s">
        <v>10403</v>
      </c>
      <c r="B2263" s="33" t="s">
        <v>3290</v>
      </c>
      <c r="C2263" s="246" t="s">
        <v>4911</v>
      </c>
      <c r="D2263" s="230"/>
      <c r="E2263" s="266" t="s">
        <v>4911</v>
      </c>
      <c r="F2263" s="267" t="s">
        <v>5277</v>
      </c>
      <c r="G2263" s="214"/>
      <c r="H2263" s="268" t="s">
        <v>4911</v>
      </c>
      <c r="I2263" s="268" t="s">
        <v>4911</v>
      </c>
      <c r="J2263" s="269" t="s">
        <v>5483</v>
      </c>
      <c r="K2263" s="270" t="s">
        <v>10449</v>
      </c>
      <c r="L2263" s="269" t="s">
        <v>10450</v>
      </c>
      <c r="M2263" s="4">
        <v>2261</v>
      </c>
      <c r="N2263" s="583">
        <v>34.638531</v>
      </c>
      <c r="O2263" s="583">
        <v>133.87027</v>
      </c>
      <c r="P2263">
        <f t="shared" si="35"/>
        <v>4637.0694973733698</v>
      </c>
    </row>
    <row r="2264" spans="1:16">
      <c r="A2264" s="33" t="s">
        <v>10403</v>
      </c>
      <c r="B2264" s="33" t="s">
        <v>3290</v>
      </c>
      <c r="C2264" s="236">
        <v>2</v>
      </c>
      <c r="D2264" s="237">
        <v>3752010</v>
      </c>
      <c r="E2264" s="62" t="s">
        <v>4974</v>
      </c>
      <c r="F2264" s="100" t="s">
        <v>4981</v>
      </c>
      <c r="G2264" s="29" t="s">
        <v>4913</v>
      </c>
      <c r="H2264" s="229" t="s">
        <v>10459</v>
      </c>
      <c r="I2264" s="229" t="s">
        <v>10460</v>
      </c>
      <c r="J2264" s="37" t="s">
        <v>10461</v>
      </c>
      <c r="K2264" s="38" t="s">
        <v>10462</v>
      </c>
      <c r="L2264" s="37" t="s">
        <v>10463</v>
      </c>
      <c r="M2264" s="4">
        <v>2262</v>
      </c>
      <c r="N2264" s="554">
        <v>34.588188000000002</v>
      </c>
      <c r="O2264" s="554">
        <v>133.75448499999999</v>
      </c>
      <c r="P2264">
        <f t="shared" si="35"/>
        <v>4626.3252730231798</v>
      </c>
    </row>
    <row r="2265" spans="1:16">
      <c r="A2265" s="33" t="s">
        <v>10403</v>
      </c>
      <c r="B2265" s="33" t="s">
        <v>3290</v>
      </c>
      <c r="C2265" s="39" t="s">
        <v>4911</v>
      </c>
      <c r="D2265" s="40"/>
      <c r="E2265" s="70" t="s">
        <v>4911</v>
      </c>
      <c r="F2265" s="63" t="s">
        <v>4962</v>
      </c>
      <c r="G2265" s="92"/>
      <c r="H2265" s="41" t="s">
        <v>4911</v>
      </c>
      <c r="I2265" s="41" t="s">
        <v>4911</v>
      </c>
      <c r="J2265" s="42" t="s">
        <v>4963</v>
      </c>
      <c r="K2265" s="43" t="s">
        <v>10462</v>
      </c>
      <c r="L2265" s="42" t="s">
        <v>10463</v>
      </c>
      <c r="M2265" s="4">
        <v>2263</v>
      </c>
      <c r="N2265" s="560">
        <v>34.588188000000002</v>
      </c>
      <c r="O2265" s="560">
        <v>133.75448499999999</v>
      </c>
      <c r="P2265">
        <f t="shared" si="35"/>
        <v>4626.3252730231798</v>
      </c>
    </row>
    <row r="2266" spans="1:16">
      <c r="A2266" s="33" t="s">
        <v>10403</v>
      </c>
      <c r="B2266" s="33" t="s">
        <v>3290</v>
      </c>
      <c r="C2266" s="51">
        <v>3</v>
      </c>
      <c r="D2266" s="52">
        <v>3752124</v>
      </c>
      <c r="E2266" s="62" t="s">
        <v>4974</v>
      </c>
      <c r="F2266" s="124" t="s">
        <v>4981</v>
      </c>
      <c r="G2266" s="29" t="s">
        <v>4913</v>
      </c>
      <c r="H2266" s="53" t="s">
        <v>10464</v>
      </c>
      <c r="I2266" s="53" t="s">
        <v>10465</v>
      </c>
      <c r="J2266" s="57" t="s">
        <v>10466</v>
      </c>
      <c r="K2266" s="58" t="s">
        <v>10467</v>
      </c>
      <c r="L2266" s="57" t="s">
        <v>10468</v>
      </c>
      <c r="M2266" s="4">
        <v>2264</v>
      </c>
      <c r="N2266" s="556">
        <v>34.614708999999998</v>
      </c>
      <c r="O2266" s="556">
        <v>133.78452999999999</v>
      </c>
      <c r="P2266">
        <f t="shared" si="35"/>
        <v>4630.9125746517693</v>
      </c>
    </row>
    <row r="2267" spans="1:16">
      <c r="A2267" s="33" t="s">
        <v>10403</v>
      </c>
      <c r="B2267" s="33" t="s">
        <v>3290</v>
      </c>
      <c r="C2267" s="34" t="s">
        <v>4911</v>
      </c>
      <c r="D2267" s="35"/>
      <c r="E2267" s="62" t="s">
        <v>4911</v>
      </c>
      <c r="F2267" s="55" t="s">
        <v>4912</v>
      </c>
      <c r="G2267" s="56"/>
      <c r="H2267" s="36" t="s">
        <v>4911</v>
      </c>
      <c r="I2267" s="36" t="s">
        <v>4911</v>
      </c>
      <c r="J2267" s="207" t="s">
        <v>10469</v>
      </c>
      <c r="K2267" s="262" t="s">
        <v>10470</v>
      </c>
      <c r="L2267" s="207" t="s">
        <v>10471</v>
      </c>
      <c r="M2267" s="4">
        <v>2265</v>
      </c>
      <c r="N2267" s="581">
        <v>34.565800000000003</v>
      </c>
      <c r="O2267" s="581">
        <v>133.768137</v>
      </c>
      <c r="P2267">
        <f t="shared" si="35"/>
        <v>4623.8026699146003</v>
      </c>
    </row>
    <row r="2268" spans="1:16">
      <c r="A2268" s="33" t="s">
        <v>10403</v>
      </c>
      <c r="B2268" s="33" t="s">
        <v>3290</v>
      </c>
      <c r="C2268" s="34" t="s">
        <v>4911</v>
      </c>
      <c r="D2268" s="35"/>
      <c r="E2268" s="62" t="s">
        <v>4911</v>
      </c>
      <c r="F2268" s="55" t="s">
        <v>4987</v>
      </c>
      <c r="G2268" s="56"/>
      <c r="H2268" s="36" t="s">
        <v>4911</v>
      </c>
      <c r="I2268" s="36" t="s">
        <v>4911</v>
      </c>
      <c r="J2268" s="207" t="s">
        <v>10472</v>
      </c>
      <c r="K2268" s="262" t="s">
        <v>10473</v>
      </c>
      <c r="L2268" s="207" t="s">
        <v>10474</v>
      </c>
      <c r="M2268" s="4">
        <v>2266</v>
      </c>
      <c r="N2268" s="581">
        <v>34.563364999999997</v>
      </c>
      <c r="O2268" s="581">
        <v>133.685213</v>
      </c>
      <c r="P2268">
        <f t="shared" si="35"/>
        <v>4620.610812021745</v>
      </c>
    </row>
    <row r="2269" spans="1:16">
      <c r="A2269" s="33" t="s">
        <v>10403</v>
      </c>
      <c r="B2269" s="33" t="s">
        <v>3290</v>
      </c>
      <c r="C2269" s="34" t="s">
        <v>4911</v>
      </c>
      <c r="D2269" s="35"/>
      <c r="E2269" s="62" t="s">
        <v>4911</v>
      </c>
      <c r="F2269" s="55" t="s">
        <v>4918</v>
      </c>
      <c r="G2269" s="56"/>
      <c r="H2269" s="36" t="s">
        <v>4911</v>
      </c>
      <c r="I2269" s="36" t="s">
        <v>4911</v>
      </c>
      <c r="J2269" s="207" t="s">
        <v>10475</v>
      </c>
      <c r="K2269" s="262" t="s">
        <v>10476</v>
      </c>
      <c r="L2269" s="207" t="s">
        <v>10477</v>
      </c>
      <c r="M2269" s="4">
        <v>2267</v>
      </c>
      <c r="N2269" s="581">
        <v>34.491267999999998</v>
      </c>
      <c r="O2269" s="581">
        <v>133.94848400000001</v>
      </c>
      <c r="P2269">
        <f t="shared" si="35"/>
        <v>4620.0530598377118</v>
      </c>
    </row>
    <row r="2270" spans="1:16">
      <c r="A2270" s="33" t="s">
        <v>10403</v>
      </c>
      <c r="B2270" s="33" t="s">
        <v>3290</v>
      </c>
      <c r="C2270" s="39" t="s">
        <v>4911</v>
      </c>
      <c r="D2270" s="40"/>
      <c r="E2270" s="70" t="s">
        <v>4911</v>
      </c>
      <c r="F2270" s="63" t="s">
        <v>4962</v>
      </c>
      <c r="G2270" s="92"/>
      <c r="H2270" s="41" t="s">
        <v>4911</v>
      </c>
      <c r="I2270" s="41" t="s">
        <v>4911</v>
      </c>
      <c r="J2270" s="42" t="s">
        <v>4963</v>
      </c>
      <c r="K2270" s="43" t="s">
        <v>10470</v>
      </c>
      <c r="L2270" s="42" t="s">
        <v>10471</v>
      </c>
      <c r="M2270" s="4">
        <v>2268</v>
      </c>
      <c r="N2270" s="560">
        <v>34.565800000000003</v>
      </c>
      <c r="O2270" s="560">
        <v>133.768137</v>
      </c>
      <c r="P2270">
        <f t="shared" si="35"/>
        <v>4623.8026699146003</v>
      </c>
    </row>
    <row r="2271" spans="1:16">
      <c r="A2271" s="33" t="s">
        <v>10403</v>
      </c>
      <c r="B2271" s="33" t="s">
        <v>3290</v>
      </c>
      <c r="C2271" s="34">
        <v>4</v>
      </c>
      <c r="D2271" s="35">
        <v>3752901</v>
      </c>
      <c r="E2271" s="62" t="s">
        <v>4974</v>
      </c>
      <c r="F2271" s="92" t="s">
        <v>4981</v>
      </c>
      <c r="G2271" s="29" t="s">
        <v>4913</v>
      </c>
      <c r="H2271" s="36" t="s">
        <v>10478</v>
      </c>
      <c r="I2271" s="36" t="s">
        <v>10479</v>
      </c>
      <c r="J2271" s="57" t="s">
        <v>10480</v>
      </c>
      <c r="K2271" s="58" t="s">
        <v>10416</v>
      </c>
      <c r="L2271" s="57" t="s">
        <v>10481</v>
      </c>
      <c r="M2271" s="4">
        <v>2269</v>
      </c>
      <c r="N2271" s="556">
        <v>34.577038999999999</v>
      </c>
      <c r="O2271" s="556">
        <v>133.727147</v>
      </c>
      <c r="P2271">
        <f t="shared" si="35"/>
        <v>4623.8887771777327</v>
      </c>
    </row>
    <row r="2272" spans="1:16">
      <c r="A2272" s="33" t="s">
        <v>10403</v>
      </c>
      <c r="B2272" s="33" t="s">
        <v>3290</v>
      </c>
      <c r="C2272" s="51">
        <v>5</v>
      </c>
      <c r="D2272" s="52">
        <v>3753801</v>
      </c>
      <c r="E2272" s="98" t="s">
        <v>4911</v>
      </c>
      <c r="F2272" s="100" t="s">
        <v>4912</v>
      </c>
      <c r="G2272" s="29" t="s">
        <v>4913</v>
      </c>
      <c r="H2272" s="53" t="s">
        <v>10482</v>
      </c>
      <c r="I2272" s="53" t="s">
        <v>10483</v>
      </c>
      <c r="J2272" s="95" t="s">
        <v>10484</v>
      </c>
      <c r="K2272" s="96" t="s">
        <v>10485</v>
      </c>
      <c r="L2272" s="95" t="s">
        <v>10486</v>
      </c>
      <c r="M2272" s="4">
        <v>2270</v>
      </c>
      <c r="N2272" s="558">
        <v>35.074035000000002</v>
      </c>
      <c r="O2272" s="558">
        <v>134.052302</v>
      </c>
      <c r="P2272">
        <f t="shared" si="35"/>
        <v>4701.7551321785704</v>
      </c>
    </row>
    <row r="2273" spans="1:16">
      <c r="A2273" s="33" t="s">
        <v>10403</v>
      </c>
      <c r="B2273" s="33" t="s">
        <v>3290</v>
      </c>
      <c r="C2273" s="34" t="s">
        <v>4911</v>
      </c>
      <c r="D2273" s="35"/>
      <c r="E2273" s="62" t="s">
        <v>4911</v>
      </c>
      <c r="F2273" s="55" t="s">
        <v>4918</v>
      </c>
      <c r="G2273" s="56"/>
      <c r="H2273" s="36" t="s">
        <v>4911</v>
      </c>
      <c r="I2273" s="36" t="s">
        <v>4911</v>
      </c>
      <c r="J2273" s="207" t="s">
        <v>10487</v>
      </c>
      <c r="K2273" s="262" t="s">
        <v>10488</v>
      </c>
      <c r="L2273" s="207" t="s">
        <v>10489</v>
      </c>
      <c r="M2273" s="4">
        <v>2271</v>
      </c>
      <c r="N2273" s="581">
        <v>35.046407000000002</v>
      </c>
      <c r="O2273" s="581">
        <v>133.97068100000001</v>
      </c>
      <c r="P2273">
        <f t="shared" si="35"/>
        <v>4695.1910123931675</v>
      </c>
    </row>
    <row r="2274" spans="1:16">
      <c r="A2274" s="33" t="s">
        <v>10403</v>
      </c>
      <c r="B2274" s="33" t="s">
        <v>3290</v>
      </c>
      <c r="C2274" s="34" t="s">
        <v>4911</v>
      </c>
      <c r="D2274" s="35"/>
      <c r="E2274" s="62" t="s">
        <v>4911</v>
      </c>
      <c r="F2274" s="55" t="s">
        <v>4922</v>
      </c>
      <c r="G2274" s="56"/>
      <c r="H2274" s="36" t="s">
        <v>4911</v>
      </c>
      <c r="I2274" s="36" t="s">
        <v>4911</v>
      </c>
      <c r="J2274" s="207" t="s">
        <v>10490</v>
      </c>
      <c r="K2274" s="262" t="s">
        <v>10491</v>
      </c>
      <c r="L2274" s="207" t="s">
        <v>10492</v>
      </c>
      <c r="M2274" s="4">
        <v>2272</v>
      </c>
      <c r="N2274" s="581">
        <v>35.061476999999996</v>
      </c>
      <c r="O2274" s="581">
        <v>133.95802</v>
      </c>
      <c r="P2274">
        <f t="shared" si="35"/>
        <v>4696.7660371955399</v>
      </c>
    </row>
    <row r="2275" spans="1:16">
      <c r="A2275" s="33" t="s">
        <v>10403</v>
      </c>
      <c r="B2275" s="33" t="s">
        <v>3290</v>
      </c>
      <c r="C2275" s="34" t="s">
        <v>4911</v>
      </c>
      <c r="D2275" s="35"/>
      <c r="E2275" s="62" t="s">
        <v>4911</v>
      </c>
      <c r="F2275" s="55" t="s">
        <v>4926</v>
      </c>
      <c r="G2275" s="56"/>
      <c r="H2275" s="36" t="s">
        <v>4911</v>
      </c>
      <c r="I2275" s="36" t="s">
        <v>4911</v>
      </c>
      <c r="J2275" s="31" t="s">
        <v>10493</v>
      </c>
      <c r="K2275" s="32" t="s">
        <v>10494</v>
      </c>
      <c r="L2275" s="31" t="s">
        <v>10495</v>
      </c>
      <c r="M2275" s="4">
        <v>2273</v>
      </c>
      <c r="N2275" s="525">
        <v>35.063142999999997</v>
      </c>
      <c r="O2275" s="525">
        <v>133.75177199999999</v>
      </c>
      <c r="P2275">
        <f t="shared" si="35"/>
        <v>4689.7575081393952</v>
      </c>
    </row>
    <row r="2276" spans="1:16">
      <c r="A2276" s="33" t="s">
        <v>10403</v>
      </c>
      <c r="B2276" s="33" t="s">
        <v>3290</v>
      </c>
      <c r="C2276" s="34" t="s">
        <v>4911</v>
      </c>
      <c r="D2276" s="35"/>
      <c r="E2276" s="62" t="s">
        <v>4911</v>
      </c>
      <c r="F2276" s="55" t="s">
        <v>4964</v>
      </c>
      <c r="G2276" s="56"/>
      <c r="H2276" s="36" t="s">
        <v>4911</v>
      </c>
      <c r="I2276" s="36" t="s">
        <v>4911</v>
      </c>
      <c r="J2276" s="31" t="s">
        <v>10496</v>
      </c>
      <c r="K2276" s="32" t="s">
        <v>10497</v>
      </c>
      <c r="L2276" s="31" t="s">
        <v>10498</v>
      </c>
      <c r="M2276" s="4">
        <v>2274</v>
      </c>
      <c r="N2276" s="525">
        <v>35.076796000000002</v>
      </c>
      <c r="O2276" s="525">
        <v>133.948913</v>
      </c>
      <c r="P2276">
        <f t="shared" si="35"/>
        <v>4698.4986957227484</v>
      </c>
    </row>
    <row r="2277" spans="1:16">
      <c r="A2277" s="33" t="s">
        <v>10403</v>
      </c>
      <c r="B2277" s="33" t="s">
        <v>3290</v>
      </c>
      <c r="C2277" s="34" t="s">
        <v>4911</v>
      </c>
      <c r="D2277" s="35"/>
      <c r="E2277" s="62" t="s">
        <v>4911</v>
      </c>
      <c r="F2277" s="55" t="s">
        <v>4962</v>
      </c>
      <c r="G2277" s="56"/>
      <c r="H2277" s="36" t="s">
        <v>4911</v>
      </c>
      <c r="I2277" s="36" t="s">
        <v>4911</v>
      </c>
      <c r="J2277" s="207" t="s">
        <v>4963</v>
      </c>
      <c r="K2277" s="262" t="s">
        <v>10485</v>
      </c>
      <c r="L2277" s="207" t="s">
        <v>10486</v>
      </c>
      <c r="M2277" s="4">
        <v>2275</v>
      </c>
      <c r="N2277" s="581">
        <v>35.074035000000002</v>
      </c>
      <c r="O2277" s="581">
        <v>134.052302</v>
      </c>
      <c r="P2277">
        <f t="shared" si="35"/>
        <v>4701.7551321785704</v>
      </c>
    </row>
    <row r="2278" spans="1:16">
      <c r="A2278" s="33" t="s">
        <v>10403</v>
      </c>
      <c r="B2278" s="33" t="s">
        <v>3290</v>
      </c>
      <c r="C2278" s="34" t="s">
        <v>4911</v>
      </c>
      <c r="D2278" s="35"/>
      <c r="E2278" s="62" t="s">
        <v>4911</v>
      </c>
      <c r="F2278" s="55" t="s">
        <v>5252</v>
      </c>
      <c r="G2278" s="56"/>
      <c r="H2278" s="36" t="s">
        <v>4911</v>
      </c>
      <c r="I2278" s="36" t="s">
        <v>4911</v>
      </c>
      <c r="J2278" s="207" t="s">
        <v>5353</v>
      </c>
      <c r="K2278" s="262" t="s">
        <v>10485</v>
      </c>
      <c r="L2278" s="207" t="s">
        <v>10486</v>
      </c>
      <c r="M2278" s="4">
        <v>2276</v>
      </c>
      <c r="N2278" s="581">
        <v>35.074035000000002</v>
      </c>
      <c r="O2278" s="581">
        <v>134.052302</v>
      </c>
      <c r="P2278">
        <f t="shared" si="35"/>
        <v>4701.7551321785704</v>
      </c>
    </row>
    <row r="2279" spans="1:16">
      <c r="A2279" s="33" t="s">
        <v>10403</v>
      </c>
      <c r="B2279" s="33" t="s">
        <v>3290</v>
      </c>
      <c r="C2279" s="246" t="s">
        <v>4911</v>
      </c>
      <c r="D2279" s="230"/>
      <c r="E2279" s="62" t="s">
        <v>4974</v>
      </c>
      <c r="F2279" s="102" t="s">
        <v>4975</v>
      </c>
      <c r="G2279" s="56"/>
      <c r="H2279" s="226" t="s">
        <v>4911</v>
      </c>
      <c r="I2279" s="226" t="s">
        <v>4911</v>
      </c>
      <c r="J2279" s="57" t="s">
        <v>6229</v>
      </c>
      <c r="K2279" s="58" t="s">
        <v>10485</v>
      </c>
      <c r="L2279" s="57" t="s">
        <v>10486</v>
      </c>
      <c r="M2279" s="4">
        <v>2277</v>
      </c>
      <c r="N2279" s="556">
        <v>35.074035000000002</v>
      </c>
      <c r="O2279" s="556">
        <v>134.052302</v>
      </c>
      <c r="P2279">
        <f t="shared" si="35"/>
        <v>4701.7551321785704</v>
      </c>
    </row>
    <row r="2280" spans="1:16">
      <c r="A2280" s="33" t="s">
        <v>10403</v>
      </c>
      <c r="B2280" s="33" t="s">
        <v>3290</v>
      </c>
      <c r="C2280" s="236">
        <v>6</v>
      </c>
      <c r="D2280" s="237">
        <v>3755156</v>
      </c>
      <c r="E2280" s="98" t="s">
        <v>4911</v>
      </c>
      <c r="F2280" s="124" t="s">
        <v>4981</v>
      </c>
      <c r="G2280" s="29" t="s">
        <v>4913</v>
      </c>
      <c r="H2280" s="229" t="s">
        <v>10499</v>
      </c>
      <c r="I2280" s="229" t="s">
        <v>10500</v>
      </c>
      <c r="J2280" s="57" t="s">
        <v>10501</v>
      </c>
      <c r="K2280" s="58" t="s">
        <v>10502</v>
      </c>
      <c r="L2280" s="57" t="s">
        <v>10503</v>
      </c>
      <c r="M2280" s="4">
        <v>2278</v>
      </c>
      <c r="N2280" s="556">
        <v>34.545558</v>
      </c>
      <c r="O2280" s="556">
        <v>133.730434</v>
      </c>
      <c r="P2280">
        <f t="shared" si="35"/>
        <v>4619.7924641121717</v>
      </c>
    </row>
    <row r="2281" spans="1:16">
      <c r="A2281" s="33" t="s">
        <v>10403</v>
      </c>
      <c r="B2281" s="33" t="s">
        <v>3290</v>
      </c>
      <c r="C2281" s="34" t="s">
        <v>4911</v>
      </c>
      <c r="D2281" s="35"/>
      <c r="E2281" s="62" t="s">
        <v>4911</v>
      </c>
      <c r="F2281" s="102" t="s">
        <v>4912</v>
      </c>
      <c r="G2281" s="56"/>
      <c r="H2281" s="36" t="s">
        <v>4911</v>
      </c>
      <c r="I2281" s="36" t="s">
        <v>4911</v>
      </c>
      <c r="J2281" s="217" t="s">
        <v>10504</v>
      </c>
      <c r="K2281" s="264" t="s">
        <v>10505</v>
      </c>
      <c r="L2281" s="217" t="s">
        <v>10506</v>
      </c>
      <c r="M2281" s="4">
        <v>2279</v>
      </c>
      <c r="N2281" s="584">
        <v>34.473109000000001</v>
      </c>
      <c r="O2281" s="584">
        <v>133.825626</v>
      </c>
      <c r="P2281">
        <f t="shared" si="35"/>
        <v>4613.3853920912343</v>
      </c>
    </row>
    <row r="2282" spans="1:16">
      <c r="A2282" s="33" t="s">
        <v>10403</v>
      </c>
      <c r="B2282" s="33" t="s">
        <v>3290</v>
      </c>
      <c r="C2282" s="34" t="s">
        <v>4911</v>
      </c>
      <c r="D2282" s="35"/>
      <c r="E2282" s="62" t="s">
        <v>4911</v>
      </c>
      <c r="F2282" s="102" t="s">
        <v>4962</v>
      </c>
      <c r="G2282" s="56"/>
      <c r="H2282" s="36" t="s">
        <v>4911</v>
      </c>
      <c r="I2282" s="36" t="s">
        <v>4911</v>
      </c>
      <c r="J2282" s="217" t="s">
        <v>4963</v>
      </c>
      <c r="K2282" s="264" t="s">
        <v>10502</v>
      </c>
      <c r="L2282" s="217" t="s">
        <v>10503</v>
      </c>
      <c r="M2282" s="4">
        <v>2280</v>
      </c>
      <c r="N2282" s="584">
        <v>34.545558</v>
      </c>
      <c r="O2282" s="584">
        <v>133.730434</v>
      </c>
      <c r="P2282">
        <f t="shared" si="35"/>
        <v>4619.7924641121717</v>
      </c>
    </row>
    <row r="2283" spans="1:16">
      <c r="A2283" s="33" t="s">
        <v>10403</v>
      </c>
      <c r="B2283" s="33" t="s">
        <v>3290</v>
      </c>
      <c r="C2283" s="246" t="s">
        <v>4911</v>
      </c>
      <c r="D2283" s="230"/>
      <c r="E2283" s="62" t="s">
        <v>4974</v>
      </c>
      <c r="F2283" s="102" t="s">
        <v>4975</v>
      </c>
      <c r="G2283" s="56"/>
      <c r="H2283" s="226" t="s">
        <v>4911</v>
      </c>
      <c r="I2283" s="226" t="s">
        <v>4911</v>
      </c>
      <c r="J2283" s="217" t="s">
        <v>4976</v>
      </c>
      <c r="K2283" s="264" t="s">
        <v>10502</v>
      </c>
      <c r="L2283" s="217" t="s">
        <v>10503</v>
      </c>
      <c r="M2283" s="4">
        <v>2281</v>
      </c>
      <c r="N2283" s="584">
        <v>34.545558</v>
      </c>
      <c r="O2283" s="584">
        <v>133.730434</v>
      </c>
      <c r="P2283">
        <f t="shared" si="35"/>
        <v>4619.7924641121717</v>
      </c>
    </row>
    <row r="2284" spans="1:16">
      <c r="A2284" s="33" t="s">
        <v>10403</v>
      </c>
      <c r="B2284" s="33" t="s">
        <v>3290</v>
      </c>
      <c r="C2284" s="236">
        <v>7</v>
      </c>
      <c r="D2284" s="237">
        <v>3759038</v>
      </c>
      <c r="E2284" s="238" t="s">
        <v>4974</v>
      </c>
      <c r="F2284" s="131" t="s">
        <v>4981</v>
      </c>
      <c r="G2284" s="29" t="s">
        <v>4913</v>
      </c>
      <c r="H2284" s="229" t="s">
        <v>10507</v>
      </c>
      <c r="I2284" s="229" t="s">
        <v>10508</v>
      </c>
      <c r="J2284" s="240" t="s">
        <v>10509</v>
      </c>
      <c r="K2284" s="241" t="s">
        <v>10510</v>
      </c>
      <c r="L2284" s="240" t="s">
        <v>10511</v>
      </c>
      <c r="M2284" s="4">
        <v>2282</v>
      </c>
      <c r="N2284" s="577">
        <v>34.571831000000003</v>
      </c>
      <c r="O2284" s="577">
        <v>133.47192799999999</v>
      </c>
      <c r="P2284">
        <f t="shared" si="35"/>
        <v>4614.3689380601681</v>
      </c>
    </row>
    <row r="2285" spans="1:16">
      <c r="A2285" s="33" t="s">
        <v>10403</v>
      </c>
      <c r="B2285" s="33" t="s">
        <v>3290</v>
      </c>
      <c r="C2285" s="246" t="s">
        <v>4911</v>
      </c>
      <c r="D2285" s="230"/>
      <c r="E2285" s="266" t="s">
        <v>4911</v>
      </c>
      <c r="F2285" s="63" t="s">
        <v>4962</v>
      </c>
      <c r="G2285" s="56"/>
      <c r="H2285" s="226" t="s">
        <v>4911</v>
      </c>
      <c r="I2285" s="226" t="s">
        <v>4911</v>
      </c>
      <c r="J2285" s="271" t="s">
        <v>4963</v>
      </c>
      <c r="K2285" s="272" t="s">
        <v>10510</v>
      </c>
      <c r="L2285" s="271" t="s">
        <v>10511</v>
      </c>
      <c r="M2285" s="4">
        <v>2283</v>
      </c>
      <c r="N2285" s="585">
        <v>34.571831000000003</v>
      </c>
      <c r="O2285" s="585">
        <v>133.47192799999999</v>
      </c>
      <c r="P2285">
        <f t="shared" si="35"/>
        <v>4614.3689380601681</v>
      </c>
    </row>
    <row r="2286" spans="1:16">
      <c r="A2286" s="33" t="s">
        <v>10403</v>
      </c>
      <c r="B2286" s="33" t="s">
        <v>3290</v>
      </c>
      <c r="C2286" s="236">
        <v>8</v>
      </c>
      <c r="D2286" s="237">
        <v>3783065</v>
      </c>
      <c r="E2286" s="62" t="s">
        <v>4974</v>
      </c>
      <c r="F2286" s="124" t="s">
        <v>4981</v>
      </c>
      <c r="G2286" s="29" t="s">
        <v>4913</v>
      </c>
      <c r="H2286" s="229" t="s">
        <v>10512</v>
      </c>
      <c r="I2286" s="229" t="s">
        <v>10513</v>
      </c>
      <c r="J2286" s="57" t="s">
        <v>10514</v>
      </c>
      <c r="K2286" s="58" t="s">
        <v>10515</v>
      </c>
      <c r="L2286" s="57" t="s">
        <v>10516</v>
      </c>
      <c r="M2286" s="4">
        <v>2284</v>
      </c>
      <c r="N2286" s="556">
        <v>34.777673</v>
      </c>
      <c r="O2286" s="556">
        <v>134.17349100000001</v>
      </c>
      <c r="P2286">
        <f t="shared" si="35"/>
        <v>4666.2417952664437</v>
      </c>
    </row>
    <row r="2287" spans="1:16">
      <c r="A2287" s="33" t="s">
        <v>10403</v>
      </c>
      <c r="B2287" s="33" t="s">
        <v>3290</v>
      </c>
      <c r="C2287" s="34" t="s">
        <v>4911</v>
      </c>
      <c r="D2287" s="35"/>
      <c r="E2287" s="62" t="s">
        <v>4911</v>
      </c>
      <c r="F2287" s="55" t="s">
        <v>4912</v>
      </c>
      <c r="G2287" s="56"/>
      <c r="H2287" s="36" t="s">
        <v>4911</v>
      </c>
      <c r="I2287" s="36" t="s">
        <v>4911</v>
      </c>
      <c r="J2287" s="207" t="s">
        <v>10517</v>
      </c>
      <c r="K2287" s="262" t="s">
        <v>10518</v>
      </c>
      <c r="L2287" s="207" t="s">
        <v>10519</v>
      </c>
      <c r="M2287" s="4">
        <v>2285</v>
      </c>
      <c r="N2287" s="581">
        <v>34.737862</v>
      </c>
      <c r="O2287" s="581">
        <v>134.00786099999999</v>
      </c>
      <c r="P2287">
        <f t="shared" si="35"/>
        <v>4655.1465823331819</v>
      </c>
    </row>
    <row r="2288" spans="1:16">
      <c r="A2288" s="33" t="s">
        <v>10403</v>
      </c>
      <c r="B2288" s="33" t="s">
        <v>3290</v>
      </c>
      <c r="C2288" s="34" t="s">
        <v>4911</v>
      </c>
      <c r="D2288" s="35"/>
      <c r="E2288" s="62" t="s">
        <v>4911</v>
      </c>
      <c r="F2288" s="102" t="s">
        <v>4962</v>
      </c>
      <c r="G2288" s="56"/>
      <c r="H2288" s="36" t="s">
        <v>4911</v>
      </c>
      <c r="I2288" s="36" t="s">
        <v>4911</v>
      </c>
      <c r="J2288" s="57" t="s">
        <v>4963</v>
      </c>
      <c r="K2288" s="58" t="s">
        <v>10518</v>
      </c>
      <c r="L2288" s="57" t="s">
        <v>10519</v>
      </c>
      <c r="M2288" s="4">
        <v>2286</v>
      </c>
      <c r="N2288" s="556">
        <v>34.737862</v>
      </c>
      <c r="O2288" s="556">
        <v>134.00786099999999</v>
      </c>
      <c r="P2288">
        <f t="shared" si="35"/>
        <v>4655.1465823331819</v>
      </c>
    </row>
    <row r="2289" spans="1:16">
      <c r="A2289" s="33" t="s">
        <v>10403</v>
      </c>
      <c r="B2289" s="33" t="s">
        <v>3290</v>
      </c>
      <c r="C2289" s="273" t="s">
        <v>4911</v>
      </c>
      <c r="D2289" s="230"/>
      <c r="E2289" s="62" t="s">
        <v>4911</v>
      </c>
      <c r="F2289" s="102" t="s">
        <v>5252</v>
      </c>
      <c r="G2289" s="56"/>
      <c r="H2289" s="226" t="s">
        <v>4911</v>
      </c>
      <c r="I2289" s="226" t="s">
        <v>4911</v>
      </c>
      <c r="J2289" s="60" t="s">
        <v>5353</v>
      </c>
      <c r="K2289" s="61" t="s">
        <v>10515</v>
      </c>
      <c r="L2289" s="60" t="s">
        <v>10516</v>
      </c>
      <c r="M2289" s="4">
        <v>2287</v>
      </c>
      <c r="N2289" s="553">
        <v>34.777673</v>
      </c>
      <c r="O2289" s="553">
        <v>134.17349100000001</v>
      </c>
      <c r="P2289">
        <f t="shared" si="35"/>
        <v>4666.2417952664437</v>
      </c>
    </row>
    <row r="2290" spans="1:16">
      <c r="A2290" s="33" t="s">
        <v>10403</v>
      </c>
      <c r="B2290" s="33" t="s">
        <v>3290</v>
      </c>
      <c r="C2290" s="274">
        <v>9</v>
      </c>
      <c r="D2290" s="231">
        <v>3786038</v>
      </c>
      <c r="E2290" s="232" t="s">
        <v>4974</v>
      </c>
      <c r="F2290" s="275" t="s">
        <v>4981</v>
      </c>
      <c r="G2290" s="29" t="s">
        <v>4913</v>
      </c>
      <c r="H2290" s="228" t="s">
        <v>10520</v>
      </c>
      <c r="I2290" s="228" t="s">
        <v>10521</v>
      </c>
      <c r="J2290" s="234" t="s">
        <v>10522</v>
      </c>
      <c r="K2290" s="235" t="s">
        <v>10523</v>
      </c>
      <c r="L2290" s="234" t="s">
        <v>10524</v>
      </c>
      <c r="M2290" s="4">
        <v>2288</v>
      </c>
      <c r="N2290" s="576">
        <v>34.549585</v>
      </c>
      <c r="O2290" s="576">
        <v>133.82659699999999</v>
      </c>
      <c r="P2290">
        <f t="shared" si="35"/>
        <v>4623.6533883122447</v>
      </c>
    </row>
    <row r="2291" spans="1:16">
      <c r="A2291" s="33" t="s">
        <v>10403</v>
      </c>
      <c r="B2291" s="33" t="s">
        <v>3290</v>
      </c>
      <c r="C2291" s="236">
        <v>10</v>
      </c>
      <c r="D2291" s="237">
        <v>3788008</v>
      </c>
      <c r="E2291" s="238" t="s">
        <v>4974</v>
      </c>
      <c r="F2291" s="131" t="s">
        <v>4981</v>
      </c>
      <c r="G2291" s="29" t="s">
        <v>4913</v>
      </c>
      <c r="H2291" s="229" t="s">
        <v>10525</v>
      </c>
      <c r="I2291" s="229" t="s">
        <v>10526</v>
      </c>
      <c r="J2291" s="240" t="s">
        <v>10527</v>
      </c>
      <c r="K2291" s="241" t="s">
        <v>10528</v>
      </c>
      <c r="L2291" s="240" t="s">
        <v>10529</v>
      </c>
      <c r="M2291" s="4">
        <v>2289</v>
      </c>
      <c r="N2291" s="577">
        <v>34.517955000000001</v>
      </c>
      <c r="O2291" s="577">
        <v>133.57064399999999</v>
      </c>
      <c r="P2291">
        <f t="shared" si="35"/>
        <v>4610.5854789130199</v>
      </c>
    </row>
    <row r="2292" spans="1:16">
      <c r="A2292" s="33" t="s">
        <v>10403</v>
      </c>
      <c r="B2292" s="33" t="s">
        <v>3290</v>
      </c>
      <c r="C2292" s="246" t="s">
        <v>4911</v>
      </c>
      <c r="D2292" s="230"/>
      <c r="E2292" s="266" t="s">
        <v>4911</v>
      </c>
      <c r="F2292" s="63" t="s">
        <v>4962</v>
      </c>
      <c r="G2292" s="56"/>
      <c r="H2292" s="226" t="s">
        <v>4911</v>
      </c>
      <c r="I2292" s="226" t="s">
        <v>4911</v>
      </c>
      <c r="J2292" s="271" t="s">
        <v>4963</v>
      </c>
      <c r="K2292" s="272" t="s">
        <v>10528</v>
      </c>
      <c r="L2292" s="271" t="s">
        <v>10529</v>
      </c>
      <c r="M2292" s="4">
        <v>2290</v>
      </c>
      <c r="N2292" s="585">
        <v>34.517955000000001</v>
      </c>
      <c r="O2292" s="585">
        <v>133.57064399999999</v>
      </c>
      <c r="P2292">
        <f t="shared" si="35"/>
        <v>4610.5854789130199</v>
      </c>
    </row>
    <row r="2293" spans="1:16">
      <c r="A2293" s="33" t="s">
        <v>10403</v>
      </c>
      <c r="B2293" s="33" t="s">
        <v>3290</v>
      </c>
      <c r="C2293" s="236">
        <v>11</v>
      </c>
      <c r="D2293" s="237">
        <v>3788017</v>
      </c>
      <c r="E2293" s="62" t="s">
        <v>4974</v>
      </c>
      <c r="F2293" s="56" t="s">
        <v>4981</v>
      </c>
      <c r="G2293" s="29" t="s">
        <v>4913</v>
      </c>
      <c r="H2293" s="229" t="s">
        <v>10530</v>
      </c>
      <c r="I2293" s="229" t="s">
        <v>10531</v>
      </c>
      <c r="J2293" s="57" t="s">
        <v>10532</v>
      </c>
      <c r="K2293" s="58" t="s">
        <v>10533</v>
      </c>
      <c r="L2293" s="57" t="s">
        <v>10534</v>
      </c>
      <c r="M2293" s="4">
        <v>2291</v>
      </c>
      <c r="N2293" s="556">
        <v>34.522207999999999</v>
      </c>
      <c r="O2293" s="556">
        <v>133.578001</v>
      </c>
      <c r="P2293">
        <f t="shared" si="35"/>
        <v>4611.4075347462076</v>
      </c>
    </row>
    <row r="2294" spans="1:16">
      <c r="A2294" s="33" t="s">
        <v>10403</v>
      </c>
      <c r="B2294" s="33" t="s">
        <v>3290</v>
      </c>
      <c r="C2294" s="39" t="s">
        <v>4911</v>
      </c>
      <c r="D2294" s="40"/>
      <c r="E2294" s="62" t="s">
        <v>4911</v>
      </c>
      <c r="F2294" s="102" t="s">
        <v>4962</v>
      </c>
      <c r="G2294" s="56"/>
      <c r="H2294" s="41" t="s">
        <v>4911</v>
      </c>
      <c r="I2294" s="41" t="s">
        <v>4911</v>
      </c>
      <c r="J2294" s="60" t="s">
        <v>4963</v>
      </c>
      <c r="K2294" s="61" t="s">
        <v>10533</v>
      </c>
      <c r="L2294" s="60" t="s">
        <v>10534</v>
      </c>
      <c r="M2294" s="4">
        <v>2292</v>
      </c>
      <c r="N2294" s="553">
        <v>34.522207999999999</v>
      </c>
      <c r="O2294" s="553">
        <v>133.578001</v>
      </c>
      <c r="P2294">
        <f t="shared" si="35"/>
        <v>4611.4075347462076</v>
      </c>
    </row>
    <row r="2295" spans="1:16">
      <c r="A2295" s="33" t="s">
        <v>10403</v>
      </c>
      <c r="B2295" s="33" t="s">
        <v>3290</v>
      </c>
      <c r="C2295" s="276">
        <v>12</v>
      </c>
      <c r="D2295" s="277">
        <v>3795052</v>
      </c>
      <c r="E2295" s="278" t="s">
        <v>4911</v>
      </c>
      <c r="F2295" s="100" t="s">
        <v>4981</v>
      </c>
      <c r="G2295" s="29" t="s">
        <v>4913</v>
      </c>
      <c r="H2295" s="279" t="s">
        <v>10535</v>
      </c>
      <c r="I2295" s="279" t="s">
        <v>10536</v>
      </c>
      <c r="J2295" s="219" t="s">
        <v>5298</v>
      </c>
      <c r="K2295" s="280" t="s">
        <v>10537</v>
      </c>
      <c r="L2295" s="219" t="s">
        <v>10538</v>
      </c>
      <c r="M2295" s="4">
        <v>2293</v>
      </c>
      <c r="N2295" s="586">
        <v>34.987850000000002</v>
      </c>
      <c r="O2295" s="586">
        <v>133.697946</v>
      </c>
      <c r="P2295">
        <f t="shared" si="35"/>
        <v>4677.8036799561005</v>
      </c>
    </row>
    <row r="2296" spans="1:16">
      <c r="A2296" s="33" t="s">
        <v>10403</v>
      </c>
      <c r="B2296" s="33" t="s">
        <v>3290</v>
      </c>
      <c r="C2296" s="34" t="s">
        <v>4911</v>
      </c>
      <c r="D2296" s="35"/>
      <c r="E2296" s="62" t="s">
        <v>4911</v>
      </c>
      <c r="F2296" s="55" t="s">
        <v>4912</v>
      </c>
      <c r="G2296" s="56"/>
      <c r="H2296" s="36" t="s">
        <v>4911</v>
      </c>
      <c r="I2296" s="36" t="s">
        <v>4911</v>
      </c>
      <c r="J2296" s="207" t="s">
        <v>7066</v>
      </c>
      <c r="K2296" s="262" t="s">
        <v>10539</v>
      </c>
      <c r="L2296" s="207" t="s">
        <v>10540</v>
      </c>
      <c r="M2296" s="4">
        <v>2294</v>
      </c>
      <c r="N2296" s="581">
        <v>34.677559000000002</v>
      </c>
      <c r="O2296" s="581">
        <v>133.77120300000001</v>
      </c>
      <c r="P2296">
        <f t="shared" si="35"/>
        <v>4638.8587845334778</v>
      </c>
    </row>
    <row r="2297" spans="1:16">
      <c r="A2297" s="33" t="s">
        <v>10403</v>
      </c>
      <c r="B2297" s="33" t="s">
        <v>3290</v>
      </c>
      <c r="C2297" s="34" t="s">
        <v>4911</v>
      </c>
      <c r="D2297" s="35"/>
      <c r="E2297" s="62" t="s">
        <v>4911</v>
      </c>
      <c r="F2297" s="102" t="s">
        <v>4987</v>
      </c>
      <c r="G2297" s="56"/>
      <c r="H2297" s="36" t="s">
        <v>4911</v>
      </c>
      <c r="I2297" s="36" t="s">
        <v>4911</v>
      </c>
      <c r="J2297" s="212" t="s">
        <v>10541</v>
      </c>
      <c r="K2297" s="281" t="s">
        <v>10542</v>
      </c>
      <c r="L2297" s="212" t="s">
        <v>10543</v>
      </c>
      <c r="M2297" s="4">
        <v>2295</v>
      </c>
      <c r="N2297" s="587">
        <v>34.694978999999996</v>
      </c>
      <c r="O2297" s="587">
        <v>133.89947799999999</v>
      </c>
      <c r="P2297">
        <f t="shared" si="35"/>
        <v>4645.6395773209615</v>
      </c>
    </row>
    <row r="2298" spans="1:16">
      <c r="A2298" s="33" t="s">
        <v>10403</v>
      </c>
      <c r="B2298" s="33" t="s">
        <v>3290</v>
      </c>
      <c r="C2298" s="34" t="s">
        <v>4911</v>
      </c>
      <c r="D2298" s="35"/>
      <c r="E2298" s="62" t="s">
        <v>4911</v>
      </c>
      <c r="F2298" s="102" t="s">
        <v>4962</v>
      </c>
      <c r="G2298" s="56"/>
      <c r="H2298" s="36" t="s">
        <v>4911</v>
      </c>
      <c r="I2298" s="36" t="s">
        <v>4911</v>
      </c>
      <c r="J2298" s="57" t="s">
        <v>4963</v>
      </c>
      <c r="K2298" s="58" t="s">
        <v>10542</v>
      </c>
      <c r="L2298" s="57" t="s">
        <v>10543</v>
      </c>
      <c r="M2298" s="4">
        <v>2296</v>
      </c>
      <c r="N2298" s="556">
        <v>34.694978999999996</v>
      </c>
      <c r="O2298" s="556">
        <v>133.89947799999999</v>
      </c>
      <c r="P2298">
        <f t="shared" si="35"/>
        <v>4645.6395773209615</v>
      </c>
    </row>
    <row r="2299" spans="1:16" ht="19.5" thickBot="1">
      <c r="A2299" s="33" t="s">
        <v>10403</v>
      </c>
      <c r="B2299" s="82" t="s">
        <v>3290</v>
      </c>
      <c r="C2299" s="83" t="s">
        <v>4911</v>
      </c>
      <c r="D2299" s="84"/>
      <c r="E2299" s="220" t="s">
        <v>4974</v>
      </c>
      <c r="F2299" s="137" t="s">
        <v>4975</v>
      </c>
      <c r="G2299" s="138"/>
      <c r="H2299" s="87" t="s">
        <v>4911</v>
      </c>
      <c r="I2299" s="87" t="s">
        <v>4911</v>
      </c>
      <c r="J2299" s="141" t="s">
        <v>4491</v>
      </c>
      <c r="K2299" s="140" t="s">
        <v>10542</v>
      </c>
      <c r="L2299" s="141" t="s">
        <v>10543</v>
      </c>
      <c r="M2299" s="4">
        <v>2297</v>
      </c>
      <c r="N2299" s="562">
        <v>34.694978999999996</v>
      </c>
      <c r="O2299" s="562">
        <v>133.89947799999999</v>
      </c>
      <c r="P2299">
        <f t="shared" si="35"/>
        <v>4645.6395773209615</v>
      </c>
    </row>
    <row r="2300" spans="1:16">
      <c r="A2300" s="33" t="s">
        <v>10403</v>
      </c>
      <c r="B2300" s="24" t="s">
        <v>3374</v>
      </c>
      <c r="C2300" s="25">
        <v>1</v>
      </c>
      <c r="D2300" s="26">
        <v>3851236</v>
      </c>
      <c r="E2300" s="223" t="s">
        <v>4974</v>
      </c>
      <c r="F2300" s="124" t="s">
        <v>4981</v>
      </c>
      <c r="G2300" s="29" t="s">
        <v>4913</v>
      </c>
      <c r="H2300" s="30" t="s">
        <v>10544</v>
      </c>
      <c r="I2300" s="30" t="s">
        <v>10545</v>
      </c>
      <c r="J2300" s="57" t="s">
        <v>10546</v>
      </c>
      <c r="K2300" s="58" t="s">
        <v>10547</v>
      </c>
      <c r="L2300" s="57" t="s">
        <v>10548</v>
      </c>
      <c r="M2300" s="4">
        <v>2298</v>
      </c>
      <c r="N2300" s="556">
        <v>34.364268000000003</v>
      </c>
      <c r="O2300" s="556">
        <v>132.35773599999999</v>
      </c>
      <c r="P2300">
        <f t="shared" si="35"/>
        <v>4548.3767117772477</v>
      </c>
    </row>
    <row r="2301" spans="1:16">
      <c r="A2301" s="33" t="s">
        <v>10403</v>
      </c>
      <c r="B2301" s="33" t="s">
        <v>3374</v>
      </c>
      <c r="C2301" s="246" t="s">
        <v>4911</v>
      </c>
      <c r="D2301" s="230"/>
      <c r="E2301" s="70" t="s">
        <v>4911</v>
      </c>
      <c r="F2301" s="63" t="s">
        <v>4962</v>
      </c>
      <c r="G2301" s="56"/>
      <c r="H2301" s="226" t="s">
        <v>4911</v>
      </c>
      <c r="I2301" s="226" t="s">
        <v>4911</v>
      </c>
      <c r="J2301" s="64" t="s">
        <v>4963</v>
      </c>
      <c r="K2301" s="65" t="s">
        <v>10547</v>
      </c>
      <c r="L2301" s="64" t="s">
        <v>10548</v>
      </c>
      <c r="M2301" s="4">
        <v>2299</v>
      </c>
      <c r="N2301" s="552">
        <v>34.364268000000003</v>
      </c>
      <c r="O2301" s="552">
        <v>132.35773599999999</v>
      </c>
      <c r="P2301">
        <f t="shared" si="35"/>
        <v>4548.3767117772477</v>
      </c>
    </row>
    <row r="2302" spans="1:16">
      <c r="A2302" s="33" t="s">
        <v>10403</v>
      </c>
      <c r="B2302" s="33" t="s">
        <v>3374</v>
      </c>
      <c r="C2302" s="282">
        <v>2</v>
      </c>
      <c r="D2302" s="283">
        <v>3852046</v>
      </c>
      <c r="E2302" s="284" t="s">
        <v>4974</v>
      </c>
      <c r="F2302" s="285" t="s">
        <v>4981</v>
      </c>
      <c r="G2302" s="29" t="s">
        <v>4913</v>
      </c>
      <c r="H2302" s="286" t="s">
        <v>10549</v>
      </c>
      <c r="I2302" s="286" t="s">
        <v>10550</v>
      </c>
      <c r="J2302" s="287" t="s">
        <v>10551</v>
      </c>
      <c r="K2302" s="288" t="s">
        <v>10552</v>
      </c>
      <c r="L2302" s="287" t="s">
        <v>10553</v>
      </c>
      <c r="M2302" s="4">
        <v>2300</v>
      </c>
      <c r="N2302" s="588">
        <v>34.234668999999997</v>
      </c>
      <c r="O2302" s="588">
        <v>132.61586199999999</v>
      </c>
      <c r="P2302">
        <f t="shared" si="35"/>
        <v>4540.060139719677</v>
      </c>
    </row>
    <row r="2303" spans="1:16">
      <c r="A2303" s="33" t="s">
        <v>10403</v>
      </c>
      <c r="B2303" s="33" t="s">
        <v>3374</v>
      </c>
      <c r="C2303" s="39" t="s">
        <v>4911</v>
      </c>
      <c r="D2303" s="40"/>
      <c r="E2303" s="70" t="s">
        <v>4911</v>
      </c>
      <c r="F2303" s="63" t="s">
        <v>4962</v>
      </c>
      <c r="G2303" s="92"/>
      <c r="H2303" s="41" t="s">
        <v>4911</v>
      </c>
      <c r="I2303" s="41" t="s">
        <v>4911</v>
      </c>
      <c r="J2303" s="64" t="s">
        <v>4963</v>
      </c>
      <c r="K2303" s="65" t="s">
        <v>10552</v>
      </c>
      <c r="L2303" s="64" t="s">
        <v>10553</v>
      </c>
      <c r="M2303" s="4">
        <v>2301</v>
      </c>
      <c r="N2303" s="552">
        <v>34.234668999999997</v>
      </c>
      <c r="O2303" s="552">
        <v>132.61586199999999</v>
      </c>
      <c r="P2303">
        <f t="shared" si="35"/>
        <v>4540.060139719677</v>
      </c>
    </row>
    <row r="2304" spans="1:16">
      <c r="A2304" s="33" t="s">
        <v>10403</v>
      </c>
      <c r="B2304" s="33" t="s">
        <v>3374</v>
      </c>
      <c r="C2304" s="276">
        <v>3</v>
      </c>
      <c r="D2304" s="277">
        <v>3852087</v>
      </c>
      <c r="E2304" s="62" t="s">
        <v>4974</v>
      </c>
      <c r="F2304" s="124" t="s">
        <v>4981</v>
      </c>
      <c r="G2304" s="29" t="s">
        <v>4913</v>
      </c>
      <c r="H2304" s="279" t="s">
        <v>10554</v>
      </c>
      <c r="I2304" s="279" t="s">
        <v>10555</v>
      </c>
      <c r="J2304" s="57" t="s">
        <v>10556</v>
      </c>
      <c r="K2304" s="58" t="s">
        <v>10557</v>
      </c>
      <c r="L2304" s="57" t="s">
        <v>10558</v>
      </c>
      <c r="M2304" s="4">
        <v>2302</v>
      </c>
      <c r="N2304" s="556">
        <v>34.250807000000002</v>
      </c>
      <c r="O2304" s="556">
        <v>132.62998099999999</v>
      </c>
      <c r="P2304">
        <f t="shared" si="35"/>
        <v>4542.6838816446671</v>
      </c>
    </row>
    <row r="2305" spans="1:16">
      <c r="A2305" s="33" t="s">
        <v>10403</v>
      </c>
      <c r="B2305" s="33" t="s">
        <v>3374</v>
      </c>
      <c r="C2305" s="34" t="s">
        <v>4911</v>
      </c>
      <c r="D2305" s="35"/>
      <c r="E2305" s="62" t="s">
        <v>4911</v>
      </c>
      <c r="F2305" s="102" t="s">
        <v>4962</v>
      </c>
      <c r="G2305" s="56"/>
      <c r="H2305" s="36" t="s">
        <v>4911</v>
      </c>
      <c r="I2305" s="36" t="s">
        <v>4911</v>
      </c>
      <c r="J2305" s="60" t="s">
        <v>4963</v>
      </c>
      <c r="K2305" s="61" t="s">
        <v>10557</v>
      </c>
      <c r="L2305" s="60" t="s">
        <v>10558</v>
      </c>
      <c r="M2305" s="4">
        <v>2303</v>
      </c>
      <c r="N2305" s="553">
        <v>34.250807000000002</v>
      </c>
      <c r="O2305" s="553">
        <v>132.62998099999999</v>
      </c>
      <c r="P2305">
        <f t="shared" si="35"/>
        <v>4542.6838816446671</v>
      </c>
    </row>
    <row r="2306" spans="1:16">
      <c r="A2306" s="33" t="s">
        <v>10403</v>
      </c>
      <c r="B2306" s="33" t="s">
        <v>3374</v>
      </c>
      <c r="C2306" s="246" t="s">
        <v>4911</v>
      </c>
      <c r="D2306" s="230"/>
      <c r="E2306" s="62" t="s">
        <v>4911</v>
      </c>
      <c r="F2306" s="102" t="s">
        <v>4964</v>
      </c>
      <c r="G2306" s="56"/>
      <c r="H2306" s="226" t="s">
        <v>4911</v>
      </c>
      <c r="I2306" s="226" t="s">
        <v>4911</v>
      </c>
      <c r="J2306" s="60" t="s">
        <v>10559</v>
      </c>
      <c r="K2306" s="61" t="s">
        <v>10560</v>
      </c>
      <c r="L2306" s="60" t="s">
        <v>10561</v>
      </c>
      <c r="M2306" s="4">
        <v>2304</v>
      </c>
      <c r="N2306" s="553">
        <v>34.235841000000001</v>
      </c>
      <c r="O2306" s="553">
        <v>132.60268099999999</v>
      </c>
      <c r="P2306">
        <f t="shared" si="35"/>
        <v>4539.764302889721</v>
      </c>
    </row>
    <row r="2307" spans="1:16">
      <c r="A2307" s="33" t="s">
        <v>10403</v>
      </c>
      <c r="B2307" s="33" t="s">
        <v>3374</v>
      </c>
      <c r="C2307" s="282">
        <v>4</v>
      </c>
      <c r="D2307" s="283">
        <v>3852105</v>
      </c>
      <c r="E2307" s="284" t="s">
        <v>4974</v>
      </c>
      <c r="F2307" s="100" t="s">
        <v>4981</v>
      </c>
      <c r="G2307" s="29" t="s">
        <v>4913</v>
      </c>
      <c r="H2307" s="286" t="s">
        <v>10562</v>
      </c>
      <c r="I2307" s="286" t="s">
        <v>10563</v>
      </c>
      <c r="J2307" s="287" t="s">
        <v>10564</v>
      </c>
      <c r="K2307" s="288" t="s">
        <v>10552</v>
      </c>
      <c r="L2307" s="287" t="s">
        <v>10565</v>
      </c>
      <c r="M2307" s="4">
        <v>2305</v>
      </c>
      <c r="N2307" s="588">
        <v>34.239744999999999</v>
      </c>
      <c r="O2307" s="588">
        <v>132.61356599999999</v>
      </c>
      <c r="P2307">
        <f t="shared" si="35"/>
        <v>4540.6546833806697</v>
      </c>
    </row>
    <row r="2308" spans="1:16">
      <c r="A2308" s="33" t="s">
        <v>10403</v>
      </c>
      <c r="B2308" s="33" t="s">
        <v>3374</v>
      </c>
      <c r="C2308" s="34" t="s">
        <v>4911</v>
      </c>
      <c r="D2308" s="35"/>
      <c r="E2308" s="62" t="s">
        <v>4911</v>
      </c>
      <c r="F2308" s="55" t="s">
        <v>4912</v>
      </c>
      <c r="G2308" s="56"/>
      <c r="H2308" s="36" t="s">
        <v>4911</v>
      </c>
      <c r="I2308" s="36" t="s">
        <v>4911</v>
      </c>
      <c r="J2308" s="31" t="s">
        <v>10566</v>
      </c>
      <c r="K2308" s="32" t="s">
        <v>10567</v>
      </c>
      <c r="L2308" s="31" t="s">
        <v>10568</v>
      </c>
      <c r="M2308" s="4">
        <v>2306</v>
      </c>
      <c r="N2308" s="525">
        <v>34.339962</v>
      </c>
      <c r="O2308" s="525">
        <v>132.53991199999999</v>
      </c>
      <c r="P2308">
        <f t="shared" ref="P2308:P2371" si="36">N2308*O2308</f>
        <v>4551.4155415633431</v>
      </c>
    </row>
    <row r="2309" spans="1:16">
      <c r="A2309" s="33" t="s">
        <v>10403</v>
      </c>
      <c r="B2309" s="33" t="s">
        <v>3374</v>
      </c>
      <c r="C2309" s="246" t="s">
        <v>4911</v>
      </c>
      <c r="D2309" s="230"/>
      <c r="E2309" s="62" t="s">
        <v>4911</v>
      </c>
      <c r="F2309" s="63" t="s">
        <v>4962</v>
      </c>
      <c r="G2309" s="56"/>
      <c r="H2309" s="226" t="s">
        <v>4911</v>
      </c>
      <c r="I2309" s="226" t="s">
        <v>4911</v>
      </c>
      <c r="J2309" s="57" t="s">
        <v>4963</v>
      </c>
      <c r="K2309" s="58" t="s">
        <v>10552</v>
      </c>
      <c r="L2309" s="57" t="s">
        <v>10565</v>
      </c>
      <c r="M2309" s="4">
        <v>2307</v>
      </c>
      <c r="N2309" s="556">
        <v>34.239744999999999</v>
      </c>
      <c r="O2309" s="556">
        <v>132.61356599999999</v>
      </c>
      <c r="P2309">
        <f t="shared" si="36"/>
        <v>4540.6546833806697</v>
      </c>
    </row>
    <row r="2310" spans="1:16">
      <c r="A2310" s="33" t="s">
        <v>10403</v>
      </c>
      <c r="B2310" s="33" t="s">
        <v>3374</v>
      </c>
      <c r="C2310" s="282">
        <v>5</v>
      </c>
      <c r="D2310" s="283">
        <v>3853008</v>
      </c>
      <c r="E2310" s="284" t="s">
        <v>4974</v>
      </c>
      <c r="F2310" s="285" t="s">
        <v>4981</v>
      </c>
      <c r="G2310" s="29" t="s">
        <v>4913</v>
      </c>
      <c r="H2310" s="286" t="s">
        <v>10569</v>
      </c>
      <c r="I2310" s="286" t="s">
        <v>10570</v>
      </c>
      <c r="J2310" s="287" t="s">
        <v>10571</v>
      </c>
      <c r="K2310" s="288" t="s">
        <v>10572</v>
      </c>
      <c r="L2310" s="287" t="s">
        <v>10573</v>
      </c>
      <c r="M2310" s="4">
        <v>2308</v>
      </c>
      <c r="N2310" s="588">
        <v>34.343367999999998</v>
      </c>
      <c r="O2310" s="588">
        <v>132.90576300000001</v>
      </c>
      <c r="P2310">
        <f t="shared" si="36"/>
        <v>4564.4315280297842</v>
      </c>
    </row>
    <row r="2311" spans="1:16">
      <c r="A2311" s="33" t="s">
        <v>10403</v>
      </c>
      <c r="B2311" s="33" t="s">
        <v>3374</v>
      </c>
      <c r="C2311" s="246" t="s">
        <v>4911</v>
      </c>
      <c r="D2311" s="230"/>
      <c r="E2311" s="266" t="s">
        <v>4911</v>
      </c>
      <c r="F2311" s="289" t="s">
        <v>4962</v>
      </c>
      <c r="G2311" s="290"/>
      <c r="H2311" s="226" t="s">
        <v>4911</v>
      </c>
      <c r="I2311" s="226" t="s">
        <v>4911</v>
      </c>
      <c r="J2311" s="271" t="s">
        <v>4963</v>
      </c>
      <c r="K2311" s="272" t="s">
        <v>10572</v>
      </c>
      <c r="L2311" s="271" t="s">
        <v>10573</v>
      </c>
      <c r="M2311" s="4">
        <v>2309</v>
      </c>
      <c r="N2311" s="585">
        <v>34.343367999999998</v>
      </c>
      <c r="O2311" s="585">
        <v>132.90576300000001</v>
      </c>
      <c r="P2311">
        <f t="shared" si="36"/>
        <v>4564.4315280297842</v>
      </c>
    </row>
    <row r="2312" spans="1:16">
      <c r="A2312" s="33" t="s">
        <v>10403</v>
      </c>
      <c r="B2312" s="33" t="s">
        <v>3374</v>
      </c>
      <c r="C2312" s="282">
        <v>6</v>
      </c>
      <c r="D2312" s="283">
        <v>3855093</v>
      </c>
      <c r="E2312" s="62" t="s">
        <v>4911</v>
      </c>
      <c r="F2312" s="102" t="s">
        <v>4981</v>
      </c>
      <c r="G2312" s="29" t="s">
        <v>4913</v>
      </c>
      <c r="H2312" s="286" t="s">
        <v>10574</v>
      </c>
      <c r="I2312" s="286" t="s">
        <v>10575</v>
      </c>
      <c r="J2312" s="60" t="s">
        <v>10576</v>
      </c>
      <c r="K2312" s="61" t="s">
        <v>10577</v>
      </c>
      <c r="L2312" s="60" t="s">
        <v>10578</v>
      </c>
      <c r="M2312" s="4">
        <v>2310</v>
      </c>
      <c r="N2312" s="553">
        <v>34.433048999999997</v>
      </c>
      <c r="O2312" s="553">
        <v>133.22951499999999</v>
      </c>
      <c r="P2312">
        <f t="shared" si="36"/>
        <v>4587.4984182412345</v>
      </c>
    </row>
    <row r="2313" spans="1:16">
      <c r="A2313" s="33" t="s">
        <v>10403</v>
      </c>
      <c r="B2313" s="33" t="s">
        <v>3374</v>
      </c>
      <c r="C2313" s="34" t="s">
        <v>4911</v>
      </c>
      <c r="D2313" s="35"/>
      <c r="E2313" s="62" t="s">
        <v>4911</v>
      </c>
      <c r="F2313" s="55" t="s">
        <v>4912</v>
      </c>
      <c r="G2313" s="56"/>
      <c r="H2313" s="36" t="s">
        <v>4911</v>
      </c>
      <c r="I2313" s="36" t="s">
        <v>4911</v>
      </c>
      <c r="J2313" s="31" t="s">
        <v>10579</v>
      </c>
      <c r="K2313" s="32" t="s">
        <v>10580</v>
      </c>
      <c r="L2313" s="31" t="s">
        <v>10581</v>
      </c>
      <c r="M2313" s="4">
        <v>2311</v>
      </c>
      <c r="N2313" s="525">
        <v>34.392128999999997</v>
      </c>
      <c r="O2313" s="525">
        <v>133.06421900000001</v>
      </c>
      <c r="P2313">
        <f t="shared" si="36"/>
        <v>4576.3617851322506</v>
      </c>
    </row>
    <row r="2314" spans="1:16">
      <c r="A2314" s="33" t="s">
        <v>10403</v>
      </c>
      <c r="B2314" s="33" t="s">
        <v>3374</v>
      </c>
      <c r="C2314" s="34" t="s">
        <v>4911</v>
      </c>
      <c r="D2314" s="35"/>
      <c r="E2314" s="62" t="s">
        <v>4911</v>
      </c>
      <c r="F2314" s="56" t="s">
        <v>4962</v>
      </c>
      <c r="G2314" s="56"/>
      <c r="H2314" s="36" t="s">
        <v>4911</v>
      </c>
      <c r="I2314" s="36" t="s">
        <v>4911</v>
      </c>
      <c r="J2314" s="57" t="s">
        <v>4963</v>
      </c>
      <c r="K2314" s="58" t="s">
        <v>10577</v>
      </c>
      <c r="L2314" s="57" t="s">
        <v>10578</v>
      </c>
      <c r="M2314" s="4">
        <v>2312</v>
      </c>
      <c r="N2314" s="556">
        <v>34.433048999999997</v>
      </c>
      <c r="O2314" s="556">
        <v>133.22951499999999</v>
      </c>
      <c r="P2314">
        <f t="shared" si="36"/>
        <v>4587.4984182412345</v>
      </c>
    </row>
    <row r="2315" spans="1:16">
      <c r="A2315" s="33" t="s">
        <v>10403</v>
      </c>
      <c r="B2315" s="33" t="s">
        <v>3374</v>
      </c>
      <c r="C2315" s="97" t="s">
        <v>4911</v>
      </c>
      <c r="D2315" s="40"/>
      <c r="E2315" s="70" t="s">
        <v>4974</v>
      </c>
      <c r="F2315" s="289" t="s">
        <v>4975</v>
      </c>
      <c r="G2315" s="56"/>
      <c r="H2315" s="41" t="s">
        <v>4911</v>
      </c>
      <c r="I2315" s="41" t="s">
        <v>4911</v>
      </c>
      <c r="J2315" s="271" t="s">
        <v>6229</v>
      </c>
      <c r="K2315" s="272" t="s">
        <v>10577</v>
      </c>
      <c r="L2315" s="271" t="s">
        <v>10578</v>
      </c>
      <c r="M2315" s="4">
        <v>2313</v>
      </c>
      <c r="N2315" s="585">
        <v>34.433048999999997</v>
      </c>
      <c r="O2315" s="585">
        <v>133.22951499999999</v>
      </c>
      <c r="P2315">
        <f t="shared" si="36"/>
        <v>4587.4984182412345</v>
      </c>
    </row>
    <row r="2316" spans="1:16">
      <c r="A2316" s="33" t="s">
        <v>10403</v>
      </c>
      <c r="B2316" s="33" t="s">
        <v>3374</v>
      </c>
      <c r="C2316" s="276">
        <v>7</v>
      </c>
      <c r="D2316" s="277">
        <v>3857081</v>
      </c>
      <c r="E2316" s="278" t="s">
        <v>4974</v>
      </c>
      <c r="F2316" s="100" t="s">
        <v>4981</v>
      </c>
      <c r="G2316" s="29" t="s">
        <v>4913</v>
      </c>
      <c r="H2316" s="279" t="s">
        <v>10582</v>
      </c>
      <c r="I2316" s="279" t="s">
        <v>10583</v>
      </c>
      <c r="J2316" s="291" t="s">
        <v>10584</v>
      </c>
      <c r="K2316" s="292" t="s">
        <v>10585</v>
      </c>
      <c r="L2316" s="291" t="s">
        <v>10586</v>
      </c>
      <c r="M2316" s="4">
        <v>2314</v>
      </c>
      <c r="N2316" s="589">
        <v>34.501291999999999</v>
      </c>
      <c r="O2316" s="589">
        <v>133.398178</v>
      </c>
      <c r="P2316">
        <f t="shared" si="36"/>
        <v>4602.4094914459756</v>
      </c>
    </row>
    <row r="2317" spans="1:16">
      <c r="A2317" s="33" t="s">
        <v>10403</v>
      </c>
      <c r="B2317" s="33" t="s">
        <v>3374</v>
      </c>
      <c r="C2317" s="34" t="s">
        <v>4911</v>
      </c>
      <c r="D2317" s="35"/>
      <c r="E2317" s="62" t="s">
        <v>4911</v>
      </c>
      <c r="F2317" s="55" t="s">
        <v>4912</v>
      </c>
      <c r="G2317" s="56"/>
      <c r="H2317" s="36" t="s">
        <v>4911</v>
      </c>
      <c r="I2317" s="36" t="s">
        <v>4911</v>
      </c>
      <c r="J2317" s="212" t="s">
        <v>10587</v>
      </c>
      <c r="K2317" s="281" t="s">
        <v>10588</v>
      </c>
      <c r="L2317" s="212" t="s">
        <v>10589</v>
      </c>
      <c r="M2317" s="4">
        <v>2315</v>
      </c>
      <c r="N2317" s="587">
        <v>34.543716000000003</v>
      </c>
      <c r="O2317" s="587">
        <v>133.332582</v>
      </c>
      <c r="P2317">
        <f t="shared" si="36"/>
        <v>4605.8028461547128</v>
      </c>
    </row>
    <row r="2318" spans="1:16">
      <c r="A2318" s="33" t="s">
        <v>10403</v>
      </c>
      <c r="B2318" s="33" t="s">
        <v>3374</v>
      </c>
      <c r="C2318" s="246" t="s">
        <v>4911</v>
      </c>
      <c r="D2318" s="230"/>
      <c r="E2318" s="62" t="s">
        <v>4911</v>
      </c>
      <c r="F2318" s="102" t="s">
        <v>4962</v>
      </c>
      <c r="G2318" s="56"/>
      <c r="H2318" s="226" t="s">
        <v>4911</v>
      </c>
      <c r="I2318" s="226" t="s">
        <v>4911</v>
      </c>
      <c r="J2318" s="57" t="s">
        <v>4963</v>
      </c>
      <c r="K2318" s="58" t="s">
        <v>10585</v>
      </c>
      <c r="L2318" s="57" t="s">
        <v>10586</v>
      </c>
      <c r="M2318" s="4">
        <v>2316</v>
      </c>
      <c r="N2318" s="556">
        <v>34.501291999999999</v>
      </c>
      <c r="O2318" s="556">
        <v>133.398178</v>
      </c>
      <c r="P2318">
        <f t="shared" si="36"/>
        <v>4602.4094914459756</v>
      </c>
    </row>
    <row r="2319" spans="1:16">
      <c r="A2319" s="33" t="s">
        <v>10403</v>
      </c>
      <c r="B2319" s="33" t="s">
        <v>3374</v>
      </c>
      <c r="C2319" s="293">
        <v>8</v>
      </c>
      <c r="D2319" s="294">
        <v>3858068</v>
      </c>
      <c r="E2319" s="295" t="s">
        <v>4974</v>
      </c>
      <c r="F2319" s="296" t="s">
        <v>4981</v>
      </c>
      <c r="G2319" s="29" t="s">
        <v>4913</v>
      </c>
      <c r="H2319" s="297" t="s">
        <v>10590</v>
      </c>
      <c r="I2319" s="297" t="s">
        <v>10591</v>
      </c>
      <c r="J2319" s="298" t="s">
        <v>5107</v>
      </c>
      <c r="K2319" s="299" t="s">
        <v>10592</v>
      </c>
      <c r="L2319" s="298" t="s">
        <v>10593</v>
      </c>
      <c r="M2319" s="4">
        <v>2317</v>
      </c>
      <c r="N2319" s="590">
        <v>34.487127000000001</v>
      </c>
      <c r="O2319" s="590">
        <v>133.38528099999999</v>
      </c>
      <c r="P2319">
        <f t="shared" si="36"/>
        <v>4600.0751257776865</v>
      </c>
    </row>
    <row r="2320" spans="1:16">
      <c r="A2320" s="33" t="s">
        <v>10403</v>
      </c>
      <c r="B2320" s="33" t="s">
        <v>3374</v>
      </c>
      <c r="C2320" s="282">
        <v>9</v>
      </c>
      <c r="D2320" s="283">
        <v>3858084</v>
      </c>
      <c r="E2320" s="62" t="s">
        <v>4974</v>
      </c>
      <c r="F2320" s="124" t="s">
        <v>4981</v>
      </c>
      <c r="G2320" s="29" t="s">
        <v>4913</v>
      </c>
      <c r="H2320" s="286" t="s">
        <v>10594</v>
      </c>
      <c r="I2320" s="286" t="s">
        <v>10595</v>
      </c>
      <c r="J2320" s="57" t="s">
        <v>10596</v>
      </c>
      <c r="K2320" s="58" t="s">
        <v>10597</v>
      </c>
      <c r="L2320" s="57" t="s">
        <v>10598</v>
      </c>
      <c r="M2320" s="4">
        <v>2318</v>
      </c>
      <c r="N2320" s="556">
        <v>34.493070000000003</v>
      </c>
      <c r="O2320" s="556">
        <v>133.40820600000001</v>
      </c>
      <c r="P2320">
        <f t="shared" si="36"/>
        <v>4601.6585881324208</v>
      </c>
    </row>
    <row r="2321" spans="1:16">
      <c r="A2321" s="33" t="s">
        <v>10403</v>
      </c>
      <c r="B2321" s="33" t="s">
        <v>3374</v>
      </c>
      <c r="C2321" s="246" t="s">
        <v>4911</v>
      </c>
      <c r="D2321" s="230"/>
      <c r="E2321" s="62" t="s">
        <v>4911</v>
      </c>
      <c r="F2321" s="102" t="s">
        <v>4912</v>
      </c>
      <c r="G2321" s="56"/>
      <c r="H2321" s="226" t="s">
        <v>4911</v>
      </c>
      <c r="I2321" s="226" t="s">
        <v>4911</v>
      </c>
      <c r="J2321" s="271" t="s">
        <v>10599</v>
      </c>
      <c r="K2321" s="272" t="s">
        <v>10600</v>
      </c>
      <c r="L2321" s="271" t="s">
        <v>10601</v>
      </c>
      <c r="M2321" s="4">
        <v>2319</v>
      </c>
      <c r="N2321" s="585">
        <v>34.551462000000001</v>
      </c>
      <c r="O2321" s="585">
        <v>133.382532</v>
      </c>
      <c r="P2321">
        <f t="shared" si="36"/>
        <v>4608.5614858617837</v>
      </c>
    </row>
    <row r="2322" spans="1:16">
      <c r="A2322" s="33" t="s">
        <v>10403</v>
      </c>
      <c r="B2322" s="33" t="s">
        <v>3374</v>
      </c>
      <c r="C2322" s="282">
        <v>10</v>
      </c>
      <c r="D2322" s="283">
        <v>3858193</v>
      </c>
      <c r="E2322" s="284" t="s">
        <v>4974</v>
      </c>
      <c r="F2322" s="285" t="s">
        <v>4981</v>
      </c>
      <c r="G2322" s="29" t="s">
        <v>4913</v>
      </c>
      <c r="H2322" s="286" t="s">
        <v>10602</v>
      </c>
      <c r="I2322" s="286" t="s">
        <v>10603</v>
      </c>
      <c r="J2322" s="287" t="s">
        <v>10604</v>
      </c>
      <c r="K2322" s="288" t="s">
        <v>10585</v>
      </c>
      <c r="L2322" s="287" t="s">
        <v>10605</v>
      </c>
      <c r="M2322" s="4">
        <v>2320</v>
      </c>
      <c r="N2322" s="588">
        <v>34.503931000000001</v>
      </c>
      <c r="O2322" s="588">
        <v>133.389465</v>
      </c>
      <c r="P2322">
        <f t="shared" si="36"/>
        <v>4602.4608964869149</v>
      </c>
    </row>
    <row r="2323" spans="1:16">
      <c r="A2323" s="33" t="s">
        <v>10403</v>
      </c>
      <c r="B2323" s="33" t="s">
        <v>3374</v>
      </c>
      <c r="C2323" s="246" t="s">
        <v>4911</v>
      </c>
      <c r="D2323" s="230"/>
      <c r="E2323" s="266" t="s">
        <v>4911</v>
      </c>
      <c r="F2323" s="289" t="s">
        <v>4962</v>
      </c>
      <c r="G2323" s="290"/>
      <c r="H2323" s="226" t="s">
        <v>4911</v>
      </c>
      <c r="I2323" s="226" t="s">
        <v>4911</v>
      </c>
      <c r="J2323" s="271" t="s">
        <v>4963</v>
      </c>
      <c r="K2323" s="272" t="s">
        <v>10585</v>
      </c>
      <c r="L2323" s="271" t="s">
        <v>10605</v>
      </c>
      <c r="M2323" s="4">
        <v>2321</v>
      </c>
      <c r="N2323" s="585">
        <v>34.503931000000001</v>
      </c>
      <c r="O2323" s="585">
        <v>133.389465</v>
      </c>
      <c r="P2323">
        <f t="shared" si="36"/>
        <v>4602.4608964869149</v>
      </c>
    </row>
    <row r="2324" spans="1:16">
      <c r="A2324" s="33" t="s">
        <v>10403</v>
      </c>
      <c r="B2324" s="33" t="s">
        <v>3374</v>
      </c>
      <c r="C2324" s="282">
        <v>11</v>
      </c>
      <c r="D2324" s="283">
        <v>3860020</v>
      </c>
      <c r="E2324" s="62" t="s">
        <v>4974</v>
      </c>
      <c r="F2324" s="124" t="s">
        <v>4981</v>
      </c>
      <c r="G2324" s="29" t="s">
        <v>4913</v>
      </c>
      <c r="H2324" s="286" t="s">
        <v>10606</v>
      </c>
      <c r="I2324" s="286" t="s">
        <v>10607</v>
      </c>
      <c r="J2324" s="37" t="s">
        <v>10608</v>
      </c>
      <c r="K2324" s="38" t="s">
        <v>10609</v>
      </c>
      <c r="L2324" s="37" t="s">
        <v>10610</v>
      </c>
      <c r="M2324" s="4">
        <v>2322</v>
      </c>
      <c r="N2324" s="554">
        <v>34.805069000000003</v>
      </c>
      <c r="O2324" s="554">
        <v>132.877073</v>
      </c>
      <c r="P2324">
        <f t="shared" si="36"/>
        <v>4624.7956942830369</v>
      </c>
    </row>
    <row r="2325" spans="1:16">
      <c r="A2325" s="33" t="s">
        <v>10403</v>
      </c>
      <c r="B2325" s="33" t="s">
        <v>3374</v>
      </c>
      <c r="C2325" s="39" t="s">
        <v>4911</v>
      </c>
      <c r="D2325" s="40"/>
      <c r="E2325" s="62" t="s">
        <v>4911</v>
      </c>
      <c r="F2325" s="102" t="s">
        <v>4962</v>
      </c>
      <c r="G2325" s="56"/>
      <c r="H2325" s="41" t="s">
        <v>4911</v>
      </c>
      <c r="I2325" s="41" t="s">
        <v>4911</v>
      </c>
      <c r="J2325" s="57" t="s">
        <v>4963</v>
      </c>
      <c r="K2325" s="58" t="s">
        <v>10609</v>
      </c>
      <c r="L2325" s="57" t="s">
        <v>10610</v>
      </c>
      <c r="M2325" s="4">
        <v>2323</v>
      </c>
      <c r="N2325" s="556">
        <v>34.805069000000003</v>
      </c>
      <c r="O2325" s="556">
        <v>132.877073</v>
      </c>
      <c r="P2325">
        <f t="shared" si="36"/>
        <v>4624.7956942830369</v>
      </c>
    </row>
    <row r="2326" spans="1:16">
      <c r="A2326" s="33" t="s">
        <v>10403</v>
      </c>
      <c r="B2326" s="33" t="s">
        <v>3374</v>
      </c>
      <c r="C2326" s="276">
        <v>12</v>
      </c>
      <c r="D2326" s="277">
        <v>3861001</v>
      </c>
      <c r="E2326" s="278" t="s">
        <v>4974</v>
      </c>
      <c r="F2326" s="300" t="s">
        <v>4981</v>
      </c>
      <c r="G2326" s="29" t="s">
        <v>4913</v>
      </c>
      <c r="H2326" s="279" t="s">
        <v>10611</v>
      </c>
      <c r="I2326" s="279" t="s">
        <v>10612</v>
      </c>
      <c r="J2326" s="291" t="s">
        <v>10613</v>
      </c>
      <c r="K2326" s="292" t="s">
        <v>10614</v>
      </c>
      <c r="L2326" s="291" t="s">
        <v>10615</v>
      </c>
      <c r="M2326" s="4">
        <v>2324</v>
      </c>
      <c r="N2326" s="589">
        <v>34.858032000000001</v>
      </c>
      <c r="O2326" s="589">
        <v>133.00755100000001</v>
      </c>
      <c r="P2326">
        <f t="shared" si="36"/>
        <v>4636.3814689996325</v>
      </c>
    </row>
    <row r="2327" spans="1:16">
      <c r="A2327" s="33" t="s">
        <v>10403</v>
      </c>
      <c r="B2327" s="33" t="s">
        <v>3374</v>
      </c>
      <c r="C2327" s="34" t="s">
        <v>4911</v>
      </c>
      <c r="D2327" s="35"/>
      <c r="E2327" s="62" t="s">
        <v>4911</v>
      </c>
      <c r="F2327" s="55" t="s">
        <v>4912</v>
      </c>
      <c r="G2327" s="56"/>
      <c r="H2327" s="36" t="s">
        <v>4911</v>
      </c>
      <c r="I2327" s="36" t="s">
        <v>4911</v>
      </c>
      <c r="J2327" s="31" t="s">
        <v>10616</v>
      </c>
      <c r="K2327" s="32" t="s">
        <v>10617</v>
      </c>
      <c r="L2327" s="31" t="s">
        <v>10618</v>
      </c>
      <c r="M2327" s="4">
        <v>2325</v>
      </c>
      <c r="N2327" s="525">
        <v>34.640936000000004</v>
      </c>
      <c r="O2327" s="525">
        <v>132.51101600000001</v>
      </c>
      <c r="P2327">
        <f t="shared" si="36"/>
        <v>4590.305624550977</v>
      </c>
    </row>
    <row r="2328" spans="1:16">
      <c r="A2328" s="33" t="s">
        <v>10403</v>
      </c>
      <c r="B2328" s="33" t="s">
        <v>3374</v>
      </c>
      <c r="C2328" s="39" t="s">
        <v>4911</v>
      </c>
      <c r="D2328" s="40"/>
      <c r="E2328" s="70" t="s">
        <v>4911</v>
      </c>
      <c r="F2328" s="63" t="s">
        <v>4962</v>
      </c>
      <c r="G2328" s="92"/>
      <c r="H2328" s="41" t="s">
        <v>4911</v>
      </c>
      <c r="I2328" s="41" t="s">
        <v>4911</v>
      </c>
      <c r="J2328" s="42" t="s">
        <v>5349</v>
      </c>
      <c r="K2328" s="43" t="s">
        <v>10614</v>
      </c>
      <c r="L2328" s="42" t="s">
        <v>10615</v>
      </c>
      <c r="M2328" s="4">
        <v>2326</v>
      </c>
      <c r="N2328" s="560">
        <v>34.858032000000001</v>
      </c>
      <c r="O2328" s="560">
        <v>133.00755100000001</v>
      </c>
      <c r="P2328">
        <f t="shared" si="36"/>
        <v>4636.3814689996325</v>
      </c>
    </row>
    <row r="2329" spans="1:16">
      <c r="A2329" s="33" t="s">
        <v>10403</v>
      </c>
      <c r="B2329" s="33" t="s">
        <v>3374</v>
      </c>
      <c r="C2329" s="276">
        <v>13</v>
      </c>
      <c r="D2329" s="277">
        <v>3862009</v>
      </c>
      <c r="E2329" s="62" t="s">
        <v>4974</v>
      </c>
      <c r="F2329" s="124" t="s">
        <v>4981</v>
      </c>
      <c r="G2329" s="29" t="s">
        <v>4913</v>
      </c>
      <c r="H2329" s="279" t="s">
        <v>10619</v>
      </c>
      <c r="I2329" s="279" t="s">
        <v>10620</v>
      </c>
      <c r="J2329" s="37" t="s">
        <v>10621</v>
      </c>
      <c r="K2329" s="38" t="s">
        <v>10622</v>
      </c>
      <c r="L2329" s="37" t="s">
        <v>10623</v>
      </c>
      <c r="M2329" s="4">
        <v>2327</v>
      </c>
      <c r="N2329" s="554">
        <v>34.243254999999998</v>
      </c>
      <c r="O2329" s="554">
        <v>132.22215800000001</v>
      </c>
      <c r="P2329">
        <f t="shared" si="36"/>
        <v>4527.7170730442904</v>
      </c>
    </row>
    <row r="2330" spans="1:16">
      <c r="A2330" s="33" t="s">
        <v>10403</v>
      </c>
      <c r="B2330" s="33" t="s">
        <v>3374</v>
      </c>
      <c r="C2330" s="39" t="s">
        <v>4911</v>
      </c>
      <c r="D2330" s="40"/>
      <c r="E2330" s="70" t="s">
        <v>4911</v>
      </c>
      <c r="F2330" s="63" t="s">
        <v>4962</v>
      </c>
      <c r="G2330" s="92"/>
      <c r="H2330" s="41" t="s">
        <v>4911</v>
      </c>
      <c r="I2330" s="41" t="s">
        <v>4911</v>
      </c>
      <c r="J2330" s="42" t="s">
        <v>4963</v>
      </c>
      <c r="K2330" s="43" t="s">
        <v>10622</v>
      </c>
      <c r="L2330" s="42" t="s">
        <v>10623</v>
      </c>
      <c r="M2330" s="4">
        <v>2328</v>
      </c>
      <c r="N2330" s="560">
        <v>34.243254999999998</v>
      </c>
      <c r="O2330" s="560">
        <v>132.22215800000001</v>
      </c>
      <c r="P2330">
        <f t="shared" si="36"/>
        <v>4527.7170730442904</v>
      </c>
    </row>
    <row r="2331" spans="1:16">
      <c r="A2331" s="33" t="s">
        <v>10403</v>
      </c>
      <c r="B2331" s="33" t="s">
        <v>3374</v>
      </c>
      <c r="C2331" s="34">
        <v>14</v>
      </c>
      <c r="D2331" s="35">
        <v>3881104</v>
      </c>
      <c r="E2331" s="62" t="s">
        <v>4974</v>
      </c>
      <c r="F2331" s="124" t="s">
        <v>4981</v>
      </c>
      <c r="G2331" s="29" t="s">
        <v>4913</v>
      </c>
      <c r="H2331" s="36" t="s">
        <v>10624</v>
      </c>
      <c r="I2331" s="36" t="s">
        <v>10625</v>
      </c>
      <c r="J2331" s="57" t="s">
        <v>10626</v>
      </c>
      <c r="K2331" s="58" t="s">
        <v>10627</v>
      </c>
      <c r="L2331" s="57" t="s">
        <v>10628</v>
      </c>
      <c r="M2331" s="4">
        <v>2329</v>
      </c>
      <c r="N2331" s="556">
        <v>34.374603</v>
      </c>
      <c r="O2331" s="556">
        <v>132.51408499999999</v>
      </c>
      <c r="P2331">
        <f t="shared" si="36"/>
        <v>4555.1190637832551</v>
      </c>
    </row>
    <row r="2332" spans="1:16">
      <c r="A2332" s="33" t="s">
        <v>10403</v>
      </c>
      <c r="B2332" s="33" t="s">
        <v>3374</v>
      </c>
      <c r="C2332" s="293">
        <v>15</v>
      </c>
      <c r="D2332" s="294">
        <v>3885006</v>
      </c>
      <c r="E2332" s="295" t="s">
        <v>4974</v>
      </c>
      <c r="F2332" s="296" t="s">
        <v>4981</v>
      </c>
      <c r="G2332" s="29" t="s">
        <v>4913</v>
      </c>
      <c r="H2332" s="297" t="s">
        <v>10629</v>
      </c>
      <c r="I2332" s="297" t="s">
        <v>10630</v>
      </c>
      <c r="J2332" s="298" t="s">
        <v>7449</v>
      </c>
      <c r="K2332" s="299" t="s">
        <v>10631</v>
      </c>
      <c r="L2332" s="298" t="s">
        <v>10632</v>
      </c>
      <c r="M2332" s="4">
        <v>2330</v>
      </c>
      <c r="N2332" s="590">
        <v>34.681285000000003</v>
      </c>
      <c r="O2332" s="590">
        <v>132.73679200000001</v>
      </c>
      <c r="P2332">
        <f t="shared" si="36"/>
        <v>4603.4825133377208</v>
      </c>
    </row>
    <row r="2333" spans="1:16">
      <c r="A2333" s="33" t="s">
        <v>10403</v>
      </c>
      <c r="B2333" s="33" t="s">
        <v>3374</v>
      </c>
      <c r="C2333" s="282">
        <v>16</v>
      </c>
      <c r="D2333" s="283">
        <v>3886036</v>
      </c>
      <c r="E2333" s="62" t="s">
        <v>4974</v>
      </c>
      <c r="F2333" s="124" t="s">
        <v>4981</v>
      </c>
      <c r="G2333" s="29" t="s">
        <v>4913</v>
      </c>
      <c r="H2333" s="286" t="s">
        <v>10633</v>
      </c>
      <c r="I2333" s="286" t="s">
        <v>10634</v>
      </c>
      <c r="J2333" s="301" t="s">
        <v>10635</v>
      </c>
      <c r="K2333" s="302" t="s">
        <v>10636</v>
      </c>
      <c r="L2333" s="301" t="s">
        <v>10637</v>
      </c>
      <c r="M2333" s="4">
        <v>2331</v>
      </c>
      <c r="N2333" s="625">
        <v>34.426147999999998</v>
      </c>
      <c r="O2333" s="625">
        <v>132.736434</v>
      </c>
      <c r="P2333">
        <f t="shared" si="36"/>
        <v>4569.6041218762321</v>
      </c>
    </row>
    <row r="2334" spans="1:16">
      <c r="A2334" s="33" t="s">
        <v>10403</v>
      </c>
      <c r="B2334" s="33" t="s">
        <v>3374</v>
      </c>
      <c r="C2334" s="34" t="s">
        <v>4911</v>
      </c>
      <c r="D2334" s="35"/>
      <c r="E2334" s="62" t="s">
        <v>4911</v>
      </c>
      <c r="F2334" s="124" t="s">
        <v>4912</v>
      </c>
      <c r="G2334" s="56"/>
      <c r="H2334" s="36" t="s">
        <v>4911</v>
      </c>
      <c r="I2334" s="36" t="s">
        <v>4911</v>
      </c>
      <c r="J2334" s="57" t="s">
        <v>10638</v>
      </c>
      <c r="K2334" s="58" t="s">
        <v>10639</v>
      </c>
      <c r="L2334" s="57" t="s">
        <v>10640</v>
      </c>
      <c r="M2334" s="4">
        <v>2332</v>
      </c>
      <c r="N2334" s="556">
        <v>34.447932000000002</v>
      </c>
      <c r="O2334" s="556">
        <v>132.70064099999999</v>
      </c>
      <c r="P2334">
        <f t="shared" si="36"/>
        <v>4571.2626575244121</v>
      </c>
    </row>
    <row r="2335" spans="1:16">
      <c r="A2335" s="33" t="s">
        <v>10403</v>
      </c>
      <c r="B2335" s="33" t="s">
        <v>3374</v>
      </c>
      <c r="C2335" s="39" t="s">
        <v>4911</v>
      </c>
      <c r="D2335" s="40"/>
      <c r="E2335" s="70" t="s">
        <v>4911</v>
      </c>
      <c r="F2335" s="63" t="s">
        <v>4962</v>
      </c>
      <c r="G2335" s="92"/>
      <c r="H2335" s="41" t="s">
        <v>4911</v>
      </c>
      <c r="I2335" s="41" t="s">
        <v>4911</v>
      </c>
      <c r="J2335" s="209" t="s">
        <v>4963</v>
      </c>
      <c r="K2335" s="303" t="s">
        <v>10636</v>
      </c>
      <c r="L2335" s="209" t="s">
        <v>10637</v>
      </c>
      <c r="M2335" s="4">
        <v>2333</v>
      </c>
      <c r="N2335" s="593">
        <v>34.426147999999998</v>
      </c>
      <c r="O2335" s="593">
        <v>132.736434</v>
      </c>
      <c r="P2335">
        <f t="shared" si="36"/>
        <v>4569.6041218762321</v>
      </c>
    </row>
    <row r="2336" spans="1:16">
      <c r="A2336" s="33" t="s">
        <v>10403</v>
      </c>
      <c r="B2336" s="33" t="s">
        <v>3374</v>
      </c>
      <c r="C2336" s="276">
        <v>17</v>
      </c>
      <c r="D2336" s="277">
        <v>3887018</v>
      </c>
      <c r="E2336" s="62" t="s">
        <v>4974</v>
      </c>
      <c r="F2336" s="124" t="s">
        <v>4981</v>
      </c>
      <c r="G2336" s="29" t="s">
        <v>4913</v>
      </c>
      <c r="H2336" s="279" t="s">
        <v>10641</v>
      </c>
      <c r="I2336" s="279" t="s">
        <v>10642</v>
      </c>
      <c r="J2336" s="57" t="s">
        <v>10643</v>
      </c>
      <c r="K2336" s="58" t="s">
        <v>10644</v>
      </c>
      <c r="L2336" s="57" t="s">
        <v>10645</v>
      </c>
      <c r="M2336" s="4">
        <v>2334</v>
      </c>
      <c r="N2336" s="556">
        <v>34.316732000000002</v>
      </c>
      <c r="O2336" s="556">
        <v>132.83425500000001</v>
      </c>
      <c r="P2336">
        <f t="shared" si="36"/>
        <v>4558.4375292546611</v>
      </c>
    </row>
    <row r="2337" spans="1:16">
      <c r="A2337" s="33" t="s">
        <v>10403</v>
      </c>
      <c r="B2337" s="33" t="s">
        <v>3374</v>
      </c>
      <c r="C2337" s="246" t="s">
        <v>4911</v>
      </c>
      <c r="D2337" s="230"/>
      <c r="E2337" s="62" t="s">
        <v>4911</v>
      </c>
      <c r="F2337" s="102" t="s">
        <v>4962</v>
      </c>
      <c r="G2337" s="56"/>
      <c r="H2337" s="226" t="s">
        <v>4911</v>
      </c>
      <c r="I2337" s="226" t="s">
        <v>4911</v>
      </c>
      <c r="J2337" s="217" t="s">
        <v>4963</v>
      </c>
      <c r="K2337" s="264" t="s">
        <v>10644</v>
      </c>
      <c r="L2337" s="217" t="s">
        <v>10645</v>
      </c>
      <c r="M2337" s="4">
        <v>2335</v>
      </c>
      <c r="N2337" s="584">
        <v>34.316732000000002</v>
      </c>
      <c r="O2337" s="584">
        <v>132.83425500000001</v>
      </c>
      <c r="P2337">
        <f t="shared" si="36"/>
        <v>4558.4375292546611</v>
      </c>
    </row>
    <row r="2338" spans="1:16">
      <c r="A2338" s="33" t="s">
        <v>10403</v>
      </c>
      <c r="B2338" s="33" t="s">
        <v>3374</v>
      </c>
      <c r="C2338" s="293">
        <v>18</v>
      </c>
      <c r="D2338" s="294">
        <v>3889025</v>
      </c>
      <c r="E2338" s="295" t="s">
        <v>4974</v>
      </c>
      <c r="F2338" s="296" t="s">
        <v>4981</v>
      </c>
      <c r="G2338" s="29" t="s">
        <v>4913</v>
      </c>
      <c r="H2338" s="297" t="s">
        <v>10646</v>
      </c>
      <c r="I2338" s="297" t="s">
        <v>10647</v>
      </c>
      <c r="J2338" s="298" t="s">
        <v>10648</v>
      </c>
      <c r="K2338" s="299" t="s">
        <v>10649</v>
      </c>
      <c r="L2338" s="298" t="s">
        <v>10650</v>
      </c>
      <c r="M2338" s="4">
        <v>2336</v>
      </c>
      <c r="N2338" s="590">
        <v>34.585641000000003</v>
      </c>
      <c r="O2338" s="590">
        <v>133.05946</v>
      </c>
      <c r="P2338">
        <f t="shared" si="36"/>
        <v>4601.9467152138604</v>
      </c>
    </row>
    <row r="2339" spans="1:16">
      <c r="A2339" s="33" t="s">
        <v>10403</v>
      </c>
      <c r="B2339" s="33" t="s">
        <v>3374</v>
      </c>
      <c r="C2339" s="282">
        <v>19</v>
      </c>
      <c r="D2339" s="283">
        <v>3892026</v>
      </c>
      <c r="E2339" s="284" t="s">
        <v>4974</v>
      </c>
      <c r="F2339" s="285" t="s">
        <v>4981</v>
      </c>
      <c r="G2339" s="29" t="s">
        <v>4913</v>
      </c>
      <c r="H2339" s="286" t="s">
        <v>10651</v>
      </c>
      <c r="I2339" s="286" t="s">
        <v>10652</v>
      </c>
      <c r="J2339" s="287" t="s">
        <v>10653</v>
      </c>
      <c r="K2339" s="288" t="s">
        <v>10654</v>
      </c>
      <c r="L2339" s="287" t="s">
        <v>10655</v>
      </c>
      <c r="M2339" s="4">
        <v>2337</v>
      </c>
      <c r="N2339" s="588">
        <v>34.553203000000003</v>
      </c>
      <c r="O2339" s="588">
        <v>133.27018799999999</v>
      </c>
      <c r="P2339">
        <f t="shared" si="36"/>
        <v>4604.911859812164</v>
      </c>
    </row>
    <row r="2340" spans="1:16">
      <c r="A2340" s="33" t="s">
        <v>10403</v>
      </c>
      <c r="B2340" s="33" t="s">
        <v>3374</v>
      </c>
      <c r="C2340" s="246" t="s">
        <v>4911</v>
      </c>
      <c r="D2340" s="230"/>
      <c r="E2340" s="266" t="s">
        <v>4911</v>
      </c>
      <c r="F2340" s="289" t="s">
        <v>4962</v>
      </c>
      <c r="G2340" s="290"/>
      <c r="H2340" s="226" t="s">
        <v>4911</v>
      </c>
      <c r="I2340" s="226" t="s">
        <v>4911</v>
      </c>
      <c r="J2340" s="271" t="s">
        <v>4963</v>
      </c>
      <c r="K2340" s="272" t="s">
        <v>10654</v>
      </c>
      <c r="L2340" s="271" t="s">
        <v>10655</v>
      </c>
      <c r="M2340" s="4">
        <v>2338</v>
      </c>
      <c r="N2340" s="585">
        <v>34.553203000000003</v>
      </c>
      <c r="O2340" s="585">
        <v>133.27018799999999</v>
      </c>
      <c r="P2340">
        <f t="shared" si="36"/>
        <v>4604.911859812164</v>
      </c>
    </row>
    <row r="2341" spans="1:16">
      <c r="A2341" s="33" t="s">
        <v>10403</v>
      </c>
      <c r="B2341" s="33" t="s">
        <v>3374</v>
      </c>
      <c r="C2341" s="282">
        <v>20</v>
      </c>
      <c r="D2341" s="283">
        <v>8832872</v>
      </c>
      <c r="E2341" s="62" t="s">
        <v>4911</v>
      </c>
      <c r="F2341" s="124" t="s">
        <v>4981</v>
      </c>
      <c r="G2341" s="29" t="s">
        <v>13454</v>
      </c>
      <c r="H2341" s="286" t="s">
        <v>10656</v>
      </c>
      <c r="I2341" s="286" t="s">
        <v>10657</v>
      </c>
      <c r="J2341" s="57" t="s">
        <v>10658</v>
      </c>
      <c r="K2341" s="58" t="s">
        <v>10659</v>
      </c>
      <c r="L2341" s="57" t="s">
        <v>10660</v>
      </c>
      <c r="M2341" s="4">
        <v>2339</v>
      </c>
      <c r="N2341" s="556">
        <v>34.418908999999999</v>
      </c>
      <c r="O2341" s="556">
        <v>132.45725300000001</v>
      </c>
      <c r="P2341">
        <f t="shared" si="36"/>
        <v>4559.0341373969768</v>
      </c>
    </row>
    <row r="2342" spans="1:16">
      <c r="A2342" s="33" t="s">
        <v>10403</v>
      </c>
      <c r="B2342" s="33" t="s">
        <v>3374</v>
      </c>
      <c r="C2342" s="34" t="s">
        <v>4911</v>
      </c>
      <c r="D2342" s="35"/>
      <c r="E2342" s="62" t="s">
        <v>4911</v>
      </c>
      <c r="F2342" s="55" t="s">
        <v>4987</v>
      </c>
      <c r="G2342" s="56"/>
      <c r="H2342" s="36" t="s">
        <v>4911</v>
      </c>
      <c r="I2342" s="36" t="s">
        <v>4911</v>
      </c>
      <c r="J2342" s="207" t="s">
        <v>10661</v>
      </c>
      <c r="K2342" s="262" t="s">
        <v>10662</v>
      </c>
      <c r="L2342" s="207" t="s">
        <v>10663</v>
      </c>
      <c r="M2342" s="4">
        <v>2340</v>
      </c>
      <c r="N2342" s="581">
        <v>34.226933000000002</v>
      </c>
      <c r="O2342" s="581">
        <v>132.63745399999999</v>
      </c>
      <c r="P2342">
        <f t="shared" si="36"/>
        <v>4539.7732513485817</v>
      </c>
    </row>
    <row r="2343" spans="1:16">
      <c r="A2343" s="33" t="s">
        <v>10403</v>
      </c>
      <c r="B2343" s="33" t="s">
        <v>3374</v>
      </c>
      <c r="C2343" s="34" t="s">
        <v>4911</v>
      </c>
      <c r="D2343" s="35"/>
      <c r="E2343" s="62" t="s">
        <v>4911</v>
      </c>
      <c r="F2343" s="55" t="s">
        <v>4922</v>
      </c>
      <c r="G2343" s="56"/>
      <c r="H2343" s="36" t="s">
        <v>4911</v>
      </c>
      <c r="I2343" s="36" t="s">
        <v>4911</v>
      </c>
      <c r="J2343" s="207" t="s">
        <v>10664</v>
      </c>
      <c r="K2343" s="262" t="s">
        <v>10665</v>
      </c>
      <c r="L2343" s="207" t="s">
        <v>10666</v>
      </c>
      <c r="M2343" s="4">
        <v>2341</v>
      </c>
      <c r="N2343" s="581">
        <v>34.388236999999997</v>
      </c>
      <c r="O2343" s="581">
        <v>132.489544</v>
      </c>
      <c r="P2343">
        <f t="shared" si="36"/>
        <v>4556.0818390939276</v>
      </c>
    </row>
    <row r="2344" spans="1:16">
      <c r="A2344" s="33" t="s">
        <v>10403</v>
      </c>
      <c r="B2344" s="33" t="s">
        <v>3374</v>
      </c>
      <c r="C2344" s="34" t="s">
        <v>4911</v>
      </c>
      <c r="D2344" s="35"/>
      <c r="E2344" s="62" t="s">
        <v>4911</v>
      </c>
      <c r="F2344" s="55" t="s">
        <v>4930</v>
      </c>
      <c r="G2344" s="56"/>
      <c r="H2344" s="36" t="s">
        <v>4911</v>
      </c>
      <c r="I2344" s="36" t="s">
        <v>4911</v>
      </c>
      <c r="J2344" s="207" t="s">
        <v>10667</v>
      </c>
      <c r="K2344" s="262" t="s">
        <v>10668</v>
      </c>
      <c r="L2344" s="207" t="s">
        <v>10669</v>
      </c>
      <c r="M2344" s="4">
        <v>2342</v>
      </c>
      <c r="N2344" s="581">
        <v>34.379958000000002</v>
      </c>
      <c r="O2344" s="581">
        <v>132.42735400000001</v>
      </c>
      <c r="P2344">
        <f t="shared" si="36"/>
        <v>4552.8468685711323</v>
      </c>
    </row>
    <row r="2345" spans="1:16">
      <c r="A2345" s="33" t="s">
        <v>10403</v>
      </c>
      <c r="B2345" s="33" t="s">
        <v>3374</v>
      </c>
      <c r="C2345" s="34" t="s">
        <v>4911</v>
      </c>
      <c r="D2345" s="35"/>
      <c r="E2345" s="62" t="s">
        <v>4911</v>
      </c>
      <c r="F2345" s="55" t="s">
        <v>4934</v>
      </c>
      <c r="G2345" s="56"/>
      <c r="H2345" s="36" t="s">
        <v>4911</v>
      </c>
      <c r="I2345" s="36" t="s">
        <v>4911</v>
      </c>
      <c r="J2345" s="207" t="s">
        <v>10670</v>
      </c>
      <c r="K2345" s="262" t="s">
        <v>10671</v>
      </c>
      <c r="L2345" s="207" t="s">
        <v>10672</v>
      </c>
      <c r="M2345" s="4">
        <v>2343</v>
      </c>
      <c r="N2345" s="581">
        <v>34.379817000000003</v>
      </c>
      <c r="O2345" s="581">
        <v>132.361063</v>
      </c>
      <c r="P2345">
        <f t="shared" si="36"/>
        <v>4550.5491238654713</v>
      </c>
    </row>
    <row r="2346" spans="1:16">
      <c r="A2346" s="33" t="s">
        <v>10403</v>
      </c>
      <c r="B2346" s="33" t="s">
        <v>3374</v>
      </c>
      <c r="C2346" s="34" t="s">
        <v>4911</v>
      </c>
      <c r="D2346" s="35"/>
      <c r="E2346" s="62" t="s">
        <v>4911</v>
      </c>
      <c r="F2346" s="55" t="s">
        <v>4938</v>
      </c>
      <c r="G2346" s="56"/>
      <c r="H2346" s="36" t="s">
        <v>4911</v>
      </c>
      <c r="I2346" s="36" t="s">
        <v>4911</v>
      </c>
      <c r="J2346" s="207" t="s">
        <v>10673</v>
      </c>
      <c r="K2346" s="262" t="s">
        <v>10674</v>
      </c>
      <c r="L2346" s="207" t="s">
        <v>10675</v>
      </c>
      <c r="M2346" s="4">
        <v>2344</v>
      </c>
      <c r="N2346" s="581">
        <v>34.376092999999997</v>
      </c>
      <c r="O2346" s="581">
        <v>132.497612</v>
      </c>
      <c r="P2346">
        <f t="shared" si="36"/>
        <v>4554.7502323899162</v>
      </c>
    </row>
    <row r="2347" spans="1:16">
      <c r="A2347" s="33" t="s">
        <v>10403</v>
      </c>
      <c r="B2347" s="33" t="s">
        <v>3374</v>
      </c>
      <c r="C2347" s="34" t="s">
        <v>4911</v>
      </c>
      <c r="D2347" s="35"/>
      <c r="E2347" s="62" t="s">
        <v>4911</v>
      </c>
      <c r="F2347" s="55" t="s">
        <v>4946</v>
      </c>
      <c r="G2347" s="56"/>
      <c r="H2347" s="36" t="s">
        <v>4911</v>
      </c>
      <c r="I2347" s="36" t="s">
        <v>4911</v>
      </c>
      <c r="J2347" s="207" t="s">
        <v>10676</v>
      </c>
      <c r="K2347" s="262" t="s">
        <v>10677</v>
      </c>
      <c r="L2347" s="207" t="s">
        <v>10678</v>
      </c>
      <c r="M2347" s="4">
        <v>2345</v>
      </c>
      <c r="N2347" s="581">
        <v>34.251725999999998</v>
      </c>
      <c r="O2347" s="581">
        <v>132.56231600000001</v>
      </c>
      <c r="P2347">
        <f t="shared" si="36"/>
        <v>4540.4881255574164</v>
      </c>
    </row>
    <row r="2348" spans="1:16">
      <c r="A2348" s="33" t="s">
        <v>10403</v>
      </c>
      <c r="B2348" s="33" t="s">
        <v>3374</v>
      </c>
      <c r="C2348" s="34" t="s">
        <v>4911</v>
      </c>
      <c r="D2348" s="35"/>
      <c r="E2348" s="62" t="s">
        <v>4911</v>
      </c>
      <c r="F2348" s="55" t="s">
        <v>4950</v>
      </c>
      <c r="G2348" s="56"/>
      <c r="H2348" s="36" t="s">
        <v>4911</v>
      </c>
      <c r="I2348" s="36" t="s">
        <v>4911</v>
      </c>
      <c r="J2348" s="207" t="s">
        <v>10679</v>
      </c>
      <c r="K2348" s="262" t="s">
        <v>10680</v>
      </c>
      <c r="L2348" s="207" t="s">
        <v>10681</v>
      </c>
      <c r="M2348" s="4">
        <v>2346</v>
      </c>
      <c r="N2348" s="581">
        <v>34.428241999999997</v>
      </c>
      <c r="O2348" s="581">
        <v>132.75215600000001</v>
      </c>
      <c r="P2348">
        <f t="shared" si="36"/>
        <v>4570.4233527897522</v>
      </c>
    </row>
    <row r="2349" spans="1:16">
      <c r="A2349" s="33" t="s">
        <v>10403</v>
      </c>
      <c r="B2349" s="33" t="s">
        <v>3374</v>
      </c>
      <c r="C2349" s="34" t="s">
        <v>4911</v>
      </c>
      <c r="D2349" s="35"/>
      <c r="E2349" s="62" t="s">
        <v>4911</v>
      </c>
      <c r="F2349" s="55" t="s">
        <v>4954</v>
      </c>
      <c r="G2349" s="56"/>
      <c r="H2349" s="36" t="s">
        <v>4911</v>
      </c>
      <c r="I2349" s="36" t="s">
        <v>4911</v>
      </c>
      <c r="J2349" s="207" t="s">
        <v>5298</v>
      </c>
      <c r="K2349" s="262" t="s">
        <v>10682</v>
      </c>
      <c r="L2349" s="207" t="s">
        <v>10683</v>
      </c>
      <c r="M2349" s="4">
        <v>2347</v>
      </c>
      <c r="N2349" s="581">
        <v>34.415368999999998</v>
      </c>
      <c r="O2349" s="581">
        <v>133.187164</v>
      </c>
      <c r="P2349">
        <f t="shared" si="36"/>
        <v>4583.6853951235153</v>
      </c>
    </row>
    <row r="2350" spans="1:16">
      <c r="A2350" s="33" t="s">
        <v>10403</v>
      </c>
      <c r="B2350" s="33" t="s">
        <v>3374</v>
      </c>
      <c r="C2350" s="34" t="s">
        <v>4911</v>
      </c>
      <c r="D2350" s="35"/>
      <c r="E2350" s="62" t="s">
        <v>4911</v>
      </c>
      <c r="F2350" s="55" t="s">
        <v>4958</v>
      </c>
      <c r="G2350" s="56"/>
      <c r="H2350" s="36" t="s">
        <v>4911</v>
      </c>
      <c r="I2350" s="36" t="s">
        <v>4911</v>
      </c>
      <c r="J2350" s="207" t="s">
        <v>10684</v>
      </c>
      <c r="K2350" s="262" t="s">
        <v>10597</v>
      </c>
      <c r="L2350" s="207" t="s">
        <v>10685</v>
      </c>
      <c r="M2350" s="4">
        <v>2348</v>
      </c>
      <c r="N2350" s="581">
        <v>34.495717999999997</v>
      </c>
      <c r="O2350" s="581">
        <v>133.41400400000001</v>
      </c>
      <c r="P2350">
        <f t="shared" si="36"/>
        <v>4602.2118592348716</v>
      </c>
    </row>
    <row r="2351" spans="1:16">
      <c r="A2351" s="33" t="s">
        <v>10403</v>
      </c>
      <c r="B2351" s="33" t="s">
        <v>3374</v>
      </c>
      <c r="C2351" s="34" t="s">
        <v>4911</v>
      </c>
      <c r="D2351" s="35"/>
      <c r="E2351" s="62" t="s">
        <v>4911</v>
      </c>
      <c r="F2351" s="55" t="s">
        <v>5394</v>
      </c>
      <c r="G2351" s="56"/>
      <c r="H2351" s="36" t="s">
        <v>4911</v>
      </c>
      <c r="I2351" s="36" t="s">
        <v>4911</v>
      </c>
      <c r="J2351" s="207" t="s">
        <v>10686</v>
      </c>
      <c r="K2351" s="262" t="s">
        <v>10687</v>
      </c>
      <c r="L2351" s="207" t="s">
        <v>10688</v>
      </c>
      <c r="M2351" s="4">
        <v>2349</v>
      </c>
      <c r="N2351" s="581">
        <v>34.397069000000002</v>
      </c>
      <c r="O2351" s="630">
        <v>132.43937299999999</v>
      </c>
      <c r="P2351">
        <f t="shared" si="36"/>
        <v>4555.5262513977368</v>
      </c>
    </row>
    <row r="2352" spans="1:16">
      <c r="A2352" s="33" t="s">
        <v>10403</v>
      </c>
      <c r="B2352" s="33" t="s">
        <v>3374</v>
      </c>
      <c r="C2352" s="34" t="s">
        <v>4911</v>
      </c>
      <c r="D2352" s="35"/>
      <c r="E2352" s="62" t="s">
        <v>4911</v>
      </c>
      <c r="F2352" s="55" t="s">
        <v>5398</v>
      </c>
      <c r="G2352" s="56"/>
      <c r="H2352" s="36" t="s">
        <v>4911</v>
      </c>
      <c r="I2352" s="36" t="s">
        <v>4911</v>
      </c>
      <c r="J2352" s="250" t="s">
        <v>10689</v>
      </c>
      <c r="K2352" s="265" t="s">
        <v>10690</v>
      </c>
      <c r="L2352" s="250" t="s">
        <v>10691</v>
      </c>
      <c r="M2352" s="4">
        <v>2350</v>
      </c>
      <c r="N2352" s="582">
        <v>34.468294999999998</v>
      </c>
      <c r="O2352" s="582">
        <v>132.46356399999999</v>
      </c>
      <c r="P2352">
        <f t="shared" si="36"/>
        <v>4565.7932007033796</v>
      </c>
    </row>
    <row r="2353" spans="1:16">
      <c r="A2353" s="33" t="s">
        <v>10403</v>
      </c>
      <c r="B2353" s="33" t="s">
        <v>3374</v>
      </c>
      <c r="C2353" s="34" t="s">
        <v>4911</v>
      </c>
      <c r="D2353" s="35"/>
      <c r="E2353" s="62" t="s">
        <v>4911</v>
      </c>
      <c r="F2353" s="55" t="s">
        <v>5402</v>
      </c>
      <c r="G2353" s="56"/>
      <c r="H2353" s="36" t="s">
        <v>4911</v>
      </c>
      <c r="I2353" s="36" t="s">
        <v>4911</v>
      </c>
      <c r="J2353" s="207" t="s">
        <v>10692</v>
      </c>
      <c r="K2353" s="262" t="s">
        <v>10693</v>
      </c>
      <c r="L2353" s="207" t="s">
        <v>10694</v>
      </c>
      <c r="M2353" s="4">
        <v>2351</v>
      </c>
      <c r="N2353" s="581">
        <v>34.519547000000003</v>
      </c>
      <c r="O2353" s="581">
        <v>132.508882</v>
      </c>
      <c r="P2353">
        <f t="shared" si="36"/>
        <v>4574.1465801164541</v>
      </c>
    </row>
    <row r="2354" spans="1:16">
      <c r="A2354" s="33" t="s">
        <v>10403</v>
      </c>
      <c r="B2354" s="33" t="s">
        <v>3374</v>
      </c>
      <c r="C2354" s="34" t="s">
        <v>4911</v>
      </c>
      <c r="D2354" s="35"/>
      <c r="E2354" s="62" t="s">
        <v>4911</v>
      </c>
      <c r="F2354" s="55" t="s">
        <v>5008</v>
      </c>
      <c r="G2354" s="56"/>
      <c r="H2354" s="36" t="s">
        <v>4911</v>
      </c>
      <c r="I2354" s="36" t="s">
        <v>4911</v>
      </c>
      <c r="J2354" s="207" t="s">
        <v>5174</v>
      </c>
      <c r="K2354" s="262" t="s">
        <v>10695</v>
      </c>
      <c r="L2354" s="207" t="s">
        <v>10696</v>
      </c>
      <c r="M2354" s="4">
        <v>2352</v>
      </c>
      <c r="N2354" s="581">
        <v>34.394554999999997</v>
      </c>
      <c r="O2354" s="581">
        <v>132.49617900000001</v>
      </c>
      <c r="P2354">
        <f t="shared" si="36"/>
        <v>4557.1471159053453</v>
      </c>
    </row>
    <row r="2355" spans="1:16">
      <c r="A2355" s="33" t="s">
        <v>10403</v>
      </c>
      <c r="B2355" s="33" t="s">
        <v>3374</v>
      </c>
      <c r="C2355" s="34" t="s">
        <v>4911</v>
      </c>
      <c r="D2355" s="35"/>
      <c r="E2355" s="62" t="s">
        <v>4911</v>
      </c>
      <c r="F2355" s="263" t="s">
        <v>5413</v>
      </c>
      <c r="G2355" s="214"/>
      <c r="H2355" s="36" t="s">
        <v>4911</v>
      </c>
      <c r="I2355" s="36" t="s">
        <v>4911</v>
      </c>
      <c r="J2355" s="207" t="s">
        <v>10697</v>
      </c>
      <c r="K2355" s="262" t="s">
        <v>10698</v>
      </c>
      <c r="L2355" s="207" t="s">
        <v>10699</v>
      </c>
      <c r="M2355" s="4">
        <v>2353</v>
      </c>
      <c r="N2355" s="652">
        <v>34.241399000000001</v>
      </c>
      <c r="O2355" s="652">
        <v>132.56269399999999</v>
      </c>
      <c r="P2355">
        <f t="shared" si="36"/>
        <v>4539.1320977689056</v>
      </c>
    </row>
    <row r="2356" spans="1:16">
      <c r="A2356" s="33" t="s">
        <v>10403</v>
      </c>
      <c r="B2356" s="33" t="s">
        <v>3374</v>
      </c>
      <c r="C2356" s="34" t="s">
        <v>4911</v>
      </c>
      <c r="D2356" s="35"/>
      <c r="E2356" s="62" t="s">
        <v>4911</v>
      </c>
      <c r="F2356" s="263" t="s">
        <v>5012</v>
      </c>
      <c r="G2356" s="214"/>
      <c r="H2356" s="36" t="s">
        <v>4911</v>
      </c>
      <c r="I2356" s="36" t="s">
        <v>4911</v>
      </c>
      <c r="J2356" s="207" t="s">
        <v>10700</v>
      </c>
      <c r="K2356" s="262" t="s">
        <v>10701</v>
      </c>
      <c r="L2356" s="207" t="s">
        <v>10702</v>
      </c>
      <c r="M2356" s="4">
        <v>2354</v>
      </c>
      <c r="N2356" s="584">
        <v>34.375836</v>
      </c>
      <c r="O2356" s="581">
        <v>132.434933</v>
      </c>
      <c r="P2356">
        <f t="shared" si="36"/>
        <v>4552.5615374789877</v>
      </c>
    </row>
    <row r="2357" spans="1:16">
      <c r="A2357" s="33" t="s">
        <v>10403</v>
      </c>
      <c r="B2357" s="33" t="s">
        <v>3374</v>
      </c>
      <c r="C2357" s="34" t="s">
        <v>4911</v>
      </c>
      <c r="D2357" s="35"/>
      <c r="E2357" s="62" t="s">
        <v>4911</v>
      </c>
      <c r="F2357" s="263" t="s">
        <v>5016</v>
      </c>
      <c r="G2357" s="214"/>
      <c r="H2357" s="36" t="s">
        <v>4911</v>
      </c>
      <c r="I2357" s="36" t="s">
        <v>4911</v>
      </c>
      <c r="J2357" s="207" t="s">
        <v>10703</v>
      </c>
      <c r="K2357" s="262" t="s">
        <v>10671</v>
      </c>
      <c r="L2357" s="207" t="s">
        <v>10704</v>
      </c>
      <c r="M2357" s="4">
        <v>2355</v>
      </c>
      <c r="N2357" s="653">
        <v>34.379739000000001</v>
      </c>
      <c r="O2357" s="654">
        <v>132.36048600000001</v>
      </c>
      <c r="P2357">
        <f t="shared" si="36"/>
        <v>4550.5189625931544</v>
      </c>
    </row>
    <row r="2358" spans="1:16">
      <c r="A2358" s="33" t="s">
        <v>10403</v>
      </c>
      <c r="B2358" s="33" t="s">
        <v>3374</v>
      </c>
      <c r="C2358" s="34" t="s">
        <v>4911</v>
      </c>
      <c r="D2358" s="35"/>
      <c r="E2358" s="62" t="s">
        <v>4911</v>
      </c>
      <c r="F2358" s="304" t="s">
        <v>5423</v>
      </c>
      <c r="G2358" s="214"/>
      <c r="H2358" s="36" t="s">
        <v>4911</v>
      </c>
      <c r="I2358" s="36" t="s">
        <v>4911</v>
      </c>
      <c r="J2358" s="207" t="s">
        <v>10705</v>
      </c>
      <c r="K2358" s="262" t="s">
        <v>10706</v>
      </c>
      <c r="L2358" s="207" t="s">
        <v>10707</v>
      </c>
      <c r="M2358" s="4">
        <v>2356</v>
      </c>
      <c r="N2358" s="535">
        <v>34.350482</v>
      </c>
      <c r="O2358" s="642">
        <v>132.33260300000001</v>
      </c>
      <c r="P2358">
        <f t="shared" si="36"/>
        <v>4545.688697364646</v>
      </c>
    </row>
    <row r="2359" spans="1:16">
      <c r="A2359" s="33" t="s">
        <v>10403</v>
      </c>
      <c r="B2359" s="33" t="s">
        <v>3374</v>
      </c>
      <c r="C2359" s="34" t="s">
        <v>4911</v>
      </c>
      <c r="D2359" s="35"/>
      <c r="E2359" s="62" t="s">
        <v>4911</v>
      </c>
      <c r="F2359" s="263" t="s">
        <v>5427</v>
      </c>
      <c r="G2359" s="214"/>
      <c r="H2359" s="36" t="s">
        <v>4911</v>
      </c>
      <c r="I2359" s="36" t="s">
        <v>4911</v>
      </c>
      <c r="J2359" s="207" t="s">
        <v>10708</v>
      </c>
      <c r="K2359" s="262" t="s">
        <v>10709</v>
      </c>
      <c r="L2359" s="207" t="s">
        <v>10710</v>
      </c>
      <c r="M2359" s="4">
        <v>2357</v>
      </c>
      <c r="N2359" s="652">
        <v>34.376106</v>
      </c>
      <c r="O2359" s="654">
        <v>132.394273</v>
      </c>
      <c r="P2359">
        <f t="shared" si="36"/>
        <v>4551.1995624409383</v>
      </c>
    </row>
    <row r="2360" spans="1:16">
      <c r="A2360" s="33" t="s">
        <v>10403</v>
      </c>
      <c r="B2360" s="33" t="s">
        <v>3374</v>
      </c>
      <c r="C2360" s="34" t="s">
        <v>4911</v>
      </c>
      <c r="D2360" s="35"/>
      <c r="E2360" s="62" t="s">
        <v>4911</v>
      </c>
      <c r="F2360" s="263" t="s">
        <v>5020</v>
      </c>
      <c r="G2360" s="214"/>
      <c r="H2360" s="36" t="s">
        <v>4911</v>
      </c>
      <c r="I2360" s="36" t="s">
        <v>4911</v>
      </c>
      <c r="J2360" s="207" t="s">
        <v>10711</v>
      </c>
      <c r="K2360" s="262" t="s">
        <v>10712</v>
      </c>
      <c r="L2360" s="207" t="s">
        <v>10713</v>
      </c>
      <c r="M2360" s="4">
        <v>2358</v>
      </c>
      <c r="N2360" s="526">
        <v>34.485982</v>
      </c>
      <c r="O2360" s="631">
        <v>133.351652</v>
      </c>
      <c r="P2360">
        <f t="shared" si="36"/>
        <v>4598.7626705422645</v>
      </c>
    </row>
    <row r="2361" spans="1:16">
      <c r="A2361" s="33" t="s">
        <v>10403</v>
      </c>
      <c r="B2361" s="33" t="s">
        <v>3374</v>
      </c>
      <c r="C2361" s="34" t="s">
        <v>4911</v>
      </c>
      <c r="D2361" s="35"/>
      <c r="E2361" s="62" t="s">
        <v>4911</v>
      </c>
      <c r="F2361" s="304" t="s">
        <v>5431</v>
      </c>
      <c r="G2361" s="214"/>
      <c r="H2361" s="36" t="s">
        <v>4911</v>
      </c>
      <c r="I2361" s="36" t="s">
        <v>4911</v>
      </c>
      <c r="J2361" s="207" t="s">
        <v>10714</v>
      </c>
      <c r="K2361" s="262" t="s">
        <v>10715</v>
      </c>
      <c r="L2361" s="207" t="s">
        <v>10716</v>
      </c>
      <c r="M2361" s="4">
        <v>2359</v>
      </c>
      <c r="N2361" s="619">
        <v>34.467815000000002</v>
      </c>
      <c r="O2361" s="643">
        <v>132.48057</v>
      </c>
      <c r="P2361">
        <f t="shared" si="36"/>
        <v>4566.3157778545501</v>
      </c>
    </row>
    <row r="2362" spans="1:16">
      <c r="A2362" s="33" t="s">
        <v>10403</v>
      </c>
      <c r="B2362" s="33" t="s">
        <v>3374</v>
      </c>
      <c r="C2362" s="34" t="s">
        <v>4911</v>
      </c>
      <c r="D2362" s="35"/>
      <c r="E2362" s="62" t="s">
        <v>4911</v>
      </c>
      <c r="F2362" s="304" t="s">
        <v>5435</v>
      </c>
      <c r="G2362" s="214"/>
      <c r="H2362" s="36" t="s">
        <v>4911</v>
      </c>
      <c r="I2362" s="36" t="s">
        <v>4911</v>
      </c>
      <c r="J2362" s="207" t="s">
        <v>10717</v>
      </c>
      <c r="K2362" s="262" t="s">
        <v>10718</v>
      </c>
      <c r="L2362" s="207" t="s">
        <v>10719</v>
      </c>
      <c r="M2362" s="4">
        <v>2360</v>
      </c>
      <c r="N2362" s="619">
        <v>34.156545000000001</v>
      </c>
      <c r="O2362" s="643">
        <v>131.44227599999999</v>
      </c>
      <c r="P2362">
        <f t="shared" si="36"/>
        <v>4489.6140150964202</v>
      </c>
    </row>
    <row r="2363" spans="1:16">
      <c r="A2363" s="33" t="s">
        <v>10403</v>
      </c>
      <c r="B2363" s="33" t="s">
        <v>3374</v>
      </c>
      <c r="C2363" s="34" t="s">
        <v>4911</v>
      </c>
      <c r="D2363" s="35"/>
      <c r="E2363" s="62" t="s">
        <v>4911</v>
      </c>
      <c r="F2363" s="304" t="s">
        <v>5439</v>
      </c>
      <c r="G2363" s="214"/>
      <c r="H2363" s="36" t="s">
        <v>4911</v>
      </c>
      <c r="I2363" s="36" t="s">
        <v>4911</v>
      </c>
      <c r="J2363" s="207" t="s">
        <v>10720</v>
      </c>
      <c r="K2363" s="262" t="s">
        <v>10721</v>
      </c>
      <c r="L2363" s="207" t="s">
        <v>10722</v>
      </c>
      <c r="M2363" s="4">
        <v>2361</v>
      </c>
      <c r="N2363" s="619">
        <v>34.052202000000001</v>
      </c>
      <c r="O2363" s="643">
        <v>131.549497</v>
      </c>
      <c r="P2363">
        <f t="shared" si="36"/>
        <v>4479.5500448423945</v>
      </c>
    </row>
    <row r="2364" spans="1:16">
      <c r="A2364" s="33" t="s">
        <v>10403</v>
      </c>
      <c r="B2364" s="33" t="s">
        <v>3374</v>
      </c>
      <c r="C2364" s="34" t="s">
        <v>4911</v>
      </c>
      <c r="D2364" s="35"/>
      <c r="E2364" s="62" t="s">
        <v>4911</v>
      </c>
      <c r="F2364" s="304" t="s">
        <v>5443</v>
      </c>
      <c r="G2364" s="214"/>
      <c r="H2364" s="36" t="s">
        <v>4911</v>
      </c>
      <c r="I2364" s="36" t="s">
        <v>4911</v>
      </c>
      <c r="J2364" s="207" t="s">
        <v>10723</v>
      </c>
      <c r="K2364" s="262" t="s">
        <v>10724</v>
      </c>
      <c r="L2364" s="207" t="s">
        <v>10725</v>
      </c>
      <c r="M2364" s="4">
        <v>2362</v>
      </c>
      <c r="N2364" s="619">
        <v>33.997878999999998</v>
      </c>
      <c r="O2364" s="643">
        <v>130.95218800000001</v>
      </c>
      <c r="P2364">
        <f t="shared" si="36"/>
        <v>4452.0966424092521</v>
      </c>
    </row>
    <row r="2365" spans="1:16">
      <c r="A2365" s="33" t="s">
        <v>10403</v>
      </c>
      <c r="B2365" s="33" t="s">
        <v>3374</v>
      </c>
      <c r="C2365" s="34" t="s">
        <v>4911</v>
      </c>
      <c r="D2365" s="35"/>
      <c r="E2365" s="62" t="s">
        <v>4911</v>
      </c>
      <c r="F2365" s="304" t="s">
        <v>5024</v>
      </c>
      <c r="G2365" s="214"/>
      <c r="H2365" s="36" t="s">
        <v>4911</v>
      </c>
      <c r="I2365" s="36" t="s">
        <v>4911</v>
      </c>
      <c r="J2365" s="207" t="s">
        <v>10726</v>
      </c>
      <c r="K2365" s="262" t="s">
        <v>10727</v>
      </c>
      <c r="L2365" s="207" t="s">
        <v>10728</v>
      </c>
      <c r="M2365" s="4">
        <v>2363</v>
      </c>
      <c r="N2365" s="619">
        <v>33.950865999999998</v>
      </c>
      <c r="O2365" s="643">
        <v>131.259952</v>
      </c>
      <c r="P2365">
        <f t="shared" si="36"/>
        <v>4456.3890415184314</v>
      </c>
    </row>
    <row r="2366" spans="1:16">
      <c r="A2366" s="33" t="s">
        <v>10403</v>
      </c>
      <c r="B2366" s="33" t="s">
        <v>3374</v>
      </c>
      <c r="C2366" s="34" t="s">
        <v>4911</v>
      </c>
      <c r="D2366" s="35"/>
      <c r="E2366" s="62" t="s">
        <v>4911</v>
      </c>
      <c r="F2366" s="304" t="s">
        <v>5028</v>
      </c>
      <c r="G2366" s="214"/>
      <c r="H2366" s="36" t="s">
        <v>4911</v>
      </c>
      <c r="I2366" s="36" t="s">
        <v>4911</v>
      </c>
      <c r="J2366" s="207" t="s">
        <v>10729</v>
      </c>
      <c r="K2366" s="262" t="s">
        <v>10730</v>
      </c>
      <c r="L2366" s="207" t="s">
        <v>10731</v>
      </c>
      <c r="M2366" s="4">
        <v>2364</v>
      </c>
      <c r="N2366" s="619">
        <v>33.979593999999999</v>
      </c>
      <c r="O2366" s="643">
        <v>130.93712500000001</v>
      </c>
      <c r="P2366">
        <f t="shared" si="36"/>
        <v>4449.19034702725</v>
      </c>
    </row>
    <row r="2367" spans="1:16">
      <c r="A2367" s="33" t="s">
        <v>10403</v>
      </c>
      <c r="B2367" s="33" t="s">
        <v>3374</v>
      </c>
      <c r="C2367" s="34" t="s">
        <v>4911</v>
      </c>
      <c r="D2367" s="35"/>
      <c r="E2367" s="62" t="s">
        <v>4911</v>
      </c>
      <c r="F2367" s="304" t="s">
        <v>5032</v>
      </c>
      <c r="G2367" s="214"/>
      <c r="H2367" s="36" t="s">
        <v>4911</v>
      </c>
      <c r="I2367" s="36" t="s">
        <v>4911</v>
      </c>
      <c r="J2367" s="207" t="s">
        <v>10732</v>
      </c>
      <c r="K2367" s="262" t="s">
        <v>10733</v>
      </c>
      <c r="L2367" s="207" t="s">
        <v>10734</v>
      </c>
      <c r="M2367" s="4">
        <v>2365</v>
      </c>
      <c r="N2367" s="619">
        <v>33.977151999999997</v>
      </c>
      <c r="O2367" s="643">
        <v>131.204847</v>
      </c>
      <c r="P2367">
        <f t="shared" si="36"/>
        <v>4457.9670296557433</v>
      </c>
    </row>
    <row r="2368" spans="1:16">
      <c r="A2368" s="33" t="s">
        <v>10403</v>
      </c>
      <c r="B2368" s="33" t="s">
        <v>3374</v>
      </c>
      <c r="C2368" s="34" t="s">
        <v>4911</v>
      </c>
      <c r="D2368" s="35"/>
      <c r="E2368" s="62" t="s">
        <v>4911</v>
      </c>
      <c r="F2368" s="304" t="s">
        <v>5036</v>
      </c>
      <c r="G2368" s="214"/>
      <c r="H2368" s="36" t="s">
        <v>4911</v>
      </c>
      <c r="I2368" s="36" t="s">
        <v>4911</v>
      </c>
      <c r="J2368" s="207" t="s">
        <v>10735</v>
      </c>
      <c r="K2368" s="262" t="s">
        <v>10736</v>
      </c>
      <c r="L2368" s="207" t="s">
        <v>10737</v>
      </c>
      <c r="M2368" s="4">
        <v>2366</v>
      </c>
      <c r="N2368" s="619">
        <v>34.137411999999998</v>
      </c>
      <c r="O2368" s="643">
        <v>131.42376999999999</v>
      </c>
      <c r="P2368">
        <f t="shared" si="36"/>
        <v>4486.4673830832389</v>
      </c>
    </row>
    <row r="2369" spans="1:16">
      <c r="A2369" s="33" t="s">
        <v>10403</v>
      </c>
      <c r="B2369" s="33" t="s">
        <v>3374</v>
      </c>
      <c r="C2369" s="34" t="s">
        <v>4911</v>
      </c>
      <c r="D2369" s="35"/>
      <c r="E2369" s="62" t="s">
        <v>4911</v>
      </c>
      <c r="F2369" s="304" t="s">
        <v>5455</v>
      </c>
      <c r="G2369" s="214"/>
      <c r="H2369" s="36" t="s">
        <v>4911</v>
      </c>
      <c r="I2369" s="36" t="s">
        <v>4911</v>
      </c>
      <c r="J2369" s="207" t="s">
        <v>10738</v>
      </c>
      <c r="K2369" s="262" t="s">
        <v>10739</v>
      </c>
      <c r="L2369" s="207" t="s">
        <v>10740</v>
      </c>
      <c r="M2369" s="4">
        <v>2367</v>
      </c>
      <c r="N2369" s="619">
        <v>34.069606999999998</v>
      </c>
      <c r="O2369" s="643">
        <v>131.78439499999999</v>
      </c>
      <c r="P2369">
        <f t="shared" si="36"/>
        <v>4489.8425463827643</v>
      </c>
    </row>
    <row r="2370" spans="1:16">
      <c r="A2370" s="33" t="s">
        <v>10403</v>
      </c>
      <c r="B2370" s="33" t="s">
        <v>3374</v>
      </c>
      <c r="C2370" s="34" t="s">
        <v>4911</v>
      </c>
      <c r="D2370" s="35"/>
      <c r="E2370" s="62" t="s">
        <v>4911</v>
      </c>
      <c r="F2370" s="304" t="s">
        <v>6161</v>
      </c>
      <c r="G2370" s="214"/>
      <c r="H2370" s="36" t="s">
        <v>4911</v>
      </c>
      <c r="I2370" s="36" t="s">
        <v>4911</v>
      </c>
      <c r="J2370" s="207" t="s">
        <v>10741</v>
      </c>
      <c r="K2370" s="262" t="s">
        <v>10742</v>
      </c>
      <c r="L2370" s="207" t="s">
        <v>10743</v>
      </c>
      <c r="M2370" s="4">
        <v>2368</v>
      </c>
      <c r="N2370" s="655">
        <v>34.171337000000001</v>
      </c>
      <c r="O2370" s="656">
        <v>132.210228</v>
      </c>
      <c r="P2370">
        <f t="shared" si="36"/>
        <v>4517.8002558348362</v>
      </c>
    </row>
    <row r="2371" spans="1:16">
      <c r="A2371" s="33" t="s">
        <v>10403</v>
      </c>
      <c r="B2371" s="33" t="s">
        <v>3374</v>
      </c>
      <c r="C2371" s="34" t="s">
        <v>4911</v>
      </c>
      <c r="D2371" s="35"/>
      <c r="E2371" s="62" t="s">
        <v>4911</v>
      </c>
      <c r="F2371" s="304" t="s">
        <v>5040</v>
      </c>
      <c r="G2371" s="214"/>
      <c r="H2371" s="36" t="s">
        <v>4911</v>
      </c>
      <c r="I2371" s="36" t="s">
        <v>4911</v>
      </c>
      <c r="J2371" s="207" t="s">
        <v>10744</v>
      </c>
      <c r="K2371" s="262" t="s">
        <v>10745</v>
      </c>
      <c r="L2371" s="207" t="s">
        <v>10746</v>
      </c>
      <c r="M2371" s="4">
        <v>2369</v>
      </c>
      <c r="N2371" s="619">
        <v>34.055396999999999</v>
      </c>
      <c r="O2371" s="643">
        <v>131.592174</v>
      </c>
      <c r="P2371">
        <f t="shared" si="36"/>
        <v>4481.4237276630784</v>
      </c>
    </row>
    <row r="2372" spans="1:16">
      <c r="A2372" s="33" t="s">
        <v>10403</v>
      </c>
      <c r="B2372" s="33" t="s">
        <v>3374</v>
      </c>
      <c r="C2372" s="34" t="s">
        <v>4911</v>
      </c>
      <c r="D2372" s="35"/>
      <c r="E2372" s="62" t="s">
        <v>4911</v>
      </c>
      <c r="F2372" s="306" t="s">
        <v>4964</v>
      </c>
      <c r="G2372" s="56"/>
      <c r="H2372" s="36" t="s">
        <v>4911</v>
      </c>
      <c r="I2372" s="36" t="s">
        <v>4911</v>
      </c>
      <c r="J2372" s="207" t="s">
        <v>10747</v>
      </c>
      <c r="K2372" s="262" t="s">
        <v>10748</v>
      </c>
      <c r="L2372" s="207" t="s">
        <v>10749</v>
      </c>
      <c r="M2372" s="4">
        <v>2370</v>
      </c>
      <c r="N2372" s="619">
        <v>34.351711999999999</v>
      </c>
      <c r="O2372" s="643">
        <v>132.363709</v>
      </c>
      <c r="P2372">
        <f t="shared" ref="P2372:P2435" si="37">N2372*O2372</f>
        <v>4546.9200108198083</v>
      </c>
    </row>
    <row r="2373" spans="1:16">
      <c r="A2373" s="33" t="s">
        <v>10403</v>
      </c>
      <c r="B2373" s="33" t="s">
        <v>3374</v>
      </c>
      <c r="C2373" s="34" t="s">
        <v>4911</v>
      </c>
      <c r="D2373" s="35"/>
      <c r="E2373" s="62" t="s">
        <v>4911</v>
      </c>
      <c r="F2373" s="306" t="s">
        <v>5102</v>
      </c>
      <c r="G2373" s="56"/>
      <c r="H2373" s="36" t="s">
        <v>4911</v>
      </c>
      <c r="I2373" s="36" t="s">
        <v>4911</v>
      </c>
      <c r="J2373" s="207" t="s">
        <v>10750</v>
      </c>
      <c r="K2373" s="262" t="s">
        <v>10665</v>
      </c>
      <c r="L2373" s="207" t="s">
        <v>10751</v>
      </c>
      <c r="M2373" s="4">
        <v>2371</v>
      </c>
      <c r="N2373" s="619">
        <v>34.388236999999997</v>
      </c>
      <c r="O2373" s="643">
        <v>132.489544</v>
      </c>
      <c r="P2373">
        <f t="shared" si="37"/>
        <v>4556.0818390939276</v>
      </c>
    </row>
    <row r="2374" spans="1:16">
      <c r="A2374" s="33" t="s">
        <v>10403</v>
      </c>
      <c r="B2374" s="33" t="s">
        <v>3374</v>
      </c>
      <c r="C2374" s="34" t="s">
        <v>4911</v>
      </c>
      <c r="D2374" s="35"/>
      <c r="E2374" s="62" t="s">
        <v>4911</v>
      </c>
      <c r="F2374" s="306" t="s">
        <v>5106</v>
      </c>
      <c r="G2374" s="56"/>
      <c r="H2374" s="36" t="s">
        <v>4911</v>
      </c>
      <c r="I2374" s="36" t="s">
        <v>4911</v>
      </c>
      <c r="J2374" s="207" t="s">
        <v>10752</v>
      </c>
      <c r="K2374" s="262" t="s">
        <v>10736</v>
      </c>
      <c r="L2374" s="207" t="s">
        <v>10753</v>
      </c>
      <c r="M2374" s="4">
        <v>2372</v>
      </c>
      <c r="N2374" s="619">
        <v>34.139828999999999</v>
      </c>
      <c r="O2374" s="643">
        <v>131.42504099999999</v>
      </c>
      <c r="P2374">
        <f t="shared" si="37"/>
        <v>4486.8284260579885</v>
      </c>
    </row>
    <row r="2375" spans="1:16">
      <c r="A2375" s="33" t="s">
        <v>10403</v>
      </c>
      <c r="B2375" s="33" t="s">
        <v>3374</v>
      </c>
      <c r="C2375" s="34" t="s">
        <v>4911</v>
      </c>
      <c r="D2375" s="35"/>
      <c r="E2375" s="62" t="s">
        <v>4911</v>
      </c>
      <c r="F2375" s="306" t="s">
        <v>4962</v>
      </c>
      <c r="G2375" s="56"/>
      <c r="H2375" s="36" t="s">
        <v>4911</v>
      </c>
      <c r="I2375" s="36" t="s">
        <v>4911</v>
      </c>
      <c r="J2375" s="207" t="s">
        <v>4963</v>
      </c>
      <c r="K2375" s="262" t="s">
        <v>10754</v>
      </c>
      <c r="L2375" s="207" t="s">
        <v>10755</v>
      </c>
      <c r="M2375" s="4">
        <v>2373</v>
      </c>
      <c r="N2375" s="619">
        <v>34.350409999999997</v>
      </c>
      <c r="O2375" s="643">
        <v>132.342085</v>
      </c>
      <c r="P2375">
        <f t="shared" si="37"/>
        <v>4546.0048800048498</v>
      </c>
    </row>
    <row r="2376" spans="1:16">
      <c r="A2376" s="33" t="s">
        <v>10403</v>
      </c>
      <c r="B2376" s="33" t="s">
        <v>3374</v>
      </c>
      <c r="C2376" s="34" t="s">
        <v>4911</v>
      </c>
      <c r="D2376" s="35"/>
      <c r="E2376" s="62" t="s">
        <v>4911</v>
      </c>
      <c r="F2376" s="306" t="s">
        <v>5255</v>
      </c>
      <c r="G2376" s="56"/>
      <c r="H2376" s="36" t="s">
        <v>4911</v>
      </c>
      <c r="I2376" s="36" t="s">
        <v>4911</v>
      </c>
      <c r="J2376" s="37" t="s">
        <v>10756</v>
      </c>
      <c r="K2376" s="38" t="s">
        <v>10757</v>
      </c>
      <c r="L2376" s="37" t="s">
        <v>10758</v>
      </c>
      <c r="M2376" s="4">
        <v>2374</v>
      </c>
      <c r="N2376" s="619">
        <v>34.446162000000001</v>
      </c>
      <c r="O2376" s="643">
        <v>132.37991199999999</v>
      </c>
      <c r="P2376">
        <f t="shared" si="37"/>
        <v>4559.9798942977441</v>
      </c>
    </row>
    <row r="2377" spans="1:16">
      <c r="A2377" s="33" t="s">
        <v>10403</v>
      </c>
      <c r="B2377" s="33" t="s">
        <v>3374</v>
      </c>
      <c r="C2377" s="34" t="s">
        <v>4911</v>
      </c>
      <c r="D2377" s="35"/>
      <c r="E2377" s="62" t="s">
        <v>4911</v>
      </c>
      <c r="F2377" s="306" t="s">
        <v>5259</v>
      </c>
      <c r="G2377" s="56"/>
      <c r="H2377" s="36" t="s">
        <v>4911</v>
      </c>
      <c r="I2377" s="36" t="s">
        <v>4911</v>
      </c>
      <c r="J2377" s="37" t="s">
        <v>10759</v>
      </c>
      <c r="K2377" s="38" t="s">
        <v>10760</v>
      </c>
      <c r="L2377" s="37" t="s">
        <v>10761</v>
      </c>
      <c r="M2377" s="4">
        <v>2375</v>
      </c>
      <c r="N2377" s="619">
        <v>34.430137000000002</v>
      </c>
      <c r="O2377" s="643">
        <v>132.461217</v>
      </c>
      <c r="P2377">
        <f t="shared" si="37"/>
        <v>4560.6578484967295</v>
      </c>
    </row>
    <row r="2378" spans="1:16">
      <c r="A2378" s="33" t="s">
        <v>10403</v>
      </c>
      <c r="B2378" s="33" t="s">
        <v>3374</v>
      </c>
      <c r="C2378" s="34" t="s">
        <v>4911</v>
      </c>
      <c r="D2378" s="35"/>
      <c r="E2378" s="62" t="s">
        <v>4911</v>
      </c>
      <c r="F2378" s="306" t="s">
        <v>4972</v>
      </c>
      <c r="G2378" s="56"/>
      <c r="H2378" s="36" t="s">
        <v>4911</v>
      </c>
      <c r="I2378" s="36" t="s">
        <v>4911</v>
      </c>
      <c r="J2378" s="37" t="s">
        <v>6914</v>
      </c>
      <c r="K2378" s="38" t="s">
        <v>10754</v>
      </c>
      <c r="L2378" s="37" t="s">
        <v>10755</v>
      </c>
      <c r="M2378" s="4">
        <v>2376</v>
      </c>
      <c r="N2378" s="619">
        <v>34.350409999999997</v>
      </c>
      <c r="O2378" s="643">
        <v>132.342085</v>
      </c>
      <c r="P2378">
        <f t="shared" si="37"/>
        <v>4546.0048800048498</v>
      </c>
    </row>
    <row r="2379" spans="1:16">
      <c r="A2379" s="33" t="s">
        <v>10403</v>
      </c>
      <c r="B2379" s="33" t="s">
        <v>3374</v>
      </c>
      <c r="C2379" s="34" t="s">
        <v>4911</v>
      </c>
      <c r="D2379" s="35"/>
      <c r="E2379" s="62" t="s">
        <v>4911</v>
      </c>
      <c r="F2379" s="306" t="s">
        <v>5470</v>
      </c>
      <c r="G2379" s="56"/>
      <c r="H2379" s="36" t="s">
        <v>4911</v>
      </c>
      <c r="I2379" s="36" t="s">
        <v>4911</v>
      </c>
      <c r="J2379" s="37" t="s">
        <v>6711</v>
      </c>
      <c r="K2379" s="38" t="s">
        <v>10736</v>
      </c>
      <c r="L2379" s="37" t="s">
        <v>10753</v>
      </c>
      <c r="M2379" s="4">
        <v>2377</v>
      </c>
      <c r="N2379" s="619">
        <v>34.139828999999999</v>
      </c>
      <c r="O2379" s="643">
        <v>131.42504099999999</v>
      </c>
      <c r="P2379">
        <f t="shared" si="37"/>
        <v>4486.8284260579885</v>
      </c>
    </row>
    <row r="2380" spans="1:16">
      <c r="A2380" s="33" t="s">
        <v>10403</v>
      </c>
      <c r="B2380" s="33" t="s">
        <v>3374</v>
      </c>
      <c r="C2380" s="34" t="s">
        <v>4911</v>
      </c>
      <c r="D2380" s="35"/>
      <c r="E2380" s="62" t="s">
        <v>4911</v>
      </c>
      <c r="F2380" s="306" t="s">
        <v>5252</v>
      </c>
      <c r="G2380" s="56"/>
      <c r="H2380" s="36" t="s">
        <v>4911</v>
      </c>
      <c r="I2380" s="36" t="s">
        <v>4911</v>
      </c>
      <c r="J2380" s="37" t="s">
        <v>5353</v>
      </c>
      <c r="K2380" s="38" t="s">
        <v>10757</v>
      </c>
      <c r="L2380" s="37" t="s">
        <v>13699</v>
      </c>
      <c r="M2380" s="4">
        <v>2378</v>
      </c>
      <c r="N2380" s="619">
        <v>34.446162000000001</v>
      </c>
      <c r="O2380" s="643">
        <v>132.37991199999999</v>
      </c>
      <c r="P2380">
        <f t="shared" si="37"/>
        <v>4559.9798942977441</v>
      </c>
    </row>
    <row r="2381" spans="1:16">
      <c r="A2381" s="33" t="s">
        <v>10403</v>
      </c>
      <c r="B2381" s="33" t="s">
        <v>3374</v>
      </c>
      <c r="C2381" s="34" t="s">
        <v>4911</v>
      </c>
      <c r="D2381" s="35"/>
      <c r="E2381" s="62" t="s">
        <v>4974</v>
      </c>
      <c r="F2381" s="304" t="s">
        <v>4975</v>
      </c>
      <c r="G2381" s="214"/>
      <c r="H2381" s="36" t="s">
        <v>4911</v>
      </c>
      <c r="I2381" s="36" t="s">
        <v>4911</v>
      </c>
      <c r="J2381" s="305" t="s">
        <v>4976</v>
      </c>
      <c r="K2381" s="307" t="s">
        <v>10665</v>
      </c>
      <c r="L2381" s="305" t="s">
        <v>10751</v>
      </c>
      <c r="M2381" s="4">
        <v>2379</v>
      </c>
      <c r="N2381" s="619">
        <v>34.388236999999997</v>
      </c>
      <c r="O2381" s="643">
        <v>132.489544</v>
      </c>
      <c r="P2381">
        <f t="shared" si="37"/>
        <v>4556.0818390939276</v>
      </c>
    </row>
    <row r="2382" spans="1:16" ht="19.5" thickBot="1">
      <c r="A2382" s="33" t="s">
        <v>10403</v>
      </c>
      <c r="B2382" s="82" t="s">
        <v>3374</v>
      </c>
      <c r="C2382" s="83" t="s">
        <v>4911</v>
      </c>
      <c r="D2382" s="84"/>
      <c r="E2382" s="220" t="s">
        <v>4911</v>
      </c>
      <c r="F2382" s="243" t="s">
        <v>5270</v>
      </c>
      <c r="G2382" s="243"/>
      <c r="H2382" s="87" t="s">
        <v>4911</v>
      </c>
      <c r="I2382" s="87" t="s">
        <v>4911</v>
      </c>
      <c r="J2382" s="88" t="s">
        <v>10303</v>
      </c>
      <c r="K2382" s="89" t="s">
        <v>10736</v>
      </c>
      <c r="L2382" s="88" t="s">
        <v>10753</v>
      </c>
      <c r="M2382" s="4">
        <v>2380</v>
      </c>
      <c r="N2382" s="622">
        <v>34.139828999999999</v>
      </c>
      <c r="O2382" s="647">
        <v>131.42504099999999</v>
      </c>
      <c r="P2382">
        <f t="shared" si="37"/>
        <v>4486.8284260579885</v>
      </c>
    </row>
    <row r="2383" spans="1:16">
      <c r="A2383" s="33" t="s">
        <v>10403</v>
      </c>
      <c r="B2383" s="24" t="s">
        <v>3574</v>
      </c>
      <c r="C2383" s="25">
        <v>1</v>
      </c>
      <c r="D2383" s="26">
        <v>3951055</v>
      </c>
      <c r="E2383" s="62" t="s">
        <v>4911</v>
      </c>
      <c r="F2383" s="124" t="s">
        <v>4981</v>
      </c>
      <c r="G2383" s="29" t="s">
        <v>4913</v>
      </c>
      <c r="H2383" s="30" t="s">
        <v>10762</v>
      </c>
      <c r="I2383" s="30" t="s">
        <v>10763</v>
      </c>
      <c r="J2383" s="57" t="s">
        <v>10764</v>
      </c>
      <c r="K2383" s="58" t="s">
        <v>10765</v>
      </c>
      <c r="L2383" s="57" t="s">
        <v>10766</v>
      </c>
      <c r="M2383" s="4">
        <v>2381</v>
      </c>
      <c r="N2383" s="657">
        <v>35.517755999999999</v>
      </c>
      <c r="O2383" s="658">
        <v>134.20132799999999</v>
      </c>
      <c r="P2383">
        <f t="shared" si="37"/>
        <v>4766.5300227799671</v>
      </c>
    </row>
    <row r="2384" spans="1:16">
      <c r="A2384" s="33" t="s">
        <v>10403</v>
      </c>
      <c r="B2384" s="33" t="s">
        <v>3574</v>
      </c>
      <c r="C2384" s="34" t="s">
        <v>4911</v>
      </c>
      <c r="D2384" s="35"/>
      <c r="E2384" s="62" t="s">
        <v>4911</v>
      </c>
      <c r="F2384" s="306" t="s">
        <v>4912</v>
      </c>
      <c r="G2384" s="56"/>
      <c r="H2384" s="36" t="s">
        <v>4911</v>
      </c>
      <c r="I2384" s="36" t="s">
        <v>4911</v>
      </c>
      <c r="J2384" s="207" t="s">
        <v>10767</v>
      </c>
      <c r="K2384" s="262" t="s">
        <v>10768</v>
      </c>
      <c r="L2384" s="207" t="s">
        <v>10769</v>
      </c>
      <c r="M2384" s="4">
        <v>2382</v>
      </c>
      <c r="N2384" s="629">
        <v>35.448569999999997</v>
      </c>
      <c r="O2384" s="629">
        <v>133.32426000000001</v>
      </c>
      <c r="P2384">
        <f t="shared" si="37"/>
        <v>4726.1543633082001</v>
      </c>
    </row>
    <row r="2385" spans="1:16">
      <c r="A2385" s="33" t="s">
        <v>10403</v>
      </c>
      <c r="B2385" s="33" t="s">
        <v>3574</v>
      </c>
      <c r="C2385" s="34" t="s">
        <v>4911</v>
      </c>
      <c r="D2385" s="35"/>
      <c r="E2385" s="62" t="s">
        <v>4911</v>
      </c>
      <c r="F2385" s="55" t="s">
        <v>4987</v>
      </c>
      <c r="G2385" s="56"/>
      <c r="H2385" s="36" t="s">
        <v>4911</v>
      </c>
      <c r="I2385" s="36" t="s">
        <v>4911</v>
      </c>
      <c r="J2385" s="207" t="s">
        <v>10770</v>
      </c>
      <c r="K2385" s="262" t="s">
        <v>10771</v>
      </c>
      <c r="L2385" s="207" t="s">
        <v>10772</v>
      </c>
      <c r="M2385" s="4">
        <v>2383</v>
      </c>
      <c r="N2385" s="581">
        <v>35.479689999999998</v>
      </c>
      <c r="O2385" s="581">
        <v>133.852656</v>
      </c>
      <c r="P2385">
        <f t="shared" si="37"/>
        <v>4749.0507405566395</v>
      </c>
    </row>
    <row r="2386" spans="1:16">
      <c r="A2386" s="33" t="s">
        <v>10403</v>
      </c>
      <c r="B2386" s="33" t="s">
        <v>3574</v>
      </c>
      <c r="C2386" s="34" t="s">
        <v>4911</v>
      </c>
      <c r="D2386" s="35"/>
      <c r="E2386" s="62" t="s">
        <v>4911</v>
      </c>
      <c r="F2386" s="55" t="s">
        <v>4922</v>
      </c>
      <c r="G2386" s="56"/>
      <c r="H2386" s="36" t="s">
        <v>4911</v>
      </c>
      <c r="I2386" s="36" t="s">
        <v>4911</v>
      </c>
      <c r="J2386" s="207" t="s">
        <v>10773</v>
      </c>
      <c r="K2386" s="262" t="s">
        <v>10774</v>
      </c>
      <c r="L2386" s="207" t="s">
        <v>10775</v>
      </c>
      <c r="M2386" s="4">
        <v>2384</v>
      </c>
      <c r="N2386" s="581">
        <v>35.487644000000003</v>
      </c>
      <c r="O2386" s="581">
        <v>134.23610400000001</v>
      </c>
      <c r="P2386">
        <f t="shared" si="37"/>
        <v>4763.7230706989767</v>
      </c>
    </row>
    <row r="2387" spans="1:16">
      <c r="A2387" s="33" t="s">
        <v>10403</v>
      </c>
      <c r="B2387" s="33" t="s">
        <v>3574</v>
      </c>
      <c r="C2387" s="34" t="s">
        <v>4911</v>
      </c>
      <c r="D2387" s="35"/>
      <c r="E2387" s="62" t="s">
        <v>4911</v>
      </c>
      <c r="F2387" s="55" t="s">
        <v>4926</v>
      </c>
      <c r="G2387" s="56"/>
      <c r="H2387" s="36" t="s">
        <v>4911</v>
      </c>
      <c r="I2387" s="36" t="s">
        <v>4911</v>
      </c>
      <c r="J2387" s="207" t="s">
        <v>10776</v>
      </c>
      <c r="K2387" s="262" t="s">
        <v>10777</v>
      </c>
      <c r="L2387" s="207" t="s">
        <v>10778</v>
      </c>
      <c r="M2387" s="4">
        <v>2385</v>
      </c>
      <c r="N2387" s="587">
        <v>35.423723000000003</v>
      </c>
      <c r="O2387" s="581">
        <v>133.79237800000001</v>
      </c>
      <c r="P2387">
        <f t="shared" si="37"/>
        <v>4739.424137783295</v>
      </c>
    </row>
    <row r="2388" spans="1:16">
      <c r="A2388" s="33" t="s">
        <v>10403</v>
      </c>
      <c r="B2388" s="33" t="s">
        <v>3574</v>
      </c>
      <c r="C2388" s="34" t="s">
        <v>4911</v>
      </c>
      <c r="D2388" s="35"/>
      <c r="E2388" s="62" t="s">
        <v>4911</v>
      </c>
      <c r="F2388" s="55" t="s">
        <v>4962</v>
      </c>
      <c r="G2388" s="56"/>
      <c r="H2388" s="36" t="s">
        <v>4911</v>
      </c>
      <c r="I2388" s="36" t="s">
        <v>4911</v>
      </c>
      <c r="J2388" s="207" t="s">
        <v>4963</v>
      </c>
      <c r="K2388" s="281" t="s">
        <v>10765</v>
      </c>
      <c r="L2388" s="212" t="s">
        <v>10766</v>
      </c>
      <c r="M2388" s="4">
        <v>2386</v>
      </c>
      <c r="N2388" s="619">
        <v>35.517752999999999</v>
      </c>
      <c r="O2388" s="649">
        <v>134.20132799999999</v>
      </c>
      <c r="P2388">
        <f t="shared" si="37"/>
        <v>4766.5296201759838</v>
      </c>
    </row>
    <row r="2389" spans="1:16">
      <c r="A2389" s="33" t="s">
        <v>10403</v>
      </c>
      <c r="B2389" s="33" t="s">
        <v>3574</v>
      </c>
      <c r="C2389" s="34" t="s">
        <v>4911</v>
      </c>
      <c r="D2389" s="35"/>
      <c r="E2389" s="62" t="s">
        <v>4911</v>
      </c>
      <c r="F2389" s="55" t="s">
        <v>4968</v>
      </c>
      <c r="G2389" s="56"/>
      <c r="H2389" s="36" t="s">
        <v>4911</v>
      </c>
      <c r="I2389" s="36" t="s">
        <v>4911</v>
      </c>
      <c r="J2389" s="207" t="s">
        <v>10779</v>
      </c>
      <c r="K2389" s="308" t="s">
        <v>10765</v>
      </c>
      <c r="L2389" s="211" t="s">
        <v>10780</v>
      </c>
      <c r="M2389" s="4">
        <v>2387</v>
      </c>
      <c r="N2389" s="582">
        <v>35.513778000000002</v>
      </c>
      <c r="O2389" s="594">
        <v>134.20148800000001</v>
      </c>
      <c r="P2389">
        <f t="shared" si="37"/>
        <v>4766.0018521016646</v>
      </c>
    </row>
    <row r="2390" spans="1:16">
      <c r="A2390" s="33" t="s">
        <v>10403</v>
      </c>
      <c r="B2390" s="33" t="s">
        <v>3574</v>
      </c>
      <c r="C2390" s="39" t="s">
        <v>4911</v>
      </c>
      <c r="D2390" s="40"/>
      <c r="E2390" s="70" t="s">
        <v>4974</v>
      </c>
      <c r="F2390" s="309" t="s">
        <v>4975</v>
      </c>
      <c r="G2390" s="92"/>
      <c r="H2390" s="41" t="s">
        <v>4911</v>
      </c>
      <c r="I2390" s="41" t="s">
        <v>4911</v>
      </c>
      <c r="J2390" s="42" t="s">
        <v>4976</v>
      </c>
      <c r="K2390" s="43" t="s">
        <v>10765</v>
      </c>
      <c r="L2390" s="42" t="s">
        <v>10766</v>
      </c>
      <c r="M2390" s="4">
        <v>2388</v>
      </c>
      <c r="N2390" s="639">
        <v>35.517755999999999</v>
      </c>
      <c r="O2390" s="651">
        <v>134.20132799999999</v>
      </c>
      <c r="P2390">
        <f t="shared" si="37"/>
        <v>4766.5300227799671</v>
      </c>
    </row>
    <row r="2391" spans="1:16">
      <c r="A2391" s="33" t="s">
        <v>10403</v>
      </c>
      <c r="B2391" s="33" t="s">
        <v>3574</v>
      </c>
      <c r="C2391" s="276">
        <v>2</v>
      </c>
      <c r="D2391" s="277">
        <v>3952901</v>
      </c>
      <c r="E2391" s="62" t="s">
        <v>4911</v>
      </c>
      <c r="F2391" s="124" t="s">
        <v>4981</v>
      </c>
      <c r="G2391" s="29" t="s">
        <v>4913</v>
      </c>
      <c r="H2391" s="279" t="s">
        <v>10781</v>
      </c>
      <c r="I2391" s="279" t="s">
        <v>10782</v>
      </c>
      <c r="J2391" s="57" t="s">
        <v>10783</v>
      </c>
      <c r="K2391" s="58" t="s">
        <v>10784</v>
      </c>
      <c r="L2391" s="57" t="s">
        <v>10785</v>
      </c>
      <c r="M2391" s="4">
        <v>2389</v>
      </c>
      <c r="N2391" s="556">
        <v>35.433086000000003</v>
      </c>
      <c r="O2391" s="556">
        <v>133.354635</v>
      </c>
      <c r="P2391">
        <f t="shared" si="37"/>
        <v>4725.1662504536107</v>
      </c>
    </row>
    <row r="2392" spans="1:16">
      <c r="A2392" s="33" t="s">
        <v>10403</v>
      </c>
      <c r="B2392" s="33" t="s">
        <v>3574</v>
      </c>
      <c r="C2392" s="34" t="s">
        <v>4911</v>
      </c>
      <c r="D2392" s="35"/>
      <c r="E2392" s="62" t="s">
        <v>4911</v>
      </c>
      <c r="F2392" s="306" t="s">
        <v>4922</v>
      </c>
      <c r="G2392" s="56"/>
      <c r="H2392" s="36" t="s">
        <v>4911</v>
      </c>
      <c r="I2392" s="36" t="s">
        <v>4911</v>
      </c>
      <c r="J2392" s="207" t="s">
        <v>10786</v>
      </c>
      <c r="K2392" s="262" t="s">
        <v>10787</v>
      </c>
      <c r="L2392" s="207" t="s">
        <v>10788</v>
      </c>
      <c r="M2392" s="4">
        <v>2390</v>
      </c>
      <c r="N2392" s="581">
        <v>35.472884000000001</v>
      </c>
      <c r="O2392" s="581">
        <v>134.243056</v>
      </c>
      <c r="P2392">
        <f t="shared" si="37"/>
        <v>4761.9883532935037</v>
      </c>
    </row>
    <row r="2393" spans="1:16">
      <c r="A2393" s="33" t="s">
        <v>10403</v>
      </c>
      <c r="B2393" s="33" t="s">
        <v>3574</v>
      </c>
      <c r="C2393" s="34" t="s">
        <v>4911</v>
      </c>
      <c r="D2393" s="35"/>
      <c r="E2393" s="62" t="s">
        <v>4911</v>
      </c>
      <c r="F2393" s="55" t="s">
        <v>4926</v>
      </c>
      <c r="G2393" s="56"/>
      <c r="H2393" s="36" t="s">
        <v>4911</v>
      </c>
      <c r="I2393" s="36" t="s">
        <v>4911</v>
      </c>
      <c r="J2393" s="207" t="s">
        <v>10789</v>
      </c>
      <c r="K2393" s="262" t="s">
        <v>10790</v>
      </c>
      <c r="L2393" s="207" t="s">
        <v>10791</v>
      </c>
      <c r="M2393" s="4">
        <v>2391</v>
      </c>
      <c r="N2393" s="581">
        <v>35.513221000000001</v>
      </c>
      <c r="O2393" s="581">
        <v>134.20578</v>
      </c>
      <c r="P2393">
        <f t="shared" si="37"/>
        <v>4766.0795246173802</v>
      </c>
    </row>
    <row r="2394" spans="1:16">
      <c r="A2394" s="33" t="s">
        <v>10403</v>
      </c>
      <c r="B2394" s="33" t="s">
        <v>3574</v>
      </c>
      <c r="C2394" s="34" t="s">
        <v>4911</v>
      </c>
      <c r="D2394" s="35"/>
      <c r="E2394" s="62" t="s">
        <v>4911</v>
      </c>
      <c r="F2394" s="263" t="s">
        <v>4930</v>
      </c>
      <c r="G2394" s="214"/>
      <c r="H2394" s="36" t="s">
        <v>4911</v>
      </c>
      <c r="I2394" s="36" t="s">
        <v>4911</v>
      </c>
      <c r="J2394" s="207" t="s">
        <v>10792</v>
      </c>
      <c r="K2394" s="262" t="s">
        <v>10793</v>
      </c>
      <c r="L2394" s="207" t="s">
        <v>10794</v>
      </c>
      <c r="M2394" s="4">
        <v>2392</v>
      </c>
      <c r="N2394" s="581">
        <v>35.463402000000002</v>
      </c>
      <c r="O2394" s="581">
        <v>133.84451899999999</v>
      </c>
      <c r="P2394">
        <f t="shared" si="37"/>
        <v>4746.5819827936384</v>
      </c>
    </row>
    <row r="2395" spans="1:16">
      <c r="A2395" s="33" t="s">
        <v>10403</v>
      </c>
      <c r="B2395" s="33" t="s">
        <v>3574</v>
      </c>
      <c r="C2395" s="34" t="s">
        <v>4911</v>
      </c>
      <c r="D2395" s="35"/>
      <c r="E2395" s="62" t="s">
        <v>4911</v>
      </c>
      <c r="F2395" s="55" t="s">
        <v>4934</v>
      </c>
      <c r="G2395" s="56"/>
      <c r="H2395" s="36" t="s">
        <v>4911</v>
      </c>
      <c r="I2395" s="36" t="s">
        <v>4911</v>
      </c>
      <c r="J2395" s="207" t="s">
        <v>10795</v>
      </c>
      <c r="K2395" s="262" t="s">
        <v>10796</v>
      </c>
      <c r="L2395" s="207" t="s">
        <v>10797</v>
      </c>
      <c r="M2395" s="4">
        <v>2393</v>
      </c>
      <c r="N2395" s="581">
        <v>35.390768999999999</v>
      </c>
      <c r="O2395" s="581">
        <v>133.39310599999999</v>
      </c>
      <c r="P2395">
        <f t="shared" si="37"/>
        <v>4720.8846006385138</v>
      </c>
    </row>
    <row r="2396" spans="1:16">
      <c r="A2396" s="33" t="s">
        <v>10403</v>
      </c>
      <c r="B2396" s="33" t="s">
        <v>3574</v>
      </c>
      <c r="C2396" s="34" t="s">
        <v>4911</v>
      </c>
      <c r="D2396" s="35"/>
      <c r="E2396" s="62" t="s">
        <v>4911</v>
      </c>
      <c r="F2396" s="55" t="s">
        <v>4946</v>
      </c>
      <c r="G2396" s="56"/>
      <c r="H2396" s="36" t="s">
        <v>4911</v>
      </c>
      <c r="I2396" s="36" t="s">
        <v>4911</v>
      </c>
      <c r="J2396" s="207" t="s">
        <v>10798</v>
      </c>
      <c r="K2396" s="262" t="s">
        <v>10768</v>
      </c>
      <c r="L2396" s="207" t="s">
        <v>10799</v>
      </c>
      <c r="M2396" s="4">
        <v>2394</v>
      </c>
      <c r="N2396" s="581">
        <v>35.390768999999999</v>
      </c>
      <c r="O2396" s="581">
        <v>133.39310599999999</v>
      </c>
      <c r="P2396">
        <f t="shared" si="37"/>
        <v>4720.8846006385138</v>
      </c>
    </row>
    <row r="2397" spans="1:16">
      <c r="A2397" s="33" t="s">
        <v>10403</v>
      </c>
      <c r="B2397" s="33" t="s">
        <v>3574</v>
      </c>
      <c r="C2397" s="34" t="s">
        <v>4911</v>
      </c>
      <c r="D2397" s="35"/>
      <c r="E2397" s="62" t="s">
        <v>4911</v>
      </c>
      <c r="F2397" s="55" t="s">
        <v>4950</v>
      </c>
      <c r="G2397" s="56"/>
      <c r="H2397" s="36" t="s">
        <v>4911</v>
      </c>
      <c r="I2397" s="36" t="s">
        <v>4911</v>
      </c>
      <c r="J2397" s="207" t="s">
        <v>10800</v>
      </c>
      <c r="K2397" s="262" t="s">
        <v>10801</v>
      </c>
      <c r="L2397" s="207" t="s">
        <v>10802</v>
      </c>
      <c r="M2397" s="4">
        <v>2395</v>
      </c>
      <c r="N2397" s="581">
        <v>35.425029000000002</v>
      </c>
      <c r="O2397" s="581">
        <v>133.34459000000001</v>
      </c>
      <c r="P2397">
        <f t="shared" si="37"/>
        <v>4723.7359677431105</v>
      </c>
    </row>
    <row r="2398" spans="1:16">
      <c r="A2398" s="33" t="s">
        <v>10403</v>
      </c>
      <c r="B2398" s="33" t="s">
        <v>3574</v>
      </c>
      <c r="C2398" s="34" t="s">
        <v>4911</v>
      </c>
      <c r="D2398" s="35"/>
      <c r="E2398" s="62" t="s">
        <v>4911</v>
      </c>
      <c r="F2398" s="55" t="s">
        <v>4962</v>
      </c>
      <c r="G2398" s="56"/>
      <c r="H2398" s="36" t="s">
        <v>4911</v>
      </c>
      <c r="I2398" s="36" t="s">
        <v>4911</v>
      </c>
      <c r="J2398" s="207" t="s">
        <v>5895</v>
      </c>
      <c r="K2398" s="262" t="s">
        <v>10784</v>
      </c>
      <c r="L2398" s="207" t="s">
        <v>10785</v>
      </c>
      <c r="M2398" s="4">
        <v>2396</v>
      </c>
      <c r="N2398" s="581">
        <v>35.433086000000003</v>
      </c>
      <c r="O2398" s="581">
        <v>133.354635</v>
      </c>
      <c r="P2398">
        <f t="shared" si="37"/>
        <v>4725.1662504536107</v>
      </c>
    </row>
    <row r="2399" spans="1:16">
      <c r="A2399" s="33" t="s">
        <v>10403</v>
      </c>
      <c r="B2399" s="33" t="s">
        <v>3574</v>
      </c>
      <c r="C2399" s="34" t="s">
        <v>4911</v>
      </c>
      <c r="D2399" s="35"/>
      <c r="E2399" s="62" t="s">
        <v>4911</v>
      </c>
      <c r="F2399" s="263" t="s">
        <v>5110</v>
      </c>
      <c r="G2399" s="214"/>
      <c r="H2399" s="36" t="s">
        <v>4911</v>
      </c>
      <c r="I2399" s="36" t="s">
        <v>4911</v>
      </c>
      <c r="J2399" s="207" t="s">
        <v>10803</v>
      </c>
      <c r="K2399" s="262" t="s">
        <v>10804</v>
      </c>
      <c r="L2399" s="207" t="s">
        <v>10805</v>
      </c>
      <c r="M2399" s="4">
        <v>2397</v>
      </c>
      <c r="N2399" s="581">
        <v>35.425029000000002</v>
      </c>
      <c r="O2399" s="581">
        <v>133.34459000000001</v>
      </c>
      <c r="P2399">
        <f t="shared" si="37"/>
        <v>4723.7359677431105</v>
      </c>
    </row>
    <row r="2400" spans="1:16">
      <c r="A2400" s="33" t="s">
        <v>10403</v>
      </c>
      <c r="B2400" s="33" t="s">
        <v>3574</v>
      </c>
      <c r="C2400" s="34" t="s">
        <v>4911</v>
      </c>
      <c r="D2400" s="35"/>
      <c r="E2400" s="62" t="s">
        <v>4911</v>
      </c>
      <c r="F2400" s="55" t="s">
        <v>4968</v>
      </c>
      <c r="G2400" s="56"/>
      <c r="H2400" s="36" t="s">
        <v>4911</v>
      </c>
      <c r="I2400" s="36" t="s">
        <v>4911</v>
      </c>
      <c r="J2400" s="207" t="s">
        <v>10806</v>
      </c>
      <c r="K2400" s="262" t="s">
        <v>10807</v>
      </c>
      <c r="L2400" s="207" t="s">
        <v>10808</v>
      </c>
      <c r="M2400" s="4">
        <v>2398</v>
      </c>
      <c r="N2400" s="581">
        <v>35.512614999999997</v>
      </c>
      <c r="O2400" s="581">
        <v>134.206796</v>
      </c>
      <c r="P2400">
        <f t="shared" si="37"/>
        <v>4766.0342767315396</v>
      </c>
    </row>
    <row r="2401" spans="1:16">
      <c r="A2401" s="33" t="s">
        <v>10403</v>
      </c>
      <c r="B2401" s="33" t="s">
        <v>3574</v>
      </c>
      <c r="C2401" s="34" t="s">
        <v>4911</v>
      </c>
      <c r="D2401" s="35"/>
      <c r="E2401" s="62" t="s">
        <v>4911</v>
      </c>
      <c r="F2401" s="55" t="s">
        <v>5252</v>
      </c>
      <c r="G2401" s="56"/>
      <c r="H2401" s="36" t="s">
        <v>4911</v>
      </c>
      <c r="I2401" s="36" t="s">
        <v>4911</v>
      </c>
      <c r="J2401" s="207" t="s">
        <v>5353</v>
      </c>
      <c r="K2401" s="262" t="s">
        <v>10807</v>
      </c>
      <c r="L2401" s="207" t="s">
        <v>10808</v>
      </c>
      <c r="M2401" s="4">
        <v>2399</v>
      </c>
      <c r="N2401" s="581">
        <v>35.512614999999997</v>
      </c>
      <c r="O2401" s="581">
        <v>134.206796</v>
      </c>
      <c r="P2401">
        <f t="shared" si="37"/>
        <v>4766.0342767315396</v>
      </c>
    </row>
    <row r="2402" spans="1:16">
      <c r="A2402" s="33" t="s">
        <v>10403</v>
      </c>
      <c r="B2402" s="33" t="s">
        <v>3574</v>
      </c>
      <c r="C2402" s="34" t="s">
        <v>4911</v>
      </c>
      <c r="D2402" s="35"/>
      <c r="E2402" s="62" t="s">
        <v>4974</v>
      </c>
      <c r="F2402" s="267" t="s">
        <v>4975</v>
      </c>
      <c r="G2402" s="214"/>
      <c r="H2402" s="36" t="s">
        <v>4911</v>
      </c>
      <c r="I2402" s="36" t="s">
        <v>4911</v>
      </c>
      <c r="J2402" s="57" t="s">
        <v>4976</v>
      </c>
      <c r="K2402" s="58" t="s">
        <v>10784</v>
      </c>
      <c r="L2402" s="57" t="s">
        <v>10785</v>
      </c>
      <c r="M2402" s="4">
        <v>2400</v>
      </c>
      <c r="N2402" s="556">
        <v>35.433086000000003</v>
      </c>
      <c r="O2402" s="556">
        <v>133.354635</v>
      </c>
      <c r="P2402">
        <f t="shared" si="37"/>
        <v>4725.1662504536107</v>
      </c>
    </row>
    <row r="2403" spans="1:16">
      <c r="A2403" s="33" t="s">
        <v>10403</v>
      </c>
      <c r="B2403" s="33" t="s">
        <v>3574</v>
      </c>
      <c r="C2403" s="34" t="s">
        <v>4911</v>
      </c>
      <c r="D2403" s="35"/>
      <c r="E2403" s="62" t="s">
        <v>4911</v>
      </c>
      <c r="F2403" s="267" t="s">
        <v>4979</v>
      </c>
      <c r="G2403" s="214"/>
      <c r="H2403" s="36" t="s">
        <v>4911</v>
      </c>
      <c r="I2403" s="36" t="s">
        <v>4911</v>
      </c>
      <c r="J2403" s="64" t="s">
        <v>10809</v>
      </c>
      <c r="K2403" s="65" t="s">
        <v>10807</v>
      </c>
      <c r="L2403" s="64" t="s">
        <v>10810</v>
      </c>
      <c r="M2403" s="4">
        <v>2401</v>
      </c>
      <c r="N2403" s="552">
        <v>35.513466999999999</v>
      </c>
      <c r="O2403" s="552">
        <v>134.20467199999999</v>
      </c>
      <c r="P2403">
        <f t="shared" si="37"/>
        <v>4766.073190317823</v>
      </c>
    </row>
    <row r="2404" spans="1:16">
      <c r="A2404" s="33" t="s">
        <v>10403</v>
      </c>
      <c r="B2404" s="33" t="s">
        <v>3574</v>
      </c>
      <c r="C2404" s="310">
        <v>3</v>
      </c>
      <c r="D2404" s="277">
        <v>3983018</v>
      </c>
      <c r="E2404" s="278" t="s">
        <v>4974</v>
      </c>
      <c r="F2404" s="100" t="s">
        <v>4981</v>
      </c>
      <c r="G2404" s="29" t="s">
        <v>4913</v>
      </c>
      <c r="H2404" s="279" t="s">
        <v>10811</v>
      </c>
      <c r="I2404" s="279" t="s">
        <v>10812</v>
      </c>
      <c r="J2404" s="76" t="s">
        <v>10813</v>
      </c>
      <c r="K2404" s="77" t="s">
        <v>10814</v>
      </c>
      <c r="L2404" s="76" t="s">
        <v>10815</v>
      </c>
      <c r="M2404" s="4">
        <v>2402</v>
      </c>
      <c r="N2404" s="559">
        <v>35.516356000000002</v>
      </c>
      <c r="O2404" s="559">
        <v>134.070716</v>
      </c>
      <c r="P2404">
        <f t="shared" si="37"/>
        <v>4761.7032786308964</v>
      </c>
    </row>
    <row r="2405" spans="1:16">
      <c r="A2405" s="33" t="s">
        <v>10403</v>
      </c>
      <c r="B2405" s="33" t="s">
        <v>3574</v>
      </c>
      <c r="C2405" s="39" t="s">
        <v>4911</v>
      </c>
      <c r="D2405" s="40"/>
      <c r="E2405" s="70" t="s">
        <v>4911</v>
      </c>
      <c r="F2405" s="63" t="s">
        <v>4962</v>
      </c>
      <c r="G2405" s="92"/>
      <c r="H2405" s="41" t="s">
        <v>4911</v>
      </c>
      <c r="I2405" s="41" t="s">
        <v>4911</v>
      </c>
      <c r="J2405" s="42" t="s">
        <v>4963</v>
      </c>
      <c r="K2405" s="43" t="s">
        <v>10814</v>
      </c>
      <c r="L2405" s="42" t="s">
        <v>10815</v>
      </c>
      <c r="M2405" s="4">
        <v>2403</v>
      </c>
      <c r="N2405" s="560">
        <v>35.516356000000002</v>
      </c>
      <c r="O2405" s="560">
        <v>134.070716</v>
      </c>
      <c r="P2405">
        <f t="shared" si="37"/>
        <v>4761.7032786308964</v>
      </c>
    </row>
    <row r="2406" spans="1:16">
      <c r="A2406" s="33" t="s">
        <v>10403</v>
      </c>
      <c r="B2406" s="33" t="s">
        <v>3574</v>
      </c>
      <c r="C2406" s="276">
        <v>4</v>
      </c>
      <c r="D2406" s="277">
        <v>3985022</v>
      </c>
      <c r="E2406" s="62" t="s">
        <v>4974</v>
      </c>
      <c r="F2406" s="56" t="s">
        <v>4981</v>
      </c>
      <c r="G2406" s="29" t="s">
        <v>4913</v>
      </c>
      <c r="H2406" s="279" t="s">
        <v>10816</v>
      </c>
      <c r="I2406" s="279" t="s">
        <v>10817</v>
      </c>
      <c r="J2406" s="57" t="s">
        <v>10818</v>
      </c>
      <c r="K2406" s="58" t="s">
        <v>10819</v>
      </c>
      <c r="L2406" s="57" t="s">
        <v>10820</v>
      </c>
      <c r="M2406" s="4">
        <v>2404</v>
      </c>
      <c r="N2406" s="556">
        <v>35.456972999999998</v>
      </c>
      <c r="O2406" s="556">
        <v>133.42424800000001</v>
      </c>
      <c r="P2406">
        <f t="shared" si="37"/>
        <v>4730.819958881304</v>
      </c>
    </row>
    <row r="2407" spans="1:16" ht="19.5" thickBot="1">
      <c r="A2407" s="33" t="s">
        <v>10403</v>
      </c>
      <c r="B2407" s="82" t="s">
        <v>3574</v>
      </c>
      <c r="C2407" s="83" t="s">
        <v>4911</v>
      </c>
      <c r="D2407" s="84"/>
      <c r="E2407" s="220" t="s">
        <v>4911</v>
      </c>
      <c r="F2407" s="137" t="s">
        <v>4962</v>
      </c>
      <c r="G2407" s="138"/>
      <c r="H2407" s="87" t="s">
        <v>4911</v>
      </c>
      <c r="I2407" s="87" t="s">
        <v>4911</v>
      </c>
      <c r="J2407" s="141" t="s">
        <v>4963</v>
      </c>
      <c r="K2407" s="140" t="s">
        <v>10819</v>
      </c>
      <c r="L2407" s="141" t="s">
        <v>10820</v>
      </c>
      <c r="M2407" s="4">
        <v>2405</v>
      </c>
      <c r="N2407" s="562">
        <v>35.456972999999998</v>
      </c>
      <c r="O2407" s="562">
        <v>133.42424800000001</v>
      </c>
      <c r="P2407">
        <f t="shared" si="37"/>
        <v>4730.819958881304</v>
      </c>
    </row>
    <row r="2408" spans="1:16">
      <c r="A2408" s="33" t="s">
        <v>10403</v>
      </c>
      <c r="B2408" s="24" t="s">
        <v>3487</v>
      </c>
      <c r="C2408" s="25">
        <v>1</v>
      </c>
      <c r="D2408" s="26">
        <v>4051009</v>
      </c>
      <c r="E2408" s="62" t="s">
        <v>4911</v>
      </c>
      <c r="F2408" s="124" t="s">
        <v>4981</v>
      </c>
      <c r="G2408" s="29" t="s">
        <v>4913</v>
      </c>
      <c r="H2408" s="30" t="s">
        <v>10821</v>
      </c>
      <c r="I2408" s="30" t="s">
        <v>10822</v>
      </c>
      <c r="J2408" s="57" t="s">
        <v>10823</v>
      </c>
      <c r="K2408" s="58" t="s">
        <v>10824</v>
      </c>
      <c r="L2408" s="57" t="s">
        <v>10825</v>
      </c>
      <c r="M2408" s="4">
        <v>2406</v>
      </c>
      <c r="N2408" s="556">
        <v>35.459364000000001</v>
      </c>
      <c r="O2408" s="556">
        <v>133.07625300000001</v>
      </c>
      <c r="P2408">
        <f t="shared" si="37"/>
        <v>4718.7992948830924</v>
      </c>
    </row>
    <row r="2409" spans="1:16">
      <c r="A2409" s="33" t="s">
        <v>10403</v>
      </c>
      <c r="B2409" s="33" t="s">
        <v>3487</v>
      </c>
      <c r="C2409" s="34" t="s">
        <v>4911</v>
      </c>
      <c r="D2409" s="35"/>
      <c r="E2409" s="62" t="s">
        <v>4911</v>
      </c>
      <c r="F2409" s="55" t="s">
        <v>4912</v>
      </c>
      <c r="G2409" s="56"/>
      <c r="H2409" s="36" t="s">
        <v>4911</v>
      </c>
      <c r="I2409" s="36" t="s">
        <v>4911</v>
      </c>
      <c r="J2409" s="207" t="s">
        <v>10826</v>
      </c>
      <c r="K2409" s="262" t="s">
        <v>10827</v>
      </c>
      <c r="L2409" s="207" t="s">
        <v>10828</v>
      </c>
      <c r="M2409" s="4">
        <v>2407</v>
      </c>
      <c r="N2409" s="581">
        <v>34.865594000000002</v>
      </c>
      <c r="O2409" s="581">
        <v>132.03172499999999</v>
      </c>
      <c r="P2409">
        <f t="shared" si="37"/>
        <v>4603.3645189696499</v>
      </c>
    </row>
    <row r="2410" spans="1:16">
      <c r="A2410" s="33" t="s">
        <v>10403</v>
      </c>
      <c r="B2410" s="33" t="s">
        <v>3487</v>
      </c>
      <c r="C2410" s="34" t="s">
        <v>4911</v>
      </c>
      <c r="D2410" s="35"/>
      <c r="E2410" s="62" t="s">
        <v>4911</v>
      </c>
      <c r="F2410" s="55" t="s">
        <v>4987</v>
      </c>
      <c r="G2410" s="56"/>
      <c r="H2410" s="36" t="s">
        <v>4911</v>
      </c>
      <c r="I2410" s="36" t="s">
        <v>4911</v>
      </c>
      <c r="J2410" s="207" t="s">
        <v>10829</v>
      </c>
      <c r="K2410" s="262" t="s">
        <v>10830</v>
      </c>
      <c r="L2410" s="207" t="s">
        <v>10831</v>
      </c>
      <c r="M2410" s="4">
        <v>2408</v>
      </c>
      <c r="N2410" s="581">
        <v>34.686608999999997</v>
      </c>
      <c r="O2410" s="581">
        <v>131.846047</v>
      </c>
      <c r="P2410">
        <f t="shared" si="37"/>
        <v>4573.292280484623</v>
      </c>
    </row>
    <row r="2411" spans="1:16">
      <c r="A2411" s="33" t="s">
        <v>10403</v>
      </c>
      <c r="B2411" s="33" t="s">
        <v>3487</v>
      </c>
      <c r="C2411" s="34" t="s">
        <v>4911</v>
      </c>
      <c r="D2411" s="35"/>
      <c r="E2411" s="62" t="s">
        <v>4911</v>
      </c>
      <c r="F2411" s="55" t="s">
        <v>4918</v>
      </c>
      <c r="G2411" s="56"/>
      <c r="H2411" s="36" t="s">
        <v>4911</v>
      </c>
      <c r="I2411" s="36" t="s">
        <v>4911</v>
      </c>
      <c r="J2411" s="207" t="s">
        <v>10832</v>
      </c>
      <c r="K2411" s="262" t="s">
        <v>10833</v>
      </c>
      <c r="L2411" s="207" t="s">
        <v>10834</v>
      </c>
      <c r="M2411" s="4">
        <v>2409</v>
      </c>
      <c r="N2411" s="581">
        <v>35.476067</v>
      </c>
      <c r="O2411" s="581">
        <v>133.044918</v>
      </c>
      <c r="P2411">
        <f t="shared" si="37"/>
        <v>4719.9104249775055</v>
      </c>
    </row>
    <row r="2412" spans="1:16">
      <c r="A2412" s="33" t="s">
        <v>10403</v>
      </c>
      <c r="B2412" s="33" t="s">
        <v>3487</v>
      </c>
      <c r="C2412" s="34" t="s">
        <v>4911</v>
      </c>
      <c r="D2412" s="35"/>
      <c r="E2412" s="62" t="s">
        <v>4911</v>
      </c>
      <c r="F2412" s="55" t="s">
        <v>4922</v>
      </c>
      <c r="G2412" s="56"/>
      <c r="H2412" s="36" t="s">
        <v>4911</v>
      </c>
      <c r="I2412" s="36" t="s">
        <v>4911</v>
      </c>
      <c r="J2412" s="207" t="s">
        <v>10835</v>
      </c>
      <c r="K2412" s="262" t="s">
        <v>10836</v>
      </c>
      <c r="L2412" s="207" t="s">
        <v>10837</v>
      </c>
      <c r="M2412" s="4">
        <v>2410</v>
      </c>
      <c r="N2412" s="581">
        <v>35.478386</v>
      </c>
      <c r="O2412" s="581">
        <v>133.06914900000001</v>
      </c>
      <c r="P2412">
        <f t="shared" si="37"/>
        <v>4721.0786329135144</v>
      </c>
    </row>
    <row r="2413" spans="1:16">
      <c r="A2413" s="33" t="s">
        <v>10403</v>
      </c>
      <c r="B2413" s="33" t="s">
        <v>3487</v>
      </c>
      <c r="C2413" s="34" t="s">
        <v>4911</v>
      </c>
      <c r="D2413" s="35"/>
      <c r="E2413" s="62" t="s">
        <v>4911</v>
      </c>
      <c r="F2413" s="263" t="s">
        <v>4962</v>
      </c>
      <c r="G2413" s="214"/>
      <c r="H2413" s="36" t="s">
        <v>4911</v>
      </c>
      <c r="I2413" s="36" t="s">
        <v>4911</v>
      </c>
      <c r="J2413" s="207" t="s">
        <v>4963</v>
      </c>
      <c r="K2413" s="262" t="s">
        <v>10824</v>
      </c>
      <c r="L2413" s="207" t="s">
        <v>10825</v>
      </c>
      <c r="M2413" s="4">
        <v>2411</v>
      </c>
      <c r="N2413" s="581">
        <v>35.459364000000001</v>
      </c>
      <c r="O2413" s="581">
        <v>133.07625300000001</v>
      </c>
      <c r="P2413">
        <f t="shared" si="37"/>
        <v>4718.7992948830924</v>
      </c>
    </row>
    <row r="2414" spans="1:16">
      <c r="A2414" s="33" t="s">
        <v>10403</v>
      </c>
      <c r="B2414" s="33" t="s">
        <v>3487</v>
      </c>
      <c r="C2414" s="34" t="s">
        <v>4911</v>
      </c>
      <c r="D2414" s="35"/>
      <c r="E2414" s="62" t="s">
        <v>4911</v>
      </c>
      <c r="F2414" s="263" t="s">
        <v>5252</v>
      </c>
      <c r="G2414" s="214"/>
      <c r="H2414" s="36" t="s">
        <v>4911</v>
      </c>
      <c r="I2414" s="36" t="s">
        <v>4911</v>
      </c>
      <c r="J2414" s="207" t="s">
        <v>5353</v>
      </c>
      <c r="K2414" s="262" t="s">
        <v>10824</v>
      </c>
      <c r="L2414" s="207" t="s">
        <v>10825</v>
      </c>
      <c r="M2414" s="4">
        <v>2412</v>
      </c>
      <c r="N2414" s="581">
        <v>35.459364000000001</v>
      </c>
      <c r="O2414" s="581">
        <v>133.07625300000001</v>
      </c>
      <c r="P2414">
        <f t="shared" si="37"/>
        <v>4718.7992948830924</v>
      </c>
    </row>
    <row r="2415" spans="1:16">
      <c r="A2415" s="33" t="s">
        <v>10403</v>
      </c>
      <c r="B2415" s="33" t="s">
        <v>3487</v>
      </c>
      <c r="C2415" s="34" t="s">
        <v>4911</v>
      </c>
      <c r="D2415" s="35"/>
      <c r="E2415" s="62" t="s">
        <v>4974</v>
      </c>
      <c r="F2415" s="102" t="s">
        <v>4975</v>
      </c>
      <c r="G2415" s="56"/>
      <c r="H2415" s="36" t="s">
        <v>4911</v>
      </c>
      <c r="I2415" s="36" t="s">
        <v>4911</v>
      </c>
      <c r="J2415" s="217" t="s">
        <v>4976</v>
      </c>
      <c r="K2415" s="264" t="s">
        <v>10824</v>
      </c>
      <c r="L2415" s="217" t="s">
        <v>10825</v>
      </c>
      <c r="M2415" s="4">
        <v>2413</v>
      </c>
      <c r="N2415" s="584">
        <v>35.459364000000001</v>
      </c>
      <c r="O2415" s="581">
        <v>133.07625300000001</v>
      </c>
      <c r="P2415">
        <f t="shared" si="37"/>
        <v>4718.7992948830924</v>
      </c>
    </row>
    <row r="2416" spans="1:16">
      <c r="A2416" s="33" t="s">
        <v>10403</v>
      </c>
      <c r="B2416" s="33" t="s">
        <v>3487</v>
      </c>
      <c r="C2416" s="39" t="s">
        <v>4911</v>
      </c>
      <c r="D2416" s="40"/>
      <c r="E2416" s="62" t="s">
        <v>4911</v>
      </c>
      <c r="F2416" s="102" t="s">
        <v>4979</v>
      </c>
      <c r="G2416" s="56"/>
      <c r="H2416" s="41" t="s">
        <v>4911</v>
      </c>
      <c r="I2416" s="41" t="s">
        <v>4911</v>
      </c>
      <c r="J2416" s="217" t="s">
        <v>10838</v>
      </c>
      <c r="K2416" s="264" t="s">
        <v>10824</v>
      </c>
      <c r="L2416" s="217" t="s">
        <v>10825</v>
      </c>
      <c r="M2416" s="4">
        <v>2414</v>
      </c>
      <c r="N2416" s="584">
        <v>35.459364000000001</v>
      </c>
      <c r="O2416" s="581">
        <v>133.07625300000001</v>
      </c>
      <c r="P2416">
        <f t="shared" si="37"/>
        <v>4718.7992948830924</v>
      </c>
    </row>
    <row r="2417" spans="1:16">
      <c r="A2417" s="33" t="s">
        <v>10403</v>
      </c>
      <c r="B2417" s="33" t="s">
        <v>3487</v>
      </c>
      <c r="C2417" s="276">
        <v>2</v>
      </c>
      <c r="D2417" s="277">
        <v>4051071</v>
      </c>
      <c r="E2417" s="278" t="s">
        <v>4911</v>
      </c>
      <c r="F2417" s="100" t="s">
        <v>4981</v>
      </c>
      <c r="G2417" s="29" t="s">
        <v>4913</v>
      </c>
      <c r="H2417" s="279" t="s">
        <v>10839</v>
      </c>
      <c r="I2417" s="279" t="s">
        <v>10840</v>
      </c>
      <c r="J2417" s="291" t="s">
        <v>10841</v>
      </c>
      <c r="K2417" s="292" t="s">
        <v>10842</v>
      </c>
      <c r="L2417" s="291" t="s">
        <v>10843</v>
      </c>
      <c r="M2417" s="4">
        <v>2415</v>
      </c>
      <c r="N2417" s="589">
        <v>35.454411</v>
      </c>
      <c r="O2417" s="589">
        <v>133.09446299999999</v>
      </c>
      <c r="P2417">
        <f t="shared" si="37"/>
        <v>4718.7857930262926</v>
      </c>
    </row>
    <row r="2418" spans="1:16">
      <c r="A2418" s="33" t="s">
        <v>10403</v>
      </c>
      <c r="B2418" s="33" t="s">
        <v>3487</v>
      </c>
      <c r="C2418" s="34" t="s">
        <v>4911</v>
      </c>
      <c r="D2418" s="35"/>
      <c r="E2418" s="62" t="s">
        <v>4911</v>
      </c>
      <c r="F2418" s="55" t="s">
        <v>4962</v>
      </c>
      <c r="G2418" s="56"/>
      <c r="H2418" s="36" t="s">
        <v>4911</v>
      </c>
      <c r="I2418" s="36" t="s">
        <v>4911</v>
      </c>
      <c r="J2418" s="207" t="s">
        <v>4963</v>
      </c>
      <c r="K2418" s="262" t="s">
        <v>10842</v>
      </c>
      <c r="L2418" s="207" t="s">
        <v>10843</v>
      </c>
      <c r="M2418" s="4">
        <v>2416</v>
      </c>
      <c r="N2418" s="581">
        <v>35.454411</v>
      </c>
      <c r="O2418" s="581">
        <v>133.09446299999999</v>
      </c>
      <c r="P2418">
        <f t="shared" si="37"/>
        <v>4718.7857930262926</v>
      </c>
    </row>
    <row r="2419" spans="1:16">
      <c r="A2419" s="33" t="s">
        <v>10403</v>
      </c>
      <c r="B2419" s="33" t="s">
        <v>3487</v>
      </c>
      <c r="C2419" s="34" t="s">
        <v>4911</v>
      </c>
      <c r="D2419" s="35"/>
      <c r="E2419" s="62" t="s">
        <v>4911</v>
      </c>
      <c r="F2419" s="55" t="s">
        <v>5102</v>
      </c>
      <c r="G2419" s="56"/>
      <c r="H2419" s="36" t="s">
        <v>4911</v>
      </c>
      <c r="I2419" s="36" t="s">
        <v>4911</v>
      </c>
      <c r="J2419" s="207" t="s">
        <v>10844</v>
      </c>
      <c r="K2419" s="262" t="s">
        <v>10842</v>
      </c>
      <c r="L2419" s="207" t="s">
        <v>10845</v>
      </c>
      <c r="M2419" s="4">
        <v>2417</v>
      </c>
      <c r="N2419" s="581">
        <v>35.449779999999997</v>
      </c>
      <c r="O2419" s="581">
        <v>133.09360000000001</v>
      </c>
      <c r="P2419">
        <f t="shared" si="37"/>
        <v>4718.1388394079995</v>
      </c>
    </row>
    <row r="2420" spans="1:16">
      <c r="A2420" s="33" t="s">
        <v>10403</v>
      </c>
      <c r="B2420" s="33" t="s">
        <v>3487</v>
      </c>
      <c r="C2420" s="39" t="s">
        <v>4911</v>
      </c>
      <c r="D2420" s="40"/>
      <c r="E2420" s="70" t="s">
        <v>4974</v>
      </c>
      <c r="F2420" s="244" t="s">
        <v>4975</v>
      </c>
      <c r="G2420" s="245"/>
      <c r="H2420" s="41" t="s">
        <v>4911</v>
      </c>
      <c r="I2420" s="41" t="s">
        <v>4911</v>
      </c>
      <c r="J2420" s="42" t="s">
        <v>4976</v>
      </c>
      <c r="K2420" s="43" t="s">
        <v>10842</v>
      </c>
      <c r="L2420" s="42" t="s">
        <v>10843</v>
      </c>
      <c r="M2420" s="4">
        <v>2418</v>
      </c>
      <c r="N2420" s="560">
        <v>35.454411</v>
      </c>
      <c r="O2420" s="560">
        <v>133.09446299999999</v>
      </c>
      <c r="P2420">
        <f t="shared" si="37"/>
        <v>4718.7857930262926</v>
      </c>
    </row>
    <row r="2421" spans="1:16">
      <c r="A2421" s="33" t="s">
        <v>10403</v>
      </c>
      <c r="B2421" s="33" t="s">
        <v>3487</v>
      </c>
      <c r="C2421" s="276">
        <v>3</v>
      </c>
      <c r="D2421" s="277">
        <v>4052001</v>
      </c>
      <c r="E2421" s="62" t="s">
        <v>4974</v>
      </c>
      <c r="F2421" s="124" t="s">
        <v>4981</v>
      </c>
      <c r="G2421" s="29" t="s">
        <v>4913</v>
      </c>
      <c r="H2421" s="279" t="s">
        <v>10846</v>
      </c>
      <c r="I2421" s="279" t="s">
        <v>10847</v>
      </c>
      <c r="J2421" s="37" t="s">
        <v>10848</v>
      </c>
      <c r="K2421" s="38" t="s">
        <v>10849</v>
      </c>
      <c r="L2421" s="37" t="s">
        <v>10850</v>
      </c>
      <c r="M2421" s="4">
        <v>2419</v>
      </c>
      <c r="N2421" s="554">
        <v>34.896711000000003</v>
      </c>
      <c r="O2421" s="554">
        <v>132.09189799999999</v>
      </c>
      <c r="P2421">
        <f t="shared" si="37"/>
        <v>4609.5727899474778</v>
      </c>
    </row>
    <row r="2422" spans="1:16">
      <c r="A2422" s="33" t="s">
        <v>10403</v>
      </c>
      <c r="B2422" s="33" t="s">
        <v>3487</v>
      </c>
      <c r="C2422" s="39" t="s">
        <v>4911</v>
      </c>
      <c r="D2422" s="40"/>
      <c r="E2422" s="62" t="s">
        <v>4911</v>
      </c>
      <c r="F2422" s="102" t="s">
        <v>4962</v>
      </c>
      <c r="G2422" s="56"/>
      <c r="H2422" s="41" t="s">
        <v>4911</v>
      </c>
      <c r="I2422" s="41" t="s">
        <v>4911</v>
      </c>
      <c r="J2422" s="57" t="s">
        <v>4963</v>
      </c>
      <c r="K2422" s="58" t="s">
        <v>10849</v>
      </c>
      <c r="L2422" s="57" t="s">
        <v>10850</v>
      </c>
      <c r="M2422" s="4">
        <v>2420</v>
      </c>
      <c r="N2422" s="554">
        <v>34.896711000000003</v>
      </c>
      <c r="O2422" s="554">
        <v>132.09189799999999</v>
      </c>
      <c r="P2422">
        <f t="shared" si="37"/>
        <v>4609.5727899474778</v>
      </c>
    </row>
    <row r="2423" spans="1:16">
      <c r="A2423" s="33" t="s">
        <v>10403</v>
      </c>
      <c r="B2423" s="33" t="s">
        <v>3487</v>
      </c>
      <c r="C2423" s="276">
        <v>4</v>
      </c>
      <c r="D2423" s="277">
        <v>4053009</v>
      </c>
      <c r="E2423" s="278" t="s">
        <v>4911</v>
      </c>
      <c r="F2423" s="300" t="s">
        <v>4981</v>
      </c>
      <c r="G2423" s="29" t="s">
        <v>4913</v>
      </c>
      <c r="H2423" s="279" t="s">
        <v>10851</v>
      </c>
      <c r="I2423" s="279" t="s">
        <v>10852</v>
      </c>
      <c r="J2423" s="291" t="s">
        <v>10853</v>
      </c>
      <c r="K2423" s="292" t="s">
        <v>10854</v>
      </c>
      <c r="L2423" s="291" t="s">
        <v>10855</v>
      </c>
      <c r="M2423" s="4">
        <v>2421</v>
      </c>
      <c r="N2423" s="589">
        <v>35.372241000000002</v>
      </c>
      <c r="O2423" s="589">
        <v>132.736052</v>
      </c>
      <c r="P2423">
        <f t="shared" si="37"/>
        <v>4695.1716207325326</v>
      </c>
    </row>
    <row r="2424" spans="1:16">
      <c r="A2424" s="33" t="s">
        <v>10403</v>
      </c>
      <c r="B2424" s="33" t="s">
        <v>3487</v>
      </c>
      <c r="C2424" s="34" t="s">
        <v>4911</v>
      </c>
      <c r="D2424" s="35"/>
      <c r="E2424" s="62" t="s">
        <v>4911</v>
      </c>
      <c r="F2424" s="55" t="s">
        <v>4912</v>
      </c>
      <c r="G2424" s="56"/>
      <c r="H2424" s="36" t="s">
        <v>4911</v>
      </c>
      <c r="I2424" s="36" t="s">
        <v>4911</v>
      </c>
      <c r="J2424" s="31" t="s">
        <v>10856</v>
      </c>
      <c r="K2424" s="32" t="s">
        <v>10857</v>
      </c>
      <c r="L2424" s="31" t="s">
        <v>10858</v>
      </c>
      <c r="M2424" s="4">
        <v>2422</v>
      </c>
      <c r="N2424" s="525">
        <v>35.433523000000001</v>
      </c>
      <c r="O2424" s="525">
        <v>133.23480599999999</v>
      </c>
      <c r="P2424">
        <f t="shared" si="37"/>
        <v>4720.9785628015379</v>
      </c>
    </row>
    <row r="2425" spans="1:16">
      <c r="A2425" s="33" t="s">
        <v>10403</v>
      </c>
      <c r="B2425" s="33" t="s">
        <v>3487</v>
      </c>
      <c r="C2425" s="34" t="s">
        <v>4911</v>
      </c>
      <c r="D2425" s="35"/>
      <c r="E2425" s="62" t="s">
        <v>4911</v>
      </c>
      <c r="F2425" s="55" t="s">
        <v>4987</v>
      </c>
      <c r="G2425" s="56"/>
      <c r="H2425" s="36" t="s">
        <v>4911</v>
      </c>
      <c r="I2425" s="36" t="s">
        <v>4911</v>
      </c>
      <c r="J2425" s="31" t="s">
        <v>10859</v>
      </c>
      <c r="K2425" s="32" t="s">
        <v>10842</v>
      </c>
      <c r="L2425" s="31" t="s">
        <v>10860</v>
      </c>
      <c r="M2425" s="4">
        <v>2423</v>
      </c>
      <c r="N2425" s="525">
        <v>35.457706999999999</v>
      </c>
      <c r="O2425" s="525">
        <v>133.08651699999999</v>
      </c>
      <c r="P2425">
        <f t="shared" si="37"/>
        <v>4718.9427254365182</v>
      </c>
    </row>
    <row r="2426" spans="1:16">
      <c r="A2426" s="33" t="s">
        <v>10403</v>
      </c>
      <c r="B2426" s="33" t="s">
        <v>3487</v>
      </c>
      <c r="C2426" s="34" t="s">
        <v>4911</v>
      </c>
      <c r="D2426" s="35"/>
      <c r="E2426" s="62" t="s">
        <v>4911</v>
      </c>
      <c r="F2426" s="55" t="s">
        <v>4918</v>
      </c>
      <c r="G2426" s="56"/>
      <c r="H2426" s="36" t="s">
        <v>4911</v>
      </c>
      <c r="I2426" s="36" t="s">
        <v>4911</v>
      </c>
      <c r="J2426" s="31" t="s">
        <v>10861</v>
      </c>
      <c r="K2426" s="32" t="s">
        <v>10862</v>
      </c>
      <c r="L2426" s="31" t="s">
        <v>10863</v>
      </c>
      <c r="M2426" s="4">
        <v>2424</v>
      </c>
      <c r="N2426" s="525">
        <v>35.385164000000003</v>
      </c>
      <c r="O2426" s="525">
        <v>132.750553</v>
      </c>
      <c r="P2426">
        <f t="shared" si="37"/>
        <v>4697.4000889956924</v>
      </c>
    </row>
    <row r="2427" spans="1:16">
      <c r="A2427" s="33" t="s">
        <v>10403</v>
      </c>
      <c r="B2427" s="33" t="s">
        <v>3487</v>
      </c>
      <c r="C2427" s="34" t="s">
        <v>4911</v>
      </c>
      <c r="D2427" s="35"/>
      <c r="E2427" s="62" t="s">
        <v>4911</v>
      </c>
      <c r="F2427" s="55" t="s">
        <v>4926</v>
      </c>
      <c r="G2427" s="56"/>
      <c r="H2427" s="36" t="s">
        <v>4911</v>
      </c>
      <c r="I2427" s="36" t="s">
        <v>4911</v>
      </c>
      <c r="J2427" s="31" t="s">
        <v>10864</v>
      </c>
      <c r="K2427" s="32" t="s">
        <v>10865</v>
      </c>
      <c r="L2427" s="31" t="s">
        <v>10866</v>
      </c>
      <c r="M2427" s="4">
        <v>2425</v>
      </c>
      <c r="N2427" s="525">
        <v>35.395245000000003</v>
      </c>
      <c r="O2427" s="525">
        <v>132.84440799999999</v>
      </c>
      <c r="P2427">
        <f t="shared" si="37"/>
        <v>4702.0603680399599</v>
      </c>
    </row>
    <row r="2428" spans="1:16">
      <c r="A2428" s="33" t="s">
        <v>10403</v>
      </c>
      <c r="B2428" s="33" t="s">
        <v>3487</v>
      </c>
      <c r="C2428" s="34" t="s">
        <v>4911</v>
      </c>
      <c r="D2428" s="35"/>
      <c r="E2428" s="62" t="s">
        <v>4911</v>
      </c>
      <c r="F2428" s="55" t="s">
        <v>4962</v>
      </c>
      <c r="G2428" s="56"/>
      <c r="H2428" s="36" t="s">
        <v>4911</v>
      </c>
      <c r="I2428" s="36" t="s">
        <v>4911</v>
      </c>
      <c r="J2428" s="31" t="s">
        <v>4963</v>
      </c>
      <c r="K2428" s="32" t="s">
        <v>10865</v>
      </c>
      <c r="L2428" s="31" t="s">
        <v>10866</v>
      </c>
      <c r="M2428" s="4">
        <v>2426</v>
      </c>
      <c r="N2428" s="525">
        <v>35.395245000000003</v>
      </c>
      <c r="O2428" s="525">
        <v>132.84440799999999</v>
      </c>
      <c r="P2428">
        <f t="shared" si="37"/>
        <v>4702.0603680399599</v>
      </c>
    </row>
    <row r="2429" spans="1:16">
      <c r="A2429" s="33" t="s">
        <v>10403</v>
      </c>
      <c r="B2429" s="33" t="s">
        <v>3487</v>
      </c>
      <c r="C2429" s="34" t="s">
        <v>4911</v>
      </c>
      <c r="D2429" s="35"/>
      <c r="E2429" s="62" t="s">
        <v>4911</v>
      </c>
      <c r="F2429" s="55" t="s">
        <v>4964</v>
      </c>
      <c r="G2429" s="56"/>
      <c r="H2429" s="36" t="s">
        <v>4911</v>
      </c>
      <c r="I2429" s="36" t="s">
        <v>4911</v>
      </c>
      <c r="J2429" s="31" t="s">
        <v>10867</v>
      </c>
      <c r="K2429" s="32" t="s">
        <v>10865</v>
      </c>
      <c r="L2429" s="31" t="s">
        <v>10868</v>
      </c>
      <c r="M2429" s="4">
        <v>2427</v>
      </c>
      <c r="N2429" s="525">
        <v>35.395167999999998</v>
      </c>
      <c r="O2429" s="525">
        <v>132.84381500000001</v>
      </c>
      <c r="P2429">
        <f t="shared" si="37"/>
        <v>4702.0291496859199</v>
      </c>
    </row>
    <row r="2430" spans="1:16">
      <c r="A2430" s="33" t="s">
        <v>10403</v>
      </c>
      <c r="B2430" s="33" t="s">
        <v>3487</v>
      </c>
      <c r="C2430" s="34" t="s">
        <v>4911</v>
      </c>
      <c r="D2430" s="35"/>
      <c r="E2430" s="62" t="s">
        <v>4911</v>
      </c>
      <c r="F2430" s="55" t="s">
        <v>5252</v>
      </c>
      <c r="G2430" s="56"/>
      <c r="H2430" s="36" t="s">
        <v>4911</v>
      </c>
      <c r="I2430" s="36" t="s">
        <v>4911</v>
      </c>
      <c r="J2430" s="31" t="s">
        <v>5353</v>
      </c>
      <c r="K2430" s="32" t="s">
        <v>10865</v>
      </c>
      <c r="L2430" s="31" t="s">
        <v>10866</v>
      </c>
      <c r="M2430" s="4">
        <v>2428</v>
      </c>
      <c r="N2430" s="525">
        <v>35.395245000000003</v>
      </c>
      <c r="O2430" s="525">
        <v>132.84440799999999</v>
      </c>
      <c r="P2430">
        <f t="shared" si="37"/>
        <v>4702.0603680399599</v>
      </c>
    </row>
    <row r="2431" spans="1:16">
      <c r="A2431" s="33" t="s">
        <v>10403</v>
      </c>
      <c r="B2431" s="33" t="s">
        <v>3487</v>
      </c>
      <c r="C2431" s="246" t="s">
        <v>4911</v>
      </c>
      <c r="D2431" s="230"/>
      <c r="E2431" s="62" t="s">
        <v>4974</v>
      </c>
      <c r="F2431" s="102" t="s">
        <v>4975</v>
      </c>
      <c r="G2431" s="56"/>
      <c r="H2431" s="226" t="s">
        <v>4911</v>
      </c>
      <c r="I2431" s="226" t="s">
        <v>4911</v>
      </c>
      <c r="J2431" s="57" t="s">
        <v>4976</v>
      </c>
      <c r="K2431" s="58" t="s">
        <v>10865</v>
      </c>
      <c r="L2431" s="57" t="s">
        <v>10866</v>
      </c>
      <c r="M2431" s="4">
        <v>2429</v>
      </c>
      <c r="N2431" s="525">
        <v>35.395245000000003</v>
      </c>
      <c r="O2431" s="525">
        <v>132.84440799999999</v>
      </c>
      <c r="P2431">
        <f t="shared" si="37"/>
        <v>4702.0603680399599</v>
      </c>
    </row>
    <row r="2432" spans="1:16">
      <c r="A2432" s="33" t="s">
        <v>10403</v>
      </c>
      <c r="B2432" s="33" t="s">
        <v>3487</v>
      </c>
      <c r="C2432" s="282">
        <v>5</v>
      </c>
      <c r="D2432" s="283">
        <v>4055007</v>
      </c>
      <c r="E2432" s="284" t="s">
        <v>4974</v>
      </c>
      <c r="F2432" s="285" t="s">
        <v>4981</v>
      </c>
      <c r="G2432" s="29" t="s">
        <v>4913</v>
      </c>
      <c r="H2432" s="286" t="s">
        <v>10869</v>
      </c>
      <c r="I2432" s="286" t="s">
        <v>10870</v>
      </c>
      <c r="J2432" s="287" t="s">
        <v>10871</v>
      </c>
      <c r="K2432" s="288" t="s">
        <v>10872</v>
      </c>
      <c r="L2432" s="287" t="s">
        <v>10873</v>
      </c>
      <c r="M2432" s="4">
        <v>2430</v>
      </c>
      <c r="N2432" s="588">
        <v>35.198864</v>
      </c>
      <c r="O2432" s="588">
        <v>132.491558</v>
      </c>
      <c r="P2432">
        <f t="shared" si="37"/>
        <v>4663.5523311901115</v>
      </c>
    </row>
    <row r="2433" spans="1:16">
      <c r="A2433" s="33" t="s">
        <v>10403</v>
      </c>
      <c r="B2433" s="33" t="s">
        <v>3487</v>
      </c>
      <c r="C2433" s="39" t="s">
        <v>4911</v>
      </c>
      <c r="D2433" s="40"/>
      <c r="E2433" s="70" t="s">
        <v>4911</v>
      </c>
      <c r="F2433" s="63" t="s">
        <v>4962</v>
      </c>
      <c r="G2433" s="92"/>
      <c r="H2433" s="41" t="s">
        <v>4911</v>
      </c>
      <c r="I2433" s="41" t="s">
        <v>4911</v>
      </c>
      <c r="J2433" s="64" t="s">
        <v>4963</v>
      </c>
      <c r="K2433" s="65" t="s">
        <v>10872</v>
      </c>
      <c r="L2433" s="64" t="s">
        <v>10873</v>
      </c>
      <c r="M2433" s="4">
        <v>2431</v>
      </c>
      <c r="N2433" s="552">
        <v>35.198864</v>
      </c>
      <c r="O2433" s="552">
        <v>132.491558</v>
      </c>
      <c r="P2433">
        <f t="shared" si="37"/>
        <v>4663.5523311901115</v>
      </c>
    </row>
    <row r="2434" spans="1:16">
      <c r="A2434" s="33" t="s">
        <v>10403</v>
      </c>
      <c r="B2434" s="33" t="s">
        <v>3487</v>
      </c>
      <c r="C2434" s="276">
        <v>6</v>
      </c>
      <c r="D2434" s="277">
        <v>4055008</v>
      </c>
      <c r="E2434" s="278" t="s">
        <v>4911</v>
      </c>
      <c r="F2434" s="100" t="s">
        <v>4981</v>
      </c>
      <c r="G2434" s="29" t="s">
        <v>4913</v>
      </c>
      <c r="H2434" s="279" t="s">
        <v>10874</v>
      </c>
      <c r="I2434" s="279" t="s">
        <v>10875</v>
      </c>
      <c r="J2434" s="291" t="s">
        <v>10876</v>
      </c>
      <c r="K2434" s="292" t="s">
        <v>10877</v>
      </c>
      <c r="L2434" s="291" t="s">
        <v>10878</v>
      </c>
      <c r="M2434" s="4">
        <v>2432</v>
      </c>
      <c r="N2434" s="589">
        <v>35.380989</v>
      </c>
      <c r="O2434" s="589">
        <v>132.80178900000001</v>
      </c>
      <c r="P2434">
        <f t="shared" si="37"/>
        <v>4698.6586357893211</v>
      </c>
    </row>
    <row r="2435" spans="1:16">
      <c r="A2435" s="33" t="s">
        <v>10403</v>
      </c>
      <c r="B2435" s="33" t="s">
        <v>3487</v>
      </c>
      <c r="C2435" s="34" t="s">
        <v>4911</v>
      </c>
      <c r="D2435" s="35"/>
      <c r="E2435" s="62" t="s">
        <v>4974</v>
      </c>
      <c r="F2435" s="55" t="s">
        <v>4912</v>
      </c>
      <c r="G2435" s="56"/>
      <c r="H2435" s="36" t="s">
        <v>4911</v>
      </c>
      <c r="I2435" s="36" t="s">
        <v>4911</v>
      </c>
      <c r="J2435" s="207" t="s">
        <v>10879</v>
      </c>
      <c r="K2435" s="262" t="s">
        <v>10872</v>
      </c>
      <c r="L2435" s="207" t="s">
        <v>10880</v>
      </c>
      <c r="M2435" s="4">
        <v>2433</v>
      </c>
      <c r="N2435" s="581">
        <v>35.198529000000001</v>
      </c>
      <c r="O2435" s="581">
        <v>132.49341100000001</v>
      </c>
      <c r="P2435">
        <f t="shared" si="37"/>
        <v>4663.573169392419</v>
      </c>
    </row>
    <row r="2436" spans="1:16">
      <c r="A2436" s="33" t="s">
        <v>10403</v>
      </c>
      <c r="B2436" s="33" t="s">
        <v>3487</v>
      </c>
      <c r="C2436" s="34" t="s">
        <v>4911</v>
      </c>
      <c r="D2436" s="35"/>
      <c r="E2436" s="62" t="s">
        <v>4911</v>
      </c>
      <c r="F2436" s="55" t="s">
        <v>4987</v>
      </c>
      <c r="G2436" s="56"/>
      <c r="H2436" s="36" t="s">
        <v>4911</v>
      </c>
      <c r="I2436" s="36" t="s">
        <v>4911</v>
      </c>
      <c r="J2436" s="207" t="s">
        <v>10881</v>
      </c>
      <c r="K2436" s="262" t="s">
        <v>10882</v>
      </c>
      <c r="L2436" s="207" t="s">
        <v>10883</v>
      </c>
      <c r="M2436" s="4">
        <v>2434</v>
      </c>
      <c r="N2436" s="581">
        <v>35.345660000000002</v>
      </c>
      <c r="O2436" s="581">
        <v>132.72093599999999</v>
      </c>
      <c r="P2436">
        <f t="shared" ref="P2436:P2499" si="38">N2436*O2436</f>
        <v>4691.1090787377598</v>
      </c>
    </row>
    <row r="2437" spans="1:16">
      <c r="A2437" s="33" t="s">
        <v>10403</v>
      </c>
      <c r="B2437" s="33" t="s">
        <v>3487</v>
      </c>
      <c r="C2437" s="246" t="s">
        <v>4911</v>
      </c>
      <c r="D2437" s="230"/>
      <c r="E2437" s="62" t="s">
        <v>4911</v>
      </c>
      <c r="F2437" s="55" t="s">
        <v>4962</v>
      </c>
      <c r="G2437" s="56"/>
      <c r="H2437" s="226" t="s">
        <v>4911</v>
      </c>
      <c r="I2437" s="226" t="s">
        <v>4911</v>
      </c>
      <c r="J2437" s="207" t="s">
        <v>4963</v>
      </c>
      <c r="K2437" s="262" t="s">
        <v>10872</v>
      </c>
      <c r="L2437" s="207" t="s">
        <v>10880</v>
      </c>
      <c r="M2437" s="4">
        <v>2435</v>
      </c>
      <c r="N2437" s="581">
        <v>35.198529000000001</v>
      </c>
      <c r="O2437" s="581">
        <v>132.49341100000001</v>
      </c>
      <c r="P2437">
        <f t="shared" si="38"/>
        <v>4663.573169392419</v>
      </c>
    </row>
    <row r="2438" spans="1:16">
      <c r="A2438" s="33" t="s">
        <v>10403</v>
      </c>
      <c r="B2438" s="33" t="s">
        <v>3487</v>
      </c>
      <c r="C2438" s="282">
        <v>7</v>
      </c>
      <c r="D2438" s="283">
        <v>4083010</v>
      </c>
      <c r="E2438" s="284" t="s">
        <v>4974</v>
      </c>
      <c r="F2438" s="285" t="s">
        <v>4981</v>
      </c>
      <c r="G2438" s="29" t="s">
        <v>4913</v>
      </c>
      <c r="H2438" s="286" t="s">
        <v>10884</v>
      </c>
      <c r="I2438" s="286" t="s">
        <v>10885</v>
      </c>
      <c r="J2438" s="287" t="s">
        <v>10886</v>
      </c>
      <c r="K2438" s="288" t="s">
        <v>10887</v>
      </c>
      <c r="L2438" s="287" t="s">
        <v>10888</v>
      </c>
      <c r="M2438" s="4">
        <v>2436</v>
      </c>
      <c r="N2438" s="588">
        <v>35.196835999999998</v>
      </c>
      <c r="O2438" s="588">
        <v>133.00765100000001</v>
      </c>
      <c r="P2438">
        <f t="shared" si="38"/>
        <v>4681.4484789922362</v>
      </c>
    </row>
    <row r="2439" spans="1:16">
      <c r="A2439" s="33" t="s">
        <v>10403</v>
      </c>
      <c r="B2439" s="33" t="s">
        <v>3487</v>
      </c>
      <c r="C2439" s="246" t="s">
        <v>4911</v>
      </c>
      <c r="D2439" s="230"/>
      <c r="E2439" s="266" t="s">
        <v>4911</v>
      </c>
      <c r="F2439" s="289" t="s">
        <v>4962</v>
      </c>
      <c r="G2439" s="290"/>
      <c r="H2439" s="226" t="s">
        <v>4911</v>
      </c>
      <c r="I2439" s="226" t="s">
        <v>4911</v>
      </c>
      <c r="J2439" s="271" t="s">
        <v>4963</v>
      </c>
      <c r="K2439" s="272" t="s">
        <v>10887</v>
      </c>
      <c r="L2439" s="271" t="s">
        <v>10888</v>
      </c>
      <c r="M2439" s="4">
        <v>2437</v>
      </c>
      <c r="N2439" s="585">
        <v>35.196835999999998</v>
      </c>
      <c r="O2439" s="585">
        <v>133.00765100000001</v>
      </c>
      <c r="P2439">
        <f t="shared" si="38"/>
        <v>4681.4484789922362</v>
      </c>
    </row>
    <row r="2440" spans="1:16">
      <c r="A2440" s="33" t="s">
        <v>10403</v>
      </c>
      <c r="B2440" s="33" t="s">
        <v>3487</v>
      </c>
      <c r="C2440" s="282">
        <v>8</v>
      </c>
      <c r="D2440" s="283">
        <v>4084016</v>
      </c>
      <c r="E2440" s="284" t="s">
        <v>4974</v>
      </c>
      <c r="F2440" s="285" t="s">
        <v>4981</v>
      </c>
      <c r="G2440" s="29" t="s">
        <v>4913</v>
      </c>
      <c r="H2440" s="286" t="s">
        <v>10889</v>
      </c>
      <c r="I2440" s="286" t="s">
        <v>10890</v>
      </c>
      <c r="J2440" s="287" t="s">
        <v>10891</v>
      </c>
      <c r="K2440" s="288" t="s">
        <v>10892</v>
      </c>
      <c r="L2440" s="287" t="s">
        <v>10893</v>
      </c>
      <c r="M2440" s="4">
        <v>2438</v>
      </c>
      <c r="N2440" s="588">
        <v>35.303807999999997</v>
      </c>
      <c r="O2440" s="588">
        <v>132.89560599999999</v>
      </c>
      <c r="P2440">
        <f t="shared" si="38"/>
        <v>4691.7209582676469</v>
      </c>
    </row>
    <row r="2441" spans="1:16">
      <c r="A2441" s="33" t="s">
        <v>10403</v>
      </c>
      <c r="B2441" s="33" t="s">
        <v>3487</v>
      </c>
      <c r="C2441" s="246" t="s">
        <v>4911</v>
      </c>
      <c r="D2441" s="230"/>
      <c r="E2441" s="266" t="s">
        <v>4911</v>
      </c>
      <c r="F2441" s="289" t="s">
        <v>4962</v>
      </c>
      <c r="G2441" s="290"/>
      <c r="H2441" s="226" t="s">
        <v>4911</v>
      </c>
      <c r="I2441" s="226" t="s">
        <v>4911</v>
      </c>
      <c r="J2441" s="271" t="s">
        <v>4963</v>
      </c>
      <c r="K2441" s="272" t="s">
        <v>10892</v>
      </c>
      <c r="L2441" s="271" t="s">
        <v>10893</v>
      </c>
      <c r="M2441" s="4">
        <v>2439</v>
      </c>
      <c r="N2441" s="585">
        <v>35.303807999999997</v>
      </c>
      <c r="O2441" s="585">
        <v>132.89560599999999</v>
      </c>
      <c r="P2441">
        <f t="shared" si="38"/>
        <v>4691.7209582676469</v>
      </c>
    </row>
    <row r="2442" spans="1:16">
      <c r="A2442" s="33" t="s">
        <v>10403</v>
      </c>
      <c r="B2442" s="33" t="s">
        <v>3487</v>
      </c>
      <c r="C2442" s="282">
        <v>9</v>
      </c>
      <c r="D2442" s="283">
        <v>4085023</v>
      </c>
      <c r="E2442" s="284" t="s">
        <v>4974</v>
      </c>
      <c r="F2442" s="285" t="s">
        <v>4981</v>
      </c>
      <c r="G2442" s="29" t="s">
        <v>4913</v>
      </c>
      <c r="H2442" s="286" t="s">
        <v>10894</v>
      </c>
      <c r="I2442" s="286" t="s">
        <v>10895</v>
      </c>
      <c r="J2442" s="287" t="s">
        <v>10896</v>
      </c>
      <c r="K2442" s="288" t="s">
        <v>10897</v>
      </c>
      <c r="L2442" s="287" t="s">
        <v>10898</v>
      </c>
      <c r="M2442" s="4">
        <v>2440</v>
      </c>
      <c r="N2442" s="588">
        <v>35.010492999999997</v>
      </c>
      <c r="O2442" s="588">
        <v>132.719987</v>
      </c>
      <c r="P2442">
        <f t="shared" si="38"/>
        <v>4646.5921758235909</v>
      </c>
    </row>
    <row r="2443" spans="1:16">
      <c r="A2443" s="33" t="s">
        <v>10403</v>
      </c>
      <c r="B2443" s="33" t="s">
        <v>3487</v>
      </c>
      <c r="C2443" s="39" t="s">
        <v>4911</v>
      </c>
      <c r="D2443" s="40"/>
      <c r="E2443" s="70" t="s">
        <v>4911</v>
      </c>
      <c r="F2443" s="63" t="s">
        <v>4962</v>
      </c>
      <c r="G2443" s="92"/>
      <c r="H2443" s="41" t="s">
        <v>4911</v>
      </c>
      <c r="I2443" s="41" t="s">
        <v>4911</v>
      </c>
      <c r="J2443" s="64" t="s">
        <v>4963</v>
      </c>
      <c r="K2443" s="65" t="s">
        <v>10897</v>
      </c>
      <c r="L2443" s="64" t="s">
        <v>10898</v>
      </c>
      <c r="M2443" s="4">
        <v>2441</v>
      </c>
      <c r="N2443" s="552">
        <v>35.010492999999997</v>
      </c>
      <c r="O2443" s="552">
        <v>132.719987</v>
      </c>
      <c r="P2443">
        <f t="shared" si="38"/>
        <v>4646.5921758235909</v>
      </c>
    </row>
    <row r="2444" spans="1:16">
      <c r="A2444" s="33" t="s">
        <v>10403</v>
      </c>
      <c r="B2444" s="33" t="s">
        <v>3487</v>
      </c>
      <c r="C2444" s="276">
        <v>10</v>
      </c>
      <c r="D2444" s="277">
        <v>4086002</v>
      </c>
      <c r="E2444" s="62" t="s">
        <v>4974</v>
      </c>
      <c r="F2444" s="124" t="s">
        <v>4981</v>
      </c>
      <c r="G2444" s="29" t="s">
        <v>4913</v>
      </c>
      <c r="H2444" s="279" t="s">
        <v>10899</v>
      </c>
      <c r="I2444" s="279" t="s">
        <v>10900</v>
      </c>
      <c r="J2444" s="57" t="s">
        <v>10901</v>
      </c>
      <c r="K2444" s="58" t="s">
        <v>10865</v>
      </c>
      <c r="L2444" s="57" t="s">
        <v>10902</v>
      </c>
      <c r="M2444" s="4">
        <v>2442</v>
      </c>
      <c r="N2444" s="556">
        <v>35.396236000000002</v>
      </c>
      <c r="O2444" s="556">
        <v>132.85110800000001</v>
      </c>
      <c r="P2444">
        <f t="shared" si="38"/>
        <v>4702.4291716294883</v>
      </c>
    </row>
    <row r="2445" spans="1:16">
      <c r="A2445" s="33" t="s">
        <v>10403</v>
      </c>
      <c r="B2445" s="33" t="s">
        <v>3487</v>
      </c>
      <c r="C2445" s="34" t="s">
        <v>4911</v>
      </c>
      <c r="D2445" s="35"/>
      <c r="E2445" s="62" t="s">
        <v>4911</v>
      </c>
      <c r="F2445" s="55" t="s">
        <v>4912</v>
      </c>
      <c r="G2445" s="56"/>
      <c r="H2445" s="36" t="s">
        <v>4911</v>
      </c>
      <c r="I2445" s="36" t="s">
        <v>4911</v>
      </c>
      <c r="J2445" s="31" t="s">
        <v>7290</v>
      </c>
      <c r="K2445" s="32" t="s">
        <v>10903</v>
      </c>
      <c r="L2445" s="31" t="s">
        <v>10904</v>
      </c>
      <c r="M2445" s="4">
        <v>2443</v>
      </c>
      <c r="N2445" s="525">
        <v>35.440854999999999</v>
      </c>
      <c r="O2445" s="525">
        <v>132.831898</v>
      </c>
      <c r="P2445">
        <f t="shared" si="38"/>
        <v>4707.6760363927897</v>
      </c>
    </row>
    <row r="2446" spans="1:16">
      <c r="A2446" s="33" t="s">
        <v>10403</v>
      </c>
      <c r="B2446" s="33" t="s">
        <v>3487</v>
      </c>
      <c r="C2446" s="34" t="s">
        <v>4911</v>
      </c>
      <c r="D2446" s="35"/>
      <c r="E2446" s="62" t="s">
        <v>4911</v>
      </c>
      <c r="F2446" s="55" t="s">
        <v>4987</v>
      </c>
      <c r="G2446" s="56"/>
      <c r="H2446" s="36" t="s">
        <v>4911</v>
      </c>
      <c r="I2446" s="36" t="s">
        <v>4911</v>
      </c>
      <c r="J2446" s="37" t="s">
        <v>10905</v>
      </c>
      <c r="K2446" s="38" t="s">
        <v>10862</v>
      </c>
      <c r="L2446" s="37" t="s">
        <v>10906</v>
      </c>
      <c r="M2446" s="4">
        <v>2444</v>
      </c>
      <c r="N2446" s="554">
        <v>35.383208000000003</v>
      </c>
      <c r="O2446" s="554">
        <v>132.75760199999999</v>
      </c>
      <c r="P2446">
        <f t="shared" si="38"/>
        <v>4697.389845147216</v>
      </c>
    </row>
    <row r="2447" spans="1:16">
      <c r="A2447" s="33" t="s">
        <v>10403</v>
      </c>
      <c r="B2447" s="33" t="s">
        <v>3487</v>
      </c>
      <c r="C2447" s="39" t="s">
        <v>4911</v>
      </c>
      <c r="D2447" s="40"/>
      <c r="E2447" s="62" t="s">
        <v>4911</v>
      </c>
      <c r="F2447" s="102" t="s">
        <v>4962</v>
      </c>
      <c r="G2447" s="56"/>
      <c r="H2447" s="41" t="s">
        <v>4911</v>
      </c>
      <c r="I2447" s="41" t="s">
        <v>4911</v>
      </c>
      <c r="J2447" s="311" t="s">
        <v>4963</v>
      </c>
      <c r="K2447" s="312" t="s">
        <v>10865</v>
      </c>
      <c r="L2447" s="311" t="s">
        <v>10902</v>
      </c>
      <c r="M2447" s="4">
        <v>2445</v>
      </c>
      <c r="N2447" s="595">
        <v>35.396236000000002</v>
      </c>
      <c r="O2447" s="595">
        <v>132.85110800000001</v>
      </c>
      <c r="P2447">
        <f t="shared" si="38"/>
        <v>4702.4291716294883</v>
      </c>
    </row>
    <row r="2448" spans="1:16">
      <c r="A2448" s="33" t="s">
        <v>10403</v>
      </c>
      <c r="B2448" s="33" t="s">
        <v>3487</v>
      </c>
      <c r="C2448" s="276">
        <v>11</v>
      </c>
      <c r="D2448" s="277">
        <v>4091003</v>
      </c>
      <c r="E2448" s="278" t="s">
        <v>4911</v>
      </c>
      <c r="F2448" s="300" t="s">
        <v>4981</v>
      </c>
      <c r="G2448" s="29" t="s">
        <v>4913</v>
      </c>
      <c r="H2448" s="279" t="s">
        <v>10907</v>
      </c>
      <c r="I2448" s="279" t="s">
        <v>10908</v>
      </c>
      <c r="J2448" s="291" t="s">
        <v>10909</v>
      </c>
      <c r="K2448" s="292" t="s">
        <v>10910</v>
      </c>
      <c r="L2448" s="291" t="s">
        <v>10911</v>
      </c>
      <c r="M2448" s="4">
        <v>2446</v>
      </c>
      <c r="N2448" s="589">
        <v>34.549159000000003</v>
      </c>
      <c r="O2448" s="589">
        <v>131.82765000000001</v>
      </c>
      <c r="P2448">
        <f t="shared" si="38"/>
        <v>4554.5344404463503</v>
      </c>
    </row>
    <row r="2449" spans="1:16">
      <c r="A2449" s="33" t="s">
        <v>10403</v>
      </c>
      <c r="B2449" s="33" t="s">
        <v>3487</v>
      </c>
      <c r="C2449" s="34" t="s">
        <v>4911</v>
      </c>
      <c r="D2449" s="35"/>
      <c r="E2449" s="62" t="s">
        <v>4974</v>
      </c>
      <c r="F2449" s="263" t="s">
        <v>4987</v>
      </c>
      <c r="G2449" s="214"/>
      <c r="H2449" s="36" t="s">
        <v>4911</v>
      </c>
      <c r="I2449" s="36" t="s">
        <v>4911</v>
      </c>
      <c r="J2449" s="31" t="s">
        <v>5768</v>
      </c>
      <c r="K2449" s="32" t="s">
        <v>10912</v>
      </c>
      <c r="L2449" s="31" t="s">
        <v>10913</v>
      </c>
      <c r="M2449" s="4">
        <v>2447</v>
      </c>
      <c r="N2449" s="525">
        <v>34.689425</v>
      </c>
      <c r="O2449" s="525">
        <v>131.80832599999999</v>
      </c>
      <c r="P2449">
        <f t="shared" si="38"/>
        <v>4572.3550391525496</v>
      </c>
    </row>
    <row r="2450" spans="1:16">
      <c r="A2450" s="33" t="s">
        <v>10403</v>
      </c>
      <c r="B2450" s="33" t="s">
        <v>3487</v>
      </c>
      <c r="C2450" s="34" t="s">
        <v>4911</v>
      </c>
      <c r="D2450" s="35"/>
      <c r="E2450" s="62" t="s">
        <v>4911</v>
      </c>
      <c r="F2450" s="55" t="s">
        <v>4922</v>
      </c>
      <c r="G2450" s="56"/>
      <c r="H2450" s="36" t="s">
        <v>4911</v>
      </c>
      <c r="I2450" s="36" t="s">
        <v>4911</v>
      </c>
      <c r="J2450" s="31" t="s">
        <v>10914</v>
      </c>
      <c r="K2450" s="32" t="s">
        <v>10915</v>
      </c>
      <c r="L2450" s="31" t="s">
        <v>10916</v>
      </c>
      <c r="M2450" s="4">
        <v>2448</v>
      </c>
      <c r="N2450" s="525">
        <v>34.868245999999999</v>
      </c>
      <c r="O2450" s="525">
        <v>132.03971200000001</v>
      </c>
      <c r="P2450">
        <f t="shared" si="38"/>
        <v>4603.9931597851519</v>
      </c>
    </row>
    <row r="2451" spans="1:16" ht="19.5" thickBot="1">
      <c r="A2451" s="33" t="s">
        <v>10403</v>
      </c>
      <c r="B2451" s="82" t="s">
        <v>3487</v>
      </c>
      <c r="C2451" s="83" t="s">
        <v>4911</v>
      </c>
      <c r="D2451" s="84"/>
      <c r="E2451" s="220" t="s">
        <v>4911</v>
      </c>
      <c r="F2451" s="137" t="s">
        <v>4962</v>
      </c>
      <c r="G2451" s="138"/>
      <c r="H2451" s="87" t="s">
        <v>4911</v>
      </c>
      <c r="I2451" s="87" t="s">
        <v>4911</v>
      </c>
      <c r="J2451" s="141" t="s">
        <v>4963</v>
      </c>
      <c r="K2451" s="140" t="s">
        <v>10912</v>
      </c>
      <c r="L2451" s="141" t="s">
        <v>10913</v>
      </c>
      <c r="M2451" s="4">
        <v>2449</v>
      </c>
      <c r="N2451" s="562">
        <v>34.689425</v>
      </c>
      <c r="O2451" s="562">
        <v>131.80832599999999</v>
      </c>
      <c r="P2451">
        <f t="shared" si="38"/>
        <v>4572.3550391525496</v>
      </c>
    </row>
    <row r="2452" spans="1:16">
      <c r="A2452" s="33" t="s">
        <v>10403</v>
      </c>
      <c r="B2452" s="24" t="s">
        <v>3661</v>
      </c>
      <c r="C2452" s="25">
        <v>1</v>
      </c>
      <c r="D2452" s="26">
        <v>4151802</v>
      </c>
      <c r="E2452" s="62" t="s">
        <v>4911</v>
      </c>
      <c r="F2452" s="124" t="s">
        <v>4912</v>
      </c>
      <c r="G2452" s="29" t="s">
        <v>13454</v>
      </c>
      <c r="H2452" s="30" t="s">
        <v>10917</v>
      </c>
      <c r="I2452" s="30" t="s">
        <v>10918</v>
      </c>
      <c r="J2452" s="57" t="s">
        <v>10919</v>
      </c>
      <c r="K2452" s="58" t="s">
        <v>10920</v>
      </c>
      <c r="L2452" s="57" t="s">
        <v>10921</v>
      </c>
      <c r="M2452" s="4">
        <v>2450</v>
      </c>
      <c r="N2452" s="556">
        <v>34.309672999999997</v>
      </c>
      <c r="O2452" s="556">
        <v>134.04917900000001</v>
      </c>
      <c r="P2452">
        <f t="shared" si="38"/>
        <v>4599.1834974084668</v>
      </c>
    </row>
    <row r="2453" spans="1:16">
      <c r="A2453" s="33" t="s">
        <v>10403</v>
      </c>
      <c r="B2453" s="33" t="s">
        <v>3661</v>
      </c>
      <c r="C2453" s="34" t="s">
        <v>4911</v>
      </c>
      <c r="D2453" s="35"/>
      <c r="E2453" s="62" t="s">
        <v>4911</v>
      </c>
      <c r="F2453" s="55" t="s">
        <v>4987</v>
      </c>
      <c r="G2453" s="56"/>
      <c r="H2453" s="36" t="s">
        <v>4911</v>
      </c>
      <c r="I2453" s="36" t="s">
        <v>4911</v>
      </c>
      <c r="J2453" s="31" t="s">
        <v>10922</v>
      </c>
      <c r="K2453" s="32" t="s">
        <v>10923</v>
      </c>
      <c r="L2453" s="31" t="s">
        <v>10924</v>
      </c>
      <c r="M2453" s="4">
        <v>2451</v>
      </c>
      <c r="N2453" s="525">
        <v>34.300617000000003</v>
      </c>
      <c r="O2453" s="525">
        <v>133.80937800000001</v>
      </c>
      <c r="P2453">
        <f t="shared" si="38"/>
        <v>4589.7442257862267</v>
      </c>
    </row>
    <row r="2454" spans="1:16">
      <c r="A2454" s="33" t="s">
        <v>10403</v>
      </c>
      <c r="B2454" s="33" t="s">
        <v>3661</v>
      </c>
      <c r="C2454" s="34" t="s">
        <v>4911</v>
      </c>
      <c r="D2454" s="35"/>
      <c r="E2454" s="62" t="s">
        <v>4911</v>
      </c>
      <c r="F2454" s="55" t="s">
        <v>4918</v>
      </c>
      <c r="G2454" s="56"/>
      <c r="H2454" s="36" t="s">
        <v>4911</v>
      </c>
      <c r="I2454" s="36" t="s">
        <v>4911</v>
      </c>
      <c r="J2454" s="31" t="s">
        <v>10925</v>
      </c>
      <c r="K2454" s="32" t="s">
        <v>10926</v>
      </c>
      <c r="L2454" s="31" t="s">
        <v>10927</v>
      </c>
      <c r="M2454" s="4">
        <v>2452</v>
      </c>
      <c r="N2454" s="525">
        <v>34.343273000000003</v>
      </c>
      <c r="O2454" s="525">
        <v>134.00613999999999</v>
      </c>
      <c r="P2454">
        <f t="shared" si="38"/>
        <v>4602.20944969622</v>
      </c>
    </row>
    <row r="2455" spans="1:16">
      <c r="A2455" s="33" t="s">
        <v>10403</v>
      </c>
      <c r="B2455" s="33" t="s">
        <v>3661</v>
      </c>
      <c r="C2455" s="34" t="s">
        <v>4911</v>
      </c>
      <c r="D2455" s="35"/>
      <c r="E2455" s="62" t="s">
        <v>4911</v>
      </c>
      <c r="F2455" s="55" t="s">
        <v>4922</v>
      </c>
      <c r="G2455" s="56"/>
      <c r="H2455" s="36" t="s">
        <v>4911</v>
      </c>
      <c r="I2455" s="36" t="s">
        <v>4911</v>
      </c>
      <c r="J2455" s="31" t="s">
        <v>10928</v>
      </c>
      <c r="K2455" s="32" t="s">
        <v>10929</v>
      </c>
      <c r="L2455" s="31" t="s">
        <v>10930</v>
      </c>
      <c r="M2455" s="4">
        <v>2453</v>
      </c>
      <c r="N2455" s="525">
        <v>34.296092000000002</v>
      </c>
      <c r="O2455" s="525">
        <v>133.941543</v>
      </c>
      <c r="P2455">
        <f t="shared" si="38"/>
        <v>4593.6714813499557</v>
      </c>
    </row>
    <row r="2456" spans="1:16">
      <c r="A2456" s="33" t="s">
        <v>10403</v>
      </c>
      <c r="B2456" s="33" t="s">
        <v>3661</v>
      </c>
      <c r="C2456" s="34" t="s">
        <v>4911</v>
      </c>
      <c r="D2456" s="35"/>
      <c r="E2456" s="62" t="s">
        <v>4911</v>
      </c>
      <c r="F2456" s="55" t="s">
        <v>4942</v>
      </c>
      <c r="G2456" s="56"/>
      <c r="H2456" s="36" t="s">
        <v>4911</v>
      </c>
      <c r="I2456" s="36" t="s">
        <v>4911</v>
      </c>
      <c r="J2456" s="31" t="s">
        <v>10931</v>
      </c>
      <c r="K2456" s="32" t="s">
        <v>10932</v>
      </c>
      <c r="L2456" s="31" t="s">
        <v>10933</v>
      </c>
      <c r="M2456" s="4">
        <v>2454</v>
      </c>
      <c r="N2456" s="525">
        <v>34.337024999999997</v>
      </c>
      <c r="O2456" s="525">
        <v>134.102204</v>
      </c>
      <c r="P2456">
        <f t="shared" si="38"/>
        <v>4604.6707313030993</v>
      </c>
    </row>
    <row r="2457" spans="1:16">
      <c r="A2457" s="33" t="s">
        <v>10403</v>
      </c>
      <c r="B2457" s="33" t="s">
        <v>3661</v>
      </c>
      <c r="C2457" s="34" t="s">
        <v>4911</v>
      </c>
      <c r="D2457" s="35"/>
      <c r="E2457" s="62" t="s">
        <v>4911</v>
      </c>
      <c r="F2457" s="55" t="s">
        <v>4946</v>
      </c>
      <c r="G2457" s="56"/>
      <c r="H2457" s="36" t="s">
        <v>4911</v>
      </c>
      <c r="I2457" s="36" t="s">
        <v>4911</v>
      </c>
      <c r="J2457" s="31" t="s">
        <v>10934</v>
      </c>
      <c r="K2457" s="32" t="s">
        <v>10935</v>
      </c>
      <c r="L2457" s="31" t="s">
        <v>10936</v>
      </c>
      <c r="M2457" s="4">
        <v>2455</v>
      </c>
      <c r="N2457" s="525">
        <v>34.312646000000001</v>
      </c>
      <c r="O2457" s="525">
        <v>134.07394400000001</v>
      </c>
      <c r="P2457">
        <f t="shared" si="38"/>
        <v>4600.4317782958242</v>
      </c>
    </row>
    <row r="2458" spans="1:16">
      <c r="A2458" s="33" t="s">
        <v>10403</v>
      </c>
      <c r="B2458" s="33" t="s">
        <v>3661</v>
      </c>
      <c r="C2458" s="34" t="s">
        <v>4911</v>
      </c>
      <c r="D2458" s="35"/>
      <c r="E2458" s="62" t="s">
        <v>4911</v>
      </c>
      <c r="F2458" s="55" t="s">
        <v>4950</v>
      </c>
      <c r="G2458" s="56"/>
      <c r="H2458" s="36" t="s">
        <v>4911</v>
      </c>
      <c r="I2458" s="36" t="s">
        <v>4911</v>
      </c>
      <c r="J2458" s="31" t="s">
        <v>10937</v>
      </c>
      <c r="K2458" s="32" t="s">
        <v>10938</v>
      </c>
      <c r="L2458" s="31" t="s">
        <v>10939</v>
      </c>
      <c r="M2458" s="4">
        <v>2456</v>
      </c>
      <c r="N2458" s="525">
        <v>34.339087999999997</v>
      </c>
      <c r="O2458" s="525">
        <v>134.087749</v>
      </c>
      <c r="P2458">
        <f t="shared" si="38"/>
        <v>4604.4510126329114</v>
      </c>
    </row>
    <row r="2459" spans="1:16">
      <c r="A2459" s="33" t="s">
        <v>10403</v>
      </c>
      <c r="B2459" s="33" t="s">
        <v>3661</v>
      </c>
      <c r="C2459" s="34" t="s">
        <v>4911</v>
      </c>
      <c r="D2459" s="35"/>
      <c r="E2459" s="62" t="s">
        <v>4911</v>
      </c>
      <c r="F2459" s="55" t="s">
        <v>4954</v>
      </c>
      <c r="G2459" s="56"/>
      <c r="H2459" s="36" t="s">
        <v>4911</v>
      </c>
      <c r="I2459" s="36" t="s">
        <v>4911</v>
      </c>
      <c r="J2459" s="31" t="s">
        <v>10940</v>
      </c>
      <c r="K2459" s="32" t="s">
        <v>10941</v>
      </c>
      <c r="L2459" s="31" t="s">
        <v>10942</v>
      </c>
      <c r="M2459" s="4">
        <v>2457</v>
      </c>
      <c r="N2459" s="525">
        <v>34.305871000000003</v>
      </c>
      <c r="O2459" s="525">
        <v>134.065879</v>
      </c>
      <c r="P2459">
        <f t="shared" si="38"/>
        <v>4599.2467504756096</v>
      </c>
    </row>
    <row r="2460" spans="1:16">
      <c r="A2460" s="33" t="s">
        <v>10403</v>
      </c>
      <c r="B2460" s="33" t="s">
        <v>3661</v>
      </c>
      <c r="C2460" s="34" t="s">
        <v>4911</v>
      </c>
      <c r="D2460" s="35"/>
      <c r="E2460" s="62" t="s">
        <v>4911</v>
      </c>
      <c r="F2460" s="55" t="s">
        <v>4958</v>
      </c>
      <c r="G2460" s="56"/>
      <c r="H2460" s="36" t="s">
        <v>4911</v>
      </c>
      <c r="I2460" s="36" t="s">
        <v>4911</v>
      </c>
      <c r="J2460" s="207" t="s">
        <v>10943</v>
      </c>
      <c r="K2460" s="262" t="s">
        <v>10944</v>
      </c>
      <c r="L2460" s="207" t="s">
        <v>10945</v>
      </c>
      <c r="M2460" s="4">
        <v>2458</v>
      </c>
      <c r="N2460" s="556">
        <v>34.264541000000001</v>
      </c>
      <c r="O2460" s="556">
        <v>133.79469399999999</v>
      </c>
      <c r="P2460">
        <f t="shared" si="38"/>
        <v>4584.4137781454538</v>
      </c>
    </row>
    <row r="2461" spans="1:16">
      <c r="A2461" s="33" t="s">
        <v>10403</v>
      </c>
      <c r="B2461" s="33" t="s">
        <v>3661</v>
      </c>
      <c r="C2461" s="34" t="s">
        <v>4911</v>
      </c>
      <c r="D2461" s="35"/>
      <c r="E2461" s="62" t="s">
        <v>4911</v>
      </c>
      <c r="F2461" s="55" t="s">
        <v>5394</v>
      </c>
      <c r="G2461" s="56"/>
      <c r="H2461" s="36" t="s">
        <v>4911</v>
      </c>
      <c r="I2461" s="36" t="s">
        <v>4911</v>
      </c>
      <c r="J2461" s="31" t="s">
        <v>10946</v>
      </c>
      <c r="K2461" s="32" t="s">
        <v>10947</v>
      </c>
      <c r="L2461" s="31" t="s">
        <v>10948</v>
      </c>
      <c r="M2461" s="4">
        <v>2459</v>
      </c>
      <c r="N2461" s="525">
        <v>34.118180000000002</v>
      </c>
      <c r="O2461" s="525">
        <v>133.67691600000001</v>
      </c>
      <c r="P2461">
        <f t="shared" si="38"/>
        <v>4560.8130819328808</v>
      </c>
    </row>
    <row r="2462" spans="1:16">
      <c r="A2462" s="33" t="s">
        <v>10403</v>
      </c>
      <c r="B2462" s="33" t="s">
        <v>3661</v>
      </c>
      <c r="C2462" s="34" t="s">
        <v>4911</v>
      </c>
      <c r="D2462" s="35"/>
      <c r="E2462" s="62" t="s">
        <v>4911</v>
      </c>
      <c r="F2462" s="55" t="s">
        <v>5398</v>
      </c>
      <c r="G2462" s="56"/>
      <c r="H2462" s="36" t="s">
        <v>4911</v>
      </c>
      <c r="I2462" s="36" t="s">
        <v>4911</v>
      </c>
      <c r="J2462" s="31" t="s">
        <v>10949</v>
      </c>
      <c r="K2462" s="32" t="s">
        <v>10950</v>
      </c>
      <c r="L2462" s="31" t="s">
        <v>10951</v>
      </c>
      <c r="M2462" s="4">
        <v>2460</v>
      </c>
      <c r="N2462" s="525">
        <v>33.821299000000003</v>
      </c>
      <c r="O2462" s="525">
        <v>132.76695000000001</v>
      </c>
      <c r="P2462">
        <f t="shared" si="38"/>
        <v>4490.3507132680506</v>
      </c>
    </row>
    <row r="2463" spans="1:16">
      <c r="A2463" s="33" t="s">
        <v>10403</v>
      </c>
      <c r="B2463" s="33" t="s">
        <v>3661</v>
      </c>
      <c r="C2463" s="34" t="s">
        <v>4911</v>
      </c>
      <c r="D2463" s="35"/>
      <c r="E2463" s="62" t="s">
        <v>4911</v>
      </c>
      <c r="F2463" s="55" t="s">
        <v>5402</v>
      </c>
      <c r="G2463" s="56"/>
      <c r="H2463" s="36" t="s">
        <v>4911</v>
      </c>
      <c r="I2463" s="36" t="s">
        <v>4911</v>
      </c>
      <c r="J2463" s="31" t="s">
        <v>10952</v>
      </c>
      <c r="K2463" s="32" t="s">
        <v>10953</v>
      </c>
      <c r="L2463" s="31" t="s">
        <v>10954</v>
      </c>
      <c r="M2463" s="4">
        <v>2461</v>
      </c>
      <c r="N2463" s="525">
        <v>33.855899999999998</v>
      </c>
      <c r="O2463" s="525">
        <v>132.74787799999999</v>
      </c>
      <c r="P2463">
        <f t="shared" si="38"/>
        <v>4494.2988827801992</v>
      </c>
    </row>
    <row r="2464" spans="1:16">
      <c r="A2464" s="33" t="s">
        <v>10403</v>
      </c>
      <c r="B2464" s="33" t="s">
        <v>3661</v>
      </c>
      <c r="C2464" s="34" t="s">
        <v>4911</v>
      </c>
      <c r="D2464" s="35"/>
      <c r="E2464" s="62" t="s">
        <v>4911</v>
      </c>
      <c r="F2464" s="55" t="s">
        <v>5008</v>
      </c>
      <c r="G2464" s="56"/>
      <c r="H2464" s="36" t="s">
        <v>4911</v>
      </c>
      <c r="I2464" s="36" t="s">
        <v>4911</v>
      </c>
      <c r="J2464" s="31" t="s">
        <v>10955</v>
      </c>
      <c r="K2464" s="32" t="s">
        <v>10956</v>
      </c>
      <c r="L2464" s="31" t="s">
        <v>10957</v>
      </c>
      <c r="M2464" s="4">
        <v>2462</v>
      </c>
      <c r="N2464" s="525">
        <v>34.048811999999998</v>
      </c>
      <c r="O2464" s="525">
        <v>133.01929999999999</v>
      </c>
      <c r="P2464">
        <f t="shared" si="38"/>
        <v>4529.1491380715997</v>
      </c>
    </row>
    <row r="2465" spans="1:16">
      <c r="A2465" s="33" t="s">
        <v>10403</v>
      </c>
      <c r="B2465" s="33" t="s">
        <v>3661</v>
      </c>
      <c r="C2465" s="34" t="s">
        <v>4911</v>
      </c>
      <c r="D2465" s="35"/>
      <c r="E2465" s="62" t="s">
        <v>4911</v>
      </c>
      <c r="F2465" s="55" t="s">
        <v>5409</v>
      </c>
      <c r="G2465" s="56"/>
      <c r="H2465" s="36" t="s">
        <v>4911</v>
      </c>
      <c r="I2465" s="36" t="s">
        <v>4911</v>
      </c>
      <c r="J2465" s="31" t="s">
        <v>10958</v>
      </c>
      <c r="K2465" s="32" t="s">
        <v>10959</v>
      </c>
      <c r="L2465" s="31" t="s">
        <v>10960</v>
      </c>
      <c r="M2465" s="4">
        <v>2463</v>
      </c>
      <c r="N2465" s="525">
        <v>33.926957000000002</v>
      </c>
      <c r="O2465" s="525">
        <v>133.26339400000001</v>
      </c>
      <c r="P2465">
        <f t="shared" si="38"/>
        <v>4521.2214379120587</v>
      </c>
    </row>
    <row r="2466" spans="1:16">
      <c r="A2466" s="33" t="s">
        <v>10403</v>
      </c>
      <c r="B2466" s="33" t="s">
        <v>3661</v>
      </c>
      <c r="C2466" s="34" t="s">
        <v>4911</v>
      </c>
      <c r="D2466" s="35"/>
      <c r="E2466" s="62" t="s">
        <v>4911</v>
      </c>
      <c r="F2466" s="55" t="s">
        <v>5413</v>
      </c>
      <c r="G2466" s="56"/>
      <c r="H2466" s="36" t="s">
        <v>4911</v>
      </c>
      <c r="I2466" s="36" t="s">
        <v>4911</v>
      </c>
      <c r="J2466" s="31" t="s">
        <v>5714</v>
      </c>
      <c r="K2466" s="32" t="s">
        <v>10953</v>
      </c>
      <c r="L2466" s="31" t="s">
        <v>10961</v>
      </c>
      <c r="M2466" s="4">
        <v>2464</v>
      </c>
      <c r="N2466" s="525">
        <v>33.855823000000001</v>
      </c>
      <c r="O2466" s="525">
        <v>132.74486999999999</v>
      </c>
      <c r="P2466">
        <f t="shared" si="38"/>
        <v>4494.1868228780095</v>
      </c>
    </row>
    <row r="2467" spans="1:16">
      <c r="A2467" s="33" t="s">
        <v>10403</v>
      </c>
      <c r="B2467" s="33" t="s">
        <v>3661</v>
      </c>
      <c r="C2467" s="34" t="s">
        <v>4911</v>
      </c>
      <c r="D2467" s="35"/>
      <c r="E2467" s="62" t="s">
        <v>4911</v>
      </c>
      <c r="F2467" s="55" t="s">
        <v>5016</v>
      </c>
      <c r="G2467" s="56"/>
      <c r="H2467" s="36" t="s">
        <v>4911</v>
      </c>
      <c r="I2467" s="36" t="s">
        <v>4911</v>
      </c>
      <c r="J2467" s="31" t="s">
        <v>10962</v>
      </c>
      <c r="K2467" s="32" t="s">
        <v>10963</v>
      </c>
      <c r="L2467" s="31" t="s">
        <v>10964</v>
      </c>
      <c r="M2467" s="4">
        <v>2465</v>
      </c>
      <c r="N2467" s="525">
        <v>33.822198</v>
      </c>
      <c r="O2467" s="525">
        <v>132.77632299999999</v>
      </c>
      <c r="P2467">
        <f t="shared" si="38"/>
        <v>4490.7870862179534</v>
      </c>
    </row>
    <row r="2468" spans="1:16">
      <c r="A2468" s="33" t="s">
        <v>10403</v>
      </c>
      <c r="B2468" s="33" t="s">
        <v>3661</v>
      </c>
      <c r="C2468" s="34" t="s">
        <v>4911</v>
      </c>
      <c r="D2468" s="35"/>
      <c r="E2468" s="62" t="s">
        <v>4911</v>
      </c>
      <c r="F2468" s="55" t="s">
        <v>5423</v>
      </c>
      <c r="G2468" s="56"/>
      <c r="H2468" s="36" t="s">
        <v>4911</v>
      </c>
      <c r="I2468" s="36" t="s">
        <v>4911</v>
      </c>
      <c r="J2468" s="31" t="s">
        <v>10965</v>
      </c>
      <c r="K2468" s="32" t="s">
        <v>10956</v>
      </c>
      <c r="L2468" s="31" t="s">
        <v>10966</v>
      </c>
      <c r="M2468" s="4">
        <v>2466</v>
      </c>
      <c r="N2468" s="525">
        <v>34.047427999999996</v>
      </c>
      <c r="O2468" s="525">
        <v>133.02135999999999</v>
      </c>
      <c r="P2468">
        <f t="shared" si="38"/>
        <v>4529.0351770620791</v>
      </c>
    </row>
    <row r="2469" spans="1:16">
      <c r="A2469" s="33" t="s">
        <v>10403</v>
      </c>
      <c r="B2469" s="33" t="s">
        <v>3661</v>
      </c>
      <c r="C2469" s="34" t="s">
        <v>4911</v>
      </c>
      <c r="D2469" s="35"/>
      <c r="E2469" s="62" t="s">
        <v>4911</v>
      </c>
      <c r="F2469" s="55" t="s">
        <v>5427</v>
      </c>
      <c r="G2469" s="56"/>
      <c r="H2469" s="36" t="s">
        <v>4911</v>
      </c>
      <c r="I2469" s="36" t="s">
        <v>4911</v>
      </c>
      <c r="J2469" s="31" t="s">
        <v>10967</v>
      </c>
      <c r="K2469" s="32" t="s">
        <v>10968</v>
      </c>
      <c r="L2469" s="31" t="s">
        <v>10969</v>
      </c>
      <c r="M2469" s="4">
        <v>2467</v>
      </c>
      <c r="N2469" s="525">
        <v>33.936852000000002</v>
      </c>
      <c r="O2469" s="525">
        <v>133.30897899999999</v>
      </c>
      <c r="P2469">
        <f t="shared" si="38"/>
        <v>4524.0870905941083</v>
      </c>
    </row>
    <row r="2470" spans="1:16">
      <c r="A2470" s="33" t="s">
        <v>10403</v>
      </c>
      <c r="B2470" s="33" t="s">
        <v>3661</v>
      </c>
      <c r="C2470" s="34" t="s">
        <v>4911</v>
      </c>
      <c r="D2470" s="35"/>
      <c r="E2470" s="62" t="s">
        <v>4911</v>
      </c>
      <c r="F2470" s="55" t="s">
        <v>5020</v>
      </c>
      <c r="G2470" s="56"/>
      <c r="H2470" s="36" t="s">
        <v>4911</v>
      </c>
      <c r="I2470" s="36" t="s">
        <v>4911</v>
      </c>
      <c r="J2470" s="31" t="s">
        <v>10970</v>
      </c>
      <c r="K2470" s="32" t="s">
        <v>10971</v>
      </c>
      <c r="L2470" s="31" t="s">
        <v>10972</v>
      </c>
      <c r="M2470" s="4">
        <v>2468</v>
      </c>
      <c r="N2470" s="525">
        <v>33.819670000000002</v>
      </c>
      <c r="O2470" s="525">
        <v>132.789514</v>
      </c>
      <c r="P2470">
        <f t="shared" si="38"/>
        <v>4490.8975429403799</v>
      </c>
    </row>
    <row r="2471" spans="1:16">
      <c r="A2471" s="33" t="s">
        <v>10403</v>
      </c>
      <c r="B2471" s="33" t="s">
        <v>3661</v>
      </c>
      <c r="C2471" s="34" t="s">
        <v>4911</v>
      </c>
      <c r="D2471" s="35"/>
      <c r="E2471" s="62" t="s">
        <v>4911</v>
      </c>
      <c r="F2471" s="55" t="s">
        <v>5431</v>
      </c>
      <c r="G2471" s="56"/>
      <c r="H2471" s="36" t="s">
        <v>4911</v>
      </c>
      <c r="I2471" s="36" t="s">
        <v>4911</v>
      </c>
      <c r="J2471" s="31" t="s">
        <v>10973</v>
      </c>
      <c r="K2471" s="32" t="s">
        <v>10974</v>
      </c>
      <c r="L2471" s="31" t="s">
        <v>10975</v>
      </c>
      <c r="M2471" s="4">
        <v>2469</v>
      </c>
      <c r="N2471" s="525">
        <v>33.828594000000002</v>
      </c>
      <c r="O2471" s="525">
        <v>132.733577</v>
      </c>
      <c r="P2471">
        <f t="shared" si="38"/>
        <v>4490.1902865007378</v>
      </c>
    </row>
    <row r="2472" spans="1:16">
      <c r="A2472" s="33" t="s">
        <v>10403</v>
      </c>
      <c r="B2472" s="33" t="s">
        <v>3661</v>
      </c>
      <c r="C2472" s="34" t="s">
        <v>4911</v>
      </c>
      <c r="D2472" s="35"/>
      <c r="E2472" s="62" t="s">
        <v>4911</v>
      </c>
      <c r="F2472" s="55" t="s">
        <v>4962</v>
      </c>
      <c r="G2472" s="56"/>
      <c r="H2472" s="36" t="s">
        <v>4911</v>
      </c>
      <c r="I2472" s="36" t="s">
        <v>4911</v>
      </c>
      <c r="J2472" s="37" t="s">
        <v>4963</v>
      </c>
      <c r="K2472" s="313" t="s">
        <v>10938</v>
      </c>
      <c r="L2472" s="314" t="s">
        <v>10976</v>
      </c>
      <c r="M2472" s="4">
        <v>2470</v>
      </c>
      <c r="N2472" s="525">
        <v>34.334834000000001</v>
      </c>
      <c r="O2472" s="596">
        <v>134.08864</v>
      </c>
      <c r="P2472">
        <f t="shared" si="38"/>
        <v>4603.9111956857596</v>
      </c>
    </row>
    <row r="2473" spans="1:16">
      <c r="A2473" s="33" t="s">
        <v>10403</v>
      </c>
      <c r="B2473" s="33" t="s">
        <v>3661</v>
      </c>
      <c r="C2473" s="34" t="s">
        <v>4911</v>
      </c>
      <c r="D2473" s="35"/>
      <c r="E2473" s="62" t="s">
        <v>4911</v>
      </c>
      <c r="F2473" s="55" t="s">
        <v>4964</v>
      </c>
      <c r="G2473" s="56"/>
      <c r="H2473" s="36" t="s">
        <v>4911</v>
      </c>
      <c r="I2473" s="36" t="s">
        <v>4911</v>
      </c>
      <c r="J2473" s="31" t="s">
        <v>10977</v>
      </c>
      <c r="K2473" s="32" t="s">
        <v>10978</v>
      </c>
      <c r="L2473" s="31" t="s">
        <v>10979</v>
      </c>
      <c r="M2473" s="4">
        <v>2471</v>
      </c>
      <c r="N2473" s="525">
        <v>34.339816999999996</v>
      </c>
      <c r="O2473" s="525">
        <v>133.87899999999999</v>
      </c>
      <c r="P2473">
        <f t="shared" si="38"/>
        <v>4597.3803601429991</v>
      </c>
    </row>
    <row r="2474" spans="1:16">
      <c r="A2474" s="33" t="s">
        <v>10403</v>
      </c>
      <c r="B2474" s="33" t="s">
        <v>3661</v>
      </c>
      <c r="C2474" s="34" t="s">
        <v>4911</v>
      </c>
      <c r="D2474" s="35"/>
      <c r="E2474" s="62" t="s">
        <v>4911</v>
      </c>
      <c r="F2474" s="55" t="s">
        <v>4968</v>
      </c>
      <c r="G2474" s="56"/>
      <c r="H2474" s="36" t="s">
        <v>4911</v>
      </c>
      <c r="I2474" s="36" t="s">
        <v>4911</v>
      </c>
      <c r="J2474" s="31" t="s">
        <v>10980</v>
      </c>
      <c r="K2474" s="32" t="s">
        <v>10981</v>
      </c>
      <c r="L2474" s="31" t="s">
        <v>10982</v>
      </c>
      <c r="M2474" s="4">
        <v>2472</v>
      </c>
      <c r="N2474" s="525">
        <v>34.316389000000001</v>
      </c>
      <c r="O2474" s="525">
        <v>134.09245200000001</v>
      </c>
      <c r="P2474">
        <f t="shared" si="38"/>
        <v>4601.568744795828</v>
      </c>
    </row>
    <row r="2475" spans="1:16">
      <c r="A2475" s="33" t="s">
        <v>10403</v>
      </c>
      <c r="B2475" s="33" t="s">
        <v>3661</v>
      </c>
      <c r="C2475" s="34" t="s">
        <v>4911</v>
      </c>
      <c r="D2475" s="35"/>
      <c r="E2475" s="62" t="s">
        <v>4911</v>
      </c>
      <c r="F2475" s="55" t="s">
        <v>4972</v>
      </c>
      <c r="G2475" s="56"/>
      <c r="H2475" s="36" t="s">
        <v>4911</v>
      </c>
      <c r="I2475" s="36" t="s">
        <v>4911</v>
      </c>
      <c r="J2475" s="31" t="s">
        <v>10983</v>
      </c>
      <c r="K2475" s="32" t="s">
        <v>10938</v>
      </c>
      <c r="L2475" s="31" t="s">
        <v>10976</v>
      </c>
      <c r="M2475" s="4">
        <v>2473</v>
      </c>
      <c r="N2475" s="525">
        <v>34.334834000000001</v>
      </c>
      <c r="O2475" s="525">
        <v>134.08864</v>
      </c>
      <c r="P2475">
        <f t="shared" si="38"/>
        <v>4603.9111956857596</v>
      </c>
    </row>
    <row r="2476" spans="1:16">
      <c r="A2476" s="33" t="s">
        <v>10403</v>
      </c>
      <c r="B2476" s="33" t="s">
        <v>3661</v>
      </c>
      <c r="C2476" s="34" t="s">
        <v>4911</v>
      </c>
      <c r="D2476" s="35"/>
      <c r="E2476" s="62" t="s">
        <v>4911</v>
      </c>
      <c r="F2476" s="55" t="s">
        <v>5466</v>
      </c>
      <c r="G2476" s="56"/>
      <c r="H2476" s="36" t="s">
        <v>4911</v>
      </c>
      <c r="I2476" s="36" t="s">
        <v>4911</v>
      </c>
      <c r="J2476" s="31" t="s">
        <v>10984</v>
      </c>
      <c r="K2476" s="32" t="s">
        <v>10971</v>
      </c>
      <c r="L2476" s="31" t="s">
        <v>10985</v>
      </c>
      <c r="M2476" s="4">
        <v>2474</v>
      </c>
      <c r="N2476" s="525">
        <v>33.819670000000002</v>
      </c>
      <c r="O2476" s="525">
        <v>132.789514</v>
      </c>
      <c r="P2476">
        <f t="shared" si="38"/>
        <v>4490.8975429403799</v>
      </c>
    </row>
    <row r="2477" spans="1:16">
      <c r="A2477" s="33" t="s">
        <v>10403</v>
      </c>
      <c r="B2477" s="33" t="s">
        <v>3661</v>
      </c>
      <c r="C2477" s="34" t="s">
        <v>4911</v>
      </c>
      <c r="D2477" s="35"/>
      <c r="E2477" s="62" t="s">
        <v>4911</v>
      </c>
      <c r="F2477" s="102" t="s">
        <v>5252</v>
      </c>
      <c r="G2477" s="56"/>
      <c r="H2477" s="36" t="s">
        <v>4911</v>
      </c>
      <c r="I2477" s="36" t="s">
        <v>4911</v>
      </c>
      <c r="J2477" s="57" t="s">
        <v>5353</v>
      </c>
      <c r="K2477" s="58" t="s">
        <v>10938</v>
      </c>
      <c r="L2477" s="57" t="s">
        <v>10976</v>
      </c>
      <c r="M2477" s="4">
        <v>2475</v>
      </c>
      <c r="N2477" s="525">
        <v>34.334834000000001</v>
      </c>
      <c r="O2477" s="556">
        <v>134.08864</v>
      </c>
      <c r="P2477">
        <f t="shared" si="38"/>
        <v>4603.9111956857596</v>
      </c>
    </row>
    <row r="2478" spans="1:16">
      <c r="A2478" s="33" t="s">
        <v>10403</v>
      </c>
      <c r="B2478" s="33" t="s">
        <v>3661</v>
      </c>
      <c r="C2478" s="39" t="s">
        <v>4911</v>
      </c>
      <c r="D2478" s="40"/>
      <c r="E2478" s="62" t="s">
        <v>4974</v>
      </c>
      <c r="F2478" s="102" t="s">
        <v>4975</v>
      </c>
      <c r="G2478" s="56"/>
      <c r="H2478" s="41" t="s">
        <v>4911</v>
      </c>
      <c r="I2478" s="41" t="s">
        <v>4911</v>
      </c>
      <c r="J2478" s="64" t="s">
        <v>4976</v>
      </c>
      <c r="K2478" s="65" t="s">
        <v>10938</v>
      </c>
      <c r="L2478" s="64" t="s">
        <v>10976</v>
      </c>
      <c r="M2478" s="4">
        <v>2476</v>
      </c>
      <c r="N2478" s="596">
        <v>34.334834000000001</v>
      </c>
      <c r="O2478" s="552">
        <v>134.08864</v>
      </c>
      <c r="P2478">
        <f t="shared" si="38"/>
        <v>4603.9111956857596</v>
      </c>
    </row>
    <row r="2479" spans="1:16">
      <c r="A2479" s="33" t="s">
        <v>10403</v>
      </c>
      <c r="B2479" s="33" t="s">
        <v>3661</v>
      </c>
      <c r="C2479" s="276">
        <v>2</v>
      </c>
      <c r="D2479" s="277">
        <v>4152060</v>
      </c>
      <c r="E2479" s="278" t="s">
        <v>4974</v>
      </c>
      <c r="F2479" s="300" t="s">
        <v>4981</v>
      </c>
      <c r="G2479" s="29" t="s">
        <v>4913</v>
      </c>
      <c r="H2479" s="279" t="s">
        <v>10986</v>
      </c>
      <c r="I2479" s="279" t="s">
        <v>10987</v>
      </c>
      <c r="J2479" s="291" t="s">
        <v>10988</v>
      </c>
      <c r="K2479" s="292" t="s">
        <v>10944</v>
      </c>
      <c r="L2479" s="291" t="s">
        <v>10989</v>
      </c>
      <c r="M2479" s="4">
        <v>2477</v>
      </c>
      <c r="N2479" s="589">
        <v>34.275238000000002</v>
      </c>
      <c r="O2479" s="589">
        <v>133.795143</v>
      </c>
      <c r="P2479">
        <f t="shared" si="38"/>
        <v>4585.8603695690344</v>
      </c>
    </row>
    <row r="2480" spans="1:16">
      <c r="A2480" s="33" t="s">
        <v>10403</v>
      </c>
      <c r="B2480" s="33" t="s">
        <v>3661</v>
      </c>
      <c r="C2480" s="39" t="s">
        <v>4911</v>
      </c>
      <c r="D2480" s="40"/>
      <c r="E2480" s="62" t="s">
        <v>4911</v>
      </c>
      <c r="F2480" s="102" t="s">
        <v>4962</v>
      </c>
      <c r="G2480" s="56"/>
      <c r="H2480" s="41" t="s">
        <v>4911</v>
      </c>
      <c r="I2480" s="41" t="s">
        <v>4911</v>
      </c>
      <c r="J2480" s="60" t="s">
        <v>4963</v>
      </c>
      <c r="K2480" s="61" t="s">
        <v>10944</v>
      </c>
      <c r="L2480" s="60" t="s">
        <v>10989</v>
      </c>
      <c r="M2480" s="4">
        <v>2478</v>
      </c>
      <c r="N2480" s="553">
        <v>34.275238000000002</v>
      </c>
      <c r="O2480" s="553">
        <v>133.795143</v>
      </c>
      <c r="P2480">
        <f t="shared" si="38"/>
        <v>4585.8603695690344</v>
      </c>
    </row>
    <row r="2481" spans="1:16">
      <c r="A2481" s="33" t="s">
        <v>10403</v>
      </c>
      <c r="B2481" s="33" t="s">
        <v>3661</v>
      </c>
      <c r="C2481" s="276">
        <v>3</v>
      </c>
      <c r="D2481" s="277">
        <v>4154007</v>
      </c>
      <c r="E2481" s="278" t="s">
        <v>4911</v>
      </c>
      <c r="F2481" s="100" t="s">
        <v>4981</v>
      </c>
      <c r="G2481" s="29" t="s">
        <v>4913</v>
      </c>
      <c r="H2481" s="279" t="s">
        <v>10990</v>
      </c>
      <c r="I2481" s="279" t="s">
        <v>10991</v>
      </c>
      <c r="J2481" s="291" t="s">
        <v>10992</v>
      </c>
      <c r="K2481" s="292" t="s">
        <v>10993</v>
      </c>
      <c r="L2481" s="291" t="s">
        <v>10994</v>
      </c>
      <c r="M2481" s="4">
        <v>2479</v>
      </c>
      <c r="N2481" s="589">
        <v>34.234757999999999</v>
      </c>
      <c r="O2481" s="589">
        <v>133.78721999999999</v>
      </c>
      <c r="P2481">
        <f t="shared" si="38"/>
        <v>4580.1731001927592</v>
      </c>
    </row>
    <row r="2482" spans="1:16">
      <c r="A2482" s="33" t="s">
        <v>10403</v>
      </c>
      <c r="B2482" s="33" t="s">
        <v>3661</v>
      </c>
      <c r="C2482" s="34" t="s">
        <v>4911</v>
      </c>
      <c r="D2482" s="35"/>
      <c r="E2482" s="62" t="s">
        <v>4911</v>
      </c>
      <c r="F2482" s="55" t="s">
        <v>4912</v>
      </c>
      <c r="G2482" s="56"/>
      <c r="H2482" s="36" t="s">
        <v>4911</v>
      </c>
      <c r="I2482" s="36" t="s">
        <v>4911</v>
      </c>
      <c r="J2482" s="207" t="s">
        <v>10995</v>
      </c>
      <c r="K2482" s="262" t="s">
        <v>10996</v>
      </c>
      <c r="L2482" s="207" t="s">
        <v>10997</v>
      </c>
      <c r="M2482" s="4">
        <v>2480</v>
      </c>
      <c r="N2482" s="581">
        <v>34.239412000000002</v>
      </c>
      <c r="O2482" s="581">
        <v>133.75706099999999</v>
      </c>
      <c r="P2482">
        <f t="shared" si="38"/>
        <v>4579.7631194881324</v>
      </c>
    </row>
    <row r="2483" spans="1:16">
      <c r="A2483" s="33" t="s">
        <v>10403</v>
      </c>
      <c r="B2483" s="33" t="s">
        <v>3661</v>
      </c>
      <c r="C2483" s="34" t="s">
        <v>4911</v>
      </c>
      <c r="D2483" s="35"/>
      <c r="E2483" s="62" t="s">
        <v>4911</v>
      </c>
      <c r="F2483" s="102" t="s">
        <v>4987</v>
      </c>
      <c r="G2483" s="56"/>
      <c r="H2483" s="36" t="s">
        <v>4911</v>
      </c>
      <c r="I2483" s="36" t="s">
        <v>4911</v>
      </c>
      <c r="J2483" s="57" t="s">
        <v>10998</v>
      </c>
      <c r="K2483" s="58" t="s">
        <v>10999</v>
      </c>
      <c r="L2483" s="57" t="s">
        <v>11000</v>
      </c>
      <c r="M2483" s="4">
        <v>2481</v>
      </c>
      <c r="N2483" s="556">
        <v>34.316411000000002</v>
      </c>
      <c r="O2483" s="556">
        <v>133.823305</v>
      </c>
      <c r="P2483">
        <f t="shared" si="38"/>
        <v>4592.335535758355</v>
      </c>
    </row>
    <row r="2484" spans="1:16">
      <c r="A2484" s="33" t="s">
        <v>10403</v>
      </c>
      <c r="B2484" s="33" t="s">
        <v>3661</v>
      </c>
      <c r="C2484" s="34" t="s">
        <v>4911</v>
      </c>
      <c r="D2484" s="35"/>
      <c r="E2484" s="62" t="s">
        <v>4911</v>
      </c>
      <c r="F2484" s="102" t="s">
        <v>4962</v>
      </c>
      <c r="G2484" s="56"/>
      <c r="H2484" s="36" t="s">
        <v>4911</v>
      </c>
      <c r="I2484" s="36" t="s">
        <v>4911</v>
      </c>
      <c r="J2484" s="60" t="s">
        <v>4963</v>
      </c>
      <c r="K2484" s="61" t="s">
        <v>10993</v>
      </c>
      <c r="L2484" s="60" t="s">
        <v>10994</v>
      </c>
      <c r="M2484" s="4">
        <v>2482</v>
      </c>
      <c r="N2484" s="553">
        <v>34.234757999999999</v>
      </c>
      <c r="O2484" s="553">
        <v>133.78721999999999</v>
      </c>
      <c r="P2484">
        <f t="shared" si="38"/>
        <v>4580.1731001927592</v>
      </c>
    </row>
    <row r="2485" spans="1:16">
      <c r="A2485" s="33" t="s">
        <v>10403</v>
      </c>
      <c r="B2485" s="33" t="s">
        <v>3661</v>
      </c>
      <c r="C2485" s="39" t="s">
        <v>4911</v>
      </c>
      <c r="D2485" s="40"/>
      <c r="E2485" s="62" t="s">
        <v>4974</v>
      </c>
      <c r="F2485" s="63" t="s">
        <v>4975</v>
      </c>
      <c r="G2485" s="92"/>
      <c r="H2485" s="41" t="s">
        <v>4911</v>
      </c>
      <c r="I2485" s="41" t="s">
        <v>4911</v>
      </c>
      <c r="J2485" s="64" t="s">
        <v>4976</v>
      </c>
      <c r="K2485" s="65" t="s">
        <v>10993</v>
      </c>
      <c r="L2485" s="64" t="s">
        <v>10994</v>
      </c>
      <c r="M2485" s="4">
        <v>2483</v>
      </c>
      <c r="N2485" s="552">
        <v>34.234757999999999</v>
      </c>
      <c r="O2485" s="552">
        <v>133.78721999999999</v>
      </c>
      <c r="P2485">
        <f t="shared" si="38"/>
        <v>4580.1731001927592</v>
      </c>
    </row>
    <row r="2486" spans="1:16">
      <c r="A2486" s="33" t="s">
        <v>10403</v>
      </c>
      <c r="B2486" s="33" t="s">
        <v>3661</v>
      </c>
      <c r="C2486" s="276">
        <v>4</v>
      </c>
      <c r="D2486" s="277">
        <v>4155066</v>
      </c>
      <c r="E2486" s="278" t="s">
        <v>4974</v>
      </c>
      <c r="F2486" s="300" t="s">
        <v>4981</v>
      </c>
      <c r="G2486" s="29" t="s">
        <v>4913</v>
      </c>
      <c r="H2486" s="279" t="s">
        <v>11001</v>
      </c>
      <c r="I2486" s="279" t="s">
        <v>11002</v>
      </c>
      <c r="J2486" s="291" t="s">
        <v>7124</v>
      </c>
      <c r="K2486" s="292" t="s">
        <v>11003</v>
      </c>
      <c r="L2486" s="291" t="s">
        <v>11004</v>
      </c>
      <c r="M2486" s="4">
        <v>2484</v>
      </c>
      <c r="N2486" s="589">
        <v>34.131703000000002</v>
      </c>
      <c r="O2486" s="589">
        <v>133.69257300000001</v>
      </c>
      <c r="P2486">
        <f t="shared" si="38"/>
        <v>4563.1551949418199</v>
      </c>
    </row>
    <row r="2487" spans="1:16">
      <c r="A2487" s="33" t="s">
        <v>10403</v>
      </c>
      <c r="B2487" s="33" t="s">
        <v>3661</v>
      </c>
      <c r="C2487" s="246" t="s">
        <v>4911</v>
      </c>
      <c r="D2487" s="230"/>
      <c r="E2487" s="62" t="s">
        <v>4911</v>
      </c>
      <c r="F2487" s="102" t="s">
        <v>4962</v>
      </c>
      <c r="G2487" s="56"/>
      <c r="H2487" s="226" t="s">
        <v>4911</v>
      </c>
      <c r="I2487" s="226" t="s">
        <v>4911</v>
      </c>
      <c r="J2487" s="60" t="s">
        <v>4963</v>
      </c>
      <c r="K2487" s="61" t="s">
        <v>11003</v>
      </c>
      <c r="L2487" s="60" t="s">
        <v>11004</v>
      </c>
      <c r="M2487" s="4">
        <v>2485</v>
      </c>
      <c r="N2487" s="553">
        <v>34.131703000000002</v>
      </c>
      <c r="O2487" s="553">
        <v>133.69257300000001</v>
      </c>
      <c r="P2487">
        <f t="shared" si="38"/>
        <v>4563.1551949418199</v>
      </c>
    </row>
    <row r="2488" spans="1:16">
      <c r="A2488" s="33" t="s">
        <v>10403</v>
      </c>
      <c r="B2488" s="33" t="s">
        <v>3661</v>
      </c>
      <c r="C2488" s="282">
        <v>5</v>
      </c>
      <c r="D2488" s="283">
        <v>4181163</v>
      </c>
      <c r="E2488" s="284" t="s">
        <v>4974</v>
      </c>
      <c r="F2488" s="315" t="s">
        <v>4981</v>
      </c>
      <c r="G2488" s="29" t="s">
        <v>4913</v>
      </c>
      <c r="H2488" s="286" t="s">
        <v>11005</v>
      </c>
      <c r="I2488" s="286" t="s">
        <v>11006</v>
      </c>
      <c r="J2488" s="287" t="s">
        <v>11007</v>
      </c>
      <c r="K2488" s="288" t="s">
        <v>11008</v>
      </c>
      <c r="L2488" s="287" t="s">
        <v>11009</v>
      </c>
      <c r="M2488" s="4">
        <v>2486</v>
      </c>
      <c r="N2488" s="588">
        <v>34.269494999999999</v>
      </c>
      <c r="O2488" s="588">
        <v>134.28916000000001</v>
      </c>
      <c r="P2488">
        <f t="shared" si="38"/>
        <v>4602.0216971742002</v>
      </c>
    </row>
    <row r="2489" spans="1:16">
      <c r="A2489" s="33" t="s">
        <v>10403</v>
      </c>
      <c r="B2489" s="33" t="s">
        <v>3661</v>
      </c>
      <c r="C2489" s="34" t="s">
        <v>4911</v>
      </c>
      <c r="D2489" s="35"/>
      <c r="E2489" s="62" t="s">
        <v>4911</v>
      </c>
      <c r="F2489" s="102" t="s">
        <v>4912</v>
      </c>
      <c r="G2489" s="56"/>
      <c r="H2489" s="36" t="s">
        <v>4911</v>
      </c>
      <c r="I2489" s="36" t="s">
        <v>4911</v>
      </c>
      <c r="J2489" s="60" t="s">
        <v>11010</v>
      </c>
      <c r="K2489" s="61" t="s">
        <v>11011</v>
      </c>
      <c r="L2489" s="60" t="s">
        <v>11012</v>
      </c>
      <c r="M2489" s="4">
        <v>2487</v>
      </c>
      <c r="N2489" s="553">
        <v>34.265205000000002</v>
      </c>
      <c r="O2489" s="553">
        <v>134.18328299999999</v>
      </c>
      <c r="P2489">
        <f t="shared" si="38"/>
        <v>4597.8176995680151</v>
      </c>
    </row>
    <row r="2490" spans="1:16">
      <c r="A2490" s="33" t="s">
        <v>10403</v>
      </c>
      <c r="B2490" s="33" t="s">
        <v>3661</v>
      </c>
      <c r="C2490" s="39" t="s">
        <v>4911</v>
      </c>
      <c r="D2490" s="40"/>
      <c r="E2490" s="62" t="s">
        <v>4911</v>
      </c>
      <c r="F2490" s="63" t="s">
        <v>4962</v>
      </c>
      <c r="G2490" s="92"/>
      <c r="H2490" s="41" t="s">
        <v>4911</v>
      </c>
      <c r="I2490" s="41" t="s">
        <v>4911</v>
      </c>
      <c r="J2490" s="64" t="s">
        <v>4963</v>
      </c>
      <c r="K2490" s="65" t="s">
        <v>11008</v>
      </c>
      <c r="L2490" s="64" t="s">
        <v>11009</v>
      </c>
      <c r="M2490" s="4">
        <v>2488</v>
      </c>
      <c r="N2490" s="552">
        <v>34.269494999999999</v>
      </c>
      <c r="O2490" s="552">
        <v>134.28916000000001</v>
      </c>
      <c r="P2490">
        <f t="shared" si="38"/>
        <v>4602.0216971742002</v>
      </c>
    </row>
    <row r="2491" spans="1:16">
      <c r="A2491" s="33" t="s">
        <v>10403</v>
      </c>
      <c r="B2491" s="33" t="s">
        <v>3661</v>
      </c>
      <c r="C2491" s="276">
        <v>6</v>
      </c>
      <c r="D2491" s="277">
        <v>4182005</v>
      </c>
      <c r="E2491" s="278" t="s">
        <v>4974</v>
      </c>
      <c r="F2491" s="300" t="s">
        <v>4981</v>
      </c>
      <c r="G2491" s="29" t="s">
        <v>4913</v>
      </c>
      <c r="H2491" s="279" t="s">
        <v>11013</v>
      </c>
      <c r="I2491" s="279" t="s">
        <v>11014</v>
      </c>
      <c r="J2491" s="291" t="s">
        <v>11015</v>
      </c>
      <c r="K2491" s="292" t="s">
        <v>11016</v>
      </c>
      <c r="L2491" s="291" t="s">
        <v>11017</v>
      </c>
      <c r="M2491" s="4">
        <v>2489</v>
      </c>
      <c r="N2491" s="589">
        <v>34.487445999999998</v>
      </c>
      <c r="O2491" s="589">
        <v>134.19573199999999</v>
      </c>
      <c r="P2491">
        <f t="shared" si="38"/>
        <v>4628.0680607804716</v>
      </c>
    </row>
    <row r="2492" spans="1:16">
      <c r="A2492" s="33" t="s">
        <v>10403</v>
      </c>
      <c r="B2492" s="33" t="s">
        <v>3661</v>
      </c>
      <c r="C2492" s="39" t="s">
        <v>4911</v>
      </c>
      <c r="D2492" s="40"/>
      <c r="E2492" s="70" t="s">
        <v>4911</v>
      </c>
      <c r="F2492" s="63" t="s">
        <v>4962</v>
      </c>
      <c r="G2492" s="92"/>
      <c r="H2492" s="41" t="s">
        <v>4911</v>
      </c>
      <c r="I2492" s="41" t="s">
        <v>4911</v>
      </c>
      <c r="J2492" s="64" t="s">
        <v>4963</v>
      </c>
      <c r="K2492" s="65" t="s">
        <v>11016</v>
      </c>
      <c r="L2492" s="64" t="s">
        <v>11017</v>
      </c>
      <c r="M2492" s="4">
        <v>2490</v>
      </c>
      <c r="N2492" s="552">
        <v>34.487445999999998</v>
      </c>
      <c r="O2492" s="552">
        <v>134.19573199999999</v>
      </c>
      <c r="P2492">
        <f t="shared" si="38"/>
        <v>4628.0680607804716</v>
      </c>
    </row>
    <row r="2493" spans="1:16">
      <c r="A2493" s="33" t="s">
        <v>10403</v>
      </c>
      <c r="B2493" s="33" t="s">
        <v>3661</v>
      </c>
      <c r="C2493" s="316">
        <v>7</v>
      </c>
      <c r="D2493" s="317">
        <v>4183040</v>
      </c>
      <c r="E2493" s="318" t="s">
        <v>4974</v>
      </c>
      <c r="F2493" s="275" t="s">
        <v>4981</v>
      </c>
      <c r="G2493" s="29" t="s">
        <v>4913</v>
      </c>
      <c r="H2493" s="319" t="s">
        <v>11018</v>
      </c>
      <c r="I2493" s="319" t="s">
        <v>11019</v>
      </c>
      <c r="J2493" s="320" t="s">
        <v>10254</v>
      </c>
      <c r="K2493" s="321" t="s">
        <v>11020</v>
      </c>
      <c r="L2493" s="320" t="s">
        <v>11021</v>
      </c>
      <c r="M2493" s="4">
        <v>2491</v>
      </c>
      <c r="N2493" s="597">
        <v>34.268368000000002</v>
      </c>
      <c r="O2493" s="597">
        <v>134.13925699999999</v>
      </c>
      <c r="P2493">
        <f t="shared" si="38"/>
        <v>4596.7334221225756</v>
      </c>
    </row>
    <row r="2494" spans="1:16">
      <c r="A2494" s="33" t="s">
        <v>10403</v>
      </c>
      <c r="B2494" s="33" t="s">
        <v>3661</v>
      </c>
      <c r="C2494" s="276">
        <v>8</v>
      </c>
      <c r="D2494" s="277">
        <v>4185027</v>
      </c>
      <c r="E2494" s="278" t="s">
        <v>4974</v>
      </c>
      <c r="F2494" s="100" t="s">
        <v>4981</v>
      </c>
      <c r="G2494" s="29" t="s">
        <v>4913</v>
      </c>
      <c r="H2494" s="279" t="s">
        <v>11022</v>
      </c>
      <c r="I2494" s="279" t="s">
        <v>11023</v>
      </c>
      <c r="J2494" s="291" t="s">
        <v>11024</v>
      </c>
      <c r="K2494" s="292" t="s">
        <v>11025</v>
      </c>
      <c r="L2494" s="291" t="s">
        <v>11026</v>
      </c>
      <c r="M2494" s="4">
        <v>2492</v>
      </c>
      <c r="N2494" s="589">
        <v>34.239472999999997</v>
      </c>
      <c r="O2494" s="589">
        <v>133.89664099999999</v>
      </c>
      <c r="P2494">
        <f t="shared" si="38"/>
        <v>4584.5504243101923</v>
      </c>
    </row>
    <row r="2495" spans="1:16">
      <c r="A2495" s="33" t="s">
        <v>10403</v>
      </c>
      <c r="B2495" s="33" t="s">
        <v>3661</v>
      </c>
      <c r="C2495" s="34" t="s">
        <v>4911</v>
      </c>
      <c r="D2495" s="322"/>
      <c r="E2495" s="62" t="s">
        <v>4911</v>
      </c>
      <c r="F2495" s="55" t="s">
        <v>4987</v>
      </c>
      <c r="G2495" s="56"/>
      <c r="H2495" s="36" t="s">
        <v>4911</v>
      </c>
      <c r="I2495" s="36" t="s">
        <v>4911</v>
      </c>
      <c r="J2495" s="31" t="s">
        <v>11027</v>
      </c>
      <c r="K2495" s="32" t="s">
        <v>11028</v>
      </c>
      <c r="L2495" s="31" t="s">
        <v>11029</v>
      </c>
      <c r="M2495" s="4">
        <v>2493</v>
      </c>
      <c r="N2495" s="525">
        <v>34.301219000000003</v>
      </c>
      <c r="O2495" s="525">
        <v>134.035518</v>
      </c>
      <c r="P2495">
        <f t="shared" si="38"/>
        <v>4597.5816566964422</v>
      </c>
    </row>
    <row r="2496" spans="1:16">
      <c r="A2496" s="33" t="s">
        <v>10403</v>
      </c>
      <c r="B2496" s="33" t="s">
        <v>3661</v>
      </c>
      <c r="C2496" s="34" t="s">
        <v>4911</v>
      </c>
      <c r="D2496" s="322"/>
      <c r="E2496" s="62" t="s">
        <v>4911</v>
      </c>
      <c r="F2496" s="55" t="s">
        <v>4918</v>
      </c>
      <c r="G2496" s="56"/>
      <c r="H2496" s="36" t="s">
        <v>4911</v>
      </c>
      <c r="I2496" s="36" t="s">
        <v>4911</v>
      </c>
      <c r="J2496" s="37" t="s">
        <v>11030</v>
      </c>
      <c r="K2496" s="38" t="s">
        <v>11031</v>
      </c>
      <c r="L2496" s="37" t="s">
        <v>11032</v>
      </c>
      <c r="M2496" s="4">
        <v>2494</v>
      </c>
      <c r="N2496" s="554">
        <v>34.304782000000003</v>
      </c>
      <c r="O2496" s="554">
        <v>133.97542899999999</v>
      </c>
      <c r="P2496">
        <f t="shared" si="38"/>
        <v>4595.9978852014783</v>
      </c>
    </row>
    <row r="2497" spans="1:16">
      <c r="A2497" s="33" t="s">
        <v>10403</v>
      </c>
      <c r="B2497" s="33" t="s">
        <v>3661</v>
      </c>
      <c r="C2497" s="246" t="s">
        <v>4911</v>
      </c>
      <c r="D2497" s="322"/>
      <c r="E2497" s="62" t="s">
        <v>4911</v>
      </c>
      <c r="F2497" s="102" t="s">
        <v>4962</v>
      </c>
      <c r="G2497" s="56"/>
      <c r="H2497" s="226" t="s">
        <v>4911</v>
      </c>
      <c r="I2497" s="226" t="s">
        <v>4911</v>
      </c>
      <c r="J2497" s="57" t="s">
        <v>4963</v>
      </c>
      <c r="K2497" s="58" t="s">
        <v>11031</v>
      </c>
      <c r="L2497" s="57" t="s">
        <v>11032</v>
      </c>
      <c r="M2497" s="4">
        <v>2495</v>
      </c>
      <c r="N2497" s="556">
        <v>34.304782000000003</v>
      </c>
      <c r="O2497" s="556">
        <v>133.97542899999999</v>
      </c>
      <c r="P2497">
        <f t="shared" si="38"/>
        <v>4595.9978852014783</v>
      </c>
    </row>
    <row r="2498" spans="1:16">
      <c r="A2498" s="33" t="s">
        <v>10403</v>
      </c>
      <c r="B2498" s="33" t="s">
        <v>3661</v>
      </c>
      <c r="C2498" s="282">
        <v>9</v>
      </c>
      <c r="D2498" s="283">
        <v>4185029</v>
      </c>
      <c r="E2498" s="284" t="s">
        <v>4974</v>
      </c>
      <c r="F2498" s="285" t="s">
        <v>4981</v>
      </c>
      <c r="G2498" s="29" t="s">
        <v>4913</v>
      </c>
      <c r="H2498" s="286" t="s">
        <v>11033</v>
      </c>
      <c r="I2498" s="286" t="s">
        <v>11034</v>
      </c>
      <c r="J2498" s="287" t="s">
        <v>7451</v>
      </c>
      <c r="K2498" s="288" t="s">
        <v>11035</v>
      </c>
      <c r="L2498" s="287" t="s">
        <v>11036</v>
      </c>
      <c r="M2498" s="4">
        <v>2496</v>
      </c>
      <c r="N2498" s="588">
        <v>34.266260000000003</v>
      </c>
      <c r="O2498" s="588">
        <v>133.85894500000001</v>
      </c>
      <c r="P2498">
        <f t="shared" si="38"/>
        <v>4586.8454126957004</v>
      </c>
    </row>
    <row r="2499" spans="1:16">
      <c r="A2499" s="33" t="s">
        <v>10403</v>
      </c>
      <c r="B2499" s="33" t="s">
        <v>3661</v>
      </c>
      <c r="C2499" s="34" t="s">
        <v>4911</v>
      </c>
      <c r="D2499" s="35"/>
      <c r="E2499" s="62" t="s">
        <v>4911</v>
      </c>
      <c r="F2499" s="102" t="s">
        <v>4987</v>
      </c>
      <c r="G2499" s="56"/>
      <c r="H2499" s="36" t="s">
        <v>4911</v>
      </c>
      <c r="I2499" s="36" t="s">
        <v>4911</v>
      </c>
      <c r="J2499" s="60" t="s">
        <v>11037</v>
      </c>
      <c r="K2499" s="61" t="s">
        <v>11038</v>
      </c>
      <c r="L2499" s="60" t="s">
        <v>11039</v>
      </c>
      <c r="M2499" s="4">
        <v>2497</v>
      </c>
      <c r="N2499" s="553">
        <v>34.344394999999999</v>
      </c>
      <c r="O2499" s="553">
        <v>134.014476</v>
      </c>
      <c r="P2499">
        <f t="shared" si="38"/>
        <v>4602.6460994620202</v>
      </c>
    </row>
    <row r="2500" spans="1:16">
      <c r="A2500" s="33" t="s">
        <v>10403</v>
      </c>
      <c r="B2500" s="33" t="s">
        <v>3661</v>
      </c>
      <c r="C2500" s="39" t="s">
        <v>4911</v>
      </c>
      <c r="D2500" s="40"/>
      <c r="E2500" s="266" t="s">
        <v>4911</v>
      </c>
      <c r="F2500" s="289" t="s">
        <v>4962</v>
      </c>
      <c r="G2500" s="56"/>
      <c r="H2500" s="41" t="s">
        <v>4911</v>
      </c>
      <c r="I2500" s="41" t="s">
        <v>4911</v>
      </c>
      <c r="J2500" s="271" t="s">
        <v>4963</v>
      </c>
      <c r="K2500" s="272" t="s">
        <v>11035</v>
      </c>
      <c r="L2500" s="271" t="s">
        <v>11036</v>
      </c>
      <c r="M2500" s="4">
        <v>2498</v>
      </c>
      <c r="N2500" s="585">
        <v>34.266260000000003</v>
      </c>
      <c r="O2500" s="585">
        <v>133.85894500000001</v>
      </c>
      <c r="P2500">
        <f t="shared" ref="P2500:P2563" si="39">N2500*O2500</f>
        <v>4586.8454126957004</v>
      </c>
    </row>
    <row r="2501" spans="1:16">
      <c r="A2501" s="33" t="s">
        <v>10403</v>
      </c>
      <c r="B2501" s="33" t="s">
        <v>3661</v>
      </c>
      <c r="C2501" s="276">
        <v>10</v>
      </c>
      <c r="D2501" s="277">
        <v>4186026</v>
      </c>
      <c r="E2501" s="278" t="s">
        <v>4974</v>
      </c>
      <c r="F2501" s="300" t="s">
        <v>4981</v>
      </c>
      <c r="G2501" s="29" t="s">
        <v>4913</v>
      </c>
      <c r="H2501" s="279" t="s">
        <v>11040</v>
      </c>
      <c r="I2501" s="279" t="s">
        <v>11041</v>
      </c>
      <c r="J2501" s="291" t="s">
        <v>11042</v>
      </c>
      <c r="K2501" s="292" t="s">
        <v>11043</v>
      </c>
      <c r="L2501" s="291" t="s">
        <v>11044</v>
      </c>
      <c r="M2501" s="4">
        <v>2499</v>
      </c>
      <c r="N2501" s="589">
        <v>34.263334999999998</v>
      </c>
      <c r="O2501" s="589">
        <v>133.74975699999999</v>
      </c>
      <c r="P2501">
        <f t="shared" si="39"/>
        <v>4582.7127302595945</v>
      </c>
    </row>
    <row r="2502" spans="1:16">
      <c r="A2502" s="33" t="s">
        <v>10403</v>
      </c>
      <c r="B2502" s="33" t="s">
        <v>3661</v>
      </c>
      <c r="C2502" s="246" t="s">
        <v>4911</v>
      </c>
      <c r="D2502" s="230"/>
      <c r="E2502" s="70" t="s">
        <v>4911</v>
      </c>
      <c r="F2502" s="63" t="s">
        <v>4962</v>
      </c>
      <c r="G2502" s="56"/>
      <c r="H2502" s="226" t="s">
        <v>4911</v>
      </c>
      <c r="I2502" s="226" t="s">
        <v>4911</v>
      </c>
      <c r="J2502" s="64" t="s">
        <v>4963</v>
      </c>
      <c r="K2502" s="65" t="s">
        <v>11043</v>
      </c>
      <c r="L2502" s="64" t="s">
        <v>11044</v>
      </c>
      <c r="M2502" s="4">
        <v>2500</v>
      </c>
      <c r="N2502" s="552">
        <v>34.263334999999998</v>
      </c>
      <c r="O2502" s="552">
        <v>133.74975699999999</v>
      </c>
      <c r="P2502">
        <f t="shared" si="39"/>
        <v>4582.7127302595945</v>
      </c>
    </row>
    <row r="2503" spans="1:16">
      <c r="A2503" s="33" t="s">
        <v>10403</v>
      </c>
      <c r="B2503" s="33" t="s">
        <v>3661</v>
      </c>
      <c r="C2503" s="282">
        <v>11</v>
      </c>
      <c r="D2503" s="283">
        <v>4187062</v>
      </c>
      <c r="E2503" s="284" t="s">
        <v>4974</v>
      </c>
      <c r="F2503" s="285" t="s">
        <v>4912</v>
      </c>
      <c r="G2503" s="29" t="s">
        <v>4913</v>
      </c>
      <c r="H2503" s="286" t="s">
        <v>11045</v>
      </c>
      <c r="I2503" s="286" t="s">
        <v>11046</v>
      </c>
      <c r="J2503" s="287" t="s">
        <v>11047</v>
      </c>
      <c r="K2503" s="288" t="s">
        <v>11048</v>
      </c>
      <c r="L2503" s="287" t="s">
        <v>11049</v>
      </c>
      <c r="M2503" s="4">
        <v>2501</v>
      </c>
      <c r="N2503" s="588">
        <v>34.103498000000002</v>
      </c>
      <c r="O2503" s="588">
        <v>133.662262</v>
      </c>
      <c r="P2503">
        <f t="shared" si="39"/>
        <v>4558.3506847924764</v>
      </c>
    </row>
    <row r="2504" spans="1:16">
      <c r="A2504" s="33" t="s">
        <v>10403</v>
      </c>
      <c r="B2504" s="33" t="s">
        <v>3661</v>
      </c>
      <c r="C2504" s="34" t="s">
        <v>4911</v>
      </c>
      <c r="D2504" s="35"/>
      <c r="E2504" s="62" t="s">
        <v>4911</v>
      </c>
      <c r="F2504" s="102" t="s">
        <v>4962</v>
      </c>
      <c r="G2504" s="56"/>
      <c r="H2504" s="36" t="s">
        <v>4911</v>
      </c>
      <c r="I2504" s="36" t="s">
        <v>4911</v>
      </c>
      <c r="J2504" s="60" t="s">
        <v>4963</v>
      </c>
      <c r="K2504" s="61" t="s">
        <v>11048</v>
      </c>
      <c r="L2504" s="60" t="s">
        <v>11049</v>
      </c>
      <c r="M2504" s="4">
        <v>2502</v>
      </c>
      <c r="N2504" s="553">
        <v>34.103498000000002</v>
      </c>
      <c r="O2504" s="553">
        <v>133.662262</v>
      </c>
      <c r="P2504">
        <f t="shared" si="39"/>
        <v>4558.3506847924764</v>
      </c>
    </row>
    <row r="2505" spans="1:16" ht="19.5" thickBot="1">
      <c r="A2505" s="33" t="s">
        <v>10403</v>
      </c>
      <c r="B2505" s="82" t="s">
        <v>3661</v>
      </c>
      <c r="C2505" s="83" t="s">
        <v>4911</v>
      </c>
      <c r="D2505" s="84"/>
      <c r="E2505" s="220" t="s">
        <v>4911</v>
      </c>
      <c r="F2505" s="137" t="s">
        <v>4964</v>
      </c>
      <c r="G2505" s="138"/>
      <c r="H2505" s="87" t="s">
        <v>4911</v>
      </c>
      <c r="I2505" s="87" t="s">
        <v>4911</v>
      </c>
      <c r="J2505" s="141" t="s">
        <v>11050</v>
      </c>
      <c r="K2505" s="140" t="s">
        <v>11051</v>
      </c>
      <c r="L2505" s="141" t="s">
        <v>11052</v>
      </c>
      <c r="M2505" s="4">
        <v>2503</v>
      </c>
      <c r="N2505" s="562">
        <v>34.079405000000001</v>
      </c>
      <c r="O2505" s="562">
        <v>133.64622399999999</v>
      </c>
      <c r="P2505">
        <f t="shared" si="39"/>
        <v>4554.5837944167197</v>
      </c>
    </row>
    <row r="2506" spans="1:16">
      <c r="A2506" s="33" t="s">
        <v>10403</v>
      </c>
      <c r="B2506" s="24" t="s">
        <v>3624</v>
      </c>
      <c r="C2506" s="25">
        <v>1</v>
      </c>
      <c r="D2506" s="26">
        <v>4351085</v>
      </c>
      <c r="E2506" s="278" t="s">
        <v>4974</v>
      </c>
      <c r="F2506" s="100" t="s">
        <v>4981</v>
      </c>
      <c r="G2506" s="29" t="s">
        <v>4913</v>
      </c>
      <c r="H2506" s="30" t="s">
        <v>11053</v>
      </c>
      <c r="I2506" s="30" t="s">
        <v>11054</v>
      </c>
      <c r="J2506" s="76" t="s">
        <v>11055</v>
      </c>
      <c r="K2506" s="77" t="s">
        <v>11056</v>
      </c>
      <c r="L2506" s="76" t="s">
        <v>11057</v>
      </c>
      <c r="M2506" s="4">
        <v>2504</v>
      </c>
      <c r="N2506" s="559">
        <v>34.069961999999997</v>
      </c>
      <c r="O2506" s="559">
        <v>134.46790200000001</v>
      </c>
      <c r="P2506">
        <f t="shared" si="39"/>
        <v>4581.3163113597238</v>
      </c>
    </row>
    <row r="2507" spans="1:16">
      <c r="A2507" s="33" t="s">
        <v>10403</v>
      </c>
      <c r="B2507" s="33" t="s">
        <v>3624</v>
      </c>
      <c r="C2507" s="246" t="s">
        <v>4911</v>
      </c>
      <c r="D2507" s="230"/>
      <c r="E2507" s="62" t="s">
        <v>4911</v>
      </c>
      <c r="F2507" s="102" t="s">
        <v>4962</v>
      </c>
      <c r="G2507" s="56"/>
      <c r="H2507" s="226" t="s">
        <v>4911</v>
      </c>
      <c r="I2507" s="226" t="s">
        <v>4911</v>
      </c>
      <c r="J2507" s="57" t="s">
        <v>4963</v>
      </c>
      <c r="K2507" s="58" t="s">
        <v>11056</v>
      </c>
      <c r="L2507" s="57" t="s">
        <v>11057</v>
      </c>
      <c r="M2507" s="4">
        <v>2505</v>
      </c>
      <c r="N2507" s="556">
        <v>34.069961999999997</v>
      </c>
      <c r="O2507" s="556">
        <v>134.46790200000001</v>
      </c>
      <c r="P2507">
        <f t="shared" si="39"/>
        <v>4581.3163113597238</v>
      </c>
    </row>
    <row r="2508" spans="1:16">
      <c r="A2508" s="33" t="s">
        <v>10403</v>
      </c>
      <c r="B2508" s="33" t="s">
        <v>3624</v>
      </c>
      <c r="C2508" s="282">
        <v>2</v>
      </c>
      <c r="D2508" s="283">
        <v>4351233</v>
      </c>
      <c r="E2508" s="284" t="s">
        <v>4911</v>
      </c>
      <c r="F2508" s="285" t="s">
        <v>4912</v>
      </c>
      <c r="G2508" s="29" t="s">
        <v>4913</v>
      </c>
      <c r="H2508" s="286" t="s">
        <v>11058</v>
      </c>
      <c r="I2508" s="286" t="s">
        <v>11059</v>
      </c>
      <c r="J2508" s="287" t="s">
        <v>11060</v>
      </c>
      <c r="K2508" s="288" t="s">
        <v>11061</v>
      </c>
      <c r="L2508" s="287" t="s">
        <v>11062</v>
      </c>
      <c r="M2508" s="4">
        <v>2506</v>
      </c>
      <c r="N2508" s="588">
        <v>34.071309999999997</v>
      </c>
      <c r="O2508" s="588">
        <v>134.47468699999999</v>
      </c>
      <c r="P2508">
        <f t="shared" si="39"/>
        <v>4581.7287479299694</v>
      </c>
    </row>
    <row r="2509" spans="1:16">
      <c r="A2509" s="33" t="s">
        <v>10403</v>
      </c>
      <c r="B2509" s="33" t="s">
        <v>3624</v>
      </c>
      <c r="C2509" s="34" t="s">
        <v>4911</v>
      </c>
      <c r="D2509" s="35"/>
      <c r="E2509" s="62" t="s">
        <v>4911</v>
      </c>
      <c r="F2509" s="55" t="s">
        <v>4987</v>
      </c>
      <c r="G2509" s="56"/>
      <c r="H2509" s="36" t="s">
        <v>4911</v>
      </c>
      <c r="I2509" s="36" t="s">
        <v>4911</v>
      </c>
      <c r="J2509" s="207" t="s">
        <v>11063</v>
      </c>
      <c r="K2509" s="262" t="s">
        <v>11064</v>
      </c>
      <c r="L2509" s="207" t="s">
        <v>11065</v>
      </c>
      <c r="M2509" s="4">
        <v>2507</v>
      </c>
      <c r="N2509" s="581">
        <v>33.91093</v>
      </c>
      <c r="O2509" s="581">
        <v>134.668126</v>
      </c>
      <c r="P2509">
        <f t="shared" si="39"/>
        <v>4566.7213940171805</v>
      </c>
    </row>
    <row r="2510" spans="1:16">
      <c r="A2510" s="33" t="s">
        <v>10403</v>
      </c>
      <c r="B2510" s="33" t="s">
        <v>3624</v>
      </c>
      <c r="C2510" s="34" t="s">
        <v>4911</v>
      </c>
      <c r="D2510" s="35"/>
      <c r="E2510" s="62" t="s">
        <v>4911</v>
      </c>
      <c r="F2510" s="55" t="s">
        <v>4918</v>
      </c>
      <c r="G2510" s="56"/>
      <c r="H2510" s="36" t="s">
        <v>4911</v>
      </c>
      <c r="I2510" s="36" t="s">
        <v>4911</v>
      </c>
      <c r="J2510" s="207" t="s">
        <v>11066</v>
      </c>
      <c r="K2510" s="262" t="s">
        <v>11067</v>
      </c>
      <c r="L2510" s="207" t="s">
        <v>11068</v>
      </c>
      <c r="M2510" s="4">
        <v>2508</v>
      </c>
      <c r="N2510" s="581">
        <v>34.038113000000003</v>
      </c>
      <c r="O2510" s="581">
        <v>134.54960500000001</v>
      </c>
      <c r="P2510">
        <f t="shared" si="39"/>
        <v>4579.8146590953656</v>
      </c>
    </row>
    <row r="2511" spans="1:16">
      <c r="A2511" s="33" t="s">
        <v>10403</v>
      </c>
      <c r="B2511" s="33" t="s">
        <v>3624</v>
      </c>
      <c r="C2511" s="34" t="s">
        <v>4911</v>
      </c>
      <c r="D2511" s="35"/>
      <c r="E2511" s="62" t="s">
        <v>4911</v>
      </c>
      <c r="F2511" s="55" t="s">
        <v>4922</v>
      </c>
      <c r="G2511" s="56"/>
      <c r="H2511" s="36" t="s">
        <v>4911</v>
      </c>
      <c r="I2511" s="36" t="s">
        <v>4911</v>
      </c>
      <c r="J2511" s="207" t="s">
        <v>11069</v>
      </c>
      <c r="K2511" s="262" t="s">
        <v>11070</v>
      </c>
      <c r="L2511" s="207" t="s">
        <v>11071</v>
      </c>
      <c r="M2511" s="4">
        <v>2509</v>
      </c>
      <c r="N2511" s="581">
        <v>34.115620999999997</v>
      </c>
      <c r="O2511" s="581">
        <v>134.51744500000001</v>
      </c>
      <c r="P2511">
        <f t="shared" si="39"/>
        <v>4589.1461715083451</v>
      </c>
    </row>
    <row r="2512" spans="1:16">
      <c r="A2512" s="33" t="s">
        <v>10403</v>
      </c>
      <c r="B2512" s="33" t="s">
        <v>3624</v>
      </c>
      <c r="C2512" s="34" t="s">
        <v>4911</v>
      </c>
      <c r="D2512" s="35"/>
      <c r="E2512" s="62" t="s">
        <v>4911</v>
      </c>
      <c r="F2512" s="55" t="s">
        <v>4962</v>
      </c>
      <c r="G2512" s="56"/>
      <c r="H2512" s="36" t="s">
        <v>4911</v>
      </c>
      <c r="I2512" s="36" t="s">
        <v>4911</v>
      </c>
      <c r="J2512" s="207" t="s">
        <v>4963</v>
      </c>
      <c r="K2512" s="262" t="s">
        <v>11070</v>
      </c>
      <c r="L2512" s="207" t="s">
        <v>11072</v>
      </c>
      <c r="M2512" s="4">
        <v>2510</v>
      </c>
      <c r="N2512" s="581">
        <v>34.115679999999998</v>
      </c>
      <c r="O2512" s="581">
        <v>134.51636099999999</v>
      </c>
      <c r="P2512">
        <f t="shared" si="39"/>
        <v>4589.117126640479</v>
      </c>
    </row>
    <row r="2513" spans="1:16">
      <c r="A2513" s="33" t="s">
        <v>10403</v>
      </c>
      <c r="B2513" s="33" t="s">
        <v>3624</v>
      </c>
      <c r="C2513" s="34" t="s">
        <v>4911</v>
      </c>
      <c r="D2513" s="35"/>
      <c r="E2513" s="62" t="s">
        <v>4911</v>
      </c>
      <c r="F2513" s="55" t="s">
        <v>5102</v>
      </c>
      <c r="G2513" s="56"/>
      <c r="H2513" s="36" t="s">
        <v>4911</v>
      </c>
      <c r="I2513" s="36" t="s">
        <v>4911</v>
      </c>
      <c r="J2513" s="207" t="s">
        <v>6975</v>
      </c>
      <c r="K2513" s="262" t="s">
        <v>11073</v>
      </c>
      <c r="L2513" s="207" t="s">
        <v>11074</v>
      </c>
      <c r="M2513" s="4">
        <v>2511</v>
      </c>
      <c r="N2513" s="581">
        <v>34.117505000000001</v>
      </c>
      <c r="O2513" s="581">
        <v>134.455161</v>
      </c>
      <c r="P2513">
        <f t="shared" si="39"/>
        <v>4587.2746276933049</v>
      </c>
    </row>
    <row r="2514" spans="1:16">
      <c r="A2514" s="33" t="s">
        <v>10403</v>
      </c>
      <c r="B2514" s="33" t="s">
        <v>3624</v>
      </c>
      <c r="C2514" s="34" t="s">
        <v>4911</v>
      </c>
      <c r="D2514" s="35"/>
      <c r="E2514" s="62" t="s">
        <v>4911</v>
      </c>
      <c r="F2514" s="55" t="s">
        <v>5255</v>
      </c>
      <c r="G2514" s="56"/>
      <c r="H2514" s="36" t="s">
        <v>4911</v>
      </c>
      <c r="I2514" s="36" t="s">
        <v>4911</v>
      </c>
      <c r="J2514" s="207" t="s">
        <v>11075</v>
      </c>
      <c r="K2514" s="262" t="s">
        <v>11070</v>
      </c>
      <c r="L2514" s="207" t="s">
        <v>11076</v>
      </c>
      <c r="M2514" s="4">
        <v>2512</v>
      </c>
      <c r="N2514" s="581">
        <v>34.115679999999998</v>
      </c>
      <c r="O2514" s="581">
        <v>134.51636099999999</v>
      </c>
      <c r="P2514">
        <f t="shared" si="39"/>
        <v>4589.117126640479</v>
      </c>
    </row>
    <row r="2515" spans="1:16">
      <c r="A2515" s="33" t="s">
        <v>10403</v>
      </c>
      <c r="B2515" s="33" t="s">
        <v>3624</v>
      </c>
      <c r="C2515" s="246" t="s">
        <v>4911</v>
      </c>
      <c r="D2515" s="230"/>
      <c r="E2515" s="70" t="s">
        <v>4974</v>
      </c>
      <c r="F2515" s="63" t="s">
        <v>4975</v>
      </c>
      <c r="G2515" s="56"/>
      <c r="H2515" s="226" t="s">
        <v>4911</v>
      </c>
      <c r="I2515" s="226" t="s">
        <v>4911</v>
      </c>
      <c r="J2515" s="42" t="s">
        <v>4976</v>
      </c>
      <c r="K2515" s="43" t="s">
        <v>11070</v>
      </c>
      <c r="L2515" s="42" t="s">
        <v>11076</v>
      </c>
      <c r="M2515" s="4">
        <v>2513</v>
      </c>
      <c r="N2515" s="560">
        <v>34.115679999999998</v>
      </c>
      <c r="O2515" s="560">
        <v>134.51636099999999</v>
      </c>
      <c r="P2515">
        <f t="shared" si="39"/>
        <v>4589.117126640479</v>
      </c>
    </row>
    <row r="2516" spans="1:16">
      <c r="A2516" s="33" t="s">
        <v>10403</v>
      </c>
      <c r="B2516" s="33" t="s">
        <v>3624</v>
      </c>
      <c r="C2516" s="282">
        <v>3</v>
      </c>
      <c r="D2516" s="283">
        <v>4352010</v>
      </c>
      <c r="E2516" s="284" t="s">
        <v>4911</v>
      </c>
      <c r="F2516" s="315" t="s">
        <v>4912</v>
      </c>
      <c r="G2516" s="29" t="s">
        <v>4913</v>
      </c>
      <c r="H2516" s="286" t="s">
        <v>11077</v>
      </c>
      <c r="I2516" s="286" t="s">
        <v>11078</v>
      </c>
      <c r="J2516" s="287" t="s">
        <v>11079</v>
      </c>
      <c r="K2516" s="288" t="s">
        <v>11080</v>
      </c>
      <c r="L2516" s="287" t="s">
        <v>11081</v>
      </c>
      <c r="M2516" s="4">
        <v>2514</v>
      </c>
      <c r="N2516" s="588">
        <v>34.082889000000002</v>
      </c>
      <c r="O2516" s="588">
        <v>134.558142</v>
      </c>
      <c r="P2516">
        <f t="shared" si="39"/>
        <v>4586.1302178322385</v>
      </c>
    </row>
    <row r="2517" spans="1:16">
      <c r="A2517" s="33" t="s">
        <v>10403</v>
      </c>
      <c r="B2517" s="33" t="s">
        <v>3624</v>
      </c>
      <c r="C2517" s="34" t="s">
        <v>4911</v>
      </c>
      <c r="D2517" s="35"/>
      <c r="E2517" s="62" t="s">
        <v>4911</v>
      </c>
      <c r="F2517" s="55" t="s">
        <v>4987</v>
      </c>
      <c r="G2517" s="56"/>
      <c r="H2517" s="36" t="s">
        <v>4911</v>
      </c>
      <c r="I2517" s="36" t="s">
        <v>4911</v>
      </c>
      <c r="J2517" s="31" t="s">
        <v>11082</v>
      </c>
      <c r="K2517" s="32" t="s">
        <v>11083</v>
      </c>
      <c r="L2517" s="31" t="s">
        <v>11084</v>
      </c>
      <c r="M2517" s="4">
        <v>2515</v>
      </c>
      <c r="N2517" s="525">
        <v>34.156539000000002</v>
      </c>
      <c r="O2517" s="525">
        <v>134.579714</v>
      </c>
      <c r="P2517">
        <f t="shared" si="39"/>
        <v>4596.7772498498462</v>
      </c>
    </row>
    <row r="2518" spans="1:16">
      <c r="A2518" s="33" t="s">
        <v>10403</v>
      </c>
      <c r="B2518" s="33" t="s">
        <v>3624</v>
      </c>
      <c r="C2518" s="34" t="s">
        <v>4911</v>
      </c>
      <c r="D2518" s="35"/>
      <c r="E2518" s="62" t="s">
        <v>4911</v>
      </c>
      <c r="F2518" s="55" t="s">
        <v>4922</v>
      </c>
      <c r="G2518" s="56"/>
      <c r="H2518" s="36" t="s">
        <v>4911</v>
      </c>
      <c r="I2518" s="36" t="s">
        <v>4911</v>
      </c>
      <c r="J2518" s="31" t="s">
        <v>11085</v>
      </c>
      <c r="K2518" s="32" t="s">
        <v>11086</v>
      </c>
      <c r="L2518" s="31" t="s">
        <v>11087</v>
      </c>
      <c r="M2518" s="4">
        <v>2516</v>
      </c>
      <c r="N2518" s="525">
        <v>34.072769000000001</v>
      </c>
      <c r="O2518" s="525">
        <v>134.386967</v>
      </c>
      <c r="P2518">
        <f t="shared" si="39"/>
        <v>4578.9360832016228</v>
      </c>
    </row>
    <row r="2519" spans="1:16">
      <c r="A2519" s="33" t="s">
        <v>10403</v>
      </c>
      <c r="B2519" s="33" t="s">
        <v>3624</v>
      </c>
      <c r="C2519" s="34" t="s">
        <v>4911</v>
      </c>
      <c r="D2519" s="35"/>
      <c r="E2519" s="62" t="s">
        <v>4911</v>
      </c>
      <c r="F2519" s="55" t="s">
        <v>4926</v>
      </c>
      <c r="G2519" s="56"/>
      <c r="H2519" s="36" t="s">
        <v>4911</v>
      </c>
      <c r="I2519" s="36" t="s">
        <v>4911</v>
      </c>
      <c r="J2519" s="31" t="s">
        <v>11088</v>
      </c>
      <c r="K2519" s="32" t="s">
        <v>11089</v>
      </c>
      <c r="L2519" s="31" t="s">
        <v>11090</v>
      </c>
      <c r="M2519" s="4">
        <v>2517</v>
      </c>
      <c r="N2519" s="525">
        <v>34.057079000000002</v>
      </c>
      <c r="O2519" s="525">
        <v>134.55390800000001</v>
      </c>
      <c r="P2519">
        <f t="shared" si="39"/>
        <v>4582.5130745147326</v>
      </c>
    </row>
    <row r="2520" spans="1:16">
      <c r="A2520" s="33" t="s">
        <v>10403</v>
      </c>
      <c r="B2520" s="33" t="s">
        <v>3624</v>
      </c>
      <c r="C2520" s="34" t="s">
        <v>4911</v>
      </c>
      <c r="D2520" s="35"/>
      <c r="E2520" s="62" t="s">
        <v>4911</v>
      </c>
      <c r="F2520" s="263" t="s">
        <v>4934</v>
      </c>
      <c r="G2520" s="214"/>
      <c r="H2520" s="36" t="s">
        <v>4911</v>
      </c>
      <c r="I2520" s="36" t="s">
        <v>4911</v>
      </c>
      <c r="J2520" s="31" t="s">
        <v>11091</v>
      </c>
      <c r="K2520" s="32" t="s">
        <v>11092</v>
      </c>
      <c r="L2520" s="31" t="s">
        <v>11093</v>
      </c>
      <c r="M2520" s="4">
        <v>2518</v>
      </c>
      <c r="N2520" s="525">
        <v>34.133803999999998</v>
      </c>
      <c r="O2520" s="525">
        <v>134.509593</v>
      </c>
      <c r="P2520">
        <f t="shared" si="39"/>
        <v>4591.3240835817714</v>
      </c>
    </row>
    <row r="2521" spans="1:16">
      <c r="A2521" s="33" t="s">
        <v>10403</v>
      </c>
      <c r="B2521" s="33" t="s">
        <v>3624</v>
      </c>
      <c r="C2521" s="34" t="s">
        <v>4911</v>
      </c>
      <c r="D2521" s="35"/>
      <c r="E2521" s="62" t="s">
        <v>4911</v>
      </c>
      <c r="F2521" s="55" t="s">
        <v>4962</v>
      </c>
      <c r="G2521" s="56"/>
      <c r="H2521" s="36" t="s">
        <v>4911</v>
      </c>
      <c r="I2521" s="36" t="s">
        <v>4911</v>
      </c>
      <c r="J2521" s="31" t="s">
        <v>4963</v>
      </c>
      <c r="K2521" s="32" t="s">
        <v>11083</v>
      </c>
      <c r="L2521" s="31" t="s">
        <v>11084</v>
      </c>
      <c r="M2521" s="4">
        <v>2519</v>
      </c>
      <c r="N2521" s="525">
        <v>34.156539000000002</v>
      </c>
      <c r="O2521" s="525">
        <v>134.579714</v>
      </c>
      <c r="P2521">
        <f t="shared" si="39"/>
        <v>4596.7772498498462</v>
      </c>
    </row>
    <row r="2522" spans="1:16">
      <c r="A2522" s="33" t="s">
        <v>10403</v>
      </c>
      <c r="B2522" s="33" t="s">
        <v>3624</v>
      </c>
      <c r="C2522" s="246" t="s">
        <v>4911</v>
      </c>
      <c r="D2522" s="230"/>
      <c r="E2522" s="62" t="s">
        <v>4974</v>
      </c>
      <c r="F2522" s="102" t="s">
        <v>4975</v>
      </c>
      <c r="G2522" s="56"/>
      <c r="H2522" s="226" t="s">
        <v>4911</v>
      </c>
      <c r="I2522" s="226" t="s">
        <v>4911</v>
      </c>
      <c r="J2522" s="57" t="s">
        <v>4976</v>
      </c>
      <c r="K2522" s="323" t="s">
        <v>11092</v>
      </c>
      <c r="L2522" s="324" t="s">
        <v>11094</v>
      </c>
      <c r="M2522" s="4">
        <v>2520</v>
      </c>
      <c r="N2522" s="598">
        <v>34.133803999999998</v>
      </c>
      <c r="O2522" s="598">
        <v>134.509593</v>
      </c>
      <c r="P2522">
        <f t="shared" si="39"/>
        <v>4591.3240835817714</v>
      </c>
    </row>
    <row r="2523" spans="1:16">
      <c r="A2523" s="33" t="s">
        <v>10403</v>
      </c>
      <c r="B2523" s="33" t="s">
        <v>3624</v>
      </c>
      <c r="C2523" s="282">
        <v>4</v>
      </c>
      <c r="D2523" s="283">
        <v>4353001</v>
      </c>
      <c r="E2523" s="284" t="s">
        <v>4974</v>
      </c>
      <c r="F2523" s="285" t="s">
        <v>4981</v>
      </c>
      <c r="G2523" s="29" t="s">
        <v>4913</v>
      </c>
      <c r="H2523" s="286" t="s">
        <v>11095</v>
      </c>
      <c r="I2523" s="286" t="s">
        <v>11096</v>
      </c>
      <c r="J2523" s="287" t="s">
        <v>11097</v>
      </c>
      <c r="K2523" s="288" t="s">
        <v>11098</v>
      </c>
      <c r="L2523" s="287" t="s">
        <v>11099</v>
      </c>
      <c r="M2523" s="4">
        <v>2521</v>
      </c>
      <c r="N2523" s="588">
        <v>34.004660000000001</v>
      </c>
      <c r="O2523" s="588">
        <v>134.57288299999999</v>
      </c>
      <c r="P2523">
        <f t="shared" si="39"/>
        <v>4576.1051316347803</v>
      </c>
    </row>
    <row r="2524" spans="1:16">
      <c r="A2524" s="33" t="s">
        <v>10403</v>
      </c>
      <c r="B2524" s="33" t="s">
        <v>3624</v>
      </c>
      <c r="C2524" s="276">
        <v>5</v>
      </c>
      <c r="D2524" s="277">
        <v>4384036</v>
      </c>
      <c r="E2524" s="278" t="s">
        <v>4974</v>
      </c>
      <c r="F2524" s="100" t="s">
        <v>4981</v>
      </c>
      <c r="G2524" s="29" t="s">
        <v>4913</v>
      </c>
      <c r="H2524" s="279" t="s">
        <v>11100</v>
      </c>
      <c r="I2524" s="279" t="s">
        <v>11101</v>
      </c>
      <c r="J2524" s="76" t="s">
        <v>11102</v>
      </c>
      <c r="K2524" s="77" t="s">
        <v>11103</v>
      </c>
      <c r="L2524" s="76" t="s">
        <v>11104</v>
      </c>
      <c r="M2524" s="4">
        <v>2522</v>
      </c>
      <c r="N2524" s="559">
        <v>33.969563000000001</v>
      </c>
      <c r="O2524" s="559">
        <v>134.617715</v>
      </c>
      <c r="P2524">
        <f t="shared" si="39"/>
        <v>4572.9049506085448</v>
      </c>
    </row>
    <row r="2525" spans="1:16">
      <c r="A2525" s="33" t="s">
        <v>10403</v>
      </c>
      <c r="B2525" s="33" t="s">
        <v>3624</v>
      </c>
      <c r="C2525" s="39" t="s">
        <v>4911</v>
      </c>
      <c r="D2525" s="40"/>
      <c r="E2525" s="62" t="s">
        <v>4911</v>
      </c>
      <c r="F2525" s="102" t="s">
        <v>4962</v>
      </c>
      <c r="G2525" s="56"/>
      <c r="H2525" s="41" t="s">
        <v>4911</v>
      </c>
      <c r="I2525" s="41" t="s">
        <v>4911</v>
      </c>
      <c r="J2525" s="57" t="s">
        <v>4963</v>
      </c>
      <c r="K2525" s="58" t="s">
        <v>11103</v>
      </c>
      <c r="L2525" s="57" t="s">
        <v>11104</v>
      </c>
      <c r="M2525" s="4">
        <v>2523</v>
      </c>
      <c r="N2525" s="556">
        <v>33.969563000000001</v>
      </c>
      <c r="O2525" s="556">
        <v>134.617715</v>
      </c>
      <c r="P2525">
        <f t="shared" si="39"/>
        <v>4572.9049506085448</v>
      </c>
    </row>
    <row r="2526" spans="1:16">
      <c r="A2526" s="33" t="s">
        <v>10403</v>
      </c>
      <c r="B2526" s="33" t="s">
        <v>3624</v>
      </c>
      <c r="C2526" s="276">
        <v>6</v>
      </c>
      <c r="D2526" s="277">
        <v>4386067</v>
      </c>
      <c r="E2526" s="278" t="s">
        <v>4974</v>
      </c>
      <c r="F2526" s="100" t="s">
        <v>4981</v>
      </c>
      <c r="G2526" s="29" t="s">
        <v>4913</v>
      </c>
      <c r="H2526" s="279" t="s">
        <v>11105</v>
      </c>
      <c r="I2526" s="279" t="s">
        <v>11106</v>
      </c>
      <c r="J2526" s="76" t="s">
        <v>11107</v>
      </c>
      <c r="K2526" s="77" t="s">
        <v>11108</v>
      </c>
      <c r="L2526" s="76" t="s">
        <v>11109</v>
      </c>
      <c r="M2526" s="4">
        <v>2524</v>
      </c>
      <c r="N2526" s="559">
        <v>34.125604000000003</v>
      </c>
      <c r="O2526" s="559">
        <v>134.54211900000001</v>
      </c>
      <c r="P2526">
        <f t="shared" si="39"/>
        <v>4591.3310743148768</v>
      </c>
    </row>
    <row r="2527" spans="1:16">
      <c r="A2527" s="33" t="s">
        <v>10403</v>
      </c>
      <c r="B2527" s="33" t="s">
        <v>3624</v>
      </c>
      <c r="C2527" s="39" t="s">
        <v>4911</v>
      </c>
      <c r="D2527" s="40"/>
      <c r="E2527" s="62" t="s">
        <v>4911</v>
      </c>
      <c r="F2527" s="102" t="s">
        <v>4962</v>
      </c>
      <c r="G2527" s="56"/>
      <c r="H2527" s="41" t="s">
        <v>4911</v>
      </c>
      <c r="I2527" s="41" t="s">
        <v>4911</v>
      </c>
      <c r="J2527" s="57" t="s">
        <v>4963</v>
      </c>
      <c r="K2527" s="58" t="s">
        <v>11108</v>
      </c>
      <c r="L2527" s="57" t="s">
        <v>11109</v>
      </c>
      <c r="M2527" s="4">
        <v>2525</v>
      </c>
      <c r="N2527" s="556">
        <v>34.125604000000003</v>
      </c>
      <c r="O2527" s="556">
        <v>134.54211900000001</v>
      </c>
      <c r="P2527">
        <f t="shared" si="39"/>
        <v>4591.3310743148768</v>
      </c>
    </row>
    <row r="2528" spans="1:16">
      <c r="A2528" s="33" t="s">
        <v>10403</v>
      </c>
      <c r="B2528" s="33" t="s">
        <v>3624</v>
      </c>
      <c r="C2528" s="276">
        <v>7</v>
      </c>
      <c r="D2528" s="277">
        <v>4386129</v>
      </c>
      <c r="E2528" s="278" t="s">
        <v>4974</v>
      </c>
      <c r="F2528" s="100" t="s">
        <v>4981</v>
      </c>
      <c r="G2528" s="29" t="s">
        <v>4913</v>
      </c>
      <c r="H2528" s="279" t="s">
        <v>11110</v>
      </c>
      <c r="I2528" s="279" t="s">
        <v>11111</v>
      </c>
      <c r="J2528" s="76" t="s">
        <v>11112</v>
      </c>
      <c r="K2528" s="77" t="s">
        <v>11113</v>
      </c>
      <c r="L2528" s="76" t="s">
        <v>11114</v>
      </c>
      <c r="M2528" s="4">
        <v>2526</v>
      </c>
      <c r="N2528" s="559">
        <v>34.11938</v>
      </c>
      <c r="O2528" s="559">
        <v>134.433066</v>
      </c>
      <c r="P2528">
        <f t="shared" si="39"/>
        <v>4586.7728634190798</v>
      </c>
    </row>
    <row r="2529" spans="1:16">
      <c r="A2529" s="33" t="s">
        <v>10403</v>
      </c>
      <c r="B2529" s="33" t="s">
        <v>3624</v>
      </c>
      <c r="C2529" s="39" t="s">
        <v>4911</v>
      </c>
      <c r="D2529" s="40"/>
      <c r="E2529" s="62" t="s">
        <v>4911</v>
      </c>
      <c r="F2529" s="102" t="s">
        <v>4962</v>
      </c>
      <c r="G2529" s="56"/>
      <c r="H2529" s="41" t="s">
        <v>4911</v>
      </c>
      <c r="I2529" s="41" t="s">
        <v>4911</v>
      </c>
      <c r="J2529" s="57" t="s">
        <v>4963</v>
      </c>
      <c r="K2529" s="58" t="s">
        <v>11113</v>
      </c>
      <c r="L2529" s="57" t="s">
        <v>11114</v>
      </c>
      <c r="M2529" s="4">
        <v>2527</v>
      </c>
      <c r="N2529" s="556">
        <v>34.11938</v>
      </c>
      <c r="O2529" s="556">
        <v>134.433066</v>
      </c>
      <c r="P2529">
        <f t="shared" si="39"/>
        <v>4586.7728634190798</v>
      </c>
    </row>
    <row r="2530" spans="1:16">
      <c r="A2530" s="33" t="s">
        <v>10403</v>
      </c>
      <c r="B2530" s="33" t="s">
        <v>3624</v>
      </c>
      <c r="C2530" s="276">
        <v>8</v>
      </c>
      <c r="D2530" s="277">
        <v>4390027</v>
      </c>
      <c r="E2530" s="278" t="s">
        <v>4974</v>
      </c>
      <c r="F2530" s="100" t="s">
        <v>4981</v>
      </c>
      <c r="G2530" s="29" t="s">
        <v>4913</v>
      </c>
      <c r="H2530" s="279" t="s">
        <v>11115</v>
      </c>
      <c r="I2530" s="279" t="s">
        <v>11116</v>
      </c>
      <c r="J2530" s="76" t="s">
        <v>11117</v>
      </c>
      <c r="K2530" s="77" t="s">
        <v>11118</v>
      </c>
      <c r="L2530" s="76" t="s">
        <v>11119</v>
      </c>
      <c r="M2530" s="4">
        <v>2528</v>
      </c>
      <c r="N2530" s="559">
        <v>34.036242999999999</v>
      </c>
      <c r="O2530" s="559">
        <v>133.95315099999999</v>
      </c>
      <c r="P2530">
        <f t="shared" si="39"/>
        <v>4559.2619980516929</v>
      </c>
    </row>
    <row r="2531" spans="1:16" ht="19.5" thickBot="1">
      <c r="A2531" s="33" t="s">
        <v>10403</v>
      </c>
      <c r="B2531" s="82" t="s">
        <v>3624</v>
      </c>
      <c r="C2531" s="83" t="s">
        <v>4911</v>
      </c>
      <c r="D2531" s="84"/>
      <c r="E2531" s="220" t="s">
        <v>4911</v>
      </c>
      <c r="F2531" s="137" t="s">
        <v>4962</v>
      </c>
      <c r="G2531" s="138"/>
      <c r="H2531" s="87" t="s">
        <v>4911</v>
      </c>
      <c r="I2531" s="87" t="s">
        <v>4911</v>
      </c>
      <c r="J2531" s="88" t="s">
        <v>4963</v>
      </c>
      <c r="K2531" s="89" t="s">
        <v>11118</v>
      </c>
      <c r="L2531" s="88" t="s">
        <v>11119</v>
      </c>
      <c r="M2531" s="4">
        <v>2529</v>
      </c>
      <c r="N2531" s="563">
        <v>34.036242999999999</v>
      </c>
      <c r="O2531" s="563">
        <v>133.95315099999999</v>
      </c>
      <c r="P2531">
        <f t="shared" si="39"/>
        <v>4559.2619980516929</v>
      </c>
    </row>
    <row r="2532" spans="1:16">
      <c r="A2532" s="33" t="s">
        <v>10403</v>
      </c>
      <c r="B2532" s="24" t="s">
        <v>3684</v>
      </c>
      <c r="C2532" s="25">
        <v>1</v>
      </c>
      <c r="D2532" s="26">
        <v>4451010</v>
      </c>
      <c r="E2532" s="62" t="s">
        <v>4974</v>
      </c>
      <c r="F2532" s="124" t="s">
        <v>4981</v>
      </c>
      <c r="G2532" s="29" t="s">
        <v>4913</v>
      </c>
      <c r="H2532" s="30" t="s">
        <v>11120</v>
      </c>
      <c r="I2532" s="30" t="s">
        <v>11121</v>
      </c>
      <c r="J2532" s="37" t="s">
        <v>11122</v>
      </c>
      <c r="K2532" s="38" t="s">
        <v>11123</v>
      </c>
      <c r="L2532" s="37" t="s">
        <v>11124</v>
      </c>
      <c r="M2532" s="4">
        <v>2530</v>
      </c>
      <c r="N2532" s="554">
        <v>33.821432000000001</v>
      </c>
      <c r="O2532" s="554">
        <v>132.73939200000001</v>
      </c>
      <c r="P2532">
        <f t="shared" si="39"/>
        <v>4489.4363202493441</v>
      </c>
    </row>
    <row r="2533" spans="1:16">
      <c r="A2533" s="33" t="s">
        <v>10403</v>
      </c>
      <c r="B2533" s="33" t="s">
        <v>3684</v>
      </c>
      <c r="C2533" s="39" t="s">
        <v>4911</v>
      </c>
      <c r="D2533" s="40"/>
      <c r="E2533" s="62" t="s">
        <v>4911</v>
      </c>
      <c r="F2533" s="102" t="s">
        <v>4962</v>
      </c>
      <c r="G2533" s="56"/>
      <c r="H2533" s="41" t="s">
        <v>4911</v>
      </c>
      <c r="I2533" s="41" t="s">
        <v>4911</v>
      </c>
      <c r="J2533" s="57" t="s">
        <v>5349</v>
      </c>
      <c r="K2533" s="58" t="s">
        <v>11123</v>
      </c>
      <c r="L2533" s="57" t="s">
        <v>11124</v>
      </c>
      <c r="M2533" s="4">
        <v>2531</v>
      </c>
      <c r="N2533" s="556">
        <v>33.821432000000001</v>
      </c>
      <c r="O2533" s="556">
        <v>132.73939200000001</v>
      </c>
      <c r="P2533">
        <f t="shared" si="39"/>
        <v>4489.4363202493441</v>
      </c>
    </row>
    <row r="2534" spans="1:16">
      <c r="A2534" s="33" t="s">
        <v>10403</v>
      </c>
      <c r="B2534" s="33" t="s">
        <v>3684</v>
      </c>
      <c r="C2534" s="276">
        <v>2</v>
      </c>
      <c r="D2534" s="277">
        <v>4451182</v>
      </c>
      <c r="E2534" s="278" t="s">
        <v>4974</v>
      </c>
      <c r="F2534" s="100" t="s">
        <v>4981</v>
      </c>
      <c r="G2534" s="29" t="s">
        <v>4913</v>
      </c>
      <c r="H2534" s="279" t="s">
        <v>11125</v>
      </c>
      <c r="I2534" s="279" t="s">
        <v>11126</v>
      </c>
      <c r="J2534" s="76" t="s">
        <v>11127</v>
      </c>
      <c r="K2534" s="77" t="s">
        <v>11128</v>
      </c>
      <c r="L2534" s="76" t="s">
        <v>11129</v>
      </c>
      <c r="M2534" s="4">
        <v>2532</v>
      </c>
      <c r="N2534" s="559">
        <v>33.860407000000002</v>
      </c>
      <c r="O2534" s="559">
        <v>132.74948699999999</v>
      </c>
      <c r="P2534">
        <f t="shared" si="39"/>
        <v>4494.9516588612087</v>
      </c>
    </row>
    <row r="2535" spans="1:16">
      <c r="A2535" s="33" t="s">
        <v>10403</v>
      </c>
      <c r="B2535" s="33" t="s">
        <v>3684</v>
      </c>
      <c r="C2535" s="39" t="s">
        <v>4911</v>
      </c>
      <c r="D2535" s="40"/>
      <c r="E2535" s="62" t="s">
        <v>4911</v>
      </c>
      <c r="F2535" s="102" t="s">
        <v>4962</v>
      </c>
      <c r="G2535" s="56"/>
      <c r="H2535" s="41" t="s">
        <v>4911</v>
      </c>
      <c r="I2535" s="41" t="s">
        <v>4911</v>
      </c>
      <c r="J2535" s="57" t="s">
        <v>4963</v>
      </c>
      <c r="K2535" s="58" t="s">
        <v>11128</v>
      </c>
      <c r="L2535" s="57" t="s">
        <v>11129</v>
      </c>
      <c r="M2535" s="4">
        <v>2533</v>
      </c>
      <c r="N2535" s="556">
        <v>33.860407000000002</v>
      </c>
      <c r="O2535" s="556">
        <v>132.74948699999999</v>
      </c>
      <c r="P2535">
        <f t="shared" si="39"/>
        <v>4494.9516588612087</v>
      </c>
    </row>
    <row r="2536" spans="1:16">
      <c r="A2536" s="33" t="s">
        <v>10403</v>
      </c>
      <c r="B2536" s="33" t="s">
        <v>3684</v>
      </c>
      <c r="C2536" s="276">
        <v>3</v>
      </c>
      <c r="D2536" s="277">
        <v>4451318</v>
      </c>
      <c r="E2536" s="278" t="s">
        <v>4974</v>
      </c>
      <c r="F2536" s="300" t="s">
        <v>4981</v>
      </c>
      <c r="G2536" s="29" t="s">
        <v>4913</v>
      </c>
      <c r="H2536" s="279" t="s">
        <v>11130</v>
      </c>
      <c r="I2536" s="279" t="s">
        <v>11131</v>
      </c>
      <c r="J2536" s="291" t="s">
        <v>11132</v>
      </c>
      <c r="K2536" s="292" t="s">
        <v>11133</v>
      </c>
      <c r="L2536" s="291" t="s">
        <v>11134</v>
      </c>
      <c r="M2536" s="4">
        <v>2534</v>
      </c>
      <c r="N2536" s="589">
        <v>33.785018000000001</v>
      </c>
      <c r="O2536" s="589">
        <v>132.78641999999999</v>
      </c>
      <c r="P2536">
        <f t="shared" si="39"/>
        <v>4486.1915898555599</v>
      </c>
    </row>
    <row r="2537" spans="1:16">
      <c r="A2537" s="33" t="s">
        <v>10403</v>
      </c>
      <c r="B2537" s="33" t="s">
        <v>3684</v>
      </c>
      <c r="C2537" s="39" t="s">
        <v>4911</v>
      </c>
      <c r="D2537" s="40"/>
      <c r="E2537" s="70" t="s">
        <v>4911</v>
      </c>
      <c r="F2537" s="63" t="s">
        <v>4962</v>
      </c>
      <c r="G2537" s="92"/>
      <c r="H2537" s="41" t="s">
        <v>4911</v>
      </c>
      <c r="I2537" s="41" t="s">
        <v>4911</v>
      </c>
      <c r="J2537" s="64" t="s">
        <v>4963</v>
      </c>
      <c r="K2537" s="65" t="s">
        <v>11133</v>
      </c>
      <c r="L2537" s="64" t="s">
        <v>11134</v>
      </c>
      <c r="M2537" s="4">
        <v>2535</v>
      </c>
      <c r="N2537" s="552">
        <v>33.785018000000001</v>
      </c>
      <c r="O2537" s="552">
        <v>132.78641999999999</v>
      </c>
      <c r="P2537">
        <f t="shared" si="39"/>
        <v>4486.1915898555599</v>
      </c>
    </row>
    <row r="2538" spans="1:16">
      <c r="A2538" s="33" t="s">
        <v>10403</v>
      </c>
      <c r="B2538" s="33" t="s">
        <v>3684</v>
      </c>
      <c r="C2538" s="276">
        <v>4</v>
      </c>
      <c r="D2538" s="277">
        <v>4452017</v>
      </c>
      <c r="E2538" s="278" t="s">
        <v>4974</v>
      </c>
      <c r="F2538" s="300" t="s">
        <v>4981</v>
      </c>
      <c r="G2538" s="29" t="s">
        <v>4913</v>
      </c>
      <c r="H2538" s="279" t="s">
        <v>11135</v>
      </c>
      <c r="I2538" s="279" t="s">
        <v>11136</v>
      </c>
      <c r="J2538" s="291" t="s">
        <v>11137</v>
      </c>
      <c r="K2538" s="292" t="s">
        <v>11138</v>
      </c>
      <c r="L2538" s="291" t="s">
        <v>11139</v>
      </c>
      <c r="M2538" s="4">
        <v>2536</v>
      </c>
      <c r="N2538" s="589">
        <v>34.060901999999999</v>
      </c>
      <c r="O2538" s="589">
        <v>132.97791699999999</v>
      </c>
      <c r="P2538">
        <f t="shared" si="39"/>
        <v>4529.3477991011332</v>
      </c>
    </row>
    <row r="2539" spans="1:16">
      <c r="A2539" s="33" t="s">
        <v>10403</v>
      </c>
      <c r="B2539" s="33" t="s">
        <v>3684</v>
      </c>
      <c r="C2539" s="276">
        <v>5</v>
      </c>
      <c r="D2539" s="277">
        <v>4452050</v>
      </c>
      <c r="E2539" s="278" t="s">
        <v>4974</v>
      </c>
      <c r="F2539" s="100" t="s">
        <v>4981</v>
      </c>
      <c r="G2539" s="29" t="s">
        <v>4913</v>
      </c>
      <c r="H2539" s="279" t="s">
        <v>11140</v>
      </c>
      <c r="I2539" s="279" t="s">
        <v>11141</v>
      </c>
      <c r="J2539" s="291" t="s">
        <v>11142</v>
      </c>
      <c r="K2539" s="292" t="s">
        <v>11143</v>
      </c>
      <c r="L2539" s="291" t="s">
        <v>11144</v>
      </c>
      <c r="M2539" s="4">
        <v>2537</v>
      </c>
      <c r="N2539" s="589">
        <v>34.043685000000004</v>
      </c>
      <c r="O2539" s="589">
        <v>132.989259</v>
      </c>
      <c r="P2539">
        <f t="shared" si="39"/>
        <v>4527.4444417794157</v>
      </c>
    </row>
    <row r="2540" spans="1:16">
      <c r="A2540" s="33" t="s">
        <v>10403</v>
      </c>
      <c r="B2540" s="33" t="s">
        <v>3684</v>
      </c>
      <c r="C2540" s="34" t="s">
        <v>4911</v>
      </c>
      <c r="D2540" s="35"/>
      <c r="E2540" s="62" t="s">
        <v>4911</v>
      </c>
      <c r="F2540" s="55" t="s">
        <v>4912</v>
      </c>
      <c r="G2540" s="56"/>
      <c r="H2540" s="36" t="s">
        <v>4911</v>
      </c>
      <c r="I2540" s="36" t="s">
        <v>4911</v>
      </c>
      <c r="J2540" s="31" t="s">
        <v>11145</v>
      </c>
      <c r="K2540" s="32" t="s">
        <v>11146</v>
      </c>
      <c r="L2540" s="31" t="s">
        <v>11147</v>
      </c>
      <c r="M2540" s="4">
        <v>2538</v>
      </c>
      <c r="N2540" s="525">
        <v>33.944057000000001</v>
      </c>
      <c r="O2540" s="525">
        <v>133.29637299999999</v>
      </c>
      <c r="P2540">
        <f t="shared" si="39"/>
        <v>4524.6196830052604</v>
      </c>
    </row>
    <row r="2541" spans="1:16">
      <c r="A2541" s="33" t="s">
        <v>10403</v>
      </c>
      <c r="B2541" s="33" t="s">
        <v>3684</v>
      </c>
      <c r="C2541" s="39" t="s">
        <v>4911</v>
      </c>
      <c r="D2541" s="40"/>
      <c r="E2541" s="62" t="s">
        <v>4911</v>
      </c>
      <c r="F2541" s="102" t="s">
        <v>4962</v>
      </c>
      <c r="G2541" s="56"/>
      <c r="H2541" s="41" t="s">
        <v>4911</v>
      </c>
      <c r="I2541" s="41" t="s">
        <v>4911</v>
      </c>
      <c r="J2541" s="57" t="s">
        <v>4963</v>
      </c>
      <c r="K2541" s="58" t="s">
        <v>11143</v>
      </c>
      <c r="L2541" s="57" t="s">
        <v>11144</v>
      </c>
      <c r="M2541" s="4">
        <v>2539</v>
      </c>
      <c r="N2541" s="556">
        <v>34.043685000000004</v>
      </c>
      <c r="O2541" s="556">
        <v>132.989259</v>
      </c>
      <c r="P2541">
        <f t="shared" si="39"/>
        <v>4527.4444417794157</v>
      </c>
    </row>
    <row r="2542" spans="1:16">
      <c r="A2542" s="33" t="s">
        <v>10403</v>
      </c>
      <c r="B2542" s="33" t="s">
        <v>3684</v>
      </c>
      <c r="C2542" s="276">
        <v>6</v>
      </c>
      <c r="D2542" s="277">
        <v>4453001</v>
      </c>
      <c r="E2542" s="278" t="s">
        <v>4974</v>
      </c>
      <c r="F2542" s="300" t="s">
        <v>4981</v>
      </c>
      <c r="G2542" s="29" t="s">
        <v>4913</v>
      </c>
      <c r="H2542" s="279" t="s">
        <v>11148</v>
      </c>
      <c r="I2542" s="279" t="s">
        <v>11149</v>
      </c>
      <c r="J2542" s="291" t="s">
        <v>11150</v>
      </c>
      <c r="K2542" s="292" t="s">
        <v>11151</v>
      </c>
      <c r="L2542" s="291" t="s">
        <v>11152</v>
      </c>
      <c r="M2542" s="4">
        <v>2540</v>
      </c>
      <c r="N2542" s="589">
        <v>33.204050000000002</v>
      </c>
      <c r="O2542" s="589">
        <v>132.554044</v>
      </c>
      <c r="P2542">
        <f t="shared" si="39"/>
        <v>4401.3311046782001</v>
      </c>
    </row>
    <row r="2543" spans="1:16">
      <c r="A2543" s="33" t="s">
        <v>10403</v>
      </c>
      <c r="B2543" s="33" t="s">
        <v>3684</v>
      </c>
      <c r="C2543" s="39" t="s">
        <v>4911</v>
      </c>
      <c r="D2543" s="40"/>
      <c r="E2543" s="70" t="s">
        <v>4911</v>
      </c>
      <c r="F2543" s="63" t="s">
        <v>4962</v>
      </c>
      <c r="G2543" s="92"/>
      <c r="H2543" s="41" t="s">
        <v>4911</v>
      </c>
      <c r="I2543" s="41" t="s">
        <v>4911</v>
      </c>
      <c r="J2543" s="64" t="s">
        <v>4963</v>
      </c>
      <c r="K2543" s="65" t="s">
        <v>11151</v>
      </c>
      <c r="L2543" s="64" t="s">
        <v>11152</v>
      </c>
      <c r="M2543" s="4">
        <v>2541</v>
      </c>
      <c r="N2543" s="552">
        <v>33.204050000000002</v>
      </c>
      <c r="O2543" s="552">
        <v>132.554044</v>
      </c>
      <c r="P2543">
        <f t="shared" si="39"/>
        <v>4401.3311046782001</v>
      </c>
    </row>
    <row r="2544" spans="1:16">
      <c r="A2544" s="33" t="s">
        <v>10403</v>
      </c>
      <c r="B2544" s="33" t="s">
        <v>3684</v>
      </c>
      <c r="C2544" s="276">
        <v>7</v>
      </c>
      <c r="D2544" s="277">
        <v>4454016</v>
      </c>
      <c r="E2544" s="278" t="s">
        <v>4974</v>
      </c>
      <c r="F2544" s="300" t="s">
        <v>4981</v>
      </c>
      <c r="G2544" s="29" t="s">
        <v>4913</v>
      </c>
      <c r="H2544" s="279" t="s">
        <v>11153</v>
      </c>
      <c r="I2544" s="279" t="s">
        <v>11154</v>
      </c>
      <c r="J2544" s="291" t="s">
        <v>11155</v>
      </c>
      <c r="K2544" s="292" t="s">
        <v>11156</v>
      </c>
      <c r="L2544" s="291" t="s">
        <v>11157</v>
      </c>
      <c r="M2544" s="4">
        <v>2542</v>
      </c>
      <c r="N2544" s="589">
        <v>33.460185000000003</v>
      </c>
      <c r="O2544" s="589">
        <v>132.43896699999999</v>
      </c>
      <c r="P2544">
        <f t="shared" si="39"/>
        <v>4431.4323370288948</v>
      </c>
    </row>
    <row r="2545" spans="1:16">
      <c r="A2545" s="33" t="s">
        <v>10403</v>
      </c>
      <c r="B2545" s="33" t="s">
        <v>3684</v>
      </c>
      <c r="C2545" s="39" t="s">
        <v>4911</v>
      </c>
      <c r="D2545" s="40"/>
      <c r="E2545" s="70" t="s">
        <v>4911</v>
      </c>
      <c r="F2545" s="63" t="s">
        <v>4962</v>
      </c>
      <c r="G2545" s="92"/>
      <c r="H2545" s="41" t="s">
        <v>4911</v>
      </c>
      <c r="I2545" s="41" t="s">
        <v>4911</v>
      </c>
      <c r="J2545" s="64" t="s">
        <v>4963</v>
      </c>
      <c r="K2545" s="65" t="s">
        <v>11156</v>
      </c>
      <c r="L2545" s="64" t="s">
        <v>11157</v>
      </c>
      <c r="M2545" s="4">
        <v>2543</v>
      </c>
      <c r="N2545" s="552">
        <v>33.460185000000003</v>
      </c>
      <c r="O2545" s="552">
        <v>132.43896699999999</v>
      </c>
      <c r="P2545">
        <f t="shared" si="39"/>
        <v>4431.4323370288948</v>
      </c>
    </row>
    <row r="2546" spans="1:16">
      <c r="A2546" s="33" t="s">
        <v>10403</v>
      </c>
      <c r="B2546" s="33" t="s">
        <v>3684</v>
      </c>
      <c r="C2546" s="276">
        <v>8</v>
      </c>
      <c r="D2546" s="277">
        <v>4456045</v>
      </c>
      <c r="E2546" s="278" t="s">
        <v>4974</v>
      </c>
      <c r="F2546" s="300" t="s">
        <v>4981</v>
      </c>
      <c r="G2546" s="29" t="s">
        <v>4913</v>
      </c>
      <c r="H2546" s="279" t="s">
        <v>11158</v>
      </c>
      <c r="I2546" s="279" t="s">
        <v>11159</v>
      </c>
      <c r="J2546" s="291" t="s">
        <v>11160</v>
      </c>
      <c r="K2546" s="292" t="s">
        <v>11161</v>
      </c>
      <c r="L2546" s="291" t="s">
        <v>11162</v>
      </c>
      <c r="M2546" s="4">
        <v>2544</v>
      </c>
      <c r="N2546" s="589">
        <v>33.910794000000003</v>
      </c>
      <c r="O2546" s="589">
        <v>133.14971700000001</v>
      </c>
      <c r="P2546">
        <f t="shared" si="39"/>
        <v>4515.2126243452985</v>
      </c>
    </row>
    <row r="2547" spans="1:16">
      <c r="A2547" s="33" t="s">
        <v>10403</v>
      </c>
      <c r="B2547" s="33" t="s">
        <v>3684</v>
      </c>
      <c r="C2547" s="39" t="s">
        <v>4911</v>
      </c>
      <c r="D2547" s="40"/>
      <c r="E2547" s="70" t="s">
        <v>4911</v>
      </c>
      <c r="F2547" s="63" t="s">
        <v>4962</v>
      </c>
      <c r="G2547" s="92"/>
      <c r="H2547" s="41" t="s">
        <v>4911</v>
      </c>
      <c r="I2547" s="41" t="s">
        <v>4911</v>
      </c>
      <c r="J2547" s="64" t="s">
        <v>4963</v>
      </c>
      <c r="K2547" s="65" t="s">
        <v>11161</v>
      </c>
      <c r="L2547" s="64" t="s">
        <v>11162</v>
      </c>
      <c r="M2547" s="4">
        <v>2545</v>
      </c>
      <c r="N2547" s="552">
        <v>33.910794000000003</v>
      </c>
      <c r="O2547" s="552">
        <v>133.14971700000001</v>
      </c>
      <c r="P2547">
        <f t="shared" si="39"/>
        <v>4515.2126243452985</v>
      </c>
    </row>
    <row r="2548" spans="1:16">
      <c r="A2548" s="33" t="s">
        <v>10403</v>
      </c>
      <c r="B2548" s="33" t="s">
        <v>3684</v>
      </c>
      <c r="C2548" s="276">
        <v>9</v>
      </c>
      <c r="D2548" s="277">
        <v>4457017</v>
      </c>
      <c r="E2548" s="278" t="s">
        <v>4911</v>
      </c>
      <c r="F2548" s="100" t="s">
        <v>4981</v>
      </c>
      <c r="G2548" s="29" t="s">
        <v>4913</v>
      </c>
      <c r="H2548" s="279" t="s">
        <v>11163</v>
      </c>
      <c r="I2548" s="279" t="s">
        <v>11164</v>
      </c>
      <c r="J2548" s="76" t="s">
        <v>11165</v>
      </c>
      <c r="K2548" s="77" t="s">
        <v>11166</v>
      </c>
      <c r="L2548" s="76" t="s">
        <v>11167</v>
      </c>
      <c r="M2548" s="4">
        <v>2546</v>
      </c>
      <c r="N2548" s="559">
        <v>33.520498000000003</v>
      </c>
      <c r="O2548" s="559">
        <v>132.57252</v>
      </c>
      <c r="P2548">
        <f t="shared" si="39"/>
        <v>4443.8968915149608</v>
      </c>
    </row>
    <row r="2549" spans="1:16">
      <c r="A2549" s="33" t="s">
        <v>10403</v>
      </c>
      <c r="B2549" s="33" t="s">
        <v>3684</v>
      </c>
      <c r="C2549" s="34" t="s">
        <v>4911</v>
      </c>
      <c r="D2549" s="35"/>
      <c r="E2549" s="62" t="s">
        <v>4911</v>
      </c>
      <c r="F2549" s="55" t="s">
        <v>4912</v>
      </c>
      <c r="G2549" s="56"/>
      <c r="H2549" s="36" t="s">
        <v>4911</v>
      </c>
      <c r="I2549" s="36" t="s">
        <v>4911</v>
      </c>
      <c r="J2549" s="31" t="s">
        <v>11168</v>
      </c>
      <c r="K2549" s="32" t="s">
        <v>11166</v>
      </c>
      <c r="L2549" s="31" t="s">
        <v>11169</v>
      </c>
      <c r="M2549" s="4">
        <v>2547</v>
      </c>
      <c r="N2549" s="525">
        <v>33.527183999999998</v>
      </c>
      <c r="O2549" s="525">
        <v>132.56417300000001</v>
      </c>
      <c r="P2549">
        <f t="shared" si="39"/>
        <v>4444.5034199788324</v>
      </c>
    </row>
    <row r="2550" spans="1:16">
      <c r="A2550" s="33" t="s">
        <v>10403</v>
      </c>
      <c r="B2550" s="33" t="s">
        <v>3684</v>
      </c>
      <c r="C2550" s="34" t="s">
        <v>4911</v>
      </c>
      <c r="D2550" s="35"/>
      <c r="E2550" s="62" t="s">
        <v>4911</v>
      </c>
      <c r="F2550" s="55" t="s">
        <v>4987</v>
      </c>
      <c r="G2550" s="56"/>
      <c r="H2550" s="36" t="s">
        <v>4911</v>
      </c>
      <c r="I2550" s="36" t="s">
        <v>4911</v>
      </c>
      <c r="J2550" s="31" t="s">
        <v>11170</v>
      </c>
      <c r="K2550" s="32" t="s">
        <v>11171</v>
      </c>
      <c r="L2550" s="31" t="s">
        <v>11172</v>
      </c>
      <c r="M2550" s="4">
        <v>2548</v>
      </c>
      <c r="N2550" s="525">
        <v>34.051980999999998</v>
      </c>
      <c r="O2550" s="525">
        <v>133.017763</v>
      </c>
      <c r="P2550">
        <f t="shared" si="39"/>
        <v>4529.5183383385029</v>
      </c>
    </row>
    <row r="2551" spans="1:16">
      <c r="A2551" s="33" t="s">
        <v>10403</v>
      </c>
      <c r="B2551" s="33" t="s">
        <v>3684</v>
      </c>
      <c r="C2551" s="34" t="s">
        <v>4911</v>
      </c>
      <c r="D2551" s="35"/>
      <c r="E2551" s="62" t="s">
        <v>4911</v>
      </c>
      <c r="F2551" s="55" t="s">
        <v>4918</v>
      </c>
      <c r="G2551" s="56"/>
      <c r="H2551" s="36" t="s">
        <v>4911</v>
      </c>
      <c r="I2551" s="36" t="s">
        <v>4911</v>
      </c>
      <c r="J2551" s="31" t="s">
        <v>11173</v>
      </c>
      <c r="K2551" s="32" t="s">
        <v>11174</v>
      </c>
      <c r="L2551" s="31" t="s">
        <v>11175</v>
      </c>
      <c r="M2551" s="4">
        <v>2549</v>
      </c>
      <c r="N2551" s="525">
        <v>33.771504</v>
      </c>
      <c r="O2551" s="525">
        <v>132.719008</v>
      </c>
      <c r="P2551">
        <f t="shared" si="39"/>
        <v>4482.1205095480318</v>
      </c>
    </row>
    <row r="2552" spans="1:16">
      <c r="A2552" s="33" t="s">
        <v>10403</v>
      </c>
      <c r="B2552" s="33" t="s">
        <v>3684</v>
      </c>
      <c r="C2552" s="34" t="s">
        <v>4911</v>
      </c>
      <c r="D2552" s="35"/>
      <c r="E2552" s="62" t="s">
        <v>4911</v>
      </c>
      <c r="F2552" s="102" t="s">
        <v>4962</v>
      </c>
      <c r="G2552" s="56"/>
      <c r="H2552" s="36" t="s">
        <v>4911</v>
      </c>
      <c r="I2552" s="36" t="s">
        <v>4911</v>
      </c>
      <c r="J2552" s="31" t="s">
        <v>4963</v>
      </c>
      <c r="K2552" s="32" t="s">
        <v>11166</v>
      </c>
      <c r="L2552" s="31" t="s">
        <v>11167</v>
      </c>
      <c r="M2552" s="4">
        <v>2550</v>
      </c>
      <c r="N2552" s="525">
        <v>33.520498000000003</v>
      </c>
      <c r="O2552" s="525">
        <v>132.57252</v>
      </c>
      <c r="P2552">
        <f t="shared" si="39"/>
        <v>4443.8968915149608</v>
      </c>
    </row>
    <row r="2553" spans="1:16">
      <c r="A2553" s="33" t="s">
        <v>10403</v>
      </c>
      <c r="B2553" s="33" t="s">
        <v>3684</v>
      </c>
      <c r="C2553" s="34" t="s">
        <v>4911</v>
      </c>
      <c r="D2553" s="35"/>
      <c r="E2553" s="62" t="s">
        <v>4911</v>
      </c>
      <c r="F2553" s="55" t="s">
        <v>4968</v>
      </c>
      <c r="G2553" s="56"/>
      <c r="H2553" s="36" t="s">
        <v>4911</v>
      </c>
      <c r="I2553" s="36" t="s">
        <v>4911</v>
      </c>
      <c r="J2553" s="60" t="s">
        <v>11176</v>
      </c>
      <c r="K2553" s="61" t="s">
        <v>11166</v>
      </c>
      <c r="L2553" s="60" t="s">
        <v>11177</v>
      </c>
      <c r="M2553" s="4">
        <v>2551</v>
      </c>
      <c r="N2553" s="553">
        <v>33.52563</v>
      </c>
      <c r="O2553" s="553">
        <v>132.57301799999999</v>
      </c>
      <c r="P2553">
        <f t="shared" si="39"/>
        <v>4444.5939494513395</v>
      </c>
    </row>
    <row r="2554" spans="1:16">
      <c r="A2554" s="33" t="s">
        <v>10403</v>
      </c>
      <c r="B2554" s="33" t="s">
        <v>3684</v>
      </c>
      <c r="C2554" s="97" t="s">
        <v>4911</v>
      </c>
      <c r="D2554" s="40"/>
      <c r="E2554" s="70" t="s">
        <v>4974</v>
      </c>
      <c r="F2554" s="92" t="s">
        <v>4975</v>
      </c>
      <c r="G2554" s="92"/>
      <c r="H2554" s="41" t="s">
        <v>4911</v>
      </c>
      <c r="I2554" s="41" t="s">
        <v>4911</v>
      </c>
      <c r="J2554" s="64" t="s">
        <v>4976</v>
      </c>
      <c r="K2554" s="65" t="s">
        <v>11178</v>
      </c>
      <c r="L2554" s="64" t="s">
        <v>11179</v>
      </c>
      <c r="M2554" s="4">
        <v>2552</v>
      </c>
      <c r="N2554" s="553">
        <v>33.825971000000003</v>
      </c>
      <c r="O2554" s="553">
        <v>132.756114</v>
      </c>
      <c r="P2554">
        <f t="shared" si="39"/>
        <v>4490.6044622366944</v>
      </c>
    </row>
    <row r="2555" spans="1:16">
      <c r="A2555" s="33" t="s">
        <v>10403</v>
      </c>
      <c r="B2555" s="33" t="s">
        <v>3684</v>
      </c>
      <c r="C2555" s="276">
        <v>10</v>
      </c>
      <c r="D2555" s="277">
        <v>4458030</v>
      </c>
      <c r="E2555" s="278" t="s">
        <v>4974</v>
      </c>
      <c r="F2555" s="100" t="s">
        <v>4981</v>
      </c>
      <c r="G2555" s="29" t="s">
        <v>4913</v>
      </c>
      <c r="H2555" s="279" t="s">
        <v>11180</v>
      </c>
      <c r="I2555" s="279" t="s">
        <v>11181</v>
      </c>
      <c r="J2555" s="291" t="s">
        <v>11182</v>
      </c>
      <c r="K2555" s="292" t="s">
        <v>11183</v>
      </c>
      <c r="L2555" s="291" t="s">
        <v>11184</v>
      </c>
      <c r="M2555" s="4">
        <v>2553</v>
      </c>
      <c r="N2555" s="589">
        <v>34.000261000000002</v>
      </c>
      <c r="O2555" s="589">
        <v>133.58969099999999</v>
      </c>
      <c r="P2555">
        <f t="shared" si="39"/>
        <v>4542.0843609093508</v>
      </c>
    </row>
    <row r="2556" spans="1:16">
      <c r="A2556" s="33" t="s">
        <v>10403</v>
      </c>
      <c r="B2556" s="33" t="s">
        <v>3684</v>
      </c>
      <c r="C2556" s="34" t="s">
        <v>4911</v>
      </c>
      <c r="D2556" s="35"/>
      <c r="E2556" s="62" t="s">
        <v>4911</v>
      </c>
      <c r="F2556" s="102" t="s">
        <v>4912</v>
      </c>
      <c r="G2556" s="56"/>
      <c r="H2556" s="36" t="s">
        <v>4911</v>
      </c>
      <c r="I2556" s="36" t="s">
        <v>4911</v>
      </c>
      <c r="J2556" s="60" t="s">
        <v>11185</v>
      </c>
      <c r="K2556" s="61" t="s">
        <v>11186</v>
      </c>
      <c r="L2556" s="60" t="s">
        <v>11187</v>
      </c>
      <c r="M2556" s="4">
        <v>2554</v>
      </c>
      <c r="N2556" s="553">
        <v>33.969355999999998</v>
      </c>
      <c r="O2556" s="553">
        <v>133.51896199999999</v>
      </c>
      <c r="P2556">
        <f t="shared" si="39"/>
        <v>4535.5531529284717</v>
      </c>
    </row>
    <row r="2557" spans="1:16">
      <c r="A2557" s="33" t="s">
        <v>10403</v>
      </c>
      <c r="B2557" s="33" t="s">
        <v>3684</v>
      </c>
      <c r="C2557" s="39" t="s">
        <v>4911</v>
      </c>
      <c r="D2557" s="40"/>
      <c r="E2557" s="62" t="s">
        <v>4911</v>
      </c>
      <c r="F2557" s="63" t="s">
        <v>4962</v>
      </c>
      <c r="G2557" s="92"/>
      <c r="H2557" s="41" t="s">
        <v>4911</v>
      </c>
      <c r="I2557" s="41" t="s">
        <v>4911</v>
      </c>
      <c r="J2557" s="64" t="s">
        <v>4963</v>
      </c>
      <c r="K2557" s="65" t="s">
        <v>11183</v>
      </c>
      <c r="L2557" s="64" t="s">
        <v>11184</v>
      </c>
      <c r="M2557" s="4">
        <v>2555</v>
      </c>
      <c r="N2557" s="552">
        <v>34.000261000000002</v>
      </c>
      <c r="O2557" s="552">
        <v>133.58969099999999</v>
      </c>
      <c r="P2557">
        <f t="shared" si="39"/>
        <v>4542.0843609093508</v>
      </c>
    </row>
    <row r="2558" spans="1:16">
      <c r="A2558" s="33" t="s">
        <v>10403</v>
      </c>
      <c r="B2558" s="33" t="s">
        <v>3684</v>
      </c>
      <c r="C2558" s="276">
        <v>11</v>
      </c>
      <c r="D2558" s="277">
        <v>4482023</v>
      </c>
      <c r="E2558" s="278" t="s">
        <v>4974</v>
      </c>
      <c r="F2558" s="300" t="s">
        <v>4981</v>
      </c>
      <c r="G2558" s="29" t="s">
        <v>4913</v>
      </c>
      <c r="H2558" s="279" t="s">
        <v>11188</v>
      </c>
      <c r="I2558" s="279" t="s">
        <v>11189</v>
      </c>
      <c r="J2558" s="291" t="s">
        <v>11190</v>
      </c>
      <c r="K2558" s="292" t="s">
        <v>11191</v>
      </c>
      <c r="L2558" s="291" t="s">
        <v>11192</v>
      </c>
      <c r="M2558" s="4">
        <v>2556</v>
      </c>
      <c r="N2558" s="589">
        <v>33.905209999999997</v>
      </c>
      <c r="O2558" s="589">
        <v>133.05390299999999</v>
      </c>
      <c r="P2558">
        <f t="shared" si="39"/>
        <v>4511.2205225346297</v>
      </c>
    </row>
    <row r="2559" spans="1:16">
      <c r="A2559" s="33" t="s">
        <v>10403</v>
      </c>
      <c r="B2559" s="33" t="s">
        <v>3684</v>
      </c>
      <c r="C2559" s="39" t="s">
        <v>4911</v>
      </c>
      <c r="D2559" s="40"/>
      <c r="E2559" s="70" t="s">
        <v>4911</v>
      </c>
      <c r="F2559" s="63" t="s">
        <v>4962</v>
      </c>
      <c r="G2559" s="92"/>
      <c r="H2559" s="41" t="s">
        <v>4911</v>
      </c>
      <c r="I2559" s="41" t="s">
        <v>4911</v>
      </c>
      <c r="J2559" s="64" t="s">
        <v>4963</v>
      </c>
      <c r="K2559" s="65" t="s">
        <v>11191</v>
      </c>
      <c r="L2559" s="64" t="s">
        <v>11192</v>
      </c>
      <c r="M2559" s="4">
        <v>2557</v>
      </c>
      <c r="N2559" s="552">
        <v>33.905209999999997</v>
      </c>
      <c r="O2559" s="552">
        <v>133.05390299999999</v>
      </c>
      <c r="P2559">
        <f t="shared" si="39"/>
        <v>4511.2205225346297</v>
      </c>
    </row>
    <row r="2560" spans="1:16">
      <c r="A2560" s="33" t="s">
        <v>10403</v>
      </c>
      <c r="B2560" s="33" t="s">
        <v>3684</v>
      </c>
      <c r="C2560" s="276">
        <v>12</v>
      </c>
      <c r="D2560" s="277">
        <v>4483005</v>
      </c>
      <c r="E2560" s="278" t="s">
        <v>4974</v>
      </c>
      <c r="F2560" s="300" t="s">
        <v>4981</v>
      </c>
      <c r="G2560" s="29" t="s">
        <v>4913</v>
      </c>
      <c r="H2560" s="279" t="s">
        <v>11193</v>
      </c>
      <c r="I2560" s="279" t="s">
        <v>11194</v>
      </c>
      <c r="J2560" s="291" t="s">
        <v>11195</v>
      </c>
      <c r="K2560" s="292" t="s">
        <v>11196</v>
      </c>
      <c r="L2560" s="291" t="s">
        <v>11197</v>
      </c>
      <c r="M2560" s="4">
        <v>2558</v>
      </c>
      <c r="N2560" s="589">
        <v>34.203825000000002</v>
      </c>
      <c r="O2560" s="589">
        <v>133.112358</v>
      </c>
      <c r="P2560">
        <f t="shared" si="39"/>
        <v>4552.9517983693504</v>
      </c>
    </row>
    <row r="2561" spans="1:16">
      <c r="A2561" s="33" t="s">
        <v>10403</v>
      </c>
      <c r="B2561" s="33" t="s">
        <v>3684</v>
      </c>
      <c r="C2561" s="39" t="s">
        <v>4911</v>
      </c>
      <c r="D2561" s="40"/>
      <c r="E2561" s="70" t="s">
        <v>4911</v>
      </c>
      <c r="F2561" s="63" t="s">
        <v>4962</v>
      </c>
      <c r="G2561" s="92"/>
      <c r="H2561" s="41" t="s">
        <v>4911</v>
      </c>
      <c r="I2561" s="41" t="s">
        <v>4911</v>
      </c>
      <c r="J2561" s="64" t="s">
        <v>4963</v>
      </c>
      <c r="K2561" s="65" t="s">
        <v>11196</v>
      </c>
      <c r="L2561" s="64" t="s">
        <v>11197</v>
      </c>
      <c r="M2561" s="4">
        <v>2559</v>
      </c>
      <c r="N2561" s="552">
        <v>34.203825000000002</v>
      </c>
      <c r="O2561" s="552">
        <v>133.112358</v>
      </c>
      <c r="P2561">
        <f t="shared" si="39"/>
        <v>4552.9517983693504</v>
      </c>
    </row>
    <row r="2562" spans="1:16">
      <c r="A2562" s="33" t="s">
        <v>10403</v>
      </c>
      <c r="B2562" s="33" t="s">
        <v>3684</v>
      </c>
      <c r="C2562" s="276">
        <v>13</v>
      </c>
      <c r="D2562" s="277">
        <v>4483075</v>
      </c>
      <c r="E2562" s="278" t="s">
        <v>4974</v>
      </c>
      <c r="F2562" s="300" t="s">
        <v>4981</v>
      </c>
      <c r="G2562" s="29" t="s">
        <v>4913</v>
      </c>
      <c r="H2562" s="279" t="s">
        <v>11198</v>
      </c>
      <c r="I2562" s="279" t="s">
        <v>11199</v>
      </c>
      <c r="J2562" s="291" t="s">
        <v>11200</v>
      </c>
      <c r="K2562" s="292" t="s">
        <v>11201</v>
      </c>
      <c r="L2562" s="291" t="s">
        <v>11202</v>
      </c>
      <c r="M2562" s="4">
        <v>2560</v>
      </c>
      <c r="N2562" s="589">
        <v>33.978904999999997</v>
      </c>
      <c r="O2562" s="589">
        <v>133.022301</v>
      </c>
      <c r="P2562">
        <f t="shared" si="39"/>
        <v>4519.9521285604051</v>
      </c>
    </row>
    <row r="2563" spans="1:16">
      <c r="A2563" s="33" t="s">
        <v>10403</v>
      </c>
      <c r="B2563" s="33" t="s">
        <v>3684</v>
      </c>
      <c r="C2563" s="39" t="s">
        <v>4911</v>
      </c>
      <c r="D2563" s="40"/>
      <c r="E2563" s="70" t="s">
        <v>4911</v>
      </c>
      <c r="F2563" s="63" t="s">
        <v>4962</v>
      </c>
      <c r="G2563" s="92"/>
      <c r="H2563" s="41" t="s">
        <v>4911</v>
      </c>
      <c r="I2563" s="41" t="s">
        <v>4911</v>
      </c>
      <c r="J2563" s="64" t="s">
        <v>4963</v>
      </c>
      <c r="K2563" s="65" t="s">
        <v>11201</v>
      </c>
      <c r="L2563" s="64" t="s">
        <v>11202</v>
      </c>
      <c r="M2563" s="4">
        <v>2561</v>
      </c>
      <c r="N2563" s="552">
        <v>33.978904999999997</v>
      </c>
      <c r="O2563" s="552">
        <v>133.022301</v>
      </c>
      <c r="P2563">
        <f t="shared" si="39"/>
        <v>4519.9521285604051</v>
      </c>
    </row>
    <row r="2564" spans="1:16">
      <c r="A2564" s="33" t="s">
        <v>10403</v>
      </c>
      <c r="B2564" s="33" t="s">
        <v>3684</v>
      </c>
      <c r="C2564" s="276">
        <v>14</v>
      </c>
      <c r="D2564" s="277">
        <v>4484025</v>
      </c>
      <c r="E2564" s="278" t="s">
        <v>4974</v>
      </c>
      <c r="F2564" s="100" t="s">
        <v>4981</v>
      </c>
      <c r="G2564" s="29" t="s">
        <v>4913</v>
      </c>
      <c r="H2564" s="279" t="s">
        <v>11203</v>
      </c>
      <c r="I2564" s="279" t="s">
        <v>11204</v>
      </c>
      <c r="J2564" s="291" t="s">
        <v>11205</v>
      </c>
      <c r="K2564" s="292" t="s">
        <v>11206</v>
      </c>
      <c r="L2564" s="291" t="s">
        <v>11207</v>
      </c>
      <c r="M2564" s="4">
        <v>2562</v>
      </c>
      <c r="N2564" s="589">
        <v>33.802615000000003</v>
      </c>
      <c r="O2564" s="589">
        <v>132.89885599999999</v>
      </c>
      <c r="P2564">
        <f t="shared" ref="P2564:P2627" si="40">N2564*O2564</f>
        <v>4492.3288633084403</v>
      </c>
    </row>
    <row r="2565" spans="1:16">
      <c r="A2565" s="33" t="s">
        <v>10403</v>
      </c>
      <c r="B2565" s="33" t="s">
        <v>3684</v>
      </c>
      <c r="C2565" s="34" t="s">
        <v>4911</v>
      </c>
      <c r="D2565" s="35"/>
      <c r="E2565" s="62" t="s">
        <v>4911</v>
      </c>
      <c r="F2565" s="102" t="s">
        <v>4962</v>
      </c>
      <c r="G2565" s="56"/>
      <c r="H2565" s="36" t="s">
        <v>4911</v>
      </c>
      <c r="I2565" s="36" t="s">
        <v>4911</v>
      </c>
      <c r="J2565" s="60" t="s">
        <v>4963</v>
      </c>
      <c r="K2565" s="61" t="s">
        <v>11206</v>
      </c>
      <c r="L2565" s="60" t="s">
        <v>11207</v>
      </c>
      <c r="M2565" s="4">
        <v>2563</v>
      </c>
      <c r="N2565" s="553">
        <v>33.802615000000003</v>
      </c>
      <c r="O2565" s="553">
        <v>132.89885599999999</v>
      </c>
      <c r="P2565">
        <f t="shared" si="40"/>
        <v>4492.3288633084403</v>
      </c>
    </row>
    <row r="2566" spans="1:16">
      <c r="A2566" s="33" t="s">
        <v>10403</v>
      </c>
      <c r="B2566" s="33" t="s">
        <v>3684</v>
      </c>
      <c r="C2566" s="39" t="s">
        <v>4911</v>
      </c>
      <c r="D2566" s="40"/>
      <c r="E2566" s="62" t="s">
        <v>4911</v>
      </c>
      <c r="F2566" s="63" t="s">
        <v>4964</v>
      </c>
      <c r="G2566" s="92"/>
      <c r="H2566" s="41" t="s">
        <v>4911</v>
      </c>
      <c r="I2566" s="41" t="s">
        <v>4911</v>
      </c>
      <c r="J2566" s="64" t="s">
        <v>11208</v>
      </c>
      <c r="K2566" s="65" t="s">
        <v>11209</v>
      </c>
      <c r="L2566" s="64" t="s">
        <v>11210</v>
      </c>
      <c r="M2566" s="4">
        <v>2564</v>
      </c>
      <c r="N2566" s="552">
        <v>33.792107999999999</v>
      </c>
      <c r="O2566" s="552">
        <v>132.83838800000001</v>
      </c>
      <c r="P2566">
        <f t="shared" si="40"/>
        <v>4488.8891538419039</v>
      </c>
    </row>
    <row r="2567" spans="1:16">
      <c r="A2567" s="33" t="s">
        <v>10403</v>
      </c>
      <c r="B2567" s="33" t="s">
        <v>3684</v>
      </c>
      <c r="C2567" s="316">
        <v>15</v>
      </c>
      <c r="D2567" s="317">
        <v>4487004</v>
      </c>
      <c r="E2567" s="318" t="s">
        <v>4974</v>
      </c>
      <c r="F2567" s="275" t="s">
        <v>4981</v>
      </c>
      <c r="G2567" s="29" t="s">
        <v>4913</v>
      </c>
      <c r="H2567" s="319" t="s">
        <v>11211</v>
      </c>
      <c r="I2567" s="319" t="s">
        <v>11212</v>
      </c>
      <c r="J2567" s="320" t="s">
        <v>11213</v>
      </c>
      <c r="K2567" s="321" t="s">
        <v>11214</v>
      </c>
      <c r="L2567" s="320" t="s">
        <v>11215</v>
      </c>
      <c r="M2567" s="4">
        <v>2565</v>
      </c>
      <c r="N2567" s="597">
        <v>33.549613000000001</v>
      </c>
      <c r="O2567" s="597">
        <v>132.652726</v>
      </c>
      <c r="P2567">
        <f t="shared" si="40"/>
        <v>4450.4476206950385</v>
      </c>
    </row>
    <row r="2568" spans="1:16">
      <c r="A2568" s="33" t="s">
        <v>10403</v>
      </c>
      <c r="B2568" s="33" t="s">
        <v>3684</v>
      </c>
      <c r="C2568" s="276">
        <v>16</v>
      </c>
      <c r="D2568" s="277">
        <v>4489039</v>
      </c>
      <c r="E2568" s="278" t="s">
        <v>4974</v>
      </c>
      <c r="F2568" s="300" t="s">
        <v>4981</v>
      </c>
      <c r="G2568" s="29" t="s">
        <v>4913</v>
      </c>
      <c r="H2568" s="279" t="s">
        <v>11216</v>
      </c>
      <c r="I2568" s="279" t="s">
        <v>11217</v>
      </c>
      <c r="J2568" s="291" t="s">
        <v>11218</v>
      </c>
      <c r="K2568" s="292" t="s">
        <v>11219</v>
      </c>
      <c r="L2568" s="291" t="s">
        <v>11220</v>
      </c>
      <c r="M2568" s="4">
        <v>2566</v>
      </c>
      <c r="N2568" s="589">
        <v>33.394717999999997</v>
      </c>
      <c r="O2568" s="589">
        <v>132.50615400000001</v>
      </c>
      <c r="P2568">
        <f t="shared" si="40"/>
        <v>4425.0056460945716</v>
      </c>
    </row>
    <row r="2569" spans="1:16">
      <c r="A2569" s="33" t="s">
        <v>10403</v>
      </c>
      <c r="B2569" s="33" t="s">
        <v>3684</v>
      </c>
      <c r="C2569" s="39" t="s">
        <v>4911</v>
      </c>
      <c r="D2569" s="40"/>
      <c r="E2569" s="70" t="s">
        <v>4911</v>
      </c>
      <c r="F2569" s="63" t="s">
        <v>4962</v>
      </c>
      <c r="G2569" s="92"/>
      <c r="H2569" s="41" t="s">
        <v>4911</v>
      </c>
      <c r="I2569" s="41" t="s">
        <v>4911</v>
      </c>
      <c r="J2569" s="64" t="s">
        <v>4963</v>
      </c>
      <c r="K2569" s="65" t="s">
        <v>11219</v>
      </c>
      <c r="L2569" s="64" t="s">
        <v>11220</v>
      </c>
      <c r="M2569" s="4">
        <v>2567</v>
      </c>
      <c r="N2569" s="552">
        <v>33.394717999999997</v>
      </c>
      <c r="O2569" s="552">
        <v>132.50615400000001</v>
      </c>
      <c r="P2569">
        <f t="shared" si="40"/>
        <v>4425.0056460945716</v>
      </c>
    </row>
    <row r="2570" spans="1:16">
      <c r="A2570" s="33" t="s">
        <v>10403</v>
      </c>
      <c r="B2570" s="33" t="s">
        <v>3684</v>
      </c>
      <c r="C2570" s="276">
        <v>17</v>
      </c>
      <c r="D2570" s="277">
        <v>4491008</v>
      </c>
      <c r="E2570" s="278" t="s">
        <v>4974</v>
      </c>
      <c r="F2570" s="100" t="s">
        <v>4981</v>
      </c>
      <c r="G2570" s="29" t="s">
        <v>4913</v>
      </c>
      <c r="H2570" s="279" t="s">
        <v>11221</v>
      </c>
      <c r="I2570" s="279" t="s">
        <v>11222</v>
      </c>
      <c r="J2570" s="291" t="s">
        <v>11223</v>
      </c>
      <c r="K2570" s="292" t="s">
        <v>11224</v>
      </c>
      <c r="L2570" s="291" t="s">
        <v>11225</v>
      </c>
      <c r="M2570" s="4">
        <v>2568</v>
      </c>
      <c r="N2570" s="589">
        <v>32.958818000000001</v>
      </c>
      <c r="O2570" s="589">
        <v>132.56117499999999</v>
      </c>
      <c r="P2570">
        <f t="shared" si="40"/>
        <v>4369.05964069115</v>
      </c>
    </row>
    <row r="2571" spans="1:16">
      <c r="A2571" s="33" t="s">
        <v>10403</v>
      </c>
      <c r="B2571" s="33" t="s">
        <v>3684</v>
      </c>
      <c r="C2571" s="34" t="s">
        <v>4911</v>
      </c>
      <c r="D2571" s="35"/>
      <c r="E2571" s="62" t="s">
        <v>4911</v>
      </c>
      <c r="F2571" s="102" t="s">
        <v>4912</v>
      </c>
      <c r="G2571" s="56"/>
      <c r="H2571" s="36" t="s">
        <v>4911</v>
      </c>
      <c r="I2571" s="36" t="s">
        <v>4911</v>
      </c>
      <c r="J2571" s="60" t="s">
        <v>11226</v>
      </c>
      <c r="K2571" s="61" t="s">
        <v>11227</v>
      </c>
      <c r="L2571" s="60" t="s">
        <v>11228</v>
      </c>
      <c r="M2571" s="4">
        <v>2569</v>
      </c>
      <c r="N2571" s="553">
        <v>32.968947</v>
      </c>
      <c r="O2571" s="553">
        <v>132.65842799999999</v>
      </c>
      <c r="P2571">
        <f t="shared" si="40"/>
        <v>4373.6086818353151</v>
      </c>
    </row>
    <row r="2572" spans="1:16" ht="19.5" thickBot="1">
      <c r="A2572" s="33" t="s">
        <v>10403</v>
      </c>
      <c r="B2572" s="82" t="s">
        <v>3684</v>
      </c>
      <c r="C2572" s="83" t="s">
        <v>4911</v>
      </c>
      <c r="D2572" s="84"/>
      <c r="E2572" s="220" t="s">
        <v>4911</v>
      </c>
      <c r="F2572" s="137" t="s">
        <v>4962</v>
      </c>
      <c r="G2572" s="138"/>
      <c r="H2572" s="87" t="s">
        <v>4911</v>
      </c>
      <c r="I2572" s="87" t="s">
        <v>4911</v>
      </c>
      <c r="J2572" s="141" t="s">
        <v>4963</v>
      </c>
      <c r="K2572" s="140" t="s">
        <v>11224</v>
      </c>
      <c r="L2572" s="141" t="s">
        <v>11225</v>
      </c>
      <c r="M2572" s="4">
        <v>2570</v>
      </c>
      <c r="N2572" s="562">
        <v>32.958818000000001</v>
      </c>
      <c r="O2572" s="562">
        <v>132.56117499999999</v>
      </c>
      <c r="P2572">
        <f t="shared" si="40"/>
        <v>4369.05964069115</v>
      </c>
    </row>
    <row r="2573" spans="1:16">
      <c r="A2573" s="33" t="s">
        <v>10403</v>
      </c>
      <c r="B2573" s="24" t="s">
        <v>3759</v>
      </c>
      <c r="C2573" s="25">
        <v>1</v>
      </c>
      <c r="D2573" s="26">
        <v>4551007</v>
      </c>
      <c r="E2573" s="62" t="s">
        <v>4911</v>
      </c>
      <c r="F2573" s="124" t="s">
        <v>4981</v>
      </c>
      <c r="G2573" s="29" t="s">
        <v>4913</v>
      </c>
      <c r="H2573" s="30" t="s">
        <v>11229</v>
      </c>
      <c r="I2573" s="30" t="s">
        <v>11230</v>
      </c>
      <c r="J2573" s="57" t="s">
        <v>11231</v>
      </c>
      <c r="K2573" s="58" t="s">
        <v>11232</v>
      </c>
      <c r="L2573" s="57" t="s">
        <v>11233</v>
      </c>
      <c r="M2573" s="4">
        <v>2571</v>
      </c>
      <c r="N2573" s="556">
        <v>33.563377000000003</v>
      </c>
      <c r="O2573" s="556">
        <v>133.56013100000001</v>
      </c>
      <c r="P2573">
        <f t="shared" si="40"/>
        <v>4482.7290289223874</v>
      </c>
    </row>
    <row r="2574" spans="1:16">
      <c r="A2574" s="33" t="s">
        <v>10403</v>
      </c>
      <c r="B2574" s="33" t="s">
        <v>3759</v>
      </c>
      <c r="C2574" s="34" t="s">
        <v>4911</v>
      </c>
      <c r="D2574" s="35"/>
      <c r="E2574" s="62" t="s">
        <v>4911</v>
      </c>
      <c r="F2574" s="55" t="s">
        <v>4912</v>
      </c>
      <c r="G2574" s="56"/>
      <c r="H2574" s="36" t="s">
        <v>4911</v>
      </c>
      <c r="I2574" s="36" t="s">
        <v>4911</v>
      </c>
      <c r="J2574" s="31" t="s">
        <v>11234</v>
      </c>
      <c r="K2574" s="32" t="s">
        <v>11235</v>
      </c>
      <c r="L2574" s="31" t="s">
        <v>11236</v>
      </c>
      <c r="M2574" s="4">
        <v>2572</v>
      </c>
      <c r="N2574" s="525">
        <v>33.571389000000003</v>
      </c>
      <c r="O2574" s="525">
        <v>133.52175800000001</v>
      </c>
      <c r="P2574">
        <f t="shared" si="40"/>
        <v>4482.5108777818623</v>
      </c>
    </row>
    <row r="2575" spans="1:16">
      <c r="A2575" s="33" t="s">
        <v>10403</v>
      </c>
      <c r="B2575" s="33" t="s">
        <v>3759</v>
      </c>
      <c r="C2575" s="34" t="s">
        <v>4911</v>
      </c>
      <c r="D2575" s="35"/>
      <c r="E2575" s="62" t="s">
        <v>4911</v>
      </c>
      <c r="F2575" s="55" t="s">
        <v>4987</v>
      </c>
      <c r="G2575" s="56"/>
      <c r="H2575" s="36" t="s">
        <v>4911</v>
      </c>
      <c r="I2575" s="36" t="s">
        <v>4911</v>
      </c>
      <c r="J2575" s="31" t="s">
        <v>11237</v>
      </c>
      <c r="K2575" s="32" t="s">
        <v>11238</v>
      </c>
      <c r="L2575" s="31" t="s">
        <v>11239</v>
      </c>
      <c r="M2575" s="4">
        <v>2573</v>
      </c>
      <c r="N2575" s="525">
        <v>32.980333000000002</v>
      </c>
      <c r="O2575" s="525">
        <v>132.91196299999999</v>
      </c>
      <c r="P2575">
        <f t="shared" si="40"/>
        <v>4383.4807994236789</v>
      </c>
    </row>
    <row r="2576" spans="1:16">
      <c r="A2576" s="33" t="s">
        <v>10403</v>
      </c>
      <c r="B2576" s="33" t="s">
        <v>3759</v>
      </c>
      <c r="C2576" s="34" t="s">
        <v>4911</v>
      </c>
      <c r="D2576" s="35"/>
      <c r="E2576" s="62" t="s">
        <v>4911</v>
      </c>
      <c r="F2576" s="55" t="s">
        <v>4962</v>
      </c>
      <c r="G2576" s="56"/>
      <c r="H2576" s="36" t="s">
        <v>4911</v>
      </c>
      <c r="I2576" s="36" t="s">
        <v>4911</v>
      </c>
      <c r="J2576" s="31" t="s">
        <v>4963</v>
      </c>
      <c r="K2576" s="32" t="s">
        <v>11240</v>
      </c>
      <c r="L2576" s="31" t="s">
        <v>11233</v>
      </c>
      <c r="M2576" s="4">
        <v>2574</v>
      </c>
      <c r="N2576" s="525">
        <v>33.563377000000003</v>
      </c>
      <c r="O2576" s="525">
        <v>133.56013100000001</v>
      </c>
      <c r="P2576">
        <f t="shared" si="40"/>
        <v>4482.7290289223874</v>
      </c>
    </row>
    <row r="2577" spans="1:16">
      <c r="A2577" s="33" t="s">
        <v>10403</v>
      </c>
      <c r="B2577" s="33" t="s">
        <v>3759</v>
      </c>
      <c r="C2577" s="34" t="s">
        <v>4911</v>
      </c>
      <c r="D2577" s="35"/>
      <c r="E2577" s="62" t="s">
        <v>4911</v>
      </c>
      <c r="F2577" s="263" t="s">
        <v>4968</v>
      </c>
      <c r="G2577" s="214"/>
      <c r="H2577" s="36" t="s">
        <v>4911</v>
      </c>
      <c r="I2577" s="36" t="s">
        <v>4911</v>
      </c>
      <c r="J2577" s="31" t="s">
        <v>11241</v>
      </c>
      <c r="K2577" s="32" t="s">
        <v>11232</v>
      </c>
      <c r="L2577" s="31" t="s">
        <v>11242</v>
      </c>
      <c r="M2577" s="4">
        <v>2575</v>
      </c>
      <c r="N2577" s="525">
        <v>33.563518999999999</v>
      </c>
      <c r="O2577" s="525">
        <v>133.56013100000001</v>
      </c>
      <c r="P2577">
        <f t="shared" si="40"/>
        <v>4482.7479944609895</v>
      </c>
    </row>
    <row r="2578" spans="1:16">
      <c r="A2578" s="33" t="s">
        <v>10403</v>
      </c>
      <c r="B2578" s="33" t="s">
        <v>3759</v>
      </c>
      <c r="C2578" s="34" t="s">
        <v>4911</v>
      </c>
      <c r="D2578" s="35"/>
      <c r="E2578" s="62" t="s">
        <v>4911</v>
      </c>
      <c r="F2578" s="263" t="s">
        <v>5252</v>
      </c>
      <c r="G2578" s="214"/>
      <c r="H2578" s="36" t="s">
        <v>4911</v>
      </c>
      <c r="I2578" s="36" t="s">
        <v>4911</v>
      </c>
      <c r="J2578" s="31" t="s">
        <v>5353</v>
      </c>
      <c r="K2578" s="32" t="s">
        <v>11232</v>
      </c>
      <c r="L2578" s="31" t="s">
        <v>11233</v>
      </c>
      <c r="M2578" s="4">
        <v>2576</v>
      </c>
      <c r="N2578" s="525">
        <v>33.563377000000003</v>
      </c>
      <c r="O2578" s="525">
        <v>133.56013100000001</v>
      </c>
      <c r="P2578">
        <f t="shared" si="40"/>
        <v>4482.7290289223874</v>
      </c>
    </row>
    <row r="2579" spans="1:16">
      <c r="A2579" s="33" t="s">
        <v>10403</v>
      </c>
      <c r="B2579" s="33" t="s">
        <v>3759</v>
      </c>
      <c r="C2579" s="39" t="s">
        <v>4911</v>
      </c>
      <c r="D2579" s="40"/>
      <c r="E2579" s="62" t="s">
        <v>4974</v>
      </c>
      <c r="F2579" s="267" t="s">
        <v>4975</v>
      </c>
      <c r="G2579" s="214"/>
      <c r="H2579" s="41" t="s">
        <v>4911</v>
      </c>
      <c r="I2579" s="41" t="s">
        <v>4911</v>
      </c>
      <c r="J2579" s="57" t="s">
        <v>4976</v>
      </c>
      <c r="K2579" s="58" t="s">
        <v>11232</v>
      </c>
      <c r="L2579" s="57" t="s">
        <v>11233</v>
      </c>
      <c r="M2579" s="4">
        <v>2577</v>
      </c>
      <c r="N2579" s="556">
        <v>33.563377000000003</v>
      </c>
      <c r="O2579" s="556">
        <v>133.56013100000001</v>
      </c>
      <c r="P2579">
        <f t="shared" si="40"/>
        <v>4482.7290289223874</v>
      </c>
    </row>
    <row r="2580" spans="1:16">
      <c r="A2580" s="33" t="s">
        <v>10403</v>
      </c>
      <c r="B2580" s="33" t="s">
        <v>3759</v>
      </c>
      <c r="C2580" s="276">
        <v>2</v>
      </c>
      <c r="D2580" s="277">
        <v>4551026</v>
      </c>
      <c r="E2580" s="278" t="s">
        <v>4911</v>
      </c>
      <c r="F2580" s="100" t="s">
        <v>4981</v>
      </c>
      <c r="G2580" s="29" t="s">
        <v>4913</v>
      </c>
      <c r="H2580" s="279" t="s">
        <v>11243</v>
      </c>
      <c r="I2580" s="279" t="s">
        <v>11244</v>
      </c>
      <c r="J2580" s="291" t="s">
        <v>5968</v>
      </c>
      <c r="K2580" s="292" t="s">
        <v>11245</v>
      </c>
      <c r="L2580" s="291" t="s">
        <v>11246</v>
      </c>
      <c r="M2580" s="4">
        <v>2578</v>
      </c>
      <c r="N2580" s="589">
        <v>33.581795999999997</v>
      </c>
      <c r="O2580" s="589">
        <v>133.565572</v>
      </c>
      <c r="P2580">
        <f t="shared" si="40"/>
        <v>4485.3717915273119</v>
      </c>
    </row>
    <row r="2581" spans="1:16">
      <c r="A2581" s="33" t="s">
        <v>10403</v>
      </c>
      <c r="B2581" s="33" t="s">
        <v>3759</v>
      </c>
      <c r="C2581" s="34" t="s">
        <v>4911</v>
      </c>
      <c r="D2581" s="35"/>
      <c r="E2581" s="62" t="s">
        <v>4911</v>
      </c>
      <c r="F2581" s="55" t="s">
        <v>4987</v>
      </c>
      <c r="G2581" s="56"/>
      <c r="H2581" s="36" t="s">
        <v>4911</v>
      </c>
      <c r="I2581" s="36" t="s">
        <v>4911</v>
      </c>
      <c r="J2581" s="31" t="s">
        <v>11247</v>
      </c>
      <c r="K2581" s="32" t="s">
        <v>11248</v>
      </c>
      <c r="L2581" s="31" t="s">
        <v>11249</v>
      </c>
      <c r="M2581" s="4">
        <v>2579</v>
      </c>
      <c r="N2581" s="525">
        <v>33.550753</v>
      </c>
      <c r="O2581" s="525">
        <v>133.51184799999999</v>
      </c>
      <c r="P2581">
        <f t="shared" si="40"/>
        <v>4479.4230348215433</v>
      </c>
    </row>
    <row r="2582" spans="1:16">
      <c r="A2582" s="33" t="s">
        <v>10403</v>
      </c>
      <c r="B2582" s="33" t="s">
        <v>3759</v>
      </c>
      <c r="C2582" s="34" t="s">
        <v>4911</v>
      </c>
      <c r="D2582" s="35"/>
      <c r="E2582" s="62" t="s">
        <v>4911</v>
      </c>
      <c r="F2582" s="55" t="s">
        <v>4922</v>
      </c>
      <c r="G2582" s="56"/>
      <c r="H2582" s="36" t="s">
        <v>4911</v>
      </c>
      <c r="I2582" s="36" t="s">
        <v>4911</v>
      </c>
      <c r="J2582" s="31" t="s">
        <v>11250</v>
      </c>
      <c r="K2582" s="32" t="s">
        <v>11251</v>
      </c>
      <c r="L2582" s="31" t="s">
        <v>11252</v>
      </c>
      <c r="M2582" s="4">
        <v>2580</v>
      </c>
      <c r="N2582" s="525">
        <v>33.551833999999999</v>
      </c>
      <c r="O2582" s="525">
        <v>133.71505500000001</v>
      </c>
      <c r="P2582">
        <f t="shared" si="40"/>
        <v>4486.3853286608701</v>
      </c>
    </row>
    <row r="2583" spans="1:16">
      <c r="A2583" s="33" t="s">
        <v>10403</v>
      </c>
      <c r="B2583" s="33" t="s">
        <v>3759</v>
      </c>
      <c r="C2583" s="34" t="s">
        <v>4911</v>
      </c>
      <c r="D2583" s="35"/>
      <c r="E2583" s="62" t="s">
        <v>4911</v>
      </c>
      <c r="F2583" s="55" t="s">
        <v>4926</v>
      </c>
      <c r="G2583" s="56"/>
      <c r="H2583" s="36" t="s">
        <v>4911</v>
      </c>
      <c r="I2583" s="36" t="s">
        <v>4911</v>
      </c>
      <c r="J2583" s="37" t="s">
        <v>11200</v>
      </c>
      <c r="K2583" s="38" t="s">
        <v>11253</v>
      </c>
      <c r="L2583" s="37" t="s">
        <v>11254</v>
      </c>
      <c r="M2583" s="4">
        <v>2581</v>
      </c>
      <c r="N2583" s="554">
        <v>33.541058999999997</v>
      </c>
      <c r="O2583" s="554">
        <v>133.483293</v>
      </c>
      <c r="P2583">
        <f t="shared" si="40"/>
        <v>4477.1710060272871</v>
      </c>
    </row>
    <row r="2584" spans="1:16">
      <c r="A2584" s="33" t="s">
        <v>10403</v>
      </c>
      <c r="B2584" s="33" t="s">
        <v>3759</v>
      </c>
      <c r="C2584" s="34" t="s">
        <v>4911</v>
      </c>
      <c r="D2584" s="35"/>
      <c r="E2584" s="62" t="s">
        <v>4911</v>
      </c>
      <c r="F2584" s="55" t="s">
        <v>4930</v>
      </c>
      <c r="G2584" s="56"/>
      <c r="H2584" s="36" t="s">
        <v>4911</v>
      </c>
      <c r="I2584" s="36" t="s">
        <v>4911</v>
      </c>
      <c r="J2584" s="37" t="s">
        <v>11255</v>
      </c>
      <c r="K2584" s="38" t="s">
        <v>11256</v>
      </c>
      <c r="L2584" s="37" t="s">
        <v>11257</v>
      </c>
      <c r="M2584" s="4">
        <v>2582</v>
      </c>
      <c r="N2584" s="554">
        <v>33.548454</v>
      </c>
      <c r="O2584" s="554">
        <v>133.43384</v>
      </c>
      <c r="P2584">
        <f t="shared" si="40"/>
        <v>4476.4990432833602</v>
      </c>
    </row>
    <row r="2585" spans="1:16">
      <c r="A2585" s="33" t="s">
        <v>10403</v>
      </c>
      <c r="B2585" s="33" t="s">
        <v>3759</v>
      </c>
      <c r="C2585" s="34" t="s">
        <v>4911</v>
      </c>
      <c r="D2585" s="35"/>
      <c r="E2585" s="62" t="s">
        <v>4911</v>
      </c>
      <c r="F2585" s="55" t="s">
        <v>4934</v>
      </c>
      <c r="G2585" s="56"/>
      <c r="H2585" s="36" t="s">
        <v>4911</v>
      </c>
      <c r="I2585" s="36" t="s">
        <v>4911</v>
      </c>
      <c r="J2585" s="37" t="s">
        <v>11258</v>
      </c>
      <c r="K2585" s="38" t="s">
        <v>11259</v>
      </c>
      <c r="L2585" s="37" t="s">
        <v>11260</v>
      </c>
      <c r="M2585" s="4">
        <v>2583</v>
      </c>
      <c r="N2585" s="554">
        <v>33.565963000000004</v>
      </c>
      <c r="O2585" s="554">
        <v>133.556669</v>
      </c>
      <c r="P2585">
        <f t="shared" si="40"/>
        <v>4482.958210057247</v>
      </c>
    </row>
    <row r="2586" spans="1:16">
      <c r="A2586" s="33" t="s">
        <v>10403</v>
      </c>
      <c r="B2586" s="33" t="s">
        <v>3759</v>
      </c>
      <c r="C2586" s="34" t="s">
        <v>4911</v>
      </c>
      <c r="D2586" s="35"/>
      <c r="E2586" s="62" t="s">
        <v>4911</v>
      </c>
      <c r="F2586" s="55" t="s">
        <v>4938</v>
      </c>
      <c r="G2586" s="56"/>
      <c r="H2586" s="36" t="s">
        <v>4911</v>
      </c>
      <c r="I2586" s="36" t="s">
        <v>4911</v>
      </c>
      <c r="J2586" s="37" t="s">
        <v>11261</v>
      </c>
      <c r="K2586" s="38" t="s">
        <v>11262</v>
      </c>
      <c r="L2586" s="37" t="s">
        <v>11263</v>
      </c>
      <c r="M2586" s="4">
        <v>2584</v>
      </c>
      <c r="N2586" s="554">
        <v>33.556202999999996</v>
      </c>
      <c r="O2586" s="554">
        <v>133.57412500000001</v>
      </c>
      <c r="P2586">
        <f t="shared" si="40"/>
        <v>4482.2404540473744</v>
      </c>
    </row>
    <row r="2587" spans="1:16">
      <c r="A2587" s="33" t="s">
        <v>10403</v>
      </c>
      <c r="B2587" s="33" t="s">
        <v>3759</v>
      </c>
      <c r="C2587" s="34" t="s">
        <v>4911</v>
      </c>
      <c r="D2587" s="35"/>
      <c r="E2587" s="62" t="s">
        <v>4911</v>
      </c>
      <c r="F2587" s="55" t="s">
        <v>4942</v>
      </c>
      <c r="G2587" s="56"/>
      <c r="H2587" s="36" t="s">
        <v>4911</v>
      </c>
      <c r="I2587" s="36" t="s">
        <v>4911</v>
      </c>
      <c r="J2587" s="37" t="s">
        <v>11264</v>
      </c>
      <c r="K2587" s="38" t="s">
        <v>11265</v>
      </c>
      <c r="L2587" s="37" t="s">
        <v>11266</v>
      </c>
      <c r="M2587" s="4">
        <v>2585</v>
      </c>
      <c r="N2587" s="554">
        <v>33.556497999999998</v>
      </c>
      <c r="O2587" s="554">
        <v>133.57874000000001</v>
      </c>
      <c r="P2587">
        <f t="shared" si="40"/>
        <v>4482.4347216525202</v>
      </c>
    </row>
    <row r="2588" spans="1:16">
      <c r="A2588" s="33" t="s">
        <v>10403</v>
      </c>
      <c r="B2588" s="33" t="s">
        <v>3759</v>
      </c>
      <c r="C2588" s="34" t="s">
        <v>4911</v>
      </c>
      <c r="D2588" s="35"/>
      <c r="E2588" s="62" t="s">
        <v>4911</v>
      </c>
      <c r="F2588" s="102" t="s">
        <v>4962</v>
      </c>
      <c r="G2588" s="56"/>
      <c r="H2588" s="36" t="s">
        <v>4911</v>
      </c>
      <c r="I2588" s="36" t="s">
        <v>4911</v>
      </c>
      <c r="J2588" s="31" t="s">
        <v>4963</v>
      </c>
      <c r="K2588" s="32" t="s">
        <v>11245</v>
      </c>
      <c r="L2588" s="31" t="s">
        <v>11246</v>
      </c>
      <c r="M2588" s="4">
        <v>2586</v>
      </c>
      <c r="N2588" s="525">
        <v>33.581795999999997</v>
      </c>
      <c r="O2588" s="525">
        <v>133.565572</v>
      </c>
      <c r="P2588">
        <f t="shared" si="40"/>
        <v>4485.3717915273119</v>
      </c>
    </row>
    <row r="2589" spans="1:16">
      <c r="A2589" s="33" t="s">
        <v>10403</v>
      </c>
      <c r="B2589" s="33" t="s">
        <v>3759</v>
      </c>
      <c r="C2589" s="39" t="s">
        <v>4911</v>
      </c>
      <c r="D2589" s="40"/>
      <c r="E2589" s="62" t="s">
        <v>4974</v>
      </c>
      <c r="F2589" s="102" t="s">
        <v>4975</v>
      </c>
      <c r="G2589" s="56"/>
      <c r="H2589" s="41" t="s">
        <v>4911</v>
      </c>
      <c r="I2589" s="41" t="s">
        <v>4911</v>
      </c>
      <c r="J2589" s="57" t="s">
        <v>6229</v>
      </c>
      <c r="K2589" s="58" t="s">
        <v>11245</v>
      </c>
      <c r="L2589" s="57" t="s">
        <v>11246</v>
      </c>
      <c r="M2589" s="4">
        <v>2587</v>
      </c>
      <c r="N2589" s="556">
        <v>33.581795999999997</v>
      </c>
      <c r="O2589" s="556">
        <v>133.565572</v>
      </c>
      <c r="P2589">
        <f t="shared" si="40"/>
        <v>4485.3717915273119</v>
      </c>
    </row>
    <row r="2590" spans="1:16">
      <c r="A2590" s="33" t="s">
        <v>10403</v>
      </c>
      <c r="B2590" s="33" t="s">
        <v>3759</v>
      </c>
      <c r="C2590" s="276">
        <v>3</v>
      </c>
      <c r="D2590" s="277">
        <v>4551061</v>
      </c>
      <c r="E2590" s="278" t="s">
        <v>4974</v>
      </c>
      <c r="F2590" s="300" t="s">
        <v>4981</v>
      </c>
      <c r="G2590" s="29" t="s">
        <v>4913</v>
      </c>
      <c r="H2590" s="279" t="s">
        <v>11267</v>
      </c>
      <c r="I2590" s="279" t="s">
        <v>11268</v>
      </c>
      <c r="J2590" s="291" t="s">
        <v>11269</v>
      </c>
      <c r="K2590" s="292" t="s">
        <v>11270</v>
      </c>
      <c r="L2590" s="291" t="s">
        <v>11271</v>
      </c>
      <c r="M2590" s="4">
        <v>2588</v>
      </c>
      <c r="N2590" s="589">
        <v>33.563028000000003</v>
      </c>
      <c r="O2590" s="589">
        <v>133.546268</v>
      </c>
      <c r="P2590">
        <f t="shared" si="40"/>
        <v>4482.217132179504</v>
      </c>
    </row>
    <row r="2591" spans="1:16">
      <c r="A2591" s="33" t="s">
        <v>10403</v>
      </c>
      <c r="B2591" s="33" t="s">
        <v>3759</v>
      </c>
      <c r="C2591" s="39" t="s">
        <v>4911</v>
      </c>
      <c r="D2591" s="40"/>
      <c r="E2591" s="70" t="s">
        <v>4911</v>
      </c>
      <c r="F2591" s="63" t="s">
        <v>4962</v>
      </c>
      <c r="G2591" s="92"/>
      <c r="H2591" s="41" t="s">
        <v>4911</v>
      </c>
      <c r="I2591" s="41" t="s">
        <v>4911</v>
      </c>
      <c r="J2591" s="64" t="s">
        <v>4963</v>
      </c>
      <c r="K2591" s="65" t="s">
        <v>11270</v>
      </c>
      <c r="L2591" s="64" t="s">
        <v>11271</v>
      </c>
      <c r="M2591" s="4">
        <v>2589</v>
      </c>
      <c r="N2591" s="552">
        <v>33.563028000000003</v>
      </c>
      <c r="O2591" s="552">
        <v>133.546268</v>
      </c>
      <c r="P2591">
        <f t="shared" si="40"/>
        <v>4482.217132179504</v>
      </c>
    </row>
    <row r="2592" spans="1:16">
      <c r="A2592" s="33" t="s">
        <v>10403</v>
      </c>
      <c r="B2592" s="33" t="s">
        <v>3759</v>
      </c>
      <c r="C2592" s="276">
        <v>4</v>
      </c>
      <c r="D2592" s="277">
        <v>4551901</v>
      </c>
      <c r="E2592" s="278" t="s">
        <v>4974</v>
      </c>
      <c r="F2592" s="100" t="s">
        <v>4981</v>
      </c>
      <c r="G2592" s="29" t="s">
        <v>4913</v>
      </c>
      <c r="H2592" s="279" t="s">
        <v>11272</v>
      </c>
      <c r="I2592" s="279" t="s">
        <v>11273</v>
      </c>
      <c r="J2592" s="291" t="s">
        <v>11274</v>
      </c>
      <c r="K2592" s="292" t="s">
        <v>11275</v>
      </c>
      <c r="L2592" s="291" t="s">
        <v>11276</v>
      </c>
      <c r="M2592" s="4">
        <v>2590</v>
      </c>
      <c r="N2592" s="589">
        <v>33.568373999999999</v>
      </c>
      <c r="O2592" s="589">
        <v>133.644035</v>
      </c>
      <c r="P2592">
        <f t="shared" si="40"/>
        <v>4486.2129497490896</v>
      </c>
    </row>
    <row r="2593" spans="1:16">
      <c r="A2593" s="33" t="s">
        <v>10403</v>
      </c>
      <c r="B2593" s="33" t="s">
        <v>3759</v>
      </c>
      <c r="C2593" s="34" t="s">
        <v>4911</v>
      </c>
      <c r="D2593" s="35"/>
      <c r="E2593" s="62" t="s">
        <v>4911</v>
      </c>
      <c r="F2593" s="102" t="s">
        <v>4987</v>
      </c>
      <c r="G2593" s="56"/>
      <c r="H2593" s="36" t="s">
        <v>4911</v>
      </c>
      <c r="I2593" s="36" t="s">
        <v>4911</v>
      </c>
      <c r="J2593" s="60" t="s">
        <v>11277</v>
      </c>
      <c r="K2593" s="61" t="s">
        <v>11278</v>
      </c>
      <c r="L2593" s="60" t="s">
        <v>11279</v>
      </c>
      <c r="M2593" s="4">
        <v>2591</v>
      </c>
      <c r="N2593" s="553">
        <v>33.539028999999999</v>
      </c>
      <c r="O2593" s="553">
        <v>133.488799</v>
      </c>
      <c r="P2593">
        <f t="shared" si="40"/>
        <v>4477.0847008361707</v>
      </c>
    </row>
    <row r="2594" spans="1:16">
      <c r="A2594" s="33" t="s">
        <v>10403</v>
      </c>
      <c r="B2594" s="33" t="s">
        <v>3759</v>
      </c>
      <c r="C2594" s="39" t="s">
        <v>4911</v>
      </c>
      <c r="D2594" s="40"/>
      <c r="E2594" s="62" t="s">
        <v>4911</v>
      </c>
      <c r="F2594" s="63" t="s">
        <v>4962</v>
      </c>
      <c r="G2594" s="92"/>
      <c r="H2594" s="41" t="s">
        <v>4911</v>
      </c>
      <c r="I2594" s="41" t="s">
        <v>4911</v>
      </c>
      <c r="J2594" s="64" t="s">
        <v>4963</v>
      </c>
      <c r="K2594" s="65" t="s">
        <v>11278</v>
      </c>
      <c r="L2594" s="64" t="s">
        <v>11279</v>
      </c>
      <c r="M2594" s="4">
        <v>2592</v>
      </c>
      <c r="N2594" s="552">
        <v>33.539028999999999</v>
      </c>
      <c r="O2594" s="552">
        <v>133.488799</v>
      </c>
      <c r="P2594">
        <f t="shared" si="40"/>
        <v>4477.0847008361707</v>
      </c>
    </row>
    <row r="2595" spans="1:16">
      <c r="A2595" s="33" t="s">
        <v>10403</v>
      </c>
      <c r="B2595" s="33" t="s">
        <v>3759</v>
      </c>
      <c r="C2595" s="276">
        <v>5</v>
      </c>
      <c r="D2595" s="277">
        <v>4552016</v>
      </c>
      <c r="E2595" s="278" t="s">
        <v>4974</v>
      </c>
      <c r="F2595" s="300" t="s">
        <v>4981</v>
      </c>
      <c r="G2595" s="29" t="s">
        <v>4913</v>
      </c>
      <c r="H2595" s="279" t="s">
        <v>11280</v>
      </c>
      <c r="I2595" s="279" t="s">
        <v>11281</v>
      </c>
      <c r="J2595" s="291" t="s">
        <v>11282</v>
      </c>
      <c r="K2595" s="292" t="s">
        <v>11283</v>
      </c>
      <c r="L2595" s="291" t="s">
        <v>11284</v>
      </c>
      <c r="M2595" s="4">
        <v>2593</v>
      </c>
      <c r="N2595" s="589">
        <v>33.288617000000002</v>
      </c>
      <c r="O2595" s="589">
        <v>134.150702</v>
      </c>
      <c r="P2595">
        <f t="shared" si="40"/>
        <v>4465.6913391591343</v>
      </c>
    </row>
    <row r="2596" spans="1:16">
      <c r="A2596" s="33" t="s">
        <v>10403</v>
      </c>
      <c r="B2596" s="33" t="s">
        <v>3759</v>
      </c>
      <c r="C2596" s="39" t="s">
        <v>4911</v>
      </c>
      <c r="D2596" s="40"/>
      <c r="E2596" s="70" t="s">
        <v>4911</v>
      </c>
      <c r="F2596" s="63" t="s">
        <v>4962</v>
      </c>
      <c r="G2596" s="92"/>
      <c r="H2596" s="41" t="s">
        <v>4911</v>
      </c>
      <c r="I2596" s="41" t="s">
        <v>4911</v>
      </c>
      <c r="J2596" s="64" t="s">
        <v>4963</v>
      </c>
      <c r="K2596" s="65" t="s">
        <v>11283</v>
      </c>
      <c r="L2596" s="64" t="s">
        <v>11284</v>
      </c>
      <c r="M2596" s="4">
        <v>2594</v>
      </c>
      <c r="N2596" s="552">
        <v>33.288617000000002</v>
      </c>
      <c r="O2596" s="552">
        <v>134.150702</v>
      </c>
      <c r="P2596">
        <f t="shared" si="40"/>
        <v>4465.6913391591343</v>
      </c>
    </row>
    <row r="2597" spans="1:16">
      <c r="A2597" s="33" t="s">
        <v>10403</v>
      </c>
      <c r="B2597" s="33" t="s">
        <v>3759</v>
      </c>
      <c r="C2597" s="276">
        <v>6</v>
      </c>
      <c r="D2597" s="277">
        <v>4554801</v>
      </c>
      <c r="E2597" s="278" t="s">
        <v>4974</v>
      </c>
      <c r="F2597" s="300" t="s">
        <v>4981</v>
      </c>
      <c r="G2597" s="29" t="s">
        <v>4913</v>
      </c>
      <c r="H2597" s="279" t="s">
        <v>11285</v>
      </c>
      <c r="I2597" s="279" t="s">
        <v>11286</v>
      </c>
      <c r="J2597" s="291" t="s">
        <v>11287</v>
      </c>
      <c r="K2597" s="292" t="s">
        <v>11288</v>
      </c>
      <c r="L2597" s="291" t="s">
        <v>11289</v>
      </c>
      <c r="M2597" s="4">
        <v>2595</v>
      </c>
      <c r="N2597" s="589">
        <v>33.565340999999997</v>
      </c>
      <c r="O2597" s="589">
        <v>133.65220299999999</v>
      </c>
      <c r="P2597">
        <f t="shared" si="40"/>
        <v>4486.0817690962222</v>
      </c>
    </row>
    <row r="2598" spans="1:16">
      <c r="A2598" s="33" t="s">
        <v>10403</v>
      </c>
      <c r="B2598" s="33" t="s">
        <v>3759</v>
      </c>
      <c r="C2598" s="39" t="s">
        <v>4911</v>
      </c>
      <c r="D2598" s="40"/>
      <c r="E2598" s="70" t="s">
        <v>4911</v>
      </c>
      <c r="F2598" s="63" t="s">
        <v>4962</v>
      </c>
      <c r="G2598" s="92"/>
      <c r="H2598" s="41" t="s">
        <v>4911</v>
      </c>
      <c r="I2598" s="41" t="s">
        <v>4911</v>
      </c>
      <c r="J2598" s="64" t="s">
        <v>4963</v>
      </c>
      <c r="K2598" s="65" t="s">
        <v>11288</v>
      </c>
      <c r="L2598" s="64" t="s">
        <v>11289</v>
      </c>
      <c r="M2598" s="4">
        <v>2596</v>
      </c>
      <c r="N2598" s="552">
        <v>33.565340999999997</v>
      </c>
      <c r="O2598" s="552">
        <v>133.65220299999999</v>
      </c>
      <c r="P2598">
        <f t="shared" si="40"/>
        <v>4486.0817690962222</v>
      </c>
    </row>
    <row r="2599" spans="1:16">
      <c r="A2599" s="33" t="s">
        <v>10403</v>
      </c>
      <c r="B2599" s="33" t="s">
        <v>3759</v>
      </c>
      <c r="C2599" s="276">
        <v>7</v>
      </c>
      <c r="D2599" s="277">
        <v>4555025</v>
      </c>
      <c r="E2599" s="278" t="s">
        <v>4974</v>
      </c>
      <c r="F2599" s="300" t="s">
        <v>4981</v>
      </c>
      <c r="G2599" s="29" t="s">
        <v>4913</v>
      </c>
      <c r="H2599" s="279" t="s">
        <v>11290</v>
      </c>
      <c r="I2599" s="279" t="s">
        <v>11291</v>
      </c>
      <c r="J2599" s="291" t="s">
        <v>11292</v>
      </c>
      <c r="K2599" s="292" t="s">
        <v>11293</v>
      </c>
      <c r="L2599" s="291" t="s">
        <v>11294</v>
      </c>
      <c r="M2599" s="4">
        <v>2597</v>
      </c>
      <c r="N2599" s="589">
        <v>33.495857999999998</v>
      </c>
      <c r="O2599" s="589">
        <v>133.43078</v>
      </c>
      <c r="P2599">
        <f t="shared" si="40"/>
        <v>4469.3784597092399</v>
      </c>
    </row>
    <row r="2600" spans="1:16">
      <c r="A2600" s="33" t="s">
        <v>10403</v>
      </c>
      <c r="B2600" s="33" t="s">
        <v>3759</v>
      </c>
      <c r="C2600" s="39" t="s">
        <v>4911</v>
      </c>
      <c r="D2600" s="40"/>
      <c r="E2600" s="70" t="s">
        <v>4911</v>
      </c>
      <c r="F2600" s="63" t="s">
        <v>4962</v>
      </c>
      <c r="G2600" s="92"/>
      <c r="H2600" s="41" t="s">
        <v>4911</v>
      </c>
      <c r="I2600" s="41" t="s">
        <v>4911</v>
      </c>
      <c r="J2600" s="64" t="s">
        <v>4963</v>
      </c>
      <c r="K2600" s="65" t="s">
        <v>11293</v>
      </c>
      <c r="L2600" s="64" t="s">
        <v>11294</v>
      </c>
      <c r="M2600" s="4">
        <v>2598</v>
      </c>
      <c r="N2600" s="552">
        <v>33.495857999999998</v>
      </c>
      <c r="O2600" s="552">
        <v>133.43078</v>
      </c>
      <c r="P2600">
        <f t="shared" si="40"/>
        <v>4469.3784597092399</v>
      </c>
    </row>
    <row r="2601" spans="1:16">
      <c r="A2601" s="33" t="s">
        <v>10403</v>
      </c>
      <c r="B2601" s="33" t="s">
        <v>3759</v>
      </c>
      <c r="C2601" s="276">
        <v>8</v>
      </c>
      <c r="D2601" s="277">
        <v>4556016</v>
      </c>
      <c r="E2601" s="278" t="s">
        <v>4974</v>
      </c>
      <c r="F2601" s="300" t="s">
        <v>4981</v>
      </c>
      <c r="G2601" s="29" t="s">
        <v>4913</v>
      </c>
      <c r="H2601" s="279" t="s">
        <v>11295</v>
      </c>
      <c r="I2601" s="279" t="s">
        <v>11296</v>
      </c>
      <c r="J2601" s="291" t="s">
        <v>11297</v>
      </c>
      <c r="K2601" s="292" t="s">
        <v>11298</v>
      </c>
      <c r="L2601" s="291" t="s">
        <v>11299</v>
      </c>
      <c r="M2601" s="4">
        <v>2599</v>
      </c>
      <c r="N2601" s="589">
        <v>33.413561000000001</v>
      </c>
      <c r="O2601" s="589">
        <v>133.29186100000001</v>
      </c>
      <c r="P2601">
        <f t="shared" si="40"/>
        <v>4453.7557283270216</v>
      </c>
    </row>
    <row r="2602" spans="1:16">
      <c r="A2602" s="33" t="s">
        <v>10403</v>
      </c>
      <c r="B2602" s="33" t="s">
        <v>3759</v>
      </c>
      <c r="C2602" s="39" t="s">
        <v>4911</v>
      </c>
      <c r="D2602" s="40"/>
      <c r="E2602" s="70" t="s">
        <v>4911</v>
      </c>
      <c r="F2602" s="63" t="s">
        <v>4962</v>
      </c>
      <c r="G2602" s="92"/>
      <c r="H2602" s="41" t="s">
        <v>4911</v>
      </c>
      <c r="I2602" s="41" t="s">
        <v>4911</v>
      </c>
      <c r="J2602" s="64" t="s">
        <v>4963</v>
      </c>
      <c r="K2602" s="65" t="s">
        <v>11298</v>
      </c>
      <c r="L2602" s="64" t="s">
        <v>11299</v>
      </c>
      <c r="M2602" s="4">
        <v>2600</v>
      </c>
      <c r="N2602" s="552">
        <v>33.413561000000001</v>
      </c>
      <c r="O2602" s="552">
        <v>133.29186100000001</v>
      </c>
      <c r="P2602">
        <f t="shared" si="40"/>
        <v>4453.7557283270216</v>
      </c>
    </row>
    <row r="2603" spans="1:16">
      <c r="A2603" s="33" t="s">
        <v>10403</v>
      </c>
      <c r="B2603" s="33" t="s">
        <v>3759</v>
      </c>
      <c r="C2603" s="276">
        <v>9</v>
      </c>
      <c r="D2603" s="277">
        <v>4557032</v>
      </c>
      <c r="E2603" s="278" t="s">
        <v>4974</v>
      </c>
      <c r="F2603" s="300" t="s">
        <v>4981</v>
      </c>
      <c r="G2603" s="29" t="s">
        <v>4913</v>
      </c>
      <c r="H2603" s="279" t="s">
        <v>11300</v>
      </c>
      <c r="I2603" s="279" t="s">
        <v>11301</v>
      </c>
      <c r="J2603" s="291" t="s">
        <v>11302</v>
      </c>
      <c r="K2603" s="292" t="s">
        <v>11303</v>
      </c>
      <c r="L2603" s="291" t="s">
        <v>11304</v>
      </c>
      <c r="M2603" s="4">
        <v>2601</v>
      </c>
      <c r="N2603" s="589">
        <v>32.991878</v>
      </c>
      <c r="O2603" s="589">
        <v>132.96322799999999</v>
      </c>
      <c r="P2603">
        <f t="shared" si="40"/>
        <v>4386.706596662184</v>
      </c>
    </row>
    <row r="2604" spans="1:16">
      <c r="A2604" s="33" t="s">
        <v>10403</v>
      </c>
      <c r="B2604" s="33" t="s">
        <v>3759</v>
      </c>
      <c r="C2604" s="39" t="s">
        <v>4911</v>
      </c>
      <c r="D2604" s="40"/>
      <c r="E2604" s="70" t="s">
        <v>4911</v>
      </c>
      <c r="F2604" s="63" t="s">
        <v>4962</v>
      </c>
      <c r="G2604" s="92"/>
      <c r="H2604" s="41" t="s">
        <v>4911</v>
      </c>
      <c r="I2604" s="41" t="s">
        <v>4911</v>
      </c>
      <c r="J2604" s="64" t="s">
        <v>4963</v>
      </c>
      <c r="K2604" s="65" t="s">
        <v>11303</v>
      </c>
      <c r="L2604" s="64" t="s">
        <v>11304</v>
      </c>
      <c r="M2604" s="4">
        <v>2602</v>
      </c>
      <c r="N2604" s="552">
        <v>32.991878</v>
      </c>
      <c r="O2604" s="552">
        <v>132.96322799999999</v>
      </c>
      <c r="P2604">
        <f t="shared" si="40"/>
        <v>4386.706596662184</v>
      </c>
    </row>
    <row r="2605" spans="1:16">
      <c r="A2605" s="33" t="s">
        <v>10403</v>
      </c>
      <c r="B2605" s="33" t="s">
        <v>3759</v>
      </c>
      <c r="C2605" s="276">
        <v>10</v>
      </c>
      <c r="D2605" s="277">
        <v>4581006</v>
      </c>
      <c r="E2605" s="278" t="s">
        <v>4974</v>
      </c>
      <c r="F2605" s="300" t="s">
        <v>4981</v>
      </c>
      <c r="G2605" s="29" t="s">
        <v>4913</v>
      </c>
      <c r="H2605" s="279" t="s">
        <v>11305</v>
      </c>
      <c r="I2605" s="279" t="s">
        <v>11306</v>
      </c>
      <c r="J2605" s="291" t="s">
        <v>11307</v>
      </c>
      <c r="K2605" s="292" t="s">
        <v>11308</v>
      </c>
      <c r="L2605" s="291" t="s">
        <v>11309</v>
      </c>
      <c r="M2605" s="4">
        <v>2603</v>
      </c>
      <c r="N2605" s="589">
        <v>33.489176999999998</v>
      </c>
      <c r="O2605" s="589">
        <v>133.93559300000001</v>
      </c>
      <c r="P2605">
        <f t="shared" si="40"/>
        <v>4485.3927805769608</v>
      </c>
    </row>
    <row r="2606" spans="1:16" ht="19.5" thickBot="1">
      <c r="A2606" s="33" t="s">
        <v>10403</v>
      </c>
      <c r="B2606" s="82" t="s">
        <v>3759</v>
      </c>
      <c r="C2606" s="83" t="s">
        <v>4911</v>
      </c>
      <c r="D2606" s="84"/>
      <c r="E2606" s="62" t="s">
        <v>4911</v>
      </c>
      <c r="F2606" s="102" t="s">
        <v>4962</v>
      </c>
      <c r="G2606" s="56"/>
      <c r="H2606" s="87" t="s">
        <v>4911</v>
      </c>
      <c r="I2606" s="87" t="s">
        <v>4911</v>
      </c>
      <c r="J2606" s="60" t="s">
        <v>4963</v>
      </c>
      <c r="K2606" s="61" t="s">
        <v>11308</v>
      </c>
      <c r="L2606" s="60" t="s">
        <v>11309</v>
      </c>
      <c r="M2606" s="4">
        <v>2604</v>
      </c>
      <c r="N2606" s="553">
        <v>33.489176999999998</v>
      </c>
      <c r="O2606" s="553">
        <v>133.93559300000001</v>
      </c>
      <c r="P2606">
        <f t="shared" si="40"/>
        <v>4485.3927805769608</v>
      </c>
    </row>
    <row r="2607" spans="1:16">
      <c r="A2607" s="33" t="s">
        <v>10403</v>
      </c>
      <c r="B2607" s="24" t="s">
        <v>241</v>
      </c>
      <c r="C2607" s="25">
        <v>1</v>
      </c>
      <c r="D2607" s="26">
        <v>5852029</v>
      </c>
      <c r="E2607" s="223" t="s">
        <v>4974</v>
      </c>
      <c r="F2607" s="159" t="s">
        <v>4981</v>
      </c>
      <c r="G2607" s="29" t="s">
        <v>4913</v>
      </c>
      <c r="H2607" s="30" t="s">
        <v>11310</v>
      </c>
      <c r="I2607" s="30" t="s">
        <v>11311</v>
      </c>
      <c r="J2607" s="325" t="s">
        <v>11312</v>
      </c>
      <c r="K2607" s="326" t="s">
        <v>11313</v>
      </c>
      <c r="L2607" s="325" t="s">
        <v>11314</v>
      </c>
      <c r="M2607" s="4">
        <v>2605</v>
      </c>
      <c r="N2607" s="599">
        <v>33.932620999999997</v>
      </c>
      <c r="O2607" s="599">
        <v>130.90376000000001</v>
      </c>
      <c r="P2607">
        <f t="shared" si="40"/>
        <v>4441.9076755549595</v>
      </c>
    </row>
    <row r="2608" spans="1:16">
      <c r="A2608" s="33" t="s">
        <v>10403</v>
      </c>
      <c r="B2608" s="33" t="s">
        <v>241</v>
      </c>
      <c r="C2608" s="39" t="s">
        <v>4911</v>
      </c>
      <c r="D2608" s="40"/>
      <c r="E2608" s="70" t="s">
        <v>4911</v>
      </c>
      <c r="F2608" s="63" t="s">
        <v>4962</v>
      </c>
      <c r="G2608" s="92"/>
      <c r="H2608" s="41" t="s">
        <v>4911</v>
      </c>
      <c r="I2608" s="41" t="s">
        <v>4911</v>
      </c>
      <c r="J2608" s="64" t="s">
        <v>4963</v>
      </c>
      <c r="K2608" s="65" t="s">
        <v>11313</v>
      </c>
      <c r="L2608" s="64" t="s">
        <v>11314</v>
      </c>
      <c r="M2608" s="4">
        <v>2606</v>
      </c>
      <c r="N2608" s="552">
        <v>33.932620999999997</v>
      </c>
      <c r="O2608" s="552">
        <v>130.90376000000001</v>
      </c>
      <c r="P2608">
        <f t="shared" si="40"/>
        <v>4441.9076755549595</v>
      </c>
    </row>
    <row r="2609" spans="1:16">
      <c r="A2609" s="33" t="s">
        <v>10403</v>
      </c>
      <c r="B2609" s="33" t="s">
        <v>241</v>
      </c>
      <c r="C2609" s="316">
        <v>2</v>
      </c>
      <c r="D2609" s="317">
        <v>5852035</v>
      </c>
      <c r="E2609" s="318" t="s">
        <v>4974</v>
      </c>
      <c r="F2609" s="300" t="s">
        <v>4981</v>
      </c>
      <c r="G2609" s="29" t="s">
        <v>4913</v>
      </c>
      <c r="H2609" s="319" t="s">
        <v>11315</v>
      </c>
      <c r="I2609" s="319" t="s">
        <v>11316</v>
      </c>
      <c r="J2609" s="320" t="s">
        <v>11317</v>
      </c>
      <c r="K2609" s="321" t="s">
        <v>11318</v>
      </c>
      <c r="L2609" s="320" t="s">
        <v>11319</v>
      </c>
      <c r="M2609" s="4">
        <v>2607</v>
      </c>
      <c r="N2609" s="597">
        <v>34.031770999999999</v>
      </c>
      <c r="O2609" s="597">
        <v>130.91197299999999</v>
      </c>
      <c r="P2609">
        <f t="shared" si="40"/>
        <v>4455.1662862941821</v>
      </c>
    </row>
    <row r="2610" spans="1:16">
      <c r="A2610" s="33" t="s">
        <v>10403</v>
      </c>
      <c r="B2610" s="33" t="s">
        <v>241</v>
      </c>
      <c r="C2610" s="276">
        <v>3</v>
      </c>
      <c r="D2610" s="277">
        <v>5852038</v>
      </c>
      <c r="E2610" s="278" t="s">
        <v>4974</v>
      </c>
      <c r="F2610" s="100" t="s">
        <v>4981</v>
      </c>
      <c r="G2610" s="29" t="s">
        <v>4913</v>
      </c>
      <c r="H2610" s="279" t="s">
        <v>11320</v>
      </c>
      <c r="I2610" s="279" t="s">
        <v>11321</v>
      </c>
      <c r="J2610" s="291" t="s">
        <v>11322</v>
      </c>
      <c r="K2610" s="292" t="s">
        <v>11323</v>
      </c>
      <c r="L2610" s="291" t="s">
        <v>11324</v>
      </c>
      <c r="M2610" s="4">
        <v>2608</v>
      </c>
      <c r="N2610" s="589">
        <v>33.986013999999997</v>
      </c>
      <c r="O2610" s="589">
        <v>130.93171899999999</v>
      </c>
      <c r="P2610">
        <f t="shared" si="40"/>
        <v>4449.847234978065</v>
      </c>
    </row>
    <row r="2611" spans="1:16">
      <c r="A2611" s="33" t="s">
        <v>10403</v>
      </c>
      <c r="B2611" s="33" t="s">
        <v>241</v>
      </c>
      <c r="C2611" s="39" t="s">
        <v>4911</v>
      </c>
      <c r="D2611" s="40"/>
      <c r="E2611" s="70" t="s">
        <v>4911</v>
      </c>
      <c r="F2611" s="63" t="s">
        <v>4962</v>
      </c>
      <c r="G2611" s="92"/>
      <c r="H2611" s="41" t="s">
        <v>4911</v>
      </c>
      <c r="I2611" s="41" t="s">
        <v>4911</v>
      </c>
      <c r="J2611" s="64" t="s">
        <v>4963</v>
      </c>
      <c r="K2611" s="65" t="s">
        <v>11323</v>
      </c>
      <c r="L2611" s="64" t="s">
        <v>11324</v>
      </c>
      <c r="M2611" s="4">
        <v>2609</v>
      </c>
      <c r="N2611" s="552">
        <v>33.986013999999997</v>
      </c>
      <c r="O2611" s="552">
        <v>130.93171899999999</v>
      </c>
      <c r="P2611">
        <f t="shared" si="40"/>
        <v>4449.847234978065</v>
      </c>
    </row>
    <row r="2612" spans="1:16">
      <c r="A2612" s="33" t="s">
        <v>10403</v>
      </c>
      <c r="B2612" s="33" t="s">
        <v>241</v>
      </c>
      <c r="C2612" s="316">
        <v>4</v>
      </c>
      <c r="D2612" s="317">
        <v>5852071</v>
      </c>
      <c r="E2612" s="318" t="s">
        <v>4974</v>
      </c>
      <c r="F2612" s="56" t="s">
        <v>4981</v>
      </c>
      <c r="G2612" s="29" t="s">
        <v>4913</v>
      </c>
      <c r="H2612" s="319" t="s">
        <v>11325</v>
      </c>
      <c r="I2612" s="319" t="s">
        <v>11326</v>
      </c>
      <c r="J2612" s="320" t="s">
        <v>11327</v>
      </c>
      <c r="K2612" s="321" t="s">
        <v>11328</v>
      </c>
      <c r="L2612" s="320" t="s">
        <v>11329</v>
      </c>
      <c r="M2612" s="4">
        <v>2610</v>
      </c>
      <c r="N2612" s="597">
        <v>33.940528</v>
      </c>
      <c r="O2612" s="597">
        <v>130.91475600000001</v>
      </c>
      <c r="P2612">
        <f t="shared" si="40"/>
        <v>4443.3159416311682</v>
      </c>
    </row>
    <row r="2613" spans="1:16">
      <c r="A2613" s="33" t="s">
        <v>10403</v>
      </c>
      <c r="B2613" s="33" t="s">
        <v>241</v>
      </c>
      <c r="C2613" s="316">
        <v>5</v>
      </c>
      <c r="D2613" s="317">
        <v>5852073</v>
      </c>
      <c r="E2613" s="318" t="s">
        <v>4974</v>
      </c>
      <c r="F2613" s="275" t="s">
        <v>4981</v>
      </c>
      <c r="G2613" s="29" t="s">
        <v>4913</v>
      </c>
      <c r="H2613" s="319" t="s">
        <v>11330</v>
      </c>
      <c r="I2613" s="319" t="s">
        <v>11331</v>
      </c>
      <c r="J2613" s="320" t="s">
        <v>11332</v>
      </c>
      <c r="K2613" s="321" t="s">
        <v>11333</v>
      </c>
      <c r="L2613" s="320" t="s">
        <v>11334</v>
      </c>
      <c r="M2613" s="4">
        <v>2611</v>
      </c>
      <c r="N2613" s="597">
        <v>34.066125</v>
      </c>
      <c r="O2613" s="597">
        <v>131.029101</v>
      </c>
      <c r="P2613">
        <f t="shared" si="40"/>
        <v>4463.6537333036249</v>
      </c>
    </row>
    <row r="2614" spans="1:16">
      <c r="A2614" s="33" t="s">
        <v>10403</v>
      </c>
      <c r="B2614" s="33" t="s">
        <v>241</v>
      </c>
      <c r="C2614" s="276">
        <v>6</v>
      </c>
      <c r="D2614" s="277">
        <v>5852122</v>
      </c>
      <c r="E2614" s="62" t="s">
        <v>4974</v>
      </c>
      <c r="F2614" s="55" t="s">
        <v>4912</v>
      </c>
      <c r="G2614" s="29" t="s">
        <v>4913</v>
      </c>
      <c r="H2614" s="279" t="s">
        <v>11335</v>
      </c>
      <c r="I2614" s="279" t="s">
        <v>11336</v>
      </c>
      <c r="J2614" s="31" t="s">
        <v>11337</v>
      </c>
      <c r="K2614" s="32" t="s">
        <v>11338</v>
      </c>
      <c r="L2614" s="31" t="s">
        <v>11339</v>
      </c>
      <c r="M2614" s="4">
        <v>2612</v>
      </c>
      <c r="N2614" s="525">
        <v>33.996017999999999</v>
      </c>
      <c r="O2614" s="525">
        <v>130.92469600000001</v>
      </c>
      <c r="P2614">
        <f t="shared" si="40"/>
        <v>4450.9183218605285</v>
      </c>
    </row>
    <row r="2615" spans="1:16">
      <c r="A2615" s="33" t="s">
        <v>10403</v>
      </c>
      <c r="B2615" s="33" t="s">
        <v>241</v>
      </c>
      <c r="C2615" s="39" t="s">
        <v>4911</v>
      </c>
      <c r="D2615" s="40"/>
      <c r="E2615" s="62" t="s">
        <v>4911</v>
      </c>
      <c r="F2615" s="102" t="s">
        <v>4968</v>
      </c>
      <c r="G2615" s="56"/>
      <c r="H2615" s="41" t="s">
        <v>4911</v>
      </c>
      <c r="I2615" s="41" t="s">
        <v>4911</v>
      </c>
      <c r="J2615" s="57" t="s">
        <v>11340</v>
      </c>
      <c r="K2615" s="58" t="s">
        <v>11341</v>
      </c>
      <c r="L2615" s="57" t="s">
        <v>11342</v>
      </c>
      <c r="M2615" s="4">
        <v>2613</v>
      </c>
      <c r="N2615" s="556">
        <v>33.996169000000002</v>
      </c>
      <c r="O2615" s="556">
        <v>130.92523299999999</v>
      </c>
      <c r="P2615">
        <f t="shared" si="40"/>
        <v>4450.9563474323768</v>
      </c>
    </row>
    <row r="2616" spans="1:16">
      <c r="A2616" s="33" t="s">
        <v>10403</v>
      </c>
      <c r="B2616" s="33" t="s">
        <v>241</v>
      </c>
      <c r="C2616" s="316">
        <v>7</v>
      </c>
      <c r="D2616" s="317">
        <v>5852162</v>
      </c>
      <c r="E2616" s="318" t="s">
        <v>4974</v>
      </c>
      <c r="F2616" s="275" t="s">
        <v>4981</v>
      </c>
      <c r="G2616" s="29" t="s">
        <v>4913</v>
      </c>
      <c r="H2616" s="319" t="s">
        <v>11343</v>
      </c>
      <c r="I2616" s="319" t="s">
        <v>11344</v>
      </c>
      <c r="J2616" s="320" t="s">
        <v>11345</v>
      </c>
      <c r="K2616" s="321" t="s">
        <v>10730</v>
      </c>
      <c r="L2616" s="320" t="s">
        <v>11346</v>
      </c>
      <c r="M2616" s="4">
        <v>2614</v>
      </c>
      <c r="N2616" s="597">
        <v>33.979049000000003</v>
      </c>
      <c r="O2616" s="597">
        <v>130.94086100000001</v>
      </c>
      <c r="P2616">
        <f t="shared" si="40"/>
        <v>4449.2459320211901</v>
      </c>
    </row>
    <row r="2617" spans="1:16">
      <c r="A2617" s="33" t="s">
        <v>10403</v>
      </c>
      <c r="B2617" s="33" t="s">
        <v>241</v>
      </c>
      <c r="C2617" s="276">
        <v>8</v>
      </c>
      <c r="D2617" s="277">
        <v>5853018</v>
      </c>
      <c r="E2617" s="278" t="s">
        <v>4974</v>
      </c>
      <c r="F2617" s="300" t="s">
        <v>4981</v>
      </c>
      <c r="G2617" s="29" t="s">
        <v>4913</v>
      </c>
      <c r="H2617" s="279" t="s">
        <v>11347</v>
      </c>
      <c r="I2617" s="279" t="s">
        <v>11348</v>
      </c>
      <c r="J2617" s="291" t="s">
        <v>11349</v>
      </c>
      <c r="K2617" s="292" t="s">
        <v>10733</v>
      </c>
      <c r="L2617" s="291" t="s">
        <v>11350</v>
      </c>
      <c r="M2617" s="4">
        <v>2615</v>
      </c>
      <c r="N2617" s="589">
        <v>33.980518000000004</v>
      </c>
      <c r="O2617" s="589">
        <v>131.21670499999999</v>
      </c>
      <c r="P2617">
        <f t="shared" si="40"/>
        <v>4458.81160615319</v>
      </c>
    </row>
    <row r="2618" spans="1:16">
      <c r="A2618" s="33" t="s">
        <v>10403</v>
      </c>
      <c r="B2618" s="33" t="s">
        <v>241</v>
      </c>
      <c r="C2618" s="34" t="s">
        <v>4911</v>
      </c>
      <c r="D2618" s="35"/>
      <c r="E2618" s="62" t="s">
        <v>4911</v>
      </c>
      <c r="F2618" s="55" t="s">
        <v>4912</v>
      </c>
      <c r="G2618" s="56"/>
      <c r="H2618" s="36" t="s">
        <v>4911</v>
      </c>
      <c r="I2618" s="36" t="s">
        <v>4911</v>
      </c>
      <c r="J2618" s="60" t="s">
        <v>11351</v>
      </c>
      <c r="K2618" s="61" t="s">
        <v>11352</v>
      </c>
      <c r="L2618" s="60" t="s">
        <v>11353</v>
      </c>
      <c r="M2618" s="4">
        <v>2616</v>
      </c>
      <c r="N2618" s="553">
        <v>33.942641000000002</v>
      </c>
      <c r="O2618" s="553">
        <v>131.27164099999999</v>
      </c>
      <c r="P2618">
        <f t="shared" si="40"/>
        <v>4455.7061839438811</v>
      </c>
    </row>
    <row r="2619" spans="1:16">
      <c r="A2619" s="33" t="s">
        <v>10403</v>
      </c>
      <c r="B2619" s="33" t="s">
        <v>241</v>
      </c>
      <c r="C2619" s="39" t="s">
        <v>4911</v>
      </c>
      <c r="D2619" s="40"/>
      <c r="E2619" s="62" t="s">
        <v>4911</v>
      </c>
      <c r="F2619" s="102" t="s">
        <v>4962</v>
      </c>
      <c r="G2619" s="56"/>
      <c r="H2619" s="41" t="s">
        <v>4911</v>
      </c>
      <c r="I2619" s="41" t="s">
        <v>4911</v>
      </c>
      <c r="J2619" s="60" t="s">
        <v>4963</v>
      </c>
      <c r="K2619" s="61" t="s">
        <v>10733</v>
      </c>
      <c r="L2619" s="60" t="s">
        <v>11350</v>
      </c>
      <c r="M2619" s="4">
        <v>2617</v>
      </c>
      <c r="N2619" s="553">
        <v>33.980518000000004</v>
      </c>
      <c r="O2619" s="553">
        <v>131.21670499999999</v>
      </c>
      <c r="P2619">
        <f t="shared" si="40"/>
        <v>4458.81160615319</v>
      </c>
    </row>
    <row r="2620" spans="1:16">
      <c r="A2620" s="33" t="s">
        <v>10403</v>
      </c>
      <c r="B2620" s="33" t="s">
        <v>241</v>
      </c>
      <c r="C2620" s="276">
        <v>9</v>
      </c>
      <c r="D2620" s="277">
        <v>5853031</v>
      </c>
      <c r="E2620" s="278" t="s">
        <v>4974</v>
      </c>
      <c r="F2620" s="300" t="s">
        <v>4912</v>
      </c>
      <c r="G2620" s="29" t="s">
        <v>4913</v>
      </c>
      <c r="H2620" s="279" t="s">
        <v>11354</v>
      </c>
      <c r="I2620" s="279" t="s">
        <v>11355</v>
      </c>
      <c r="J2620" s="291" t="s">
        <v>11356</v>
      </c>
      <c r="K2620" s="292" t="s">
        <v>11357</v>
      </c>
      <c r="L2620" s="291" t="s">
        <v>11358</v>
      </c>
      <c r="M2620" s="4">
        <v>2618</v>
      </c>
      <c r="N2620" s="589">
        <v>33.962111999999998</v>
      </c>
      <c r="O2620" s="589">
        <v>131.320258</v>
      </c>
      <c r="P2620">
        <f t="shared" si="40"/>
        <v>4459.9133100648951</v>
      </c>
    </row>
    <row r="2621" spans="1:16">
      <c r="A2621" s="33" t="s">
        <v>10403</v>
      </c>
      <c r="B2621" s="33" t="s">
        <v>241</v>
      </c>
      <c r="C2621" s="34" t="s">
        <v>4911</v>
      </c>
      <c r="D2621" s="35"/>
      <c r="E2621" s="62" t="s">
        <v>4911</v>
      </c>
      <c r="F2621" s="55" t="s">
        <v>4987</v>
      </c>
      <c r="G2621" s="56"/>
      <c r="H2621" s="36" t="s">
        <v>4911</v>
      </c>
      <c r="I2621" s="36" t="s">
        <v>4911</v>
      </c>
      <c r="J2621" s="31" t="s">
        <v>11359</v>
      </c>
      <c r="K2621" s="32" t="s">
        <v>11360</v>
      </c>
      <c r="L2621" s="31" t="s">
        <v>11361</v>
      </c>
      <c r="M2621" s="4">
        <v>2619</v>
      </c>
      <c r="N2621" s="525">
        <v>34.002321000000002</v>
      </c>
      <c r="O2621" s="525">
        <v>131.18081000000001</v>
      </c>
      <c r="P2621">
        <f t="shared" si="40"/>
        <v>4460.4520106600103</v>
      </c>
    </row>
    <row r="2622" spans="1:16">
      <c r="A2622" s="33" t="s">
        <v>10403</v>
      </c>
      <c r="B2622" s="33" t="s">
        <v>241</v>
      </c>
      <c r="C2622" s="39" t="s">
        <v>4911</v>
      </c>
      <c r="D2622" s="40"/>
      <c r="E2622" s="70" t="s">
        <v>4911</v>
      </c>
      <c r="F2622" s="63" t="s">
        <v>4962</v>
      </c>
      <c r="G2622" s="92"/>
      <c r="H2622" s="41" t="s">
        <v>4911</v>
      </c>
      <c r="I2622" s="41" t="s">
        <v>4911</v>
      </c>
      <c r="J2622" s="42" t="s">
        <v>4963</v>
      </c>
      <c r="K2622" s="43" t="s">
        <v>11357</v>
      </c>
      <c r="L2622" s="42" t="s">
        <v>11362</v>
      </c>
      <c r="M2622" s="4">
        <v>2620</v>
      </c>
      <c r="N2622" s="560">
        <v>33.962111999999998</v>
      </c>
      <c r="O2622" s="560">
        <v>131.320258</v>
      </c>
      <c r="P2622">
        <f t="shared" si="40"/>
        <v>4459.9133100648951</v>
      </c>
    </row>
    <row r="2623" spans="1:16">
      <c r="A2623" s="33" t="s">
        <v>10403</v>
      </c>
      <c r="B2623" s="33" t="s">
        <v>241</v>
      </c>
      <c r="C2623" s="276">
        <v>10</v>
      </c>
      <c r="D2623" s="277">
        <v>5853099</v>
      </c>
      <c r="E2623" s="62" t="s">
        <v>4974</v>
      </c>
      <c r="F2623" s="124" t="s">
        <v>4981</v>
      </c>
      <c r="G2623" s="29" t="s">
        <v>4913</v>
      </c>
      <c r="H2623" s="279" t="s">
        <v>11363</v>
      </c>
      <c r="I2623" s="279" t="s">
        <v>11364</v>
      </c>
      <c r="J2623" s="57" t="s">
        <v>11365</v>
      </c>
      <c r="K2623" s="58" t="s">
        <v>10733</v>
      </c>
      <c r="L2623" s="57" t="s">
        <v>11366</v>
      </c>
      <c r="M2623" s="4">
        <v>2621</v>
      </c>
      <c r="N2623" s="556">
        <v>33.981875000000002</v>
      </c>
      <c r="O2623" s="556">
        <v>131.20319799999999</v>
      </c>
      <c r="P2623">
        <f t="shared" si="40"/>
        <v>4458.5306740362503</v>
      </c>
    </row>
    <row r="2624" spans="1:16">
      <c r="A2624" s="33" t="s">
        <v>10403</v>
      </c>
      <c r="B2624" s="33" t="s">
        <v>241</v>
      </c>
      <c r="C2624" s="39" t="s">
        <v>4911</v>
      </c>
      <c r="D2624" s="40"/>
      <c r="E2624" s="70" t="s">
        <v>4911</v>
      </c>
      <c r="F2624" s="102" t="s">
        <v>4962</v>
      </c>
      <c r="G2624" s="56"/>
      <c r="H2624" s="41" t="s">
        <v>4911</v>
      </c>
      <c r="I2624" s="41" t="s">
        <v>4911</v>
      </c>
      <c r="J2624" s="64" t="s">
        <v>4963</v>
      </c>
      <c r="K2624" s="65" t="s">
        <v>10733</v>
      </c>
      <c r="L2624" s="64" t="s">
        <v>11366</v>
      </c>
      <c r="M2624" s="4">
        <v>2622</v>
      </c>
      <c r="N2624" s="552">
        <v>33.981875000000002</v>
      </c>
      <c r="O2624" s="552">
        <v>131.20319799999999</v>
      </c>
      <c r="P2624">
        <f t="shared" si="40"/>
        <v>4458.5306740362503</v>
      </c>
    </row>
    <row r="2625" spans="1:16">
      <c r="A2625" s="33" t="s">
        <v>10403</v>
      </c>
      <c r="B2625" s="33" t="s">
        <v>241</v>
      </c>
      <c r="C2625" s="276">
        <v>11</v>
      </c>
      <c r="D2625" s="277">
        <v>5854012</v>
      </c>
      <c r="E2625" s="278" t="s">
        <v>4974</v>
      </c>
      <c r="F2625" s="300" t="s">
        <v>4981</v>
      </c>
      <c r="G2625" s="29" t="s">
        <v>4913</v>
      </c>
      <c r="H2625" s="279" t="s">
        <v>11367</v>
      </c>
      <c r="I2625" s="279" t="s">
        <v>11368</v>
      </c>
      <c r="J2625" s="291" t="s">
        <v>11369</v>
      </c>
      <c r="K2625" s="292" t="s">
        <v>11370</v>
      </c>
      <c r="L2625" s="291" t="s">
        <v>11371</v>
      </c>
      <c r="M2625" s="4">
        <v>2623</v>
      </c>
      <c r="N2625" s="589">
        <v>34.405318000000001</v>
      </c>
      <c r="O2625" s="589">
        <v>131.38852299999999</v>
      </c>
      <c r="P2625">
        <f t="shared" si="40"/>
        <v>4520.4639153653143</v>
      </c>
    </row>
    <row r="2626" spans="1:16">
      <c r="A2626" s="33" t="s">
        <v>10403</v>
      </c>
      <c r="B2626" s="33" t="s">
        <v>241</v>
      </c>
      <c r="C2626" s="39" t="s">
        <v>4911</v>
      </c>
      <c r="D2626" s="40"/>
      <c r="E2626" s="70" t="s">
        <v>4911</v>
      </c>
      <c r="F2626" s="63" t="s">
        <v>4962</v>
      </c>
      <c r="G2626" s="92"/>
      <c r="H2626" s="41" t="s">
        <v>4911</v>
      </c>
      <c r="I2626" s="41" t="s">
        <v>4911</v>
      </c>
      <c r="J2626" s="64" t="s">
        <v>4963</v>
      </c>
      <c r="K2626" s="65" t="s">
        <v>11370</v>
      </c>
      <c r="L2626" s="64" t="s">
        <v>11371</v>
      </c>
      <c r="M2626" s="4">
        <v>2624</v>
      </c>
      <c r="N2626" s="552">
        <v>34.405318000000001</v>
      </c>
      <c r="O2626" s="552">
        <v>131.38852299999999</v>
      </c>
      <c r="P2626">
        <f t="shared" si="40"/>
        <v>4520.4639153653143</v>
      </c>
    </row>
    <row r="2627" spans="1:16">
      <c r="A2627" s="33" t="s">
        <v>10403</v>
      </c>
      <c r="B2627" s="33" t="s">
        <v>241</v>
      </c>
      <c r="C2627" s="276">
        <v>12</v>
      </c>
      <c r="D2627" s="277">
        <v>5855054</v>
      </c>
      <c r="E2627" s="278" t="s">
        <v>4974</v>
      </c>
      <c r="F2627" s="300" t="s">
        <v>4981</v>
      </c>
      <c r="G2627" s="29" t="s">
        <v>4913</v>
      </c>
      <c r="H2627" s="279" t="s">
        <v>11372</v>
      </c>
      <c r="I2627" s="279" t="s">
        <v>11373</v>
      </c>
      <c r="J2627" s="291" t="s">
        <v>11374</v>
      </c>
      <c r="K2627" s="292" t="s">
        <v>11375</v>
      </c>
      <c r="L2627" s="291" t="s">
        <v>11376</v>
      </c>
      <c r="M2627" s="4">
        <v>2625</v>
      </c>
      <c r="N2627" s="589">
        <v>34.032665000000001</v>
      </c>
      <c r="O2627" s="589">
        <v>131.83673099999999</v>
      </c>
      <c r="P2627">
        <f t="shared" si="40"/>
        <v>4486.7553008181148</v>
      </c>
    </row>
    <row r="2628" spans="1:16">
      <c r="A2628" s="33" t="s">
        <v>10403</v>
      </c>
      <c r="B2628" s="33" t="s">
        <v>241</v>
      </c>
      <c r="C2628" s="34" t="s">
        <v>4911</v>
      </c>
      <c r="D2628" s="35"/>
      <c r="E2628" s="62" t="s">
        <v>4911</v>
      </c>
      <c r="F2628" s="55" t="s">
        <v>4962</v>
      </c>
      <c r="G2628" s="56"/>
      <c r="H2628" s="36" t="s">
        <v>4911</v>
      </c>
      <c r="I2628" s="36" t="s">
        <v>4911</v>
      </c>
      <c r="J2628" s="60" t="s">
        <v>4963</v>
      </c>
      <c r="K2628" s="61" t="s">
        <v>11375</v>
      </c>
      <c r="L2628" s="60" t="s">
        <v>11376</v>
      </c>
      <c r="M2628" s="4">
        <v>2626</v>
      </c>
      <c r="N2628" s="553">
        <v>34.032665000000001</v>
      </c>
      <c r="O2628" s="553">
        <v>131.83673099999999</v>
      </c>
      <c r="P2628">
        <f t="shared" ref="P2628:P2691" si="41">N2628*O2628</f>
        <v>4486.7553008181148</v>
      </c>
    </row>
    <row r="2629" spans="1:16">
      <c r="A2629" s="33" t="s">
        <v>10403</v>
      </c>
      <c r="B2629" s="33" t="s">
        <v>241</v>
      </c>
      <c r="C2629" s="39" t="s">
        <v>4911</v>
      </c>
      <c r="D2629" s="40"/>
      <c r="E2629" s="62" t="s">
        <v>4911</v>
      </c>
      <c r="F2629" s="102" t="s">
        <v>4964</v>
      </c>
      <c r="G2629" s="56"/>
      <c r="H2629" s="41" t="s">
        <v>4911</v>
      </c>
      <c r="I2629" s="41" t="s">
        <v>4911</v>
      </c>
      <c r="J2629" s="60" t="s">
        <v>5243</v>
      </c>
      <c r="K2629" s="61" t="s">
        <v>11377</v>
      </c>
      <c r="L2629" s="60" t="s">
        <v>11378</v>
      </c>
      <c r="M2629" s="4">
        <v>2627</v>
      </c>
      <c r="N2629" s="553">
        <v>34.009636999999998</v>
      </c>
      <c r="O2629" s="553">
        <v>131.86166800000001</v>
      </c>
      <c r="P2629">
        <f t="shared" si="41"/>
        <v>4484.5674628945162</v>
      </c>
    </row>
    <row r="2630" spans="1:16">
      <c r="A2630" s="33" t="s">
        <v>10403</v>
      </c>
      <c r="B2630" s="33" t="s">
        <v>241</v>
      </c>
      <c r="C2630" s="276">
        <v>13</v>
      </c>
      <c r="D2630" s="277">
        <v>5858071</v>
      </c>
      <c r="E2630" s="278" t="s">
        <v>4974</v>
      </c>
      <c r="F2630" s="100" t="s">
        <v>4981</v>
      </c>
      <c r="G2630" s="29" t="s">
        <v>4913</v>
      </c>
      <c r="H2630" s="279" t="s">
        <v>11379</v>
      </c>
      <c r="I2630" s="279" t="s">
        <v>11380</v>
      </c>
      <c r="J2630" s="291" t="s">
        <v>11381</v>
      </c>
      <c r="K2630" s="292" t="s">
        <v>11382</v>
      </c>
      <c r="L2630" s="291" t="s">
        <v>11383</v>
      </c>
      <c r="M2630" s="4">
        <v>2628</v>
      </c>
      <c r="N2630" s="589">
        <v>34.139169000000003</v>
      </c>
      <c r="O2630" s="589">
        <v>132.209148</v>
      </c>
      <c r="P2630">
        <f t="shared" si="41"/>
        <v>4513.5104469180123</v>
      </c>
    </row>
    <row r="2631" spans="1:16">
      <c r="A2631" s="33" t="s">
        <v>10403</v>
      </c>
      <c r="B2631" s="33" t="s">
        <v>241</v>
      </c>
      <c r="C2631" s="34" t="s">
        <v>4911</v>
      </c>
      <c r="D2631" s="35"/>
      <c r="E2631" s="62" t="s">
        <v>4911</v>
      </c>
      <c r="F2631" s="55" t="s">
        <v>4962</v>
      </c>
      <c r="G2631" s="56"/>
      <c r="H2631" s="36" t="s">
        <v>4911</v>
      </c>
      <c r="I2631" s="36" t="s">
        <v>4911</v>
      </c>
      <c r="J2631" s="31" t="s">
        <v>4963</v>
      </c>
      <c r="K2631" s="32" t="s">
        <v>11382</v>
      </c>
      <c r="L2631" s="31" t="s">
        <v>11383</v>
      </c>
      <c r="M2631" s="4">
        <v>2629</v>
      </c>
      <c r="N2631" s="525">
        <v>34.139169000000003</v>
      </c>
      <c r="O2631" s="525">
        <v>132.209148</v>
      </c>
      <c r="P2631">
        <f t="shared" si="41"/>
        <v>4513.5104469180123</v>
      </c>
    </row>
    <row r="2632" spans="1:16">
      <c r="A2632" s="33" t="s">
        <v>10403</v>
      </c>
      <c r="B2632" s="33" t="s">
        <v>241</v>
      </c>
      <c r="C2632" s="39" t="s">
        <v>4911</v>
      </c>
      <c r="D2632" s="40"/>
      <c r="E2632" s="70" t="s">
        <v>4911</v>
      </c>
      <c r="F2632" s="244" t="s">
        <v>5255</v>
      </c>
      <c r="G2632" s="245"/>
      <c r="H2632" s="41" t="s">
        <v>4911</v>
      </c>
      <c r="I2632" s="41" t="s">
        <v>4911</v>
      </c>
      <c r="J2632" s="42" t="s">
        <v>11384</v>
      </c>
      <c r="K2632" s="43" t="s">
        <v>11382</v>
      </c>
      <c r="L2632" s="42" t="s">
        <v>11385</v>
      </c>
      <c r="M2632" s="4">
        <v>2630</v>
      </c>
      <c r="N2632" s="560">
        <v>34.142857999999997</v>
      </c>
      <c r="O2632" s="560">
        <v>132.21177</v>
      </c>
      <c r="P2632">
        <f t="shared" si="41"/>
        <v>4514.0876890386598</v>
      </c>
    </row>
    <row r="2633" spans="1:16">
      <c r="A2633" s="33" t="s">
        <v>10403</v>
      </c>
      <c r="B2633" s="33" t="s">
        <v>241</v>
      </c>
      <c r="C2633" s="276">
        <v>14</v>
      </c>
      <c r="D2633" s="277">
        <v>5860041</v>
      </c>
      <c r="E2633" s="278" t="s">
        <v>4911</v>
      </c>
      <c r="F2633" s="100" t="s">
        <v>4981</v>
      </c>
      <c r="G2633" s="29" t="s">
        <v>4913</v>
      </c>
      <c r="H2633" s="279" t="s">
        <v>11386</v>
      </c>
      <c r="I2633" s="279" t="s">
        <v>11387</v>
      </c>
      <c r="J2633" s="57" t="s">
        <v>11388</v>
      </c>
      <c r="K2633" s="58" t="s">
        <v>11389</v>
      </c>
      <c r="L2633" s="57" t="s">
        <v>11390</v>
      </c>
      <c r="M2633" s="4">
        <v>2631</v>
      </c>
      <c r="N2633" s="556">
        <v>33.969982999999999</v>
      </c>
      <c r="O2633" s="556">
        <v>131.929788</v>
      </c>
      <c r="P2633">
        <f t="shared" si="41"/>
        <v>4481.6526555536038</v>
      </c>
    </row>
    <row r="2634" spans="1:16">
      <c r="A2634" s="33" t="s">
        <v>10403</v>
      </c>
      <c r="B2634" s="33" t="s">
        <v>241</v>
      </c>
      <c r="C2634" s="34" t="s">
        <v>4911</v>
      </c>
      <c r="D2634" s="35"/>
      <c r="E2634" s="62" t="s">
        <v>4911</v>
      </c>
      <c r="F2634" s="55" t="s">
        <v>4912</v>
      </c>
      <c r="G2634" s="56"/>
      <c r="H2634" s="36" t="s">
        <v>4911</v>
      </c>
      <c r="I2634" s="36" t="s">
        <v>4911</v>
      </c>
      <c r="J2634" s="31" t="s">
        <v>11391</v>
      </c>
      <c r="K2634" s="32" t="s">
        <v>11392</v>
      </c>
      <c r="L2634" s="31" t="s">
        <v>11393</v>
      </c>
      <c r="M2634" s="4">
        <v>2632</v>
      </c>
      <c r="N2634" s="525">
        <v>33.963121999999998</v>
      </c>
      <c r="O2634" s="525">
        <v>132.11159900000001</v>
      </c>
      <c r="P2634">
        <f t="shared" si="41"/>
        <v>4486.9223544520783</v>
      </c>
    </row>
    <row r="2635" spans="1:16">
      <c r="A2635" s="33" t="s">
        <v>10403</v>
      </c>
      <c r="B2635" s="33" t="s">
        <v>241</v>
      </c>
      <c r="C2635" s="34" t="s">
        <v>4911</v>
      </c>
      <c r="D2635" s="35"/>
      <c r="E2635" s="62" t="s">
        <v>4911</v>
      </c>
      <c r="F2635" s="55" t="s">
        <v>4987</v>
      </c>
      <c r="G2635" s="56"/>
      <c r="H2635" s="36" t="s">
        <v>4911</v>
      </c>
      <c r="I2635" s="36" t="s">
        <v>4911</v>
      </c>
      <c r="J2635" s="31" t="s">
        <v>11394</v>
      </c>
      <c r="K2635" s="32" t="s">
        <v>11395</v>
      </c>
      <c r="L2635" s="31" t="s">
        <v>11396</v>
      </c>
      <c r="M2635" s="4">
        <v>2633</v>
      </c>
      <c r="N2635" s="525">
        <v>34.158253999999999</v>
      </c>
      <c r="O2635" s="525">
        <v>131.491488</v>
      </c>
      <c r="P2635">
        <f t="shared" si="41"/>
        <v>4491.5196459419521</v>
      </c>
    </row>
    <row r="2636" spans="1:16">
      <c r="A2636" s="33" t="s">
        <v>10403</v>
      </c>
      <c r="B2636" s="33" t="s">
        <v>241</v>
      </c>
      <c r="C2636" s="34" t="s">
        <v>4911</v>
      </c>
      <c r="D2636" s="35"/>
      <c r="E2636" s="62" t="s">
        <v>4911</v>
      </c>
      <c r="F2636" s="55" t="s">
        <v>4918</v>
      </c>
      <c r="G2636" s="56"/>
      <c r="H2636" s="36" t="s">
        <v>4911</v>
      </c>
      <c r="I2636" s="36" t="s">
        <v>4911</v>
      </c>
      <c r="J2636" s="31" t="s">
        <v>11397</v>
      </c>
      <c r="K2636" s="32" t="s">
        <v>11398</v>
      </c>
      <c r="L2636" s="31" t="s">
        <v>11399</v>
      </c>
      <c r="M2636" s="4">
        <v>2634</v>
      </c>
      <c r="N2636" s="525">
        <v>34.019807</v>
      </c>
      <c r="O2636" s="525">
        <v>131.854838</v>
      </c>
      <c r="P2636">
        <f t="shared" si="41"/>
        <v>4485.676140776266</v>
      </c>
    </row>
    <row r="2637" spans="1:16">
      <c r="A2637" s="33" t="s">
        <v>10403</v>
      </c>
      <c r="B2637" s="33" t="s">
        <v>241</v>
      </c>
      <c r="C2637" s="34" t="s">
        <v>4911</v>
      </c>
      <c r="D2637" s="35"/>
      <c r="E2637" s="62" t="s">
        <v>4911</v>
      </c>
      <c r="F2637" s="55" t="s">
        <v>4926</v>
      </c>
      <c r="G2637" s="56"/>
      <c r="H2637" s="36" t="s">
        <v>4911</v>
      </c>
      <c r="I2637" s="36" t="s">
        <v>4911</v>
      </c>
      <c r="J2637" s="31" t="s">
        <v>11400</v>
      </c>
      <c r="K2637" s="32" t="s">
        <v>11401</v>
      </c>
      <c r="L2637" s="31" t="s">
        <v>11402</v>
      </c>
      <c r="M2637" s="4">
        <v>2635</v>
      </c>
      <c r="N2637" s="525">
        <v>34.376719000000001</v>
      </c>
      <c r="O2637" s="525">
        <v>131.19259400000001</v>
      </c>
      <c r="P2637">
        <f t="shared" si="41"/>
        <v>4509.9709388190868</v>
      </c>
    </row>
    <row r="2638" spans="1:16">
      <c r="A2638" s="33" t="s">
        <v>10403</v>
      </c>
      <c r="B2638" s="33" t="s">
        <v>241</v>
      </c>
      <c r="C2638" s="34" t="s">
        <v>4911</v>
      </c>
      <c r="D2638" s="35"/>
      <c r="E2638" s="62" t="s">
        <v>4911</v>
      </c>
      <c r="F2638" s="55" t="s">
        <v>4962</v>
      </c>
      <c r="G2638" s="56"/>
      <c r="H2638" s="36" t="s">
        <v>4911</v>
      </c>
      <c r="I2638" s="36" t="s">
        <v>4911</v>
      </c>
      <c r="J2638" s="31" t="s">
        <v>4963</v>
      </c>
      <c r="K2638" s="32" t="s">
        <v>11398</v>
      </c>
      <c r="L2638" s="31" t="s">
        <v>11403</v>
      </c>
      <c r="M2638" s="4">
        <v>2636</v>
      </c>
      <c r="N2638" s="525">
        <v>34.019365000000001</v>
      </c>
      <c r="O2638" s="525">
        <v>131.85404199999999</v>
      </c>
      <c r="P2638">
        <f t="shared" si="41"/>
        <v>4485.5907815233295</v>
      </c>
    </row>
    <row r="2639" spans="1:16">
      <c r="A2639" s="33" t="s">
        <v>10403</v>
      </c>
      <c r="B2639" s="33" t="s">
        <v>241</v>
      </c>
      <c r="C2639" s="34" t="s">
        <v>4911</v>
      </c>
      <c r="D2639" s="35"/>
      <c r="E2639" s="62" t="s">
        <v>4911</v>
      </c>
      <c r="F2639" s="263" t="s">
        <v>5255</v>
      </c>
      <c r="G2639" s="214"/>
      <c r="H2639" s="36" t="s">
        <v>4911</v>
      </c>
      <c r="I2639" s="36" t="s">
        <v>4911</v>
      </c>
      <c r="J2639" s="31" t="s">
        <v>11404</v>
      </c>
      <c r="K2639" s="32" t="s">
        <v>11398</v>
      </c>
      <c r="L2639" s="31" t="s">
        <v>11403</v>
      </c>
      <c r="M2639" s="4">
        <v>2637</v>
      </c>
      <c r="N2639" s="525">
        <v>34.019365000000001</v>
      </c>
      <c r="O2639" s="525">
        <v>131.85404199999999</v>
      </c>
      <c r="P2639">
        <f t="shared" si="41"/>
        <v>4485.5907815233295</v>
      </c>
    </row>
    <row r="2640" spans="1:16">
      <c r="A2640" s="33" t="s">
        <v>10403</v>
      </c>
      <c r="B2640" s="33" t="s">
        <v>241</v>
      </c>
      <c r="C2640" s="39" t="s">
        <v>4911</v>
      </c>
      <c r="D2640" s="40"/>
      <c r="E2640" s="70" t="s">
        <v>4974</v>
      </c>
      <c r="F2640" s="244" t="s">
        <v>4975</v>
      </c>
      <c r="G2640" s="245"/>
      <c r="H2640" s="41" t="s">
        <v>4911</v>
      </c>
      <c r="I2640" s="41" t="s">
        <v>4911</v>
      </c>
      <c r="J2640" s="42" t="s">
        <v>4976</v>
      </c>
      <c r="K2640" s="43" t="s">
        <v>11398</v>
      </c>
      <c r="L2640" s="42" t="s">
        <v>11403</v>
      </c>
      <c r="M2640" s="4">
        <v>2638</v>
      </c>
      <c r="N2640" s="525">
        <v>34.019365000000001</v>
      </c>
      <c r="O2640" s="525">
        <v>131.85404199999999</v>
      </c>
      <c r="P2640">
        <f t="shared" si="41"/>
        <v>4485.5907815233295</v>
      </c>
    </row>
    <row r="2641" spans="1:16">
      <c r="A2641" s="33" t="s">
        <v>10403</v>
      </c>
      <c r="B2641" s="33" t="s">
        <v>241</v>
      </c>
      <c r="C2641" s="316">
        <v>15</v>
      </c>
      <c r="D2641" s="317">
        <v>5883021</v>
      </c>
      <c r="E2641" s="318" t="s">
        <v>4974</v>
      </c>
      <c r="F2641" s="275" t="s">
        <v>4981</v>
      </c>
      <c r="G2641" s="29" t="s">
        <v>4913</v>
      </c>
      <c r="H2641" s="319" t="s">
        <v>11405</v>
      </c>
      <c r="I2641" s="319" t="s">
        <v>11406</v>
      </c>
      <c r="J2641" s="320" t="s">
        <v>11407</v>
      </c>
      <c r="K2641" s="321" t="s">
        <v>11408</v>
      </c>
      <c r="L2641" s="320" t="s">
        <v>11409</v>
      </c>
      <c r="M2641" s="4">
        <v>2639</v>
      </c>
      <c r="N2641" s="597">
        <v>33.950021</v>
      </c>
      <c r="O2641" s="597">
        <v>132.04288299999999</v>
      </c>
      <c r="P2641">
        <f t="shared" si="41"/>
        <v>4482.8586507505424</v>
      </c>
    </row>
    <row r="2642" spans="1:16">
      <c r="A2642" s="33" t="s">
        <v>10403</v>
      </c>
      <c r="B2642" s="33" t="s">
        <v>241</v>
      </c>
      <c r="C2642" s="276">
        <v>16</v>
      </c>
      <c r="D2642" s="277">
        <v>5886004</v>
      </c>
      <c r="E2642" s="278" t="s">
        <v>4911</v>
      </c>
      <c r="F2642" s="100" t="s">
        <v>4981</v>
      </c>
      <c r="G2642" s="29" t="s">
        <v>4913</v>
      </c>
      <c r="H2642" s="279" t="s">
        <v>11410</v>
      </c>
      <c r="I2642" s="279" t="s">
        <v>11411</v>
      </c>
      <c r="J2642" s="291" t="s">
        <v>11412</v>
      </c>
      <c r="K2642" s="292" t="s">
        <v>11413</v>
      </c>
      <c r="L2642" s="291" t="s">
        <v>11414</v>
      </c>
      <c r="M2642" s="4">
        <v>2640</v>
      </c>
      <c r="N2642" s="589">
        <v>34.096713999999999</v>
      </c>
      <c r="O2642" s="589">
        <v>131.40336300000001</v>
      </c>
      <c r="P2642">
        <f t="shared" si="41"/>
        <v>4480.4228868491819</v>
      </c>
    </row>
    <row r="2643" spans="1:16">
      <c r="A2643" s="33" t="s">
        <v>10403</v>
      </c>
      <c r="B2643" s="33" t="s">
        <v>241</v>
      </c>
      <c r="C2643" s="34" t="s">
        <v>4911</v>
      </c>
      <c r="D2643" s="35"/>
      <c r="E2643" s="62" t="s">
        <v>4911</v>
      </c>
      <c r="F2643" s="55" t="s">
        <v>4912</v>
      </c>
      <c r="G2643" s="56"/>
      <c r="H2643" s="36" t="s">
        <v>4911</v>
      </c>
      <c r="I2643" s="36" t="s">
        <v>4911</v>
      </c>
      <c r="J2643" s="31" t="s">
        <v>11415</v>
      </c>
      <c r="K2643" s="32" t="s">
        <v>10736</v>
      </c>
      <c r="L2643" s="31" t="s">
        <v>11416</v>
      </c>
      <c r="M2643" s="4">
        <v>2641</v>
      </c>
      <c r="N2643" s="525">
        <v>34.149954999999999</v>
      </c>
      <c r="O2643" s="525">
        <v>131.433888</v>
      </c>
      <c r="P2643">
        <f t="shared" si="41"/>
        <v>4488.4613606750399</v>
      </c>
    </row>
    <row r="2644" spans="1:16">
      <c r="A2644" s="33" t="s">
        <v>10403</v>
      </c>
      <c r="B2644" s="33" t="s">
        <v>241</v>
      </c>
      <c r="C2644" s="34" t="s">
        <v>4911</v>
      </c>
      <c r="D2644" s="35"/>
      <c r="E2644" s="62" t="s">
        <v>4911</v>
      </c>
      <c r="F2644" s="55" t="s">
        <v>4987</v>
      </c>
      <c r="G2644" s="56"/>
      <c r="H2644" s="36" t="s">
        <v>4911</v>
      </c>
      <c r="I2644" s="36" t="s">
        <v>4911</v>
      </c>
      <c r="J2644" s="31" t="s">
        <v>11417</v>
      </c>
      <c r="K2644" s="32" t="s">
        <v>11418</v>
      </c>
      <c r="L2644" s="31" t="s">
        <v>11419</v>
      </c>
      <c r="M2644" s="4">
        <v>2642</v>
      </c>
      <c r="N2644" s="525">
        <v>34.052774999999997</v>
      </c>
      <c r="O2644" s="525">
        <v>131.555116</v>
      </c>
      <c r="P2644">
        <f t="shared" si="41"/>
        <v>4479.8167652468992</v>
      </c>
    </row>
    <row r="2645" spans="1:16">
      <c r="A2645" s="33" t="s">
        <v>10403</v>
      </c>
      <c r="B2645" s="33" t="s">
        <v>241</v>
      </c>
      <c r="C2645" s="34" t="s">
        <v>4911</v>
      </c>
      <c r="D2645" s="35"/>
      <c r="E2645" s="62" t="s">
        <v>4911</v>
      </c>
      <c r="F2645" s="55" t="s">
        <v>4962</v>
      </c>
      <c r="G2645" s="56"/>
      <c r="H2645" s="36" t="s">
        <v>4911</v>
      </c>
      <c r="I2645" s="36" t="s">
        <v>4911</v>
      </c>
      <c r="J2645" s="31" t="s">
        <v>4963</v>
      </c>
      <c r="K2645" s="32" t="s">
        <v>10736</v>
      </c>
      <c r="L2645" s="31" t="s">
        <v>11416</v>
      </c>
      <c r="M2645" s="4">
        <v>2643</v>
      </c>
      <c r="N2645" s="525">
        <v>34.149954999999999</v>
      </c>
      <c r="O2645" s="525">
        <v>131.433888</v>
      </c>
      <c r="P2645">
        <f t="shared" si="41"/>
        <v>4488.4613606750399</v>
      </c>
    </row>
    <row r="2646" spans="1:16">
      <c r="A2646" s="33" t="s">
        <v>10403</v>
      </c>
      <c r="B2646" s="33" t="s">
        <v>241</v>
      </c>
      <c r="C2646" s="39" t="s">
        <v>4911</v>
      </c>
      <c r="D2646" s="40"/>
      <c r="E2646" s="70" t="s">
        <v>4974</v>
      </c>
      <c r="F2646" s="63" t="s">
        <v>4975</v>
      </c>
      <c r="G2646" s="92"/>
      <c r="H2646" s="41" t="s">
        <v>4911</v>
      </c>
      <c r="I2646" s="41" t="s">
        <v>4911</v>
      </c>
      <c r="J2646" s="42" t="s">
        <v>4976</v>
      </c>
      <c r="K2646" s="43" t="s">
        <v>10736</v>
      </c>
      <c r="L2646" s="42" t="s">
        <v>11416</v>
      </c>
      <c r="M2646" s="4">
        <v>2644</v>
      </c>
      <c r="N2646" s="553">
        <v>34.149954999999999</v>
      </c>
      <c r="O2646" s="553">
        <v>131.433888</v>
      </c>
      <c r="P2646">
        <f t="shared" si="41"/>
        <v>4488.4613606750399</v>
      </c>
    </row>
    <row r="2647" spans="1:16">
      <c r="A2647" s="33" t="s">
        <v>10403</v>
      </c>
      <c r="B2647" s="33" t="s">
        <v>241</v>
      </c>
      <c r="C2647" s="276">
        <v>17</v>
      </c>
      <c r="D2647" s="277">
        <v>8842801</v>
      </c>
      <c r="E2647" s="62" t="s">
        <v>4974</v>
      </c>
      <c r="F2647" s="56" t="s">
        <v>4981</v>
      </c>
      <c r="G2647" s="29" t="s">
        <v>4913</v>
      </c>
      <c r="H2647" s="279" t="s">
        <v>11420</v>
      </c>
      <c r="I2647" s="279" t="s">
        <v>11421</v>
      </c>
      <c r="J2647" s="57" t="s">
        <v>11422</v>
      </c>
      <c r="K2647" s="77" t="s">
        <v>11423</v>
      </c>
      <c r="L2647" s="76" t="s">
        <v>11424</v>
      </c>
      <c r="M2647" s="4">
        <v>2645</v>
      </c>
      <c r="N2647" s="559">
        <v>34.068939999999998</v>
      </c>
      <c r="O2647" s="559">
        <v>131.78097500000001</v>
      </c>
      <c r="P2647">
        <f t="shared" si="41"/>
        <v>4489.6381304164997</v>
      </c>
    </row>
    <row r="2648" spans="1:16" ht="19.5" thickBot="1">
      <c r="A2648" s="33" t="s">
        <v>10403</v>
      </c>
      <c r="B2648" s="33" t="s">
        <v>241</v>
      </c>
      <c r="C2648" s="34" t="s">
        <v>4911</v>
      </c>
      <c r="D2648" s="35"/>
      <c r="E2648" s="108" t="s">
        <v>4911</v>
      </c>
      <c r="F2648" s="327" t="s">
        <v>4962</v>
      </c>
      <c r="G2648" s="328"/>
      <c r="H2648" s="36" t="s">
        <v>4911</v>
      </c>
      <c r="I2648" s="36" t="s">
        <v>4911</v>
      </c>
      <c r="J2648" s="60" t="s">
        <v>4963</v>
      </c>
      <c r="K2648" s="329" t="s">
        <v>11423</v>
      </c>
      <c r="L2648" s="330" t="s">
        <v>11424</v>
      </c>
      <c r="M2648" s="4">
        <v>2646</v>
      </c>
      <c r="N2648" s="603">
        <v>34.068939999999998</v>
      </c>
      <c r="O2648" s="603">
        <v>131.78097500000001</v>
      </c>
      <c r="P2648">
        <f t="shared" si="41"/>
        <v>4489.6381304164997</v>
      </c>
    </row>
    <row r="2649" spans="1:16" ht="19.5" thickTop="1">
      <c r="A2649" s="110" t="s">
        <v>11425</v>
      </c>
      <c r="B2649" s="110" t="s">
        <v>3919</v>
      </c>
      <c r="C2649" s="331">
        <v>1</v>
      </c>
      <c r="D2649" s="112">
        <v>5102136</v>
      </c>
      <c r="E2649" s="332" t="s">
        <v>4974</v>
      </c>
      <c r="F2649" s="333" t="s">
        <v>4981</v>
      </c>
      <c r="G2649" s="29" t="s">
        <v>4913</v>
      </c>
      <c r="H2649" s="116" t="s">
        <v>11426</v>
      </c>
      <c r="I2649" s="116" t="s">
        <v>11427</v>
      </c>
      <c r="J2649" s="334" t="s">
        <v>11428</v>
      </c>
      <c r="K2649" s="335" t="s">
        <v>11429</v>
      </c>
      <c r="L2649" s="334" t="s">
        <v>11430</v>
      </c>
      <c r="M2649" s="4">
        <v>2647</v>
      </c>
      <c r="N2649" s="608">
        <v>33.840097999999998</v>
      </c>
      <c r="O2649" s="608">
        <v>130.92729399999999</v>
      </c>
      <c r="P2649">
        <f t="shared" si="41"/>
        <v>4430.5924598348111</v>
      </c>
    </row>
    <row r="2650" spans="1:16">
      <c r="A2650" s="33" t="s">
        <v>11425</v>
      </c>
      <c r="B2650" s="33" t="s">
        <v>3919</v>
      </c>
      <c r="C2650" s="276">
        <v>2</v>
      </c>
      <c r="D2650" s="277">
        <v>5104199</v>
      </c>
      <c r="E2650" s="108" t="s">
        <v>4911</v>
      </c>
      <c r="F2650" s="336" t="s">
        <v>4981</v>
      </c>
      <c r="G2650" s="29" t="s">
        <v>4913</v>
      </c>
      <c r="H2650" s="279" t="s">
        <v>11431</v>
      </c>
      <c r="I2650" s="279" t="s">
        <v>11432</v>
      </c>
      <c r="J2650" s="337" t="s">
        <v>11433</v>
      </c>
      <c r="K2650" s="338" t="s">
        <v>11434</v>
      </c>
      <c r="L2650" s="337" t="s">
        <v>11435</v>
      </c>
      <c r="M2650" s="4">
        <v>2648</v>
      </c>
      <c r="N2650" s="605">
        <v>33.858362999999997</v>
      </c>
      <c r="O2650" s="605">
        <v>130.71921</v>
      </c>
      <c r="P2650">
        <f t="shared" si="41"/>
        <v>4425.9384632532301</v>
      </c>
    </row>
    <row r="2651" spans="1:16">
      <c r="A2651" s="33" t="s">
        <v>11425</v>
      </c>
      <c r="B2651" s="33" t="s">
        <v>3919</v>
      </c>
      <c r="C2651" s="34" t="s">
        <v>4911</v>
      </c>
      <c r="D2651" s="35"/>
      <c r="E2651" s="108" t="s">
        <v>4911</v>
      </c>
      <c r="F2651" s="339" t="s">
        <v>4912</v>
      </c>
      <c r="G2651" s="340"/>
      <c r="H2651" s="36" t="s">
        <v>4911</v>
      </c>
      <c r="I2651" s="36" t="s">
        <v>4911</v>
      </c>
      <c r="J2651" s="91" t="s">
        <v>11436</v>
      </c>
      <c r="K2651" s="252" t="s">
        <v>11437</v>
      </c>
      <c r="L2651" s="91" t="s">
        <v>11438</v>
      </c>
      <c r="M2651" s="4">
        <v>2649</v>
      </c>
      <c r="N2651" s="543">
        <v>33.808894000000002</v>
      </c>
      <c r="O2651" s="543">
        <v>130.955591</v>
      </c>
      <c r="P2651">
        <f t="shared" si="41"/>
        <v>4427.4636948263542</v>
      </c>
    </row>
    <row r="2652" spans="1:16">
      <c r="A2652" s="33" t="s">
        <v>11425</v>
      </c>
      <c r="B2652" s="33" t="s">
        <v>3919</v>
      </c>
      <c r="C2652" s="34" t="s">
        <v>4911</v>
      </c>
      <c r="D2652" s="35"/>
      <c r="E2652" s="108" t="s">
        <v>4911</v>
      </c>
      <c r="F2652" s="339" t="s">
        <v>4987</v>
      </c>
      <c r="G2652" s="340"/>
      <c r="H2652" s="36" t="s">
        <v>4911</v>
      </c>
      <c r="I2652" s="36" t="s">
        <v>4911</v>
      </c>
      <c r="J2652" s="91" t="s">
        <v>11439</v>
      </c>
      <c r="K2652" s="252" t="s">
        <v>11440</v>
      </c>
      <c r="L2652" s="91" t="s">
        <v>11441</v>
      </c>
      <c r="M2652" s="4">
        <v>2650</v>
      </c>
      <c r="N2652" s="543">
        <v>33.797595999999999</v>
      </c>
      <c r="O2652" s="543">
        <v>130.58439100000001</v>
      </c>
      <c r="P2652">
        <f t="shared" si="41"/>
        <v>4413.4384909240362</v>
      </c>
    </row>
    <row r="2653" spans="1:16">
      <c r="A2653" s="33" t="s">
        <v>11425</v>
      </c>
      <c r="B2653" s="33" t="s">
        <v>3919</v>
      </c>
      <c r="C2653" s="34" t="s">
        <v>4911</v>
      </c>
      <c r="D2653" s="35"/>
      <c r="E2653" s="108" t="s">
        <v>4911</v>
      </c>
      <c r="F2653" s="339" t="s">
        <v>4926</v>
      </c>
      <c r="G2653" s="340"/>
      <c r="H2653" s="36" t="s">
        <v>4911</v>
      </c>
      <c r="I2653" s="36" t="s">
        <v>4911</v>
      </c>
      <c r="J2653" s="91" t="s">
        <v>11442</v>
      </c>
      <c r="K2653" s="252" t="s">
        <v>11443</v>
      </c>
      <c r="L2653" s="91" t="s">
        <v>11444</v>
      </c>
      <c r="M2653" s="4">
        <v>2651</v>
      </c>
      <c r="N2653" s="543">
        <v>33.761602000000003</v>
      </c>
      <c r="O2653" s="543">
        <v>130.71740199999999</v>
      </c>
      <c r="P2653">
        <f t="shared" si="41"/>
        <v>4413.2289007980044</v>
      </c>
    </row>
    <row r="2654" spans="1:16">
      <c r="A2654" s="33" t="s">
        <v>11425</v>
      </c>
      <c r="B2654" s="33" t="s">
        <v>3919</v>
      </c>
      <c r="C2654" s="34" t="s">
        <v>4911</v>
      </c>
      <c r="D2654" s="35"/>
      <c r="E2654" s="108" t="s">
        <v>4911</v>
      </c>
      <c r="F2654" s="339" t="s">
        <v>4934</v>
      </c>
      <c r="G2654" s="340"/>
      <c r="H2654" s="36" t="s">
        <v>4911</v>
      </c>
      <c r="I2654" s="36" t="s">
        <v>4911</v>
      </c>
      <c r="J2654" s="91" t="s">
        <v>11445</v>
      </c>
      <c r="K2654" s="252" t="s">
        <v>11446</v>
      </c>
      <c r="L2654" s="91" t="s">
        <v>11447</v>
      </c>
      <c r="M2654" s="4">
        <v>2652</v>
      </c>
      <c r="N2654" s="543">
        <v>33.893132000000001</v>
      </c>
      <c r="O2654" s="543">
        <v>130.786655</v>
      </c>
      <c r="P2654">
        <f t="shared" si="41"/>
        <v>4432.7693617534596</v>
      </c>
    </row>
    <row r="2655" spans="1:16">
      <c r="A2655" s="33" t="s">
        <v>11425</v>
      </c>
      <c r="B2655" s="33" t="s">
        <v>3919</v>
      </c>
      <c r="C2655" s="34" t="s">
        <v>4911</v>
      </c>
      <c r="D2655" s="35"/>
      <c r="E2655" s="108" t="s">
        <v>4911</v>
      </c>
      <c r="F2655" s="339" t="s">
        <v>4938</v>
      </c>
      <c r="G2655" s="340"/>
      <c r="H2655" s="36" t="s">
        <v>4911</v>
      </c>
      <c r="I2655" s="36" t="s">
        <v>4911</v>
      </c>
      <c r="J2655" s="91" t="s">
        <v>11448</v>
      </c>
      <c r="K2655" s="252" t="s">
        <v>11449</v>
      </c>
      <c r="L2655" s="91" t="s">
        <v>11450</v>
      </c>
      <c r="M2655" s="4">
        <v>2653</v>
      </c>
      <c r="N2655" s="543">
        <v>33.828766000000002</v>
      </c>
      <c r="O2655" s="543">
        <v>130.86598900000001</v>
      </c>
      <c r="P2655">
        <f t="shared" si="41"/>
        <v>4427.0349192395743</v>
      </c>
    </row>
    <row r="2656" spans="1:16">
      <c r="A2656" s="33" t="s">
        <v>11425</v>
      </c>
      <c r="B2656" s="33" t="s">
        <v>3919</v>
      </c>
      <c r="C2656" s="34" t="s">
        <v>4911</v>
      </c>
      <c r="D2656" s="35"/>
      <c r="E2656" s="108" t="s">
        <v>4911</v>
      </c>
      <c r="F2656" s="339" t="s">
        <v>4946</v>
      </c>
      <c r="G2656" s="340"/>
      <c r="H2656" s="36" t="s">
        <v>4911</v>
      </c>
      <c r="I2656" s="36" t="s">
        <v>4911</v>
      </c>
      <c r="J2656" s="91" t="s">
        <v>11451</v>
      </c>
      <c r="K2656" s="252" t="s">
        <v>11452</v>
      </c>
      <c r="L2656" s="91" t="s">
        <v>11453</v>
      </c>
      <c r="M2656" s="4">
        <v>2654</v>
      </c>
      <c r="N2656" s="543">
        <v>33.834439000000003</v>
      </c>
      <c r="O2656" s="543">
        <v>130.87003100000001</v>
      </c>
      <c r="P2656">
        <f t="shared" si="41"/>
        <v>4427.91408079761</v>
      </c>
    </row>
    <row r="2657" spans="1:16">
      <c r="A2657" s="33" t="s">
        <v>11425</v>
      </c>
      <c r="B2657" s="33" t="s">
        <v>3919</v>
      </c>
      <c r="C2657" s="34" t="s">
        <v>4911</v>
      </c>
      <c r="D2657" s="35"/>
      <c r="E2657" s="108" t="s">
        <v>4911</v>
      </c>
      <c r="F2657" s="339" t="s">
        <v>4950</v>
      </c>
      <c r="G2657" s="340"/>
      <c r="H2657" s="36" t="s">
        <v>4911</v>
      </c>
      <c r="I2657" s="36" t="s">
        <v>4911</v>
      </c>
      <c r="J2657" s="91" t="s">
        <v>11454</v>
      </c>
      <c r="K2657" s="252" t="s">
        <v>11455</v>
      </c>
      <c r="L2657" s="91" t="s">
        <v>11456</v>
      </c>
      <c r="M2657" s="4">
        <v>2655</v>
      </c>
      <c r="N2657" s="543">
        <v>33.870741000000002</v>
      </c>
      <c r="O2657" s="543">
        <v>130.89417299999999</v>
      </c>
      <c r="P2657">
        <f t="shared" si="41"/>
        <v>4433.4826320921929</v>
      </c>
    </row>
    <row r="2658" spans="1:16">
      <c r="A2658" s="33" t="s">
        <v>11425</v>
      </c>
      <c r="B2658" s="33" t="s">
        <v>3919</v>
      </c>
      <c r="C2658" s="34" t="s">
        <v>4911</v>
      </c>
      <c r="D2658" s="35"/>
      <c r="E2658" s="108" t="s">
        <v>4911</v>
      </c>
      <c r="F2658" s="339" t="s">
        <v>4954</v>
      </c>
      <c r="G2658" s="340"/>
      <c r="H2658" s="36" t="s">
        <v>4911</v>
      </c>
      <c r="I2658" s="36" t="s">
        <v>4911</v>
      </c>
      <c r="J2658" s="91" t="s">
        <v>11457</v>
      </c>
      <c r="K2658" s="252" t="s">
        <v>11458</v>
      </c>
      <c r="L2658" s="91" t="s">
        <v>11459</v>
      </c>
      <c r="M2658" s="4">
        <v>2656</v>
      </c>
      <c r="N2658" s="543">
        <v>33.630240000000001</v>
      </c>
      <c r="O2658" s="543">
        <v>131.08492899999999</v>
      </c>
      <c r="P2658">
        <f t="shared" si="41"/>
        <v>4408.4176226529598</v>
      </c>
    </row>
    <row r="2659" spans="1:16">
      <c r="A2659" s="33" t="s">
        <v>11425</v>
      </c>
      <c r="B2659" s="33" t="s">
        <v>3919</v>
      </c>
      <c r="C2659" s="34" t="s">
        <v>4911</v>
      </c>
      <c r="D2659" s="35"/>
      <c r="E2659" s="108" t="s">
        <v>4911</v>
      </c>
      <c r="F2659" s="339" t="s">
        <v>5394</v>
      </c>
      <c r="G2659" s="340"/>
      <c r="H2659" s="36" t="s">
        <v>4911</v>
      </c>
      <c r="I2659" s="36" t="s">
        <v>4911</v>
      </c>
      <c r="J2659" s="91" t="s">
        <v>11460</v>
      </c>
      <c r="K2659" s="252" t="s">
        <v>11461</v>
      </c>
      <c r="L2659" s="91" t="s">
        <v>11462</v>
      </c>
      <c r="M2659" s="4">
        <v>2657</v>
      </c>
      <c r="N2659" s="543">
        <v>33.824061</v>
      </c>
      <c r="O2659" s="543">
        <v>130.74394000000001</v>
      </c>
      <c r="P2659">
        <f t="shared" si="41"/>
        <v>4422.2910019403407</v>
      </c>
    </row>
    <row r="2660" spans="1:16">
      <c r="A2660" s="33" t="s">
        <v>11425</v>
      </c>
      <c r="B2660" s="33" t="s">
        <v>3919</v>
      </c>
      <c r="C2660" s="34" t="s">
        <v>4911</v>
      </c>
      <c r="D2660" s="35"/>
      <c r="E2660" s="108" t="s">
        <v>4911</v>
      </c>
      <c r="F2660" s="339" t="s">
        <v>5398</v>
      </c>
      <c r="G2660" s="340"/>
      <c r="H2660" s="36" t="s">
        <v>4911</v>
      </c>
      <c r="I2660" s="36" t="s">
        <v>4911</v>
      </c>
      <c r="J2660" s="91" t="s">
        <v>11463</v>
      </c>
      <c r="K2660" s="252" t="s">
        <v>11464</v>
      </c>
      <c r="L2660" s="91" t="s">
        <v>11465</v>
      </c>
      <c r="M2660" s="4">
        <v>2658</v>
      </c>
      <c r="N2660" s="543">
        <v>33.899962000000002</v>
      </c>
      <c r="O2660" s="543">
        <v>130.85413600000001</v>
      </c>
      <c r="P2660">
        <f t="shared" si="41"/>
        <v>4435.9502379428322</v>
      </c>
    </row>
    <row r="2661" spans="1:16">
      <c r="A2661" s="33" t="s">
        <v>11425</v>
      </c>
      <c r="B2661" s="33" t="s">
        <v>3919</v>
      </c>
      <c r="C2661" s="34" t="s">
        <v>4911</v>
      </c>
      <c r="D2661" s="35"/>
      <c r="E2661" s="108" t="s">
        <v>4911</v>
      </c>
      <c r="F2661" s="339" t="s">
        <v>5402</v>
      </c>
      <c r="G2661" s="340"/>
      <c r="H2661" s="36" t="s">
        <v>4911</v>
      </c>
      <c r="I2661" s="36" t="s">
        <v>4911</v>
      </c>
      <c r="J2661" s="91" t="s">
        <v>11466</v>
      </c>
      <c r="K2661" s="252" t="s">
        <v>11467</v>
      </c>
      <c r="L2661" s="91" t="s">
        <v>11468</v>
      </c>
      <c r="M2661" s="4">
        <v>2659</v>
      </c>
      <c r="N2661" s="543">
        <v>33.894193000000001</v>
      </c>
      <c r="O2661" s="543">
        <v>130.92307199999999</v>
      </c>
      <c r="P2661">
        <f t="shared" si="41"/>
        <v>4437.5318705208956</v>
      </c>
    </row>
    <row r="2662" spans="1:16">
      <c r="A2662" s="33" t="s">
        <v>11425</v>
      </c>
      <c r="B2662" s="33" t="s">
        <v>3919</v>
      </c>
      <c r="C2662" s="34" t="s">
        <v>4911</v>
      </c>
      <c r="D2662" s="35"/>
      <c r="E2662" s="108" t="s">
        <v>4911</v>
      </c>
      <c r="F2662" s="339" t="s">
        <v>5413</v>
      </c>
      <c r="G2662" s="340"/>
      <c r="H2662" s="36" t="s">
        <v>4911</v>
      </c>
      <c r="I2662" s="36" t="s">
        <v>4911</v>
      </c>
      <c r="J2662" s="91" t="s">
        <v>11469</v>
      </c>
      <c r="K2662" s="252" t="s">
        <v>11470</v>
      </c>
      <c r="L2662" s="91" t="s">
        <v>11471</v>
      </c>
      <c r="M2662" s="4">
        <v>2660</v>
      </c>
      <c r="N2662" s="543">
        <v>33.787080000000003</v>
      </c>
      <c r="O2662" s="543">
        <v>130.73950500000001</v>
      </c>
      <c r="P2662">
        <f t="shared" si="41"/>
        <v>4417.3061145954007</v>
      </c>
    </row>
    <row r="2663" spans="1:16">
      <c r="A2663" s="33" t="s">
        <v>11425</v>
      </c>
      <c r="B2663" s="33" t="s">
        <v>3919</v>
      </c>
      <c r="C2663" s="34" t="s">
        <v>4911</v>
      </c>
      <c r="D2663" s="35"/>
      <c r="E2663" s="108" t="s">
        <v>4911</v>
      </c>
      <c r="F2663" s="339" t="s">
        <v>4962</v>
      </c>
      <c r="G2663" s="340"/>
      <c r="H2663" s="36" t="s">
        <v>4911</v>
      </c>
      <c r="I2663" s="36" t="s">
        <v>4911</v>
      </c>
      <c r="J2663" s="91" t="s">
        <v>4963</v>
      </c>
      <c r="K2663" s="252" t="s">
        <v>11449</v>
      </c>
      <c r="L2663" s="91" t="s">
        <v>11450</v>
      </c>
      <c r="M2663" s="4">
        <v>2661</v>
      </c>
      <c r="N2663" s="543">
        <v>33.828766000000002</v>
      </c>
      <c r="O2663" s="543">
        <v>130.86598900000001</v>
      </c>
      <c r="P2663">
        <f t="shared" si="41"/>
        <v>4427.0349192395743</v>
      </c>
    </row>
    <row r="2664" spans="1:16">
      <c r="A2664" s="33" t="s">
        <v>11425</v>
      </c>
      <c r="B2664" s="33" t="s">
        <v>3919</v>
      </c>
      <c r="C2664" s="34" t="s">
        <v>4911</v>
      </c>
      <c r="D2664" s="35"/>
      <c r="E2664" s="108" t="s">
        <v>4911</v>
      </c>
      <c r="F2664" s="339" t="s">
        <v>4968</v>
      </c>
      <c r="G2664" s="340"/>
      <c r="H2664" s="36" t="s">
        <v>4911</v>
      </c>
      <c r="I2664" s="36" t="s">
        <v>4911</v>
      </c>
      <c r="J2664" s="91" t="s">
        <v>11472</v>
      </c>
      <c r="K2664" s="252" t="s">
        <v>11440</v>
      </c>
      <c r="L2664" s="91" t="s">
        <v>11473</v>
      </c>
      <c r="M2664" s="4">
        <v>2662</v>
      </c>
      <c r="N2664" s="543">
        <v>33.797848999999999</v>
      </c>
      <c r="O2664" s="543">
        <v>130.58306099999999</v>
      </c>
      <c r="P2664">
        <f t="shared" si="41"/>
        <v>4413.4265776357888</v>
      </c>
    </row>
    <row r="2665" spans="1:16">
      <c r="A2665" s="33" t="s">
        <v>11425</v>
      </c>
      <c r="B2665" s="33" t="s">
        <v>3919</v>
      </c>
      <c r="C2665" s="34" t="s">
        <v>4911</v>
      </c>
      <c r="D2665" s="35"/>
      <c r="E2665" s="108" t="s">
        <v>4911</v>
      </c>
      <c r="F2665" s="339" t="s">
        <v>4972</v>
      </c>
      <c r="G2665" s="340"/>
      <c r="H2665" s="36" t="s">
        <v>4911</v>
      </c>
      <c r="I2665" s="36" t="s">
        <v>4911</v>
      </c>
      <c r="J2665" s="91" t="s">
        <v>11474</v>
      </c>
      <c r="K2665" s="252" t="s">
        <v>11470</v>
      </c>
      <c r="L2665" s="91" t="s">
        <v>11475</v>
      </c>
      <c r="M2665" s="4">
        <v>2663</v>
      </c>
      <c r="N2665" s="543">
        <v>33.787447</v>
      </c>
      <c r="O2665" s="543">
        <v>130.73997299999999</v>
      </c>
      <c r="P2665">
        <f t="shared" si="41"/>
        <v>4417.369908518931</v>
      </c>
    </row>
    <row r="2666" spans="1:16">
      <c r="A2666" s="33" t="s">
        <v>11425</v>
      </c>
      <c r="B2666" s="33" t="s">
        <v>3919</v>
      </c>
      <c r="C2666" s="34" t="s">
        <v>4911</v>
      </c>
      <c r="D2666" s="35"/>
      <c r="E2666" s="108" t="s">
        <v>4974</v>
      </c>
      <c r="F2666" s="339" t="s">
        <v>4975</v>
      </c>
      <c r="G2666" s="340"/>
      <c r="H2666" s="36" t="s">
        <v>4911</v>
      </c>
      <c r="I2666" s="36" t="s">
        <v>4911</v>
      </c>
      <c r="J2666" s="91" t="s">
        <v>4976</v>
      </c>
      <c r="K2666" s="252" t="s">
        <v>11434</v>
      </c>
      <c r="L2666" s="91" t="s">
        <v>11435</v>
      </c>
      <c r="M2666" s="4">
        <v>2664</v>
      </c>
      <c r="N2666" s="543">
        <v>33.858362999999997</v>
      </c>
      <c r="O2666" s="543">
        <v>130.71921</v>
      </c>
      <c r="P2666">
        <f t="shared" si="41"/>
        <v>4425.9384632532301</v>
      </c>
    </row>
    <row r="2667" spans="1:16">
      <c r="A2667" s="33" t="s">
        <v>11425</v>
      </c>
      <c r="B2667" s="33" t="s">
        <v>3919</v>
      </c>
      <c r="C2667" s="39" t="s">
        <v>4911</v>
      </c>
      <c r="D2667" s="40"/>
      <c r="E2667" s="341" t="s">
        <v>4911</v>
      </c>
      <c r="F2667" s="342" t="s">
        <v>4979</v>
      </c>
      <c r="G2667" s="342"/>
      <c r="H2667" s="41" t="s">
        <v>4911</v>
      </c>
      <c r="I2667" s="41" t="s">
        <v>4911</v>
      </c>
      <c r="J2667" s="343" t="s">
        <v>11476</v>
      </c>
      <c r="K2667" s="344" t="s">
        <v>11434</v>
      </c>
      <c r="L2667" s="343" t="s">
        <v>11435</v>
      </c>
      <c r="M2667" s="4">
        <v>2665</v>
      </c>
      <c r="N2667" s="611">
        <v>33.858362999999997</v>
      </c>
      <c r="O2667" s="611">
        <v>130.71921</v>
      </c>
      <c r="P2667">
        <f t="shared" si="41"/>
        <v>4425.9384632532301</v>
      </c>
    </row>
    <row r="2668" spans="1:16">
      <c r="A2668" s="33" t="s">
        <v>11425</v>
      </c>
      <c r="B2668" s="33" t="s">
        <v>3919</v>
      </c>
      <c r="C2668" s="276">
        <v>3</v>
      </c>
      <c r="D2668" s="277">
        <v>5151430</v>
      </c>
      <c r="E2668" s="345" t="s">
        <v>4974</v>
      </c>
      <c r="F2668" s="336" t="s">
        <v>4981</v>
      </c>
      <c r="G2668" s="29" t="s">
        <v>4913</v>
      </c>
      <c r="H2668" s="279" t="s">
        <v>11477</v>
      </c>
      <c r="I2668" s="279" t="s">
        <v>11478</v>
      </c>
      <c r="J2668" s="337" t="s">
        <v>11479</v>
      </c>
      <c r="K2668" s="338" t="s">
        <v>11480</v>
      </c>
      <c r="L2668" s="337" t="s">
        <v>11481</v>
      </c>
      <c r="M2668" s="4">
        <v>2666</v>
      </c>
      <c r="N2668" s="605">
        <v>33.566974999999999</v>
      </c>
      <c r="O2668" s="605">
        <v>130.441281</v>
      </c>
      <c r="P2668">
        <f t="shared" si="41"/>
        <v>4378.519218294975</v>
      </c>
    </row>
    <row r="2669" spans="1:16">
      <c r="A2669" s="33" t="s">
        <v>11425</v>
      </c>
      <c r="B2669" s="33" t="s">
        <v>3919</v>
      </c>
      <c r="C2669" s="34" t="s">
        <v>4911</v>
      </c>
      <c r="D2669" s="35"/>
      <c r="E2669" s="108" t="s">
        <v>4911</v>
      </c>
      <c r="F2669" s="346" t="s">
        <v>4912</v>
      </c>
      <c r="G2669" s="340"/>
      <c r="H2669" s="36" t="s">
        <v>4911</v>
      </c>
      <c r="I2669" s="36" t="s">
        <v>4911</v>
      </c>
      <c r="J2669" s="347" t="s">
        <v>11482</v>
      </c>
      <c r="K2669" s="348" t="s">
        <v>11483</v>
      </c>
      <c r="L2669" s="347" t="s">
        <v>11484</v>
      </c>
      <c r="M2669" s="4">
        <v>2667</v>
      </c>
      <c r="N2669" s="604">
        <v>33.542605000000002</v>
      </c>
      <c r="O2669" s="604">
        <v>130.449637</v>
      </c>
      <c r="P2669">
        <f t="shared" si="41"/>
        <v>4375.6206462843847</v>
      </c>
    </row>
    <row r="2670" spans="1:16">
      <c r="A2670" s="33" t="s">
        <v>11425</v>
      </c>
      <c r="B2670" s="33" t="s">
        <v>3919</v>
      </c>
      <c r="C2670" s="39" t="s">
        <v>4911</v>
      </c>
      <c r="D2670" s="40"/>
      <c r="E2670" s="341" t="s">
        <v>4911</v>
      </c>
      <c r="F2670" s="342" t="s">
        <v>4962</v>
      </c>
      <c r="G2670" s="342"/>
      <c r="H2670" s="41" t="s">
        <v>4911</v>
      </c>
      <c r="I2670" s="41" t="s">
        <v>4911</v>
      </c>
      <c r="J2670" s="343" t="s">
        <v>4963</v>
      </c>
      <c r="K2670" s="344" t="s">
        <v>11480</v>
      </c>
      <c r="L2670" s="343" t="s">
        <v>11481</v>
      </c>
      <c r="M2670" s="4">
        <v>2668</v>
      </c>
      <c r="N2670" s="611">
        <v>33.566974999999999</v>
      </c>
      <c r="O2670" s="611">
        <v>130.441281</v>
      </c>
      <c r="P2670">
        <f t="shared" si="41"/>
        <v>4378.519218294975</v>
      </c>
    </row>
    <row r="2671" spans="1:16">
      <c r="A2671" s="33" t="s">
        <v>11425</v>
      </c>
      <c r="B2671" s="33" t="s">
        <v>3919</v>
      </c>
      <c r="C2671" s="349">
        <v>4</v>
      </c>
      <c r="D2671" s="317">
        <v>5151481</v>
      </c>
      <c r="E2671" s="350" t="s">
        <v>4974</v>
      </c>
      <c r="F2671" s="351" t="s">
        <v>4981</v>
      </c>
      <c r="G2671" s="29" t="s">
        <v>4913</v>
      </c>
      <c r="H2671" s="319" t="s">
        <v>11485</v>
      </c>
      <c r="I2671" s="319" t="s">
        <v>11486</v>
      </c>
      <c r="J2671" s="352" t="s">
        <v>10400</v>
      </c>
      <c r="K2671" s="353" t="s">
        <v>11487</v>
      </c>
      <c r="L2671" s="352" t="s">
        <v>11488</v>
      </c>
      <c r="M2671" s="4">
        <v>2669</v>
      </c>
      <c r="N2671" s="609">
        <v>33.532007</v>
      </c>
      <c r="O2671" s="609">
        <v>130.40274099999999</v>
      </c>
      <c r="P2671">
        <f t="shared" si="41"/>
        <v>4372.6656240311868</v>
      </c>
    </row>
    <row r="2672" spans="1:16">
      <c r="A2672" s="33" t="s">
        <v>11425</v>
      </c>
      <c r="B2672" s="33" t="s">
        <v>3919</v>
      </c>
      <c r="C2672" s="276">
        <v>5</v>
      </c>
      <c r="D2672" s="277">
        <v>5151810</v>
      </c>
      <c r="E2672" s="108" t="s">
        <v>4911</v>
      </c>
      <c r="F2672" s="336" t="s">
        <v>4981</v>
      </c>
      <c r="G2672" s="29" t="s">
        <v>13454</v>
      </c>
      <c r="H2672" s="279" t="s">
        <v>11489</v>
      </c>
      <c r="I2672" s="279" t="s">
        <v>11490</v>
      </c>
      <c r="J2672" s="337" t="s">
        <v>11491</v>
      </c>
      <c r="K2672" s="338" t="s">
        <v>11492</v>
      </c>
      <c r="L2672" s="337" t="s">
        <v>11493</v>
      </c>
      <c r="M2672" s="4">
        <v>2670</v>
      </c>
      <c r="N2672" s="605">
        <v>33.579859999999996</v>
      </c>
      <c r="O2672" s="605">
        <v>130.39555100000001</v>
      </c>
      <c r="P2672">
        <f t="shared" si="41"/>
        <v>4378.66434720286</v>
      </c>
    </row>
    <row r="2673" spans="1:16">
      <c r="A2673" s="33" t="s">
        <v>11425</v>
      </c>
      <c r="B2673" s="33" t="s">
        <v>3919</v>
      </c>
      <c r="C2673" s="34" t="s">
        <v>4911</v>
      </c>
      <c r="D2673" s="35"/>
      <c r="E2673" s="108" t="s">
        <v>4911</v>
      </c>
      <c r="F2673" s="339" t="s">
        <v>4987</v>
      </c>
      <c r="G2673" s="340"/>
      <c r="H2673" s="36" t="s">
        <v>4911</v>
      </c>
      <c r="I2673" s="36" t="s">
        <v>4911</v>
      </c>
      <c r="J2673" s="91" t="s">
        <v>11494</v>
      </c>
      <c r="K2673" s="252" t="s">
        <v>11495</v>
      </c>
      <c r="L2673" s="91" t="s">
        <v>11496</v>
      </c>
      <c r="M2673" s="4">
        <v>2671</v>
      </c>
      <c r="N2673" s="543">
        <v>33.489452999999997</v>
      </c>
      <c r="O2673" s="543">
        <v>130.52506600000001</v>
      </c>
      <c r="P2673">
        <f t="shared" si="41"/>
        <v>4371.2130631288983</v>
      </c>
    </row>
    <row r="2674" spans="1:16">
      <c r="A2674" s="33" t="s">
        <v>11425</v>
      </c>
      <c r="B2674" s="33" t="s">
        <v>3919</v>
      </c>
      <c r="C2674" s="34" t="s">
        <v>4911</v>
      </c>
      <c r="D2674" s="35"/>
      <c r="E2674" s="108" t="s">
        <v>4911</v>
      </c>
      <c r="F2674" s="339" t="s">
        <v>4918</v>
      </c>
      <c r="G2674" s="340"/>
      <c r="H2674" s="36" t="s">
        <v>4911</v>
      </c>
      <c r="I2674" s="36" t="s">
        <v>4911</v>
      </c>
      <c r="J2674" s="91" t="s">
        <v>11497</v>
      </c>
      <c r="K2674" s="252" t="s">
        <v>11498</v>
      </c>
      <c r="L2674" s="91" t="s">
        <v>11499</v>
      </c>
      <c r="M2674" s="4">
        <v>2672</v>
      </c>
      <c r="N2674" s="543">
        <v>33.568865000000002</v>
      </c>
      <c r="O2674" s="543">
        <v>130.35343700000001</v>
      </c>
      <c r="P2674">
        <f t="shared" si="41"/>
        <v>4375.8169289390062</v>
      </c>
    </row>
    <row r="2675" spans="1:16">
      <c r="A2675" s="33" t="s">
        <v>11425</v>
      </c>
      <c r="B2675" s="33" t="s">
        <v>3919</v>
      </c>
      <c r="C2675" s="34" t="s">
        <v>4911</v>
      </c>
      <c r="D2675" s="35"/>
      <c r="E2675" s="108" t="s">
        <v>4911</v>
      </c>
      <c r="F2675" s="339" t="s">
        <v>4922</v>
      </c>
      <c r="G2675" s="340"/>
      <c r="H2675" s="36" t="s">
        <v>4911</v>
      </c>
      <c r="I2675" s="36" t="s">
        <v>4911</v>
      </c>
      <c r="J2675" s="91" t="s">
        <v>11500</v>
      </c>
      <c r="K2675" s="252" t="s">
        <v>11501</v>
      </c>
      <c r="L2675" s="91" t="s">
        <v>11502</v>
      </c>
      <c r="M2675" s="4">
        <v>2673</v>
      </c>
      <c r="N2675" s="543">
        <v>33.323678000000001</v>
      </c>
      <c r="O2675" s="543">
        <v>130.517146</v>
      </c>
      <c r="P2675">
        <f t="shared" si="41"/>
        <v>4349.311346782988</v>
      </c>
    </row>
    <row r="2676" spans="1:16">
      <c r="A2676" s="33" t="s">
        <v>11425</v>
      </c>
      <c r="B2676" s="33" t="s">
        <v>3919</v>
      </c>
      <c r="C2676" s="34" t="s">
        <v>4911</v>
      </c>
      <c r="D2676" s="35"/>
      <c r="E2676" s="108" t="s">
        <v>4911</v>
      </c>
      <c r="F2676" s="339" t="s">
        <v>4926</v>
      </c>
      <c r="G2676" s="340"/>
      <c r="H2676" s="36" t="s">
        <v>4911</v>
      </c>
      <c r="I2676" s="36" t="s">
        <v>4911</v>
      </c>
      <c r="J2676" s="91" t="s">
        <v>11503</v>
      </c>
      <c r="K2676" s="252" t="s">
        <v>11504</v>
      </c>
      <c r="L2676" s="91" t="s">
        <v>11505</v>
      </c>
      <c r="M2676" s="4">
        <v>2674</v>
      </c>
      <c r="N2676" s="543">
        <v>33.016134000000001</v>
      </c>
      <c r="O2676" s="543">
        <v>130.43965600000001</v>
      </c>
      <c r="P2676">
        <f t="shared" si="41"/>
        <v>4306.6131614099049</v>
      </c>
    </row>
    <row r="2677" spans="1:16">
      <c r="A2677" s="33" t="s">
        <v>11425</v>
      </c>
      <c r="B2677" s="33" t="s">
        <v>3919</v>
      </c>
      <c r="C2677" s="34" t="s">
        <v>4911</v>
      </c>
      <c r="D2677" s="35"/>
      <c r="E2677" s="108" t="s">
        <v>4911</v>
      </c>
      <c r="F2677" s="339" t="s">
        <v>4930</v>
      </c>
      <c r="G2677" s="340"/>
      <c r="H2677" s="36" t="s">
        <v>4911</v>
      </c>
      <c r="I2677" s="36" t="s">
        <v>4911</v>
      </c>
      <c r="J2677" s="91" t="s">
        <v>11506</v>
      </c>
      <c r="K2677" s="252" t="s">
        <v>11507</v>
      </c>
      <c r="L2677" s="91" t="s">
        <v>11508</v>
      </c>
      <c r="M2677" s="4">
        <v>2675</v>
      </c>
      <c r="N2677" s="543">
        <v>33.269855999999997</v>
      </c>
      <c r="O2677" s="543">
        <v>130.53850299999999</v>
      </c>
      <c r="P2677">
        <f t="shared" si="41"/>
        <v>4342.9971972655676</v>
      </c>
    </row>
    <row r="2678" spans="1:16">
      <c r="A2678" s="33" t="s">
        <v>11425</v>
      </c>
      <c r="B2678" s="33" t="s">
        <v>3919</v>
      </c>
      <c r="C2678" s="34" t="s">
        <v>4911</v>
      </c>
      <c r="D2678" s="35"/>
      <c r="E2678" s="108" t="s">
        <v>4911</v>
      </c>
      <c r="F2678" s="339" t="s">
        <v>4934</v>
      </c>
      <c r="G2678" s="340"/>
      <c r="H2678" s="36" t="s">
        <v>4911</v>
      </c>
      <c r="I2678" s="36" t="s">
        <v>4911</v>
      </c>
      <c r="J2678" s="91" t="s">
        <v>11509</v>
      </c>
      <c r="K2678" s="252" t="s">
        <v>11510</v>
      </c>
      <c r="L2678" s="91" t="s">
        <v>11511</v>
      </c>
      <c r="M2678" s="4">
        <v>2676</v>
      </c>
      <c r="N2678" s="543">
        <v>33.868338000000001</v>
      </c>
      <c r="O2678" s="543">
        <v>130.86735200000001</v>
      </c>
      <c r="P2678">
        <f t="shared" si="41"/>
        <v>4432.2597107009769</v>
      </c>
    </row>
    <row r="2679" spans="1:16">
      <c r="A2679" s="33" t="s">
        <v>11425</v>
      </c>
      <c r="B2679" s="33" t="s">
        <v>3919</v>
      </c>
      <c r="C2679" s="34" t="s">
        <v>4911</v>
      </c>
      <c r="D2679" s="35"/>
      <c r="E2679" s="108" t="s">
        <v>4911</v>
      </c>
      <c r="F2679" s="339" t="s">
        <v>4938</v>
      </c>
      <c r="G2679" s="340"/>
      <c r="H2679" s="36" t="s">
        <v>4911</v>
      </c>
      <c r="I2679" s="36" t="s">
        <v>4911</v>
      </c>
      <c r="J2679" s="91" t="s">
        <v>11512</v>
      </c>
      <c r="K2679" s="252" t="s">
        <v>11513</v>
      </c>
      <c r="L2679" s="91" t="s">
        <v>11514</v>
      </c>
      <c r="M2679" s="4">
        <v>2677</v>
      </c>
      <c r="N2679" s="543">
        <v>33.848553000000003</v>
      </c>
      <c r="O2679" s="543">
        <v>130.76222899999999</v>
      </c>
      <c r="P2679">
        <f t="shared" si="41"/>
        <v>4426.1122387046371</v>
      </c>
    </row>
    <row r="2680" spans="1:16">
      <c r="A2680" s="33" t="s">
        <v>11425</v>
      </c>
      <c r="B2680" s="33" t="s">
        <v>3919</v>
      </c>
      <c r="C2680" s="34" t="s">
        <v>4911</v>
      </c>
      <c r="D2680" s="35"/>
      <c r="E2680" s="108" t="s">
        <v>4911</v>
      </c>
      <c r="F2680" s="339" t="s">
        <v>4946</v>
      </c>
      <c r="G2680" s="340"/>
      <c r="H2680" s="36" t="s">
        <v>4911</v>
      </c>
      <c r="I2680" s="36" t="s">
        <v>4911</v>
      </c>
      <c r="J2680" s="91" t="s">
        <v>11515</v>
      </c>
      <c r="K2680" s="252" t="s">
        <v>11516</v>
      </c>
      <c r="L2680" s="91" t="s">
        <v>11517</v>
      </c>
      <c r="M2680" s="4">
        <v>2678</v>
      </c>
      <c r="N2680" s="543">
        <v>33.564396000000002</v>
      </c>
      <c r="O2680" s="543">
        <v>130.45702900000001</v>
      </c>
      <c r="P2680">
        <f t="shared" si="41"/>
        <v>4378.7113823394848</v>
      </c>
    </row>
    <row r="2681" spans="1:16">
      <c r="A2681" s="33" t="s">
        <v>11425</v>
      </c>
      <c r="B2681" s="33" t="s">
        <v>3919</v>
      </c>
      <c r="C2681" s="34" t="s">
        <v>4911</v>
      </c>
      <c r="D2681" s="35"/>
      <c r="E2681" s="108" t="s">
        <v>4911</v>
      </c>
      <c r="F2681" s="339" t="s">
        <v>4950</v>
      </c>
      <c r="G2681" s="340"/>
      <c r="H2681" s="36" t="s">
        <v>4911</v>
      </c>
      <c r="I2681" s="36" t="s">
        <v>4911</v>
      </c>
      <c r="J2681" s="91" t="s">
        <v>11518</v>
      </c>
      <c r="K2681" s="252" t="s">
        <v>11519</v>
      </c>
      <c r="L2681" s="91" t="s">
        <v>11520</v>
      </c>
      <c r="M2681" s="4">
        <v>2679</v>
      </c>
      <c r="N2681" s="543">
        <v>33.619863000000002</v>
      </c>
      <c r="O2681" s="543">
        <v>130.43874299999999</v>
      </c>
      <c r="P2681">
        <f t="shared" si="41"/>
        <v>4385.3326695522092</v>
      </c>
    </row>
    <row r="2682" spans="1:16">
      <c r="A2682" s="33" t="s">
        <v>11425</v>
      </c>
      <c r="B2682" s="33" t="s">
        <v>3919</v>
      </c>
      <c r="C2682" s="34" t="s">
        <v>4911</v>
      </c>
      <c r="D2682" s="35"/>
      <c r="E2682" s="108" t="s">
        <v>4911</v>
      </c>
      <c r="F2682" s="339" t="s">
        <v>5008</v>
      </c>
      <c r="G2682" s="340"/>
      <c r="H2682" s="36" t="s">
        <v>4911</v>
      </c>
      <c r="I2682" s="36" t="s">
        <v>4911</v>
      </c>
      <c r="J2682" s="91" t="s">
        <v>11521</v>
      </c>
      <c r="K2682" s="252" t="s">
        <v>11522</v>
      </c>
      <c r="L2682" s="91" t="s">
        <v>11523</v>
      </c>
      <c r="M2682" s="4">
        <v>2680</v>
      </c>
      <c r="N2682" s="543">
        <v>33.373550000000002</v>
      </c>
      <c r="O2682" s="543">
        <v>130.49844400000001</v>
      </c>
      <c r="P2682">
        <f t="shared" si="41"/>
        <v>4355.1963457562006</v>
      </c>
    </row>
    <row r="2683" spans="1:16">
      <c r="A2683" s="33" t="s">
        <v>11425</v>
      </c>
      <c r="B2683" s="33" t="s">
        <v>3919</v>
      </c>
      <c r="C2683" s="34" t="s">
        <v>4911</v>
      </c>
      <c r="D2683" s="35"/>
      <c r="E2683" s="108" t="s">
        <v>4911</v>
      </c>
      <c r="F2683" s="339" t="s">
        <v>5012</v>
      </c>
      <c r="G2683" s="340"/>
      <c r="H2683" s="36" t="s">
        <v>4911</v>
      </c>
      <c r="I2683" s="36" t="s">
        <v>4911</v>
      </c>
      <c r="J2683" s="91" t="s">
        <v>11524</v>
      </c>
      <c r="K2683" s="252" t="s">
        <v>11525</v>
      </c>
      <c r="L2683" s="91" t="s">
        <v>11526</v>
      </c>
      <c r="M2683" s="4">
        <v>2681</v>
      </c>
      <c r="N2683" s="543">
        <v>33.557713999999997</v>
      </c>
      <c r="O2683" s="543">
        <v>130.41158899999999</v>
      </c>
      <c r="P2683">
        <f t="shared" si="41"/>
        <v>4376.3148059475452</v>
      </c>
    </row>
    <row r="2684" spans="1:16">
      <c r="A2684" s="33" t="s">
        <v>11425</v>
      </c>
      <c r="B2684" s="33" t="s">
        <v>3919</v>
      </c>
      <c r="C2684" s="34" t="s">
        <v>4911</v>
      </c>
      <c r="D2684" s="35"/>
      <c r="E2684" s="108" t="s">
        <v>4911</v>
      </c>
      <c r="F2684" s="339" t="s">
        <v>5423</v>
      </c>
      <c r="G2684" s="340"/>
      <c r="H2684" s="36" t="s">
        <v>4911</v>
      </c>
      <c r="I2684" s="36" t="s">
        <v>4911</v>
      </c>
      <c r="J2684" s="91" t="s">
        <v>11527</v>
      </c>
      <c r="K2684" s="252" t="s">
        <v>11528</v>
      </c>
      <c r="L2684" s="91" t="s">
        <v>11529</v>
      </c>
      <c r="M2684" s="4">
        <v>2682</v>
      </c>
      <c r="N2684" s="543">
        <v>33.860787000000002</v>
      </c>
      <c r="O2684" s="543">
        <v>130.74239900000001</v>
      </c>
      <c r="P2684">
        <f t="shared" si="41"/>
        <v>4427.0405244080139</v>
      </c>
    </row>
    <row r="2685" spans="1:16">
      <c r="A2685" s="33" t="s">
        <v>11425</v>
      </c>
      <c r="B2685" s="33" t="s">
        <v>3919</v>
      </c>
      <c r="C2685" s="34" t="s">
        <v>4911</v>
      </c>
      <c r="D2685" s="35"/>
      <c r="E2685" s="108" t="s">
        <v>4911</v>
      </c>
      <c r="F2685" s="339" t="s">
        <v>5427</v>
      </c>
      <c r="G2685" s="340"/>
      <c r="H2685" s="36" t="s">
        <v>4911</v>
      </c>
      <c r="I2685" s="36" t="s">
        <v>4911</v>
      </c>
      <c r="J2685" s="91" t="s">
        <v>11530</v>
      </c>
      <c r="K2685" s="252" t="s">
        <v>11531</v>
      </c>
      <c r="L2685" s="91" t="s">
        <v>11532</v>
      </c>
      <c r="M2685" s="4">
        <v>2683</v>
      </c>
      <c r="N2685" s="543">
        <v>33.568944000000002</v>
      </c>
      <c r="O2685" s="543">
        <v>130.31476499999999</v>
      </c>
      <c r="P2685">
        <f t="shared" si="41"/>
        <v>4374.5290486581598</v>
      </c>
    </row>
    <row r="2686" spans="1:16">
      <c r="A2686" s="33" t="s">
        <v>11425</v>
      </c>
      <c r="B2686" s="33" t="s">
        <v>3919</v>
      </c>
      <c r="C2686" s="34" t="s">
        <v>4911</v>
      </c>
      <c r="D2686" s="35"/>
      <c r="E2686" s="108" t="s">
        <v>4911</v>
      </c>
      <c r="F2686" s="339" t="s">
        <v>5431</v>
      </c>
      <c r="G2686" s="340"/>
      <c r="H2686" s="36" t="s">
        <v>4911</v>
      </c>
      <c r="I2686" s="36" t="s">
        <v>4911</v>
      </c>
      <c r="J2686" s="91" t="s">
        <v>11533</v>
      </c>
      <c r="K2686" s="252" t="s">
        <v>11534</v>
      </c>
      <c r="L2686" s="91" t="s">
        <v>11535</v>
      </c>
      <c r="M2686" s="4">
        <v>2684</v>
      </c>
      <c r="N2686" s="543">
        <v>33.570785999999998</v>
      </c>
      <c r="O2686" s="543">
        <v>130.23802699999999</v>
      </c>
      <c r="P2686">
        <f t="shared" si="41"/>
        <v>4372.1929334792212</v>
      </c>
    </row>
    <row r="2687" spans="1:16">
      <c r="A2687" s="33" t="s">
        <v>11425</v>
      </c>
      <c r="B2687" s="33" t="s">
        <v>3919</v>
      </c>
      <c r="C2687" s="34" t="s">
        <v>4911</v>
      </c>
      <c r="D2687" s="35"/>
      <c r="E2687" s="108" t="s">
        <v>4911</v>
      </c>
      <c r="F2687" s="339" t="s">
        <v>5435</v>
      </c>
      <c r="G2687" s="340"/>
      <c r="H2687" s="36" t="s">
        <v>4911</v>
      </c>
      <c r="I2687" s="36" t="s">
        <v>4911</v>
      </c>
      <c r="J2687" s="91" t="s">
        <v>6762</v>
      </c>
      <c r="K2687" s="252" t="s">
        <v>11536</v>
      </c>
      <c r="L2687" s="91" t="s">
        <v>11537</v>
      </c>
      <c r="M2687" s="4">
        <v>2685</v>
      </c>
      <c r="N2687" s="543">
        <v>33.643957999999998</v>
      </c>
      <c r="O2687" s="543">
        <v>130.432828</v>
      </c>
      <c r="P2687">
        <f t="shared" si="41"/>
        <v>4388.2765870532239</v>
      </c>
    </row>
    <row r="2688" spans="1:16">
      <c r="A2688" s="33" t="s">
        <v>11425</v>
      </c>
      <c r="B2688" s="33" t="s">
        <v>3919</v>
      </c>
      <c r="C2688" s="34" t="s">
        <v>4911</v>
      </c>
      <c r="D2688" s="35"/>
      <c r="E2688" s="108" t="s">
        <v>4911</v>
      </c>
      <c r="F2688" s="339" t="s">
        <v>5439</v>
      </c>
      <c r="G2688" s="340"/>
      <c r="H2688" s="36" t="s">
        <v>4911</v>
      </c>
      <c r="I2688" s="36" t="s">
        <v>4911</v>
      </c>
      <c r="J2688" s="91" t="s">
        <v>6997</v>
      </c>
      <c r="K2688" s="252" t="s">
        <v>11538</v>
      </c>
      <c r="L2688" s="91" t="s">
        <v>11539</v>
      </c>
      <c r="M2688" s="4">
        <v>2686</v>
      </c>
      <c r="N2688" s="543">
        <v>33.549292999999999</v>
      </c>
      <c r="O2688" s="543">
        <v>130.34833399999999</v>
      </c>
      <c r="P2688">
        <f t="shared" si="41"/>
        <v>4373.0944494278619</v>
      </c>
    </row>
    <row r="2689" spans="1:16">
      <c r="A2689" s="33" t="s">
        <v>11425</v>
      </c>
      <c r="B2689" s="33" t="s">
        <v>3919</v>
      </c>
      <c r="C2689" s="34" t="s">
        <v>4911</v>
      </c>
      <c r="D2689" s="35"/>
      <c r="E2689" s="108" t="s">
        <v>4911</v>
      </c>
      <c r="F2689" s="339" t="s">
        <v>5443</v>
      </c>
      <c r="G2689" s="340"/>
      <c r="H2689" s="36" t="s">
        <v>4911</v>
      </c>
      <c r="I2689" s="36" t="s">
        <v>4911</v>
      </c>
      <c r="J2689" s="91" t="s">
        <v>11540</v>
      </c>
      <c r="K2689" s="252" t="s">
        <v>11541</v>
      </c>
      <c r="L2689" s="91" t="s">
        <v>11542</v>
      </c>
      <c r="M2689" s="4">
        <v>2687</v>
      </c>
      <c r="N2689" s="543">
        <v>33.522449000000002</v>
      </c>
      <c r="O2689" s="543">
        <v>130.43265099999999</v>
      </c>
      <c r="P2689">
        <f t="shared" si="41"/>
        <v>4372.4218910822992</v>
      </c>
    </row>
    <row r="2690" spans="1:16">
      <c r="A2690" s="33" t="s">
        <v>11425</v>
      </c>
      <c r="B2690" s="33" t="s">
        <v>3919</v>
      </c>
      <c r="C2690" s="34" t="s">
        <v>4911</v>
      </c>
      <c r="D2690" s="35"/>
      <c r="E2690" s="108" t="s">
        <v>4911</v>
      </c>
      <c r="F2690" s="339" t="s">
        <v>5024</v>
      </c>
      <c r="G2690" s="340"/>
      <c r="H2690" s="36" t="s">
        <v>4911</v>
      </c>
      <c r="I2690" s="36" t="s">
        <v>4911</v>
      </c>
      <c r="J2690" s="91" t="s">
        <v>11543</v>
      </c>
      <c r="K2690" s="252" t="s">
        <v>11544</v>
      </c>
      <c r="L2690" s="91" t="s">
        <v>11545</v>
      </c>
      <c r="M2690" s="4">
        <v>2688</v>
      </c>
      <c r="N2690" s="543">
        <v>33.553019999999997</v>
      </c>
      <c r="O2690" s="543">
        <v>130.390951</v>
      </c>
      <c r="P2690">
        <f t="shared" si="41"/>
        <v>4375.0101867220192</v>
      </c>
    </row>
    <row r="2691" spans="1:16">
      <c r="A2691" s="33" t="s">
        <v>11425</v>
      </c>
      <c r="B2691" s="33" t="s">
        <v>3919</v>
      </c>
      <c r="C2691" s="34" t="s">
        <v>4911</v>
      </c>
      <c r="D2691" s="35"/>
      <c r="E2691" s="108" t="s">
        <v>4911</v>
      </c>
      <c r="F2691" s="354" t="s">
        <v>5032</v>
      </c>
      <c r="G2691" s="328"/>
      <c r="H2691" s="36" t="s">
        <v>4911</v>
      </c>
      <c r="I2691" s="36" t="s">
        <v>4911</v>
      </c>
      <c r="J2691" s="91" t="s">
        <v>11546</v>
      </c>
      <c r="K2691" s="252" t="s">
        <v>11547</v>
      </c>
      <c r="L2691" s="91" t="s">
        <v>11548</v>
      </c>
      <c r="M2691" s="4">
        <v>2689</v>
      </c>
      <c r="N2691" s="543">
        <v>33.589092000000001</v>
      </c>
      <c r="O2691" s="543">
        <v>130.38915299999999</v>
      </c>
      <c r="P2691">
        <f t="shared" si="41"/>
        <v>4379.6532559190755</v>
      </c>
    </row>
    <row r="2692" spans="1:16">
      <c r="A2692" s="33" t="s">
        <v>11425</v>
      </c>
      <c r="B2692" s="33" t="s">
        <v>3919</v>
      </c>
      <c r="C2692" s="34" t="s">
        <v>4911</v>
      </c>
      <c r="D2692" s="35"/>
      <c r="E2692" s="108" t="s">
        <v>4911</v>
      </c>
      <c r="F2692" s="354" t="s">
        <v>5036</v>
      </c>
      <c r="G2692" s="328"/>
      <c r="H2692" s="36" t="s">
        <v>4911</v>
      </c>
      <c r="I2692" s="36" t="s">
        <v>4911</v>
      </c>
      <c r="J2692" s="91" t="s">
        <v>11549</v>
      </c>
      <c r="K2692" s="252" t="s">
        <v>11550</v>
      </c>
      <c r="L2692" s="91" t="s">
        <v>11551</v>
      </c>
      <c r="M2692" s="4">
        <v>2690</v>
      </c>
      <c r="N2692" s="543">
        <v>33.583756000000001</v>
      </c>
      <c r="O2692" s="543">
        <v>130.42783499999999</v>
      </c>
      <c r="P2692">
        <f t="shared" ref="P2692:P2755" si="42">N2692*O2692</f>
        <v>4380.2565862482597</v>
      </c>
    </row>
    <row r="2693" spans="1:16">
      <c r="A2693" s="33" t="s">
        <v>11425</v>
      </c>
      <c r="B2693" s="33" t="s">
        <v>3919</v>
      </c>
      <c r="C2693" s="34" t="s">
        <v>4911</v>
      </c>
      <c r="D2693" s="35"/>
      <c r="E2693" s="108" t="s">
        <v>4911</v>
      </c>
      <c r="F2693" s="354" t="s">
        <v>5455</v>
      </c>
      <c r="G2693" s="328"/>
      <c r="H2693" s="36" t="s">
        <v>4911</v>
      </c>
      <c r="I2693" s="36" t="s">
        <v>4911</v>
      </c>
      <c r="J2693" s="91" t="s">
        <v>11552</v>
      </c>
      <c r="K2693" s="252" t="s">
        <v>11553</v>
      </c>
      <c r="L2693" s="91" t="s">
        <v>11554</v>
      </c>
      <c r="M2693" s="4">
        <v>2691</v>
      </c>
      <c r="N2693" s="543">
        <v>33.568444999999997</v>
      </c>
      <c r="O2693" s="543">
        <v>130.32747900000001</v>
      </c>
      <c r="P2693">
        <f t="shared" si="42"/>
        <v>4374.8908108001551</v>
      </c>
    </row>
    <row r="2694" spans="1:16">
      <c r="A2694" s="33" t="s">
        <v>11425</v>
      </c>
      <c r="B2694" s="33" t="s">
        <v>3919</v>
      </c>
      <c r="C2694" s="34" t="s">
        <v>4911</v>
      </c>
      <c r="D2694" s="35"/>
      <c r="E2694" s="108" t="s">
        <v>4911</v>
      </c>
      <c r="F2694" s="354" t="s">
        <v>6161</v>
      </c>
      <c r="G2694" s="328"/>
      <c r="H2694" s="36" t="s">
        <v>4911</v>
      </c>
      <c r="I2694" s="36" t="s">
        <v>4911</v>
      </c>
      <c r="J2694" s="91" t="s">
        <v>9206</v>
      </c>
      <c r="K2694" s="252" t="s">
        <v>11434</v>
      </c>
      <c r="L2694" s="91" t="s">
        <v>11555</v>
      </c>
      <c r="M2694" s="4">
        <v>2692</v>
      </c>
      <c r="N2694" s="543">
        <v>33.860304999999997</v>
      </c>
      <c r="O2694" s="543">
        <v>130.72348</v>
      </c>
      <c r="P2694">
        <f t="shared" si="42"/>
        <v>4426.3369034613997</v>
      </c>
    </row>
    <row r="2695" spans="1:16">
      <c r="A2695" s="33" t="s">
        <v>11425</v>
      </c>
      <c r="B2695" s="33" t="s">
        <v>3919</v>
      </c>
      <c r="C2695" s="34" t="s">
        <v>4911</v>
      </c>
      <c r="D2695" s="35"/>
      <c r="E2695" s="108" t="s">
        <v>4911</v>
      </c>
      <c r="F2695" s="327" t="s">
        <v>5044</v>
      </c>
      <c r="G2695" s="328"/>
      <c r="H2695" s="36" t="s">
        <v>4911</v>
      </c>
      <c r="I2695" s="36" t="s">
        <v>4911</v>
      </c>
      <c r="J2695" s="355" t="s">
        <v>11556</v>
      </c>
      <c r="K2695" s="356" t="s">
        <v>11557</v>
      </c>
      <c r="L2695" s="355" t="s">
        <v>11558</v>
      </c>
      <c r="M2695" s="4">
        <v>2693</v>
      </c>
      <c r="N2695" s="606">
        <v>33.321488000000002</v>
      </c>
      <c r="O2695" s="606">
        <v>130.547799</v>
      </c>
      <c r="P2695">
        <f t="shared" si="42"/>
        <v>4350.0469178049125</v>
      </c>
    </row>
    <row r="2696" spans="1:16">
      <c r="A2696" s="33" t="s">
        <v>11425</v>
      </c>
      <c r="B2696" s="33" t="s">
        <v>3919</v>
      </c>
      <c r="C2696" s="34" t="s">
        <v>4911</v>
      </c>
      <c r="D2696" s="35"/>
      <c r="E2696" s="108" t="s">
        <v>4911</v>
      </c>
      <c r="F2696" s="354" t="s">
        <v>6333</v>
      </c>
      <c r="G2696" s="328"/>
      <c r="H2696" s="36" t="s">
        <v>4911</v>
      </c>
      <c r="I2696" s="36" t="s">
        <v>4911</v>
      </c>
      <c r="J2696" s="91" t="s">
        <v>11559</v>
      </c>
      <c r="K2696" s="252" t="s">
        <v>11560</v>
      </c>
      <c r="L2696" s="91" t="s">
        <v>11561</v>
      </c>
      <c r="M2696" s="4">
        <v>2694</v>
      </c>
      <c r="N2696" s="543">
        <v>33.858660999999998</v>
      </c>
      <c r="O2696" s="543">
        <v>130.88776100000001</v>
      </c>
      <c r="P2696">
        <f t="shared" si="42"/>
        <v>4431.6843287480215</v>
      </c>
    </row>
    <row r="2697" spans="1:16">
      <c r="A2697" s="33" t="s">
        <v>11425</v>
      </c>
      <c r="B2697" s="33" t="s">
        <v>3919</v>
      </c>
      <c r="C2697" s="34" t="s">
        <v>4911</v>
      </c>
      <c r="D2697" s="35"/>
      <c r="E2697" s="108" t="s">
        <v>4911</v>
      </c>
      <c r="F2697" s="354" t="s">
        <v>5048</v>
      </c>
      <c r="G2697" s="328"/>
      <c r="H2697" s="36" t="s">
        <v>4911</v>
      </c>
      <c r="I2697" s="36" t="s">
        <v>4911</v>
      </c>
      <c r="J2697" s="91" t="s">
        <v>11562</v>
      </c>
      <c r="K2697" s="252" t="s">
        <v>11563</v>
      </c>
      <c r="L2697" s="91" t="s">
        <v>11564</v>
      </c>
      <c r="M2697" s="4">
        <v>2695</v>
      </c>
      <c r="N2697" s="543">
        <v>33.177460000000004</v>
      </c>
      <c r="O2697" s="543">
        <v>130.40107599999999</v>
      </c>
      <c r="P2697">
        <f t="shared" si="42"/>
        <v>4326.3764829469601</v>
      </c>
    </row>
    <row r="2698" spans="1:16">
      <c r="A2698" s="33" t="s">
        <v>11425</v>
      </c>
      <c r="B2698" s="33" t="s">
        <v>3919</v>
      </c>
      <c r="C2698" s="34" t="s">
        <v>4911</v>
      </c>
      <c r="D2698" s="35"/>
      <c r="E2698" s="108" t="s">
        <v>4911</v>
      </c>
      <c r="F2698" s="354" t="s">
        <v>5052</v>
      </c>
      <c r="G2698" s="328"/>
      <c r="H2698" s="36" t="s">
        <v>4911</v>
      </c>
      <c r="I2698" s="36" t="s">
        <v>4911</v>
      </c>
      <c r="J2698" s="91" t="s">
        <v>10937</v>
      </c>
      <c r="K2698" s="252" t="s">
        <v>11565</v>
      </c>
      <c r="L2698" s="91" t="s">
        <v>11566</v>
      </c>
      <c r="M2698" s="4">
        <v>2696</v>
      </c>
      <c r="N2698" s="543">
        <v>33.518264000000002</v>
      </c>
      <c r="O2698" s="543">
        <v>130.47203999999999</v>
      </c>
      <c r="P2698">
        <f t="shared" si="42"/>
        <v>4373.1962813385599</v>
      </c>
    </row>
    <row r="2699" spans="1:16">
      <c r="A2699" s="33" t="s">
        <v>11425</v>
      </c>
      <c r="B2699" s="33" t="s">
        <v>3919</v>
      </c>
      <c r="C2699" s="34" t="s">
        <v>4911</v>
      </c>
      <c r="D2699" s="35"/>
      <c r="E2699" s="108" t="s">
        <v>4911</v>
      </c>
      <c r="F2699" s="354" t="s">
        <v>5056</v>
      </c>
      <c r="G2699" s="328"/>
      <c r="H2699" s="36" t="s">
        <v>4911</v>
      </c>
      <c r="I2699" s="36" t="s">
        <v>4911</v>
      </c>
      <c r="J2699" s="91" t="s">
        <v>11567</v>
      </c>
      <c r="K2699" s="252" t="s">
        <v>11568</v>
      </c>
      <c r="L2699" s="91" t="s">
        <v>11569</v>
      </c>
      <c r="M2699" s="4">
        <v>2697</v>
      </c>
      <c r="N2699" s="543">
        <v>33.486280999999998</v>
      </c>
      <c r="O2699" s="543">
        <v>130.515278</v>
      </c>
      <c r="P2699">
        <f t="shared" si="42"/>
        <v>4370.4712739011175</v>
      </c>
    </row>
    <row r="2700" spans="1:16">
      <c r="A2700" s="33" t="s">
        <v>11425</v>
      </c>
      <c r="B2700" s="33" t="s">
        <v>3919</v>
      </c>
      <c r="C2700" s="34" t="s">
        <v>4911</v>
      </c>
      <c r="D2700" s="35"/>
      <c r="E2700" s="108" t="s">
        <v>4911</v>
      </c>
      <c r="F2700" s="354" t="s">
        <v>5060</v>
      </c>
      <c r="G2700" s="328"/>
      <c r="H2700" s="36" t="s">
        <v>4911</v>
      </c>
      <c r="I2700" s="36" t="s">
        <v>4911</v>
      </c>
      <c r="J2700" s="91" t="s">
        <v>7605</v>
      </c>
      <c r="K2700" s="252" t="s">
        <v>11570</v>
      </c>
      <c r="L2700" s="91" t="s">
        <v>11571</v>
      </c>
      <c r="M2700" s="4">
        <v>2698</v>
      </c>
      <c r="N2700" s="543">
        <v>33.633465000000001</v>
      </c>
      <c r="O2700" s="543">
        <v>130.44110699999999</v>
      </c>
      <c r="P2700">
        <f t="shared" si="42"/>
        <v>4387.1864068457544</v>
      </c>
    </row>
    <row r="2701" spans="1:16">
      <c r="A2701" s="33" t="s">
        <v>11425</v>
      </c>
      <c r="B2701" s="33" t="s">
        <v>3919</v>
      </c>
      <c r="C2701" s="34" t="s">
        <v>4911</v>
      </c>
      <c r="D2701" s="35"/>
      <c r="E2701" s="108" t="s">
        <v>4911</v>
      </c>
      <c r="F2701" s="339" t="s">
        <v>6349</v>
      </c>
      <c r="G2701" s="340"/>
      <c r="H2701" s="36" t="s">
        <v>4911</v>
      </c>
      <c r="I2701" s="36" t="s">
        <v>4911</v>
      </c>
      <c r="J2701" s="91" t="s">
        <v>11572</v>
      </c>
      <c r="K2701" s="252" t="s">
        <v>11573</v>
      </c>
      <c r="L2701" s="91" t="s">
        <v>11574</v>
      </c>
      <c r="M2701" s="4">
        <v>2699</v>
      </c>
      <c r="N2701" s="543">
        <v>33.610424999999999</v>
      </c>
      <c r="O2701" s="543">
        <v>130.43777900000001</v>
      </c>
      <c r="P2701">
        <f t="shared" si="42"/>
        <v>4384.0691882460751</v>
      </c>
    </row>
    <row r="2702" spans="1:16">
      <c r="A2702" s="33" t="s">
        <v>11425</v>
      </c>
      <c r="B2702" s="33" t="s">
        <v>3919</v>
      </c>
      <c r="C2702" s="34" t="s">
        <v>4911</v>
      </c>
      <c r="D2702" s="35"/>
      <c r="E2702" s="108" t="s">
        <v>4911</v>
      </c>
      <c r="F2702" s="339" t="s">
        <v>5064</v>
      </c>
      <c r="G2702" s="340"/>
      <c r="H2702" s="36" t="s">
        <v>4911</v>
      </c>
      <c r="I2702" s="36" t="s">
        <v>4911</v>
      </c>
      <c r="J2702" s="91" t="s">
        <v>11575</v>
      </c>
      <c r="K2702" s="252" t="s">
        <v>11576</v>
      </c>
      <c r="L2702" s="91" t="s">
        <v>11577</v>
      </c>
      <c r="M2702" s="4">
        <v>2700</v>
      </c>
      <c r="N2702" s="543">
        <v>33.499726000000003</v>
      </c>
      <c r="O2702" s="543">
        <v>130.501982</v>
      </c>
      <c r="P2702">
        <f t="shared" si="42"/>
        <v>4371.7806394569325</v>
      </c>
    </row>
    <row r="2703" spans="1:16">
      <c r="A2703" s="33" t="s">
        <v>11425</v>
      </c>
      <c r="B2703" s="33" t="s">
        <v>3919</v>
      </c>
      <c r="C2703" s="34" t="s">
        <v>4911</v>
      </c>
      <c r="D2703" s="35"/>
      <c r="E2703" s="108" t="s">
        <v>4911</v>
      </c>
      <c r="F2703" s="339" t="s">
        <v>5068</v>
      </c>
      <c r="G2703" s="340"/>
      <c r="H2703" s="36" t="s">
        <v>4911</v>
      </c>
      <c r="I2703" s="36" t="s">
        <v>4911</v>
      </c>
      <c r="J2703" s="91" t="s">
        <v>11578</v>
      </c>
      <c r="K2703" s="252" t="s">
        <v>11579</v>
      </c>
      <c r="L2703" s="91" t="s">
        <v>11580</v>
      </c>
      <c r="M2703" s="4">
        <v>2701</v>
      </c>
      <c r="N2703" s="543">
        <v>33.213062999999998</v>
      </c>
      <c r="O2703" s="543">
        <v>131.61022600000001</v>
      </c>
      <c r="P2703">
        <f t="shared" si="42"/>
        <v>4371.178727582238</v>
      </c>
    </row>
    <row r="2704" spans="1:16">
      <c r="A2704" s="33" t="s">
        <v>11425</v>
      </c>
      <c r="B2704" s="33" t="s">
        <v>3919</v>
      </c>
      <c r="C2704" s="34" t="s">
        <v>4911</v>
      </c>
      <c r="D2704" s="35"/>
      <c r="E2704" s="108" t="s">
        <v>4911</v>
      </c>
      <c r="F2704" s="339" t="s">
        <v>6360</v>
      </c>
      <c r="G2704" s="340"/>
      <c r="H2704" s="36" t="s">
        <v>4911</v>
      </c>
      <c r="I2704" s="36" t="s">
        <v>4911</v>
      </c>
      <c r="J2704" s="91" t="s">
        <v>11581</v>
      </c>
      <c r="K2704" s="252" t="s">
        <v>11582</v>
      </c>
      <c r="L2704" s="91" t="s">
        <v>11583</v>
      </c>
      <c r="M2704" s="4">
        <v>2702</v>
      </c>
      <c r="N2704" s="543">
        <v>33.243583999999998</v>
      </c>
      <c r="O2704" s="543">
        <v>131.65195199999999</v>
      </c>
      <c r="P2704">
        <f t="shared" si="42"/>
        <v>4376.5827250759676</v>
      </c>
    </row>
    <row r="2705" spans="1:16">
      <c r="A2705" s="33" t="s">
        <v>11425</v>
      </c>
      <c r="B2705" s="33" t="s">
        <v>3919</v>
      </c>
      <c r="C2705" s="34" t="s">
        <v>4911</v>
      </c>
      <c r="D2705" s="35"/>
      <c r="E2705" s="108" t="s">
        <v>4911</v>
      </c>
      <c r="F2705" s="339" t="s">
        <v>6364</v>
      </c>
      <c r="G2705" s="340"/>
      <c r="H2705" s="36" t="s">
        <v>4911</v>
      </c>
      <c r="I2705" s="36" t="s">
        <v>4911</v>
      </c>
      <c r="J2705" s="91" t="s">
        <v>11584</v>
      </c>
      <c r="K2705" s="252" t="s">
        <v>11585</v>
      </c>
      <c r="L2705" s="91" t="s">
        <v>11586</v>
      </c>
      <c r="M2705" s="4">
        <v>2703</v>
      </c>
      <c r="N2705" s="543">
        <v>33.305643000000003</v>
      </c>
      <c r="O2705" s="543">
        <v>131.49489299999999</v>
      </c>
      <c r="P2705">
        <f t="shared" si="42"/>
        <v>4379.5219625811987</v>
      </c>
    </row>
    <row r="2706" spans="1:16">
      <c r="A2706" s="33" t="s">
        <v>11425</v>
      </c>
      <c r="B2706" s="33" t="s">
        <v>3919</v>
      </c>
      <c r="C2706" s="34" t="s">
        <v>4911</v>
      </c>
      <c r="D2706" s="35"/>
      <c r="E2706" s="108" t="s">
        <v>4911</v>
      </c>
      <c r="F2706" s="339" t="s">
        <v>6368</v>
      </c>
      <c r="G2706" s="340"/>
      <c r="H2706" s="36" t="s">
        <v>4911</v>
      </c>
      <c r="I2706" s="36" t="s">
        <v>4911</v>
      </c>
      <c r="J2706" s="91" t="s">
        <v>11587</v>
      </c>
      <c r="K2706" s="252" t="s">
        <v>11588</v>
      </c>
      <c r="L2706" s="91" t="s">
        <v>11589</v>
      </c>
      <c r="M2706" s="4">
        <v>2704</v>
      </c>
      <c r="N2706" s="543">
        <v>33.588782000000002</v>
      </c>
      <c r="O2706" s="543">
        <v>131.21193400000001</v>
      </c>
      <c r="P2706">
        <f t="shared" si="42"/>
        <v>4407.2490469243885</v>
      </c>
    </row>
    <row r="2707" spans="1:16">
      <c r="A2707" s="33" t="s">
        <v>11425</v>
      </c>
      <c r="B2707" s="33" t="s">
        <v>3919</v>
      </c>
      <c r="C2707" s="34" t="s">
        <v>4911</v>
      </c>
      <c r="D2707" s="35"/>
      <c r="E2707" s="108" t="s">
        <v>4911</v>
      </c>
      <c r="F2707" s="339" t="s">
        <v>5080</v>
      </c>
      <c r="G2707" s="340"/>
      <c r="H2707" s="36" t="s">
        <v>4911</v>
      </c>
      <c r="I2707" s="36" t="s">
        <v>4911</v>
      </c>
      <c r="J2707" s="91" t="s">
        <v>11590</v>
      </c>
      <c r="K2707" s="252" t="s">
        <v>11591</v>
      </c>
      <c r="L2707" s="91" t="s">
        <v>11592</v>
      </c>
      <c r="M2707" s="4">
        <v>2705</v>
      </c>
      <c r="N2707" s="543">
        <v>33.309029000000002</v>
      </c>
      <c r="O2707" s="543">
        <v>131.50154800000001</v>
      </c>
      <c r="P2707">
        <f t="shared" si="42"/>
        <v>4380.1888758768928</v>
      </c>
    </row>
    <row r="2708" spans="1:16">
      <c r="A2708" s="33" t="s">
        <v>11425</v>
      </c>
      <c r="B2708" s="33" t="s">
        <v>3919</v>
      </c>
      <c r="C2708" s="34" t="s">
        <v>4911</v>
      </c>
      <c r="D2708" s="35"/>
      <c r="E2708" s="108" t="s">
        <v>4911</v>
      </c>
      <c r="F2708" s="339" t="s">
        <v>6378</v>
      </c>
      <c r="G2708" s="340"/>
      <c r="H2708" s="36" t="s">
        <v>4911</v>
      </c>
      <c r="I2708" s="36" t="s">
        <v>4911</v>
      </c>
      <c r="J2708" s="91" t="s">
        <v>11593</v>
      </c>
      <c r="K2708" s="252" t="s">
        <v>11594</v>
      </c>
      <c r="L2708" s="91" t="s">
        <v>11595</v>
      </c>
      <c r="M2708" s="4">
        <v>2706</v>
      </c>
      <c r="N2708" s="543">
        <v>33.209356</v>
      </c>
      <c r="O2708" s="543">
        <v>131.590419</v>
      </c>
      <c r="P2708">
        <f t="shared" si="42"/>
        <v>4370.0330707601643</v>
      </c>
    </row>
    <row r="2709" spans="1:16">
      <c r="A2709" s="33" t="s">
        <v>11425</v>
      </c>
      <c r="B2709" s="33" t="s">
        <v>3919</v>
      </c>
      <c r="C2709" s="34" t="s">
        <v>4911</v>
      </c>
      <c r="D2709" s="35"/>
      <c r="E2709" s="108" t="s">
        <v>4911</v>
      </c>
      <c r="F2709" s="339" t="s">
        <v>5084</v>
      </c>
      <c r="G2709" s="340"/>
      <c r="H2709" s="36" t="s">
        <v>4911</v>
      </c>
      <c r="I2709" s="36" t="s">
        <v>4911</v>
      </c>
      <c r="J2709" s="91" t="s">
        <v>11596</v>
      </c>
      <c r="K2709" s="252" t="s">
        <v>11597</v>
      </c>
      <c r="L2709" s="91" t="s">
        <v>11598</v>
      </c>
      <c r="M2709" s="4">
        <v>2707</v>
      </c>
      <c r="N2709" s="543">
        <v>33.245497</v>
      </c>
      <c r="O2709" s="543">
        <v>131.60880299999999</v>
      </c>
      <c r="P2709">
        <f t="shared" si="42"/>
        <v>4375.4000653100911</v>
      </c>
    </row>
    <row r="2710" spans="1:16">
      <c r="A2710" s="33" t="s">
        <v>11425</v>
      </c>
      <c r="B2710" s="33" t="s">
        <v>3919</v>
      </c>
      <c r="C2710" s="34" t="s">
        <v>4911</v>
      </c>
      <c r="D2710" s="35"/>
      <c r="E2710" s="108" t="s">
        <v>4911</v>
      </c>
      <c r="F2710" s="339" t="s">
        <v>5088</v>
      </c>
      <c r="G2710" s="340"/>
      <c r="H2710" s="36" t="s">
        <v>4911</v>
      </c>
      <c r="I2710" s="36" t="s">
        <v>4911</v>
      </c>
      <c r="J2710" s="91" t="s">
        <v>11599</v>
      </c>
      <c r="K2710" s="252" t="s">
        <v>11600</v>
      </c>
      <c r="L2710" s="91" t="s">
        <v>11601</v>
      </c>
      <c r="M2710" s="4">
        <v>2708</v>
      </c>
      <c r="N2710" s="543">
        <v>33.322572000000001</v>
      </c>
      <c r="O2710" s="543">
        <v>130.92457300000001</v>
      </c>
      <c r="P2710">
        <f t="shared" si="42"/>
        <v>4362.7435103617563</v>
      </c>
    </row>
    <row r="2711" spans="1:16">
      <c r="A2711" s="33" t="s">
        <v>11425</v>
      </c>
      <c r="B2711" s="33" t="s">
        <v>3919</v>
      </c>
      <c r="C2711" s="34" t="s">
        <v>4911</v>
      </c>
      <c r="D2711" s="35"/>
      <c r="E2711" s="108" t="s">
        <v>4911</v>
      </c>
      <c r="F2711" s="339" t="s">
        <v>5217</v>
      </c>
      <c r="G2711" s="340"/>
      <c r="H2711" s="36" t="s">
        <v>4911</v>
      </c>
      <c r="I2711" s="36" t="s">
        <v>4911</v>
      </c>
      <c r="J2711" s="91" t="s">
        <v>11602</v>
      </c>
      <c r="K2711" s="252" t="s">
        <v>11603</v>
      </c>
      <c r="L2711" s="91" t="s">
        <v>11604</v>
      </c>
      <c r="M2711" s="4">
        <v>2709</v>
      </c>
      <c r="N2711" s="543">
        <v>32.799284</v>
      </c>
      <c r="O2711" s="543">
        <v>129.853972</v>
      </c>
      <c r="P2711">
        <f t="shared" si="42"/>
        <v>4259.1173061560476</v>
      </c>
    </row>
    <row r="2712" spans="1:16">
      <c r="A2712" s="33" t="s">
        <v>11425</v>
      </c>
      <c r="B2712" s="33" t="s">
        <v>3919</v>
      </c>
      <c r="C2712" s="34" t="s">
        <v>4911</v>
      </c>
      <c r="D2712" s="35"/>
      <c r="E2712" s="108" t="s">
        <v>4911</v>
      </c>
      <c r="F2712" s="339" t="s">
        <v>5221</v>
      </c>
      <c r="G2712" s="340"/>
      <c r="H2712" s="36" t="s">
        <v>4911</v>
      </c>
      <c r="I2712" s="36" t="s">
        <v>4911</v>
      </c>
      <c r="J2712" s="91" t="s">
        <v>11605</v>
      </c>
      <c r="K2712" s="252" t="s">
        <v>11606</v>
      </c>
      <c r="L2712" s="91" t="s">
        <v>11607</v>
      </c>
      <c r="M2712" s="4">
        <v>2710</v>
      </c>
      <c r="N2712" s="543">
        <v>32.810062000000002</v>
      </c>
      <c r="O2712" s="543">
        <v>130.35940199999999</v>
      </c>
      <c r="P2712">
        <f t="shared" si="42"/>
        <v>4277.1000619029237</v>
      </c>
    </row>
    <row r="2713" spans="1:16">
      <c r="A2713" s="33" t="s">
        <v>11425</v>
      </c>
      <c r="B2713" s="33" t="s">
        <v>3919</v>
      </c>
      <c r="C2713" s="34" t="s">
        <v>4911</v>
      </c>
      <c r="D2713" s="35"/>
      <c r="E2713" s="108" t="s">
        <v>4911</v>
      </c>
      <c r="F2713" s="339" t="s">
        <v>5225</v>
      </c>
      <c r="G2713" s="340"/>
      <c r="H2713" s="36" t="s">
        <v>4911</v>
      </c>
      <c r="I2713" s="36" t="s">
        <v>4911</v>
      </c>
      <c r="J2713" s="91" t="s">
        <v>11608</v>
      </c>
      <c r="K2713" s="252" t="s">
        <v>11609</v>
      </c>
      <c r="L2713" s="91" t="s">
        <v>11610</v>
      </c>
      <c r="M2713" s="4">
        <v>2711</v>
      </c>
      <c r="N2713" s="543">
        <v>32.918208</v>
      </c>
      <c r="O2713" s="543">
        <v>129.94950499999999</v>
      </c>
      <c r="P2713">
        <f t="shared" si="42"/>
        <v>4277.70483508704</v>
      </c>
    </row>
    <row r="2714" spans="1:16">
      <c r="A2714" s="33" t="s">
        <v>11425</v>
      </c>
      <c r="B2714" s="33" t="s">
        <v>3919</v>
      </c>
      <c r="C2714" s="34" t="s">
        <v>4911</v>
      </c>
      <c r="D2714" s="35"/>
      <c r="E2714" s="108" t="s">
        <v>4911</v>
      </c>
      <c r="F2714" s="339" t="s">
        <v>7937</v>
      </c>
      <c r="G2714" s="340"/>
      <c r="H2714" s="36" t="s">
        <v>4911</v>
      </c>
      <c r="I2714" s="36" t="s">
        <v>4911</v>
      </c>
      <c r="J2714" s="91" t="s">
        <v>11611</v>
      </c>
      <c r="K2714" s="252" t="s">
        <v>11612</v>
      </c>
      <c r="L2714" s="91" t="s">
        <v>11613</v>
      </c>
      <c r="M2714" s="4">
        <v>2712</v>
      </c>
      <c r="N2714" s="543">
        <v>32.763443000000002</v>
      </c>
      <c r="O2714" s="543">
        <v>129.94786500000001</v>
      </c>
      <c r="P2714">
        <f t="shared" si="42"/>
        <v>4257.5394678991952</v>
      </c>
    </row>
    <row r="2715" spans="1:16">
      <c r="A2715" s="33" t="s">
        <v>11425</v>
      </c>
      <c r="B2715" s="33" t="s">
        <v>3919</v>
      </c>
      <c r="C2715" s="34" t="s">
        <v>4911</v>
      </c>
      <c r="D2715" s="35"/>
      <c r="E2715" s="108" t="s">
        <v>4911</v>
      </c>
      <c r="F2715" s="339" t="s">
        <v>9745</v>
      </c>
      <c r="G2715" s="340"/>
      <c r="H2715" s="36" t="s">
        <v>4911</v>
      </c>
      <c r="I2715" s="36" t="s">
        <v>4911</v>
      </c>
      <c r="J2715" s="91" t="s">
        <v>11614</v>
      </c>
      <c r="K2715" s="252" t="s">
        <v>11615</v>
      </c>
      <c r="L2715" s="91" t="s">
        <v>11616</v>
      </c>
      <c r="M2715" s="4">
        <v>2713</v>
      </c>
      <c r="N2715" s="543">
        <v>33.156131999999999</v>
      </c>
      <c r="O2715" s="543">
        <v>129.77016499999999</v>
      </c>
      <c r="P2715">
        <f t="shared" si="42"/>
        <v>4302.6767204017797</v>
      </c>
    </row>
    <row r="2716" spans="1:16">
      <c r="A2716" s="33" t="s">
        <v>11425</v>
      </c>
      <c r="B2716" s="33" t="s">
        <v>3919</v>
      </c>
      <c r="C2716" s="34" t="s">
        <v>4911</v>
      </c>
      <c r="D2716" s="35"/>
      <c r="E2716" s="108" t="s">
        <v>4911</v>
      </c>
      <c r="F2716" s="339" t="s">
        <v>9749</v>
      </c>
      <c r="G2716" s="340"/>
      <c r="H2716" s="36" t="s">
        <v>4911</v>
      </c>
      <c r="I2716" s="36" t="s">
        <v>4911</v>
      </c>
      <c r="J2716" s="91" t="s">
        <v>11617</v>
      </c>
      <c r="K2716" s="252" t="s">
        <v>11618</v>
      </c>
      <c r="L2716" s="91" t="s">
        <v>11619</v>
      </c>
      <c r="M2716" s="4">
        <v>2714</v>
      </c>
      <c r="N2716" s="543">
        <v>32.814069000000003</v>
      </c>
      <c r="O2716" s="543">
        <v>129.84609599999999</v>
      </c>
      <c r="P2716">
        <f t="shared" si="42"/>
        <v>4260.7787535246243</v>
      </c>
    </row>
    <row r="2717" spans="1:16">
      <c r="A2717" s="33" t="s">
        <v>11425</v>
      </c>
      <c r="B2717" s="33" t="s">
        <v>3919</v>
      </c>
      <c r="C2717" s="34" t="s">
        <v>4911</v>
      </c>
      <c r="D2717" s="35"/>
      <c r="E2717" s="108" t="s">
        <v>4911</v>
      </c>
      <c r="F2717" s="339" t="s">
        <v>9752</v>
      </c>
      <c r="G2717" s="340"/>
      <c r="H2717" s="36" t="s">
        <v>4911</v>
      </c>
      <c r="I2717" s="36" t="s">
        <v>4911</v>
      </c>
      <c r="J2717" s="91" t="s">
        <v>11620</v>
      </c>
      <c r="K2717" s="252" t="s">
        <v>11621</v>
      </c>
      <c r="L2717" s="91" t="s">
        <v>11622</v>
      </c>
      <c r="M2717" s="4">
        <v>2715</v>
      </c>
      <c r="N2717" s="543">
        <v>33.156835999999998</v>
      </c>
      <c r="O2717" s="543">
        <v>129.76816199999999</v>
      </c>
      <c r="P2717">
        <f t="shared" si="42"/>
        <v>4302.7016654554318</v>
      </c>
    </row>
    <row r="2718" spans="1:16">
      <c r="A2718" s="33" t="s">
        <v>11425</v>
      </c>
      <c r="B2718" s="33" t="s">
        <v>3919</v>
      </c>
      <c r="C2718" s="34" t="s">
        <v>4911</v>
      </c>
      <c r="D2718" s="35"/>
      <c r="E2718" s="108" t="s">
        <v>4911</v>
      </c>
      <c r="F2718" s="339" t="s">
        <v>9756</v>
      </c>
      <c r="G2718" s="340"/>
      <c r="H2718" s="36" t="s">
        <v>4911</v>
      </c>
      <c r="I2718" s="36" t="s">
        <v>4911</v>
      </c>
      <c r="J2718" s="91" t="s">
        <v>11623</v>
      </c>
      <c r="K2718" s="252" t="s">
        <v>11624</v>
      </c>
      <c r="L2718" s="91" t="s">
        <v>11625</v>
      </c>
      <c r="M2718" s="4">
        <v>2716</v>
      </c>
      <c r="N2718" s="543">
        <v>32.840381000000001</v>
      </c>
      <c r="O2718" s="543">
        <v>130.02539200000001</v>
      </c>
      <c r="P2718">
        <f t="shared" si="42"/>
        <v>4270.0834129543528</v>
      </c>
    </row>
    <row r="2719" spans="1:16">
      <c r="A2719" s="33" t="s">
        <v>11425</v>
      </c>
      <c r="B2719" s="33" t="s">
        <v>3919</v>
      </c>
      <c r="C2719" s="34" t="s">
        <v>4911</v>
      </c>
      <c r="D2719" s="35"/>
      <c r="E2719" s="108" t="s">
        <v>4911</v>
      </c>
      <c r="F2719" s="339" t="s">
        <v>9760</v>
      </c>
      <c r="G2719" s="340"/>
      <c r="H2719" s="36" t="s">
        <v>4911</v>
      </c>
      <c r="I2719" s="36" t="s">
        <v>4911</v>
      </c>
      <c r="J2719" s="91" t="s">
        <v>11626</v>
      </c>
      <c r="K2719" s="252" t="s">
        <v>11627</v>
      </c>
      <c r="L2719" s="91" t="s">
        <v>11628</v>
      </c>
      <c r="M2719" s="4">
        <v>2717</v>
      </c>
      <c r="N2719" s="543">
        <v>32.741523999999998</v>
      </c>
      <c r="O2719" s="543">
        <v>129.87185400000001</v>
      </c>
      <c r="P2719">
        <f t="shared" si="42"/>
        <v>4252.2024246654964</v>
      </c>
    </row>
    <row r="2720" spans="1:16">
      <c r="A2720" s="33" t="s">
        <v>11425</v>
      </c>
      <c r="B2720" s="33" t="s">
        <v>3919</v>
      </c>
      <c r="C2720" s="34" t="s">
        <v>4911</v>
      </c>
      <c r="D2720" s="35"/>
      <c r="E2720" s="108" t="s">
        <v>4911</v>
      </c>
      <c r="F2720" s="339" t="s">
        <v>9764</v>
      </c>
      <c r="G2720" s="340"/>
      <c r="H2720" s="36" t="s">
        <v>4911</v>
      </c>
      <c r="I2720" s="36" t="s">
        <v>4911</v>
      </c>
      <c r="J2720" s="91" t="s">
        <v>11629</v>
      </c>
      <c r="K2720" s="252" t="s">
        <v>11630</v>
      </c>
      <c r="L2720" s="91" t="s">
        <v>11631</v>
      </c>
      <c r="M2720" s="4">
        <v>2718</v>
      </c>
      <c r="N2720" s="543">
        <v>33.162222999999997</v>
      </c>
      <c r="O2720" s="543">
        <v>129.74408199999999</v>
      </c>
      <c r="P2720">
        <f t="shared" si="42"/>
        <v>4302.602180214285</v>
      </c>
    </row>
    <row r="2721" spans="1:16">
      <c r="A2721" s="33" t="s">
        <v>11425</v>
      </c>
      <c r="B2721" s="33" t="s">
        <v>3919</v>
      </c>
      <c r="C2721" s="34" t="s">
        <v>4911</v>
      </c>
      <c r="D2721" s="35"/>
      <c r="E2721" s="108" t="s">
        <v>4911</v>
      </c>
      <c r="F2721" s="339" t="s">
        <v>9768</v>
      </c>
      <c r="G2721" s="340"/>
      <c r="H2721" s="36" t="s">
        <v>4911</v>
      </c>
      <c r="I2721" s="36" t="s">
        <v>4911</v>
      </c>
      <c r="J2721" s="91" t="s">
        <v>11632</v>
      </c>
      <c r="K2721" s="252" t="s">
        <v>11633</v>
      </c>
      <c r="L2721" s="91" t="s">
        <v>11634</v>
      </c>
      <c r="M2721" s="4">
        <v>2719</v>
      </c>
      <c r="N2721" s="543">
        <v>33.128798000000003</v>
      </c>
      <c r="O2721" s="543">
        <v>129.79881800000001</v>
      </c>
      <c r="P2721">
        <f t="shared" si="42"/>
        <v>4300.0788221607645</v>
      </c>
    </row>
    <row r="2722" spans="1:16">
      <c r="A2722" s="33" t="s">
        <v>11425</v>
      </c>
      <c r="B2722" s="33" t="s">
        <v>3919</v>
      </c>
      <c r="C2722" s="34" t="s">
        <v>4911</v>
      </c>
      <c r="D2722" s="35"/>
      <c r="E2722" s="108" t="s">
        <v>4911</v>
      </c>
      <c r="F2722" s="339" t="s">
        <v>9772</v>
      </c>
      <c r="G2722" s="340"/>
      <c r="H2722" s="36" t="s">
        <v>4911</v>
      </c>
      <c r="I2722" s="36" t="s">
        <v>4911</v>
      </c>
      <c r="J2722" s="91" t="s">
        <v>11635</v>
      </c>
      <c r="K2722" s="252" t="s">
        <v>11636</v>
      </c>
      <c r="L2722" s="91" t="s">
        <v>11637</v>
      </c>
      <c r="M2722" s="4">
        <v>2720</v>
      </c>
      <c r="N2722" s="543">
        <v>32.846150000000002</v>
      </c>
      <c r="O2722" s="543">
        <v>129.831987</v>
      </c>
      <c r="P2722">
        <f t="shared" si="42"/>
        <v>4264.4809198000503</v>
      </c>
    </row>
    <row r="2723" spans="1:16">
      <c r="A2723" s="33" t="s">
        <v>11425</v>
      </c>
      <c r="B2723" s="33" t="s">
        <v>3919</v>
      </c>
      <c r="C2723" s="34" t="s">
        <v>4911</v>
      </c>
      <c r="D2723" s="35"/>
      <c r="E2723" s="108" t="s">
        <v>4911</v>
      </c>
      <c r="F2723" s="339" t="s">
        <v>11638</v>
      </c>
      <c r="G2723" s="340"/>
      <c r="H2723" s="36" t="s">
        <v>4911</v>
      </c>
      <c r="I2723" s="36" t="s">
        <v>4911</v>
      </c>
      <c r="J2723" s="91" t="s">
        <v>11639</v>
      </c>
      <c r="K2723" s="252" t="s">
        <v>11640</v>
      </c>
      <c r="L2723" s="91" t="s">
        <v>11641</v>
      </c>
      <c r="M2723" s="4">
        <v>2721</v>
      </c>
      <c r="N2723" s="543">
        <v>32.825966999999999</v>
      </c>
      <c r="O2723" s="543">
        <v>129.977104</v>
      </c>
      <c r="P2723">
        <f t="shared" si="42"/>
        <v>4266.624126659568</v>
      </c>
    </row>
    <row r="2724" spans="1:16">
      <c r="A2724" s="33" t="s">
        <v>11425</v>
      </c>
      <c r="B2724" s="33" t="s">
        <v>3919</v>
      </c>
      <c r="C2724" s="34" t="s">
        <v>4911</v>
      </c>
      <c r="D2724" s="35"/>
      <c r="E2724" s="108" t="s">
        <v>4911</v>
      </c>
      <c r="F2724" s="339" t="s">
        <v>4962</v>
      </c>
      <c r="G2724" s="340"/>
      <c r="H2724" s="36" t="s">
        <v>4911</v>
      </c>
      <c r="I2724" s="36" t="s">
        <v>4911</v>
      </c>
      <c r="J2724" s="91" t="s">
        <v>4963</v>
      </c>
      <c r="K2724" s="252" t="s">
        <v>11642</v>
      </c>
      <c r="L2724" s="357" t="s">
        <v>11643</v>
      </c>
      <c r="M2724" s="4">
        <v>2722</v>
      </c>
      <c r="N2724" s="607">
        <v>33.564171999999999</v>
      </c>
      <c r="O2724" s="607">
        <v>130.45649800000001</v>
      </c>
      <c r="P2724">
        <f t="shared" si="42"/>
        <v>4378.6643373896559</v>
      </c>
    </row>
    <row r="2725" spans="1:16">
      <c r="A2725" s="33" t="s">
        <v>11425</v>
      </c>
      <c r="B2725" s="33" t="s">
        <v>3919</v>
      </c>
      <c r="C2725" s="34" t="s">
        <v>4911</v>
      </c>
      <c r="D2725" s="35"/>
      <c r="E2725" s="108" t="s">
        <v>4911</v>
      </c>
      <c r="F2725" s="339" t="s">
        <v>4964</v>
      </c>
      <c r="G2725" s="340"/>
      <c r="H2725" s="36" t="s">
        <v>4911</v>
      </c>
      <c r="I2725" s="36" t="s">
        <v>4911</v>
      </c>
      <c r="J2725" s="91" t="s">
        <v>11644</v>
      </c>
      <c r="K2725" s="252" t="s">
        <v>11645</v>
      </c>
      <c r="L2725" s="91" t="s">
        <v>11646</v>
      </c>
      <c r="M2725" s="4">
        <v>2723</v>
      </c>
      <c r="N2725" s="543">
        <v>33.626472999999997</v>
      </c>
      <c r="O2725" s="543">
        <v>130.408886</v>
      </c>
      <c r="P2725">
        <f t="shared" si="42"/>
        <v>4385.1908840390779</v>
      </c>
    </row>
    <row r="2726" spans="1:16">
      <c r="A2726" s="33" t="s">
        <v>11425</v>
      </c>
      <c r="B2726" s="33" t="s">
        <v>3919</v>
      </c>
      <c r="C2726" s="34" t="s">
        <v>4911</v>
      </c>
      <c r="D2726" s="35"/>
      <c r="E2726" s="108" t="s">
        <v>4911</v>
      </c>
      <c r="F2726" s="339" t="s">
        <v>5102</v>
      </c>
      <c r="G2726" s="340"/>
      <c r="H2726" s="36" t="s">
        <v>4911</v>
      </c>
      <c r="I2726" s="36" t="s">
        <v>4911</v>
      </c>
      <c r="J2726" s="91" t="s">
        <v>11647</v>
      </c>
      <c r="K2726" s="252" t="s">
        <v>11648</v>
      </c>
      <c r="L2726" s="91" t="s">
        <v>11649</v>
      </c>
      <c r="M2726" s="4">
        <v>2724</v>
      </c>
      <c r="N2726" s="543">
        <v>33.262005000000002</v>
      </c>
      <c r="O2726" s="543">
        <v>130.53528800000001</v>
      </c>
      <c r="P2726">
        <f t="shared" si="42"/>
        <v>4341.865402132441</v>
      </c>
    </row>
    <row r="2727" spans="1:16">
      <c r="A2727" s="33" t="s">
        <v>11425</v>
      </c>
      <c r="B2727" s="33" t="s">
        <v>3919</v>
      </c>
      <c r="C2727" s="34" t="s">
        <v>4911</v>
      </c>
      <c r="D2727" s="35"/>
      <c r="E2727" s="108" t="s">
        <v>4911</v>
      </c>
      <c r="F2727" s="339" t="s">
        <v>5106</v>
      </c>
      <c r="G2727" s="340"/>
      <c r="H2727" s="36" t="s">
        <v>4911</v>
      </c>
      <c r="I2727" s="36" t="s">
        <v>4911</v>
      </c>
      <c r="J2727" s="91" t="s">
        <v>11650</v>
      </c>
      <c r="K2727" s="252" t="s">
        <v>11651</v>
      </c>
      <c r="L2727" s="91" t="s">
        <v>11652</v>
      </c>
      <c r="M2727" s="4">
        <v>2725</v>
      </c>
      <c r="N2727" s="543">
        <v>33.259197</v>
      </c>
      <c r="O2727" s="543">
        <v>131.61094700000001</v>
      </c>
      <c r="P2727">
        <f t="shared" si="42"/>
        <v>4377.2744136295596</v>
      </c>
    </row>
    <row r="2728" spans="1:16">
      <c r="A2728" s="33" t="s">
        <v>11425</v>
      </c>
      <c r="B2728" s="33" t="s">
        <v>3919</v>
      </c>
      <c r="C2728" s="34" t="s">
        <v>4911</v>
      </c>
      <c r="D2728" s="35"/>
      <c r="E2728" s="108" t="s">
        <v>4911</v>
      </c>
      <c r="F2728" s="339" t="s">
        <v>6177</v>
      </c>
      <c r="G2728" s="340"/>
      <c r="H2728" s="36" t="s">
        <v>4911</v>
      </c>
      <c r="I2728" s="36" t="s">
        <v>4911</v>
      </c>
      <c r="J2728" s="91" t="s">
        <v>11653</v>
      </c>
      <c r="K2728" s="252" t="s">
        <v>11612</v>
      </c>
      <c r="L2728" s="91" t="s">
        <v>11654</v>
      </c>
      <c r="M2728" s="4">
        <v>2726</v>
      </c>
      <c r="N2728" s="543">
        <v>32.763869</v>
      </c>
      <c r="O2728" s="543">
        <v>129.947836</v>
      </c>
      <c r="P2728">
        <f t="shared" si="42"/>
        <v>4257.5938755374837</v>
      </c>
    </row>
    <row r="2729" spans="1:16">
      <c r="A2729" s="33" t="s">
        <v>11425</v>
      </c>
      <c r="B2729" s="33" t="s">
        <v>3919</v>
      </c>
      <c r="C2729" s="34" t="s">
        <v>4911</v>
      </c>
      <c r="D2729" s="35"/>
      <c r="E2729" s="108" t="s">
        <v>4911</v>
      </c>
      <c r="F2729" s="339" t="s">
        <v>5110</v>
      </c>
      <c r="G2729" s="340"/>
      <c r="H2729" s="36" t="s">
        <v>4911</v>
      </c>
      <c r="I2729" s="36" t="s">
        <v>4911</v>
      </c>
      <c r="J2729" s="91" t="s">
        <v>11655</v>
      </c>
      <c r="K2729" s="252" t="s">
        <v>11656</v>
      </c>
      <c r="L2729" s="91" t="s">
        <v>11657</v>
      </c>
      <c r="M2729" s="4">
        <v>2727</v>
      </c>
      <c r="N2729" s="543">
        <v>32.814298999999998</v>
      </c>
      <c r="O2729" s="543">
        <v>129.808504</v>
      </c>
      <c r="P2729">
        <f t="shared" si="42"/>
        <v>4259.575062998696</v>
      </c>
    </row>
    <row r="2730" spans="1:16">
      <c r="A2730" s="33" t="s">
        <v>11425</v>
      </c>
      <c r="B2730" s="33" t="s">
        <v>3919</v>
      </c>
      <c r="C2730" s="34" t="s">
        <v>4911</v>
      </c>
      <c r="D2730" s="35"/>
      <c r="E2730" s="108" t="s">
        <v>4911</v>
      </c>
      <c r="F2730" s="339" t="s">
        <v>7142</v>
      </c>
      <c r="G2730" s="340"/>
      <c r="H2730" s="36" t="s">
        <v>4911</v>
      </c>
      <c r="I2730" s="36" t="s">
        <v>4911</v>
      </c>
      <c r="J2730" s="91" t="s">
        <v>11658</v>
      </c>
      <c r="K2730" s="252" t="s">
        <v>11659</v>
      </c>
      <c r="L2730" s="91" t="s">
        <v>11660</v>
      </c>
      <c r="M2730" s="4">
        <v>2728</v>
      </c>
      <c r="N2730" s="543">
        <v>33.704031000000001</v>
      </c>
      <c r="O2730" s="543">
        <v>130.44232199999999</v>
      </c>
      <c r="P2730">
        <f t="shared" si="42"/>
        <v>4396.4320643999818</v>
      </c>
    </row>
    <row r="2731" spans="1:16">
      <c r="A2731" s="33" t="s">
        <v>11425</v>
      </c>
      <c r="B2731" s="33" t="s">
        <v>3919</v>
      </c>
      <c r="C2731" s="34" t="s">
        <v>4911</v>
      </c>
      <c r="D2731" s="35"/>
      <c r="E2731" s="108" t="s">
        <v>4911</v>
      </c>
      <c r="F2731" s="339" t="s">
        <v>4968</v>
      </c>
      <c r="G2731" s="340"/>
      <c r="H2731" s="36" t="s">
        <v>4911</v>
      </c>
      <c r="I2731" s="36" t="s">
        <v>4911</v>
      </c>
      <c r="J2731" s="91" t="s">
        <v>11661</v>
      </c>
      <c r="K2731" s="252" t="s">
        <v>11662</v>
      </c>
      <c r="L2731" s="91" t="s">
        <v>11663</v>
      </c>
      <c r="M2731" s="4">
        <v>2729</v>
      </c>
      <c r="N2731" s="543">
        <v>33.842959999999998</v>
      </c>
      <c r="O2731" s="543">
        <v>130.90908999999999</v>
      </c>
      <c r="P2731">
        <f t="shared" si="42"/>
        <v>4430.3510965063997</v>
      </c>
    </row>
    <row r="2732" spans="1:16">
      <c r="A2732" s="33" t="s">
        <v>11425</v>
      </c>
      <c r="B2732" s="33" t="s">
        <v>3919</v>
      </c>
      <c r="C2732" s="34" t="s">
        <v>4911</v>
      </c>
      <c r="D2732" s="35"/>
      <c r="E2732" s="108" t="s">
        <v>4911</v>
      </c>
      <c r="F2732" s="339" t="s">
        <v>5255</v>
      </c>
      <c r="G2732" s="340"/>
      <c r="H2732" s="36" t="s">
        <v>4911</v>
      </c>
      <c r="I2732" s="36" t="s">
        <v>4911</v>
      </c>
      <c r="J2732" s="91" t="s">
        <v>10056</v>
      </c>
      <c r="K2732" s="252" t="s">
        <v>11659</v>
      </c>
      <c r="L2732" s="91" t="s">
        <v>11664</v>
      </c>
      <c r="M2732" s="4">
        <v>2730</v>
      </c>
      <c r="N2732" s="543">
        <v>33.704574000000001</v>
      </c>
      <c r="O2732" s="543">
        <v>130.44085000000001</v>
      </c>
      <c r="P2732">
        <f t="shared" si="42"/>
        <v>4396.4532814479007</v>
      </c>
    </row>
    <row r="2733" spans="1:16">
      <c r="A2733" s="33" t="s">
        <v>11425</v>
      </c>
      <c r="B2733" s="33" t="s">
        <v>3919</v>
      </c>
      <c r="C2733" s="34" t="s">
        <v>4911</v>
      </c>
      <c r="D2733" s="35"/>
      <c r="E2733" s="108" t="s">
        <v>4911</v>
      </c>
      <c r="F2733" s="339" t="s">
        <v>4972</v>
      </c>
      <c r="G2733" s="340"/>
      <c r="H2733" s="36" t="s">
        <v>4911</v>
      </c>
      <c r="I2733" s="36" t="s">
        <v>4911</v>
      </c>
      <c r="J2733" s="91" t="s">
        <v>11665</v>
      </c>
      <c r="K2733" s="252" t="s">
        <v>11666</v>
      </c>
      <c r="L2733" s="91" t="s">
        <v>11667</v>
      </c>
      <c r="M2733" s="4">
        <v>2731</v>
      </c>
      <c r="N2733" s="543">
        <v>33.359836999999999</v>
      </c>
      <c r="O2733" s="543">
        <v>130.507428</v>
      </c>
      <c r="P2733">
        <f t="shared" si="42"/>
        <v>4353.7065253692363</v>
      </c>
    </row>
    <row r="2734" spans="1:16">
      <c r="A2734" s="33" t="s">
        <v>11425</v>
      </c>
      <c r="B2734" s="33" t="s">
        <v>3919</v>
      </c>
      <c r="C2734" s="34" t="s">
        <v>4911</v>
      </c>
      <c r="D2734" s="35"/>
      <c r="E2734" s="108" t="s">
        <v>4911</v>
      </c>
      <c r="F2734" s="339" t="s">
        <v>5466</v>
      </c>
      <c r="G2734" s="340"/>
      <c r="H2734" s="36" t="s">
        <v>4911</v>
      </c>
      <c r="I2734" s="36" t="s">
        <v>4911</v>
      </c>
      <c r="J2734" s="91" t="s">
        <v>11668</v>
      </c>
      <c r="K2734" s="252" t="s">
        <v>11642</v>
      </c>
      <c r="L2734" s="91" t="s">
        <v>11643</v>
      </c>
      <c r="M2734" s="4">
        <v>2732</v>
      </c>
      <c r="N2734" s="543">
        <v>33.564171999999999</v>
      </c>
      <c r="O2734" s="543">
        <v>130.45649800000001</v>
      </c>
      <c r="P2734">
        <f t="shared" si="42"/>
        <v>4378.6643373896559</v>
      </c>
    </row>
    <row r="2735" spans="1:16">
      <c r="A2735" s="33" t="s">
        <v>11425</v>
      </c>
      <c r="B2735" s="33" t="s">
        <v>3919</v>
      </c>
      <c r="C2735" s="34" t="s">
        <v>4911</v>
      </c>
      <c r="D2735" s="35"/>
      <c r="E2735" s="108" t="s">
        <v>4911</v>
      </c>
      <c r="F2735" s="354" t="s">
        <v>5478</v>
      </c>
      <c r="G2735" s="328"/>
      <c r="H2735" s="36" t="s">
        <v>4911</v>
      </c>
      <c r="I2735" s="36" t="s">
        <v>4911</v>
      </c>
      <c r="J2735" s="91" t="s">
        <v>11669</v>
      </c>
      <c r="K2735" s="252" t="s">
        <v>11576</v>
      </c>
      <c r="L2735" s="91" t="s">
        <v>11670</v>
      </c>
      <c r="M2735" s="4">
        <v>2733</v>
      </c>
      <c r="N2735" s="543">
        <v>33.499746000000002</v>
      </c>
      <c r="O2735" s="543">
        <v>130.501743</v>
      </c>
      <c r="P2735">
        <f t="shared" si="42"/>
        <v>4371.7752430572782</v>
      </c>
    </row>
    <row r="2736" spans="1:16">
      <c r="A2736" s="33" t="s">
        <v>11425</v>
      </c>
      <c r="B2736" s="33" t="s">
        <v>3919</v>
      </c>
      <c r="C2736" s="34" t="s">
        <v>4911</v>
      </c>
      <c r="D2736" s="35"/>
      <c r="E2736" s="108" t="s">
        <v>4911</v>
      </c>
      <c r="F2736" s="354" t="s">
        <v>5263</v>
      </c>
      <c r="G2736" s="328"/>
      <c r="H2736" s="36" t="s">
        <v>4911</v>
      </c>
      <c r="I2736" s="36" t="s">
        <v>4911</v>
      </c>
      <c r="J2736" s="91" t="s">
        <v>11671</v>
      </c>
      <c r="K2736" s="252" t="s">
        <v>11534</v>
      </c>
      <c r="L2736" s="91" t="s">
        <v>11672</v>
      </c>
      <c r="M2736" s="4">
        <v>2734</v>
      </c>
      <c r="N2736" s="543">
        <v>33.567588999999998</v>
      </c>
      <c r="O2736" s="543">
        <v>130.230659</v>
      </c>
      <c r="P2736">
        <f t="shared" si="42"/>
        <v>4371.5292365111509</v>
      </c>
    </row>
    <row r="2737" spans="1:16">
      <c r="A2737" s="33" t="s">
        <v>11425</v>
      </c>
      <c r="B2737" s="33" t="s">
        <v>3919</v>
      </c>
      <c r="C2737" s="34" t="s">
        <v>4911</v>
      </c>
      <c r="D2737" s="35"/>
      <c r="E2737" s="108" t="s">
        <v>4911</v>
      </c>
      <c r="F2737" s="354" t="s">
        <v>5267</v>
      </c>
      <c r="G2737" s="328"/>
      <c r="H2737" s="36" t="s">
        <v>4911</v>
      </c>
      <c r="I2737" s="36" t="s">
        <v>4911</v>
      </c>
      <c r="J2737" s="91" t="s">
        <v>11673</v>
      </c>
      <c r="K2737" s="252" t="s">
        <v>11579</v>
      </c>
      <c r="L2737" s="91" t="s">
        <v>11674</v>
      </c>
      <c r="M2737" s="4">
        <v>2735</v>
      </c>
      <c r="N2737" s="543">
        <v>33.213631999999997</v>
      </c>
      <c r="O2737" s="543">
        <v>131.610343</v>
      </c>
      <c r="P2737">
        <f t="shared" si="42"/>
        <v>4371.2574997957754</v>
      </c>
    </row>
    <row r="2738" spans="1:16">
      <c r="A2738" s="33" t="s">
        <v>11425</v>
      </c>
      <c r="B2738" s="33" t="s">
        <v>3919</v>
      </c>
      <c r="C2738" s="34" t="s">
        <v>4911</v>
      </c>
      <c r="D2738" s="35"/>
      <c r="E2738" s="108" t="s">
        <v>4911</v>
      </c>
      <c r="F2738" s="354" t="s">
        <v>6190</v>
      </c>
      <c r="G2738" s="328"/>
      <c r="H2738" s="36" t="s">
        <v>4911</v>
      </c>
      <c r="I2738" s="36" t="s">
        <v>4911</v>
      </c>
      <c r="J2738" s="91" t="s">
        <v>11675</v>
      </c>
      <c r="K2738" s="252" t="s">
        <v>11676</v>
      </c>
      <c r="L2738" s="91" t="s">
        <v>11677</v>
      </c>
      <c r="M2738" s="4">
        <v>2736</v>
      </c>
      <c r="N2738" s="543">
        <v>33.592179000000002</v>
      </c>
      <c r="O2738" s="543">
        <v>131.20194100000001</v>
      </c>
      <c r="P2738">
        <f t="shared" si="42"/>
        <v>4407.3590872194391</v>
      </c>
    </row>
    <row r="2739" spans="1:16">
      <c r="A2739" s="33" t="s">
        <v>11425</v>
      </c>
      <c r="B2739" s="33" t="s">
        <v>3919</v>
      </c>
      <c r="C2739" s="34" t="s">
        <v>4911</v>
      </c>
      <c r="D2739" s="35"/>
      <c r="E2739" s="108" t="s">
        <v>4911</v>
      </c>
      <c r="F2739" s="354" t="s">
        <v>6404</v>
      </c>
      <c r="G2739" s="328"/>
      <c r="H2739" s="36" t="s">
        <v>4911</v>
      </c>
      <c r="I2739" s="36" t="s">
        <v>4911</v>
      </c>
      <c r="J2739" s="91" t="s">
        <v>11678</v>
      </c>
      <c r="K2739" s="252" t="s">
        <v>11679</v>
      </c>
      <c r="L2739" s="91" t="s">
        <v>11680</v>
      </c>
      <c r="M2739" s="4">
        <v>2737</v>
      </c>
      <c r="N2739" s="543">
        <v>32.806443000000002</v>
      </c>
      <c r="O2739" s="543">
        <v>129.84315699999999</v>
      </c>
      <c r="P2739">
        <f t="shared" si="42"/>
        <v>4259.6921290605505</v>
      </c>
    </row>
    <row r="2740" spans="1:16">
      <c r="A2740" s="33" t="s">
        <v>11425</v>
      </c>
      <c r="B2740" s="33" t="s">
        <v>3919</v>
      </c>
      <c r="C2740" s="34" t="s">
        <v>4911</v>
      </c>
      <c r="D2740" s="35"/>
      <c r="E2740" s="108" t="s">
        <v>4911</v>
      </c>
      <c r="F2740" s="354" t="s">
        <v>5281</v>
      </c>
      <c r="G2740" s="328"/>
      <c r="H2740" s="36" t="s">
        <v>4911</v>
      </c>
      <c r="I2740" s="36" t="s">
        <v>4911</v>
      </c>
      <c r="J2740" s="91" t="s">
        <v>6189</v>
      </c>
      <c r="K2740" s="252" t="s">
        <v>11656</v>
      </c>
      <c r="L2740" s="91" t="s">
        <v>11657</v>
      </c>
      <c r="M2740" s="4">
        <v>2738</v>
      </c>
      <c r="N2740" s="543">
        <v>32.814298999999998</v>
      </c>
      <c r="O2740" s="543">
        <v>129.808504</v>
      </c>
      <c r="P2740">
        <f t="shared" si="42"/>
        <v>4259.575062998696</v>
      </c>
    </row>
    <row r="2741" spans="1:16">
      <c r="A2741" s="33" t="s">
        <v>11425</v>
      </c>
      <c r="B2741" s="33" t="s">
        <v>3919</v>
      </c>
      <c r="C2741" s="34" t="s">
        <v>4911</v>
      </c>
      <c r="D2741" s="35"/>
      <c r="E2741" s="108" t="s">
        <v>4911</v>
      </c>
      <c r="F2741" s="354" t="s">
        <v>6193</v>
      </c>
      <c r="G2741" s="328"/>
      <c r="H2741" s="36" t="s">
        <v>4911</v>
      </c>
      <c r="I2741" s="36" t="s">
        <v>4911</v>
      </c>
      <c r="J2741" s="91" t="s">
        <v>11681</v>
      </c>
      <c r="K2741" s="252" t="s">
        <v>11682</v>
      </c>
      <c r="L2741" s="91" t="s">
        <v>11683</v>
      </c>
      <c r="M2741" s="4">
        <v>2739</v>
      </c>
      <c r="N2741" s="543">
        <v>32.830078</v>
      </c>
      <c r="O2741" s="543">
        <v>129.99247299999999</v>
      </c>
      <c r="P2741">
        <f t="shared" si="42"/>
        <v>4267.663028002894</v>
      </c>
    </row>
    <row r="2742" spans="1:16">
      <c r="A2742" s="33" t="s">
        <v>11425</v>
      </c>
      <c r="B2742" s="33" t="s">
        <v>3919</v>
      </c>
      <c r="C2742" s="34" t="s">
        <v>4911</v>
      </c>
      <c r="D2742" s="35"/>
      <c r="E2742" s="108" t="s">
        <v>4911</v>
      </c>
      <c r="F2742" s="354" t="s">
        <v>5252</v>
      </c>
      <c r="G2742" s="328"/>
      <c r="H2742" s="36" t="s">
        <v>4911</v>
      </c>
      <c r="I2742" s="36" t="s">
        <v>4911</v>
      </c>
      <c r="J2742" s="91" t="s">
        <v>5353</v>
      </c>
      <c r="K2742" s="252" t="s">
        <v>11547</v>
      </c>
      <c r="L2742" s="91" t="s">
        <v>11684</v>
      </c>
      <c r="M2742" s="4">
        <v>2740</v>
      </c>
      <c r="N2742" s="543">
        <v>33.589092000000001</v>
      </c>
      <c r="O2742" s="543">
        <v>130.38915299999999</v>
      </c>
      <c r="P2742">
        <f t="shared" si="42"/>
        <v>4379.6532559190755</v>
      </c>
    </row>
    <row r="2743" spans="1:16">
      <c r="A2743" s="33" t="s">
        <v>11425</v>
      </c>
      <c r="B2743" s="33" t="s">
        <v>3919</v>
      </c>
      <c r="C2743" s="34" t="s">
        <v>4911</v>
      </c>
      <c r="D2743" s="35"/>
      <c r="E2743" s="108" t="s">
        <v>4974</v>
      </c>
      <c r="F2743" s="339" t="s">
        <v>4975</v>
      </c>
      <c r="G2743" s="340"/>
      <c r="H2743" s="36" t="s">
        <v>4911</v>
      </c>
      <c r="I2743" s="36" t="s">
        <v>4911</v>
      </c>
      <c r="J2743" s="91" t="s">
        <v>4976</v>
      </c>
      <c r="K2743" s="252" t="s">
        <v>11547</v>
      </c>
      <c r="L2743" s="91" t="s">
        <v>11685</v>
      </c>
      <c r="M2743" s="4">
        <v>2741</v>
      </c>
      <c r="N2743" s="543">
        <v>33.589092000000001</v>
      </c>
      <c r="O2743" s="543">
        <v>130.38915299999999</v>
      </c>
      <c r="P2743">
        <f t="shared" si="42"/>
        <v>4379.6532559190755</v>
      </c>
    </row>
    <row r="2744" spans="1:16">
      <c r="A2744" s="33" t="s">
        <v>11425</v>
      </c>
      <c r="B2744" s="33" t="s">
        <v>3919</v>
      </c>
      <c r="C2744" s="34" t="s">
        <v>4911</v>
      </c>
      <c r="D2744" s="35"/>
      <c r="E2744" s="108" t="s">
        <v>4911</v>
      </c>
      <c r="F2744" s="354" t="s">
        <v>7331</v>
      </c>
      <c r="G2744" s="328"/>
      <c r="H2744" s="36" t="s">
        <v>4911</v>
      </c>
      <c r="I2744" s="36" t="s">
        <v>4911</v>
      </c>
      <c r="J2744" s="91" t="s">
        <v>6200</v>
      </c>
      <c r="K2744" s="252" t="s">
        <v>11642</v>
      </c>
      <c r="L2744" s="91" t="s">
        <v>11686</v>
      </c>
      <c r="M2744" s="4">
        <v>2742</v>
      </c>
      <c r="N2744" s="543">
        <v>33.56418</v>
      </c>
      <c r="O2744" s="543">
        <v>130.45624799999999</v>
      </c>
      <c r="P2744">
        <f t="shared" si="42"/>
        <v>4378.6569899966398</v>
      </c>
    </row>
    <row r="2745" spans="1:16">
      <c r="A2745" s="33" t="s">
        <v>11425</v>
      </c>
      <c r="B2745" s="33" t="s">
        <v>3919</v>
      </c>
      <c r="C2745" s="34" t="s">
        <v>4911</v>
      </c>
      <c r="D2745" s="35"/>
      <c r="E2745" s="108" t="s">
        <v>4911</v>
      </c>
      <c r="F2745" s="328" t="s">
        <v>5291</v>
      </c>
      <c r="G2745" s="328"/>
      <c r="H2745" s="36" t="s">
        <v>4911</v>
      </c>
      <c r="I2745" s="36" t="s">
        <v>4911</v>
      </c>
      <c r="J2745" s="330" t="s">
        <v>5484</v>
      </c>
      <c r="K2745" s="329" t="s">
        <v>11516</v>
      </c>
      <c r="L2745" s="330" t="s">
        <v>11517</v>
      </c>
      <c r="M2745" s="4">
        <v>2743</v>
      </c>
      <c r="N2745" s="603">
        <v>33.564396000000002</v>
      </c>
      <c r="O2745" s="603">
        <v>130.45702900000001</v>
      </c>
      <c r="P2745">
        <f t="shared" si="42"/>
        <v>4378.7113823394848</v>
      </c>
    </row>
    <row r="2746" spans="1:16">
      <c r="A2746" s="33" t="s">
        <v>11425</v>
      </c>
      <c r="B2746" s="33" t="s">
        <v>3919</v>
      </c>
      <c r="C2746" s="34" t="s">
        <v>4911</v>
      </c>
      <c r="D2746" s="35"/>
      <c r="E2746" s="108" t="s">
        <v>4911</v>
      </c>
      <c r="F2746" s="354" t="s">
        <v>5293</v>
      </c>
      <c r="G2746" s="328"/>
      <c r="H2746" s="36" t="s">
        <v>4911</v>
      </c>
      <c r="I2746" s="36" t="s">
        <v>4911</v>
      </c>
      <c r="J2746" s="91" t="s">
        <v>11687</v>
      </c>
      <c r="K2746" s="252" t="s">
        <v>11688</v>
      </c>
      <c r="L2746" s="91" t="s">
        <v>11689</v>
      </c>
      <c r="M2746" s="4">
        <v>2744</v>
      </c>
      <c r="N2746" s="543">
        <v>33.212694999999997</v>
      </c>
      <c r="O2746" s="543">
        <v>131.60942</v>
      </c>
      <c r="P2746">
        <f t="shared" si="42"/>
        <v>4371.1035255868992</v>
      </c>
    </row>
    <row r="2747" spans="1:16">
      <c r="A2747" s="33" t="s">
        <v>11425</v>
      </c>
      <c r="B2747" s="33" t="s">
        <v>3919</v>
      </c>
      <c r="C2747" s="163" t="s">
        <v>4911</v>
      </c>
      <c r="D2747" s="35"/>
      <c r="E2747" s="108" t="s">
        <v>4911</v>
      </c>
      <c r="F2747" s="354" t="s">
        <v>9814</v>
      </c>
      <c r="G2747" s="328"/>
      <c r="H2747" s="36" t="s">
        <v>4911</v>
      </c>
      <c r="I2747" s="36" t="s">
        <v>4911</v>
      </c>
      <c r="J2747" s="91" t="s">
        <v>11690</v>
      </c>
      <c r="K2747" s="252" t="s">
        <v>11612</v>
      </c>
      <c r="L2747" s="91" t="s">
        <v>11613</v>
      </c>
      <c r="M2747" s="4">
        <v>2745</v>
      </c>
      <c r="N2747" s="543">
        <v>32.763443000000002</v>
      </c>
      <c r="O2747" s="543">
        <v>129.94786500000001</v>
      </c>
      <c r="P2747">
        <f t="shared" si="42"/>
        <v>4257.5394678991952</v>
      </c>
    </row>
    <row r="2748" spans="1:16">
      <c r="A2748" s="33" t="s">
        <v>11425</v>
      </c>
      <c r="B2748" s="33" t="s">
        <v>3919</v>
      </c>
      <c r="C2748" s="163" t="s">
        <v>4911</v>
      </c>
      <c r="D2748" s="35"/>
      <c r="E2748" s="108" t="s">
        <v>4911</v>
      </c>
      <c r="F2748" s="354" t="s">
        <v>5249</v>
      </c>
      <c r="G2748" s="328"/>
      <c r="H2748" s="36" t="s">
        <v>4911</v>
      </c>
      <c r="I2748" s="36" t="s">
        <v>4911</v>
      </c>
      <c r="J2748" s="91" t="s">
        <v>11691</v>
      </c>
      <c r="K2748" s="252" t="s">
        <v>11651</v>
      </c>
      <c r="L2748" s="91" t="s">
        <v>11652</v>
      </c>
      <c r="M2748" s="4">
        <v>2746</v>
      </c>
      <c r="N2748" s="543">
        <v>33.259197</v>
      </c>
      <c r="O2748" s="543">
        <v>131.61094700000001</v>
      </c>
      <c r="P2748">
        <f t="shared" si="42"/>
        <v>4377.2744136295596</v>
      </c>
    </row>
    <row r="2749" spans="1:16">
      <c r="A2749" s="33" t="s">
        <v>11425</v>
      </c>
      <c r="B2749" s="33" t="s">
        <v>3919</v>
      </c>
      <c r="C2749" s="97" t="s">
        <v>4911</v>
      </c>
      <c r="D2749" s="40"/>
      <c r="E2749" s="341" t="s">
        <v>4911</v>
      </c>
      <c r="F2749" s="358" t="s">
        <v>11692</v>
      </c>
      <c r="G2749" s="358"/>
      <c r="H2749" s="41" t="s">
        <v>4911</v>
      </c>
      <c r="I2749" s="41" t="s">
        <v>4911</v>
      </c>
      <c r="J2749" s="343" t="s">
        <v>11693</v>
      </c>
      <c r="K2749" s="344" t="s">
        <v>11612</v>
      </c>
      <c r="L2749" s="343" t="s">
        <v>11654</v>
      </c>
      <c r="M2749" s="4">
        <v>2747</v>
      </c>
      <c r="N2749" s="611">
        <v>32.763869</v>
      </c>
      <c r="O2749" s="611">
        <v>129.947836</v>
      </c>
      <c r="P2749">
        <f t="shared" si="42"/>
        <v>4257.5938755374837</v>
      </c>
    </row>
    <row r="2750" spans="1:16">
      <c r="A2750" s="33" t="s">
        <v>11425</v>
      </c>
      <c r="B2750" s="33" t="s">
        <v>3919</v>
      </c>
      <c r="C2750" s="276">
        <v>6</v>
      </c>
      <c r="D2750" s="277">
        <v>5154148</v>
      </c>
      <c r="E2750" s="345" t="s">
        <v>4974</v>
      </c>
      <c r="F2750" s="359" t="s">
        <v>4981</v>
      </c>
      <c r="G2750" s="29" t="s">
        <v>4913</v>
      </c>
      <c r="H2750" s="279" t="s">
        <v>11694</v>
      </c>
      <c r="I2750" s="279" t="s">
        <v>11695</v>
      </c>
      <c r="J2750" s="337" t="s">
        <v>11696</v>
      </c>
      <c r="K2750" s="338" t="s">
        <v>11697</v>
      </c>
      <c r="L2750" s="337" t="s">
        <v>11698</v>
      </c>
      <c r="M2750" s="4">
        <v>2748</v>
      </c>
      <c r="N2750" s="605">
        <v>33.314861999999998</v>
      </c>
      <c r="O2750" s="605">
        <v>130.52681100000001</v>
      </c>
      <c r="P2750">
        <f t="shared" si="42"/>
        <v>4348.4826957650821</v>
      </c>
    </row>
    <row r="2751" spans="1:16">
      <c r="A2751" s="33" t="s">
        <v>11425</v>
      </c>
      <c r="B2751" s="33" t="s">
        <v>3919</v>
      </c>
      <c r="C2751" s="39" t="s">
        <v>4911</v>
      </c>
      <c r="D2751" s="40"/>
      <c r="E2751" s="108" t="s">
        <v>4911</v>
      </c>
      <c r="F2751" s="360" t="s">
        <v>4962</v>
      </c>
      <c r="G2751" s="342"/>
      <c r="H2751" s="41" t="s">
        <v>4911</v>
      </c>
      <c r="I2751" s="41" t="s">
        <v>4911</v>
      </c>
      <c r="J2751" s="330" t="s">
        <v>4963</v>
      </c>
      <c r="K2751" s="329" t="s">
        <v>11697</v>
      </c>
      <c r="L2751" s="330" t="s">
        <v>11698</v>
      </c>
      <c r="M2751" s="4">
        <v>2749</v>
      </c>
      <c r="N2751" s="603">
        <v>33.314861999999998</v>
      </c>
      <c r="O2751" s="603">
        <v>130.52681100000001</v>
      </c>
      <c r="P2751">
        <f t="shared" si="42"/>
        <v>4348.4826957650821</v>
      </c>
    </row>
    <row r="2752" spans="1:16">
      <c r="A2752" s="33" t="s">
        <v>11425</v>
      </c>
      <c r="B2752" s="33" t="s">
        <v>3919</v>
      </c>
      <c r="C2752" s="276">
        <v>7</v>
      </c>
      <c r="D2752" s="277">
        <v>5155008</v>
      </c>
      <c r="E2752" s="345" t="s">
        <v>4974</v>
      </c>
      <c r="F2752" s="359" t="s">
        <v>4981</v>
      </c>
      <c r="G2752" s="29" t="s">
        <v>4913</v>
      </c>
      <c r="H2752" s="279" t="s">
        <v>11699</v>
      </c>
      <c r="I2752" s="279" t="s">
        <v>11700</v>
      </c>
      <c r="J2752" s="337" t="s">
        <v>11701</v>
      </c>
      <c r="K2752" s="338" t="s">
        <v>11702</v>
      </c>
      <c r="L2752" s="337" t="s">
        <v>11703</v>
      </c>
      <c r="M2752" s="4">
        <v>2750</v>
      </c>
      <c r="N2752" s="605">
        <v>33.025792000000003</v>
      </c>
      <c r="O2752" s="605">
        <v>130.44904700000001</v>
      </c>
      <c r="P2752">
        <f t="shared" si="42"/>
        <v>4308.1830928202244</v>
      </c>
    </row>
    <row r="2753" spans="1:16">
      <c r="A2753" s="33" t="s">
        <v>11425</v>
      </c>
      <c r="B2753" s="33" t="s">
        <v>3919</v>
      </c>
      <c r="C2753" s="34" t="s">
        <v>4911</v>
      </c>
      <c r="D2753" s="35"/>
      <c r="E2753" s="108" t="s">
        <v>4911</v>
      </c>
      <c r="F2753" s="361" t="s">
        <v>4962</v>
      </c>
      <c r="G2753" s="340"/>
      <c r="H2753" s="36" t="s">
        <v>4911</v>
      </c>
      <c r="I2753" s="36" t="s">
        <v>4911</v>
      </c>
      <c r="J2753" s="330" t="s">
        <v>4963</v>
      </c>
      <c r="K2753" s="329" t="s">
        <v>11702</v>
      </c>
      <c r="L2753" s="330" t="s">
        <v>11703</v>
      </c>
      <c r="M2753" s="4">
        <v>2751</v>
      </c>
      <c r="N2753" s="543">
        <v>33.025792000000003</v>
      </c>
      <c r="O2753" s="603">
        <v>130.44904700000001</v>
      </c>
      <c r="P2753">
        <f t="shared" si="42"/>
        <v>4308.1830928202244</v>
      </c>
    </row>
    <row r="2754" spans="1:16">
      <c r="A2754" s="33" t="s">
        <v>11425</v>
      </c>
      <c r="B2754" s="33" t="s">
        <v>3919</v>
      </c>
      <c r="C2754" s="349">
        <v>8</v>
      </c>
      <c r="D2754" s="317">
        <v>5162037</v>
      </c>
      <c r="E2754" s="350" t="s">
        <v>4974</v>
      </c>
      <c r="F2754" s="351" t="s">
        <v>4981</v>
      </c>
      <c r="G2754" s="29" t="s">
        <v>4913</v>
      </c>
      <c r="H2754" s="319" t="s">
        <v>11704</v>
      </c>
      <c r="I2754" s="319" t="s">
        <v>11705</v>
      </c>
      <c r="J2754" s="352" t="s">
        <v>11706</v>
      </c>
      <c r="K2754" s="353" t="s">
        <v>11707</v>
      </c>
      <c r="L2754" s="352" t="s">
        <v>11708</v>
      </c>
      <c r="M2754" s="4">
        <v>2752</v>
      </c>
      <c r="N2754" s="638">
        <v>33.185909000000002</v>
      </c>
      <c r="O2754" s="650">
        <v>130.38960399999999</v>
      </c>
      <c r="P2754">
        <f t="shared" si="42"/>
        <v>4327.0975328900358</v>
      </c>
    </row>
    <row r="2755" spans="1:16">
      <c r="A2755" s="33" t="s">
        <v>11425</v>
      </c>
      <c r="B2755" s="33" t="s">
        <v>3919</v>
      </c>
      <c r="C2755" s="276">
        <v>9</v>
      </c>
      <c r="D2755" s="277">
        <v>5186014</v>
      </c>
      <c r="E2755" s="345" t="s">
        <v>4974</v>
      </c>
      <c r="F2755" s="336" t="s">
        <v>4912</v>
      </c>
      <c r="G2755" s="29" t="s">
        <v>4913</v>
      </c>
      <c r="H2755" s="279" t="s">
        <v>11709</v>
      </c>
      <c r="I2755" s="279" t="s">
        <v>11710</v>
      </c>
      <c r="J2755" s="337" t="s">
        <v>11711</v>
      </c>
      <c r="K2755" s="338" t="s">
        <v>11712</v>
      </c>
      <c r="L2755" s="337" t="s">
        <v>11713</v>
      </c>
      <c r="M2755" s="4">
        <v>2753</v>
      </c>
      <c r="N2755" s="604">
        <v>33.409930000000003</v>
      </c>
      <c r="O2755" s="604">
        <v>130.65525700000001</v>
      </c>
      <c r="P2755">
        <f t="shared" si="42"/>
        <v>4365.1829905020104</v>
      </c>
    </row>
    <row r="2756" spans="1:16">
      <c r="A2756" s="33" t="s">
        <v>11425</v>
      </c>
      <c r="B2756" s="33" t="s">
        <v>3919</v>
      </c>
      <c r="C2756" s="34" t="s">
        <v>4911</v>
      </c>
      <c r="D2756" s="35"/>
      <c r="E2756" s="108" t="s">
        <v>4911</v>
      </c>
      <c r="F2756" s="340" t="s">
        <v>4962</v>
      </c>
      <c r="G2756" s="340"/>
      <c r="H2756" s="36" t="s">
        <v>4911</v>
      </c>
      <c r="I2756" s="36" t="s">
        <v>4911</v>
      </c>
      <c r="J2756" s="330" t="s">
        <v>4963</v>
      </c>
      <c r="K2756" s="329" t="s">
        <v>11712</v>
      </c>
      <c r="L2756" s="330" t="s">
        <v>11713</v>
      </c>
      <c r="M2756" s="4">
        <v>2754</v>
      </c>
      <c r="N2756" s="603">
        <v>33.409930000000003</v>
      </c>
      <c r="O2756" s="603">
        <v>130.65525700000001</v>
      </c>
      <c r="P2756">
        <f t="shared" ref="P2756:P2819" si="43">N2756*O2756</f>
        <v>4365.1829905020104</v>
      </c>
    </row>
    <row r="2757" spans="1:16">
      <c r="A2757" s="33" t="s">
        <v>11425</v>
      </c>
      <c r="B2757" s="33" t="s">
        <v>3919</v>
      </c>
      <c r="C2757" s="39" t="s">
        <v>4911</v>
      </c>
      <c r="D2757" s="40"/>
      <c r="E2757" s="341" t="s">
        <v>4911</v>
      </c>
      <c r="F2757" s="360" t="s">
        <v>4964</v>
      </c>
      <c r="G2757" s="342"/>
      <c r="H2757" s="41" t="s">
        <v>4911</v>
      </c>
      <c r="I2757" s="41" t="s">
        <v>4911</v>
      </c>
      <c r="J2757" s="362" t="s">
        <v>11714</v>
      </c>
      <c r="K2757" s="363" t="s">
        <v>11715</v>
      </c>
      <c r="L2757" s="362" t="s">
        <v>11716</v>
      </c>
      <c r="M2757" s="4">
        <v>2755</v>
      </c>
      <c r="N2757" s="568">
        <v>33.430985</v>
      </c>
      <c r="O2757" s="568">
        <v>130.64263700000001</v>
      </c>
      <c r="P2757">
        <f t="shared" si="43"/>
        <v>4367.5120379074451</v>
      </c>
    </row>
    <row r="2758" spans="1:16">
      <c r="A2758" s="33" t="s">
        <v>11425</v>
      </c>
      <c r="B2758" s="33" t="s">
        <v>3919</v>
      </c>
      <c r="C2758" s="276">
        <v>10</v>
      </c>
      <c r="D2758" s="277">
        <v>5191009</v>
      </c>
      <c r="E2758" s="345" t="s">
        <v>4974</v>
      </c>
      <c r="F2758" s="359" t="s">
        <v>4981</v>
      </c>
      <c r="G2758" s="29" t="s">
        <v>4913</v>
      </c>
      <c r="H2758" s="279" t="s">
        <v>11717</v>
      </c>
      <c r="I2758" s="279" t="s">
        <v>11718</v>
      </c>
      <c r="J2758" s="364" t="s">
        <v>11412</v>
      </c>
      <c r="K2758" s="365" t="s">
        <v>11719</v>
      </c>
      <c r="L2758" s="364" t="s">
        <v>11720</v>
      </c>
      <c r="M2758" s="4">
        <v>2756</v>
      </c>
      <c r="N2758" s="602">
        <v>33.398699999999998</v>
      </c>
      <c r="O2758" s="602">
        <v>130.56868900000001</v>
      </c>
      <c r="P2758">
        <f t="shared" si="43"/>
        <v>4360.8244733043002</v>
      </c>
    </row>
    <row r="2759" spans="1:16">
      <c r="A2759" s="33" t="s">
        <v>11425</v>
      </c>
      <c r="B2759" s="33" t="s">
        <v>3919</v>
      </c>
      <c r="C2759" s="39" t="s">
        <v>4911</v>
      </c>
      <c r="D2759" s="40"/>
      <c r="E2759" s="341" t="s">
        <v>4911</v>
      </c>
      <c r="F2759" s="360" t="s">
        <v>4962</v>
      </c>
      <c r="G2759" s="342"/>
      <c r="H2759" s="41" t="s">
        <v>4911</v>
      </c>
      <c r="I2759" s="41" t="s">
        <v>4911</v>
      </c>
      <c r="J2759" s="362" t="s">
        <v>4963</v>
      </c>
      <c r="K2759" s="363" t="s">
        <v>11719</v>
      </c>
      <c r="L2759" s="362" t="s">
        <v>11720</v>
      </c>
      <c r="M2759" s="4">
        <v>2757</v>
      </c>
      <c r="N2759" s="568">
        <v>33.398699999999998</v>
      </c>
      <c r="O2759" s="568">
        <v>130.56868900000001</v>
      </c>
      <c r="P2759">
        <f t="shared" si="43"/>
        <v>4360.8244733043002</v>
      </c>
    </row>
    <row r="2760" spans="1:16">
      <c r="A2760" s="33" t="s">
        <v>11425</v>
      </c>
      <c r="B2760" s="33" t="s">
        <v>3919</v>
      </c>
      <c r="C2760" s="276">
        <v>11</v>
      </c>
      <c r="D2760" s="277">
        <v>5193029</v>
      </c>
      <c r="E2760" s="345" t="s">
        <v>4974</v>
      </c>
      <c r="F2760" s="336" t="s">
        <v>4981</v>
      </c>
      <c r="G2760" s="29" t="s">
        <v>4913</v>
      </c>
      <c r="H2760" s="279" t="s">
        <v>11721</v>
      </c>
      <c r="I2760" s="279" t="s">
        <v>11722</v>
      </c>
      <c r="J2760" s="337" t="s">
        <v>11723</v>
      </c>
      <c r="K2760" s="338" t="s">
        <v>11724</v>
      </c>
      <c r="L2760" s="337" t="s">
        <v>11725</v>
      </c>
      <c r="M2760" s="4">
        <v>2758</v>
      </c>
      <c r="N2760" s="605">
        <v>33.250528000000003</v>
      </c>
      <c r="O2760" s="605">
        <v>130.542575</v>
      </c>
      <c r="P2760">
        <f t="shared" si="43"/>
        <v>4340.6095452296004</v>
      </c>
    </row>
    <row r="2761" spans="1:16">
      <c r="A2761" s="33" t="s">
        <v>11425</v>
      </c>
      <c r="B2761" s="33" t="s">
        <v>3919</v>
      </c>
      <c r="C2761" s="34" t="s">
        <v>4911</v>
      </c>
      <c r="D2761" s="35"/>
      <c r="E2761" s="108" t="s">
        <v>4911</v>
      </c>
      <c r="F2761" s="346" t="s">
        <v>4912</v>
      </c>
      <c r="G2761" s="340"/>
      <c r="H2761" s="36" t="s">
        <v>4911</v>
      </c>
      <c r="I2761" s="36" t="s">
        <v>4911</v>
      </c>
      <c r="J2761" s="347" t="s">
        <v>11726</v>
      </c>
      <c r="K2761" s="348" t="s">
        <v>11727</v>
      </c>
      <c r="L2761" s="347" t="s">
        <v>11728</v>
      </c>
      <c r="M2761" s="4">
        <v>2759</v>
      </c>
      <c r="N2761" s="604">
        <v>33.280244000000003</v>
      </c>
      <c r="O2761" s="604">
        <v>130.51100500000001</v>
      </c>
      <c r="P2761">
        <f t="shared" si="43"/>
        <v>4343.4380910852205</v>
      </c>
    </row>
    <row r="2762" spans="1:16">
      <c r="A2762" s="33" t="s">
        <v>11425</v>
      </c>
      <c r="B2762" s="33" t="s">
        <v>3919</v>
      </c>
      <c r="C2762" s="39" t="s">
        <v>4911</v>
      </c>
      <c r="D2762" s="40"/>
      <c r="E2762" s="341" t="s">
        <v>4911</v>
      </c>
      <c r="F2762" s="342" t="s">
        <v>4962</v>
      </c>
      <c r="G2762" s="342"/>
      <c r="H2762" s="41" t="s">
        <v>4911</v>
      </c>
      <c r="I2762" s="41" t="s">
        <v>4911</v>
      </c>
      <c r="J2762" s="343" t="s">
        <v>4963</v>
      </c>
      <c r="K2762" s="344" t="s">
        <v>11724</v>
      </c>
      <c r="L2762" s="343" t="s">
        <v>11725</v>
      </c>
      <c r="M2762" s="4">
        <v>2760</v>
      </c>
      <c r="N2762" s="611">
        <v>33.250528000000003</v>
      </c>
      <c r="O2762" s="611">
        <v>130.542575</v>
      </c>
      <c r="P2762">
        <f t="shared" si="43"/>
        <v>4340.6095452296004</v>
      </c>
    </row>
    <row r="2763" spans="1:16">
      <c r="A2763" s="33" t="s">
        <v>11425</v>
      </c>
      <c r="B2763" s="33" t="s">
        <v>3919</v>
      </c>
      <c r="C2763" s="276">
        <v>12</v>
      </c>
      <c r="D2763" s="277">
        <v>5196005</v>
      </c>
      <c r="E2763" s="108" t="s">
        <v>4911</v>
      </c>
      <c r="F2763" s="346" t="s">
        <v>4981</v>
      </c>
      <c r="G2763" s="29" t="s">
        <v>4913</v>
      </c>
      <c r="H2763" s="279" t="s">
        <v>11729</v>
      </c>
      <c r="I2763" s="279" t="s">
        <v>11730</v>
      </c>
      <c r="J2763" s="347" t="s">
        <v>11731</v>
      </c>
      <c r="K2763" s="348" t="s">
        <v>11732</v>
      </c>
      <c r="L2763" s="347" t="s">
        <v>11733</v>
      </c>
      <c r="M2763" s="4">
        <v>2761</v>
      </c>
      <c r="N2763" s="604">
        <v>33.599615</v>
      </c>
      <c r="O2763" s="604">
        <v>130.82520700000001</v>
      </c>
      <c r="P2763">
        <f t="shared" si="43"/>
        <v>4395.6765874953053</v>
      </c>
    </row>
    <row r="2764" spans="1:16">
      <c r="A2764" s="33" t="s">
        <v>11425</v>
      </c>
      <c r="B2764" s="33" t="s">
        <v>3919</v>
      </c>
      <c r="C2764" s="34" t="s">
        <v>4911</v>
      </c>
      <c r="D2764" s="35"/>
      <c r="E2764" s="108" t="s">
        <v>4911</v>
      </c>
      <c r="F2764" s="339" t="s">
        <v>4987</v>
      </c>
      <c r="G2764" s="340"/>
      <c r="H2764" s="36" t="s">
        <v>4911</v>
      </c>
      <c r="I2764" s="36" t="s">
        <v>4911</v>
      </c>
      <c r="J2764" s="91" t="s">
        <v>11734</v>
      </c>
      <c r="K2764" s="252" t="s">
        <v>11735</v>
      </c>
      <c r="L2764" s="91" t="s">
        <v>11736</v>
      </c>
      <c r="M2764" s="4">
        <v>2762</v>
      </c>
      <c r="N2764" s="543">
        <v>33.869151000000002</v>
      </c>
      <c r="O2764" s="543">
        <v>130.71336099999999</v>
      </c>
      <c r="P2764">
        <f t="shared" si="43"/>
        <v>4427.1505614265106</v>
      </c>
    </row>
    <row r="2765" spans="1:16">
      <c r="A2765" s="33" t="s">
        <v>11425</v>
      </c>
      <c r="B2765" s="33" t="s">
        <v>3919</v>
      </c>
      <c r="C2765" s="34" t="s">
        <v>4911</v>
      </c>
      <c r="D2765" s="35"/>
      <c r="E2765" s="108" t="s">
        <v>4911</v>
      </c>
      <c r="F2765" s="339" t="s">
        <v>4918</v>
      </c>
      <c r="G2765" s="340"/>
      <c r="H2765" s="36" t="s">
        <v>4911</v>
      </c>
      <c r="I2765" s="36" t="s">
        <v>4911</v>
      </c>
      <c r="J2765" s="91" t="s">
        <v>9127</v>
      </c>
      <c r="K2765" s="252" t="s">
        <v>11737</v>
      </c>
      <c r="L2765" s="91" t="s">
        <v>11738</v>
      </c>
      <c r="M2765" s="4">
        <v>2763</v>
      </c>
      <c r="N2765" s="543">
        <v>33.877249999999997</v>
      </c>
      <c r="O2765" s="543">
        <v>130.81269499999999</v>
      </c>
      <c r="P2765">
        <f t="shared" si="43"/>
        <v>4431.5743716887491</v>
      </c>
    </row>
    <row r="2766" spans="1:16">
      <c r="A2766" s="33" t="s">
        <v>11425</v>
      </c>
      <c r="B2766" s="33" t="s">
        <v>3919</v>
      </c>
      <c r="C2766" s="34" t="s">
        <v>4911</v>
      </c>
      <c r="D2766" s="35"/>
      <c r="E2766" s="108" t="s">
        <v>4911</v>
      </c>
      <c r="F2766" s="339" t="s">
        <v>4926</v>
      </c>
      <c r="G2766" s="340"/>
      <c r="H2766" s="36" t="s">
        <v>4911</v>
      </c>
      <c r="I2766" s="36" t="s">
        <v>4911</v>
      </c>
      <c r="J2766" s="91" t="s">
        <v>11739</v>
      </c>
      <c r="K2766" s="252" t="s">
        <v>11740</v>
      </c>
      <c r="L2766" s="91" t="s">
        <v>11741</v>
      </c>
      <c r="M2766" s="4">
        <v>2764</v>
      </c>
      <c r="N2766" s="543">
        <v>33.176684999999999</v>
      </c>
      <c r="O2766" s="543">
        <v>130.40625800000001</v>
      </c>
      <c r="P2766">
        <f t="shared" si="43"/>
        <v>4326.4473436947301</v>
      </c>
    </row>
    <row r="2767" spans="1:16">
      <c r="A2767" s="33" t="s">
        <v>11425</v>
      </c>
      <c r="B2767" s="33" t="s">
        <v>3919</v>
      </c>
      <c r="C2767" s="34" t="s">
        <v>4911</v>
      </c>
      <c r="D2767" s="35"/>
      <c r="E2767" s="108" t="s">
        <v>4911</v>
      </c>
      <c r="F2767" s="339" t="s">
        <v>4930</v>
      </c>
      <c r="G2767" s="340"/>
      <c r="H2767" s="36" t="s">
        <v>4911</v>
      </c>
      <c r="I2767" s="36" t="s">
        <v>4911</v>
      </c>
      <c r="J2767" s="91" t="s">
        <v>11742</v>
      </c>
      <c r="K2767" s="252" t="s">
        <v>11743</v>
      </c>
      <c r="L2767" s="91" t="s">
        <v>11744</v>
      </c>
      <c r="M2767" s="4">
        <v>2765</v>
      </c>
      <c r="N2767" s="543">
        <v>33.339801000000001</v>
      </c>
      <c r="O2767" s="543">
        <v>130.51256100000001</v>
      </c>
      <c r="P2767">
        <f t="shared" si="43"/>
        <v>4351.262811740361</v>
      </c>
    </row>
    <row r="2768" spans="1:16">
      <c r="A2768" s="33" t="s">
        <v>11425</v>
      </c>
      <c r="B2768" s="33" t="s">
        <v>3919</v>
      </c>
      <c r="C2768" s="34" t="s">
        <v>4911</v>
      </c>
      <c r="D2768" s="35"/>
      <c r="E2768" s="108" t="s">
        <v>4911</v>
      </c>
      <c r="F2768" s="339" t="s">
        <v>4934</v>
      </c>
      <c r="G2768" s="340"/>
      <c r="H2768" s="36" t="s">
        <v>4911</v>
      </c>
      <c r="I2768" s="36" t="s">
        <v>4911</v>
      </c>
      <c r="J2768" s="91" t="s">
        <v>11745</v>
      </c>
      <c r="K2768" s="252" t="s">
        <v>11746</v>
      </c>
      <c r="L2768" s="91" t="s">
        <v>11747</v>
      </c>
      <c r="M2768" s="4">
        <v>2766</v>
      </c>
      <c r="N2768" s="543">
        <v>33.514434000000001</v>
      </c>
      <c r="O2768" s="543">
        <v>130.506136</v>
      </c>
      <c r="P2768">
        <f t="shared" si="43"/>
        <v>4373.839281567024</v>
      </c>
    </row>
    <row r="2769" spans="1:16">
      <c r="A2769" s="33" t="s">
        <v>11425</v>
      </c>
      <c r="B2769" s="33" t="s">
        <v>3919</v>
      </c>
      <c r="C2769" s="34" t="s">
        <v>4911</v>
      </c>
      <c r="D2769" s="35"/>
      <c r="E2769" s="108" t="s">
        <v>4911</v>
      </c>
      <c r="F2769" s="339" t="s">
        <v>4938</v>
      </c>
      <c r="G2769" s="340"/>
      <c r="H2769" s="36" t="s">
        <v>4911</v>
      </c>
      <c r="I2769" s="36" t="s">
        <v>4911</v>
      </c>
      <c r="J2769" s="91" t="s">
        <v>11748</v>
      </c>
      <c r="K2769" s="252" t="s">
        <v>11749</v>
      </c>
      <c r="L2769" s="91" t="s">
        <v>11750</v>
      </c>
      <c r="M2769" s="4">
        <v>2767</v>
      </c>
      <c r="N2769" s="543">
        <v>33.515317000000003</v>
      </c>
      <c r="O2769" s="543">
        <v>130.473949</v>
      </c>
      <c r="P2769">
        <f t="shared" si="43"/>
        <v>4372.8757609768336</v>
      </c>
    </row>
    <row r="2770" spans="1:16">
      <c r="A2770" s="33" t="s">
        <v>11425</v>
      </c>
      <c r="B2770" s="33" t="s">
        <v>3919</v>
      </c>
      <c r="C2770" s="34" t="s">
        <v>4911</v>
      </c>
      <c r="D2770" s="35"/>
      <c r="E2770" s="108" t="s">
        <v>4911</v>
      </c>
      <c r="F2770" s="339" t="s">
        <v>4942</v>
      </c>
      <c r="G2770" s="340"/>
      <c r="H2770" s="36" t="s">
        <v>4911</v>
      </c>
      <c r="I2770" s="36" t="s">
        <v>4911</v>
      </c>
      <c r="J2770" s="91" t="s">
        <v>11751</v>
      </c>
      <c r="K2770" s="252" t="s">
        <v>11752</v>
      </c>
      <c r="L2770" s="91" t="s">
        <v>11753</v>
      </c>
      <c r="M2770" s="4">
        <v>2768</v>
      </c>
      <c r="N2770" s="543">
        <v>33.716068</v>
      </c>
      <c r="O2770" s="543">
        <v>130.98632799999999</v>
      </c>
      <c r="P2770">
        <f t="shared" si="43"/>
        <v>4416.3439419183032</v>
      </c>
    </row>
    <row r="2771" spans="1:16">
      <c r="A2771" s="33" t="s">
        <v>11425</v>
      </c>
      <c r="B2771" s="33" t="s">
        <v>3919</v>
      </c>
      <c r="C2771" s="34" t="s">
        <v>4911</v>
      </c>
      <c r="D2771" s="35"/>
      <c r="E2771" s="108" t="s">
        <v>4911</v>
      </c>
      <c r="F2771" s="339" t="s">
        <v>4946</v>
      </c>
      <c r="G2771" s="340"/>
      <c r="H2771" s="36" t="s">
        <v>4911</v>
      </c>
      <c r="I2771" s="36" t="s">
        <v>4911</v>
      </c>
      <c r="J2771" s="91" t="s">
        <v>11754</v>
      </c>
      <c r="K2771" s="252" t="s">
        <v>11755</v>
      </c>
      <c r="L2771" s="91" t="s">
        <v>11756</v>
      </c>
      <c r="M2771" s="4">
        <v>2769</v>
      </c>
      <c r="N2771" s="543">
        <v>33.771433000000002</v>
      </c>
      <c r="O2771" s="543">
        <v>130.98151899999999</v>
      </c>
      <c r="P2771">
        <f t="shared" si="43"/>
        <v>4423.4335931467267</v>
      </c>
    </row>
    <row r="2772" spans="1:16">
      <c r="A2772" s="33" t="s">
        <v>11425</v>
      </c>
      <c r="B2772" s="33" t="s">
        <v>3919</v>
      </c>
      <c r="C2772" s="34" t="s">
        <v>4911</v>
      </c>
      <c r="D2772" s="35"/>
      <c r="E2772" s="108" t="s">
        <v>4911</v>
      </c>
      <c r="F2772" s="339" t="s">
        <v>4950</v>
      </c>
      <c r="G2772" s="340"/>
      <c r="H2772" s="36" t="s">
        <v>4911</v>
      </c>
      <c r="I2772" s="36" t="s">
        <v>4911</v>
      </c>
      <c r="J2772" s="91" t="s">
        <v>11757</v>
      </c>
      <c r="K2772" s="252" t="s">
        <v>11758</v>
      </c>
      <c r="L2772" s="91" t="s">
        <v>11759</v>
      </c>
      <c r="M2772" s="4">
        <v>2770</v>
      </c>
      <c r="N2772" s="543">
        <v>33.598112</v>
      </c>
      <c r="O2772" s="543">
        <v>130.47371100000001</v>
      </c>
      <c r="P2772">
        <f t="shared" si="43"/>
        <v>4383.6703552336321</v>
      </c>
    </row>
    <row r="2773" spans="1:16">
      <c r="A2773" s="33" t="s">
        <v>11425</v>
      </c>
      <c r="B2773" s="33" t="s">
        <v>3919</v>
      </c>
      <c r="C2773" s="34" t="s">
        <v>4911</v>
      </c>
      <c r="D2773" s="35"/>
      <c r="E2773" s="108" t="s">
        <v>4911</v>
      </c>
      <c r="F2773" s="339" t="s">
        <v>4954</v>
      </c>
      <c r="G2773" s="340"/>
      <c r="H2773" s="36" t="s">
        <v>4911</v>
      </c>
      <c r="I2773" s="36" t="s">
        <v>4911</v>
      </c>
      <c r="J2773" s="91" t="s">
        <v>10044</v>
      </c>
      <c r="K2773" s="252" t="s">
        <v>11659</v>
      </c>
      <c r="L2773" s="91" t="s">
        <v>11760</v>
      </c>
      <c r="M2773" s="4">
        <v>2771</v>
      </c>
      <c r="N2773" s="543">
        <v>33.704113999999997</v>
      </c>
      <c r="O2773" s="543">
        <v>130.441228</v>
      </c>
      <c r="P2773">
        <f t="shared" si="43"/>
        <v>4396.4060188119911</v>
      </c>
    </row>
    <row r="2774" spans="1:16">
      <c r="A2774" s="33" t="s">
        <v>11425</v>
      </c>
      <c r="B2774" s="33" t="s">
        <v>3919</v>
      </c>
      <c r="C2774" s="34" t="s">
        <v>4911</v>
      </c>
      <c r="D2774" s="35"/>
      <c r="E2774" s="108" t="s">
        <v>4911</v>
      </c>
      <c r="F2774" s="339" t="s">
        <v>4958</v>
      </c>
      <c r="G2774" s="340"/>
      <c r="H2774" s="36" t="s">
        <v>4911</v>
      </c>
      <c r="I2774" s="36" t="s">
        <v>4911</v>
      </c>
      <c r="J2774" s="91" t="s">
        <v>11761</v>
      </c>
      <c r="K2774" s="252" t="s">
        <v>11762</v>
      </c>
      <c r="L2774" s="91" t="s">
        <v>11763</v>
      </c>
      <c r="M2774" s="4">
        <v>2772</v>
      </c>
      <c r="N2774" s="543">
        <v>33.737985999999999</v>
      </c>
      <c r="O2774" s="543">
        <v>130.48112800000001</v>
      </c>
      <c r="P2774">
        <f t="shared" si="43"/>
        <v>4402.1704697282084</v>
      </c>
    </row>
    <row r="2775" spans="1:16">
      <c r="A2775" s="33" t="s">
        <v>11425</v>
      </c>
      <c r="B2775" s="33" t="s">
        <v>3919</v>
      </c>
      <c r="C2775" s="34" t="s">
        <v>4911</v>
      </c>
      <c r="D2775" s="35"/>
      <c r="E2775" s="108" t="s">
        <v>4911</v>
      </c>
      <c r="F2775" s="339" t="s">
        <v>5394</v>
      </c>
      <c r="G2775" s="340"/>
      <c r="H2775" s="36" t="s">
        <v>4911</v>
      </c>
      <c r="I2775" s="36" t="s">
        <v>4911</v>
      </c>
      <c r="J2775" s="91" t="s">
        <v>11764</v>
      </c>
      <c r="K2775" s="252" t="s">
        <v>11765</v>
      </c>
      <c r="L2775" s="91" t="s">
        <v>11766</v>
      </c>
      <c r="M2775" s="4">
        <v>2773</v>
      </c>
      <c r="N2775" s="543">
        <v>33.620598000000001</v>
      </c>
      <c r="O2775" s="543">
        <v>130.50247899999999</v>
      </c>
      <c r="P2775">
        <f t="shared" si="43"/>
        <v>4387.5713844624415</v>
      </c>
    </row>
    <row r="2776" spans="1:16">
      <c r="A2776" s="33" t="s">
        <v>11425</v>
      </c>
      <c r="B2776" s="33" t="s">
        <v>3919</v>
      </c>
      <c r="C2776" s="34" t="s">
        <v>4911</v>
      </c>
      <c r="D2776" s="35"/>
      <c r="E2776" s="108" t="s">
        <v>4911</v>
      </c>
      <c r="F2776" s="339" t="s">
        <v>5398</v>
      </c>
      <c r="G2776" s="340"/>
      <c r="H2776" s="36" t="s">
        <v>4911</v>
      </c>
      <c r="I2776" s="36" t="s">
        <v>4911</v>
      </c>
      <c r="J2776" s="91" t="s">
        <v>11767</v>
      </c>
      <c r="K2776" s="252" t="s">
        <v>11768</v>
      </c>
      <c r="L2776" s="91" t="s">
        <v>11769</v>
      </c>
      <c r="M2776" s="4">
        <v>2774</v>
      </c>
      <c r="N2776" s="543">
        <v>33.783324</v>
      </c>
      <c r="O2776" s="543">
        <v>130.52278899999999</v>
      </c>
      <c r="P2776">
        <f t="shared" si="43"/>
        <v>4409.4936701706356</v>
      </c>
    </row>
    <row r="2777" spans="1:16">
      <c r="A2777" s="33" t="s">
        <v>11425</v>
      </c>
      <c r="B2777" s="33" t="s">
        <v>3919</v>
      </c>
      <c r="C2777" s="34" t="s">
        <v>4911</v>
      </c>
      <c r="D2777" s="35"/>
      <c r="E2777" s="108" t="s">
        <v>4911</v>
      </c>
      <c r="F2777" s="339" t="s">
        <v>5402</v>
      </c>
      <c r="G2777" s="340"/>
      <c r="H2777" s="36" t="s">
        <v>4911</v>
      </c>
      <c r="I2777" s="36" t="s">
        <v>4911</v>
      </c>
      <c r="J2777" s="91" t="s">
        <v>11770</v>
      </c>
      <c r="K2777" s="252" t="s">
        <v>11771</v>
      </c>
      <c r="L2777" s="91" t="s">
        <v>11772</v>
      </c>
      <c r="M2777" s="4">
        <v>2775</v>
      </c>
      <c r="N2777" s="543">
        <v>33.650719000000002</v>
      </c>
      <c r="O2777" s="543">
        <v>130.79861600000001</v>
      </c>
      <c r="P2777">
        <f t="shared" si="43"/>
        <v>4401.4674726049043</v>
      </c>
    </row>
    <row r="2778" spans="1:16">
      <c r="A2778" s="33" t="s">
        <v>11425</v>
      </c>
      <c r="B2778" s="33" t="s">
        <v>3919</v>
      </c>
      <c r="C2778" s="34" t="s">
        <v>4911</v>
      </c>
      <c r="D2778" s="35"/>
      <c r="E2778" s="108" t="s">
        <v>4911</v>
      </c>
      <c r="F2778" s="339" t="s">
        <v>5008</v>
      </c>
      <c r="G2778" s="340"/>
      <c r="H2778" s="36" t="s">
        <v>4911</v>
      </c>
      <c r="I2778" s="36" t="s">
        <v>4911</v>
      </c>
      <c r="J2778" s="91" t="s">
        <v>11773</v>
      </c>
      <c r="K2778" s="252" t="s">
        <v>11774</v>
      </c>
      <c r="L2778" s="91" t="s">
        <v>11775</v>
      </c>
      <c r="M2778" s="4">
        <v>2776</v>
      </c>
      <c r="N2778" s="630">
        <v>33.607382999999999</v>
      </c>
      <c r="O2778" s="543">
        <v>130.67227199999999</v>
      </c>
      <c r="P2778">
        <f t="shared" si="43"/>
        <v>4391.5530925841758</v>
      </c>
    </row>
    <row r="2779" spans="1:16">
      <c r="A2779" s="33" t="s">
        <v>11425</v>
      </c>
      <c r="B2779" s="33" t="s">
        <v>3919</v>
      </c>
      <c r="C2779" s="34" t="s">
        <v>4911</v>
      </c>
      <c r="D2779" s="35"/>
      <c r="E2779" s="108" t="s">
        <v>4911</v>
      </c>
      <c r="F2779" s="339" t="s">
        <v>5409</v>
      </c>
      <c r="G2779" s="340"/>
      <c r="H2779" s="36" t="s">
        <v>4911</v>
      </c>
      <c r="I2779" s="36" t="s">
        <v>4911</v>
      </c>
      <c r="J2779" s="91" t="s">
        <v>11776</v>
      </c>
      <c r="K2779" s="252" t="s">
        <v>11777</v>
      </c>
      <c r="L2779" s="91" t="s">
        <v>11778</v>
      </c>
      <c r="M2779" s="4">
        <v>2777</v>
      </c>
      <c r="N2779" s="543">
        <v>33.648057000000001</v>
      </c>
      <c r="O2779" s="543">
        <v>130.676019</v>
      </c>
      <c r="P2779">
        <f t="shared" si="43"/>
        <v>4396.9941358450833</v>
      </c>
    </row>
    <row r="2780" spans="1:16">
      <c r="A2780" s="33" t="s">
        <v>11425</v>
      </c>
      <c r="B2780" s="33" t="s">
        <v>3919</v>
      </c>
      <c r="C2780" s="34" t="s">
        <v>4911</v>
      </c>
      <c r="D2780" s="35"/>
      <c r="E2780" s="108" t="s">
        <v>4911</v>
      </c>
      <c r="F2780" s="339" t="s">
        <v>5413</v>
      </c>
      <c r="G2780" s="340"/>
      <c r="H2780" s="36" t="s">
        <v>4911</v>
      </c>
      <c r="I2780" s="36" t="s">
        <v>4911</v>
      </c>
      <c r="J2780" s="91" t="s">
        <v>11779</v>
      </c>
      <c r="K2780" s="252" t="s">
        <v>11780</v>
      </c>
      <c r="L2780" s="91" t="s">
        <v>11781</v>
      </c>
      <c r="M2780" s="4">
        <v>2778</v>
      </c>
      <c r="N2780" s="543">
        <v>33.216569999999997</v>
      </c>
      <c r="O2780" s="543">
        <v>130.52137400000001</v>
      </c>
      <c r="P2780">
        <f t="shared" si="43"/>
        <v>4335.4723559671802</v>
      </c>
    </row>
    <row r="2781" spans="1:16">
      <c r="A2781" s="33" t="s">
        <v>11425</v>
      </c>
      <c r="B2781" s="33" t="s">
        <v>3919</v>
      </c>
      <c r="C2781" s="34" t="s">
        <v>4911</v>
      </c>
      <c r="D2781" s="35"/>
      <c r="E2781" s="108" t="s">
        <v>4911</v>
      </c>
      <c r="F2781" s="339" t="s">
        <v>5012</v>
      </c>
      <c r="G2781" s="340"/>
      <c r="H2781" s="36" t="s">
        <v>4911</v>
      </c>
      <c r="I2781" s="36" t="s">
        <v>4911</v>
      </c>
      <c r="J2781" s="91" t="s">
        <v>11782</v>
      </c>
      <c r="K2781" s="252" t="s">
        <v>11557</v>
      </c>
      <c r="L2781" s="91" t="s">
        <v>11783</v>
      </c>
      <c r="M2781" s="4">
        <v>2779</v>
      </c>
      <c r="N2781" s="543">
        <v>33.321089000000001</v>
      </c>
      <c r="O2781" s="543">
        <v>130.55802600000001</v>
      </c>
      <c r="P2781">
        <f t="shared" si="43"/>
        <v>4350.3356040103145</v>
      </c>
    </row>
    <row r="2782" spans="1:16">
      <c r="A2782" s="33" t="s">
        <v>11425</v>
      </c>
      <c r="B2782" s="33" t="s">
        <v>3919</v>
      </c>
      <c r="C2782" s="34" t="s">
        <v>4911</v>
      </c>
      <c r="D2782" s="35"/>
      <c r="E2782" s="108" t="s">
        <v>4911</v>
      </c>
      <c r="F2782" s="339" t="s">
        <v>4962</v>
      </c>
      <c r="G2782" s="340"/>
      <c r="H2782" s="36" t="s">
        <v>4911</v>
      </c>
      <c r="I2782" s="36" t="s">
        <v>4911</v>
      </c>
      <c r="J2782" s="91" t="s">
        <v>4963</v>
      </c>
      <c r="K2782" s="252" t="s">
        <v>11659</v>
      </c>
      <c r="L2782" s="91" t="s">
        <v>11784</v>
      </c>
      <c r="M2782" s="4">
        <v>2780</v>
      </c>
      <c r="N2782" s="543">
        <v>33.703822000000002</v>
      </c>
      <c r="O2782" s="543">
        <v>130.44136700000001</v>
      </c>
      <c r="P2782">
        <f t="shared" si="43"/>
        <v>4396.3726148046744</v>
      </c>
    </row>
    <row r="2783" spans="1:16">
      <c r="A2783" s="33" t="s">
        <v>11425</v>
      </c>
      <c r="B2783" s="33" t="s">
        <v>3919</v>
      </c>
      <c r="C2783" s="34" t="s">
        <v>4911</v>
      </c>
      <c r="D2783" s="35"/>
      <c r="E2783" s="108" t="s">
        <v>4911</v>
      </c>
      <c r="F2783" s="339" t="s">
        <v>4964</v>
      </c>
      <c r="G2783" s="340"/>
      <c r="H2783" s="36" t="s">
        <v>4911</v>
      </c>
      <c r="I2783" s="36" t="s">
        <v>4911</v>
      </c>
      <c r="J2783" s="91" t="s">
        <v>11785</v>
      </c>
      <c r="K2783" s="252" t="s">
        <v>11786</v>
      </c>
      <c r="L2783" s="91" t="s">
        <v>11787</v>
      </c>
      <c r="M2783" s="4">
        <v>2781</v>
      </c>
      <c r="N2783" s="543">
        <v>33.584547999999998</v>
      </c>
      <c r="O2783" s="543">
        <v>130.200639</v>
      </c>
      <c r="P2783">
        <f t="shared" si="43"/>
        <v>4372.7296101261718</v>
      </c>
    </row>
    <row r="2784" spans="1:16">
      <c r="A2784" s="33" t="s">
        <v>11425</v>
      </c>
      <c r="B2784" s="33" t="s">
        <v>3919</v>
      </c>
      <c r="C2784" s="34" t="s">
        <v>4911</v>
      </c>
      <c r="D2784" s="35"/>
      <c r="E2784" s="108" t="s">
        <v>4911</v>
      </c>
      <c r="F2784" s="339" t="s">
        <v>6177</v>
      </c>
      <c r="G2784" s="340"/>
      <c r="H2784" s="36" t="s">
        <v>4911</v>
      </c>
      <c r="I2784" s="36" t="s">
        <v>4911</v>
      </c>
      <c r="J2784" s="91" t="s">
        <v>11788</v>
      </c>
      <c r="K2784" s="252" t="s">
        <v>11789</v>
      </c>
      <c r="L2784" s="91" t="s">
        <v>11790</v>
      </c>
      <c r="M2784" s="4">
        <v>2782</v>
      </c>
      <c r="N2784" s="543">
        <v>33.617128999999998</v>
      </c>
      <c r="O2784" s="543">
        <v>130.78803600000001</v>
      </c>
      <c r="P2784">
        <f t="shared" si="43"/>
        <v>4396.7182778686438</v>
      </c>
    </row>
    <row r="2785" spans="1:16">
      <c r="A2785" s="33" t="s">
        <v>11425</v>
      </c>
      <c r="B2785" s="33" t="s">
        <v>3919</v>
      </c>
      <c r="C2785" s="34" t="s">
        <v>4911</v>
      </c>
      <c r="D2785" s="35"/>
      <c r="E2785" s="108" t="s">
        <v>4911</v>
      </c>
      <c r="F2785" s="339" t="s">
        <v>4968</v>
      </c>
      <c r="G2785" s="340"/>
      <c r="H2785" s="36" t="s">
        <v>4911</v>
      </c>
      <c r="I2785" s="36" t="s">
        <v>4911</v>
      </c>
      <c r="J2785" s="91" t="s">
        <v>11791</v>
      </c>
      <c r="K2785" s="252" t="s">
        <v>11792</v>
      </c>
      <c r="L2785" s="91" t="s">
        <v>11793</v>
      </c>
      <c r="M2785" s="4">
        <v>2783</v>
      </c>
      <c r="N2785" s="543">
        <v>33.292028999999999</v>
      </c>
      <c r="O2785" s="543">
        <v>130.509884</v>
      </c>
      <c r="P2785">
        <f t="shared" si="43"/>
        <v>4344.9388429146356</v>
      </c>
    </row>
    <row r="2786" spans="1:16">
      <c r="A2786" s="33" t="s">
        <v>11425</v>
      </c>
      <c r="B2786" s="33" t="s">
        <v>3919</v>
      </c>
      <c r="C2786" s="34" t="s">
        <v>4911</v>
      </c>
      <c r="D2786" s="35"/>
      <c r="E2786" s="108" t="s">
        <v>4911</v>
      </c>
      <c r="F2786" s="339" t="s">
        <v>5255</v>
      </c>
      <c r="G2786" s="340"/>
      <c r="H2786" s="36" t="s">
        <v>4911</v>
      </c>
      <c r="I2786" s="36" t="s">
        <v>4911</v>
      </c>
      <c r="J2786" s="91" t="s">
        <v>11794</v>
      </c>
      <c r="K2786" s="252" t="s">
        <v>11795</v>
      </c>
      <c r="L2786" s="91" t="s">
        <v>11796</v>
      </c>
      <c r="M2786" s="4">
        <v>2784</v>
      </c>
      <c r="N2786" s="543">
        <v>33.223229000000003</v>
      </c>
      <c r="O2786" s="543">
        <v>130.57859500000001</v>
      </c>
      <c r="P2786">
        <f t="shared" si="43"/>
        <v>4338.242564183256</v>
      </c>
    </row>
    <row r="2787" spans="1:16">
      <c r="A2787" s="33" t="s">
        <v>11425</v>
      </c>
      <c r="B2787" s="33" t="s">
        <v>3919</v>
      </c>
      <c r="C2787" s="34" t="s">
        <v>4911</v>
      </c>
      <c r="D2787" s="35"/>
      <c r="E2787" s="108" t="s">
        <v>4911</v>
      </c>
      <c r="F2787" s="339" t="s">
        <v>5252</v>
      </c>
      <c r="G2787" s="340"/>
      <c r="H2787" s="36" t="s">
        <v>4911</v>
      </c>
      <c r="I2787" s="36" t="s">
        <v>4911</v>
      </c>
      <c r="J2787" s="91" t="s">
        <v>5353</v>
      </c>
      <c r="K2787" s="252" t="s">
        <v>11659</v>
      </c>
      <c r="L2787" s="91" t="s">
        <v>11784</v>
      </c>
      <c r="M2787" s="4">
        <v>2785</v>
      </c>
      <c r="N2787" s="543">
        <v>33.703822000000002</v>
      </c>
      <c r="O2787" s="543">
        <v>130.44136700000001</v>
      </c>
      <c r="P2787">
        <f t="shared" si="43"/>
        <v>4396.3726148046744</v>
      </c>
    </row>
    <row r="2788" spans="1:16">
      <c r="A2788" s="33" t="s">
        <v>11425</v>
      </c>
      <c r="B2788" s="33" t="s">
        <v>3919</v>
      </c>
      <c r="C2788" s="34" t="s">
        <v>4911</v>
      </c>
      <c r="D2788" s="35"/>
      <c r="E2788" s="108" t="s">
        <v>4974</v>
      </c>
      <c r="F2788" s="354" t="s">
        <v>4975</v>
      </c>
      <c r="G2788" s="328"/>
      <c r="H2788" s="36" t="s">
        <v>4911</v>
      </c>
      <c r="I2788" s="36" t="s">
        <v>4911</v>
      </c>
      <c r="J2788" s="91" t="s">
        <v>4976</v>
      </c>
      <c r="K2788" s="252" t="s">
        <v>11659</v>
      </c>
      <c r="L2788" s="91" t="s">
        <v>11784</v>
      </c>
      <c r="M2788" s="4">
        <v>2786</v>
      </c>
      <c r="N2788" s="543">
        <v>33.703822000000002</v>
      </c>
      <c r="O2788" s="543">
        <v>130.44136700000001</v>
      </c>
      <c r="P2788">
        <f t="shared" si="43"/>
        <v>4396.3726148046744</v>
      </c>
    </row>
    <row r="2789" spans="1:16">
      <c r="A2789" s="33" t="s">
        <v>11425</v>
      </c>
      <c r="B2789" s="33" t="s">
        <v>3919</v>
      </c>
      <c r="C2789" s="34" t="s">
        <v>4911</v>
      </c>
      <c r="D2789" s="35"/>
      <c r="E2789" s="108" t="s">
        <v>4911</v>
      </c>
      <c r="F2789" s="361" t="s">
        <v>5270</v>
      </c>
      <c r="G2789" s="340"/>
      <c r="H2789" s="36" t="s">
        <v>4911</v>
      </c>
      <c r="I2789" s="36" t="s">
        <v>4911</v>
      </c>
      <c r="J2789" s="355" t="s">
        <v>6200</v>
      </c>
      <c r="K2789" s="356" t="s">
        <v>11659</v>
      </c>
      <c r="L2789" s="355" t="s">
        <v>11784</v>
      </c>
      <c r="M2789" s="4">
        <v>2787</v>
      </c>
      <c r="N2789" s="543">
        <v>33.703822000000002</v>
      </c>
      <c r="O2789" s="543">
        <v>130.44136700000001</v>
      </c>
      <c r="P2789">
        <f t="shared" si="43"/>
        <v>4396.3726148046744</v>
      </c>
    </row>
    <row r="2790" spans="1:16">
      <c r="A2790" s="33" t="s">
        <v>11425</v>
      </c>
      <c r="B2790" s="33" t="s">
        <v>3919</v>
      </c>
      <c r="C2790" s="310">
        <v>13</v>
      </c>
      <c r="D2790" s="277">
        <v>8842102</v>
      </c>
      <c r="E2790" s="345" t="s">
        <v>4911</v>
      </c>
      <c r="F2790" s="336" t="s">
        <v>4981</v>
      </c>
      <c r="G2790" s="29" t="s">
        <v>4913</v>
      </c>
      <c r="H2790" s="279" t="s">
        <v>11797</v>
      </c>
      <c r="I2790" s="279" t="s">
        <v>11798</v>
      </c>
      <c r="J2790" s="337" t="s">
        <v>11799</v>
      </c>
      <c r="K2790" s="338" t="s">
        <v>11777</v>
      </c>
      <c r="L2790" s="337" t="s">
        <v>11800</v>
      </c>
      <c r="M2790" s="4">
        <v>2788</v>
      </c>
      <c r="N2790" s="605">
        <v>33.656153000000003</v>
      </c>
      <c r="O2790" s="605">
        <v>130.683806</v>
      </c>
      <c r="P2790">
        <f t="shared" si="43"/>
        <v>4398.3141693583184</v>
      </c>
    </row>
    <row r="2791" spans="1:16">
      <c r="A2791" s="33" t="s">
        <v>11425</v>
      </c>
      <c r="B2791" s="33" t="s">
        <v>3919</v>
      </c>
      <c r="C2791" s="34" t="s">
        <v>4911</v>
      </c>
      <c r="D2791" s="35"/>
      <c r="E2791" s="108" t="s">
        <v>4911</v>
      </c>
      <c r="F2791" s="339" t="s">
        <v>4987</v>
      </c>
      <c r="G2791" s="340"/>
      <c r="H2791" s="36" t="s">
        <v>4911</v>
      </c>
      <c r="I2791" s="36" t="s">
        <v>4911</v>
      </c>
      <c r="J2791" s="91" t="s">
        <v>7819</v>
      </c>
      <c r="K2791" s="252" t="s">
        <v>11801</v>
      </c>
      <c r="L2791" s="91" t="s">
        <v>11802</v>
      </c>
      <c r="M2791" s="4">
        <v>2789</v>
      </c>
      <c r="N2791" s="543">
        <v>33.646813000000002</v>
      </c>
      <c r="O2791" s="543">
        <v>130.72306499999999</v>
      </c>
      <c r="P2791">
        <f t="shared" si="43"/>
        <v>4398.4145228418447</v>
      </c>
    </row>
    <row r="2792" spans="1:16">
      <c r="A2792" s="33" t="s">
        <v>11425</v>
      </c>
      <c r="B2792" s="33" t="s">
        <v>3919</v>
      </c>
      <c r="C2792" s="34" t="s">
        <v>4911</v>
      </c>
      <c r="D2792" s="35"/>
      <c r="E2792" s="108" t="s">
        <v>4911</v>
      </c>
      <c r="F2792" s="339" t="s">
        <v>4968</v>
      </c>
      <c r="G2792" s="340"/>
      <c r="H2792" s="36" t="s">
        <v>4911</v>
      </c>
      <c r="I2792" s="36" t="s">
        <v>4911</v>
      </c>
      <c r="J2792" s="91" t="s">
        <v>11803</v>
      </c>
      <c r="K2792" s="252" t="s">
        <v>11801</v>
      </c>
      <c r="L2792" s="91" t="s">
        <v>11802</v>
      </c>
      <c r="M2792" s="4">
        <v>2790</v>
      </c>
      <c r="N2792" s="543">
        <v>33.646813000000002</v>
      </c>
      <c r="O2792" s="543">
        <v>130.72306499999999</v>
      </c>
      <c r="P2792">
        <f t="shared" si="43"/>
        <v>4398.4145228418447</v>
      </c>
    </row>
    <row r="2793" spans="1:16">
      <c r="A2793" s="33" t="s">
        <v>11425</v>
      </c>
      <c r="B2793" s="33" t="s">
        <v>3919</v>
      </c>
      <c r="C2793" s="34" t="s">
        <v>4911</v>
      </c>
      <c r="D2793" s="35"/>
      <c r="E2793" s="108" t="s">
        <v>4911</v>
      </c>
      <c r="F2793" s="354" t="s">
        <v>4918</v>
      </c>
      <c r="G2793" s="328"/>
      <c r="H2793" s="36" t="s">
        <v>4911</v>
      </c>
      <c r="I2793" s="36" t="s">
        <v>4911</v>
      </c>
      <c r="J2793" s="91" t="s">
        <v>11804</v>
      </c>
      <c r="K2793" s="252" t="s">
        <v>11805</v>
      </c>
      <c r="L2793" s="91" t="s">
        <v>11806</v>
      </c>
      <c r="M2793" s="4">
        <v>2791</v>
      </c>
      <c r="N2793" s="543">
        <v>33.617167999999999</v>
      </c>
      <c r="O2793" s="543">
        <v>130.670569</v>
      </c>
      <c r="P2793">
        <f t="shared" si="43"/>
        <v>4392.774470728592</v>
      </c>
    </row>
    <row r="2794" spans="1:16">
      <c r="A2794" s="33" t="s">
        <v>11425</v>
      </c>
      <c r="B2794" s="33" t="s">
        <v>3919</v>
      </c>
      <c r="C2794" s="34" t="s">
        <v>4911</v>
      </c>
      <c r="D2794" s="35"/>
      <c r="E2794" s="108" t="s">
        <v>4911</v>
      </c>
      <c r="F2794" s="339" t="s">
        <v>4962</v>
      </c>
      <c r="G2794" s="340"/>
      <c r="H2794" s="36" t="s">
        <v>4911</v>
      </c>
      <c r="I2794" s="36" t="s">
        <v>4911</v>
      </c>
      <c r="J2794" s="91" t="s">
        <v>4963</v>
      </c>
      <c r="K2794" s="252" t="s">
        <v>11777</v>
      </c>
      <c r="L2794" s="357" t="s">
        <v>11800</v>
      </c>
      <c r="M2794" s="4">
        <v>2792</v>
      </c>
      <c r="N2794" s="607">
        <v>33.656153000000003</v>
      </c>
      <c r="O2794" s="607">
        <v>130.683806</v>
      </c>
      <c r="P2794">
        <f t="shared" si="43"/>
        <v>4398.3141693583184</v>
      </c>
    </row>
    <row r="2795" spans="1:16">
      <c r="A2795" s="33" t="s">
        <v>11425</v>
      </c>
      <c r="B2795" s="33" t="s">
        <v>3919</v>
      </c>
      <c r="C2795" s="34" t="s">
        <v>4911</v>
      </c>
      <c r="D2795" s="35"/>
      <c r="E2795" s="108" t="s">
        <v>4911</v>
      </c>
      <c r="F2795" s="339" t="s">
        <v>4964</v>
      </c>
      <c r="G2795" s="340"/>
      <c r="H2795" s="36" t="s">
        <v>4911</v>
      </c>
      <c r="I2795" s="36" t="s">
        <v>4911</v>
      </c>
      <c r="J2795" s="91" t="s">
        <v>11807</v>
      </c>
      <c r="K2795" s="252" t="s">
        <v>11801</v>
      </c>
      <c r="L2795" s="357" t="s">
        <v>11808</v>
      </c>
      <c r="M2795" s="4">
        <v>2793</v>
      </c>
      <c r="N2795" s="607">
        <v>33.646822</v>
      </c>
      <c r="O2795" s="607">
        <v>130.723501</v>
      </c>
      <c r="P2795">
        <f t="shared" si="43"/>
        <v>4398.4303693638221</v>
      </c>
    </row>
    <row r="2796" spans="1:16" ht="19.5" thickBot="1">
      <c r="A2796" s="33" t="s">
        <v>11425</v>
      </c>
      <c r="B2796" s="33" t="s">
        <v>3919</v>
      </c>
      <c r="C2796" s="34" t="s">
        <v>4911</v>
      </c>
      <c r="D2796" s="35"/>
      <c r="E2796" s="108" t="s">
        <v>4974</v>
      </c>
      <c r="F2796" s="327" t="s">
        <v>4975</v>
      </c>
      <c r="G2796" s="328"/>
      <c r="H2796" s="36" t="s">
        <v>4911</v>
      </c>
      <c r="I2796" s="36" t="s">
        <v>4911</v>
      </c>
      <c r="J2796" s="355" t="s">
        <v>4976</v>
      </c>
      <c r="K2796" s="356" t="s">
        <v>11777</v>
      </c>
      <c r="L2796" s="355" t="s">
        <v>11800</v>
      </c>
      <c r="M2796" s="4">
        <v>2794</v>
      </c>
      <c r="N2796" s="606">
        <v>33.656153000000003</v>
      </c>
      <c r="O2796" s="606">
        <v>130.683806</v>
      </c>
      <c r="P2796">
        <f t="shared" si="43"/>
        <v>4398.3141693583184</v>
      </c>
    </row>
    <row r="2797" spans="1:16">
      <c r="A2797" s="33" t="s">
        <v>11425</v>
      </c>
      <c r="B2797" s="24" t="s">
        <v>3829</v>
      </c>
      <c r="C2797" s="366">
        <v>1</v>
      </c>
      <c r="D2797" s="367">
        <v>5351811</v>
      </c>
      <c r="E2797" s="368" t="s">
        <v>4974</v>
      </c>
      <c r="F2797" s="369" t="s">
        <v>4981</v>
      </c>
      <c r="G2797" s="29" t="s">
        <v>4913</v>
      </c>
      <c r="H2797" s="370" t="s">
        <v>11809</v>
      </c>
      <c r="I2797" s="370" t="s">
        <v>11810</v>
      </c>
      <c r="J2797" s="371" t="s">
        <v>6417</v>
      </c>
      <c r="K2797" s="372" t="s">
        <v>11811</v>
      </c>
      <c r="L2797" s="371" t="s">
        <v>11812</v>
      </c>
      <c r="M2797" s="4">
        <v>2795</v>
      </c>
      <c r="N2797" s="626">
        <v>33.238802999999997</v>
      </c>
      <c r="O2797" s="626">
        <v>130.303549</v>
      </c>
      <c r="P2797">
        <f t="shared" si="43"/>
        <v>4331.1339954118466</v>
      </c>
    </row>
    <row r="2798" spans="1:16">
      <c r="A2798" s="33" t="s">
        <v>11425</v>
      </c>
      <c r="B2798" s="33" t="s">
        <v>3829</v>
      </c>
      <c r="C2798" s="276">
        <v>2</v>
      </c>
      <c r="D2798" s="277">
        <v>5352080</v>
      </c>
      <c r="E2798" s="345" t="s">
        <v>4911</v>
      </c>
      <c r="F2798" s="336" t="s">
        <v>4981</v>
      </c>
      <c r="G2798" s="29" t="s">
        <v>4913</v>
      </c>
      <c r="H2798" s="279" t="s">
        <v>11813</v>
      </c>
      <c r="I2798" s="279" t="s">
        <v>11814</v>
      </c>
      <c r="J2798" s="337" t="s">
        <v>11815</v>
      </c>
      <c r="K2798" s="338" t="s">
        <v>11816</v>
      </c>
      <c r="L2798" s="337" t="s">
        <v>11817</v>
      </c>
      <c r="M2798" s="4">
        <v>2796</v>
      </c>
      <c r="N2798" s="605">
        <v>33.414797</v>
      </c>
      <c r="O2798" s="605">
        <v>129.990217</v>
      </c>
      <c r="P2798">
        <f t="shared" si="43"/>
        <v>4343.596713040949</v>
      </c>
    </row>
    <row r="2799" spans="1:16">
      <c r="A2799" s="33" t="s">
        <v>11425</v>
      </c>
      <c r="B2799" s="33" t="s">
        <v>3829</v>
      </c>
      <c r="C2799" s="34" t="s">
        <v>4911</v>
      </c>
      <c r="D2799" s="35"/>
      <c r="E2799" s="108" t="s">
        <v>4911</v>
      </c>
      <c r="F2799" s="339" t="s">
        <v>4987</v>
      </c>
      <c r="G2799" s="340"/>
      <c r="H2799" s="36" t="s">
        <v>4911</v>
      </c>
      <c r="I2799" s="36" t="s">
        <v>4911</v>
      </c>
      <c r="J2799" s="91" t="s">
        <v>11818</v>
      </c>
      <c r="K2799" s="252" t="s">
        <v>11819</v>
      </c>
      <c r="L2799" s="91" t="s">
        <v>11820</v>
      </c>
      <c r="M2799" s="4">
        <v>2797</v>
      </c>
      <c r="N2799" s="543">
        <v>33.277115999999999</v>
      </c>
      <c r="O2799" s="543">
        <v>129.894509</v>
      </c>
      <c r="P2799">
        <f t="shared" si="43"/>
        <v>4322.5146437560443</v>
      </c>
    </row>
    <row r="2800" spans="1:16">
      <c r="A2800" s="33" t="s">
        <v>11425</v>
      </c>
      <c r="B2800" s="33" t="s">
        <v>3829</v>
      </c>
      <c r="C2800" s="34" t="s">
        <v>4911</v>
      </c>
      <c r="D2800" s="35"/>
      <c r="E2800" s="108" t="s">
        <v>4911</v>
      </c>
      <c r="F2800" s="339" t="s">
        <v>4918</v>
      </c>
      <c r="G2800" s="340"/>
      <c r="H2800" s="36" t="s">
        <v>4911</v>
      </c>
      <c r="I2800" s="36" t="s">
        <v>4911</v>
      </c>
      <c r="J2800" s="91" t="s">
        <v>11821</v>
      </c>
      <c r="K2800" s="252" t="s">
        <v>11822</v>
      </c>
      <c r="L2800" s="91" t="s">
        <v>11823</v>
      </c>
      <c r="M2800" s="4">
        <v>2798</v>
      </c>
      <c r="N2800" s="543">
        <v>33.270682000000001</v>
      </c>
      <c r="O2800" s="543">
        <v>130.27087800000001</v>
      </c>
      <c r="P2800">
        <f t="shared" si="43"/>
        <v>4334.2009557987967</v>
      </c>
    </row>
    <row r="2801" spans="1:16">
      <c r="A2801" s="33" t="s">
        <v>11425</v>
      </c>
      <c r="B2801" s="33" t="s">
        <v>3829</v>
      </c>
      <c r="C2801" s="34" t="s">
        <v>4911</v>
      </c>
      <c r="D2801" s="35"/>
      <c r="E2801" s="108" t="s">
        <v>4911</v>
      </c>
      <c r="F2801" s="354" t="s">
        <v>4922</v>
      </c>
      <c r="G2801" s="328"/>
      <c r="H2801" s="36" t="s">
        <v>4911</v>
      </c>
      <c r="I2801" s="36" t="s">
        <v>4911</v>
      </c>
      <c r="J2801" s="91" t="s">
        <v>11824</v>
      </c>
      <c r="K2801" s="252" t="s">
        <v>11825</v>
      </c>
      <c r="L2801" s="91" t="s">
        <v>11826</v>
      </c>
      <c r="M2801" s="4">
        <v>2799</v>
      </c>
      <c r="N2801" s="610">
        <v>33.244874000000003</v>
      </c>
      <c r="O2801" s="610">
        <v>130.275644</v>
      </c>
      <c r="P2801">
        <f t="shared" si="43"/>
        <v>4330.9973700488563</v>
      </c>
    </row>
    <row r="2802" spans="1:16">
      <c r="A2802" s="33" t="s">
        <v>11425</v>
      </c>
      <c r="B2802" s="33" t="s">
        <v>3829</v>
      </c>
      <c r="C2802" s="34" t="s">
        <v>4911</v>
      </c>
      <c r="D2802" s="35"/>
      <c r="E2802" s="108" t="s">
        <v>4911</v>
      </c>
      <c r="F2802" s="354" t="s">
        <v>4930</v>
      </c>
      <c r="G2802" s="328"/>
      <c r="H2802" s="36" t="s">
        <v>4911</v>
      </c>
      <c r="I2802" s="36" t="s">
        <v>4911</v>
      </c>
      <c r="J2802" s="373" t="s">
        <v>11827</v>
      </c>
      <c r="K2802" s="252" t="s">
        <v>11828</v>
      </c>
      <c r="L2802" s="91" t="s">
        <v>11829</v>
      </c>
      <c r="M2802" s="4">
        <v>2800</v>
      </c>
      <c r="N2802" s="543">
        <v>33.283124999999998</v>
      </c>
      <c r="O2802" s="543">
        <v>130.29151400000001</v>
      </c>
      <c r="P2802">
        <f t="shared" si="43"/>
        <v>4336.5087469012497</v>
      </c>
    </row>
    <row r="2803" spans="1:16">
      <c r="A2803" s="33" t="s">
        <v>11425</v>
      </c>
      <c r="B2803" s="33" t="s">
        <v>3829</v>
      </c>
      <c r="C2803" s="34" t="s">
        <v>4911</v>
      </c>
      <c r="D2803" s="35"/>
      <c r="E2803" s="108" t="s">
        <v>4911</v>
      </c>
      <c r="F2803" s="354" t="s">
        <v>4962</v>
      </c>
      <c r="G2803" s="328"/>
      <c r="H2803" s="36" t="s">
        <v>4911</v>
      </c>
      <c r="I2803" s="36" t="s">
        <v>4911</v>
      </c>
      <c r="J2803" s="91" t="s">
        <v>4963</v>
      </c>
      <c r="K2803" s="252" t="s">
        <v>11830</v>
      </c>
      <c r="L2803" s="91" t="s">
        <v>11831</v>
      </c>
      <c r="M2803" s="4">
        <v>2801</v>
      </c>
      <c r="N2803" s="543">
        <v>33.435073000000003</v>
      </c>
      <c r="O2803" s="543">
        <v>130.00916000000001</v>
      </c>
      <c r="P2803">
        <f t="shared" si="43"/>
        <v>4346.8657552686809</v>
      </c>
    </row>
    <row r="2804" spans="1:16">
      <c r="A2804" s="33" t="s">
        <v>11425</v>
      </c>
      <c r="B2804" s="33" t="s">
        <v>3829</v>
      </c>
      <c r="C2804" s="34" t="s">
        <v>4911</v>
      </c>
      <c r="D2804" s="35"/>
      <c r="E2804" s="108" t="s">
        <v>4911</v>
      </c>
      <c r="F2804" s="354" t="s">
        <v>5255</v>
      </c>
      <c r="G2804" s="328"/>
      <c r="H2804" s="36" t="s">
        <v>4911</v>
      </c>
      <c r="I2804" s="36" t="s">
        <v>4911</v>
      </c>
      <c r="J2804" s="91" t="s">
        <v>11832</v>
      </c>
      <c r="K2804" s="252" t="s">
        <v>11822</v>
      </c>
      <c r="L2804" s="91" t="s">
        <v>11833</v>
      </c>
      <c r="M2804" s="4">
        <v>2802</v>
      </c>
      <c r="N2804" s="543">
        <v>33.268225999999999</v>
      </c>
      <c r="O2804" s="543">
        <v>130.27110400000001</v>
      </c>
      <c r="P2804">
        <f t="shared" si="43"/>
        <v>4333.8885291415045</v>
      </c>
    </row>
    <row r="2805" spans="1:16">
      <c r="A2805" s="33" t="s">
        <v>11425</v>
      </c>
      <c r="B2805" s="33" t="s">
        <v>3829</v>
      </c>
      <c r="C2805" s="34" t="s">
        <v>4911</v>
      </c>
      <c r="D2805" s="35"/>
      <c r="E2805" s="108" t="s">
        <v>4974</v>
      </c>
      <c r="F2805" s="328" t="s">
        <v>4975</v>
      </c>
      <c r="G2805" s="328"/>
      <c r="H2805" s="36" t="s">
        <v>4911</v>
      </c>
      <c r="I2805" s="36" t="s">
        <v>4911</v>
      </c>
      <c r="J2805" s="330" t="s">
        <v>4976</v>
      </c>
      <c r="K2805" s="329" t="s">
        <v>11830</v>
      </c>
      <c r="L2805" s="330" t="s">
        <v>11831</v>
      </c>
      <c r="M2805" s="4">
        <v>2803</v>
      </c>
      <c r="N2805" s="603">
        <v>33.435073000000003</v>
      </c>
      <c r="O2805" s="603">
        <v>130.00916000000001</v>
      </c>
      <c r="P2805">
        <f t="shared" si="43"/>
        <v>4346.8657552686809</v>
      </c>
    </row>
    <row r="2806" spans="1:16">
      <c r="A2806" s="33" t="s">
        <v>11425</v>
      </c>
      <c r="B2806" s="33" t="s">
        <v>3829</v>
      </c>
      <c r="C2806" s="39" t="s">
        <v>4911</v>
      </c>
      <c r="D2806" s="40"/>
      <c r="E2806" s="341" t="s">
        <v>4911</v>
      </c>
      <c r="F2806" s="374" t="s">
        <v>4979</v>
      </c>
      <c r="G2806" s="358"/>
      <c r="H2806" s="41" t="s">
        <v>4911</v>
      </c>
      <c r="I2806" s="41" t="s">
        <v>4911</v>
      </c>
      <c r="J2806" s="362" t="s">
        <v>6200</v>
      </c>
      <c r="K2806" s="363" t="s">
        <v>11816</v>
      </c>
      <c r="L2806" s="362" t="s">
        <v>11817</v>
      </c>
      <c r="M2806" s="4">
        <v>2804</v>
      </c>
      <c r="N2806" s="568">
        <v>33.414797</v>
      </c>
      <c r="O2806" s="568">
        <v>129.990217</v>
      </c>
      <c r="P2806">
        <f t="shared" si="43"/>
        <v>4343.596713040949</v>
      </c>
    </row>
    <row r="2807" spans="1:16">
      <c r="A2807" s="33" t="s">
        <v>11425</v>
      </c>
      <c r="B2807" s="33" t="s">
        <v>3829</v>
      </c>
      <c r="C2807" s="276">
        <v>3</v>
      </c>
      <c r="D2807" s="277">
        <v>5355037</v>
      </c>
      <c r="E2807" s="345" t="s">
        <v>4911</v>
      </c>
      <c r="F2807" s="336" t="s">
        <v>4981</v>
      </c>
      <c r="G2807" s="29" t="s">
        <v>4913</v>
      </c>
      <c r="H2807" s="279" t="s">
        <v>11834</v>
      </c>
      <c r="I2807" s="279" t="s">
        <v>11835</v>
      </c>
      <c r="J2807" s="337" t="s">
        <v>11836</v>
      </c>
      <c r="K2807" s="338" t="s">
        <v>11837</v>
      </c>
      <c r="L2807" s="337" t="s">
        <v>11838</v>
      </c>
      <c r="M2807" s="4">
        <v>2805</v>
      </c>
      <c r="N2807" s="605">
        <v>33.195616000000001</v>
      </c>
      <c r="O2807" s="605">
        <v>130.025452</v>
      </c>
      <c r="P2807">
        <f t="shared" si="43"/>
        <v>4316.2749748184324</v>
      </c>
    </row>
    <row r="2808" spans="1:16">
      <c r="A2808" s="33" t="s">
        <v>11425</v>
      </c>
      <c r="B2808" s="33" t="s">
        <v>3829</v>
      </c>
      <c r="C2808" s="34" t="s">
        <v>4911</v>
      </c>
      <c r="D2808" s="35"/>
      <c r="E2808" s="108" t="s">
        <v>4911</v>
      </c>
      <c r="F2808" s="339" t="s">
        <v>4987</v>
      </c>
      <c r="G2808" s="340"/>
      <c r="H2808" s="36" t="s">
        <v>4911</v>
      </c>
      <c r="I2808" s="36" t="s">
        <v>4911</v>
      </c>
      <c r="J2808" s="91" t="s">
        <v>11839</v>
      </c>
      <c r="K2808" s="252" t="s">
        <v>11840</v>
      </c>
      <c r="L2808" s="91" t="s">
        <v>11841</v>
      </c>
      <c r="M2808" s="4">
        <v>2806</v>
      </c>
      <c r="N2808" s="543">
        <v>33.114935000000003</v>
      </c>
      <c r="O2808" s="543">
        <v>130.08809500000001</v>
      </c>
      <c r="P2808">
        <f t="shared" si="43"/>
        <v>4307.8588101988253</v>
      </c>
    </row>
    <row r="2809" spans="1:16">
      <c r="A2809" s="33" t="s">
        <v>11425</v>
      </c>
      <c r="B2809" s="33" t="s">
        <v>3829</v>
      </c>
      <c r="C2809" s="34" t="s">
        <v>4911</v>
      </c>
      <c r="D2809" s="35"/>
      <c r="E2809" s="108" t="s">
        <v>4911</v>
      </c>
      <c r="F2809" s="354" t="s">
        <v>4922</v>
      </c>
      <c r="G2809" s="328"/>
      <c r="H2809" s="36" t="s">
        <v>4911</v>
      </c>
      <c r="I2809" s="36" t="s">
        <v>4911</v>
      </c>
      <c r="J2809" s="91" t="s">
        <v>11842</v>
      </c>
      <c r="K2809" s="252" t="s">
        <v>11837</v>
      </c>
      <c r="L2809" s="91" t="s">
        <v>11843</v>
      </c>
      <c r="M2809" s="4">
        <v>2807</v>
      </c>
      <c r="N2809" s="543">
        <v>33.196738000000003</v>
      </c>
      <c r="O2809" s="543">
        <v>130.031543</v>
      </c>
      <c r="P2809">
        <f t="shared" si="43"/>
        <v>4316.6230647067341</v>
      </c>
    </row>
    <row r="2810" spans="1:16">
      <c r="A2810" s="33" t="s">
        <v>11425</v>
      </c>
      <c r="B2810" s="33" t="s">
        <v>3829</v>
      </c>
      <c r="C2810" s="34" t="s">
        <v>4911</v>
      </c>
      <c r="D2810" s="35"/>
      <c r="E2810" s="108" t="s">
        <v>4911</v>
      </c>
      <c r="F2810" s="354" t="s">
        <v>4926</v>
      </c>
      <c r="G2810" s="328"/>
      <c r="H2810" s="36" t="s">
        <v>4911</v>
      </c>
      <c r="I2810" s="36" t="s">
        <v>4911</v>
      </c>
      <c r="J2810" s="91" t="s">
        <v>11844</v>
      </c>
      <c r="K2810" s="252" t="s">
        <v>11845</v>
      </c>
      <c r="L2810" s="91" t="s">
        <v>11846</v>
      </c>
      <c r="M2810" s="4">
        <v>2808</v>
      </c>
      <c r="N2810" s="543">
        <v>33.245759999999997</v>
      </c>
      <c r="O2810" s="543">
        <v>130.273404</v>
      </c>
      <c r="P2810">
        <f t="shared" si="43"/>
        <v>4331.0383237670394</v>
      </c>
    </row>
    <row r="2811" spans="1:16">
      <c r="A2811" s="33" t="s">
        <v>11425</v>
      </c>
      <c r="B2811" s="33" t="s">
        <v>3829</v>
      </c>
      <c r="C2811" s="34" t="s">
        <v>4911</v>
      </c>
      <c r="D2811" s="35"/>
      <c r="E2811" s="108" t="s">
        <v>4911</v>
      </c>
      <c r="F2811" s="354" t="s">
        <v>4934</v>
      </c>
      <c r="G2811" s="328"/>
      <c r="H2811" s="36" t="s">
        <v>4911</v>
      </c>
      <c r="I2811" s="36" t="s">
        <v>4911</v>
      </c>
      <c r="J2811" s="91" t="s">
        <v>11847</v>
      </c>
      <c r="K2811" s="252" t="s">
        <v>11848</v>
      </c>
      <c r="L2811" s="91" t="s">
        <v>11849</v>
      </c>
      <c r="M2811" s="4">
        <v>2809</v>
      </c>
      <c r="N2811" s="543">
        <v>33.376367000000002</v>
      </c>
      <c r="O2811" s="543">
        <v>130.506394</v>
      </c>
      <c r="P2811">
        <f t="shared" si="43"/>
        <v>4355.8293019905987</v>
      </c>
    </row>
    <row r="2812" spans="1:16">
      <c r="A2812" s="33" t="s">
        <v>11425</v>
      </c>
      <c r="B2812" s="33" t="s">
        <v>3829</v>
      </c>
      <c r="C2812" s="34" t="s">
        <v>4911</v>
      </c>
      <c r="D2812" s="35"/>
      <c r="E2812" s="108" t="s">
        <v>4911</v>
      </c>
      <c r="F2812" s="339" t="s">
        <v>4938</v>
      </c>
      <c r="G2812" s="340"/>
      <c r="H2812" s="36" t="s">
        <v>4911</v>
      </c>
      <c r="I2812" s="36" t="s">
        <v>4911</v>
      </c>
      <c r="J2812" s="91" t="s">
        <v>11850</v>
      </c>
      <c r="K2812" s="252" t="s">
        <v>11851</v>
      </c>
      <c r="L2812" s="91" t="s">
        <v>11852</v>
      </c>
      <c r="M2812" s="4">
        <v>2810</v>
      </c>
      <c r="N2812" s="543">
        <v>33.260069999999999</v>
      </c>
      <c r="O2812" s="543">
        <v>129.85733999999999</v>
      </c>
      <c r="P2812">
        <f t="shared" si="43"/>
        <v>4319.0642184137996</v>
      </c>
    </row>
    <row r="2813" spans="1:16">
      <c r="A2813" s="33" t="s">
        <v>11425</v>
      </c>
      <c r="B2813" s="33" t="s">
        <v>3829</v>
      </c>
      <c r="C2813" s="34" t="s">
        <v>4911</v>
      </c>
      <c r="D2813" s="35"/>
      <c r="E2813" s="108" t="s">
        <v>4911</v>
      </c>
      <c r="F2813" s="339" t="s">
        <v>4942</v>
      </c>
      <c r="G2813" s="340"/>
      <c r="H2813" s="36" t="s">
        <v>4911</v>
      </c>
      <c r="I2813" s="36" t="s">
        <v>4911</v>
      </c>
      <c r="J2813" s="91" t="s">
        <v>11853</v>
      </c>
      <c r="K2813" s="252" t="s">
        <v>11854</v>
      </c>
      <c r="L2813" s="91" t="s">
        <v>11855</v>
      </c>
      <c r="M2813" s="4">
        <v>2811</v>
      </c>
      <c r="N2813" s="543">
        <v>33.258584999999997</v>
      </c>
      <c r="O2813" s="543">
        <v>130.32009500000001</v>
      </c>
      <c r="P2813">
        <f t="shared" si="43"/>
        <v>4334.2619567655747</v>
      </c>
    </row>
    <row r="2814" spans="1:16">
      <c r="A2814" s="33" t="s">
        <v>11425</v>
      </c>
      <c r="B2814" s="33" t="s">
        <v>3829</v>
      </c>
      <c r="C2814" s="34" t="s">
        <v>4911</v>
      </c>
      <c r="D2814" s="35"/>
      <c r="E2814" s="108" t="s">
        <v>4911</v>
      </c>
      <c r="F2814" s="339" t="s">
        <v>4946</v>
      </c>
      <c r="G2814" s="340"/>
      <c r="H2814" s="36" t="s">
        <v>4911</v>
      </c>
      <c r="I2814" s="36" t="s">
        <v>4911</v>
      </c>
      <c r="J2814" s="91" t="s">
        <v>11856</v>
      </c>
      <c r="K2814" s="252" t="s">
        <v>11857</v>
      </c>
      <c r="L2814" s="91" t="s">
        <v>11858</v>
      </c>
      <c r="M2814" s="4">
        <v>2812</v>
      </c>
      <c r="N2814" s="543">
        <v>33.144091000000003</v>
      </c>
      <c r="O2814" s="543">
        <v>130.41211100000001</v>
      </c>
      <c r="P2814">
        <f t="shared" si="43"/>
        <v>4322.3908744861019</v>
      </c>
    </row>
    <row r="2815" spans="1:16">
      <c r="A2815" s="33" t="s">
        <v>11425</v>
      </c>
      <c r="B2815" s="33" t="s">
        <v>3829</v>
      </c>
      <c r="C2815" s="34" t="s">
        <v>4911</v>
      </c>
      <c r="D2815" s="35"/>
      <c r="E2815" s="108" t="s">
        <v>4911</v>
      </c>
      <c r="F2815" s="339" t="s">
        <v>4950</v>
      </c>
      <c r="G2815" s="340"/>
      <c r="H2815" s="36" t="s">
        <v>4911</v>
      </c>
      <c r="I2815" s="36" t="s">
        <v>4911</v>
      </c>
      <c r="J2815" s="91" t="s">
        <v>11859</v>
      </c>
      <c r="K2815" s="252" t="s">
        <v>11860</v>
      </c>
      <c r="L2815" s="91" t="s">
        <v>11861</v>
      </c>
      <c r="M2815" s="4">
        <v>2813</v>
      </c>
      <c r="N2815" s="543">
        <v>33.054862</v>
      </c>
      <c r="O2815" s="543">
        <v>130.446471</v>
      </c>
      <c r="P2815">
        <f t="shared" si="43"/>
        <v>4311.8900972920019</v>
      </c>
    </row>
    <row r="2816" spans="1:16">
      <c r="A2816" s="33" t="s">
        <v>11425</v>
      </c>
      <c r="B2816" s="33" t="s">
        <v>3829</v>
      </c>
      <c r="C2816" s="34" t="s">
        <v>4911</v>
      </c>
      <c r="D2816" s="35"/>
      <c r="E2816" s="108" t="s">
        <v>4911</v>
      </c>
      <c r="F2816" s="339" t="s">
        <v>4962</v>
      </c>
      <c r="G2816" s="340"/>
      <c r="H2816" s="36" t="s">
        <v>4911</v>
      </c>
      <c r="I2816" s="36" t="s">
        <v>4911</v>
      </c>
      <c r="J2816" s="91" t="s">
        <v>4963</v>
      </c>
      <c r="K2816" s="252" t="s">
        <v>11837</v>
      </c>
      <c r="L2816" s="91" t="s">
        <v>11838</v>
      </c>
      <c r="M2816" s="4">
        <v>2814</v>
      </c>
      <c r="N2816" s="543">
        <v>33.195616000000001</v>
      </c>
      <c r="O2816" s="543">
        <v>130.025452</v>
      </c>
      <c r="P2816">
        <f t="shared" si="43"/>
        <v>4316.2749748184324</v>
      </c>
    </row>
    <row r="2817" spans="1:16">
      <c r="A2817" s="33" t="s">
        <v>11425</v>
      </c>
      <c r="B2817" s="33" t="s">
        <v>3829</v>
      </c>
      <c r="C2817" s="34" t="s">
        <v>4911</v>
      </c>
      <c r="D2817" s="35"/>
      <c r="E2817" s="108" t="s">
        <v>4911</v>
      </c>
      <c r="F2817" s="339" t="s">
        <v>5102</v>
      </c>
      <c r="G2817" s="340"/>
      <c r="H2817" s="36" t="s">
        <v>4911</v>
      </c>
      <c r="I2817" s="36" t="s">
        <v>4911</v>
      </c>
      <c r="J2817" s="91" t="s">
        <v>11862</v>
      </c>
      <c r="K2817" s="252" t="s">
        <v>11863</v>
      </c>
      <c r="L2817" s="91" t="s">
        <v>11864</v>
      </c>
      <c r="M2817" s="4">
        <v>2815</v>
      </c>
      <c r="N2817" s="543">
        <v>33.261405000000003</v>
      </c>
      <c r="O2817" s="543">
        <v>130.22169199999999</v>
      </c>
      <c r="P2817">
        <f t="shared" si="43"/>
        <v>4331.3564373972604</v>
      </c>
    </row>
    <row r="2818" spans="1:16">
      <c r="A2818" s="33" t="s">
        <v>11425</v>
      </c>
      <c r="B2818" s="33" t="s">
        <v>3829</v>
      </c>
      <c r="C2818" s="34" t="s">
        <v>4911</v>
      </c>
      <c r="D2818" s="35"/>
      <c r="E2818" s="108" t="s">
        <v>4911</v>
      </c>
      <c r="F2818" s="339" t="s">
        <v>4968</v>
      </c>
      <c r="G2818" s="340"/>
      <c r="H2818" s="36" t="s">
        <v>4911</v>
      </c>
      <c r="I2818" s="36" t="s">
        <v>4911</v>
      </c>
      <c r="J2818" s="91" t="s">
        <v>11865</v>
      </c>
      <c r="K2818" s="252" t="s">
        <v>11845</v>
      </c>
      <c r="L2818" s="91" t="s">
        <v>11866</v>
      </c>
      <c r="M2818" s="4">
        <v>2816</v>
      </c>
      <c r="N2818" s="543">
        <v>33.245702000000001</v>
      </c>
      <c r="O2818" s="543">
        <v>130.272617</v>
      </c>
      <c r="P2818">
        <f t="shared" si="43"/>
        <v>4331.0046035421337</v>
      </c>
    </row>
    <row r="2819" spans="1:16">
      <c r="A2819" s="33" t="s">
        <v>11425</v>
      </c>
      <c r="B2819" s="33" t="s">
        <v>3829</v>
      </c>
      <c r="C2819" s="34" t="s">
        <v>4911</v>
      </c>
      <c r="D2819" s="35"/>
      <c r="E2819" s="108" t="s">
        <v>4974</v>
      </c>
      <c r="F2819" s="340" t="s">
        <v>4975</v>
      </c>
      <c r="G2819" s="340"/>
      <c r="H2819" s="36" t="s">
        <v>4911</v>
      </c>
      <c r="I2819" s="36" t="s">
        <v>4911</v>
      </c>
      <c r="J2819" s="330" t="s">
        <v>4976</v>
      </c>
      <c r="K2819" s="329" t="s">
        <v>11854</v>
      </c>
      <c r="L2819" s="330" t="s">
        <v>11867</v>
      </c>
      <c r="M2819" s="4">
        <v>2817</v>
      </c>
      <c r="N2819" s="603">
        <v>33.253959000000002</v>
      </c>
      <c r="O2819" s="603">
        <v>130.320348</v>
      </c>
      <c r="P2819">
        <f t="shared" si="43"/>
        <v>4333.6675092577325</v>
      </c>
    </row>
    <row r="2820" spans="1:16">
      <c r="A2820" s="33" t="s">
        <v>11425</v>
      </c>
      <c r="B2820" s="33" t="s">
        <v>3829</v>
      </c>
      <c r="C2820" s="39" t="s">
        <v>4911</v>
      </c>
      <c r="D2820" s="40"/>
      <c r="E2820" s="108" t="s">
        <v>4911</v>
      </c>
      <c r="F2820" s="360" t="s">
        <v>4979</v>
      </c>
      <c r="G2820" s="342"/>
      <c r="H2820" s="41" t="s">
        <v>4911</v>
      </c>
      <c r="I2820" s="41" t="s">
        <v>4911</v>
      </c>
      <c r="J2820" s="362" t="s">
        <v>5319</v>
      </c>
      <c r="K2820" s="363" t="s">
        <v>11863</v>
      </c>
      <c r="L2820" s="362" t="s">
        <v>11864</v>
      </c>
      <c r="M2820" s="4">
        <v>2818</v>
      </c>
      <c r="N2820" s="568">
        <v>33.261405000000003</v>
      </c>
      <c r="O2820" s="568">
        <v>130.22169199999999</v>
      </c>
      <c r="P2820">
        <f t="shared" ref="P2820:P2883" si="44">N2820*O2820</f>
        <v>4331.3564373972604</v>
      </c>
    </row>
    <row r="2821" spans="1:16" ht="19.5" thickBot="1">
      <c r="A2821" s="33" t="s">
        <v>11425</v>
      </c>
      <c r="B2821" s="82" t="s">
        <v>3829</v>
      </c>
      <c r="C2821" s="375">
        <v>4</v>
      </c>
      <c r="D2821" s="376">
        <v>5357007</v>
      </c>
      <c r="E2821" s="377" t="s">
        <v>4974</v>
      </c>
      <c r="F2821" s="378" t="s">
        <v>4981</v>
      </c>
      <c r="G2821" s="29" t="s">
        <v>4913</v>
      </c>
      <c r="H2821" s="379" t="s">
        <v>11868</v>
      </c>
      <c r="I2821" s="379" t="s">
        <v>11869</v>
      </c>
      <c r="J2821" s="380" t="s">
        <v>11870</v>
      </c>
      <c r="K2821" s="381" t="s">
        <v>11871</v>
      </c>
      <c r="L2821" s="380" t="s">
        <v>11872</v>
      </c>
      <c r="M2821" s="4">
        <v>2819</v>
      </c>
      <c r="N2821" s="634">
        <v>33.259576000000003</v>
      </c>
      <c r="O2821" s="634">
        <v>130.084012</v>
      </c>
      <c r="P2821">
        <f t="shared" si="44"/>
        <v>4326.5390834989121</v>
      </c>
    </row>
    <row r="2822" spans="1:16">
      <c r="A2822" s="33" t="s">
        <v>11425</v>
      </c>
      <c r="B2822" s="24" t="s">
        <v>4058</v>
      </c>
      <c r="C2822" s="276">
        <v>1</v>
      </c>
      <c r="D2822" s="277">
        <v>5452079</v>
      </c>
      <c r="E2822" s="345" t="s">
        <v>4974</v>
      </c>
      <c r="F2822" s="359" t="s">
        <v>4981</v>
      </c>
      <c r="G2822" s="29" t="s">
        <v>4913</v>
      </c>
      <c r="H2822" s="279" t="s">
        <v>11873</v>
      </c>
      <c r="I2822" s="279" t="s">
        <v>11874</v>
      </c>
      <c r="J2822" s="364" t="s">
        <v>11875</v>
      </c>
      <c r="K2822" s="365" t="s">
        <v>11876</v>
      </c>
      <c r="L2822" s="364" t="s">
        <v>11877</v>
      </c>
      <c r="M2822" s="4">
        <v>2820</v>
      </c>
      <c r="N2822" s="602">
        <v>33.208680999999999</v>
      </c>
      <c r="O2822" s="602">
        <v>129.715631</v>
      </c>
      <c r="P2822">
        <f t="shared" si="44"/>
        <v>4307.6850105927106</v>
      </c>
    </row>
    <row r="2823" spans="1:16">
      <c r="A2823" s="33" t="s">
        <v>11425</v>
      </c>
      <c r="B2823" s="33" t="s">
        <v>4058</v>
      </c>
      <c r="C2823" s="39" t="s">
        <v>4911</v>
      </c>
      <c r="D2823" s="40"/>
      <c r="E2823" s="341" t="s">
        <v>4911</v>
      </c>
      <c r="F2823" s="360" t="s">
        <v>4962</v>
      </c>
      <c r="G2823" s="342"/>
      <c r="H2823" s="41" t="s">
        <v>4911</v>
      </c>
      <c r="I2823" s="41" t="s">
        <v>4911</v>
      </c>
      <c r="J2823" s="362" t="s">
        <v>4963</v>
      </c>
      <c r="K2823" s="363" t="s">
        <v>11876</v>
      </c>
      <c r="L2823" s="362" t="s">
        <v>11877</v>
      </c>
      <c r="M2823" s="4">
        <v>2821</v>
      </c>
      <c r="N2823" s="568">
        <v>33.208680999999999</v>
      </c>
      <c r="O2823" s="568">
        <v>129.715631</v>
      </c>
      <c r="P2823">
        <f t="shared" si="44"/>
        <v>4307.6850105927106</v>
      </c>
    </row>
    <row r="2824" spans="1:16">
      <c r="A2824" s="33" t="s">
        <v>11425</v>
      </c>
      <c r="B2824" s="33" t="s">
        <v>4058</v>
      </c>
      <c r="C2824" s="276">
        <v>2</v>
      </c>
      <c r="D2824" s="277">
        <v>5454012</v>
      </c>
      <c r="E2824" s="345" t="s">
        <v>4974</v>
      </c>
      <c r="F2824" s="336" t="s">
        <v>4981</v>
      </c>
      <c r="G2824" s="29" t="s">
        <v>4913</v>
      </c>
      <c r="H2824" s="279" t="s">
        <v>11878</v>
      </c>
      <c r="I2824" s="279" t="s">
        <v>11879</v>
      </c>
      <c r="J2824" s="337" t="s">
        <v>11880</v>
      </c>
      <c r="K2824" s="338" t="s">
        <v>11881</v>
      </c>
      <c r="L2824" s="337" t="s">
        <v>11882</v>
      </c>
      <c r="M2824" s="4">
        <v>2822</v>
      </c>
      <c r="N2824" s="605">
        <v>32.841175</v>
      </c>
      <c r="O2824" s="605">
        <v>130.06287</v>
      </c>
      <c r="P2824">
        <f t="shared" si="44"/>
        <v>4271.4174746722501</v>
      </c>
    </row>
    <row r="2825" spans="1:16">
      <c r="A2825" s="33" t="s">
        <v>11425</v>
      </c>
      <c r="B2825" s="33" t="s">
        <v>4058</v>
      </c>
      <c r="C2825" s="34" t="s">
        <v>4911</v>
      </c>
      <c r="D2825" s="35"/>
      <c r="E2825" s="108" t="s">
        <v>4911</v>
      </c>
      <c r="F2825" s="346" t="s">
        <v>4987</v>
      </c>
      <c r="G2825" s="340"/>
      <c r="H2825" s="36" t="s">
        <v>4911</v>
      </c>
      <c r="I2825" s="36" t="s">
        <v>4911</v>
      </c>
      <c r="J2825" s="347" t="s">
        <v>11883</v>
      </c>
      <c r="K2825" s="348" t="s">
        <v>11884</v>
      </c>
      <c r="L2825" s="347" t="s">
        <v>11885</v>
      </c>
      <c r="M2825" s="4">
        <v>2823</v>
      </c>
      <c r="N2825" s="604">
        <v>32.910457999999998</v>
      </c>
      <c r="O2825" s="604">
        <v>129.95255399999999</v>
      </c>
      <c r="P2825">
        <f t="shared" si="44"/>
        <v>4276.7980704097317</v>
      </c>
    </row>
    <row r="2826" spans="1:16">
      <c r="A2826" s="33" t="s">
        <v>11425</v>
      </c>
      <c r="B2826" s="33" t="s">
        <v>4058</v>
      </c>
      <c r="C2826" s="39" t="s">
        <v>4911</v>
      </c>
      <c r="D2826" s="40"/>
      <c r="E2826" s="341" t="s">
        <v>4911</v>
      </c>
      <c r="F2826" s="342" t="s">
        <v>4962</v>
      </c>
      <c r="G2826" s="342"/>
      <c r="H2826" s="41" t="s">
        <v>4911</v>
      </c>
      <c r="I2826" s="41" t="s">
        <v>4911</v>
      </c>
      <c r="J2826" s="343" t="s">
        <v>4963</v>
      </c>
      <c r="K2826" s="344" t="s">
        <v>11881</v>
      </c>
      <c r="L2826" s="343" t="s">
        <v>11882</v>
      </c>
      <c r="M2826" s="4">
        <v>2824</v>
      </c>
      <c r="N2826" s="611">
        <v>32.841175</v>
      </c>
      <c r="O2826" s="611">
        <v>130.06287</v>
      </c>
      <c r="P2826">
        <f t="shared" si="44"/>
        <v>4271.4174746722501</v>
      </c>
    </row>
    <row r="2827" spans="1:16" ht="19.5" thickBot="1">
      <c r="A2827" s="33" t="s">
        <v>11425</v>
      </c>
      <c r="B2827" s="33" t="s">
        <v>4058</v>
      </c>
      <c r="C2827" s="276">
        <v>3</v>
      </c>
      <c r="D2827" s="277">
        <v>5456003</v>
      </c>
      <c r="E2827" s="345" t="s">
        <v>4974</v>
      </c>
      <c r="F2827" s="359" t="s">
        <v>4981</v>
      </c>
      <c r="G2827" s="29" t="s">
        <v>4913</v>
      </c>
      <c r="H2827" s="279" t="s">
        <v>11886</v>
      </c>
      <c r="I2827" s="279" t="s">
        <v>11887</v>
      </c>
      <c r="J2827" s="364" t="s">
        <v>11888</v>
      </c>
      <c r="K2827" s="365" t="s">
        <v>11889</v>
      </c>
      <c r="L2827" s="364" t="s">
        <v>11890</v>
      </c>
      <c r="M2827" s="4">
        <v>2825</v>
      </c>
      <c r="N2827" s="634">
        <v>32.692728000000002</v>
      </c>
      <c r="O2827" s="602">
        <v>128.841317</v>
      </c>
      <c r="P2827">
        <f t="shared" si="44"/>
        <v>4212.1741318427767</v>
      </c>
    </row>
    <row r="2828" spans="1:16" ht="19.5" thickBot="1">
      <c r="A2828" s="33" t="s">
        <v>11425</v>
      </c>
      <c r="B2828" s="33" t="s">
        <v>4058</v>
      </c>
      <c r="C2828" s="39" t="s">
        <v>4911</v>
      </c>
      <c r="D2828" s="40"/>
      <c r="E2828" s="341" t="s">
        <v>4911</v>
      </c>
      <c r="F2828" s="360" t="s">
        <v>4962</v>
      </c>
      <c r="G2828" s="342"/>
      <c r="H2828" s="41" t="s">
        <v>4911</v>
      </c>
      <c r="I2828" s="41" t="s">
        <v>4911</v>
      </c>
      <c r="J2828" s="362" t="s">
        <v>4963</v>
      </c>
      <c r="K2828" s="363" t="s">
        <v>11889</v>
      </c>
      <c r="L2828" s="362" t="s">
        <v>11890</v>
      </c>
      <c r="M2828" s="4">
        <v>2826</v>
      </c>
      <c r="N2828" s="634">
        <v>32.692728000000002</v>
      </c>
      <c r="O2828" s="568">
        <v>128.841317</v>
      </c>
      <c r="P2828">
        <f t="shared" si="44"/>
        <v>4212.1741318427767</v>
      </c>
    </row>
    <row r="2829" spans="1:16" ht="19.5" thickBot="1">
      <c r="A2829" s="33" t="s">
        <v>11425</v>
      </c>
      <c r="B2829" s="82" t="s">
        <v>4058</v>
      </c>
      <c r="C2829" s="375">
        <v>4</v>
      </c>
      <c r="D2829" s="376">
        <v>5484005</v>
      </c>
      <c r="E2829" s="377" t="s">
        <v>4974</v>
      </c>
      <c r="F2829" s="378" t="s">
        <v>4981</v>
      </c>
      <c r="G2829" s="29" t="s">
        <v>4913</v>
      </c>
      <c r="H2829" s="379" t="s">
        <v>11891</v>
      </c>
      <c r="I2829" s="379" t="s">
        <v>11892</v>
      </c>
      <c r="J2829" s="380" t="s">
        <v>11893</v>
      </c>
      <c r="K2829" s="381" t="s">
        <v>11894</v>
      </c>
      <c r="L2829" s="380" t="s">
        <v>11895</v>
      </c>
      <c r="M2829" s="4">
        <v>2827</v>
      </c>
      <c r="N2829" s="634">
        <v>33.141354999999997</v>
      </c>
      <c r="O2829" s="634">
        <v>129.90029200000001</v>
      </c>
      <c r="P2829">
        <f t="shared" si="44"/>
        <v>4305.0716917756599</v>
      </c>
    </row>
    <row r="2830" spans="1:16">
      <c r="A2830" s="33" t="s">
        <v>11425</v>
      </c>
      <c r="B2830" s="24" t="s">
        <v>4154</v>
      </c>
      <c r="C2830" s="25">
        <v>1</v>
      </c>
      <c r="D2830" s="26">
        <v>5551204</v>
      </c>
      <c r="E2830" s="345" t="s">
        <v>4974</v>
      </c>
      <c r="F2830" s="336" t="s">
        <v>4981</v>
      </c>
      <c r="G2830" s="29" t="s">
        <v>4913</v>
      </c>
      <c r="H2830" s="30" t="s">
        <v>11896</v>
      </c>
      <c r="I2830" s="30" t="s">
        <v>11897</v>
      </c>
      <c r="J2830" s="364" t="s">
        <v>11898</v>
      </c>
      <c r="K2830" s="365" t="s">
        <v>11899</v>
      </c>
      <c r="L2830" s="364" t="s">
        <v>11900</v>
      </c>
      <c r="M2830" s="4">
        <v>2828</v>
      </c>
      <c r="N2830" s="602">
        <v>32.748373999999998</v>
      </c>
      <c r="O2830" s="602">
        <v>130.68761000000001</v>
      </c>
      <c r="P2830">
        <f t="shared" si="44"/>
        <v>4279.8067294461398</v>
      </c>
    </row>
    <row r="2831" spans="1:16">
      <c r="A2831" s="33" t="s">
        <v>11425</v>
      </c>
      <c r="B2831" s="33" t="s">
        <v>4154</v>
      </c>
      <c r="C2831" s="39" t="s">
        <v>4911</v>
      </c>
      <c r="D2831" s="40"/>
      <c r="E2831" s="341" t="s">
        <v>4911</v>
      </c>
      <c r="F2831" s="342" t="s">
        <v>4962</v>
      </c>
      <c r="G2831" s="342"/>
      <c r="H2831" s="41" t="s">
        <v>4911</v>
      </c>
      <c r="I2831" s="41" t="s">
        <v>4911</v>
      </c>
      <c r="J2831" s="362" t="s">
        <v>4963</v>
      </c>
      <c r="K2831" s="363" t="s">
        <v>11899</v>
      </c>
      <c r="L2831" s="362" t="s">
        <v>11900</v>
      </c>
      <c r="M2831" s="4">
        <v>2829</v>
      </c>
      <c r="N2831" s="602">
        <v>32.748373999999998</v>
      </c>
      <c r="O2831" s="602">
        <v>130.68761000000001</v>
      </c>
      <c r="P2831">
        <f t="shared" si="44"/>
        <v>4279.8067294461398</v>
      </c>
    </row>
    <row r="2832" spans="1:16">
      <c r="A2832" s="33" t="s">
        <v>11425</v>
      </c>
      <c r="B2832" s="33" t="s">
        <v>4154</v>
      </c>
      <c r="C2832" s="276">
        <v>2</v>
      </c>
      <c r="D2832" s="277">
        <v>5551358</v>
      </c>
      <c r="E2832" s="345" t="s">
        <v>4911</v>
      </c>
      <c r="F2832" s="336" t="s">
        <v>4981</v>
      </c>
      <c r="G2832" s="29" t="s">
        <v>4913</v>
      </c>
      <c r="H2832" s="279" t="s">
        <v>11901</v>
      </c>
      <c r="I2832" s="279" t="s">
        <v>11902</v>
      </c>
      <c r="J2832" s="337" t="s">
        <v>11903</v>
      </c>
      <c r="K2832" s="338" t="s">
        <v>11904</v>
      </c>
      <c r="L2832" s="337" t="s">
        <v>11905</v>
      </c>
      <c r="M2832" s="4">
        <v>2830</v>
      </c>
      <c r="N2832" s="605">
        <v>32.777487999999998</v>
      </c>
      <c r="O2832" s="605">
        <v>130.77371299999999</v>
      </c>
      <c r="P2832">
        <f t="shared" si="44"/>
        <v>4286.4338085729432</v>
      </c>
    </row>
    <row r="2833" spans="1:16">
      <c r="A2833" s="33" t="s">
        <v>11425</v>
      </c>
      <c r="B2833" s="33" t="s">
        <v>4154</v>
      </c>
      <c r="C2833" s="34" t="s">
        <v>4911</v>
      </c>
      <c r="D2833" s="35"/>
      <c r="E2833" s="108" t="s">
        <v>4911</v>
      </c>
      <c r="F2833" s="346" t="s">
        <v>4912</v>
      </c>
      <c r="G2833" s="340"/>
      <c r="H2833" s="36" t="s">
        <v>4911</v>
      </c>
      <c r="I2833" s="36" t="s">
        <v>4911</v>
      </c>
      <c r="J2833" s="347" t="s">
        <v>11906</v>
      </c>
      <c r="K2833" s="348" t="s">
        <v>11907</v>
      </c>
      <c r="L2833" s="347" t="s">
        <v>11908</v>
      </c>
      <c r="M2833" s="4">
        <v>2831</v>
      </c>
      <c r="N2833" s="604">
        <v>32.856096999999998</v>
      </c>
      <c r="O2833" s="604">
        <v>130.79944599999999</v>
      </c>
      <c r="P2833">
        <f t="shared" si="44"/>
        <v>4297.5592853222615</v>
      </c>
    </row>
    <row r="2834" spans="1:16">
      <c r="A2834" s="33" t="s">
        <v>11425</v>
      </c>
      <c r="B2834" s="33" t="s">
        <v>4154</v>
      </c>
      <c r="C2834" s="34" t="s">
        <v>4911</v>
      </c>
      <c r="D2834" s="35"/>
      <c r="E2834" s="108" t="s">
        <v>4911</v>
      </c>
      <c r="F2834" s="346" t="s">
        <v>4987</v>
      </c>
      <c r="G2834" s="340"/>
      <c r="H2834" s="36" t="s">
        <v>4911</v>
      </c>
      <c r="I2834" s="36" t="s">
        <v>4911</v>
      </c>
      <c r="J2834" s="347" t="s">
        <v>11909</v>
      </c>
      <c r="K2834" s="348" t="s">
        <v>11910</v>
      </c>
      <c r="L2834" s="347" t="s">
        <v>11911</v>
      </c>
      <c r="M2834" s="4">
        <v>2832</v>
      </c>
      <c r="N2834" s="604">
        <v>32.875177000000001</v>
      </c>
      <c r="O2834" s="604">
        <v>130.86383599999999</v>
      </c>
      <c r="P2834">
        <f t="shared" si="44"/>
        <v>4302.1717713989719</v>
      </c>
    </row>
    <row r="2835" spans="1:16">
      <c r="A2835" s="33" t="s">
        <v>11425</v>
      </c>
      <c r="B2835" s="33" t="s">
        <v>4154</v>
      </c>
      <c r="C2835" s="34" t="s">
        <v>4911</v>
      </c>
      <c r="D2835" s="35"/>
      <c r="E2835" s="108" t="s">
        <v>4911</v>
      </c>
      <c r="F2835" s="339" t="s">
        <v>4962</v>
      </c>
      <c r="G2835" s="340"/>
      <c r="H2835" s="36" t="s">
        <v>4911</v>
      </c>
      <c r="I2835" s="36" t="s">
        <v>4911</v>
      </c>
      <c r="J2835" s="91" t="s">
        <v>4963</v>
      </c>
      <c r="K2835" s="252" t="s">
        <v>11904</v>
      </c>
      <c r="L2835" s="91" t="s">
        <v>11905</v>
      </c>
      <c r="M2835" s="4">
        <v>2833</v>
      </c>
      <c r="N2835" s="543">
        <v>32.777487999999998</v>
      </c>
      <c r="O2835" s="543">
        <v>130.77371299999999</v>
      </c>
      <c r="P2835">
        <f t="shared" si="44"/>
        <v>4286.4338085729432</v>
      </c>
    </row>
    <row r="2836" spans="1:16">
      <c r="A2836" s="33" t="s">
        <v>11425</v>
      </c>
      <c r="B2836" s="33" t="s">
        <v>4154</v>
      </c>
      <c r="C2836" s="39" t="s">
        <v>4911</v>
      </c>
      <c r="D2836" s="40"/>
      <c r="E2836" s="341" t="s">
        <v>4974</v>
      </c>
      <c r="F2836" s="360" t="s">
        <v>4975</v>
      </c>
      <c r="G2836" s="342"/>
      <c r="H2836" s="41" t="s">
        <v>4911</v>
      </c>
      <c r="I2836" s="41" t="s">
        <v>4911</v>
      </c>
      <c r="J2836" s="362" t="s">
        <v>4976</v>
      </c>
      <c r="K2836" s="363" t="s">
        <v>11904</v>
      </c>
      <c r="L2836" s="362" t="s">
        <v>11905</v>
      </c>
      <c r="M2836" s="4">
        <v>2834</v>
      </c>
      <c r="N2836" s="543">
        <v>32.777487999999998</v>
      </c>
      <c r="O2836" s="543">
        <v>130.77371299999999</v>
      </c>
      <c r="P2836">
        <f t="shared" si="44"/>
        <v>4286.4338085729432</v>
      </c>
    </row>
    <row r="2837" spans="1:16">
      <c r="A2837" s="33" t="s">
        <v>11425</v>
      </c>
      <c r="B2837" s="33" t="s">
        <v>4154</v>
      </c>
      <c r="C2837" s="349">
        <v>3</v>
      </c>
      <c r="D2837" s="317">
        <v>5551368</v>
      </c>
      <c r="E2837" s="350" t="s">
        <v>4974</v>
      </c>
      <c r="F2837" s="351" t="s">
        <v>4981</v>
      </c>
      <c r="G2837" s="29" t="s">
        <v>4913</v>
      </c>
      <c r="H2837" s="319" t="s">
        <v>11912</v>
      </c>
      <c r="I2837" s="319" t="s">
        <v>11913</v>
      </c>
      <c r="J2837" s="352" t="s">
        <v>11914</v>
      </c>
      <c r="K2837" s="353" t="s">
        <v>11915</v>
      </c>
      <c r="L2837" s="352" t="s">
        <v>11916</v>
      </c>
      <c r="M2837" s="4">
        <v>2835</v>
      </c>
      <c r="N2837" s="609">
        <v>32.714362000000001</v>
      </c>
      <c r="O2837" s="609">
        <v>130.67936800000001</v>
      </c>
      <c r="P2837">
        <f t="shared" si="44"/>
        <v>4275.0921506832165</v>
      </c>
    </row>
    <row r="2838" spans="1:16">
      <c r="A2838" s="33" t="s">
        <v>11425</v>
      </c>
      <c r="B2838" s="33" t="s">
        <v>4154</v>
      </c>
      <c r="C2838" s="276">
        <v>4</v>
      </c>
      <c r="D2838" s="277">
        <v>5551803</v>
      </c>
      <c r="E2838" s="108" t="s">
        <v>4911</v>
      </c>
      <c r="F2838" s="336" t="s">
        <v>4981</v>
      </c>
      <c r="G2838" s="29" t="s">
        <v>13454</v>
      </c>
      <c r="H2838" s="279" t="s">
        <v>11917</v>
      </c>
      <c r="I2838" s="279" t="s">
        <v>11918</v>
      </c>
      <c r="J2838" s="337" t="s">
        <v>9337</v>
      </c>
      <c r="K2838" s="338" t="s">
        <v>11919</v>
      </c>
      <c r="L2838" s="337" t="s">
        <v>11920</v>
      </c>
      <c r="M2838" s="4">
        <v>2836</v>
      </c>
      <c r="N2838" s="605">
        <v>32.802259999999997</v>
      </c>
      <c r="O2838" s="605">
        <v>130.71972</v>
      </c>
      <c r="P2838">
        <f t="shared" si="44"/>
        <v>4287.9022425671992</v>
      </c>
    </row>
    <row r="2839" spans="1:16">
      <c r="A2839" s="33" t="s">
        <v>11425</v>
      </c>
      <c r="B2839" s="33" t="s">
        <v>4154</v>
      </c>
      <c r="C2839" s="34" t="s">
        <v>4911</v>
      </c>
      <c r="D2839" s="35"/>
      <c r="E2839" s="108" t="s">
        <v>4911</v>
      </c>
      <c r="F2839" s="339" t="s">
        <v>4912</v>
      </c>
      <c r="G2839" s="340"/>
      <c r="H2839" s="36" t="s">
        <v>4911</v>
      </c>
      <c r="I2839" s="36" t="s">
        <v>4911</v>
      </c>
      <c r="J2839" s="91" t="s">
        <v>9034</v>
      </c>
      <c r="K2839" s="252" t="s">
        <v>11921</v>
      </c>
      <c r="L2839" s="91" t="s">
        <v>11922</v>
      </c>
      <c r="M2839" s="4">
        <v>2837</v>
      </c>
      <c r="N2839" s="543">
        <v>32.838520000000003</v>
      </c>
      <c r="O2839" s="543">
        <v>130.71947</v>
      </c>
      <c r="P2839">
        <f t="shared" si="44"/>
        <v>4292.6339299844003</v>
      </c>
    </row>
    <row r="2840" spans="1:16">
      <c r="A2840" s="33" t="s">
        <v>11425</v>
      </c>
      <c r="B2840" s="33" t="s">
        <v>4154</v>
      </c>
      <c r="C2840" s="34" t="s">
        <v>4911</v>
      </c>
      <c r="D2840" s="35"/>
      <c r="E2840" s="108" t="s">
        <v>4911</v>
      </c>
      <c r="F2840" s="339" t="s">
        <v>4987</v>
      </c>
      <c r="G2840" s="340"/>
      <c r="H2840" s="36" t="s">
        <v>4911</v>
      </c>
      <c r="I2840" s="36" t="s">
        <v>4911</v>
      </c>
      <c r="J2840" s="91" t="s">
        <v>11923</v>
      </c>
      <c r="K2840" s="252" t="s">
        <v>11924</v>
      </c>
      <c r="L2840" s="91" t="s">
        <v>11925</v>
      </c>
      <c r="M2840" s="4">
        <v>2838</v>
      </c>
      <c r="N2840" s="543">
        <v>32.770435999999997</v>
      </c>
      <c r="O2840" s="543">
        <v>130.72869</v>
      </c>
      <c r="P2840">
        <f t="shared" si="44"/>
        <v>4284.0361690088394</v>
      </c>
    </row>
    <row r="2841" spans="1:16">
      <c r="A2841" s="33" t="s">
        <v>11425</v>
      </c>
      <c r="B2841" s="33" t="s">
        <v>4154</v>
      </c>
      <c r="C2841" s="34" t="s">
        <v>4911</v>
      </c>
      <c r="D2841" s="35"/>
      <c r="E2841" s="108" t="s">
        <v>4911</v>
      </c>
      <c r="F2841" s="339" t="s">
        <v>4926</v>
      </c>
      <c r="G2841" s="340"/>
      <c r="H2841" s="36" t="s">
        <v>4911</v>
      </c>
      <c r="I2841" s="36" t="s">
        <v>4911</v>
      </c>
      <c r="J2841" s="91" t="s">
        <v>11926</v>
      </c>
      <c r="K2841" s="382" t="s">
        <v>11927</v>
      </c>
      <c r="L2841" s="91" t="s">
        <v>11928</v>
      </c>
      <c r="M2841" s="4">
        <v>2839</v>
      </c>
      <c r="N2841" s="621">
        <v>32.784666999999999</v>
      </c>
      <c r="O2841" s="646">
        <v>130.696843</v>
      </c>
      <c r="P2841">
        <f t="shared" si="44"/>
        <v>4284.8524757062805</v>
      </c>
    </row>
    <row r="2842" spans="1:16">
      <c r="A2842" s="33" t="s">
        <v>11425</v>
      </c>
      <c r="B2842" s="33" t="s">
        <v>4154</v>
      </c>
      <c r="C2842" s="34" t="s">
        <v>4911</v>
      </c>
      <c r="D2842" s="35"/>
      <c r="E2842" s="108" t="s">
        <v>4911</v>
      </c>
      <c r="F2842" s="339" t="s">
        <v>4930</v>
      </c>
      <c r="G2842" s="340"/>
      <c r="H2842" s="36" t="s">
        <v>4911</v>
      </c>
      <c r="I2842" s="36" t="s">
        <v>4911</v>
      </c>
      <c r="J2842" s="91" t="s">
        <v>11929</v>
      </c>
      <c r="K2842" s="252" t="s">
        <v>11930</v>
      </c>
      <c r="L2842" s="91" t="s">
        <v>11931</v>
      </c>
      <c r="M2842" s="4">
        <v>2840</v>
      </c>
      <c r="N2842" s="543">
        <v>32.813540000000003</v>
      </c>
      <c r="O2842" s="543">
        <v>130.70042799999999</v>
      </c>
      <c r="P2842">
        <f t="shared" si="44"/>
        <v>4288.7437221951204</v>
      </c>
    </row>
    <row r="2843" spans="1:16">
      <c r="A2843" s="33" t="s">
        <v>11425</v>
      </c>
      <c r="B2843" s="33" t="s">
        <v>4154</v>
      </c>
      <c r="C2843" s="34" t="s">
        <v>4911</v>
      </c>
      <c r="D2843" s="35"/>
      <c r="E2843" s="108" t="s">
        <v>4911</v>
      </c>
      <c r="F2843" s="354" t="s">
        <v>4938</v>
      </c>
      <c r="G2843" s="328"/>
      <c r="H2843" s="36" t="s">
        <v>4911</v>
      </c>
      <c r="I2843" s="36" t="s">
        <v>4911</v>
      </c>
      <c r="J2843" s="91" t="s">
        <v>11932</v>
      </c>
      <c r="K2843" s="252" t="s">
        <v>11933</v>
      </c>
      <c r="L2843" s="91" t="s">
        <v>11934</v>
      </c>
      <c r="M2843" s="4">
        <v>2841</v>
      </c>
      <c r="N2843" s="543">
        <v>32.779719999999998</v>
      </c>
      <c r="O2843" s="543">
        <v>130.71554900000001</v>
      </c>
      <c r="P2843">
        <f t="shared" si="44"/>
        <v>4284.8190958662799</v>
      </c>
    </row>
    <row r="2844" spans="1:16">
      <c r="A2844" s="33" t="s">
        <v>11425</v>
      </c>
      <c r="B2844" s="33" t="s">
        <v>4154</v>
      </c>
      <c r="C2844" s="34" t="s">
        <v>4911</v>
      </c>
      <c r="D2844" s="35"/>
      <c r="E2844" s="108" t="s">
        <v>4911</v>
      </c>
      <c r="F2844" s="354" t="s">
        <v>4942</v>
      </c>
      <c r="G2844" s="328"/>
      <c r="H2844" s="36" t="s">
        <v>4911</v>
      </c>
      <c r="I2844" s="36" t="s">
        <v>4911</v>
      </c>
      <c r="J2844" s="91" t="s">
        <v>11935</v>
      </c>
      <c r="K2844" s="252" t="s">
        <v>11936</v>
      </c>
      <c r="L2844" s="91" t="s">
        <v>11937</v>
      </c>
      <c r="M2844" s="4">
        <v>2842</v>
      </c>
      <c r="N2844" s="543">
        <v>32.832135000000001</v>
      </c>
      <c r="O2844" s="543">
        <v>130.77329800000001</v>
      </c>
      <c r="P2844">
        <f t="shared" si="44"/>
        <v>4293.5665743312302</v>
      </c>
    </row>
    <row r="2845" spans="1:16">
      <c r="A2845" s="33" t="s">
        <v>11425</v>
      </c>
      <c r="B2845" s="33" t="s">
        <v>4154</v>
      </c>
      <c r="C2845" s="34" t="s">
        <v>4911</v>
      </c>
      <c r="D2845" s="35"/>
      <c r="E2845" s="108" t="s">
        <v>4911</v>
      </c>
      <c r="F2845" s="354" t="s">
        <v>4946</v>
      </c>
      <c r="G2845" s="328"/>
      <c r="H2845" s="36" t="s">
        <v>4911</v>
      </c>
      <c r="I2845" s="36" t="s">
        <v>4911</v>
      </c>
      <c r="J2845" s="91" t="s">
        <v>11938</v>
      </c>
      <c r="K2845" s="252" t="s">
        <v>11939</v>
      </c>
      <c r="L2845" s="91" t="s">
        <v>11940</v>
      </c>
      <c r="M2845" s="4">
        <v>2843</v>
      </c>
      <c r="N2845" s="543">
        <v>32.858885999999998</v>
      </c>
      <c r="O2845" s="543">
        <v>130.709757</v>
      </c>
      <c r="P2845">
        <f t="shared" si="44"/>
        <v>4294.9770043507015</v>
      </c>
    </row>
    <row r="2846" spans="1:16">
      <c r="A2846" s="33" t="s">
        <v>11425</v>
      </c>
      <c r="B2846" s="33" t="s">
        <v>4154</v>
      </c>
      <c r="C2846" s="34" t="s">
        <v>4911</v>
      </c>
      <c r="D2846" s="35"/>
      <c r="E2846" s="108" t="s">
        <v>4911</v>
      </c>
      <c r="F2846" s="339" t="s">
        <v>4950</v>
      </c>
      <c r="G2846" s="340"/>
      <c r="H2846" s="36" t="s">
        <v>4911</v>
      </c>
      <c r="I2846" s="36" t="s">
        <v>4911</v>
      </c>
      <c r="J2846" s="91" t="s">
        <v>11941</v>
      </c>
      <c r="K2846" s="252" t="s">
        <v>11942</v>
      </c>
      <c r="L2846" s="91" t="s">
        <v>11943</v>
      </c>
      <c r="M2846" s="4">
        <v>2844</v>
      </c>
      <c r="N2846" s="543">
        <v>32.484160000000003</v>
      </c>
      <c r="O2846" s="543">
        <v>130.60838000000001</v>
      </c>
      <c r="P2846">
        <f t="shared" si="44"/>
        <v>4242.7035132608007</v>
      </c>
    </row>
    <row r="2847" spans="1:16">
      <c r="A2847" s="33" t="s">
        <v>11425</v>
      </c>
      <c r="B2847" s="33" t="s">
        <v>4154</v>
      </c>
      <c r="C2847" s="34" t="s">
        <v>4911</v>
      </c>
      <c r="D2847" s="35"/>
      <c r="E2847" s="108" t="s">
        <v>4911</v>
      </c>
      <c r="F2847" s="339" t="s">
        <v>4958</v>
      </c>
      <c r="G2847" s="340"/>
      <c r="H2847" s="36" t="s">
        <v>4911</v>
      </c>
      <c r="I2847" s="36" t="s">
        <v>4911</v>
      </c>
      <c r="J2847" s="91" t="s">
        <v>11944</v>
      </c>
      <c r="K2847" s="252" t="s">
        <v>11945</v>
      </c>
      <c r="L2847" s="91" t="s">
        <v>11946</v>
      </c>
      <c r="M2847" s="4">
        <v>2845</v>
      </c>
      <c r="N2847" s="543">
        <v>32.504305000000002</v>
      </c>
      <c r="O2847" s="543">
        <v>130.64345</v>
      </c>
      <c r="P2847">
        <f t="shared" si="44"/>
        <v>4246.4745450522505</v>
      </c>
    </row>
    <row r="2848" spans="1:16">
      <c r="A2848" s="33" t="s">
        <v>11425</v>
      </c>
      <c r="B2848" s="33" t="s">
        <v>4154</v>
      </c>
      <c r="C2848" s="34" t="s">
        <v>4911</v>
      </c>
      <c r="D2848" s="35"/>
      <c r="E2848" s="108" t="s">
        <v>4911</v>
      </c>
      <c r="F2848" s="339" t="s">
        <v>5394</v>
      </c>
      <c r="G2848" s="340"/>
      <c r="H2848" s="36" t="s">
        <v>4911</v>
      </c>
      <c r="I2848" s="36" t="s">
        <v>4911</v>
      </c>
      <c r="J2848" s="91" t="s">
        <v>11947</v>
      </c>
      <c r="K2848" s="252" t="s">
        <v>11948</v>
      </c>
      <c r="L2848" s="91" t="s">
        <v>11949</v>
      </c>
      <c r="M2848" s="4">
        <v>2846</v>
      </c>
      <c r="N2848" s="543">
        <v>32.433974999999997</v>
      </c>
      <c r="O2848" s="543">
        <v>130.189697</v>
      </c>
      <c r="P2848">
        <f t="shared" si="44"/>
        <v>4222.5693777555744</v>
      </c>
    </row>
    <row r="2849" spans="1:16">
      <c r="A2849" s="33" t="s">
        <v>11425</v>
      </c>
      <c r="B2849" s="33" t="s">
        <v>4154</v>
      </c>
      <c r="C2849" s="34" t="s">
        <v>4911</v>
      </c>
      <c r="D2849" s="35"/>
      <c r="E2849" s="108" t="s">
        <v>4911</v>
      </c>
      <c r="F2849" s="339" t="s">
        <v>5398</v>
      </c>
      <c r="G2849" s="340"/>
      <c r="H2849" s="36" t="s">
        <v>4911</v>
      </c>
      <c r="I2849" s="36" t="s">
        <v>4911</v>
      </c>
      <c r="J2849" s="91" t="s">
        <v>11950</v>
      </c>
      <c r="K2849" s="252" t="s">
        <v>11951</v>
      </c>
      <c r="L2849" s="91" t="s">
        <v>11952</v>
      </c>
      <c r="M2849" s="4">
        <v>2847</v>
      </c>
      <c r="N2849" s="543">
        <v>33.010080000000002</v>
      </c>
      <c r="O2849" s="543">
        <v>130.70551900000001</v>
      </c>
      <c r="P2849">
        <f t="shared" si="44"/>
        <v>4314.599638631521</v>
      </c>
    </row>
    <row r="2850" spans="1:16">
      <c r="A2850" s="33" t="s">
        <v>11425</v>
      </c>
      <c r="B2850" s="33" t="s">
        <v>4154</v>
      </c>
      <c r="C2850" s="34" t="s">
        <v>4911</v>
      </c>
      <c r="D2850" s="35"/>
      <c r="E2850" s="108" t="s">
        <v>4911</v>
      </c>
      <c r="F2850" s="339" t="s">
        <v>5402</v>
      </c>
      <c r="G2850" s="340"/>
      <c r="H2850" s="36" t="s">
        <v>4911</v>
      </c>
      <c r="I2850" s="36" t="s">
        <v>4911</v>
      </c>
      <c r="J2850" s="91" t="s">
        <v>11953</v>
      </c>
      <c r="K2850" s="252" t="s">
        <v>11954</v>
      </c>
      <c r="L2850" s="91" t="s">
        <v>11955</v>
      </c>
      <c r="M2850" s="4">
        <v>2848</v>
      </c>
      <c r="N2850" s="543">
        <v>32.787137000000001</v>
      </c>
      <c r="O2850" s="543">
        <v>130.71002100000001</v>
      </c>
      <c r="P2850">
        <f t="shared" si="44"/>
        <v>4285.6073657998777</v>
      </c>
    </row>
    <row r="2851" spans="1:16">
      <c r="A2851" s="33" t="s">
        <v>11425</v>
      </c>
      <c r="B2851" s="33" t="s">
        <v>4154</v>
      </c>
      <c r="C2851" s="34" t="s">
        <v>4911</v>
      </c>
      <c r="D2851" s="35"/>
      <c r="E2851" s="108" t="s">
        <v>4911</v>
      </c>
      <c r="F2851" s="339" t="s">
        <v>5008</v>
      </c>
      <c r="G2851" s="340"/>
      <c r="H2851" s="36" t="s">
        <v>4911</v>
      </c>
      <c r="I2851" s="36" t="s">
        <v>4911</v>
      </c>
      <c r="J2851" s="91" t="s">
        <v>11956</v>
      </c>
      <c r="K2851" s="252" t="s">
        <v>11957</v>
      </c>
      <c r="L2851" s="91" t="s">
        <v>11958</v>
      </c>
      <c r="M2851" s="4">
        <v>2849</v>
      </c>
      <c r="N2851" s="543">
        <v>32.693686</v>
      </c>
      <c r="O2851" s="543">
        <v>130.670489</v>
      </c>
      <c r="P2851">
        <f t="shared" si="44"/>
        <v>4272.0999368324537</v>
      </c>
    </row>
    <row r="2852" spans="1:16">
      <c r="A2852" s="33" t="s">
        <v>11425</v>
      </c>
      <c r="B2852" s="33" t="s">
        <v>4154</v>
      </c>
      <c r="C2852" s="34" t="s">
        <v>4911</v>
      </c>
      <c r="D2852" s="35"/>
      <c r="E2852" s="108" t="s">
        <v>4911</v>
      </c>
      <c r="F2852" s="339" t="s">
        <v>5012</v>
      </c>
      <c r="G2852" s="340"/>
      <c r="H2852" s="36" t="s">
        <v>4911</v>
      </c>
      <c r="I2852" s="36" t="s">
        <v>4911</v>
      </c>
      <c r="J2852" s="91" t="s">
        <v>11959</v>
      </c>
      <c r="K2852" s="252" t="s">
        <v>11960</v>
      </c>
      <c r="L2852" s="91" t="s">
        <v>11961</v>
      </c>
      <c r="M2852" s="4">
        <v>2850</v>
      </c>
      <c r="N2852" s="543">
        <v>31.401726</v>
      </c>
      <c r="O2852" s="543">
        <v>130.87007800000001</v>
      </c>
      <c r="P2852">
        <f t="shared" si="44"/>
        <v>4109.5463309546285</v>
      </c>
    </row>
    <row r="2853" spans="1:16">
      <c r="A2853" s="33" t="s">
        <v>11425</v>
      </c>
      <c r="B2853" s="33" t="s">
        <v>4154</v>
      </c>
      <c r="C2853" s="34" t="s">
        <v>4911</v>
      </c>
      <c r="D2853" s="35"/>
      <c r="E2853" s="108" t="s">
        <v>4911</v>
      </c>
      <c r="F2853" s="339" t="s">
        <v>5016</v>
      </c>
      <c r="G2853" s="340"/>
      <c r="H2853" s="36" t="s">
        <v>4911</v>
      </c>
      <c r="I2853" s="36" t="s">
        <v>4911</v>
      </c>
      <c r="J2853" s="91" t="s">
        <v>11962</v>
      </c>
      <c r="K2853" s="252" t="s">
        <v>11963</v>
      </c>
      <c r="L2853" s="91" t="s">
        <v>11964</v>
      </c>
      <c r="M2853" s="4">
        <v>2851</v>
      </c>
      <c r="N2853" s="543">
        <v>31.589804999999998</v>
      </c>
      <c r="O2853" s="543">
        <v>130.56158099999999</v>
      </c>
      <c r="P2853">
        <f t="shared" si="44"/>
        <v>4124.4148842817049</v>
      </c>
    </row>
    <row r="2854" spans="1:16">
      <c r="A2854" s="33" t="s">
        <v>11425</v>
      </c>
      <c r="B2854" s="33" t="s">
        <v>4154</v>
      </c>
      <c r="C2854" s="34" t="s">
        <v>4911</v>
      </c>
      <c r="D2854" s="35"/>
      <c r="E2854" s="108" t="s">
        <v>4911</v>
      </c>
      <c r="F2854" s="339" t="s">
        <v>5423</v>
      </c>
      <c r="G2854" s="340"/>
      <c r="H2854" s="36" t="s">
        <v>4911</v>
      </c>
      <c r="I2854" s="36" t="s">
        <v>4911</v>
      </c>
      <c r="J2854" s="91" t="s">
        <v>11965</v>
      </c>
      <c r="K2854" s="252" t="s">
        <v>11966</v>
      </c>
      <c r="L2854" s="91" t="s">
        <v>11967</v>
      </c>
      <c r="M2854" s="4">
        <v>2852</v>
      </c>
      <c r="N2854" s="543">
        <v>31.737953999999998</v>
      </c>
      <c r="O2854" s="543">
        <v>130.74044000000001</v>
      </c>
      <c r="P2854">
        <f t="shared" si="44"/>
        <v>4149.4340706597604</v>
      </c>
    </row>
    <row r="2855" spans="1:16">
      <c r="A2855" s="33" t="s">
        <v>11425</v>
      </c>
      <c r="B2855" s="33" t="s">
        <v>4154</v>
      </c>
      <c r="C2855" s="34" t="s">
        <v>4911</v>
      </c>
      <c r="D2855" s="35"/>
      <c r="E2855" s="108" t="s">
        <v>4911</v>
      </c>
      <c r="F2855" s="339" t="s">
        <v>5427</v>
      </c>
      <c r="G2855" s="340"/>
      <c r="H2855" s="36" t="s">
        <v>4911</v>
      </c>
      <c r="I2855" s="36" t="s">
        <v>4911</v>
      </c>
      <c r="J2855" s="91" t="s">
        <v>11968</v>
      </c>
      <c r="K2855" s="252" t="s">
        <v>11969</v>
      </c>
      <c r="L2855" s="91" t="s">
        <v>11970</v>
      </c>
      <c r="M2855" s="4">
        <v>2853</v>
      </c>
      <c r="N2855" s="543">
        <v>31.556695000000001</v>
      </c>
      <c r="O2855" s="543">
        <v>130.54787899999999</v>
      </c>
      <c r="P2855">
        <f t="shared" si="44"/>
        <v>4119.6596004999046</v>
      </c>
    </row>
    <row r="2856" spans="1:16">
      <c r="A2856" s="33" t="s">
        <v>11425</v>
      </c>
      <c r="B2856" s="33" t="s">
        <v>4154</v>
      </c>
      <c r="C2856" s="34" t="s">
        <v>4911</v>
      </c>
      <c r="D2856" s="35"/>
      <c r="E2856" s="108" t="s">
        <v>4911</v>
      </c>
      <c r="F2856" s="339" t="s">
        <v>5020</v>
      </c>
      <c r="G2856" s="340"/>
      <c r="H2856" s="36" t="s">
        <v>4911</v>
      </c>
      <c r="I2856" s="36" t="s">
        <v>4911</v>
      </c>
      <c r="J2856" s="91" t="s">
        <v>11971</v>
      </c>
      <c r="K2856" s="252" t="s">
        <v>11972</v>
      </c>
      <c r="L2856" s="91" t="s">
        <v>11973</v>
      </c>
      <c r="M2856" s="4">
        <v>2854</v>
      </c>
      <c r="N2856" s="543">
        <v>31.606698000000002</v>
      </c>
      <c r="O2856" s="543">
        <v>130.53679</v>
      </c>
      <c r="P2856">
        <f t="shared" si="44"/>
        <v>4125.8368994194198</v>
      </c>
    </row>
    <row r="2857" spans="1:16">
      <c r="A2857" s="33" t="s">
        <v>11425</v>
      </c>
      <c r="B2857" s="33" t="s">
        <v>4154</v>
      </c>
      <c r="C2857" s="34" t="s">
        <v>4911</v>
      </c>
      <c r="D2857" s="35"/>
      <c r="E2857" s="108" t="s">
        <v>4911</v>
      </c>
      <c r="F2857" s="339" t="s">
        <v>5431</v>
      </c>
      <c r="G2857" s="340"/>
      <c r="H2857" s="36" t="s">
        <v>4911</v>
      </c>
      <c r="I2857" s="36" t="s">
        <v>4911</v>
      </c>
      <c r="J2857" s="91" t="s">
        <v>11974</v>
      </c>
      <c r="K2857" s="252" t="s">
        <v>11975</v>
      </c>
      <c r="L2857" s="91" t="s">
        <v>11976</v>
      </c>
      <c r="M2857" s="4">
        <v>2855</v>
      </c>
      <c r="N2857" s="543">
        <v>31.569167</v>
      </c>
      <c r="O2857" s="543">
        <v>130.56086300000001</v>
      </c>
      <c r="P2857">
        <f t="shared" si="44"/>
        <v>4121.697687711121</v>
      </c>
    </row>
    <row r="2858" spans="1:16">
      <c r="A2858" s="33" t="s">
        <v>11425</v>
      </c>
      <c r="B2858" s="33" t="s">
        <v>4154</v>
      </c>
      <c r="C2858" s="34" t="s">
        <v>4911</v>
      </c>
      <c r="D2858" s="35"/>
      <c r="E2858" s="108" t="s">
        <v>4911</v>
      </c>
      <c r="F2858" s="339" t="s">
        <v>5024</v>
      </c>
      <c r="G2858" s="340"/>
      <c r="H2858" s="36" t="s">
        <v>4911</v>
      </c>
      <c r="I2858" s="36" t="s">
        <v>4911</v>
      </c>
      <c r="J2858" s="91" t="s">
        <v>11977</v>
      </c>
      <c r="K2858" s="252" t="s">
        <v>11978</v>
      </c>
      <c r="L2858" s="91" t="s">
        <v>11979</v>
      </c>
      <c r="M2858" s="4">
        <v>2856</v>
      </c>
      <c r="N2858" s="543">
        <v>31.924792</v>
      </c>
      <c r="O2858" s="543">
        <v>131.39108999999999</v>
      </c>
      <c r="P2858">
        <f t="shared" si="44"/>
        <v>4194.6332189032801</v>
      </c>
    </row>
    <row r="2859" spans="1:16">
      <c r="A2859" s="33" t="s">
        <v>11425</v>
      </c>
      <c r="B2859" s="33" t="s">
        <v>4154</v>
      </c>
      <c r="C2859" s="34" t="s">
        <v>4911</v>
      </c>
      <c r="D2859" s="35"/>
      <c r="E2859" s="108" t="s">
        <v>4911</v>
      </c>
      <c r="F2859" s="339" t="s">
        <v>5028</v>
      </c>
      <c r="G2859" s="340"/>
      <c r="H2859" s="36" t="s">
        <v>4911</v>
      </c>
      <c r="I2859" s="36" t="s">
        <v>4911</v>
      </c>
      <c r="J2859" s="91" t="s">
        <v>11980</v>
      </c>
      <c r="K2859" s="252" t="s">
        <v>11981</v>
      </c>
      <c r="L2859" s="91" t="s">
        <v>11982</v>
      </c>
      <c r="M2859" s="4">
        <v>2857</v>
      </c>
      <c r="N2859" s="543">
        <v>31.763517</v>
      </c>
      <c r="O2859" s="543">
        <v>131.09734599999999</v>
      </c>
      <c r="P2859">
        <f t="shared" si="44"/>
        <v>4164.1127783258817</v>
      </c>
    </row>
    <row r="2860" spans="1:16">
      <c r="A2860" s="33" t="s">
        <v>11425</v>
      </c>
      <c r="B2860" s="33" t="s">
        <v>4154</v>
      </c>
      <c r="C2860" s="34" t="s">
        <v>4911</v>
      </c>
      <c r="D2860" s="35"/>
      <c r="E2860" s="108" t="s">
        <v>4911</v>
      </c>
      <c r="F2860" s="339" t="s">
        <v>5032</v>
      </c>
      <c r="G2860" s="340"/>
      <c r="H2860" s="36" t="s">
        <v>4911</v>
      </c>
      <c r="I2860" s="36" t="s">
        <v>4911</v>
      </c>
      <c r="J2860" s="91" t="s">
        <v>11983</v>
      </c>
      <c r="K2860" s="252" t="s">
        <v>11984</v>
      </c>
      <c r="L2860" s="91" t="s">
        <v>11985</v>
      </c>
      <c r="M2860" s="4">
        <v>2858</v>
      </c>
      <c r="N2860" s="543">
        <v>31.952480999999999</v>
      </c>
      <c r="O2860" s="543">
        <v>131.43360300000001</v>
      </c>
      <c r="P2860">
        <f t="shared" si="44"/>
        <v>4199.6297026190432</v>
      </c>
    </row>
    <row r="2861" spans="1:16">
      <c r="A2861" s="33" t="s">
        <v>11425</v>
      </c>
      <c r="B2861" s="33" t="s">
        <v>4154</v>
      </c>
      <c r="C2861" s="34" t="s">
        <v>4911</v>
      </c>
      <c r="D2861" s="35"/>
      <c r="E2861" s="108" t="s">
        <v>4911</v>
      </c>
      <c r="F2861" s="339" t="s">
        <v>5036</v>
      </c>
      <c r="G2861" s="340"/>
      <c r="H2861" s="36" t="s">
        <v>4911</v>
      </c>
      <c r="I2861" s="36" t="s">
        <v>4911</v>
      </c>
      <c r="J2861" s="91" t="s">
        <v>11986</v>
      </c>
      <c r="K2861" s="252" t="s">
        <v>11987</v>
      </c>
      <c r="L2861" s="91" t="s">
        <v>11988</v>
      </c>
      <c r="M2861" s="4">
        <v>2859</v>
      </c>
      <c r="N2861" s="543">
        <v>32.560884000000001</v>
      </c>
      <c r="O2861" s="543">
        <v>131.680622</v>
      </c>
      <c r="P2861">
        <f t="shared" si="44"/>
        <v>4287.6374579898484</v>
      </c>
    </row>
    <row r="2862" spans="1:16">
      <c r="A2862" s="33" t="s">
        <v>11425</v>
      </c>
      <c r="B2862" s="33" t="s">
        <v>4154</v>
      </c>
      <c r="C2862" s="34" t="s">
        <v>4911</v>
      </c>
      <c r="D2862" s="35"/>
      <c r="E2862" s="108" t="s">
        <v>4911</v>
      </c>
      <c r="F2862" s="339" t="s">
        <v>5455</v>
      </c>
      <c r="G2862" s="340"/>
      <c r="H2862" s="36" t="s">
        <v>4911</v>
      </c>
      <c r="I2862" s="36" t="s">
        <v>4911</v>
      </c>
      <c r="J2862" s="91" t="s">
        <v>11989</v>
      </c>
      <c r="K2862" s="252" t="s">
        <v>11984</v>
      </c>
      <c r="L2862" s="91" t="s">
        <v>11990</v>
      </c>
      <c r="M2862" s="4">
        <v>2860</v>
      </c>
      <c r="N2862" s="543">
        <v>31.951929</v>
      </c>
      <c r="O2862" s="543">
        <v>131.433469</v>
      </c>
      <c r="P2862">
        <f t="shared" si="44"/>
        <v>4199.5528697117006</v>
      </c>
    </row>
    <row r="2863" spans="1:16">
      <c r="A2863" s="33" t="s">
        <v>11425</v>
      </c>
      <c r="B2863" s="33" t="s">
        <v>4154</v>
      </c>
      <c r="C2863" s="34" t="s">
        <v>4911</v>
      </c>
      <c r="D2863" s="35"/>
      <c r="E2863" s="108" t="s">
        <v>4911</v>
      </c>
      <c r="F2863" s="339" t="s">
        <v>6161</v>
      </c>
      <c r="G2863" s="340"/>
      <c r="H2863" s="36" t="s">
        <v>4911</v>
      </c>
      <c r="I2863" s="36" t="s">
        <v>4911</v>
      </c>
      <c r="J2863" s="91" t="s">
        <v>11991</v>
      </c>
      <c r="K2863" s="252" t="s">
        <v>11992</v>
      </c>
      <c r="L2863" s="91" t="s">
        <v>11993</v>
      </c>
      <c r="M2863" s="4">
        <v>2861</v>
      </c>
      <c r="N2863" s="543">
        <v>32.571395000000003</v>
      </c>
      <c r="O2863" s="543">
        <v>131.68404799999999</v>
      </c>
      <c r="P2863">
        <f t="shared" si="44"/>
        <v>4289.1331426069601</v>
      </c>
    </row>
    <row r="2864" spans="1:16">
      <c r="A2864" s="33" t="s">
        <v>11425</v>
      </c>
      <c r="B2864" s="33" t="s">
        <v>4154</v>
      </c>
      <c r="C2864" s="34" t="s">
        <v>4911</v>
      </c>
      <c r="D2864" s="35"/>
      <c r="E2864" s="108" t="s">
        <v>4911</v>
      </c>
      <c r="F2864" s="339" t="s">
        <v>5040</v>
      </c>
      <c r="G2864" s="340"/>
      <c r="H2864" s="36" t="s">
        <v>4911</v>
      </c>
      <c r="I2864" s="36" t="s">
        <v>4911</v>
      </c>
      <c r="J2864" s="91" t="s">
        <v>11302</v>
      </c>
      <c r="K2864" s="252" t="s">
        <v>11994</v>
      </c>
      <c r="L2864" s="91" t="s">
        <v>11995</v>
      </c>
      <c r="M2864" s="4">
        <v>2862</v>
      </c>
      <c r="N2864" s="543">
        <v>31.896462</v>
      </c>
      <c r="O2864" s="543">
        <v>131.417911</v>
      </c>
      <c r="P2864">
        <f t="shared" si="44"/>
        <v>4191.7664043308823</v>
      </c>
    </row>
    <row r="2865" spans="1:16">
      <c r="A2865" s="33" t="s">
        <v>11425</v>
      </c>
      <c r="B2865" s="33" t="s">
        <v>4154</v>
      </c>
      <c r="C2865" s="34" t="s">
        <v>4911</v>
      </c>
      <c r="D2865" s="35"/>
      <c r="E2865" s="108" t="s">
        <v>4911</v>
      </c>
      <c r="F2865" s="339" t="s">
        <v>5044</v>
      </c>
      <c r="G2865" s="340"/>
      <c r="H2865" s="36" t="s">
        <v>4911</v>
      </c>
      <c r="I2865" s="36" t="s">
        <v>4911</v>
      </c>
      <c r="J2865" s="91" t="s">
        <v>11996</v>
      </c>
      <c r="K2865" s="252" t="s">
        <v>11997</v>
      </c>
      <c r="L2865" s="91" t="s">
        <v>11998</v>
      </c>
      <c r="M2865" s="4">
        <v>2863</v>
      </c>
      <c r="N2865" s="543">
        <v>32.005009000000001</v>
      </c>
      <c r="O2865" s="543">
        <v>131.47752399999999</v>
      </c>
      <c r="P2865">
        <f t="shared" si="44"/>
        <v>4207.9393389177158</v>
      </c>
    </row>
    <row r="2866" spans="1:16">
      <c r="A2866" s="33" t="s">
        <v>11425</v>
      </c>
      <c r="B2866" s="33" t="s">
        <v>4154</v>
      </c>
      <c r="C2866" s="34" t="s">
        <v>4911</v>
      </c>
      <c r="D2866" s="35"/>
      <c r="E2866" s="108" t="s">
        <v>4911</v>
      </c>
      <c r="F2866" s="339" t="s">
        <v>6333</v>
      </c>
      <c r="G2866" s="340"/>
      <c r="H2866" s="36" t="s">
        <v>4911</v>
      </c>
      <c r="I2866" s="36" t="s">
        <v>4911</v>
      </c>
      <c r="J2866" s="91" t="s">
        <v>11999</v>
      </c>
      <c r="K2866" s="252" t="s">
        <v>12000</v>
      </c>
      <c r="L2866" s="91" t="s">
        <v>12001</v>
      </c>
      <c r="M2866" s="4">
        <v>2864</v>
      </c>
      <c r="N2866" s="543">
        <v>31.889458000000001</v>
      </c>
      <c r="O2866" s="543">
        <v>131.422662</v>
      </c>
      <c r="P2866">
        <f t="shared" si="44"/>
        <v>4190.9974600971964</v>
      </c>
    </row>
    <row r="2867" spans="1:16">
      <c r="A2867" s="33" t="s">
        <v>11425</v>
      </c>
      <c r="B2867" s="33" t="s">
        <v>4154</v>
      </c>
      <c r="C2867" s="34" t="s">
        <v>4911</v>
      </c>
      <c r="D2867" s="35"/>
      <c r="E2867" s="108" t="s">
        <v>4911</v>
      </c>
      <c r="F2867" s="383" t="s">
        <v>4962</v>
      </c>
      <c r="G2867" s="384"/>
      <c r="H2867" s="36" t="s">
        <v>4911</v>
      </c>
      <c r="I2867" s="36" t="s">
        <v>4911</v>
      </c>
      <c r="J2867" s="135" t="s">
        <v>5349</v>
      </c>
      <c r="K2867" s="153" t="s">
        <v>11924</v>
      </c>
      <c r="L2867" s="135" t="s">
        <v>11925</v>
      </c>
      <c r="M2867" s="4">
        <v>2865</v>
      </c>
      <c r="N2867" s="537">
        <v>32.770435999999997</v>
      </c>
      <c r="O2867" s="537">
        <v>130.72869</v>
      </c>
      <c r="P2867">
        <f t="shared" si="44"/>
        <v>4284.0361690088394</v>
      </c>
    </row>
    <row r="2868" spans="1:16">
      <c r="A2868" s="33" t="s">
        <v>11425</v>
      </c>
      <c r="B2868" s="33" t="s">
        <v>4154</v>
      </c>
      <c r="C2868" s="34" t="s">
        <v>4911</v>
      </c>
      <c r="D2868" s="35"/>
      <c r="E2868" s="108" t="s">
        <v>4911</v>
      </c>
      <c r="F2868" s="339" t="s">
        <v>4964</v>
      </c>
      <c r="G2868" s="340"/>
      <c r="H2868" s="36" t="s">
        <v>4911</v>
      </c>
      <c r="I2868" s="36" t="s">
        <v>4911</v>
      </c>
      <c r="J2868" s="91" t="s">
        <v>12002</v>
      </c>
      <c r="K2868" s="252" t="s">
        <v>11957</v>
      </c>
      <c r="L2868" s="91" t="s">
        <v>12003</v>
      </c>
      <c r="M2868" s="4">
        <v>2866</v>
      </c>
      <c r="N2868" s="543">
        <v>32.693731999999997</v>
      </c>
      <c r="O2868" s="543">
        <v>130.67047600000001</v>
      </c>
      <c r="P2868">
        <f t="shared" si="44"/>
        <v>4272.1055226564322</v>
      </c>
    </row>
    <row r="2869" spans="1:16">
      <c r="A2869" s="33" t="s">
        <v>11425</v>
      </c>
      <c r="B2869" s="33" t="s">
        <v>4154</v>
      </c>
      <c r="C2869" s="34" t="s">
        <v>4911</v>
      </c>
      <c r="D2869" s="35"/>
      <c r="E2869" s="108" t="s">
        <v>4911</v>
      </c>
      <c r="F2869" s="339" t="s">
        <v>5102</v>
      </c>
      <c r="G2869" s="340"/>
      <c r="H2869" s="36" t="s">
        <v>4911</v>
      </c>
      <c r="I2869" s="36" t="s">
        <v>4911</v>
      </c>
      <c r="J2869" s="91" t="s">
        <v>12004</v>
      </c>
      <c r="K2869" s="252" t="s">
        <v>12005</v>
      </c>
      <c r="L2869" s="91" t="s">
        <v>12006</v>
      </c>
      <c r="M2869" s="4">
        <v>2867</v>
      </c>
      <c r="N2869" s="543">
        <v>32.901693000000002</v>
      </c>
      <c r="O2869" s="543">
        <v>130.879536</v>
      </c>
      <c r="P2869">
        <f t="shared" si="44"/>
        <v>4306.158313454448</v>
      </c>
    </row>
    <row r="2870" spans="1:16">
      <c r="A2870" s="33" t="s">
        <v>11425</v>
      </c>
      <c r="B2870" s="33" t="s">
        <v>4154</v>
      </c>
      <c r="C2870" s="34" t="s">
        <v>4911</v>
      </c>
      <c r="D2870" s="35"/>
      <c r="E2870" s="108" t="s">
        <v>4911</v>
      </c>
      <c r="F2870" s="339" t="s">
        <v>5106</v>
      </c>
      <c r="G2870" s="340"/>
      <c r="H2870" s="36" t="s">
        <v>4911</v>
      </c>
      <c r="I2870" s="36" t="s">
        <v>4911</v>
      </c>
      <c r="J2870" s="91" t="s">
        <v>12007</v>
      </c>
      <c r="K2870" s="252" t="s">
        <v>12008</v>
      </c>
      <c r="L2870" s="91" t="s">
        <v>12009</v>
      </c>
      <c r="M2870" s="4">
        <v>2868</v>
      </c>
      <c r="N2870" s="543">
        <v>32.551921999999998</v>
      </c>
      <c r="O2870" s="543">
        <v>130.64244099999999</v>
      </c>
      <c r="P2870">
        <f t="shared" si="44"/>
        <v>4252.6625493216015</v>
      </c>
    </row>
    <row r="2871" spans="1:16">
      <c r="A2871" s="33" t="s">
        <v>11425</v>
      </c>
      <c r="B2871" s="33" t="s">
        <v>4154</v>
      </c>
      <c r="C2871" s="34" t="s">
        <v>4911</v>
      </c>
      <c r="D2871" s="35"/>
      <c r="E2871" s="108" t="s">
        <v>4911</v>
      </c>
      <c r="F2871" s="339" t="s">
        <v>6177</v>
      </c>
      <c r="G2871" s="340"/>
      <c r="H2871" s="36" t="s">
        <v>4911</v>
      </c>
      <c r="I2871" s="36" t="s">
        <v>4911</v>
      </c>
      <c r="J2871" s="91" t="s">
        <v>12010</v>
      </c>
      <c r="K2871" s="252" t="s">
        <v>12011</v>
      </c>
      <c r="L2871" s="91" t="s">
        <v>12012</v>
      </c>
      <c r="M2871" s="4">
        <v>2869</v>
      </c>
      <c r="N2871" s="543">
        <v>31.842144999999999</v>
      </c>
      <c r="O2871" s="543">
        <v>131.27306400000001</v>
      </c>
      <c r="P2871">
        <f t="shared" si="44"/>
        <v>4180.01593848228</v>
      </c>
    </row>
    <row r="2872" spans="1:16">
      <c r="A2872" s="33" t="s">
        <v>11425</v>
      </c>
      <c r="B2872" s="33" t="s">
        <v>4154</v>
      </c>
      <c r="C2872" s="34" t="s">
        <v>4911</v>
      </c>
      <c r="D2872" s="35"/>
      <c r="E2872" s="108" t="s">
        <v>4911</v>
      </c>
      <c r="F2872" s="339" t="s">
        <v>5110</v>
      </c>
      <c r="G2872" s="340"/>
      <c r="H2872" s="36" t="s">
        <v>4911</v>
      </c>
      <c r="I2872" s="36" t="s">
        <v>4911</v>
      </c>
      <c r="J2872" s="91" t="s">
        <v>12013</v>
      </c>
      <c r="K2872" s="252" t="s">
        <v>12014</v>
      </c>
      <c r="L2872" s="91" t="s">
        <v>12015</v>
      </c>
      <c r="M2872" s="4">
        <v>2870</v>
      </c>
      <c r="N2872" s="543">
        <v>31.715993000000001</v>
      </c>
      <c r="O2872" s="543">
        <v>130.588976</v>
      </c>
      <c r="P2872">
        <f t="shared" si="44"/>
        <v>4141.7590486931686</v>
      </c>
    </row>
    <row r="2873" spans="1:16">
      <c r="A2873" s="33" t="s">
        <v>11425</v>
      </c>
      <c r="B2873" s="33" t="s">
        <v>4154</v>
      </c>
      <c r="C2873" s="34" t="s">
        <v>4911</v>
      </c>
      <c r="D2873" s="35"/>
      <c r="E2873" s="108" t="s">
        <v>4911</v>
      </c>
      <c r="F2873" s="339" t="s">
        <v>7142</v>
      </c>
      <c r="G2873" s="340"/>
      <c r="H2873" s="36" t="s">
        <v>4911</v>
      </c>
      <c r="I2873" s="36" t="s">
        <v>4911</v>
      </c>
      <c r="J2873" s="91" t="s">
        <v>12016</v>
      </c>
      <c r="K2873" s="252" t="s">
        <v>11936</v>
      </c>
      <c r="L2873" s="91" t="s">
        <v>12017</v>
      </c>
      <c r="M2873" s="4">
        <v>2871</v>
      </c>
      <c r="N2873" s="543">
        <v>32.832444000000002</v>
      </c>
      <c r="O2873" s="543">
        <v>130.773911</v>
      </c>
      <c r="P2873">
        <f t="shared" si="44"/>
        <v>4293.6271095684842</v>
      </c>
    </row>
    <row r="2874" spans="1:16">
      <c r="A2874" s="33" t="s">
        <v>11425</v>
      </c>
      <c r="B2874" s="33" t="s">
        <v>4154</v>
      </c>
      <c r="C2874" s="34" t="s">
        <v>4911</v>
      </c>
      <c r="D2874" s="35"/>
      <c r="E2874" s="108" t="s">
        <v>4911</v>
      </c>
      <c r="F2874" s="339" t="s">
        <v>4968</v>
      </c>
      <c r="G2874" s="340"/>
      <c r="H2874" s="36" t="s">
        <v>4911</v>
      </c>
      <c r="I2874" s="36" t="s">
        <v>4911</v>
      </c>
      <c r="J2874" s="91" t="s">
        <v>12018</v>
      </c>
      <c r="K2874" s="252" t="s">
        <v>11921</v>
      </c>
      <c r="L2874" s="91" t="s">
        <v>12019</v>
      </c>
      <c r="M2874" s="4">
        <v>2872</v>
      </c>
      <c r="N2874" s="543">
        <v>32.837130000000002</v>
      </c>
      <c r="O2874" s="543">
        <v>130.71992900000001</v>
      </c>
      <c r="P2874">
        <f t="shared" si="44"/>
        <v>4292.4673021637709</v>
      </c>
    </row>
    <row r="2875" spans="1:16">
      <c r="A2875" s="33" t="s">
        <v>11425</v>
      </c>
      <c r="B2875" s="33" t="s">
        <v>4154</v>
      </c>
      <c r="C2875" s="34" t="s">
        <v>4911</v>
      </c>
      <c r="D2875" s="35"/>
      <c r="E2875" s="108" t="s">
        <v>4911</v>
      </c>
      <c r="F2875" s="339" t="s">
        <v>5466</v>
      </c>
      <c r="G2875" s="340"/>
      <c r="H2875" s="36" t="s">
        <v>4911</v>
      </c>
      <c r="I2875" s="36" t="s">
        <v>4911</v>
      </c>
      <c r="J2875" s="91" t="s">
        <v>12020</v>
      </c>
      <c r="K2875" s="252" t="s">
        <v>11969</v>
      </c>
      <c r="L2875" s="91" t="s">
        <v>12021</v>
      </c>
      <c r="M2875" s="4">
        <v>2873</v>
      </c>
      <c r="N2875" s="543">
        <v>31.555571</v>
      </c>
      <c r="O2875" s="543">
        <v>130.54574099999999</v>
      </c>
      <c r="P2875">
        <f t="shared" si="44"/>
        <v>4119.4453988731111</v>
      </c>
    </row>
    <row r="2876" spans="1:16">
      <c r="A2876" s="33" t="s">
        <v>11425</v>
      </c>
      <c r="B2876" s="33" t="s">
        <v>4154</v>
      </c>
      <c r="C2876" s="34" t="s">
        <v>4911</v>
      </c>
      <c r="D2876" s="35"/>
      <c r="E2876" s="108" t="s">
        <v>4911</v>
      </c>
      <c r="F2876" s="339" t="s">
        <v>5470</v>
      </c>
      <c r="G2876" s="340"/>
      <c r="H2876" s="36" t="s">
        <v>4911</v>
      </c>
      <c r="I2876" s="36" t="s">
        <v>4911</v>
      </c>
      <c r="J2876" s="91" t="s">
        <v>12022</v>
      </c>
      <c r="K2876" s="252" t="s">
        <v>11984</v>
      </c>
      <c r="L2876" s="91" t="s">
        <v>12023</v>
      </c>
      <c r="M2876" s="4">
        <v>2874</v>
      </c>
      <c r="N2876" s="543">
        <v>31.957635</v>
      </c>
      <c r="O2876" s="543">
        <v>131.43558100000001</v>
      </c>
      <c r="P2876">
        <f t="shared" si="44"/>
        <v>4200.370323610935</v>
      </c>
    </row>
    <row r="2877" spans="1:16">
      <c r="A2877" s="33" t="s">
        <v>11425</v>
      </c>
      <c r="B2877" s="33" t="s">
        <v>4154</v>
      </c>
      <c r="C2877" s="34" t="s">
        <v>4911</v>
      </c>
      <c r="D2877" s="35"/>
      <c r="E2877" s="108" t="s">
        <v>4911</v>
      </c>
      <c r="F2877" s="339" t="s">
        <v>5474</v>
      </c>
      <c r="G2877" s="340"/>
      <c r="H2877" s="36" t="s">
        <v>4911</v>
      </c>
      <c r="I2877" s="36" t="s">
        <v>4911</v>
      </c>
      <c r="J2877" s="91" t="s">
        <v>6189</v>
      </c>
      <c r="K2877" s="252" t="s">
        <v>12014</v>
      </c>
      <c r="L2877" s="91" t="s">
        <v>12024</v>
      </c>
      <c r="M2877" s="4">
        <v>2875</v>
      </c>
      <c r="N2877" s="543">
        <v>31.715993000000001</v>
      </c>
      <c r="O2877" s="543">
        <v>130.588976</v>
      </c>
      <c r="P2877">
        <f t="shared" si="44"/>
        <v>4141.7590486931686</v>
      </c>
    </row>
    <row r="2878" spans="1:16">
      <c r="A2878" s="33" t="s">
        <v>11425</v>
      </c>
      <c r="B2878" s="33" t="s">
        <v>4154</v>
      </c>
      <c r="C2878" s="34" t="s">
        <v>4911</v>
      </c>
      <c r="D2878" s="35"/>
      <c r="E2878" s="108" t="s">
        <v>4911</v>
      </c>
      <c r="F2878" s="339" t="s">
        <v>5252</v>
      </c>
      <c r="G2878" s="340"/>
      <c r="H2878" s="36" t="s">
        <v>4911</v>
      </c>
      <c r="I2878" s="36" t="s">
        <v>4911</v>
      </c>
      <c r="J2878" s="91" t="s">
        <v>5353</v>
      </c>
      <c r="K2878" s="252" t="s">
        <v>11924</v>
      </c>
      <c r="L2878" s="91" t="s">
        <v>11925</v>
      </c>
      <c r="M2878" s="4">
        <v>2876</v>
      </c>
      <c r="N2878" s="543">
        <v>32.770435999999997</v>
      </c>
      <c r="O2878" s="543">
        <v>130.72869</v>
      </c>
      <c r="P2878">
        <f t="shared" si="44"/>
        <v>4284.0361690088394</v>
      </c>
    </row>
    <row r="2879" spans="1:16">
      <c r="A2879" s="33" t="s">
        <v>11425</v>
      </c>
      <c r="B2879" s="33" t="s">
        <v>4154</v>
      </c>
      <c r="C2879" s="34" t="s">
        <v>4911</v>
      </c>
      <c r="D2879" s="35"/>
      <c r="E2879" s="108" t="s">
        <v>4974</v>
      </c>
      <c r="F2879" s="339" t="s">
        <v>4975</v>
      </c>
      <c r="G2879" s="340"/>
      <c r="H2879" s="36" t="s">
        <v>4911</v>
      </c>
      <c r="I2879" s="36" t="s">
        <v>4911</v>
      </c>
      <c r="J2879" s="91" t="s">
        <v>4976</v>
      </c>
      <c r="K2879" s="252" t="s">
        <v>11924</v>
      </c>
      <c r="L2879" s="91" t="s">
        <v>11925</v>
      </c>
      <c r="M2879" s="4">
        <v>2877</v>
      </c>
      <c r="N2879" s="543">
        <v>32.770435999999997</v>
      </c>
      <c r="O2879" s="543">
        <v>130.72869</v>
      </c>
      <c r="P2879">
        <f t="shared" si="44"/>
        <v>4284.0361690088394</v>
      </c>
    </row>
    <row r="2880" spans="1:16">
      <c r="A2880" s="33" t="s">
        <v>11425</v>
      </c>
      <c r="B2880" s="33" t="s">
        <v>4154</v>
      </c>
      <c r="C2880" s="34" t="s">
        <v>4911</v>
      </c>
      <c r="D2880" s="35"/>
      <c r="E2880" s="108" t="s">
        <v>4911</v>
      </c>
      <c r="F2880" s="339" t="s">
        <v>4979</v>
      </c>
      <c r="G2880" s="340"/>
      <c r="H2880" s="36" t="s">
        <v>4911</v>
      </c>
      <c r="I2880" s="36" t="s">
        <v>4911</v>
      </c>
      <c r="J2880" s="91" t="s">
        <v>7672</v>
      </c>
      <c r="K2880" s="252" t="s">
        <v>11975</v>
      </c>
      <c r="L2880" s="91" t="s">
        <v>11976</v>
      </c>
      <c r="M2880" s="4">
        <v>2878</v>
      </c>
      <c r="N2880" s="543">
        <v>31.569167</v>
      </c>
      <c r="O2880" s="543">
        <v>130.56086300000001</v>
      </c>
      <c r="P2880">
        <f t="shared" si="44"/>
        <v>4121.697687711121</v>
      </c>
    </row>
    <row r="2881" spans="1:16">
      <c r="A2881" s="33" t="s">
        <v>11425</v>
      </c>
      <c r="B2881" s="33" t="s">
        <v>4154</v>
      </c>
      <c r="C2881" s="34" t="s">
        <v>4911</v>
      </c>
      <c r="D2881" s="35"/>
      <c r="E2881" s="108" t="s">
        <v>4911</v>
      </c>
      <c r="F2881" s="339" t="s">
        <v>5355</v>
      </c>
      <c r="G2881" s="340"/>
      <c r="H2881" s="36" t="s">
        <v>4911</v>
      </c>
      <c r="I2881" s="36" t="s">
        <v>4911</v>
      </c>
      <c r="J2881" s="91" t="s">
        <v>12025</v>
      </c>
      <c r="K2881" s="252" t="s">
        <v>11975</v>
      </c>
      <c r="L2881" s="91" t="s">
        <v>11976</v>
      </c>
      <c r="M2881" s="4">
        <v>2879</v>
      </c>
      <c r="N2881" s="543">
        <v>31.569167</v>
      </c>
      <c r="O2881" s="543">
        <v>130.56086300000001</v>
      </c>
      <c r="P2881">
        <f t="shared" si="44"/>
        <v>4121.697687711121</v>
      </c>
    </row>
    <row r="2882" spans="1:16">
      <c r="A2882" s="33" t="s">
        <v>11425</v>
      </c>
      <c r="B2882" s="33" t="s">
        <v>4154</v>
      </c>
      <c r="C2882" s="39" t="s">
        <v>4911</v>
      </c>
      <c r="D2882" s="40"/>
      <c r="E2882" s="108" t="s">
        <v>4911</v>
      </c>
      <c r="F2882" s="339" t="s">
        <v>5270</v>
      </c>
      <c r="G2882" s="340"/>
      <c r="H2882" s="41" t="s">
        <v>4911</v>
      </c>
      <c r="I2882" s="41" t="s">
        <v>4911</v>
      </c>
      <c r="J2882" s="91" t="s">
        <v>12026</v>
      </c>
      <c r="K2882" s="252" t="s">
        <v>11984</v>
      </c>
      <c r="L2882" s="91" t="s">
        <v>12027</v>
      </c>
      <c r="M2882" s="4">
        <v>2880</v>
      </c>
      <c r="N2882" s="543">
        <v>31.951929</v>
      </c>
      <c r="O2882" s="543">
        <v>131.433469</v>
      </c>
      <c r="P2882">
        <f t="shared" si="44"/>
        <v>4199.5528697117006</v>
      </c>
    </row>
    <row r="2883" spans="1:16">
      <c r="A2883" s="33" t="s">
        <v>11425</v>
      </c>
      <c r="B2883" s="33" t="s">
        <v>4154</v>
      </c>
      <c r="C2883" s="276">
        <v>5</v>
      </c>
      <c r="D2883" s="277">
        <v>5553009</v>
      </c>
      <c r="E2883" s="345" t="s">
        <v>4974</v>
      </c>
      <c r="F2883" s="336" t="s">
        <v>4981</v>
      </c>
      <c r="G2883" s="29" t="s">
        <v>4913</v>
      </c>
      <c r="H2883" s="279" t="s">
        <v>12028</v>
      </c>
      <c r="I2883" s="279" t="s">
        <v>12029</v>
      </c>
      <c r="J2883" s="337" t="s">
        <v>12030</v>
      </c>
      <c r="K2883" s="338" t="s">
        <v>12031</v>
      </c>
      <c r="L2883" s="337" t="s">
        <v>12032</v>
      </c>
      <c r="M2883" s="4">
        <v>2881</v>
      </c>
      <c r="N2883" s="605">
        <v>32.199832000000001</v>
      </c>
      <c r="O2883" s="605">
        <v>130.755391</v>
      </c>
      <c r="P2883">
        <f t="shared" si="44"/>
        <v>4210.3016232943119</v>
      </c>
    </row>
    <row r="2884" spans="1:16">
      <c r="A2884" s="33" t="s">
        <v>11425</v>
      </c>
      <c r="B2884" s="33" t="s">
        <v>4154</v>
      </c>
      <c r="C2884" s="39" t="s">
        <v>4911</v>
      </c>
      <c r="D2884" s="40"/>
      <c r="E2884" s="108" t="s">
        <v>4911</v>
      </c>
      <c r="F2884" s="340" t="s">
        <v>4962</v>
      </c>
      <c r="G2884" s="340"/>
      <c r="H2884" s="41" t="s">
        <v>4911</v>
      </c>
      <c r="I2884" s="41" t="s">
        <v>4911</v>
      </c>
      <c r="J2884" s="330" t="s">
        <v>4963</v>
      </c>
      <c r="K2884" s="329" t="s">
        <v>12031</v>
      </c>
      <c r="L2884" s="330" t="s">
        <v>12032</v>
      </c>
      <c r="M2884" s="4">
        <v>2882</v>
      </c>
      <c r="N2884" s="603">
        <v>32.199832000000001</v>
      </c>
      <c r="O2884" s="603">
        <v>130.755391</v>
      </c>
      <c r="P2884">
        <f t="shared" ref="P2884:P2947" si="45">N2884*O2884</f>
        <v>4210.3016232943119</v>
      </c>
    </row>
    <row r="2885" spans="1:16">
      <c r="A2885" s="33" t="s">
        <v>11425</v>
      </c>
      <c r="B2885" s="33" t="s">
        <v>4154</v>
      </c>
      <c r="C2885" s="276">
        <v>6</v>
      </c>
      <c r="D2885" s="277">
        <v>5553049</v>
      </c>
      <c r="E2885" s="345" t="s">
        <v>4974</v>
      </c>
      <c r="F2885" s="336" t="s">
        <v>4981</v>
      </c>
      <c r="G2885" s="29" t="s">
        <v>4913</v>
      </c>
      <c r="H2885" s="279" t="s">
        <v>12033</v>
      </c>
      <c r="I2885" s="279" t="s">
        <v>12034</v>
      </c>
      <c r="J2885" s="337" t="s">
        <v>12035</v>
      </c>
      <c r="K2885" s="338" t="s">
        <v>12036</v>
      </c>
      <c r="L2885" s="337" t="s">
        <v>12037</v>
      </c>
      <c r="M2885" s="4">
        <v>2883</v>
      </c>
      <c r="N2885" s="605">
        <v>32.227127000000003</v>
      </c>
      <c r="O2885" s="605">
        <v>130.75248199999999</v>
      </c>
      <c r="P2885">
        <f t="shared" si="45"/>
        <v>4213.7768429792141</v>
      </c>
    </row>
    <row r="2886" spans="1:16">
      <c r="A2886" s="33" t="s">
        <v>11425</v>
      </c>
      <c r="B2886" s="33" t="s">
        <v>4154</v>
      </c>
      <c r="C2886" s="39" t="s">
        <v>4911</v>
      </c>
      <c r="D2886" s="40"/>
      <c r="E2886" s="108" t="s">
        <v>4911</v>
      </c>
      <c r="F2886" s="340" t="s">
        <v>4962</v>
      </c>
      <c r="G2886" s="340"/>
      <c r="H2886" s="41" t="s">
        <v>4911</v>
      </c>
      <c r="I2886" s="41" t="s">
        <v>4911</v>
      </c>
      <c r="J2886" s="330" t="s">
        <v>4963</v>
      </c>
      <c r="K2886" s="329" t="s">
        <v>12036</v>
      </c>
      <c r="L2886" s="330" t="s">
        <v>12037</v>
      </c>
      <c r="M2886" s="4">
        <v>2884</v>
      </c>
      <c r="N2886" s="603">
        <v>32.227127000000003</v>
      </c>
      <c r="O2886" s="603">
        <v>130.75248199999999</v>
      </c>
      <c r="P2886">
        <f t="shared" si="45"/>
        <v>4213.7768429792141</v>
      </c>
    </row>
    <row r="2887" spans="1:16">
      <c r="A2887" s="33" t="s">
        <v>11425</v>
      </c>
      <c r="B2887" s="33" t="s">
        <v>4154</v>
      </c>
      <c r="C2887" s="276">
        <v>7</v>
      </c>
      <c r="D2887" s="277">
        <v>5554029</v>
      </c>
      <c r="E2887" s="345" t="s">
        <v>4911</v>
      </c>
      <c r="F2887" s="336" t="s">
        <v>4981</v>
      </c>
      <c r="G2887" s="29" t="s">
        <v>4913</v>
      </c>
      <c r="H2887" s="279" t="s">
        <v>12038</v>
      </c>
      <c r="I2887" s="279" t="s">
        <v>12039</v>
      </c>
      <c r="J2887" s="337" t="s">
        <v>12040</v>
      </c>
      <c r="K2887" s="338" t="s">
        <v>12041</v>
      </c>
      <c r="L2887" s="337" t="s">
        <v>12042</v>
      </c>
      <c r="M2887" s="4">
        <v>2885</v>
      </c>
      <c r="N2887" s="605">
        <v>32.995038999999998</v>
      </c>
      <c r="O2887" s="605">
        <v>130.43695</v>
      </c>
      <c r="P2887">
        <f t="shared" si="45"/>
        <v>4303.7722522910499</v>
      </c>
    </row>
    <row r="2888" spans="1:16">
      <c r="A2888" s="33" t="s">
        <v>11425</v>
      </c>
      <c r="B2888" s="33" t="s">
        <v>4154</v>
      </c>
      <c r="C2888" s="34" t="s">
        <v>4911</v>
      </c>
      <c r="D2888" s="35"/>
      <c r="E2888" s="108" t="s">
        <v>4974</v>
      </c>
      <c r="F2888" s="340" t="s">
        <v>4912</v>
      </c>
      <c r="G2888" s="340"/>
      <c r="H2888" s="36" t="s">
        <v>4911</v>
      </c>
      <c r="I2888" s="36" t="s">
        <v>4911</v>
      </c>
      <c r="J2888" s="330" t="s">
        <v>12043</v>
      </c>
      <c r="K2888" s="329" t="s">
        <v>12044</v>
      </c>
      <c r="L2888" s="91" t="s">
        <v>12045</v>
      </c>
      <c r="M2888" s="4">
        <v>2886</v>
      </c>
      <c r="N2888" s="543">
        <v>32.935962000000004</v>
      </c>
      <c r="O2888" s="543">
        <v>130.51625100000001</v>
      </c>
      <c r="P2888">
        <f t="shared" si="45"/>
        <v>4298.6782833184625</v>
      </c>
    </row>
    <row r="2889" spans="1:16">
      <c r="A2889" s="33" t="s">
        <v>11425</v>
      </c>
      <c r="B2889" s="33" t="s">
        <v>4154</v>
      </c>
      <c r="C2889" s="39" t="s">
        <v>4911</v>
      </c>
      <c r="D2889" s="40"/>
      <c r="E2889" s="341" t="s">
        <v>4911</v>
      </c>
      <c r="F2889" s="360" t="s">
        <v>4962</v>
      </c>
      <c r="G2889" s="342"/>
      <c r="H2889" s="41" t="s">
        <v>4911</v>
      </c>
      <c r="I2889" s="41" t="s">
        <v>4911</v>
      </c>
      <c r="J2889" s="362" t="s">
        <v>4963</v>
      </c>
      <c r="K2889" s="363" t="s">
        <v>12041</v>
      </c>
      <c r="L2889" s="347" t="s">
        <v>12042</v>
      </c>
      <c r="M2889" s="4">
        <v>2887</v>
      </c>
      <c r="N2889" s="603">
        <v>32.995038999999998</v>
      </c>
      <c r="O2889" s="603">
        <v>130.43695</v>
      </c>
      <c r="P2889">
        <f t="shared" si="45"/>
        <v>4303.7722522910499</v>
      </c>
    </row>
    <row r="2890" spans="1:16">
      <c r="A2890" s="33" t="s">
        <v>11425</v>
      </c>
      <c r="B2890" s="33" t="s">
        <v>4154</v>
      </c>
      <c r="C2890" s="276">
        <v>8</v>
      </c>
      <c r="D2890" s="277">
        <v>5555012</v>
      </c>
      <c r="E2890" s="345" t="s">
        <v>4974</v>
      </c>
      <c r="F2890" s="359" t="s">
        <v>4981</v>
      </c>
      <c r="G2890" s="29" t="s">
        <v>4913</v>
      </c>
      <c r="H2890" s="279" t="s">
        <v>12046</v>
      </c>
      <c r="I2890" s="279" t="s">
        <v>12047</v>
      </c>
      <c r="J2890" s="364" t="s">
        <v>12048</v>
      </c>
      <c r="K2890" s="365" t="s">
        <v>12049</v>
      </c>
      <c r="L2890" s="364" t="s">
        <v>12050</v>
      </c>
      <c r="M2890" s="4">
        <v>2888</v>
      </c>
      <c r="N2890" s="602">
        <v>32.209910999999998</v>
      </c>
      <c r="O2890" s="602">
        <v>130.42317800000001</v>
      </c>
      <c r="P2890">
        <f t="shared" si="45"/>
        <v>4200.9189557171576</v>
      </c>
    </row>
    <row r="2891" spans="1:16">
      <c r="A2891" s="33" t="s">
        <v>11425</v>
      </c>
      <c r="B2891" s="33" t="s">
        <v>4154</v>
      </c>
      <c r="C2891" s="39" t="s">
        <v>4911</v>
      </c>
      <c r="D2891" s="40"/>
      <c r="E2891" s="341" t="s">
        <v>4911</v>
      </c>
      <c r="F2891" s="360" t="s">
        <v>4962</v>
      </c>
      <c r="G2891" s="342"/>
      <c r="H2891" s="41" t="s">
        <v>4911</v>
      </c>
      <c r="I2891" s="41" t="s">
        <v>4911</v>
      </c>
      <c r="J2891" s="362" t="s">
        <v>4963</v>
      </c>
      <c r="K2891" s="363" t="s">
        <v>12049</v>
      </c>
      <c r="L2891" s="362" t="s">
        <v>12050</v>
      </c>
      <c r="M2891" s="4">
        <v>2889</v>
      </c>
      <c r="N2891" s="568">
        <v>32.209910999999998</v>
      </c>
      <c r="O2891" s="568">
        <v>130.42317800000001</v>
      </c>
      <c r="P2891">
        <f t="shared" si="45"/>
        <v>4200.9189557171576</v>
      </c>
    </row>
    <row r="2892" spans="1:16">
      <c r="A2892" s="33" t="s">
        <v>11425</v>
      </c>
      <c r="B2892" s="33" t="s">
        <v>4154</v>
      </c>
      <c r="C2892" s="276">
        <v>9</v>
      </c>
      <c r="D2892" s="277">
        <v>5556043</v>
      </c>
      <c r="E2892" s="345" t="s">
        <v>4974</v>
      </c>
      <c r="F2892" s="336" t="s">
        <v>4981</v>
      </c>
      <c r="G2892" s="29" t="s">
        <v>4913</v>
      </c>
      <c r="H2892" s="279" t="s">
        <v>12051</v>
      </c>
      <c r="I2892" s="279" t="s">
        <v>12052</v>
      </c>
      <c r="J2892" s="337" t="s">
        <v>12053</v>
      </c>
      <c r="K2892" s="365" t="s">
        <v>12054</v>
      </c>
      <c r="L2892" s="364" t="s">
        <v>12055</v>
      </c>
      <c r="M2892" s="4">
        <v>2890</v>
      </c>
      <c r="N2892" s="605">
        <v>32.921424000000002</v>
      </c>
      <c r="O2892" s="605">
        <v>130.58044100000001</v>
      </c>
      <c r="P2892">
        <f t="shared" si="45"/>
        <v>4298.8940642679845</v>
      </c>
    </row>
    <row r="2893" spans="1:16">
      <c r="A2893" s="33" t="s">
        <v>11425</v>
      </c>
      <c r="B2893" s="33" t="s">
        <v>4154</v>
      </c>
      <c r="C2893" s="39" t="s">
        <v>4911</v>
      </c>
      <c r="D2893" s="40"/>
      <c r="E2893" s="108" t="s">
        <v>4911</v>
      </c>
      <c r="F2893" s="340" t="s">
        <v>4962</v>
      </c>
      <c r="G2893" s="340"/>
      <c r="H2893" s="41" t="s">
        <v>4911</v>
      </c>
      <c r="I2893" s="41" t="s">
        <v>4911</v>
      </c>
      <c r="J2893" s="330" t="s">
        <v>4963</v>
      </c>
      <c r="K2893" s="363" t="s">
        <v>12054</v>
      </c>
      <c r="L2893" s="362" t="s">
        <v>12055</v>
      </c>
      <c r="M2893" s="4">
        <v>2891</v>
      </c>
      <c r="N2893" s="603">
        <v>32.921424000000002</v>
      </c>
      <c r="O2893" s="603">
        <v>130.58044100000001</v>
      </c>
      <c r="P2893">
        <f t="shared" si="45"/>
        <v>4298.8940642679845</v>
      </c>
    </row>
    <row r="2894" spans="1:16">
      <c r="A2894" s="33" t="s">
        <v>11425</v>
      </c>
      <c r="B2894" s="33" t="s">
        <v>4154</v>
      </c>
      <c r="C2894" s="276">
        <v>10</v>
      </c>
      <c r="D2894" s="277">
        <v>5558045</v>
      </c>
      <c r="E2894" s="345" t="s">
        <v>4974</v>
      </c>
      <c r="F2894" s="359" t="s">
        <v>4981</v>
      </c>
      <c r="G2894" s="29" t="s">
        <v>4913</v>
      </c>
      <c r="H2894" s="279" t="s">
        <v>12056</v>
      </c>
      <c r="I2894" s="279" t="s">
        <v>12057</v>
      </c>
      <c r="J2894" s="364" t="s">
        <v>12058</v>
      </c>
      <c r="K2894" s="365" t="s">
        <v>12059</v>
      </c>
      <c r="L2894" s="364" t="s">
        <v>12060</v>
      </c>
      <c r="M2894" s="4">
        <v>2892</v>
      </c>
      <c r="N2894" s="602">
        <v>32.986153000000002</v>
      </c>
      <c r="O2894" s="602">
        <v>130.70084399999999</v>
      </c>
      <c r="P2894">
        <f t="shared" si="45"/>
        <v>4311.3180374131316</v>
      </c>
    </row>
    <row r="2895" spans="1:16">
      <c r="A2895" s="33" t="s">
        <v>11425</v>
      </c>
      <c r="B2895" s="33" t="s">
        <v>4154</v>
      </c>
      <c r="C2895" s="39" t="s">
        <v>4911</v>
      </c>
      <c r="D2895" s="40"/>
      <c r="E2895" s="341" t="s">
        <v>4911</v>
      </c>
      <c r="F2895" s="360" t="s">
        <v>4962</v>
      </c>
      <c r="G2895" s="342"/>
      <c r="H2895" s="41" t="s">
        <v>4911</v>
      </c>
      <c r="I2895" s="41" t="s">
        <v>4911</v>
      </c>
      <c r="J2895" s="362" t="s">
        <v>4963</v>
      </c>
      <c r="K2895" s="363" t="s">
        <v>12059</v>
      </c>
      <c r="L2895" s="362" t="s">
        <v>12060</v>
      </c>
      <c r="M2895" s="4">
        <v>2893</v>
      </c>
      <c r="N2895" s="568">
        <v>32.986153000000002</v>
      </c>
      <c r="O2895" s="568">
        <v>130.70084399999999</v>
      </c>
      <c r="P2895">
        <f t="shared" si="45"/>
        <v>4311.3180374131316</v>
      </c>
    </row>
    <row r="2896" spans="1:16">
      <c r="A2896" s="33" t="s">
        <v>11425</v>
      </c>
      <c r="B2896" s="33" t="s">
        <v>4154</v>
      </c>
      <c r="C2896" s="276">
        <v>11</v>
      </c>
      <c r="D2896" s="277">
        <v>5560031</v>
      </c>
      <c r="E2896" s="345" t="s">
        <v>4974</v>
      </c>
      <c r="F2896" s="359" t="s">
        <v>4981</v>
      </c>
      <c r="G2896" s="29" t="s">
        <v>4913</v>
      </c>
      <c r="H2896" s="279" t="s">
        <v>12061</v>
      </c>
      <c r="I2896" s="279" t="s">
        <v>12062</v>
      </c>
      <c r="J2896" s="364" t="s">
        <v>12063</v>
      </c>
      <c r="K2896" s="365" t="s">
        <v>12064</v>
      </c>
      <c r="L2896" s="364" t="s">
        <v>12065</v>
      </c>
      <c r="M2896" s="4">
        <v>2894</v>
      </c>
      <c r="N2896" s="602">
        <v>32.973021000000003</v>
      </c>
      <c r="O2896" s="602">
        <v>130.80154200000001</v>
      </c>
      <c r="P2896">
        <f t="shared" si="45"/>
        <v>4312.9219911983828</v>
      </c>
    </row>
    <row r="2897" spans="1:16">
      <c r="A2897" s="33" t="s">
        <v>11425</v>
      </c>
      <c r="B2897" s="33" t="s">
        <v>4154</v>
      </c>
      <c r="C2897" s="39" t="s">
        <v>4911</v>
      </c>
      <c r="D2897" s="40"/>
      <c r="E2897" s="341" t="s">
        <v>4911</v>
      </c>
      <c r="F2897" s="360" t="s">
        <v>4962</v>
      </c>
      <c r="G2897" s="342"/>
      <c r="H2897" s="41" t="s">
        <v>4911</v>
      </c>
      <c r="I2897" s="41" t="s">
        <v>4911</v>
      </c>
      <c r="J2897" s="362" t="s">
        <v>4963</v>
      </c>
      <c r="K2897" s="363" t="s">
        <v>12064</v>
      </c>
      <c r="L2897" s="362" t="s">
        <v>12065</v>
      </c>
      <c r="M2897" s="4">
        <v>2895</v>
      </c>
      <c r="N2897" s="568">
        <v>32.973021000000003</v>
      </c>
      <c r="O2897" s="568">
        <v>130.80154200000001</v>
      </c>
      <c r="P2897">
        <f t="shared" si="45"/>
        <v>4312.9219911983828</v>
      </c>
    </row>
    <row r="2898" spans="1:16">
      <c r="A2898" s="33" t="s">
        <v>11425</v>
      </c>
      <c r="B2898" s="33" t="s">
        <v>4154</v>
      </c>
      <c r="C2898" s="349">
        <v>12</v>
      </c>
      <c r="D2898" s="317">
        <v>5585018</v>
      </c>
      <c r="E2898" s="350" t="s">
        <v>4974</v>
      </c>
      <c r="F2898" s="351" t="s">
        <v>4981</v>
      </c>
      <c r="G2898" s="29" t="s">
        <v>4913</v>
      </c>
      <c r="H2898" s="319" t="s">
        <v>12066</v>
      </c>
      <c r="I2898" s="319" t="s">
        <v>12067</v>
      </c>
      <c r="J2898" s="352" t="s">
        <v>12068</v>
      </c>
      <c r="K2898" s="353" t="s">
        <v>12069</v>
      </c>
      <c r="L2898" s="352" t="s">
        <v>12070</v>
      </c>
      <c r="M2898" s="4">
        <v>2896</v>
      </c>
      <c r="N2898" s="609">
        <v>32.937694</v>
      </c>
      <c r="O2898" s="609">
        <v>131.113607</v>
      </c>
      <c r="P2898">
        <f t="shared" si="45"/>
        <v>4318.5798666022583</v>
      </c>
    </row>
    <row r="2899" spans="1:16">
      <c r="A2899" s="33" t="s">
        <v>11425</v>
      </c>
      <c r="B2899" s="33" t="s">
        <v>4154</v>
      </c>
      <c r="C2899" s="276">
        <v>13</v>
      </c>
      <c r="D2899" s="277">
        <v>5587043</v>
      </c>
      <c r="E2899" s="345" t="s">
        <v>4974</v>
      </c>
      <c r="F2899" s="336" t="s">
        <v>4981</v>
      </c>
      <c r="G2899" s="29" t="s">
        <v>4913</v>
      </c>
      <c r="H2899" s="279" t="s">
        <v>12071</v>
      </c>
      <c r="I2899" s="279" t="s">
        <v>12072</v>
      </c>
      <c r="J2899" s="337" t="s">
        <v>12073</v>
      </c>
      <c r="K2899" s="338" t="s">
        <v>12074</v>
      </c>
      <c r="L2899" s="337" t="s">
        <v>12075</v>
      </c>
      <c r="M2899" s="4">
        <v>2897</v>
      </c>
      <c r="N2899" s="605">
        <v>32.649270000000001</v>
      </c>
      <c r="O2899" s="605">
        <v>130.686184</v>
      </c>
      <c r="P2899">
        <f t="shared" si="45"/>
        <v>4266.8085066856802</v>
      </c>
    </row>
    <row r="2900" spans="1:16">
      <c r="A2900" s="33" t="s">
        <v>11425</v>
      </c>
      <c r="B2900" s="33" t="s">
        <v>4154</v>
      </c>
      <c r="C2900" s="34" t="s">
        <v>4911</v>
      </c>
      <c r="D2900" s="35"/>
      <c r="E2900" s="108" t="s">
        <v>4911</v>
      </c>
      <c r="F2900" s="340" t="s">
        <v>4912</v>
      </c>
      <c r="G2900" s="340"/>
      <c r="H2900" s="36" t="s">
        <v>4911</v>
      </c>
      <c r="I2900" s="36" t="s">
        <v>4911</v>
      </c>
      <c r="J2900" s="330" t="s">
        <v>12076</v>
      </c>
      <c r="K2900" s="329" t="s">
        <v>12077</v>
      </c>
      <c r="L2900" s="91" t="s">
        <v>12078</v>
      </c>
      <c r="M2900" s="4">
        <v>2898</v>
      </c>
      <c r="N2900" s="603">
        <v>32.601753000000002</v>
      </c>
      <c r="O2900" s="603">
        <v>130.701909</v>
      </c>
      <c r="P2900">
        <f t="shared" si="45"/>
        <v>4261.111353846477</v>
      </c>
    </row>
    <row r="2901" spans="1:16" ht="19.5" thickBot="1">
      <c r="A2901" s="33" t="s">
        <v>11425</v>
      </c>
      <c r="B2901" s="82" t="s">
        <v>4154</v>
      </c>
      <c r="C2901" s="83" t="s">
        <v>4911</v>
      </c>
      <c r="D2901" s="84"/>
      <c r="E2901" s="385" t="s">
        <v>4911</v>
      </c>
      <c r="F2901" s="386" t="s">
        <v>4962</v>
      </c>
      <c r="G2901" s="387"/>
      <c r="H2901" s="87" t="s">
        <v>4911</v>
      </c>
      <c r="I2901" s="87" t="s">
        <v>4911</v>
      </c>
      <c r="J2901" s="388" t="s">
        <v>4963</v>
      </c>
      <c r="K2901" s="389" t="s">
        <v>12074</v>
      </c>
      <c r="L2901" s="388" t="s">
        <v>12075</v>
      </c>
      <c r="M2901" s="4">
        <v>2899</v>
      </c>
      <c r="N2901" s="605">
        <v>32.649270000000001</v>
      </c>
      <c r="O2901" s="605">
        <v>130.686184</v>
      </c>
      <c r="P2901">
        <f t="shared" si="45"/>
        <v>4266.8085066856802</v>
      </c>
    </row>
    <row r="2902" spans="1:16">
      <c r="A2902" s="33" t="s">
        <v>11425</v>
      </c>
      <c r="B2902" s="24" t="s">
        <v>3990</v>
      </c>
      <c r="C2902" s="25">
        <v>1</v>
      </c>
      <c r="D2902" s="26">
        <v>5251017</v>
      </c>
      <c r="E2902" s="108" t="s">
        <v>4911</v>
      </c>
      <c r="F2902" s="346" t="s">
        <v>4981</v>
      </c>
      <c r="G2902" s="29" t="s">
        <v>4913</v>
      </c>
      <c r="H2902" s="30" t="s">
        <v>12079</v>
      </c>
      <c r="I2902" s="30" t="s">
        <v>12080</v>
      </c>
      <c r="J2902" s="347" t="s">
        <v>9858</v>
      </c>
      <c r="K2902" s="348" t="s">
        <v>12081</v>
      </c>
      <c r="L2902" s="347" t="s">
        <v>12093</v>
      </c>
      <c r="M2902" s="4">
        <v>2900</v>
      </c>
      <c r="N2902" s="604">
        <v>33.209148999999996</v>
      </c>
      <c r="O2902" s="604">
        <v>131.60664</v>
      </c>
      <c r="P2902">
        <f t="shared" si="45"/>
        <v>4370.5445171493593</v>
      </c>
    </row>
    <row r="2903" spans="1:16">
      <c r="A2903" s="33" t="s">
        <v>11425</v>
      </c>
      <c r="B2903" s="33" t="s">
        <v>3990</v>
      </c>
      <c r="C2903" s="34" t="s">
        <v>4911</v>
      </c>
      <c r="D2903" s="35"/>
      <c r="E2903" s="108" t="s">
        <v>4911</v>
      </c>
      <c r="F2903" s="339" t="s">
        <v>4912</v>
      </c>
      <c r="G2903" s="340"/>
      <c r="H2903" s="36" t="s">
        <v>4911</v>
      </c>
      <c r="I2903" s="36" t="s">
        <v>4911</v>
      </c>
      <c r="J2903" s="91" t="s">
        <v>12082</v>
      </c>
      <c r="K2903" s="252" t="s">
        <v>12083</v>
      </c>
      <c r="L2903" s="91" t="s">
        <v>12084</v>
      </c>
      <c r="M2903" s="4">
        <v>2901</v>
      </c>
      <c r="N2903" s="543">
        <v>33.228498000000002</v>
      </c>
      <c r="O2903" s="543">
        <v>131.65983199999999</v>
      </c>
      <c r="P2903">
        <f t="shared" si="45"/>
        <v>4374.8584642923361</v>
      </c>
    </row>
    <row r="2904" spans="1:16">
      <c r="A2904" s="33" t="s">
        <v>11425</v>
      </c>
      <c r="B2904" s="33" t="s">
        <v>3990</v>
      </c>
      <c r="C2904" s="34" t="s">
        <v>4911</v>
      </c>
      <c r="D2904" s="35"/>
      <c r="E2904" s="108" t="s">
        <v>4911</v>
      </c>
      <c r="F2904" s="346" t="s">
        <v>4987</v>
      </c>
      <c r="G2904" s="340"/>
      <c r="H2904" s="36" t="s">
        <v>4911</v>
      </c>
      <c r="I2904" s="36" t="s">
        <v>4911</v>
      </c>
      <c r="J2904" s="347" t="s">
        <v>12085</v>
      </c>
      <c r="K2904" s="348" t="s">
        <v>12086</v>
      </c>
      <c r="L2904" s="347" t="s">
        <v>12087</v>
      </c>
      <c r="M2904" s="4">
        <v>2902</v>
      </c>
      <c r="N2904" s="604">
        <v>33.1083</v>
      </c>
      <c r="O2904" s="604">
        <v>131.77520999999999</v>
      </c>
      <c r="P2904">
        <f t="shared" si="45"/>
        <v>4362.8531852429996</v>
      </c>
    </row>
    <row r="2905" spans="1:16">
      <c r="A2905" s="33" t="s">
        <v>11425</v>
      </c>
      <c r="B2905" s="33" t="s">
        <v>3990</v>
      </c>
      <c r="C2905" s="34" t="s">
        <v>4911</v>
      </c>
      <c r="D2905" s="35"/>
      <c r="E2905" s="108" t="s">
        <v>4911</v>
      </c>
      <c r="F2905" s="346" t="s">
        <v>4918</v>
      </c>
      <c r="G2905" s="340"/>
      <c r="H2905" s="36" t="s">
        <v>4911</v>
      </c>
      <c r="I2905" s="36" t="s">
        <v>4911</v>
      </c>
      <c r="J2905" s="355" t="s">
        <v>6762</v>
      </c>
      <c r="K2905" s="356" t="s">
        <v>12088</v>
      </c>
      <c r="L2905" s="355" t="s">
        <v>12089</v>
      </c>
      <c r="M2905" s="4">
        <v>2903</v>
      </c>
      <c r="N2905" s="606">
        <v>33.215707000000002</v>
      </c>
      <c r="O2905" s="606">
        <v>131.679834</v>
      </c>
      <c r="P2905">
        <f t="shared" si="45"/>
        <v>4373.8387839526386</v>
      </c>
    </row>
    <row r="2906" spans="1:16">
      <c r="A2906" s="33" t="s">
        <v>11425</v>
      </c>
      <c r="B2906" s="33" t="s">
        <v>3990</v>
      </c>
      <c r="C2906" s="34" t="s">
        <v>4911</v>
      </c>
      <c r="D2906" s="35"/>
      <c r="E2906" s="108" t="s">
        <v>4911</v>
      </c>
      <c r="F2906" s="346" t="s">
        <v>4922</v>
      </c>
      <c r="G2906" s="340"/>
      <c r="H2906" s="36" t="s">
        <v>4911</v>
      </c>
      <c r="I2906" s="36" t="s">
        <v>4911</v>
      </c>
      <c r="J2906" s="91" t="s">
        <v>12090</v>
      </c>
      <c r="K2906" s="252" t="s">
        <v>12091</v>
      </c>
      <c r="L2906" s="91" t="s">
        <v>12092</v>
      </c>
      <c r="M2906" s="4">
        <v>2904</v>
      </c>
      <c r="N2906" s="543">
        <v>33.243156999999997</v>
      </c>
      <c r="O2906" s="543">
        <v>131.708685</v>
      </c>
      <c r="P2906">
        <f t="shared" si="45"/>
        <v>4378.4124937185443</v>
      </c>
    </row>
    <row r="2907" spans="1:16">
      <c r="A2907" s="33" t="s">
        <v>11425</v>
      </c>
      <c r="B2907" s="33" t="s">
        <v>3990</v>
      </c>
      <c r="C2907" s="34" t="s">
        <v>4911</v>
      </c>
      <c r="D2907" s="35"/>
      <c r="E2907" s="108" t="s">
        <v>4911</v>
      </c>
      <c r="F2907" s="340" t="s">
        <v>4962</v>
      </c>
      <c r="G2907" s="340"/>
      <c r="H2907" s="36" t="s">
        <v>4911</v>
      </c>
      <c r="I2907" s="36" t="s">
        <v>4911</v>
      </c>
      <c r="J2907" s="355" t="s">
        <v>4963</v>
      </c>
      <c r="K2907" s="356" t="s">
        <v>12081</v>
      </c>
      <c r="L2907" s="355" t="s">
        <v>12093</v>
      </c>
      <c r="M2907" s="4">
        <v>2905</v>
      </c>
      <c r="N2907" s="606">
        <v>33.209148999999996</v>
      </c>
      <c r="O2907" s="606">
        <v>131.60664</v>
      </c>
      <c r="P2907">
        <f t="shared" si="45"/>
        <v>4370.5445171493593</v>
      </c>
    </row>
    <row r="2908" spans="1:16">
      <c r="A2908" s="33" t="s">
        <v>11425</v>
      </c>
      <c r="B2908" s="33" t="s">
        <v>3990</v>
      </c>
      <c r="C2908" s="34" t="s">
        <v>4911</v>
      </c>
      <c r="D2908" s="35"/>
      <c r="E2908" s="108" t="s">
        <v>4974</v>
      </c>
      <c r="F2908" s="361" t="s">
        <v>4975</v>
      </c>
      <c r="G2908" s="340"/>
      <c r="H2908" s="36" t="s">
        <v>4911</v>
      </c>
      <c r="I2908" s="36" t="s">
        <v>4911</v>
      </c>
      <c r="J2908" s="355" t="s">
        <v>4976</v>
      </c>
      <c r="K2908" s="356" t="s">
        <v>12081</v>
      </c>
      <c r="L2908" s="355" t="s">
        <v>12093</v>
      </c>
      <c r="M2908" s="4">
        <v>2906</v>
      </c>
      <c r="N2908" s="606">
        <v>33.209148999999996</v>
      </c>
      <c r="O2908" s="606">
        <v>131.60664</v>
      </c>
      <c r="P2908">
        <f t="shared" si="45"/>
        <v>4370.5445171493593</v>
      </c>
    </row>
    <row r="2909" spans="1:16">
      <c r="A2909" s="33" t="s">
        <v>11425</v>
      </c>
      <c r="B2909" s="33" t="s">
        <v>3990</v>
      </c>
      <c r="C2909" s="39" t="s">
        <v>4911</v>
      </c>
      <c r="D2909" s="40"/>
      <c r="E2909" s="108" t="s">
        <v>4911</v>
      </c>
      <c r="F2909" s="361" t="s">
        <v>4979</v>
      </c>
      <c r="G2909" s="340"/>
      <c r="H2909" s="41" t="s">
        <v>4911</v>
      </c>
      <c r="I2909" s="41" t="s">
        <v>4911</v>
      </c>
      <c r="J2909" s="355" t="s">
        <v>6200</v>
      </c>
      <c r="K2909" s="363" t="s">
        <v>12081</v>
      </c>
      <c r="L2909" s="362" t="s">
        <v>12093</v>
      </c>
      <c r="M2909" s="4">
        <v>2907</v>
      </c>
      <c r="N2909" s="606">
        <v>33.209148999999996</v>
      </c>
      <c r="O2909" s="606">
        <v>131.60664</v>
      </c>
      <c r="P2909">
        <f t="shared" si="45"/>
        <v>4370.5445171493593</v>
      </c>
    </row>
    <row r="2910" spans="1:16">
      <c r="A2910" s="33" t="s">
        <v>11425</v>
      </c>
      <c r="B2910" s="33" t="s">
        <v>3990</v>
      </c>
      <c r="C2910" s="276">
        <v>2</v>
      </c>
      <c r="D2910" s="277">
        <v>5253046</v>
      </c>
      <c r="E2910" s="345" t="s">
        <v>4974</v>
      </c>
      <c r="F2910" s="336" t="s">
        <v>4981</v>
      </c>
      <c r="G2910" s="29" t="s">
        <v>4913</v>
      </c>
      <c r="H2910" s="279" t="s">
        <v>12094</v>
      </c>
      <c r="I2910" s="279" t="s">
        <v>12095</v>
      </c>
      <c r="J2910" s="337" t="s">
        <v>12096</v>
      </c>
      <c r="K2910" s="348" t="s">
        <v>12097</v>
      </c>
      <c r="L2910" s="347" t="s">
        <v>12098</v>
      </c>
      <c r="M2910" s="4">
        <v>2908</v>
      </c>
      <c r="N2910" s="604">
        <v>33.580885000000002</v>
      </c>
      <c r="O2910" s="604">
        <v>131.18621099999999</v>
      </c>
      <c r="P2910">
        <f t="shared" si="45"/>
        <v>4405.3490651767352</v>
      </c>
    </row>
    <row r="2911" spans="1:16">
      <c r="A2911" s="33" t="s">
        <v>11425</v>
      </c>
      <c r="B2911" s="33" t="s">
        <v>3990</v>
      </c>
      <c r="C2911" s="34" t="s">
        <v>4911</v>
      </c>
      <c r="D2911" s="35"/>
      <c r="E2911" s="108" t="s">
        <v>4911</v>
      </c>
      <c r="F2911" s="340" t="s">
        <v>4912</v>
      </c>
      <c r="G2911" s="340"/>
      <c r="H2911" s="36" t="s">
        <v>4911</v>
      </c>
      <c r="I2911" s="36" t="s">
        <v>4911</v>
      </c>
      <c r="J2911" s="330" t="s">
        <v>12099</v>
      </c>
      <c r="K2911" s="329" t="s">
        <v>12100</v>
      </c>
      <c r="L2911" s="330" t="s">
        <v>12101</v>
      </c>
      <c r="M2911" s="4">
        <v>2909</v>
      </c>
      <c r="N2911" s="603">
        <v>33.539568000000003</v>
      </c>
      <c r="O2911" s="603">
        <v>131.196313</v>
      </c>
      <c r="P2911">
        <f t="shared" si="45"/>
        <v>4400.2676612127843</v>
      </c>
    </row>
    <row r="2912" spans="1:16">
      <c r="A2912" s="33" t="s">
        <v>11425</v>
      </c>
      <c r="B2912" s="33" t="s">
        <v>3990</v>
      </c>
      <c r="C2912" s="39" t="s">
        <v>4911</v>
      </c>
      <c r="D2912" s="40"/>
      <c r="E2912" s="341" t="s">
        <v>4911</v>
      </c>
      <c r="F2912" s="360" t="s">
        <v>4962</v>
      </c>
      <c r="G2912" s="342"/>
      <c r="H2912" s="41" t="s">
        <v>4911</v>
      </c>
      <c r="I2912" s="41" t="s">
        <v>4911</v>
      </c>
      <c r="J2912" s="362" t="s">
        <v>4963</v>
      </c>
      <c r="K2912" s="363" t="s">
        <v>12100</v>
      </c>
      <c r="L2912" s="362" t="s">
        <v>12101</v>
      </c>
      <c r="M2912" s="4">
        <v>2910</v>
      </c>
      <c r="N2912" s="603">
        <v>33.539568000000003</v>
      </c>
      <c r="O2912" s="603">
        <v>131.196313</v>
      </c>
      <c r="P2912">
        <f t="shared" si="45"/>
        <v>4400.2676612127843</v>
      </c>
    </row>
    <row r="2913" spans="1:16">
      <c r="A2913" s="33" t="s">
        <v>11425</v>
      </c>
      <c r="B2913" s="33" t="s">
        <v>3990</v>
      </c>
      <c r="C2913" s="276">
        <v>3</v>
      </c>
      <c r="D2913" s="277">
        <v>5255002</v>
      </c>
      <c r="E2913" s="345" t="s">
        <v>4974</v>
      </c>
      <c r="F2913" s="336" t="s">
        <v>4981</v>
      </c>
      <c r="G2913" s="29" t="s">
        <v>4913</v>
      </c>
      <c r="H2913" s="279" t="s">
        <v>12102</v>
      </c>
      <c r="I2913" s="279" t="s">
        <v>12103</v>
      </c>
      <c r="J2913" s="337" t="s">
        <v>12104</v>
      </c>
      <c r="K2913" s="353" t="s">
        <v>12105</v>
      </c>
      <c r="L2913" s="337" t="s">
        <v>12106</v>
      </c>
      <c r="M2913" s="4">
        <v>2911</v>
      </c>
      <c r="N2913" s="605">
        <v>32.956713000000001</v>
      </c>
      <c r="O2913" s="605">
        <v>131.88564299999999</v>
      </c>
      <c r="P2913">
        <f t="shared" si="45"/>
        <v>4346.5172851714588</v>
      </c>
    </row>
    <row r="2914" spans="1:16">
      <c r="A2914" s="33" t="s">
        <v>11425</v>
      </c>
      <c r="B2914" s="33" t="s">
        <v>3990</v>
      </c>
      <c r="C2914" s="39" t="s">
        <v>4911</v>
      </c>
      <c r="D2914" s="40"/>
      <c r="E2914" s="108" t="s">
        <v>4911</v>
      </c>
      <c r="F2914" s="342" t="s">
        <v>4962</v>
      </c>
      <c r="G2914" s="342"/>
      <c r="H2914" s="41" t="s">
        <v>4911</v>
      </c>
      <c r="I2914" s="41" t="s">
        <v>4911</v>
      </c>
      <c r="J2914" s="343" t="s">
        <v>4963</v>
      </c>
      <c r="K2914" s="353" t="s">
        <v>12105</v>
      </c>
      <c r="L2914" s="343" t="s">
        <v>12106</v>
      </c>
      <c r="M2914" s="4">
        <v>2912</v>
      </c>
      <c r="N2914" s="605">
        <v>32.956713000000001</v>
      </c>
      <c r="O2914" s="605">
        <v>131.88564299999999</v>
      </c>
      <c r="P2914">
        <f t="shared" si="45"/>
        <v>4346.5172851714588</v>
      </c>
    </row>
    <row r="2915" spans="1:16">
      <c r="A2915" s="33" t="s">
        <v>11425</v>
      </c>
      <c r="B2915" s="33" t="s">
        <v>3990</v>
      </c>
      <c r="C2915" s="276">
        <v>4</v>
      </c>
      <c r="D2915" s="277">
        <v>5255044</v>
      </c>
      <c r="E2915" s="345" t="s">
        <v>4974</v>
      </c>
      <c r="F2915" s="359" t="s">
        <v>4981</v>
      </c>
      <c r="G2915" s="29" t="s">
        <v>4913</v>
      </c>
      <c r="H2915" s="279" t="s">
        <v>12107</v>
      </c>
      <c r="I2915" s="279" t="s">
        <v>12108</v>
      </c>
      <c r="J2915" s="364" t="s">
        <v>12109</v>
      </c>
      <c r="K2915" s="365" t="s">
        <v>12110</v>
      </c>
      <c r="L2915" s="364" t="s">
        <v>12111</v>
      </c>
      <c r="M2915" s="4">
        <v>2913</v>
      </c>
      <c r="N2915" s="602">
        <v>32.958817000000003</v>
      </c>
      <c r="O2915" s="602">
        <v>131.87819500000001</v>
      </c>
      <c r="P2915">
        <f t="shared" si="45"/>
        <v>4346.5492952953155</v>
      </c>
    </row>
    <row r="2916" spans="1:16">
      <c r="A2916" s="33" t="s">
        <v>11425</v>
      </c>
      <c r="B2916" s="33" t="s">
        <v>3990</v>
      </c>
      <c r="C2916" s="39" t="s">
        <v>4911</v>
      </c>
      <c r="D2916" s="40"/>
      <c r="E2916" s="341" t="s">
        <v>4911</v>
      </c>
      <c r="F2916" s="360" t="s">
        <v>4962</v>
      </c>
      <c r="G2916" s="342"/>
      <c r="H2916" s="41" t="s">
        <v>4911</v>
      </c>
      <c r="I2916" s="41" t="s">
        <v>4911</v>
      </c>
      <c r="J2916" s="362" t="s">
        <v>4963</v>
      </c>
      <c r="K2916" s="363" t="s">
        <v>12110</v>
      </c>
      <c r="L2916" s="362" t="s">
        <v>12111</v>
      </c>
      <c r="M2916" s="4">
        <v>2914</v>
      </c>
      <c r="N2916" s="602">
        <v>32.958817000000003</v>
      </c>
      <c r="O2916" s="602">
        <v>131.87819500000001</v>
      </c>
      <c r="P2916">
        <f t="shared" si="45"/>
        <v>4346.5492952953155</v>
      </c>
    </row>
    <row r="2917" spans="1:16">
      <c r="A2917" s="33" t="s">
        <v>11425</v>
      </c>
      <c r="B2917" s="33" t="s">
        <v>3990</v>
      </c>
      <c r="C2917" s="276">
        <v>5</v>
      </c>
      <c r="D2917" s="277">
        <v>5255048</v>
      </c>
      <c r="E2917" s="345" t="s">
        <v>4974</v>
      </c>
      <c r="F2917" s="336" t="s">
        <v>4981</v>
      </c>
      <c r="G2917" s="29" t="s">
        <v>4913</v>
      </c>
      <c r="H2917" s="279" t="s">
        <v>12112</v>
      </c>
      <c r="I2917" s="279" t="s">
        <v>12113</v>
      </c>
      <c r="J2917" s="337" t="s">
        <v>12114</v>
      </c>
      <c r="K2917" s="353" t="s">
        <v>12110</v>
      </c>
      <c r="L2917" s="337" t="s">
        <v>12115</v>
      </c>
      <c r="M2917" s="4">
        <v>2915</v>
      </c>
      <c r="N2917" s="605">
        <v>32.959992</v>
      </c>
      <c r="O2917" s="605">
        <v>131.87408300000001</v>
      </c>
      <c r="P2917">
        <f t="shared" si="45"/>
        <v>4346.5687206873363</v>
      </c>
    </row>
    <row r="2918" spans="1:16">
      <c r="A2918" s="33" t="s">
        <v>11425</v>
      </c>
      <c r="B2918" s="33" t="s">
        <v>3990</v>
      </c>
      <c r="C2918" s="39" t="s">
        <v>4911</v>
      </c>
      <c r="D2918" s="40"/>
      <c r="E2918" s="108" t="s">
        <v>4911</v>
      </c>
      <c r="F2918" s="342" t="s">
        <v>4962</v>
      </c>
      <c r="G2918" s="342"/>
      <c r="H2918" s="41" t="s">
        <v>4911</v>
      </c>
      <c r="I2918" s="41" t="s">
        <v>4911</v>
      </c>
      <c r="J2918" s="343" t="s">
        <v>4963</v>
      </c>
      <c r="K2918" s="353" t="s">
        <v>12110</v>
      </c>
      <c r="L2918" s="343" t="s">
        <v>12115</v>
      </c>
      <c r="M2918" s="4">
        <v>2916</v>
      </c>
      <c r="N2918" s="605">
        <v>32.959992</v>
      </c>
      <c r="O2918" s="605">
        <v>131.87408300000001</v>
      </c>
      <c r="P2918">
        <f t="shared" si="45"/>
        <v>4346.5687206873363</v>
      </c>
    </row>
    <row r="2919" spans="1:16">
      <c r="A2919" s="33" t="s">
        <v>11425</v>
      </c>
      <c r="B2919" s="33" t="s">
        <v>3990</v>
      </c>
      <c r="C2919" s="276">
        <v>6</v>
      </c>
      <c r="D2919" s="277">
        <v>5258003</v>
      </c>
      <c r="E2919" s="345" t="s">
        <v>4974</v>
      </c>
      <c r="F2919" s="336" t="s">
        <v>4981</v>
      </c>
      <c r="G2919" s="29" t="s">
        <v>4913</v>
      </c>
      <c r="H2919" s="279" t="s">
        <v>12116</v>
      </c>
      <c r="I2919" s="279" t="s">
        <v>12117</v>
      </c>
      <c r="J2919" s="337" t="s">
        <v>12118</v>
      </c>
      <c r="K2919" s="338" t="s">
        <v>12119</v>
      </c>
      <c r="L2919" s="337" t="s">
        <v>12120</v>
      </c>
      <c r="M2919" s="4">
        <v>2917</v>
      </c>
      <c r="N2919" s="605">
        <v>32.95702</v>
      </c>
      <c r="O2919" s="605">
        <v>131.377106</v>
      </c>
      <c r="P2919">
        <f t="shared" si="45"/>
        <v>4329.7979099841195</v>
      </c>
    </row>
    <row r="2920" spans="1:16">
      <c r="A2920" s="33" t="s">
        <v>11425</v>
      </c>
      <c r="B2920" s="33" t="s">
        <v>3990</v>
      </c>
      <c r="C2920" s="34" t="s">
        <v>4911</v>
      </c>
      <c r="D2920" s="35"/>
      <c r="E2920" s="108" t="s">
        <v>4911</v>
      </c>
      <c r="F2920" s="340" t="s">
        <v>4912</v>
      </c>
      <c r="G2920" s="340"/>
      <c r="H2920" s="36" t="s">
        <v>4911</v>
      </c>
      <c r="I2920" s="36" t="s">
        <v>4911</v>
      </c>
      <c r="J2920" s="91" t="s">
        <v>12121</v>
      </c>
      <c r="K2920" s="252" t="s">
        <v>12122</v>
      </c>
      <c r="L2920" s="91" t="s">
        <v>12123</v>
      </c>
      <c r="M2920" s="4">
        <v>2918</v>
      </c>
      <c r="N2920" s="543">
        <v>33.003107</v>
      </c>
      <c r="O2920" s="543">
        <v>131.614553</v>
      </c>
      <c r="P2920">
        <f t="shared" si="45"/>
        <v>4343.6891754161707</v>
      </c>
    </row>
    <row r="2921" spans="1:16">
      <c r="A2921" s="33" t="s">
        <v>11425</v>
      </c>
      <c r="B2921" s="33" t="s">
        <v>3990</v>
      </c>
      <c r="C2921" s="39" t="s">
        <v>4911</v>
      </c>
      <c r="D2921" s="40"/>
      <c r="E2921" s="341" t="s">
        <v>4911</v>
      </c>
      <c r="F2921" s="360" t="s">
        <v>4962</v>
      </c>
      <c r="G2921" s="342"/>
      <c r="H2921" s="41" t="s">
        <v>4911</v>
      </c>
      <c r="I2921" s="41" t="s">
        <v>4911</v>
      </c>
      <c r="J2921" s="343" t="s">
        <v>4963</v>
      </c>
      <c r="K2921" s="344" t="s">
        <v>12119</v>
      </c>
      <c r="L2921" s="343" t="s">
        <v>12120</v>
      </c>
      <c r="M2921" s="4">
        <v>2919</v>
      </c>
      <c r="N2921" s="611">
        <v>32.95702</v>
      </c>
      <c r="O2921" s="611">
        <v>131.377106</v>
      </c>
      <c r="P2921">
        <f t="shared" si="45"/>
        <v>4329.7979099841195</v>
      </c>
    </row>
    <row r="2922" spans="1:16">
      <c r="A2922" s="33" t="s">
        <v>11425</v>
      </c>
      <c r="B2922" s="33" t="s">
        <v>3990</v>
      </c>
      <c r="C2922" s="276">
        <v>7</v>
      </c>
      <c r="D2922" s="277">
        <v>5286004</v>
      </c>
      <c r="E2922" s="345" t="s">
        <v>4974</v>
      </c>
      <c r="F2922" s="359" t="s">
        <v>4981</v>
      </c>
      <c r="G2922" s="29" t="s">
        <v>4913</v>
      </c>
      <c r="H2922" s="279" t="s">
        <v>12124</v>
      </c>
      <c r="I2922" s="279" t="s">
        <v>12125</v>
      </c>
      <c r="J2922" s="364" t="s">
        <v>12126</v>
      </c>
      <c r="K2922" s="365" t="s">
        <v>12127</v>
      </c>
      <c r="L2922" s="364" t="s">
        <v>12128</v>
      </c>
      <c r="M2922" s="4">
        <v>2920</v>
      </c>
      <c r="N2922" s="602">
        <v>33.373683999999997</v>
      </c>
      <c r="O2922" s="602">
        <v>131.535034</v>
      </c>
      <c r="P2922">
        <f t="shared" si="45"/>
        <v>4389.8086596452558</v>
      </c>
    </row>
    <row r="2923" spans="1:16">
      <c r="A2923" s="33" t="s">
        <v>11425</v>
      </c>
      <c r="B2923" s="33" t="s">
        <v>3990</v>
      </c>
      <c r="C2923" s="39" t="s">
        <v>4911</v>
      </c>
      <c r="D2923" s="40"/>
      <c r="E2923" s="341" t="s">
        <v>4911</v>
      </c>
      <c r="F2923" s="360" t="s">
        <v>4962</v>
      </c>
      <c r="G2923" s="342"/>
      <c r="H2923" s="41" t="s">
        <v>4911</v>
      </c>
      <c r="I2923" s="41" t="s">
        <v>4911</v>
      </c>
      <c r="J2923" s="362" t="s">
        <v>4963</v>
      </c>
      <c r="K2923" s="363" t="s">
        <v>12127</v>
      </c>
      <c r="L2923" s="362" t="s">
        <v>12128</v>
      </c>
      <c r="M2923" s="4">
        <v>2921</v>
      </c>
      <c r="N2923" s="602">
        <v>33.373683999999997</v>
      </c>
      <c r="O2923" s="602">
        <v>131.535034</v>
      </c>
      <c r="P2923">
        <f t="shared" si="45"/>
        <v>4389.8086596452558</v>
      </c>
    </row>
    <row r="2924" spans="1:16">
      <c r="A2924" s="33" t="s">
        <v>11425</v>
      </c>
      <c r="B2924" s="33" t="s">
        <v>3990</v>
      </c>
      <c r="C2924" s="276">
        <v>8</v>
      </c>
      <c r="D2924" s="277">
        <v>5290022</v>
      </c>
      <c r="E2924" s="345" t="s">
        <v>4974</v>
      </c>
      <c r="F2924" s="359" t="s">
        <v>4981</v>
      </c>
      <c r="G2924" s="29" t="s">
        <v>4913</v>
      </c>
      <c r="H2924" s="279" t="s">
        <v>12129</v>
      </c>
      <c r="I2924" s="279" t="s">
        <v>12130</v>
      </c>
      <c r="J2924" s="364" t="s">
        <v>12131</v>
      </c>
      <c r="K2924" s="365" t="s">
        <v>12132</v>
      </c>
      <c r="L2924" s="364" t="s">
        <v>12133</v>
      </c>
      <c r="M2924" s="4">
        <v>2922</v>
      </c>
      <c r="N2924" s="602">
        <v>33.264913</v>
      </c>
      <c r="O2924" s="602">
        <v>131.16611499999999</v>
      </c>
      <c r="P2924">
        <f t="shared" si="45"/>
        <v>4363.2294040229945</v>
      </c>
    </row>
    <row r="2925" spans="1:16">
      <c r="A2925" s="33" t="s">
        <v>11425</v>
      </c>
      <c r="B2925" s="33" t="s">
        <v>3990</v>
      </c>
      <c r="C2925" s="39" t="s">
        <v>4911</v>
      </c>
      <c r="D2925" s="40"/>
      <c r="E2925" s="341" t="s">
        <v>4911</v>
      </c>
      <c r="F2925" s="360" t="s">
        <v>4962</v>
      </c>
      <c r="G2925" s="342"/>
      <c r="H2925" s="41" t="s">
        <v>4911</v>
      </c>
      <c r="I2925" s="41" t="s">
        <v>4911</v>
      </c>
      <c r="J2925" s="362" t="s">
        <v>4963</v>
      </c>
      <c r="K2925" s="363" t="s">
        <v>12132</v>
      </c>
      <c r="L2925" s="362" t="s">
        <v>12133</v>
      </c>
      <c r="M2925" s="4">
        <v>2923</v>
      </c>
      <c r="N2925" s="602">
        <v>33.264913</v>
      </c>
      <c r="O2925" s="602">
        <v>131.16611499999999</v>
      </c>
      <c r="P2925">
        <f t="shared" si="45"/>
        <v>4363.2294040229945</v>
      </c>
    </row>
    <row r="2926" spans="1:16">
      <c r="A2926" s="33" t="s">
        <v>11425</v>
      </c>
      <c r="B2926" s="33" t="s">
        <v>3990</v>
      </c>
      <c r="C2926" s="276">
        <v>9</v>
      </c>
      <c r="D2926" s="277">
        <v>5292035</v>
      </c>
      <c r="E2926" s="345" t="s">
        <v>4974</v>
      </c>
      <c r="F2926" s="336" t="s">
        <v>4981</v>
      </c>
      <c r="G2926" s="29" t="s">
        <v>4913</v>
      </c>
      <c r="H2926" s="279" t="s">
        <v>12134</v>
      </c>
      <c r="I2926" s="279" t="s">
        <v>12135</v>
      </c>
      <c r="J2926" s="337" t="s">
        <v>8699</v>
      </c>
      <c r="K2926" s="338" t="s">
        <v>12136</v>
      </c>
      <c r="L2926" s="337" t="s">
        <v>12137</v>
      </c>
      <c r="M2926" s="4">
        <v>2924</v>
      </c>
      <c r="N2926" s="605">
        <v>33.533166999999999</v>
      </c>
      <c r="O2926" s="605">
        <v>131.33067800000001</v>
      </c>
      <c r="P2926">
        <f t="shared" si="45"/>
        <v>4403.9335575972264</v>
      </c>
    </row>
    <row r="2927" spans="1:16" ht="19.5" thickBot="1">
      <c r="A2927" s="33" t="s">
        <v>11425</v>
      </c>
      <c r="B2927" s="82" t="s">
        <v>3990</v>
      </c>
      <c r="C2927" s="83" t="s">
        <v>4911</v>
      </c>
      <c r="D2927" s="84"/>
      <c r="E2927" s="385" t="s">
        <v>4911</v>
      </c>
      <c r="F2927" s="387" t="s">
        <v>4962</v>
      </c>
      <c r="G2927" s="387"/>
      <c r="H2927" s="87" t="s">
        <v>4911</v>
      </c>
      <c r="I2927" s="87" t="s">
        <v>4911</v>
      </c>
      <c r="J2927" s="390" t="s">
        <v>4963</v>
      </c>
      <c r="K2927" s="391" t="s">
        <v>12136</v>
      </c>
      <c r="L2927" s="390" t="s">
        <v>12137</v>
      </c>
      <c r="M2927" s="4">
        <v>2925</v>
      </c>
      <c r="N2927" s="605">
        <v>33.533166999999999</v>
      </c>
      <c r="O2927" s="605">
        <v>131.33067800000001</v>
      </c>
      <c r="P2927">
        <f t="shared" si="45"/>
        <v>4403.9335575972264</v>
      </c>
    </row>
    <row r="2928" spans="1:16">
      <c r="A2928" s="33" t="s">
        <v>11425</v>
      </c>
      <c r="B2928" s="24" t="s">
        <v>4244</v>
      </c>
      <c r="C2928" s="25">
        <v>1</v>
      </c>
      <c r="D2928" s="26">
        <v>5651104</v>
      </c>
      <c r="E2928" s="108" t="s">
        <v>4974</v>
      </c>
      <c r="F2928" s="346" t="s">
        <v>4981</v>
      </c>
      <c r="G2928" s="29" t="s">
        <v>4913</v>
      </c>
      <c r="H2928" s="30" t="s">
        <v>12138</v>
      </c>
      <c r="I2928" s="30" t="s">
        <v>12139</v>
      </c>
      <c r="J2928" s="347" t="s">
        <v>12140</v>
      </c>
      <c r="K2928" s="348" t="s">
        <v>12141</v>
      </c>
      <c r="L2928" s="347" t="s">
        <v>12142</v>
      </c>
      <c r="M2928" s="4">
        <v>2926</v>
      </c>
      <c r="N2928" s="604">
        <v>31.941058999999999</v>
      </c>
      <c r="O2928" s="604">
        <v>131.431241</v>
      </c>
      <c r="P2928">
        <f t="shared" si="45"/>
        <v>4198.053023224219</v>
      </c>
    </row>
    <row r="2929" spans="1:16">
      <c r="A2929" s="33" t="s">
        <v>11425</v>
      </c>
      <c r="B2929" s="33" t="s">
        <v>4244</v>
      </c>
      <c r="C2929" s="34" t="s">
        <v>4911</v>
      </c>
      <c r="D2929" s="35"/>
      <c r="E2929" s="108" t="s">
        <v>4911</v>
      </c>
      <c r="F2929" s="339" t="s">
        <v>4987</v>
      </c>
      <c r="G2929" s="340"/>
      <c r="H2929" s="36" t="s">
        <v>4911</v>
      </c>
      <c r="I2929" s="36" t="s">
        <v>4911</v>
      </c>
      <c r="J2929" s="91" t="s">
        <v>12143</v>
      </c>
      <c r="K2929" s="252" t="s">
        <v>11978</v>
      </c>
      <c r="L2929" s="91" t="s">
        <v>12144</v>
      </c>
      <c r="M2929" s="4">
        <v>2927</v>
      </c>
      <c r="N2929" s="543">
        <v>31.922539</v>
      </c>
      <c r="O2929" s="543">
        <v>131.39311599999999</v>
      </c>
      <c r="P2929">
        <f t="shared" si="45"/>
        <v>4194.4018698415239</v>
      </c>
    </row>
    <row r="2930" spans="1:16">
      <c r="A2930" s="33" t="s">
        <v>11425</v>
      </c>
      <c r="B2930" s="33" t="s">
        <v>4244</v>
      </c>
      <c r="C2930" s="34" t="s">
        <v>4911</v>
      </c>
      <c r="D2930" s="35"/>
      <c r="E2930" s="108" t="s">
        <v>4911</v>
      </c>
      <c r="F2930" s="339" t="s">
        <v>4962</v>
      </c>
      <c r="G2930" s="340"/>
      <c r="H2930" s="36" t="s">
        <v>4911</v>
      </c>
      <c r="I2930" s="36" t="s">
        <v>4911</v>
      </c>
      <c r="J2930" s="91" t="s">
        <v>4963</v>
      </c>
      <c r="K2930" s="252" t="s">
        <v>12141</v>
      </c>
      <c r="L2930" s="91" t="s">
        <v>12142</v>
      </c>
      <c r="M2930" s="4">
        <v>2928</v>
      </c>
      <c r="N2930" s="604">
        <v>31.941058999999999</v>
      </c>
      <c r="O2930" s="604">
        <v>131.431241</v>
      </c>
      <c r="P2930">
        <f t="shared" si="45"/>
        <v>4198.053023224219</v>
      </c>
    </row>
    <row r="2931" spans="1:16">
      <c r="A2931" s="33" t="s">
        <v>11425</v>
      </c>
      <c r="B2931" s="33" t="s">
        <v>4244</v>
      </c>
      <c r="C2931" s="39" t="s">
        <v>4911</v>
      </c>
      <c r="D2931" s="40"/>
      <c r="E2931" s="341" t="s">
        <v>4911</v>
      </c>
      <c r="F2931" s="342" t="s">
        <v>4968</v>
      </c>
      <c r="G2931" s="342"/>
      <c r="H2931" s="41" t="s">
        <v>4911</v>
      </c>
      <c r="I2931" s="41" t="s">
        <v>4911</v>
      </c>
      <c r="J2931" s="343" t="s">
        <v>12145</v>
      </c>
      <c r="K2931" s="344" t="s">
        <v>11997</v>
      </c>
      <c r="L2931" s="343" t="s">
        <v>12146</v>
      </c>
      <c r="M2931" s="4">
        <v>2929</v>
      </c>
      <c r="N2931" s="611">
        <v>32.004506999999997</v>
      </c>
      <c r="O2931" s="611">
        <v>131.47105500000001</v>
      </c>
      <c r="P2931">
        <f t="shared" si="45"/>
        <v>4207.6663000448843</v>
      </c>
    </row>
    <row r="2932" spans="1:16">
      <c r="A2932" s="33" t="s">
        <v>11425</v>
      </c>
      <c r="B2932" s="33" t="s">
        <v>4244</v>
      </c>
      <c r="C2932" s="276">
        <v>2</v>
      </c>
      <c r="D2932" s="277">
        <v>5652150</v>
      </c>
      <c r="E2932" s="345" t="s">
        <v>4974</v>
      </c>
      <c r="F2932" s="359" t="s">
        <v>4981</v>
      </c>
      <c r="G2932" s="29" t="s">
        <v>4913</v>
      </c>
      <c r="H2932" s="279" t="s">
        <v>12147</v>
      </c>
      <c r="I2932" s="279" t="s">
        <v>12148</v>
      </c>
      <c r="J2932" s="364" t="s">
        <v>12149</v>
      </c>
      <c r="K2932" s="365" t="s">
        <v>12150</v>
      </c>
      <c r="L2932" s="364" t="s">
        <v>12151</v>
      </c>
      <c r="M2932" s="4">
        <v>2930</v>
      </c>
      <c r="N2932" s="602">
        <v>31.738233000000001</v>
      </c>
      <c r="O2932" s="602">
        <v>131.04129499999999</v>
      </c>
      <c r="P2932">
        <f t="shared" si="45"/>
        <v>4159.0191533317347</v>
      </c>
    </row>
    <row r="2933" spans="1:16">
      <c r="A2933" s="33" t="s">
        <v>11425</v>
      </c>
      <c r="B2933" s="33" t="s">
        <v>4244</v>
      </c>
      <c r="C2933" s="39" t="s">
        <v>4911</v>
      </c>
      <c r="D2933" s="40"/>
      <c r="E2933" s="341" t="s">
        <v>4911</v>
      </c>
      <c r="F2933" s="360" t="s">
        <v>4962</v>
      </c>
      <c r="G2933" s="342"/>
      <c r="H2933" s="41" t="s">
        <v>4911</v>
      </c>
      <c r="I2933" s="41" t="s">
        <v>4911</v>
      </c>
      <c r="J2933" s="362" t="s">
        <v>4963</v>
      </c>
      <c r="K2933" s="363" t="s">
        <v>12150</v>
      </c>
      <c r="L2933" s="362" t="s">
        <v>12151</v>
      </c>
      <c r="M2933" s="4">
        <v>2931</v>
      </c>
      <c r="N2933" s="602">
        <v>31.738233000000001</v>
      </c>
      <c r="O2933" s="602">
        <v>131.04129499999999</v>
      </c>
      <c r="P2933">
        <f t="shared" si="45"/>
        <v>4159.0191533317347</v>
      </c>
    </row>
    <row r="2934" spans="1:16">
      <c r="A2934" s="33" t="s">
        <v>11425</v>
      </c>
      <c r="B2934" s="33" t="s">
        <v>4244</v>
      </c>
      <c r="C2934" s="276">
        <v>3</v>
      </c>
      <c r="D2934" s="35">
        <v>5652189</v>
      </c>
      <c r="E2934" s="108" t="s">
        <v>4974</v>
      </c>
      <c r="F2934" s="346" t="s">
        <v>4981</v>
      </c>
      <c r="G2934" s="29" t="s">
        <v>4913</v>
      </c>
      <c r="H2934" s="279" t="s">
        <v>12152</v>
      </c>
      <c r="I2934" s="279" t="s">
        <v>12153</v>
      </c>
      <c r="J2934" s="337" t="s">
        <v>12154</v>
      </c>
      <c r="K2934" s="338" t="s">
        <v>11981</v>
      </c>
      <c r="L2934" s="337" t="s">
        <v>12155</v>
      </c>
      <c r="M2934" s="4">
        <v>2932</v>
      </c>
      <c r="N2934" s="605">
        <v>31.765789000000002</v>
      </c>
      <c r="O2934" s="605">
        <v>131.09035499999999</v>
      </c>
      <c r="P2934">
        <f t="shared" si="45"/>
        <v>4164.1885568650951</v>
      </c>
    </row>
    <row r="2935" spans="1:16">
      <c r="A2935" s="33" t="s">
        <v>11425</v>
      </c>
      <c r="B2935" s="33" t="s">
        <v>4244</v>
      </c>
      <c r="C2935" s="34"/>
      <c r="D2935" s="322"/>
      <c r="E2935" s="108" t="s">
        <v>4911</v>
      </c>
      <c r="F2935" s="339" t="s">
        <v>4912</v>
      </c>
      <c r="G2935" s="340"/>
      <c r="H2935" s="36" t="s">
        <v>4911</v>
      </c>
      <c r="I2935" s="36" t="s">
        <v>4911</v>
      </c>
      <c r="J2935" s="91" t="s">
        <v>12156</v>
      </c>
      <c r="K2935" s="252" t="s">
        <v>12157</v>
      </c>
      <c r="L2935" s="91" t="s">
        <v>12158</v>
      </c>
      <c r="M2935" s="4">
        <v>2933</v>
      </c>
      <c r="N2935" s="543">
        <v>31.702052999999999</v>
      </c>
      <c r="O2935" s="543">
        <v>131.07747499999999</v>
      </c>
      <c r="P2935">
        <f t="shared" si="45"/>
        <v>4155.4250595561743</v>
      </c>
    </row>
    <row r="2936" spans="1:16">
      <c r="A2936" s="33" t="s">
        <v>11425</v>
      </c>
      <c r="B2936" s="33" t="s">
        <v>4244</v>
      </c>
      <c r="C2936" s="39"/>
      <c r="D2936" s="193"/>
      <c r="E2936" s="341" t="s">
        <v>4911</v>
      </c>
      <c r="F2936" s="342" t="s">
        <v>4962</v>
      </c>
      <c r="G2936" s="342"/>
      <c r="H2936" s="41" t="s">
        <v>4911</v>
      </c>
      <c r="I2936" s="41" t="s">
        <v>4911</v>
      </c>
      <c r="J2936" s="343" t="s">
        <v>4963</v>
      </c>
      <c r="K2936" s="344" t="s">
        <v>11981</v>
      </c>
      <c r="L2936" s="343" t="s">
        <v>12155</v>
      </c>
      <c r="M2936" s="4">
        <v>2934</v>
      </c>
      <c r="N2936" s="605">
        <v>31.765789000000002</v>
      </c>
      <c r="O2936" s="605">
        <v>131.09035499999999</v>
      </c>
      <c r="P2936">
        <f t="shared" si="45"/>
        <v>4164.1885568650951</v>
      </c>
    </row>
    <row r="2937" spans="1:16">
      <c r="A2937" s="33" t="s">
        <v>11425</v>
      </c>
      <c r="B2937" s="33" t="s">
        <v>4244</v>
      </c>
      <c r="C2937" s="276">
        <v>4</v>
      </c>
      <c r="D2937" s="277">
        <v>5653142</v>
      </c>
      <c r="E2937" s="345" t="s">
        <v>4974</v>
      </c>
      <c r="F2937" s="359" t="s">
        <v>4981</v>
      </c>
      <c r="G2937" s="29" t="s">
        <v>4913</v>
      </c>
      <c r="H2937" s="279" t="s">
        <v>12159</v>
      </c>
      <c r="I2937" s="279" t="s">
        <v>12160</v>
      </c>
      <c r="J2937" s="364" t="s">
        <v>12161</v>
      </c>
      <c r="K2937" s="365" t="s">
        <v>12162</v>
      </c>
      <c r="L2937" s="364" t="s">
        <v>12163</v>
      </c>
      <c r="M2937" s="4">
        <v>2935</v>
      </c>
      <c r="N2937" s="602">
        <v>32.612898000000001</v>
      </c>
      <c r="O2937" s="602">
        <v>131.68204299999999</v>
      </c>
      <c r="P2937">
        <f t="shared" si="45"/>
        <v>4294.5330367906136</v>
      </c>
    </row>
    <row r="2938" spans="1:16">
      <c r="A2938" s="33" t="s">
        <v>11425</v>
      </c>
      <c r="B2938" s="33" t="s">
        <v>4244</v>
      </c>
      <c r="C2938" s="39" t="s">
        <v>4911</v>
      </c>
      <c r="D2938" s="40"/>
      <c r="E2938" s="341" t="s">
        <v>4911</v>
      </c>
      <c r="F2938" s="360" t="s">
        <v>4962</v>
      </c>
      <c r="G2938" s="342"/>
      <c r="H2938" s="41" t="s">
        <v>4911</v>
      </c>
      <c r="I2938" s="41" t="s">
        <v>4911</v>
      </c>
      <c r="J2938" s="362" t="s">
        <v>4963</v>
      </c>
      <c r="K2938" s="363" t="s">
        <v>12162</v>
      </c>
      <c r="L2938" s="362" t="s">
        <v>12163</v>
      </c>
      <c r="M2938" s="4">
        <v>2936</v>
      </c>
      <c r="N2938" s="602">
        <v>32.612898000000001</v>
      </c>
      <c r="O2938" s="602">
        <v>131.68204299999999</v>
      </c>
      <c r="P2938">
        <f t="shared" si="45"/>
        <v>4294.5330367906136</v>
      </c>
    </row>
    <row r="2939" spans="1:16">
      <c r="A2939" s="33" t="s">
        <v>11425</v>
      </c>
      <c r="B2939" s="33" t="s">
        <v>4244</v>
      </c>
      <c r="C2939" s="276">
        <v>5</v>
      </c>
      <c r="D2939" s="277">
        <v>5654013</v>
      </c>
      <c r="E2939" s="345" t="s">
        <v>4911</v>
      </c>
      <c r="F2939" s="336" t="s">
        <v>4981</v>
      </c>
      <c r="G2939" s="29" t="s">
        <v>4913</v>
      </c>
      <c r="H2939" s="279" t="s">
        <v>12164</v>
      </c>
      <c r="I2939" s="279" t="s">
        <v>12165</v>
      </c>
      <c r="J2939" s="337" t="s">
        <v>12166</v>
      </c>
      <c r="K2939" s="338" t="s">
        <v>12167</v>
      </c>
      <c r="L2939" s="337" t="s">
        <v>12168</v>
      </c>
      <c r="M2939" s="4">
        <v>2937</v>
      </c>
      <c r="N2939" s="605">
        <v>31.614494000000001</v>
      </c>
      <c r="O2939" s="605">
        <v>131.37360200000001</v>
      </c>
      <c r="P2939">
        <f t="shared" si="45"/>
        <v>4153.3099521873883</v>
      </c>
    </row>
    <row r="2940" spans="1:16">
      <c r="A2940" s="33" t="s">
        <v>11425</v>
      </c>
      <c r="B2940" s="33" t="s">
        <v>4244</v>
      </c>
      <c r="C2940" s="34" t="s">
        <v>4911</v>
      </c>
      <c r="D2940" s="35"/>
      <c r="E2940" s="108" t="s">
        <v>4911</v>
      </c>
      <c r="F2940" s="339" t="s">
        <v>4987</v>
      </c>
      <c r="G2940" s="340"/>
      <c r="H2940" s="36" t="s">
        <v>4911</v>
      </c>
      <c r="I2940" s="36" t="s">
        <v>4911</v>
      </c>
      <c r="J2940" s="91" t="s">
        <v>12169</v>
      </c>
      <c r="K2940" s="252" t="s">
        <v>12170</v>
      </c>
      <c r="L2940" s="91" t="s">
        <v>12171</v>
      </c>
      <c r="M2940" s="4">
        <v>2938</v>
      </c>
      <c r="N2940" s="543">
        <v>31.871068000000001</v>
      </c>
      <c r="O2940" s="543">
        <v>131.39399399999999</v>
      </c>
      <c r="P2940">
        <f t="shared" si="45"/>
        <v>4187.6669175655916</v>
      </c>
    </row>
    <row r="2941" spans="1:16">
      <c r="A2941" s="33" t="s">
        <v>11425</v>
      </c>
      <c r="B2941" s="33" t="s">
        <v>4244</v>
      </c>
      <c r="C2941" s="34" t="s">
        <v>4911</v>
      </c>
      <c r="D2941" s="35"/>
      <c r="E2941" s="108" t="s">
        <v>4911</v>
      </c>
      <c r="F2941" s="339" t="s">
        <v>4962</v>
      </c>
      <c r="G2941" s="340"/>
      <c r="H2941" s="36" t="s">
        <v>4911</v>
      </c>
      <c r="I2941" s="36" t="s">
        <v>4911</v>
      </c>
      <c r="J2941" s="91" t="s">
        <v>4963</v>
      </c>
      <c r="K2941" s="252" t="s">
        <v>12167</v>
      </c>
      <c r="L2941" s="91" t="s">
        <v>12168</v>
      </c>
      <c r="M2941" s="4">
        <v>2939</v>
      </c>
      <c r="N2941" s="605">
        <v>31.614494000000001</v>
      </c>
      <c r="O2941" s="605">
        <v>131.37360200000001</v>
      </c>
      <c r="P2941">
        <f t="shared" si="45"/>
        <v>4153.3099521873883</v>
      </c>
    </row>
    <row r="2942" spans="1:16">
      <c r="A2942" s="33" t="s">
        <v>11425</v>
      </c>
      <c r="B2942" s="33" t="s">
        <v>4244</v>
      </c>
      <c r="C2942" s="34" t="s">
        <v>4911</v>
      </c>
      <c r="D2942" s="35"/>
      <c r="E2942" s="108" t="s">
        <v>4974</v>
      </c>
      <c r="F2942" s="339" t="s">
        <v>4975</v>
      </c>
      <c r="G2942" s="340"/>
      <c r="H2942" s="36" t="s">
        <v>4911</v>
      </c>
      <c r="I2942" s="36" t="s">
        <v>4911</v>
      </c>
      <c r="J2942" s="91" t="s">
        <v>4976</v>
      </c>
      <c r="K2942" s="252" t="s">
        <v>12170</v>
      </c>
      <c r="L2942" s="91" t="s">
        <v>12171</v>
      </c>
      <c r="M2942" s="4">
        <v>2940</v>
      </c>
      <c r="N2942" s="543">
        <v>31.871068000000001</v>
      </c>
      <c r="O2942" s="543">
        <v>131.39399399999999</v>
      </c>
      <c r="P2942">
        <f t="shared" si="45"/>
        <v>4187.6669175655916</v>
      </c>
    </row>
    <row r="2943" spans="1:16">
      <c r="A2943" s="33" t="s">
        <v>11425</v>
      </c>
      <c r="B2943" s="33" t="s">
        <v>4244</v>
      </c>
      <c r="C2943" s="39" t="s">
        <v>4911</v>
      </c>
      <c r="D2943" s="40"/>
      <c r="E2943" s="341" t="s">
        <v>4911</v>
      </c>
      <c r="F2943" s="340" t="s">
        <v>4979</v>
      </c>
      <c r="G2943" s="340"/>
      <c r="H2943" s="41" t="s">
        <v>4911</v>
      </c>
      <c r="I2943" s="41" t="s">
        <v>4911</v>
      </c>
      <c r="J2943" s="330" t="s">
        <v>5483</v>
      </c>
      <c r="K2943" s="329" t="s">
        <v>12167</v>
      </c>
      <c r="L2943" s="330" t="s">
        <v>12168</v>
      </c>
      <c r="M2943" s="4">
        <v>2941</v>
      </c>
      <c r="N2943" s="605">
        <v>31.614494000000001</v>
      </c>
      <c r="O2943" s="605">
        <v>131.37360200000001</v>
      </c>
      <c r="P2943">
        <f t="shared" si="45"/>
        <v>4153.3099521873883</v>
      </c>
    </row>
    <row r="2944" spans="1:16">
      <c r="A2944" s="33" t="s">
        <v>11425</v>
      </c>
      <c r="B2944" s="33" t="s">
        <v>4244</v>
      </c>
      <c r="C2944" s="276">
        <v>6</v>
      </c>
      <c r="D2944" s="277">
        <v>5655012</v>
      </c>
      <c r="E2944" s="345" t="s">
        <v>4974</v>
      </c>
      <c r="F2944" s="359" t="s">
        <v>4981</v>
      </c>
      <c r="G2944" s="29" t="s">
        <v>4913</v>
      </c>
      <c r="H2944" s="279" t="s">
        <v>12172</v>
      </c>
      <c r="I2944" s="279" t="s">
        <v>12173</v>
      </c>
      <c r="J2944" s="364" t="s">
        <v>12174</v>
      </c>
      <c r="K2944" s="365" t="s">
        <v>12175</v>
      </c>
      <c r="L2944" s="364" t="s">
        <v>12176</v>
      </c>
      <c r="M2944" s="4">
        <v>2942</v>
      </c>
      <c r="N2944" s="602">
        <v>31.981646999999999</v>
      </c>
      <c r="O2944" s="602">
        <v>130.995858</v>
      </c>
      <c r="P2944">
        <f t="shared" si="45"/>
        <v>4189.4632890181256</v>
      </c>
    </row>
    <row r="2945" spans="1:16">
      <c r="A2945" s="33" t="s">
        <v>11425</v>
      </c>
      <c r="B2945" s="33" t="s">
        <v>4244</v>
      </c>
      <c r="C2945" s="39" t="s">
        <v>4911</v>
      </c>
      <c r="D2945" s="40"/>
      <c r="E2945" s="341" t="s">
        <v>4911</v>
      </c>
      <c r="F2945" s="360" t="s">
        <v>4962</v>
      </c>
      <c r="G2945" s="342"/>
      <c r="H2945" s="41" t="s">
        <v>4911</v>
      </c>
      <c r="I2945" s="41" t="s">
        <v>4911</v>
      </c>
      <c r="J2945" s="362" t="s">
        <v>4963</v>
      </c>
      <c r="K2945" s="363" t="s">
        <v>12175</v>
      </c>
      <c r="L2945" s="362" t="s">
        <v>12176</v>
      </c>
      <c r="M2945" s="4">
        <v>2943</v>
      </c>
      <c r="N2945" s="602">
        <v>31.981646999999999</v>
      </c>
      <c r="O2945" s="602">
        <v>130.995858</v>
      </c>
      <c r="P2945">
        <f t="shared" si="45"/>
        <v>4189.4632890181256</v>
      </c>
    </row>
    <row r="2946" spans="1:16">
      <c r="A2946" s="33" t="s">
        <v>11425</v>
      </c>
      <c r="B2946" s="33" t="s">
        <v>4244</v>
      </c>
      <c r="C2946" s="276">
        <v>7</v>
      </c>
      <c r="D2946" s="277">
        <v>5656006</v>
      </c>
      <c r="E2946" s="345" t="s">
        <v>4974</v>
      </c>
      <c r="F2946" s="336" t="s">
        <v>4981</v>
      </c>
      <c r="G2946" s="29" t="s">
        <v>4913</v>
      </c>
      <c r="H2946" s="279" t="s">
        <v>12177</v>
      </c>
      <c r="I2946" s="279" t="s">
        <v>12178</v>
      </c>
      <c r="J2946" s="337" t="s">
        <v>12179</v>
      </c>
      <c r="K2946" s="338" t="s">
        <v>12180</v>
      </c>
      <c r="L2946" s="337" t="s">
        <v>12181</v>
      </c>
      <c r="M2946" s="4">
        <v>2944</v>
      </c>
      <c r="N2946" s="602">
        <v>32.412387000000003</v>
      </c>
      <c r="O2946" s="605">
        <v>131.631362</v>
      </c>
      <c r="P2946">
        <f t="shared" si="45"/>
        <v>4266.4866464810939</v>
      </c>
    </row>
    <row r="2947" spans="1:16">
      <c r="A2947" s="33" t="s">
        <v>11425</v>
      </c>
      <c r="B2947" s="33" t="s">
        <v>4244</v>
      </c>
      <c r="C2947" s="34" t="s">
        <v>4911</v>
      </c>
      <c r="D2947" s="35"/>
      <c r="E2947" s="108" t="s">
        <v>4911</v>
      </c>
      <c r="F2947" s="339" t="s">
        <v>4912</v>
      </c>
      <c r="G2947" s="340"/>
      <c r="H2947" s="36" t="s">
        <v>4911</v>
      </c>
      <c r="I2947" s="36" t="s">
        <v>4911</v>
      </c>
      <c r="J2947" s="91" t="s">
        <v>12182</v>
      </c>
      <c r="K2947" s="252" t="s">
        <v>12183</v>
      </c>
      <c r="L2947" s="91" t="s">
        <v>12184</v>
      </c>
      <c r="M2947" s="4">
        <v>2945</v>
      </c>
      <c r="N2947" s="543">
        <v>32.118884000000001</v>
      </c>
      <c r="O2947" s="543">
        <v>131.52472700000001</v>
      </c>
      <c r="P2947">
        <f t="shared" si="45"/>
        <v>4224.4274496446687</v>
      </c>
    </row>
    <row r="2948" spans="1:16">
      <c r="A2948" s="33" t="s">
        <v>11425</v>
      </c>
      <c r="B2948" s="33" t="s">
        <v>4244</v>
      </c>
      <c r="C2948" s="39" t="s">
        <v>4911</v>
      </c>
      <c r="D2948" s="40"/>
      <c r="E2948" s="341" t="s">
        <v>4911</v>
      </c>
      <c r="F2948" s="342" t="s">
        <v>4962</v>
      </c>
      <c r="G2948" s="342"/>
      <c r="H2948" s="41" t="s">
        <v>4911</v>
      </c>
      <c r="I2948" s="41" t="s">
        <v>4911</v>
      </c>
      <c r="J2948" s="343" t="s">
        <v>4963</v>
      </c>
      <c r="K2948" s="344" t="s">
        <v>12180</v>
      </c>
      <c r="L2948" s="343" t="s">
        <v>12181</v>
      </c>
      <c r="M2948" s="4">
        <v>2946</v>
      </c>
      <c r="N2948" s="602">
        <v>32.412387000000003</v>
      </c>
      <c r="O2948" s="605">
        <v>131.631362</v>
      </c>
      <c r="P2948">
        <f t="shared" ref="P2948:P3011" si="46">N2948*O2948</f>
        <v>4266.4866464810939</v>
      </c>
    </row>
    <row r="2949" spans="1:16">
      <c r="A2949" s="33" t="s">
        <v>11425</v>
      </c>
      <c r="B2949" s="33" t="s">
        <v>4244</v>
      </c>
      <c r="C2949" s="276">
        <v>8</v>
      </c>
      <c r="D2949" s="277">
        <v>5656019</v>
      </c>
      <c r="E2949" s="345" t="s">
        <v>4974</v>
      </c>
      <c r="F2949" s="359" t="s">
        <v>4981</v>
      </c>
      <c r="G2949" s="29" t="s">
        <v>4913</v>
      </c>
      <c r="H2949" s="279" t="s">
        <v>12185</v>
      </c>
      <c r="I2949" s="279" t="s">
        <v>12186</v>
      </c>
      <c r="J2949" s="364" t="s">
        <v>12187</v>
      </c>
      <c r="K2949" s="365" t="s">
        <v>12180</v>
      </c>
      <c r="L2949" s="364" t="s">
        <v>12188</v>
      </c>
      <c r="M2949" s="4">
        <v>2947</v>
      </c>
      <c r="N2949" s="602">
        <v>32.416550999999998</v>
      </c>
      <c r="O2949" s="602">
        <v>131.63121000000001</v>
      </c>
      <c r="P2949">
        <f t="shared" si="46"/>
        <v>4267.0298321567097</v>
      </c>
    </row>
    <row r="2950" spans="1:16">
      <c r="A2950" s="33" t="s">
        <v>11425</v>
      </c>
      <c r="B2950" s="33" t="s">
        <v>4244</v>
      </c>
      <c r="C2950" s="163" t="s">
        <v>4911</v>
      </c>
      <c r="D2950" s="35"/>
      <c r="E2950" s="108" t="s">
        <v>4911</v>
      </c>
      <c r="F2950" s="339" t="s">
        <v>4912</v>
      </c>
      <c r="G2950" s="340"/>
      <c r="H2950" s="36" t="s">
        <v>4911</v>
      </c>
      <c r="I2950" s="36" t="s">
        <v>4911</v>
      </c>
      <c r="J2950" s="91" t="s">
        <v>12189</v>
      </c>
      <c r="K2950" s="252" t="s">
        <v>12190</v>
      </c>
      <c r="L2950" s="91" t="s">
        <v>12191</v>
      </c>
      <c r="M2950" s="4">
        <v>2948</v>
      </c>
      <c r="N2950" s="543">
        <v>32.097185000000003</v>
      </c>
      <c r="O2950" s="543">
        <v>131.40428700000001</v>
      </c>
      <c r="P2950">
        <f t="shared" si="46"/>
        <v>4217.7077096320954</v>
      </c>
    </row>
    <row r="2951" spans="1:16">
      <c r="A2951" s="33" t="s">
        <v>11425</v>
      </c>
      <c r="B2951" s="33" t="s">
        <v>4244</v>
      </c>
      <c r="C2951" s="39" t="s">
        <v>4911</v>
      </c>
      <c r="D2951" s="40"/>
      <c r="E2951" s="341" t="s">
        <v>4911</v>
      </c>
      <c r="F2951" s="360" t="s">
        <v>4962</v>
      </c>
      <c r="G2951" s="342"/>
      <c r="H2951" s="41" t="s">
        <v>4911</v>
      </c>
      <c r="I2951" s="41" t="s">
        <v>4911</v>
      </c>
      <c r="J2951" s="362" t="s">
        <v>4963</v>
      </c>
      <c r="K2951" s="363" t="s">
        <v>12180</v>
      </c>
      <c r="L2951" s="362" t="s">
        <v>12188</v>
      </c>
      <c r="M2951" s="4">
        <v>2949</v>
      </c>
      <c r="N2951" s="602">
        <v>32.416550999999998</v>
      </c>
      <c r="O2951" s="602">
        <v>131.63121000000001</v>
      </c>
      <c r="P2951">
        <f t="shared" si="46"/>
        <v>4267.0298321567097</v>
      </c>
    </row>
    <row r="2952" spans="1:16">
      <c r="A2952" s="33" t="s">
        <v>11425</v>
      </c>
      <c r="B2952" s="33" t="s">
        <v>4244</v>
      </c>
      <c r="C2952" s="276">
        <v>9</v>
      </c>
      <c r="D2952" s="277">
        <v>5656025</v>
      </c>
      <c r="E2952" s="345" t="s">
        <v>4974</v>
      </c>
      <c r="F2952" s="336" t="s">
        <v>4981</v>
      </c>
      <c r="G2952" s="29" t="s">
        <v>4913</v>
      </c>
      <c r="H2952" s="279" t="s">
        <v>12192</v>
      </c>
      <c r="I2952" s="279" t="s">
        <v>12193</v>
      </c>
      <c r="J2952" s="337" t="s">
        <v>12194</v>
      </c>
      <c r="K2952" s="338" t="s">
        <v>12195</v>
      </c>
      <c r="L2952" s="337" t="s">
        <v>12196</v>
      </c>
      <c r="M2952" s="4">
        <v>2950</v>
      </c>
      <c r="N2952" s="605">
        <v>32.431620000000002</v>
      </c>
      <c r="O2952" s="605">
        <v>131.62858399999999</v>
      </c>
      <c r="P2952">
        <f t="shared" si="46"/>
        <v>4268.9282174260798</v>
      </c>
    </row>
    <row r="2953" spans="1:16">
      <c r="A2953" s="33" t="s">
        <v>11425</v>
      </c>
      <c r="B2953" s="33" t="s">
        <v>4244</v>
      </c>
      <c r="C2953" s="34" t="s">
        <v>4911</v>
      </c>
      <c r="D2953" s="35"/>
      <c r="E2953" s="108" t="s">
        <v>4911</v>
      </c>
      <c r="F2953" s="339" t="s">
        <v>4962</v>
      </c>
      <c r="G2953" s="340"/>
      <c r="H2953" s="36" t="s">
        <v>4911</v>
      </c>
      <c r="I2953" s="36" t="s">
        <v>4911</v>
      </c>
      <c r="J2953" s="330" t="s">
        <v>4963</v>
      </c>
      <c r="K2953" s="329" t="s">
        <v>12195</v>
      </c>
      <c r="L2953" s="330" t="s">
        <v>12196</v>
      </c>
      <c r="M2953" s="4">
        <v>2951</v>
      </c>
      <c r="N2953" s="605">
        <v>32.431620000000002</v>
      </c>
      <c r="O2953" s="605">
        <v>131.62858399999999</v>
      </c>
      <c r="P2953">
        <f t="shared" si="46"/>
        <v>4268.9282174260798</v>
      </c>
    </row>
    <row r="2954" spans="1:16">
      <c r="A2954" s="33" t="s">
        <v>11425</v>
      </c>
      <c r="B2954" s="33" t="s">
        <v>4244</v>
      </c>
      <c r="C2954" s="39" t="s">
        <v>4911</v>
      </c>
      <c r="D2954" s="40"/>
      <c r="E2954" s="341" t="s">
        <v>4911</v>
      </c>
      <c r="F2954" s="342" t="s">
        <v>4968</v>
      </c>
      <c r="G2954" s="342"/>
      <c r="H2954" s="41" t="s">
        <v>4911</v>
      </c>
      <c r="I2954" s="41" t="s">
        <v>4911</v>
      </c>
      <c r="J2954" s="362" t="s">
        <v>12197</v>
      </c>
      <c r="K2954" s="363" t="s">
        <v>12195</v>
      </c>
      <c r="L2954" s="362" t="s">
        <v>12198</v>
      </c>
      <c r="M2954" s="4">
        <v>2952</v>
      </c>
      <c r="N2954" s="605">
        <v>32.431620000000002</v>
      </c>
      <c r="O2954" s="605">
        <v>131.62858399999999</v>
      </c>
      <c r="P2954">
        <f t="shared" si="46"/>
        <v>4268.9282174260798</v>
      </c>
    </row>
    <row r="2955" spans="1:16">
      <c r="A2955" s="33" t="s">
        <v>11425</v>
      </c>
      <c r="B2955" s="33" t="s">
        <v>4244</v>
      </c>
      <c r="C2955" s="276">
        <v>10</v>
      </c>
      <c r="D2955" s="277">
        <v>5659016</v>
      </c>
      <c r="E2955" s="345" t="s">
        <v>4974</v>
      </c>
      <c r="F2955" s="359" t="s">
        <v>4981</v>
      </c>
      <c r="G2955" s="29" t="s">
        <v>4913</v>
      </c>
      <c r="H2955" s="279" t="s">
        <v>12199</v>
      </c>
      <c r="I2955" s="279" t="s">
        <v>12200</v>
      </c>
      <c r="J2955" s="364" t="s">
        <v>12201</v>
      </c>
      <c r="K2955" s="365" t="s">
        <v>12202</v>
      </c>
      <c r="L2955" s="364" t="s">
        <v>12203</v>
      </c>
      <c r="M2955" s="4">
        <v>2953</v>
      </c>
      <c r="N2955" s="602">
        <v>32.048948000000003</v>
      </c>
      <c r="O2955" s="602">
        <v>130.85074</v>
      </c>
      <c r="P2955">
        <f t="shared" si="46"/>
        <v>4193.6285620215203</v>
      </c>
    </row>
    <row r="2956" spans="1:16">
      <c r="A2956" s="33" t="s">
        <v>11425</v>
      </c>
      <c r="B2956" s="33" t="s">
        <v>4244</v>
      </c>
      <c r="C2956" s="39" t="s">
        <v>4911</v>
      </c>
      <c r="D2956" s="40"/>
      <c r="E2956" s="341" t="s">
        <v>4911</v>
      </c>
      <c r="F2956" s="360" t="s">
        <v>4962</v>
      </c>
      <c r="G2956" s="342"/>
      <c r="H2956" s="41" t="s">
        <v>4911</v>
      </c>
      <c r="I2956" s="41" t="s">
        <v>4911</v>
      </c>
      <c r="J2956" s="362" t="s">
        <v>4963</v>
      </c>
      <c r="K2956" s="363" t="s">
        <v>12202</v>
      </c>
      <c r="L2956" s="362" t="s">
        <v>12203</v>
      </c>
      <c r="M2956" s="4">
        <v>2954</v>
      </c>
      <c r="N2956" s="602">
        <v>32.048948000000003</v>
      </c>
      <c r="O2956" s="602">
        <v>130.85074</v>
      </c>
      <c r="P2956">
        <f t="shared" si="46"/>
        <v>4193.6285620215203</v>
      </c>
    </row>
    <row r="2957" spans="1:16">
      <c r="A2957" s="33" t="s">
        <v>11425</v>
      </c>
      <c r="B2957" s="33" t="s">
        <v>4244</v>
      </c>
      <c r="C2957" s="349">
        <v>11</v>
      </c>
      <c r="D2957" s="317">
        <v>5685008</v>
      </c>
      <c r="E2957" s="350" t="s">
        <v>4974</v>
      </c>
      <c r="F2957" s="351" t="s">
        <v>4981</v>
      </c>
      <c r="G2957" s="29" t="s">
        <v>4913</v>
      </c>
      <c r="H2957" s="319" t="s">
        <v>12204</v>
      </c>
      <c r="I2957" s="319" t="s">
        <v>12205</v>
      </c>
      <c r="J2957" s="352" t="s">
        <v>12206</v>
      </c>
      <c r="K2957" s="353" t="s">
        <v>12207</v>
      </c>
      <c r="L2957" s="352" t="s">
        <v>12208</v>
      </c>
      <c r="M2957" s="4">
        <v>2955</v>
      </c>
      <c r="N2957" s="609">
        <v>32.255834</v>
      </c>
      <c r="O2957" s="609">
        <v>131.55498</v>
      </c>
      <c r="P2957">
        <f t="shared" si="46"/>
        <v>4243.4155967533197</v>
      </c>
    </row>
    <row r="2958" spans="1:16">
      <c r="A2958" s="33" t="s">
        <v>11425</v>
      </c>
      <c r="B2958" s="33" t="s">
        <v>4244</v>
      </c>
      <c r="C2958" s="276">
        <v>12</v>
      </c>
      <c r="D2958" s="277">
        <v>5687040</v>
      </c>
      <c r="E2958" s="345" t="s">
        <v>4974</v>
      </c>
      <c r="F2958" s="359" t="s">
        <v>4981</v>
      </c>
      <c r="G2958" s="29" t="s">
        <v>4913</v>
      </c>
      <c r="H2958" s="279" t="s">
        <v>12209</v>
      </c>
      <c r="I2958" s="279" t="s">
        <v>12210</v>
      </c>
      <c r="J2958" s="364" t="s">
        <v>12211</v>
      </c>
      <c r="K2958" s="365" t="s">
        <v>12212</v>
      </c>
      <c r="L2958" s="364" t="s">
        <v>12213</v>
      </c>
      <c r="M2958" s="4">
        <v>2956</v>
      </c>
      <c r="N2958" s="602">
        <v>32.467779</v>
      </c>
      <c r="O2958" s="602">
        <v>131.64875599999999</v>
      </c>
      <c r="P2958">
        <f t="shared" si="46"/>
        <v>4274.3427154329238</v>
      </c>
    </row>
    <row r="2959" spans="1:16" ht="19.5" thickBot="1">
      <c r="A2959" s="33" t="s">
        <v>11425</v>
      </c>
      <c r="B2959" s="82" t="s">
        <v>4244</v>
      </c>
      <c r="C2959" s="83" t="s">
        <v>4911</v>
      </c>
      <c r="D2959" s="84"/>
      <c r="E2959" s="385" t="s">
        <v>4911</v>
      </c>
      <c r="F2959" s="386" t="s">
        <v>4962</v>
      </c>
      <c r="G2959" s="387"/>
      <c r="H2959" s="87" t="s">
        <v>4911</v>
      </c>
      <c r="I2959" s="87" t="s">
        <v>4911</v>
      </c>
      <c r="J2959" s="388" t="s">
        <v>4963</v>
      </c>
      <c r="K2959" s="389" t="s">
        <v>12212</v>
      </c>
      <c r="L2959" s="388" t="s">
        <v>12213</v>
      </c>
      <c r="M2959" s="4">
        <v>2957</v>
      </c>
      <c r="N2959" s="602">
        <v>32.467779</v>
      </c>
      <c r="O2959" s="602">
        <v>131.64875599999999</v>
      </c>
      <c r="P2959">
        <f t="shared" si="46"/>
        <v>4274.3427154329238</v>
      </c>
    </row>
    <row r="2960" spans="1:16">
      <c r="A2960" s="33" t="s">
        <v>11425</v>
      </c>
      <c r="B2960" s="24" t="s">
        <v>4333</v>
      </c>
      <c r="C2960" s="25">
        <v>1</v>
      </c>
      <c r="D2960" s="26">
        <v>5751232</v>
      </c>
      <c r="E2960" s="108" t="s">
        <v>4974</v>
      </c>
      <c r="F2960" s="336" t="s">
        <v>4981</v>
      </c>
      <c r="G2960" s="29" t="s">
        <v>4913</v>
      </c>
      <c r="H2960" s="30" t="s">
        <v>12214</v>
      </c>
      <c r="I2960" s="30" t="s">
        <v>12215</v>
      </c>
      <c r="J2960" s="337" t="s">
        <v>5524</v>
      </c>
      <c r="K2960" s="338" t="s">
        <v>12216</v>
      </c>
      <c r="L2960" s="337" t="s">
        <v>12217</v>
      </c>
      <c r="M2960" s="4">
        <v>2958</v>
      </c>
      <c r="N2960" s="605">
        <v>31.548539999999999</v>
      </c>
      <c r="O2960" s="605">
        <v>130.50221199999999</v>
      </c>
      <c r="P2960">
        <f t="shared" si="46"/>
        <v>4117.1542553704794</v>
      </c>
    </row>
    <row r="2961" spans="1:16">
      <c r="A2961" s="33" t="s">
        <v>11425</v>
      </c>
      <c r="B2961" s="33" t="s">
        <v>4333</v>
      </c>
      <c r="C2961" s="34" t="s">
        <v>4911</v>
      </c>
      <c r="D2961" s="35"/>
      <c r="E2961" s="108" t="s">
        <v>4911</v>
      </c>
      <c r="F2961" s="339" t="s">
        <v>4912</v>
      </c>
      <c r="G2961" s="340"/>
      <c r="H2961" s="36" t="s">
        <v>4911</v>
      </c>
      <c r="I2961" s="36" t="s">
        <v>4911</v>
      </c>
      <c r="J2961" s="91" t="s">
        <v>12218</v>
      </c>
      <c r="K2961" s="252" t="s">
        <v>12219</v>
      </c>
      <c r="L2961" s="91" t="s">
        <v>12220</v>
      </c>
      <c r="M2961" s="4">
        <v>2959</v>
      </c>
      <c r="N2961" s="543">
        <v>31.584599999999998</v>
      </c>
      <c r="O2961" s="543">
        <v>130.522918</v>
      </c>
      <c r="P2961">
        <f t="shared" si="46"/>
        <v>4122.5141558628002</v>
      </c>
    </row>
    <row r="2962" spans="1:16">
      <c r="A2962" s="33" t="s">
        <v>11425</v>
      </c>
      <c r="B2962" s="33" t="s">
        <v>4333</v>
      </c>
      <c r="C2962" s="39" t="s">
        <v>4911</v>
      </c>
      <c r="D2962" s="40"/>
      <c r="E2962" s="341" t="s">
        <v>4911</v>
      </c>
      <c r="F2962" s="342" t="s">
        <v>4962</v>
      </c>
      <c r="G2962" s="342"/>
      <c r="H2962" s="41" t="s">
        <v>4911</v>
      </c>
      <c r="I2962" s="41" t="s">
        <v>4911</v>
      </c>
      <c r="J2962" s="343" t="s">
        <v>4963</v>
      </c>
      <c r="K2962" s="344" t="s">
        <v>12216</v>
      </c>
      <c r="L2962" s="343" t="s">
        <v>12217</v>
      </c>
      <c r="M2962" s="4">
        <v>2960</v>
      </c>
      <c r="N2962" s="605">
        <v>31.548539999999999</v>
      </c>
      <c r="O2962" s="605">
        <v>130.50221199999999</v>
      </c>
      <c r="P2962">
        <f t="shared" si="46"/>
        <v>4117.1542553704794</v>
      </c>
    </row>
    <row r="2963" spans="1:16">
      <c r="A2963" s="33" t="s">
        <v>11425</v>
      </c>
      <c r="B2963" s="33" t="s">
        <v>4333</v>
      </c>
      <c r="C2963" s="276">
        <v>2</v>
      </c>
      <c r="D2963" s="277">
        <v>5751239</v>
      </c>
      <c r="E2963" s="108" t="s">
        <v>4911</v>
      </c>
      <c r="F2963" s="336" t="s">
        <v>4981</v>
      </c>
      <c r="G2963" s="29" t="s">
        <v>4913</v>
      </c>
      <c r="H2963" s="279" t="s">
        <v>12221</v>
      </c>
      <c r="I2963" s="279" t="s">
        <v>12222</v>
      </c>
      <c r="J2963" s="337" t="s">
        <v>12223</v>
      </c>
      <c r="K2963" s="338" t="s">
        <v>11966</v>
      </c>
      <c r="L2963" s="337" t="s">
        <v>12224</v>
      </c>
      <c r="M2963" s="4">
        <v>2961</v>
      </c>
      <c r="N2963" s="605">
        <v>31.733426000000001</v>
      </c>
      <c r="O2963" s="605">
        <v>130.73798400000001</v>
      </c>
      <c r="P2963">
        <f t="shared" si="46"/>
        <v>4148.7641406531848</v>
      </c>
    </row>
    <row r="2964" spans="1:16">
      <c r="A2964" s="33" t="s">
        <v>11425</v>
      </c>
      <c r="B2964" s="33" t="s">
        <v>4333</v>
      </c>
      <c r="C2964" s="34" t="s">
        <v>4911</v>
      </c>
      <c r="D2964" s="35"/>
      <c r="E2964" s="108" t="s">
        <v>4911</v>
      </c>
      <c r="F2964" s="339" t="s">
        <v>4912</v>
      </c>
      <c r="G2964" s="340"/>
      <c r="H2964" s="36" t="s">
        <v>4911</v>
      </c>
      <c r="I2964" s="36" t="s">
        <v>4911</v>
      </c>
      <c r="J2964" s="91" t="s">
        <v>12225</v>
      </c>
      <c r="K2964" s="252" t="s">
        <v>12226</v>
      </c>
      <c r="L2964" s="91" t="s">
        <v>12227</v>
      </c>
      <c r="M2964" s="4">
        <v>2962</v>
      </c>
      <c r="N2964" s="543">
        <v>31.736453000000001</v>
      </c>
      <c r="O2964" s="543">
        <v>130.64257699999999</v>
      </c>
      <c r="P2964">
        <f t="shared" si="46"/>
        <v>4146.1320047593808</v>
      </c>
    </row>
    <row r="2965" spans="1:16">
      <c r="A2965" s="33" t="s">
        <v>11425</v>
      </c>
      <c r="B2965" s="33" t="s">
        <v>4333</v>
      </c>
      <c r="C2965" s="34" t="s">
        <v>4911</v>
      </c>
      <c r="D2965" s="35"/>
      <c r="E2965" s="108" t="s">
        <v>4911</v>
      </c>
      <c r="F2965" s="339" t="s">
        <v>4987</v>
      </c>
      <c r="G2965" s="340"/>
      <c r="H2965" s="36" t="s">
        <v>4911</v>
      </c>
      <c r="I2965" s="36" t="s">
        <v>4911</v>
      </c>
      <c r="J2965" s="91" t="s">
        <v>12228</v>
      </c>
      <c r="K2965" s="252" t="s">
        <v>12229</v>
      </c>
      <c r="L2965" s="91" t="s">
        <v>12230</v>
      </c>
      <c r="M2965" s="4">
        <v>2963</v>
      </c>
      <c r="N2965" s="543">
        <v>31.722014999999999</v>
      </c>
      <c r="O2965" s="543">
        <v>130.62221600000001</v>
      </c>
      <c r="P2965">
        <f t="shared" si="46"/>
        <v>4143.5998952852406</v>
      </c>
    </row>
    <row r="2966" spans="1:16">
      <c r="A2966" s="33" t="s">
        <v>11425</v>
      </c>
      <c r="B2966" s="33" t="s">
        <v>4333</v>
      </c>
      <c r="C2966" s="34" t="s">
        <v>4911</v>
      </c>
      <c r="D2966" s="35"/>
      <c r="E2966" s="108" t="s">
        <v>4911</v>
      </c>
      <c r="F2966" s="339" t="s">
        <v>4962</v>
      </c>
      <c r="G2966" s="340"/>
      <c r="H2966" s="36" t="s">
        <v>4911</v>
      </c>
      <c r="I2966" s="36" t="s">
        <v>4911</v>
      </c>
      <c r="J2966" s="91" t="s">
        <v>4963</v>
      </c>
      <c r="K2966" s="252" t="s">
        <v>11966</v>
      </c>
      <c r="L2966" s="91" t="s">
        <v>12224</v>
      </c>
      <c r="M2966" s="4">
        <v>2964</v>
      </c>
      <c r="N2966" s="605">
        <v>31.733426000000001</v>
      </c>
      <c r="O2966" s="605">
        <v>130.73798400000001</v>
      </c>
      <c r="P2966">
        <f t="shared" si="46"/>
        <v>4148.7641406531848</v>
      </c>
    </row>
    <row r="2967" spans="1:16">
      <c r="A2967" s="33" t="s">
        <v>11425</v>
      </c>
      <c r="B2967" s="33" t="s">
        <v>4333</v>
      </c>
      <c r="C2967" s="34" t="s">
        <v>4911</v>
      </c>
      <c r="D2967" s="35"/>
      <c r="E2967" s="108" t="s">
        <v>4911</v>
      </c>
      <c r="F2967" s="339" t="s">
        <v>4964</v>
      </c>
      <c r="G2967" s="340"/>
      <c r="H2967" s="36" t="s">
        <v>4911</v>
      </c>
      <c r="I2967" s="36" t="s">
        <v>4911</v>
      </c>
      <c r="J2967" s="91" t="s">
        <v>12231</v>
      </c>
      <c r="K2967" s="252" t="s">
        <v>11966</v>
      </c>
      <c r="L2967" s="91" t="s">
        <v>12232</v>
      </c>
      <c r="M2967" s="4">
        <v>2965</v>
      </c>
      <c r="N2967" s="543">
        <v>31.745705000000001</v>
      </c>
      <c r="O2967" s="543">
        <v>130.746477</v>
      </c>
      <c r="P2967">
        <f t="shared" si="46"/>
        <v>4150.6390886312847</v>
      </c>
    </row>
    <row r="2968" spans="1:16">
      <c r="A2968" s="33" t="s">
        <v>11425</v>
      </c>
      <c r="B2968" s="33" t="s">
        <v>4333</v>
      </c>
      <c r="C2968" s="34" t="s">
        <v>4911</v>
      </c>
      <c r="D2968" s="35"/>
      <c r="E2968" s="108" t="s">
        <v>4911</v>
      </c>
      <c r="F2968" s="339" t="s">
        <v>5255</v>
      </c>
      <c r="G2968" s="340"/>
      <c r="H2968" s="36" t="s">
        <v>4911</v>
      </c>
      <c r="I2968" s="36" t="s">
        <v>4911</v>
      </c>
      <c r="J2968" s="91" t="s">
        <v>12233</v>
      </c>
      <c r="K2968" s="252" t="s">
        <v>11966</v>
      </c>
      <c r="L2968" s="91" t="s">
        <v>12232</v>
      </c>
      <c r="M2968" s="4">
        <v>2966</v>
      </c>
      <c r="N2968" s="543">
        <v>31.745705000000001</v>
      </c>
      <c r="O2968" s="543">
        <v>130.746477</v>
      </c>
      <c r="P2968">
        <f t="shared" si="46"/>
        <v>4150.6390886312847</v>
      </c>
    </row>
    <row r="2969" spans="1:16">
      <c r="A2969" s="33" t="s">
        <v>11425</v>
      </c>
      <c r="B2969" s="33" t="s">
        <v>4333</v>
      </c>
      <c r="C2969" s="39" t="s">
        <v>4911</v>
      </c>
      <c r="D2969" s="40"/>
      <c r="E2969" s="341" t="s">
        <v>4974</v>
      </c>
      <c r="F2969" s="342" t="s">
        <v>4975</v>
      </c>
      <c r="G2969" s="342"/>
      <c r="H2969" s="41" t="s">
        <v>4911</v>
      </c>
      <c r="I2969" s="41" t="s">
        <v>4911</v>
      </c>
      <c r="J2969" s="343" t="s">
        <v>4976</v>
      </c>
      <c r="K2969" s="344" t="s">
        <v>11966</v>
      </c>
      <c r="L2969" s="343" t="s">
        <v>12224</v>
      </c>
      <c r="M2969" s="4">
        <v>2967</v>
      </c>
      <c r="N2969" s="605">
        <v>31.733426000000001</v>
      </c>
      <c r="O2969" s="605">
        <v>130.73798400000001</v>
      </c>
      <c r="P2969">
        <f t="shared" si="46"/>
        <v>4148.7641406531848</v>
      </c>
    </row>
    <row r="2970" spans="1:16">
      <c r="A2970" s="33" t="s">
        <v>11425</v>
      </c>
      <c r="B2970" s="33" t="s">
        <v>4333</v>
      </c>
      <c r="C2970" s="276">
        <v>3</v>
      </c>
      <c r="D2970" s="277">
        <v>5751357</v>
      </c>
      <c r="E2970" s="108" t="s">
        <v>4974</v>
      </c>
      <c r="F2970" s="336" t="s">
        <v>4981</v>
      </c>
      <c r="G2970" s="29" t="s">
        <v>4913</v>
      </c>
      <c r="H2970" s="279" t="s">
        <v>12234</v>
      </c>
      <c r="I2970" s="279" t="s">
        <v>12235</v>
      </c>
      <c r="J2970" s="337" t="s">
        <v>6997</v>
      </c>
      <c r="K2970" s="338" t="s">
        <v>12236</v>
      </c>
      <c r="L2970" s="337" t="s">
        <v>12237</v>
      </c>
      <c r="M2970" s="4">
        <v>2968</v>
      </c>
      <c r="N2970" s="605">
        <v>31.579170000000001</v>
      </c>
      <c r="O2970" s="605">
        <v>130.56215599999999</v>
      </c>
      <c r="P2970">
        <f t="shared" si="46"/>
        <v>4123.04451989052</v>
      </c>
    </row>
    <row r="2971" spans="1:16">
      <c r="A2971" s="33" t="s">
        <v>11425</v>
      </c>
      <c r="B2971" s="33" t="s">
        <v>4333</v>
      </c>
      <c r="C2971" s="34" t="s">
        <v>4911</v>
      </c>
      <c r="D2971" s="35"/>
      <c r="E2971" s="108" t="s">
        <v>4911</v>
      </c>
      <c r="F2971" s="339" t="s">
        <v>4987</v>
      </c>
      <c r="G2971" s="340"/>
      <c r="H2971" s="36" t="s">
        <v>4911</v>
      </c>
      <c r="I2971" s="36" t="s">
        <v>4911</v>
      </c>
      <c r="J2971" s="91" t="s">
        <v>12238</v>
      </c>
      <c r="K2971" s="252" t="s">
        <v>12239</v>
      </c>
      <c r="L2971" s="91" t="s">
        <v>12240</v>
      </c>
      <c r="M2971" s="4">
        <v>2969</v>
      </c>
      <c r="N2971" s="543">
        <v>31.622965000000001</v>
      </c>
      <c r="O2971" s="543">
        <v>130.526308</v>
      </c>
      <c r="P2971">
        <f t="shared" si="46"/>
        <v>4127.6288694632203</v>
      </c>
    </row>
    <row r="2972" spans="1:16">
      <c r="A2972" s="33" t="s">
        <v>11425</v>
      </c>
      <c r="B2972" s="33" t="s">
        <v>4333</v>
      </c>
      <c r="C2972" s="34" t="s">
        <v>4911</v>
      </c>
      <c r="D2972" s="35"/>
      <c r="E2972" s="108" t="s">
        <v>4911</v>
      </c>
      <c r="F2972" s="339" t="s">
        <v>4918</v>
      </c>
      <c r="G2972" s="340"/>
      <c r="H2972" s="36" t="s">
        <v>4911</v>
      </c>
      <c r="I2972" s="36" t="s">
        <v>4911</v>
      </c>
      <c r="J2972" s="91" t="s">
        <v>10001</v>
      </c>
      <c r="K2972" s="252" t="s">
        <v>12241</v>
      </c>
      <c r="L2972" s="91" t="s">
        <v>12242</v>
      </c>
      <c r="M2972" s="4">
        <v>2970</v>
      </c>
      <c r="N2972" s="543">
        <v>31.630621999999999</v>
      </c>
      <c r="O2972" s="543">
        <v>130.57358600000001</v>
      </c>
      <c r="P2972">
        <f t="shared" si="46"/>
        <v>4130.1237419504923</v>
      </c>
    </row>
    <row r="2973" spans="1:16">
      <c r="A2973" s="33" t="s">
        <v>11425</v>
      </c>
      <c r="B2973" s="33" t="s">
        <v>4333</v>
      </c>
      <c r="C2973" s="34" t="s">
        <v>4911</v>
      </c>
      <c r="D2973" s="35"/>
      <c r="E2973" s="108" t="s">
        <v>4911</v>
      </c>
      <c r="F2973" s="339" t="s">
        <v>4962</v>
      </c>
      <c r="G2973" s="340"/>
      <c r="H2973" s="36" t="s">
        <v>4911</v>
      </c>
      <c r="I2973" s="36" t="s">
        <v>4911</v>
      </c>
      <c r="J2973" s="91" t="s">
        <v>4963</v>
      </c>
      <c r="K2973" s="252" t="s">
        <v>12236</v>
      </c>
      <c r="L2973" s="91" t="s">
        <v>12237</v>
      </c>
      <c r="M2973" s="4">
        <v>2971</v>
      </c>
      <c r="N2973" s="543">
        <v>31.579170000000001</v>
      </c>
      <c r="O2973" s="605">
        <v>130.56215599999999</v>
      </c>
      <c r="P2973">
        <f t="shared" si="46"/>
        <v>4123.04451989052</v>
      </c>
    </row>
    <row r="2974" spans="1:16">
      <c r="A2974" s="33" t="s">
        <v>11425</v>
      </c>
      <c r="B2974" s="33" t="s">
        <v>4333</v>
      </c>
      <c r="C2974" s="39" t="s">
        <v>4911</v>
      </c>
      <c r="D2974" s="40"/>
      <c r="E2974" s="341" t="s">
        <v>4911</v>
      </c>
      <c r="F2974" s="342" t="s">
        <v>4968</v>
      </c>
      <c r="G2974" s="342"/>
      <c r="H2974" s="41" t="s">
        <v>4911</v>
      </c>
      <c r="I2974" s="41" t="s">
        <v>4911</v>
      </c>
      <c r="J2974" s="343" t="s">
        <v>12243</v>
      </c>
      <c r="K2974" s="344" t="s">
        <v>12229</v>
      </c>
      <c r="L2974" s="343" t="s">
        <v>12244</v>
      </c>
      <c r="M2974" s="4">
        <v>2972</v>
      </c>
      <c r="N2974" s="611">
        <v>31.734165000000001</v>
      </c>
      <c r="O2974" s="611">
        <v>130.628488</v>
      </c>
      <c r="P2974">
        <f t="shared" si="46"/>
        <v>4145.38599189252</v>
      </c>
    </row>
    <row r="2975" spans="1:16">
      <c r="A2975" s="33" t="s">
        <v>11425</v>
      </c>
      <c r="B2975" s="33" t="s">
        <v>4333</v>
      </c>
      <c r="C2975" s="349">
        <v>4</v>
      </c>
      <c r="D2975" s="317">
        <v>5753071</v>
      </c>
      <c r="E2975" s="350" t="s">
        <v>4974</v>
      </c>
      <c r="F2975" s="351" t="s">
        <v>4981</v>
      </c>
      <c r="G2975" s="29" t="s">
        <v>4913</v>
      </c>
      <c r="H2975" s="319" t="s">
        <v>12245</v>
      </c>
      <c r="I2975" s="319" t="s">
        <v>12246</v>
      </c>
      <c r="J2975" s="352" t="s">
        <v>12247</v>
      </c>
      <c r="K2975" s="353" t="s">
        <v>12248</v>
      </c>
      <c r="L2975" s="352" t="s">
        <v>12249</v>
      </c>
      <c r="M2975" s="4">
        <v>2973</v>
      </c>
      <c r="N2975" s="609">
        <v>31.358305000000001</v>
      </c>
      <c r="O2975" s="609">
        <v>130.80771300000001</v>
      </c>
      <c r="P2975">
        <f t="shared" si="46"/>
        <v>4101.9081606064656</v>
      </c>
    </row>
    <row r="2976" spans="1:16">
      <c r="A2976" s="33" t="s">
        <v>11425</v>
      </c>
      <c r="B2976" s="33" t="s">
        <v>4333</v>
      </c>
      <c r="C2976" s="276">
        <v>5</v>
      </c>
      <c r="D2976" s="277">
        <v>5753075</v>
      </c>
      <c r="E2976" s="108" t="s">
        <v>4974</v>
      </c>
      <c r="F2976" s="336" t="s">
        <v>4981</v>
      </c>
      <c r="G2976" s="29" t="s">
        <v>4913</v>
      </c>
      <c r="H2976" s="279" t="s">
        <v>12250</v>
      </c>
      <c r="I2976" s="279" t="s">
        <v>12251</v>
      </c>
      <c r="J2976" s="337" t="s">
        <v>12252</v>
      </c>
      <c r="K2976" s="338" t="s">
        <v>12253</v>
      </c>
      <c r="L2976" s="337" t="s">
        <v>12254</v>
      </c>
      <c r="M2976" s="4">
        <v>2974</v>
      </c>
      <c r="N2976" s="605">
        <v>31.397178</v>
      </c>
      <c r="O2976" s="605">
        <v>130.890377</v>
      </c>
      <c r="P2976">
        <f t="shared" si="46"/>
        <v>4109.5884651561064</v>
      </c>
    </row>
    <row r="2977" spans="1:16">
      <c r="A2977" s="33" t="s">
        <v>11425</v>
      </c>
      <c r="B2977" s="33" t="s">
        <v>4333</v>
      </c>
      <c r="C2977" s="34" t="s">
        <v>4911</v>
      </c>
      <c r="D2977" s="35"/>
      <c r="E2977" s="108" t="s">
        <v>4911</v>
      </c>
      <c r="F2977" s="339" t="s">
        <v>4912</v>
      </c>
      <c r="G2977" s="340"/>
      <c r="H2977" s="36" t="s">
        <v>4911</v>
      </c>
      <c r="I2977" s="36" t="s">
        <v>4911</v>
      </c>
      <c r="J2977" s="91" t="s">
        <v>12255</v>
      </c>
      <c r="K2977" s="252" t="s">
        <v>12256</v>
      </c>
      <c r="L2977" s="91" t="s">
        <v>12257</v>
      </c>
      <c r="M2977" s="4">
        <v>2975</v>
      </c>
      <c r="N2977" s="543">
        <v>31.473499</v>
      </c>
      <c r="O2977" s="543">
        <v>131.08282600000001</v>
      </c>
      <c r="P2977">
        <f t="shared" si="46"/>
        <v>4125.6351930281744</v>
      </c>
    </row>
    <row r="2978" spans="1:16">
      <c r="A2978" s="33" t="s">
        <v>11425</v>
      </c>
      <c r="B2978" s="33" t="s">
        <v>4333</v>
      </c>
      <c r="C2978" s="39" t="s">
        <v>4911</v>
      </c>
      <c r="D2978" s="40"/>
      <c r="E2978" s="341" t="s">
        <v>4911</v>
      </c>
      <c r="F2978" s="342" t="s">
        <v>4962</v>
      </c>
      <c r="G2978" s="342"/>
      <c r="H2978" s="41" t="s">
        <v>4911</v>
      </c>
      <c r="I2978" s="41" t="s">
        <v>4911</v>
      </c>
      <c r="J2978" s="343" t="s">
        <v>4963</v>
      </c>
      <c r="K2978" s="344" t="s">
        <v>12253</v>
      </c>
      <c r="L2978" s="343" t="s">
        <v>12254</v>
      </c>
      <c r="M2978" s="4">
        <v>2976</v>
      </c>
      <c r="N2978" s="611">
        <v>31.397178</v>
      </c>
      <c r="O2978" s="611">
        <v>130.890377</v>
      </c>
      <c r="P2978">
        <f t="shared" si="46"/>
        <v>4109.5884651561064</v>
      </c>
    </row>
    <row r="2979" spans="1:16">
      <c r="A2979" s="33" t="s">
        <v>11425</v>
      </c>
      <c r="B2979" s="33" t="s">
        <v>4333</v>
      </c>
      <c r="C2979" s="276">
        <v>6</v>
      </c>
      <c r="D2979" s="277">
        <v>5756013</v>
      </c>
      <c r="E2979" s="108" t="s">
        <v>4911</v>
      </c>
      <c r="F2979" s="336" t="s">
        <v>4981</v>
      </c>
      <c r="G2979" s="29" t="s">
        <v>4913</v>
      </c>
      <c r="H2979" s="279" t="s">
        <v>12258</v>
      </c>
      <c r="I2979" s="279" t="s">
        <v>12259</v>
      </c>
      <c r="J2979" s="337" t="s">
        <v>12260</v>
      </c>
      <c r="K2979" s="338" t="s">
        <v>12261</v>
      </c>
      <c r="L2979" s="337" t="s">
        <v>12262</v>
      </c>
      <c r="M2979" s="4">
        <v>2977</v>
      </c>
      <c r="N2979" s="605">
        <v>32.032974000000003</v>
      </c>
      <c r="O2979" s="605">
        <v>130.203596</v>
      </c>
      <c r="P2979">
        <f t="shared" si="46"/>
        <v>4170.8084053745042</v>
      </c>
    </row>
    <row r="2980" spans="1:16">
      <c r="A2980" s="33" t="s">
        <v>11425</v>
      </c>
      <c r="B2980" s="33" t="s">
        <v>4333</v>
      </c>
      <c r="C2980" s="34" t="s">
        <v>4911</v>
      </c>
      <c r="D2980" s="35"/>
      <c r="E2980" s="108" t="s">
        <v>4911</v>
      </c>
      <c r="F2980" s="339" t="s">
        <v>4912</v>
      </c>
      <c r="G2980" s="340"/>
      <c r="H2980" s="36" t="s">
        <v>4911</v>
      </c>
      <c r="I2980" s="36" t="s">
        <v>4911</v>
      </c>
      <c r="J2980" s="91" t="s">
        <v>12263</v>
      </c>
      <c r="K2980" s="252" t="s">
        <v>12264</v>
      </c>
      <c r="L2980" s="91" t="s">
        <v>12265</v>
      </c>
      <c r="M2980" s="4">
        <v>2978</v>
      </c>
      <c r="N2980" s="543">
        <v>31.534641000000001</v>
      </c>
      <c r="O2980" s="543">
        <v>130.533252</v>
      </c>
      <c r="P2980">
        <f t="shared" si="46"/>
        <v>4116.3192403825324</v>
      </c>
    </row>
    <row r="2981" spans="1:16">
      <c r="A2981" s="33" t="s">
        <v>11425</v>
      </c>
      <c r="B2981" s="33" t="s">
        <v>4333</v>
      </c>
      <c r="C2981" s="34" t="s">
        <v>4911</v>
      </c>
      <c r="D2981" s="35"/>
      <c r="E2981" s="108" t="s">
        <v>4911</v>
      </c>
      <c r="F2981" s="339" t="s">
        <v>4987</v>
      </c>
      <c r="G2981" s="340"/>
      <c r="H2981" s="36" t="s">
        <v>4911</v>
      </c>
      <c r="I2981" s="36" t="s">
        <v>4911</v>
      </c>
      <c r="J2981" s="91" t="s">
        <v>12266</v>
      </c>
      <c r="K2981" s="252" t="s">
        <v>12267</v>
      </c>
      <c r="L2981" s="91" t="s">
        <v>12268</v>
      </c>
      <c r="M2981" s="4">
        <v>2979</v>
      </c>
      <c r="N2981" s="543">
        <v>31.265647999999999</v>
      </c>
      <c r="O2981" s="543">
        <v>130.625676</v>
      </c>
      <c r="P2981">
        <f t="shared" si="46"/>
        <v>4084.0964055780478</v>
      </c>
    </row>
    <row r="2982" spans="1:16">
      <c r="A2982" s="33" t="s">
        <v>11425</v>
      </c>
      <c r="B2982" s="33" t="s">
        <v>4333</v>
      </c>
      <c r="C2982" s="34" t="s">
        <v>4911</v>
      </c>
      <c r="D2982" s="35"/>
      <c r="E2982" s="108" t="s">
        <v>4911</v>
      </c>
      <c r="F2982" s="339" t="s">
        <v>4918</v>
      </c>
      <c r="G2982" s="340"/>
      <c r="H2982" s="36" t="s">
        <v>4911</v>
      </c>
      <c r="I2982" s="36" t="s">
        <v>4911</v>
      </c>
      <c r="J2982" s="91" t="s">
        <v>12269</v>
      </c>
      <c r="K2982" s="252" t="s">
        <v>11969</v>
      </c>
      <c r="L2982" s="91" t="s">
        <v>12021</v>
      </c>
      <c r="M2982" s="4">
        <v>2980</v>
      </c>
      <c r="N2982" s="543">
        <v>31.555571</v>
      </c>
      <c r="O2982" s="543">
        <v>130.54574099999999</v>
      </c>
      <c r="P2982">
        <f t="shared" si="46"/>
        <v>4119.4453988731111</v>
      </c>
    </row>
    <row r="2983" spans="1:16">
      <c r="A2983" s="33" t="s">
        <v>11425</v>
      </c>
      <c r="B2983" s="33" t="s">
        <v>4333</v>
      </c>
      <c r="C2983" s="34" t="s">
        <v>4911</v>
      </c>
      <c r="D2983" s="35"/>
      <c r="E2983" s="108" t="s">
        <v>4911</v>
      </c>
      <c r="F2983" s="339" t="s">
        <v>4922</v>
      </c>
      <c r="G2983" s="340"/>
      <c r="H2983" s="36" t="s">
        <v>4911</v>
      </c>
      <c r="I2983" s="36" t="s">
        <v>4911</v>
      </c>
      <c r="J2983" s="91" t="s">
        <v>12270</v>
      </c>
      <c r="K2983" s="252" t="s">
        <v>12271</v>
      </c>
      <c r="L2983" s="91" t="s">
        <v>12272</v>
      </c>
      <c r="M2983" s="4">
        <v>2981</v>
      </c>
      <c r="N2983" s="543">
        <v>31.835597</v>
      </c>
      <c r="O2983" s="543">
        <v>130.28790000000001</v>
      </c>
      <c r="P2983">
        <f t="shared" si="46"/>
        <v>4147.7930783763004</v>
      </c>
    </row>
    <row r="2984" spans="1:16">
      <c r="A2984" s="33" t="s">
        <v>11425</v>
      </c>
      <c r="B2984" s="33" t="s">
        <v>4333</v>
      </c>
      <c r="C2984" s="34" t="s">
        <v>4911</v>
      </c>
      <c r="D2984" s="35"/>
      <c r="E2984" s="108" t="s">
        <v>4911</v>
      </c>
      <c r="F2984" s="339" t="s">
        <v>4926</v>
      </c>
      <c r="G2984" s="340"/>
      <c r="H2984" s="36" t="s">
        <v>4911</v>
      </c>
      <c r="I2984" s="36" t="s">
        <v>4911</v>
      </c>
      <c r="J2984" s="91" t="s">
        <v>12273</v>
      </c>
      <c r="K2984" s="252" t="s">
        <v>12274</v>
      </c>
      <c r="L2984" s="91" t="s">
        <v>12275</v>
      </c>
      <c r="M2984" s="4">
        <v>2982</v>
      </c>
      <c r="N2984" s="543">
        <v>31.791264000000002</v>
      </c>
      <c r="O2984" s="543">
        <v>130.31169399999999</v>
      </c>
      <c r="P2984">
        <f t="shared" si="46"/>
        <v>4142.7734662412158</v>
      </c>
    </row>
    <row r="2985" spans="1:16">
      <c r="A2985" s="33" t="s">
        <v>11425</v>
      </c>
      <c r="B2985" s="33" t="s">
        <v>4333</v>
      </c>
      <c r="C2985" s="34" t="s">
        <v>4911</v>
      </c>
      <c r="D2985" s="35"/>
      <c r="E2985" s="108" t="s">
        <v>4911</v>
      </c>
      <c r="F2985" s="339" t="s">
        <v>4930</v>
      </c>
      <c r="G2985" s="340"/>
      <c r="H2985" s="36" t="s">
        <v>4911</v>
      </c>
      <c r="I2985" s="36" t="s">
        <v>4911</v>
      </c>
      <c r="J2985" s="91" t="s">
        <v>12276</v>
      </c>
      <c r="K2985" s="252" t="s">
        <v>12277</v>
      </c>
      <c r="L2985" s="91" t="s">
        <v>12278</v>
      </c>
      <c r="M2985" s="4">
        <v>2983</v>
      </c>
      <c r="N2985" s="543">
        <v>31.545069999999999</v>
      </c>
      <c r="O2985" s="543">
        <v>130.542079</v>
      </c>
      <c r="P2985">
        <f t="shared" si="46"/>
        <v>4117.9590200005296</v>
      </c>
    </row>
    <row r="2986" spans="1:16">
      <c r="A2986" s="33" t="s">
        <v>11425</v>
      </c>
      <c r="B2986" s="33" t="s">
        <v>4333</v>
      </c>
      <c r="C2986" s="34" t="s">
        <v>4911</v>
      </c>
      <c r="D2986" s="35"/>
      <c r="E2986" s="108" t="s">
        <v>4911</v>
      </c>
      <c r="F2986" s="339" t="s">
        <v>4938</v>
      </c>
      <c r="G2986" s="340"/>
      <c r="H2986" s="36" t="s">
        <v>4911</v>
      </c>
      <c r="I2986" s="36" t="s">
        <v>4911</v>
      </c>
      <c r="J2986" s="347" t="s">
        <v>12279</v>
      </c>
      <c r="K2986" s="348" t="s">
        <v>12280</v>
      </c>
      <c r="L2986" s="347" t="s">
        <v>12281</v>
      </c>
      <c r="M2986" s="4">
        <v>2984</v>
      </c>
      <c r="N2986" s="604">
        <v>31.394088</v>
      </c>
      <c r="O2986" s="604">
        <v>130.40558100000001</v>
      </c>
      <c r="P2986">
        <f t="shared" si="46"/>
        <v>4093.9642856051282</v>
      </c>
    </row>
    <row r="2987" spans="1:16">
      <c r="A2987" s="33" t="s">
        <v>11425</v>
      </c>
      <c r="B2987" s="33" t="s">
        <v>4333</v>
      </c>
      <c r="C2987" s="34" t="s">
        <v>4911</v>
      </c>
      <c r="D2987" s="35"/>
      <c r="E2987" s="108" t="s">
        <v>4911</v>
      </c>
      <c r="F2987" s="346" t="s">
        <v>4962</v>
      </c>
      <c r="G2987" s="340"/>
      <c r="H2987" s="36" t="s">
        <v>4911</v>
      </c>
      <c r="I2987" s="36" t="s">
        <v>4911</v>
      </c>
      <c r="J2987" s="347" t="s">
        <v>5349</v>
      </c>
      <c r="K2987" s="348" t="s">
        <v>12264</v>
      </c>
      <c r="L2987" s="347" t="s">
        <v>12265</v>
      </c>
      <c r="M2987" s="4">
        <v>2985</v>
      </c>
      <c r="N2987" s="604">
        <v>31.534641000000001</v>
      </c>
      <c r="O2987" s="604">
        <v>130.533252</v>
      </c>
      <c r="P2987">
        <f t="shared" si="46"/>
        <v>4116.3192403825324</v>
      </c>
    </row>
    <row r="2988" spans="1:16">
      <c r="A2988" s="33" t="s">
        <v>11425</v>
      </c>
      <c r="B2988" s="33" t="s">
        <v>4333</v>
      </c>
      <c r="C2988" s="34" t="s">
        <v>4911</v>
      </c>
      <c r="D2988" s="35"/>
      <c r="E2988" s="108" t="s">
        <v>4911</v>
      </c>
      <c r="F2988" s="346" t="s">
        <v>4964</v>
      </c>
      <c r="G2988" s="340"/>
      <c r="H2988" s="36" t="s">
        <v>4911</v>
      </c>
      <c r="I2988" s="36" t="s">
        <v>4911</v>
      </c>
      <c r="J2988" s="347" t="s">
        <v>12282</v>
      </c>
      <c r="K2988" s="348" t="s">
        <v>12264</v>
      </c>
      <c r="L2988" s="347" t="s">
        <v>12283</v>
      </c>
      <c r="M2988" s="4">
        <v>2986</v>
      </c>
      <c r="N2988" s="604">
        <v>31.529419999999998</v>
      </c>
      <c r="O2988" s="604">
        <v>130.53560300000001</v>
      </c>
      <c r="P2988">
        <f t="shared" si="46"/>
        <v>4115.7118519402602</v>
      </c>
    </row>
    <row r="2989" spans="1:16">
      <c r="A2989" s="33" t="s">
        <v>11425</v>
      </c>
      <c r="B2989" s="33" t="s">
        <v>4333</v>
      </c>
      <c r="C2989" s="34" t="s">
        <v>4911</v>
      </c>
      <c r="D2989" s="35"/>
      <c r="E2989" s="108" t="s">
        <v>4911</v>
      </c>
      <c r="F2989" s="346" t="s">
        <v>5102</v>
      </c>
      <c r="G2989" s="340"/>
      <c r="H2989" s="36" t="s">
        <v>4911</v>
      </c>
      <c r="I2989" s="36" t="s">
        <v>4911</v>
      </c>
      <c r="J2989" s="347" t="s">
        <v>12284</v>
      </c>
      <c r="K2989" s="348" t="s">
        <v>12261</v>
      </c>
      <c r="L2989" s="347" t="s">
        <v>12285</v>
      </c>
      <c r="M2989" s="4">
        <v>2987</v>
      </c>
      <c r="N2989" s="604">
        <v>32.033679999999997</v>
      </c>
      <c r="O2989" s="604">
        <v>130.20425900000001</v>
      </c>
      <c r="P2989">
        <f t="shared" si="46"/>
        <v>4170.9215674431198</v>
      </c>
    </row>
    <row r="2990" spans="1:16">
      <c r="A2990" s="33" t="s">
        <v>11425</v>
      </c>
      <c r="B2990" s="33" t="s">
        <v>4333</v>
      </c>
      <c r="C2990" s="34" t="s">
        <v>4911</v>
      </c>
      <c r="D2990" s="35"/>
      <c r="E2990" s="108" t="s">
        <v>4911</v>
      </c>
      <c r="F2990" s="346" t="s">
        <v>4968</v>
      </c>
      <c r="G2990" s="340"/>
      <c r="H2990" s="36" t="s">
        <v>4911</v>
      </c>
      <c r="I2990" s="36" t="s">
        <v>4911</v>
      </c>
      <c r="J2990" s="347" t="s">
        <v>12286</v>
      </c>
      <c r="K2990" s="348" t="s">
        <v>12264</v>
      </c>
      <c r="L2990" s="347" t="s">
        <v>12287</v>
      </c>
      <c r="M2990" s="4">
        <v>2988</v>
      </c>
      <c r="N2990" s="604">
        <v>31.534002000000001</v>
      </c>
      <c r="O2990" s="604">
        <v>130.53319999999999</v>
      </c>
      <c r="P2990">
        <f t="shared" si="46"/>
        <v>4116.2341898663999</v>
      </c>
    </row>
    <row r="2991" spans="1:16">
      <c r="A2991" s="33" t="s">
        <v>11425</v>
      </c>
      <c r="B2991" s="33" t="s">
        <v>4333</v>
      </c>
      <c r="C2991" s="34" t="s">
        <v>4911</v>
      </c>
      <c r="D2991" s="35"/>
      <c r="E2991" s="108" t="s">
        <v>4911</v>
      </c>
      <c r="F2991" s="346" t="s">
        <v>5255</v>
      </c>
      <c r="G2991" s="340"/>
      <c r="H2991" s="36" t="s">
        <v>4911</v>
      </c>
      <c r="I2991" s="36" t="s">
        <v>4911</v>
      </c>
      <c r="J2991" s="347" t="s">
        <v>12288</v>
      </c>
      <c r="K2991" s="348" t="s">
        <v>12264</v>
      </c>
      <c r="L2991" s="347" t="s">
        <v>12283</v>
      </c>
      <c r="M2991" s="4">
        <v>2989</v>
      </c>
      <c r="N2991" s="604">
        <v>31.529419999999998</v>
      </c>
      <c r="O2991" s="604">
        <v>130.53560300000001</v>
      </c>
      <c r="P2991">
        <f t="shared" si="46"/>
        <v>4115.7118519402602</v>
      </c>
    </row>
    <row r="2992" spans="1:16">
      <c r="A2992" s="33" t="s">
        <v>11425</v>
      </c>
      <c r="B2992" s="33" t="s">
        <v>4333</v>
      </c>
      <c r="C2992" s="34" t="s">
        <v>4911</v>
      </c>
      <c r="D2992" s="35"/>
      <c r="E2992" s="108" t="s">
        <v>4911</v>
      </c>
      <c r="F2992" s="346" t="s">
        <v>5252</v>
      </c>
      <c r="G2992" s="340"/>
      <c r="H2992" s="36" t="s">
        <v>4911</v>
      </c>
      <c r="I2992" s="36" t="s">
        <v>4911</v>
      </c>
      <c r="J2992" s="347" t="s">
        <v>5353</v>
      </c>
      <c r="K2992" s="348" t="s">
        <v>12264</v>
      </c>
      <c r="L2992" s="347" t="s">
        <v>12287</v>
      </c>
      <c r="M2992" s="4">
        <v>2990</v>
      </c>
      <c r="N2992" s="604">
        <v>31.534002000000001</v>
      </c>
      <c r="O2992" s="604">
        <v>130.53319999999999</v>
      </c>
      <c r="P2992">
        <f t="shared" si="46"/>
        <v>4116.2341898663999</v>
      </c>
    </row>
    <row r="2993" spans="1:16">
      <c r="A2993" s="33" t="s">
        <v>11425</v>
      </c>
      <c r="B2993" s="33" t="s">
        <v>4333</v>
      </c>
      <c r="C2993" s="34" t="s">
        <v>4911</v>
      </c>
      <c r="D2993" s="35"/>
      <c r="E2993" s="108" t="s">
        <v>4974</v>
      </c>
      <c r="F2993" s="346" t="s">
        <v>4975</v>
      </c>
      <c r="G2993" s="340"/>
      <c r="H2993" s="36" t="s">
        <v>4911</v>
      </c>
      <c r="I2993" s="36" t="s">
        <v>4911</v>
      </c>
      <c r="J2993" s="347" t="s">
        <v>6229</v>
      </c>
      <c r="K2993" s="348" t="s">
        <v>12264</v>
      </c>
      <c r="L2993" s="347" t="s">
        <v>12287</v>
      </c>
      <c r="M2993" s="4">
        <v>2991</v>
      </c>
      <c r="N2993" s="604">
        <v>31.534002000000001</v>
      </c>
      <c r="O2993" s="604">
        <v>130.53319999999999</v>
      </c>
      <c r="P2993">
        <f t="shared" si="46"/>
        <v>4116.2341898663999</v>
      </c>
    </row>
    <row r="2994" spans="1:16">
      <c r="A2994" s="33" t="s">
        <v>11425</v>
      </c>
      <c r="B2994" s="33" t="s">
        <v>4333</v>
      </c>
      <c r="C2994" s="34" t="s">
        <v>4911</v>
      </c>
      <c r="D2994" s="35"/>
      <c r="E2994" s="108" t="s">
        <v>4911</v>
      </c>
      <c r="F2994" s="346" t="s">
        <v>4979</v>
      </c>
      <c r="G2994" s="340"/>
      <c r="H2994" s="36" t="s">
        <v>4911</v>
      </c>
      <c r="I2994" s="36" t="s">
        <v>4911</v>
      </c>
      <c r="J2994" s="347" t="s">
        <v>10303</v>
      </c>
      <c r="K2994" s="348" t="s">
        <v>12264</v>
      </c>
      <c r="L2994" s="347" t="s">
        <v>12265</v>
      </c>
      <c r="M2994" s="4">
        <v>2992</v>
      </c>
      <c r="N2994" s="604">
        <v>31.534641000000001</v>
      </c>
      <c r="O2994" s="604">
        <v>130.533252</v>
      </c>
      <c r="P2994">
        <f t="shared" si="46"/>
        <v>4116.3192403825324</v>
      </c>
    </row>
    <row r="2995" spans="1:16">
      <c r="A2995" s="33" t="s">
        <v>11425</v>
      </c>
      <c r="B2995" s="33" t="s">
        <v>4333</v>
      </c>
      <c r="C2995" s="39" t="s">
        <v>4911</v>
      </c>
      <c r="D2995" s="40"/>
      <c r="E2995" s="341" t="s">
        <v>4911</v>
      </c>
      <c r="F2995" s="342" t="s">
        <v>5355</v>
      </c>
      <c r="G2995" s="342"/>
      <c r="H2995" s="41" t="s">
        <v>4911</v>
      </c>
      <c r="I2995" s="41" t="s">
        <v>4911</v>
      </c>
      <c r="J2995" s="343" t="s">
        <v>12289</v>
      </c>
      <c r="K2995" s="344" t="s">
        <v>12290</v>
      </c>
      <c r="L2995" s="343" t="s">
        <v>12291</v>
      </c>
      <c r="M2995" s="4">
        <v>2993</v>
      </c>
      <c r="N2995" s="611">
        <v>31.584353</v>
      </c>
      <c r="O2995" s="611">
        <v>130.54450199999999</v>
      </c>
      <c r="P2995">
        <f t="shared" si="46"/>
        <v>4123.1636333772058</v>
      </c>
    </row>
    <row r="2996" spans="1:16">
      <c r="A2996" s="33" t="s">
        <v>11425</v>
      </c>
      <c r="B2996" s="33" t="s">
        <v>4333</v>
      </c>
      <c r="C2996" s="392">
        <v>7</v>
      </c>
      <c r="D2996" s="35">
        <v>5758008</v>
      </c>
      <c r="E2996" s="108" t="s">
        <v>4974</v>
      </c>
      <c r="F2996" s="351" t="s">
        <v>4981</v>
      </c>
      <c r="G2996" s="29" t="s">
        <v>4913</v>
      </c>
      <c r="H2996" s="36" t="s">
        <v>12292</v>
      </c>
      <c r="I2996" s="36" t="s">
        <v>12293</v>
      </c>
      <c r="J2996" s="352" t="s">
        <v>11923</v>
      </c>
      <c r="K2996" s="353" t="s">
        <v>12294</v>
      </c>
      <c r="L2996" s="352" t="s">
        <v>12295</v>
      </c>
      <c r="M2996" s="4">
        <v>2994</v>
      </c>
      <c r="N2996" s="609">
        <v>32.075670000000002</v>
      </c>
      <c r="O2996" s="609">
        <v>130.34207599999999</v>
      </c>
      <c r="P2996">
        <f t="shared" si="46"/>
        <v>4180.8094168909201</v>
      </c>
    </row>
    <row r="2997" spans="1:16">
      <c r="A2997" s="33" t="s">
        <v>11425</v>
      </c>
      <c r="B2997" s="33" t="s">
        <v>4333</v>
      </c>
      <c r="C2997" s="276">
        <v>8</v>
      </c>
      <c r="D2997" s="277">
        <v>5761022</v>
      </c>
      <c r="E2997" s="345" t="s">
        <v>4974</v>
      </c>
      <c r="F2997" s="359" t="s">
        <v>4981</v>
      </c>
      <c r="G2997" s="29" t="s">
        <v>4913</v>
      </c>
      <c r="H2997" s="279" t="s">
        <v>12296</v>
      </c>
      <c r="I2997" s="279" t="s">
        <v>12297</v>
      </c>
      <c r="J2997" s="364" t="s">
        <v>12298</v>
      </c>
      <c r="K2997" s="365" t="s">
        <v>12299</v>
      </c>
      <c r="L2997" s="364" t="s">
        <v>12300</v>
      </c>
      <c r="M2997" s="4">
        <v>2995</v>
      </c>
      <c r="N2997" s="602">
        <v>31.420034999999999</v>
      </c>
      <c r="O2997" s="602">
        <v>130.32758899999999</v>
      </c>
      <c r="P2997">
        <f t="shared" si="46"/>
        <v>4094.8974078456145</v>
      </c>
    </row>
    <row r="2998" spans="1:16">
      <c r="A2998" s="33" t="s">
        <v>11425</v>
      </c>
      <c r="B2998" s="33" t="s">
        <v>4333</v>
      </c>
      <c r="C2998" s="39" t="s">
        <v>4911</v>
      </c>
      <c r="D2998" s="40"/>
      <c r="E2998" s="341" t="s">
        <v>4911</v>
      </c>
      <c r="F2998" s="360" t="s">
        <v>4962</v>
      </c>
      <c r="G2998" s="342"/>
      <c r="H2998" s="41" t="s">
        <v>4911</v>
      </c>
      <c r="I2998" s="41" t="s">
        <v>4911</v>
      </c>
      <c r="J2998" s="362" t="s">
        <v>4963</v>
      </c>
      <c r="K2998" s="363" t="s">
        <v>12299</v>
      </c>
      <c r="L2998" s="362" t="s">
        <v>12300</v>
      </c>
      <c r="M2998" s="4">
        <v>2996</v>
      </c>
      <c r="N2998" s="602">
        <v>31.420034999999999</v>
      </c>
      <c r="O2998" s="602">
        <v>130.32758899999999</v>
      </c>
      <c r="P2998">
        <f t="shared" si="46"/>
        <v>4094.8974078456145</v>
      </c>
    </row>
    <row r="2999" spans="1:16">
      <c r="A2999" s="33" t="s">
        <v>11425</v>
      </c>
      <c r="B2999" s="33" t="s">
        <v>4333</v>
      </c>
      <c r="C2999" s="276">
        <v>9</v>
      </c>
      <c r="D2999" s="277">
        <v>5762036</v>
      </c>
      <c r="E2999" s="345" t="s">
        <v>4974</v>
      </c>
      <c r="F2999" s="359" t="s">
        <v>4981</v>
      </c>
      <c r="G2999" s="29" t="s">
        <v>4913</v>
      </c>
      <c r="H2999" s="279" t="s">
        <v>12301</v>
      </c>
      <c r="I2999" s="279" t="s">
        <v>12302</v>
      </c>
      <c r="J2999" s="364" t="s">
        <v>12303</v>
      </c>
      <c r="K2999" s="365" t="s">
        <v>12304</v>
      </c>
      <c r="L2999" s="364" t="s">
        <v>12305</v>
      </c>
      <c r="M2999" s="4">
        <v>2997</v>
      </c>
      <c r="N2999" s="602">
        <v>31.732586000000001</v>
      </c>
      <c r="O2999" s="602">
        <v>130.76269300000001</v>
      </c>
      <c r="P2999">
        <f t="shared" si="46"/>
        <v>4149.438401214099</v>
      </c>
    </row>
    <row r="3000" spans="1:16">
      <c r="A3000" s="33" t="s">
        <v>11425</v>
      </c>
      <c r="B3000" s="33" t="s">
        <v>4333</v>
      </c>
      <c r="C3000" s="39" t="s">
        <v>4911</v>
      </c>
      <c r="D3000" s="40"/>
      <c r="E3000" s="341" t="s">
        <v>4911</v>
      </c>
      <c r="F3000" s="360" t="s">
        <v>4962</v>
      </c>
      <c r="G3000" s="342"/>
      <c r="H3000" s="41" t="s">
        <v>4911</v>
      </c>
      <c r="I3000" s="41" t="s">
        <v>4911</v>
      </c>
      <c r="J3000" s="362" t="s">
        <v>4963</v>
      </c>
      <c r="K3000" s="363" t="s">
        <v>12304</v>
      </c>
      <c r="L3000" s="362" t="s">
        <v>12305</v>
      </c>
      <c r="M3000" s="4">
        <v>2998</v>
      </c>
      <c r="N3000" s="602">
        <v>31.732586000000001</v>
      </c>
      <c r="O3000" s="602">
        <v>130.76269300000001</v>
      </c>
      <c r="P3000">
        <f t="shared" si="46"/>
        <v>4149.438401214099</v>
      </c>
    </row>
    <row r="3001" spans="1:16">
      <c r="A3001" s="33" t="s">
        <v>11425</v>
      </c>
      <c r="B3001" s="33" t="s">
        <v>4333</v>
      </c>
      <c r="C3001" s="276">
        <v>10</v>
      </c>
      <c r="D3001" s="277">
        <v>5783012</v>
      </c>
      <c r="E3001" s="345" t="s">
        <v>4974</v>
      </c>
      <c r="F3001" s="359" t="s">
        <v>4981</v>
      </c>
      <c r="G3001" s="29" t="s">
        <v>4913</v>
      </c>
      <c r="H3001" s="279" t="s">
        <v>12306</v>
      </c>
      <c r="I3001" s="279" t="s">
        <v>12307</v>
      </c>
      <c r="J3001" s="364" t="s">
        <v>12308</v>
      </c>
      <c r="K3001" s="365" t="s">
        <v>12309</v>
      </c>
      <c r="L3001" s="364" t="s">
        <v>12310</v>
      </c>
      <c r="M3001" s="4">
        <v>2999</v>
      </c>
      <c r="N3001" s="602">
        <v>31.633991999999999</v>
      </c>
      <c r="O3001" s="602">
        <v>130.40128200000001</v>
      </c>
      <c r="P3001">
        <f t="shared" si="46"/>
        <v>4125.1131115777443</v>
      </c>
    </row>
    <row r="3002" spans="1:16">
      <c r="A3002" s="33" t="s">
        <v>11425</v>
      </c>
      <c r="B3002" s="33" t="s">
        <v>4333</v>
      </c>
      <c r="C3002" s="39" t="s">
        <v>4911</v>
      </c>
      <c r="D3002" s="40"/>
      <c r="E3002" s="341" t="s">
        <v>4911</v>
      </c>
      <c r="F3002" s="360" t="s">
        <v>4962</v>
      </c>
      <c r="G3002" s="342"/>
      <c r="H3002" s="41" t="s">
        <v>4911</v>
      </c>
      <c r="I3002" s="41" t="s">
        <v>4911</v>
      </c>
      <c r="J3002" s="362" t="s">
        <v>4963</v>
      </c>
      <c r="K3002" s="363" t="s">
        <v>12309</v>
      </c>
      <c r="L3002" s="362" t="s">
        <v>12310</v>
      </c>
      <c r="M3002" s="4">
        <v>3000</v>
      </c>
      <c r="N3002" s="602">
        <v>31.633991999999999</v>
      </c>
      <c r="O3002" s="602">
        <v>130.40128200000001</v>
      </c>
      <c r="P3002">
        <f t="shared" si="46"/>
        <v>4125.1131115777443</v>
      </c>
    </row>
    <row r="3003" spans="1:16">
      <c r="A3003" s="33" t="s">
        <v>11425</v>
      </c>
      <c r="B3003" s="33" t="s">
        <v>4333</v>
      </c>
      <c r="C3003" s="276">
        <v>11</v>
      </c>
      <c r="D3003" s="277">
        <v>5788186</v>
      </c>
      <c r="E3003" s="345" t="s">
        <v>4974</v>
      </c>
      <c r="F3003" s="359" t="s">
        <v>4981</v>
      </c>
      <c r="G3003" s="29" t="s">
        <v>4913</v>
      </c>
      <c r="H3003" s="279" t="s">
        <v>12311</v>
      </c>
      <c r="I3003" s="279" t="s">
        <v>12312</v>
      </c>
      <c r="J3003" s="364" t="s">
        <v>12313</v>
      </c>
      <c r="K3003" s="365" t="s">
        <v>12314</v>
      </c>
      <c r="L3003" s="364" t="s">
        <v>12315</v>
      </c>
      <c r="M3003" s="4">
        <v>3001</v>
      </c>
      <c r="N3003" s="602">
        <v>31.640917000000002</v>
      </c>
      <c r="O3003" s="602">
        <v>131.00902300000001</v>
      </c>
      <c r="P3003">
        <f t="shared" si="46"/>
        <v>4145.2456229940917</v>
      </c>
    </row>
    <row r="3004" spans="1:16">
      <c r="A3004" s="33" t="s">
        <v>11425</v>
      </c>
      <c r="B3004" s="33" t="s">
        <v>4333</v>
      </c>
      <c r="C3004" s="39" t="s">
        <v>4911</v>
      </c>
      <c r="D3004" s="40"/>
      <c r="E3004" s="341" t="s">
        <v>4911</v>
      </c>
      <c r="F3004" s="360" t="s">
        <v>4962</v>
      </c>
      <c r="G3004" s="342"/>
      <c r="H3004" s="41" t="s">
        <v>4911</v>
      </c>
      <c r="I3004" s="41" t="s">
        <v>4911</v>
      </c>
      <c r="J3004" s="362" t="s">
        <v>4963</v>
      </c>
      <c r="K3004" s="363" t="s">
        <v>12314</v>
      </c>
      <c r="L3004" s="362" t="s">
        <v>12315</v>
      </c>
      <c r="M3004" s="4">
        <v>3002</v>
      </c>
      <c r="N3004" s="602">
        <v>31.640917000000002</v>
      </c>
      <c r="O3004" s="602">
        <v>131.00902300000001</v>
      </c>
      <c r="P3004">
        <f t="shared" si="46"/>
        <v>4145.2456229940917</v>
      </c>
    </row>
    <row r="3005" spans="1:16">
      <c r="A3005" s="33" t="s">
        <v>11425</v>
      </c>
      <c r="B3005" s="33" t="s">
        <v>4333</v>
      </c>
      <c r="C3005" s="276">
        <v>12</v>
      </c>
      <c r="D3005" s="277">
        <v>5791091</v>
      </c>
      <c r="E3005" s="108" t="s">
        <v>4974</v>
      </c>
      <c r="F3005" s="336" t="s">
        <v>4981</v>
      </c>
      <c r="G3005" s="29" t="s">
        <v>4913</v>
      </c>
      <c r="H3005" s="279" t="s">
        <v>12316</v>
      </c>
      <c r="I3005" s="279" t="s">
        <v>12317</v>
      </c>
      <c r="J3005" s="337" t="s">
        <v>12318</v>
      </c>
      <c r="K3005" s="338" t="s">
        <v>12319</v>
      </c>
      <c r="L3005" s="337" t="s">
        <v>12320</v>
      </c>
      <c r="M3005" s="4">
        <v>3003</v>
      </c>
      <c r="N3005" s="605">
        <v>27.365834</v>
      </c>
      <c r="O3005" s="605">
        <v>128.62563700000001</v>
      </c>
      <c r="P3005">
        <f t="shared" si="46"/>
        <v>3519.9478302862581</v>
      </c>
    </row>
    <row r="3006" spans="1:16">
      <c r="A3006" s="33" t="s">
        <v>11425</v>
      </c>
      <c r="B3006" s="33" t="s">
        <v>4333</v>
      </c>
      <c r="C3006" s="34" t="s">
        <v>4911</v>
      </c>
      <c r="D3006" s="35"/>
      <c r="E3006" s="108" t="s">
        <v>4911</v>
      </c>
      <c r="F3006" s="339" t="s">
        <v>4912</v>
      </c>
      <c r="G3006" s="340"/>
      <c r="H3006" s="36" t="s">
        <v>4911</v>
      </c>
      <c r="I3006" s="36" t="s">
        <v>4911</v>
      </c>
      <c r="J3006" s="91" t="s">
        <v>12321</v>
      </c>
      <c r="K3006" s="252" t="s">
        <v>12322</v>
      </c>
      <c r="L3006" s="91" t="s">
        <v>12323</v>
      </c>
      <c r="M3006" s="4">
        <v>3004</v>
      </c>
      <c r="N3006" s="543">
        <v>28.38495</v>
      </c>
      <c r="O3006" s="543">
        <v>129.573127</v>
      </c>
      <c r="P3006">
        <f t="shared" si="46"/>
        <v>3677.9267312386501</v>
      </c>
    </row>
    <row r="3007" spans="1:16">
      <c r="A3007" s="33" t="s">
        <v>11425</v>
      </c>
      <c r="B3007" s="33" t="s">
        <v>4333</v>
      </c>
      <c r="C3007" s="34" t="s">
        <v>4911</v>
      </c>
      <c r="D3007" s="35"/>
      <c r="E3007" s="108" t="s">
        <v>4911</v>
      </c>
      <c r="F3007" s="339" t="s">
        <v>5255</v>
      </c>
      <c r="G3007" s="340"/>
      <c r="H3007" s="36" t="s">
        <v>4911</v>
      </c>
      <c r="I3007" s="36" t="s">
        <v>4911</v>
      </c>
      <c r="J3007" s="91" t="s">
        <v>12324</v>
      </c>
      <c r="K3007" s="252" t="s">
        <v>12325</v>
      </c>
      <c r="L3007" s="91" t="s">
        <v>12326</v>
      </c>
      <c r="M3007" s="4">
        <v>3005</v>
      </c>
      <c r="N3007" s="543">
        <v>27.730571000000001</v>
      </c>
      <c r="O3007" s="543">
        <v>128.99810500000001</v>
      </c>
      <c r="P3007">
        <f t="shared" si="46"/>
        <v>3577.1911095679552</v>
      </c>
    </row>
    <row r="3008" spans="1:16" ht="19.5" thickBot="1">
      <c r="A3008" s="33" t="s">
        <v>11425</v>
      </c>
      <c r="B3008" s="82" t="s">
        <v>4333</v>
      </c>
      <c r="C3008" s="83" t="s">
        <v>4911</v>
      </c>
      <c r="D3008" s="84"/>
      <c r="E3008" s="385" t="s">
        <v>4911</v>
      </c>
      <c r="F3008" s="387" t="s">
        <v>4962</v>
      </c>
      <c r="G3008" s="387"/>
      <c r="H3008" s="87" t="s">
        <v>4911</v>
      </c>
      <c r="I3008" s="87" t="s">
        <v>4911</v>
      </c>
      <c r="J3008" s="390" t="s">
        <v>4963</v>
      </c>
      <c r="K3008" s="391" t="s">
        <v>12319</v>
      </c>
      <c r="L3008" s="390" t="s">
        <v>12320</v>
      </c>
      <c r="M3008" s="4">
        <v>3006</v>
      </c>
      <c r="N3008" s="636">
        <v>27.365834</v>
      </c>
      <c r="O3008" s="636">
        <v>128.62563700000001</v>
      </c>
      <c r="P3008">
        <f t="shared" si="46"/>
        <v>3519.9478302862581</v>
      </c>
    </row>
    <row r="3009" spans="1:16">
      <c r="A3009" s="33" t="s">
        <v>11425</v>
      </c>
      <c r="B3009" s="24" t="s">
        <v>4479</v>
      </c>
      <c r="C3009" s="25">
        <v>1</v>
      </c>
      <c r="D3009" s="26">
        <v>5940902</v>
      </c>
      <c r="E3009" s="108" t="s">
        <v>4911</v>
      </c>
      <c r="F3009" s="346" t="s">
        <v>4981</v>
      </c>
      <c r="G3009" s="29" t="s">
        <v>13454</v>
      </c>
      <c r="H3009" s="30" t="s">
        <v>12327</v>
      </c>
      <c r="I3009" s="30" t="s">
        <v>12328</v>
      </c>
      <c r="J3009" s="347" t="s">
        <v>12329</v>
      </c>
      <c r="K3009" s="348" t="s">
        <v>12330</v>
      </c>
      <c r="L3009" s="347" t="s">
        <v>12331</v>
      </c>
      <c r="M3009" s="4">
        <v>3007</v>
      </c>
      <c r="N3009" s="604">
        <v>26.248258</v>
      </c>
      <c r="O3009" s="604">
        <v>127.718992</v>
      </c>
      <c r="P3009">
        <f t="shared" si="46"/>
        <v>3352.4010535159359</v>
      </c>
    </row>
    <row r="3010" spans="1:16">
      <c r="A3010" s="33" t="s">
        <v>11425</v>
      </c>
      <c r="B3010" s="33" t="s">
        <v>4479</v>
      </c>
      <c r="C3010" s="34" t="s">
        <v>4911</v>
      </c>
      <c r="D3010" s="35"/>
      <c r="E3010" s="108" t="s">
        <v>4911</v>
      </c>
      <c r="F3010" s="339" t="s">
        <v>4912</v>
      </c>
      <c r="G3010" s="340"/>
      <c r="H3010" s="36" t="s">
        <v>4911</v>
      </c>
      <c r="I3010" s="36" t="s">
        <v>4911</v>
      </c>
      <c r="J3010" s="91" t="s">
        <v>12332</v>
      </c>
      <c r="K3010" s="252" t="s">
        <v>12333</v>
      </c>
      <c r="L3010" s="91" t="s">
        <v>12334</v>
      </c>
      <c r="M3010" s="4">
        <v>3008</v>
      </c>
      <c r="N3010" s="543">
        <v>26.197064000000001</v>
      </c>
      <c r="O3010" s="543">
        <v>127.71815100000001</v>
      </c>
      <c r="P3010">
        <f t="shared" si="46"/>
        <v>3345.8405757086643</v>
      </c>
    </row>
    <row r="3011" spans="1:16">
      <c r="A3011" s="33" t="s">
        <v>11425</v>
      </c>
      <c r="B3011" s="33" t="s">
        <v>4479</v>
      </c>
      <c r="C3011" s="34" t="s">
        <v>4911</v>
      </c>
      <c r="D3011" s="35"/>
      <c r="E3011" s="108" t="s">
        <v>4911</v>
      </c>
      <c r="F3011" s="339" t="s">
        <v>4987</v>
      </c>
      <c r="G3011" s="340"/>
      <c r="H3011" s="36" t="s">
        <v>4911</v>
      </c>
      <c r="I3011" s="36" t="s">
        <v>4911</v>
      </c>
      <c r="J3011" s="91" t="s">
        <v>12335</v>
      </c>
      <c r="K3011" s="252" t="s">
        <v>12336</v>
      </c>
      <c r="L3011" s="91" t="s">
        <v>12337</v>
      </c>
      <c r="M3011" s="4">
        <v>3009</v>
      </c>
      <c r="N3011" s="543">
        <v>26.385318999999999</v>
      </c>
      <c r="O3011" s="543">
        <v>127.827972</v>
      </c>
      <c r="P3011">
        <f t="shared" si="46"/>
        <v>3372.7818183430682</v>
      </c>
    </row>
    <row r="3012" spans="1:16">
      <c r="A3012" s="33" t="s">
        <v>11425</v>
      </c>
      <c r="B3012" s="33" t="s">
        <v>4479</v>
      </c>
      <c r="C3012" s="34" t="s">
        <v>4911</v>
      </c>
      <c r="D3012" s="35"/>
      <c r="E3012" s="108" t="s">
        <v>4911</v>
      </c>
      <c r="F3012" s="339" t="s">
        <v>4926</v>
      </c>
      <c r="G3012" s="340"/>
      <c r="H3012" s="36" t="s">
        <v>4911</v>
      </c>
      <c r="I3012" s="36" t="s">
        <v>4911</v>
      </c>
      <c r="J3012" s="91" t="s">
        <v>12338</v>
      </c>
      <c r="K3012" s="252" t="s">
        <v>12339</v>
      </c>
      <c r="L3012" s="91" t="s">
        <v>12340</v>
      </c>
      <c r="M3012" s="4">
        <v>3010</v>
      </c>
      <c r="N3012" s="543">
        <v>26.245058</v>
      </c>
      <c r="O3012" s="543">
        <v>127.695814</v>
      </c>
      <c r="P3012">
        <f t="shared" ref="P3012:P3075" si="47">N3012*O3012</f>
        <v>3351.3840447872121</v>
      </c>
    </row>
    <row r="3013" spans="1:16">
      <c r="A3013" s="33" t="s">
        <v>11425</v>
      </c>
      <c r="B3013" s="33" t="s">
        <v>4479</v>
      </c>
      <c r="C3013" s="34" t="s">
        <v>4911</v>
      </c>
      <c r="D3013" s="35"/>
      <c r="E3013" s="108" t="s">
        <v>4911</v>
      </c>
      <c r="F3013" s="354" t="s">
        <v>4934</v>
      </c>
      <c r="G3013" s="328"/>
      <c r="H3013" s="36" t="s">
        <v>4911</v>
      </c>
      <c r="I3013" s="36" t="s">
        <v>4911</v>
      </c>
      <c r="J3013" s="91" t="s">
        <v>12341</v>
      </c>
      <c r="K3013" s="252" t="s">
        <v>12342</v>
      </c>
      <c r="L3013" s="91" t="s">
        <v>12343</v>
      </c>
      <c r="M3013" s="4">
        <v>3011</v>
      </c>
      <c r="N3013" s="543">
        <v>26.263735</v>
      </c>
      <c r="O3013" s="543">
        <v>127.71334299999999</v>
      </c>
      <c r="P3013">
        <f t="shared" si="47"/>
        <v>3354.2293965161048</v>
      </c>
    </row>
    <row r="3014" spans="1:16">
      <c r="A3014" s="33" t="s">
        <v>11425</v>
      </c>
      <c r="B3014" s="33" t="s">
        <v>4479</v>
      </c>
      <c r="C3014" s="34" t="s">
        <v>4911</v>
      </c>
      <c r="D3014" s="35"/>
      <c r="E3014" s="108" t="s">
        <v>4911</v>
      </c>
      <c r="F3014" s="339" t="s">
        <v>4938</v>
      </c>
      <c r="G3014" s="340"/>
      <c r="H3014" s="36" t="s">
        <v>4911</v>
      </c>
      <c r="I3014" s="36" t="s">
        <v>4911</v>
      </c>
      <c r="J3014" s="91" t="s">
        <v>12344</v>
      </c>
      <c r="K3014" s="252" t="s">
        <v>12345</v>
      </c>
      <c r="L3014" s="91" t="s">
        <v>12346</v>
      </c>
      <c r="M3014" s="4">
        <v>3012</v>
      </c>
      <c r="N3014" s="543">
        <v>26.325074999999998</v>
      </c>
      <c r="O3014" s="543">
        <v>127.759641</v>
      </c>
      <c r="P3014">
        <f t="shared" si="47"/>
        <v>3363.282131298075</v>
      </c>
    </row>
    <row r="3015" spans="1:16">
      <c r="A3015" s="33" t="s">
        <v>11425</v>
      </c>
      <c r="B3015" s="33" t="s">
        <v>4479</v>
      </c>
      <c r="C3015" s="34" t="s">
        <v>4911</v>
      </c>
      <c r="D3015" s="35"/>
      <c r="E3015" s="108" t="s">
        <v>4911</v>
      </c>
      <c r="F3015" s="339" t="s">
        <v>4942</v>
      </c>
      <c r="G3015" s="340"/>
      <c r="H3015" s="36" t="s">
        <v>4911</v>
      </c>
      <c r="I3015" s="36" t="s">
        <v>4911</v>
      </c>
      <c r="J3015" s="91" t="s">
        <v>12347</v>
      </c>
      <c r="K3015" s="252" t="s">
        <v>12348</v>
      </c>
      <c r="L3015" s="91" t="s">
        <v>12349</v>
      </c>
      <c r="M3015" s="4">
        <v>3013</v>
      </c>
      <c r="N3015" s="543">
        <v>26.157174999999999</v>
      </c>
      <c r="O3015" s="543">
        <v>127.653588</v>
      </c>
      <c r="P3015">
        <f t="shared" si="47"/>
        <v>3339.0572406939</v>
      </c>
    </row>
    <row r="3016" spans="1:16">
      <c r="A3016" s="33" t="s">
        <v>11425</v>
      </c>
      <c r="B3016" s="33" t="s">
        <v>4479</v>
      </c>
      <c r="C3016" s="34" t="s">
        <v>4911</v>
      </c>
      <c r="D3016" s="35"/>
      <c r="E3016" s="108" t="s">
        <v>4911</v>
      </c>
      <c r="F3016" s="339" t="s">
        <v>4946</v>
      </c>
      <c r="G3016" s="340"/>
      <c r="H3016" s="36" t="s">
        <v>4911</v>
      </c>
      <c r="I3016" s="36" t="s">
        <v>4911</v>
      </c>
      <c r="J3016" s="91" t="s">
        <v>12350</v>
      </c>
      <c r="K3016" s="252" t="s">
        <v>12351</v>
      </c>
      <c r="L3016" s="91" t="s">
        <v>12352</v>
      </c>
      <c r="M3016" s="4">
        <v>3014</v>
      </c>
      <c r="N3016" s="543">
        <v>26.579969999999999</v>
      </c>
      <c r="O3016" s="543">
        <v>127.98472700000001</v>
      </c>
      <c r="P3016">
        <f t="shared" si="47"/>
        <v>3401.8302041181901</v>
      </c>
    </row>
    <row r="3017" spans="1:16">
      <c r="A3017" s="33" t="s">
        <v>11425</v>
      </c>
      <c r="B3017" s="33" t="s">
        <v>4479</v>
      </c>
      <c r="C3017" s="34" t="s">
        <v>4911</v>
      </c>
      <c r="D3017" s="35"/>
      <c r="E3017" s="108" t="s">
        <v>4911</v>
      </c>
      <c r="F3017" s="339" t="s">
        <v>4950</v>
      </c>
      <c r="G3017" s="340"/>
      <c r="H3017" s="36" t="s">
        <v>4911</v>
      </c>
      <c r="I3017" s="36" t="s">
        <v>4911</v>
      </c>
      <c r="J3017" s="91" t="s">
        <v>12353</v>
      </c>
      <c r="K3017" s="252" t="s">
        <v>12354</v>
      </c>
      <c r="L3017" s="91" t="s">
        <v>12355</v>
      </c>
      <c r="M3017" s="4">
        <v>3015</v>
      </c>
      <c r="N3017" s="543">
        <v>26.199721</v>
      </c>
      <c r="O3017" s="543">
        <v>127.74947</v>
      </c>
      <c r="P3017">
        <f t="shared" si="47"/>
        <v>3347.0004718978703</v>
      </c>
    </row>
    <row r="3018" spans="1:16">
      <c r="A3018" s="33" t="s">
        <v>11425</v>
      </c>
      <c r="B3018" s="33" t="s">
        <v>4479</v>
      </c>
      <c r="C3018" s="34" t="s">
        <v>4911</v>
      </c>
      <c r="D3018" s="35"/>
      <c r="E3018" s="108" t="s">
        <v>4911</v>
      </c>
      <c r="F3018" s="339" t="s">
        <v>4954</v>
      </c>
      <c r="G3018" s="340"/>
      <c r="H3018" s="36" t="s">
        <v>4911</v>
      </c>
      <c r="I3018" s="36" t="s">
        <v>4911</v>
      </c>
      <c r="J3018" s="91" t="s">
        <v>12356</v>
      </c>
      <c r="K3018" s="252" t="s">
        <v>12357</v>
      </c>
      <c r="L3018" s="91" t="s">
        <v>12358</v>
      </c>
      <c r="M3018" s="4">
        <v>3016</v>
      </c>
      <c r="N3018" s="543">
        <v>26.318148000000001</v>
      </c>
      <c r="O3018" s="543">
        <v>127.819678</v>
      </c>
      <c r="P3018">
        <f t="shared" si="47"/>
        <v>3363.9772029163441</v>
      </c>
    </row>
    <row r="3019" spans="1:16">
      <c r="A3019" s="33" t="s">
        <v>11425</v>
      </c>
      <c r="B3019" s="33" t="s">
        <v>4479</v>
      </c>
      <c r="C3019" s="34" t="s">
        <v>4911</v>
      </c>
      <c r="D3019" s="35"/>
      <c r="E3019" s="108" t="s">
        <v>4911</v>
      </c>
      <c r="F3019" s="339" t="s">
        <v>4962</v>
      </c>
      <c r="G3019" s="340"/>
      <c r="H3019" s="36" t="s">
        <v>4911</v>
      </c>
      <c r="I3019" s="36" t="s">
        <v>4911</v>
      </c>
      <c r="J3019" s="91" t="s">
        <v>5349</v>
      </c>
      <c r="K3019" s="252" t="s">
        <v>12348</v>
      </c>
      <c r="L3019" s="91" t="s">
        <v>12349</v>
      </c>
      <c r="M3019" s="4">
        <v>3017</v>
      </c>
      <c r="N3019" s="543">
        <v>26.157174999999999</v>
      </c>
      <c r="O3019" s="543">
        <v>127.653588</v>
      </c>
      <c r="P3019">
        <f t="shared" si="47"/>
        <v>3339.0572406939</v>
      </c>
    </row>
    <row r="3020" spans="1:16">
      <c r="A3020" s="33" t="s">
        <v>11425</v>
      </c>
      <c r="B3020" s="33" t="s">
        <v>4479</v>
      </c>
      <c r="C3020" s="34" t="s">
        <v>4911</v>
      </c>
      <c r="D3020" s="35"/>
      <c r="E3020" s="108" t="s">
        <v>4911</v>
      </c>
      <c r="F3020" s="339" t="s">
        <v>4964</v>
      </c>
      <c r="G3020" s="340"/>
      <c r="H3020" s="36" t="s">
        <v>4911</v>
      </c>
      <c r="I3020" s="36" t="s">
        <v>4911</v>
      </c>
      <c r="J3020" s="91" t="s">
        <v>12359</v>
      </c>
      <c r="K3020" s="252" t="s">
        <v>12348</v>
      </c>
      <c r="L3020" s="91" t="s">
        <v>12349</v>
      </c>
      <c r="M3020" s="4">
        <v>3018</v>
      </c>
      <c r="N3020" s="543">
        <v>26.157174999999999</v>
      </c>
      <c r="O3020" s="543">
        <v>127.653588</v>
      </c>
      <c r="P3020">
        <f t="shared" si="47"/>
        <v>3339.0572406939</v>
      </c>
    </row>
    <row r="3021" spans="1:16">
      <c r="A3021" s="33" t="s">
        <v>11425</v>
      </c>
      <c r="B3021" s="33" t="s">
        <v>4479</v>
      </c>
      <c r="C3021" s="34" t="s">
        <v>4911</v>
      </c>
      <c r="D3021" s="35"/>
      <c r="E3021" s="108" t="s">
        <v>4911</v>
      </c>
      <c r="F3021" s="339" t="s">
        <v>5252</v>
      </c>
      <c r="G3021" s="340"/>
      <c r="H3021" s="36" t="s">
        <v>4911</v>
      </c>
      <c r="I3021" s="36" t="s">
        <v>4911</v>
      </c>
      <c r="J3021" s="91" t="s">
        <v>5353</v>
      </c>
      <c r="K3021" s="252" t="s">
        <v>12348</v>
      </c>
      <c r="L3021" s="91" t="s">
        <v>12349</v>
      </c>
      <c r="M3021" s="4">
        <v>3019</v>
      </c>
      <c r="N3021" s="543">
        <v>26.157174999999999</v>
      </c>
      <c r="O3021" s="543">
        <v>127.653588</v>
      </c>
      <c r="P3021">
        <f t="shared" si="47"/>
        <v>3339.0572406939</v>
      </c>
    </row>
    <row r="3022" spans="1:16">
      <c r="A3022" s="33" t="s">
        <v>11425</v>
      </c>
      <c r="B3022" s="33" t="s">
        <v>4479</v>
      </c>
      <c r="C3022" s="34" t="s">
        <v>4911</v>
      </c>
      <c r="D3022" s="35"/>
      <c r="E3022" s="108" t="s">
        <v>4974</v>
      </c>
      <c r="F3022" s="339" t="s">
        <v>4975</v>
      </c>
      <c r="G3022" s="340"/>
      <c r="H3022" s="36" t="s">
        <v>4911</v>
      </c>
      <c r="I3022" s="36" t="s">
        <v>4911</v>
      </c>
      <c r="J3022" s="91" t="s">
        <v>12360</v>
      </c>
      <c r="K3022" s="252" t="s">
        <v>12348</v>
      </c>
      <c r="L3022" s="91" t="s">
        <v>12349</v>
      </c>
      <c r="M3022" s="4">
        <v>3020</v>
      </c>
      <c r="N3022" s="543">
        <v>26.157174999999999</v>
      </c>
      <c r="O3022" s="543">
        <v>127.653588</v>
      </c>
      <c r="P3022">
        <f t="shared" si="47"/>
        <v>3339.0572406939</v>
      </c>
    </row>
    <row r="3023" spans="1:16" ht="19.5" thickBot="1">
      <c r="A3023" s="33" t="s">
        <v>11425</v>
      </c>
      <c r="B3023" s="33" t="s">
        <v>4479</v>
      </c>
      <c r="C3023" s="34" t="s">
        <v>4911</v>
      </c>
      <c r="D3023" s="35"/>
      <c r="E3023" s="385" t="s">
        <v>4911</v>
      </c>
      <c r="F3023" s="386" t="s">
        <v>4979</v>
      </c>
      <c r="G3023" s="340"/>
      <c r="H3023" s="36" t="s">
        <v>4911</v>
      </c>
      <c r="I3023" s="36" t="s">
        <v>4911</v>
      </c>
      <c r="J3023" s="388" t="s">
        <v>4963</v>
      </c>
      <c r="K3023" s="389" t="s">
        <v>12348</v>
      </c>
      <c r="L3023" s="388" t="s">
        <v>12349</v>
      </c>
      <c r="M3023" s="4">
        <v>3021</v>
      </c>
      <c r="N3023" s="543">
        <v>26.157174999999999</v>
      </c>
      <c r="O3023" s="543">
        <v>127.653588</v>
      </c>
      <c r="P3023">
        <f t="shared" si="47"/>
        <v>3339.0572406939</v>
      </c>
    </row>
    <row r="3024" spans="1:16">
      <c r="A3024" s="33" t="s">
        <v>11425</v>
      </c>
      <c r="B3024" s="33" t="s">
        <v>4479</v>
      </c>
      <c r="C3024" s="34" t="s">
        <v>4911</v>
      </c>
      <c r="D3024" s="35"/>
      <c r="E3024" s="393" t="s">
        <v>4911</v>
      </c>
      <c r="F3024" s="394" t="s">
        <v>5355</v>
      </c>
      <c r="G3024" s="395"/>
      <c r="H3024" s="36" t="s">
        <v>4911</v>
      </c>
      <c r="I3024" s="36" t="s">
        <v>4911</v>
      </c>
      <c r="J3024" s="396" t="s">
        <v>12361</v>
      </c>
      <c r="K3024" s="397" t="s">
        <v>12330</v>
      </c>
      <c r="L3024" s="396" t="s">
        <v>12331</v>
      </c>
      <c r="M3024" s="4">
        <v>3022</v>
      </c>
      <c r="N3024" s="612">
        <v>26.248258</v>
      </c>
      <c r="O3024" s="612">
        <v>127.718992</v>
      </c>
      <c r="P3024">
        <f t="shared" si="47"/>
        <v>3352.4010535159359</v>
      </c>
    </row>
    <row r="3025" spans="1:16">
      <c r="A3025" s="33" t="s">
        <v>11425</v>
      </c>
      <c r="B3025" s="33" t="s">
        <v>4479</v>
      </c>
      <c r="C3025" s="34" t="s">
        <v>4911</v>
      </c>
      <c r="D3025" s="35"/>
      <c r="E3025" s="393" t="s">
        <v>4911</v>
      </c>
      <c r="F3025" s="394" t="s">
        <v>5270</v>
      </c>
      <c r="G3025" s="395"/>
      <c r="H3025" s="36" t="s">
        <v>4911</v>
      </c>
      <c r="I3025" s="36" t="s">
        <v>4911</v>
      </c>
      <c r="J3025" s="396" t="s">
        <v>12362</v>
      </c>
      <c r="K3025" s="397" t="s">
        <v>12330</v>
      </c>
      <c r="L3025" s="396" t="s">
        <v>12331</v>
      </c>
      <c r="M3025" s="4">
        <v>3023</v>
      </c>
      <c r="N3025" s="612">
        <v>26.248258</v>
      </c>
      <c r="O3025" s="612">
        <v>127.718992</v>
      </c>
      <c r="P3025">
        <f t="shared" si="47"/>
        <v>3352.4010535159359</v>
      </c>
    </row>
    <row r="3026" spans="1:16">
      <c r="A3026" s="33" t="s">
        <v>11425</v>
      </c>
      <c r="B3026" s="33" t="s">
        <v>4479</v>
      </c>
      <c r="C3026" s="34" t="s">
        <v>4911</v>
      </c>
      <c r="D3026" s="35"/>
      <c r="E3026" s="393" t="s">
        <v>4911</v>
      </c>
      <c r="F3026" s="394" t="s">
        <v>5273</v>
      </c>
      <c r="G3026" s="395"/>
      <c r="H3026" s="36" t="s">
        <v>4911</v>
      </c>
      <c r="I3026" s="36" t="s">
        <v>4911</v>
      </c>
      <c r="J3026" s="396" t="s">
        <v>12363</v>
      </c>
      <c r="K3026" s="397" t="s">
        <v>12348</v>
      </c>
      <c r="L3026" s="396" t="s">
        <v>12349</v>
      </c>
      <c r="M3026" s="4">
        <v>3024</v>
      </c>
      <c r="N3026" s="612">
        <v>26.157174999999999</v>
      </c>
      <c r="O3026" s="612">
        <v>127.653588</v>
      </c>
      <c r="P3026">
        <f t="shared" si="47"/>
        <v>3339.0572406939</v>
      </c>
    </row>
    <row r="3027" spans="1:16">
      <c r="A3027" s="33" t="s">
        <v>11425</v>
      </c>
      <c r="B3027" s="33" t="s">
        <v>4479</v>
      </c>
      <c r="C3027" s="34" t="s">
        <v>4911</v>
      </c>
      <c r="D3027" s="35"/>
      <c r="E3027" s="393" t="s">
        <v>4911</v>
      </c>
      <c r="F3027" s="394" t="s">
        <v>5277</v>
      </c>
      <c r="G3027" s="395"/>
      <c r="H3027" s="36" t="s">
        <v>4911</v>
      </c>
      <c r="I3027" s="36" t="s">
        <v>4911</v>
      </c>
      <c r="J3027" s="396" t="s">
        <v>12364</v>
      </c>
      <c r="K3027" s="397" t="s">
        <v>12348</v>
      </c>
      <c r="L3027" s="396" t="s">
        <v>12365</v>
      </c>
      <c r="M3027" s="4">
        <v>3025</v>
      </c>
      <c r="N3027" s="612">
        <v>26.157174999999999</v>
      </c>
      <c r="O3027" s="612">
        <v>127.653588</v>
      </c>
      <c r="P3027">
        <f t="shared" si="47"/>
        <v>3339.0572406939</v>
      </c>
    </row>
    <row r="3028" spans="1:16">
      <c r="A3028" s="33" t="s">
        <v>11425</v>
      </c>
      <c r="B3028" s="33" t="s">
        <v>4479</v>
      </c>
      <c r="C3028" s="34" t="s">
        <v>4911</v>
      </c>
      <c r="D3028" s="35"/>
      <c r="E3028" s="393" t="s">
        <v>4911</v>
      </c>
      <c r="F3028" s="394" t="s">
        <v>7331</v>
      </c>
      <c r="G3028" s="395"/>
      <c r="H3028" s="36" t="s">
        <v>4911</v>
      </c>
      <c r="I3028" s="36" t="s">
        <v>4911</v>
      </c>
      <c r="J3028" s="396" t="s">
        <v>12366</v>
      </c>
      <c r="K3028" s="397" t="s">
        <v>12330</v>
      </c>
      <c r="L3028" s="396" t="s">
        <v>12331</v>
      </c>
      <c r="M3028" s="4">
        <v>3026</v>
      </c>
      <c r="N3028" s="612">
        <v>26.248258</v>
      </c>
      <c r="O3028" s="612">
        <v>127.718992</v>
      </c>
      <c r="P3028">
        <f t="shared" si="47"/>
        <v>3352.4010535159359</v>
      </c>
    </row>
    <row r="3029" spans="1:16" ht="19.5" thickBot="1">
      <c r="A3029" s="33" t="s">
        <v>11425</v>
      </c>
      <c r="B3029" s="33" t="s">
        <v>4479</v>
      </c>
      <c r="C3029" s="34" t="s">
        <v>4911</v>
      </c>
      <c r="D3029" s="35"/>
      <c r="E3029" s="393" t="s">
        <v>4911</v>
      </c>
      <c r="F3029" s="398" t="s">
        <v>5291</v>
      </c>
      <c r="G3029" s="395"/>
      <c r="H3029" s="36" t="s">
        <v>4911</v>
      </c>
      <c r="I3029" s="36" t="s">
        <v>4911</v>
      </c>
      <c r="J3029" s="399" t="s">
        <v>12367</v>
      </c>
      <c r="K3029" s="400" t="s">
        <v>12368</v>
      </c>
      <c r="L3029" s="399" t="s">
        <v>12369</v>
      </c>
      <c r="M3029" s="4">
        <v>3027</v>
      </c>
      <c r="N3029" s="566">
        <v>26.312505000000002</v>
      </c>
      <c r="O3029" s="566">
        <v>127.761591</v>
      </c>
      <c r="P3029">
        <f t="shared" si="47"/>
        <v>3361.727501995455</v>
      </c>
    </row>
    <row r="3030" spans="1:16" ht="20.25" thickTop="1" thickBot="1">
      <c r="A3030" s="110" t="s">
        <v>12370</v>
      </c>
      <c r="B3030" s="401" t="s">
        <v>12370</v>
      </c>
      <c r="C3030" s="200">
        <v>1</v>
      </c>
      <c r="D3030" s="402">
        <v>6151041</v>
      </c>
      <c r="E3030" s="175" t="s">
        <v>4974</v>
      </c>
      <c r="F3030" s="403" t="s">
        <v>4981</v>
      </c>
      <c r="G3030" s="29" t="s">
        <v>4913</v>
      </c>
      <c r="H3030" s="177" t="s">
        <v>12371</v>
      </c>
      <c r="I3030" s="404" t="s">
        <v>12372</v>
      </c>
      <c r="J3030" s="405" t="s">
        <v>9490</v>
      </c>
      <c r="K3030" s="406" t="s">
        <v>12373</v>
      </c>
      <c r="L3030" s="407" t="s">
        <v>12374</v>
      </c>
      <c r="M3030" s="4">
        <v>3028</v>
      </c>
      <c r="N3030" s="632">
        <v>41.813195999999998</v>
      </c>
      <c r="O3030" s="632">
        <v>140.76057700000001</v>
      </c>
      <c r="P3030">
        <f t="shared" si="47"/>
        <v>5885.6495951740926</v>
      </c>
    </row>
    <row r="3031" spans="1:16" ht="19.5" thickTop="1">
      <c r="A3031" s="33" t="s">
        <v>12370</v>
      </c>
      <c r="B3031" s="408" t="s">
        <v>12370</v>
      </c>
      <c r="C3031" s="39" t="s">
        <v>4911</v>
      </c>
      <c r="D3031" s="409"/>
      <c r="E3031" s="410" t="s">
        <v>4911</v>
      </c>
      <c r="F3031" s="411" t="s">
        <v>4962</v>
      </c>
      <c r="G3031" s="412"/>
      <c r="H3031" s="41" t="s">
        <v>4911</v>
      </c>
      <c r="I3031" s="413" t="s">
        <v>4911</v>
      </c>
      <c r="J3031" s="414" t="s">
        <v>5349</v>
      </c>
      <c r="K3031" s="415" t="s">
        <v>12373</v>
      </c>
      <c r="L3031" s="416" t="s">
        <v>12374</v>
      </c>
      <c r="M3031" s="4">
        <v>3029</v>
      </c>
      <c r="N3031" s="632">
        <v>41.813195999999998</v>
      </c>
      <c r="O3031" s="632">
        <v>140.76057700000001</v>
      </c>
      <c r="P3031">
        <f t="shared" si="47"/>
        <v>5885.6495951740926</v>
      </c>
    </row>
    <row r="3032" spans="1:16">
      <c r="A3032" s="33" t="s">
        <v>12370</v>
      </c>
      <c r="B3032" s="408" t="s">
        <v>12370</v>
      </c>
      <c r="C3032" s="417">
        <v>2</v>
      </c>
      <c r="D3032" s="418">
        <v>6151114</v>
      </c>
      <c r="E3032" s="419" t="s">
        <v>4911</v>
      </c>
      <c r="F3032" s="420" t="s">
        <v>4981</v>
      </c>
      <c r="G3032" s="29" t="s">
        <v>4913</v>
      </c>
      <c r="H3032" s="421" t="s">
        <v>12375</v>
      </c>
      <c r="I3032" s="421" t="s">
        <v>12376</v>
      </c>
      <c r="J3032" s="422" t="s">
        <v>12377</v>
      </c>
      <c r="K3032" s="423" t="s">
        <v>12378</v>
      </c>
      <c r="L3032" s="422" t="s">
        <v>12379</v>
      </c>
      <c r="M3032" s="4">
        <v>3030</v>
      </c>
      <c r="N3032" s="534">
        <v>41.821683</v>
      </c>
      <c r="O3032" s="534">
        <v>140.73260200000001</v>
      </c>
      <c r="P3032">
        <f t="shared" si="47"/>
        <v>5885.6742686091666</v>
      </c>
    </row>
    <row r="3033" spans="1:16">
      <c r="A3033" s="33" t="s">
        <v>12370</v>
      </c>
      <c r="B3033" s="408" t="s">
        <v>12370</v>
      </c>
      <c r="C3033" s="424" t="s">
        <v>4911</v>
      </c>
      <c r="D3033" s="425"/>
      <c r="E3033" s="419" t="s">
        <v>4911</v>
      </c>
      <c r="F3033" s="426" t="s">
        <v>4987</v>
      </c>
      <c r="G3033" s="427"/>
      <c r="H3033" s="428" t="s">
        <v>4911</v>
      </c>
      <c r="I3033" s="428" t="s">
        <v>4911</v>
      </c>
      <c r="J3033" s="429" t="s">
        <v>12380</v>
      </c>
      <c r="K3033" s="430" t="s">
        <v>12381</v>
      </c>
      <c r="L3033" s="429" t="s">
        <v>12382</v>
      </c>
      <c r="M3033" s="4">
        <v>3031</v>
      </c>
      <c r="N3033" s="528">
        <v>41.810735999999999</v>
      </c>
      <c r="O3033" s="528">
        <v>140.76832300000001</v>
      </c>
      <c r="P3033">
        <f t="shared" si="47"/>
        <v>5885.6271901157279</v>
      </c>
    </row>
    <row r="3034" spans="1:16">
      <c r="A3034" s="33" t="s">
        <v>12370</v>
      </c>
      <c r="B3034" s="408" t="s">
        <v>12370</v>
      </c>
      <c r="C3034" s="424" t="s">
        <v>4911</v>
      </c>
      <c r="D3034" s="425"/>
      <c r="E3034" s="419" t="s">
        <v>4911</v>
      </c>
      <c r="F3034" s="426" t="s">
        <v>4922</v>
      </c>
      <c r="G3034" s="427"/>
      <c r="H3034" s="428" t="s">
        <v>4911</v>
      </c>
      <c r="I3034" s="428" t="s">
        <v>4911</v>
      </c>
      <c r="J3034" s="429" t="s">
        <v>12383</v>
      </c>
      <c r="K3034" s="430" t="s">
        <v>12384</v>
      </c>
      <c r="L3034" s="429" t="s">
        <v>12385</v>
      </c>
      <c r="M3034" s="4">
        <v>3032</v>
      </c>
      <c r="N3034" s="528">
        <v>42.640918999999997</v>
      </c>
      <c r="O3034" s="528">
        <v>141.61433600000001</v>
      </c>
      <c r="P3034">
        <f t="shared" si="47"/>
        <v>6038.5654306147835</v>
      </c>
    </row>
    <row r="3035" spans="1:16">
      <c r="A3035" s="33" t="s">
        <v>12370</v>
      </c>
      <c r="B3035" s="408" t="s">
        <v>12370</v>
      </c>
      <c r="C3035" s="424" t="s">
        <v>4911</v>
      </c>
      <c r="D3035" s="425"/>
      <c r="E3035" s="419" t="s">
        <v>4911</v>
      </c>
      <c r="F3035" s="431" t="s">
        <v>4926</v>
      </c>
      <c r="G3035" s="432"/>
      <c r="H3035" s="428" t="s">
        <v>4911</v>
      </c>
      <c r="I3035" s="428" t="s">
        <v>4911</v>
      </c>
      <c r="J3035" s="433" t="s">
        <v>12386</v>
      </c>
      <c r="K3035" s="434" t="s">
        <v>12387</v>
      </c>
      <c r="L3035" s="433" t="s">
        <v>12388</v>
      </c>
      <c r="M3035" s="4">
        <v>3033</v>
      </c>
      <c r="N3035" s="532">
        <v>41.827168</v>
      </c>
      <c r="O3035" s="532">
        <v>140.70299700000001</v>
      </c>
      <c r="P3035">
        <f t="shared" si="47"/>
        <v>5885.2078936224962</v>
      </c>
    </row>
    <row r="3036" spans="1:16">
      <c r="A3036" s="33" t="s">
        <v>12370</v>
      </c>
      <c r="B3036" s="408" t="s">
        <v>12370</v>
      </c>
      <c r="C3036" s="424" t="s">
        <v>4911</v>
      </c>
      <c r="D3036" s="425"/>
      <c r="E3036" s="419" t="s">
        <v>4911</v>
      </c>
      <c r="F3036" s="426" t="s">
        <v>4930</v>
      </c>
      <c r="G3036" s="427"/>
      <c r="H3036" s="428" t="s">
        <v>4911</v>
      </c>
      <c r="I3036" s="428" t="s">
        <v>4911</v>
      </c>
      <c r="J3036" s="435" t="s">
        <v>12389</v>
      </c>
      <c r="K3036" s="436" t="s">
        <v>12390</v>
      </c>
      <c r="L3036" s="435" t="s">
        <v>12391</v>
      </c>
      <c r="M3036" s="4">
        <v>3034</v>
      </c>
      <c r="N3036" s="531">
        <v>41.794452999999997</v>
      </c>
      <c r="O3036" s="531">
        <v>140.732235</v>
      </c>
      <c r="P3036">
        <f t="shared" si="47"/>
        <v>5881.8267812924551</v>
      </c>
    </row>
    <row r="3037" spans="1:16">
      <c r="A3037" s="33" t="s">
        <v>12370</v>
      </c>
      <c r="B3037" s="408" t="s">
        <v>12370</v>
      </c>
      <c r="C3037" s="424" t="s">
        <v>4911</v>
      </c>
      <c r="D3037" s="425"/>
      <c r="E3037" s="419" t="s">
        <v>4911</v>
      </c>
      <c r="F3037" s="426" t="s">
        <v>4934</v>
      </c>
      <c r="G3037" s="427"/>
      <c r="H3037" s="428" t="s">
        <v>4911</v>
      </c>
      <c r="I3037" s="428" t="s">
        <v>4911</v>
      </c>
      <c r="J3037" s="435" t="s">
        <v>12392</v>
      </c>
      <c r="K3037" s="436" t="s">
        <v>12393</v>
      </c>
      <c r="L3037" s="435" t="s">
        <v>12394</v>
      </c>
      <c r="M3037" s="4">
        <v>3035</v>
      </c>
      <c r="N3037" s="531">
        <v>42.348540999999997</v>
      </c>
      <c r="O3037" s="531">
        <v>141.01851199999999</v>
      </c>
      <c r="P3037">
        <f t="shared" si="47"/>
        <v>5971.9282371909912</v>
      </c>
    </row>
    <row r="3038" spans="1:16">
      <c r="A3038" s="33" t="s">
        <v>12370</v>
      </c>
      <c r="B3038" s="408" t="s">
        <v>12370</v>
      </c>
      <c r="C3038" s="424" t="s">
        <v>4911</v>
      </c>
      <c r="D3038" s="425"/>
      <c r="E3038" s="437" t="s">
        <v>4911</v>
      </c>
      <c r="F3038" s="426" t="s">
        <v>4938</v>
      </c>
      <c r="G3038" s="427"/>
      <c r="H3038" s="428" t="s">
        <v>4911</v>
      </c>
      <c r="I3038" s="428" t="s">
        <v>4911</v>
      </c>
      <c r="J3038" s="435" t="s">
        <v>12395</v>
      </c>
      <c r="K3038" s="436" t="s">
        <v>12396</v>
      </c>
      <c r="L3038" s="435" t="s">
        <v>12397</v>
      </c>
      <c r="M3038" s="4">
        <v>3036</v>
      </c>
      <c r="N3038" s="531">
        <v>42.652574999999999</v>
      </c>
      <c r="O3038" s="531">
        <v>141.62512599999999</v>
      </c>
      <c r="P3038">
        <f t="shared" si="47"/>
        <v>6040.6763085994498</v>
      </c>
    </row>
    <row r="3039" spans="1:16">
      <c r="A3039" s="33" t="s">
        <v>12370</v>
      </c>
      <c r="B3039" s="408" t="s">
        <v>12370</v>
      </c>
      <c r="C3039" s="424" t="s">
        <v>4911</v>
      </c>
      <c r="D3039" s="425"/>
      <c r="E3039" s="438" t="s">
        <v>4911</v>
      </c>
      <c r="F3039" s="439" t="s">
        <v>4942</v>
      </c>
      <c r="G3039" s="440"/>
      <c r="H3039" s="428" t="s">
        <v>4911</v>
      </c>
      <c r="I3039" s="428" t="s">
        <v>4911</v>
      </c>
      <c r="J3039" s="441" t="s">
        <v>12398</v>
      </c>
      <c r="K3039" s="442" t="s">
        <v>12393</v>
      </c>
      <c r="L3039" s="441" t="s">
        <v>12399</v>
      </c>
      <c r="M3039" s="4">
        <v>3037</v>
      </c>
      <c r="N3039" s="529">
        <v>42.349545999999997</v>
      </c>
      <c r="O3039" s="529">
        <v>141.020658</v>
      </c>
      <c r="P3039">
        <f t="shared" si="47"/>
        <v>5972.1608429212674</v>
      </c>
    </row>
    <row r="3040" spans="1:16">
      <c r="A3040" s="33" t="s">
        <v>12370</v>
      </c>
      <c r="B3040" s="408" t="s">
        <v>12370</v>
      </c>
      <c r="C3040" s="424" t="s">
        <v>4911</v>
      </c>
      <c r="D3040" s="425"/>
      <c r="E3040" s="438" t="s">
        <v>4911</v>
      </c>
      <c r="F3040" s="439" t="s">
        <v>4946</v>
      </c>
      <c r="G3040" s="440"/>
      <c r="H3040" s="428" t="s">
        <v>4911</v>
      </c>
      <c r="I3040" s="428" t="s">
        <v>4911</v>
      </c>
      <c r="J3040" s="441" t="s">
        <v>12400</v>
      </c>
      <c r="K3040" s="442" t="s">
        <v>12401</v>
      </c>
      <c r="L3040" s="441" t="s">
        <v>12402</v>
      </c>
      <c r="M3040" s="4">
        <v>3038</v>
      </c>
      <c r="N3040" s="529">
        <v>42.64987</v>
      </c>
      <c r="O3040" s="529">
        <v>141.619901</v>
      </c>
      <c r="P3040">
        <f t="shared" si="47"/>
        <v>6040.07036706287</v>
      </c>
    </row>
    <row r="3041" spans="1:16">
      <c r="A3041" s="33" t="s">
        <v>12370</v>
      </c>
      <c r="B3041" s="408" t="s">
        <v>12370</v>
      </c>
      <c r="C3041" s="424" t="s">
        <v>4911</v>
      </c>
      <c r="D3041" s="425"/>
      <c r="E3041" s="438" t="s">
        <v>4911</v>
      </c>
      <c r="F3041" s="439" t="s">
        <v>4962</v>
      </c>
      <c r="G3041" s="440"/>
      <c r="H3041" s="428" t="s">
        <v>4911</v>
      </c>
      <c r="I3041" s="428" t="s">
        <v>4911</v>
      </c>
      <c r="J3041" s="441" t="s">
        <v>4963</v>
      </c>
      <c r="K3041" s="442" t="s">
        <v>12381</v>
      </c>
      <c r="L3041" s="441" t="s">
        <v>12382</v>
      </c>
      <c r="M3041" s="4">
        <v>3039</v>
      </c>
      <c r="N3041" s="529">
        <v>41.810735999999999</v>
      </c>
      <c r="O3041" s="529">
        <v>140.76832300000001</v>
      </c>
      <c r="P3041">
        <f t="shared" si="47"/>
        <v>5885.6271901157279</v>
      </c>
    </row>
    <row r="3042" spans="1:16">
      <c r="A3042" s="33" t="s">
        <v>12370</v>
      </c>
      <c r="B3042" s="408" t="s">
        <v>12370</v>
      </c>
      <c r="C3042" s="424" t="s">
        <v>4911</v>
      </c>
      <c r="D3042" s="425"/>
      <c r="E3042" s="437" t="s">
        <v>4911</v>
      </c>
      <c r="F3042" s="426" t="s">
        <v>4968</v>
      </c>
      <c r="G3042" s="427"/>
      <c r="H3042" s="428" t="s">
        <v>4911</v>
      </c>
      <c r="I3042" s="428" t="s">
        <v>4911</v>
      </c>
      <c r="J3042" s="435" t="s">
        <v>12403</v>
      </c>
      <c r="K3042" s="436" t="s">
        <v>12390</v>
      </c>
      <c r="L3042" s="435" t="s">
        <v>12391</v>
      </c>
      <c r="M3042" s="4">
        <v>3040</v>
      </c>
      <c r="N3042" s="616">
        <v>41.794452999999997</v>
      </c>
      <c r="O3042" s="531">
        <v>140.732235</v>
      </c>
      <c r="P3042">
        <f t="shared" si="47"/>
        <v>5881.8267812924551</v>
      </c>
    </row>
    <row r="3043" spans="1:16">
      <c r="A3043" s="33" t="s">
        <v>12370</v>
      </c>
      <c r="B3043" s="408" t="s">
        <v>12370</v>
      </c>
      <c r="C3043" s="424" t="s">
        <v>4911</v>
      </c>
      <c r="D3043" s="425"/>
      <c r="E3043" s="444" t="s">
        <v>4911</v>
      </c>
      <c r="F3043" s="445" t="s">
        <v>5255</v>
      </c>
      <c r="G3043" s="432"/>
      <c r="H3043" s="428" t="s">
        <v>4911</v>
      </c>
      <c r="I3043" s="428" t="s">
        <v>4911</v>
      </c>
      <c r="J3043" s="435" t="s">
        <v>12404</v>
      </c>
      <c r="K3043" s="436" t="s">
        <v>12396</v>
      </c>
      <c r="L3043" s="446" t="s">
        <v>12405</v>
      </c>
      <c r="M3043" s="4">
        <v>3041</v>
      </c>
      <c r="N3043" s="609">
        <v>42.652574999999999</v>
      </c>
      <c r="O3043" s="648">
        <v>141.62512599999999</v>
      </c>
      <c r="P3043">
        <f t="shared" si="47"/>
        <v>6040.6763085994498</v>
      </c>
    </row>
    <row r="3044" spans="1:16">
      <c r="A3044" s="33" t="s">
        <v>12370</v>
      </c>
      <c r="B3044" s="408" t="s">
        <v>12370</v>
      </c>
      <c r="C3044" s="424" t="s">
        <v>4911</v>
      </c>
      <c r="D3044" s="425"/>
      <c r="E3044" s="444" t="s">
        <v>4911</v>
      </c>
      <c r="F3044" s="445" t="s">
        <v>5259</v>
      </c>
      <c r="G3044" s="432"/>
      <c r="H3044" s="428" t="s">
        <v>4911</v>
      </c>
      <c r="I3044" s="428" t="s">
        <v>4911</v>
      </c>
      <c r="J3044" s="435" t="s">
        <v>12406</v>
      </c>
      <c r="K3044" s="436" t="s">
        <v>12393</v>
      </c>
      <c r="L3044" s="435" t="s">
        <v>12407</v>
      </c>
      <c r="M3044" s="4">
        <v>3042</v>
      </c>
      <c r="N3044" s="532">
        <v>42.348680000000002</v>
      </c>
      <c r="O3044" s="531">
        <v>141.01746299999999</v>
      </c>
      <c r="P3044">
        <f t="shared" si="47"/>
        <v>5971.9034149988402</v>
      </c>
    </row>
    <row r="3045" spans="1:16">
      <c r="A3045" s="33" t="s">
        <v>12370</v>
      </c>
      <c r="B3045" s="408" t="s">
        <v>12370</v>
      </c>
      <c r="C3045" s="424" t="s">
        <v>4911</v>
      </c>
      <c r="D3045" s="425"/>
      <c r="E3045" s="444" t="s">
        <v>4974</v>
      </c>
      <c r="F3045" s="445" t="s">
        <v>4975</v>
      </c>
      <c r="G3045" s="432"/>
      <c r="H3045" s="428" t="s">
        <v>4911</v>
      </c>
      <c r="I3045" s="428" t="s">
        <v>4911</v>
      </c>
      <c r="J3045" s="435" t="s">
        <v>4976</v>
      </c>
      <c r="K3045" s="436" t="s">
        <v>12381</v>
      </c>
      <c r="L3045" s="435" t="s">
        <v>12382</v>
      </c>
      <c r="M3045" s="4">
        <v>3043</v>
      </c>
      <c r="N3045" s="531">
        <v>41.810735999999999</v>
      </c>
      <c r="O3045" s="531">
        <v>140.76832300000001</v>
      </c>
      <c r="P3045">
        <f t="shared" si="47"/>
        <v>5885.6271901157279</v>
      </c>
    </row>
    <row r="3046" spans="1:16">
      <c r="A3046" s="33" t="s">
        <v>12370</v>
      </c>
      <c r="B3046" s="408" t="s">
        <v>12370</v>
      </c>
      <c r="C3046" s="447" t="s">
        <v>4911</v>
      </c>
      <c r="D3046" s="448"/>
      <c r="E3046" s="449" t="s">
        <v>4911</v>
      </c>
      <c r="F3046" s="450" t="s">
        <v>4979</v>
      </c>
      <c r="G3046" s="451"/>
      <c r="H3046" s="452" t="s">
        <v>4911</v>
      </c>
      <c r="I3046" s="452" t="s">
        <v>4911</v>
      </c>
      <c r="J3046" s="453" t="s">
        <v>12408</v>
      </c>
      <c r="K3046" s="454" t="s">
        <v>12381</v>
      </c>
      <c r="L3046" s="453" t="s">
        <v>12409</v>
      </c>
      <c r="M3046" s="4">
        <v>3044</v>
      </c>
      <c r="N3046" s="542">
        <v>41.810364999999997</v>
      </c>
      <c r="O3046" s="542">
        <v>140.76861</v>
      </c>
      <c r="P3046">
        <f t="shared" si="47"/>
        <v>5885.586964642649</v>
      </c>
    </row>
    <row r="3047" spans="1:16">
      <c r="A3047" s="33" t="s">
        <v>12370</v>
      </c>
      <c r="B3047" s="408" t="s">
        <v>12370</v>
      </c>
      <c r="C3047" s="417">
        <v>3</v>
      </c>
      <c r="D3047" s="418">
        <v>6151117</v>
      </c>
      <c r="E3047" s="455" t="s">
        <v>4974</v>
      </c>
      <c r="F3047" s="456" t="s">
        <v>4981</v>
      </c>
      <c r="G3047" s="29" t="s">
        <v>4913</v>
      </c>
      <c r="H3047" s="421" t="s">
        <v>12410</v>
      </c>
      <c r="I3047" s="421" t="s">
        <v>12411</v>
      </c>
      <c r="J3047" s="457" t="s">
        <v>12412</v>
      </c>
      <c r="K3047" s="458" t="s">
        <v>12413</v>
      </c>
      <c r="L3047" s="457" t="s">
        <v>12414</v>
      </c>
      <c r="M3047" s="4">
        <v>3045</v>
      </c>
      <c r="N3047" s="615">
        <v>41.781042999999997</v>
      </c>
      <c r="O3047" s="615">
        <v>140.73344399999999</v>
      </c>
      <c r="P3047">
        <f t="shared" si="47"/>
        <v>5879.9900753020911</v>
      </c>
    </row>
    <row r="3048" spans="1:16">
      <c r="A3048" s="33" t="s">
        <v>12370</v>
      </c>
      <c r="B3048" s="408" t="s">
        <v>12370</v>
      </c>
      <c r="C3048" s="447" t="s">
        <v>4911</v>
      </c>
      <c r="D3048" s="448"/>
      <c r="E3048" s="459" t="s">
        <v>4911</v>
      </c>
      <c r="F3048" s="460" t="s">
        <v>4962</v>
      </c>
      <c r="G3048" s="461"/>
      <c r="H3048" s="452" t="s">
        <v>4911</v>
      </c>
      <c r="I3048" s="452" t="s">
        <v>4911</v>
      </c>
      <c r="J3048" s="462" t="s">
        <v>4963</v>
      </c>
      <c r="K3048" s="463" t="s">
        <v>12413</v>
      </c>
      <c r="L3048" s="462" t="s">
        <v>12414</v>
      </c>
      <c r="M3048" s="4">
        <v>3046</v>
      </c>
      <c r="N3048" s="615">
        <v>41.781042999999997</v>
      </c>
      <c r="O3048" s="615">
        <v>140.73344399999999</v>
      </c>
      <c r="P3048">
        <f t="shared" si="47"/>
        <v>5879.9900753020911</v>
      </c>
    </row>
    <row r="3049" spans="1:16">
      <c r="A3049" s="33" t="s">
        <v>12370</v>
      </c>
      <c r="B3049" s="408" t="s">
        <v>12370</v>
      </c>
      <c r="C3049" s="417">
        <v>4</v>
      </c>
      <c r="D3049" s="418">
        <v>6182016</v>
      </c>
      <c r="E3049" s="455" t="s">
        <v>4974</v>
      </c>
      <c r="F3049" s="464" t="s">
        <v>4981</v>
      </c>
      <c r="G3049" s="29" t="s">
        <v>4913</v>
      </c>
      <c r="H3049" s="421" t="s">
        <v>12415</v>
      </c>
      <c r="I3049" s="421" t="s">
        <v>12416</v>
      </c>
      <c r="J3049" s="465" t="s">
        <v>12417</v>
      </c>
      <c r="K3049" s="466" t="s">
        <v>12418</v>
      </c>
      <c r="L3049" s="465" t="s">
        <v>13700</v>
      </c>
      <c r="M3049" s="4">
        <v>3047</v>
      </c>
      <c r="N3049" s="539">
        <v>41.869024000000003</v>
      </c>
      <c r="O3049" s="539">
        <v>140.12920199999999</v>
      </c>
      <c r="P3049">
        <f t="shared" si="47"/>
        <v>5867.0729216388481</v>
      </c>
    </row>
    <row r="3050" spans="1:16">
      <c r="A3050" s="33" t="s">
        <v>12370</v>
      </c>
      <c r="B3050" s="408" t="s">
        <v>12370</v>
      </c>
      <c r="C3050" s="424" t="s">
        <v>4911</v>
      </c>
      <c r="D3050" s="425"/>
      <c r="E3050" s="419" t="s">
        <v>4911</v>
      </c>
      <c r="F3050" s="427" t="s">
        <v>4912</v>
      </c>
      <c r="G3050" s="427"/>
      <c r="H3050" s="428" t="s">
        <v>4911</v>
      </c>
      <c r="I3050" s="428" t="s">
        <v>4911</v>
      </c>
      <c r="J3050" s="467" t="s">
        <v>12419</v>
      </c>
      <c r="K3050" s="468" t="s">
        <v>12420</v>
      </c>
      <c r="L3050" s="467" t="s">
        <v>13701</v>
      </c>
      <c r="M3050" s="4">
        <v>3048</v>
      </c>
      <c r="N3050" s="535">
        <v>42.247270999999998</v>
      </c>
      <c r="O3050" s="535">
        <v>140.28585200000001</v>
      </c>
      <c r="P3050">
        <f t="shared" si="47"/>
        <v>5926.6944069098918</v>
      </c>
    </row>
    <row r="3051" spans="1:16">
      <c r="A3051" s="33" t="s">
        <v>12370</v>
      </c>
      <c r="B3051" s="408" t="s">
        <v>12370</v>
      </c>
      <c r="C3051" s="447" t="s">
        <v>4911</v>
      </c>
      <c r="D3051" s="448"/>
      <c r="E3051" s="459" t="s">
        <v>4911</v>
      </c>
      <c r="F3051" s="460" t="s">
        <v>4962</v>
      </c>
      <c r="G3051" s="461"/>
      <c r="H3051" s="452" t="s">
        <v>4911</v>
      </c>
      <c r="I3051" s="452" t="s">
        <v>4911</v>
      </c>
      <c r="J3051" s="462" t="s">
        <v>4963</v>
      </c>
      <c r="K3051" s="463" t="s">
        <v>12418</v>
      </c>
      <c r="L3051" s="462" t="s">
        <v>13700</v>
      </c>
      <c r="M3051" s="4">
        <v>3049</v>
      </c>
      <c r="N3051" s="614">
        <v>41.869024000000003</v>
      </c>
      <c r="O3051" s="614">
        <v>140.12920199999999</v>
      </c>
      <c r="P3051">
        <f t="shared" si="47"/>
        <v>5867.0729216388481</v>
      </c>
    </row>
    <row r="3052" spans="1:16">
      <c r="A3052" s="33" t="s">
        <v>12370</v>
      </c>
      <c r="B3052" s="408" t="s">
        <v>12370</v>
      </c>
      <c r="C3052" s="276">
        <v>5</v>
      </c>
      <c r="D3052" s="469">
        <v>6251277</v>
      </c>
      <c r="E3052" s="62" t="s">
        <v>4911</v>
      </c>
      <c r="F3052" s="470" t="s">
        <v>4981</v>
      </c>
      <c r="G3052" s="29" t="s">
        <v>4913</v>
      </c>
      <c r="H3052" s="471" t="s">
        <v>12421</v>
      </c>
      <c r="I3052" s="471" t="s">
        <v>12422</v>
      </c>
      <c r="J3052" s="472" t="s">
        <v>5714</v>
      </c>
      <c r="K3052" s="473" t="s">
        <v>12423</v>
      </c>
      <c r="L3052" s="474" t="s">
        <v>12437</v>
      </c>
      <c r="M3052" s="4">
        <v>3050</v>
      </c>
      <c r="N3052" s="530">
        <v>43.026035999999998</v>
      </c>
      <c r="O3052" s="530">
        <v>141.345079</v>
      </c>
      <c r="P3052">
        <f t="shared" si="47"/>
        <v>6081.5184574768437</v>
      </c>
    </row>
    <row r="3053" spans="1:16">
      <c r="A3053" s="33" t="s">
        <v>12370</v>
      </c>
      <c r="B3053" s="408" t="s">
        <v>12370</v>
      </c>
      <c r="C3053" s="34" t="s">
        <v>4911</v>
      </c>
      <c r="D3053" s="475"/>
      <c r="E3053" s="438" t="s">
        <v>4911</v>
      </c>
      <c r="F3053" s="476" t="s">
        <v>4987</v>
      </c>
      <c r="G3053" s="477"/>
      <c r="H3053" s="478" t="s">
        <v>4911</v>
      </c>
      <c r="I3053" s="478" t="s">
        <v>4911</v>
      </c>
      <c r="J3053" s="479" t="s">
        <v>12424</v>
      </c>
      <c r="K3053" s="442" t="s">
        <v>12425</v>
      </c>
      <c r="L3053" s="441" t="s">
        <v>13702</v>
      </c>
      <c r="M3053" s="4">
        <v>3051</v>
      </c>
      <c r="N3053" s="529">
        <v>43.096096000000003</v>
      </c>
      <c r="O3053" s="529">
        <v>141.370848</v>
      </c>
      <c r="P3053">
        <f t="shared" si="47"/>
        <v>6092.5316370094079</v>
      </c>
    </row>
    <row r="3054" spans="1:16">
      <c r="A3054" s="33" t="s">
        <v>12370</v>
      </c>
      <c r="B3054" s="408" t="s">
        <v>12370</v>
      </c>
      <c r="C3054" s="34" t="s">
        <v>4911</v>
      </c>
      <c r="D3054" s="475"/>
      <c r="E3054" s="438" t="s">
        <v>4911</v>
      </c>
      <c r="F3054" s="476" t="s">
        <v>4918</v>
      </c>
      <c r="G3054" s="477"/>
      <c r="H3054" s="478" t="s">
        <v>4911</v>
      </c>
      <c r="I3054" s="478" t="s">
        <v>4911</v>
      </c>
      <c r="J3054" s="479" t="s">
        <v>12426</v>
      </c>
      <c r="K3054" s="442" t="s">
        <v>12427</v>
      </c>
      <c r="L3054" s="441" t="s">
        <v>13703</v>
      </c>
      <c r="M3054" s="4">
        <v>3052</v>
      </c>
      <c r="N3054" s="529">
        <v>43.014870000000002</v>
      </c>
      <c r="O3054" s="529">
        <v>141.39882299999999</v>
      </c>
      <c r="P3054">
        <f t="shared" si="47"/>
        <v>6082.2519894980096</v>
      </c>
    </row>
    <row r="3055" spans="1:16">
      <c r="A3055" s="33" t="s">
        <v>12370</v>
      </c>
      <c r="B3055" s="408" t="s">
        <v>12370</v>
      </c>
      <c r="C3055" s="34" t="s">
        <v>4911</v>
      </c>
      <c r="D3055" s="475"/>
      <c r="E3055" s="480" t="s">
        <v>4911</v>
      </c>
      <c r="F3055" s="476" t="s">
        <v>4922</v>
      </c>
      <c r="G3055" s="477"/>
      <c r="H3055" s="478" t="s">
        <v>4911</v>
      </c>
      <c r="I3055" s="478" t="s">
        <v>4911</v>
      </c>
      <c r="J3055" s="479" t="s">
        <v>12428</v>
      </c>
      <c r="K3055" s="442" t="s">
        <v>12429</v>
      </c>
      <c r="L3055" s="441" t="s">
        <v>12430</v>
      </c>
      <c r="M3055" s="4">
        <v>3053</v>
      </c>
      <c r="N3055" s="529">
        <v>43.003019999999999</v>
      </c>
      <c r="O3055" s="529">
        <v>141.42993000000001</v>
      </c>
      <c r="P3055">
        <f t="shared" si="47"/>
        <v>6081.9141083886007</v>
      </c>
    </row>
    <row r="3056" spans="1:16">
      <c r="A3056" s="33" t="s">
        <v>12370</v>
      </c>
      <c r="B3056" s="408" t="s">
        <v>12370</v>
      </c>
      <c r="C3056" s="34" t="s">
        <v>4911</v>
      </c>
      <c r="D3056" s="475"/>
      <c r="E3056" s="419" t="s">
        <v>4911</v>
      </c>
      <c r="F3056" s="420" t="s">
        <v>4930</v>
      </c>
      <c r="G3056" s="427"/>
      <c r="H3056" s="478" t="s">
        <v>4911</v>
      </c>
      <c r="I3056" s="478" t="s">
        <v>4911</v>
      </c>
      <c r="J3056" s="422" t="s">
        <v>12431</v>
      </c>
      <c r="K3056" s="423" t="s">
        <v>12432</v>
      </c>
      <c r="L3056" s="422" t="s">
        <v>12433</v>
      </c>
      <c r="M3056" s="4">
        <v>3054</v>
      </c>
      <c r="N3056" s="534">
        <v>43.045904999999998</v>
      </c>
      <c r="O3056" s="534">
        <v>141.34260900000001</v>
      </c>
      <c r="P3056">
        <f t="shared" si="47"/>
        <v>6084.2205194661447</v>
      </c>
    </row>
    <row r="3057" spans="1:16">
      <c r="A3057" s="33" t="s">
        <v>12370</v>
      </c>
      <c r="B3057" s="408" t="s">
        <v>12370</v>
      </c>
      <c r="C3057" s="34" t="s">
        <v>4911</v>
      </c>
      <c r="D3057" s="475"/>
      <c r="E3057" s="419" t="s">
        <v>4911</v>
      </c>
      <c r="F3057" s="426" t="s">
        <v>4934</v>
      </c>
      <c r="G3057" s="427"/>
      <c r="H3057" s="478" t="s">
        <v>4911</v>
      </c>
      <c r="I3057" s="478" t="s">
        <v>4911</v>
      </c>
      <c r="J3057" s="429" t="s">
        <v>12434</v>
      </c>
      <c r="K3057" s="430" t="s">
        <v>12435</v>
      </c>
      <c r="L3057" s="429" t="s">
        <v>12436</v>
      </c>
      <c r="M3057" s="4">
        <v>3055</v>
      </c>
      <c r="N3057" s="528">
        <v>43.031250999999997</v>
      </c>
      <c r="O3057" s="528">
        <v>141.37555399999999</v>
      </c>
      <c r="P3057">
        <f t="shared" si="47"/>
        <v>6083.5669494380536</v>
      </c>
    </row>
    <row r="3058" spans="1:16">
      <c r="A3058" s="33" t="s">
        <v>12370</v>
      </c>
      <c r="B3058" s="408" t="s">
        <v>12370</v>
      </c>
      <c r="C3058" s="34" t="s">
        <v>4911</v>
      </c>
      <c r="D3058" s="475"/>
      <c r="E3058" s="419" t="s">
        <v>4911</v>
      </c>
      <c r="F3058" s="426" t="s">
        <v>4962</v>
      </c>
      <c r="G3058" s="427"/>
      <c r="H3058" s="478" t="s">
        <v>4911</v>
      </c>
      <c r="I3058" s="478" t="s">
        <v>4911</v>
      </c>
      <c r="J3058" s="429" t="s">
        <v>5349</v>
      </c>
      <c r="K3058" s="430" t="s">
        <v>12423</v>
      </c>
      <c r="L3058" s="429" t="s">
        <v>12437</v>
      </c>
      <c r="M3058" s="4">
        <v>3056</v>
      </c>
      <c r="N3058" s="528">
        <v>43.026035999999998</v>
      </c>
      <c r="O3058" s="528">
        <v>141.345079</v>
      </c>
      <c r="P3058">
        <f t="shared" si="47"/>
        <v>6081.5184574768437</v>
      </c>
    </row>
    <row r="3059" spans="1:16">
      <c r="A3059" s="33" t="s">
        <v>12370</v>
      </c>
      <c r="B3059" s="408" t="s">
        <v>12370</v>
      </c>
      <c r="C3059" s="34" t="s">
        <v>4911</v>
      </c>
      <c r="D3059" s="475"/>
      <c r="E3059" s="438" t="s">
        <v>4911</v>
      </c>
      <c r="F3059" s="476" t="s">
        <v>4964</v>
      </c>
      <c r="G3059" s="477"/>
      <c r="H3059" s="478" t="s">
        <v>4911</v>
      </c>
      <c r="I3059" s="478" t="s">
        <v>4911</v>
      </c>
      <c r="J3059" s="479" t="s">
        <v>12438</v>
      </c>
      <c r="K3059" s="442" t="s">
        <v>12423</v>
      </c>
      <c r="L3059" s="441" t="s">
        <v>12437</v>
      </c>
      <c r="M3059" s="4">
        <v>3057</v>
      </c>
      <c r="N3059" s="528">
        <v>43.026035999999998</v>
      </c>
      <c r="O3059" s="528">
        <v>141.345079</v>
      </c>
      <c r="P3059">
        <f t="shared" si="47"/>
        <v>6081.5184574768437</v>
      </c>
    </row>
    <row r="3060" spans="1:16">
      <c r="A3060" s="33" t="s">
        <v>12370</v>
      </c>
      <c r="B3060" s="408" t="s">
        <v>12370</v>
      </c>
      <c r="C3060" s="34" t="s">
        <v>4911</v>
      </c>
      <c r="D3060" s="475"/>
      <c r="E3060" s="438" t="s">
        <v>4911</v>
      </c>
      <c r="F3060" s="476" t="s">
        <v>5102</v>
      </c>
      <c r="G3060" s="477"/>
      <c r="H3060" s="478" t="s">
        <v>4911</v>
      </c>
      <c r="I3060" s="478" t="s">
        <v>4911</v>
      </c>
      <c r="J3060" s="479" t="s">
        <v>6179</v>
      </c>
      <c r="K3060" s="442" t="s">
        <v>12439</v>
      </c>
      <c r="L3060" s="441" t="s">
        <v>12440</v>
      </c>
      <c r="M3060" s="4">
        <v>3058</v>
      </c>
      <c r="N3060" s="529">
        <v>43.066423999999998</v>
      </c>
      <c r="O3060" s="529">
        <v>141.48078699999999</v>
      </c>
      <c r="P3060">
        <f t="shared" si="47"/>
        <v>6093.0715607956872</v>
      </c>
    </row>
    <row r="3061" spans="1:16">
      <c r="A3061" s="33" t="s">
        <v>12370</v>
      </c>
      <c r="B3061" s="408" t="s">
        <v>12370</v>
      </c>
      <c r="C3061" s="34" t="s">
        <v>4911</v>
      </c>
      <c r="D3061" s="475"/>
      <c r="E3061" s="438" t="s">
        <v>4911</v>
      </c>
      <c r="F3061" s="476" t="s">
        <v>5106</v>
      </c>
      <c r="G3061" s="477"/>
      <c r="H3061" s="478" t="s">
        <v>4911</v>
      </c>
      <c r="I3061" s="478" t="s">
        <v>4911</v>
      </c>
      <c r="J3061" s="479" t="s">
        <v>12441</v>
      </c>
      <c r="K3061" s="442" t="s">
        <v>12442</v>
      </c>
      <c r="L3061" s="441" t="s">
        <v>12443</v>
      </c>
      <c r="M3061" s="4">
        <v>3059</v>
      </c>
      <c r="N3061" s="529">
        <v>42.965414000000003</v>
      </c>
      <c r="O3061" s="529">
        <v>141.48296400000001</v>
      </c>
      <c r="P3061">
        <f t="shared" si="47"/>
        <v>6078.8741222070967</v>
      </c>
    </row>
    <row r="3062" spans="1:16">
      <c r="A3062" s="33" t="s">
        <v>12370</v>
      </c>
      <c r="B3062" s="408" t="s">
        <v>12370</v>
      </c>
      <c r="C3062" s="34" t="s">
        <v>4911</v>
      </c>
      <c r="D3062" s="475"/>
      <c r="E3062" s="419" t="s">
        <v>4911</v>
      </c>
      <c r="F3062" s="426" t="s">
        <v>4968</v>
      </c>
      <c r="G3062" s="427"/>
      <c r="H3062" s="478" t="s">
        <v>4911</v>
      </c>
      <c r="I3062" s="478" t="s">
        <v>4911</v>
      </c>
      <c r="J3062" s="429" t="s">
        <v>12444</v>
      </c>
      <c r="K3062" s="430" t="s">
        <v>12445</v>
      </c>
      <c r="L3062" s="429" t="s">
        <v>12446</v>
      </c>
      <c r="M3062" s="4">
        <v>3060</v>
      </c>
      <c r="N3062" s="528">
        <v>43.002014000000003</v>
      </c>
      <c r="O3062" s="528">
        <v>141.43026499999999</v>
      </c>
      <c r="P3062">
        <f t="shared" si="47"/>
        <v>6081.78623555371</v>
      </c>
    </row>
    <row r="3063" spans="1:16">
      <c r="A3063" s="33" t="s">
        <v>12370</v>
      </c>
      <c r="B3063" s="408" t="s">
        <v>12370</v>
      </c>
      <c r="C3063" s="34" t="s">
        <v>4911</v>
      </c>
      <c r="D3063" s="475"/>
      <c r="E3063" s="419" t="s">
        <v>4974</v>
      </c>
      <c r="F3063" s="427" t="s">
        <v>4975</v>
      </c>
      <c r="G3063" s="427"/>
      <c r="H3063" s="478" t="s">
        <v>4911</v>
      </c>
      <c r="I3063" s="478" t="s">
        <v>4911</v>
      </c>
      <c r="J3063" s="467" t="s">
        <v>4976</v>
      </c>
      <c r="K3063" s="468" t="s">
        <v>12423</v>
      </c>
      <c r="L3063" s="467" t="s">
        <v>12437</v>
      </c>
      <c r="M3063" s="4">
        <v>3061</v>
      </c>
      <c r="N3063" s="535">
        <v>43.026035999999998</v>
      </c>
      <c r="O3063" s="535">
        <v>141.345079</v>
      </c>
      <c r="P3063">
        <f t="shared" si="47"/>
        <v>6081.5184574768437</v>
      </c>
    </row>
    <row r="3064" spans="1:16">
      <c r="A3064" s="33" t="s">
        <v>12370</v>
      </c>
      <c r="B3064" s="408" t="s">
        <v>12370</v>
      </c>
      <c r="C3064" s="34" t="s">
        <v>4911</v>
      </c>
      <c r="D3064" s="475"/>
      <c r="E3064" s="419" t="s">
        <v>4911</v>
      </c>
      <c r="F3064" s="426" t="s">
        <v>4979</v>
      </c>
      <c r="G3064" s="427"/>
      <c r="H3064" s="478" t="s">
        <v>4911</v>
      </c>
      <c r="I3064" s="478" t="s">
        <v>4911</v>
      </c>
      <c r="J3064" s="429" t="s">
        <v>7569</v>
      </c>
      <c r="K3064" s="430" t="s">
        <v>12447</v>
      </c>
      <c r="L3064" s="429" t="s">
        <v>12440</v>
      </c>
      <c r="M3064" s="4">
        <v>3062</v>
      </c>
      <c r="N3064" s="529">
        <v>43.066423999999998</v>
      </c>
      <c r="O3064" s="529">
        <v>141.48078699999999</v>
      </c>
      <c r="P3064">
        <f t="shared" si="47"/>
        <v>6093.0715607956872</v>
      </c>
    </row>
    <row r="3065" spans="1:16">
      <c r="A3065" s="33" t="s">
        <v>12370</v>
      </c>
      <c r="B3065" s="408" t="s">
        <v>12370</v>
      </c>
      <c r="C3065" s="39" t="s">
        <v>4911</v>
      </c>
      <c r="D3065" s="481"/>
      <c r="E3065" s="459" t="s">
        <v>4911</v>
      </c>
      <c r="F3065" s="460" t="s">
        <v>5355</v>
      </c>
      <c r="G3065" s="461"/>
      <c r="H3065" s="413" t="s">
        <v>4911</v>
      </c>
      <c r="I3065" s="413" t="s">
        <v>4911</v>
      </c>
      <c r="J3065" s="462" t="s">
        <v>5515</v>
      </c>
      <c r="K3065" s="463" t="s">
        <v>12448</v>
      </c>
      <c r="L3065" s="462" t="s">
        <v>12449</v>
      </c>
      <c r="M3065" s="4">
        <v>3063</v>
      </c>
      <c r="N3065" s="614">
        <v>43.068649999999998</v>
      </c>
      <c r="O3065" s="614">
        <v>141.35720800000001</v>
      </c>
      <c r="P3065">
        <f t="shared" si="47"/>
        <v>6088.0641163292003</v>
      </c>
    </row>
    <row r="3066" spans="1:16">
      <c r="A3066" s="33" t="s">
        <v>12370</v>
      </c>
      <c r="B3066" s="408" t="s">
        <v>12370</v>
      </c>
      <c r="C3066" s="276">
        <v>6</v>
      </c>
      <c r="D3066" s="469">
        <v>6251304</v>
      </c>
      <c r="E3066" s="482" t="s">
        <v>4911</v>
      </c>
      <c r="F3066" s="483" t="s">
        <v>4981</v>
      </c>
      <c r="G3066" s="29" t="s">
        <v>4913</v>
      </c>
      <c r="H3066" s="471" t="s">
        <v>12450</v>
      </c>
      <c r="I3066" s="471" t="s">
        <v>12451</v>
      </c>
      <c r="J3066" s="484" t="s">
        <v>12452</v>
      </c>
      <c r="K3066" s="485" t="s">
        <v>12453</v>
      </c>
      <c r="L3066" s="486" t="s">
        <v>12454</v>
      </c>
      <c r="M3066" s="4">
        <v>3064</v>
      </c>
      <c r="N3066" s="540">
        <v>43.014744999999998</v>
      </c>
      <c r="O3066" s="540">
        <v>141.41515699999999</v>
      </c>
      <c r="P3066">
        <f t="shared" si="47"/>
        <v>6082.9369174899648</v>
      </c>
    </row>
    <row r="3067" spans="1:16">
      <c r="A3067" s="33" t="s">
        <v>12370</v>
      </c>
      <c r="B3067" s="408" t="s">
        <v>12370</v>
      </c>
      <c r="C3067" s="34" t="s">
        <v>4911</v>
      </c>
      <c r="D3067" s="475"/>
      <c r="E3067" s="438" t="s">
        <v>4911</v>
      </c>
      <c r="F3067" s="476" t="s">
        <v>4918</v>
      </c>
      <c r="G3067" s="477"/>
      <c r="H3067" s="478" t="s">
        <v>4911</v>
      </c>
      <c r="I3067" s="478" t="s">
        <v>4911</v>
      </c>
      <c r="J3067" s="479" t="s">
        <v>12455</v>
      </c>
      <c r="K3067" s="442" t="s">
        <v>12456</v>
      </c>
      <c r="L3067" s="441" t="s">
        <v>12457</v>
      </c>
      <c r="M3067" s="4">
        <v>3065</v>
      </c>
      <c r="N3067" s="529">
        <v>43.043844</v>
      </c>
      <c r="O3067" s="529">
        <v>141.40215699999999</v>
      </c>
      <c r="P3067">
        <f t="shared" si="47"/>
        <v>6086.4923871715073</v>
      </c>
    </row>
    <row r="3068" spans="1:16">
      <c r="A3068" s="33" t="s">
        <v>12370</v>
      </c>
      <c r="B3068" s="408" t="s">
        <v>12370</v>
      </c>
      <c r="C3068" s="34" t="s">
        <v>4911</v>
      </c>
      <c r="D3068" s="475"/>
      <c r="E3068" s="438" t="s">
        <v>4911</v>
      </c>
      <c r="F3068" s="476" t="s">
        <v>4926</v>
      </c>
      <c r="G3068" s="477"/>
      <c r="H3068" s="478" t="s">
        <v>4911</v>
      </c>
      <c r="I3068" s="478" t="s">
        <v>4911</v>
      </c>
      <c r="J3068" s="479" t="s">
        <v>12458</v>
      </c>
      <c r="K3068" s="442" t="s">
        <v>12459</v>
      </c>
      <c r="L3068" s="441" t="s">
        <v>12460</v>
      </c>
      <c r="M3068" s="4">
        <v>3066</v>
      </c>
      <c r="N3068" s="529">
        <v>43.040005999999998</v>
      </c>
      <c r="O3068" s="529">
        <v>141.47071199999999</v>
      </c>
      <c r="P3068">
        <f t="shared" si="47"/>
        <v>6088.9002933042711</v>
      </c>
    </row>
    <row r="3069" spans="1:16">
      <c r="A3069" s="33" t="s">
        <v>12370</v>
      </c>
      <c r="B3069" s="408" t="s">
        <v>12370</v>
      </c>
      <c r="C3069" s="34" t="s">
        <v>4911</v>
      </c>
      <c r="D3069" s="475"/>
      <c r="E3069" s="419" t="s">
        <v>4911</v>
      </c>
      <c r="F3069" s="426" t="s">
        <v>4930</v>
      </c>
      <c r="G3069" s="427"/>
      <c r="H3069" s="478" t="s">
        <v>4911</v>
      </c>
      <c r="I3069" s="478" t="s">
        <v>4911</v>
      </c>
      <c r="J3069" s="429" t="s">
        <v>12461</v>
      </c>
      <c r="K3069" s="430" t="s">
        <v>12462</v>
      </c>
      <c r="L3069" s="429" t="s">
        <v>12463</v>
      </c>
      <c r="M3069" s="4">
        <v>3067</v>
      </c>
      <c r="N3069" s="528">
        <v>43.050303999999997</v>
      </c>
      <c r="O3069" s="528">
        <v>141.47957299999999</v>
      </c>
      <c r="P3069">
        <f t="shared" si="47"/>
        <v>6090.7386274401906</v>
      </c>
    </row>
    <row r="3070" spans="1:16">
      <c r="A3070" s="33" t="s">
        <v>12370</v>
      </c>
      <c r="B3070" s="408" t="s">
        <v>12370</v>
      </c>
      <c r="C3070" s="34" t="s">
        <v>4911</v>
      </c>
      <c r="D3070" s="475"/>
      <c r="E3070" s="419" t="s">
        <v>4911</v>
      </c>
      <c r="F3070" s="426" t="s">
        <v>4934</v>
      </c>
      <c r="G3070" s="427"/>
      <c r="H3070" s="478" t="s">
        <v>4911</v>
      </c>
      <c r="I3070" s="478" t="s">
        <v>4911</v>
      </c>
      <c r="J3070" s="429" t="s">
        <v>12464</v>
      </c>
      <c r="K3070" s="430" t="s">
        <v>12465</v>
      </c>
      <c r="L3070" s="429" t="s">
        <v>12466</v>
      </c>
      <c r="M3070" s="4">
        <v>3068</v>
      </c>
      <c r="N3070" s="528">
        <v>42.996062000000002</v>
      </c>
      <c r="O3070" s="528">
        <v>141.443107</v>
      </c>
      <c r="P3070">
        <f t="shared" si="47"/>
        <v>6081.4965980446341</v>
      </c>
    </row>
    <row r="3071" spans="1:16">
      <c r="A3071" s="33" t="s">
        <v>12370</v>
      </c>
      <c r="B3071" s="408" t="s">
        <v>12370</v>
      </c>
      <c r="C3071" s="34" t="s">
        <v>4911</v>
      </c>
      <c r="D3071" s="475"/>
      <c r="E3071" s="419" t="s">
        <v>4911</v>
      </c>
      <c r="F3071" s="426" t="s">
        <v>4942</v>
      </c>
      <c r="G3071" s="427"/>
      <c r="H3071" s="478" t="s">
        <v>4911</v>
      </c>
      <c r="I3071" s="478" t="s">
        <v>4911</v>
      </c>
      <c r="J3071" s="429" t="s">
        <v>12467</v>
      </c>
      <c r="K3071" s="430" t="s">
        <v>12468</v>
      </c>
      <c r="L3071" s="429" t="s">
        <v>12469</v>
      </c>
      <c r="M3071" s="4">
        <v>3069</v>
      </c>
      <c r="N3071" s="528">
        <v>43.089809000000002</v>
      </c>
      <c r="O3071" s="528">
        <v>141.51956899999999</v>
      </c>
      <c r="P3071">
        <f t="shared" si="47"/>
        <v>6098.0511979723206</v>
      </c>
    </row>
    <row r="3072" spans="1:16">
      <c r="A3072" s="33" t="s">
        <v>12370</v>
      </c>
      <c r="B3072" s="408" t="s">
        <v>12370</v>
      </c>
      <c r="C3072" s="34" t="s">
        <v>4911</v>
      </c>
      <c r="D3072" s="475"/>
      <c r="E3072" s="419" t="s">
        <v>4911</v>
      </c>
      <c r="F3072" s="426" t="s">
        <v>4946</v>
      </c>
      <c r="G3072" s="427"/>
      <c r="H3072" s="478" t="s">
        <v>4911</v>
      </c>
      <c r="I3072" s="478" t="s">
        <v>4911</v>
      </c>
      <c r="J3072" s="429" t="s">
        <v>12470</v>
      </c>
      <c r="K3072" s="430" t="s">
        <v>12471</v>
      </c>
      <c r="L3072" s="429" t="s">
        <v>12472</v>
      </c>
      <c r="M3072" s="4">
        <v>3070</v>
      </c>
      <c r="N3072" s="528">
        <v>42.975397000000001</v>
      </c>
      <c r="O3072" s="528">
        <v>141.47161600000001</v>
      </c>
      <c r="P3072">
        <f t="shared" si="47"/>
        <v>6079.798861831553</v>
      </c>
    </row>
    <row r="3073" spans="1:16">
      <c r="A3073" s="33" t="s">
        <v>12370</v>
      </c>
      <c r="B3073" s="408" t="s">
        <v>12370</v>
      </c>
      <c r="C3073" s="34" t="s">
        <v>4911</v>
      </c>
      <c r="D3073" s="475"/>
      <c r="E3073" s="419" t="s">
        <v>4911</v>
      </c>
      <c r="F3073" s="426" t="s">
        <v>4950</v>
      </c>
      <c r="G3073" s="427"/>
      <c r="H3073" s="478" t="s">
        <v>4911</v>
      </c>
      <c r="I3073" s="478" t="s">
        <v>4911</v>
      </c>
      <c r="J3073" s="429" t="s">
        <v>12473</v>
      </c>
      <c r="K3073" s="32" t="s">
        <v>12474</v>
      </c>
      <c r="L3073" s="429" t="s">
        <v>12475</v>
      </c>
      <c r="M3073" s="4">
        <v>3071</v>
      </c>
      <c r="N3073" s="528">
        <v>43.086038000000002</v>
      </c>
      <c r="O3073" s="528">
        <v>141.40710200000001</v>
      </c>
      <c r="P3073">
        <f t="shared" si="47"/>
        <v>6092.6717702418764</v>
      </c>
    </row>
    <row r="3074" spans="1:16">
      <c r="A3074" s="33" t="s">
        <v>12370</v>
      </c>
      <c r="B3074" s="408" t="s">
        <v>12370</v>
      </c>
      <c r="C3074" s="34" t="s">
        <v>4911</v>
      </c>
      <c r="D3074" s="475"/>
      <c r="E3074" s="419" t="s">
        <v>4911</v>
      </c>
      <c r="F3074" s="426" t="s">
        <v>4954</v>
      </c>
      <c r="G3074" s="427"/>
      <c r="H3074" s="478" t="s">
        <v>4911</v>
      </c>
      <c r="I3074" s="478" t="s">
        <v>4911</v>
      </c>
      <c r="J3074" s="429" t="s">
        <v>12476</v>
      </c>
      <c r="K3074" s="32" t="s">
        <v>12459</v>
      </c>
      <c r="L3074" s="429" t="s">
        <v>12477</v>
      </c>
      <c r="M3074" s="4">
        <v>3072</v>
      </c>
      <c r="N3074" s="528">
        <v>43.038516000000001</v>
      </c>
      <c r="O3074" s="528">
        <v>141.469281</v>
      </c>
      <c r="P3074">
        <f t="shared" si="47"/>
        <v>6088.6279138269956</v>
      </c>
    </row>
    <row r="3075" spans="1:16">
      <c r="A3075" s="33" t="s">
        <v>12370</v>
      </c>
      <c r="B3075" s="408" t="s">
        <v>12370</v>
      </c>
      <c r="C3075" s="34" t="s">
        <v>4911</v>
      </c>
      <c r="D3075" s="475"/>
      <c r="E3075" s="419" t="s">
        <v>4911</v>
      </c>
      <c r="F3075" s="426" t="s">
        <v>5394</v>
      </c>
      <c r="G3075" s="427"/>
      <c r="H3075" s="478" t="s">
        <v>4911</v>
      </c>
      <c r="I3075" s="478" t="s">
        <v>4911</v>
      </c>
      <c r="J3075" s="429" t="s">
        <v>12478</v>
      </c>
      <c r="K3075" s="32" t="s">
        <v>12479</v>
      </c>
      <c r="L3075" s="429" t="s">
        <v>12480</v>
      </c>
      <c r="M3075" s="4">
        <v>3073</v>
      </c>
      <c r="N3075" s="528">
        <v>42.902358</v>
      </c>
      <c r="O3075" s="528">
        <v>141.57117500000001</v>
      </c>
      <c r="P3075">
        <f t="shared" si="47"/>
        <v>6073.7372323306508</v>
      </c>
    </row>
    <row r="3076" spans="1:16">
      <c r="A3076" s="33" t="s">
        <v>12370</v>
      </c>
      <c r="B3076" s="408" t="s">
        <v>12370</v>
      </c>
      <c r="C3076" s="34" t="s">
        <v>4911</v>
      </c>
      <c r="D3076" s="475"/>
      <c r="E3076" s="419" t="s">
        <v>4911</v>
      </c>
      <c r="F3076" s="426" t="s">
        <v>5398</v>
      </c>
      <c r="G3076" s="427"/>
      <c r="H3076" s="478" t="s">
        <v>4911</v>
      </c>
      <c r="I3076" s="478" t="s">
        <v>4911</v>
      </c>
      <c r="J3076" s="429" t="s">
        <v>12481</v>
      </c>
      <c r="K3076" s="32" t="s">
        <v>12482</v>
      </c>
      <c r="L3076" s="429" t="s">
        <v>12483</v>
      </c>
      <c r="M3076" s="4">
        <v>3074</v>
      </c>
      <c r="N3076" s="528">
        <v>42.835154000000003</v>
      </c>
      <c r="O3076" s="528">
        <v>141.64276899999999</v>
      </c>
      <c r="P3076">
        <f t="shared" ref="P3076:P3139" si="48">N3076*O3076</f>
        <v>6067.289823101426</v>
      </c>
    </row>
    <row r="3077" spans="1:16">
      <c r="A3077" s="33" t="s">
        <v>12370</v>
      </c>
      <c r="B3077" s="408" t="s">
        <v>12370</v>
      </c>
      <c r="C3077" s="34" t="s">
        <v>4911</v>
      </c>
      <c r="D3077" s="475"/>
      <c r="E3077" s="419" t="s">
        <v>4911</v>
      </c>
      <c r="F3077" s="426" t="s">
        <v>4962</v>
      </c>
      <c r="G3077" s="427"/>
      <c r="H3077" s="478" t="s">
        <v>4911</v>
      </c>
      <c r="I3077" s="478" t="s">
        <v>4911</v>
      </c>
      <c r="J3077" s="429" t="s">
        <v>4963</v>
      </c>
      <c r="K3077" s="487" t="s">
        <v>12456</v>
      </c>
      <c r="L3077" s="429" t="s">
        <v>12457</v>
      </c>
      <c r="M3077" s="4">
        <v>3075</v>
      </c>
      <c r="N3077" s="528">
        <v>43.043844</v>
      </c>
      <c r="O3077" s="528">
        <v>141.40215699999999</v>
      </c>
      <c r="P3077">
        <f t="shared" si="48"/>
        <v>6086.4923871715073</v>
      </c>
    </row>
    <row r="3078" spans="1:16">
      <c r="A3078" s="33" t="s">
        <v>12370</v>
      </c>
      <c r="B3078" s="408" t="s">
        <v>12370</v>
      </c>
      <c r="C3078" s="34" t="s">
        <v>4911</v>
      </c>
      <c r="D3078" s="475"/>
      <c r="E3078" s="488" t="s">
        <v>4911</v>
      </c>
      <c r="F3078" s="476" t="s">
        <v>5102</v>
      </c>
      <c r="G3078" s="477"/>
      <c r="H3078" s="478" t="s">
        <v>4911</v>
      </c>
      <c r="I3078" s="478" t="s">
        <v>4911</v>
      </c>
      <c r="J3078" s="479" t="s">
        <v>12484</v>
      </c>
      <c r="K3078" s="442" t="s">
        <v>12485</v>
      </c>
      <c r="L3078" s="441" t="s">
        <v>12486</v>
      </c>
      <c r="M3078" s="4">
        <v>3076</v>
      </c>
      <c r="N3078" s="529">
        <v>43.074987</v>
      </c>
      <c r="O3078" s="529">
        <v>141.40028799999999</v>
      </c>
      <c r="P3078">
        <f t="shared" si="48"/>
        <v>6090.8155673962556</v>
      </c>
    </row>
    <row r="3079" spans="1:16">
      <c r="A3079" s="33" t="s">
        <v>12370</v>
      </c>
      <c r="B3079" s="408" t="s">
        <v>12370</v>
      </c>
      <c r="C3079" s="34" t="s">
        <v>4911</v>
      </c>
      <c r="D3079" s="475"/>
      <c r="E3079" s="488" t="s">
        <v>4911</v>
      </c>
      <c r="F3079" s="489" t="s">
        <v>5106</v>
      </c>
      <c r="G3079" s="477"/>
      <c r="H3079" s="478" t="s">
        <v>4911</v>
      </c>
      <c r="I3079" s="478" t="s">
        <v>4911</v>
      </c>
      <c r="J3079" s="490" t="s">
        <v>12487</v>
      </c>
      <c r="K3079" s="491" t="s">
        <v>12488</v>
      </c>
      <c r="L3079" s="492" t="s">
        <v>12489</v>
      </c>
      <c r="M3079" s="4">
        <v>3077</v>
      </c>
      <c r="N3079" s="536">
        <v>43.032477999999998</v>
      </c>
      <c r="O3079" s="536">
        <v>141.44075100000001</v>
      </c>
      <c r="P3079">
        <f t="shared" si="48"/>
        <v>6086.5460057109776</v>
      </c>
    </row>
    <row r="3080" spans="1:16">
      <c r="A3080" s="33" t="s">
        <v>12370</v>
      </c>
      <c r="B3080" s="408" t="s">
        <v>12370</v>
      </c>
      <c r="C3080" s="34" t="s">
        <v>4911</v>
      </c>
      <c r="D3080" s="475"/>
      <c r="E3080" s="419" t="s">
        <v>4911</v>
      </c>
      <c r="F3080" s="426" t="s">
        <v>4968</v>
      </c>
      <c r="G3080" s="427"/>
      <c r="H3080" s="478" t="s">
        <v>4911</v>
      </c>
      <c r="I3080" s="478" t="s">
        <v>4911</v>
      </c>
      <c r="J3080" s="429" t="s">
        <v>12490</v>
      </c>
      <c r="K3080" s="430" t="s">
        <v>12456</v>
      </c>
      <c r="L3080" s="429" t="s">
        <v>12457</v>
      </c>
      <c r="M3080" s="4">
        <v>3078</v>
      </c>
      <c r="N3080" s="528">
        <v>43.043844</v>
      </c>
      <c r="O3080" s="528">
        <v>141.40215699999999</v>
      </c>
      <c r="P3080">
        <f t="shared" si="48"/>
        <v>6086.4923871715073</v>
      </c>
    </row>
    <row r="3081" spans="1:16">
      <c r="A3081" s="33" t="s">
        <v>12370</v>
      </c>
      <c r="B3081" s="408" t="s">
        <v>12370</v>
      </c>
      <c r="C3081" s="34" t="s">
        <v>4911</v>
      </c>
      <c r="D3081" s="475"/>
      <c r="E3081" s="419" t="s">
        <v>4911</v>
      </c>
      <c r="F3081" s="426" t="s">
        <v>4972</v>
      </c>
      <c r="G3081" s="427"/>
      <c r="H3081" s="478" t="s">
        <v>4911</v>
      </c>
      <c r="I3081" s="478" t="s">
        <v>4911</v>
      </c>
      <c r="J3081" s="429" t="s">
        <v>12491</v>
      </c>
      <c r="K3081" s="430" t="s">
        <v>12492</v>
      </c>
      <c r="L3081" s="429" t="s">
        <v>12493</v>
      </c>
      <c r="M3081" s="4">
        <v>3079</v>
      </c>
      <c r="N3081" s="528">
        <v>43.041682999999999</v>
      </c>
      <c r="O3081" s="528">
        <v>141.47228699999999</v>
      </c>
      <c r="P3081">
        <f t="shared" si="48"/>
        <v>6089.2053303390203</v>
      </c>
    </row>
    <row r="3082" spans="1:16">
      <c r="A3082" s="33" t="s">
        <v>12370</v>
      </c>
      <c r="B3082" s="408" t="s">
        <v>12370</v>
      </c>
      <c r="C3082" s="34" t="s">
        <v>4911</v>
      </c>
      <c r="D3082" s="475"/>
      <c r="E3082" s="419" t="s">
        <v>4911</v>
      </c>
      <c r="F3082" s="420" t="s">
        <v>5470</v>
      </c>
      <c r="G3082" s="427"/>
      <c r="H3082" s="478" t="s">
        <v>4911</v>
      </c>
      <c r="I3082" s="478" t="s">
        <v>4911</v>
      </c>
      <c r="J3082" s="422" t="s">
        <v>12494</v>
      </c>
      <c r="K3082" s="423" t="s">
        <v>12495</v>
      </c>
      <c r="L3082" s="422" t="s">
        <v>12496</v>
      </c>
      <c r="M3082" s="4">
        <v>3080</v>
      </c>
      <c r="N3082" s="534">
        <v>43.04419</v>
      </c>
      <c r="O3082" s="534">
        <v>141.40344400000001</v>
      </c>
      <c r="P3082">
        <f t="shared" si="48"/>
        <v>6086.5967101903607</v>
      </c>
    </row>
    <row r="3083" spans="1:16">
      <c r="A3083" s="33" t="s">
        <v>12370</v>
      </c>
      <c r="B3083" s="408" t="s">
        <v>12370</v>
      </c>
      <c r="C3083" s="34" t="s">
        <v>4911</v>
      </c>
      <c r="D3083" s="475"/>
      <c r="E3083" s="62" t="s">
        <v>4974</v>
      </c>
      <c r="F3083" s="470" t="s">
        <v>4975</v>
      </c>
      <c r="G3083" s="477"/>
      <c r="H3083" s="478" t="s">
        <v>4911</v>
      </c>
      <c r="I3083" s="478" t="s">
        <v>4911</v>
      </c>
      <c r="J3083" s="472" t="s">
        <v>8437</v>
      </c>
      <c r="K3083" s="473" t="s">
        <v>12456</v>
      </c>
      <c r="L3083" s="474" t="s">
        <v>12497</v>
      </c>
      <c r="M3083" s="4">
        <v>3081</v>
      </c>
      <c r="N3083" s="530">
        <v>43.043844</v>
      </c>
      <c r="O3083" s="530">
        <v>141.40215699999999</v>
      </c>
      <c r="P3083">
        <f t="shared" si="48"/>
        <v>6086.4923871715073</v>
      </c>
    </row>
    <row r="3084" spans="1:16">
      <c r="A3084" s="33" t="s">
        <v>12370</v>
      </c>
      <c r="B3084" s="408" t="s">
        <v>12370</v>
      </c>
      <c r="C3084" s="39" t="s">
        <v>4911</v>
      </c>
      <c r="D3084" s="481"/>
      <c r="E3084" s="459" t="s">
        <v>4911</v>
      </c>
      <c r="F3084" s="461" t="s">
        <v>5273</v>
      </c>
      <c r="G3084" s="461"/>
      <c r="H3084" s="413" t="s">
        <v>4911</v>
      </c>
      <c r="I3084" s="413" t="s">
        <v>4911</v>
      </c>
      <c r="J3084" s="462" t="s">
        <v>6200</v>
      </c>
      <c r="K3084" s="415" t="s">
        <v>12495</v>
      </c>
      <c r="L3084" s="416" t="s">
        <v>12498</v>
      </c>
      <c r="M3084" s="4">
        <v>3082</v>
      </c>
      <c r="N3084" s="538">
        <v>43.04439</v>
      </c>
      <c r="O3084" s="538">
        <v>141.40249600000001</v>
      </c>
      <c r="P3084">
        <f t="shared" si="48"/>
        <v>6086.5841847974407</v>
      </c>
    </row>
    <row r="3085" spans="1:16">
      <c r="A3085" s="33" t="s">
        <v>12370</v>
      </c>
      <c r="B3085" s="408" t="s">
        <v>12370</v>
      </c>
      <c r="C3085" s="417">
        <v>7</v>
      </c>
      <c r="D3085" s="418">
        <v>6251398</v>
      </c>
      <c r="E3085" s="455" t="s">
        <v>4911</v>
      </c>
      <c r="F3085" s="464" t="s">
        <v>4981</v>
      </c>
      <c r="G3085" s="29" t="s">
        <v>4913</v>
      </c>
      <c r="H3085" s="421" t="s">
        <v>12499</v>
      </c>
      <c r="I3085" s="421" t="s">
        <v>12500</v>
      </c>
      <c r="J3085" s="465" t="s">
        <v>12501</v>
      </c>
      <c r="K3085" s="466" t="s">
        <v>12502</v>
      </c>
      <c r="L3085" s="465" t="s">
        <v>12503</v>
      </c>
      <c r="M3085" s="4">
        <v>3083</v>
      </c>
      <c r="N3085" s="539">
        <v>43.094875000000002</v>
      </c>
      <c r="O3085" s="539">
        <v>141.30246500000001</v>
      </c>
      <c r="P3085">
        <f t="shared" si="48"/>
        <v>6089.4120663668755</v>
      </c>
    </row>
    <row r="3086" spans="1:16">
      <c r="A3086" s="33" t="s">
        <v>12370</v>
      </c>
      <c r="B3086" s="408" t="s">
        <v>12370</v>
      </c>
      <c r="C3086" s="424" t="s">
        <v>4911</v>
      </c>
      <c r="D3086" s="425"/>
      <c r="E3086" s="419" t="s">
        <v>4911</v>
      </c>
      <c r="F3086" s="426" t="s">
        <v>4987</v>
      </c>
      <c r="G3086" s="427"/>
      <c r="H3086" s="428" t="s">
        <v>4911</v>
      </c>
      <c r="I3086" s="428" t="s">
        <v>4911</v>
      </c>
      <c r="J3086" s="429" t="s">
        <v>12504</v>
      </c>
      <c r="K3086" s="430" t="s">
        <v>12505</v>
      </c>
      <c r="L3086" s="429" t="s">
        <v>12506</v>
      </c>
      <c r="M3086" s="4">
        <v>3084</v>
      </c>
      <c r="N3086" s="528">
        <v>43.110736000000003</v>
      </c>
      <c r="O3086" s="528">
        <v>141.24845099999999</v>
      </c>
      <c r="P3086">
        <f t="shared" si="48"/>
        <v>6089.324681469936</v>
      </c>
    </row>
    <row r="3087" spans="1:16">
      <c r="A3087" s="33" t="s">
        <v>12370</v>
      </c>
      <c r="B3087" s="408" t="s">
        <v>12370</v>
      </c>
      <c r="C3087" s="424" t="s">
        <v>4911</v>
      </c>
      <c r="D3087" s="425"/>
      <c r="E3087" s="419" t="s">
        <v>4911</v>
      </c>
      <c r="F3087" s="426" t="s">
        <v>4918</v>
      </c>
      <c r="G3087" s="427"/>
      <c r="H3087" s="428" t="s">
        <v>4911</v>
      </c>
      <c r="I3087" s="428" t="s">
        <v>4911</v>
      </c>
      <c r="J3087" s="429" t="s">
        <v>12507</v>
      </c>
      <c r="K3087" s="430" t="s">
        <v>12508</v>
      </c>
      <c r="L3087" s="429" t="s">
        <v>12509</v>
      </c>
      <c r="M3087" s="4">
        <v>3085</v>
      </c>
      <c r="N3087" s="528">
        <v>42.378006999999997</v>
      </c>
      <c r="O3087" s="528">
        <v>141.071383</v>
      </c>
      <c r="P3087">
        <f t="shared" si="48"/>
        <v>5978.3240562736801</v>
      </c>
    </row>
    <row r="3088" spans="1:16">
      <c r="A3088" s="33" t="s">
        <v>12370</v>
      </c>
      <c r="B3088" s="408" t="s">
        <v>12370</v>
      </c>
      <c r="C3088" s="424" t="s">
        <v>4911</v>
      </c>
      <c r="D3088" s="425"/>
      <c r="E3088" s="419" t="s">
        <v>4911</v>
      </c>
      <c r="F3088" s="426" t="s">
        <v>4922</v>
      </c>
      <c r="G3088" s="427"/>
      <c r="H3088" s="428" t="s">
        <v>4911</v>
      </c>
      <c r="I3088" s="428" t="s">
        <v>4911</v>
      </c>
      <c r="J3088" s="429" t="s">
        <v>12510</v>
      </c>
      <c r="K3088" s="430" t="s">
        <v>12511</v>
      </c>
      <c r="L3088" s="429" t="s">
        <v>12512</v>
      </c>
      <c r="M3088" s="4">
        <v>3086</v>
      </c>
      <c r="N3088" s="528">
        <v>43.003754000000001</v>
      </c>
      <c r="O3088" s="528">
        <v>141.34259900000001</v>
      </c>
      <c r="P3088">
        <f t="shared" si="48"/>
        <v>6078.2623571166469</v>
      </c>
    </row>
    <row r="3089" spans="1:16">
      <c r="A3089" s="33" t="s">
        <v>12370</v>
      </c>
      <c r="B3089" s="408" t="s">
        <v>12370</v>
      </c>
      <c r="C3089" s="424" t="s">
        <v>4911</v>
      </c>
      <c r="D3089" s="425"/>
      <c r="E3089" s="419" t="s">
        <v>4911</v>
      </c>
      <c r="F3089" s="426" t="s">
        <v>4934</v>
      </c>
      <c r="G3089" s="427"/>
      <c r="H3089" s="428" t="s">
        <v>4911</v>
      </c>
      <c r="I3089" s="428" t="s">
        <v>4911</v>
      </c>
      <c r="J3089" s="429" t="s">
        <v>12513</v>
      </c>
      <c r="K3089" s="430" t="s">
        <v>12514</v>
      </c>
      <c r="L3089" s="429" t="s">
        <v>12515</v>
      </c>
      <c r="M3089" s="4">
        <v>3087</v>
      </c>
      <c r="N3089" s="528">
        <v>43.118107999999999</v>
      </c>
      <c r="O3089" s="528">
        <v>141.322067</v>
      </c>
      <c r="P3089">
        <f t="shared" si="48"/>
        <v>6093.5401476892357</v>
      </c>
    </row>
    <row r="3090" spans="1:16">
      <c r="A3090" s="33" t="s">
        <v>12370</v>
      </c>
      <c r="B3090" s="408" t="s">
        <v>12370</v>
      </c>
      <c r="C3090" s="424" t="s">
        <v>4911</v>
      </c>
      <c r="D3090" s="425"/>
      <c r="E3090" s="419" t="s">
        <v>4911</v>
      </c>
      <c r="F3090" s="426" t="s">
        <v>4962</v>
      </c>
      <c r="G3090" s="427"/>
      <c r="H3090" s="428" t="s">
        <v>4911</v>
      </c>
      <c r="I3090" s="428" t="s">
        <v>4911</v>
      </c>
      <c r="J3090" s="429" t="s">
        <v>5349</v>
      </c>
      <c r="K3090" s="430" t="s">
        <v>12502</v>
      </c>
      <c r="L3090" s="429" t="s">
        <v>12503</v>
      </c>
      <c r="M3090" s="4">
        <v>3088</v>
      </c>
      <c r="N3090" s="528">
        <v>43.094875000000002</v>
      </c>
      <c r="O3090" s="528">
        <v>141.30246500000001</v>
      </c>
      <c r="P3090">
        <f t="shared" si="48"/>
        <v>6089.4120663668755</v>
      </c>
    </row>
    <row r="3091" spans="1:16">
      <c r="A3091" s="33" t="s">
        <v>12370</v>
      </c>
      <c r="B3091" s="408" t="s">
        <v>12370</v>
      </c>
      <c r="C3091" s="424" t="s">
        <v>4911</v>
      </c>
      <c r="D3091" s="425"/>
      <c r="E3091" s="419" t="s">
        <v>4911</v>
      </c>
      <c r="F3091" s="493" t="s">
        <v>4964</v>
      </c>
      <c r="G3091" s="427"/>
      <c r="H3091" s="428" t="s">
        <v>4911</v>
      </c>
      <c r="I3091" s="428" t="s">
        <v>4911</v>
      </c>
      <c r="J3091" s="494" t="s">
        <v>12516</v>
      </c>
      <c r="K3091" s="495" t="s">
        <v>12517</v>
      </c>
      <c r="L3091" s="494" t="s">
        <v>12518</v>
      </c>
      <c r="M3091" s="4">
        <v>3089</v>
      </c>
      <c r="N3091" s="533">
        <v>43.138382</v>
      </c>
      <c r="O3091" s="533">
        <v>141.225019</v>
      </c>
      <c r="P3091">
        <f t="shared" si="48"/>
        <v>6092.218817579258</v>
      </c>
    </row>
    <row r="3092" spans="1:16">
      <c r="A3092" s="33" t="s">
        <v>12370</v>
      </c>
      <c r="B3092" s="408" t="s">
        <v>12370</v>
      </c>
      <c r="C3092" s="424" t="s">
        <v>4911</v>
      </c>
      <c r="D3092" s="425"/>
      <c r="E3092" s="419" t="s">
        <v>4911</v>
      </c>
      <c r="F3092" s="493" t="s">
        <v>5255</v>
      </c>
      <c r="G3092" s="427"/>
      <c r="H3092" s="428" t="s">
        <v>4911</v>
      </c>
      <c r="I3092" s="428" t="s">
        <v>4911</v>
      </c>
      <c r="J3092" s="494" t="s">
        <v>12519</v>
      </c>
      <c r="K3092" s="495" t="s">
        <v>12520</v>
      </c>
      <c r="L3092" s="494" t="s">
        <v>12521</v>
      </c>
      <c r="M3092" s="4">
        <v>3090</v>
      </c>
      <c r="N3092" s="533">
        <v>43.082861000000001</v>
      </c>
      <c r="O3092" s="533">
        <v>141.385558</v>
      </c>
      <c r="P3092">
        <f t="shared" si="48"/>
        <v>6091.2943427214386</v>
      </c>
    </row>
    <row r="3093" spans="1:16">
      <c r="A3093" s="33" t="s">
        <v>12370</v>
      </c>
      <c r="B3093" s="408" t="s">
        <v>12370</v>
      </c>
      <c r="C3093" s="447" t="s">
        <v>4911</v>
      </c>
      <c r="D3093" s="448"/>
      <c r="E3093" s="459" t="s">
        <v>4974</v>
      </c>
      <c r="F3093" s="460" t="s">
        <v>4975</v>
      </c>
      <c r="G3093" s="461"/>
      <c r="H3093" s="452" t="s">
        <v>4911</v>
      </c>
      <c r="I3093" s="452" t="s">
        <v>4911</v>
      </c>
      <c r="J3093" s="462" t="s">
        <v>8437</v>
      </c>
      <c r="K3093" s="463" t="s">
        <v>12522</v>
      </c>
      <c r="L3093" s="462" t="s">
        <v>12523</v>
      </c>
      <c r="M3093" s="4">
        <v>3091</v>
      </c>
      <c r="N3093" s="614">
        <v>43.094509000000002</v>
      </c>
      <c r="O3093" s="614">
        <v>141.30207799999999</v>
      </c>
      <c r="P3093">
        <f t="shared" si="48"/>
        <v>6089.3436720897025</v>
      </c>
    </row>
    <row r="3094" spans="1:16">
      <c r="A3094" s="33" t="s">
        <v>12370</v>
      </c>
      <c r="B3094" s="408" t="s">
        <v>12370</v>
      </c>
      <c r="C3094" s="276">
        <v>8</v>
      </c>
      <c r="D3094" s="469">
        <v>6251802</v>
      </c>
      <c r="E3094" s="496" t="s">
        <v>4911</v>
      </c>
      <c r="F3094" s="439" t="s">
        <v>4981</v>
      </c>
      <c r="G3094" s="29" t="s">
        <v>13454</v>
      </c>
      <c r="H3094" s="471" t="s">
        <v>12524</v>
      </c>
      <c r="I3094" s="471" t="s">
        <v>12525</v>
      </c>
      <c r="J3094" s="441" t="s">
        <v>12526</v>
      </c>
      <c r="K3094" s="442" t="s">
        <v>12527</v>
      </c>
      <c r="L3094" s="441" t="s">
        <v>12528</v>
      </c>
      <c r="M3094" s="4">
        <v>3092</v>
      </c>
      <c r="N3094" s="529">
        <v>43.106141999999998</v>
      </c>
      <c r="O3094" s="529">
        <v>141.34656200000001</v>
      </c>
      <c r="P3094">
        <f t="shared" si="48"/>
        <v>6092.9049727838037</v>
      </c>
    </row>
    <row r="3095" spans="1:16">
      <c r="A3095" s="33" t="s">
        <v>12370</v>
      </c>
      <c r="B3095" s="408" t="s">
        <v>12370</v>
      </c>
      <c r="C3095" s="34" t="s">
        <v>4911</v>
      </c>
      <c r="D3095" s="475"/>
      <c r="E3095" s="438" t="s">
        <v>4911</v>
      </c>
      <c r="F3095" s="439" t="s">
        <v>4926</v>
      </c>
      <c r="G3095" s="440"/>
      <c r="H3095" s="478" t="s">
        <v>4911</v>
      </c>
      <c r="I3095" s="478" t="s">
        <v>4911</v>
      </c>
      <c r="J3095" s="441" t="s">
        <v>12529</v>
      </c>
      <c r="K3095" s="442" t="s">
        <v>12530</v>
      </c>
      <c r="L3095" s="441" t="s">
        <v>12531</v>
      </c>
      <c r="M3095" s="4">
        <v>3093</v>
      </c>
      <c r="N3095" s="529">
        <v>43.082880000000003</v>
      </c>
      <c r="O3095" s="529">
        <v>141.32274000000001</v>
      </c>
      <c r="P3095">
        <f t="shared" si="48"/>
        <v>6088.5906486912008</v>
      </c>
    </row>
    <row r="3096" spans="1:16">
      <c r="A3096" s="33" t="s">
        <v>12370</v>
      </c>
      <c r="B3096" s="408" t="s">
        <v>12370</v>
      </c>
      <c r="C3096" s="34" t="s">
        <v>4911</v>
      </c>
      <c r="D3096" s="475"/>
      <c r="E3096" s="438" t="s">
        <v>4911</v>
      </c>
      <c r="F3096" s="439" t="s">
        <v>4934</v>
      </c>
      <c r="G3096" s="440"/>
      <c r="H3096" s="478" t="s">
        <v>4911</v>
      </c>
      <c r="I3096" s="478" t="s">
        <v>4911</v>
      </c>
      <c r="J3096" s="441" t="s">
        <v>12532</v>
      </c>
      <c r="K3096" s="442" t="s">
        <v>12533</v>
      </c>
      <c r="L3096" s="441" t="s">
        <v>12534</v>
      </c>
      <c r="M3096" s="4">
        <v>3094</v>
      </c>
      <c r="N3096" s="529">
        <v>43.068897</v>
      </c>
      <c r="O3096" s="529">
        <v>141.30731800000001</v>
      </c>
      <c r="P3096">
        <f t="shared" si="48"/>
        <v>6085.9503242882465</v>
      </c>
    </row>
    <row r="3097" spans="1:16">
      <c r="A3097" s="33" t="s">
        <v>12370</v>
      </c>
      <c r="B3097" s="408" t="s">
        <v>12370</v>
      </c>
      <c r="C3097" s="34" t="s">
        <v>4911</v>
      </c>
      <c r="D3097" s="475"/>
      <c r="E3097" s="438" t="s">
        <v>4911</v>
      </c>
      <c r="F3097" s="439" t="s">
        <v>4950</v>
      </c>
      <c r="G3097" s="440"/>
      <c r="H3097" s="478" t="s">
        <v>4911</v>
      </c>
      <c r="I3097" s="478" t="s">
        <v>4911</v>
      </c>
      <c r="J3097" s="441" t="s">
        <v>12535</v>
      </c>
      <c r="K3097" s="442" t="s">
        <v>12536</v>
      </c>
      <c r="L3097" s="441" t="s">
        <v>12537</v>
      </c>
      <c r="M3097" s="4">
        <v>3095</v>
      </c>
      <c r="N3097" s="529">
        <v>43.129033999999997</v>
      </c>
      <c r="O3097" s="529">
        <v>141.34658099999999</v>
      </c>
      <c r="P3097">
        <f t="shared" si="48"/>
        <v>6096.1414977327531</v>
      </c>
    </row>
    <row r="3098" spans="1:16">
      <c r="A3098" s="33" t="s">
        <v>12370</v>
      </c>
      <c r="B3098" s="408" t="s">
        <v>12370</v>
      </c>
      <c r="C3098" s="34" t="s">
        <v>4911</v>
      </c>
      <c r="D3098" s="475"/>
      <c r="E3098" s="438" t="s">
        <v>4911</v>
      </c>
      <c r="F3098" s="439" t="s">
        <v>4954</v>
      </c>
      <c r="G3098" s="440"/>
      <c r="H3098" s="478" t="s">
        <v>4911</v>
      </c>
      <c r="I3098" s="478" t="s">
        <v>4911</v>
      </c>
      <c r="J3098" s="441" t="s">
        <v>12538</v>
      </c>
      <c r="K3098" s="442" t="s">
        <v>12539</v>
      </c>
      <c r="L3098" s="441" t="s">
        <v>12540</v>
      </c>
      <c r="M3098" s="4">
        <v>3096</v>
      </c>
      <c r="N3098" s="529">
        <v>43.113602</v>
      </c>
      <c r="O3098" s="529">
        <v>141.27265299999999</v>
      </c>
      <c r="P3098">
        <f t="shared" si="48"/>
        <v>6090.7729349261053</v>
      </c>
    </row>
    <row r="3099" spans="1:16">
      <c r="A3099" s="33" t="s">
        <v>12370</v>
      </c>
      <c r="B3099" s="408" t="s">
        <v>12370</v>
      </c>
      <c r="C3099" s="34" t="s">
        <v>4911</v>
      </c>
      <c r="D3099" s="475"/>
      <c r="E3099" s="438" t="s">
        <v>4911</v>
      </c>
      <c r="F3099" s="426" t="s">
        <v>5394</v>
      </c>
      <c r="G3099" s="427"/>
      <c r="H3099" s="478" t="s">
        <v>4911</v>
      </c>
      <c r="I3099" s="478" t="s">
        <v>4911</v>
      </c>
      <c r="J3099" s="429" t="s">
        <v>12541</v>
      </c>
      <c r="K3099" s="430" t="s">
        <v>12542</v>
      </c>
      <c r="L3099" s="429" t="s">
        <v>12543</v>
      </c>
      <c r="M3099" s="4">
        <v>3097</v>
      </c>
      <c r="N3099" s="528">
        <v>43.066941999999997</v>
      </c>
      <c r="O3099" s="528">
        <v>141.40885700000001</v>
      </c>
      <c r="P3099">
        <f t="shared" si="48"/>
        <v>6090.0470427052942</v>
      </c>
    </row>
    <row r="3100" spans="1:16">
      <c r="A3100" s="33" t="s">
        <v>12370</v>
      </c>
      <c r="B3100" s="408" t="s">
        <v>12370</v>
      </c>
      <c r="C3100" s="34" t="s">
        <v>4911</v>
      </c>
      <c r="D3100" s="475"/>
      <c r="E3100" s="438" t="s">
        <v>4911</v>
      </c>
      <c r="F3100" s="493" t="s">
        <v>5398</v>
      </c>
      <c r="G3100" s="427"/>
      <c r="H3100" s="478" t="s">
        <v>4911</v>
      </c>
      <c r="I3100" s="478" t="s">
        <v>4911</v>
      </c>
      <c r="J3100" s="494" t="s">
        <v>12544</v>
      </c>
      <c r="K3100" s="495" t="s">
        <v>12545</v>
      </c>
      <c r="L3100" s="494" t="s">
        <v>12546</v>
      </c>
      <c r="M3100" s="4">
        <v>3098</v>
      </c>
      <c r="N3100" s="533">
        <v>43.125464999999998</v>
      </c>
      <c r="O3100" s="533">
        <v>141.363215</v>
      </c>
      <c r="P3100">
        <f t="shared" si="48"/>
        <v>6096.3543807699743</v>
      </c>
    </row>
    <row r="3101" spans="1:16">
      <c r="A3101" s="33" t="s">
        <v>12370</v>
      </c>
      <c r="B3101" s="408" t="s">
        <v>12370</v>
      </c>
      <c r="C3101" s="34" t="s">
        <v>4911</v>
      </c>
      <c r="D3101" s="475"/>
      <c r="E3101" s="438" t="s">
        <v>4911</v>
      </c>
      <c r="F3101" s="445" t="s">
        <v>5008</v>
      </c>
      <c r="G3101" s="432"/>
      <c r="H3101" s="478" t="s">
        <v>4911</v>
      </c>
      <c r="I3101" s="478" t="s">
        <v>4911</v>
      </c>
      <c r="J3101" s="435" t="s">
        <v>12547</v>
      </c>
      <c r="K3101" s="436" t="s">
        <v>12453</v>
      </c>
      <c r="L3101" s="435" t="s">
        <v>12548</v>
      </c>
      <c r="M3101" s="4">
        <v>3099</v>
      </c>
      <c r="N3101" s="531">
        <v>43.013112999999997</v>
      </c>
      <c r="O3101" s="531">
        <v>141.418476</v>
      </c>
      <c r="P3101">
        <f t="shared" si="48"/>
        <v>6082.8488884757871</v>
      </c>
    </row>
    <row r="3102" spans="1:16">
      <c r="A3102" s="33" t="s">
        <v>12370</v>
      </c>
      <c r="B3102" s="408" t="s">
        <v>12370</v>
      </c>
      <c r="C3102" s="34" t="s">
        <v>4911</v>
      </c>
      <c r="D3102" s="475"/>
      <c r="E3102" s="438" t="s">
        <v>4911</v>
      </c>
      <c r="F3102" s="445" t="s">
        <v>5413</v>
      </c>
      <c r="G3102" s="432"/>
      <c r="H3102" s="478" t="s">
        <v>4911</v>
      </c>
      <c r="I3102" s="478" t="s">
        <v>4911</v>
      </c>
      <c r="J3102" s="435" t="s">
        <v>12549</v>
      </c>
      <c r="K3102" s="436" t="s">
        <v>12550</v>
      </c>
      <c r="L3102" s="435" t="s">
        <v>12551</v>
      </c>
      <c r="M3102" s="4">
        <v>3100</v>
      </c>
      <c r="N3102" s="531">
        <v>43.046505000000003</v>
      </c>
      <c r="O3102" s="531">
        <v>141.41386800000001</v>
      </c>
      <c r="P3102">
        <f t="shared" si="48"/>
        <v>6087.3727759313406</v>
      </c>
    </row>
    <row r="3103" spans="1:16">
      <c r="A3103" s="33" t="s">
        <v>12370</v>
      </c>
      <c r="B3103" s="408" t="s">
        <v>12370</v>
      </c>
      <c r="C3103" s="34" t="s">
        <v>4911</v>
      </c>
      <c r="D3103" s="475"/>
      <c r="E3103" s="438" t="s">
        <v>4911</v>
      </c>
      <c r="F3103" s="445" t="s">
        <v>5012</v>
      </c>
      <c r="G3103" s="432"/>
      <c r="H3103" s="478" t="s">
        <v>4911</v>
      </c>
      <c r="I3103" s="478" t="s">
        <v>4911</v>
      </c>
      <c r="J3103" s="435" t="s">
        <v>12552</v>
      </c>
      <c r="K3103" s="436" t="s">
        <v>12553</v>
      </c>
      <c r="L3103" s="435" t="s">
        <v>12554</v>
      </c>
      <c r="M3103" s="4">
        <v>3101</v>
      </c>
      <c r="N3103" s="531">
        <v>43.083182000000001</v>
      </c>
      <c r="O3103" s="531">
        <v>141.38304500000001</v>
      </c>
      <c r="P3103">
        <f t="shared" si="48"/>
        <v>6091.2314594491909</v>
      </c>
    </row>
    <row r="3104" spans="1:16">
      <c r="A3104" s="33" t="s">
        <v>12370</v>
      </c>
      <c r="B3104" s="408" t="s">
        <v>12370</v>
      </c>
      <c r="C3104" s="34" t="s">
        <v>4911</v>
      </c>
      <c r="D3104" s="475"/>
      <c r="E3104" s="438" t="s">
        <v>4911</v>
      </c>
      <c r="F3104" s="445" t="s">
        <v>5016</v>
      </c>
      <c r="G3104" s="432"/>
      <c r="H3104" s="478" t="s">
        <v>4911</v>
      </c>
      <c r="I3104" s="478" t="s">
        <v>4911</v>
      </c>
      <c r="J3104" s="435" t="s">
        <v>12555</v>
      </c>
      <c r="K3104" s="436" t="s">
        <v>12556</v>
      </c>
      <c r="L3104" s="435" t="s">
        <v>12557</v>
      </c>
      <c r="M3104" s="4">
        <v>3102</v>
      </c>
      <c r="N3104" s="531">
        <v>43.083120000000001</v>
      </c>
      <c r="O3104" s="531">
        <v>141.282734</v>
      </c>
      <c r="P3104">
        <f t="shared" si="48"/>
        <v>6086.9009828500803</v>
      </c>
    </row>
    <row r="3105" spans="1:16">
      <c r="A3105" s="33" t="s">
        <v>12370</v>
      </c>
      <c r="B3105" s="408" t="s">
        <v>12370</v>
      </c>
      <c r="C3105" s="34" t="s">
        <v>4911</v>
      </c>
      <c r="D3105" s="475"/>
      <c r="E3105" s="438" t="s">
        <v>4911</v>
      </c>
      <c r="F3105" s="445" t="s">
        <v>5423</v>
      </c>
      <c r="G3105" s="432"/>
      <c r="H3105" s="478" t="s">
        <v>4911</v>
      </c>
      <c r="I3105" s="478" t="s">
        <v>4911</v>
      </c>
      <c r="J3105" s="435" t="s">
        <v>12558</v>
      </c>
      <c r="K3105" s="436" t="s">
        <v>12559</v>
      </c>
      <c r="L3105" s="435" t="s">
        <v>12560</v>
      </c>
      <c r="M3105" s="4">
        <v>3103</v>
      </c>
      <c r="N3105" s="531">
        <v>43.101748000000001</v>
      </c>
      <c r="O3105" s="531">
        <v>141.32781399999999</v>
      </c>
      <c r="P3105">
        <f t="shared" si="48"/>
        <v>6091.4758244188715</v>
      </c>
    </row>
    <row r="3106" spans="1:16">
      <c r="A3106" s="33" t="s">
        <v>12370</v>
      </c>
      <c r="B3106" s="408" t="s">
        <v>12370</v>
      </c>
      <c r="C3106" s="34" t="s">
        <v>4911</v>
      </c>
      <c r="D3106" s="475"/>
      <c r="E3106" s="437" t="s">
        <v>4911</v>
      </c>
      <c r="F3106" s="445" t="s">
        <v>5427</v>
      </c>
      <c r="G3106" s="432"/>
      <c r="H3106" s="478" t="s">
        <v>4911</v>
      </c>
      <c r="I3106" s="478" t="s">
        <v>4911</v>
      </c>
      <c r="J3106" s="435" t="s">
        <v>12561</v>
      </c>
      <c r="K3106" s="436" t="s">
        <v>12562</v>
      </c>
      <c r="L3106" s="435" t="s">
        <v>12563</v>
      </c>
      <c r="M3106" s="4">
        <v>3104</v>
      </c>
      <c r="N3106" s="531">
        <v>43.191648000000001</v>
      </c>
      <c r="O3106" s="531">
        <v>141.00886700000001</v>
      </c>
      <c r="P3106">
        <f t="shared" si="48"/>
        <v>6090.4053483428161</v>
      </c>
    </row>
    <row r="3107" spans="1:16">
      <c r="A3107" s="33" t="s">
        <v>12370</v>
      </c>
      <c r="B3107" s="408" t="s">
        <v>12370</v>
      </c>
      <c r="C3107" s="34" t="s">
        <v>4911</v>
      </c>
      <c r="D3107" s="475"/>
      <c r="E3107" s="437" t="s">
        <v>4911</v>
      </c>
      <c r="F3107" s="445" t="s">
        <v>5020</v>
      </c>
      <c r="G3107" s="432"/>
      <c r="H3107" s="478" t="s">
        <v>4911</v>
      </c>
      <c r="I3107" s="478" t="s">
        <v>4911</v>
      </c>
      <c r="J3107" s="435" t="s">
        <v>12564</v>
      </c>
      <c r="K3107" s="436" t="s">
        <v>12565</v>
      </c>
      <c r="L3107" s="435" t="s">
        <v>12566</v>
      </c>
      <c r="M3107" s="4">
        <v>3105</v>
      </c>
      <c r="N3107" s="531">
        <v>43.015931000000002</v>
      </c>
      <c r="O3107" s="531">
        <v>141.34643800000001</v>
      </c>
      <c r="P3107">
        <f t="shared" si="48"/>
        <v>6080.1486241037783</v>
      </c>
    </row>
    <row r="3108" spans="1:16">
      <c r="A3108" s="33" t="s">
        <v>12370</v>
      </c>
      <c r="B3108" s="408" t="s">
        <v>12370</v>
      </c>
      <c r="C3108" s="34" t="s">
        <v>4911</v>
      </c>
      <c r="D3108" s="475"/>
      <c r="E3108" s="437" t="s">
        <v>4911</v>
      </c>
      <c r="F3108" s="445" t="s">
        <v>5431</v>
      </c>
      <c r="G3108" s="432"/>
      <c r="H3108" s="478" t="s">
        <v>4911</v>
      </c>
      <c r="I3108" s="478" t="s">
        <v>4911</v>
      </c>
      <c r="J3108" s="435" t="s">
        <v>12567</v>
      </c>
      <c r="K3108" s="436" t="s">
        <v>12568</v>
      </c>
      <c r="L3108" s="435" t="s">
        <v>12569</v>
      </c>
      <c r="M3108" s="4">
        <v>3106</v>
      </c>
      <c r="N3108" s="531">
        <v>43.104979999999998</v>
      </c>
      <c r="O3108" s="531">
        <v>141.258408</v>
      </c>
      <c r="P3108">
        <f t="shared" si="48"/>
        <v>6088.9408516718395</v>
      </c>
    </row>
    <row r="3109" spans="1:16">
      <c r="A3109" s="33" t="s">
        <v>12370</v>
      </c>
      <c r="B3109" s="408" t="s">
        <v>12370</v>
      </c>
      <c r="C3109" s="34" t="s">
        <v>4911</v>
      </c>
      <c r="D3109" s="475"/>
      <c r="E3109" s="437" t="s">
        <v>4911</v>
      </c>
      <c r="F3109" s="445" t="s">
        <v>5435</v>
      </c>
      <c r="G3109" s="432"/>
      <c r="H3109" s="478" t="s">
        <v>4911</v>
      </c>
      <c r="I3109" s="478" t="s">
        <v>4911</v>
      </c>
      <c r="J3109" s="435" t="s">
        <v>12570</v>
      </c>
      <c r="K3109" s="436" t="s">
        <v>12571</v>
      </c>
      <c r="L3109" s="435" t="s">
        <v>12572</v>
      </c>
      <c r="M3109" s="4">
        <v>3107</v>
      </c>
      <c r="N3109" s="531">
        <v>43.773308</v>
      </c>
      <c r="O3109" s="531">
        <v>142.33881500000001</v>
      </c>
      <c r="P3109">
        <f t="shared" si="48"/>
        <v>6230.6407893500209</v>
      </c>
    </row>
    <row r="3110" spans="1:16">
      <c r="A3110" s="33" t="s">
        <v>12370</v>
      </c>
      <c r="B3110" s="408" t="s">
        <v>12370</v>
      </c>
      <c r="C3110" s="34" t="s">
        <v>4911</v>
      </c>
      <c r="D3110" s="475"/>
      <c r="E3110" s="419" t="s">
        <v>4911</v>
      </c>
      <c r="F3110" s="426" t="s">
        <v>5439</v>
      </c>
      <c r="G3110" s="427"/>
      <c r="H3110" s="478" t="s">
        <v>4911</v>
      </c>
      <c r="I3110" s="478" t="s">
        <v>4911</v>
      </c>
      <c r="J3110" s="429" t="s">
        <v>12573</v>
      </c>
      <c r="K3110" s="430" t="s">
        <v>12574</v>
      </c>
      <c r="L3110" s="429" t="s">
        <v>12575</v>
      </c>
      <c r="M3110" s="4">
        <v>3108</v>
      </c>
      <c r="N3110" s="528">
        <v>43.801271999999997</v>
      </c>
      <c r="O3110" s="528">
        <v>142.41816399999999</v>
      </c>
      <c r="P3110">
        <f t="shared" si="48"/>
        <v>6238.096739104607</v>
      </c>
    </row>
    <row r="3111" spans="1:16">
      <c r="A3111" s="33" t="s">
        <v>12370</v>
      </c>
      <c r="B3111" s="408" t="s">
        <v>12370</v>
      </c>
      <c r="C3111" s="34" t="s">
        <v>4911</v>
      </c>
      <c r="D3111" s="475"/>
      <c r="E3111" s="438" t="s">
        <v>4911</v>
      </c>
      <c r="F3111" s="476" t="s">
        <v>5443</v>
      </c>
      <c r="G3111" s="477"/>
      <c r="H3111" s="478" t="s">
        <v>4911</v>
      </c>
      <c r="I3111" s="478" t="s">
        <v>4911</v>
      </c>
      <c r="J3111" s="441" t="s">
        <v>12576</v>
      </c>
      <c r="K3111" s="442" t="s">
        <v>12577</v>
      </c>
      <c r="L3111" s="441" t="s">
        <v>12578</v>
      </c>
      <c r="M3111" s="4">
        <v>3109</v>
      </c>
      <c r="N3111" s="529">
        <v>43.733995999999998</v>
      </c>
      <c r="O3111" s="529">
        <v>142.391863</v>
      </c>
      <c r="P3111">
        <f t="shared" si="48"/>
        <v>6227.3651668745479</v>
      </c>
    </row>
    <row r="3112" spans="1:16">
      <c r="A3112" s="33" t="s">
        <v>12370</v>
      </c>
      <c r="B3112" s="408" t="s">
        <v>12370</v>
      </c>
      <c r="C3112" s="34" t="s">
        <v>4911</v>
      </c>
      <c r="D3112" s="475"/>
      <c r="E3112" s="438" t="s">
        <v>4911</v>
      </c>
      <c r="F3112" s="439" t="s">
        <v>4962</v>
      </c>
      <c r="G3112" s="440"/>
      <c r="H3112" s="478" t="s">
        <v>4911</v>
      </c>
      <c r="I3112" s="478" t="s">
        <v>4911</v>
      </c>
      <c r="J3112" s="135" t="s">
        <v>12579</v>
      </c>
      <c r="K3112" s="497" t="s">
        <v>12580</v>
      </c>
      <c r="L3112" s="135" t="s">
        <v>12581</v>
      </c>
      <c r="M3112" s="4">
        <v>3110</v>
      </c>
      <c r="N3112" s="623">
        <v>43.061672999999999</v>
      </c>
      <c r="O3112" s="623">
        <v>141.346203</v>
      </c>
      <c r="P3112">
        <f t="shared" si="48"/>
        <v>6086.6039733776188</v>
      </c>
    </row>
    <row r="3113" spans="1:16">
      <c r="A3113" s="33" t="s">
        <v>12370</v>
      </c>
      <c r="B3113" s="408" t="s">
        <v>12370</v>
      </c>
      <c r="C3113" s="34" t="s">
        <v>4911</v>
      </c>
      <c r="D3113" s="475"/>
      <c r="E3113" s="438" t="s">
        <v>4911</v>
      </c>
      <c r="F3113" s="439" t="s">
        <v>5102</v>
      </c>
      <c r="G3113" s="440"/>
      <c r="H3113" s="478" t="s">
        <v>4911</v>
      </c>
      <c r="I3113" s="478" t="s">
        <v>4911</v>
      </c>
      <c r="J3113" s="135" t="s">
        <v>12582</v>
      </c>
      <c r="K3113" s="497" t="s">
        <v>12583</v>
      </c>
      <c r="L3113" s="135" t="s">
        <v>12584</v>
      </c>
      <c r="M3113" s="4">
        <v>3111</v>
      </c>
      <c r="N3113" s="623">
        <v>43.098480000000002</v>
      </c>
      <c r="O3113" s="623">
        <v>141.54180400000001</v>
      </c>
      <c r="P3113">
        <f t="shared" si="48"/>
        <v>6100.2366088579211</v>
      </c>
    </row>
    <row r="3114" spans="1:16">
      <c r="A3114" s="33" t="s">
        <v>12370</v>
      </c>
      <c r="B3114" s="408" t="s">
        <v>12370</v>
      </c>
      <c r="C3114" s="34" t="s">
        <v>4911</v>
      </c>
      <c r="D3114" s="475"/>
      <c r="E3114" s="438" t="s">
        <v>4911</v>
      </c>
      <c r="F3114" s="439" t="s">
        <v>4972</v>
      </c>
      <c r="G3114" s="440"/>
      <c r="H3114" s="478" t="s">
        <v>4911</v>
      </c>
      <c r="I3114" s="478" t="s">
        <v>4911</v>
      </c>
      <c r="J3114" s="474" t="s">
        <v>12585</v>
      </c>
      <c r="K3114" s="473" t="s">
        <v>12568</v>
      </c>
      <c r="L3114" s="474" t="s">
        <v>12586</v>
      </c>
      <c r="M3114" s="4">
        <v>3112</v>
      </c>
      <c r="N3114" s="530">
        <v>43.099958000000001</v>
      </c>
      <c r="O3114" s="530">
        <v>141.26675900000001</v>
      </c>
      <c r="P3114">
        <f t="shared" si="48"/>
        <v>6088.5913796961222</v>
      </c>
    </row>
    <row r="3115" spans="1:16">
      <c r="A3115" s="33" t="s">
        <v>12370</v>
      </c>
      <c r="B3115" s="408" t="s">
        <v>12370</v>
      </c>
      <c r="C3115" s="34" t="s">
        <v>4911</v>
      </c>
      <c r="D3115" s="475"/>
      <c r="E3115" s="438" t="s">
        <v>4911</v>
      </c>
      <c r="F3115" s="498" t="s">
        <v>5466</v>
      </c>
      <c r="G3115" s="440"/>
      <c r="H3115" s="478" t="s">
        <v>4911</v>
      </c>
      <c r="I3115" s="478" t="s">
        <v>4911</v>
      </c>
      <c r="J3115" s="492" t="s">
        <v>12587</v>
      </c>
      <c r="K3115" s="491" t="s">
        <v>12588</v>
      </c>
      <c r="L3115" s="492" t="s">
        <v>12589</v>
      </c>
      <c r="M3115" s="4">
        <v>3113</v>
      </c>
      <c r="N3115" s="536">
        <v>43.065918000000003</v>
      </c>
      <c r="O3115" s="536">
        <v>141.31356500000001</v>
      </c>
      <c r="P3115">
        <f t="shared" si="48"/>
        <v>6085.7984025776714</v>
      </c>
    </row>
    <row r="3116" spans="1:16">
      <c r="A3116" s="33" t="s">
        <v>12370</v>
      </c>
      <c r="B3116" s="408" t="s">
        <v>12370</v>
      </c>
      <c r="C3116" s="34" t="s">
        <v>4911</v>
      </c>
      <c r="D3116" s="475"/>
      <c r="E3116" s="444" t="s">
        <v>4911</v>
      </c>
      <c r="F3116" s="445" t="s">
        <v>5474</v>
      </c>
      <c r="G3116" s="432"/>
      <c r="H3116" s="478" t="s">
        <v>4911</v>
      </c>
      <c r="I3116" s="478" t="s">
        <v>4911</v>
      </c>
      <c r="J3116" s="435" t="s">
        <v>12590</v>
      </c>
      <c r="K3116" s="436" t="s">
        <v>12591</v>
      </c>
      <c r="L3116" s="435" t="s">
        <v>12592</v>
      </c>
      <c r="M3116" s="4">
        <v>3114</v>
      </c>
      <c r="N3116" s="531">
        <v>43.031447</v>
      </c>
      <c r="O3116" s="531">
        <v>141.37918400000001</v>
      </c>
      <c r="P3116">
        <f t="shared" si="48"/>
        <v>6083.7508631992487</v>
      </c>
    </row>
    <row r="3117" spans="1:16">
      <c r="A3117" s="33" t="s">
        <v>12370</v>
      </c>
      <c r="B3117" s="408" t="s">
        <v>12370</v>
      </c>
      <c r="C3117" s="34" t="s">
        <v>4911</v>
      </c>
      <c r="D3117" s="475"/>
      <c r="E3117" s="444" t="s">
        <v>4911</v>
      </c>
      <c r="F3117" s="445" t="s">
        <v>5478</v>
      </c>
      <c r="G3117" s="432"/>
      <c r="H3117" s="478" t="s">
        <v>4911</v>
      </c>
      <c r="I3117" s="478" t="s">
        <v>4911</v>
      </c>
      <c r="J3117" s="435" t="s">
        <v>12593</v>
      </c>
      <c r="K3117" s="436" t="s">
        <v>12594</v>
      </c>
      <c r="L3117" s="435" t="s">
        <v>12595</v>
      </c>
      <c r="M3117" s="4">
        <v>3115</v>
      </c>
      <c r="N3117" s="531">
        <v>43.047944999999999</v>
      </c>
      <c r="O3117" s="531">
        <v>141.450648</v>
      </c>
      <c r="P3117">
        <f t="shared" si="48"/>
        <v>6089.1597153183602</v>
      </c>
    </row>
    <row r="3118" spans="1:16">
      <c r="A3118" s="33" t="s">
        <v>12370</v>
      </c>
      <c r="B3118" s="408" t="s">
        <v>12370</v>
      </c>
      <c r="C3118" s="34" t="s">
        <v>4911</v>
      </c>
      <c r="D3118" s="475"/>
      <c r="E3118" s="444" t="s">
        <v>4911</v>
      </c>
      <c r="F3118" s="445" t="s">
        <v>5263</v>
      </c>
      <c r="G3118" s="432"/>
      <c r="H3118" s="478" t="s">
        <v>4911</v>
      </c>
      <c r="I3118" s="478" t="s">
        <v>4911</v>
      </c>
      <c r="J3118" s="435" t="s">
        <v>12596</v>
      </c>
      <c r="K3118" s="436" t="s">
        <v>12583</v>
      </c>
      <c r="L3118" s="435" t="s">
        <v>12597</v>
      </c>
      <c r="M3118" s="4">
        <v>3116</v>
      </c>
      <c r="N3118" s="531">
        <v>43.098450999999997</v>
      </c>
      <c r="O3118" s="531">
        <v>141.54239200000001</v>
      </c>
      <c r="P3118">
        <f t="shared" si="48"/>
        <v>6100.2578460347922</v>
      </c>
    </row>
    <row r="3119" spans="1:16">
      <c r="A3119" s="33" t="s">
        <v>12370</v>
      </c>
      <c r="B3119" s="408" t="s">
        <v>12370</v>
      </c>
      <c r="C3119" s="39" t="s">
        <v>4911</v>
      </c>
      <c r="D3119" s="481"/>
      <c r="E3119" s="70" t="s">
        <v>4974</v>
      </c>
      <c r="F3119" s="412" t="s">
        <v>4975</v>
      </c>
      <c r="G3119" s="412"/>
      <c r="H3119" s="413" t="s">
        <v>4911</v>
      </c>
      <c r="I3119" s="413" t="s">
        <v>4911</v>
      </c>
      <c r="J3119" s="416" t="s">
        <v>4976</v>
      </c>
      <c r="K3119" s="415" t="s">
        <v>12580</v>
      </c>
      <c r="L3119" s="416" t="s">
        <v>12598</v>
      </c>
      <c r="M3119" s="4">
        <v>3117</v>
      </c>
      <c r="N3119" s="538">
        <v>43.065958000000002</v>
      </c>
      <c r="O3119" s="538">
        <v>141.313502</v>
      </c>
      <c r="P3119">
        <f t="shared" si="48"/>
        <v>6085.801341964916</v>
      </c>
    </row>
    <row r="3120" spans="1:16">
      <c r="A3120" s="33" t="s">
        <v>12370</v>
      </c>
      <c r="B3120" s="408" t="s">
        <v>12370</v>
      </c>
      <c r="C3120" s="417">
        <v>9</v>
      </c>
      <c r="D3120" s="418">
        <v>6252005</v>
      </c>
      <c r="E3120" s="419" t="s">
        <v>4974</v>
      </c>
      <c r="F3120" s="420" t="s">
        <v>4981</v>
      </c>
      <c r="G3120" s="29" t="s">
        <v>4913</v>
      </c>
      <c r="H3120" s="421" t="s">
        <v>12599</v>
      </c>
      <c r="I3120" s="421" t="s">
        <v>12600</v>
      </c>
      <c r="J3120" s="422" t="s">
        <v>12601</v>
      </c>
      <c r="K3120" s="423" t="s">
        <v>12602</v>
      </c>
      <c r="L3120" s="422" t="s">
        <v>12603</v>
      </c>
      <c r="M3120" s="4">
        <v>3118</v>
      </c>
      <c r="N3120" s="534">
        <v>43.208627</v>
      </c>
      <c r="O3120" s="534">
        <v>140.980513</v>
      </c>
      <c r="P3120">
        <f t="shared" si="48"/>
        <v>6091.5744004856515</v>
      </c>
    </row>
    <row r="3121" spans="1:16">
      <c r="A3121" s="33" t="s">
        <v>12370</v>
      </c>
      <c r="B3121" s="408" t="s">
        <v>12370</v>
      </c>
      <c r="C3121" s="424" t="s">
        <v>4911</v>
      </c>
      <c r="D3121" s="425"/>
      <c r="E3121" s="419" t="s">
        <v>4911</v>
      </c>
      <c r="F3121" s="493" t="s">
        <v>4962</v>
      </c>
      <c r="G3121" s="427"/>
      <c r="H3121" s="428" t="s">
        <v>4911</v>
      </c>
      <c r="I3121" s="428" t="s">
        <v>4911</v>
      </c>
      <c r="J3121" s="494" t="s">
        <v>4963</v>
      </c>
      <c r="K3121" s="495" t="s">
        <v>12604</v>
      </c>
      <c r="L3121" s="494" t="s">
        <v>12605</v>
      </c>
      <c r="M3121" s="4">
        <v>3119</v>
      </c>
      <c r="N3121" s="533">
        <v>43.194305</v>
      </c>
      <c r="O3121" s="533">
        <v>140.831603</v>
      </c>
      <c r="P3121">
        <f t="shared" si="48"/>
        <v>6083.1232136209146</v>
      </c>
    </row>
    <row r="3122" spans="1:16">
      <c r="A3122" s="33" t="s">
        <v>12370</v>
      </c>
      <c r="B3122" s="408" t="s">
        <v>12370</v>
      </c>
      <c r="C3122" s="447" t="s">
        <v>4911</v>
      </c>
      <c r="D3122" s="448"/>
      <c r="E3122" s="459" t="s">
        <v>4911</v>
      </c>
      <c r="F3122" s="460" t="s">
        <v>4964</v>
      </c>
      <c r="G3122" s="461"/>
      <c r="H3122" s="452" t="s">
        <v>4911</v>
      </c>
      <c r="I3122" s="452" t="s">
        <v>4911</v>
      </c>
      <c r="J3122" s="462" t="s">
        <v>12606</v>
      </c>
      <c r="K3122" s="463" t="s">
        <v>12604</v>
      </c>
      <c r="L3122" s="462" t="s">
        <v>12607</v>
      </c>
      <c r="M3122" s="4">
        <v>3120</v>
      </c>
      <c r="N3122" s="614">
        <v>43.194332000000003</v>
      </c>
      <c r="O3122" s="614">
        <v>140.83121499999999</v>
      </c>
      <c r="P3122">
        <f t="shared" si="48"/>
        <v>6083.1102566733798</v>
      </c>
    </row>
    <row r="3123" spans="1:16">
      <c r="A3123" s="33" t="s">
        <v>12370</v>
      </c>
      <c r="B3123" s="408" t="s">
        <v>12370</v>
      </c>
      <c r="C3123" s="417">
        <v>10</v>
      </c>
      <c r="D3123" s="418">
        <v>6252901</v>
      </c>
      <c r="E3123" s="419" t="s">
        <v>4911</v>
      </c>
      <c r="F3123" s="426" t="s">
        <v>4912</v>
      </c>
      <c r="G3123" s="29" t="s">
        <v>4913</v>
      </c>
      <c r="H3123" s="421" t="s">
        <v>12608</v>
      </c>
      <c r="I3123" s="421" t="s">
        <v>12609</v>
      </c>
      <c r="J3123" s="429" t="s">
        <v>12610</v>
      </c>
      <c r="K3123" s="430" t="s">
        <v>12611</v>
      </c>
      <c r="L3123" s="429" t="s">
        <v>12612</v>
      </c>
      <c r="M3123" s="4">
        <v>3121</v>
      </c>
      <c r="N3123" s="528">
        <v>43.181795000000001</v>
      </c>
      <c r="O3123" s="528">
        <v>141.019092</v>
      </c>
      <c r="P3123">
        <f t="shared" si="48"/>
        <v>6089.4575218301397</v>
      </c>
    </row>
    <row r="3124" spans="1:16">
      <c r="A3124" s="33" t="s">
        <v>12370</v>
      </c>
      <c r="B3124" s="408" t="s">
        <v>12370</v>
      </c>
      <c r="C3124" s="424" t="s">
        <v>4911</v>
      </c>
      <c r="D3124" s="425"/>
      <c r="E3124" s="444" t="s">
        <v>4911</v>
      </c>
      <c r="F3124" s="499" t="s">
        <v>4987</v>
      </c>
      <c r="G3124" s="432"/>
      <c r="H3124" s="428" t="s">
        <v>4911</v>
      </c>
      <c r="I3124" s="428" t="s">
        <v>4911</v>
      </c>
      <c r="J3124" s="443" t="s">
        <v>12613</v>
      </c>
      <c r="K3124" s="500" t="s">
        <v>12614</v>
      </c>
      <c r="L3124" s="443" t="s">
        <v>12615</v>
      </c>
      <c r="M3124" s="4">
        <v>3122</v>
      </c>
      <c r="N3124" s="616">
        <v>43.132655</v>
      </c>
      <c r="O3124" s="616">
        <v>141.18629200000001</v>
      </c>
      <c r="P3124">
        <f t="shared" si="48"/>
        <v>6089.7396235652604</v>
      </c>
    </row>
    <row r="3125" spans="1:16">
      <c r="A3125" s="33" t="s">
        <v>12370</v>
      </c>
      <c r="B3125" s="408" t="s">
        <v>12370</v>
      </c>
      <c r="C3125" s="424" t="s">
        <v>4911</v>
      </c>
      <c r="D3125" s="425"/>
      <c r="E3125" s="444" t="s">
        <v>4911</v>
      </c>
      <c r="F3125" s="499" t="s">
        <v>4918</v>
      </c>
      <c r="G3125" s="432"/>
      <c r="H3125" s="428" t="s">
        <v>4911</v>
      </c>
      <c r="I3125" s="428" t="s">
        <v>4911</v>
      </c>
      <c r="J3125" s="443" t="s">
        <v>12616</v>
      </c>
      <c r="K3125" s="500" t="s">
        <v>12617</v>
      </c>
      <c r="L3125" s="443" t="s">
        <v>12618</v>
      </c>
      <c r="M3125" s="4">
        <v>3123</v>
      </c>
      <c r="N3125" s="616">
        <v>42.981341999999998</v>
      </c>
      <c r="O3125" s="616">
        <v>140.54056700000001</v>
      </c>
      <c r="P3125">
        <f t="shared" si="48"/>
        <v>6040.6221751009143</v>
      </c>
    </row>
    <row r="3126" spans="1:16">
      <c r="A3126" s="33" t="s">
        <v>12370</v>
      </c>
      <c r="B3126" s="408" t="s">
        <v>12370</v>
      </c>
      <c r="C3126" s="424" t="s">
        <v>4911</v>
      </c>
      <c r="D3126" s="425"/>
      <c r="E3126" s="444" t="s">
        <v>4911</v>
      </c>
      <c r="F3126" s="445" t="s">
        <v>4962</v>
      </c>
      <c r="G3126" s="432"/>
      <c r="H3126" s="428" t="s">
        <v>4911</v>
      </c>
      <c r="I3126" s="428" t="s">
        <v>4911</v>
      </c>
      <c r="J3126" s="435" t="s">
        <v>4963</v>
      </c>
      <c r="K3126" s="436" t="s">
        <v>12611</v>
      </c>
      <c r="L3126" s="435" t="s">
        <v>12612</v>
      </c>
      <c r="M3126" s="4">
        <v>3124</v>
      </c>
      <c r="N3126" s="531">
        <v>43.181795000000001</v>
      </c>
      <c r="O3126" s="531">
        <v>141.019092</v>
      </c>
      <c r="P3126">
        <f t="shared" si="48"/>
        <v>6089.4575218301397</v>
      </c>
    </row>
    <row r="3127" spans="1:16">
      <c r="A3127" s="33" t="s">
        <v>12370</v>
      </c>
      <c r="B3127" s="408" t="s">
        <v>12370</v>
      </c>
      <c r="C3127" s="447" t="s">
        <v>4911</v>
      </c>
      <c r="D3127" s="448"/>
      <c r="E3127" s="410" t="s">
        <v>4974</v>
      </c>
      <c r="F3127" s="450" t="s">
        <v>4975</v>
      </c>
      <c r="G3127" s="451"/>
      <c r="H3127" s="452" t="s">
        <v>4911</v>
      </c>
      <c r="I3127" s="452" t="s">
        <v>4911</v>
      </c>
      <c r="J3127" s="453" t="s">
        <v>4976</v>
      </c>
      <c r="K3127" s="454" t="s">
        <v>12611</v>
      </c>
      <c r="L3127" s="453" t="s">
        <v>12612</v>
      </c>
      <c r="M3127" s="4">
        <v>3125</v>
      </c>
      <c r="N3127" s="531">
        <v>43.181795000000001</v>
      </c>
      <c r="O3127" s="531">
        <v>141.019092</v>
      </c>
      <c r="P3127">
        <f t="shared" si="48"/>
        <v>6089.4575218301397</v>
      </c>
    </row>
    <row r="3128" spans="1:16">
      <c r="A3128" s="33" t="s">
        <v>12370</v>
      </c>
      <c r="B3128" s="408" t="s">
        <v>12370</v>
      </c>
      <c r="C3128" s="417">
        <v>11</v>
      </c>
      <c r="D3128" s="418">
        <v>6262009</v>
      </c>
      <c r="E3128" s="419" t="s">
        <v>4911</v>
      </c>
      <c r="F3128" s="426" t="s">
        <v>4981</v>
      </c>
      <c r="G3128" s="29" t="s">
        <v>4913</v>
      </c>
      <c r="H3128" s="421" t="s">
        <v>12619</v>
      </c>
      <c r="I3128" s="421" t="s">
        <v>12620</v>
      </c>
      <c r="J3128" s="429" t="s">
        <v>12621</v>
      </c>
      <c r="K3128" s="430" t="s">
        <v>12622</v>
      </c>
      <c r="L3128" s="429" t="s">
        <v>12623</v>
      </c>
      <c r="M3128" s="4">
        <v>3126</v>
      </c>
      <c r="N3128" s="528">
        <v>43.562541000000003</v>
      </c>
      <c r="O3128" s="528">
        <v>141.91121999999999</v>
      </c>
      <c r="P3128">
        <f t="shared" si="48"/>
        <v>6182.01333961002</v>
      </c>
    </row>
    <row r="3129" spans="1:16">
      <c r="A3129" s="33" t="s">
        <v>12370</v>
      </c>
      <c r="B3129" s="408" t="s">
        <v>12370</v>
      </c>
      <c r="C3129" s="424" t="s">
        <v>4911</v>
      </c>
      <c r="D3129" s="425"/>
      <c r="E3129" s="419" t="s">
        <v>4911</v>
      </c>
      <c r="F3129" s="493" t="s">
        <v>4912</v>
      </c>
      <c r="G3129" s="427"/>
      <c r="H3129" s="428" t="s">
        <v>4911</v>
      </c>
      <c r="I3129" s="428" t="s">
        <v>4911</v>
      </c>
      <c r="J3129" s="494" t="s">
        <v>12624</v>
      </c>
      <c r="K3129" s="495" t="s">
        <v>12625</v>
      </c>
      <c r="L3129" s="494" t="s">
        <v>12626</v>
      </c>
      <c r="M3129" s="4">
        <v>3127</v>
      </c>
      <c r="N3129" s="533">
        <v>43.191091</v>
      </c>
      <c r="O3129" s="533">
        <v>141.74279200000001</v>
      </c>
      <c r="P3129">
        <f t="shared" si="48"/>
        <v>6122.0258278660722</v>
      </c>
    </row>
    <row r="3130" spans="1:16">
      <c r="A3130" s="33" t="s">
        <v>12370</v>
      </c>
      <c r="B3130" s="408" t="s">
        <v>12370</v>
      </c>
      <c r="C3130" s="424" t="s">
        <v>4911</v>
      </c>
      <c r="D3130" s="425"/>
      <c r="E3130" s="419" t="s">
        <v>4911</v>
      </c>
      <c r="F3130" s="493" t="s">
        <v>4962</v>
      </c>
      <c r="G3130" s="427"/>
      <c r="H3130" s="428" t="s">
        <v>4911</v>
      </c>
      <c r="I3130" s="428" t="s">
        <v>4911</v>
      </c>
      <c r="J3130" s="494" t="s">
        <v>4963</v>
      </c>
      <c r="K3130" s="495" t="s">
        <v>12622</v>
      </c>
      <c r="L3130" s="494" t="s">
        <v>12623</v>
      </c>
      <c r="M3130" s="4">
        <v>3128</v>
      </c>
      <c r="N3130" s="528">
        <v>43.562541000000003</v>
      </c>
      <c r="O3130" s="528">
        <v>141.91121999999999</v>
      </c>
      <c r="P3130">
        <f t="shared" si="48"/>
        <v>6182.01333961002</v>
      </c>
    </row>
    <row r="3131" spans="1:16">
      <c r="A3131" s="33" t="s">
        <v>12370</v>
      </c>
      <c r="B3131" s="408" t="s">
        <v>12370</v>
      </c>
      <c r="C3131" s="447" t="s">
        <v>4911</v>
      </c>
      <c r="D3131" s="448"/>
      <c r="E3131" s="459" t="s">
        <v>4974</v>
      </c>
      <c r="F3131" s="460" t="s">
        <v>4975</v>
      </c>
      <c r="G3131" s="461"/>
      <c r="H3131" s="452" t="s">
        <v>4911</v>
      </c>
      <c r="I3131" s="452" t="s">
        <v>4911</v>
      </c>
      <c r="J3131" s="462" t="s">
        <v>4491</v>
      </c>
      <c r="K3131" s="463" t="s">
        <v>12622</v>
      </c>
      <c r="L3131" s="462" t="s">
        <v>12623</v>
      </c>
      <c r="M3131" s="4">
        <v>3129</v>
      </c>
      <c r="N3131" s="528">
        <v>43.562541000000003</v>
      </c>
      <c r="O3131" s="528">
        <v>141.91121999999999</v>
      </c>
      <c r="P3131">
        <f t="shared" si="48"/>
        <v>6182.01333961002</v>
      </c>
    </row>
    <row r="3132" spans="1:16">
      <c r="A3132" s="33" t="s">
        <v>12370</v>
      </c>
      <c r="B3132" s="408" t="s">
        <v>12370</v>
      </c>
      <c r="C3132" s="276">
        <v>12</v>
      </c>
      <c r="D3132" s="469">
        <v>6451034</v>
      </c>
      <c r="E3132" s="62" t="s">
        <v>4974</v>
      </c>
      <c r="F3132" s="470" t="s">
        <v>4981</v>
      </c>
      <c r="G3132" s="29" t="s">
        <v>4913</v>
      </c>
      <c r="H3132" s="471" t="s">
        <v>12627</v>
      </c>
      <c r="I3132" s="471" t="s">
        <v>12628</v>
      </c>
      <c r="J3132" s="474" t="s">
        <v>12629</v>
      </c>
      <c r="K3132" s="473" t="s">
        <v>12630</v>
      </c>
      <c r="L3132" s="474" t="s">
        <v>12631</v>
      </c>
      <c r="M3132" s="4">
        <v>3130</v>
      </c>
      <c r="N3132" s="530">
        <v>42.939351000000002</v>
      </c>
      <c r="O3132" s="530">
        <v>143.13136499999999</v>
      </c>
      <c r="P3132">
        <f t="shared" si="48"/>
        <v>6145.9679208441148</v>
      </c>
    </row>
    <row r="3133" spans="1:16">
      <c r="A3133" s="33" t="s">
        <v>12370</v>
      </c>
      <c r="B3133" s="408" t="s">
        <v>12370</v>
      </c>
      <c r="C3133" s="39" t="s">
        <v>4911</v>
      </c>
      <c r="D3133" s="481"/>
      <c r="E3133" s="62" t="s">
        <v>4911</v>
      </c>
      <c r="F3133" s="476" t="s">
        <v>4962</v>
      </c>
      <c r="G3133" s="477"/>
      <c r="H3133" s="413" t="s">
        <v>4911</v>
      </c>
      <c r="I3133" s="413" t="s">
        <v>4911</v>
      </c>
      <c r="J3133" s="441" t="s">
        <v>4963</v>
      </c>
      <c r="K3133" s="442" t="s">
        <v>12630</v>
      </c>
      <c r="L3133" s="441" t="s">
        <v>12631</v>
      </c>
      <c r="M3133" s="4">
        <v>3131</v>
      </c>
      <c r="N3133" s="530">
        <v>42.939351000000002</v>
      </c>
      <c r="O3133" s="530">
        <v>143.13136499999999</v>
      </c>
      <c r="P3133">
        <f t="shared" si="48"/>
        <v>6145.9679208441148</v>
      </c>
    </row>
    <row r="3134" spans="1:16">
      <c r="A3134" s="33" t="s">
        <v>12370</v>
      </c>
      <c r="B3134" s="408" t="s">
        <v>12370</v>
      </c>
      <c r="C3134" s="417">
        <v>13</v>
      </c>
      <c r="D3134" s="418">
        <v>6451901</v>
      </c>
      <c r="E3134" s="455" t="s">
        <v>4911</v>
      </c>
      <c r="F3134" s="456" t="s">
        <v>4987</v>
      </c>
      <c r="G3134" s="29" t="s">
        <v>4913</v>
      </c>
      <c r="H3134" s="421" t="s">
        <v>12632</v>
      </c>
      <c r="I3134" s="421" t="s">
        <v>12633</v>
      </c>
      <c r="J3134" s="457" t="s">
        <v>12634</v>
      </c>
      <c r="K3134" s="458" t="s">
        <v>12635</v>
      </c>
      <c r="L3134" s="457" t="s">
        <v>12636</v>
      </c>
      <c r="M3134" s="4">
        <v>3132</v>
      </c>
      <c r="N3134" s="615">
        <v>42.924131000000003</v>
      </c>
      <c r="O3134" s="615">
        <v>143.14271299999999</v>
      </c>
      <c r="P3134">
        <f t="shared" si="48"/>
        <v>6144.2765645074032</v>
      </c>
    </row>
    <row r="3135" spans="1:16">
      <c r="A3135" s="33" t="s">
        <v>12370</v>
      </c>
      <c r="B3135" s="408" t="s">
        <v>12370</v>
      </c>
      <c r="C3135" s="424" t="s">
        <v>4911</v>
      </c>
      <c r="D3135" s="425"/>
      <c r="E3135" s="419" t="s">
        <v>4911</v>
      </c>
      <c r="F3135" s="426" t="s">
        <v>4918</v>
      </c>
      <c r="G3135" s="427"/>
      <c r="H3135" s="428" t="s">
        <v>4911</v>
      </c>
      <c r="I3135" s="428" t="s">
        <v>4911</v>
      </c>
      <c r="J3135" s="429" t="s">
        <v>12637</v>
      </c>
      <c r="K3135" s="430" t="s">
        <v>12638</v>
      </c>
      <c r="L3135" s="429" t="s">
        <v>12639</v>
      </c>
      <c r="M3135" s="4">
        <v>3133</v>
      </c>
      <c r="N3135" s="528">
        <v>42.917501999999999</v>
      </c>
      <c r="O3135" s="528">
        <v>143.244821</v>
      </c>
      <c r="P3135">
        <f t="shared" si="48"/>
        <v>6147.709891757142</v>
      </c>
    </row>
    <row r="3136" spans="1:16">
      <c r="A3136" s="33" t="s">
        <v>12370</v>
      </c>
      <c r="B3136" s="408" t="s">
        <v>12370</v>
      </c>
      <c r="C3136" s="424" t="s">
        <v>4911</v>
      </c>
      <c r="D3136" s="425"/>
      <c r="E3136" s="419" t="s">
        <v>4911</v>
      </c>
      <c r="F3136" s="426" t="s">
        <v>4926</v>
      </c>
      <c r="G3136" s="427"/>
      <c r="H3136" s="428" t="s">
        <v>4911</v>
      </c>
      <c r="I3136" s="428" t="s">
        <v>4911</v>
      </c>
      <c r="J3136" s="429" t="s">
        <v>7460</v>
      </c>
      <c r="K3136" s="430" t="s">
        <v>12640</v>
      </c>
      <c r="L3136" s="429" t="s">
        <v>12641</v>
      </c>
      <c r="M3136" s="4">
        <v>3134</v>
      </c>
      <c r="N3136" s="528">
        <v>42.889640999999997</v>
      </c>
      <c r="O3136" s="528">
        <v>143.20642100000001</v>
      </c>
      <c r="P3136">
        <f t="shared" si="48"/>
        <v>6142.0719855848611</v>
      </c>
    </row>
    <row r="3137" spans="1:16">
      <c r="A3137" s="33" t="s">
        <v>12370</v>
      </c>
      <c r="B3137" s="408" t="s">
        <v>12370</v>
      </c>
      <c r="C3137" s="424" t="s">
        <v>4911</v>
      </c>
      <c r="D3137" s="425"/>
      <c r="E3137" s="419" t="s">
        <v>4911</v>
      </c>
      <c r="F3137" s="426" t="s">
        <v>4962</v>
      </c>
      <c r="G3137" s="427"/>
      <c r="H3137" s="428" t="s">
        <v>4911</v>
      </c>
      <c r="I3137" s="428" t="s">
        <v>4911</v>
      </c>
      <c r="J3137" s="429" t="s">
        <v>5349</v>
      </c>
      <c r="K3137" s="430" t="s">
        <v>12642</v>
      </c>
      <c r="L3137" s="429" t="s">
        <v>12643</v>
      </c>
      <c r="M3137" s="4">
        <v>3135</v>
      </c>
      <c r="N3137" s="528">
        <v>42.919499000000002</v>
      </c>
      <c r="O3137" s="528">
        <v>143.205375</v>
      </c>
      <c r="P3137">
        <f t="shared" si="48"/>
        <v>6146.3029491071256</v>
      </c>
    </row>
    <row r="3138" spans="1:16">
      <c r="A3138" s="33" t="s">
        <v>12370</v>
      </c>
      <c r="B3138" s="408" t="s">
        <v>12370</v>
      </c>
      <c r="C3138" s="424" t="s">
        <v>4911</v>
      </c>
      <c r="D3138" s="425"/>
      <c r="E3138" s="419" t="s">
        <v>4911</v>
      </c>
      <c r="F3138" s="426" t="s">
        <v>4964</v>
      </c>
      <c r="G3138" s="427"/>
      <c r="H3138" s="428" t="s">
        <v>4911</v>
      </c>
      <c r="I3138" s="428" t="s">
        <v>4911</v>
      </c>
      <c r="J3138" s="429" t="s">
        <v>12644</v>
      </c>
      <c r="K3138" s="430" t="s">
        <v>12635</v>
      </c>
      <c r="L3138" s="429" t="s">
        <v>12636</v>
      </c>
      <c r="M3138" s="4">
        <v>3136</v>
      </c>
      <c r="N3138" s="528">
        <v>42.924131000000003</v>
      </c>
      <c r="O3138" s="615">
        <v>143.14271299999999</v>
      </c>
      <c r="P3138">
        <f t="shared" si="48"/>
        <v>6144.2765645074032</v>
      </c>
    </row>
    <row r="3139" spans="1:16">
      <c r="A3139" s="33" t="s">
        <v>12370</v>
      </c>
      <c r="B3139" s="408" t="s">
        <v>12370</v>
      </c>
      <c r="C3139" s="447" t="s">
        <v>4911</v>
      </c>
      <c r="D3139" s="448"/>
      <c r="E3139" s="459" t="s">
        <v>4974</v>
      </c>
      <c r="F3139" s="461" t="s">
        <v>4975</v>
      </c>
      <c r="G3139" s="461"/>
      <c r="H3139" s="452" t="s">
        <v>4911</v>
      </c>
      <c r="I3139" s="452" t="s">
        <v>4911</v>
      </c>
      <c r="J3139" s="501" t="s">
        <v>4976</v>
      </c>
      <c r="K3139" s="502" t="s">
        <v>12642</v>
      </c>
      <c r="L3139" s="462" t="s">
        <v>12643</v>
      </c>
      <c r="M3139" s="4">
        <v>3137</v>
      </c>
      <c r="N3139" s="528">
        <v>42.919499000000002</v>
      </c>
      <c r="O3139" s="528">
        <v>143.205375</v>
      </c>
      <c r="P3139">
        <f t="shared" si="48"/>
        <v>6146.3029491071256</v>
      </c>
    </row>
    <row r="3140" spans="1:16">
      <c r="A3140" s="33" t="s">
        <v>12370</v>
      </c>
      <c r="B3140" s="408" t="s">
        <v>12370</v>
      </c>
      <c r="C3140" s="276">
        <v>14</v>
      </c>
      <c r="D3140" s="503">
        <v>6551004</v>
      </c>
      <c r="E3140" s="437" t="s">
        <v>4911</v>
      </c>
      <c r="F3140" s="445" t="s">
        <v>4981</v>
      </c>
      <c r="G3140" s="29" t="s">
        <v>4913</v>
      </c>
      <c r="H3140" s="504" t="s">
        <v>12645</v>
      </c>
      <c r="I3140" s="504" t="s">
        <v>12646</v>
      </c>
      <c r="J3140" s="435" t="s">
        <v>12647</v>
      </c>
      <c r="K3140" s="436" t="s">
        <v>12648</v>
      </c>
      <c r="L3140" s="435" t="s">
        <v>12649</v>
      </c>
      <c r="M3140" s="4">
        <v>3138</v>
      </c>
      <c r="N3140" s="531">
        <v>43.016807999999997</v>
      </c>
      <c r="O3140" s="531">
        <v>144.32883100000001</v>
      </c>
      <c r="P3140">
        <f t="shared" ref="P3140:P3203" si="49">N3140*O3140</f>
        <v>6208.5656119914483</v>
      </c>
    </row>
    <row r="3141" spans="1:16">
      <c r="A3141" s="33" t="s">
        <v>12370</v>
      </c>
      <c r="B3141" s="408" t="s">
        <v>12370</v>
      </c>
      <c r="C3141" s="34" t="s">
        <v>4911</v>
      </c>
      <c r="D3141" s="505"/>
      <c r="E3141" s="437" t="s">
        <v>4911</v>
      </c>
      <c r="F3141" s="445" t="s">
        <v>4912</v>
      </c>
      <c r="G3141" s="432"/>
      <c r="H3141" s="506" t="s">
        <v>4911</v>
      </c>
      <c r="I3141" s="506" t="s">
        <v>4911</v>
      </c>
      <c r="J3141" s="435" t="s">
        <v>12650</v>
      </c>
      <c r="K3141" s="436" t="s">
        <v>12651</v>
      </c>
      <c r="L3141" s="435" t="s">
        <v>12652</v>
      </c>
      <c r="M3141" s="4">
        <v>3139</v>
      </c>
      <c r="N3141" s="531">
        <v>42.934497</v>
      </c>
      <c r="O3141" s="531">
        <v>143.152593</v>
      </c>
      <c r="P3141">
        <f t="shared" si="49"/>
        <v>6146.184574700721</v>
      </c>
    </row>
    <row r="3142" spans="1:16">
      <c r="A3142" s="33" t="s">
        <v>12370</v>
      </c>
      <c r="B3142" s="408" t="s">
        <v>12370</v>
      </c>
      <c r="C3142" s="34" t="s">
        <v>4911</v>
      </c>
      <c r="D3142" s="505"/>
      <c r="E3142" s="444" t="s">
        <v>4911</v>
      </c>
      <c r="F3142" s="476" t="s">
        <v>4987</v>
      </c>
      <c r="G3142" s="477"/>
      <c r="H3142" s="506" t="s">
        <v>4911</v>
      </c>
      <c r="I3142" s="506" t="s">
        <v>4911</v>
      </c>
      <c r="J3142" s="441" t="s">
        <v>7965</v>
      </c>
      <c r="K3142" s="442" t="s">
        <v>12653</v>
      </c>
      <c r="L3142" s="441" t="s">
        <v>12654</v>
      </c>
      <c r="M3142" s="4">
        <v>3140</v>
      </c>
      <c r="N3142" s="529">
        <v>42.9878</v>
      </c>
      <c r="O3142" s="529">
        <v>144.392922</v>
      </c>
      <c r="P3142">
        <f t="shared" si="49"/>
        <v>6207.1340523516001</v>
      </c>
    </row>
    <row r="3143" spans="1:16">
      <c r="A3143" s="33" t="s">
        <v>12370</v>
      </c>
      <c r="B3143" s="408" t="s">
        <v>12370</v>
      </c>
      <c r="C3143" s="34" t="s">
        <v>4911</v>
      </c>
      <c r="D3143" s="505"/>
      <c r="E3143" s="437" t="s">
        <v>4911</v>
      </c>
      <c r="F3143" s="445" t="s">
        <v>4962</v>
      </c>
      <c r="G3143" s="432"/>
      <c r="H3143" s="506" t="s">
        <v>4911</v>
      </c>
      <c r="I3143" s="506" t="s">
        <v>4911</v>
      </c>
      <c r="J3143" s="435" t="s">
        <v>4963</v>
      </c>
      <c r="K3143" s="436" t="s">
        <v>12648</v>
      </c>
      <c r="L3143" s="435" t="s">
        <v>12649</v>
      </c>
      <c r="M3143" s="4">
        <v>3141</v>
      </c>
      <c r="N3143" s="531">
        <v>43.016807999999997</v>
      </c>
      <c r="O3143" s="531">
        <v>144.32883100000001</v>
      </c>
      <c r="P3143">
        <f t="shared" si="49"/>
        <v>6208.5656119914483</v>
      </c>
    </row>
    <row r="3144" spans="1:16">
      <c r="A3144" s="33" t="s">
        <v>12370</v>
      </c>
      <c r="B3144" s="408" t="s">
        <v>12370</v>
      </c>
      <c r="C3144" s="34" t="s">
        <v>4911</v>
      </c>
      <c r="D3144" s="505"/>
      <c r="E3144" s="437" t="s">
        <v>4911</v>
      </c>
      <c r="F3144" s="445" t="s">
        <v>4964</v>
      </c>
      <c r="G3144" s="432"/>
      <c r="H3144" s="506" t="s">
        <v>4911</v>
      </c>
      <c r="I3144" s="506" t="s">
        <v>4911</v>
      </c>
      <c r="J3144" s="435" t="s">
        <v>12655</v>
      </c>
      <c r="K3144" s="436" t="s">
        <v>12656</v>
      </c>
      <c r="L3144" s="435" t="s">
        <v>12657</v>
      </c>
      <c r="M3144" s="4">
        <v>3142</v>
      </c>
      <c r="N3144" s="531">
        <v>42.988683999999999</v>
      </c>
      <c r="O3144" s="531">
        <v>144.37288599999999</v>
      </c>
      <c r="P3144">
        <f t="shared" si="49"/>
        <v>6206.4003744220236</v>
      </c>
    </row>
    <row r="3145" spans="1:16">
      <c r="A3145" s="33" t="s">
        <v>12370</v>
      </c>
      <c r="B3145" s="408" t="s">
        <v>12370</v>
      </c>
      <c r="C3145" s="34" t="s">
        <v>4911</v>
      </c>
      <c r="D3145" s="505"/>
      <c r="E3145" s="437" t="s">
        <v>4911</v>
      </c>
      <c r="F3145" s="445" t="s">
        <v>4968</v>
      </c>
      <c r="G3145" s="432"/>
      <c r="H3145" s="506" t="s">
        <v>4911</v>
      </c>
      <c r="I3145" s="506" t="s">
        <v>4911</v>
      </c>
      <c r="J3145" s="435" t="s">
        <v>12658</v>
      </c>
      <c r="K3145" s="436" t="s">
        <v>12648</v>
      </c>
      <c r="L3145" s="435" t="s">
        <v>12659</v>
      </c>
      <c r="M3145" s="4">
        <v>3143</v>
      </c>
      <c r="N3145" s="531">
        <v>43.017429999999997</v>
      </c>
      <c r="O3145" s="531">
        <v>144.32896400000001</v>
      </c>
      <c r="P3145">
        <f t="shared" si="49"/>
        <v>6208.6611058425206</v>
      </c>
    </row>
    <row r="3146" spans="1:16">
      <c r="A3146" s="33" t="s">
        <v>12370</v>
      </c>
      <c r="B3146" s="408" t="s">
        <v>12370</v>
      </c>
      <c r="C3146" s="34" t="s">
        <v>4911</v>
      </c>
      <c r="D3146" s="505"/>
      <c r="E3146" s="437" t="s">
        <v>4911</v>
      </c>
      <c r="F3146" s="445" t="s">
        <v>5259</v>
      </c>
      <c r="G3146" s="432"/>
      <c r="H3146" s="506" t="s">
        <v>4911</v>
      </c>
      <c r="I3146" s="506" t="s">
        <v>4911</v>
      </c>
      <c r="J3146" s="435" t="s">
        <v>12660</v>
      </c>
      <c r="K3146" s="436" t="s">
        <v>12653</v>
      </c>
      <c r="L3146" s="435" t="s">
        <v>12654</v>
      </c>
      <c r="M3146" s="4">
        <v>3144</v>
      </c>
      <c r="N3146" s="531">
        <v>42.9878</v>
      </c>
      <c r="O3146" s="531">
        <v>144.392922</v>
      </c>
      <c r="P3146">
        <f t="shared" si="49"/>
        <v>6207.1340523516001</v>
      </c>
    </row>
    <row r="3147" spans="1:16">
      <c r="A3147" s="33" t="s">
        <v>12370</v>
      </c>
      <c r="B3147" s="408" t="s">
        <v>12370</v>
      </c>
      <c r="C3147" s="39" t="s">
        <v>4911</v>
      </c>
      <c r="D3147" s="507"/>
      <c r="E3147" s="189" t="s">
        <v>4974</v>
      </c>
      <c r="F3147" s="431" t="s">
        <v>4975</v>
      </c>
      <c r="G3147" s="432"/>
      <c r="H3147" s="508" t="s">
        <v>4911</v>
      </c>
      <c r="I3147" s="508" t="s">
        <v>4911</v>
      </c>
      <c r="J3147" s="433" t="s">
        <v>4976</v>
      </c>
      <c r="K3147" s="434" t="s">
        <v>12648</v>
      </c>
      <c r="L3147" s="433" t="s">
        <v>12649</v>
      </c>
      <c r="M3147" s="4">
        <v>3145</v>
      </c>
      <c r="N3147" s="531">
        <v>43.016807999999997</v>
      </c>
      <c r="O3147" s="531">
        <v>144.32883100000001</v>
      </c>
      <c r="P3147">
        <f t="shared" si="49"/>
        <v>6208.5656119914483</v>
      </c>
    </row>
    <row r="3148" spans="1:16">
      <c r="A3148" s="33" t="s">
        <v>12370</v>
      </c>
      <c r="B3148" s="408" t="s">
        <v>12370</v>
      </c>
      <c r="C3148" s="417">
        <v>15</v>
      </c>
      <c r="D3148" s="418">
        <v>6551089</v>
      </c>
      <c r="E3148" s="455" t="s">
        <v>4974</v>
      </c>
      <c r="F3148" s="456" t="s">
        <v>4981</v>
      </c>
      <c r="G3148" s="29" t="s">
        <v>4913</v>
      </c>
      <c r="H3148" s="421" t="s">
        <v>12661</v>
      </c>
      <c r="I3148" s="421" t="s">
        <v>12662</v>
      </c>
      <c r="J3148" s="457" t="s">
        <v>12663</v>
      </c>
      <c r="K3148" s="458" t="s">
        <v>12664</v>
      </c>
      <c r="L3148" s="457" t="s">
        <v>12665</v>
      </c>
      <c r="M3148" s="4">
        <v>3146</v>
      </c>
      <c r="N3148" s="539">
        <v>43.008395</v>
      </c>
      <c r="O3148" s="539">
        <v>144.41653600000001</v>
      </c>
      <c r="P3148">
        <f t="shared" si="49"/>
        <v>6211.1234248197206</v>
      </c>
    </row>
    <row r="3149" spans="1:16">
      <c r="A3149" s="33" t="s">
        <v>12370</v>
      </c>
      <c r="B3149" s="408" t="s">
        <v>12370</v>
      </c>
      <c r="C3149" s="447" t="s">
        <v>4911</v>
      </c>
      <c r="D3149" s="448"/>
      <c r="E3149" s="459" t="s">
        <v>4911</v>
      </c>
      <c r="F3149" s="460" t="s">
        <v>4962</v>
      </c>
      <c r="G3149" s="461"/>
      <c r="H3149" s="452" t="s">
        <v>4911</v>
      </c>
      <c r="I3149" s="452" t="s">
        <v>4911</v>
      </c>
      <c r="J3149" s="462" t="s">
        <v>4963</v>
      </c>
      <c r="K3149" s="463" t="s">
        <v>12664</v>
      </c>
      <c r="L3149" s="462" t="s">
        <v>12665</v>
      </c>
      <c r="M3149" s="4">
        <v>3147</v>
      </c>
      <c r="N3149" s="637">
        <v>43.008395</v>
      </c>
      <c r="O3149" s="637">
        <v>144.41653600000001</v>
      </c>
      <c r="P3149">
        <f t="shared" si="49"/>
        <v>6211.1234248197206</v>
      </c>
    </row>
    <row r="3150" spans="1:16">
      <c r="A3150" s="33" t="s">
        <v>12370</v>
      </c>
      <c r="B3150" s="408" t="s">
        <v>12370</v>
      </c>
      <c r="C3150" s="417">
        <v>16</v>
      </c>
      <c r="D3150" s="418">
        <v>6587008</v>
      </c>
      <c r="E3150" s="419" t="s">
        <v>4974</v>
      </c>
      <c r="F3150" s="426" t="s">
        <v>4981</v>
      </c>
      <c r="G3150" s="29" t="s">
        <v>4913</v>
      </c>
      <c r="H3150" s="421" t="s">
        <v>12666</v>
      </c>
      <c r="I3150" s="421" t="s">
        <v>12667</v>
      </c>
      <c r="J3150" s="422" t="s">
        <v>12668</v>
      </c>
      <c r="K3150" s="423" t="s">
        <v>12669</v>
      </c>
      <c r="L3150" s="422" t="s">
        <v>12670</v>
      </c>
      <c r="M3150" s="4">
        <v>3148</v>
      </c>
      <c r="N3150" s="534">
        <v>43.564324999999997</v>
      </c>
      <c r="O3150" s="534">
        <v>145.00133600000001</v>
      </c>
      <c r="P3150">
        <f t="shared" si="49"/>
        <v>6316.8853269381998</v>
      </c>
    </row>
    <row r="3151" spans="1:16">
      <c r="A3151" s="33" t="s">
        <v>12370</v>
      </c>
      <c r="B3151" s="408" t="s">
        <v>12370</v>
      </c>
      <c r="C3151" s="424" t="s">
        <v>4911</v>
      </c>
      <c r="D3151" s="425"/>
      <c r="E3151" s="444" t="s">
        <v>4911</v>
      </c>
      <c r="F3151" s="476" t="s">
        <v>4987</v>
      </c>
      <c r="G3151" s="477"/>
      <c r="H3151" s="428" t="s">
        <v>4911</v>
      </c>
      <c r="I3151" s="428" t="s">
        <v>4911</v>
      </c>
      <c r="J3151" s="441" t="s">
        <v>12671</v>
      </c>
      <c r="K3151" s="442" t="s">
        <v>12672</v>
      </c>
      <c r="L3151" s="441" t="s">
        <v>12673</v>
      </c>
      <c r="M3151" s="4">
        <v>3149</v>
      </c>
      <c r="N3151" s="529">
        <v>43.017201999999997</v>
      </c>
      <c r="O3151" s="529">
        <v>144.33436399999999</v>
      </c>
      <c r="P3151">
        <f t="shared" si="49"/>
        <v>6208.860491729527</v>
      </c>
    </row>
    <row r="3152" spans="1:16">
      <c r="A3152" s="33" t="s">
        <v>12370</v>
      </c>
      <c r="B3152" s="408" t="s">
        <v>12370</v>
      </c>
      <c r="C3152" s="424" t="s">
        <v>4911</v>
      </c>
      <c r="D3152" s="425"/>
      <c r="E3152" s="444" t="s">
        <v>4911</v>
      </c>
      <c r="F3152" s="476" t="s">
        <v>4918</v>
      </c>
      <c r="G3152" s="477"/>
      <c r="H3152" s="428" t="s">
        <v>4911</v>
      </c>
      <c r="I3152" s="428" t="s">
        <v>4911</v>
      </c>
      <c r="J3152" s="441" t="s">
        <v>12674</v>
      </c>
      <c r="K3152" s="442" t="s">
        <v>12675</v>
      </c>
      <c r="L3152" s="441" t="s">
        <v>12676</v>
      </c>
      <c r="M3152" s="4">
        <v>3150</v>
      </c>
      <c r="N3152" s="529">
        <v>43.317048</v>
      </c>
      <c r="O3152" s="529">
        <v>145.55322200000001</v>
      </c>
      <c r="P3152">
        <f t="shared" si="49"/>
        <v>6304.9359039286564</v>
      </c>
    </row>
    <row r="3153" spans="1:16">
      <c r="A3153" s="33" t="s">
        <v>12370</v>
      </c>
      <c r="B3153" s="408" t="s">
        <v>12370</v>
      </c>
      <c r="C3153" s="424" t="s">
        <v>4911</v>
      </c>
      <c r="D3153" s="425"/>
      <c r="E3153" s="444" t="s">
        <v>4911</v>
      </c>
      <c r="F3153" s="476" t="s">
        <v>4922</v>
      </c>
      <c r="G3153" s="477"/>
      <c r="H3153" s="428" t="s">
        <v>4911</v>
      </c>
      <c r="I3153" s="428" t="s">
        <v>4911</v>
      </c>
      <c r="J3153" s="441" t="s">
        <v>8989</v>
      </c>
      <c r="K3153" s="442" t="s">
        <v>12677</v>
      </c>
      <c r="L3153" s="441" t="s">
        <v>12678</v>
      </c>
      <c r="M3153" s="4">
        <v>3151</v>
      </c>
      <c r="N3153" s="529">
        <v>43.000345000000003</v>
      </c>
      <c r="O3153" s="529">
        <v>144.39742899999999</v>
      </c>
      <c r="P3153">
        <f t="shared" si="49"/>
        <v>6209.1392641130051</v>
      </c>
    </row>
    <row r="3154" spans="1:16">
      <c r="A3154" s="33" t="s">
        <v>12370</v>
      </c>
      <c r="B3154" s="408" t="s">
        <v>12370</v>
      </c>
      <c r="C3154" s="424" t="s">
        <v>4911</v>
      </c>
      <c r="D3154" s="425"/>
      <c r="E3154" s="419" t="s">
        <v>4911</v>
      </c>
      <c r="F3154" s="426" t="s">
        <v>4962</v>
      </c>
      <c r="G3154" s="427"/>
      <c r="H3154" s="428" t="s">
        <v>4911</v>
      </c>
      <c r="I3154" s="428" t="s">
        <v>4911</v>
      </c>
      <c r="J3154" s="422" t="s">
        <v>4963</v>
      </c>
      <c r="K3154" s="423" t="s">
        <v>12669</v>
      </c>
      <c r="L3154" s="422" t="s">
        <v>12670</v>
      </c>
      <c r="M3154" s="4">
        <v>3152</v>
      </c>
      <c r="N3154" s="534">
        <v>43.564324999999997</v>
      </c>
      <c r="O3154" s="534">
        <v>145.00133600000001</v>
      </c>
      <c r="P3154">
        <f t="shared" si="49"/>
        <v>6316.8853269381998</v>
      </c>
    </row>
    <row r="3155" spans="1:16">
      <c r="A3155" s="33" t="s">
        <v>12370</v>
      </c>
      <c r="B3155" s="408" t="s">
        <v>12370</v>
      </c>
      <c r="C3155" s="447" t="s">
        <v>4911</v>
      </c>
      <c r="D3155" s="448"/>
      <c r="E3155" s="419" t="s">
        <v>4911</v>
      </c>
      <c r="F3155" s="426" t="s">
        <v>4968</v>
      </c>
      <c r="G3155" s="427"/>
      <c r="H3155" s="452" t="s">
        <v>4911</v>
      </c>
      <c r="I3155" s="452" t="s">
        <v>4911</v>
      </c>
      <c r="J3155" s="422" t="s">
        <v>12679</v>
      </c>
      <c r="K3155" s="423" t="s">
        <v>12680</v>
      </c>
      <c r="L3155" s="422" t="s">
        <v>12681</v>
      </c>
      <c r="M3155" s="4">
        <v>3153</v>
      </c>
      <c r="N3155" s="534">
        <v>43.537753000000002</v>
      </c>
      <c r="O3155" s="534">
        <v>144.98477199999999</v>
      </c>
      <c r="P3155">
        <f t="shared" si="49"/>
        <v>6312.3111920973161</v>
      </c>
    </row>
    <row r="3156" spans="1:16">
      <c r="A3156" s="33" t="s">
        <v>12370</v>
      </c>
      <c r="B3156" s="408" t="s">
        <v>12370</v>
      </c>
      <c r="C3156" s="417">
        <v>17</v>
      </c>
      <c r="D3156" s="418">
        <v>6652017</v>
      </c>
      <c r="E3156" s="455" t="s">
        <v>4911</v>
      </c>
      <c r="F3156" s="464" t="s">
        <v>4912</v>
      </c>
      <c r="G3156" s="29" t="s">
        <v>4913</v>
      </c>
      <c r="H3156" s="471" t="s">
        <v>12682</v>
      </c>
      <c r="I3156" s="471" t="s">
        <v>12683</v>
      </c>
      <c r="J3156" s="465" t="s">
        <v>12684</v>
      </c>
      <c r="K3156" s="466" t="s">
        <v>12685</v>
      </c>
      <c r="L3156" s="465" t="s">
        <v>12686</v>
      </c>
      <c r="M3156" s="4">
        <v>3154</v>
      </c>
      <c r="N3156" s="539">
        <v>43.907319000000001</v>
      </c>
      <c r="O3156" s="539">
        <v>144.67283900000001</v>
      </c>
      <c r="P3156">
        <f t="shared" si="49"/>
        <v>6352.1964926086412</v>
      </c>
    </row>
    <row r="3157" spans="1:16">
      <c r="A3157" s="33" t="s">
        <v>12370</v>
      </c>
      <c r="B3157" s="408" t="s">
        <v>12370</v>
      </c>
      <c r="C3157" s="424" t="s">
        <v>4911</v>
      </c>
      <c r="D3157" s="425"/>
      <c r="E3157" s="419" t="s">
        <v>4911</v>
      </c>
      <c r="F3157" s="426" t="s">
        <v>4987</v>
      </c>
      <c r="G3157" s="427"/>
      <c r="H3157" s="478" t="s">
        <v>4911</v>
      </c>
      <c r="I3157" s="478" t="s">
        <v>4911</v>
      </c>
      <c r="J3157" s="422" t="s">
        <v>12687</v>
      </c>
      <c r="K3157" s="423" t="s">
        <v>12688</v>
      </c>
      <c r="L3157" s="422" t="s">
        <v>12689</v>
      </c>
      <c r="M3157" s="4">
        <v>3155</v>
      </c>
      <c r="N3157" s="534">
        <v>43.807955</v>
      </c>
      <c r="O3157" s="534">
        <v>143.84783100000001</v>
      </c>
      <c r="P3157">
        <f t="shared" si="49"/>
        <v>6301.6793072956052</v>
      </c>
    </row>
    <row r="3158" spans="1:16">
      <c r="A3158" s="33" t="s">
        <v>12370</v>
      </c>
      <c r="B3158" s="408" t="s">
        <v>12370</v>
      </c>
      <c r="C3158" s="424" t="s">
        <v>4911</v>
      </c>
      <c r="D3158" s="425"/>
      <c r="E3158" s="444" t="s">
        <v>4911</v>
      </c>
      <c r="F3158" s="476" t="s">
        <v>4918</v>
      </c>
      <c r="G3158" s="477"/>
      <c r="H3158" s="478" t="s">
        <v>4911</v>
      </c>
      <c r="I3158" s="478" t="s">
        <v>4911</v>
      </c>
      <c r="J3158" s="441" t="s">
        <v>12690</v>
      </c>
      <c r="K3158" s="442" t="s">
        <v>12691</v>
      </c>
      <c r="L3158" s="441" t="s">
        <v>12692</v>
      </c>
      <c r="M3158" s="4">
        <v>3156</v>
      </c>
      <c r="N3158" s="529">
        <v>43.835881000000001</v>
      </c>
      <c r="O3158" s="529">
        <v>143.92695599999999</v>
      </c>
      <c r="P3158">
        <f t="shared" si="49"/>
        <v>6309.1649159082353</v>
      </c>
    </row>
    <row r="3159" spans="1:16">
      <c r="A3159" s="33" t="s">
        <v>12370</v>
      </c>
      <c r="B3159" s="408" t="s">
        <v>12370</v>
      </c>
      <c r="C3159" s="424" t="s">
        <v>4911</v>
      </c>
      <c r="D3159" s="425"/>
      <c r="E3159" s="444" t="s">
        <v>4911</v>
      </c>
      <c r="F3159" s="476" t="s">
        <v>4922</v>
      </c>
      <c r="G3159" s="477"/>
      <c r="H3159" s="478" t="s">
        <v>4911</v>
      </c>
      <c r="I3159" s="478" t="s">
        <v>4911</v>
      </c>
      <c r="J3159" s="441" t="s">
        <v>12693</v>
      </c>
      <c r="K3159" s="442" t="s">
        <v>12694</v>
      </c>
      <c r="L3159" s="441" t="s">
        <v>12695</v>
      </c>
      <c r="M3159" s="4">
        <v>3157</v>
      </c>
      <c r="N3159" s="529">
        <v>44.018419000000002</v>
      </c>
      <c r="O3159" s="529">
        <v>144.24445</v>
      </c>
      <c r="P3159">
        <f t="shared" si="49"/>
        <v>6349.4126385245499</v>
      </c>
    </row>
    <row r="3160" spans="1:16">
      <c r="A3160" s="33" t="s">
        <v>12370</v>
      </c>
      <c r="B3160" s="408" t="s">
        <v>12370</v>
      </c>
      <c r="C3160" s="424" t="s">
        <v>4911</v>
      </c>
      <c r="D3160" s="425"/>
      <c r="E3160" s="444" t="s">
        <v>4911</v>
      </c>
      <c r="F3160" s="476" t="s">
        <v>4962</v>
      </c>
      <c r="G3160" s="477"/>
      <c r="H3160" s="478" t="s">
        <v>4911</v>
      </c>
      <c r="I3160" s="478" t="s">
        <v>4911</v>
      </c>
      <c r="J3160" s="441" t="s">
        <v>4963</v>
      </c>
      <c r="K3160" s="442" t="s">
        <v>12691</v>
      </c>
      <c r="L3160" s="441" t="s">
        <v>12692</v>
      </c>
      <c r="M3160" s="4">
        <v>3158</v>
      </c>
      <c r="N3160" s="529">
        <v>43.835881000000001</v>
      </c>
      <c r="O3160" s="529">
        <v>143.92695599999999</v>
      </c>
      <c r="P3160">
        <f t="shared" si="49"/>
        <v>6309.1649159082353</v>
      </c>
    </row>
    <row r="3161" spans="1:16">
      <c r="A3161" s="33" t="s">
        <v>12370</v>
      </c>
      <c r="B3161" s="408" t="s">
        <v>12370</v>
      </c>
      <c r="C3161" s="424" t="s">
        <v>4911</v>
      </c>
      <c r="D3161" s="425"/>
      <c r="E3161" s="444" t="s">
        <v>4911</v>
      </c>
      <c r="F3161" s="476" t="s">
        <v>4964</v>
      </c>
      <c r="G3161" s="477"/>
      <c r="H3161" s="478" t="s">
        <v>4911</v>
      </c>
      <c r="I3161" s="478" t="s">
        <v>4911</v>
      </c>
      <c r="J3161" s="441" t="s">
        <v>12696</v>
      </c>
      <c r="K3161" s="442" t="s">
        <v>12697</v>
      </c>
      <c r="L3161" s="441" t="s">
        <v>12698</v>
      </c>
      <c r="M3161" s="4">
        <v>3159</v>
      </c>
      <c r="N3161" s="529">
        <v>43.797874999999998</v>
      </c>
      <c r="O3161" s="529">
        <v>143.836007</v>
      </c>
      <c r="P3161">
        <f t="shared" si="49"/>
        <v>6299.7114550851247</v>
      </c>
    </row>
    <row r="3162" spans="1:16">
      <c r="A3162" s="33" t="s">
        <v>12370</v>
      </c>
      <c r="B3162" s="408" t="s">
        <v>12370</v>
      </c>
      <c r="C3162" s="447" t="s">
        <v>4911</v>
      </c>
      <c r="D3162" s="448"/>
      <c r="E3162" s="145" t="s">
        <v>4974</v>
      </c>
      <c r="F3162" s="412" t="s">
        <v>4975</v>
      </c>
      <c r="G3162" s="412"/>
      <c r="H3162" s="413" t="s">
        <v>4911</v>
      </c>
      <c r="I3162" s="413" t="s">
        <v>4911</v>
      </c>
      <c r="J3162" s="509" t="s">
        <v>4976</v>
      </c>
      <c r="K3162" s="510" t="s">
        <v>12691</v>
      </c>
      <c r="L3162" s="511" t="s">
        <v>12692</v>
      </c>
      <c r="M3162" s="4">
        <v>3160</v>
      </c>
      <c r="N3162" s="538">
        <v>43.835881000000001</v>
      </c>
      <c r="O3162" s="538">
        <v>143.92695599999999</v>
      </c>
      <c r="P3162">
        <f t="shared" si="49"/>
        <v>6309.1649159082353</v>
      </c>
    </row>
    <row r="3163" spans="1:16">
      <c r="A3163" s="33" t="s">
        <v>12370</v>
      </c>
      <c r="B3163" s="408" t="s">
        <v>12370</v>
      </c>
      <c r="C3163" s="417">
        <v>18</v>
      </c>
      <c r="D3163" s="418">
        <v>6653018</v>
      </c>
      <c r="E3163" s="419" t="s">
        <v>4974</v>
      </c>
      <c r="F3163" s="427" t="s">
        <v>4981</v>
      </c>
      <c r="G3163" s="29" t="s">
        <v>4913</v>
      </c>
      <c r="H3163" s="421" t="s">
        <v>12699</v>
      </c>
      <c r="I3163" s="421" t="s">
        <v>12700</v>
      </c>
      <c r="J3163" s="467" t="s">
        <v>12701</v>
      </c>
      <c r="K3163" s="468" t="s">
        <v>12702</v>
      </c>
      <c r="L3163" s="467" t="s">
        <v>12703</v>
      </c>
      <c r="M3163" s="4">
        <v>3161</v>
      </c>
      <c r="N3163" s="535">
        <v>44.368474999999997</v>
      </c>
      <c r="O3163" s="535">
        <v>143.33173400000001</v>
      </c>
      <c r="P3163">
        <f t="shared" si="49"/>
        <v>6359.4104566856504</v>
      </c>
    </row>
    <row r="3164" spans="1:16">
      <c r="A3164" s="33" t="s">
        <v>12370</v>
      </c>
      <c r="B3164" s="408" t="s">
        <v>12370</v>
      </c>
      <c r="C3164" s="447" t="s">
        <v>4911</v>
      </c>
      <c r="D3164" s="448"/>
      <c r="E3164" s="459" t="s">
        <v>4911</v>
      </c>
      <c r="F3164" s="460" t="s">
        <v>4962</v>
      </c>
      <c r="G3164" s="461"/>
      <c r="H3164" s="452" t="s">
        <v>4911</v>
      </c>
      <c r="I3164" s="452" t="s">
        <v>4911</v>
      </c>
      <c r="J3164" s="462" t="s">
        <v>4963</v>
      </c>
      <c r="K3164" s="463" t="s">
        <v>12702</v>
      </c>
      <c r="L3164" s="462" t="s">
        <v>12703</v>
      </c>
      <c r="M3164" s="4">
        <v>3162</v>
      </c>
      <c r="N3164" s="614">
        <v>44.368474999999997</v>
      </c>
      <c r="O3164" s="614">
        <v>143.33173400000001</v>
      </c>
      <c r="P3164">
        <f t="shared" si="49"/>
        <v>6359.4104566856504</v>
      </c>
    </row>
    <row r="3165" spans="1:16">
      <c r="A3165" s="33" t="s">
        <v>12370</v>
      </c>
      <c r="B3165" s="408" t="s">
        <v>12370</v>
      </c>
      <c r="C3165" s="417">
        <v>19</v>
      </c>
      <c r="D3165" s="418">
        <v>6684026</v>
      </c>
      <c r="E3165" s="455" t="s">
        <v>4974</v>
      </c>
      <c r="F3165" s="456" t="s">
        <v>4981</v>
      </c>
      <c r="G3165" s="29" t="s">
        <v>4913</v>
      </c>
      <c r="H3165" s="421" t="s">
        <v>12704</v>
      </c>
      <c r="I3165" s="421" t="s">
        <v>12705</v>
      </c>
      <c r="J3165" s="457" t="s">
        <v>12706</v>
      </c>
      <c r="K3165" s="458" t="s">
        <v>12707</v>
      </c>
      <c r="L3165" s="457" t="s">
        <v>12708</v>
      </c>
      <c r="M3165" s="4">
        <v>3163</v>
      </c>
      <c r="N3165" s="615">
        <v>44.050258999999997</v>
      </c>
      <c r="O3165" s="615">
        <v>143.52173999999999</v>
      </c>
      <c r="P3165">
        <f t="shared" si="49"/>
        <v>6322.1698191306596</v>
      </c>
    </row>
    <row r="3166" spans="1:16">
      <c r="A3166" s="33" t="s">
        <v>12370</v>
      </c>
      <c r="B3166" s="408" t="s">
        <v>12370</v>
      </c>
      <c r="C3166" s="447" t="s">
        <v>4911</v>
      </c>
      <c r="D3166" s="448"/>
      <c r="E3166" s="459" t="s">
        <v>4911</v>
      </c>
      <c r="F3166" s="460" t="s">
        <v>4962</v>
      </c>
      <c r="G3166" s="461"/>
      <c r="H3166" s="452" t="s">
        <v>4911</v>
      </c>
      <c r="I3166" s="452" t="s">
        <v>4911</v>
      </c>
      <c r="J3166" s="462" t="s">
        <v>4963</v>
      </c>
      <c r="K3166" s="463" t="s">
        <v>12707</v>
      </c>
      <c r="L3166" s="462" t="s">
        <v>12708</v>
      </c>
      <c r="M3166" s="4">
        <v>3164</v>
      </c>
      <c r="N3166" s="614">
        <v>44.050258999999997</v>
      </c>
      <c r="O3166" s="614">
        <v>143.52173999999999</v>
      </c>
      <c r="P3166">
        <f t="shared" si="49"/>
        <v>6322.1698191306596</v>
      </c>
    </row>
    <row r="3167" spans="1:16">
      <c r="A3167" s="33" t="s">
        <v>12370</v>
      </c>
      <c r="B3167" s="408" t="s">
        <v>12370</v>
      </c>
      <c r="C3167" s="276">
        <v>20</v>
      </c>
      <c r="D3167" s="503">
        <v>8852301</v>
      </c>
      <c r="E3167" s="512" t="s">
        <v>4911</v>
      </c>
      <c r="F3167" s="513" t="s">
        <v>4981</v>
      </c>
      <c r="G3167" s="29" t="s">
        <v>4913</v>
      </c>
      <c r="H3167" s="504" t="s">
        <v>12709</v>
      </c>
      <c r="I3167" s="504" t="s">
        <v>12710</v>
      </c>
      <c r="J3167" s="514" t="s">
        <v>12711</v>
      </c>
      <c r="K3167" s="515" t="s">
        <v>12712</v>
      </c>
      <c r="L3167" s="514" t="s">
        <v>12713</v>
      </c>
      <c r="M3167" s="4">
        <v>3165</v>
      </c>
      <c r="N3167" s="541">
        <v>43.809516000000002</v>
      </c>
      <c r="O3167" s="541">
        <v>142.39425299999999</v>
      </c>
      <c r="P3167">
        <f t="shared" si="49"/>
        <v>6238.2233051115481</v>
      </c>
    </row>
    <row r="3168" spans="1:16">
      <c r="A3168" s="33" t="s">
        <v>12370</v>
      </c>
      <c r="B3168" s="408" t="s">
        <v>12370</v>
      </c>
      <c r="C3168" s="34" t="s">
        <v>4911</v>
      </c>
      <c r="D3168" s="505"/>
      <c r="E3168" s="437" t="s">
        <v>4911</v>
      </c>
      <c r="F3168" s="445" t="s">
        <v>4912</v>
      </c>
      <c r="G3168" s="432"/>
      <c r="H3168" s="506" t="s">
        <v>4911</v>
      </c>
      <c r="I3168" s="506" t="s">
        <v>4911</v>
      </c>
      <c r="J3168" s="435" t="s">
        <v>12714</v>
      </c>
      <c r="K3168" s="436" t="s">
        <v>12715</v>
      </c>
      <c r="L3168" s="435" t="s">
        <v>12716</v>
      </c>
      <c r="M3168" s="4">
        <v>3166</v>
      </c>
      <c r="N3168" s="531">
        <v>43.759807000000002</v>
      </c>
      <c r="O3168" s="531">
        <v>142.403513</v>
      </c>
      <c r="P3168">
        <f t="shared" si="49"/>
        <v>6231.5502450019912</v>
      </c>
    </row>
    <row r="3169" spans="1:16">
      <c r="A3169" s="33" t="s">
        <v>12370</v>
      </c>
      <c r="B3169" s="408" t="s">
        <v>12370</v>
      </c>
      <c r="C3169" s="34" t="s">
        <v>4911</v>
      </c>
      <c r="D3169" s="505"/>
      <c r="E3169" s="437" t="s">
        <v>4911</v>
      </c>
      <c r="F3169" s="499" t="s">
        <v>4987</v>
      </c>
      <c r="G3169" s="432"/>
      <c r="H3169" s="506" t="s">
        <v>4911</v>
      </c>
      <c r="I3169" s="506" t="s">
        <v>4911</v>
      </c>
      <c r="J3169" s="443" t="s">
        <v>12717</v>
      </c>
      <c r="K3169" s="500" t="s">
        <v>12718</v>
      </c>
      <c r="L3169" s="443" t="s">
        <v>12719</v>
      </c>
      <c r="M3169" s="4">
        <v>3167</v>
      </c>
      <c r="N3169" s="616">
        <v>43.753081999999999</v>
      </c>
      <c r="O3169" s="616">
        <v>142.35355999999999</v>
      </c>
      <c r="P3169">
        <f t="shared" si="49"/>
        <v>6228.4069836719191</v>
      </c>
    </row>
    <row r="3170" spans="1:16">
      <c r="A3170" s="33" t="s">
        <v>12370</v>
      </c>
      <c r="B3170" s="408" t="s">
        <v>12370</v>
      </c>
      <c r="C3170" s="34" t="s">
        <v>4911</v>
      </c>
      <c r="D3170" s="505"/>
      <c r="E3170" s="437" t="s">
        <v>4911</v>
      </c>
      <c r="F3170" s="499" t="s">
        <v>4962</v>
      </c>
      <c r="G3170" s="432"/>
      <c r="H3170" s="506" t="s">
        <v>4911</v>
      </c>
      <c r="I3170" s="506" t="s">
        <v>4911</v>
      </c>
      <c r="J3170" s="443" t="s">
        <v>4963</v>
      </c>
      <c r="K3170" s="500" t="s">
        <v>12718</v>
      </c>
      <c r="L3170" s="443" t="s">
        <v>12719</v>
      </c>
      <c r="M3170" s="4">
        <v>3168</v>
      </c>
      <c r="N3170" s="616">
        <v>43.753081999999999</v>
      </c>
      <c r="O3170" s="616">
        <v>142.35355999999999</v>
      </c>
      <c r="P3170">
        <f t="shared" si="49"/>
        <v>6228.4069836719191</v>
      </c>
    </row>
    <row r="3171" spans="1:16" ht="19.5" thickBot="1">
      <c r="A3171" s="33" t="s">
        <v>12370</v>
      </c>
      <c r="B3171" s="408" t="s">
        <v>12370</v>
      </c>
      <c r="C3171" s="34" t="s">
        <v>4911</v>
      </c>
      <c r="D3171" s="505"/>
      <c r="E3171" s="189" t="s">
        <v>4974</v>
      </c>
      <c r="F3171" s="499" t="s">
        <v>4975</v>
      </c>
      <c r="G3171" s="432"/>
      <c r="H3171" s="506" t="s">
        <v>4911</v>
      </c>
      <c r="I3171" s="506" t="s">
        <v>4911</v>
      </c>
      <c r="J3171" s="443" t="s">
        <v>4976</v>
      </c>
      <c r="K3171" s="500" t="s">
        <v>12718</v>
      </c>
      <c r="L3171" s="443" t="s">
        <v>12719</v>
      </c>
      <c r="M3171" s="4">
        <v>3169</v>
      </c>
      <c r="N3171" s="616">
        <v>43.753081999999999</v>
      </c>
      <c r="O3171" s="616">
        <v>142.35355999999999</v>
      </c>
      <c r="P3171">
        <f t="shared" si="49"/>
        <v>6228.4069836719191</v>
      </c>
    </row>
    <row r="3172" spans="1:16" ht="19.5" thickTop="1">
      <c r="A3172" s="110" t="s">
        <v>12720</v>
      </c>
      <c r="B3172" s="516" t="s">
        <v>1448</v>
      </c>
      <c r="C3172" s="111">
        <v>1</v>
      </c>
      <c r="D3172" s="112">
        <v>8154048</v>
      </c>
      <c r="E3172" s="517" t="s">
        <v>4974</v>
      </c>
      <c r="F3172" s="114" t="s">
        <v>4981</v>
      </c>
      <c r="G3172" s="29" t="s">
        <v>4913</v>
      </c>
      <c r="H3172" s="116" t="s">
        <v>12721</v>
      </c>
      <c r="I3172" s="116" t="s">
        <v>12722</v>
      </c>
      <c r="J3172" s="119" t="s">
        <v>12723</v>
      </c>
      <c r="K3172" s="118" t="s">
        <v>12724</v>
      </c>
      <c r="L3172" s="119" t="s">
        <v>12725</v>
      </c>
      <c r="M3172" s="4">
        <v>3170</v>
      </c>
      <c r="N3172" s="561">
        <v>37.057729999999999</v>
      </c>
      <c r="O3172" s="561">
        <v>140.87082799999999</v>
      </c>
      <c r="P3172">
        <f t="shared" si="49"/>
        <v>5220.3531089004391</v>
      </c>
    </row>
    <row r="3173" spans="1:16">
      <c r="A3173" s="33" t="s">
        <v>12720</v>
      </c>
      <c r="B3173" s="518" t="s">
        <v>1448</v>
      </c>
      <c r="C3173" s="316">
        <v>2</v>
      </c>
      <c r="D3173" s="317">
        <v>8154887</v>
      </c>
      <c r="E3173" s="318" t="s">
        <v>4974</v>
      </c>
      <c r="F3173" s="275" t="s">
        <v>4981</v>
      </c>
      <c r="G3173" s="29" t="s">
        <v>4913</v>
      </c>
      <c r="H3173" s="319" t="s">
        <v>12726</v>
      </c>
      <c r="I3173" s="319" t="s">
        <v>12727</v>
      </c>
      <c r="J3173" s="320" t="s">
        <v>12728</v>
      </c>
      <c r="K3173" s="321" t="s">
        <v>12729</v>
      </c>
      <c r="L3173" s="320" t="s">
        <v>12730</v>
      </c>
      <c r="M3173" s="4">
        <v>3171</v>
      </c>
      <c r="N3173" s="597">
        <v>37.037202000000001</v>
      </c>
      <c r="O3173" s="597">
        <v>140.96472</v>
      </c>
      <c r="P3173">
        <f t="shared" si="49"/>
        <v>5220.93880951344</v>
      </c>
    </row>
    <row r="3174" spans="1:16">
      <c r="A3174" s="33" t="s">
        <v>12720</v>
      </c>
      <c r="B3174" s="518" t="s">
        <v>1448</v>
      </c>
      <c r="C3174" s="276">
        <v>3</v>
      </c>
      <c r="D3174" s="277">
        <v>8155023</v>
      </c>
      <c r="E3174" s="62" t="s">
        <v>4974</v>
      </c>
      <c r="F3174" s="124" t="s">
        <v>4981</v>
      </c>
      <c r="G3174" s="29" t="s">
        <v>4913</v>
      </c>
      <c r="H3174" s="279" t="s">
        <v>12731</v>
      </c>
      <c r="I3174" s="279" t="s">
        <v>12732</v>
      </c>
      <c r="J3174" s="37" t="s">
        <v>12733</v>
      </c>
      <c r="K3174" s="38" t="s">
        <v>12734</v>
      </c>
      <c r="L3174" s="37" t="s">
        <v>12735</v>
      </c>
      <c r="M3174" s="4">
        <v>3172</v>
      </c>
      <c r="N3174" s="554">
        <v>37.122670999999997</v>
      </c>
      <c r="O3174" s="554">
        <v>140.169239</v>
      </c>
      <c r="P3174">
        <f t="shared" si="49"/>
        <v>5203.4565437173687</v>
      </c>
    </row>
    <row r="3175" spans="1:16">
      <c r="A3175" s="33" t="s">
        <v>12720</v>
      </c>
      <c r="B3175" s="518" t="s">
        <v>1448</v>
      </c>
      <c r="C3175" s="39" t="s">
        <v>4911</v>
      </c>
      <c r="D3175" s="40"/>
      <c r="E3175" s="70" t="s">
        <v>4911</v>
      </c>
      <c r="F3175" s="63" t="s">
        <v>4962</v>
      </c>
      <c r="G3175" s="92"/>
      <c r="H3175" s="41" t="s">
        <v>4911</v>
      </c>
      <c r="I3175" s="41" t="s">
        <v>4911</v>
      </c>
      <c r="J3175" s="64" t="s">
        <v>4963</v>
      </c>
      <c r="K3175" s="65" t="s">
        <v>12734</v>
      </c>
      <c r="L3175" s="64" t="s">
        <v>12735</v>
      </c>
      <c r="M3175" s="4">
        <v>3173</v>
      </c>
      <c r="N3175" s="552">
        <v>37.122670999999997</v>
      </c>
      <c r="O3175" s="552">
        <v>140.169239</v>
      </c>
      <c r="P3175">
        <f t="shared" si="49"/>
        <v>5203.4565437173687</v>
      </c>
    </row>
    <row r="3176" spans="1:16">
      <c r="A3176" s="33" t="s">
        <v>12720</v>
      </c>
      <c r="B3176" s="518" t="s">
        <v>1448</v>
      </c>
      <c r="C3176" s="316">
        <v>4</v>
      </c>
      <c r="D3176" s="317">
        <v>8156018</v>
      </c>
      <c r="E3176" s="318" t="s">
        <v>4974</v>
      </c>
      <c r="F3176" s="275" t="s">
        <v>4981</v>
      </c>
      <c r="G3176" s="29" t="s">
        <v>4913</v>
      </c>
      <c r="H3176" s="319" t="s">
        <v>12736</v>
      </c>
      <c r="I3176" s="319" t="s">
        <v>12737</v>
      </c>
      <c r="J3176" s="320" t="s">
        <v>12738</v>
      </c>
      <c r="K3176" s="321" t="s">
        <v>12739</v>
      </c>
      <c r="L3176" s="320" t="s">
        <v>12740</v>
      </c>
      <c r="M3176" s="4">
        <v>3174</v>
      </c>
      <c r="N3176" s="597">
        <v>37.629623000000002</v>
      </c>
      <c r="O3176" s="597">
        <v>140.988303</v>
      </c>
      <c r="P3176">
        <f t="shared" si="49"/>
        <v>5305.3366892997692</v>
      </c>
    </row>
    <row r="3177" spans="1:16">
      <c r="A3177" s="33" t="s">
        <v>12720</v>
      </c>
      <c r="B3177" s="518" t="s">
        <v>1448</v>
      </c>
      <c r="C3177" s="316">
        <v>5</v>
      </c>
      <c r="D3177" s="317">
        <v>8156025</v>
      </c>
      <c r="E3177" s="318" t="s">
        <v>4974</v>
      </c>
      <c r="F3177" s="275" t="s">
        <v>4981</v>
      </c>
      <c r="G3177" s="29" t="s">
        <v>4913</v>
      </c>
      <c r="H3177" s="319" t="s">
        <v>12741</v>
      </c>
      <c r="I3177" s="319" t="s">
        <v>12742</v>
      </c>
      <c r="J3177" s="320" t="s">
        <v>12743</v>
      </c>
      <c r="K3177" s="321" t="s">
        <v>12744</v>
      </c>
      <c r="L3177" s="320" t="s">
        <v>12745</v>
      </c>
      <c r="M3177" s="4">
        <v>3175</v>
      </c>
      <c r="N3177" s="597">
        <v>37.641503999999998</v>
      </c>
      <c r="O3177" s="597">
        <v>140.97286</v>
      </c>
      <c r="P3177">
        <f t="shared" si="49"/>
        <v>5306.4304735814394</v>
      </c>
    </row>
    <row r="3178" spans="1:16">
      <c r="A3178" s="33" t="s">
        <v>12720</v>
      </c>
      <c r="B3178" s="518" t="s">
        <v>1448</v>
      </c>
      <c r="C3178" s="276">
        <v>6</v>
      </c>
      <c r="D3178" s="277">
        <v>8158012</v>
      </c>
      <c r="E3178" s="62" t="s">
        <v>4974</v>
      </c>
      <c r="F3178" s="124" t="s">
        <v>4981</v>
      </c>
      <c r="G3178" s="29" t="s">
        <v>4913</v>
      </c>
      <c r="H3178" s="279" t="s">
        <v>12746</v>
      </c>
      <c r="I3178" s="279" t="s">
        <v>12747</v>
      </c>
      <c r="J3178" s="37" t="s">
        <v>12748</v>
      </c>
      <c r="K3178" s="38" t="s">
        <v>12749</v>
      </c>
      <c r="L3178" s="37" t="s">
        <v>12750</v>
      </c>
      <c r="M3178" s="4">
        <v>3176</v>
      </c>
      <c r="N3178" s="554">
        <v>37.690351999999997</v>
      </c>
      <c r="O3178" s="554">
        <v>139.88979699999999</v>
      </c>
      <c r="P3178">
        <f t="shared" si="49"/>
        <v>5272.4956901385431</v>
      </c>
    </row>
    <row r="3179" spans="1:16">
      <c r="A3179" s="33" t="s">
        <v>12720</v>
      </c>
      <c r="B3179" s="518" t="s">
        <v>1448</v>
      </c>
      <c r="C3179" s="39" t="s">
        <v>4911</v>
      </c>
      <c r="D3179" s="40"/>
      <c r="E3179" s="70" t="s">
        <v>4911</v>
      </c>
      <c r="F3179" s="63" t="s">
        <v>4962</v>
      </c>
      <c r="G3179" s="92"/>
      <c r="H3179" s="41" t="s">
        <v>4911</v>
      </c>
      <c r="I3179" s="41" t="s">
        <v>4911</v>
      </c>
      <c r="J3179" s="64" t="s">
        <v>4963</v>
      </c>
      <c r="K3179" s="65" t="s">
        <v>12749</v>
      </c>
      <c r="L3179" s="64" t="s">
        <v>12750</v>
      </c>
      <c r="M3179" s="4">
        <v>3177</v>
      </c>
      <c r="N3179" s="552">
        <v>37.690351999999997</v>
      </c>
      <c r="O3179" s="552">
        <v>139.88979699999999</v>
      </c>
      <c r="P3179">
        <f t="shared" si="49"/>
        <v>5272.4956901385431</v>
      </c>
    </row>
    <row r="3180" spans="1:16">
      <c r="A3180" s="33" t="s">
        <v>12720</v>
      </c>
      <c r="B3180" s="518" t="s">
        <v>1448</v>
      </c>
      <c r="C3180" s="276">
        <v>7</v>
      </c>
      <c r="D3180" s="277">
        <v>8161022</v>
      </c>
      <c r="E3180" s="278" t="s">
        <v>4974</v>
      </c>
      <c r="F3180" s="100" t="s">
        <v>4981</v>
      </c>
      <c r="G3180" s="29" t="s">
        <v>4913</v>
      </c>
      <c r="H3180" s="279" t="s">
        <v>12751</v>
      </c>
      <c r="I3180" s="279" t="s">
        <v>12752</v>
      </c>
      <c r="J3180" s="76" t="s">
        <v>12753</v>
      </c>
      <c r="K3180" s="77" t="s">
        <v>12754</v>
      </c>
      <c r="L3180" s="76" t="s">
        <v>12755</v>
      </c>
      <c r="M3180" s="4">
        <v>3178</v>
      </c>
      <c r="N3180" s="559">
        <v>37.805073</v>
      </c>
      <c r="O3180" s="559">
        <v>140.91734700000001</v>
      </c>
      <c r="P3180">
        <f t="shared" si="49"/>
        <v>5327.390590301331</v>
      </c>
    </row>
    <row r="3181" spans="1:16">
      <c r="A3181" s="33" t="s">
        <v>12720</v>
      </c>
      <c r="B3181" s="518" t="s">
        <v>1448</v>
      </c>
      <c r="C3181" s="34" t="s">
        <v>4911</v>
      </c>
      <c r="D3181" s="35"/>
      <c r="E3181" s="62" t="s">
        <v>4911</v>
      </c>
      <c r="F3181" s="102" t="s">
        <v>4912</v>
      </c>
      <c r="G3181" s="56"/>
      <c r="H3181" s="36" t="s">
        <v>4911</v>
      </c>
      <c r="I3181" s="36" t="s">
        <v>4911</v>
      </c>
      <c r="J3181" s="31" t="s">
        <v>12756</v>
      </c>
      <c r="K3181" s="32" t="s">
        <v>12757</v>
      </c>
      <c r="L3181" s="31" t="s">
        <v>12758</v>
      </c>
      <c r="M3181" s="4">
        <v>3179</v>
      </c>
      <c r="N3181" s="525">
        <v>38.040405</v>
      </c>
      <c r="O3181" s="525">
        <v>140.869606</v>
      </c>
      <c r="P3181">
        <f t="shared" si="49"/>
        <v>5358.7368644304297</v>
      </c>
    </row>
    <row r="3182" spans="1:16">
      <c r="A3182" s="33" t="s">
        <v>12720</v>
      </c>
      <c r="B3182" s="518" t="s">
        <v>1448</v>
      </c>
      <c r="C3182" s="39" t="s">
        <v>4911</v>
      </c>
      <c r="D3182" s="40"/>
      <c r="E3182" s="70" t="s">
        <v>4911</v>
      </c>
      <c r="F3182" s="63" t="s">
        <v>4962</v>
      </c>
      <c r="G3182" s="92"/>
      <c r="H3182" s="41" t="s">
        <v>4911</v>
      </c>
      <c r="I3182" s="41" t="s">
        <v>4911</v>
      </c>
      <c r="J3182" s="42" t="s">
        <v>4963</v>
      </c>
      <c r="K3182" s="43" t="s">
        <v>12754</v>
      </c>
      <c r="L3182" s="42" t="s">
        <v>12755</v>
      </c>
      <c r="M3182" s="4">
        <v>3180</v>
      </c>
      <c r="N3182" s="560">
        <v>37.805073</v>
      </c>
      <c r="O3182" s="560">
        <v>140.91734700000001</v>
      </c>
      <c r="P3182">
        <f t="shared" si="49"/>
        <v>5327.390590301331</v>
      </c>
    </row>
    <row r="3183" spans="1:16">
      <c r="A3183" s="33" t="s">
        <v>12720</v>
      </c>
      <c r="B3183" s="518" t="s">
        <v>1448</v>
      </c>
      <c r="C3183" s="276">
        <v>8</v>
      </c>
      <c r="D3183" s="277">
        <v>8162001</v>
      </c>
      <c r="E3183" s="62" t="s">
        <v>4911</v>
      </c>
      <c r="F3183" s="124" t="s">
        <v>4981</v>
      </c>
      <c r="G3183" s="29" t="s">
        <v>4913</v>
      </c>
      <c r="H3183" s="279" t="s">
        <v>12759</v>
      </c>
      <c r="I3183" s="279" t="s">
        <v>12760</v>
      </c>
      <c r="J3183" s="37" t="s">
        <v>12761</v>
      </c>
      <c r="K3183" s="38" t="s">
        <v>12762</v>
      </c>
      <c r="L3183" s="37" t="s">
        <v>12763</v>
      </c>
      <c r="M3183" s="4">
        <v>3181</v>
      </c>
      <c r="N3183" s="554">
        <v>37.044488000000001</v>
      </c>
      <c r="O3183" s="554">
        <v>140.86102700000001</v>
      </c>
      <c r="P3183">
        <f t="shared" si="49"/>
        <v>5218.1246243691767</v>
      </c>
    </row>
    <row r="3184" spans="1:16">
      <c r="A3184" s="33" t="s">
        <v>12720</v>
      </c>
      <c r="B3184" s="518" t="s">
        <v>1448</v>
      </c>
      <c r="C3184" s="34" t="s">
        <v>4911</v>
      </c>
      <c r="D3184" s="35"/>
      <c r="E3184" s="62" t="s">
        <v>4911</v>
      </c>
      <c r="F3184" s="102" t="s">
        <v>4912</v>
      </c>
      <c r="G3184" s="56"/>
      <c r="H3184" s="36" t="s">
        <v>4911</v>
      </c>
      <c r="I3184" s="36" t="s">
        <v>4911</v>
      </c>
      <c r="J3184" s="60" t="s">
        <v>12764</v>
      </c>
      <c r="K3184" s="61" t="s">
        <v>12765</v>
      </c>
      <c r="L3184" s="60" t="s">
        <v>12766</v>
      </c>
      <c r="M3184" s="4">
        <v>3182</v>
      </c>
      <c r="N3184" s="553">
        <v>37.030977</v>
      </c>
      <c r="O3184" s="553">
        <v>140.891302</v>
      </c>
      <c r="P3184">
        <f t="shared" si="49"/>
        <v>5217.3425638620538</v>
      </c>
    </row>
    <row r="3185" spans="1:16">
      <c r="A3185" s="33" t="s">
        <v>12720</v>
      </c>
      <c r="B3185" s="518" t="s">
        <v>1448</v>
      </c>
      <c r="C3185" s="34" t="s">
        <v>4911</v>
      </c>
      <c r="D3185" s="35"/>
      <c r="E3185" s="62" t="s">
        <v>4911</v>
      </c>
      <c r="F3185" s="102" t="s">
        <v>4962</v>
      </c>
      <c r="G3185" s="56"/>
      <c r="H3185" s="36" t="s">
        <v>4911</v>
      </c>
      <c r="I3185" s="36" t="s">
        <v>4911</v>
      </c>
      <c r="J3185" s="60" t="s">
        <v>8743</v>
      </c>
      <c r="K3185" s="61" t="s">
        <v>12767</v>
      </c>
      <c r="L3185" s="60" t="s">
        <v>12768</v>
      </c>
      <c r="M3185" s="4">
        <v>3183</v>
      </c>
      <c r="N3185" s="553">
        <v>37.043875999999997</v>
      </c>
      <c r="O3185" s="553">
        <v>140.89346699999999</v>
      </c>
      <c r="P3185">
        <f t="shared" si="49"/>
        <v>5219.2401207580915</v>
      </c>
    </row>
    <row r="3186" spans="1:16">
      <c r="A3186" s="33" t="s">
        <v>12720</v>
      </c>
      <c r="B3186" s="518" t="s">
        <v>1448</v>
      </c>
      <c r="C3186" s="39" t="s">
        <v>4911</v>
      </c>
      <c r="D3186" s="40"/>
      <c r="E3186" s="70" t="s">
        <v>4974</v>
      </c>
      <c r="F3186" s="63" t="s">
        <v>4975</v>
      </c>
      <c r="G3186" s="92"/>
      <c r="H3186" s="41" t="s">
        <v>4911</v>
      </c>
      <c r="I3186" s="41" t="s">
        <v>4911</v>
      </c>
      <c r="J3186" s="64" t="s">
        <v>4491</v>
      </c>
      <c r="K3186" s="65" t="s">
        <v>12767</v>
      </c>
      <c r="L3186" s="64" t="s">
        <v>12768</v>
      </c>
      <c r="M3186" s="4">
        <v>3184</v>
      </c>
      <c r="N3186" s="552">
        <v>37.043875999999997</v>
      </c>
      <c r="O3186" s="552">
        <v>140.89346699999999</v>
      </c>
      <c r="P3186">
        <f t="shared" si="49"/>
        <v>5219.2401207580915</v>
      </c>
    </row>
    <row r="3187" spans="1:16">
      <c r="A3187" s="33" t="s">
        <v>12720</v>
      </c>
      <c r="B3187" s="518" t="s">
        <v>1448</v>
      </c>
      <c r="C3187" s="316">
        <v>9</v>
      </c>
      <c r="D3187" s="317">
        <v>8163011</v>
      </c>
      <c r="E3187" s="318" t="s">
        <v>4974</v>
      </c>
      <c r="F3187" s="275" t="s">
        <v>4981</v>
      </c>
      <c r="G3187" s="29" t="s">
        <v>4913</v>
      </c>
      <c r="H3187" s="319" t="s">
        <v>12769</v>
      </c>
      <c r="I3187" s="319" t="s">
        <v>12770</v>
      </c>
      <c r="J3187" s="320" t="s">
        <v>7870</v>
      </c>
      <c r="K3187" s="321" t="s">
        <v>12771</v>
      </c>
      <c r="L3187" s="320" t="s">
        <v>12772</v>
      </c>
      <c r="M3187" s="4">
        <v>3185</v>
      </c>
      <c r="N3187" s="597">
        <v>36.916013999999997</v>
      </c>
      <c r="O3187" s="597">
        <v>140.79254700000001</v>
      </c>
      <c r="P3187">
        <f t="shared" si="49"/>
        <v>5197.4996361476578</v>
      </c>
    </row>
    <row r="3188" spans="1:16">
      <c r="A3188" s="33" t="s">
        <v>12720</v>
      </c>
      <c r="B3188" s="518" t="s">
        <v>1448</v>
      </c>
      <c r="C3188" s="276">
        <v>10</v>
      </c>
      <c r="D3188" s="277">
        <v>8181021</v>
      </c>
      <c r="E3188" s="278" t="s">
        <v>4974</v>
      </c>
      <c r="F3188" s="300" t="s">
        <v>4981</v>
      </c>
      <c r="G3188" s="29" t="s">
        <v>4913</v>
      </c>
      <c r="H3188" s="279" t="s">
        <v>12773</v>
      </c>
      <c r="I3188" s="279" t="s">
        <v>12774</v>
      </c>
      <c r="J3188" s="291" t="s">
        <v>12775</v>
      </c>
      <c r="K3188" s="292" t="s">
        <v>12776</v>
      </c>
      <c r="L3188" s="291" t="s">
        <v>12777</v>
      </c>
      <c r="M3188" s="4">
        <v>3186</v>
      </c>
      <c r="N3188" s="589">
        <v>37.614376</v>
      </c>
      <c r="O3188" s="589">
        <v>140.461468</v>
      </c>
      <c r="P3188">
        <f t="shared" si="49"/>
        <v>5283.370470863968</v>
      </c>
    </row>
    <row r="3189" spans="1:16">
      <c r="A3189" s="33" t="s">
        <v>12720</v>
      </c>
      <c r="B3189" s="518" t="s">
        <v>1448</v>
      </c>
      <c r="C3189" s="39" t="s">
        <v>4911</v>
      </c>
      <c r="D3189" s="40"/>
      <c r="E3189" s="70" t="s">
        <v>4911</v>
      </c>
      <c r="F3189" s="63" t="s">
        <v>4962</v>
      </c>
      <c r="G3189" s="92"/>
      <c r="H3189" s="41" t="s">
        <v>4911</v>
      </c>
      <c r="I3189" s="41" t="s">
        <v>4911</v>
      </c>
      <c r="J3189" s="64" t="s">
        <v>4963</v>
      </c>
      <c r="K3189" s="65" t="s">
        <v>12776</v>
      </c>
      <c r="L3189" s="64" t="s">
        <v>12777</v>
      </c>
      <c r="M3189" s="4">
        <v>3187</v>
      </c>
      <c r="N3189" s="552">
        <v>37.614376</v>
      </c>
      <c r="O3189" s="552">
        <v>140.461468</v>
      </c>
      <c r="P3189">
        <f t="shared" si="49"/>
        <v>5283.370470863968</v>
      </c>
    </row>
    <row r="3190" spans="1:16">
      <c r="A3190" s="33" t="s">
        <v>12720</v>
      </c>
      <c r="B3190" s="518" t="s">
        <v>1448</v>
      </c>
      <c r="C3190" s="276">
        <v>11</v>
      </c>
      <c r="D3190" s="277">
        <v>8182069</v>
      </c>
      <c r="E3190" s="278" t="s">
        <v>4974</v>
      </c>
      <c r="F3190" s="300" t="s">
        <v>4981</v>
      </c>
      <c r="G3190" s="29" t="s">
        <v>4913</v>
      </c>
      <c r="H3190" s="279" t="s">
        <v>12778</v>
      </c>
      <c r="I3190" s="279" t="s">
        <v>12779</v>
      </c>
      <c r="J3190" s="291" t="s">
        <v>12780</v>
      </c>
      <c r="K3190" s="292" t="s">
        <v>12781</v>
      </c>
      <c r="L3190" s="291" t="s">
        <v>12782</v>
      </c>
      <c r="M3190" s="4">
        <v>3188</v>
      </c>
      <c r="N3190" s="589">
        <v>37.810842000000001</v>
      </c>
      <c r="O3190" s="589">
        <v>140.538591</v>
      </c>
      <c r="P3190">
        <f t="shared" si="49"/>
        <v>5313.8824592036217</v>
      </c>
    </row>
    <row r="3191" spans="1:16">
      <c r="A3191" s="33" t="s">
        <v>12720</v>
      </c>
      <c r="B3191" s="518" t="s">
        <v>1448</v>
      </c>
      <c r="C3191" s="39" t="s">
        <v>4911</v>
      </c>
      <c r="D3191" s="40"/>
      <c r="E3191" s="70" t="s">
        <v>4911</v>
      </c>
      <c r="F3191" s="63" t="s">
        <v>4962</v>
      </c>
      <c r="G3191" s="92"/>
      <c r="H3191" s="41" t="s">
        <v>4911</v>
      </c>
      <c r="I3191" s="41" t="s">
        <v>4911</v>
      </c>
      <c r="J3191" s="64" t="s">
        <v>4963</v>
      </c>
      <c r="K3191" s="65" t="s">
        <v>12781</v>
      </c>
      <c r="L3191" s="64" t="s">
        <v>12782</v>
      </c>
      <c r="M3191" s="4">
        <v>3189</v>
      </c>
      <c r="N3191" s="552">
        <v>37.810842000000001</v>
      </c>
      <c r="O3191" s="552">
        <v>140.538591</v>
      </c>
      <c r="P3191">
        <f t="shared" si="49"/>
        <v>5313.8824592036217</v>
      </c>
    </row>
    <row r="3192" spans="1:16">
      <c r="A3192" s="33" t="s">
        <v>12720</v>
      </c>
      <c r="B3192" s="518" t="s">
        <v>1448</v>
      </c>
      <c r="C3192" s="276">
        <v>12</v>
      </c>
      <c r="D3192" s="277">
        <v>8182172</v>
      </c>
      <c r="E3192" s="278" t="s">
        <v>4974</v>
      </c>
      <c r="F3192" s="300" t="s">
        <v>4981</v>
      </c>
      <c r="G3192" s="29" t="s">
        <v>4913</v>
      </c>
      <c r="H3192" s="279" t="s">
        <v>12783</v>
      </c>
      <c r="I3192" s="279" t="s">
        <v>12784</v>
      </c>
      <c r="J3192" s="291" t="s">
        <v>12785</v>
      </c>
      <c r="K3192" s="292" t="s">
        <v>12786</v>
      </c>
      <c r="L3192" s="291" t="s">
        <v>12787</v>
      </c>
      <c r="M3192" s="4">
        <v>3190</v>
      </c>
      <c r="N3192" s="589">
        <v>37.829473999999998</v>
      </c>
      <c r="O3192" s="589">
        <v>140.51375100000001</v>
      </c>
      <c r="P3192">
        <f t="shared" si="49"/>
        <v>5315.5612900969745</v>
      </c>
    </row>
    <row r="3193" spans="1:16">
      <c r="A3193" s="33" t="s">
        <v>12720</v>
      </c>
      <c r="B3193" s="518" t="s">
        <v>1448</v>
      </c>
      <c r="C3193" s="39" t="s">
        <v>4911</v>
      </c>
      <c r="D3193" s="40"/>
      <c r="E3193" s="70" t="s">
        <v>4911</v>
      </c>
      <c r="F3193" s="63" t="s">
        <v>4962</v>
      </c>
      <c r="G3193" s="92"/>
      <c r="H3193" s="41" t="s">
        <v>4911</v>
      </c>
      <c r="I3193" s="41" t="s">
        <v>4911</v>
      </c>
      <c r="J3193" s="64" t="s">
        <v>4963</v>
      </c>
      <c r="K3193" s="65" t="s">
        <v>12786</v>
      </c>
      <c r="L3193" s="64" t="s">
        <v>12787</v>
      </c>
      <c r="M3193" s="4">
        <v>3191</v>
      </c>
      <c r="N3193" s="552">
        <v>37.829473999999998</v>
      </c>
      <c r="O3193" s="552">
        <v>140.51375100000001</v>
      </c>
      <c r="P3193">
        <f t="shared" si="49"/>
        <v>5315.5612900969745</v>
      </c>
    </row>
    <row r="3194" spans="1:16">
      <c r="A3194" s="33" t="s">
        <v>12720</v>
      </c>
      <c r="B3194" s="518" t="s">
        <v>1448</v>
      </c>
      <c r="C3194" s="276">
        <v>13</v>
      </c>
      <c r="D3194" s="277">
        <v>8190062</v>
      </c>
      <c r="E3194" s="278" t="s">
        <v>4911</v>
      </c>
      <c r="F3194" s="300" t="s">
        <v>4981</v>
      </c>
      <c r="G3194" s="29" t="s">
        <v>4913</v>
      </c>
      <c r="H3194" s="279" t="s">
        <v>12788</v>
      </c>
      <c r="I3194" s="279" t="s">
        <v>12789</v>
      </c>
      <c r="J3194" s="291" t="s">
        <v>12790</v>
      </c>
      <c r="K3194" s="292" t="s">
        <v>12791</v>
      </c>
      <c r="L3194" s="291" t="s">
        <v>12792</v>
      </c>
      <c r="M3194" s="4">
        <v>3192</v>
      </c>
      <c r="N3194" s="589">
        <v>37.024816000000001</v>
      </c>
      <c r="O3194" s="589">
        <v>140.37701999999999</v>
      </c>
      <c r="P3194">
        <f t="shared" si="49"/>
        <v>5197.4333361283198</v>
      </c>
    </row>
    <row r="3195" spans="1:16">
      <c r="A3195" s="33" t="s">
        <v>12720</v>
      </c>
      <c r="B3195" s="518" t="s">
        <v>1448</v>
      </c>
      <c r="C3195" s="34" t="s">
        <v>4911</v>
      </c>
      <c r="D3195" s="35"/>
      <c r="E3195" s="62" t="s">
        <v>4911</v>
      </c>
      <c r="F3195" s="102" t="s">
        <v>4912</v>
      </c>
      <c r="G3195" s="56"/>
      <c r="H3195" s="36" t="s">
        <v>4911</v>
      </c>
      <c r="I3195" s="36" t="s">
        <v>4911</v>
      </c>
      <c r="J3195" s="60" t="s">
        <v>12793</v>
      </c>
      <c r="K3195" s="61" t="s">
        <v>12794</v>
      </c>
      <c r="L3195" s="60" t="s">
        <v>12795</v>
      </c>
      <c r="M3195" s="4">
        <v>3193</v>
      </c>
      <c r="N3195" s="553">
        <v>37.105027999999997</v>
      </c>
      <c r="O3195" s="553">
        <v>140.222307</v>
      </c>
      <c r="P3195">
        <f t="shared" si="49"/>
        <v>5202.9526274595955</v>
      </c>
    </row>
    <row r="3196" spans="1:16">
      <c r="A3196" s="33" t="s">
        <v>12720</v>
      </c>
      <c r="B3196" s="518" t="s">
        <v>1448</v>
      </c>
      <c r="C3196" s="34" t="s">
        <v>4911</v>
      </c>
      <c r="D3196" s="35"/>
      <c r="E3196" s="62" t="s">
        <v>4911</v>
      </c>
      <c r="F3196" s="102" t="s">
        <v>4962</v>
      </c>
      <c r="G3196" s="56"/>
      <c r="H3196" s="36" t="s">
        <v>4911</v>
      </c>
      <c r="I3196" s="36" t="s">
        <v>4911</v>
      </c>
      <c r="J3196" s="60" t="s">
        <v>4963</v>
      </c>
      <c r="K3196" s="61" t="s">
        <v>12791</v>
      </c>
      <c r="L3196" s="60" t="s">
        <v>12792</v>
      </c>
      <c r="M3196" s="4">
        <v>3194</v>
      </c>
      <c r="N3196" s="553">
        <v>37.024816000000001</v>
      </c>
      <c r="O3196" s="553">
        <v>140.37701999999999</v>
      </c>
      <c r="P3196">
        <f t="shared" si="49"/>
        <v>5197.4333361283198</v>
      </c>
    </row>
    <row r="3197" spans="1:16">
      <c r="A3197" s="33" t="s">
        <v>12720</v>
      </c>
      <c r="B3197" s="518" t="s">
        <v>1448</v>
      </c>
      <c r="C3197" s="39" t="s">
        <v>4911</v>
      </c>
      <c r="D3197" s="40"/>
      <c r="E3197" s="70" t="s">
        <v>4974</v>
      </c>
      <c r="F3197" s="63" t="s">
        <v>4975</v>
      </c>
      <c r="G3197" s="92"/>
      <c r="H3197" s="41" t="s">
        <v>4911</v>
      </c>
      <c r="I3197" s="41" t="s">
        <v>4911</v>
      </c>
      <c r="J3197" s="64" t="s">
        <v>4976</v>
      </c>
      <c r="K3197" s="65" t="s">
        <v>12791</v>
      </c>
      <c r="L3197" s="64" t="s">
        <v>12796</v>
      </c>
      <c r="M3197" s="4">
        <v>3195</v>
      </c>
      <c r="N3197" s="552">
        <v>37.024816000000001</v>
      </c>
      <c r="O3197" s="552">
        <v>140.37701999999999</v>
      </c>
      <c r="P3197">
        <f t="shared" si="49"/>
        <v>5197.4333361283198</v>
      </c>
    </row>
    <row r="3198" spans="1:16">
      <c r="A3198" s="33" t="s">
        <v>12720</v>
      </c>
      <c r="B3198" s="518" t="s">
        <v>1448</v>
      </c>
      <c r="C3198" s="276">
        <v>14</v>
      </c>
      <c r="D3198" s="277">
        <v>8194039</v>
      </c>
      <c r="E3198" s="278" t="s">
        <v>4974</v>
      </c>
      <c r="F3198" s="300" t="s">
        <v>4981</v>
      </c>
      <c r="G3198" s="29" t="s">
        <v>4913</v>
      </c>
      <c r="H3198" s="279" t="s">
        <v>12797</v>
      </c>
      <c r="I3198" s="279" t="s">
        <v>12798</v>
      </c>
      <c r="J3198" s="291" t="s">
        <v>12799</v>
      </c>
      <c r="K3198" s="292" t="s">
        <v>12800</v>
      </c>
      <c r="L3198" s="291" t="s">
        <v>12801</v>
      </c>
      <c r="M3198" s="4">
        <v>3196</v>
      </c>
      <c r="N3198" s="589">
        <v>37.063861000000003</v>
      </c>
      <c r="O3198" s="589">
        <v>140.85453699999999</v>
      </c>
      <c r="P3198">
        <f t="shared" si="49"/>
        <v>5220.612980587357</v>
      </c>
    </row>
    <row r="3199" spans="1:16">
      <c r="A3199" s="33" t="s">
        <v>12720</v>
      </c>
      <c r="B3199" s="518" t="s">
        <v>1448</v>
      </c>
      <c r="C3199" s="39" t="s">
        <v>4911</v>
      </c>
      <c r="D3199" s="40"/>
      <c r="E3199" s="70" t="s">
        <v>4911</v>
      </c>
      <c r="F3199" s="63" t="s">
        <v>4962</v>
      </c>
      <c r="G3199" s="92"/>
      <c r="H3199" s="41" t="s">
        <v>4911</v>
      </c>
      <c r="I3199" s="41" t="s">
        <v>4911</v>
      </c>
      <c r="J3199" s="64" t="s">
        <v>8743</v>
      </c>
      <c r="K3199" s="65" t="s">
        <v>12800</v>
      </c>
      <c r="L3199" s="64" t="s">
        <v>12801</v>
      </c>
      <c r="M3199" s="4">
        <v>3197</v>
      </c>
      <c r="N3199" s="552">
        <v>37.063861000000003</v>
      </c>
      <c r="O3199" s="552">
        <v>140.85453699999999</v>
      </c>
      <c r="P3199">
        <f t="shared" si="49"/>
        <v>5220.612980587357</v>
      </c>
    </row>
    <row r="3200" spans="1:16">
      <c r="A3200" s="33" t="s">
        <v>12720</v>
      </c>
      <c r="B3200" s="518" t="s">
        <v>1448</v>
      </c>
      <c r="C3200" s="276">
        <v>15</v>
      </c>
      <c r="D3200" s="277">
        <v>8195020</v>
      </c>
      <c r="E3200" s="62" t="s">
        <v>4911</v>
      </c>
      <c r="F3200" s="55" t="s">
        <v>4912</v>
      </c>
      <c r="G3200" s="29" t="s">
        <v>4913</v>
      </c>
      <c r="H3200" s="279" t="s">
        <v>12802</v>
      </c>
      <c r="I3200" s="279" t="s">
        <v>12803</v>
      </c>
      <c r="J3200" s="60" t="s">
        <v>12804</v>
      </c>
      <c r="K3200" s="32" t="s">
        <v>12805</v>
      </c>
      <c r="L3200" s="31" t="s">
        <v>12806</v>
      </c>
      <c r="M3200" s="4">
        <v>3198</v>
      </c>
      <c r="N3200" s="525">
        <v>37.523420000000002</v>
      </c>
      <c r="O3200" s="525">
        <v>140.39536899999999</v>
      </c>
      <c r="P3200">
        <f t="shared" si="49"/>
        <v>5268.1143970419798</v>
      </c>
    </row>
    <row r="3201" spans="1:16">
      <c r="A3201" s="33" t="s">
        <v>12720</v>
      </c>
      <c r="B3201" s="518" t="s">
        <v>1448</v>
      </c>
      <c r="C3201" s="34" t="s">
        <v>4911</v>
      </c>
      <c r="D3201" s="35"/>
      <c r="E3201" s="62" t="s">
        <v>4911</v>
      </c>
      <c r="F3201" s="55" t="s">
        <v>4987</v>
      </c>
      <c r="G3201" s="56"/>
      <c r="H3201" s="36" t="s">
        <v>4911</v>
      </c>
      <c r="I3201" s="36" t="s">
        <v>4911</v>
      </c>
      <c r="J3201" s="60" t="s">
        <v>12807</v>
      </c>
      <c r="K3201" s="32" t="s">
        <v>12808</v>
      </c>
      <c r="L3201" s="31" t="s">
        <v>12809</v>
      </c>
      <c r="M3201" s="4">
        <v>3199</v>
      </c>
      <c r="N3201" s="545">
        <v>37.313971000000002</v>
      </c>
      <c r="O3201" s="545">
        <v>140.36473599999999</v>
      </c>
      <c r="P3201">
        <f t="shared" si="49"/>
        <v>5237.5656885266562</v>
      </c>
    </row>
    <row r="3202" spans="1:16">
      <c r="A3202" s="33" t="s">
        <v>12720</v>
      </c>
      <c r="B3202" s="518" t="s">
        <v>1448</v>
      </c>
      <c r="C3202" s="34" t="s">
        <v>4911</v>
      </c>
      <c r="D3202" s="35"/>
      <c r="E3202" s="62" t="s">
        <v>4911</v>
      </c>
      <c r="F3202" s="55" t="s">
        <v>4962</v>
      </c>
      <c r="G3202" s="56"/>
      <c r="H3202" s="36" t="s">
        <v>4911</v>
      </c>
      <c r="I3202" s="36" t="s">
        <v>4911</v>
      </c>
      <c r="J3202" s="60" t="s">
        <v>4963</v>
      </c>
      <c r="K3202" s="32" t="s">
        <v>12805</v>
      </c>
      <c r="L3202" s="31" t="s">
        <v>12806</v>
      </c>
      <c r="M3202" s="4">
        <v>3200</v>
      </c>
      <c r="N3202" s="545">
        <v>37.523420000000002</v>
      </c>
      <c r="O3202" s="545">
        <v>140.39536899999999</v>
      </c>
      <c r="P3202">
        <f t="shared" si="49"/>
        <v>5268.1143970419798</v>
      </c>
    </row>
    <row r="3203" spans="1:16">
      <c r="A3203" s="33" t="s">
        <v>12720</v>
      </c>
      <c r="B3203" s="518" t="s">
        <v>1448</v>
      </c>
      <c r="C3203" s="39" t="s">
        <v>4911</v>
      </c>
      <c r="D3203" s="40"/>
      <c r="E3203" s="70" t="s">
        <v>4974</v>
      </c>
      <c r="F3203" s="63" t="s">
        <v>4975</v>
      </c>
      <c r="G3203" s="92"/>
      <c r="H3203" s="41" t="s">
        <v>4911</v>
      </c>
      <c r="I3203" s="41" t="s">
        <v>4911</v>
      </c>
      <c r="J3203" s="64" t="s">
        <v>4976</v>
      </c>
      <c r="K3203" s="65" t="s">
        <v>12805</v>
      </c>
      <c r="L3203" s="64" t="s">
        <v>12806</v>
      </c>
      <c r="M3203" s="4">
        <v>3201</v>
      </c>
      <c r="N3203" s="546">
        <v>37.523420000000002</v>
      </c>
      <c r="O3203" s="546">
        <v>140.39536899999999</v>
      </c>
      <c r="P3203">
        <f t="shared" si="49"/>
        <v>5268.1143970419798</v>
      </c>
    </row>
    <row r="3204" spans="1:16">
      <c r="A3204" s="33" t="s">
        <v>12720</v>
      </c>
      <c r="B3204" s="518" t="s">
        <v>1448</v>
      </c>
      <c r="C3204" s="276">
        <v>16</v>
      </c>
      <c r="D3204" s="277">
        <v>8196004</v>
      </c>
      <c r="E3204" s="62" t="s">
        <v>4974</v>
      </c>
      <c r="F3204" s="124" t="s">
        <v>4981</v>
      </c>
      <c r="G3204" s="29" t="s">
        <v>4913</v>
      </c>
      <c r="H3204" s="279" t="s">
        <v>12810</v>
      </c>
      <c r="I3204" s="279" t="s">
        <v>12811</v>
      </c>
      <c r="J3204" s="37" t="s">
        <v>11839</v>
      </c>
      <c r="K3204" s="38" t="s">
        <v>12812</v>
      </c>
      <c r="L3204" s="37" t="s">
        <v>12813</v>
      </c>
      <c r="M3204" s="4">
        <v>3202</v>
      </c>
      <c r="N3204" s="544">
        <v>37.702615000000002</v>
      </c>
      <c r="O3204" s="544">
        <v>140.97081299999999</v>
      </c>
      <c r="P3204">
        <f t="shared" ref="P3204:P3267" si="50">N3204*O3204</f>
        <v>5314.9682887759946</v>
      </c>
    </row>
    <row r="3205" spans="1:16">
      <c r="A3205" s="33" t="s">
        <v>12720</v>
      </c>
      <c r="B3205" s="518" t="s">
        <v>1448</v>
      </c>
      <c r="C3205" s="34" t="s">
        <v>4911</v>
      </c>
      <c r="D3205" s="35"/>
      <c r="E3205" s="62" t="s">
        <v>4911</v>
      </c>
      <c r="F3205" s="55" t="s">
        <v>4912</v>
      </c>
      <c r="G3205" s="56"/>
      <c r="H3205" s="36" t="s">
        <v>4911</v>
      </c>
      <c r="I3205" s="36" t="s">
        <v>4911</v>
      </c>
      <c r="J3205" s="60" t="s">
        <v>12814</v>
      </c>
      <c r="K3205" s="32" t="s">
        <v>12815</v>
      </c>
      <c r="L3205" s="31" t="s">
        <v>12816</v>
      </c>
      <c r="M3205" s="4">
        <v>3203</v>
      </c>
      <c r="N3205" s="545">
        <v>37.633425000000003</v>
      </c>
      <c r="O3205" s="545">
        <v>140.98488699999999</v>
      </c>
      <c r="P3205">
        <f t="shared" si="50"/>
        <v>5305.7441710479752</v>
      </c>
    </row>
    <row r="3206" spans="1:16" ht="19.5" thickBot="1">
      <c r="A3206" s="33" t="s">
        <v>12720</v>
      </c>
      <c r="B3206" s="519" t="s">
        <v>1448</v>
      </c>
      <c r="C3206" s="83" t="s">
        <v>4911</v>
      </c>
      <c r="D3206" s="84"/>
      <c r="E3206" s="62" t="s">
        <v>4911</v>
      </c>
      <c r="F3206" s="102" t="s">
        <v>4962</v>
      </c>
      <c r="G3206" s="56"/>
      <c r="H3206" s="87" t="s">
        <v>4911</v>
      </c>
      <c r="I3206" s="87" t="s">
        <v>4911</v>
      </c>
      <c r="J3206" s="60" t="s">
        <v>4963</v>
      </c>
      <c r="K3206" s="61" t="s">
        <v>12812</v>
      </c>
      <c r="L3206" s="60" t="s">
        <v>12813</v>
      </c>
      <c r="M3206" s="4">
        <v>3204</v>
      </c>
      <c r="N3206" s="544">
        <v>37.702615000000002</v>
      </c>
      <c r="O3206" s="544">
        <v>140.97081299999999</v>
      </c>
      <c r="P3206">
        <f t="shared" si="50"/>
        <v>5314.9682887759946</v>
      </c>
    </row>
    <row r="3207" spans="1:16">
      <c r="A3207" s="33" t="s">
        <v>12720</v>
      </c>
      <c r="B3207" s="24" t="s">
        <v>1262</v>
      </c>
      <c r="C3207" s="25">
        <v>1</v>
      </c>
      <c r="D3207" s="26">
        <v>7151081</v>
      </c>
      <c r="E3207" s="223" t="s">
        <v>4911</v>
      </c>
      <c r="F3207" s="159" t="s">
        <v>4981</v>
      </c>
      <c r="G3207" s="29" t="s">
        <v>4913</v>
      </c>
      <c r="H3207" s="30" t="s">
        <v>12817</v>
      </c>
      <c r="I3207" s="30" t="s">
        <v>12818</v>
      </c>
      <c r="J3207" s="162" t="s">
        <v>12819</v>
      </c>
      <c r="K3207" s="161" t="s">
        <v>12820</v>
      </c>
      <c r="L3207" s="162" t="s">
        <v>12821</v>
      </c>
      <c r="M3207" s="4">
        <v>3205</v>
      </c>
      <c r="N3207" s="617">
        <v>38.308</v>
      </c>
      <c r="O3207" s="617">
        <v>140.902884</v>
      </c>
      <c r="P3207">
        <f t="shared" si="50"/>
        <v>5397.7076802720003</v>
      </c>
    </row>
    <row r="3208" spans="1:16">
      <c r="A3208" s="33" t="s">
        <v>12720</v>
      </c>
      <c r="B3208" s="33" t="s">
        <v>1262</v>
      </c>
      <c r="C3208" s="34" t="s">
        <v>4911</v>
      </c>
      <c r="D3208" s="35"/>
      <c r="E3208" s="62" t="s">
        <v>4911</v>
      </c>
      <c r="F3208" s="55" t="s">
        <v>4987</v>
      </c>
      <c r="G3208" s="56"/>
      <c r="H3208" s="36" t="s">
        <v>4911</v>
      </c>
      <c r="I3208" s="36" t="s">
        <v>4911</v>
      </c>
      <c r="J3208" s="31" t="s">
        <v>12822</v>
      </c>
      <c r="K3208" s="32" t="s">
        <v>12823</v>
      </c>
      <c r="L3208" s="31" t="s">
        <v>12824</v>
      </c>
      <c r="M3208" s="4">
        <v>3206</v>
      </c>
      <c r="N3208" s="545">
        <v>38.267043000000001</v>
      </c>
      <c r="O3208" s="545">
        <v>140.78007700000001</v>
      </c>
      <c r="P3208">
        <f t="shared" si="50"/>
        <v>5387.2372601023117</v>
      </c>
    </row>
    <row r="3209" spans="1:16">
      <c r="A3209" s="33" t="s">
        <v>12720</v>
      </c>
      <c r="B3209" s="33" t="s">
        <v>1262</v>
      </c>
      <c r="C3209" s="34" t="s">
        <v>4911</v>
      </c>
      <c r="D3209" s="35"/>
      <c r="E3209" s="62" t="s">
        <v>4911</v>
      </c>
      <c r="F3209" s="102" t="s">
        <v>4968</v>
      </c>
      <c r="G3209" s="56"/>
      <c r="H3209" s="36" t="s">
        <v>4911</v>
      </c>
      <c r="I3209" s="36" t="s">
        <v>4911</v>
      </c>
      <c r="J3209" s="60" t="s">
        <v>12825</v>
      </c>
      <c r="K3209" s="58" t="s">
        <v>12820</v>
      </c>
      <c r="L3209" s="37" t="s">
        <v>12826</v>
      </c>
      <c r="M3209" s="4">
        <v>3207</v>
      </c>
      <c r="N3209" s="548">
        <v>38.307327000000001</v>
      </c>
      <c r="O3209" s="548">
        <v>140.903839</v>
      </c>
      <c r="P3209">
        <f t="shared" si="50"/>
        <v>5397.649436128353</v>
      </c>
    </row>
    <row r="3210" spans="1:16">
      <c r="A3210" s="33" t="s">
        <v>12720</v>
      </c>
      <c r="B3210" s="33" t="s">
        <v>1262</v>
      </c>
      <c r="C3210" s="39" t="s">
        <v>4911</v>
      </c>
      <c r="D3210" s="40"/>
      <c r="E3210" s="70" t="s">
        <v>4974</v>
      </c>
      <c r="F3210" s="63" t="s">
        <v>4975</v>
      </c>
      <c r="G3210" s="92"/>
      <c r="H3210" s="41" t="s">
        <v>4911</v>
      </c>
      <c r="I3210" s="41" t="s">
        <v>4911</v>
      </c>
      <c r="J3210" s="64" t="s">
        <v>4976</v>
      </c>
      <c r="K3210" s="65" t="s">
        <v>12827</v>
      </c>
      <c r="L3210" s="64" t="s">
        <v>12828</v>
      </c>
      <c r="M3210" s="4">
        <v>3208</v>
      </c>
      <c r="N3210" s="546">
        <v>38.296945999999998</v>
      </c>
      <c r="O3210" s="546">
        <v>140.88838999999999</v>
      </c>
      <c r="P3210">
        <f t="shared" si="50"/>
        <v>5395.5950638569393</v>
      </c>
    </row>
    <row r="3211" spans="1:16">
      <c r="A3211" s="33" t="s">
        <v>12720</v>
      </c>
      <c r="B3211" s="33" t="s">
        <v>1262</v>
      </c>
      <c r="C3211" s="276">
        <v>2</v>
      </c>
      <c r="D3211" s="277">
        <v>7151315</v>
      </c>
      <c r="E3211" s="62" t="s">
        <v>4911</v>
      </c>
      <c r="F3211" s="124" t="s">
        <v>4981</v>
      </c>
      <c r="G3211" s="29" t="s">
        <v>4913</v>
      </c>
      <c r="H3211" s="279" t="s">
        <v>12829</v>
      </c>
      <c r="I3211" s="279" t="s">
        <v>12830</v>
      </c>
      <c r="J3211" s="37" t="s">
        <v>12831</v>
      </c>
      <c r="K3211" s="38" t="s">
        <v>12832</v>
      </c>
      <c r="L3211" s="37" t="s">
        <v>12833</v>
      </c>
      <c r="M3211" s="4">
        <v>3209</v>
      </c>
      <c r="N3211" s="544">
        <v>38.263142000000002</v>
      </c>
      <c r="O3211" s="544">
        <v>140.93867800000001</v>
      </c>
      <c r="P3211">
        <f t="shared" si="50"/>
        <v>5392.7566496062764</v>
      </c>
    </row>
    <row r="3212" spans="1:16">
      <c r="A3212" s="33" t="s">
        <v>12720</v>
      </c>
      <c r="B3212" s="33" t="s">
        <v>1262</v>
      </c>
      <c r="C3212" s="34" t="s">
        <v>4911</v>
      </c>
      <c r="D3212" s="35"/>
      <c r="E3212" s="62" t="s">
        <v>4911</v>
      </c>
      <c r="F3212" s="55" t="s">
        <v>4987</v>
      </c>
      <c r="G3212" s="56"/>
      <c r="H3212" s="36" t="s">
        <v>4911</v>
      </c>
      <c r="I3212" s="36" t="s">
        <v>4911</v>
      </c>
      <c r="J3212" s="31" t="s">
        <v>12834</v>
      </c>
      <c r="K3212" s="32" t="s">
        <v>12835</v>
      </c>
      <c r="L3212" s="31" t="s">
        <v>12836</v>
      </c>
      <c r="M3212" s="4">
        <v>3210</v>
      </c>
      <c r="N3212" s="545">
        <v>38.053871000000001</v>
      </c>
      <c r="O3212" s="545">
        <v>140.74940100000001</v>
      </c>
      <c r="P3212">
        <f t="shared" si="50"/>
        <v>5356.0595489812713</v>
      </c>
    </row>
    <row r="3213" spans="1:16">
      <c r="A3213" s="33" t="s">
        <v>12720</v>
      </c>
      <c r="B3213" s="33" t="s">
        <v>1262</v>
      </c>
      <c r="C3213" s="34" t="s">
        <v>4911</v>
      </c>
      <c r="D3213" s="35"/>
      <c r="E3213" s="62" t="s">
        <v>4911</v>
      </c>
      <c r="F3213" s="55" t="s">
        <v>4918</v>
      </c>
      <c r="G3213" s="56"/>
      <c r="H3213" s="36" t="s">
        <v>4911</v>
      </c>
      <c r="I3213" s="36" t="s">
        <v>4911</v>
      </c>
      <c r="J3213" s="31" t="s">
        <v>5524</v>
      </c>
      <c r="K3213" s="32" t="s">
        <v>12837</v>
      </c>
      <c r="L3213" s="31" t="s">
        <v>12838</v>
      </c>
      <c r="M3213" s="4">
        <v>3211</v>
      </c>
      <c r="N3213" s="545">
        <v>38.297474000000001</v>
      </c>
      <c r="O3213" s="545">
        <v>140.82863900000001</v>
      </c>
      <c r="P3213">
        <f t="shared" si="50"/>
        <v>5393.3811405578863</v>
      </c>
    </row>
    <row r="3214" spans="1:16">
      <c r="A3214" s="33" t="s">
        <v>12720</v>
      </c>
      <c r="B3214" s="33" t="s">
        <v>1262</v>
      </c>
      <c r="C3214" s="34" t="s">
        <v>4911</v>
      </c>
      <c r="D3214" s="35"/>
      <c r="E3214" s="62" t="s">
        <v>4911</v>
      </c>
      <c r="F3214" s="55" t="s">
        <v>4922</v>
      </c>
      <c r="G3214" s="56"/>
      <c r="H3214" s="36" t="s">
        <v>4911</v>
      </c>
      <c r="I3214" s="36" t="s">
        <v>4911</v>
      </c>
      <c r="J3214" s="31" t="s">
        <v>12839</v>
      </c>
      <c r="K3214" s="32" t="s">
        <v>12840</v>
      </c>
      <c r="L3214" s="31" t="s">
        <v>12841</v>
      </c>
      <c r="M3214" s="4">
        <v>3212</v>
      </c>
      <c r="N3214" s="545">
        <v>38.225268</v>
      </c>
      <c r="O3214" s="545">
        <v>140.86661000000001</v>
      </c>
      <c r="P3214">
        <f t="shared" si="50"/>
        <v>5384.6639195014804</v>
      </c>
    </row>
    <row r="3215" spans="1:16">
      <c r="A3215" s="33" t="s">
        <v>12720</v>
      </c>
      <c r="B3215" s="33" t="s">
        <v>1262</v>
      </c>
      <c r="C3215" s="34" t="s">
        <v>4911</v>
      </c>
      <c r="D3215" s="35"/>
      <c r="E3215" s="62" t="s">
        <v>4911</v>
      </c>
      <c r="F3215" s="55" t="s">
        <v>4926</v>
      </c>
      <c r="G3215" s="56"/>
      <c r="H3215" s="36" t="s">
        <v>4911</v>
      </c>
      <c r="I3215" s="36" t="s">
        <v>4911</v>
      </c>
      <c r="J3215" s="31" t="s">
        <v>12842</v>
      </c>
      <c r="K3215" s="32" t="s">
        <v>12843</v>
      </c>
      <c r="L3215" s="31" t="s">
        <v>12844</v>
      </c>
      <c r="M3215" s="4">
        <v>3213</v>
      </c>
      <c r="N3215" s="545">
        <v>38.024608000000001</v>
      </c>
      <c r="O3215" s="545">
        <v>140.62755799999999</v>
      </c>
      <c r="P3215">
        <f t="shared" si="50"/>
        <v>5347.3077669472641</v>
      </c>
    </row>
    <row r="3216" spans="1:16">
      <c r="A3216" s="33" t="s">
        <v>12720</v>
      </c>
      <c r="B3216" s="33" t="s">
        <v>1262</v>
      </c>
      <c r="C3216" s="34" t="s">
        <v>4911</v>
      </c>
      <c r="D3216" s="35"/>
      <c r="E3216" s="62" t="s">
        <v>4911</v>
      </c>
      <c r="F3216" s="55" t="s">
        <v>4930</v>
      </c>
      <c r="G3216" s="56"/>
      <c r="H3216" s="36" t="s">
        <v>4911</v>
      </c>
      <c r="I3216" s="36" t="s">
        <v>4911</v>
      </c>
      <c r="J3216" s="31" t="s">
        <v>12845</v>
      </c>
      <c r="K3216" s="32" t="s">
        <v>12846</v>
      </c>
      <c r="L3216" s="31" t="s">
        <v>12847</v>
      </c>
      <c r="M3216" s="4">
        <v>3214</v>
      </c>
      <c r="N3216" s="545">
        <v>38.064571999999998</v>
      </c>
      <c r="O3216" s="545">
        <v>140.76274000000001</v>
      </c>
      <c r="P3216">
        <f t="shared" si="50"/>
        <v>5358.0734516472803</v>
      </c>
    </row>
    <row r="3217" spans="1:16">
      <c r="A3217" s="33" t="s">
        <v>12720</v>
      </c>
      <c r="B3217" s="33" t="s">
        <v>1262</v>
      </c>
      <c r="C3217" s="34" t="s">
        <v>4911</v>
      </c>
      <c r="D3217" s="35"/>
      <c r="E3217" s="62" t="s">
        <v>4911</v>
      </c>
      <c r="F3217" s="55" t="s">
        <v>4934</v>
      </c>
      <c r="G3217" s="56"/>
      <c r="H3217" s="36" t="s">
        <v>4911</v>
      </c>
      <c r="I3217" s="36" t="s">
        <v>4911</v>
      </c>
      <c r="J3217" s="31" t="s">
        <v>12848</v>
      </c>
      <c r="K3217" s="32" t="s">
        <v>12849</v>
      </c>
      <c r="L3217" s="31" t="s">
        <v>12850</v>
      </c>
      <c r="M3217" s="4">
        <v>3215</v>
      </c>
      <c r="N3217" s="545">
        <v>38.370998999999998</v>
      </c>
      <c r="O3217" s="545">
        <v>140.874459</v>
      </c>
      <c r="P3217">
        <f t="shared" si="50"/>
        <v>5405.4937254145407</v>
      </c>
    </row>
    <row r="3218" spans="1:16">
      <c r="A3218" s="33" t="s">
        <v>12720</v>
      </c>
      <c r="B3218" s="33" t="s">
        <v>1262</v>
      </c>
      <c r="C3218" s="34" t="s">
        <v>4911</v>
      </c>
      <c r="D3218" s="35"/>
      <c r="E3218" s="62" t="s">
        <v>4911</v>
      </c>
      <c r="F3218" s="102" t="s">
        <v>4962</v>
      </c>
      <c r="G3218" s="56"/>
      <c r="H3218" s="36" t="s">
        <v>4911</v>
      </c>
      <c r="I3218" s="36" t="s">
        <v>4911</v>
      </c>
      <c r="J3218" s="60" t="s">
        <v>4963</v>
      </c>
      <c r="K3218" s="61" t="s">
        <v>12832</v>
      </c>
      <c r="L3218" s="60" t="s">
        <v>12833</v>
      </c>
      <c r="M3218" s="4">
        <v>3216</v>
      </c>
      <c r="N3218" s="549">
        <v>38.263142000000002</v>
      </c>
      <c r="O3218" s="549">
        <v>140.93867800000001</v>
      </c>
      <c r="P3218">
        <f t="shared" si="50"/>
        <v>5392.7566496062764</v>
      </c>
    </row>
    <row r="3219" spans="1:16">
      <c r="A3219" s="33" t="s">
        <v>12720</v>
      </c>
      <c r="B3219" s="33" t="s">
        <v>1262</v>
      </c>
      <c r="C3219" s="34" t="s">
        <v>4911</v>
      </c>
      <c r="D3219" s="35"/>
      <c r="E3219" s="62" t="s">
        <v>4911</v>
      </c>
      <c r="F3219" s="102" t="s">
        <v>4968</v>
      </c>
      <c r="G3219" s="56"/>
      <c r="H3219" s="36" t="s">
        <v>4911</v>
      </c>
      <c r="I3219" s="36" t="s">
        <v>4911</v>
      </c>
      <c r="J3219" s="60" t="s">
        <v>12851</v>
      </c>
      <c r="K3219" s="61" t="s">
        <v>12852</v>
      </c>
      <c r="L3219" s="60" t="s">
        <v>12853</v>
      </c>
      <c r="M3219" s="4">
        <v>3217</v>
      </c>
      <c r="N3219" s="549">
        <v>38.252645000000001</v>
      </c>
      <c r="O3219" s="549">
        <v>140.93126699999999</v>
      </c>
      <c r="P3219">
        <f t="shared" si="50"/>
        <v>5390.9937259512144</v>
      </c>
    </row>
    <row r="3220" spans="1:16">
      <c r="A3220" s="33" t="s">
        <v>12720</v>
      </c>
      <c r="B3220" s="33" t="s">
        <v>1262</v>
      </c>
      <c r="C3220" s="39" t="s">
        <v>4911</v>
      </c>
      <c r="D3220" s="40"/>
      <c r="E3220" s="70" t="s">
        <v>4974</v>
      </c>
      <c r="F3220" s="63" t="s">
        <v>4975</v>
      </c>
      <c r="G3220" s="92"/>
      <c r="H3220" s="41" t="s">
        <v>4911</v>
      </c>
      <c r="I3220" s="41" t="s">
        <v>4911</v>
      </c>
      <c r="J3220" s="64" t="s">
        <v>4976</v>
      </c>
      <c r="K3220" s="65" t="s">
        <v>12832</v>
      </c>
      <c r="L3220" s="64" t="s">
        <v>12833</v>
      </c>
      <c r="M3220" s="4">
        <v>3218</v>
      </c>
      <c r="N3220" s="546">
        <v>38.263142000000002</v>
      </c>
      <c r="O3220" s="546">
        <v>140.93867800000001</v>
      </c>
      <c r="P3220">
        <f t="shared" si="50"/>
        <v>5392.7566496062764</v>
      </c>
    </row>
    <row r="3221" spans="1:16">
      <c r="A3221" s="33" t="s">
        <v>12720</v>
      </c>
      <c r="B3221" s="33" t="s">
        <v>1262</v>
      </c>
      <c r="C3221" s="316">
        <v>3</v>
      </c>
      <c r="D3221" s="317">
        <v>7151336</v>
      </c>
      <c r="E3221" s="318" t="s">
        <v>4974</v>
      </c>
      <c r="F3221" s="275" t="s">
        <v>4981</v>
      </c>
      <c r="G3221" s="29" t="s">
        <v>4913</v>
      </c>
      <c r="H3221" s="319" t="s">
        <v>12854</v>
      </c>
      <c r="I3221" s="319" t="s">
        <v>12855</v>
      </c>
      <c r="J3221" s="320" t="s">
        <v>12856</v>
      </c>
      <c r="K3221" s="321" t="s">
        <v>12857</v>
      </c>
      <c r="L3221" s="320" t="s">
        <v>12858</v>
      </c>
      <c r="M3221" s="4">
        <v>3219</v>
      </c>
      <c r="N3221" s="618">
        <v>38.251987</v>
      </c>
      <c r="O3221" s="618">
        <v>140.92852400000001</v>
      </c>
      <c r="P3221">
        <f t="shared" si="50"/>
        <v>5390.7960679771886</v>
      </c>
    </row>
    <row r="3222" spans="1:16">
      <c r="A3222" s="33" t="s">
        <v>12720</v>
      </c>
      <c r="B3222" s="33" t="s">
        <v>1262</v>
      </c>
      <c r="C3222" s="276">
        <v>4</v>
      </c>
      <c r="D3222" s="277">
        <v>7151882</v>
      </c>
      <c r="E3222" s="62" t="s">
        <v>4911</v>
      </c>
      <c r="F3222" s="100" t="s">
        <v>4981</v>
      </c>
      <c r="G3222" s="29" t="s">
        <v>13454</v>
      </c>
      <c r="H3222" s="279" t="s">
        <v>12859</v>
      </c>
      <c r="I3222" s="279" t="s">
        <v>12860</v>
      </c>
      <c r="J3222" s="37" t="s">
        <v>12861</v>
      </c>
      <c r="K3222" s="38" t="s">
        <v>12862</v>
      </c>
      <c r="L3222" s="37" t="s">
        <v>12863</v>
      </c>
      <c r="M3222" s="4">
        <v>3220</v>
      </c>
      <c r="N3222" s="548">
        <v>38.221226000000001</v>
      </c>
      <c r="O3222" s="548">
        <v>140.886596</v>
      </c>
      <c r="P3222">
        <f t="shared" si="50"/>
        <v>5384.8584260866965</v>
      </c>
    </row>
    <row r="3223" spans="1:16">
      <c r="A3223" s="33" t="s">
        <v>12720</v>
      </c>
      <c r="B3223" s="33" t="s">
        <v>1262</v>
      </c>
      <c r="C3223" s="34" t="s">
        <v>4911</v>
      </c>
      <c r="D3223" s="35"/>
      <c r="E3223" s="62" t="s">
        <v>4911</v>
      </c>
      <c r="F3223" s="55" t="s">
        <v>4912</v>
      </c>
      <c r="G3223" s="56"/>
      <c r="H3223" s="36" t="s">
        <v>4911</v>
      </c>
      <c r="I3223" s="36" t="s">
        <v>4911</v>
      </c>
      <c r="J3223" s="31" t="s">
        <v>12864</v>
      </c>
      <c r="K3223" s="32" t="s">
        <v>12865</v>
      </c>
      <c r="L3223" s="31" t="s">
        <v>12866</v>
      </c>
      <c r="M3223" s="4">
        <v>3221</v>
      </c>
      <c r="N3223" s="545">
        <v>38.287069000000002</v>
      </c>
      <c r="O3223" s="545">
        <v>140.87124700000001</v>
      </c>
      <c r="P3223">
        <f t="shared" si="50"/>
        <v>5393.5471540050439</v>
      </c>
    </row>
    <row r="3224" spans="1:16">
      <c r="A3224" s="33" t="s">
        <v>12720</v>
      </c>
      <c r="B3224" s="33" t="s">
        <v>1262</v>
      </c>
      <c r="C3224" s="34" t="s">
        <v>4911</v>
      </c>
      <c r="D3224" s="35"/>
      <c r="E3224" s="62" t="s">
        <v>4911</v>
      </c>
      <c r="F3224" s="55" t="s">
        <v>4987</v>
      </c>
      <c r="G3224" s="56"/>
      <c r="H3224" s="36" t="s">
        <v>4911</v>
      </c>
      <c r="I3224" s="36" t="s">
        <v>4911</v>
      </c>
      <c r="J3224" s="31" t="s">
        <v>12867</v>
      </c>
      <c r="K3224" s="32" t="s">
        <v>12868</v>
      </c>
      <c r="L3224" s="31" t="s">
        <v>12869</v>
      </c>
      <c r="M3224" s="4">
        <v>3222</v>
      </c>
      <c r="N3224" s="545">
        <v>38.583976999999997</v>
      </c>
      <c r="O3224" s="545">
        <v>140.967208</v>
      </c>
      <c r="P3224">
        <f t="shared" si="50"/>
        <v>5439.0755112262159</v>
      </c>
    </row>
    <row r="3225" spans="1:16">
      <c r="A3225" s="33" t="s">
        <v>12720</v>
      </c>
      <c r="B3225" s="33" t="s">
        <v>1262</v>
      </c>
      <c r="C3225" s="34" t="s">
        <v>4911</v>
      </c>
      <c r="D3225" s="35"/>
      <c r="E3225" s="62" t="s">
        <v>4911</v>
      </c>
      <c r="F3225" s="55" t="s">
        <v>4922</v>
      </c>
      <c r="G3225" s="56"/>
      <c r="H3225" s="36" t="s">
        <v>4911</v>
      </c>
      <c r="I3225" s="36" t="s">
        <v>4911</v>
      </c>
      <c r="J3225" s="31" t="s">
        <v>12870</v>
      </c>
      <c r="K3225" s="32" t="s">
        <v>12871</v>
      </c>
      <c r="L3225" s="31" t="s">
        <v>12872</v>
      </c>
      <c r="M3225" s="4">
        <v>3223</v>
      </c>
      <c r="N3225" s="545">
        <v>38.235878999999997</v>
      </c>
      <c r="O3225" s="545">
        <v>140.91212100000001</v>
      </c>
      <c r="P3225">
        <f t="shared" si="50"/>
        <v>5387.8988081893594</v>
      </c>
    </row>
    <row r="3226" spans="1:16">
      <c r="A3226" s="33" t="s">
        <v>12720</v>
      </c>
      <c r="B3226" s="33" t="s">
        <v>1262</v>
      </c>
      <c r="C3226" s="34" t="s">
        <v>4911</v>
      </c>
      <c r="D3226" s="35"/>
      <c r="E3226" s="62" t="s">
        <v>4911</v>
      </c>
      <c r="F3226" s="55" t="s">
        <v>4926</v>
      </c>
      <c r="G3226" s="56"/>
      <c r="H3226" s="36" t="s">
        <v>4911</v>
      </c>
      <c r="I3226" s="36" t="s">
        <v>4911</v>
      </c>
      <c r="J3226" s="31" t="s">
        <v>12873</v>
      </c>
      <c r="K3226" s="32" t="s">
        <v>12874</v>
      </c>
      <c r="L3226" s="31" t="s">
        <v>12875</v>
      </c>
      <c r="M3226" s="4">
        <v>3224</v>
      </c>
      <c r="N3226" s="545">
        <v>38.278773999999999</v>
      </c>
      <c r="O3226" s="545">
        <v>140.98299700000001</v>
      </c>
      <c r="P3226">
        <f t="shared" si="50"/>
        <v>5396.6562800056781</v>
      </c>
    </row>
    <row r="3227" spans="1:16">
      <c r="A3227" s="33" t="s">
        <v>12720</v>
      </c>
      <c r="B3227" s="33" t="s">
        <v>1262</v>
      </c>
      <c r="C3227" s="34" t="s">
        <v>4911</v>
      </c>
      <c r="D3227" s="35"/>
      <c r="E3227" s="62" t="s">
        <v>4911</v>
      </c>
      <c r="F3227" s="55" t="s">
        <v>4930</v>
      </c>
      <c r="G3227" s="56"/>
      <c r="H3227" s="36" t="s">
        <v>4911</v>
      </c>
      <c r="I3227" s="36" t="s">
        <v>4911</v>
      </c>
      <c r="J3227" s="31" t="s">
        <v>12876</v>
      </c>
      <c r="K3227" s="32" t="s">
        <v>12877</v>
      </c>
      <c r="L3227" s="31" t="s">
        <v>12878</v>
      </c>
      <c r="M3227" s="4">
        <v>3225</v>
      </c>
      <c r="N3227" s="545">
        <v>38.106772999999997</v>
      </c>
      <c r="O3227" s="545">
        <v>140.873706</v>
      </c>
      <c r="P3227">
        <f t="shared" si="50"/>
        <v>5368.2423362107374</v>
      </c>
    </row>
    <row r="3228" spans="1:16">
      <c r="A3228" s="33" t="s">
        <v>12720</v>
      </c>
      <c r="B3228" s="33" t="s">
        <v>1262</v>
      </c>
      <c r="C3228" s="34" t="s">
        <v>4911</v>
      </c>
      <c r="D3228" s="35"/>
      <c r="E3228" s="62" t="s">
        <v>4911</v>
      </c>
      <c r="F3228" s="55" t="s">
        <v>4934</v>
      </c>
      <c r="G3228" s="56"/>
      <c r="H3228" s="36" t="s">
        <v>4911</v>
      </c>
      <c r="I3228" s="36" t="s">
        <v>4911</v>
      </c>
      <c r="J3228" s="31" t="s">
        <v>12879</v>
      </c>
      <c r="K3228" s="32" t="s">
        <v>12880</v>
      </c>
      <c r="L3228" s="31" t="s">
        <v>12881</v>
      </c>
      <c r="M3228" s="4">
        <v>3226</v>
      </c>
      <c r="N3228" s="545">
        <v>38.296503999999999</v>
      </c>
      <c r="O3228" s="545">
        <v>140.862764</v>
      </c>
      <c r="P3228">
        <f t="shared" si="50"/>
        <v>5394.5514049770554</v>
      </c>
    </row>
    <row r="3229" spans="1:16">
      <c r="A3229" s="33" t="s">
        <v>12720</v>
      </c>
      <c r="B3229" s="33" t="s">
        <v>1262</v>
      </c>
      <c r="C3229" s="34" t="s">
        <v>4911</v>
      </c>
      <c r="D3229" s="35"/>
      <c r="E3229" s="62" t="s">
        <v>4911</v>
      </c>
      <c r="F3229" s="55" t="s">
        <v>4942</v>
      </c>
      <c r="G3229" s="56"/>
      <c r="H3229" s="36" t="s">
        <v>4911</v>
      </c>
      <c r="I3229" s="36" t="s">
        <v>4911</v>
      </c>
      <c r="J3229" s="31" t="s">
        <v>12882</v>
      </c>
      <c r="K3229" s="32" t="s">
        <v>12832</v>
      </c>
      <c r="L3229" s="31" t="s">
        <v>12883</v>
      </c>
      <c r="M3229" s="4">
        <v>3227</v>
      </c>
      <c r="N3229" s="545">
        <v>38.26934</v>
      </c>
      <c r="O3229" s="545">
        <v>140.94458</v>
      </c>
      <c r="P3229">
        <f t="shared" si="50"/>
        <v>5393.8560531772</v>
      </c>
    </row>
    <row r="3230" spans="1:16">
      <c r="A3230" s="33" t="s">
        <v>12720</v>
      </c>
      <c r="B3230" s="33" t="s">
        <v>1262</v>
      </c>
      <c r="C3230" s="34" t="s">
        <v>4911</v>
      </c>
      <c r="D3230" s="35"/>
      <c r="E3230" s="62" t="s">
        <v>4911</v>
      </c>
      <c r="F3230" s="55" t="s">
        <v>4950</v>
      </c>
      <c r="G3230" s="56"/>
      <c r="H3230" s="36" t="s">
        <v>4911</v>
      </c>
      <c r="I3230" s="36" t="s">
        <v>4911</v>
      </c>
      <c r="J3230" s="31" t="s">
        <v>12884</v>
      </c>
      <c r="K3230" s="32" t="s">
        <v>12820</v>
      </c>
      <c r="L3230" s="31" t="s">
        <v>12885</v>
      </c>
      <c r="M3230" s="4">
        <v>3228</v>
      </c>
      <c r="N3230" s="545">
        <v>38.304144000000001</v>
      </c>
      <c r="O3230" s="545">
        <v>140.913184</v>
      </c>
      <c r="P3230">
        <f t="shared" si="50"/>
        <v>5397.5588914344962</v>
      </c>
    </row>
    <row r="3231" spans="1:16">
      <c r="A3231" s="33" t="s">
        <v>12720</v>
      </c>
      <c r="B3231" s="33" t="s">
        <v>1262</v>
      </c>
      <c r="C3231" s="34" t="s">
        <v>4911</v>
      </c>
      <c r="D3231" s="35"/>
      <c r="E3231" s="62" t="s">
        <v>4911</v>
      </c>
      <c r="F3231" s="55" t="s">
        <v>4954</v>
      </c>
      <c r="G3231" s="56"/>
      <c r="H3231" s="36" t="s">
        <v>4911</v>
      </c>
      <c r="I3231" s="36" t="s">
        <v>4911</v>
      </c>
      <c r="J3231" s="31" t="s">
        <v>12886</v>
      </c>
      <c r="K3231" s="32" t="s">
        <v>12887</v>
      </c>
      <c r="L3231" s="31" t="s">
        <v>12888</v>
      </c>
      <c r="M3231" s="4">
        <v>3229</v>
      </c>
      <c r="N3231" s="545">
        <v>38.568970999999998</v>
      </c>
      <c r="O3231" s="545">
        <v>140.958662</v>
      </c>
      <c r="P3231">
        <f t="shared" si="50"/>
        <v>5436.6305468768014</v>
      </c>
    </row>
    <row r="3232" spans="1:16">
      <c r="A3232" s="33" t="s">
        <v>12720</v>
      </c>
      <c r="B3232" s="33" t="s">
        <v>1262</v>
      </c>
      <c r="C3232" s="34" t="s">
        <v>4911</v>
      </c>
      <c r="D3232" s="35"/>
      <c r="E3232" s="62" t="s">
        <v>4911</v>
      </c>
      <c r="F3232" s="55" t="s">
        <v>4958</v>
      </c>
      <c r="G3232" s="56"/>
      <c r="H3232" s="36" t="s">
        <v>4911</v>
      </c>
      <c r="I3232" s="36" t="s">
        <v>4911</v>
      </c>
      <c r="J3232" s="31" t="s">
        <v>12889</v>
      </c>
      <c r="K3232" s="32" t="s">
        <v>12890</v>
      </c>
      <c r="L3232" s="31" t="s">
        <v>12891</v>
      </c>
      <c r="M3232" s="4">
        <v>3230</v>
      </c>
      <c r="N3232" s="545">
        <v>38.216932</v>
      </c>
      <c r="O3232" s="545">
        <v>140.83745200000001</v>
      </c>
      <c r="P3232">
        <f t="shared" si="50"/>
        <v>5382.3753261372649</v>
      </c>
    </row>
    <row r="3233" spans="1:16">
      <c r="A3233" s="33" t="s">
        <v>12720</v>
      </c>
      <c r="B3233" s="33" t="s">
        <v>1262</v>
      </c>
      <c r="C3233" s="34" t="s">
        <v>4911</v>
      </c>
      <c r="D3233" s="35"/>
      <c r="E3233" s="62" t="s">
        <v>4911</v>
      </c>
      <c r="F3233" s="55" t="s">
        <v>5394</v>
      </c>
      <c r="G3233" s="56"/>
      <c r="H3233" s="36" t="s">
        <v>4911</v>
      </c>
      <c r="I3233" s="36" t="s">
        <v>4911</v>
      </c>
      <c r="J3233" s="31" t="s">
        <v>12892</v>
      </c>
      <c r="K3233" s="32" t="s">
        <v>12893</v>
      </c>
      <c r="L3233" s="31" t="s">
        <v>12894</v>
      </c>
      <c r="M3233" s="4">
        <v>3231</v>
      </c>
      <c r="N3233" s="545">
        <v>38.178033999999997</v>
      </c>
      <c r="O3233" s="545">
        <v>140.89017699999999</v>
      </c>
      <c r="P3233">
        <f t="shared" si="50"/>
        <v>5378.9099677720169</v>
      </c>
    </row>
    <row r="3234" spans="1:16">
      <c r="A3234" s="33" t="s">
        <v>12720</v>
      </c>
      <c r="B3234" s="33" t="s">
        <v>1262</v>
      </c>
      <c r="C3234" s="34" t="s">
        <v>4911</v>
      </c>
      <c r="D3234" s="35"/>
      <c r="E3234" s="62" t="s">
        <v>4911</v>
      </c>
      <c r="F3234" s="55" t="s">
        <v>5402</v>
      </c>
      <c r="G3234" s="56"/>
      <c r="H3234" s="36" t="s">
        <v>4911</v>
      </c>
      <c r="I3234" s="36" t="s">
        <v>4911</v>
      </c>
      <c r="J3234" s="60" t="s">
        <v>12895</v>
      </c>
      <c r="K3234" s="61" t="s">
        <v>12896</v>
      </c>
      <c r="L3234" s="31" t="s">
        <v>12897</v>
      </c>
      <c r="M3234" s="4">
        <v>3232</v>
      </c>
      <c r="N3234" s="549">
        <v>38.330829000000001</v>
      </c>
      <c r="O3234" s="549">
        <v>140.89149</v>
      </c>
      <c r="P3234">
        <f t="shared" si="50"/>
        <v>5400.4876107452101</v>
      </c>
    </row>
    <row r="3235" spans="1:16">
      <c r="A3235" s="33" t="s">
        <v>12720</v>
      </c>
      <c r="B3235" s="33" t="s">
        <v>1262</v>
      </c>
      <c r="C3235" s="34" t="s">
        <v>4911</v>
      </c>
      <c r="D3235" s="35"/>
      <c r="E3235" s="62" t="s">
        <v>4911</v>
      </c>
      <c r="F3235" s="55" t="s">
        <v>5008</v>
      </c>
      <c r="G3235" s="56"/>
      <c r="H3235" s="36" t="s">
        <v>4911</v>
      </c>
      <c r="I3235" s="36" t="s">
        <v>4911</v>
      </c>
      <c r="J3235" s="31" t="s">
        <v>12898</v>
      </c>
      <c r="K3235" s="520" t="s">
        <v>12899</v>
      </c>
      <c r="L3235" s="31" t="s">
        <v>12900</v>
      </c>
      <c r="M3235" s="4">
        <v>3233</v>
      </c>
      <c r="N3235" s="627">
        <v>38.273432</v>
      </c>
      <c r="O3235" s="627">
        <v>140.90469899999999</v>
      </c>
      <c r="P3235">
        <f t="shared" si="50"/>
        <v>5392.9064156569675</v>
      </c>
    </row>
    <row r="3236" spans="1:16">
      <c r="A3236" s="33" t="s">
        <v>12720</v>
      </c>
      <c r="B3236" s="33" t="s">
        <v>1262</v>
      </c>
      <c r="C3236" s="34" t="s">
        <v>4911</v>
      </c>
      <c r="D3236" s="35"/>
      <c r="E3236" s="62" t="s">
        <v>4911</v>
      </c>
      <c r="F3236" s="55" t="s">
        <v>5409</v>
      </c>
      <c r="G3236" s="56"/>
      <c r="H3236" s="36" t="s">
        <v>4911</v>
      </c>
      <c r="I3236" s="36" t="s">
        <v>4911</v>
      </c>
      <c r="J3236" s="37" t="s">
        <v>12901</v>
      </c>
      <c r="K3236" s="38" t="s">
        <v>12893</v>
      </c>
      <c r="L3236" s="31" t="s">
        <v>12902</v>
      </c>
      <c r="M3236" s="4">
        <v>3234</v>
      </c>
      <c r="N3236" s="544">
        <v>38.163316999999999</v>
      </c>
      <c r="O3236" s="544">
        <v>140.890141</v>
      </c>
      <c r="P3236">
        <f t="shared" si="50"/>
        <v>5376.8351131576965</v>
      </c>
    </row>
    <row r="3237" spans="1:16">
      <c r="A3237" s="33" t="s">
        <v>12720</v>
      </c>
      <c r="B3237" s="33" t="s">
        <v>1262</v>
      </c>
      <c r="C3237" s="34" t="s">
        <v>4911</v>
      </c>
      <c r="D3237" s="35"/>
      <c r="E3237" s="62" t="s">
        <v>4911</v>
      </c>
      <c r="F3237" s="55" t="s">
        <v>5413</v>
      </c>
      <c r="G3237" s="56"/>
      <c r="H3237" s="36" t="s">
        <v>4911</v>
      </c>
      <c r="I3237" s="36" t="s">
        <v>4911</v>
      </c>
      <c r="J3237" s="31" t="s">
        <v>12903</v>
      </c>
      <c r="K3237" s="32" t="s">
        <v>12904</v>
      </c>
      <c r="L3237" s="31" t="s">
        <v>12905</v>
      </c>
      <c r="M3237" s="4">
        <v>3235</v>
      </c>
      <c r="N3237" s="545">
        <v>38.350830999999999</v>
      </c>
      <c r="O3237" s="545">
        <v>140.87446600000001</v>
      </c>
      <c r="P3237">
        <f t="shared" si="50"/>
        <v>5402.6528377812465</v>
      </c>
    </row>
    <row r="3238" spans="1:16">
      <c r="A3238" s="33" t="s">
        <v>12720</v>
      </c>
      <c r="B3238" s="33" t="s">
        <v>1262</v>
      </c>
      <c r="C3238" s="34" t="s">
        <v>4911</v>
      </c>
      <c r="D3238" s="35"/>
      <c r="E3238" s="62" t="s">
        <v>4911</v>
      </c>
      <c r="F3238" s="55" t="s">
        <v>5012</v>
      </c>
      <c r="G3238" s="56"/>
      <c r="H3238" s="36" t="s">
        <v>4911</v>
      </c>
      <c r="I3238" s="36" t="s">
        <v>4911</v>
      </c>
      <c r="J3238" s="31" t="s">
        <v>12906</v>
      </c>
      <c r="K3238" s="32" t="s">
        <v>12907</v>
      </c>
      <c r="L3238" s="31" t="s">
        <v>12908</v>
      </c>
      <c r="M3238" s="4">
        <v>3236</v>
      </c>
      <c r="N3238" s="545">
        <v>38.895789999999998</v>
      </c>
      <c r="O3238" s="545">
        <v>139.84520800000001</v>
      </c>
      <c r="P3238">
        <f t="shared" si="50"/>
        <v>5439.3898428743205</v>
      </c>
    </row>
    <row r="3239" spans="1:16">
      <c r="A3239" s="33" t="s">
        <v>12720</v>
      </c>
      <c r="B3239" s="33" t="s">
        <v>1262</v>
      </c>
      <c r="C3239" s="34" t="s">
        <v>4911</v>
      </c>
      <c r="D3239" s="35"/>
      <c r="E3239" s="62" t="s">
        <v>4911</v>
      </c>
      <c r="F3239" s="55" t="s">
        <v>5016</v>
      </c>
      <c r="G3239" s="56"/>
      <c r="H3239" s="36" t="s">
        <v>4911</v>
      </c>
      <c r="I3239" s="36" t="s">
        <v>4911</v>
      </c>
      <c r="J3239" s="31" t="s">
        <v>12909</v>
      </c>
      <c r="K3239" s="32" t="s">
        <v>12910</v>
      </c>
      <c r="L3239" s="31" t="s">
        <v>12911</v>
      </c>
      <c r="M3239" s="4">
        <v>3237</v>
      </c>
      <c r="N3239" s="545">
        <v>38.761265000000002</v>
      </c>
      <c r="O3239" s="545">
        <v>139.84579400000001</v>
      </c>
      <c r="P3239">
        <f t="shared" si="50"/>
        <v>5420.599880369411</v>
      </c>
    </row>
    <row r="3240" spans="1:16">
      <c r="A3240" s="33" t="s">
        <v>12720</v>
      </c>
      <c r="B3240" s="33" t="s">
        <v>1262</v>
      </c>
      <c r="C3240" s="34" t="s">
        <v>4911</v>
      </c>
      <c r="D3240" s="35"/>
      <c r="E3240" s="62" t="s">
        <v>4911</v>
      </c>
      <c r="F3240" s="55" t="s">
        <v>5423</v>
      </c>
      <c r="G3240" s="56"/>
      <c r="H3240" s="36" t="s">
        <v>4911</v>
      </c>
      <c r="I3240" s="36" t="s">
        <v>4911</v>
      </c>
      <c r="J3240" s="31" t="s">
        <v>12912</v>
      </c>
      <c r="K3240" s="32" t="s">
        <v>12913</v>
      </c>
      <c r="L3240" s="31" t="s">
        <v>12914</v>
      </c>
      <c r="M3240" s="4">
        <v>3238</v>
      </c>
      <c r="N3240" s="545">
        <v>38.369743999999997</v>
      </c>
      <c r="O3240" s="545">
        <v>140.383927</v>
      </c>
      <c r="P3240">
        <f t="shared" si="50"/>
        <v>5386.4953407046878</v>
      </c>
    </row>
    <row r="3241" spans="1:16">
      <c r="A3241" s="33" t="s">
        <v>12720</v>
      </c>
      <c r="B3241" s="33" t="s">
        <v>1262</v>
      </c>
      <c r="C3241" s="34" t="s">
        <v>4911</v>
      </c>
      <c r="D3241" s="35"/>
      <c r="E3241" s="62" t="s">
        <v>4911</v>
      </c>
      <c r="F3241" s="55" t="s">
        <v>5427</v>
      </c>
      <c r="G3241" s="56"/>
      <c r="H3241" s="36" t="s">
        <v>4911</v>
      </c>
      <c r="I3241" s="36" t="s">
        <v>4911</v>
      </c>
      <c r="J3241" s="31" t="s">
        <v>12915</v>
      </c>
      <c r="K3241" s="32" t="s">
        <v>12916</v>
      </c>
      <c r="L3241" s="31" t="s">
        <v>12917</v>
      </c>
      <c r="M3241" s="4">
        <v>3239</v>
      </c>
      <c r="N3241" s="545">
        <v>38.286225000000002</v>
      </c>
      <c r="O3241" s="545">
        <v>140.32439099999999</v>
      </c>
      <c r="P3241">
        <f t="shared" si="50"/>
        <v>5372.4912068139747</v>
      </c>
    </row>
    <row r="3242" spans="1:16">
      <c r="A3242" s="33" t="s">
        <v>12720</v>
      </c>
      <c r="B3242" s="33" t="s">
        <v>1262</v>
      </c>
      <c r="C3242" s="34" t="s">
        <v>4911</v>
      </c>
      <c r="D3242" s="35"/>
      <c r="E3242" s="62" t="s">
        <v>4911</v>
      </c>
      <c r="F3242" s="55" t="s">
        <v>5020</v>
      </c>
      <c r="G3242" s="56"/>
      <c r="H3242" s="36" t="s">
        <v>4911</v>
      </c>
      <c r="I3242" s="36" t="s">
        <v>4911</v>
      </c>
      <c r="J3242" s="31" t="s">
        <v>12918</v>
      </c>
      <c r="K3242" s="32" t="s">
        <v>12919</v>
      </c>
      <c r="L3242" s="31" t="s">
        <v>12920</v>
      </c>
      <c r="M3242" s="4">
        <v>3240</v>
      </c>
      <c r="N3242" s="545">
        <v>38.266455000000001</v>
      </c>
      <c r="O3242" s="545">
        <v>140.32375300000001</v>
      </c>
      <c r="P3242">
        <f t="shared" si="50"/>
        <v>5369.6925796056157</v>
      </c>
    </row>
    <row r="3243" spans="1:16">
      <c r="A3243" s="33" t="s">
        <v>12720</v>
      </c>
      <c r="B3243" s="33" t="s">
        <v>1262</v>
      </c>
      <c r="C3243" s="34" t="s">
        <v>4911</v>
      </c>
      <c r="D3243" s="35"/>
      <c r="E3243" s="62" t="s">
        <v>4911</v>
      </c>
      <c r="F3243" s="55" t="s">
        <v>5431</v>
      </c>
      <c r="G3243" s="56"/>
      <c r="H3243" s="36" t="s">
        <v>4911</v>
      </c>
      <c r="I3243" s="36" t="s">
        <v>4911</v>
      </c>
      <c r="J3243" s="31" t="s">
        <v>12921</v>
      </c>
      <c r="K3243" s="32" t="s">
        <v>12922</v>
      </c>
      <c r="L3243" s="31" t="s">
        <v>12923</v>
      </c>
      <c r="M3243" s="4">
        <v>3241</v>
      </c>
      <c r="N3243" s="545">
        <v>38.226126000000001</v>
      </c>
      <c r="O3243" s="545">
        <v>140.33573699999999</v>
      </c>
      <c r="P3243">
        <f t="shared" si="50"/>
        <v>5364.4915648648621</v>
      </c>
    </row>
    <row r="3244" spans="1:16">
      <c r="A3244" s="33" t="s">
        <v>12720</v>
      </c>
      <c r="B3244" s="33" t="s">
        <v>1262</v>
      </c>
      <c r="C3244" s="34" t="s">
        <v>4911</v>
      </c>
      <c r="D3244" s="35"/>
      <c r="E3244" s="62" t="s">
        <v>4911</v>
      </c>
      <c r="F3244" s="55" t="s">
        <v>5435</v>
      </c>
      <c r="G3244" s="56"/>
      <c r="H3244" s="36" t="s">
        <v>4911</v>
      </c>
      <c r="I3244" s="36" t="s">
        <v>4911</v>
      </c>
      <c r="J3244" s="31" t="s">
        <v>12924</v>
      </c>
      <c r="K3244" s="32" t="s">
        <v>12925</v>
      </c>
      <c r="L3244" s="31" t="s">
        <v>12926</v>
      </c>
      <c r="M3244" s="4">
        <v>3242</v>
      </c>
      <c r="N3244" s="545">
        <v>38.215586999999999</v>
      </c>
      <c r="O3244" s="545">
        <v>140.32513599999999</v>
      </c>
      <c r="P3244">
        <f t="shared" si="50"/>
        <v>5362.6074430948311</v>
      </c>
    </row>
    <row r="3245" spans="1:16">
      <c r="A3245" s="33" t="s">
        <v>12720</v>
      </c>
      <c r="B3245" s="33" t="s">
        <v>1262</v>
      </c>
      <c r="C3245" s="34" t="s">
        <v>4911</v>
      </c>
      <c r="D3245" s="35"/>
      <c r="E3245" s="62" t="s">
        <v>4911</v>
      </c>
      <c r="F3245" s="55" t="s">
        <v>5439</v>
      </c>
      <c r="G3245" s="56"/>
      <c r="H3245" s="36" t="s">
        <v>4911</v>
      </c>
      <c r="I3245" s="36" t="s">
        <v>4911</v>
      </c>
      <c r="J3245" s="31" t="s">
        <v>12927</v>
      </c>
      <c r="K3245" s="32" t="s">
        <v>12928</v>
      </c>
      <c r="L3245" s="31" t="s">
        <v>12929</v>
      </c>
      <c r="M3245" s="4">
        <v>3243</v>
      </c>
      <c r="N3245" s="545">
        <v>37.917242999999999</v>
      </c>
      <c r="O3245" s="545">
        <v>140.12324799999999</v>
      </c>
      <c r="P3245">
        <f t="shared" si="50"/>
        <v>5313.0872443652634</v>
      </c>
    </row>
    <row r="3246" spans="1:16">
      <c r="A3246" s="33" t="s">
        <v>12720</v>
      </c>
      <c r="B3246" s="33" t="s">
        <v>1262</v>
      </c>
      <c r="C3246" s="34" t="s">
        <v>4911</v>
      </c>
      <c r="D3246" s="35"/>
      <c r="E3246" s="62" t="s">
        <v>4911</v>
      </c>
      <c r="F3246" s="55" t="s">
        <v>5024</v>
      </c>
      <c r="G3246" s="56"/>
      <c r="H3246" s="36" t="s">
        <v>4911</v>
      </c>
      <c r="I3246" s="36" t="s">
        <v>4911</v>
      </c>
      <c r="J3246" s="31" t="s">
        <v>12930</v>
      </c>
      <c r="K3246" s="32" t="s">
        <v>12931</v>
      </c>
      <c r="L3246" s="31" t="s">
        <v>12932</v>
      </c>
      <c r="M3246" s="4">
        <v>3244</v>
      </c>
      <c r="N3246" s="545">
        <v>37.371597000000001</v>
      </c>
      <c r="O3246" s="545">
        <v>140.37261000000001</v>
      </c>
      <c r="P3246">
        <f t="shared" si="50"/>
        <v>5245.9486107581706</v>
      </c>
    </row>
    <row r="3247" spans="1:16">
      <c r="A3247" s="33" t="s">
        <v>12720</v>
      </c>
      <c r="B3247" s="33" t="s">
        <v>1262</v>
      </c>
      <c r="C3247" s="34" t="s">
        <v>4911</v>
      </c>
      <c r="D3247" s="35"/>
      <c r="E3247" s="62" t="s">
        <v>4911</v>
      </c>
      <c r="F3247" s="55" t="s">
        <v>5028</v>
      </c>
      <c r="G3247" s="56"/>
      <c r="H3247" s="36" t="s">
        <v>4911</v>
      </c>
      <c r="I3247" s="36" t="s">
        <v>4911</v>
      </c>
      <c r="J3247" s="31" t="s">
        <v>12933</v>
      </c>
      <c r="K3247" s="32" t="s">
        <v>12934</v>
      </c>
      <c r="L3247" s="31" t="s">
        <v>12935</v>
      </c>
      <c r="M3247" s="4">
        <v>3245</v>
      </c>
      <c r="N3247" s="545">
        <v>37.406641</v>
      </c>
      <c r="O3247" s="545">
        <v>140.35433900000001</v>
      </c>
      <c r="P3247">
        <f t="shared" si="50"/>
        <v>5250.1843717652991</v>
      </c>
    </row>
    <row r="3248" spans="1:16">
      <c r="A3248" s="33" t="s">
        <v>12720</v>
      </c>
      <c r="B3248" s="33" t="s">
        <v>1262</v>
      </c>
      <c r="C3248" s="34" t="s">
        <v>4911</v>
      </c>
      <c r="D3248" s="35"/>
      <c r="E3248" s="62" t="s">
        <v>4911</v>
      </c>
      <c r="F3248" s="55" t="s">
        <v>5032</v>
      </c>
      <c r="G3248" s="56"/>
      <c r="H3248" s="36" t="s">
        <v>4911</v>
      </c>
      <c r="I3248" s="36" t="s">
        <v>4911</v>
      </c>
      <c r="J3248" s="31" t="s">
        <v>12936</v>
      </c>
      <c r="K3248" s="32" t="s">
        <v>12937</v>
      </c>
      <c r="L3248" s="31" t="s">
        <v>12938</v>
      </c>
      <c r="M3248" s="4">
        <v>3246</v>
      </c>
      <c r="N3248" s="545">
        <v>37.054465999999998</v>
      </c>
      <c r="O3248" s="545">
        <v>140.900633</v>
      </c>
      <c r="P3248">
        <f t="shared" si="50"/>
        <v>5220.9977148769776</v>
      </c>
    </row>
    <row r="3249" spans="1:16">
      <c r="A3249" s="33" t="s">
        <v>12720</v>
      </c>
      <c r="B3249" s="33" t="s">
        <v>1262</v>
      </c>
      <c r="C3249" s="34" t="s">
        <v>4911</v>
      </c>
      <c r="D3249" s="35"/>
      <c r="E3249" s="62" t="s">
        <v>4911</v>
      </c>
      <c r="F3249" s="55" t="s">
        <v>5036</v>
      </c>
      <c r="G3249" s="56"/>
      <c r="H3249" s="36" t="s">
        <v>4911</v>
      </c>
      <c r="I3249" s="36" t="s">
        <v>4911</v>
      </c>
      <c r="J3249" s="31" t="s">
        <v>12939</v>
      </c>
      <c r="K3249" s="32" t="s">
        <v>12940</v>
      </c>
      <c r="L3249" s="31" t="s">
        <v>12941</v>
      </c>
      <c r="M3249" s="4">
        <v>3247</v>
      </c>
      <c r="N3249" s="545">
        <v>37.728568000000003</v>
      </c>
      <c r="O3249" s="545">
        <v>140.459597</v>
      </c>
      <c r="P3249">
        <f t="shared" si="50"/>
        <v>5299.3394566670968</v>
      </c>
    </row>
    <row r="3250" spans="1:16">
      <c r="A3250" s="33" t="s">
        <v>12720</v>
      </c>
      <c r="B3250" s="33" t="s">
        <v>1262</v>
      </c>
      <c r="C3250" s="34" t="s">
        <v>4911</v>
      </c>
      <c r="D3250" s="35"/>
      <c r="E3250" s="62" t="s">
        <v>4911</v>
      </c>
      <c r="F3250" s="55" t="s">
        <v>5455</v>
      </c>
      <c r="G3250" s="56"/>
      <c r="H3250" s="36" t="s">
        <v>4911</v>
      </c>
      <c r="I3250" s="36" t="s">
        <v>4911</v>
      </c>
      <c r="J3250" s="31" t="s">
        <v>12942</v>
      </c>
      <c r="K3250" s="32" t="s">
        <v>12943</v>
      </c>
      <c r="L3250" s="31" t="s">
        <v>12944</v>
      </c>
      <c r="M3250" s="4">
        <v>3248</v>
      </c>
      <c r="N3250" s="545">
        <v>37.512988</v>
      </c>
      <c r="O3250" s="545">
        <v>139.94253499999999</v>
      </c>
      <c r="P3250">
        <f t="shared" si="50"/>
        <v>5249.6626361445797</v>
      </c>
    </row>
    <row r="3251" spans="1:16">
      <c r="A3251" s="33" t="s">
        <v>12720</v>
      </c>
      <c r="B3251" s="33" t="s">
        <v>1262</v>
      </c>
      <c r="C3251" s="34" t="s">
        <v>4911</v>
      </c>
      <c r="D3251" s="35"/>
      <c r="E3251" s="62" t="s">
        <v>4911</v>
      </c>
      <c r="F3251" s="55" t="s">
        <v>6161</v>
      </c>
      <c r="G3251" s="56"/>
      <c r="H3251" s="36" t="s">
        <v>4911</v>
      </c>
      <c r="I3251" s="36" t="s">
        <v>4911</v>
      </c>
      <c r="J3251" s="31" t="s">
        <v>12945</v>
      </c>
      <c r="K3251" s="32" t="s">
        <v>12946</v>
      </c>
      <c r="L3251" s="31" t="s">
        <v>12947</v>
      </c>
      <c r="M3251" s="4">
        <v>3249</v>
      </c>
      <c r="N3251" s="545">
        <v>37.138027000000001</v>
      </c>
      <c r="O3251" s="545">
        <v>140.209596</v>
      </c>
      <c r="P3251">
        <f t="shared" si="50"/>
        <v>5207.107761907092</v>
      </c>
    </row>
    <row r="3252" spans="1:16">
      <c r="A3252" s="33" t="s">
        <v>12720</v>
      </c>
      <c r="B3252" s="33" t="s">
        <v>1262</v>
      </c>
      <c r="C3252" s="34" t="s">
        <v>4911</v>
      </c>
      <c r="D3252" s="35"/>
      <c r="E3252" s="62" t="s">
        <v>4911</v>
      </c>
      <c r="F3252" s="55" t="s">
        <v>5040</v>
      </c>
      <c r="G3252" s="56"/>
      <c r="H3252" s="36" t="s">
        <v>4911</v>
      </c>
      <c r="I3252" s="36" t="s">
        <v>4911</v>
      </c>
      <c r="J3252" s="31" t="s">
        <v>12948</v>
      </c>
      <c r="K3252" s="32" t="s">
        <v>12949</v>
      </c>
      <c r="L3252" s="31" t="s">
        <v>12950</v>
      </c>
      <c r="M3252" s="4">
        <v>3250</v>
      </c>
      <c r="N3252" s="545">
        <v>37.441585000000003</v>
      </c>
      <c r="O3252" s="545">
        <v>140.380064</v>
      </c>
      <c r="P3252">
        <f t="shared" si="50"/>
        <v>5256.0520985614403</v>
      </c>
    </row>
    <row r="3253" spans="1:16">
      <c r="A3253" s="33" t="s">
        <v>12720</v>
      </c>
      <c r="B3253" s="33" t="s">
        <v>1262</v>
      </c>
      <c r="C3253" s="34" t="s">
        <v>4911</v>
      </c>
      <c r="D3253" s="35"/>
      <c r="E3253" s="62" t="s">
        <v>4911</v>
      </c>
      <c r="F3253" s="55" t="s">
        <v>5044</v>
      </c>
      <c r="G3253" s="56"/>
      <c r="H3253" s="36" t="s">
        <v>4911</v>
      </c>
      <c r="I3253" s="36" t="s">
        <v>4911</v>
      </c>
      <c r="J3253" s="31" t="s">
        <v>12951</v>
      </c>
      <c r="K3253" s="32" t="s">
        <v>12952</v>
      </c>
      <c r="L3253" s="31" t="s">
        <v>12953</v>
      </c>
      <c r="M3253" s="4">
        <v>3251</v>
      </c>
      <c r="N3253" s="545">
        <v>37.485236999999998</v>
      </c>
      <c r="O3253" s="545">
        <v>139.899835</v>
      </c>
      <c r="P3253">
        <f t="shared" si="50"/>
        <v>5244.1784712358949</v>
      </c>
    </row>
    <row r="3254" spans="1:16">
      <c r="A3254" s="33" t="s">
        <v>12720</v>
      </c>
      <c r="B3254" s="33" t="s">
        <v>1262</v>
      </c>
      <c r="C3254" s="34" t="s">
        <v>4911</v>
      </c>
      <c r="D3254" s="35"/>
      <c r="E3254" s="62" t="s">
        <v>4911</v>
      </c>
      <c r="F3254" s="55" t="s">
        <v>6333</v>
      </c>
      <c r="G3254" s="56"/>
      <c r="H3254" s="36" t="s">
        <v>4911</v>
      </c>
      <c r="I3254" s="36" t="s">
        <v>4911</v>
      </c>
      <c r="J3254" s="31" t="s">
        <v>12954</v>
      </c>
      <c r="K3254" s="32" t="s">
        <v>12955</v>
      </c>
      <c r="L3254" s="31" t="s">
        <v>12956</v>
      </c>
      <c r="M3254" s="4">
        <v>3252</v>
      </c>
      <c r="N3254" s="545">
        <v>37.794238999999997</v>
      </c>
      <c r="O3254" s="545">
        <v>140.489103</v>
      </c>
      <c r="P3254">
        <f t="shared" si="50"/>
        <v>5309.6787356776167</v>
      </c>
    </row>
    <row r="3255" spans="1:16">
      <c r="A3255" s="33" t="s">
        <v>12720</v>
      </c>
      <c r="B3255" s="33" t="s">
        <v>1262</v>
      </c>
      <c r="C3255" s="34" t="s">
        <v>4911</v>
      </c>
      <c r="D3255" s="35"/>
      <c r="E3255" s="62" t="s">
        <v>4911</v>
      </c>
      <c r="F3255" s="55" t="s">
        <v>5048</v>
      </c>
      <c r="G3255" s="56"/>
      <c r="H3255" s="36" t="s">
        <v>4911</v>
      </c>
      <c r="I3255" s="36" t="s">
        <v>4911</v>
      </c>
      <c r="J3255" s="31" t="s">
        <v>12957</v>
      </c>
      <c r="K3255" s="32" t="s">
        <v>12958</v>
      </c>
      <c r="L3255" s="31" t="s">
        <v>12959</v>
      </c>
      <c r="M3255" s="4">
        <v>3253</v>
      </c>
      <c r="N3255" s="545">
        <v>37.743994000000001</v>
      </c>
      <c r="O3255" s="545">
        <v>140.44613000000001</v>
      </c>
      <c r="P3255">
        <f t="shared" si="50"/>
        <v>5300.9978880432209</v>
      </c>
    </row>
    <row r="3256" spans="1:16">
      <c r="A3256" s="33" t="s">
        <v>12720</v>
      </c>
      <c r="B3256" s="33" t="s">
        <v>1262</v>
      </c>
      <c r="C3256" s="34" t="s">
        <v>4911</v>
      </c>
      <c r="D3256" s="35"/>
      <c r="E3256" s="62" t="s">
        <v>4911</v>
      </c>
      <c r="F3256" s="55" t="s">
        <v>5052</v>
      </c>
      <c r="G3256" s="56"/>
      <c r="H3256" s="36" t="s">
        <v>4911</v>
      </c>
      <c r="I3256" s="36" t="s">
        <v>4911</v>
      </c>
      <c r="J3256" s="31" t="s">
        <v>12960</v>
      </c>
      <c r="K3256" s="32" t="s">
        <v>12931</v>
      </c>
      <c r="L3256" s="31" t="s">
        <v>12961</v>
      </c>
      <c r="M3256" s="4">
        <v>3254</v>
      </c>
      <c r="N3256" s="545">
        <v>37.370361000000003</v>
      </c>
      <c r="O3256" s="545">
        <v>140.37213399999999</v>
      </c>
      <c r="P3256">
        <f t="shared" si="50"/>
        <v>5245.7573219203741</v>
      </c>
    </row>
    <row r="3257" spans="1:16">
      <c r="A3257" s="33" t="s">
        <v>12720</v>
      </c>
      <c r="B3257" s="33" t="s">
        <v>1262</v>
      </c>
      <c r="C3257" s="34" t="s">
        <v>4911</v>
      </c>
      <c r="D3257" s="35"/>
      <c r="E3257" s="62" t="s">
        <v>4911</v>
      </c>
      <c r="F3257" s="55" t="s">
        <v>6353</v>
      </c>
      <c r="G3257" s="56"/>
      <c r="H3257" s="36" t="s">
        <v>4911</v>
      </c>
      <c r="I3257" s="36" t="s">
        <v>4911</v>
      </c>
      <c r="J3257" s="31" t="s">
        <v>12962</v>
      </c>
      <c r="K3257" s="32" t="s">
        <v>12963</v>
      </c>
      <c r="L3257" s="31" t="s">
        <v>12964</v>
      </c>
      <c r="M3257" s="4">
        <v>3255</v>
      </c>
      <c r="N3257" s="545">
        <v>37.517532000000003</v>
      </c>
      <c r="O3257" s="545">
        <v>139.919307</v>
      </c>
      <c r="P3257">
        <f t="shared" si="50"/>
        <v>5249.4270777903248</v>
      </c>
    </row>
    <row r="3258" spans="1:16">
      <c r="A3258" s="33" t="s">
        <v>12720</v>
      </c>
      <c r="B3258" s="33" t="s">
        <v>1262</v>
      </c>
      <c r="C3258" s="34" t="s">
        <v>4911</v>
      </c>
      <c r="D3258" s="35"/>
      <c r="E3258" s="62" t="s">
        <v>4911</v>
      </c>
      <c r="F3258" s="55" t="s">
        <v>5068</v>
      </c>
      <c r="G3258" s="56"/>
      <c r="H3258" s="36" t="s">
        <v>4911</v>
      </c>
      <c r="I3258" s="36" t="s">
        <v>4911</v>
      </c>
      <c r="J3258" s="31" t="s">
        <v>12965</v>
      </c>
      <c r="K3258" s="32" t="s">
        <v>12966</v>
      </c>
      <c r="L3258" s="31" t="s">
        <v>12967</v>
      </c>
      <c r="M3258" s="4">
        <v>3256</v>
      </c>
      <c r="N3258" s="545">
        <v>37.793483000000002</v>
      </c>
      <c r="O3258" s="545">
        <v>140.449003</v>
      </c>
      <c r="P3258">
        <f t="shared" si="50"/>
        <v>5308.0570072474493</v>
      </c>
    </row>
    <row r="3259" spans="1:16">
      <c r="A3259" s="33" t="s">
        <v>12720</v>
      </c>
      <c r="B3259" s="33" t="s">
        <v>1262</v>
      </c>
      <c r="C3259" s="34" t="s">
        <v>4911</v>
      </c>
      <c r="D3259" s="35"/>
      <c r="E3259" s="62" t="s">
        <v>4911</v>
      </c>
      <c r="F3259" s="55" t="s">
        <v>4962</v>
      </c>
      <c r="G3259" s="56"/>
      <c r="H3259" s="36" t="s">
        <v>4911</v>
      </c>
      <c r="I3259" s="36" t="s">
        <v>4911</v>
      </c>
      <c r="J3259" s="521" t="s">
        <v>4963</v>
      </c>
      <c r="K3259" s="153" t="s">
        <v>12968</v>
      </c>
      <c r="L3259" s="31" t="s">
        <v>12969</v>
      </c>
      <c r="M3259" s="4">
        <v>3257</v>
      </c>
      <c r="N3259" s="545">
        <v>38.277574999999999</v>
      </c>
      <c r="O3259" s="545">
        <v>141.02467799999999</v>
      </c>
      <c r="P3259">
        <f t="shared" si="50"/>
        <v>5398.0826889958498</v>
      </c>
    </row>
    <row r="3260" spans="1:16">
      <c r="A3260" s="33" t="s">
        <v>12720</v>
      </c>
      <c r="B3260" s="33" t="s">
        <v>1262</v>
      </c>
      <c r="C3260" s="34" t="s">
        <v>4911</v>
      </c>
      <c r="D3260" s="35"/>
      <c r="E3260" s="62" t="s">
        <v>4911</v>
      </c>
      <c r="F3260" s="55" t="s">
        <v>4964</v>
      </c>
      <c r="G3260" s="56"/>
      <c r="H3260" s="36" t="s">
        <v>4911</v>
      </c>
      <c r="I3260" s="36" t="s">
        <v>4911</v>
      </c>
      <c r="J3260" s="31" t="s">
        <v>12970</v>
      </c>
      <c r="K3260" s="32" t="s">
        <v>12968</v>
      </c>
      <c r="L3260" s="31" t="s">
        <v>12971</v>
      </c>
      <c r="M3260" s="4">
        <v>3258</v>
      </c>
      <c r="N3260" s="545">
        <v>38.277960999999998</v>
      </c>
      <c r="O3260" s="545">
        <v>141.02274600000001</v>
      </c>
      <c r="P3260">
        <f t="shared" si="50"/>
        <v>5398.0631715009058</v>
      </c>
    </row>
    <row r="3261" spans="1:16">
      <c r="A3261" s="33" t="s">
        <v>12720</v>
      </c>
      <c r="B3261" s="33" t="s">
        <v>1262</v>
      </c>
      <c r="C3261" s="34" t="s">
        <v>4911</v>
      </c>
      <c r="D3261" s="35"/>
      <c r="E3261" s="62" t="s">
        <v>4911</v>
      </c>
      <c r="F3261" s="55" t="s">
        <v>5102</v>
      </c>
      <c r="G3261" s="56"/>
      <c r="H3261" s="36" t="s">
        <v>4911</v>
      </c>
      <c r="I3261" s="36" t="s">
        <v>4911</v>
      </c>
      <c r="J3261" s="31" t="s">
        <v>12972</v>
      </c>
      <c r="K3261" s="32" t="s">
        <v>12973</v>
      </c>
      <c r="L3261" s="31" t="s">
        <v>12974</v>
      </c>
      <c r="M3261" s="4">
        <v>3259</v>
      </c>
      <c r="N3261" s="545">
        <v>38.339165000000001</v>
      </c>
      <c r="O3261" s="545">
        <v>140.26439999999999</v>
      </c>
      <c r="P3261">
        <f t="shared" si="50"/>
        <v>5377.619975226</v>
      </c>
    </row>
    <row r="3262" spans="1:16">
      <c r="A3262" s="33" t="s">
        <v>12720</v>
      </c>
      <c r="B3262" s="33" t="s">
        <v>1262</v>
      </c>
      <c r="C3262" s="34" t="s">
        <v>4911</v>
      </c>
      <c r="D3262" s="35"/>
      <c r="E3262" s="62" t="s">
        <v>4911</v>
      </c>
      <c r="F3262" s="55" t="s">
        <v>6177</v>
      </c>
      <c r="G3262" s="56"/>
      <c r="H3262" s="36" t="s">
        <v>4911</v>
      </c>
      <c r="I3262" s="36" t="s">
        <v>4911</v>
      </c>
      <c r="J3262" s="31" t="s">
        <v>12975</v>
      </c>
      <c r="K3262" s="32" t="s">
        <v>12976</v>
      </c>
      <c r="L3262" s="31" t="s">
        <v>12977</v>
      </c>
      <c r="M3262" s="4">
        <v>3260</v>
      </c>
      <c r="N3262" s="545">
        <v>37.431773</v>
      </c>
      <c r="O3262" s="545">
        <v>140.530663</v>
      </c>
      <c r="P3262">
        <f t="shared" si="50"/>
        <v>5260.3118769554994</v>
      </c>
    </row>
    <row r="3263" spans="1:16">
      <c r="A3263" s="33" t="s">
        <v>12720</v>
      </c>
      <c r="B3263" s="33" t="s">
        <v>1262</v>
      </c>
      <c r="C3263" s="34" t="s">
        <v>4911</v>
      </c>
      <c r="D3263" s="35"/>
      <c r="E3263" s="62" t="s">
        <v>4911</v>
      </c>
      <c r="F3263" s="55" t="s">
        <v>5470</v>
      </c>
      <c r="G3263" s="56"/>
      <c r="H3263" s="36" t="s">
        <v>4911</v>
      </c>
      <c r="I3263" s="36" t="s">
        <v>4911</v>
      </c>
      <c r="J3263" s="31" t="s">
        <v>12978</v>
      </c>
      <c r="K3263" s="32" t="s">
        <v>12979</v>
      </c>
      <c r="L3263" s="31" t="s">
        <v>12980</v>
      </c>
      <c r="M3263" s="4">
        <v>3261</v>
      </c>
      <c r="N3263" s="545">
        <v>38.242058</v>
      </c>
      <c r="O3263" s="545">
        <v>140.91909000000001</v>
      </c>
      <c r="P3263">
        <f t="shared" si="50"/>
        <v>5389.0360130872205</v>
      </c>
    </row>
    <row r="3264" spans="1:16">
      <c r="A3264" s="33" t="s">
        <v>12720</v>
      </c>
      <c r="B3264" s="33" t="s">
        <v>1262</v>
      </c>
      <c r="C3264" s="34" t="s">
        <v>4911</v>
      </c>
      <c r="D3264" s="35"/>
      <c r="E3264" s="62" t="s">
        <v>4911</v>
      </c>
      <c r="F3264" s="55" t="s">
        <v>5474</v>
      </c>
      <c r="G3264" s="56"/>
      <c r="H3264" s="36" t="s">
        <v>4911</v>
      </c>
      <c r="I3264" s="36" t="s">
        <v>4911</v>
      </c>
      <c r="J3264" s="31" t="s">
        <v>12981</v>
      </c>
      <c r="K3264" s="32" t="s">
        <v>12840</v>
      </c>
      <c r="L3264" s="31" t="s">
        <v>12982</v>
      </c>
      <c r="M3264" s="4">
        <v>3262</v>
      </c>
      <c r="N3264" s="545">
        <v>38.226761000000003</v>
      </c>
      <c r="O3264" s="545">
        <v>140.869045</v>
      </c>
      <c r="P3264">
        <f t="shared" si="50"/>
        <v>5384.967315513245</v>
      </c>
    </row>
    <row r="3265" spans="1:16">
      <c r="A3265" s="33" t="s">
        <v>12720</v>
      </c>
      <c r="B3265" s="33" t="s">
        <v>1262</v>
      </c>
      <c r="C3265" s="34" t="s">
        <v>4911</v>
      </c>
      <c r="D3265" s="35"/>
      <c r="E3265" s="62" t="s">
        <v>4911</v>
      </c>
      <c r="F3265" s="55" t="s">
        <v>5478</v>
      </c>
      <c r="G3265" s="56"/>
      <c r="H3265" s="36" t="s">
        <v>4911</v>
      </c>
      <c r="I3265" s="36" t="s">
        <v>4911</v>
      </c>
      <c r="J3265" s="31" t="s">
        <v>6395</v>
      </c>
      <c r="K3265" s="32" t="s">
        <v>12893</v>
      </c>
      <c r="L3265" s="31" t="s">
        <v>12983</v>
      </c>
      <c r="M3265" s="4">
        <v>3263</v>
      </c>
      <c r="N3265" s="545">
        <v>38.163730000000001</v>
      </c>
      <c r="O3265" s="545">
        <v>140.89029199999999</v>
      </c>
      <c r="P3265">
        <f t="shared" si="50"/>
        <v>5376.8990635091595</v>
      </c>
    </row>
    <row r="3266" spans="1:16">
      <c r="A3266" s="33" t="s">
        <v>12720</v>
      </c>
      <c r="B3266" s="33" t="s">
        <v>1262</v>
      </c>
      <c r="C3266" s="34" t="s">
        <v>4911</v>
      </c>
      <c r="D3266" s="35"/>
      <c r="E3266" s="62" t="s">
        <v>4911</v>
      </c>
      <c r="F3266" s="55" t="s">
        <v>5263</v>
      </c>
      <c r="G3266" s="56"/>
      <c r="H3266" s="36" t="s">
        <v>4911</v>
      </c>
      <c r="I3266" s="36" t="s">
        <v>4911</v>
      </c>
      <c r="J3266" s="31" t="s">
        <v>12984</v>
      </c>
      <c r="K3266" s="32" t="s">
        <v>12985</v>
      </c>
      <c r="L3266" s="31" t="s">
        <v>12986</v>
      </c>
      <c r="M3266" s="4">
        <v>3264</v>
      </c>
      <c r="N3266" s="545">
        <v>37.380521000000002</v>
      </c>
      <c r="O3266" s="545">
        <v>140.37631999999999</v>
      </c>
      <c r="P3266">
        <f t="shared" si="50"/>
        <v>5247.3399776627202</v>
      </c>
    </row>
    <row r="3267" spans="1:16">
      <c r="A3267" s="33" t="s">
        <v>12720</v>
      </c>
      <c r="B3267" s="33" t="s">
        <v>1262</v>
      </c>
      <c r="C3267" s="34" t="s">
        <v>4911</v>
      </c>
      <c r="D3267" s="35"/>
      <c r="E3267" s="62" t="s">
        <v>4911</v>
      </c>
      <c r="F3267" s="55" t="s">
        <v>5267</v>
      </c>
      <c r="G3267" s="56"/>
      <c r="H3267" s="36" t="s">
        <v>4911</v>
      </c>
      <c r="I3267" s="36" t="s">
        <v>4911</v>
      </c>
      <c r="J3267" s="31" t="s">
        <v>12987</v>
      </c>
      <c r="K3267" s="32" t="s">
        <v>12988</v>
      </c>
      <c r="L3267" s="31" t="s">
        <v>12989</v>
      </c>
      <c r="M3267" s="4">
        <v>3265</v>
      </c>
      <c r="N3267" s="545">
        <v>37.060675000000003</v>
      </c>
      <c r="O3267" s="545">
        <v>140.93150399999999</v>
      </c>
      <c r="P3267">
        <f t="shared" si="50"/>
        <v>5223.0166670052004</v>
      </c>
    </row>
    <row r="3268" spans="1:16">
      <c r="A3268" s="33" t="s">
        <v>12720</v>
      </c>
      <c r="B3268" s="33" t="s">
        <v>1262</v>
      </c>
      <c r="C3268" s="34" t="s">
        <v>4911</v>
      </c>
      <c r="D3268" s="35"/>
      <c r="E3268" s="62" t="s">
        <v>4911</v>
      </c>
      <c r="F3268" s="55" t="s">
        <v>5252</v>
      </c>
      <c r="G3268" s="56"/>
      <c r="H3268" s="36" t="s">
        <v>4911</v>
      </c>
      <c r="I3268" s="36" t="s">
        <v>4911</v>
      </c>
      <c r="J3268" s="31" t="s">
        <v>5353</v>
      </c>
      <c r="K3268" s="32" t="s">
        <v>12832</v>
      </c>
      <c r="L3268" s="31" t="s">
        <v>12883</v>
      </c>
      <c r="M3268" s="4">
        <v>3266</v>
      </c>
      <c r="N3268" s="545">
        <v>38.26934</v>
      </c>
      <c r="O3268" s="545">
        <v>140.94458</v>
      </c>
      <c r="P3268">
        <f t="shared" ref="P3268:P3331" si="51">N3268*O3268</f>
        <v>5393.8560531772</v>
      </c>
    </row>
    <row r="3269" spans="1:16">
      <c r="A3269" s="33" t="s">
        <v>12720</v>
      </c>
      <c r="B3269" s="33" t="s">
        <v>1262</v>
      </c>
      <c r="C3269" s="34" t="s">
        <v>4911</v>
      </c>
      <c r="D3269" s="35"/>
      <c r="E3269" s="62" t="s">
        <v>4974</v>
      </c>
      <c r="F3269" s="55" t="s">
        <v>4975</v>
      </c>
      <c r="G3269" s="56"/>
      <c r="H3269" s="36" t="s">
        <v>4911</v>
      </c>
      <c r="I3269" s="36" t="s">
        <v>4911</v>
      </c>
      <c r="J3269" s="31" t="s">
        <v>4976</v>
      </c>
      <c r="K3269" s="32" t="s">
        <v>12832</v>
      </c>
      <c r="L3269" s="31" t="s">
        <v>12883</v>
      </c>
      <c r="M3269" s="4">
        <v>3267</v>
      </c>
      <c r="N3269" s="545">
        <v>38.26934</v>
      </c>
      <c r="O3269" s="545">
        <v>140.94458</v>
      </c>
      <c r="P3269">
        <f t="shared" si="51"/>
        <v>5393.8560531772</v>
      </c>
    </row>
    <row r="3270" spans="1:16">
      <c r="A3270" s="33" t="s">
        <v>12720</v>
      </c>
      <c r="B3270" s="33" t="s">
        <v>1262</v>
      </c>
      <c r="C3270" s="34" t="s">
        <v>4911</v>
      </c>
      <c r="D3270" s="35"/>
      <c r="E3270" s="62" t="s">
        <v>4911</v>
      </c>
      <c r="F3270" s="55" t="s">
        <v>5270</v>
      </c>
      <c r="G3270" s="56"/>
      <c r="H3270" s="36" t="s">
        <v>4911</v>
      </c>
      <c r="I3270" s="36" t="s">
        <v>4911</v>
      </c>
      <c r="J3270" s="31" t="s">
        <v>12990</v>
      </c>
      <c r="K3270" s="32" t="s">
        <v>12874</v>
      </c>
      <c r="L3270" s="31" t="s">
        <v>12991</v>
      </c>
      <c r="M3270" s="4">
        <v>3268</v>
      </c>
      <c r="N3270" s="545">
        <v>38.278447999999997</v>
      </c>
      <c r="O3270" s="545">
        <v>140.98255800000001</v>
      </c>
      <c r="P3270">
        <f t="shared" si="51"/>
        <v>5396.5935153099845</v>
      </c>
    </row>
    <row r="3271" spans="1:16">
      <c r="A3271" s="33" t="s">
        <v>12720</v>
      </c>
      <c r="B3271" s="33" t="s">
        <v>1262</v>
      </c>
      <c r="C3271" s="34" t="s">
        <v>4911</v>
      </c>
      <c r="D3271" s="35"/>
      <c r="E3271" s="62" t="s">
        <v>4911</v>
      </c>
      <c r="F3271" s="55" t="s">
        <v>5273</v>
      </c>
      <c r="G3271" s="56"/>
      <c r="H3271" s="36" t="s">
        <v>4911</v>
      </c>
      <c r="I3271" s="36" t="s">
        <v>4911</v>
      </c>
      <c r="J3271" s="31" t="s">
        <v>12992</v>
      </c>
      <c r="K3271" s="32" t="s">
        <v>12916</v>
      </c>
      <c r="L3271" s="31" t="s">
        <v>12917</v>
      </c>
      <c r="M3271" s="4">
        <v>3269</v>
      </c>
      <c r="N3271" s="545">
        <v>38.286402000000002</v>
      </c>
      <c r="O3271" s="545">
        <v>140.32439400000001</v>
      </c>
      <c r="P3271">
        <f t="shared" si="51"/>
        <v>5372.516159090389</v>
      </c>
    </row>
    <row r="3272" spans="1:16">
      <c r="A3272" s="33" t="s">
        <v>12720</v>
      </c>
      <c r="B3272" s="33" t="s">
        <v>1262</v>
      </c>
      <c r="C3272" s="34" t="s">
        <v>4911</v>
      </c>
      <c r="D3272" s="35"/>
      <c r="E3272" s="62" t="s">
        <v>4911</v>
      </c>
      <c r="F3272" s="102" t="s">
        <v>5277</v>
      </c>
      <c r="G3272" s="56"/>
      <c r="H3272" s="36" t="s">
        <v>4911</v>
      </c>
      <c r="I3272" s="36" t="s">
        <v>4911</v>
      </c>
      <c r="J3272" s="31" t="s">
        <v>12993</v>
      </c>
      <c r="K3272" s="32" t="s">
        <v>12919</v>
      </c>
      <c r="L3272" s="31" t="s">
        <v>12920</v>
      </c>
      <c r="M3272" s="4">
        <v>3270</v>
      </c>
      <c r="N3272" s="545">
        <v>38.266455000000001</v>
      </c>
      <c r="O3272" s="545">
        <v>140.32375300000001</v>
      </c>
      <c r="P3272">
        <f t="shared" si="51"/>
        <v>5369.6925796056157</v>
      </c>
    </row>
    <row r="3273" spans="1:16">
      <c r="A3273" s="33" t="s">
        <v>12720</v>
      </c>
      <c r="B3273" s="33" t="s">
        <v>1262</v>
      </c>
      <c r="C3273" s="97" t="s">
        <v>4911</v>
      </c>
      <c r="D3273" s="40"/>
      <c r="E3273" s="70" t="s">
        <v>4911</v>
      </c>
      <c r="F3273" s="63" t="s">
        <v>7331</v>
      </c>
      <c r="G3273" s="92"/>
      <c r="H3273" s="41" t="s">
        <v>4911</v>
      </c>
      <c r="I3273" s="41" t="s">
        <v>4911</v>
      </c>
      <c r="J3273" s="31" t="s">
        <v>12994</v>
      </c>
      <c r="K3273" s="32" t="s">
        <v>12931</v>
      </c>
      <c r="L3273" s="31" t="s">
        <v>12961</v>
      </c>
      <c r="M3273" s="4">
        <v>3271</v>
      </c>
      <c r="N3273" s="545">
        <v>37.370361000000003</v>
      </c>
      <c r="O3273" s="545">
        <v>140.37213399999999</v>
      </c>
      <c r="P3273">
        <f t="shared" si="51"/>
        <v>5245.7573219203741</v>
      </c>
    </row>
    <row r="3274" spans="1:16">
      <c r="A3274" s="33" t="s">
        <v>12720</v>
      </c>
      <c r="B3274" s="33" t="s">
        <v>1262</v>
      </c>
      <c r="C3274" s="316">
        <v>5</v>
      </c>
      <c r="D3274" s="317">
        <v>7152038</v>
      </c>
      <c r="E3274" s="318" t="s">
        <v>4974</v>
      </c>
      <c r="F3274" s="275" t="s">
        <v>4981</v>
      </c>
      <c r="G3274" s="29" t="s">
        <v>4913</v>
      </c>
      <c r="H3274" s="319" t="s">
        <v>12995</v>
      </c>
      <c r="I3274" s="319" t="s">
        <v>12996</v>
      </c>
      <c r="J3274" s="320" t="s">
        <v>12997</v>
      </c>
      <c r="K3274" s="321" t="s">
        <v>12998</v>
      </c>
      <c r="L3274" s="320" t="s">
        <v>12999</v>
      </c>
      <c r="M3274" s="4">
        <v>3272</v>
      </c>
      <c r="N3274" s="618">
        <v>38.441026999999998</v>
      </c>
      <c r="O3274" s="618">
        <v>141.30788000000001</v>
      </c>
      <c r="P3274">
        <f t="shared" si="51"/>
        <v>5432.0200303927604</v>
      </c>
    </row>
    <row r="3275" spans="1:16">
      <c r="A3275" s="33" t="s">
        <v>12720</v>
      </c>
      <c r="B3275" s="33" t="s">
        <v>1262</v>
      </c>
      <c r="C3275" s="276">
        <v>6</v>
      </c>
      <c r="D3275" s="277">
        <v>7152075</v>
      </c>
      <c r="E3275" s="278" t="s">
        <v>4911</v>
      </c>
      <c r="F3275" s="300" t="s">
        <v>4981</v>
      </c>
      <c r="G3275" s="29" t="s">
        <v>4913</v>
      </c>
      <c r="H3275" s="279" t="s">
        <v>13000</v>
      </c>
      <c r="I3275" s="279" t="s">
        <v>13001</v>
      </c>
      <c r="J3275" s="31" t="s">
        <v>13002</v>
      </c>
      <c r="K3275" s="32" t="s">
        <v>13003</v>
      </c>
      <c r="L3275" s="31" t="s">
        <v>13004</v>
      </c>
      <c r="M3275" s="4">
        <v>3273</v>
      </c>
      <c r="N3275" s="545">
        <v>38.430194999999998</v>
      </c>
      <c r="O3275" s="545">
        <v>141.285077</v>
      </c>
      <c r="P3275">
        <f t="shared" si="51"/>
        <v>5429.6130597000147</v>
      </c>
    </row>
    <row r="3276" spans="1:16">
      <c r="A3276" s="33" t="s">
        <v>12720</v>
      </c>
      <c r="B3276" s="33" t="s">
        <v>1262</v>
      </c>
      <c r="C3276" s="34" t="s">
        <v>4911</v>
      </c>
      <c r="D3276" s="35"/>
      <c r="E3276" s="62" t="s">
        <v>4911</v>
      </c>
      <c r="F3276" s="55" t="s">
        <v>4912</v>
      </c>
      <c r="G3276" s="56"/>
      <c r="H3276" s="36" t="s">
        <v>4911</v>
      </c>
      <c r="I3276" s="36" t="s">
        <v>4911</v>
      </c>
      <c r="J3276" s="31" t="s">
        <v>13005</v>
      </c>
      <c r="K3276" s="32" t="s">
        <v>13006</v>
      </c>
      <c r="L3276" s="31" t="s">
        <v>13007</v>
      </c>
      <c r="M3276" s="4">
        <v>3274</v>
      </c>
      <c r="N3276" s="545">
        <v>38.896495999999999</v>
      </c>
      <c r="O3276" s="545">
        <v>141.565091</v>
      </c>
      <c r="P3276">
        <f t="shared" si="51"/>
        <v>5506.385995821136</v>
      </c>
    </row>
    <row r="3277" spans="1:16">
      <c r="A3277" s="33" t="s">
        <v>12720</v>
      </c>
      <c r="B3277" s="33" t="s">
        <v>1262</v>
      </c>
      <c r="C3277" s="34" t="s">
        <v>4911</v>
      </c>
      <c r="D3277" s="35"/>
      <c r="E3277" s="62" t="s">
        <v>4911</v>
      </c>
      <c r="F3277" s="55" t="s">
        <v>4987</v>
      </c>
      <c r="G3277" s="56"/>
      <c r="H3277" s="36" t="s">
        <v>4911</v>
      </c>
      <c r="I3277" s="36" t="s">
        <v>4911</v>
      </c>
      <c r="J3277" s="37" t="s">
        <v>13008</v>
      </c>
      <c r="K3277" s="38" t="s">
        <v>13009</v>
      </c>
      <c r="L3277" s="37" t="s">
        <v>13010</v>
      </c>
      <c r="M3277" s="4">
        <v>3275</v>
      </c>
      <c r="N3277" s="544">
        <v>38.284165000000002</v>
      </c>
      <c r="O3277" s="544">
        <v>140.99797799999999</v>
      </c>
      <c r="P3277">
        <f t="shared" si="51"/>
        <v>5397.9898544183698</v>
      </c>
    </row>
    <row r="3278" spans="1:16">
      <c r="A3278" s="33" t="s">
        <v>12720</v>
      </c>
      <c r="B3278" s="33" t="s">
        <v>1262</v>
      </c>
      <c r="C3278" s="34" t="s">
        <v>4911</v>
      </c>
      <c r="D3278" s="35"/>
      <c r="E3278" s="62" t="s">
        <v>4911</v>
      </c>
      <c r="F3278" s="55" t="s">
        <v>4918</v>
      </c>
      <c r="G3278" s="56"/>
      <c r="H3278" s="36" t="s">
        <v>4911</v>
      </c>
      <c r="I3278" s="36" t="s">
        <v>4911</v>
      </c>
      <c r="J3278" s="31" t="s">
        <v>13011</v>
      </c>
      <c r="K3278" s="32" t="s">
        <v>13012</v>
      </c>
      <c r="L3278" s="31" t="s">
        <v>13013</v>
      </c>
      <c r="M3278" s="4">
        <v>3276</v>
      </c>
      <c r="N3278" s="545">
        <v>38.313949000000001</v>
      </c>
      <c r="O3278" s="545">
        <v>140.95810299999999</v>
      </c>
      <c r="P3278">
        <f t="shared" si="51"/>
        <v>5400.661569478747</v>
      </c>
    </row>
    <row r="3279" spans="1:16">
      <c r="A3279" s="33" t="s">
        <v>12720</v>
      </c>
      <c r="B3279" s="33" t="s">
        <v>1262</v>
      </c>
      <c r="C3279" s="34" t="s">
        <v>4911</v>
      </c>
      <c r="D3279" s="35"/>
      <c r="E3279" s="62" t="s">
        <v>4911</v>
      </c>
      <c r="F3279" s="55" t="s">
        <v>4962</v>
      </c>
      <c r="G3279" s="56"/>
      <c r="H3279" s="36" t="s">
        <v>4911</v>
      </c>
      <c r="I3279" s="36" t="s">
        <v>4911</v>
      </c>
      <c r="J3279" s="37" t="s">
        <v>4963</v>
      </c>
      <c r="K3279" s="38" t="s">
        <v>13003</v>
      </c>
      <c r="L3279" s="37" t="s">
        <v>13004</v>
      </c>
      <c r="M3279" s="4">
        <v>3277</v>
      </c>
      <c r="N3279" s="544">
        <v>38.430194999999998</v>
      </c>
      <c r="O3279" s="544">
        <v>141.285077</v>
      </c>
      <c r="P3279">
        <f t="shared" si="51"/>
        <v>5429.6130597000147</v>
      </c>
    </row>
    <row r="3280" spans="1:16">
      <c r="A3280" s="33" t="s">
        <v>12720</v>
      </c>
      <c r="B3280" s="33" t="s">
        <v>1262</v>
      </c>
      <c r="C3280" s="39" t="s">
        <v>4911</v>
      </c>
      <c r="D3280" s="40"/>
      <c r="E3280" s="70" t="s">
        <v>4974</v>
      </c>
      <c r="F3280" s="92" t="s">
        <v>4975</v>
      </c>
      <c r="G3280" s="92"/>
      <c r="H3280" s="41" t="s">
        <v>4911</v>
      </c>
      <c r="I3280" s="41" t="s">
        <v>4911</v>
      </c>
      <c r="J3280" s="42" t="s">
        <v>4976</v>
      </c>
      <c r="K3280" s="43" t="s">
        <v>13003</v>
      </c>
      <c r="L3280" s="42" t="s">
        <v>13004</v>
      </c>
      <c r="M3280" s="4">
        <v>3278</v>
      </c>
      <c r="N3280" s="546">
        <v>38.430194999999998</v>
      </c>
      <c r="O3280" s="546">
        <v>141.285077</v>
      </c>
      <c r="P3280">
        <f t="shared" si="51"/>
        <v>5429.6130597000147</v>
      </c>
    </row>
    <row r="3281" spans="1:16">
      <c r="A3281" s="33" t="s">
        <v>12720</v>
      </c>
      <c r="B3281" s="33" t="s">
        <v>1262</v>
      </c>
      <c r="C3281" s="276">
        <v>7</v>
      </c>
      <c r="D3281" s="277">
        <v>7152111</v>
      </c>
      <c r="E3281" s="62" t="s">
        <v>4974</v>
      </c>
      <c r="F3281" s="56" t="s">
        <v>4981</v>
      </c>
      <c r="G3281" s="29" t="s">
        <v>4913</v>
      </c>
      <c r="H3281" s="279" t="s">
        <v>13014</v>
      </c>
      <c r="I3281" s="279" t="s">
        <v>13015</v>
      </c>
      <c r="J3281" s="57" t="s">
        <v>13016</v>
      </c>
      <c r="K3281" s="58" t="s">
        <v>13017</v>
      </c>
      <c r="L3281" s="57" t="s">
        <v>13018</v>
      </c>
      <c r="M3281" s="4">
        <v>3279</v>
      </c>
      <c r="N3281" s="548">
        <v>38.454728000000003</v>
      </c>
      <c r="O3281" s="548">
        <v>141.260739</v>
      </c>
      <c r="P3281">
        <f t="shared" si="51"/>
        <v>5432.1432953239928</v>
      </c>
    </row>
    <row r="3282" spans="1:16">
      <c r="A3282" s="33" t="s">
        <v>12720</v>
      </c>
      <c r="B3282" s="33" t="s">
        <v>1262</v>
      </c>
      <c r="C3282" s="39" t="s">
        <v>4911</v>
      </c>
      <c r="D3282" s="40"/>
      <c r="E3282" s="70" t="s">
        <v>4911</v>
      </c>
      <c r="F3282" s="63" t="s">
        <v>4962</v>
      </c>
      <c r="G3282" s="92"/>
      <c r="H3282" s="41" t="s">
        <v>4911</v>
      </c>
      <c r="I3282" s="41" t="s">
        <v>4911</v>
      </c>
      <c r="J3282" s="64" t="s">
        <v>4963</v>
      </c>
      <c r="K3282" s="65" t="s">
        <v>13017</v>
      </c>
      <c r="L3282" s="64" t="s">
        <v>13018</v>
      </c>
      <c r="M3282" s="4">
        <v>3280</v>
      </c>
      <c r="N3282" s="546">
        <v>38.454728000000003</v>
      </c>
      <c r="O3282" s="546">
        <v>141.260739</v>
      </c>
      <c r="P3282">
        <f t="shared" si="51"/>
        <v>5432.1432953239928</v>
      </c>
    </row>
    <row r="3283" spans="1:16">
      <c r="A3283" s="33" t="s">
        <v>12720</v>
      </c>
      <c r="B3283" s="33" t="s">
        <v>1262</v>
      </c>
      <c r="C3283" s="276">
        <v>8</v>
      </c>
      <c r="D3283" s="277">
        <v>7157019</v>
      </c>
      <c r="E3283" s="62" t="s">
        <v>4974</v>
      </c>
      <c r="F3283" s="124" t="s">
        <v>4981</v>
      </c>
      <c r="G3283" s="29" t="s">
        <v>4913</v>
      </c>
      <c r="H3283" s="279" t="s">
        <v>13019</v>
      </c>
      <c r="I3283" s="279" t="s">
        <v>13020</v>
      </c>
      <c r="J3283" s="37" t="s">
        <v>13021</v>
      </c>
      <c r="K3283" s="38" t="s">
        <v>13022</v>
      </c>
      <c r="L3283" s="37" t="s">
        <v>13023</v>
      </c>
      <c r="M3283" s="4">
        <v>3281</v>
      </c>
      <c r="N3283" s="544">
        <v>38.162010000000002</v>
      </c>
      <c r="O3283" s="544">
        <v>140.87676300000001</v>
      </c>
      <c r="P3283">
        <f t="shared" si="51"/>
        <v>5376.1404383736308</v>
      </c>
    </row>
    <row r="3284" spans="1:16">
      <c r="A3284" s="33" t="s">
        <v>12720</v>
      </c>
      <c r="B3284" s="33" t="s">
        <v>1262</v>
      </c>
      <c r="C3284" s="34" t="s">
        <v>4911</v>
      </c>
      <c r="D3284" s="35"/>
      <c r="E3284" s="62" t="s">
        <v>4911</v>
      </c>
      <c r="F3284" s="102" t="s">
        <v>4962</v>
      </c>
      <c r="G3284" s="56"/>
      <c r="H3284" s="36" t="s">
        <v>4911</v>
      </c>
      <c r="I3284" s="36" t="s">
        <v>4911</v>
      </c>
      <c r="J3284" s="60" t="s">
        <v>4963</v>
      </c>
      <c r="K3284" s="61" t="s">
        <v>13022</v>
      </c>
      <c r="L3284" s="60" t="s">
        <v>13023</v>
      </c>
      <c r="M3284" s="4">
        <v>3282</v>
      </c>
      <c r="N3284" s="549">
        <v>38.162010000000002</v>
      </c>
      <c r="O3284" s="549">
        <v>140.87676300000001</v>
      </c>
      <c r="P3284">
        <f t="shared" si="51"/>
        <v>5376.1404383736308</v>
      </c>
    </row>
    <row r="3285" spans="1:16">
      <c r="A3285" s="33" t="s">
        <v>12720</v>
      </c>
      <c r="B3285" s="33" t="s">
        <v>1262</v>
      </c>
      <c r="C3285" s="39" t="s">
        <v>4911</v>
      </c>
      <c r="D3285" s="40"/>
      <c r="E3285" s="70" t="s">
        <v>4911</v>
      </c>
      <c r="F3285" s="63" t="s">
        <v>4964</v>
      </c>
      <c r="G3285" s="92"/>
      <c r="H3285" s="41" t="s">
        <v>4911</v>
      </c>
      <c r="I3285" s="41" t="s">
        <v>4911</v>
      </c>
      <c r="J3285" s="64" t="s">
        <v>6939</v>
      </c>
      <c r="K3285" s="65" t="s">
        <v>13024</v>
      </c>
      <c r="L3285" s="64" t="s">
        <v>13704</v>
      </c>
      <c r="M3285" s="4">
        <v>3283</v>
      </c>
      <c r="N3285" s="546">
        <v>38.119982</v>
      </c>
      <c r="O3285" s="546">
        <v>140.84428600000001</v>
      </c>
      <c r="P3285">
        <f t="shared" si="51"/>
        <v>5368.9816471228523</v>
      </c>
    </row>
    <row r="3286" spans="1:16">
      <c r="A3286" s="33" t="s">
        <v>12720</v>
      </c>
      <c r="B3286" s="33" t="s">
        <v>1262</v>
      </c>
      <c r="C3286" s="276">
        <v>9</v>
      </c>
      <c r="D3286" s="277">
        <v>7158025</v>
      </c>
      <c r="E3286" s="278" t="s">
        <v>4974</v>
      </c>
      <c r="F3286" s="300" t="s">
        <v>4981</v>
      </c>
      <c r="G3286" s="29" t="s">
        <v>4913</v>
      </c>
      <c r="H3286" s="279" t="s">
        <v>13025</v>
      </c>
      <c r="I3286" s="279" t="s">
        <v>13026</v>
      </c>
      <c r="J3286" s="291" t="s">
        <v>13027</v>
      </c>
      <c r="K3286" s="292" t="s">
        <v>13028</v>
      </c>
      <c r="L3286" s="291" t="s">
        <v>13029</v>
      </c>
      <c r="M3286" s="4">
        <v>3284</v>
      </c>
      <c r="N3286" s="613">
        <v>37.988182000000002</v>
      </c>
      <c r="O3286" s="613">
        <v>140.78805700000001</v>
      </c>
      <c r="P3286">
        <f t="shared" si="51"/>
        <v>5348.2823327423748</v>
      </c>
    </row>
    <row r="3287" spans="1:16">
      <c r="A3287" s="33" t="s">
        <v>12720</v>
      </c>
      <c r="B3287" s="33" t="s">
        <v>1262</v>
      </c>
      <c r="C3287" s="39" t="s">
        <v>4911</v>
      </c>
      <c r="D3287" s="40"/>
      <c r="E3287" s="70" t="s">
        <v>4911</v>
      </c>
      <c r="F3287" s="63" t="s">
        <v>4962</v>
      </c>
      <c r="G3287" s="92"/>
      <c r="H3287" s="41" t="s">
        <v>4911</v>
      </c>
      <c r="I3287" s="41" t="s">
        <v>4911</v>
      </c>
      <c r="J3287" s="64" t="s">
        <v>4963</v>
      </c>
      <c r="K3287" s="65" t="s">
        <v>13028</v>
      </c>
      <c r="L3287" s="64" t="s">
        <v>13029</v>
      </c>
      <c r="M3287" s="4">
        <v>3285</v>
      </c>
      <c r="N3287" s="546">
        <v>37.988182000000002</v>
      </c>
      <c r="O3287" s="546">
        <v>140.78805700000001</v>
      </c>
      <c r="P3287">
        <f t="shared" si="51"/>
        <v>5348.2823327423748</v>
      </c>
    </row>
    <row r="3288" spans="1:16">
      <c r="A3288" s="33" t="s">
        <v>12720</v>
      </c>
      <c r="B3288" s="33" t="s">
        <v>1262</v>
      </c>
      <c r="C3288" s="276">
        <v>10</v>
      </c>
      <c r="D3288" s="277">
        <v>7183006</v>
      </c>
      <c r="E3288" s="62" t="s">
        <v>4911</v>
      </c>
      <c r="F3288" s="102" t="s">
        <v>4912</v>
      </c>
      <c r="G3288" s="29" t="s">
        <v>4913</v>
      </c>
      <c r="H3288" s="279" t="s">
        <v>13030</v>
      </c>
      <c r="I3288" s="279" t="s">
        <v>13031</v>
      </c>
      <c r="J3288" s="60" t="s">
        <v>13032</v>
      </c>
      <c r="K3288" s="61" t="s">
        <v>13028</v>
      </c>
      <c r="L3288" s="60" t="s">
        <v>13033</v>
      </c>
      <c r="M3288" s="4">
        <v>3286</v>
      </c>
      <c r="N3288" s="549">
        <v>37.986384000000001</v>
      </c>
      <c r="O3288" s="549">
        <v>140.795785</v>
      </c>
      <c r="P3288">
        <f t="shared" si="51"/>
        <v>5348.3227545914397</v>
      </c>
    </row>
    <row r="3289" spans="1:16">
      <c r="A3289" s="33" t="s">
        <v>12720</v>
      </c>
      <c r="B3289" s="33" t="s">
        <v>1262</v>
      </c>
      <c r="C3289" s="34" t="s">
        <v>4911</v>
      </c>
      <c r="D3289" s="35"/>
      <c r="E3289" s="62" t="s">
        <v>4911</v>
      </c>
      <c r="F3289" s="102" t="s">
        <v>4962</v>
      </c>
      <c r="G3289" s="56"/>
      <c r="H3289" s="36" t="s">
        <v>4911</v>
      </c>
      <c r="I3289" s="36" t="s">
        <v>4911</v>
      </c>
      <c r="J3289" s="60" t="s">
        <v>4963</v>
      </c>
      <c r="K3289" s="61" t="s">
        <v>13034</v>
      </c>
      <c r="L3289" s="60" t="s">
        <v>13035</v>
      </c>
      <c r="M3289" s="4">
        <v>3287</v>
      </c>
      <c r="N3289" s="549">
        <v>37.904566000000003</v>
      </c>
      <c r="O3289" s="549">
        <v>140.80002899999999</v>
      </c>
      <c r="P3289">
        <f t="shared" si="51"/>
        <v>5336.9639920324144</v>
      </c>
    </row>
    <row r="3290" spans="1:16">
      <c r="A3290" s="33" t="s">
        <v>12720</v>
      </c>
      <c r="B3290" s="33" t="s">
        <v>1262</v>
      </c>
      <c r="C3290" s="34" t="s">
        <v>4911</v>
      </c>
      <c r="D3290" s="35"/>
      <c r="E3290" s="62" t="s">
        <v>4911</v>
      </c>
      <c r="F3290" s="102" t="s">
        <v>5102</v>
      </c>
      <c r="G3290" s="56"/>
      <c r="H3290" s="36" t="s">
        <v>4911</v>
      </c>
      <c r="I3290" s="36" t="s">
        <v>4911</v>
      </c>
      <c r="J3290" s="60" t="s">
        <v>13036</v>
      </c>
      <c r="K3290" s="61" t="s">
        <v>13034</v>
      </c>
      <c r="L3290" s="60" t="s">
        <v>13037</v>
      </c>
      <c r="M3290" s="4">
        <v>3288</v>
      </c>
      <c r="N3290" s="549">
        <v>37.902678999999999</v>
      </c>
      <c r="O3290" s="549">
        <v>140.79893000000001</v>
      </c>
      <c r="P3290">
        <f t="shared" si="51"/>
        <v>5336.6566473334706</v>
      </c>
    </row>
    <row r="3291" spans="1:16">
      <c r="A3291" s="33" t="s">
        <v>12720</v>
      </c>
      <c r="B3291" s="33" t="s">
        <v>1262</v>
      </c>
      <c r="C3291" s="39" t="s">
        <v>4911</v>
      </c>
      <c r="D3291" s="40"/>
      <c r="E3291" s="70" t="s">
        <v>4974</v>
      </c>
      <c r="F3291" s="63" t="s">
        <v>4975</v>
      </c>
      <c r="G3291" s="92"/>
      <c r="H3291" s="41" t="s">
        <v>4911</v>
      </c>
      <c r="I3291" s="41" t="s">
        <v>4911</v>
      </c>
      <c r="J3291" s="64" t="s">
        <v>4976</v>
      </c>
      <c r="K3291" s="65" t="s">
        <v>13034</v>
      </c>
      <c r="L3291" s="64" t="s">
        <v>13035</v>
      </c>
      <c r="M3291" s="4">
        <v>3289</v>
      </c>
      <c r="N3291" s="546">
        <v>37.904566000000003</v>
      </c>
      <c r="O3291" s="546">
        <v>140.80002899999999</v>
      </c>
      <c r="P3291">
        <f t="shared" si="51"/>
        <v>5336.9639920324144</v>
      </c>
    </row>
    <row r="3292" spans="1:16">
      <c r="A3292" s="33" t="s">
        <v>12720</v>
      </c>
      <c r="B3292" s="33" t="s">
        <v>1262</v>
      </c>
      <c r="C3292" s="276">
        <v>11</v>
      </c>
      <c r="D3292" s="277">
        <v>7187019</v>
      </c>
      <c r="E3292" s="62" t="s">
        <v>4974</v>
      </c>
      <c r="F3292" s="56" t="s">
        <v>4981</v>
      </c>
      <c r="G3292" s="29" t="s">
        <v>4913</v>
      </c>
      <c r="H3292" s="279" t="s">
        <v>13038</v>
      </c>
      <c r="I3292" s="279" t="s">
        <v>13039</v>
      </c>
      <c r="J3292" s="57" t="s">
        <v>13040</v>
      </c>
      <c r="K3292" s="58" t="s">
        <v>13041</v>
      </c>
      <c r="L3292" s="57" t="s">
        <v>13042</v>
      </c>
      <c r="M3292" s="4">
        <v>3290</v>
      </c>
      <c r="N3292" s="548">
        <v>38.438153999999997</v>
      </c>
      <c r="O3292" s="548">
        <v>140.90196499999999</v>
      </c>
      <c r="P3292">
        <f t="shared" si="51"/>
        <v>5416.0114295726089</v>
      </c>
    </row>
    <row r="3293" spans="1:16">
      <c r="A3293" s="33" t="s">
        <v>12720</v>
      </c>
      <c r="B3293" s="33" t="s">
        <v>1262</v>
      </c>
      <c r="C3293" s="39" t="s">
        <v>4911</v>
      </c>
      <c r="D3293" s="40"/>
      <c r="E3293" s="70" t="s">
        <v>4911</v>
      </c>
      <c r="F3293" s="63" t="s">
        <v>4962</v>
      </c>
      <c r="G3293" s="92"/>
      <c r="H3293" s="41" t="s">
        <v>4911</v>
      </c>
      <c r="I3293" s="41" t="s">
        <v>4911</v>
      </c>
      <c r="J3293" s="64" t="s">
        <v>4963</v>
      </c>
      <c r="K3293" s="65" t="s">
        <v>13041</v>
      </c>
      <c r="L3293" s="64" t="s">
        <v>13042</v>
      </c>
      <c r="M3293" s="4">
        <v>3291</v>
      </c>
      <c r="N3293" s="546">
        <v>38.438153999999997</v>
      </c>
      <c r="O3293" s="546">
        <v>140.90196499999999</v>
      </c>
      <c r="P3293">
        <f t="shared" si="51"/>
        <v>5416.0114295726089</v>
      </c>
    </row>
    <row r="3294" spans="1:16">
      <c r="A3294" s="33" t="s">
        <v>12720</v>
      </c>
      <c r="B3294" s="33" t="s">
        <v>1262</v>
      </c>
      <c r="C3294" s="276">
        <v>12</v>
      </c>
      <c r="D3294" s="277">
        <v>7188041</v>
      </c>
      <c r="E3294" s="278" t="s">
        <v>4911</v>
      </c>
      <c r="F3294" s="100" t="s">
        <v>4981</v>
      </c>
      <c r="G3294" s="29" t="s">
        <v>4913</v>
      </c>
      <c r="H3294" s="279" t="s">
        <v>13043</v>
      </c>
      <c r="I3294" s="279" t="s">
        <v>13044</v>
      </c>
      <c r="J3294" s="76" t="s">
        <v>13045</v>
      </c>
      <c r="K3294" s="77" t="s">
        <v>13046</v>
      </c>
      <c r="L3294" s="76" t="s">
        <v>13047</v>
      </c>
      <c r="M3294" s="4">
        <v>3292</v>
      </c>
      <c r="N3294" s="547">
        <v>38.575646999999996</v>
      </c>
      <c r="O3294" s="547">
        <v>140.86031500000001</v>
      </c>
      <c r="P3294">
        <f t="shared" si="51"/>
        <v>5433.7777877488052</v>
      </c>
    </row>
    <row r="3295" spans="1:16">
      <c r="A3295" s="33" t="s">
        <v>12720</v>
      </c>
      <c r="B3295" s="33" t="s">
        <v>1262</v>
      </c>
      <c r="C3295" s="34" t="s">
        <v>4911</v>
      </c>
      <c r="D3295" s="35"/>
      <c r="E3295" s="62" t="s">
        <v>4911</v>
      </c>
      <c r="F3295" s="55" t="s">
        <v>4912</v>
      </c>
      <c r="G3295" s="56"/>
      <c r="H3295" s="36" t="s">
        <v>4911</v>
      </c>
      <c r="I3295" s="36" t="s">
        <v>4911</v>
      </c>
      <c r="J3295" s="31" t="s">
        <v>13048</v>
      </c>
      <c r="K3295" s="32" t="s">
        <v>13049</v>
      </c>
      <c r="L3295" s="31" t="s">
        <v>13050</v>
      </c>
      <c r="M3295" s="4">
        <v>3293</v>
      </c>
      <c r="N3295" s="545">
        <v>38.581921999999999</v>
      </c>
      <c r="O3295" s="545">
        <v>140.946641</v>
      </c>
      <c r="P3295">
        <f t="shared" si="51"/>
        <v>5437.9923092240015</v>
      </c>
    </row>
    <row r="3296" spans="1:16">
      <c r="A3296" s="33" t="s">
        <v>12720</v>
      </c>
      <c r="B3296" s="33" t="s">
        <v>1262</v>
      </c>
      <c r="C3296" s="34" t="s">
        <v>4911</v>
      </c>
      <c r="D3296" s="35"/>
      <c r="E3296" s="62" t="s">
        <v>4911</v>
      </c>
      <c r="F3296" s="56" t="s">
        <v>4962</v>
      </c>
      <c r="G3296" s="56"/>
      <c r="H3296" s="36" t="s">
        <v>4911</v>
      </c>
      <c r="I3296" s="36" t="s">
        <v>4911</v>
      </c>
      <c r="J3296" s="31" t="s">
        <v>4963</v>
      </c>
      <c r="K3296" s="32" t="s">
        <v>13049</v>
      </c>
      <c r="L3296" s="31" t="s">
        <v>13050</v>
      </c>
      <c r="M3296" s="4">
        <v>3294</v>
      </c>
      <c r="N3296" s="545">
        <v>38.581921999999999</v>
      </c>
      <c r="O3296" s="545">
        <v>140.946641</v>
      </c>
      <c r="P3296">
        <f t="shared" si="51"/>
        <v>5437.9923092240015</v>
      </c>
    </row>
    <row r="3297" spans="1:16">
      <c r="A3297" s="33" t="s">
        <v>12720</v>
      </c>
      <c r="B3297" s="33" t="s">
        <v>1262</v>
      </c>
      <c r="C3297" s="34" t="s">
        <v>4911</v>
      </c>
      <c r="D3297" s="35"/>
      <c r="E3297" s="62" t="s">
        <v>4911</v>
      </c>
      <c r="F3297" s="55" t="s">
        <v>5255</v>
      </c>
      <c r="G3297" s="56"/>
      <c r="H3297" s="36" t="s">
        <v>4911</v>
      </c>
      <c r="I3297" s="36" t="s">
        <v>4911</v>
      </c>
      <c r="J3297" s="31" t="s">
        <v>13051</v>
      </c>
      <c r="K3297" s="32" t="s">
        <v>13052</v>
      </c>
      <c r="L3297" s="31" t="s">
        <v>13053</v>
      </c>
      <c r="M3297" s="4">
        <v>3295</v>
      </c>
      <c r="N3297" s="545">
        <v>38.593640000000001</v>
      </c>
      <c r="O3297" s="545">
        <v>140.95683600000001</v>
      </c>
      <c r="P3297">
        <f t="shared" si="51"/>
        <v>5440.0373841230403</v>
      </c>
    </row>
    <row r="3298" spans="1:16">
      <c r="A3298" s="33" t="s">
        <v>12720</v>
      </c>
      <c r="B3298" s="33" t="s">
        <v>1262</v>
      </c>
      <c r="C3298" s="39" t="s">
        <v>4911</v>
      </c>
      <c r="D3298" s="40"/>
      <c r="E3298" s="62" t="s">
        <v>4974</v>
      </c>
      <c r="F3298" s="63" t="s">
        <v>4975</v>
      </c>
      <c r="G3298" s="92"/>
      <c r="H3298" s="41" t="s">
        <v>4911</v>
      </c>
      <c r="I3298" s="41" t="s">
        <v>4911</v>
      </c>
      <c r="J3298" s="57" t="s">
        <v>6229</v>
      </c>
      <c r="K3298" s="58" t="s">
        <v>13046</v>
      </c>
      <c r="L3298" s="57" t="s">
        <v>13047</v>
      </c>
      <c r="M3298" s="4">
        <v>3296</v>
      </c>
      <c r="N3298" s="548">
        <v>38.575646999999996</v>
      </c>
      <c r="O3298" s="548">
        <v>140.86031500000001</v>
      </c>
      <c r="P3298">
        <f t="shared" si="51"/>
        <v>5433.7777877488052</v>
      </c>
    </row>
    <row r="3299" spans="1:16">
      <c r="A3299" s="33" t="s">
        <v>12720</v>
      </c>
      <c r="B3299" s="33" t="s">
        <v>1262</v>
      </c>
      <c r="C3299" s="276">
        <v>13</v>
      </c>
      <c r="D3299" s="277">
        <v>7191033</v>
      </c>
      <c r="E3299" s="278" t="s">
        <v>4974</v>
      </c>
      <c r="F3299" s="300" t="s">
        <v>4981</v>
      </c>
      <c r="G3299" s="29" t="s">
        <v>4913</v>
      </c>
      <c r="H3299" s="279" t="s">
        <v>13054</v>
      </c>
      <c r="I3299" s="279" t="s">
        <v>13055</v>
      </c>
      <c r="J3299" s="291" t="s">
        <v>13056</v>
      </c>
      <c r="K3299" s="292" t="s">
        <v>13057</v>
      </c>
      <c r="L3299" s="291" t="s">
        <v>13058</v>
      </c>
      <c r="M3299" s="4">
        <v>3297</v>
      </c>
      <c r="N3299" s="613">
        <v>38.600456999999999</v>
      </c>
      <c r="O3299" s="613">
        <v>141.021151</v>
      </c>
      <c r="P3299">
        <f t="shared" si="51"/>
        <v>5443.4808752660074</v>
      </c>
    </row>
    <row r="3300" spans="1:16">
      <c r="A3300" s="33" t="s">
        <v>12720</v>
      </c>
      <c r="B3300" s="33" t="s">
        <v>1262</v>
      </c>
      <c r="C3300" s="39" t="s">
        <v>4911</v>
      </c>
      <c r="D3300" s="40"/>
      <c r="E3300" s="70" t="s">
        <v>4911</v>
      </c>
      <c r="F3300" s="63" t="s">
        <v>4962</v>
      </c>
      <c r="G3300" s="92"/>
      <c r="H3300" s="41" t="s">
        <v>4911</v>
      </c>
      <c r="I3300" s="41" t="s">
        <v>4911</v>
      </c>
      <c r="J3300" s="64" t="s">
        <v>4963</v>
      </c>
      <c r="K3300" s="65" t="s">
        <v>13057</v>
      </c>
      <c r="L3300" s="64" t="s">
        <v>13058</v>
      </c>
      <c r="M3300" s="4">
        <v>3298</v>
      </c>
      <c r="N3300" s="546">
        <v>38.600456999999999</v>
      </c>
      <c r="O3300" s="546">
        <v>141.021151</v>
      </c>
      <c r="P3300">
        <f t="shared" si="51"/>
        <v>5443.4808752660074</v>
      </c>
    </row>
    <row r="3301" spans="1:16">
      <c r="A3301" s="33" t="s">
        <v>12720</v>
      </c>
      <c r="B3301" s="33" t="s">
        <v>1262</v>
      </c>
      <c r="C3301" s="276">
        <v>14</v>
      </c>
      <c r="D3301" s="277">
        <v>7192137</v>
      </c>
      <c r="E3301" s="278" t="s">
        <v>4974</v>
      </c>
      <c r="F3301" s="300" t="s">
        <v>4981</v>
      </c>
      <c r="G3301" s="29" t="s">
        <v>4913</v>
      </c>
      <c r="H3301" s="279" t="s">
        <v>13059</v>
      </c>
      <c r="I3301" s="279" t="s">
        <v>13060</v>
      </c>
      <c r="J3301" s="291" t="s">
        <v>13061</v>
      </c>
      <c r="K3301" s="292" t="s">
        <v>13062</v>
      </c>
      <c r="L3301" s="291" t="s">
        <v>13063</v>
      </c>
      <c r="M3301" s="4">
        <v>3299</v>
      </c>
      <c r="N3301" s="613">
        <v>38.733238999999998</v>
      </c>
      <c r="O3301" s="613">
        <v>141.005932</v>
      </c>
      <c r="P3301">
        <f t="shared" si="51"/>
        <v>5461.6164645737481</v>
      </c>
    </row>
    <row r="3302" spans="1:16">
      <c r="A3302" s="33" t="s">
        <v>12720</v>
      </c>
      <c r="B3302" s="33" t="s">
        <v>1262</v>
      </c>
      <c r="C3302" s="39" t="s">
        <v>4911</v>
      </c>
      <c r="D3302" s="40"/>
      <c r="E3302" s="70" t="s">
        <v>4911</v>
      </c>
      <c r="F3302" s="63" t="s">
        <v>4962</v>
      </c>
      <c r="G3302" s="92"/>
      <c r="H3302" s="41" t="s">
        <v>4911</v>
      </c>
      <c r="I3302" s="41" t="s">
        <v>4911</v>
      </c>
      <c r="J3302" s="64" t="s">
        <v>4963</v>
      </c>
      <c r="K3302" s="65" t="s">
        <v>13062</v>
      </c>
      <c r="L3302" s="64" t="s">
        <v>13063</v>
      </c>
      <c r="M3302" s="4">
        <v>3300</v>
      </c>
      <c r="N3302" s="546">
        <v>38.733238999999998</v>
      </c>
      <c r="O3302" s="546">
        <v>141.005932</v>
      </c>
      <c r="P3302">
        <f t="shared" si="51"/>
        <v>5461.6164645737481</v>
      </c>
    </row>
    <row r="3303" spans="1:16">
      <c r="A3303" s="33" t="s">
        <v>12720</v>
      </c>
      <c r="B3303" s="33" t="s">
        <v>1262</v>
      </c>
      <c r="C3303" s="276">
        <v>15</v>
      </c>
      <c r="D3303" s="277">
        <v>7193097</v>
      </c>
      <c r="E3303" s="278" t="s">
        <v>4974</v>
      </c>
      <c r="F3303" s="300" t="s">
        <v>4981</v>
      </c>
      <c r="G3303" s="29" t="s">
        <v>4913</v>
      </c>
      <c r="H3303" s="279" t="s">
        <v>13064</v>
      </c>
      <c r="I3303" s="279" t="s">
        <v>13065</v>
      </c>
      <c r="J3303" s="291" t="s">
        <v>13066</v>
      </c>
      <c r="K3303" s="292" t="s">
        <v>13067</v>
      </c>
      <c r="L3303" s="291" t="s">
        <v>13068</v>
      </c>
      <c r="M3303" s="4">
        <v>3301</v>
      </c>
      <c r="N3303" s="613">
        <v>38.693455999999998</v>
      </c>
      <c r="O3303" s="613">
        <v>141.20689999999999</v>
      </c>
      <c r="P3303">
        <f t="shared" si="51"/>
        <v>5463.7829720463997</v>
      </c>
    </row>
    <row r="3304" spans="1:16">
      <c r="A3304" s="33" t="s">
        <v>12720</v>
      </c>
      <c r="B3304" s="33" t="s">
        <v>1262</v>
      </c>
      <c r="C3304" s="34" t="s">
        <v>4911</v>
      </c>
      <c r="D3304" s="35"/>
      <c r="E3304" s="62" t="s">
        <v>4911</v>
      </c>
      <c r="F3304" s="102" t="s">
        <v>4962</v>
      </c>
      <c r="G3304" s="56"/>
      <c r="H3304" s="36" t="s">
        <v>4911</v>
      </c>
      <c r="I3304" s="36" t="s">
        <v>4911</v>
      </c>
      <c r="J3304" s="60" t="s">
        <v>4963</v>
      </c>
      <c r="K3304" s="61" t="s">
        <v>13067</v>
      </c>
      <c r="L3304" s="60" t="s">
        <v>13068</v>
      </c>
      <c r="M3304" s="4">
        <v>3302</v>
      </c>
      <c r="N3304" s="549">
        <v>38.693455999999998</v>
      </c>
      <c r="O3304" s="549">
        <v>141.20689999999999</v>
      </c>
      <c r="P3304">
        <f t="shared" si="51"/>
        <v>5463.7829720463997</v>
      </c>
    </row>
    <row r="3305" spans="1:16">
      <c r="A3305" s="33" t="s">
        <v>12720</v>
      </c>
      <c r="B3305" s="33" t="s">
        <v>1262</v>
      </c>
      <c r="C3305" s="97" t="s">
        <v>4911</v>
      </c>
      <c r="D3305" s="40"/>
      <c r="E3305" s="70" t="s">
        <v>4911</v>
      </c>
      <c r="F3305" s="63" t="s">
        <v>5252</v>
      </c>
      <c r="G3305" s="92"/>
      <c r="H3305" s="41" t="s">
        <v>4911</v>
      </c>
      <c r="I3305" s="41" t="s">
        <v>4911</v>
      </c>
      <c r="J3305" s="64" t="s">
        <v>5353</v>
      </c>
      <c r="K3305" s="65" t="s">
        <v>13067</v>
      </c>
      <c r="L3305" s="64" t="s">
        <v>13068</v>
      </c>
      <c r="M3305" s="4">
        <v>3303</v>
      </c>
      <c r="N3305" s="546">
        <v>38.693455999999998</v>
      </c>
      <c r="O3305" s="546">
        <v>141.20689999999999</v>
      </c>
      <c r="P3305">
        <f t="shared" si="51"/>
        <v>5463.7829720463997</v>
      </c>
    </row>
    <row r="3306" spans="1:16">
      <c r="A3306" s="33" t="s">
        <v>12720</v>
      </c>
      <c r="B3306" s="33" t="s">
        <v>1262</v>
      </c>
      <c r="C3306" s="276">
        <v>16</v>
      </c>
      <c r="D3306" s="277">
        <v>7194022</v>
      </c>
      <c r="E3306" s="278" t="s">
        <v>4974</v>
      </c>
      <c r="F3306" s="300" t="s">
        <v>4981</v>
      </c>
      <c r="G3306" s="29" t="s">
        <v>4913</v>
      </c>
      <c r="H3306" s="279" t="s">
        <v>13069</v>
      </c>
      <c r="I3306" s="279" t="s">
        <v>13070</v>
      </c>
      <c r="J3306" s="291" t="s">
        <v>13071</v>
      </c>
      <c r="K3306" s="292" t="s">
        <v>13072</v>
      </c>
      <c r="L3306" s="291" t="s">
        <v>13073</v>
      </c>
      <c r="M3306" s="4">
        <v>3304</v>
      </c>
      <c r="N3306" s="613">
        <v>38.529418</v>
      </c>
      <c r="O3306" s="613">
        <v>141.13401500000001</v>
      </c>
      <c r="P3306">
        <f t="shared" si="51"/>
        <v>5437.8114579532703</v>
      </c>
    </row>
    <row r="3307" spans="1:16">
      <c r="A3307" s="33" t="s">
        <v>12720</v>
      </c>
      <c r="B3307" s="33" t="s">
        <v>1262</v>
      </c>
      <c r="C3307" s="34" t="s">
        <v>4911</v>
      </c>
      <c r="D3307" s="35"/>
      <c r="E3307" s="62" t="s">
        <v>4911</v>
      </c>
      <c r="F3307" s="102" t="s">
        <v>4962</v>
      </c>
      <c r="G3307" s="56"/>
      <c r="H3307" s="36" t="s">
        <v>4911</v>
      </c>
      <c r="I3307" s="36" t="s">
        <v>4911</v>
      </c>
      <c r="J3307" s="60" t="s">
        <v>4963</v>
      </c>
      <c r="K3307" s="61" t="s">
        <v>13072</v>
      </c>
      <c r="L3307" s="60" t="s">
        <v>13073</v>
      </c>
      <c r="M3307" s="4">
        <v>3305</v>
      </c>
      <c r="N3307" s="549">
        <v>38.529418</v>
      </c>
      <c r="O3307" s="549">
        <v>141.13401500000001</v>
      </c>
      <c r="P3307">
        <f t="shared" si="51"/>
        <v>5437.8114579532703</v>
      </c>
    </row>
    <row r="3308" spans="1:16" ht="19.5" thickBot="1">
      <c r="A3308" s="33" t="s">
        <v>12720</v>
      </c>
      <c r="B3308" s="82" t="s">
        <v>1262</v>
      </c>
      <c r="C3308" s="83" t="s">
        <v>4911</v>
      </c>
      <c r="D3308" s="84"/>
      <c r="E3308" s="220" t="s">
        <v>4911</v>
      </c>
      <c r="F3308" s="137" t="s">
        <v>4964</v>
      </c>
      <c r="G3308" s="138"/>
      <c r="H3308" s="87" t="s">
        <v>4911</v>
      </c>
      <c r="I3308" s="87" t="s">
        <v>4911</v>
      </c>
      <c r="J3308" s="141" t="s">
        <v>13074</v>
      </c>
      <c r="K3308" s="140" t="s">
        <v>13075</v>
      </c>
      <c r="L3308" s="141" t="s">
        <v>13076</v>
      </c>
      <c r="M3308" s="4">
        <v>3306</v>
      </c>
      <c r="N3308" s="624">
        <v>38.497860000000003</v>
      </c>
      <c r="O3308" s="624">
        <v>141.24061900000001</v>
      </c>
      <c r="P3308">
        <f t="shared" si="51"/>
        <v>5437.4615765753406</v>
      </c>
    </row>
    <row r="3309" spans="1:16">
      <c r="A3309" s="33" t="s">
        <v>12720</v>
      </c>
      <c r="B3309" s="24" t="s">
        <v>1108</v>
      </c>
      <c r="C3309" s="25">
        <v>1</v>
      </c>
      <c r="D3309" s="26">
        <v>7251027</v>
      </c>
      <c r="E3309" s="62" t="s">
        <v>4974</v>
      </c>
      <c r="F3309" s="56" t="s">
        <v>4981</v>
      </c>
      <c r="G3309" s="29" t="s">
        <v>4913</v>
      </c>
      <c r="H3309" s="30" t="s">
        <v>13077</v>
      </c>
      <c r="I3309" s="30" t="s">
        <v>13078</v>
      </c>
      <c r="J3309" s="57" t="s">
        <v>13079</v>
      </c>
      <c r="K3309" s="58" t="s">
        <v>13080</v>
      </c>
      <c r="L3309" s="57" t="s">
        <v>13081</v>
      </c>
      <c r="M3309" s="4">
        <v>3307</v>
      </c>
      <c r="N3309" s="548">
        <v>38.273367</v>
      </c>
      <c r="O3309" s="548">
        <v>140.360758</v>
      </c>
      <c r="P3309">
        <f t="shared" si="51"/>
        <v>5372.078803332186</v>
      </c>
    </row>
    <row r="3310" spans="1:16">
      <c r="A3310" s="33" t="s">
        <v>12720</v>
      </c>
      <c r="B3310" s="33" t="s">
        <v>1108</v>
      </c>
      <c r="C3310" s="39" t="s">
        <v>4911</v>
      </c>
      <c r="D3310" s="40"/>
      <c r="E3310" s="70" t="s">
        <v>4911</v>
      </c>
      <c r="F3310" s="63" t="s">
        <v>4962</v>
      </c>
      <c r="G3310" s="92"/>
      <c r="H3310" s="41" t="s">
        <v>4911</v>
      </c>
      <c r="I3310" s="41" t="s">
        <v>4911</v>
      </c>
      <c r="J3310" s="64" t="s">
        <v>4963</v>
      </c>
      <c r="K3310" s="65" t="s">
        <v>13080</v>
      </c>
      <c r="L3310" s="64" t="s">
        <v>13081</v>
      </c>
      <c r="M3310" s="4">
        <v>3308</v>
      </c>
      <c r="N3310" s="546">
        <v>38.273367</v>
      </c>
      <c r="O3310" s="546">
        <v>140.360758</v>
      </c>
      <c r="P3310">
        <f t="shared" si="51"/>
        <v>5372.078803332186</v>
      </c>
    </row>
    <row r="3311" spans="1:16">
      <c r="A3311" s="33" t="s">
        <v>12720</v>
      </c>
      <c r="B3311" s="33" t="s">
        <v>1108</v>
      </c>
      <c r="C3311" s="276">
        <v>2</v>
      </c>
      <c r="D3311" s="277">
        <v>7252092</v>
      </c>
      <c r="E3311" s="278" t="s">
        <v>4974</v>
      </c>
      <c r="F3311" s="300" t="s">
        <v>4981</v>
      </c>
      <c r="G3311" s="29" t="s">
        <v>4913</v>
      </c>
      <c r="H3311" s="279" t="s">
        <v>13082</v>
      </c>
      <c r="I3311" s="279" t="s">
        <v>13083</v>
      </c>
      <c r="J3311" s="291" t="s">
        <v>13084</v>
      </c>
      <c r="K3311" s="292" t="s">
        <v>13085</v>
      </c>
      <c r="L3311" s="291" t="s">
        <v>13086</v>
      </c>
      <c r="M3311" s="4">
        <v>3309</v>
      </c>
      <c r="N3311" s="613">
        <v>37.949246000000002</v>
      </c>
      <c r="O3311" s="613">
        <v>140.07118700000001</v>
      </c>
      <c r="P3311">
        <f t="shared" si="51"/>
        <v>5315.5959329750031</v>
      </c>
    </row>
    <row r="3312" spans="1:16">
      <c r="A3312" s="33" t="s">
        <v>12720</v>
      </c>
      <c r="B3312" s="33" t="s">
        <v>1108</v>
      </c>
      <c r="C3312" s="39" t="s">
        <v>4911</v>
      </c>
      <c r="D3312" s="193"/>
      <c r="E3312" s="70" t="s">
        <v>4911</v>
      </c>
      <c r="F3312" s="63" t="s">
        <v>4962</v>
      </c>
      <c r="G3312" s="92"/>
      <c r="H3312" s="41" t="s">
        <v>4911</v>
      </c>
      <c r="I3312" s="41" t="s">
        <v>4911</v>
      </c>
      <c r="J3312" s="64" t="s">
        <v>4963</v>
      </c>
      <c r="K3312" s="65" t="s">
        <v>13085</v>
      </c>
      <c r="L3312" s="64" t="s">
        <v>13086</v>
      </c>
      <c r="M3312" s="4">
        <v>3310</v>
      </c>
      <c r="N3312" s="546">
        <v>37.949246000000002</v>
      </c>
      <c r="O3312" s="546">
        <v>140.07118700000001</v>
      </c>
      <c r="P3312">
        <f t="shared" si="51"/>
        <v>5315.5959329750031</v>
      </c>
    </row>
    <row r="3313" spans="1:16">
      <c r="A3313" s="33" t="s">
        <v>12720</v>
      </c>
      <c r="B3313" s="33" t="s">
        <v>1108</v>
      </c>
      <c r="C3313" s="276">
        <v>3</v>
      </c>
      <c r="D3313" s="277">
        <v>7253156</v>
      </c>
      <c r="E3313" s="278" t="s">
        <v>4974</v>
      </c>
      <c r="F3313" s="100" t="s">
        <v>4981</v>
      </c>
      <c r="G3313" s="29" t="s">
        <v>4913</v>
      </c>
      <c r="H3313" s="279" t="s">
        <v>13087</v>
      </c>
      <c r="I3313" s="279" t="s">
        <v>13088</v>
      </c>
      <c r="J3313" s="76" t="s">
        <v>13089</v>
      </c>
      <c r="K3313" s="77" t="s">
        <v>13090</v>
      </c>
      <c r="L3313" s="76" t="s">
        <v>13091</v>
      </c>
      <c r="M3313" s="4">
        <v>3311</v>
      </c>
      <c r="N3313" s="547">
        <v>38.734098000000003</v>
      </c>
      <c r="O3313" s="547">
        <v>139.80208099999999</v>
      </c>
      <c r="P3313">
        <f t="shared" si="51"/>
        <v>5415.1075060579378</v>
      </c>
    </row>
    <row r="3314" spans="1:16">
      <c r="A3314" s="33" t="s">
        <v>12720</v>
      </c>
      <c r="B3314" s="33" t="s">
        <v>1108</v>
      </c>
      <c r="C3314" s="34" t="s">
        <v>4911</v>
      </c>
      <c r="D3314" s="35"/>
      <c r="E3314" s="62" t="s">
        <v>4911</v>
      </c>
      <c r="F3314" s="102" t="s">
        <v>4912</v>
      </c>
      <c r="G3314" s="56"/>
      <c r="H3314" s="36" t="s">
        <v>4911</v>
      </c>
      <c r="I3314" s="36" t="s">
        <v>4911</v>
      </c>
      <c r="J3314" s="60" t="s">
        <v>13092</v>
      </c>
      <c r="K3314" s="61" t="s">
        <v>13093</v>
      </c>
      <c r="L3314" s="60" t="s">
        <v>13094</v>
      </c>
      <c r="M3314" s="4">
        <v>3312</v>
      </c>
      <c r="N3314" s="549">
        <v>38.747382999999999</v>
      </c>
      <c r="O3314" s="549">
        <v>139.84276500000001</v>
      </c>
      <c r="P3314">
        <f t="shared" si="51"/>
        <v>5418.5411752339951</v>
      </c>
    </row>
    <row r="3315" spans="1:16">
      <c r="A3315" s="33" t="s">
        <v>12720</v>
      </c>
      <c r="B3315" s="33" t="s">
        <v>1108</v>
      </c>
      <c r="C3315" s="39" t="s">
        <v>4911</v>
      </c>
      <c r="D3315" s="40"/>
      <c r="E3315" s="70" t="s">
        <v>4911</v>
      </c>
      <c r="F3315" s="63" t="s">
        <v>4962</v>
      </c>
      <c r="G3315" s="92"/>
      <c r="H3315" s="41" t="s">
        <v>4911</v>
      </c>
      <c r="I3315" s="41" t="s">
        <v>4911</v>
      </c>
      <c r="J3315" s="64" t="s">
        <v>4963</v>
      </c>
      <c r="K3315" s="65" t="s">
        <v>13090</v>
      </c>
      <c r="L3315" s="64" t="s">
        <v>13091</v>
      </c>
      <c r="M3315" s="4">
        <v>3313</v>
      </c>
      <c r="N3315" s="546">
        <v>38.734098000000003</v>
      </c>
      <c r="O3315" s="546">
        <v>139.80208099999999</v>
      </c>
      <c r="P3315">
        <f t="shared" si="51"/>
        <v>5415.1075060579378</v>
      </c>
    </row>
    <row r="3316" spans="1:16">
      <c r="A3316" s="33" t="s">
        <v>12720</v>
      </c>
      <c r="B3316" s="33" t="s">
        <v>1108</v>
      </c>
      <c r="C3316" s="276">
        <v>4</v>
      </c>
      <c r="D3316" s="277">
        <v>7256021</v>
      </c>
      <c r="E3316" s="278" t="s">
        <v>4974</v>
      </c>
      <c r="F3316" s="102" t="s">
        <v>4912</v>
      </c>
      <c r="G3316" s="29" t="s">
        <v>4913</v>
      </c>
      <c r="H3316" s="279" t="s">
        <v>13095</v>
      </c>
      <c r="I3316" s="279" t="s">
        <v>13096</v>
      </c>
      <c r="J3316" s="60" t="s">
        <v>7449</v>
      </c>
      <c r="K3316" s="65" t="s">
        <v>13097</v>
      </c>
      <c r="L3316" s="64" t="s">
        <v>13098</v>
      </c>
      <c r="M3316" s="4">
        <v>3314</v>
      </c>
      <c r="N3316" s="618">
        <v>38.366570000000003</v>
      </c>
      <c r="O3316" s="618">
        <v>140.28712899999999</v>
      </c>
      <c r="P3316">
        <f t="shared" si="51"/>
        <v>5382.3359548775297</v>
      </c>
    </row>
    <row r="3317" spans="1:16">
      <c r="A3317" s="33" t="s">
        <v>12720</v>
      </c>
      <c r="B3317" s="33" t="s">
        <v>1108</v>
      </c>
      <c r="C3317" s="39" t="s">
        <v>4911</v>
      </c>
      <c r="D3317" s="40"/>
      <c r="E3317" s="62" t="s">
        <v>4911</v>
      </c>
      <c r="F3317" s="102" t="s">
        <v>4962</v>
      </c>
      <c r="G3317" s="56"/>
      <c r="H3317" s="41" t="s">
        <v>4911</v>
      </c>
      <c r="I3317" s="41" t="s">
        <v>4911</v>
      </c>
      <c r="J3317" s="60" t="s">
        <v>4963</v>
      </c>
      <c r="K3317" s="58" t="s">
        <v>13097</v>
      </c>
      <c r="L3317" s="57" t="s">
        <v>13098</v>
      </c>
      <c r="M3317" s="4">
        <v>3315</v>
      </c>
      <c r="N3317" s="548">
        <v>38.366570000000003</v>
      </c>
      <c r="O3317" s="548">
        <v>140.28712899999999</v>
      </c>
      <c r="P3317">
        <f t="shared" si="51"/>
        <v>5382.3359548775297</v>
      </c>
    </row>
    <row r="3318" spans="1:16">
      <c r="A3318" s="33" t="s">
        <v>12720</v>
      </c>
      <c r="B3318" s="33" t="s">
        <v>1108</v>
      </c>
      <c r="C3318" s="276">
        <v>5</v>
      </c>
      <c r="D3318" s="277">
        <v>7260002</v>
      </c>
      <c r="E3318" s="278" t="s">
        <v>4974</v>
      </c>
      <c r="F3318" s="100" t="s">
        <v>4981</v>
      </c>
      <c r="G3318" s="29" t="s">
        <v>4913</v>
      </c>
      <c r="H3318" s="279" t="s">
        <v>13099</v>
      </c>
      <c r="I3318" s="279" t="s">
        <v>13100</v>
      </c>
      <c r="J3318" s="76" t="s">
        <v>13101</v>
      </c>
      <c r="K3318" s="77" t="s">
        <v>13102</v>
      </c>
      <c r="L3318" s="76" t="s">
        <v>13103</v>
      </c>
      <c r="M3318" s="4">
        <v>3316</v>
      </c>
      <c r="N3318" s="547">
        <v>38.366819</v>
      </c>
      <c r="O3318" s="547">
        <v>140.386066</v>
      </c>
      <c r="P3318">
        <f t="shared" si="51"/>
        <v>5386.1667843440537</v>
      </c>
    </row>
    <row r="3319" spans="1:16">
      <c r="A3319" s="33" t="s">
        <v>12720</v>
      </c>
      <c r="B3319" s="33" t="s">
        <v>1108</v>
      </c>
      <c r="C3319" s="34" t="s">
        <v>4911</v>
      </c>
      <c r="D3319" s="35"/>
      <c r="E3319" s="62" t="s">
        <v>4911</v>
      </c>
      <c r="F3319" s="124" t="s">
        <v>4912</v>
      </c>
      <c r="G3319" s="56"/>
      <c r="H3319" s="36" t="s">
        <v>4911</v>
      </c>
      <c r="I3319" s="36" t="s">
        <v>4911</v>
      </c>
      <c r="J3319" s="37" t="s">
        <v>13104</v>
      </c>
      <c r="K3319" s="38" t="s">
        <v>13105</v>
      </c>
      <c r="L3319" s="37" t="s">
        <v>13106</v>
      </c>
      <c r="M3319" s="4">
        <v>3317</v>
      </c>
      <c r="N3319" s="545">
        <v>38.742970999999997</v>
      </c>
      <c r="O3319" s="544">
        <v>140.309369</v>
      </c>
      <c r="P3319">
        <f t="shared" si="51"/>
        <v>5436.0018141952987</v>
      </c>
    </row>
    <row r="3320" spans="1:16">
      <c r="A3320" s="33" t="s">
        <v>12720</v>
      </c>
      <c r="B3320" s="33" t="s">
        <v>1108</v>
      </c>
      <c r="C3320" s="39" t="s">
        <v>4911</v>
      </c>
      <c r="D3320" s="40"/>
      <c r="E3320" s="62" t="s">
        <v>4911</v>
      </c>
      <c r="F3320" s="55" t="s">
        <v>4962</v>
      </c>
      <c r="G3320" s="56"/>
      <c r="H3320" s="41" t="s">
        <v>4911</v>
      </c>
      <c r="I3320" s="41" t="s">
        <v>4911</v>
      </c>
      <c r="J3320" s="31" t="s">
        <v>4963</v>
      </c>
      <c r="K3320" s="32" t="s">
        <v>13102</v>
      </c>
      <c r="L3320" s="31" t="s">
        <v>13107</v>
      </c>
      <c r="M3320" s="4">
        <v>3318</v>
      </c>
      <c r="N3320" s="544">
        <v>38.366819</v>
      </c>
      <c r="O3320" s="545">
        <v>140.386066</v>
      </c>
      <c r="P3320">
        <f t="shared" si="51"/>
        <v>5386.1667843440537</v>
      </c>
    </row>
    <row r="3321" spans="1:16">
      <c r="A3321" s="33" t="s">
        <v>12720</v>
      </c>
      <c r="B3321" s="33" t="s">
        <v>1108</v>
      </c>
      <c r="C3321" s="276">
        <v>6</v>
      </c>
      <c r="D3321" s="277">
        <v>7261018</v>
      </c>
      <c r="E3321" s="278" t="s">
        <v>4974</v>
      </c>
      <c r="F3321" s="300" t="s">
        <v>4981</v>
      </c>
      <c r="G3321" s="29" t="s">
        <v>4913</v>
      </c>
      <c r="H3321" s="279" t="s">
        <v>13108</v>
      </c>
      <c r="I3321" s="279" t="s">
        <v>13109</v>
      </c>
      <c r="J3321" s="291" t="s">
        <v>13110</v>
      </c>
      <c r="K3321" s="292" t="s">
        <v>13111</v>
      </c>
      <c r="L3321" s="291" t="s">
        <v>13112</v>
      </c>
      <c r="M3321" s="4">
        <v>3319</v>
      </c>
      <c r="N3321" s="613">
        <v>38.425432999999998</v>
      </c>
      <c r="O3321" s="613">
        <v>140.38662400000001</v>
      </c>
      <c r="P3321">
        <f t="shared" si="51"/>
        <v>5394.416814608192</v>
      </c>
    </row>
    <row r="3322" spans="1:16">
      <c r="A3322" s="33" t="s">
        <v>12720</v>
      </c>
      <c r="B3322" s="33" t="s">
        <v>1108</v>
      </c>
      <c r="C3322" s="39" t="s">
        <v>4911</v>
      </c>
      <c r="D3322" s="40"/>
      <c r="E3322" s="70" t="s">
        <v>4911</v>
      </c>
      <c r="F3322" s="63" t="s">
        <v>4962</v>
      </c>
      <c r="G3322" s="92"/>
      <c r="H3322" s="41" t="s">
        <v>4911</v>
      </c>
      <c r="I3322" s="41" t="s">
        <v>4911</v>
      </c>
      <c r="J3322" s="64" t="s">
        <v>4963</v>
      </c>
      <c r="K3322" s="65" t="s">
        <v>13111</v>
      </c>
      <c r="L3322" s="64" t="s">
        <v>13112</v>
      </c>
      <c r="M3322" s="4">
        <v>3320</v>
      </c>
      <c r="N3322" s="546">
        <v>38.425432999999998</v>
      </c>
      <c r="O3322" s="546">
        <v>140.38662400000001</v>
      </c>
      <c r="P3322">
        <f t="shared" si="51"/>
        <v>5394.416814608192</v>
      </c>
    </row>
    <row r="3323" spans="1:16">
      <c r="A3323" s="33" t="s">
        <v>12720</v>
      </c>
      <c r="B3323" s="33" t="s">
        <v>1108</v>
      </c>
      <c r="C3323" s="276">
        <v>7</v>
      </c>
      <c r="D3323" s="277">
        <v>7288072</v>
      </c>
      <c r="E3323" s="278" t="s">
        <v>4974</v>
      </c>
      <c r="F3323" s="100" t="s">
        <v>4981</v>
      </c>
      <c r="G3323" s="29" t="s">
        <v>4913</v>
      </c>
      <c r="H3323" s="279" t="s">
        <v>13113</v>
      </c>
      <c r="I3323" s="279" t="s">
        <v>13114</v>
      </c>
      <c r="J3323" s="76" t="s">
        <v>13115</v>
      </c>
      <c r="K3323" s="77" t="s">
        <v>13116</v>
      </c>
      <c r="L3323" s="76" t="s">
        <v>13117</v>
      </c>
      <c r="M3323" s="4">
        <v>3321</v>
      </c>
      <c r="N3323" s="547">
        <v>38.029862999999999</v>
      </c>
      <c r="O3323" s="547">
        <v>140.09878399999999</v>
      </c>
      <c r="P3323">
        <f t="shared" si="51"/>
        <v>5327.9375619865914</v>
      </c>
    </row>
    <row r="3324" spans="1:16">
      <c r="A3324" s="33" t="s">
        <v>12720</v>
      </c>
      <c r="B3324" s="33" t="s">
        <v>1108</v>
      </c>
      <c r="C3324" s="34" t="s">
        <v>4911</v>
      </c>
      <c r="D3324" s="35"/>
      <c r="E3324" s="62" t="s">
        <v>4911</v>
      </c>
      <c r="F3324" s="124" t="s">
        <v>4987</v>
      </c>
      <c r="G3324" s="56"/>
      <c r="H3324" s="36" t="s">
        <v>4911</v>
      </c>
      <c r="I3324" s="36" t="s">
        <v>4911</v>
      </c>
      <c r="J3324" s="37" t="s">
        <v>8060</v>
      </c>
      <c r="K3324" s="38" t="s">
        <v>13118</v>
      </c>
      <c r="L3324" s="37" t="s">
        <v>13119</v>
      </c>
      <c r="M3324" s="4">
        <v>3322</v>
      </c>
      <c r="N3324" s="544">
        <v>38.040075999999999</v>
      </c>
      <c r="O3324" s="544">
        <v>140.162992</v>
      </c>
      <c r="P3324">
        <f t="shared" si="51"/>
        <v>5331.8108680673922</v>
      </c>
    </row>
    <row r="3325" spans="1:16">
      <c r="A3325" s="33" t="s">
        <v>12720</v>
      </c>
      <c r="B3325" s="33" t="s">
        <v>1108</v>
      </c>
      <c r="C3325" s="39" t="s">
        <v>4911</v>
      </c>
      <c r="D3325" s="40"/>
      <c r="E3325" s="62" t="s">
        <v>4911</v>
      </c>
      <c r="F3325" s="55" t="s">
        <v>4962</v>
      </c>
      <c r="G3325" s="56"/>
      <c r="H3325" s="41" t="s">
        <v>4911</v>
      </c>
      <c r="I3325" s="41" t="s">
        <v>4911</v>
      </c>
      <c r="J3325" s="31" t="s">
        <v>4963</v>
      </c>
      <c r="K3325" s="32" t="s">
        <v>13116</v>
      </c>
      <c r="L3325" s="31" t="s">
        <v>13117</v>
      </c>
      <c r="M3325" s="4">
        <v>3323</v>
      </c>
      <c r="N3325" s="545">
        <v>38.029862999999999</v>
      </c>
      <c r="O3325" s="545">
        <v>140.09878399999999</v>
      </c>
      <c r="P3325">
        <f t="shared" si="51"/>
        <v>5327.9375619865914</v>
      </c>
    </row>
    <row r="3326" spans="1:16">
      <c r="A3326" s="33" t="s">
        <v>12720</v>
      </c>
      <c r="B3326" s="33" t="s">
        <v>1108</v>
      </c>
      <c r="C3326" s="276">
        <v>8</v>
      </c>
      <c r="D3326" s="277">
        <v>7289025</v>
      </c>
      <c r="E3326" s="278" t="s">
        <v>4974</v>
      </c>
      <c r="F3326" s="300" t="s">
        <v>4981</v>
      </c>
      <c r="G3326" s="29" t="s">
        <v>4913</v>
      </c>
      <c r="H3326" s="279" t="s">
        <v>13120</v>
      </c>
      <c r="I3326" s="279" t="s">
        <v>13121</v>
      </c>
      <c r="J3326" s="291" t="s">
        <v>13122</v>
      </c>
      <c r="K3326" s="292" t="s">
        <v>13123</v>
      </c>
      <c r="L3326" s="291" t="s">
        <v>13124</v>
      </c>
      <c r="M3326" s="4">
        <v>3324</v>
      </c>
      <c r="N3326" s="613">
        <v>38.187263000000002</v>
      </c>
      <c r="O3326" s="613">
        <v>140.113438</v>
      </c>
      <c r="P3326">
        <f t="shared" si="51"/>
        <v>5350.5487067401946</v>
      </c>
    </row>
    <row r="3327" spans="1:16" ht="19.5" thickBot="1">
      <c r="A3327" s="33" t="s">
        <v>12720</v>
      </c>
      <c r="B3327" s="82" t="s">
        <v>1108</v>
      </c>
      <c r="C3327" s="83" t="s">
        <v>4911</v>
      </c>
      <c r="D3327" s="84"/>
      <c r="E3327" s="220" t="s">
        <v>4911</v>
      </c>
      <c r="F3327" s="137" t="s">
        <v>4962</v>
      </c>
      <c r="G3327" s="138"/>
      <c r="H3327" s="87" t="s">
        <v>4911</v>
      </c>
      <c r="I3327" s="87" t="s">
        <v>4911</v>
      </c>
      <c r="J3327" s="141" t="s">
        <v>4963</v>
      </c>
      <c r="K3327" s="140" t="s">
        <v>13123</v>
      </c>
      <c r="L3327" s="141" t="s">
        <v>13124</v>
      </c>
      <c r="M3327" s="4">
        <v>3325</v>
      </c>
      <c r="N3327" s="624">
        <v>38.187263000000002</v>
      </c>
      <c r="O3327" s="624">
        <v>140.113438</v>
      </c>
      <c r="P3327">
        <f t="shared" si="51"/>
        <v>5350.5487067401946</v>
      </c>
    </row>
    <row r="3328" spans="1:16">
      <c r="A3328" s="33" t="s">
        <v>12720</v>
      </c>
      <c r="B3328" s="24" t="s">
        <v>1093</v>
      </c>
      <c r="C3328" s="25">
        <v>1</v>
      </c>
      <c r="D3328" s="26">
        <v>7351048</v>
      </c>
      <c r="E3328" s="62" t="s">
        <v>4911</v>
      </c>
      <c r="F3328" s="124" t="s">
        <v>4981</v>
      </c>
      <c r="G3328" s="29" t="s">
        <v>13454</v>
      </c>
      <c r="H3328" s="30" t="s">
        <v>13125</v>
      </c>
      <c r="I3328" s="30" t="s">
        <v>13126</v>
      </c>
      <c r="J3328" s="37" t="s">
        <v>13127</v>
      </c>
      <c r="K3328" s="38" t="s">
        <v>13128</v>
      </c>
      <c r="L3328" s="37" t="s">
        <v>13129</v>
      </c>
      <c r="M3328" s="4">
        <v>3326</v>
      </c>
      <c r="N3328" s="544">
        <v>39.660240000000002</v>
      </c>
      <c r="O3328" s="544">
        <v>141.16142500000001</v>
      </c>
      <c r="P3328">
        <f t="shared" si="51"/>
        <v>5598.495994242001</v>
      </c>
    </row>
    <row r="3329" spans="1:16">
      <c r="A3329" s="33" t="s">
        <v>12720</v>
      </c>
      <c r="B3329" s="33" t="s">
        <v>1093</v>
      </c>
      <c r="C3329" s="34" t="s">
        <v>4911</v>
      </c>
      <c r="D3329" s="35"/>
      <c r="E3329" s="62" t="s">
        <v>4911</v>
      </c>
      <c r="F3329" s="55" t="s">
        <v>4912</v>
      </c>
      <c r="G3329" s="56"/>
      <c r="H3329" s="36" t="s">
        <v>4911</v>
      </c>
      <c r="I3329" s="36" t="s">
        <v>4911</v>
      </c>
      <c r="J3329" s="31" t="s">
        <v>9350</v>
      </c>
      <c r="K3329" s="32" t="s">
        <v>13130</v>
      </c>
      <c r="L3329" s="31" t="s">
        <v>13131</v>
      </c>
      <c r="M3329" s="4">
        <v>3327</v>
      </c>
      <c r="N3329" s="545">
        <v>39.717838</v>
      </c>
      <c r="O3329" s="545">
        <v>141.14478700000001</v>
      </c>
      <c r="P3329">
        <f t="shared" si="51"/>
        <v>5605.9657846105065</v>
      </c>
    </row>
    <row r="3330" spans="1:16">
      <c r="A3330" s="33" t="s">
        <v>12720</v>
      </c>
      <c r="B3330" s="33" t="s">
        <v>1093</v>
      </c>
      <c r="C3330" s="34" t="s">
        <v>4911</v>
      </c>
      <c r="D3330" s="35"/>
      <c r="E3330" s="62" t="s">
        <v>4911</v>
      </c>
      <c r="F3330" s="55" t="s">
        <v>4987</v>
      </c>
      <c r="G3330" s="56"/>
      <c r="H3330" s="36" t="s">
        <v>4911</v>
      </c>
      <c r="I3330" s="36" t="s">
        <v>4911</v>
      </c>
      <c r="J3330" s="31" t="s">
        <v>13132</v>
      </c>
      <c r="K3330" s="32" t="s">
        <v>13133</v>
      </c>
      <c r="L3330" s="31" t="s">
        <v>13134</v>
      </c>
      <c r="M3330" s="4">
        <v>3328</v>
      </c>
      <c r="N3330" s="545">
        <v>39.396707999999997</v>
      </c>
      <c r="O3330" s="545">
        <v>141.123301</v>
      </c>
      <c r="P3330">
        <f t="shared" si="51"/>
        <v>5559.7934814931077</v>
      </c>
    </row>
    <row r="3331" spans="1:16">
      <c r="A3331" s="33" t="s">
        <v>12720</v>
      </c>
      <c r="B3331" s="33" t="s">
        <v>1093</v>
      </c>
      <c r="C3331" s="34" t="s">
        <v>4911</v>
      </c>
      <c r="D3331" s="35"/>
      <c r="E3331" s="62" t="s">
        <v>4911</v>
      </c>
      <c r="F3331" s="55" t="s">
        <v>4922</v>
      </c>
      <c r="G3331" s="56"/>
      <c r="H3331" s="36" t="s">
        <v>4911</v>
      </c>
      <c r="I3331" s="36" t="s">
        <v>4911</v>
      </c>
      <c r="J3331" s="31" t="s">
        <v>13135</v>
      </c>
      <c r="K3331" s="32" t="s">
        <v>13136</v>
      </c>
      <c r="L3331" s="31" t="s">
        <v>13137</v>
      </c>
      <c r="M3331" s="4">
        <v>3329</v>
      </c>
      <c r="N3331" s="545">
        <v>39.690116000000003</v>
      </c>
      <c r="O3331" s="545">
        <v>141.16503299999999</v>
      </c>
      <c r="P3331">
        <f t="shared" si="51"/>
        <v>5602.856534913828</v>
      </c>
    </row>
    <row r="3332" spans="1:16">
      <c r="A3332" s="33" t="s">
        <v>12720</v>
      </c>
      <c r="B3332" s="33" t="s">
        <v>1093</v>
      </c>
      <c r="C3332" s="34" t="s">
        <v>4911</v>
      </c>
      <c r="D3332" s="35"/>
      <c r="E3332" s="62" t="s">
        <v>4911</v>
      </c>
      <c r="F3332" s="55" t="s">
        <v>4926</v>
      </c>
      <c r="G3332" s="56"/>
      <c r="H3332" s="36" t="s">
        <v>4911</v>
      </c>
      <c r="I3332" s="36" t="s">
        <v>4911</v>
      </c>
      <c r="J3332" s="31" t="s">
        <v>13138</v>
      </c>
      <c r="K3332" s="32" t="s">
        <v>13139</v>
      </c>
      <c r="L3332" s="31" t="s">
        <v>13140</v>
      </c>
      <c r="M3332" s="4">
        <v>3330</v>
      </c>
      <c r="N3332" s="545">
        <v>39.308816999999998</v>
      </c>
      <c r="O3332" s="545">
        <v>141.11122700000001</v>
      </c>
      <c r="P3332">
        <f t="shared" ref="P3332:P3395" si="52">N3332*O3332</f>
        <v>5546.9153987884592</v>
      </c>
    </row>
    <row r="3333" spans="1:16">
      <c r="A3333" s="33" t="s">
        <v>12720</v>
      </c>
      <c r="B3333" s="33" t="s">
        <v>1093</v>
      </c>
      <c r="C3333" s="34" t="s">
        <v>4911</v>
      </c>
      <c r="D3333" s="35"/>
      <c r="E3333" s="62" t="s">
        <v>4911</v>
      </c>
      <c r="F3333" s="55" t="s">
        <v>4930</v>
      </c>
      <c r="G3333" s="56"/>
      <c r="H3333" s="36" t="s">
        <v>4911</v>
      </c>
      <c r="I3333" s="36" t="s">
        <v>4911</v>
      </c>
      <c r="J3333" s="31" t="s">
        <v>13141</v>
      </c>
      <c r="K3333" s="32" t="s">
        <v>13142</v>
      </c>
      <c r="L3333" s="31" t="s">
        <v>13143</v>
      </c>
      <c r="M3333" s="4">
        <v>3331</v>
      </c>
      <c r="N3333" s="545">
        <v>39.718302999999999</v>
      </c>
      <c r="O3333" s="545">
        <v>140.09144499999999</v>
      </c>
      <c r="P3333">
        <f t="shared" si="52"/>
        <v>5564.1944602178346</v>
      </c>
    </row>
    <row r="3334" spans="1:16">
      <c r="A3334" s="33" t="s">
        <v>12720</v>
      </c>
      <c r="B3334" s="33" t="s">
        <v>1093</v>
      </c>
      <c r="C3334" s="34" t="s">
        <v>4911</v>
      </c>
      <c r="D3334" s="35"/>
      <c r="E3334" s="62" t="s">
        <v>4911</v>
      </c>
      <c r="F3334" s="55" t="s">
        <v>4934</v>
      </c>
      <c r="G3334" s="56"/>
      <c r="H3334" s="36" t="s">
        <v>4911</v>
      </c>
      <c r="I3334" s="36" t="s">
        <v>4911</v>
      </c>
      <c r="J3334" s="31" t="s">
        <v>13144</v>
      </c>
      <c r="K3334" s="32" t="s">
        <v>13145</v>
      </c>
      <c r="L3334" s="31" t="s">
        <v>13146</v>
      </c>
      <c r="M3334" s="4">
        <v>3332</v>
      </c>
      <c r="N3334" s="545">
        <v>39.304841000000003</v>
      </c>
      <c r="O3334" s="545">
        <v>140.55723599999999</v>
      </c>
      <c r="P3334">
        <f t="shared" si="52"/>
        <v>5524.5798123794757</v>
      </c>
    </row>
    <row r="3335" spans="1:16">
      <c r="A3335" s="33" t="s">
        <v>12720</v>
      </c>
      <c r="B3335" s="33" t="s">
        <v>1093</v>
      </c>
      <c r="C3335" s="34" t="s">
        <v>4911</v>
      </c>
      <c r="D3335" s="35"/>
      <c r="E3335" s="62" t="s">
        <v>4911</v>
      </c>
      <c r="F3335" s="55" t="s">
        <v>4938</v>
      </c>
      <c r="G3335" s="56"/>
      <c r="H3335" s="36" t="s">
        <v>4911</v>
      </c>
      <c r="I3335" s="36" t="s">
        <v>4911</v>
      </c>
      <c r="J3335" s="31" t="s">
        <v>13147</v>
      </c>
      <c r="K3335" s="32" t="s">
        <v>13148</v>
      </c>
      <c r="L3335" s="31" t="s">
        <v>13149</v>
      </c>
      <c r="M3335" s="4">
        <v>3333</v>
      </c>
      <c r="N3335" s="545">
        <v>39.395071999999999</v>
      </c>
      <c r="O3335" s="545">
        <v>140.03046000000001</v>
      </c>
      <c r="P3335">
        <f t="shared" si="52"/>
        <v>5516.5100538931201</v>
      </c>
    </row>
    <row r="3336" spans="1:16">
      <c r="A3336" s="33" t="s">
        <v>12720</v>
      </c>
      <c r="B3336" s="33" t="s">
        <v>1093</v>
      </c>
      <c r="C3336" s="34" t="s">
        <v>4911</v>
      </c>
      <c r="D3336" s="35"/>
      <c r="E3336" s="62" t="s">
        <v>4911</v>
      </c>
      <c r="F3336" s="55" t="s">
        <v>4942</v>
      </c>
      <c r="G3336" s="56"/>
      <c r="H3336" s="36" t="s">
        <v>4911</v>
      </c>
      <c r="I3336" s="36" t="s">
        <v>4911</v>
      </c>
      <c r="J3336" s="31" t="s">
        <v>13150</v>
      </c>
      <c r="K3336" s="32" t="s">
        <v>13151</v>
      </c>
      <c r="L3336" s="31" t="s">
        <v>13152</v>
      </c>
      <c r="M3336" s="4">
        <v>3334</v>
      </c>
      <c r="N3336" s="545">
        <v>40.283445</v>
      </c>
      <c r="O3336" s="545">
        <v>140.55210199999999</v>
      </c>
      <c r="P3336">
        <f t="shared" si="52"/>
        <v>5661.9228705513897</v>
      </c>
    </row>
    <row r="3337" spans="1:16">
      <c r="A3337" s="33" t="s">
        <v>12720</v>
      </c>
      <c r="B3337" s="33" t="s">
        <v>1093</v>
      </c>
      <c r="C3337" s="34" t="s">
        <v>4911</v>
      </c>
      <c r="D3337" s="35"/>
      <c r="E3337" s="62" t="s">
        <v>4911</v>
      </c>
      <c r="F3337" s="55" t="s">
        <v>4946</v>
      </c>
      <c r="G3337" s="56"/>
      <c r="H3337" s="36" t="s">
        <v>4911</v>
      </c>
      <c r="I3337" s="36" t="s">
        <v>4911</v>
      </c>
      <c r="J3337" s="31" t="s">
        <v>13153</v>
      </c>
      <c r="K3337" s="32" t="s">
        <v>13154</v>
      </c>
      <c r="L3337" s="31" t="s">
        <v>13155</v>
      </c>
      <c r="M3337" s="4">
        <v>3335</v>
      </c>
      <c r="N3337" s="545">
        <v>39.717517999999998</v>
      </c>
      <c r="O3337" s="545">
        <v>140.148832</v>
      </c>
      <c r="P3337">
        <f t="shared" si="52"/>
        <v>5566.3637576389756</v>
      </c>
    </row>
    <row r="3338" spans="1:16">
      <c r="A3338" s="33" t="s">
        <v>12720</v>
      </c>
      <c r="B3338" s="33" t="s">
        <v>1093</v>
      </c>
      <c r="C3338" s="34" t="s">
        <v>4911</v>
      </c>
      <c r="D3338" s="35"/>
      <c r="E3338" s="62" t="s">
        <v>4911</v>
      </c>
      <c r="F3338" s="55" t="s">
        <v>4950</v>
      </c>
      <c r="G3338" s="56"/>
      <c r="H3338" s="36" t="s">
        <v>4911</v>
      </c>
      <c r="I3338" s="36" t="s">
        <v>4911</v>
      </c>
      <c r="J3338" s="31" t="s">
        <v>13156</v>
      </c>
      <c r="K3338" s="32" t="s">
        <v>13157</v>
      </c>
      <c r="L3338" s="31" t="s">
        <v>13158</v>
      </c>
      <c r="M3338" s="4">
        <v>3336</v>
      </c>
      <c r="N3338" s="545">
        <v>39.729993999999998</v>
      </c>
      <c r="O3338" s="545">
        <v>140.10405700000001</v>
      </c>
      <c r="P3338">
        <f t="shared" si="52"/>
        <v>5566.3333439856578</v>
      </c>
    </row>
    <row r="3339" spans="1:16">
      <c r="A3339" s="33" t="s">
        <v>12720</v>
      </c>
      <c r="B3339" s="33" t="s">
        <v>1093</v>
      </c>
      <c r="C3339" s="34" t="s">
        <v>4911</v>
      </c>
      <c r="D3339" s="35"/>
      <c r="E3339" s="62" t="s">
        <v>4911</v>
      </c>
      <c r="F3339" s="55" t="s">
        <v>4958</v>
      </c>
      <c r="G3339" s="56"/>
      <c r="H3339" s="36" t="s">
        <v>4911</v>
      </c>
      <c r="I3339" s="36" t="s">
        <v>4911</v>
      </c>
      <c r="J3339" s="31" t="s">
        <v>10848</v>
      </c>
      <c r="K3339" s="32" t="s">
        <v>13159</v>
      </c>
      <c r="L3339" s="31" t="s">
        <v>13160</v>
      </c>
      <c r="M3339" s="4">
        <v>3337</v>
      </c>
      <c r="N3339" s="545">
        <v>40.801048999999999</v>
      </c>
      <c r="O3339" s="545">
        <v>140.75732500000001</v>
      </c>
      <c r="P3339">
        <f t="shared" si="52"/>
        <v>5743.046514433925</v>
      </c>
    </row>
    <row r="3340" spans="1:16">
      <c r="A3340" s="33" t="s">
        <v>12720</v>
      </c>
      <c r="B3340" s="33" t="s">
        <v>1093</v>
      </c>
      <c r="C3340" s="34" t="s">
        <v>4911</v>
      </c>
      <c r="D3340" s="35"/>
      <c r="E3340" s="62" t="s">
        <v>4911</v>
      </c>
      <c r="F3340" s="55" t="s">
        <v>5394</v>
      </c>
      <c r="G3340" s="56"/>
      <c r="H3340" s="36" t="s">
        <v>4911</v>
      </c>
      <c r="I3340" s="36" t="s">
        <v>4911</v>
      </c>
      <c r="J3340" s="31" t="s">
        <v>13161</v>
      </c>
      <c r="K3340" s="32" t="s">
        <v>13162</v>
      </c>
      <c r="L3340" s="31" t="s">
        <v>13163</v>
      </c>
      <c r="M3340" s="4">
        <v>3338</v>
      </c>
      <c r="N3340" s="545">
        <v>40.824976999999997</v>
      </c>
      <c r="O3340" s="545">
        <v>140.70827600000001</v>
      </c>
      <c r="P3340">
        <f t="shared" si="52"/>
        <v>5744.4121314096519</v>
      </c>
    </row>
    <row r="3341" spans="1:16">
      <c r="A3341" s="33" t="s">
        <v>12720</v>
      </c>
      <c r="B3341" s="33" t="s">
        <v>1093</v>
      </c>
      <c r="C3341" s="34" t="s">
        <v>4911</v>
      </c>
      <c r="D3341" s="35"/>
      <c r="E3341" s="62" t="s">
        <v>4911</v>
      </c>
      <c r="F3341" s="55" t="s">
        <v>5398</v>
      </c>
      <c r="G3341" s="56"/>
      <c r="H3341" s="36" t="s">
        <v>4911</v>
      </c>
      <c r="I3341" s="36" t="s">
        <v>4911</v>
      </c>
      <c r="J3341" s="31" t="s">
        <v>13164</v>
      </c>
      <c r="K3341" s="32" t="s">
        <v>13165</v>
      </c>
      <c r="L3341" s="31" t="s">
        <v>13166</v>
      </c>
      <c r="M3341" s="4">
        <v>3339</v>
      </c>
      <c r="N3341" s="545">
        <v>40.617356999999998</v>
      </c>
      <c r="O3341" s="545">
        <v>140.48595800000001</v>
      </c>
      <c r="P3341">
        <f t="shared" si="52"/>
        <v>5706.1683095730059</v>
      </c>
    </row>
    <row r="3342" spans="1:16">
      <c r="A3342" s="33" t="s">
        <v>12720</v>
      </c>
      <c r="B3342" s="33" t="s">
        <v>1093</v>
      </c>
      <c r="C3342" s="34" t="s">
        <v>4911</v>
      </c>
      <c r="D3342" s="35"/>
      <c r="E3342" s="62" t="s">
        <v>4911</v>
      </c>
      <c r="F3342" s="55" t="s">
        <v>5402</v>
      </c>
      <c r="G3342" s="56"/>
      <c r="H3342" s="36" t="s">
        <v>4911</v>
      </c>
      <c r="I3342" s="36" t="s">
        <v>4911</v>
      </c>
      <c r="J3342" s="31" t="s">
        <v>13167</v>
      </c>
      <c r="K3342" s="32" t="s">
        <v>13168</v>
      </c>
      <c r="L3342" s="31" t="s">
        <v>13169</v>
      </c>
      <c r="M3342" s="4">
        <v>3340</v>
      </c>
      <c r="N3342" s="545">
        <v>40.793042</v>
      </c>
      <c r="O3342" s="545">
        <v>140.45751000000001</v>
      </c>
      <c r="P3342">
        <f t="shared" si="52"/>
        <v>5729.6891046454202</v>
      </c>
    </row>
    <row r="3343" spans="1:16">
      <c r="A3343" s="33" t="s">
        <v>12720</v>
      </c>
      <c r="B3343" s="33" t="s">
        <v>1093</v>
      </c>
      <c r="C3343" s="34" t="s">
        <v>4911</v>
      </c>
      <c r="D3343" s="35"/>
      <c r="E3343" s="62" t="s">
        <v>4911</v>
      </c>
      <c r="F3343" s="55" t="s">
        <v>5008</v>
      </c>
      <c r="G3343" s="56"/>
      <c r="H3343" s="36" t="s">
        <v>4911</v>
      </c>
      <c r="I3343" s="36" t="s">
        <v>4911</v>
      </c>
      <c r="J3343" s="31" t="s">
        <v>5594</v>
      </c>
      <c r="K3343" s="32" t="s">
        <v>13170</v>
      </c>
      <c r="L3343" s="31" t="s">
        <v>13171</v>
      </c>
      <c r="M3343" s="4">
        <v>3341</v>
      </c>
      <c r="N3343" s="545">
        <v>40.803776999999997</v>
      </c>
      <c r="O3343" s="545">
        <v>140.75554500000001</v>
      </c>
      <c r="P3343">
        <f t="shared" si="52"/>
        <v>5743.3578696934646</v>
      </c>
    </row>
    <row r="3344" spans="1:16">
      <c r="A3344" s="33" t="s">
        <v>12720</v>
      </c>
      <c r="B3344" s="33" t="s">
        <v>1093</v>
      </c>
      <c r="C3344" s="34" t="s">
        <v>4911</v>
      </c>
      <c r="D3344" s="35"/>
      <c r="E3344" s="62" t="s">
        <v>4911</v>
      </c>
      <c r="F3344" s="55" t="s">
        <v>5409</v>
      </c>
      <c r="G3344" s="56"/>
      <c r="H3344" s="36" t="s">
        <v>4911</v>
      </c>
      <c r="I3344" s="36" t="s">
        <v>4911</v>
      </c>
      <c r="J3344" s="31" t="s">
        <v>13172</v>
      </c>
      <c r="K3344" s="32" t="s">
        <v>13173</v>
      </c>
      <c r="L3344" s="31" t="s">
        <v>13174</v>
      </c>
      <c r="M3344" s="4">
        <v>3342</v>
      </c>
      <c r="N3344" s="545">
        <v>40.596356999999998</v>
      </c>
      <c r="O3344" s="545">
        <v>140.49919</v>
      </c>
      <c r="P3344">
        <f t="shared" si="52"/>
        <v>5703.7552754508297</v>
      </c>
    </row>
    <row r="3345" spans="1:16">
      <c r="A3345" s="33" t="s">
        <v>12720</v>
      </c>
      <c r="B3345" s="33" t="s">
        <v>1093</v>
      </c>
      <c r="C3345" s="34" t="s">
        <v>4911</v>
      </c>
      <c r="D3345" s="35"/>
      <c r="E3345" s="62" t="s">
        <v>4911</v>
      </c>
      <c r="F3345" s="55" t="s">
        <v>5413</v>
      </c>
      <c r="G3345" s="56"/>
      <c r="H3345" s="36" t="s">
        <v>4911</v>
      </c>
      <c r="I3345" s="36" t="s">
        <v>4911</v>
      </c>
      <c r="J3345" s="31" t="s">
        <v>12804</v>
      </c>
      <c r="K3345" s="520" t="s">
        <v>13175</v>
      </c>
      <c r="L3345" s="31" t="s">
        <v>13176</v>
      </c>
      <c r="M3345" s="4">
        <v>3343</v>
      </c>
      <c r="N3345" s="627">
        <v>39.685735999999999</v>
      </c>
      <c r="O3345" s="627">
        <v>141.12273300000001</v>
      </c>
      <c r="P3345">
        <f t="shared" si="52"/>
        <v>5600.559525436488</v>
      </c>
    </row>
    <row r="3346" spans="1:16">
      <c r="A3346" s="33" t="s">
        <v>12720</v>
      </c>
      <c r="B3346" s="33" t="s">
        <v>1093</v>
      </c>
      <c r="C3346" s="34" t="s">
        <v>4911</v>
      </c>
      <c r="D3346" s="35"/>
      <c r="E3346" s="62" t="s">
        <v>4911</v>
      </c>
      <c r="F3346" s="55" t="s">
        <v>5012</v>
      </c>
      <c r="G3346" s="56"/>
      <c r="H3346" s="36" t="s">
        <v>4911</v>
      </c>
      <c r="I3346" s="36" t="s">
        <v>4911</v>
      </c>
      <c r="J3346" s="31" t="s">
        <v>13177</v>
      </c>
      <c r="K3346" s="520" t="s">
        <v>13178</v>
      </c>
      <c r="L3346" s="31" t="s">
        <v>13179</v>
      </c>
      <c r="M3346" s="4">
        <v>3344</v>
      </c>
      <c r="N3346" s="627">
        <v>40.273048000000003</v>
      </c>
      <c r="O3346" s="627">
        <v>140.541415</v>
      </c>
      <c r="P3346">
        <f t="shared" si="52"/>
        <v>5660.0311522829206</v>
      </c>
    </row>
    <row r="3347" spans="1:16">
      <c r="A3347" s="33" t="s">
        <v>12720</v>
      </c>
      <c r="B3347" s="33" t="s">
        <v>1093</v>
      </c>
      <c r="C3347" s="34" t="s">
        <v>4911</v>
      </c>
      <c r="D3347" s="35"/>
      <c r="E3347" s="62" t="s">
        <v>4911</v>
      </c>
      <c r="F3347" s="55" t="s">
        <v>4962</v>
      </c>
      <c r="G3347" s="56"/>
      <c r="H3347" s="36" t="s">
        <v>4911</v>
      </c>
      <c r="I3347" s="36" t="s">
        <v>4911</v>
      </c>
      <c r="J3347" s="135" t="s">
        <v>13180</v>
      </c>
      <c r="K3347" s="38" t="s">
        <v>13181</v>
      </c>
      <c r="L3347" s="31" t="s">
        <v>13182</v>
      </c>
      <c r="M3347" s="4">
        <v>3345</v>
      </c>
      <c r="N3347" s="627">
        <v>39.555118999999998</v>
      </c>
      <c r="O3347" s="627">
        <v>141.11005800000001</v>
      </c>
      <c r="P3347">
        <f t="shared" si="52"/>
        <v>5581.6251362869025</v>
      </c>
    </row>
    <row r="3348" spans="1:16">
      <c r="A3348" s="33" t="s">
        <v>12720</v>
      </c>
      <c r="B3348" s="33" t="s">
        <v>1093</v>
      </c>
      <c r="C3348" s="34" t="s">
        <v>4911</v>
      </c>
      <c r="D3348" s="35"/>
      <c r="E3348" s="62" t="s">
        <v>4911</v>
      </c>
      <c r="F3348" s="55" t="s">
        <v>5102</v>
      </c>
      <c r="G3348" s="56"/>
      <c r="H3348" s="36" t="s">
        <v>4911</v>
      </c>
      <c r="I3348" s="36" t="s">
        <v>4911</v>
      </c>
      <c r="J3348" s="37" t="s">
        <v>13183</v>
      </c>
      <c r="K3348" s="38" t="s">
        <v>13184</v>
      </c>
      <c r="L3348" s="31" t="s">
        <v>13185</v>
      </c>
      <c r="M3348" s="4">
        <v>3346</v>
      </c>
      <c r="N3348" s="544">
        <v>39.738166</v>
      </c>
      <c r="O3348" s="544">
        <v>140.10476299999999</v>
      </c>
      <c r="P3348">
        <f t="shared" si="52"/>
        <v>5567.5063294846577</v>
      </c>
    </row>
    <row r="3349" spans="1:16">
      <c r="A3349" s="33" t="s">
        <v>12720</v>
      </c>
      <c r="B3349" s="33" t="s">
        <v>1093</v>
      </c>
      <c r="C3349" s="34" t="s">
        <v>4911</v>
      </c>
      <c r="D3349" s="35"/>
      <c r="E3349" s="62" t="s">
        <v>4911</v>
      </c>
      <c r="F3349" s="55" t="s">
        <v>5106</v>
      </c>
      <c r="G3349" s="56"/>
      <c r="H3349" s="36" t="s">
        <v>4911</v>
      </c>
      <c r="I3349" s="36" t="s">
        <v>4911</v>
      </c>
      <c r="J3349" s="37" t="s">
        <v>13186</v>
      </c>
      <c r="K3349" s="38" t="s">
        <v>13181</v>
      </c>
      <c r="L3349" s="31" t="s">
        <v>13182</v>
      </c>
      <c r="M3349" s="4">
        <v>3347</v>
      </c>
      <c r="N3349" s="627">
        <v>39.555118999999998</v>
      </c>
      <c r="O3349" s="627">
        <v>141.11005800000001</v>
      </c>
      <c r="P3349">
        <f t="shared" si="52"/>
        <v>5581.6251362869025</v>
      </c>
    </row>
    <row r="3350" spans="1:16">
      <c r="A3350" s="33" t="s">
        <v>12720</v>
      </c>
      <c r="B3350" s="33" t="s">
        <v>1093</v>
      </c>
      <c r="C3350" s="34" t="s">
        <v>4911</v>
      </c>
      <c r="D3350" s="35"/>
      <c r="E3350" s="62" t="s">
        <v>4911</v>
      </c>
      <c r="F3350" s="55" t="s">
        <v>4968</v>
      </c>
      <c r="G3350" s="56"/>
      <c r="H3350" s="36" t="s">
        <v>4911</v>
      </c>
      <c r="I3350" s="36" t="s">
        <v>4911</v>
      </c>
      <c r="J3350" s="37" t="s">
        <v>13187</v>
      </c>
      <c r="K3350" s="38" t="s">
        <v>13188</v>
      </c>
      <c r="L3350" s="31" t="s">
        <v>13189</v>
      </c>
      <c r="M3350" s="4">
        <v>3348</v>
      </c>
      <c r="N3350" s="544">
        <v>39.669068000000003</v>
      </c>
      <c r="O3350" s="544">
        <v>141.134073</v>
      </c>
      <c r="P3350">
        <f t="shared" si="52"/>
        <v>5598.657138953964</v>
      </c>
    </row>
    <row r="3351" spans="1:16">
      <c r="A3351" s="33" t="s">
        <v>12720</v>
      </c>
      <c r="B3351" s="33" t="s">
        <v>1093</v>
      </c>
      <c r="C3351" s="34" t="s">
        <v>4911</v>
      </c>
      <c r="D3351" s="35"/>
      <c r="E3351" s="62" t="s">
        <v>4911</v>
      </c>
      <c r="F3351" s="55" t="s">
        <v>5255</v>
      </c>
      <c r="G3351" s="56"/>
      <c r="H3351" s="36" t="s">
        <v>4911</v>
      </c>
      <c r="I3351" s="36" t="s">
        <v>4911</v>
      </c>
      <c r="J3351" s="31" t="s">
        <v>13190</v>
      </c>
      <c r="K3351" s="32" t="s">
        <v>13191</v>
      </c>
      <c r="L3351" s="31" t="s">
        <v>13192</v>
      </c>
      <c r="M3351" s="4">
        <v>3349</v>
      </c>
      <c r="N3351" s="545">
        <v>39.741211</v>
      </c>
      <c r="O3351" s="545">
        <v>140.093446</v>
      </c>
      <c r="P3351">
        <f t="shared" si="52"/>
        <v>5567.4831972031061</v>
      </c>
    </row>
    <row r="3352" spans="1:16">
      <c r="A3352" s="33" t="s">
        <v>12720</v>
      </c>
      <c r="B3352" s="33" t="s">
        <v>1093</v>
      </c>
      <c r="C3352" s="34" t="s">
        <v>4911</v>
      </c>
      <c r="D3352" s="35"/>
      <c r="E3352" s="62" t="s">
        <v>4911</v>
      </c>
      <c r="F3352" s="55" t="s">
        <v>5259</v>
      </c>
      <c r="G3352" s="56"/>
      <c r="H3352" s="36" t="s">
        <v>4911</v>
      </c>
      <c r="I3352" s="36" t="s">
        <v>4911</v>
      </c>
      <c r="J3352" s="31" t="s">
        <v>13193</v>
      </c>
      <c r="K3352" s="32" t="s">
        <v>13194</v>
      </c>
      <c r="L3352" s="31" t="s">
        <v>13195</v>
      </c>
      <c r="M3352" s="4">
        <v>3350</v>
      </c>
      <c r="N3352" s="545">
        <v>40.833449000000002</v>
      </c>
      <c r="O3352" s="545">
        <v>140.69868700000001</v>
      </c>
      <c r="P3352">
        <f t="shared" si="52"/>
        <v>5745.2126599814637</v>
      </c>
    </row>
    <row r="3353" spans="1:16">
      <c r="A3353" s="33" t="s">
        <v>12720</v>
      </c>
      <c r="B3353" s="33" t="s">
        <v>1093</v>
      </c>
      <c r="C3353" s="34" t="s">
        <v>4911</v>
      </c>
      <c r="D3353" s="35"/>
      <c r="E3353" s="62" t="s">
        <v>4911</v>
      </c>
      <c r="F3353" s="55" t="s">
        <v>4972</v>
      </c>
      <c r="G3353" s="56"/>
      <c r="H3353" s="36" t="s">
        <v>4911</v>
      </c>
      <c r="I3353" s="36" t="s">
        <v>4911</v>
      </c>
      <c r="J3353" s="31" t="s">
        <v>6395</v>
      </c>
      <c r="K3353" s="32" t="s">
        <v>13188</v>
      </c>
      <c r="L3353" s="31" t="s">
        <v>13196</v>
      </c>
      <c r="M3353" s="4">
        <v>3351</v>
      </c>
      <c r="N3353" s="545">
        <v>39.669068000000003</v>
      </c>
      <c r="O3353" s="545">
        <v>141.134073</v>
      </c>
      <c r="P3353">
        <f t="shared" si="52"/>
        <v>5598.657138953964</v>
      </c>
    </row>
    <row r="3354" spans="1:16">
      <c r="A3354" s="33" t="s">
        <v>12720</v>
      </c>
      <c r="B3354" s="33" t="s">
        <v>1093</v>
      </c>
      <c r="C3354" s="34" t="s">
        <v>4911</v>
      </c>
      <c r="D3354" s="35"/>
      <c r="E3354" s="62" t="s">
        <v>4911</v>
      </c>
      <c r="F3354" s="55" t="s">
        <v>5252</v>
      </c>
      <c r="G3354" s="56"/>
      <c r="H3354" s="36" t="s">
        <v>4911</v>
      </c>
      <c r="I3354" s="36" t="s">
        <v>4911</v>
      </c>
      <c r="J3354" s="31" t="s">
        <v>5353</v>
      </c>
      <c r="K3354" s="32" t="s">
        <v>13130</v>
      </c>
      <c r="L3354" s="31" t="s">
        <v>13131</v>
      </c>
      <c r="M3354" s="4">
        <v>3352</v>
      </c>
      <c r="N3354" s="545">
        <v>39.717838</v>
      </c>
      <c r="O3354" s="545">
        <v>141.14478700000001</v>
      </c>
      <c r="P3354">
        <f t="shared" si="52"/>
        <v>5605.9657846105065</v>
      </c>
    </row>
    <row r="3355" spans="1:16">
      <c r="A3355" s="33" t="s">
        <v>12720</v>
      </c>
      <c r="B3355" s="33" t="s">
        <v>1093</v>
      </c>
      <c r="C3355" s="34" t="s">
        <v>4911</v>
      </c>
      <c r="D3355" s="35"/>
      <c r="E3355" s="62" t="s">
        <v>4974</v>
      </c>
      <c r="F3355" s="124" t="s">
        <v>4975</v>
      </c>
      <c r="G3355" s="56"/>
      <c r="H3355" s="36" t="s">
        <v>4911</v>
      </c>
      <c r="I3355" s="36" t="s">
        <v>4911</v>
      </c>
      <c r="J3355" s="37" t="s">
        <v>4976</v>
      </c>
      <c r="K3355" s="38" t="s">
        <v>13130</v>
      </c>
      <c r="L3355" s="31" t="s">
        <v>13131</v>
      </c>
      <c r="M3355" s="4">
        <v>3353</v>
      </c>
      <c r="N3355" s="545">
        <v>39.717838</v>
      </c>
      <c r="O3355" s="544">
        <v>141.14478700000001</v>
      </c>
      <c r="P3355">
        <f t="shared" si="52"/>
        <v>5605.9657846105065</v>
      </c>
    </row>
    <row r="3356" spans="1:16">
      <c r="A3356" s="33" t="s">
        <v>12720</v>
      </c>
      <c r="B3356" s="33" t="s">
        <v>1093</v>
      </c>
      <c r="C3356" s="34" t="s">
        <v>4911</v>
      </c>
      <c r="D3356" s="35"/>
      <c r="E3356" s="62" t="s">
        <v>4911</v>
      </c>
      <c r="F3356" s="124" t="s">
        <v>5355</v>
      </c>
      <c r="G3356" s="56"/>
      <c r="H3356" s="36" t="s">
        <v>4911</v>
      </c>
      <c r="I3356" s="36" t="s">
        <v>4911</v>
      </c>
      <c r="J3356" s="37" t="s">
        <v>13197</v>
      </c>
      <c r="K3356" s="38" t="s">
        <v>13181</v>
      </c>
      <c r="L3356" s="31" t="s">
        <v>13182</v>
      </c>
      <c r="M3356" s="4">
        <v>3354</v>
      </c>
      <c r="N3356" s="544">
        <v>39.555118999999998</v>
      </c>
      <c r="O3356" s="544">
        <v>141.11005800000001</v>
      </c>
      <c r="P3356">
        <f t="shared" si="52"/>
        <v>5581.6251362869025</v>
      </c>
    </row>
    <row r="3357" spans="1:16">
      <c r="A3357" s="33" t="s">
        <v>12720</v>
      </c>
      <c r="B3357" s="33" t="s">
        <v>1093</v>
      </c>
      <c r="C3357" s="34" t="s">
        <v>4911</v>
      </c>
      <c r="D3357" s="35"/>
      <c r="E3357" s="62" t="s">
        <v>4911</v>
      </c>
      <c r="F3357" s="55" t="s">
        <v>5270</v>
      </c>
      <c r="G3357" s="56"/>
      <c r="H3357" s="36" t="s">
        <v>4911</v>
      </c>
      <c r="I3357" s="36" t="s">
        <v>4911</v>
      </c>
      <c r="J3357" s="31" t="s">
        <v>13198</v>
      </c>
      <c r="K3357" s="32" t="s">
        <v>13157</v>
      </c>
      <c r="L3357" s="31" t="s">
        <v>13158</v>
      </c>
      <c r="M3357" s="4">
        <v>3355</v>
      </c>
      <c r="N3357" s="545">
        <v>39.729993999999998</v>
      </c>
      <c r="O3357" s="545">
        <v>140.10405700000001</v>
      </c>
      <c r="P3357">
        <f t="shared" si="52"/>
        <v>5566.3333439856578</v>
      </c>
    </row>
    <row r="3358" spans="1:16">
      <c r="A3358" s="33" t="s">
        <v>12720</v>
      </c>
      <c r="B3358" s="33" t="s">
        <v>1093</v>
      </c>
      <c r="C3358" s="39" t="s">
        <v>4911</v>
      </c>
      <c r="D3358" s="40"/>
      <c r="E3358" s="70" t="s">
        <v>4911</v>
      </c>
      <c r="F3358" s="92" t="s">
        <v>7331</v>
      </c>
      <c r="G3358" s="92"/>
      <c r="H3358" s="41" t="s">
        <v>4911</v>
      </c>
      <c r="I3358" s="41" t="s">
        <v>4911</v>
      </c>
      <c r="J3358" s="42" t="s">
        <v>13199</v>
      </c>
      <c r="K3358" s="43" t="s">
        <v>13159</v>
      </c>
      <c r="L3358" s="42" t="s">
        <v>13200</v>
      </c>
      <c r="M3358" s="4">
        <v>3356</v>
      </c>
      <c r="N3358" s="550">
        <v>40.801048999999999</v>
      </c>
      <c r="O3358" s="550">
        <v>140.75732500000001</v>
      </c>
      <c r="P3358">
        <f t="shared" si="52"/>
        <v>5743.046514433925</v>
      </c>
    </row>
    <row r="3359" spans="1:16">
      <c r="A3359" s="33" t="s">
        <v>12720</v>
      </c>
      <c r="B3359" s="33" t="s">
        <v>1093</v>
      </c>
      <c r="C3359" s="276">
        <v>2</v>
      </c>
      <c r="D3359" s="277">
        <v>7354057</v>
      </c>
      <c r="E3359" s="278" t="s">
        <v>4911</v>
      </c>
      <c r="F3359" s="100" t="s">
        <v>4981</v>
      </c>
      <c r="G3359" s="29" t="s">
        <v>4913</v>
      </c>
      <c r="H3359" s="279" t="s">
        <v>13201</v>
      </c>
      <c r="I3359" s="279" t="s">
        <v>13202</v>
      </c>
      <c r="J3359" s="291" t="s">
        <v>13203</v>
      </c>
      <c r="K3359" s="292" t="s">
        <v>13204</v>
      </c>
      <c r="L3359" s="291" t="s">
        <v>13205</v>
      </c>
      <c r="M3359" s="4">
        <v>3357</v>
      </c>
      <c r="N3359" s="613">
        <v>38.932409</v>
      </c>
      <c r="O3359" s="613">
        <v>141.11804699999999</v>
      </c>
      <c r="P3359">
        <f t="shared" si="52"/>
        <v>5494.0655230852226</v>
      </c>
    </row>
    <row r="3360" spans="1:16">
      <c r="A3360" s="33" t="s">
        <v>12720</v>
      </c>
      <c r="B3360" s="33" t="s">
        <v>1093</v>
      </c>
      <c r="C3360" s="34" t="s">
        <v>4911</v>
      </c>
      <c r="D3360" s="35"/>
      <c r="E3360" s="62" t="s">
        <v>4911</v>
      </c>
      <c r="F3360" s="55" t="s">
        <v>4912</v>
      </c>
      <c r="G3360" s="56"/>
      <c r="H3360" s="36" t="s">
        <v>4911</v>
      </c>
      <c r="I3360" s="36" t="s">
        <v>4911</v>
      </c>
      <c r="J3360" s="31" t="s">
        <v>13206</v>
      </c>
      <c r="K3360" s="32" t="s">
        <v>13207</v>
      </c>
      <c r="L3360" s="31" t="s">
        <v>13208</v>
      </c>
      <c r="M3360" s="4">
        <v>3358</v>
      </c>
      <c r="N3360" s="545">
        <v>39.158368000000003</v>
      </c>
      <c r="O3360" s="545">
        <v>141.144237</v>
      </c>
      <c r="P3360">
        <f t="shared" si="52"/>
        <v>5526.9779735252168</v>
      </c>
    </row>
    <row r="3361" spans="1:16">
      <c r="A3361" s="33" t="s">
        <v>12720</v>
      </c>
      <c r="B3361" s="33" t="s">
        <v>1093</v>
      </c>
      <c r="C3361" s="34" t="s">
        <v>4911</v>
      </c>
      <c r="D3361" s="35"/>
      <c r="E3361" s="62" t="s">
        <v>4911</v>
      </c>
      <c r="F3361" s="55" t="s">
        <v>4987</v>
      </c>
      <c r="G3361" s="56"/>
      <c r="H3361" s="36" t="s">
        <v>4911</v>
      </c>
      <c r="I3361" s="36" t="s">
        <v>4911</v>
      </c>
      <c r="J3361" s="31" t="s">
        <v>13209</v>
      </c>
      <c r="K3361" s="32" t="s">
        <v>13210</v>
      </c>
      <c r="L3361" s="31" t="s">
        <v>13211</v>
      </c>
      <c r="M3361" s="4">
        <v>3359</v>
      </c>
      <c r="N3361" s="545">
        <v>38.940553000000001</v>
      </c>
      <c r="O3361" s="545">
        <v>141.14567400000001</v>
      </c>
      <c r="P3361">
        <f t="shared" si="52"/>
        <v>5496.2905991177231</v>
      </c>
    </row>
    <row r="3362" spans="1:16">
      <c r="A3362" s="33" t="s">
        <v>12720</v>
      </c>
      <c r="B3362" s="33" t="s">
        <v>1093</v>
      </c>
      <c r="C3362" s="34" t="s">
        <v>4911</v>
      </c>
      <c r="D3362" s="35"/>
      <c r="E3362" s="62" t="s">
        <v>4911</v>
      </c>
      <c r="F3362" s="102" t="s">
        <v>4962</v>
      </c>
      <c r="G3362" s="56"/>
      <c r="H3362" s="36" t="s">
        <v>4911</v>
      </c>
      <c r="I3362" s="36" t="s">
        <v>4911</v>
      </c>
      <c r="J3362" s="60" t="s">
        <v>4963</v>
      </c>
      <c r="K3362" s="61" t="s">
        <v>13207</v>
      </c>
      <c r="L3362" s="60" t="s">
        <v>13208</v>
      </c>
      <c r="M3362" s="4">
        <v>3360</v>
      </c>
      <c r="N3362" s="549">
        <v>39.158368000000003</v>
      </c>
      <c r="O3362" s="549">
        <v>141.144237</v>
      </c>
      <c r="P3362">
        <f t="shared" si="52"/>
        <v>5526.9779735252168</v>
      </c>
    </row>
    <row r="3363" spans="1:16">
      <c r="A3363" s="33" t="s">
        <v>12720</v>
      </c>
      <c r="B3363" s="33" t="s">
        <v>1093</v>
      </c>
      <c r="C3363" s="34" t="s">
        <v>4911</v>
      </c>
      <c r="D3363" s="35"/>
      <c r="E3363" s="62" t="s">
        <v>4911</v>
      </c>
      <c r="F3363" s="102" t="s">
        <v>4968</v>
      </c>
      <c r="G3363" s="56"/>
      <c r="H3363" s="36" t="s">
        <v>4911</v>
      </c>
      <c r="I3363" s="36" t="s">
        <v>4911</v>
      </c>
      <c r="J3363" s="60" t="s">
        <v>13212</v>
      </c>
      <c r="K3363" s="61" t="s">
        <v>13210</v>
      </c>
      <c r="L3363" s="60" t="s">
        <v>13211</v>
      </c>
      <c r="M3363" s="4">
        <v>3361</v>
      </c>
      <c r="N3363" s="549">
        <v>38.940553000000001</v>
      </c>
      <c r="O3363" s="549">
        <v>141.14567400000001</v>
      </c>
      <c r="P3363">
        <f t="shared" si="52"/>
        <v>5496.2905991177231</v>
      </c>
    </row>
    <row r="3364" spans="1:16">
      <c r="A3364" s="33" t="s">
        <v>12720</v>
      </c>
      <c r="B3364" s="33" t="s">
        <v>1093</v>
      </c>
      <c r="C3364" s="34" t="s">
        <v>4911</v>
      </c>
      <c r="D3364" s="35"/>
      <c r="E3364" s="62" t="s">
        <v>4974</v>
      </c>
      <c r="F3364" s="102" t="s">
        <v>4975</v>
      </c>
      <c r="G3364" s="56"/>
      <c r="H3364" s="36" t="s">
        <v>4911</v>
      </c>
      <c r="I3364" s="36" t="s">
        <v>4911</v>
      </c>
      <c r="J3364" s="60" t="s">
        <v>4491</v>
      </c>
      <c r="K3364" s="61" t="s">
        <v>13204</v>
      </c>
      <c r="L3364" s="60" t="s">
        <v>13205</v>
      </c>
      <c r="M3364" s="4">
        <v>3362</v>
      </c>
      <c r="N3364" s="549">
        <v>38.932409</v>
      </c>
      <c r="O3364" s="549">
        <v>141.11804699999999</v>
      </c>
      <c r="P3364">
        <f t="shared" si="52"/>
        <v>5494.0655230852226</v>
      </c>
    </row>
    <row r="3365" spans="1:16">
      <c r="A3365" s="33" t="s">
        <v>12720</v>
      </c>
      <c r="B3365" s="33" t="s">
        <v>1093</v>
      </c>
      <c r="C3365" s="39" t="s">
        <v>4911</v>
      </c>
      <c r="D3365" s="40"/>
      <c r="E3365" s="70" t="s">
        <v>4911</v>
      </c>
      <c r="F3365" s="63" t="s">
        <v>4979</v>
      </c>
      <c r="G3365" s="92"/>
      <c r="H3365" s="41" t="s">
        <v>4911</v>
      </c>
      <c r="I3365" s="41" t="s">
        <v>4911</v>
      </c>
      <c r="J3365" s="64" t="s">
        <v>5349</v>
      </c>
      <c r="K3365" s="65" t="s">
        <v>13204</v>
      </c>
      <c r="L3365" s="64" t="s">
        <v>13205</v>
      </c>
      <c r="M3365" s="4">
        <v>3363</v>
      </c>
      <c r="N3365" s="546">
        <v>38.932409</v>
      </c>
      <c r="O3365" s="546">
        <v>141.11804699999999</v>
      </c>
      <c r="P3365">
        <f t="shared" si="52"/>
        <v>5494.0655230852226</v>
      </c>
    </row>
    <row r="3366" spans="1:16">
      <c r="A3366" s="33" t="s">
        <v>12720</v>
      </c>
      <c r="B3366" s="33" t="s">
        <v>1093</v>
      </c>
      <c r="C3366" s="276">
        <v>3</v>
      </c>
      <c r="D3366" s="277">
        <v>7356047</v>
      </c>
      <c r="E3366" s="62" t="s">
        <v>4911</v>
      </c>
      <c r="F3366" s="124" t="s">
        <v>4981</v>
      </c>
      <c r="G3366" s="29" t="s">
        <v>4913</v>
      </c>
      <c r="H3366" s="279" t="s">
        <v>13213</v>
      </c>
      <c r="I3366" s="279" t="s">
        <v>13214</v>
      </c>
      <c r="J3366" s="37" t="s">
        <v>13215</v>
      </c>
      <c r="K3366" s="38" t="s">
        <v>13207</v>
      </c>
      <c r="L3366" s="37" t="s">
        <v>13216</v>
      </c>
      <c r="M3366" s="4">
        <v>3364</v>
      </c>
      <c r="N3366" s="544">
        <v>39.157398000000001</v>
      </c>
      <c r="O3366" s="544">
        <v>141.147471</v>
      </c>
      <c r="P3366">
        <f t="shared" si="52"/>
        <v>5526.9676986404584</v>
      </c>
    </row>
    <row r="3367" spans="1:16">
      <c r="A3367" s="33" t="s">
        <v>12720</v>
      </c>
      <c r="B3367" s="33" t="s">
        <v>1093</v>
      </c>
      <c r="C3367" s="34" t="s">
        <v>4911</v>
      </c>
      <c r="D3367" s="35"/>
      <c r="E3367" s="62" t="s">
        <v>4911</v>
      </c>
      <c r="F3367" s="55" t="s">
        <v>4987</v>
      </c>
      <c r="G3367" s="56"/>
      <c r="H3367" s="36" t="s">
        <v>4911</v>
      </c>
      <c r="I3367" s="36" t="s">
        <v>4911</v>
      </c>
      <c r="J3367" s="31" t="s">
        <v>13217</v>
      </c>
      <c r="K3367" s="32" t="s">
        <v>13218</v>
      </c>
      <c r="L3367" s="31" t="s">
        <v>13219</v>
      </c>
      <c r="M3367" s="4">
        <v>3365</v>
      </c>
      <c r="N3367" s="545">
        <v>39.732376000000002</v>
      </c>
      <c r="O3367" s="545">
        <v>141.123456</v>
      </c>
      <c r="P3367">
        <f t="shared" si="52"/>
        <v>5607.1702162114561</v>
      </c>
    </row>
    <row r="3368" spans="1:16">
      <c r="A3368" s="33" t="s">
        <v>12720</v>
      </c>
      <c r="B3368" s="33" t="s">
        <v>1093</v>
      </c>
      <c r="C3368" s="34" t="s">
        <v>4911</v>
      </c>
      <c r="D3368" s="35"/>
      <c r="E3368" s="62" t="s">
        <v>4911</v>
      </c>
      <c r="F3368" s="55" t="s">
        <v>4918</v>
      </c>
      <c r="G3368" s="56"/>
      <c r="H3368" s="36" t="s">
        <v>4911</v>
      </c>
      <c r="I3368" s="36" t="s">
        <v>4911</v>
      </c>
      <c r="J3368" s="31" t="s">
        <v>12313</v>
      </c>
      <c r="K3368" s="32" t="s">
        <v>13220</v>
      </c>
      <c r="L3368" s="31" t="s">
        <v>13221</v>
      </c>
      <c r="M3368" s="4">
        <v>3366</v>
      </c>
      <c r="N3368" s="545">
        <v>39.719188000000003</v>
      </c>
      <c r="O3368" s="545">
        <v>141.14151100000001</v>
      </c>
      <c r="P3368">
        <f t="shared" si="52"/>
        <v>5606.0262100130685</v>
      </c>
    </row>
    <row r="3369" spans="1:16">
      <c r="A3369" s="33" t="s">
        <v>12720</v>
      </c>
      <c r="B3369" s="33" t="s">
        <v>1093</v>
      </c>
      <c r="C3369" s="34" t="s">
        <v>4911</v>
      </c>
      <c r="D3369" s="35"/>
      <c r="E3369" s="62" t="s">
        <v>4911</v>
      </c>
      <c r="F3369" s="55" t="s">
        <v>4922</v>
      </c>
      <c r="G3369" s="56"/>
      <c r="H3369" s="36" t="s">
        <v>4911</v>
      </c>
      <c r="I3369" s="36" t="s">
        <v>4911</v>
      </c>
      <c r="J3369" s="37" t="s">
        <v>13222</v>
      </c>
      <c r="K3369" s="38" t="s">
        <v>13223</v>
      </c>
      <c r="L3369" s="37" t="s">
        <v>13224</v>
      </c>
      <c r="M3369" s="4">
        <v>3367</v>
      </c>
      <c r="N3369" s="544">
        <v>39.258240000000001</v>
      </c>
      <c r="O3369" s="544">
        <v>141.82574299999999</v>
      </c>
      <c r="P3369">
        <f t="shared" si="52"/>
        <v>5567.8290568723196</v>
      </c>
    </row>
    <row r="3370" spans="1:16">
      <c r="A3370" s="33" t="s">
        <v>12720</v>
      </c>
      <c r="B3370" s="33" t="s">
        <v>1093</v>
      </c>
      <c r="C3370" s="34" t="s">
        <v>4911</v>
      </c>
      <c r="D3370" s="35"/>
      <c r="E3370" s="62" t="s">
        <v>4911</v>
      </c>
      <c r="F3370" s="55" t="s">
        <v>4926</v>
      </c>
      <c r="G3370" s="56"/>
      <c r="H3370" s="36" t="s">
        <v>4911</v>
      </c>
      <c r="I3370" s="36" t="s">
        <v>4911</v>
      </c>
      <c r="J3370" s="31" t="s">
        <v>13225</v>
      </c>
      <c r="K3370" s="32" t="s">
        <v>13226</v>
      </c>
      <c r="L3370" s="31" t="s">
        <v>13227</v>
      </c>
      <c r="M3370" s="4">
        <v>3368</v>
      </c>
      <c r="N3370" s="545">
        <v>40.184556999999998</v>
      </c>
      <c r="O3370" s="545">
        <v>141.15526399999999</v>
      </c>
      <c r="P3370">
        <f t="shared" si="52"/>
        <v>5672.261752058047</v>
      </c>
    </row>
    <row r="3371" spans="1:16">
      <c r="A3371" s="33" t="s">
        <v>12720</v>
      </c>
      <c r="B3371" s="33" t="s">
        <v>1093</v>
      </c>
      <c r="C3371" s="34" t="s">
        <v>4911</v>
      </c>
      <c r="D3371" s="35"/>
      <c r="E3371" s="62" t="s">
        <v>4911</v>
      </c>
      <c r="F3371" s="55" t="s">
        <v>4930</v>
      </c>
      <c r="G3371" s="56"/>
      <c r="H3371" s="36" t="s">
        <v>4911</v>
      </c>
      <c r="I3371" s="36" t="s">
        <v>4911</v>
      </c>
      <c r="J3371" s="31" t="s">
        <v>13228</v>
      </c>
      <c r="K3371" s="32" t="s">
        <v>13229</v>
      </c>
      <c r="L3371" s="31" t="s">
        <v>13230</v>
      </c>
      <c r="M3371" s="4">
        <v>3369</v>
      </c>
      <c r="N3371" s="545">
        <v>39.901558000000001</v>
      </c>
      <c r="O3371" s="545">
        <v>141.098276</v>
      </c>
      <c r="P3371">
        <f t="shared" si="52"/>
        <v>5630.0410435140084</v>
      </c>
    </row>
    <row r="3372" spans="1:16">
      <c r="A3372" s="33" t="s">
        <v>12720</v>
      </c>
      <c r="B3372" s="33" t="s">
        <v>1093</v>
      </c>
      <c r="C3372" s="34" t="s">
        <v>4911</v>
      </c>
      <c r="D3372" s="35"/>
      <c r="E3372" s="62" t="s">
        <v>4911</v>
      </c>
      <c r="F3372" s="55" t="s">
        <v>4934</v>
      </c>
      <c r="G3372" s="56"/>
      <c r="H3372" s="36" t="s">
        <v>4911</v>
      </c>
      <c r="I3372" s="36" t="s">
        <v>4911</v>
      </c>
      <c r="J3372" s="31" t="s">
        <v>13231</v>
      </c>
      <c r="K3372" s="32" t="s">
        <v>13232</v>
      </c>
      <c r="L3372" s="31" t="s">
        <v>13233</v>
      </c>
      <c r="M3372" s="4">
        <v>3370</v>
      </c>
      <c r="N3372" s="545">
        <v>39.666499999999999</v>
      </c>
      <c r="O3372" s="545">
        <v>141.15316200000001</v>
      </c>
      <c r="P3372">
        <f t="shared" si="52"/>
        <v>5599.0519004730004</v>
      </c>
    </row>
    <row r="3373" spans="1:16">
      <c r="A3373" s="33" t="s">
        <v>12720</v>
      </c>
      <c r="B3373" s="33" t="s">
        <v>1093</v>
      </c>
      <c r="C3373" s="34" t="s">
        <v>4911</v>
      </c>
      <c r="D3373" s="35"/>
      <c r="E3373" s="62" t="s">
        <v>4911</v>
      </c>
      <c r="F3373" s="102" t="s">
        <v>4962</v>
      </c>
      <c r="G3373" s="56"/>
      <c r="H3373" s="36" t="s">
        <v>4911</v>
      </c>
      <c r="I3373" s="36" t="s">
        <v>4911</v>
      </c>
      <c r="J3373" s="60" t="s">
        <v>4963</v>
      </c>
      <c r="K3373" s="61" t="s">
        <v>13218</v>
      </c>
      <c r="L3373" s="60" t="s">
        <v>13219</v>
      </c>
      <c r="M3373" s="4">
        <v>3371</v>
      </c>
      <c r="N3373" s="549">
        <v>39.732376000000002</v>
      </c>
      <c r="O3373" s="549">
        <v>141.123456</v>
      </c>
      <c r="P3373">
        <f t="shared" si="52"/>
        <v>5607.1702162114561</v>
      </c>
    </row>
    <row r="3374" spans="1:16">
      <c r="A3374" s="33" t="s">
        <v>12720</v>
      </c>
      <c r="B3374" s="33" t="s">
        <v>1093</v>
      </c>
      <c r="C3374" s="34" t="s">
        <v>4911</v>
      </c>
      <c r="D3374" s="35"/>
      <c r="E3374" s="62" t="s">
        <v>4911</v>
      </c>
      <c r="F3374" s="102" t="s">
        <v>5255</v>
      </c>
      <c r="G3374" s="56"/>
      <c r="H3374" s="36" t="s">
        <v>4911</v>
      </c>
      <c r="I3374" s="36" t="s">
        <v>4911</v>
      </c>
      <c r="J3374" s="60" t="s">
        <v>13234</v>
      </c>
      <c r="K3374" s="61" t="s">
        <v>13235</v>
      </c>
      <c r="L3374" s="60" t="s">
        <v>13236</v>
      </c>
      <c r="M3374" s="4">
        <v>3372</v>
      </c>
      <c r="N3374" s="549">
        <v>39.629392000000003</v>
      </c>
      <c r="O3374" s="549">
        <v>141.96437900000001</v>
      </c>
      <c r="P3374">
        <f t="shared" si="52"/>
        <v>5625.9620254275687</v>
      </c>
    </row>
    <row r="3375" spans="1:16">
      <c r="A3375" s="33" t="s">
        <v>12720</v>
      </c>
      <c r="B3375" s="33" t="s">
        <v>1093</v>
      </c>
      <c r="C3375" s="34" t="s">
        <v>4911</v>
      </c>
      <c r="D3375" s="35"/>
      <c r="E3375" s="62" t="s">
        <v>4911</v>
      </c>
      <c r="F3375" s="102" t="s">
        <v>5252</v>
      </c>
      <c r="G3375" s="56"/>
      <c r="H3375" s="36" t="s">
        <v>4911</v>
      </c>
      <c r="I3375" s="36" t="s">
        <v>4911</v>
      </c>
      <c r="J3375" s="60" t="s">
        <v>5353</v>
      </c>
      <c r="K3375" s="61" t="s">
        <v>13218</v>
      </c>
      <c r="L3375" s="60" t="s">
        <v>13219</v>
      </c>
      <c r="M3375" s="4">
        <v>3373</v>
      </c>
      <c r="N3375" s="549">
        <v>39.732376000000002</v>
      </c>
      <c r="O3375" s="549">
        <v>141.123456</v>
      </c>
      <c r="P3375">
        <f t="shared" si="52"/>
        <v>5607.1702162114561</v>
      </c>
    </row>
    <row r="3376" spans="1:16">
      <c r="A3376" s="33" t="s">
        <v>12720</v>
      </c>
      <c r="B3376" s="33" t="s">
        <v>1093</v>
      </c>
      <c r="C3376" s="39" t="s">
        <v>4911</v>
      </c>
      <c r="D3376" s="40"/>
      <c r="E3376" s="70" t="s">
        <v>4974</v>
      </c>
      <c r="F3376" s="63" t="s">
        <v>4975</v>
      </c>
      <c r="G3376" s="92"/>
      <c r="H3376" s="41" t="s">
        <v>4911</v>
      </c>
      <c r="I3376" s="41" t="s">
        <v>4911</v>
      </c>
      <c r="J3376" s="64" t="s">
        <v>4976</v>
      </c>
      <c r="K3376" s="65" t="s">
        <v>13218</v>
      </c>
      <c r="L3376" s="64" t="s">
        <v>13219</v>
      </c>
      <c r="M3376" s="4">
        <v>3374</v>
      </c>
      <c r="N3376" s="549">
        <v>39.732376000000002</v>
      </c>
      <c r="O3376" s="549">
        <v>141.123456</v>
      </c>
      <c r="P3376">
        <f t="shared" si="52"/>
        <v>5607.1702162114561</v>
      </c>
    </row>
    <row r="3377" spans="1:16">
      <c r="A3377" s="33" t="s">
        <v>12720</v>
      </c>
      <c r="B3377" s="33" t="s">
        <v>1093</v>
      </c>
      <c r="C3377" s="276">
        <v>4</v>
      </c>
      <c r="D3377" s="277">
        <v>7357052</v>
      </c>
      <c r="E3377" s="278" t="s">
        <v>4911</v>
      </c>
      <c r="F3377" s="100" t="s">
        <v>4981</v>
      </c>
      <c r="G3377" s="29" t="s">
        <v>4913</v>
      </c>
      <c r="H3377" s="279" t="s">
        <v>13237</v>
      </c>
      <c r="I3377" s="279" t="s">
        <v>13238</v>
      </c>
      <c r="J3377" s="76" t="s">
        <v>13239</v>
      </c>
      <c r="K3377" s="77" t="s">
        <v>13240</v>
      </c>
      <c r="L3377" s="76" t="s">
        <v>13241</v>
      </c>
      <c r="M3377" s="4">
        <v>3375</v>
      </c>
      <c r="N3377" s="547">
        <v>39.286614999999998</v>
      </c>
      <c r="O3377" s="547">
        <v>141.10614799999999</v>
      </c>
      <c r="P3377">
        <f t="shared" si="52"/>
        <v>5543.5829106090196</v>
      </c>
    </row>
    <row r="3378" spans="1:16">
      <c r="A3378" s="33" t="s">
        <v>12720</v>
      </c>
      <c r="B3378" s="33" t="s">
        <v>1093</v>
      </c>
      <c r="C3378" s="34" t="s">
        <v>4911</v>
      </c>
      <c r="D3378" s="35"/>
      <c r="E3378" s="62" t="s">
        <v>4911</v>
      </c>
      <c r="F3378" s="55" t="s">
        <v>4912</v>
      </c>
      <c r="G3378" s="56"/>
      <c r="H3378" s="36" t="s">
        <v>4911</v>
      </c>
      <c r="I3378" s="36" t="s">
        <v>4911</v>
      </c>
      <c r="J3378" s="31" t="s">
        <v>13242</v>
      </c>
      <c r="K3378" s="32" t="s">
        <v>13243</v>
      </c>
      <c r="L3378" s="31" t="s">
        <v>13244</v>
      </c>
      <c r="M3378" s="4">
        <v>3376</v>
      </c>
      <c r="N3378" s="545">
        <v>39.429291999999997</v>
      </c>
      <c r="O3378" s="545">
        <v>141.13072</v>
      </c>
      <c r="P3378">
        <f t="shared" si="52"/>
        <v>5564.6843690502392</v>
      </c>
    </row>
    <row r="3379" spans="1:16">
      <c r="A3379" s="33" t="s">
        <v>12720</v>
      </c>
      <c r="B3379" s="33" t="s">
        <v>1093</v>
      </c>
      <c r="C3379" s="34" t="s">
        <v>4911</v>
      </c>
      <c r="D3379" s="35"/>
      <c r="E3379" s="62" t="s">
        <v>4911</v>
      </c>
      <c r="F3379" s="55" t="s">
        <v>4987</v>
      </c>
      <c r="G3379" s="56"/>
      <c r="H3379" s="36" t="s">
        <v>4911</v>
      </c>
      <c r="I3379" s="36" t="s">
        <v>4911</v>
      </c>
      <c r="J3379" s="31" t="s">
        <v>13245</v>
      </c>
      <c r="K3379" s="32" t="s">
        <v>13207</v>
      </c>
      <c r="L3379" s="31" t="s">
        <v>13246</v>
      </c>
      <c r="M3379" s="4">
        <v>3377</v>
      </c>
      <c r="N3379" s="545">
        <v>39.148116000000002</v>
      </c>
      <c r="O3379" s="545">
        <v>141.14935500000001</v>
      </c>
      <c r="P3379">
        <f t="shared" si="52"/>
        <v>5525.731322865181</v>
      </c>
    </row>
    <row r="3380" spans="1:16">
      <c r="A3380" s="33" t="s">
        <v>12720</v>
      </c>
      <c r="B3380" s="33" t="s">
        <v>1093</v>
      </c>
      <c r="C3380" s="34" t="s">
        <v>4911</v>
      </c>
      <c r="D3380" s="35"/>
      <c r="E3380" s="62" t="s">
        <v>4911</v>
      </c>
      <c r="F3380" s="55" t="s">
        <v>4922</v>
      </c>
      <c r="G3380" s="56"/>
      <c r="H3380" s="36" t="s">
        <v>4911</v>
      </c>
      <c r="I3380" s="36" t="s">
        <v>4911</v>
      </c>
      <c r="J3380" s="31" t="s">
        <v>13247</v>
      </c>
      <c r="K3380" s="32" t="s">
        <v>13128</v>
      </c>
      <c r="L3380" s="31" t="s">
        <v>13248</v>
      </c>
      <c r="M3380" s="4">
        <v>3378</v>
      </c>
      <c r="N3380" s="545">
        <v>39.654259000000003</v>
      </c>
      <c r="O3380" s="545">
        <v>141.16432699999999</v>
      </c>
      <c r="P3380">
        <f t="shared" si="52"/>
        <v>5597.7667844186926</v>
      </c>
    </row>
    <row r="3381" spans="1:16">
      <c r="A3381" s="33" t="s">
        <v>12720</v>
      </c>
      <c r="B3381" s="33" t="s">
        <v>1093</v>
      </c>
      <c r="C3381" s="34" t="s">
        <v>4911</v>
      </c>
      <c r="D3381" s="35"/>
      <c r="E3381" s="62" t="s">
        <v>4911</v>
      </c>
      <c r="F3381" s="55" t="s">
        <v>4926</v>
      </c>
      <c r="G3381" s="56"/>
      <c r="H3381" s="36" t="s">
        <v>4911</v>
      </c>
      <c r="I3381" s="36" t="s">
        <v>4911</v>
      </c>
      <c r="J3381" s="31" t="s">
        <v>13249</v>
      </c>
      <c r="K3381" s="32" t="s">
        <v>13207</v>
      </c>
      <c r="L3381" s="31" t="s">
        <v>13250</v>
      </c>
      <c r="M3381" s="4">
        <v>3379</v>
      </c>
      <c r="N3381" s="545">
        <v>39.152265</v>
      </c>
      <c r="O3381" s="545">
        <v>141.14945900000001</v>
      </c>
      <c r="P3381">
        <f t="shared" si="52"/>
        <v>5526.3210233746349</v>
      </c>
    </row>
    <row r="3382" spans="1:16">
      <c r="A3382" s="33" t="s">
        <v>12720</v>
      </c>
      <c r="B3382" s="33" t="s">
        <v>1093</v>
      </c>
      <c r="C3382" s="34" t="s">
        <v>4911</v>
      </c>
      <c r="D3382" s="35"/>
      <c r="E3382" s="62" t="s">
        <v>4911</v>
      </c>
      <c r="F3382" s="55" t="s">
        <v>4930</v>
      </c>
      <c r="G3382" s="56"/>
      <c r="H3382" s="36" t="s">
        <v>4911</v>
      </c>
      <c r="I3382" s="36" t="s">
        <v>4911</v>
      </c>
      <c r="J3382" s="31" t="s">
        <v>13251</v>
      </c>
      <c r="K3382" s="32" t="s">
        <v>13252</v>
      </c>
      <c r="L3382" s="31" t="s">
        <v>13253</v>
      </c>
      <c r="M3382" s="4">
        <v>3380</v>
      </c>
      <c r="N3382" s="545">
        <v>39.617238</v>
      </c>
      <c r="O3382" s="545">
        <v>141.165257</v>
      </c>
      <c r="P3382">
        <f t="shared" si="52"/>
        <v>5592.5775839001662</v>
      </c>
    </row>
    <row r="3383" spans="1:16">
      <c r="A3383" s="33" t="s">
        <v>12720</v>
      </c>
      <c r="B3383" s="33" t="s">
        <v>1093</v>
      </c>
      <c r="C3383" s="34" t="s">
        <v>4911</v>
      </c>
      <c r="D3383" s="35"/>
      <c r="E3383" s="62" t="s">
        <v>4911</v>
      </c>
      <c r="F3383" s="55" t="s">
        <v>4962</v>
      </c>
      <c r="G3383" s="56"/>
      <c r="H3383" s="36" t="s">
        <v>4911</v>
      </c>
      <c r="I3383" s="36" t="s">
        <v>4911</v>
      </c>
      <c r="J3383" s="135" t="s">
        <v>4963</v>
      </c>
      <c r="K3383" s="497" t="s">
        <v>13207</v>
      </c>
      <c r="L3383" s="135" t="s">
        <v>13254</v>
      </c>
      <c r="M3383" s="4">
        <v>3381</v>
      </c>
      <c r="N3383" s="635">
        <v>39.164293000000001</v>
      </c>
      <c r="O3383" s="635">
        <v>141.14467200000001</v>
      </c>
      <c r="P3383">
        <f t="shared" si="52"/>
        <v>5527.8312895968966</v>
      </c>
    </row>
    <row r="3384" spans="1:16">
      <c r="A3384" s="33" t="s">
        <v>12720</v>
      </c>
      <c r="B3384" s="33" t="s">
        <v>1093</v>
      </c>
      <c r="C3384" s="34" t="s">
        <v>4911</v>
      </c>
      <c r="D3384" s="35"/>
      <c r="E3384" s="62" t="s">
        <v>4911</v>
      </c>
      <c r="F3384" s="55" t="s">
        <v>4964</v>
      </c>
      <c r="G3384" s="56"/>
      <c r="H3384" s="36" t="s">
        <v>4911</v>
      </c>
      <c r="I3384" s="36" t="s">
        <v>4911</v>
      </c>
      <c r="J3384" s="135" t="s">
        <v>13255</v>
      </c>
      <c r="K3384" s="497" t="s">
        <v>13207</v>
      </c>
      <c r="L3384" s="135" t="s">
        <v>13254</v>
      </c>
      <c r="M3384" s="4">
        <v>3382</v>
      </c>
      <c r="N3384" s="635">
        <v>39.164293000000001</v>
      </c>
      <c r="O3384" s="635">
        <v>141.14467200000001</v>
      </c>
      <c r="P3384">
        <f t="shared" si="52"/>
        <v>5527.8312895968966</v>
      </c>
    </row>
    <row r="3385" spans="1:16">
      <c r="A3385" s="33" t="s">
        <v>12720</v>
      </c>
      <c r="B3385" s="33" t="s">
        <v>1093</v>
      </c>
      <c r="C3385" s="34" t="s">
        <v>4911</v>
      </c>
      <c r="D3385" s="35"/>
      <c r="E3385" s="62" t="s">
        <v>4911</v>
      </c>
      <c r="F3385" s="55" t="s">
        <v>5259</v>
      </c>
      <c r="G3385" s="56"/>
      <c r="H3385" s="36" t="s">
        <v>4911</v>
      </c>
      <c r="I3385" s="36" t="s">
        <v>4911</v>
      </c>
      <c r="J3385" s="31" t="s">
        <v>13256</v>
      </c>
      <c r="K3385" s="32" t="s">
        <v>13207</v>
      </c>
      <c r="L3385" s="31" t="s">
        <v>13254</v>
      </c>
      <c r="M3385" s="4">
        <v>3383</v>
      </c>
      <c r="N3385" s="545">
        <v>39.164293000000001</v>
      </c>
      <c r="O3385" s="545">
        <v>141.14467200000001</v>
      </c>
      <c r="P3385">
        <f t="shared" si="52"/>
        <v>5527.8312895968966</v>
      </c>
    </row>
    <row r="3386" spans="1:16">
      <c r="A3386" s="33" t="s">
        <v>12720</v>
      </c>
      <c r="B3386" s="33" t="s">
        <v>1093</v>
      </c>
      <c r="C3386" s="34" t="s">
        <v>4911</v>
      </c>
      <c r="D3386" s="35"/>
      <c r="E3386" s="62" t="s">
        <v>4911</v>
      </c>
      <c r="F3386" s="55" t="s">
        <v>5252</v>
      </c>
      <c r="G3386" s="56"/>
      <c r="H3386" s="36" t="s">
        <v>4911</v>
      </c>
      <c r="I3386" s="36" t="s">
        <v>4911</v>
      </c>
      <c r="J3386" s="31" t="s">
        <v>5353</v>
      </c>
      <c r="K3386" s="32" t="s">
        <v>13207</v>
      </c>
      <c r="L3386" s="31" t="s">
        <v>13254</v>
      </c>
      <c r="M3386" s="4">
        <v>3384</v>
      </c>
      <c r="N3386" s="545">
        <v>39.164293000000001</v>
      </c>
      <c r="O3386" s="545">
        <v>141.14467200000001</v>
      </c>
      <c r="P3386">
        <f t="shared" si="52"/>
        <v>5527.8312895968966</v>
      </c>
    </row>
    <row r="3387" spans="1:16">
      <c r="A3387" s="33" t="s">
        <v>12720</v>
      </c>
      <c r="B3387" s="33" t="s">
        <v>1093</v>
      </c>
      <c r="C3387" s="34" t="s">
        <v>4911</v>
      </c>
      <c r="D3387" s="35"/>
      <c r="E3387" s="62" t="s">
        <v>4974</v>
      </c>
      <c r="F3387" s="55" t="s">
        <v>4975</v>
      </c>
      <c r="G3387" s="56"/>
      <c r="H3387" s="36" t="s">
        <v>4911</v>
      </c>
      <c r="I3387" s="36" t="s">
        <v>4911</v>
      </c>
      <c r="J3387" s="31" t="s">
        <v>4976</v>
      </c>
      <c r="K3387" s="32" t="s">
        <v>13207</v>
      </c>
      <c r="L3387" s="31" t="s">
        <v>13254</v>
      </c>
      <c r="M3387" s="4">
        <v>3385</v>
      </c>
      <c r="N3387" s="545">
        <v>39.164293000000001</v>
      </c>
      <c r="O3387" s="545">
        <v>141.14467200000001</v>
      </c>
      <c r="P3387">
        <f t="shared" si="52"/>
        <v>5527.8312895968966</v>
      </c>
    </row>
    <row r="3388" spans="1:16">
      <c r="A3388" s="33" t="s">
        <v>12720</v>
      </c>
      <c r="B3388" s="33" t="s">
        <v>1093</v>
      </c>
      <c r="C3388" s="39" t="s">
        <v>4911</v>
      </c>
      <c r="D3388" s="40"/>
      <c r="E3388" s="70" t="s">
        <v>4911</v>
      </c>
      <c r="F3388" s="63" t="s">
        <v>4979</v>
      </c>
      <c r="G3388" s="92"/>
      <c r="H3388" s="41" t="s">
        <v>4911</v>
      </c>
      <c r="I3388" s="41" t="s">
        <v>4911</v>
      </c>
      <c r="J3388" s="64" t="s">
        <v>6200</v>
      </c>
      <c r="K3388" s="65" t="s">
        <v>13207</v>
      </c>
      <c r="L3388" s="64" t="s">
        <v>13254</v>
      </c>
      <c r="M3388" s="4">
        <v>3386</v>
      </c>
      <c r="N3388" s="546">
        <v>39.164293000000001</v>
      </c>
      <c r="O3388" s="546">
        <v>141.14467200000001</v>
      </c>
      <c r="P3388">
        <f t="shared" si="52"/>
        <v>5527.8312895968966</v>
      </c>
    </row>
    <row r="3389" spans="1:16">
      <c r="A3389" s="33" t="s">
        <v>12720</v>
      </c>
      <c r="B3389" s="33" t="s">
        <v>1093</v>
      </c>
      <c r="C3389" s="276">
        <v>5</v>
      </c>
      <c r="D3389" s="277">
        <v>7359016</v>
      </c>
      <c r="E3389" s="278" t="s">
        <v>4974</v>
      </c>
      <c r="F3389" s="300" t="s">
        <v>4981</v>
      </c>
      <c r="G3389" s="29" t="s">
        <v>4913</v>
      </c>
      <c r="H3389" s="279" t="s">
        <v>13257</v>
      </c>
      <c r="I3389" s="279" t="s">
        <v>13258</v>
      </c>
      <c r="J3389" s="291" t="s">
        <v>13259</v>
      </c>
      <c r="K3389" s="292" t="s">
        <v>13260</v>
      </c>
      <c r="L3389" s="291" t="s">
        <v>13261</v>
      </c>
      <c r="M3389" s="4">
        <v>3387</v>
      </c>
      <c r="N3389" s="613">
        <v>40.194631000000001</v>
      </c>
      <c r="O3389" s="613">
        <v>141.76641599999999</v>
      </c>
      <c r="P3389">
        <f t="shared" si="52"/>
        <v>5698.2487793124956</v>
      </c>
    </row>
    <row r="3390" spans="1:16">
      <c r="A3390" s="33" t="s">
        <v>12720</v>
      </c>
      <c r="B3390" s="33" t="s">
        <v>1093</v>
      </c>
      <c r="C3390" s="39" t="s">
        <v>4911</v>
      </c>
      <c r="D3390" s="40"/>
      <c r="E3390" s="70" t="s">
        <v>4911</v>
      </c>
      <c r="F3390" s="63" t="s">
        <v>4962</v>
      </c>
      <c r="G3390" s="92"/>
      <c r="H3390" s="41" t="s">
        <v>4911</v>
      </c>
      <c r="I3390" s="41" t="s">
        <v>4911</v>
      </c>
      <c r="J3390" s="64" t="s">
        <v>4963</v>
      </c>
      <c r="K3390" s="65" t="s">
        <v>13260</v>
      </c>
      <c r="L3390" s="64" t="s">
        <v>13261</v>
      </c>
      <c r="M3390" s="4">
        <v>3388</v>
      </c>
      <c r="N3390" s="546">
        <v>40.194631000000001</v>
      </c>
      <c r="O3390" s="546">
        <v>141.76641599999999</v>
      </c>
      <c r="P3390">
        <f t="shared" si="52"/>
        <v>5698.2487793124956</v>
      </c>
    </row>
    <row r="3391" spans="1:16">
      <c r="A3391" s="33" t="s">
        <v>12720</v>
      </c>
      <c r="B3391" s="33" t="s">
        <v>1093</v>
      </c>
      <c r="C3391" s="276">
        <v>6</v>
      </c>
      <c r="D3391" s="277">
        <v>7391023</v>
      </c>
      <c r="E3391" s="278" t="s">
        <v>4974</v>
      </c>
      <c r="F3391" s="100" t="s">
        <v>4981</v>
      </c>
      <c r="G3391" s="29" t="s">
        <v>4913</v>
      </c>
      <c r="H3391" s="279" t="s">
        <v>13262</v>
      </c>
      <c r="I3391" s="279" t="s">
        <v>13263</v>
      </c>
      <c r="J3391" s="76" t="s">
        <v>13264</v>
      </c>
      <c r="K3391" s="77" t="s">
        <v>13265</v>
      </c>
      <c r="L3391" s="76" t="s">
        <v>13266</v>
      </c>
      <c r="M3391" s="4">
        <v>3389</v>
      </c>
      <c r="N3391" s="547">
        <v>40.324882000000002</v>
      </c>
      <c r="O3391" s="547">
        <v>141.44333599999999</v>
      </c>
      <c r="P3391">
        <f t="shared" si="52"/>
        <v>5703.6858338863522</v>
      </c>
    </row>
    <row r="3392" spans="1:16">
      <c r="A3392" s="33" t="s">
        <v>12720</v>
      </c>
      <c r="B3392" s="33" t="s">
        <v>1093</v>
      </c>
      <c r="C3392" s="34" t="s">
        <v>4911</v>
      </c>
      <c r="D3392" s="35"/>
      <c r="E3392" s="62" t="s">
        <v>4911</v>
      </c>
      <c r="F3392" s="56" t="s">
        <v>4912</v>
      </c>
      <c r="G3392" s="56"/>
      <c r="H3392" s="36" t="s">
        <v>4911</v>
      </c>
      <c r="I3392" s="36" t="s">
        <v>4911</v>
      </c>
      <c r="J3392" s="57" t="s">
        <v>13267</v>
      </c>
      <c r="K3392" s="58" t="s">
        <v>13268</v>
      </c>
      <c r="L3392" s="57" t="s">
        <v>13269</v>
      </c>
      <c r="M3392" s="4">
        <v>3390</v>
      </c>
      <c r="N3392" s="548">
        <v>40.267532000000003</v>
      </c>
      <c r="O3392" s="548">
        <v>141.288802</v>
      </c>
      <c r="P3392">
        <f t="shared" si="52"/>
        <v>5689.3513557766646</v>
      </c>
    </row>
    <row r="3393" spans="1:16" ht="19.5" thickBot="1">
      <c r="A3393" s="33" t="s">
        <v>12720</v>
      </c>
      <c r="B3393" s="82" t="s">
        <v>1093</v>
      </c>
      <c r="C3393" s="83" t="s">
        <v>4911</v>
      </c>
      <c r="D3393" s="84"/>
      <c r="E3393" s="220" t="s">
        <v>4911</v>
      </c>
      <c r="F3393" s="137" t="s">
        <v>4962</v>
      </c>
      <c r="G3393" s="138"/>
      <c r="H3393" s="87" t="s">
        <v>4911</v>
      </c>
      <c r="I3393" s="87" t="s">
        <v>4911</v>
      </c>
      <c r="J3393" s="141" t="s">
        <v>4963</v>
      </c>
      <c r="K3393" s="140" t="s">
        <v>13265</v>
      </c>
      <c r="L3393" s="141" t="s">
        <v>13266</v>
      </c>
      <c r="M3393" s="4">
        <v>3391</v>
      </c>
      <c r="N3393" s="624">
        <v>40.324882000000002</v>
      </c>
      <c r="O3393" s="624">
        <v>141.44333599999999</v>
      </c>
      <c r="P3393">
        <f t="shared" si="52"/>
        <v>5703.6858338863522</v>
      </c>
    </row>
    <row r="3394" spans="1:16">
      <c r="A3394" s="33" t="s">
        <v>12720</v>
      </c>
      <c r="B3394" s="24" t="s">
        <v>958</v>
      </c>
      <c r="C3394" s="25">
        <v>1</v>
      </c>
      <c r="D3394" s="26">
        <v>7451099</v>
      </c>
      <c r="E3394" s="62" t="s">
        <v>4911</v>
      </c>
      <c r="F3394" s="124" t="s">
        <v>4981</v>
      </c>
      <c r="G3394" s="29" t="s">
        <v>4913</v>
      </c>
      <c r="H3394" s="30" t="s">
        <v>9431</v>
      </c>
      <c r="I3394" s="30" t="s">
        <v>13270</v>
      </c>
      <c r="J3394" s="37" t="s">
        <v>13271</v>
      </c>
      <c r="K3394" s="38" t="s">
        <v>13191</v>
      </c>
      <c r="L3394" s="37" t="s">
        <v>13272</v>
      </c>
      <c r="M3394" s="4">
        <v>3392</v>
      </c>
      <c r="N3394" s="544">
        <v>39.741339000000004</v>
      </c>
      <c r="O3394" s="544">
        <v>140.094335</v>
      </c>
      <c r="P3394">
        <f t="shared" si="52"/>
        <v>5567.5364592145652</v>
      </c>
    </row>
    <row r="3395" spans="1:16">
      <c r="A3395" s="33" t="s">
        <v>12720</v>
      </c>
      <c r="B3395" s="33" t="s">
        <v>958</v>
      </c>
      <c r="C3395" s="34" t="s">
        <v>4911</v>
      </c>
      <c r="D3395" s="35"/>
      <c r="E3395" s="62" t="s">
        <v>4911</v>
      </c>
      <c r="F3395" s="55" t="s">
        <v>4912</v>
      </c>
      <c r="G3395" s="56"/>
      <c r="H3395" s="36" t="s">
        <v>4911</v>
      </c>
      <c r="I3395" s="36" t="s">
        <v>4911</v>
      </c>
      <c r="J3395" s="31" t="s">
        <v>7472</v>
      </c>
      <c r="K3395" s="32" t="s">
        <v>13273</v>
      </c>
      <c r="L3395" s="31" t="s">
        <v>13274</v>
      </c>
      <c r="M3395" s="4">
        <v>3393</v>
      </c>
      <c r="N3395" s="545">
        <v>39.799669000000002</v>
      </c>
      <c r="O3395" s="545">
        <v>140.06035900000001</v>
      </c>
      <c r="P3395">
        <f t="shared" si="52"/>
        <v>5574.3559282211718</v>
      </c>
    </row>
    <row r="3396" spans="1:16">
      <c r="A3396" s="33" t="s">
        <v>12720</v>
      </c>
      <c r="B3396" s="33" t="s">
        <v>958</v>
      </c>
      <c r="C3396" s="34" t="s">
        <v>4911</v>
      </c>
      <c r="D3396" s="35"/>
      <c r="E3396" s="62" t="s">
        <v>4911</v>
      </c>
      <c r="F3396" s="55" t="s">
        <v>4987</v>
      </c>
      <c r="G3396" s="56"/>
      <c r="H3396" s="36" t="s">
        <v>4911</v>
      </c>
      <c r="I3396" s="36" t="s">
        <v>4911</v>
      </c>
      <c r="J3396" s="31" t="s">
        <v>13275</v>
      </c>
      <c r="K3396" s="32" t="s">
        <v>13276</v>
      </c>
      <c r="L3396" s="31" t="s">
        <v>13277</v>
      </c>
      <c r="M3396" s="4">
        <v>3394</v>
      </c>
      <c r="N3396" s="545">
        <v>39.681071000000003</v>
      </c>
      <c r="O3396" s="545">
        <v>140.12637799999999</v>
      </c>
      <c r="P3396">
        <f t="shared" ref="P3396:P3459" si="53">N3396*O3396</f>
        <v>5560.3647543908382</v>
      </c>
    </row>
    <row r="3397" spans="1:16">
      <c r="A3397" s="33" t="s">
        <v>12720</v>
      </c>
      <c r="B3397" s="33" t="s">
        <v>958</v>
      </c>
      <c r="C3397" s="34" t="s">
        <v>4911</v>
      </c>
      <c r="D3397" s="35"/>
      <c r="E3397" s="62" t="s">
        <v>4911</v>
      </c>
      <c r="F3397" s="55" t="s">
        <v>4962</v>
      </c>
      <c r="G3397" s="56"/>
      <c r="H3397" s="36" t="s">
        <v>4911</v>
      </c>
      <c r="I3397" s="36" t="s">
        <v>4911</v>
      </c>
      <c r="J3397" s="60" t="s">
        <v>4963</v>
      </c>
      <c r="K3397" s="61" t="s">
        <v>13191</v>
      </c>
      <c r="L3397" s="60" t="s">
        <v>13272</v>
      </c>
      <c r="M3397" s="4">
        <v>3395</v>
      </c>
      <c r="N3397" s="549">
        <v>39.741339000000004</v>
      </c>
      <c r="O3397" s="549">
        <v>140.094335</v>
      </c>
      <c r="P3397">
        <f t="shared" si="53"/>
        <v>5567.5364592145652</v>
      </c>
    </row>
    <row r="3398" spans="1:16">
      <c r="A3398" s="33" t="s">
        <v>12720</v>
      </c>
      <c r="B3398" s="33" t="s">
        <v>958</v>
      </c>
      <c r="C3398" s="34" t="s">
        <v>4911</v>
      </c>
      <c r="D3398" s="35"/>
      <c r="E3398" s="62" t="s">
        <v>4911</v>
      </c>
      <c r="F3398" s="102" t="s">
        <v>4964</v>
      </c>
      <c r="G3398" s="56"/>
      <c r="H3398" s="36" t="s">
        <v>4911</v>
      </c>
      <c r="I3398" s="36" t="s">
        <v>4911</v>
      </c>
      <c r="J3398" s="60" t="s">
        <v>13278</v>
      </c>
      <c r="K3398" s="61" t="s">
        <v>13191</v>
      </c>
      <c r="L3398" s="60" t="s">
        <v>13279</v>
      </c>
      <c r="M3398" s="4">
        <v>3396</v>
      </c>
      <c r="N3398" s="549">
        <v>39.740240999999997</v>
      </c>
      <c r="O3398" s="549">
        <v>140.09404599999999</v>
      </c>
      <c r="P3398">
        <f t="shared" si="53"/>
        <v>5567.3711507050857</v>
      </c>
    </row>
    <row r="3399" spans="1:16">
      <c r="A3399" s="33" t="s">
        <v>12720</v>
      </c>
      <c r="B3399" s="33" t="s">
        <v>958</v>
      </c>
      <c r="C3399" s="34" t="s">
        <v>4911</v>
      </c>
      <c r="D3399" s="35"/>
      <c r="E3399" s="62" t="s">
        <v>4911</v>
      </c>
      <c r="F3399" s="102" t="s">
        <v>4968</v>
      </c>
      <c r="G3399" s="56"/>
      <c r="H3399" s="36" t="s">
        <v>4911</v>
      </c>
      <c r="I3399" s="36" t="s">
        <v>4911</v>
      </c>
      <c r="J3399" s="60" t="s">
        <v>13280</v>
      </c>
      <c r="K3399" s="61" t="s">
        <v>13273</v>
      </c>
      <c r="L3399" s="60" t="s">
        <v>13274</v>
      </c>
      <c r="M3399" s="4">
        <v>3397</v>
      </c>
      <c r="N3399" s="549">
        <v>39.799669000000002</v>
      </c>
      <c r="O3399" s="549">
        <v>140.06035900000001</v>
      </c>
      <c r="P3399">
        <f t="shared" si="53"/>
        <v>5574.3559282211718</v>
      </c>
    </row>
    <row r="3400" spans="1:16">
      <c r="A3400" s="33" t="s">
        <v>12720</v>
      </c>
      <c r="B3400" s="33" t="s">
        <v>958</v>
      </c>
      <c r="C3400" s="39" t="s">
        <v>4911</v>
      </c>
      <c r="D3400" s="40"/>
      <c r="E3400" s="70" t="s">
        <v>4974</v>
      </c>
      <c r="F3400" s="63" t="s">
        <v>4975</v>
      </c>
      <c r="G3400" s="92"/>
      <c r="H3400" s="41" t="s">
        <v>4911</v>
      </c>
      <c r="I3400" s="41" t="s">
        <v>4911</v>
      </c>
      <c r="J3400" s="60" t="s">
        <v>4491</v>
      </c>
      <c r="K3400" s="65" t="s">
        <v>13191</v>
      </c>
      <c r="L3400" s="64" t="s">
        <v>13281</v>
      </c>
      <c r="M3400" s="4">
        <v>3398</v>
      </c>
      <c r="N3400" s="549">
        <v>39.741339000000004</v>
      </c>
      <c r="O3400" s="549">
        <v>140.094335</v>
      </c>
      <c r="P3400">
        <f t="shared" si="53"/>
        <v>5567.5364592145652</v>
      </c>
    </row>
    <row r="3401" spans="1:16">
      <c r="A3401" s="33" t="s">
        <v>12720</v>
      </c>
      <c r="B3401" s="33" t="s">
        <v>958</v>
      </c>
      <c r="C3401" s="276">
        <v>2</v>
      </c>
      <c r="D3401" s="277">
        <v>7451901</v>
      </c>
      <c r="E3401" s="278" t="s">
        <v>4974</v>
      </c>
      <c r="F3401" s="300" t="s">
        <v>4981</v>
      </c>
      <c r="G3401" s="29" t="s">
        <v>4913</v>
      </c>
      <c r="H3401" s="279" t="s">
        <v>13282</v>
      </c>
      <c r="I3401" s="279" t="s">
        <v>13283</v>
      </c>
      <c r="J3401" s="291" t="s">
        <v>13284</v>
      </c>
      <c r="K3401" s="292" t="s">
        <v>13157</v>
      </c>
      <c r="L3401" s="291" t="s">
        <v>13285</v>
      </c>
      <c r="M3401" s="4">
        <v>3399</v>
      </c>
      <c r="N3401" s="613">
        <v>39.733156999999999</v>
      </c>
      <c r="O3401" s="613">
        <v>140.101203</v>
      </c>
      <c r="P3401">
        <f t="shared" si="53"/>
        <v>5566.6630946878704</v>
      </c>
    </row>
    <row r="3402" spans="1:16">
      <c r="A3402" s="33" t="s">
        <v>12720</v>
      </c>
      <c r="B3402" s="33" t="s">
        <v>958</v>
      </c>
      <c r="C3402" s="39" t="s">
        <v>4911</v>
      </c>
      <c r="D3402" s="40"/>
      <c r="E3402" s="70" t="s">
        <v>4911</v>
      </c>
      <c r="F3402" s="63" t="s">
        <v>4962</v>
      </c>
      <c r="G3402" s="92"/>
      <c r="H3402" s="41" t="s">
        <v>4911</v>
      </c>
      <c r="I3402" s="41" t="s">
        <v>4911</v>
      </c>
      <c r="J3402" s="64" t="s">
        <v>4963</v>
      </c>
      <c r="K3402" s="65" t="s">
        <v>13157</v>
      </c>
      <c r="L3402" s="64" t="s">
        <v>13285</v>
      </c>
      <c r="M3402" s="4">
        <v>3400</v>
      </c>
      <c r="N3402" s="546">
        <v>39.733156999999999</v>
      </c>
      <c r="O3402" s="546">
        <v>140.101203</v>
      </c>
      <c r="P3402">
        <f t="shared" si="53"/>
        <v>5566.6630946878704</v>
      </c>
    </row>
    <row r="3403" spans="1:16">
      <c r="A3403" s="33" t="s">
        <v>12720</v>
      </c>
      <c r="B3403" s="33" t="s">
        <v>958</v>
      </c>
      <c r="C3403" s="276">
        <v>3</v>
      </c>
      <c r="D3403" s="277">
        <v>7452048</v>
      </c>
      <c r="E3403" s="62" t="s">
        <v>4974</v>
      </c>
      <c r="F3403" s="124" t="s">
        <v>4981</v>
      </c>
      <c r="G3403" s="29" t="s">
        <v>4913</v>
      </c>
      <c r="H3403" s="279" t="s">
        <v>13286</v>
      </c>
      <c r="I3403" s="279" t="s">
        <v>13287</v>
      </c>
      <c r="J3403" s="76" t="s">
        <v>13288</v>
      </c>
      <c r="K3403" s="77" t="s">
        <v>13289</v>
      </c>
      <c r="L3403" s="76" t="s">
        <v>13290</v>
      </c>
      <c r="M3403" s="4">
        <v>3401</v>
      </c>
      <c r="N3403" s="547">
        <v>40.185780000000001</v>
      </c>
      <c r="O3403" s="547">
        <v>140.062949</v>
      </c>
      <c r="P3403">
        <f t="shared" si="53"/>
        <v>5628.5388546652202</v>
      </c>
    </row>
    <row r="3404" spans="1:16">
      <c r="A3404" s="33" t="s">
        <v>12720</v>
      </c>
      <c r="B3404" s="33" t="s">
        <v>958</v>
      </c>
      <c r="C3404" s="34" t="s">
        <v>4911</v>
      </c>
      <c r="D3404" s="35"/>
      <c r="E3404" s="62" t="s">
        <v>4911</v>
      </c>
      <c r="F3404" s="56" t="s">
        <v>4962</v>
      </c>
      <c r="G3404" s="56"/>
      <c r="H3404" s="36" t="s">
        <v>4911</v>
      </c>
      <c r="I3404" s="36" t="s">
        <v>4911</v>
      </c>
      <c r="J3404" s="57" t="s">
        <v>4963</v>
      </c>
      <c r="K3404" s="58" t="s">
        <v>13289</v>
      </c>
      <c r="L3404" s="57" t="s">
        <v>13290</v>
      </c>
      <c r="M3404" s="4">
        <v>3402</v>
      </c>
      <c r="N3404" s="548">
        <v>40.185780000000001</v>
      </c>
      <c r="O3404" s="548">
        <v>140.062949</v>
      </c>
      <c r="P3404">
        <f t="shared" si="53"/>
        <v>5628.5388546652202</v>
      </c>
    </row>
    <row r="3405" spans="1:16">
      <c r="A3405" s="33" t="s">
        <v>12720</v>
      </c>
      <c r="B3405" s="33" t="s">
        <v>958</v>
      </c>
      <c r="C3405" s="39" t="s">
        <v>4911</v>
      </c>
      <c r="D3405" s="40"/>
      <c r="E3405" s="70" t="s">
        <v>4911</v>
      </c>
      <c r="F3405" s="63" t="s">
        <v>5252</v>
      </c>
      <c r="G3405" s="92"/>
      <c r="H3405" s="41" t="s">
        <v>4911</v>
      </c>
      <c r="I3405" s="41" t="s">
        <v>4911</v>
      </c>
      <c r="J3405" s="64" t="s">
        <v>5353</v>
      </c>
      <c r="K3405" s="65" t="s">
        <v>13289</v>
      </c>
      <c r="L3405" s="64" t="s">
        <v>13290</v>
      </c>
      <c r="M3405" s="4">
        <v>3403</v>
      </c>
      <c r="N3405" s="546">
        <v>40.185780000000001</v>
      </c>
      <c r="O3405" s="546">
        <v>140.062949</v>
      </c>
      <c r="P3405">
        <f t="shared" si="53"/>
        <v>5628.5388546652202</v>
      </c>
    </row>
    <row r="3406" spans="1:16">
      <c r="A3406" s="33" t="s">
        <v>12720</v>
      </c>
      <c r="B3406" s="33" t="s">
        <v>958</v>
      </c>
      <c r="C3406" s="276">
        <v>4</v>
      </c>
      <c r="D3406" s="277">
        <v>7453041</v>
      </c>
      <c r="E3406" s="62" t="s">
        <v>4974</v>
      </c>
      <c r="F3406" s="124" t="s">
        <v>4981</v>
      </c>
      <c r="G3406" s="29" t="s">
        <v>4913</v>
      </c>
      <c r="H3406" s="279" t="s">
        <v>13291</v>
      </c>
      <c r="I3406" s="279" t="s">
        <v>13292</v>
      </c>
      <c r="J3406" s="76" t="s">
        <v>11932</v>
      </c>
      <c r="K3406" s="77" t="s">
        <v>13293</v>
      </c>
      <c r="L3406" s="76" t="s">
        <v>13294</v>
      </c>
      <c r="M3406" s="4">
        <v>3404</v>
      </c>
      <c r="N3406" s="547">
        <v>39.290483999999999</v>
      </c>
      <c r="O3406" s="547">
        <v>140.56139899999999</v>
      </c>
      <c r="P3406">
        <f t="shared" si="53"/>
        <v>5522.7253984271156</v>
      </c>
    </row>
    <row r="3407" spans="1:16">
      <c r="A3407" s="33" t="s">
        <v>12720</v>
      </c>
      <c r="B3407" s="33" t="s">
        <v>958</v>
      </c>
      <c r="C3407" s="39" t="s">
        <v>4911</v>
      </c>
      <c r="D3407" s="40"/>
      <c r="E3407" s="62" t="s">
        <v>4911</v>
      </c>
      <c r="F3407" s="56" t="s">
        <v>4962</v>
      </c>
      <c r="G3407" s="56"/>
      <c r="H3407" s="41" t="s">
        <v>4911</v>
      </c>
      <c r="I3407" s="41" t="s">
        <v>4911</v>
      </c>
      <c r="J3407" s="57" t="s">
        <v>4963</v>
      </c>
      <c r="K3407" s="58" t="s">
        <v>13293</v>
      </c>
      <c r="L3407" s="57" t="s">
        <v>13294</v>
      </c>
      <c r="M3407" s="4">
        <v>3405</v>
      </c>
      <c r="N3407" s="548">
        <v>39.290483999999999</v>
      </c>
      <c r="O3407" s="548">
        <v>140.56139899999999</v>
      </c>
      <c r="P3407">
        <f t="shared" si="53"/>
        <v>5522.7253984271156</v>
      </c>
    </row>
    <row r="3408" spans="1:16">
      <c r="A3408" s="33" t="s">
        <v>12720</v>
      </c>
      <c r="B3408" s="33" t="s">
        <v>958</v>
      </c>
      <c r="C3408" s="276">
        <v>5</v>
      </c>
      <c r="D3408" s="277">
        <v>7455884</v>
      </c>
      <c r="E3408" s="278" t="s">
        <v>4974</v>
      </c>
      <c r="F3408" s="100" t="s">
        <v>4981</v>
      </c>
      <c r="G3408" s="29" t="s">
        <v>4913</v>
      </c>
      <c r="H3408" s="279" t="s">
        <v>13295</v>
      </c>
      <c r="I3408" s="279" t="s">
        <v>13296</v>
      </c>
      <c r="J3408" s="76" t="s">
        <v>13297</v>
      </c>
      <c r="K3408" s="77" t="s">
        <v>13148</v>
      </c>
      <c r="L3408" s="76" t="s">
        <v>13298</v>
      </c>
      <c r="M3408" s="4">
        <v>3406</v>
      </c>
      <c r="N3408" s="547">
        <v>39.402529999999999</v>
      </c>
      <c r="O3408" s="547">
        <v>140.031713</v>
      </c>
      <c r="P3408">
        <f t="shared" si="53"/>
        <v>5517.6037724338894</v>
      </c>
    </row>
    <row r="3409" spans="1:16">
      <c r="A3409" s="33" t="s">
        <v>12720</v>
      </c>
      <c r="B3409" s="33" t="s">
        <v>958</v>
      </c>
      <c r="C3409" s="34" t="s">
        <v>4911</v>
      </c>
      <c r="D3409" s="35"/>
      <c r="E3409" s="62" t="s">
        <v>4911</v>
      </c>
      <c r="F3409" s="55" t="s">
        <v>4987</v>
      </c>
      <c r="G3409" s="56"/>
      <c r="H3409" s="36" t="s">
        <v>4911</v>
      </c>
      <c r="I3409" s="36" t="s">
        <v>4911</v>
      </c>
      <c r="J3409" s="31" t="s">
        <v>13299</v>
      </c>
      <c r="K3409" s="32" t="s">
        <v>13300</v>
      </c>
      <c r="L3409" s="31" t="s">
        <v>13301</v>
      </c>
      <c r="M3409" s="4">
        <v>3407</v>
      </c>
      <c r="N3409" s="545">
        <v>39.686405000000001</v>
      </c>
      <c r="O3409" s="545">
        <v>140.125259</v>
      </c>
      <c r="P3409">
        <f t="shared" si="53"/>
        <v>5561.0677794038947</v>
      </c>
    </row>
    <row r="3410" spans="1:16">
      <c r="A3410" s="33" t="s">
        <v>12720</v>
      </c>
      <c r="B3410" s="33" t="s">
        <v>958</v>
      </c>
      <c r="C3410" s="34" t="s">
        <v>4911</v>
      </c>
      <c r="D3410" s="35"/>
      <c r="E3410" s="62" t="s">
        <v>4911</v>
      </c>
      <c r="F3410" s="55" t="s">
        <v>4922</v>
      </c>
      <c r="G3410" s="56"/>
      <c r="H3410" s="36" t="s">
        <v>4911</v>
      </c>
      <c r="I3410" s="36" t="s">
        <v>4911</v>
      </c>
      <c r="J3410" s="31" t="s">
        <v>13302</v>
      </c>
      <c r="K3410" s="32" t="s">
        <v>13303</v>
      </c>
      <c r="L3410" s="31" t="s">
        <v>13304</v>
      </c>
      <c r="M3410" s="4">
        <v>3408</v>
      </c>
      <c r="N3410" s="545">
        <v>40.174691000000003</v>
      </c>
      <c r="O3410" s="545">
        <v>140.02062000000001</v>
      </c>
      <c r="P3410">
        <f t="shared" si="53"/>
        <v>5625.2851421284204</v>
      </c>
    </row>
    <row r="3411" spans="1:16">
      <c r="A3411" s="33" t="s">
        <v>12720</v>
      </c>
      <c r="B3411" s="33" t="s">
        <v>958</v>
      </c>
      <c r="C3411" s="39" t="s">
        <v>4911</v>
      </c>
      <c r="D3411" s="40"/>
      <c r="E3411" s="70" t="s">
        <v>4911</v>
      </c>
      <c r="F3411" s="63" t="s">
        <v>4962</v>
      </c>
      <c r="G3411" s="92"/>
      <c r="H3411" s="41" t="s">
        <v>4911</v>
      </c>
      <c r="I3411" s="41" t="s">
        <v>4911</v>
      </c>
      <c r="J3411" s="64" t="s">
        <v>4963</v>
      </c>
      <c r="K3411" s="65" t="s">
        <v>13148</v>
      </c>
      <c r="L3411" s="64" t="s">
        <v>13298</v>
      </c>
      <c r="M3411" s="4">
        <v>3409</v>
      </c>
      <c r="N3411" s="546">
        <v>39.402529999999999</v>
      </c>
      <c r="O3411" s="546">
        <v>140.031713</v>
      </c>
      <c r="P3411">
        <f t="shared" si="53"/>
        <v>5517.6037724338894</v>
      </c>
    </row>
    <row r="3412" spans="1:16">
      <c r="A3412" s="33" t="s">
        <v>12720</v>
      </c>
      <c r="B3412" s="33" t="s">
        <v>958</v>
      </c>
      <c r="C3412" s="276">
        <v>6</v>
      </c>
      <c r="D3412" s="277">
        <v>7456010</v>
      </c>
      <c r="E3412" s="278" t="s">
        <v>4974</v>
      </c>
      <c r="F3412" s="300" t="s">
        <v>4981</v>
      </c>
      <c r="G3412" s="29" t="s">
        <v>4913</v>
      </c>
      <c r="H3412" s="279" t="s">
        <v>13305</v>
      </c>
      <c r="I3412" s="279" t="s">
        <v>13306</v>
      </c>
      <c r="J3412" s="291" t="s">
        <v>13307</v>
      </c>
      <c r="K3412" s="292" t="s">
        <v>13308</v>
      </c>
      <c r="L3412" s="291" t="s">
        <v>13309</v>
      </c>
      <c r="M3412" s="4">
        <v>3410</v>
      </c>
      <c r="N3412" s="613">
        <v>39.906292999999998</v>
      </c>
      <c r="O3412" s="613">
        <v>139.924756</v>
      </c>
      <c r="P3412">
        <f t="shared" si="53"/>
        <v>5583.8783108895077</v>
      </c>
    </row>
    <row r="3413" spans="1:16">
      <c r="A3413" s="33" t="s">
        <v>12720</v>
      </c>
      <c r="B3413" s="33" t="s">
        <v>958</v>
      </c>
      <c r="C3413" s="39" t="s">
        <v>4911</v>
      </c>
      <c r="D3413" s="40"/>
      <c r="E3413" s="70" t="s">
        <v>4911</v>
      </c>
      <c r="F3413" s="63" t="s">
        <v>4962</v>
      </c>
      <c r="G3413" s="92"/>
      <c r="H3413" s="41" t="s">
        <v>4911</v>
      </c>
      <c r="I3413" s="41" t="s">
        <v>4911</v>
      </c>
      <c r="J3413" s="64" t="s">
        <v>4963</v>
      </c>
      <c r="K3413" s="65" t="s">
        <v>13308</v>
      </c>
      <c r="L3413" s="64" t="s">
        <v>13309</v>
      </c>
      <c r="M3413" s="4">
        <v>3411</v>
      </c>
      <c r="N3413" s="546">
        <v>39.906292999999998</v>
      </c>
      <c r="O3413" s="546">
        <v>139.924756</v>
      </c>
      <c r="P3413">
        <f t="shared" si="53"/>
        <v>5583.8783108895077</v>
      </c>
    </row>
    <row r="3414" spans="1:16">
      <c r="A3414" s="33" t="s">
        <v>12720</v>
      </c>
      <c r="B3414" s="33" t="s">
        <v>958</v>
      </c>
      <c r="C3414" s="276">
        <v>7</v>
      </c>
      <c r="D3414" s="277">
        <v>7457020</v>
      </c>
      <c r="E3414" s="278" t="s">
        <v>4974</v>
      </c>
      <c r="F3414" s="300" t="s">
        <v>4981</v>
      </c>
      <c r="G3414" s="29" t="s">
        <v>4913</v>
      </c>
      <c r="H3414" s="279" t="s">
        <v>13310</v>
      </c>
      <c r="I3414" s="279" t="s">
        <v>13311</v>
      </c>
      <c r="J3414" s="291" t="s">
        <v>13312</v>
      </c>
      <c r="K3414" s="292" t="s">
        <v>13313</v>
      </c>
      <c r="L3414" s="291" t="s">
        <v>13314</v>
      </c>
      <c r="M3414" s="4">
        <v>3412</v>
      </c>
      <c r="N3414" s="613">
        <v>39.175691</v>
      </c>
      <c r="O3414" s="613">
        <v>140.49186800000001</v>
      </c>
      <c r="P3414">
        <f t="shared" si="53"/>
        <v>5503.8660087807884</v>
      </c>
    </row>
    <row r="3415" spans="1:16">
      <c r="A3415" s="33" t="s">
        <v>12720</v>
      </c>
      <c r="B3415" s="33" t="s">
        <v>958</v>
      </c>
      <c r="C3415" s="39" t="s">
        <v>4911</v>
      </c>
      <c r="D3415" s="40"/>
      <c r="E3415" s="70" t="s">
        <v>4911</v>
      </c>
      <c r="F3415" s="63" t="s">
        <v>4962</v>
      </c>
      <c r="G3415" s="92"/>
      <c r="H3415" s="41" t="s">
        <v>4911</v>
      </c>
      <c r="I3415" s="41" t="s">
        <v>4911</v>
      </c>
      <c r="J3415" s="64" t="s">
        <v>4963</v>
      </c>
      <c r="K3415" s="65" t="s">
        <v>13313</v>
      </c>
      <c r="L3415" s="64" t="s">
        <v>13314</v>
      </c>
      <c r="M3415" s="4">
        <v>3413</v>
      </c>
      <c r="N3415" s="546">
        <v>39.175691</v>
      </c>
      <c r="O3415" s="546">
        <v>140.49186800000001</v>
      </c>
      <c r="P3415">
        <f t="shared" si="53"/>
        <v>5503.8660087807884</v>
      </c>
    </row>
    <row r="3416" spans="1:16">
      <c r="A3416" s="33" t="s">
        <v>12720</v>
      </c>
      <c r="B3416" s="33" t="s">
        <v>958</v>
      </c>
      <c r="C3416" s="276">
        <v>8</v>
      </c>
      <c r="D3416" s="277">
        <v>7458036</v>
      </c>
      <c r="E3416" s="62" t="s">
        <v>4911</v>
      </c>
      <c r="F3416" s="124" t="s">
        <v>4981</v>
      </c>
      <c r="G3416" s="29" t="s">
        <v>4913</v>
      </c>
      <c r="H3416" s="279" t="s">
        <v>13315</v>
      </c>
      <c r="I3416" s="279" t="s">
        <v>13316</v>
      </c>
      <c r="J3416" s="37" t="s">
        <v>13317</v>
      </c>
      <c r="K3416" s="38" t="s">
        <v>13318</v>
      </c>
      <c r="L3416" s="37" t="s">
        <v>13319</v>
      </c>
      <c r="M3416" s="4">
        <v>3414</v>
      </c>
      <c r="N3416" s="544">
        <v>39.175691</v>
      </c>
      <c r="O3416" s="544">
        <v>140.49186800000001</v>
      </c>
      <c r="P3416">
        <f t="shared" si="53"/>
        <v>5503.8660087807884</v>
      </c>
    </row>
    <row r="3417" spans="1:16">
      <c r="A3417" s="33" t="s">
        <v>12720</v>
      </c>
      <c r="B3417" s="33" t="s">
        <v>958</v>
      </c>
      <c r="C3417" s="34" t="s">
        <v>4911</v>
      </c>
      <c r="D3417" s="35"/>
      <c r="E3417" s="62" t="s">
        <v>4911</v>
      </c>
      <c r="F3417" s="102" t="s">
        <v>4912</v>
      </c>
      <c r="G3417" s="56"/>
      <c r="H3417" s="36" t="s">
        <v>4911</v>
      </c>
      <c r="I3417" s="36" t="s">
        <v>4911</v>
      </c>
      <c r="J3417" s="60" t="s">
        <v>13320</v>
      </c>
      <c r="K3417" s="61" t="s">
        <v>13321</v>
      </c>
      <c r="L3417" s="60" t="s">
        <v>13322</v>
      </c>
      <c r="M3417" s="4">
        <v>3415</v>
      </c>
      <c r="N3417" s="549">
        <v>39.449751999999997</v>
      </c>
      <c r="O3417" s="549">
        <v>140.505504</v>
      </c>
      <c r="P3417">
        <f t="shared" si="53"/>
        <v>5542.9072874350077</v>
      </c>
    </row>
    <row r="3418" spans="1:16">
      <c r="A3418" s="33" t="s">
        <v>12720</v>
      </c>
      <c r="B3418" s="33" t="s">
        <v>958</v>
      </c>
      <c r="C3418" s="34" t="s">
        <v>4911</v>
      </c>
      <c r="D3418" s="35"/>
      <c r="E3418" s="62" t="s">
        <v>4911</v>
      </c>
      <c r="F3418" s="102" t="s">
        <v>4987</v>
      </c>
      <c r="G3418" s="56"/>
      <c r="H3418" s="36" t="s">
        <v>4911</v>
      </c>
      <c r="I3418" s="36" t="s">
        <v>4911</v>
      </c>
      <c r="J3418" s="60" t="s">
        <v>13323</v>
      </c>
      <c r="K3418" s="61" t="s">
        <v>13324</v>
      </c>
      <c r="L3418" s="60" t="s">
        <v>13325</v>
      </c>
      <c r="M3418" s="4">
        <v>3416</v>
      </c>
      <c r="N3418" s="549">
        <v>39.468437000000002</v>
      </c>
      <c r="O3418" s="549">
        <v>140.469303</v>
      </c>
      <c r="P3418">
        <f t="shared" si="53"/>
        <v>5544.1038358894111</v>
      </c>
    </row>
    <row r="3419" spans="1:16">
      <c r="A3419" s="33" t="s">
        <v>12720</v>
      </c>
      <c r="B3419" s="33" t="s">
        <v>958</v>
      </c>
      <c r="C3419" s="34" t="s">
        <v>4911</v>
      </c>
      <c r="D3419" s="35"/>
      <c r="E3419" s="62" t="s">
        <v>4911</v>
      </c>
      <c r="F3419" s="55" t="s">
        <v>4962</v>
      </c>
      <c r="G3419" s="56"/>
      <c r="H3419" s="36" t="s">
        <v>4911</v>
      </c>
      <c r="I3419" s="36" t="s">
        <v>4911</v>
      </c>
      <c r="J3419" s="60" t="s">
        <v>4963</v>
      </c>
      <c r="K3419" s="61" t="s">
        <v>13318</v>
      </c>
      <c r="L3419" s="60" t="s">
        <v>13319</v>
      </c>
      <c r="M3419" s="4">
        <v>3417</v>
      </c>
      <c r="N3419" s="549">
        <v>39.485925000000002</v>
      </c>
      <c r="O3419" s="549">
        <v>140.49089900000001</v>
      </c>
      <c r="P3419">
        <f t="shared" si="53"/>
        <v>5547.4131010965757</v>
      </c>
    </row>
    <row r="3420" spans="1:16">
      <c r="A3420" s="33" t="s">
        <v>12720</v>
      </c>
      <c r="B3420" s="33" t="s">
        <v>958</v>
      </c>
      <c r="C3420" s="39" t="s">
        <v>4911</v>
      </c>
      <c r="D3420" s="40"/>
      <c r="E3420" s="62" t="s">
        <v>4974</v>
      </c>
      <c r="F3420" s="63" t="s">
        <v>4975</v>
      </c>
      <c r="G3420" s="92"/>
      <c r="H3420" s="41" t="s">
        <v>4911</v>
      </c>
      <c r="I3420" s="41" t="s">
        <v>4911</v>
      </c>
      <c r="J3420" s="64" t="s">
        <v>4976</v>
      </c>
      <c r="K3420" s="65" t="s">
        <v>13318</v>
      </c>
      <c r="L3420" s="64" t="s">
        <v>13319</v>
      </c>
      <c r="M3420" s="4">
        <v>3418</v>
      </c>
      <c r="N3420" s="546">
        <v>39.485925000000002</v>
      </c>
      <c r="O3420" s="546">
        <v>140.49089900000001</v>
      </c>
      <c r="P3420">
        <f t="shared" si="53"/>
        <v>5547.4131010965757</v>
      </c>
    </row>
    <row r="3421" spans="1:16">
      <c r="A3421" s="33" t="s">
        <v>12720</v>
      </c>
      <c r="B3421" s="33" t="s">
        <v>958</v>
      </c>
      <c r="C3421" s="276">
        <v>9</v>
      </c>
      <c r="D3421" s="277">
        <v>7484026</v>
      </c>
      <c r="E3421" s="278" t="s">
        <v>4974</v>
      </c>
      <c r="F3421" s="300" t="s">
        <v>4981</v>
      </c>
      <c r="G3421" s="29" t="s">
        <v>4913</v>
      </c>
      <c r="H3421" s="279" t="s">
        <v>13326</v>
      </c>
      <c r="I3421" s="279" t="s">
        <v>13327</v>
      </c>
      <c r="J3421" s="291" t="s">
        <v>13328</v>
      </c>
      <c r="K3421" s="292" t="s">
        <v>13329</v>
      </c>
      <c r="L3421" s="291" t="s">
        <v>13330</v>
      </c>
      <c r="M3421" s="4">
        <v>3419</v>
      </c>
      <c r="N3421" s="613">
        <v>39.876764000000001</v>
      </c>
      <c r="O3421" s="613">
        <v>139.99091999999999</v>
      </c>
      <c r="P3421">
        <f t="shared" si="53"/>
        <v>5582.3848789828799</v>
      </c>
    </row>
    <row r="3422" spans="1:16">
      <c r="A3422" s="33" t="s">
        <v>12720</v>
      </c>
      <c r="B3422" s="33" t="s">
        <v>958</v>
      </c>
      <c r="C3422" s="39" t="s">
        <v>4911</v>
      </c>
      <c r="D3422" s="40"/>
      <c r="E3422" s="70" t="s">
        <v>4911</v>
      </c>
      <c r="F3422" s="63" t="s">
        <v>4962</v>
      </c>
      <c r="G3422" s="92"/>
      <c r="H3422" s="41" t="s">
        <v>4911</v>
      </c>
      <c r="I3422" s="41" t="s">
        <v>4911</v>
      </c>
      <c r="J3422" s="64" t="s">
        <v>4963</v>
      </c>
      <c r="K3422" s="65" t="s">
        <v>13329</v>
      </c>
      <c r="L3422" s="64" t="s">
        <v>13331</v>
      </c>
      <c r="M3422" s="4">
        <v>3420</v>
      </c>
      <c r="N3422" s="546">
        <v>39.8827</v>
      </c>
      <c r="O3422" s="546">
        <v>139.98858300000001</v>
      </c>
      <c r="P3422">
        <f t="shared" si="53"/>
        <v>5583.1226592141002</v>
      </c>
    </row>
    <row r="3423" spans="1:16">
      <c r="A3423" s="33" t="s">
        <v>12720</v>
      </c>
      <c r="B3423" s="33" t="s">
        <v>958</v>
      </c>
      <c r="C3423" s="276">
        <v>10</v>
      </c>
      <c r="D3423" s="277">
        <v>7486007</v>
      </c>
      <c r="E3423" s="278" t="s">
        <v>4974</v>
      </c>
      <c r="F3423" s="100" t="s">
        <v>4981</v>
      </c>
      <c r="G3423" s="29" t="s">
        <v>4913</v>
      </c>
      <c r="H3423" s="279" t="s">
        <v>13332</v>
      </c>
      <c r="I3423" s="279" t="s">
        <v>13333</v>
      </c>
      <c r="J3423" s="76" t="s">
        <v>13334</v>
      </c>
      <c r="K3423" s="77" t="s">
        <v>13335</v>
      </c>
      <c r="L3423" s="76" t="s">
        <v>13336</v>
      </c>
      <c r="M3423" s="4">
        <v>3421</v>
      </c>
      <c r="N3423" s="547">
        <v>39.393134000000003</v>
      </c>
      <c r="O3423" s="547">
        <v>140.030238</v>
      </c>
      <c r="P3423">
        <f t="shared" si="53"/>
        <v>5516.229929585892</v>
      </c>
    </row>
    <row r="3424" spans="1:16">
      <c r="A3424" s="33" t="s">
        <v>12720</v>
      </c>
      <c r="B3424" s="33" t="s">
        <v>958</v>
      </c>
      <c r="C3424" s="39" t="s">
        <v>4911</v>
      </c>
      <c r="D3424" s="40"/>
      <c r="E3424" s="62" t="s">
        <v>4911</v>
      </c>
      <c r="F3424" s="56" t="s">
        <v>4962</v>
      </c>
      <c r="G3424" s="56"/>
      <c r="H3424" s="41" t="s">
        <v>4911</v>
      </c>
      <c r="I3424" s="41" t="s">
        <v>4911</v>
      </c>
      <c r="J3424" s="57" t="s">
        <v>4963</v>
      </c>
      <c r="K3424" s="58" t="s">
        <v>13335</v>
      </c>
      <c r="L3424" s="57" t="s">
        <v>13336</v>
      </c>
      <c r="M3424" s="4">
        <v>3422</v>
      </c>
      <c r="N3424" s="548">
        <v>39.393134000000003</v>
      </c>
      <c r="O3424" s="548">
        <v>140.030238</v>
      </c>
      <c r="P3424">
        <f t="shared" si="53"/>
        <v>5516.229929585892</v>
      </c>
    </row>
    <row r="3425" spans="1:16">
      <c r="A3425" s="33" t="s">
        <v>12720</v>
      </c>
      <c r="B3425" s="33" t="s">
        <v>958</v>
      </c>
      <c r="C3425" s="276">
        <v>11</v>
      </c>
      <c r="D3425" s="277">
        <v>7487080</v>
      </c>
      <c r="E3425" s="278" t="s">
        <v>4911</v>
      </c>
      <c r="F3425" s="100" t="s">
        <v>4981</v>
      </c>
      <c r="G3425" s="29" t="s">
        <v>4913</v>
      </c>
      <c r="H3425" s="279" t="s">
        <v>13337</v>
      </c>
      <c r="I3425" s="279" t="s">
        <v>13338</v>
      </c>
      <c r="J3425" s="76" t="s">
        <v>7921</v>
      </c>
      <c r="K3425" s="77" t="s">
        <v>13339</v>
      </c>
      <c r="L3425" s="76" t="s">
        <v>13340</v>
      </c>
      <c r="M3425" s="4">
        <v>3423</v>
      </c>
      <c r="N3425" s="547">
        <v>39.572018</v>
      </c>
      <c r="O3425" s="547">
        <v>140.57993400000001</v>
      </c>
      <c r="P3425">
        <f t="shared" si="53"/>
        <v>5563.0316786868125</v>
      </c>
    </row>
    <row r="3426" spans="1:16">
      <c r="A3426" s="33" t="s">
        <v>12720</v>
      </c>
      <c r="B3426" s="33" t="s">
        <v>958</v>
      </c>
      <c r="C3426" s="34" t="s">
        <v>4911</v>
      </c>
      <c r="D3426" s="35"/>
      <c r="E3426" s="62" t="s">
        <v>4911</v>
      </c>
      <c r="F3426" s="56" t="s">
        <v>4912</v>
      </c>
      <c r="G3426" s="56"/>
      <c r="H3426" s="36" t="s">
        <v>4911</v>
      </c>
      <c r="I3426" s="36" t="s">
        <v>4911</v>
      </c>
      <c r="J3426" s="57" t="s">
        <v>13341</v>
      </c>
      <c r="K3426" s="58" t="s">
        <v>13342</v>
      </c>
      <c r="L3426" s="57" t="s">
        <v>13343</v>
      </c>
      <c r="M3426" s="4">
        <v>3424</v>
      </c>
      <c r="N3426" s="548">
        <v>39.318328999999999</v>
      </c>
      <c r="O3426" s="548">
        <v>140.55471399999999</v>
      </c>
      <c r="P3426">
        <f t="shared" si="53"/>
        <v>5526.376487552905</v>
      </c>
    </row>
    <row r="3427" spans="1:16">
      <c r="A3427" s="33" t="s">
        <v>12720</v>
      </c>
      <c r="B3427" s="33" t="s">
        <v>958</v>
      </c>
      <c r="C3427" s="34" t="s">
        <v>4911</v>
      </c>
      <c r="D3427" s="35"/>
      <c r="E3427" s="62" t="s">
        <v>4911</v>
      </c>
      <c r="F3427" s="102" t="s">
        <v>4987</v>
      </c>
      <c r="G3427" s="56"/>
      <c r="H3427" s="36" t="s">
        <v>4911</v>
      </c>
      <c r="I3427" s="36" t="s">
        <v>4911</v>
      </c>
      <c r="J3427" s="60" t="s">
        <v>13344</v>
      </c>
      <c r="K3427" s="61" t="s">
        <v>13345</v>
      </c>
      <c r="L3427" s="60" t="s">
        <v>13346</v>
      </c>
      <c r="M3427" s="4">
        <v>3425</v>
      </c>
      <c r="N3427" s="549">
        <v>39.222692000000002</v>
      </c>
      <c r="O3427" s="549">
        <v>140.517605</v>
      </c>
      <c r="P3427">
        <f t="shared" si="53"/>
        <v>5511.4787414926604</v>
      </c>
    </row>
    <row r="3428" spans="1:16">
      <c r="A3428" s="33" t="s">
        <v>12720</v>
      </c>
      <c r="B3428" s="33" t="s">
        <v>958</v>
      </c>
      <c r="C3428" s="34" t="s">
        <v>4911</v>
      </c>
      <c r="D3428" s="35"/>
      <c r="E3428" s="62" t="s">
        <v>4911</v>
      </c>
      <c r="F3428" s="102" t="s">
        <v>4962</v>
      </c>
      <c r="G3428" s="56"/>
      <c r="H3428" s="36" t="s">
        <v>4911</v>
      </c>
      <c r="I3428" s="36" t="s">
        <v>4911</v>
      </c>
      <c r="J3428" s="60" t="s">
        <v>4963</v>
      </c>
      <c r="K3428" s="61" t="s">
        <v>13339</v>
      </c>
      <c r="L3428" s="60" t="s">
        <v>13340</v>
      </c>
      <c r="M3428" s="4">
        <v>3426</v>
      </c>
      <c r="N3428" s="549">
        <v>39.572018</v>
      </c>
      <c r="O3428" s="549">
        <v>140.57993400000001</v>
      </c>
      <c r="P3428">
        <f t="shared" si="53"/>
        <v>5563.0316786868125</v>
      </c>
    </row>
    <row r="3429" spans="1:16" ht="19.5" thickBot="1">
      <c r="A3429" s="33" t="s">
        <v>12720</v>
      </c>
      <c r="B3429" s="82" t="s">
        <v>958</v>
      </c>
      <c r="C3429" s="83" t="s">
        <v>4911</v>
      </c>
      <c r="D3429" s="84"/>
      <c r="E3429" s="62" t="s">
        <v>4974</v>
      </c>
      <c r="F3429" s="522" t="s">
        <v>4975</v>
      </c>
      <c r="G3429" s="138"/>
      <c r="H3429" s="87" t="s">
        <v>4911</v>
      </c>
      <c r="I3429" s="87" t="s">
        <v>4911</v>
      </c>
      <c r="J3429" s="141" t="s">
        <v>4976</v>
      </c>
      <c r="K3429" s="140" t="s">
        <v>13339</v>
      </c>
      <c r="L3429" s="141" t="s">
        <v>13340</v>
      </c>
      <c r="M3429" s="4">
        <v>3427</v>
      </c>
      <c r="N3429" s="624">
        <v>39.572018</v>
      </c>
      <c r="O3429" s="624">
        <v>140.57993400000001</v>
      </c>
      <c r="P3429">
        <f t="shared" si="53"/>
        <v>5563.0316786868125</v>
      </c>
    </row>
    <row r="3430" spans="1:16">
      <c r="A3430" s="33" t="s">
        <v>12720</v>
      </c>
      <c r="B3430" s="24" t="s">
        <v>839</v>
      </c>
      <c r="C3430" s="25">
        <v>1</v>
      </c>
      <c r="D3430" s="26">
        <v>7551074</v>
      </c>
      <c r="E3430" s="223" t="s">
        <v>4911</v>
      </c>
      <c r="F3430" s="159" t="s">
        <v>4981</v>
      </c>
      <c r="G3430" s="29" t="s">
        <v>4913</v>
      </c>
      <c r="H3430" s="30" t="s">
        <v>13347</v>
      </c>
      <c r="I3430" s="30" t="s">
        <v>13348</v>
      </c>
      <c r="J3430" s="162" t="s">
        <v>13349</v>
      </c>
      <c r="K3430" s="161" t="s">
        <v>13159</v>
      </c>
      <c r="L3430" s="162" t="s">
        <v>13350</v>
      </c>
      <c r="M3430" s="4">
        <v>3428</v>
      </c>
      <c r="N3430" s="617">
        <v>40.79853</v>
      </c>
      <c r="O3430" s="617">
        <v>140.75752700000001</v>
      </c>
      <c r="P3430">
        <f t="shared" si="53"/>
        <v>5742.70018803531</v>
      </c>
    </row>
    <row r="3431" spans="1:16">
      <c r="A3431" s="33" t="s">
        <v>12720</v>
      </c>
      <c r="B3431" s="33" t="s">
        <v>839</v>
      </c>
      <c r="C3431" s="34" t="s">
        <v>4911</v>
      </c>
      <c r="D3431" s="35"/>
      <c r="E3431" s="62" t="s">
        <v>4911</v>
      </c>
      <c r="F3431" s="55" t="s">
        <v>4912</v>
      </c>
      <c r="G3431" s="56"/>
      <c r="H3431" s="36" t="s">
        <v>4911</v>
      </c>
      <c r="I3431" s="36" t="s">
        <v>4911</v>
      </c>
      <c r="J3431" s="31" t="s">
        <v>13351</v>
      </c>
      <c r="K3431" s="32" t="s">
        <v>13194</v>
      </c>
      <c r="L3431" s="31" t="s">
        <v>13352</v>
      </c>
      <c r="M3431" s="4">
        <v>3429</v>
      </c>
      <c r="N3431" s="545">
        <v>40.825920000000004</v>
      </c>
      <c r="O3431" s="545">
        <v>140.69044600000001</v>
      </c>
      <c r="P3431">
        <f t="shared" si="53"/>
        <v>5743.8168931603204</v>
      </c>
    </row>
    <row r="3432" spans="1:16">
      <c r="A3432" s="33" t="s">
        <v>12720</v>
      </c>
      <c r="B3432" s="33" t="s">
        <v>839</v>
      </c>
      <c r="C3432" s="34" t="s">
        <v>4911</v>
      </c>
      <c r="D3432" s="35"/>
      <c r="E3432" s="62" t="s">
        <v>4911</v>
      </c>
      <c r="F3432" s="55" t="s">
        <v>4918</v>
      </c>
      <c r="G3432" s="56"/>
      <c r="H3432" s="36" t="s">
        <v>4911</v>
      </c>
      <c r="I3432" s="36" t="s">
        <v>4911</v>
      </c>
      <c r="J3432" s="31" t="s">
        <v>13353</v>
      </c>
      <c r="K3432" s="32" t="s">
        <v>13354</v>
      </c>
      <c r="L3432" s="31" t="s">
        <v>13355</v>
      </c>
      <c r="M3432" s="4">
        <v>3430</v>
      </c>
      <c r="N3432" s="545">
        <v>40.828181000000001</v>
      </c>
      <c r="O3432" s="545">
        <v>140.786777</v>
      </c>
      <c r="P3432">
        <f t="shared" si="53"/>
        <v>5748.0680137626368</v>
      </c>
    </row>
    <row r="3433" spans="1:16">
      <c r="A3433" s="33" t="s">
        <v>12720</v>
      </c>
      <c r="B3433" s="33" t="s">
        <v>839</v>
      </c>
      <c r="C3433" s="34" t="s">
        <v>4911</v>
      </c>
      <c r="D3433" s="35"/>
      <c r="E3433" s="62" t="s">
        <v>4911</v>
      </c>
      <c r="F3433" s="102" t="s">
        <v>4962</v>
      </c>
      <c r="G3433" s="56"/>
      <c r="H3433" s="36" t="s">
        <v>4911</v>
      </c>
      <c r="I3433" s="36" t="s">
        <v>4911</v>
      </c>
      <c r="J3433" s="60" t="s">
        <v>5349</v>
      </c>
      <c r="K3433" s="61" t="s">
        <v>13159</v>
      </c>
      <c r="L3433" s="60" t="s">
        <v>13350</v>
      </c>
      <c r="M3433" s="4">
        <v>3431</v>
      </c>
      <c r="N3433" s="549">
        <v>40.79853</v>
      </c>
      <c r="O3433" s="549">
        <v>140.75752700000001</v>
      </c>
      <c r="P3433">
        <f t="shared" si="53"/>
        <v>5742.70018803531</v>
      </c>
    </row>
    <row r="3434" spans="1:16">
      <c r="A3434" s="33" t="s">
        <v>12720</v>
      </c>
      <c r="B3434" s="33" t="s">
        <v>839</v>
      </c>
      <c r="C3434" s="34" t="s">
        <v>4911</v>
      </c>
      <c r="D3434" s="35"/>
      <c r="E3434" s="62" t="s">
        <v>4911</v>
      </c>
      <c r="F3434" s="102" t="s">
        <v>5252</v>
      </c>
      <c r="G3434" s="56"/>
      <c r="H3434" s="36" t="s">
        <v>4911</v>
      </c>
      <c r="I3434" s="36" t="s">
        <v>4911</v>
      </c>
      <c r="J3434" s="60" t="s">
        <v>5353</v>
      </c>
      <c r="K3434" s="61" t="s">
        <v>13159</v>
      </c>
      <c r="L3434" s="60" t="s">
        <v>13350</v>
      </c>
      <c r="M3434" s="4">
        <v>3432</v>
      </c>
      <c r="N3434" s="549">
        <v>40.79853</v>
      </c>
      <c r="O3434" s="549">
        <v>140.75752700000001</v>
      </c>
      <c r="P3434">
        <f t="shared" si="53"/>
        <v>5742.70018803531</v>
      </c>
    </row>
    <row r="3435" spans="1:16">
      <c r="A3435" s="33" t="s">
        <v>12720</v>
      </c>
      <c r="B3435" s="33" t="s">
        <v>839</v>
      </c>
      <c r="C3435" s="39" t="s">
        <v>4911</v>
      </c>
      <c r="D3435" s="40"/>
      <c r="E3435" s="70" t="s">
        <v>4974</v>
      </c>
      <c r="F3435" s="63" t="s">
        <v>4975</v>
      </c>
      <c r="G3435" s="92"/>
      <c r="H3435" s="41" t="s">
        <v>4911</v>
      </c>
      <c r="I3435" s="41" t="s">
        <v>4911</v>
      </c>
      <c r="J3435" s="64" t="s">
        <v>4976</v>
      </c>
      <c r="K3435" s="65" t="s">
        <v>13159</v>
      </c>
      <c r="L3435" s="64" t="s">
        <v>13350</v>
      </c>
      <c r="M3435" s="4">
        <v>3433</v>
      </c>
      <c r="N3435" s="546">
        <v>40.79853</v>
      </c>
      <c r="O3435" s="546">
        <v>140.75752700000001</v>
      </c>
      <c r="P3435">
        <f t="shared" si="53"/>
        <v>5742.70018803531</v>
      </c>
    </row>
    <row r="3436" spans="1:16">
      <c r="A3436" s="33" t="s">
        <v>12720</v>
      </c>
      <c r="B3436" s="33" t="s">
        <v>839</v>
      </c>
      <c r="C3436" s="276">
        <v>2</v>
      </c>
      <c r="D3436" s="277">
        <v>7553037</v>
      </c>
      <c r="E3436" s="278" t="s">
        <v>4974</v>
      </c>
      <c r="F3436" s="100" t="s">
        <v>4981</v>
      </c>
      <c r="G3436" s="29" t="s">
        <v>4913</v>
      </c>
      <c r="H3436" s="279" t="s">
        <v>13356</v>
      </c>
      <c r="I3436" s="279" t="s">
        <v>13357</v>
      </c>
      <c r="J3436" s="76" t="s">
        <v>13358</v>
      </c>
      <c r="K3436" s="77" t="s">
        <v>13359</v>
      </c>
      <c r="L3436" s="76" t="s">
        <v>13360</v>
      </c>
      <c r="M3436" s="4">
        <v>3434</v>
      </c>
      <c r="N3436" s="547">
        <v>40.526367</v>
      </c>
      <c r="O3436" s="547">
        <v>141.49194199999999</v>
      </c>
      <c r="P3436">
        <f t="shared" si="53"/>
        <v>5734.1543690347135</v>
      </c>
    </row>
    <row r="3437" spans="1:16">
      <c r="A3437" s="33" t="s">
        <v>12720</v>
      </c>
      <c r="B3437" s="33" t="s">
        <v>839</v>
      </c>
      <c r="C3437" s="34" t="s">
        <v>4911</v>
      </c>
      <c r="D3437" s="35"/>
      <c r="E3437" s="62" t="s">
        <v>4911</v>
      </c>
      <c r="F3437" s="55" t="s">
        <v>4912</v>
      </c>
      <c r="G3437" s="56"/>
      <c r="H3437" s="36" t="s">
        <v>4911</v>
      </c>
      <c r="I3437" s="36" t="s">
        <v>4911</v>
      </c>
      <c r="J3437" s="60" t="s">
        <v>13361</v>
      </c>
      <c r="K3437" s="61" t="s">
        <v>13362</v>
      </c>
      <c r="L3437" s="60" t="s">
        <v>13363</v>
      </c>
      <c r="M3437" s="4">
        <v>3435</v>
      </c>
      <c r="N3437" s="549">
        <v>40.527658000000002</v>
      </c>
      <c r="O3437" s="549">
        <v>141.46692100000001</v>
      </c>
      <c r="P3437">
        <f t="shared" si="53"/>
        <v>5733.322992601019</v>
      </c>
    </row>
    <row r="3438" spans="1:16">
      <c r="A3438" s="33" t="s">
        <v>12720</v>
      </c>
      <c r="B3438" s="33" t="s">
        <v>839</v>
      </c>
      <c r="C3438" s="39" t="s">
        <v>4911</v>
      </c>
      <c r="D3438" s="40"/>
      <c r="E3438" s="70" t="s">
        <v>4911</v>
      </c>
      <c r="F3438" s="92" t="s">
        <v>4962</v>
      </c>
      <c r="G3438" s="92"/>
      <c r="H3438" s="41" t="s">
        <v>4911</v>
      </c>
      <c r="I3438" s="41" t="s">
        <v>4911</v>
      </c>
      <c r="J3438" s="64" t="s">
        <v>4963</v>
      </c>
      <c r="K3438" s="65" t="s">
        <v>13359</v>
      </c>
      <c r="L3438" s="64" t="s">
        <v>13360</v>
      </c>
      <c r="M3438" s="4">
        <v>3436</v>
      </c>
      <c r="N3438" s="546">
        <v>40.526367</v>
      </c>
      <c r="O3438" s="546">
        <v>141.49194199999999</v>
      </c>
      <c r="P3438">
        <f t="shared" si="53"/>
        <v>5734.1543690347135</v>
      </c>
    </row>
    <row r="3439" spans="1:16">
      <c r="A3439" s="33" t="s">
        <v>12720</v>
      </c>
      <c r="B3439" s="33" t="s">
        <v>839</v>
      </c>
      <c r="C3439" s="276">
        <v>3</v>
      </c>
      <c r="D3439" s="277">
        <v>7553044</v>
      </c>
      <c r="E3439" s="62" t="s">
        <v>4911</v>
      </c>
      <c r="F3439" s="55" t="s">
        <v>4981</v>
      </c>
      <c r="G3439" s="29" t="s">
        <v>4913</v>
      </c>
      <c r="H3439" s="279" t="s">
        <v>13364</v>
      </c>
      <c r="I3439" s="279" t="s">
        <v>13365</v>
      </c>
      <c r="J3439" s="31" t="s">
        <v>13366</v>
      </c>
      <c r="K3439" s="32" t="s">
        <v>13362</v>
      </c>
      <c r="L3439" s="31" t="s">
        <v>13367</v>
      </c>
      <c r="M3439" s="4">
        <v>3437</v>
      </c>
      <c r="N3439" s="544">
        <v>40.536068999999998</v>
      </c>
      <c r="O3439" s="544">
        <v>141.47697500000001</v>
      </c>
      <c r="P3439">
        <f t="shared" si="53"/>
        <v>5734.9204205112746</v>
      </c>
    </row>
    <row r="3440" spans="1:16">
      <c r="A3440" s="33" t="s">
        <v>12720</v>
      </c>
      <c r="B3440" s="33" t="s">
        <v>839</v>
      </c>
      <c r="C3440" s="34" t="s">
        <v>4911</v>
      </c>
      <c r="D3440" s="35"/>
      <c r="E3440" s="62" t="s">
        <v>4911</v>
      </c>
      <c r="F3440" s="55" t="s">
        <v>4912</v>
      </c>
      <c r="G3440" s="56"/>
      <c r="H3440" s="36" t="s">
        <v>4911</v>
      </c>
      <c r="I3440" s="36" t="s">
        <v>4911</v>
      </c>
      <c r="J3440" s="31" t="s">
        <v>13368</v>
      </c>
      <c r="K3440" s="32" t="s">
        <v>13369</v>
      </c>
      <c r="L3440" s="31" t="s">
        <v>13370</v>
      </c>
      <c r="M3440" s="4">
        <v>3438</v>
      </c>
      <c r="N3440" s="545">
        <v>40.521624000000003</v>
      </c>
      <c r="O3440" s="545">
        <v>141.49704</v>
      </c>
      <c r="P3440">
        <f t="shared" si="53"/>
        <v>5733.68985199296</v>
      </c>
    </row>
    <row r="3441" spans="1:16">
      <c r="A3441" s="33" t="s">
        <v>12720</v>
      </c>
      <c r="B3441" s="33" t="s">
        <v>839</v>
      </c>
      <c r="C3441" s="34" t="s">
        <v>4911</v>
      </c>
      <c r="D3441" s="35"/>
      <c r="E3441" s="62" t="s">
        <v>4911</v>
      </c>
      <c r="F3441" s="55" t="s">
        <v>4987</v>
      </c>
      <c r="G3441" s="56"/>
      <c r="H3441" s="36" t="s">
        <v>4911</v>
      </c>
      <c r="I3441" s="36" t="s">
        <v>4911</v>
      </c>
      <c r="J3441" s="31" t="s">
        <v>13371</v>
      </c>
      <c r="K3441" s="32" t="s">
        <v>13372</v>
      </c>
      <c r="L3441" s="31" t="s">
        <v>13373</v>
      </c>
      <c r="M3441" s="4">
        <v>3439</v>
      </c>
      <c r="N3441" s="545">
        <v>40.651836000000003</v>
      </c>
      <c r="O3441" s="545">
        <v>141.19565600000001</v>
      </c>
      <c r="P3441">
        <f t="shared" si="53"/>
        <v>5739.8626516244167</v>
      </c>
    </row>
    <row r="3442" spans="1:16">
      <c r="A3442" s="33" t="s">
        <v>12720</v>
      </c>
      <c r="B3442" s="33" t="s">
        <v>839</v>
      </c>
      <c r="C3442" s="34" t="s">
        <v>4911</v>
      </c>
      <c r="D3442" s="35"/>
      <c r="E3442" s="62" t="s">
        <v>4911</v>
      </c>
      <c r="F3442" s="55" t="s">
        <v>4918</v>
      </c>
      <c r="G3442" s="56"/>
      <c r="H3442" s="36" t="s">
        <v>4911</v>
      </c>
      <c r="I3442" s="36" t="s">
        <v>4911</v>
      </c>
      <c r="J3442" s="31" t="s">
        <v>13374</v>
      </c>
      <c r="K3442" s="32" t="s">
        <v>13375</v>
      </c>
      <c r="L3442" s="31" t="s">
        <v>13376</v>
      </c>
      <c r="M3442" s="4">
        <v>3440</v>
      </c>
      <c r="N3442" s="545">
        <v>41.273397000000003</v>
      </c>
      <c r="O3442" s="545">
        <v>141.202755</v>
      </c>
      <c r="P3442">
        <f t="shared" si="53"/>
        <v>5827.9173646087356</v>
      </c>
    </row>
    <row r="3443" spans="1:16">
      <c r="A3443" s="33" t="s">
        <v>12720</v>
      </c>
      <c r="B3443" s="33" t="s">
        <v>839</v>
      </c>
      <c r="C3443" s="34" t="s">
        <v>4911</v>
      </c>
      <c r="D3443" s="35"/>
      <c r="E3443" s="62" t="s">
        <v>4911</v>
      </c>
      <c r="F3443" s="55" t="s">
        <v>4930</v>
      </c>
      <c r="G3443" s="56"/>
      <c r="H3443" s="36" t="s">
        <v>4911</v>
      </c>
      <c r="I3443" s="36" t="s">
        <v>4911</v>
      </c>
      <c r="J3443" s="31" t="s">
        <v>13377</v>
      </c>
      <c r="K3443" s="32" t="s">
        <v>13378</v>
      </c>
      <c r="L3443" s="31" t="s">
        <v>13379</v>
      </c>
      <c r="M3443" s="4">
        <v>3441</v>
      </c>
      <c r="N3443" s="545">
        <v>40.492547000000002</v>
      </c>
      <c r="O3443" s="545">
        <v>141.50839199999999</v>
      </c>
      <c r="P3443">
        <f t="shared" si="53"/>
        <v>5730.0352139544239</v>
      </c>
    </row>
    <row r="3444" spans="1:16">
      <c r="A3444" s="33" t="s">
        <v>12720</v>
      </c>
      <c r="B3444" s="33" t="s">
        <v>839</v>
      </c>
      <c r="C3444" s="34" t="s">
        <v>4911</v>
      </c>
      <c r="D3444" s="35"/>
      <c r="E3444" s="62" t="s">
        <v>4911</v>
      </c>
      <c r="F3444" s="55" t="s">
        <v>4934</v>
      </c>
      <c r="G3444" s="56"/>
      <c r="H3444" s="36" t="s">
        <v>4911</v>
      </c>
      <c r="I3444" s="36" t="s">
        <v>4911</v>
      </c>
      <c r="J3444" s="31" t="s">
        <v>13380</v>
      </c>
      <c r="K3444" s="32" t="s">
        <v>13381</v>
      </c>
      <c r="L3444" s="31" t="s">
        <v>13382</v>
      </c>
      <c r="M3444" s="4">
        <v>3442</v>
      </c>
      <c r="N3444" s="545">
        <v>40.647511999999999</v>
      </c>
      <c r="O3444" s="545">
        <v>141.37167600000001</v>
      </c>
      <c r="P3444">
        <f t="shared" si="53"/>
        <v>5746.4068966701125</v>
      </c>
    </row>
    <row r="3445" spans="1:16">
      <c r="A3445" s="33" t="s">
        <v>12720</v>
      </c>
      <c r="B3445" s="33" t="s">
        <v>839</v>
      </c>
      <c r="C3445" s="34" t="s">
        <v>4911</v>
      </c>
      <c r="D3445" s="35"/>
      <c r="E3445" s="62" t="s">
        <v>4911</v>
      </c>
      <c r="F3445" s="102" t="s">
        <v>4962</v>
      </c>
      <c r="G3445" s="56"/>
      <c r="H3445" s="36" t="s">
        <v>4911</v>
      </c>
      <c r="I3445" s="36" t="s">
        <v>4911</v>
      </c>
      <c r="J3445" s="60" t="s">
        <v>4963</v>
      </c>
      <c r="K3445" s="61" t="s">
        <v>13369</v>
      </c>
      <c r="L3445" s="60" t="s">
        <v>13370</v>
      </c>
      <c r="M3445" s="4">
        <v>3443</v>
      </c>
      <c r="N3445" s="549">
        <v>40.521624000000003</v>
      </c>
      <c r="O3445" s="549">
        <v>141.49704</v>
      </c>
      <c r="P3445">
        <f t="shared" si="53"/>
        <v>5733.68985199296</v>
      </c>
    </row>
    <row r="3446" spans="1:16">
      <c r="A3446" s="33" t="s">
        <v>12720</v>
      </c>
      <c r="B3446" s="33" t="s">
        <v>839</v>
      </c>
      <c r="C3446" s="34" t="s">
        <v>4911</v>
      </c>
      <c r="D3446" s="35"/>
      <c r="E3446" s="62" t="s">
        <v>4911</v>
      </c>
      <c r="F3446" s="102" t="s">
        <v>4964</v>
      </c>
      <c r="G3446" s="56"/>
      <c r="H3446" s="36" t="s">
        <v>4911</v>
      </c>
      <c r="I3446" s="36" t="s">
        <v>4911</v>
      </c>
      <c r="J3446" s="60" t="s">
        <v>13383</v>
      </c>
      <c r="K3446" s="61" t="s">
        <v>13381</v>
      </c>
      <c r="L3446" s="60" t="s">
        <v>13382</v>
      </c>
      <c r="M3446" s="4">
        <v>3444</v>
      </c>
      <c r="N3446" s="545">
        <v>40.647511999999999</v>
      </c>
      <c r="O3446" s="545">
        <v>141.37167600000001</v>
      </c>
      <c r="P3446">
        <f t="shared" si="53"/>
        <v>5746.4068966701125</v>
      </c>
    </row>
    <row r="3447" spans="1:16">
      <c r="A3447" s="33" t="s">
        <v>12720</v>
      </c>
      <c r="B3447" s="33" t="s">
        <v>839</v>
      </c>
      <c r="C3447" s="34" t="s">
        <v>4911</v>
      </c>
      <c r="D3447" s="35"/>
      <c r="E3447" s="62" t="s">
        <v>4911</v>
      </c>
      <c r="F3447" s="102" t="s">
        <v>4968</v>
      </c>
      <c r="G3447" s="56"/>
      <c r="H3447" s="36" t="s">
        <v>4911</v>
      </c>
      <c r="I3447" s="36" t="s">
        <v>4911</v>
      </c>
      <c r="J3447" s="60" t="s">
        <v>13384</v>
      </c>
      <c r="K3447" s="61" t="s">
        <v>13369</v>
      </c>
      <c r="L3447" s="60" t="s">
        <v>13385</v>
      </c>
      <c r="M3447" s="4">
        <v>3445</v>
      </c>
      <c r="N3447" s="549">
        <v>40.520527000000001</v>
      </c>
      <c r="O3447" s="549">
        <v>141.49778800000001</v>
      </c>
      <c r="P3447">
        <f t="shared" si="53"/>
        <v>5733.5649390942772</v>
      </c>
    </row>
    <row r="3448" spans="1:16">
      <c r="A3448" s="33" t="s">
        <v>12720</v>
      </c>
      <c r="B3448" s="33" t="s">
        <v>839</v>
      </c>
      <c r="C3448" s="34" t="s">
        <v>4911</v>
      </c>
      <c r="D3448" s="35"/>
      <c r="E3448" s="62" t="s">
        <v>4911</v>
      </c>
      <c r="F3448" s="102" t="s">
        <v>5252</v>
      </c>
      <c r="G3448" s="56"/>
      <c r="H3448" s="36" t="s">
        <v>4911</v>
      </c>
      <c r="I3448" s="36" t="s">
        <v>4911</v>
      </c>
      <c r="J3448" s="60" t="s">
        <v>5353</v>
      </c>
      <c r="K3448" s="61" t="s">
        <v>13369</v>
      </c>
      <c r="L3448" s="60" t="s">
        <v>13386</v>
      </c>
      <c r="M3448" s="4">
        <v>3446</v>
      </c>
      <c r="N3448" s="549">
        <v>40.521624000000003</v>
      </c>
      <c r="O3448" s="549">
        <v>141.49704</v>
      </c>
      <c r="P3448">
        <f t="shared" si="53"/>
        <v>5733.68985199296</v>
      </c>
    </row>
    <row r="3449" spans="1:16">
      <c r="A3449" s="33" t="s">
        <v>12720</v>
      </c>
      <c r="B3449" s="33" t="s">
        <v>839</v>
      </c>
      <c r="C3449" s="39" t="s">
        <v>4911</v>
      </c>
      <c r="D3449" s="40"/>
      <c r="E3449" s="70" t="s">
        <v>4974</v>
      </c>
      <c r="F3449" s="63" t="s">
        <v>4975</v>
      </c>
      <c r="G3449" s="92"/>
      <c r="H3449" s="41" t="s">
        <v>4911</v>
      </c>
      <c r="I3449" s="41" t="s">
        <v>4911</v>
      </c>
      <c r="J3449" s="64" t="s">
        <v>4976</v>
      </c>
      <c r="K3449" s="65" t="s">
        <v>13369</v>
      </c>
      <c r="L3449" s="64" t="s">
        <v>13370</v>
      </c>
      <c r="M3449" s="4">
        <v>3447</v>
      </c>
      <c r="N3449" s="546">
        <v>40.521624000000003</v>
      </c>
      <c r="O3449" s="546">
        <v>141.49704</v>
      </c>
      <c r="P3449">
        <f t="shared" si="53"/>
        <v>5733.68985199296</v>
      </c>
    </row>
    <row r="3450" spans="1:16">
      <c r="A3450" s="33" t="s">
        <v>12720</v>
      </c>
      <c r="B3450" s="33" t="s">
        <v>839</v>
      </c>
      <c r="C3450" s="276">
        <v>4</v>
      </c>
      <c r="D3450" s="277">
        <v>7553061</v>
      </c>
      <c r="E3450" s="278" t="s">
        <v>4974</v>
      </c>
      <c r="F3450" s="100" t="s">
        <v>4981</v>
      </c>
      <c r="G3450" s="29" t="s">
        <v>4913</v>
      </c>
      <c r="H3450" s="279" t="s">
        <v>13387</v>
      </c>
      <c r="I3450" s="279" t="s">
        <v>13388</v>
      </c>
      <c r="J3450" s="76" t="s">
        <v>13389</v>
      </c>
      <c r="K3450" s="77" t="s">
        <v>13390</v>
      </c>
      <c r="L3450" s="76" t="s">
        <v>13391</v>
      </c>
      <c r="M3450" s="4">
        <v>3448</v>
      </c>
      <c r="N3450" s="547">
        <v>40.507178000000003</v>
      </c>
      <c r="O3450" s="547">
        <v>141.516436</v>
      </c>
      <c r="P3450">
        <f t="shared" si="53"/>
        <v>5732.4314629776081</v>
      </c>
    </row>
    <row r="3451" spans="1:16">
      <c r="A3451" s="33" t="s">
        <v>12720</v>
      </c>
      <c r="B3451" s="33" t="s">
        <v>839</v>
      </c>
      <c r="C3451" s="34" t="s">
        <v>4911</v>
      </c>
      <c r="D3451" s="35"/>
      <c r="E3451" s="62" t="s">
        <v>4911</v>
      </c>
      <c r="F3451" s="55" t="s">
        <v>4912</v>
      </c>
      <c r="G3451" s="56"/>
      <c r="H3451" s="36" t="s">
        <v>4911</v>
      </c>
      <c r="I3451" s="36" t="s">
        <v>4911</v>
      </c>
      <c r="J3451" s="60" t="s">
        <v>13392</v>
      </c>
      <c r="K3451" s="61" t="s">
        <v>13393</v>
      </c>
      <c r="L3451" s="60" t="s">
        <v>13394</v>
      </c>
      <c r="M3451" s="4">
        <v>3449</v>
      </c>
      <c r="N3451" s="549">
        <v>40.509835000000002</v>
      </c>
      <c r="O3451" s="549">
        <v>141.53233499999999</v>
      </c>
      <c r="P3451">
        <f t="shared" si="53"/>
        <v>5733.451538014725</v>
      </c>
    </row>
    <row r="3452" spans="1:16">
      <c r="A3452" s="33" t="s">
        <v>12720</v>
      </c>
      <c r="B3452" s="33" t="s">
        <v>839</v>
      </c>
      <c r="C3452" s="39" t="s">
        <v>4911</v>
      </c>
      <c r="D3452" s="40"/>
      <c r="E3452" s="70" t="s">
        <v>4911</v>
      </c>
      <c r="F3452" s="92" t="s">
        <v>4962</v>
      </c>
      <c r="G3452" s="92"/>
      <c r="H3452" s="41" t="s">
        <v>4911</v>
      </c>
      <c r="I3452" s="41" t="s">
        <v>4911</v>
      </c>
      <c r="J3452" s="64" t="s">
        <v>4963</v>
      </c>
      <c r="K3452" s="65" t="s">
        <v>13390</v>
      </c>
      <c r="L3452" s="64" t="s">
        <v>13391</v>
      </c>
      <c r="M3452" s="4">
        <v>3450</v>
      </c>
      <c r="N3452" s="546">
        <v>40.507178000000003</v>
      </c>
      <c r="O3452" s="546">
        <v>141.516436</v>
      </c>
      <c r="P3452">
        <f t="shared" si="53"/>
        <v>5732.4314629776081</v>
      </c>
    </row>
    <row r="3453" spans="1:16">
      <c r="A3453" s="33" t="s">
        <v>12720</v>
      </c>
      <c r="B3453" s="33" t="s">
        <v>839</v>
      </c>
      <c r="C3453" s="276">
        <v>5</v>
      </c>
      <c r="D3453" s="277">
        <v>7554011</v>
      </c>
      <c r="E3453" s="62" t="s">
        <v>4974</v>
      </c>
      <c r="F3453" s="56" t="s">
        <v>4981</v>
      </c>
      <c r="G3453" s="29" t="s">
        <v>4913</v>
      </c>
      <c r="H3453" s="279" t="s">
        <v>13395</v>
      </c>
      <c r="I3453" s="279" t="s">
        <v>13396</v>
      </c>
      <c r="J3453" s="57" t="s">
        <v>13397</v>
      </c>
      <c r="K3453" s="58" t="s">
        <v>13398</v>
      </c>
      <c r="L3453" s="57" t="s">
        <v>13399</v>
      </c>
      <c r="M3453" s="4">
        <v>3451</v>
      </c>
      <c r="N3453" s="548">
        <v>40.633536999999997</v>
      </c>
      <c r="O3453" s="548">
        <v>140.59458900000001</v>
      </c>
      <c r="P3453">
        <f t="shared" si="53"/>
        <v>5712.8554341312929</v>
      </c>
    </row>
    <row r="3454" spans="1:16">
      <c r="A3454" s="33" t="s">
        <v>12720</v>
      </c>
      <c r="B3454" s="33" t="s">
        <v>839</v>
      </c>
      <c r="C3454" s="39" t="s">
        <v>4911</v>
      </c>
      <c r="D3454" s="40"/>
      <c r="E3454" s="70" t="s">
        <v>4911</v>
      </c>
      <c r="F3454" s="63" t="s">
        <v>4962</v>
      </c>
      <c r="G3454" s="92"/>
      <c r="H3454" s="41" t="s">
        <v>4911</v>
      </c>
      <c r="I3454" s="41" t="s">
        <v>4911</v>
      </c>
      <c r="J3454" s="64" t="s">
        <v>4963</v>
      </c>
      <c r="K3454" s="65" t="s">
        <v>13398</v>
      </c>
      <c r="L3454" s="64" t="s">
        <v>13399</v>
      </c>
      <c r="M3454" s="4">
        <v>3452</v>
      </c>
      <c r="N3454" s="546">
        <v>40.633536999999997</v>
      </c>
      <c r="O3454" s="546">
        <v>140.59458900000001</v>
      </c>
      <c r="P3454">
        <f t="shared" si="53"/>
        <v>5712.8554341312929</v>
      </c>
    </row>
    <row r="3455" spans="1:16">
      <c r="A3455" s="33" t="s">
        <v>12720</v>
      </c>
      <c r="B3455" s="33" t="s">
        <v>839</v>
      </c>
      <c r="C3455" s="276">
        <v>6</v>
      </c>
      <c r="D3455" s="277">
        <v>7555044</v>
      </c>
      <c r="E3455" s="278" t="s">
        <v>4974</v>
      </c>
      <c r="F3455" s="100" t="s">
        <v>4981</v>
      </c>
      <c r="G3455" s="29" t="s">
        <v>4913</v>
      </c>
      <c r="H3455" s="279" t="s">
        <v>13400</v>
      </c>
      <c r="I3455" s="279" t="s">
        <v>13401</v>
      </c>
      <c r="J3455" s="76" t="s">
        <v>13402</v>
      </c>
      <c r="K3455" s="77" t="s">
        <v>13403</v>
      </c>
      <c r="L3455" s="76" t="s">
        <v>13404</v>
      </c>
      <c r="M3455" s="4">
        <v>3453</v>
      </c>
      <c r="N3455" s="547">
        <v>40.790837000000003</v>
      </c>
      <c r="O3455" s="547">
        <v>140.44931700000001</v>
      </c>
      <c r="P3455">
        <f t="shared" si="53"/>
        <v>5729.0451965083294</v>
      </c>
    </row>
    <row r="3456" spans="1:16">
      <c r="A3456" s="33" t="s">
        <v>12720</v>
      </c>
      <c r="B3456" s="33" t="s">
        <v>839</v>
      </c>
      <c r="C3456" s="34" t="s">
        <v>4911</v>
      </c>
      <c r="D3456" s="35"/>
      <c r="E3456" s="62" t="s">
        <v>4911</v>
      </c>
      <c r="F3456" s="102" t="s">
        <v>4987</v>
      </c>
      <c r="G3456" s="56"/>
      <c r="H3456" s="36" t="s">
        <v>4911</v>
      </c>
      <c r="I3456" s="36" t="s">
        <v>4911</v>
      </c>
      <c r="J3456" s="60" t="s">
        <v>13405</v>
      </c>
      <c r="K3456" s="61" t="s">
        <v>13165</v>
      </c>
      <c r="L3456" s="60" t="s">
        <v>13406</v>
      </c>
      <c r="M3456" s="4">
        <v>3454</v>
      </c>
      <c r="N3456" s="549">
        <v>40.619058000000003</v>
      </c>
      <c r="O3456" s="549">
        <v>140.488101</v>
      </c>
      <c r="P3456">
        <f t="shared" si="53"/>
        <v>5706.4943228288585</v>
      </c>
    </row>
    <row r="3457" spans="1:16">
      <c r="A3457" s="33" t="s">
        <v>12720</v>
      </c>
      <c r="B3457" s="33" t="s">
        <v>839</v>
      </c>
      <c r="C3457" s="34" t="s">
        <v>4911</v>
      </c>
      <c r="D3457" s="35"/>
      <c r="E3457" s="62" t="s">
        <v>4911</v>
      </c>
      <c r="F3457" s="102" t="s">
        <v>4962</v>
      </c>
      <c r="G3457" s="56"/>
      <c r="H3457" s="36" t="s">
        <v>4911</v>
      </c>
      <c r="I3457" s="36" t="s">
        <v>4911</v>
      </c>
      <c r="J3457" s="60" t="s">
        <v>4963</v>
      </c>
      <c r="K3457" s="61" t="s">
        <v>13165</v>
      </c>
      <c r="L3457" s="60" t="s">
        <v>13406</v>
      </c>
      <c r="M3457" s="4">
        <v>3455</v>
      </c>
      <c r="N3457" s="549">
        <v>40.619058000000003</v>
      </c>
      <c r="O3457" s="549">
        <v>140.488101</v>
      </c>
      <c r="P3457">
        <f t="shared" si="53"/>
        <v>5706.4943228288585</v>
      </c>
    </row>
    <row r="3458" spans="1:16">
      <c r="A3458" s="33" t="s">
        <v>12720</v>
      </c>
      <c r="B3458" s="33" t="s">
        <v>839</v>
      </c>
      <c r="C3458" s="39" t="s">
        <v>4911</v>
      </c>
      <c r="D3458" s="40"/>
      <c r="E3458" s="70" t="s">
        <v>4911</v>
      </c>
      <c r="F3458" s="63" t="s">
        <v>4968</v>
      </c>
      <c r="G3458" s="92"/>
      <c r="H3458" s="41" t="s">
        <v>4911</v>
      </c>
      <c r="I3458" s="41" t="s">
        <v>4911</v>
      </c>
      <c r="J3458" s="64" t="s">
        <v>13407</v>
      </c>
      <c r="K3458" s="65" t="s">
        <v>13403</v>
      </c>
      <c r="L3458" s="64" t="s">
        <v>13408</v>
      </c>
      <c r="M3458" s="4">
        <v>3456</v>
      </c>
      <c r="N3458" s="546">
        <v>40.790964000000002</v>
      </c>
      <c r="O3458" s="546">
        <v>140.45057700000001</v>
      </c>
      <c r="P3458">
        <f t="shared" si="53"/>
        <v>5729.1144301862287</v>
      </c>
    </row>
    <row r="3459" spans="1:16">
      <c r="A3459" s="33" t="s">
        <v>12720</v>
      </c>
      <c r="B3459" s="33" t="s">
        <v>839</v>
      </c>
      <c r="C3459" s="276">
        <v>7</v>
      </c>
      <c r="D3459" s="277">
        <v>7556004</v>
      </c>
      <c r="E3459" s="278" t="s">
        <v>4974</v>
      </c>
      <c r="F3459" s="300" t="s">
        <v>4981</v>
      </c>
      <c r="G3459" s="29" t="s">
        <v>4913</v>
      </c>
      <c r="H3459" s="279" t="s">
        <v>13409</v>
      </c>
      <c r="I3459" s="279" t="s">
        <v>13410</v>
      </c>
      <c r="J3459" s="291" t="s">
        <v>6984</v>
      </c>
      <c r="K3459" s="292" t="s">
        <v>13411</v>
      </c>
      <c r="L3459" s="291" t="s">
        <v>13412</v>
      </c>
      <c r="M3459" s="4">
        <v>3457</v>
      </c>
      <c r="N3459" s="613">
        <v>40.612813000000003</v>
      </c>
      <c r="O3459" s="613">
        <v>141.25482600000001</v>
      </c>
      <c r="P3459">
        <f t="shared" si="53"/>
        <v>5736.7558336855391</v>
      </c>
    </row>
    <row r="3460" spans="1:16">
      <c r="A3460" s="33" t="s">
        <v>12720</v>
      </c>
      <c r="B3460" s="33" t="s">
        <v>839</v>
      </c>
      <c r="C3460" s="39" t="s">
        <v>4911</v>
      </c>
      <c r="D3460" s="40"/>
      <c r="E3460" s="70" t="s">
        <v>4911</v>
      </c>
      <c r="F3460" s="63" t="s">
        <v>4962</v>
      </c>
      <c r="G3460" s="92"/>
      <c r="H3460" s="41" t="s">
        <v>4911</v>
      </c>
      <c r="I3460" s="41" t="s">
        <v>4911</v>
      </c>
      <c r="J3460" s="64" t="s">
        <v>4963</v>
      </c>
      <c r="K3460" s="65" t="s">
        <v>13411</v>
      </c>
      <c r="L3460" s="64" t="s">
        <v>13412</v>
      </c>
      <c r="M3460" s="4">
        <v>3458</v>
      </c>
      <c r="N3460" s="546">
        <v>40.612813000000003</v>
      </c>
      <c r="O3460" s="546">
        <v>141.25482600000001</v>
      </c>
      <c r="P3460">
        <f t="shared" ref="P3460:P3475" si="54">N3460*O3460</f>
        <v>5736.7558336855391</v>
      </c>
    </row>
    <row r="3461" spans="1:16">
      <c r="A3461" s="33" t="s">
        <v>12720</v>
      </c>
      <c r="B3461" s="33" t="s">
        <v>839</v>
      </c>
      <c r="C3461" s="276">
        <v>8</v>
      </c>
      <c r="D3461" s="277">
        <v>7556029</v>
      </c>
      <c r="E3461" s="278" t="s">
        <v>4974</v>
      </c>
      <c r="F3461" s="300" t="s">
        <v>4981</v>
      </c>
      <c r="G3461" s="29" t="s">
        <v>4913</v>
      </c>
      <c r="H3461" s="279" t="s">
        <v>13413</v>
      </c>
      <c r="I3461" s="279" t="s">
        <v>13414</v>
      </c>
      <c r="J3461" s="291" t="s">
        <v>13415</v>
      </c>
      <c r="K3461" s="292" t="s">
        <v>13411</v>
      </c>
      <c r="L3461" s="291" t="s">
        <v>13416</v>
      </c>
      <c r="M3461" s="4">
        <v>3459</v>
      </c>
      <c r="N3461" s="613">
        <v>40.611162999999998</v>
      </c>
      <c r="O3461" s="613">
        <v>141.182456</v>
      </c>
      <c r="P3461">
        <f t="shared" si="54"/>
        <v>5733.5837333563277</v>
      </c>
    </row>
    <row r="3462" spans="1:16">
      <c r="A3462" s="33" t="s">
        <v>12720</v>
      </c>
      <c r="B3462" s="33" t="s">
        <v>839</v>
      </c>
      <c r="C3462" s="39" t="s">
        <v>4911</v>
      </c>
      <c r="D3462" s="40"/>
      <c r="E3462" s="70" t="s">
        <v>4911</v>
      </c>
      <c r="F3462" s="63" t="s">
        <v>4962</v>
      </c>
      <c r="G3462" s="92"/>
      <c r="H3462" s="41" t="s">
        <v>4911</v>
      </c>
      <c r="I3462" s="41" t="s">
        <v>4911</v>
      </c>
      <c r="J3462" s="64" t="s">
        <v>4963</v>
      </c>
      <c r="K3462" s="65" t="s">
        <v>13411</v>
      </c>
      <c r="L3462" s="64" t="s">
        <v>13416</v>
      </c>
      <c r="M3462" s="4">
        <v>3460</v>
      </c>
      <c r="N3462" s="546">
        <v>40.611162999999998</v>
      </c>
      <c r="O3462" s="546">
        <v>141.182456</v>
      </c>
      <c r="P3462">
        <f t="shared" si="54"/>
        <v>5733.5837333563277</v>
      </c>
    </row>
    <row r="3463" spans="1:16">
      <c r="A3463" s="33" t="s">
        <v>12720</v>
      </c>
      <c r="B3463" s="33" t="s">
        <v>839</v>
      </c>
      <c r="C3463" s="276">
        <v>9</v>
      </c>
      <c r="D3463" s="277">
        <v>7557270</v>
      </c>
      <c r="E3463" s="278" t="s">
        <v>4974</v>
      </c>
      <c r="F3463" s="100" t="s">
        <v>4981</v>
      </c>
      <c r="G3463" s="29" t="s">
        <v>4913</v>
      </c>
      <c r="H3463" s="279" t="s">
        <v>13417</v>
      </c>
      <c r="I3463" s="279" t="s">
        <v>13418</v>
      </c>
      <c r="J3463" s="76" t="s">
        <v>13419</v>
      </c>
      <c r="K3463" s="77" t="s">
        <v>13420</v>
      </c>
      <c r="L3463" s="76" t="s">
        <v>13421</v>
      </c>
      <c r="M3463" s="4">
        <v>3461</v>
      </c>
      <c r="N3463" s="547">
        <v>40.676659999999998</v>
      </c>
      <c r="O3463" s="547">
        <v>141.36706799999999</v>
      </c>
      <c r="P3463">
        <f t="shared" si="54"/>
        <v>5750.3401602328795</v>
      </c>
    </row>
    <row r="3464" spans="1:16">
      <c r="A3464" s="33" t="s">
        <v>12720</v>
      </c>
      <c r="B3464" s="33" t="s">
        <v>839</v>
      </c>
      <c r="C3464" s="34" t="s">
        <v>4911</v>
      </c>
      <c r="D3464" s="35"/>
      <c r="E3464" s="62" t="s">
        <v>4911</v>
      </c>
      <c r="F3464" s="102" t="s">
        <v>4912</v>
      </c>
      <c r="G3464" s="56"/>
      <c r="H3464" s="36" t="s">
        <v>4911</v>
      </c>
      <c r="I3464" s="36" t="s">
        <v>4911</v>
      </c>
      <c r="J3464" s="60" t="s">
        <v>13422</v>
      </c>
      <c r="K3464" s="32" t="s">
        <v>13423</v>
      </c>
      <c r="L3464" s="31" t="s">
        <v>13424</v>
      </c>
      <c r="M3464" s="4">
        <v>3462</v>
      </c>
      <c r="N3464" s="545">
        <v>40.661718</v>
      </c>
      <c r="O3464" s="545">
        <v>141.377399</v>
      </c>
      <c r="P3464">
        <f t="shared" si="54"/>
        <v>5748.647929711482</v>
      </c>
    </row>
    <row r="3465" spans="1:16">
      <c r="A3465" s="33" t="s">
        <v>12720</v>
      </c>
      <c r="B3465" s="33" t="s">
        <v>839</v>
      </c>
      <c r="C3465" s="39" t="s">
        <v>4911</v>
      </c>
      <c r="D3465" s="40"/>
      <c r="E3465" s="70" t="s">
        <v>4911</v>
      </c>
      <c r="F3465" s="63" t="s">
        <v>4962</v>
      </c>
      <c r="G3465" s="92"/>
      <c r="H3465" s="41" t="s">
        <v>4911</v>
      </c>
      <c r="I3465" s="41" t="s">
        <v>4911</v>
      </c>
      <c r="J3465" s="42" t="s">
        <v>4963</v>
      </c>
      <c r="K3465" s="65" t="s">
        <v>13420</v>
      </c>
      <c r="L3465" s="64" t="s">
        <v>13421</v>
      </c>
      <c r="M3465" s="4">
        <v>3463</v>
      </c>
      <c r="N3465" s="546">
        <v>40.676659999999998</v>
      </c>
      <c r="O3465" s="546">
        <v>141.36706799999999</v>
      </c>
      <c r="P3465">
        <f t="shared" si="54"/>
        <v>5750.3401602328795</v>
      </c>
    </row>
    <row r="3466" spans="1:16">
      <c r="A3466" s="33" t="s">
        <v>12720</v>
      </c>
      <c r="B3466" s="33" t="s">
        <v>839</v>
      </c>
      <c r="C3466" s="276">
        <v>10</v>
      </c>
      <c r="D3466" s="277">
        <v>7582046</v>
      </c>
      <c r="E3466" s="278" t="s">
        <v>4974</v>
      </c>
      <c r="F3466" s="300" t="s">
        <v>4981</v>
      </c>
      <c r="G3466" s="29" t="s">
        <v>4913</v>
      </c>
      <c r="H3466" s="279" t="s">
        <v>13425</v>
      </c>
      <c r="I3466" s="279" t="s">
        <v>13426</v>
      </c>
      <c r="J3466" s="291" t="s">
        <v>13427</v>
      </c>
      <c r="K3466" s="292" t="s">
        <v>13428</v>
      </c>
      <c r="L3466" s="291" t="s">
        <v>13429</v>
      </c>
      <c r="M3466" s="4">
        <v>3464</v>
      </c>
      <c r="N3466" s="613">
        <v>40.802081999999999</v>
      </c>
      <c r="O3466" s="613">
        <v>140.397029</v>
      </c>
      <c r="P3466">
        <f t="shared" si="54"/>
        <v>5728.491089814378</v>
      </c>
    </row>
    <row r="3467" spans="1:16">
      <c r="A3467" s="33" t="s">
        <v>12720</v>
      </c>
      <c r="B3467" s="33" t="s">
        <v>839</v>
      </c>
      <c r="C3467" s="39" t="s">
        <v>4911</v>
      </c>
      <c r="D3467" s="40"/>
      <c r="E3467" s="70" t="s">
        <v>4911</v>
      </c>
      <c r="F3467" s="63" t="s">
        <v>4962</v>
      </c>
      <c r="G3467" s="92"/>
      <c r="H3467" s="41" t="s">
        <v>4911</v>
      </c>
      <c r="I3467" s="41" t="s">
        <v>4911</v>
      </c>
      <c r="J3467" s="64" t="s">
        <v>4963</v>
      </c>
      <c r="K3467" s="65" t="s">
        <v>13428</v>
      </c>
      <c r="L3467" s="64" t="s">
        <v>13429</v>
      </c>
      <c r="M3467" s="4">
        <v>3465</v>
      </c>
      <c r="N3467" s="546">
        <v>40.802081999999999</v>
      </c>
      <c r="O3467" s="546">
        <v>140.397029</v>
      </c>
      <c r="P3467">
        <f t="shared" si="54"/>
        <v>5728.491089814378</v>
      </c>
    </row>
    <row r="3468" spans="1:16">
      <c r="A3468" s="33" t="s">
        <v>12720</v>
      </c>
      <c r="B3468" s="33" t="s">
        <v>839</v>
      </c>
      <c r="C3468" s="276">
        <v>11</v>
      </c>
      <c r="D3468" s="277">
        <v>7588018</v>
      </c>
      <c r="E3468" s="278" t="s">
        <v>4974</v>
      </c>
      <c r="F3468" s="300" t="s">
        <v>4981</v>
      </c>
      <c r="G3468" s="29" t="s">
        <v>4913</v>
      </c>
      <c r="H3468" s="279" t="s">
        <v>13430</v>
      </c>
      <c r="I3468" s="279" t="s">
        <v>13431</v>
      </c>
      <c r="J3468" s="291" t="s">
        <v>13432</v>
      </c>
      <c r="K3468" s="292" t="s">
        <v>13433</v>
      </c>
      <c r="L3468" s="291" t="s">
        <v>13434</v>
      </c>
      <c r="M3468" s="4">
        <v>3466</v>
      </c>
      <c r="N3468" s="613">
        <v>40.345362000000002</v>
      </c>
      <c r="O3468" s="613">
        <v>141.162476</v>
      </c>
      <c r="P3468">
        <f t="shared" si="54"/>
        <v>5695.2511950363123</v>
      </c>
    </row>
    <row r="3469" spans="1:16">
      <c r="A3469" s="33" t="s">
        <v>12720</v>
      </c>
      <c r="B3469" s="33" t="s">
        <v>839</v>
      </c>
      <c r="C3469" s="39" t="s">
        <v>4911</v>
      </c>
      <c r="D3469" s="40"/>
      <c r="E3469" s="70" t="s">
        <v>4911</v>
      </c>
      <c r="F3469" s="63" t="s">
        <v>4962</v>
      </c>
      <c r="G3469" s="92"/>
      <c r="H3469" s="41" t="s">
        <v>4911</v>
      </c>
      <c r="I3469" s="41" t="s">
        <v>4911</v>
      </c>
      <c r="J3469" s="64" t="s">
        <v>4963</v>
      </c>
      <c r="K3469" s="65" t="s">
        <v>13433</v>
      </c>
      <c r="L3469" s="64" t="s">
        <v>13434</v>
      </c>
      <c r="M3469" s="4">
        <v>3467</v>
      </c>
      <c r="N3469" s="546">
        <v>40.345362000000002</v>
      </c>
      <c r="O3469" s="546">
        <v>141.162476</v>
      </c>
      <c r="P3469">
        <f t="shared" si="54"/>
        <v>5695.2511950363123</v>
      </c>
    </row>
    <row r="3470" spans="1:16">
      <c r="A3470" s="33" t="s">
        <v>12720</v>
      </c>
      <c r="B3470" s="33" t="s">
        <v>839</v>
      </c>
      <c r="C3470" s="276">
        <v>12</v>
      </c>
      <c r="D3470" s="277">
        <v>7588020</v>
      </c>
      <c r="E3470" s="278" t="s">
        <v>4911</v>
      </c>
      <c r="F3470" s="100" t="s">
        <v>4981</v>
      </c>
      <c r="G3470" s="29" t="s">
        <v>4913</v>
      </c>
      <c r="H3470" s="279" t="s">
        <v>13435</v>
      </c>
      <c r="I3470" s="279" t="s">
        <v>13436</v>
      </c>
      <c r="J3470" s="76" t="s">
        <v>13437</v>
      </c>
      <c r="K3470" s="77" t="s">
        <v>13438</v>
      </c>
      <c r="L3470" s="76" t="s">
        <v>13439</v>
      </c>
      <c r="M3470" s="4">
        <v>3468</v>
      </c>
      <c r="N3470" s="547">
        <v>40.429732999999999</v>
      </c>
      <c r="O3470" s="547">
        <v>141.32141100000001</v>
      </c>
      <c r="P3470">
        <f t="shared" si="54"/>
        <v>5713.5869139132637</v>
      </c>
    </row>
    <row r="3471" spans="1:16">
      <c r="A3471" s="33" t="s">
        <v>12720</v>
      </c>
      <c r="B3471" s="33" t="s">
        <v>839</v>
      </c>
      <c r="C3471" s="34" t="s">
        <v>4911</v>
      </c>
      <c r="D3471" s="35"/>
      <c r="E3471" s="62" t="s">
        <v>4911</v>
      </c>
      <c r="F3471" s="55" t="s">
        <v>4912</v>
      </c>
      <c r="G3471" s="56"/>
      <c r="H3471" s="36" t="s">
        <v>4911</v>
      </c>
      <c r="I3471" s="36" t="s">
        <v>4911</v>
      </c>
      <c r="J3471" s="31" t="s">
        <v>13440</v>
      </c>
      <c r="K3471" s="32" t="s">
        <v>13441</v>
      </c>
      <c r="L3471" s="31" t="s">
        <v>13442</v>
      </c>
      <c r="M3471" s="4">
        <v>3469</v>
      </c>
      <c r="N3471" s="545">
        <v>40.517209000000001</v>
      </c>
      <c r="O3471" s="545">
        <v>141.44925699999999</v>
      </c>
      <c r="P3471">
        <f t="shared" si="54"/>
        <v>5731.1291087637128</v>
      </c>
    </row>
    <row r="3472" spans="1:16">
      <c r="A3472" s="33" t="s">
        <v>12720</v>
      </c>
      <c r="B3472" s="33" t="s">
        <v>839</v>
      </c>
      <c r="C3472" s="34" t="s">
        <v>4911</v>
      </c>
      <c r="D3472" s="35"/>
      <c r="E3472" s="62" t="s">
        <v>4911</v>
      </c>
      <c r="F3472" s="55" t="s">
        <v>4987</v>
      </c>
      <c r="G3472" s="56"/>
      <c r="H3472" s="36" t="s">
        <v>4911</v>
      </c>
      <c r="I3472" s="36" t="s">
        <v>4911</v>
      </c>
      <c r="J3472" s="31" t="s">
        <v>13443</v>
      </c>
      <c r="K3472" s="32" t="s">
        <v>13444</v>
      </c>
      <c r="L3472" s="31" t="s">
        <v>13445</v>
      </c>
      <c r="M3472" s="4">
        <v>3470</v>
      </c>
      <c r="N3472" s="545">
        <v>40.482692</v>
      </c>
      <c r="O3472" s="545">
        <v>141.56218100000001</v>
      </c>
      <c r="P3472">
        <f t="shared" si="54"/>
        <v>5730.8181722712525</v>
      </c>
    </row>
    <row r="3473" spans="1:16">
      <c r="A3473" s="33" t="s">
        <v>12720</v>
      </c>
      <c r="B3473" s="33" t="s">
        <v>839</v>
      </c>
      <c r="C3473" s="34" t="s">
        <v>4911</v>
      </c>
      <c r="D3473" s="35"/>
      <c r="E3473" s="62" t="s">
        <v>4911</v>
      </c>
      <c r="F3473" s="55" t="s">
        <v>4962</v>
      </c>
      <c r="G3473" s="56"/>
      <c r="H3473" s="36" t="s">
        <v>4911</v>
      </c>
      <c r="I3473" s="36" t="s">
        <v>4911</v>
      </c>
      <c r="J3473" s="31" t="s">
        <v>4963</v>
      </c>
      <c r="K3473" s="32" t="s">
        <v>13441</v>
      </c>
      <c r="L3473" s="31" t="s">
        <v>13442</v>
      </c>
      <c r="M3473" s="4">
        <v>3471</v>
      </c>
      <c r="N3473" s="545">
        <v>40.517209000000001</v>
      </c>
      <c r="O3473" s="545">
        <v>141.44925699999999</v>
      </c>
      <c r="P3473">
        <f t="shared" si="54"/>
        <v>5731.1291087637128</v>
      </c>
    </row>
    <row r="3474" spans="1:16">
      <c r="A3474" s="33" t="s">
        <v>12720</v>
      </c>
      <c r="B3474" s="33" t="s">
        <v>839</v>
      </c>
      <c r="C3474" s="34" t="s">
        <v>4911</v>
      </c>
      <c r="D3474" s="35"/>
      <c r="E3474" s="62" t="s">
        <v>4911</v>
      </c>
      <c r="F3474" s="55" t="s">
        <v>4968</v>
      </c>
      <c r="G3474" s="56"/>
      <c r="H3474" s="36" t="s">
        <v>4911</v>
      </c>
      <c r="I3474" s="36" t="s">
        <v>4911</v>
      </c>
      <c r="J3474" s="31" t="s">
        <v>13446</v>
      </c>
      <c r="K3474" s="32" t="s">
        <v>13441</v>
      </c>
      <c r="L3474" s="31" t="s">
        <v>13447</v>
      </c>
      <c r="M3474" s="4">
        <v>3472</v>
      </c>
      <c r="N3474" s="545">
        <v>40.514544999999998</v>
      </c>
      <c r="O3474" s="545">
        <v>141.46012099999999</v>
      </c>
      <c r="P3474">
        <f t="shared" si="54"/>
        <v>5731.1924379599441</v>
      </c>
    </row>
    <row r="3475" spans="1:16" ht="19.5" thickBot="1">
      <c r="A3475" s="82" t="s">
        <v>12720</v>
      </c>
      <c r="B3475" s="82" t="s">
        <v>839</v>
      </c>
      <c r="C3475" s="83" t="s">
        <v>4911</v>
      </c>
      <c r="D3475" s="84"/>
      <c r="E3475" s="220" t="s">
        <v>4974</v>
      </c>
      <c r="F3475" s="138" t="s">
        <v>4975</v>
      </c>
      <c r="G3475" s="138"/>
      <c r="H3475" s="87" t="s">
        <v>4911</v>
      </c>
      <c r="I3475" s="87" t="s">
        <v>4911</v>
      </c>
      <c r="J3475" s="88" t="s">
        <v>4491</v>
      </c>
      <c r="K3475" s="89" t="s">
        <v>13441</v>
      </c>
      <c r="L3475" s="88" t="s">
        <v>13448</v>
      </c>
      <c r="M3475" s="4">
        <v>3473</v>
      </c>
      <c r="N3475" s="551">
        <v>40.517209000000001</v>
      </c>
      <c r="O3475" s="551">
        <v>141.44925699999999</v>
      </c>
      <c r="P3475">
        <f t="shared" si="54"/>
        <v>5731.1291087637128</v>
      </c>
    </row>
  </sheetData>
  <autoFilter ref="A2:U3475">
    <sortState ref="A3:U3475">
      <sortCondition ref="M2"/>
    </sortState>
  </autoFilter>
  <phoneticPr fontId="18"/>
  <conditionalFormatting sqref="F3158:G3162 H3156:I3156 F3142:G3142 F3132 F3119:G3119 F3111:G3115 F3094 F3083:G3083 F3052 F3039:G3041 F3078:G3079 F3059:G3061 F3031:G3031 I3030 F3066 F3151:G3153 F3053:G3055 F3067:G3068 F3095:G3098 F3133:G3133 F3030 H3052:I3052 H3066:I3066 H3094:I3094 H3132:I3132">
    <cfRule type="cellIs" dxfId="1" priority="2" stopIfTrue="1" operator="equal">
      <formula>1</formula>
    </cfRule>
  </conditionalFormatting>
  <conditionalFormatting sqref="F3457:G3458 I3439 F3339:G3342 F3333:G3337 F3329:G3330 I3222 I3207 F3208:G3210 F3181:G3182 F3319:G3319 F3324:G3324 F3223:G3229 F3348:G3356 F3440:G3449 F3207 F3222 F3439">
    <cfRule type="cellIs" dxfId="0" priority="1" stopIfTrue="1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出力結果貼付</vt:lpstr>
      <vt:lpstr>抽出対象リスト</vt:lpstr>
      <vt:lpstr>データ取得対象の観測点決定（風のみ）</vt:lpstr>
      <vt:lpstr>Log_jma</vt:lpstr>
      <vt:lpstr>jma_output</vt:lpstr>
      <vt:lpstr>Log</vt:lpstr>
      <vt:lpstr>アメダスリスト (風のみ)</vt:lpstr>
      <vt:lpstr>アメダスリスト</vt:lpstr>
      <vt:lpstr>観測点コードリスト</vt:lpstr>
      <vt:lpstr>全国販売店名簿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江﨑隼輝</dc:creator>
  <cp:lastModifiedBy>MS&amp;AD INSURANCE GROUP</cp:lastModifiedBy>
  <dcterms:created xsi:type="dcterms:W3CDTF">2022-10-30T19:46:17Z</dcterms:created>
  <dcterms:modified xsi:type="dcterms:W3CDTF">2023-06-29T08:38:18Z</dcterms:modified>
</cp:coreProperties>
</file>